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iaAdradosReig\Desktop\XByOrange\2_Controlling\PyCartera\"/>
    </mc:Choice>
  </mc:AlternateContent>
  <xr:revisionPtr revIDLastSave="0" documentId="13_ncr:1_{BF0F4970-83F3-4D83-B1BD-6B849BC64DB4}" xr6:coauthVersionLast="45" xr6:coauthVersionMax="45" xr10:uidLastSave="{00000000-0000-0000-0000-000000000000}"/>
  <bookViews>
    <workbookView xWindow="-108" yWindow="-108" windowWidth="23256" windowHeight="12696" tabRatio="835" activeTab="1" xr2:uid="{00000000-000D-0000-FFFF-FFFF00000000}"/>
  </bookViews>
  <sheets>
    <sheet name="vta_ass_5" sheetId="54" r:id="rId1"/>
    <sheet name="vta_mes_2" sheetId="57" r:id="rId2"/>
    <sheet name="vta_cli" sheetId="56" r:id="rId3"/>
    <sheet name="Hoja5" sheetId="55" r:id="rId4"/>
    <sheet name="Hoja3" sheetId="53" r:id="rId5"/>
    <sheet name="Hoja2" sheetId="52" r:id="rId6"/>
    <sheet name="DETALLE" sheetId="50" r:id="rId7"/>
    <sheet name="VTAS" sheetId="14" r:id="rId8"/>
    <sheet name="ALTAS" sheetId="15" r:id="rId9"/>
    <sheet name="BAJAS" sheetId="16" r:id="rId10"/>
    <sheet name="MIG_IN" sheetId="46" r:id="rId11"/>
    <sheet name="MIG_OUT" sheetId="47" r:id="rId12"/>
    <sheet name="AN" sheetId="19" r:id="rId13"/>
    <sheet name="EOP" sheetId="20" r:id="rId14"/>
    <sheet name="AOP" sheetId="21" r:id="rId15"/>
    <sheet name="CHURN" sheetId="22" r:id="rId16"/>
  </sheets>
  <externalReferences>
    <externalReference r:id="rId17"/>
    <externalReference r:id="rId18"/>
    <externalReference r:id="rId19"/>
    <externalReference r:id="rId20"/>
    <externalReference r:id="rId21"/>
  </externalReferences>
  <definedNames>
    <definedName name="_xlnm._FilterDatabase" localSheetId="8" hidden="1">ALTAS!$D$1:$AF$520</definedName>
    <definedName name="_xlnm._FilterDatabase" localSheetId="12" hidden="1">AN!$A$1:$AE$465</definedName>
    <definedName name="_xlnm._FilterDatabase" localSheetId="9" hidden="1">BAJAS!$C$1:$AG$465</definedName>
    <definedName name="_xlnm._FilterDatabase" localSheetId="15" hidden="1">CHURN!$A$1:$AE$465</definedName>
    <definedName name="_xlnm._FilterDatabase" localSheetId="6" hidden="1">DETALLE!$A$1:$AQ$1</definedName>
    <definedName name="_xlnm._FilterDatabase" localSheetId="13" hidden="1">EOP!$BL$3:$CG$933</definedName>
    <definedName name="_xlnm._FilterDatabase" localSheetId="10" hidden="1">MIG_IN!$C$1:$AG$465</definedName>
    <definedName name="_xlnm._FilterDatabase" localSheetId="11" hidden="1">MIG_OUT!$C$1:$AG$337</definedName>
    <definedName name="_xlnm._FilterDatabase" localSheetId="7" hidden="1">VTAS!$A$4:$AQ$522</definedName>
    <definedName name="DatosExternos_1" localSheetId="5" hidden="1">Hoja2!#REF!</definedName>
    <definedName name="DatosExternos_1" localSheetId="0" hidden="1">vta_ass_5!$A$1:$S$38</definedName>
    <definedName name="DatosExternos_1" localSheetId="2" hidden="1">vta_cli!$A$1:$Q$2</definedName>
    <definedName name="DatosExternos_2" localSheetId="1" hidden="1">vta_mes_2!$A$1:$Q$4</definedName>
    <definedName name="m">#REF!</definedName>
    <definedName name="PyL_cdg">[1]Telco!$O$4</definedName>
    <definedName name="Z_E3E51C85_2C38_4529_9680_8931FE0FBA16_.wvu.Rows" localSheetId="14" hidden="1">AOP!$47:$52,AOP!$68:$70,AOP!$88:$93,AOP!#REF!</definedName>
    <definedName name="Z_E3E51C85_2C38_4529_9680_8931FE0FBA16_.wvu.Rows" localSheetId="9" hidden="1">BAJAS!$37:$41,BAJAS!$45:$47,BAJAS!#REF!</definedName>
    <definedName name="Z_E3E51C85_2C38_4529_9680_8931FE0FBA16_.wvu.Rows" localSheetId="15" hidden="1">CHURN!$47:$52,CHURN!$68:$70,CHURN!$88:$93,CHURN!#REF!</definedName>
  </definedNames>
  <calcPr calcId="191029"/>
  <customWorkbookViews>
    <customWorkbookView name="GRISOLI, Marco - Vista personalizada" guid="{E3E51C85-2C38-4529-9680-8931FE0FBA16}" mergeInterval="0" personalView="1" maximized="1" windowWidth="1362" windowHeight="523" tabRatio="599" activeSheetId="29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521" i="15" l="1"/>
  <c r="AM519" i="15"/>
  <c r="AL519" i="15"/>
  <c r="AK519" i="15"/>
  <c r="AJ519" i="15"/>
  <c r="AI519" i="15"/>
  <c r="AH519" i="15"/>
  <c r="AG519" i="15"/>
  <c r="AF519" i="15"/>
  <c r="AE519" i="15"/>
  <c r="AD519" i="15"/>
  <c r="AC519" i="15"/>
  <c r="AB519" i="15"/>
  <c r="AA519" i="15"/>
  <c r="Z519" i="15"/>
  <c r="Y519" i="15"/>
  <c r="X519" i="15"/>
  <c r="W519" i="15"/>
  <c r="V519" i="15"/>
  <c r="U519" i="15"/>
  <c r="T519" i="15"/>
  <c r="S519" i="15"/>
  <c r="R519" i="15"/>
  <c r="Q519" i="15"/>
  <c r="AM518" i="15"/>
  <c r="AL518" i="15"/>
  <c r="AK518" i="15"/>
  <c r="AJ518" i="15"/>
  <c r="AI518" i="15"/>
  <c r="AH518" i="15"/>
  <c r="AG518" i="15"/>
  <c r="AF518" i="15"/>
  <c r="AE518" i="15"/>
  <c r="AD518" i="15"/>
  <c r="AC518" i="15"/>
  <c r="AB518" i="15"/>
  <c r="AA518" i="15"/>
  <c r="Z518" i="15"/>
  <c r="Y518" i="15"/>
  <c r="X518" i="15"/>
  <c r="W518" i="15"/>
  <c r="V518" i="15"/>
  <c r="U518" i="15"/>
  <c r="T518" i="15"/>
  <c r="S518" i="15"/>
  <c r="R518" i="15"/>
  <c r="Q518" i="15"/>
  <c r="AM517" i="15"/>
  <c r="AL517" i="15"/>
  <c r="AK517" i="15"/>
  <c r="AJ517" i="15"/>
  <c r="AI517" i="15"/>
  <c r="AH517" i="15"/>
  <c r="AG517" i="15"/>
  <c r="AF517" i="15"/>
  <c r="AE517" i="15"/>
  <c r="AD517" i="15"/>
  <c r="AC517" i="15"/>
  <c r="AB517" i="15"/>
  <c r="AA517" i="15"/>
  <c r="Z517" i="15"/>
  <c r="Y517" i="15"/>
  <c r="X517" i="15"/>
  <c r="W517" i="15"/>
  <c r="V517" i="15"/>
  <c r="U517" i="15"/>
  <c r="T517" i="15"/>
  <c r="S517" i="15"/>
  <c r="R517" i="15"/>
  <c r="Q517" i="15"/>
  <c r="AB513" i="15"/>
  <c r="T513" i="15"/>
  <c r="P513" i="15"/>
  <c r="AA512" i="15"/>
  <c r="S512" i="15"/>
  <c r="P512" i="15"/>
  <c r="AM511" i="15"/>
  <c r="AL511" i="15"/>
  <c r="AK511" i="15"/>
  <c r="AJ511" i="15"/>
  <c r="AI511" i="15"/>
  <c r="AH511" i="15"/>
  <c r="AG511" i="15"/>
  <c r="AF511" i="15"/>
  <c r="AE511" i="15"/>
  <c r="AD511" i="15"/>
  <c r="AC511" i="15"/>
  <c r="AB511" i="15"/>
  <c r="AA511" i="15"/>
  <c r="Z511" i="15"/>
  <c r="Z505" i="15" s="1"/>
  <c r="Z514" i="15" s="1"/>
  <c r="Y511" i="15"/>
  <c r="X511" i="15"/>
  <c r="W511" i="15"/>
  <c r="V511" i="15"/>
  <c r="U511" i="15"/>
  <c r="T511" i="15"/>
  <c r="S511" i="15"/>
  <c r="R511" i="15"/>
  <c r="Q511" i="15"/>
  <c r="AM510" i="15"/>
  <c r="AL510" i="15"/>
  <c r="AK510" i="15"/>
  <c r="AJ510" i="15"/>
  <c r="AI510" i="15"/>
  <c r="AH510" i="15"/>
  <c r="AG510" i="15"/>
  <c r="AF510" i="15"/>
  <c r="AE510" i="15"/>
  <c r="AD510" i="15"/>
  <c r="AC510" i="15"/>
  <c r="AB510" i="15"/>
  <c r="AA510" i="15"/>
  <c r="Z510" i="15"/>
  <c r="Y510" i="15"/>
  <c r="Y505" i="15" s="1"/>
  <c r="Y514" i="15" s="1"/>
  <c r="X510" i="15"/>
  <c r="W510" i="15"/>
  <c r="V510" i="15"/>
  <c r="U510" i="15"/>
  <c r="T510" i="15"/>
  <c r="S510" i="15"/>
  <c r="R510" i="15"/>
  <c r="Q510" i="15"/>
  <c r="Q505" i="15" s="1"/>
  <c r="AM509" i="15"/>
  <c r="AL509" i="15"/>
  <c r="AK509" i="15"/>
  <c r="AJ509" i="15"/>
  <c r="AI509" i="15"/>
  <c r="AH509" i="15"/>
  <c r="AG509" i="15"/>
  <c r="AF509" i="15"/>
  <c r="AE509" i="15"/>
  <c r="AD509" i="15"/>
  <c r="AC509" i="15"/>
  <c r="AB509" i="15"/>
  <c r="AA509" i="15"/>
  <c r="Z509" i="15"/>
  <c r="Y509" i="15"/>
  <c r="X509" i="15"/>
  <c r="W509" i="15"/>
  <c r="V509" i="15"/>
  <c r="U509" i="15"/>
  <c r="T509" i="15"/>
  <c r="S509" i="15"/>
  <c r="R509" i="15"/>
  <c r="Q509" i="15"/>
  <c r="AM508" i="15"/>
  <c r="AL508" i="15"/>
  <c r="AK508" i="15"/>
  <c r="AJ508" i="15"/>
  <c r="AI508" i="15"/>
  <c r="AH508" i="15"/>
  <c r="AG508" i="15"/>
  <c r="AF508" i="15"/>
  <c r="AE508" i="15"/>
  <c r="AE505" i="15" s="1"/>
  <c r="AE514" i="15" s="1"/>
  <c r="AD508" i="15"/>
  <c r="AC508" i="15"/>
  <c r="AB508" i="15"/>
  <c r="AA508" i="15"/>
  <c r="Z508" i="15"/>
  <c r="Y508" i="15"/>
  <c r="X508" i="15"/>
  <c r="W508" i="15"/>
  <c r="W505" i="15" s="1"/>
  <c r="W514" i="15" s="1"/>
  <c r="V508" i="15"/>
  <c r="U508" i="15"/>
  <c r="T508" i="15"/>
  <c r="S508" i="15"/>
  <c r="R508" i="15"/>
  <c r="Q508" i="15"/>
  <c r="AM507" i="15"/>
  <c r="AL507" i="15"/>
  <c r="AK507" i="15"/>
  <c r="AJ507" i="15"/>
  <c r="AI507" i="15"/>
  <c r="AH507" i="15"/>
  <c r="AG507" i="15"/>
  <c r="AG513" i="15" s="1"/>
  <c r="AF507" i="15"/>
  <c r="AE507" i="15"/>
  <c r="AE513" i="15" s="1"/>
  <c r="AD507" i="15"/>
  <c r="AC507" i="15"/>
  <c r="AC513" i="15" s="1"/>
  <c r="AB507" i="15"/>
  <c r="AA507" i="15"/>
  <c r="AA513" i="15" s="1"/>
  <c r="Z507" i="15"/>
  <c r="Y507" i="15"/>
  <c r="Y513" i="15" s="1"/>
  <c r="X507" i="15"/>
  <c r="W507" i="15"/>
  <c r="W513" i="15" s="1"/>
  <c r="V507" i="15"/>
  <c r="V513" i="15" s="1"/>
  <c r="U507" i="15"/>
  <c r="U513" i="15" s="1"/>
  <c r="T507" i="15"/>
  <c r="S507" i="15"/>
  <c r="S513" i="15" s="1"/>
  <c r="R507" i="15"/>
  <c r="Q507" i="15"/>
  <c r="AM506" i="15"/>
  <c r="AL506" i="15"/>
  <c r="AK506" i="15"/>
  <c r="AJ506" i="15"/>
  <c r="AI506" i="15"/>
  <c r="AH506" i="15"/>
  <c r="AG506" i="15"/>
  <c r="AF506" i="15"/>
  <c r="AF512" i="15" s="1"/>
  <c r="AE506" i="15"/>
  <c r="AD506" i="15"/>
  <c r="AD512" i="15" s="1"/>
  <c r="AC506" i="15"/>
  <c r="AB506" i="15"/>
  <c r="AB512" i="15" s="1"/>
  <c r="AA506" i="15"/>
  <c r="Z506" i="15"/>
  <c r="Z512" i="15" s="1"/>
  <c r="Y506" i="15"/>
  <c r="X506" i="15"/>
  <c r="X512" i="15" s="1"/>
  <c r="W506" i="15"/>
  <c r="V506" i="15"/>
  <c r="V512" i="15" s="1"/>
  <c r="U506" i="15"/>
  <c r="T506" i="15"/>
  <c r="T512" i="15" s="1"/>
  <c r="S506" i="15"/>
  <c r="S505" i="15" s="1"/>
  <c r="S514" i="15" s="1"/>
  <c r="R506" i="15"/>
  <c r="R512" i="15" s="1"/>
  <c r="Q506" i="15"/>
  <c r="AB505" i="15"/>
  <c r="AB514" i="15" s="1"/>
  <c r="AA505" i="15"/>
  <c r="AA514" i="15" s="1"/>
  <c r="T505" i="15"/>
  <c r="T514" i="15" s="1"/>
  <c r="P505" i="15"/>
  <c r="P514" i="15" s="1"/>
  <c r="AM502" i="15"/>
  <c r="AL502" i="15"/>
  <c r="AK502" i="15"/>
  <c r="AJ502" i="15"/>
  <c r="AI502" i="15"/>
  <c r="AH502" i="15"/>
  <c r="AG502" i="15"/>
  <c r="AF502" i="15"/>
  <c r="AE502" i="15"/>
  <c r="AD502" i="15"/>
  <c r="AC502" i="15"/>
  <c r="AB502" i="15"/>
  <c r="AA502" i="15"/>
  <c r="Z502" i="15"/>
  <c r="Y502" i="15"/>
  <c r="X502" i="15"/>
  <c r="W502" i="15"/>
  <c r="V502" i="15"/>
  <c r="U502" i="15"/>
  <c r="T502" i="15"/>
  <c r="S502" i="15"/>
  <c r="S503" i="15" s="1"/>
  <c r="R502" i="15"/>
  <c r="R503" i="15" s="1"/>
  <c r="Q502" i="15"/>
  <c r="Q503" i="15" s="1"/>
  <c r="R500" i="15"/>
  <c r="AM499" i="15"/>
  <c r="AL499" i="15"/>
  <c r="AK499" i="15"/>
  <c r="AJ499" i="15"/>
  <c r="AI499" i="15"/>
  <c r="AH499" i="15"/>
  <c r="AG499" i="15"/>
  <c r="AF499" i="15"/>
  <c r="AE499" i="15"/>
  <c r="AD499" i="15"/>
  <c r="AC499" i="15"/>
  <c r="AB499" i="15"/>
  <c r="AA499" i="15"/>
  <c r="Z499" i="15"/>
  <c r="Y499" i="15"/>
  <c r="X499" i="15"/>
  <c r="W499" i="15"/>
  <c r="V499" i="15"/>
  <c r="U499" i="15"/>
  <c r="T499" i="15"/>
  <c r="S499" i="15"/>
  <c r="S500" i="15" s="1"/>
  <c r="R499" i="15"/>
  <c r="Q499" i="15"/>
  <c r="Q500" i="15" s="1"/>
  <c r="AM496" i="15"/>
  <c r="AL496" i="15"/>
  <c r="AK496" i="15"/>
  <c r="AJ496" i="15"/>
  <c r="AI496" i="15"/>
  <c r="AH496" i="15"/>
  <c r="AG496" i="15"/>
  <c r="AF496" i="15"/>
  <c r="AE496" i="15"/>
  <c r="AD496" i="15"/>
  <c r="AC496" i="15"/>
  <c r="AB496" i="15"/>
  <c r="AA496" i="15"/>
  <c r="Z496" i="15"/>
  <c r="Y496" i="15"/>
  <c r="X496" i="15"/>
  <c r="W496" i="15"/>
  <c r="V496" i="15"/>
  <c r="U496" i="15"/>
  <c r="T496" i="15"/>
  <c r="S496" i="15"/>
  <c r="S497" i="15" s="1"/>
  <c r="R496" i="15"/>
  <c r="R497" i="15" s="1"/>
  <c r="Q496" i="15"/>
  <c r="Q497" i="15" s="1"/>
  <c r="P494" i="15"/>
  <c r="AM493" i="15"/>
  <c r="AL493" i="15"/>
  <c r="AK493" i="15"/>
  <c r="AJ493" i="15"/>
  <c r="AI493" i="15"/>
  <c r="AH493" i="15"/>
  <c r="AG493" i="15"/>
  <c r="AF493" i="15"/>
  <c r="AE493" i="15"/>
  <c r="AD493" i="15"/>
  <c r="AC493" i="15"/>
  <c r="AB493" i="15"/>
  <c r="AA493" i="15"/>
  <c r="Z493" i="15"/>
  <c r="Y493" i="15"/>
  <c r="X493" i="15"/>
  <c r="W493" i="15"/>
  <c r="V493" i="15"/>
  <c r="U493" i="15"/>
  <c r="T493" i="15"/>
  <c r="T494" i="15" s="1"/>
  <c r="S493" i="15"/>
  <c r="S494" i="15" s="1"/>
  <c r="R493" i="15"/>
  <c r="R494" i="15" s="1"/>
  <c r="Q493" i="15"/>
  <c r="Q494" i="15" s="1"/>
  <c r="AM490" i="15"/>
  <c r="AL490" i="15"/>
  <c r="AK490" i="15"/>
  <c r="AJ490" i="15"/>
  <c r="AI490" i="15"/>
  <c r="AH490" i="15"/>
  <c r="AG490" i="15"/>
  <c r="AF490" i="15"/>
  <c r="AF487" i="15" s="1"/>
  <c r="AE490" i="15"/>
  <c r="AD490" i="15"/>
  <c r="AC490" i="15"/>
  <c r="AB490" i="15"/>
  <c r="AA490" i="15"/>
  <c r="Z490" i="15"/>
  <c r="Y490" i="15"/>
  <c r="X490" i="15"/>
  <c r="X487" i="15" s="1"/>
  <c r="W490" i="15"/>
  <c r="V490" i="15"/>
  <c r="U490" i="15"/>
  <c r="T490" i="15"/>
  <c r="S490" i="15"/>
  <c r="R490" i="15"/>
  <c r="Q490" i="15"/>
  <c r="AM489" i="15"/>
  <c r="AL489" i="15"/>
  <c r="AK489" i="15"/>
  <c r="AJ489" i="15"/>
  <c r="AI489" i="15"/>
  <c r="AH489" i="15"/>
  <c r="AG489" i="15"/>
  <c r="AF489" i="15"/>
  <c r="AE489" i="15"/>
  <c r="AD489" i="15"/>
  <c r="AC489" i="15"/>
  <c r="AC487" i="15" s="1"/>
  <c r="AB489" i="15"/>
  <c r="AA489" i="15"/>
  <c r="Z489" i="15"/>
  <c r="Y489" i="15"/>
  <c r="X489" i="15"/>
  <c r="W489" i="15"/>
  <c r="V489" i="15"/>
  <c r="U489" i="15"/>
  <c r="U487" i="15" s="1"/>
  <c r="T489" i="15"/>
  <c r="S489" i="15"/>
  <c r="R489" i="15"/>
  <c r="Q489" i="15"/>
  <c r="AM488" i="15"/>
  <c r="AL488" i="15"/>
  <c r="AL487" i="15" s="1"/>
  <c r="AK488" i="15"/>
  <c r="AJ488" i="15"/>
  <c r="AI488" i="15"/>
  <c r="AH488" i="15"/>
  <c r="AG488" i="15"/>
  <c r="AF488" i="15"/>
  <c r="AE488" i="15"/>
  <c r="AE487" i="15" s="1"/>
  <c r="AD488" i="15"/>
  <c r="AD487" i="15" s="1"/>
  <c r="AC488" i="15"/>
  <c r="AB488" i="15"/>
  <c r="AB487" i="15" s="1"/>
  <c r="AA488" i="15"/>
  <c r="Z488" i="15"/>
  <c r="Z487" i="15" s="1"/>
  <c r="Y488" i="15"/>
  <c r="X488" i="15"/>
  <c r="W488" i="15"/>
  <c r="W487" i="15" s="1"/>
  <c r="V488" i="15"/>
  <c r="V487" i="15" s="1"/>
  <c r="U488" i="15"/>
  <c r="T488" i="15"/>
  <c r="T487" i="15" s="1"/>
  <c r="S488" i="15"/>
  <c r="R488" i="15"/>
  <c r="R487" i="15" s="1"/>
  <c r="Q488" i="15"/>
  <c r="AA487" i="15"/>
  <c r="Y487" i="15"/>
  <c r="S487" i="15"/>
  <c r="Q487" i="15"/>
  <c r="P487" i="15"/>
  <c r="AM484" i="15"/>
  <c r="AL484" i="15"/>
  <c r="AK484" i="15"/>
  <c r="AJ484" i="15"/>
  <c r="AI484" i="15"/>
  <c r="AH484" i="15"/>
  <c r="AG484" i="15"/>
  <c r="AF484" i="15"/>
  <c r="AE484" i="15"/>
  <c r="AD484" i="15"/>
  <c r="AC484" i="15"/>
  <c r="AC481" i="15" s="1"/>
  <c r="AB484" i="15"/>
  <c r="AA484" i="15"/>
  <c r="Z484" i="15"/>
  <c r="Y484" i="15"/>
  <c r="X484" i="15"/>
  <c r="W484" i="15"/>
  <c r="V484" i="15"/>
  <c r="U484" i="15"/>
  <c r="U481" i="15" s="1"/>
  <c r="T484" i="15"/>
  <c r="S484" i="15"/>
  <c r="R484" i="15"/>
  <c r="Q484" i="15"/>
  <c r="AM483" i="15"/>
  <c r="AL483" i="15"/>
  <c r="AK483" i="15"/>
  <c r="AJ483" i="15"/>
  <c r="AI483" i="15"/>
  <c r="AH483" i="15"/>
  <c r="AG483" i="15"/>
  <c r="AF483" i="15"/>
  <c r="AE483" i="15"/>
  <c r="AD483" i="15"/>
  <c r="AC483" i="15"/>
  <c r="AB483" i="15"/>
  <c r="AA483" i="15"/>
  <c r="Z483" i="15"/>
  <c r="Z481" i="15" s="1"/>
  <c r="Y483" i="15"/>
  <c r="X483" i="15"/>
  <c r="W483" i="15"/>
  <c r="V483" i="15"/>
  <c r="U483" i="15"/>
  <c r="T483" i="15"/>
  <c r="S483" i="15"/>
  <c r="R483" i="15"/>
  <c r="R481" i="15" s="1"/>
  <c r="Q483" i="15"/>
  <c r="AM482" i="15"/>
  <c r="AL482" i="15"/>
  <c r="AK482" i="15"/>
  <c r="AJ482" i="15"/>
  <c r="AI482" i="15"/>
  <c r="AH482" i="15"/>
  <c r="AG482" i="15"/>
  <c r="AF482" i="15"/>
  <c r="AE482" i="15"/>
  <c r="AE481" i="15" s="1"/>
  <c r="AD482" i="15"/>
  <c r="AC482" i="15"/>
  <c r="AB482" i="15"/>
  <c r="AB481" i="15" s="1"/>
  <c r="AA482" i="15"/>
  <c r="Z482" i="15"/>
  <c r="Y482" i="15"/>
  <c r="Y481" i="15" s="1"/>
  <c r="X482" i="15"/>
  <c r="W482" i="15"/>
  <c r="W481" i="15" s="1"/>
  <c r="V482" i="15"/>
  <c r="U482" i="15"/>
  <c r="T482" i="15"/>
  <c r="T481" i="15" s="1"/>
  <c r="S482" i="15"/>
  <c r="R482" i="15"/>
  <c r="Q482" i="15"/>
  <c r="Q481" i="15" s="1"/>
  <c r="AF481" i="15"/>
  <c r="AD481" i="15"/>
  <c r="X481" i="15"/>
  <c r="V481" i="15"/>
  <c r="P481" i="15"/>
  <c r="AM478" i="15"/>
  <c r="AL478" i="15"/>
  <c r="AK478" i="15"/>
  <c r="AJ478" i="15"/>
  <c r="AI478" i="15"/>
  <c r="AH478" i="15"/>
  <c r="AG478" i="15"/>
  <c r="AF478" i="15"/>
  <c r="AE478" i="15"/>
  <c r="AD478" i="15"/>
  <c r="AC478" i="15"/>
  <c r="AB478" i="15"/>
  <c r="AA478" i="15"/>
  <c r="Z478" i="15"/>
  <c r="Z475" i="15" s="1"/>
  <c r="Y478" i="15"/>
  <c r="X478" i="15"/>
  <c r="W478" i="15"/>
  <c r="V478" i="15"/>
  <c r="U478" i="15"/>
  <c r="T478" i="15"/>
  <c r="S478" i="15"/>
  <c r="R478" i="15"/>
  <c r="R475" i="15" s="1"/>
  <c r="Q478" i="15"/>
  <c r="AM477" i="15"/>
  <c r="AL477" i="15"/>
  <c r="AK477" i="15"/>
  <c r="AJ477" i="15"/>
  <c r="AI477" i="15"/>
  <c r="AH477" i="15"/>
  <c r="AG477" i="15"/>
  <c r="AF477" i="15"/>
  <c r="AE477" i="15"/>
  <c r="AE475" i="15" s="1"/>
  <c r="AD477" i="15"/>
  <c r="AC477" i="15"/>
  <c r="AB477" i="15"/>
  <c r="AA477" i="15"/>
  <c r="Z477" i="15"/>
  <c r="Y477" i="15"/>
  <c r="X477" i="15"/>
  <c r="W477" i="15"/>
  <c r="W475" i="15" s="1"/>
  <c r="V477" i="15"/>
  <c r="U477" i="15"/>
  <c r="T477" i="15"/>
  <c r="S477" i="15"/>
  <c r="R477" i="15"/>
  <c r="Q477" i="15"/>
  <c r="AM476" i="15"/>
  <c r="AL476" i="15"/>
  <c r="AK476" i="15"/>
  <c r="AJ476" i="15"/>
  <c r="AI476" i="15"/>
  <c r="AH476" i="15"/>
  <c r="AG476" i="15"/>
  <c r="AF476" i="15"/>
  <c r="AE476" i="15"/>
  <c r="AD476" i="15"/>
  <c r="AD475" i="15" s="1"/>
  <c r="AC476" i="15"/>
  <c r="AB476" i="15"/>
  <c r="AB475" i="15" s="1"/>
  <c r="AA476" i="15"/>
  <c r="AA475" i="15" s="1"/>
  <c r="Z476" i="15"/>
  <c r="Y476" i="15"/>
  <c r="Y475" i="15" s="1"/>
  <c r="X476" i="15"/>
  <c r="W476" i="15"/>
  <c r="V476" i="15"/>
  <c r="V475" i="15" s="1"/>
  <c r="U476" i="15"/>
  <c r="T476" i="15"/>
  <c r="T475" i="15" s="1"/>
  <c r="S476" i="15"/>
  <c r="S475" i="15" s="1"/>
  <c r="R476" i="15"/>
  <c r="Q476" i="15"/>
  <c r="Q475" i="15" s="1"/>
  <c r="AC475" i="15"/>
  <c r="U475" i="15"/>
  <c r="P475" i="15"/>
  <c r="AM472" i="15"/>
  <c r="AL472" i="15"/>
  <c r="AK472" i="15"/>
  <c r="AJ472" i="15"/>
  <c r="AI472" i="15"/>
  <c r="AH472" i="15"/>
  <c r="AG472" i="15"/>
  <c r="AF472" i="15"/>
  <c r="AE472" i="15"/>
  <c r="AD472" i="15"/>
  <c r="AC472" i="15"/>
  <c r="AB472" i="15"/>
  <c r="AA472" i="15"/>
  <c r="Z472" i="15"/>
  <c r="Y472" i="15"/>
  <c r="X472" i="15"/>
  <c r="W472" i="15"/>
  <c r="V472" i="15"/>
  <c r="U472" i="15"/>
  <c r="T472" i="15"/>
  <c r="S472" i="15"/>
  <c r="R472" i="15"/>
  <c r="Q472" i="15"/>
  <c r="AM471" i="15"/>
  <c r="AL471" i="15"/>
  <c r="AK471" i="15"/>
  <c r="AJ471" i="15"/>
  <c r="AI471" i="15"/>
  <c r="AH471" i="15"/>
  <c r="AG471" i="15"/>
  <c r="AF471" i="15"/>
  <c r="AE471" i="15"/>
  <c r="AD471" i="15"/>
  <c r="AC471" i="15"/>
  <c r="AB471" i="15"/>
  <c r="AA471" i="15"/>
  <c r="Z471" i="15"/>
  <c r="Y471" i="15"/>
  <c r="X471" i="15"/>
  <c r="W471" i="15"/>
  <c r="V471" i="15"/>
  <c r="U471" i="15"/>
  <c r="T471" i="15"/>
  <c r="S471" i="15"/>
  <c r="R471" i="15"/>
  <c r="Q471" i="15"/>
  <c r="AM470" i="15"/>
  <c r="AL470" i="15"/>
  <c r="AK470" i="15"/>
  <c r="AJ470" i="15"/>
  <c r="AI470" i="15"/>
  <c r="AH470" i="15"/>
  <c r="AG470" i="15"/>
  <c r="AF470" i="15"/>
  <c r="AE470" i="15"/>
  <c r="AD470" i="15"/>
  <c r="AC470" i="15"/>
  <c r="AB470" i="15"/>
  <c r="AA470" i="15"/>
  <c r="Z470" i="15"/>
  <c r="Y470" i="15"/>
  <c r="X470" i="15"/>
  <c r="W470" i="15"/>
  <c r="V470" i="15"/>
  <c r="U470" i="15"/>
  <c r="T470" i="15"/>
  <c r="S470" i="15"/>
  <c r="R470" i="15"/>
  <c r="Q470" i="15"/>
  <c r="AM469" i="15"/>
  <c r="AL469" i="15"/>
  <c r="AK469" i="15"/>
  <c r="AJ469" i="15"/>
  <c r="AI469" i="15"/>
  <c r="AH469" i="15"/>
  <c r="AG469" i="15"/>
  <c r="AF469" i="15"/>
  <c r="AE469" i="15"/>
  <c r="AD469" i="15"/>
  <c r="AC469" i="15"/>
  <c r="AB469" i="15"/>
  <c r="AA469" i="15"/>
  <c r="Z469" i="15"/>
  <c r="Y469" i="15"/>
  <c r="Y467" i="15" s="1"/>
  <c r="Y473" i="15" s="1"/>
  <c r="X469" i="15"/>
  <c r="W469" i="15"/>
  <c r="V469" i="15"/>
  <c r="U469" i="15"/>
  <c r="T469" i="15"/>
  <c r="S469" i="15"/>
  <c r="R469" i="15"/>
  <c r="Q469" i="15"/>
  <c r="AM468" i="15"/>
  <c r="AL468" i="15"/>
  <c r="AL467" i="15" s="1"/>
  <c r="AL473" i="15" s="1"/>
  <c r="AK468" i="15"/>
  <c r="AJ468" i="15"/>
  <c r="AI468" i="15"/>
  <c r="AH468" i="15"/>
  <c r="AG468" i="15"/>
  <c r="AF468" i="15"/>
  <c r="AF467" i="15" s="1"/>
  <c r="AF473" i="15" s="1"/>
  <c r="AE468" i="15"/>
  <c r="AD468" i="15"/>
  <c r="AD467" i="15" s="1"/>
  <c r="AD473" i="15" s="1"/>
  <c r="AC468" i="15"/>
  <c r="AC467" i="15" s="1"/>
  <c r="AC473" i="15" s="1"/>
  <c r="AB468" i="15"/>
  <c r="AA468" i="15"/>
  <c r="AA467" i="15" s="1"/>
  <c r="AA473" i="15" s="1"/>
  <c r="Z468" i="15"/>
  <c r="Z467" i="15" s="1"/>
  <c r="Z473" i="15" s="1"/>
  <c r="Y468" i="15"/>
  <c r="X468" i="15"/>
  <c r="X467" i="15" s="1"/>
  <c r="X473" i="15" s="1"/>
  <c r="W468" i="15"/>
  <c r="V468" i="15"/>
  <c r="V467" i="15" s="1"/>
  <c r="V473" i="15" s="1"/>
  <c r="U468" i="15"/>
  <c r="U467" i="15" s="1"/>
  <c r="U473" i="15" s="1"/>
  <c r="T468" i="15"/>
  <c r="S468" i="15"/>
  <c r="S467" i="15" s="1"/>
  <c r="S473" i="15" s="1"/>
  <c r="R468" i="15"/>
  <c r="R467" i="15" s="1"/>
  <c r="R473" i="15" s="1"/>
  <c r="Q468" i="15"/>
  <c r="AE467" i="15"/>
  <c r="AE473" i="15" s="1"/>
  <c r="AB467" i="15"/>
  <c r="AB473" i="15" s="1"/>
  <c r="W467" i="15"/>
  <c r="W473" i="15" s="1"/>
  <c r="T467" i="15"/>
  <c r="T473" i="15" s="1"/>
  <c r="P467" i="15"/>
  <c r="P473" i="15" s="1"/>
  <c r="AD465" i="15"/>
  <c r="V465" i="15"/>
  <c r="P465" i="15"/>
  <c r="AM464" i="15"/>
  <c r="AM465" i="15" s="1"/>
  <c r="AL464" i="15"/>
  <c r="AL465" i="15" s="1"/>
  <c r="AK464" i="15"/>
  <c r="AK465" i="15" s="1"/>
  <c r="AJ464" i="15"/>
  <c r="AJ465" i="15" s="1"/>
  <c r="AI464" i="15"/>
  <c r="AI465" i="15" s="1"/>
  <c r="AH464" i="15"/>
  <c r="AH465" i="15" s="1"/>
  <c r="AG464" i="15"/>
  <c r="AG465" i="15" s="1"/>
  <c r="AF464" i="15"/>
  <c r="AF465" i="15" s="1"/>
  <c r="AE464" i="15"/>
  <c r="AE465" i="15" s="1"/>
  <c r="AD464" i="15"/>
  <c r="AC464" i="15"/>
  <c r="AC465" i="15" s="1"/>
  <c r="AB464" i="15"/>
  <c r="AB465" i="15" s="1"/>
  <c r="AA464" i="15"/>
  <c r="AA465" i="15" s="1"/>
  <c r="Z464" i="15"/>
  <c r="Z465" i="15" s="1"/>
  <c r="Y464" i="15"/>
  <c r="Y465" i="15" s="1"/>
  <c r="X464" i="15"/>
  <c r="X465" i="15" s="1"/>
  <c r="W464" i="15"/>
  <c r="W465" i="15" s="1"/>
  <c r="V464" i="15"/>
  <c r="U464" i="15"/>
  <c r="U465" i="15" s="1"/>
  <c r="T464" i="15"/>
  <c r="T465" i="15" s="1"/>
  <c r="S464" i="15"/>
  <c r="S465" i="15" s="1"/>
  <c r="R464" i="15"/>
  <c r="R465" i="15" s="1"/>
  <c r="Q464" i="15"/>
  <c r="Q465" i="15" s="1"/>
  <c r="AM461" i="15"/>
  <c r="AL461" i="15"/>
  <c r="AK461" i="15"/>
  <c r="AJ461" i="15"/>
  <c r="AI461" i="15"/>
  <c r="AH461" i="15"/>
  <c r="AG461" i="15"/>
  <c r="AF461" i="15"/>
  <c r="AE461" i="15"/>
  <c r="AD461" i="15"/>
  <c r="AC461" i="15"/>
  <c r="AB461" i="15"/>
  <c r="AA461" i="15"/>
  <c r="Z461" i="15"/>
  <c r="Y461" i="15"/>
  <c r="X461" i="15"/>
  <c r="W461" i="15"/>
  <c r="V461" i="15"/>
  <c r="U461" i="15"/>
  <c r="T461" i="15"/>
  <c r="S461" i="15"/>
  <c r="R461" i="15"/>
  <c r="Q461" i="15"/>
  <c r="AM460" i="15"/>
  <c r="AL460" i="15"/>
  <c r="AK460" i="15"/>
  <c r="AJ460" i="15"/>
  <c r="AI460" i="15"/>
  <c r="AH460" i="15"/>
  <c r="AG460" i="15"/>
  <c r="AF460" i="15"/>
  <c r="AE460" i="15"/>
  <c r="AD460" i="15"/>
  <c r="AC460" i="15"/>
  <c r="AB460" i="15"/>
  <c r="AA460" i="15"/>
  <c r="Z460" i="15"/>
  <c r="Y460" i="15"/>
  <c r="X460" i="15"/>
  <c r="W460" i="15"/>
  <c r="V460" i="15"/>
  <c r="U460" i="15"/>
  <c r="T460" i="15"/>
  <c r="S460" i="15"/>
  <c r="R460" i="15"/>
  <c r="Q460" i="15"/>
  <c r="AM459" i="15"/>
  <c r="AL459" i="15"/>
  <c r="AK459" i="15"/>
  <c r="AJ459" i="15"/>
  <c r="AI459" i="15"/>
  <c r="AH459" i="15"/>
  <c r="AG459" i="15"/>
  <c r="AF459" i="15"/>
  <c r="AE459" i="15"/>
  <c r="AD459" i="15"/>
  <c r="AC459" i="15"/>
  <c r="AB459" i="15"/>
  <c r="AA459" i="15"/>
  <c r="Z459" i="15"/>
  <c r="Y459" i="15"/>
  <c r="X459" i="15"/>
  <c r="W459" i="15"/>
  <c r="V459" i="15"/>
  <c r="U459" i="15"/>
  <c r="T459" i="15"/>
  <c r="S459" i="15"/>
  <c r="R459" i="15"/>
  <c r="Q459" i="15"/>
  <c r="AM455" i="15"/>
  <c r="AL455" i="15"/>
  <c r="AK455" i="15"/>
  <c r="AJ455" i="15"/>
  <c r="AI455" i="15"/>
  <c r="AH455" i="15"/>
  <c r="AG455" i="15"/>
  <c r="AF455" i="15"/>
  <c r="AE455" i="15"/>
  <c r="AD455" i="15"/>
  <c r="AC455" i="15"/>
  <c r="AB455" i="15"/>
  <c r="AA455" i="15"/>
  <c r="Z455" i="15"/>
  <c r="Y455" i="15"/>
  <c r="X455" i="15"/>
  <c r="W455" i="15"/>
  <c r="V455" i="15"/>
  <c r="U455" i="15"/>
  <c r="T455" i="15"/>
  <c r="S455" i="15"/>
  <c r="R455" i="15"/>
  <c r="Q455" i="15"/>
  <c r="AM454" i="15"/>
  <c r="AL454" i="15"/>
  <c r="AK454" i="15"/>
  <c r="AJ454" i="15"/>
  <c r="AI454" i="15"/>
  <c r="AH454" i="15"/>
  <c r="AG454" i="15"/>
  <c r="AF454" i="15"/>
  <c r="AE454" i="15"/>
  <c r="AD454" i="15"/>
  <c r="AC454" i="15"/>
  <c r="AB454" i="15"/>
  <c r="AA454" i="15"/>
  <c r="Z454" i="15"/>
  <c r="Y454" i="15"/>
  <c r="X454" i="15"/>
  <c r="W454" i="15"/>
  <c r="V454" i="15"/>
  <c r="U454" i="15"/>
  <c r="T454" i="15"/>
  <c r="S454" i="15"/>
  <c r="R454" i="15"/>
  <c r="Q454" i="15"/>
  <c r="AM453" i="15"/>
  <c r="AL453" i="15"/>
  <c r="AK453" i="15"/>
  <c r="AJ453" i="15"/>
  <c r="AI453" i="15"/>
  <c r="AH453" i="15"/>
  <c r="AG453" i="15"/>
  <c r="AF453" i="15"/>
  <c r="AE453" i="15"/>
  <c r="AD453" i="15"/>
  <c r="AC453" i="15"/>
  <c r="AB453" i="15"/>
  <c r="AA453" i="15"/>
  <c r="Z453" i="15"/>
  <c r="Y453" i="15"/>
  <c r="X453" i="15"/>
  <c r="W453" i="15"/>
  <c r="V453" i="15"/>
  <c r="U453" i="15"/>
  <c r="T453" i="15"/>
  <c r="S453" i="15"/>
  <c r="R453" i="15"/>
  <c r="Q453" i="15"/>
  <c r="AM452" i="15"/>
  <c r="AL452" i="15"/>
  <c r="AK452" i="15"/>
  <c r="AJ452" i="15"/>
  <c r="AI452" i="15"/>
  <c r="AH452" i="15"/>
  <c r="AG452" i="15"/>
  <c r="AF452" i="15"/>
  <c r="AE452" i="15"/>
  <c r="AD452" i="15"/>
  <c r="AC452" i="15"/>
  <c r="AB452" i="15"/>
  <c r="AA452" i="15"/>
  <c r="Z452" i="15"/>
  <c r="Y452" i="15"/>
  <c r="X452" i="15"/>
  <c r="W452" i="15"/>
  <c r="V452" i="15"/>
  <c r="U452" i="15"/>
  <c r="T452" i="15"/>
  <c r="S452" i="15"/>
  <c r="R452" i="15"/>
  <c r="Q452" i="15"/>
  <c r="AM451" i="15"/>
  <c r="AL451" i="15"/>
  <c r="AK451" i="15"/>
  <c r="AJ451" i="15"/>
  <c r="AI451" i="15"/>
  <c r="AH451" i="15"/>
  <c r="AG451" i="15"/>
  <c r="AF451" i="15"/>
  <c r="AE451" i="15"/>
  <c r="AD451" i="15"/>
  <c r="AC451" i="15"/>
  <c r="AB451" i="15"/>
  <c r="AA451" i="15"/>
  <c r="Z451" i="15"/>
  <c r="Y451" i="15"/>
  <c r="X451" i="15"/>
  <c r="W451" i="15"/>
  <c r="V451" i="15"/>
  <c r="U451" i="15"/>
  <c r="T451" i="15"/>
  <c r="S451" i="15"/>
  <c r="R451" i="15"/>
  <c r="Q451" i="15"/>
  <c r="AM450" i="15"/>
  <c r="AL450" i="15"/>
  <c r="AK450" i="15"/>
  <c r="AJ450" i="15"/>
  <c r="AI450" i="15"/>
  <c r="AH450" i="15"/>
  <c r="AG450" i="15"/>
  <c r="AF450" i="15"/>
  <c r="AE450" i="15"/>
  <c r="AD450" i="15"/>
  <c r="AC450" i="15"/>
  <c r="AB450" i="15"/>
  <c r="AA450" i="15"/>
  <c r="Z450" i="15"/>
  <c r="Y450" i="15"/>
  <c r="X450" i="15"/>
  <c r="W450" i="15"/>
  <c r="V450" i="15"/>
  <c r="U450" i="15"/>
  <c r="T450" i="15"/>
  <c r="S450" i="15"/>
  <c r="R450" i="15"/>
  <c r="Q450" i="15"/>
  <c r="AM449" i="15"/>
  <c r="AL449" i="15"/>
  <c r="AK449" i="15"/>
  <c r="AJ449" i="15"/>
  <c r="AI449" i="15"/>
  <c r="AH449" i="15"/>
  <c r="AG449" i="15"/>
  <c r="AF449" i="15"/>
  <c r="AE449" i="15"/>
  <c r="AD449" i="15"/>
  <c r="AC449" i="15"/>
  <c r="AB449" i="15"/>
  <c r="AA449" i="15"/>
  <c r="Z449" i="15"/>
  <c r="Y449" i="15"/>
  <c r="X449" i="15"/>
  <c r="W449" i="15"/>
  <c r="V449" i="15"/>
  <c r="U449" i="15"/>
  <c r="T449" i="15"/>
  <c r="S449" i="15"/>
  <c r="R449" i="15"/>
  <c r="Q449" i="15"/>
  <c r="AM448" i="15"/>
  <c r="AL448" i="15"/>
  <c r="AK448" i="15"/>
  <c r="AJ448" i="15"/>
  <c r="AI448" i="15"/>
  <c r="AH448" i="15"/>
  <c r="AG448" i="15"/>
  <c r="AF448" i="15"/>
  <c r="AE448" i="15"/>
  <c r="AD448" i="15"/>
  <c r="AC448" i="15"/>
  <c r="AB448" i="15"/>
  <c r="AA448" i="15"/>
  <c r="Z448" i="15"/>
  <c r="Y448" i="15"/>
  <c r="X448" i="15"/>
  <c r="W448" i="15"/>
  <c r="V448" i="15"/>
  <c r="U448" i="15"/>
  <c r="T448" i="15"/>
  <c r="S448" i="15"/>
  <c r="R448" i="15"/>
  <c r="Q448" i="15"/>
  <c r="AM447" i="15"/>
  <c r="AL447" i="15"/>
  <c r="AK447" i="15"/>
  <c r="AJ447" i="15"/>
  <c r="AI447" i="15"/>
  <c r="AH447" i="15"/>
  <c r="AG447" i="15"/>
  <c r="AF447" i="15"/>
  <c r="AE447" i="15"/>
  <c r="AD447" i="15"/>
  <c r="AC447" i="15"/>
  <c r="AB447" i="15"/>
  <c r="AA447" i="15"/>
  <c r="Z447" i="15"/>
  <c r="Y447" i="15"/>
  <c r="X447" i="15"/>
  <c r="W447" i="15"/>
  <c r="V447" i="15"/>
  <c r="U447" i="15"/>
  <c r="T447" i="15"/>
  <c r="S447" i="15"/>
  <c r="R447" i="15"/>
  <c r="Q447" i="15"/>
  <c r="AM446" i="15"/>
  <c r="AL446" i="15"/>
  <c r="AK446" i="15"/>
  <c r="AJ446" i="15"/>
  <c r="AI446" i="15"/>
  <c r="AH446" i="15"/>
  <c r="AG446" i="15"/>
  <c r="AF446" i="15"/>
  <c r="AE446" i="15"/>
  <c r="AD446" i="15"/>
  <c r="AC446" i="15"/>
  <c r="AB446" i="15"/>
  <c r="AA446" i="15"/>
  <c r="Z446" i="15"/>
  <c r="Y446" i="15"/>
  <c r="X446" i="15"/>
  <c r="W446" i="15"/>
  <c r="V446" i="15"/>
  <c r="U446" i="15"/>
  <c r="T446" i="15"/>
  <c r="S446" i="15"/>
  <c r="R446" i="15"/>
  <c r="Q446" i="15"/>
  <c r="AM445" i="15"/>
  <c r="AL445" i="15"/>
  <c r="AK445" i="15"/>
  <c r="AJ445" i="15"/>
  <c r="AI445" i="15"/>
  <c r="AH445" i="15"/>
  <c r="AG445" i="15"/>
  <c r="AF445" i="15"/>
  <c r="AF437" i="15" s="1"/>
  <c r="AF456" i="15" s="1"/>
  <c r="AE445" i="15"/>
  <c r="AD445" i="15"/>
  <c r="AC445" i="15"/>
  <c r="AB445" i="15"/>
  <c r="AA445" i="15"/>
  <c r="Z445" i="15"/>
  <c r="Y445" i="15"/>
  <c r="X445" i="15"/>
  <c r="X437" i="15" s="1"/>
  <c r="X456" i="15" s="1"/>
  <c r="W445" i="15"/>
  <c r="V445" i="15"/>
  <c r="U445" i="15"/>
  <c r="T445" i="15"/>
  <c r="S445" i="15"/>
  <c r="R445" i="15"/>
  <c r="Q445" i="15"/>
  <c r="AM444" i="15"/>
  <c r="AL444" i="15"/>
  <c r="AK444" i="15"/>
  <c r="AJ444" i="15"/>
  <c r="AI444" i="15"/>
  <c r="AH444" i="15"/>
  <c r="AG444" i="15"/>
  <c r="AF444" i="15"/>
  <c r="AE444" i="15"/>
  <c r="AD444" i="15"/>
  <c r="AC444" i="15"/>
  <c r="AB444" i="15"/>
  <c r="AA444" i="15"/>
  <c r="Z444" i="15"/>
  <c r="Y444" i="15"/>
  <c r="X444" i="15"/>
  <c r="W444" i="15"/>
  <c r="V444" i="15"/>
  <c r="U444" i="15"/>
  <c r="T444" i="15"/>
  <c r="S444" i="15"/>
  <c r="R444" i="15"/>
  <c r="Q444" i="15"/>
  <c r="AM443" i="15"/>
  <c r="AL443" i="15"/>
  <c r="AK443" i="15"/>
  <c r="AJ443" i="15"/>
  <c r="AI443" i="15"/>
  <c r="AH443" i="15"/>
  <c r="AG443" i="15"/>
  <c r="AF443" i="15"/>
  <c r="AE443" i="15"/>
  <c r="AD443" i="15"/>
  <c r="AC443" i="15"/>
  <c r="AB443" i="15"/>
  <c r="AA443" i="15"/>
  <c r="Z443" i="15"/>
  <c r="Y443" i="15"/>
  <c r="X443" i="15"/>
  <c r="W443" i="15"/>
  <c r="V443" i="15"/>
  <c r="U443" i="15"/>
  <c r="T443" i="15"/>
  <c r="S443" i="15"/>
  <c r="R443" i="15"/>
  <c r="Q443" i="15"/>
  <c r="AM442" i="15"/>
  <c r="AL442" i="15"/>
  <c r="AK442" i="15"/>
  <c r="AJ442" i="15"/>
  <c r="AI442" i="15"/>
  <c r="AH442" i="15"/>
  <c r="AG442" i="15"/>
  <c r="AF442" i="15"/>
  <c r="AE442" i="15"/>
  <c r="AD442" i="15"/>
  <c r="AC442" i="15"/>
  <c r="AB442" i="15"/>
  <c r="AA442" i="15"/>
  <c r="Z442" i="15"/>
  <c r="Y442" i="15"/>
  <c r="X442" i="15"/>
  <c r="W442" i="15"/>
  <c r="V442" i="15"/>
  <c r="U442" i="15"/>
  <c r="T442" i="15"/>
  <c r="S442" i="15"/>
  <c r="R442" i="15"/>
  <c r="Q442" i="15"/>
  <c r="AM441" i="15"/>
  <c r="AL441" i="15"/>
  <c r="AK441" i="15"/>
  <c r="AJ441" i="15"/>
  <c r="AI441" i="15"/>
  <c r="AH441" i="15"/>
  <c r="AG441" i="15"/>
  <c r="AF441" i="15"/>
  <c r="AE441" i="15"/>
  <c r="AD441" i="15"/>
  <c r="AC441" i="15"/>
  <c r="AB441" i="15"/>
  <c r="AA441" i="15"/>
  <c r="Z441" i="15"/>
  <c r="Y441" i="15"/>
  <c r="X441" i="15"/>
  <c r="W441" i="15"/>
  <c r="V441" i="15"/>
  <c r="U441" i="15"/>
  <c r="T441" i="15"/>
  <c r="S441" i="15"/>
  <c r="R441" i="15"/>
  <c r="Q441" i="15"/>
  <c r="AM440" i="15"/>
  <c r="AL440" i="15"/>
  <c r="AK440" i="15"/>
  <c r="AJ440" i="15"/>
  <c r="AI440" i="15"/>
  <c r="AH440" i="15"/>
  <c r="AG440" i="15"/>
  <c r="AF440" i="15"/>
  <c r="AE440" i="15"/>
  <c r="AD440" i="15"/>
  <c r="AC440" i="15"/>
  <c r="AB440" i="15"/>
  <c r="AA440" i="15"/>
  <c r="Z440" i="15"/>
  <c r="Y440" i="15"/>
  <c r="X440" i="15"/>
  <c r="W440" i="15"/>
  <c r="V440" i="15"/>
  <c r="U440" i="15"/>
  <c r="T440" i="15"/>
  <c r="S440" i="15"/>
  <c r="R440" i="15"/>
  <c r="Q440" i="15"/>
  <c r="AM439" i="15"/>
  <c r="AL439" i="15"/>
  <c r="AK439" i="15"/>
  <c r="AJ439" i="15"/>
  <c r="AI439" i="15"/>
  <c r="AH439" i="15"/>
  <c r="AG439" i="15"/>
  <c r="AF439" i="15"/>
  <c r="AE439" i="15"/>
  <c r="AD439" i="15"/>
  <c r="AC439" i="15"/>
  <c r="AB439" i="15"/>
  <c r="AA439" i="15"/>
  <c r="Z439" i="15"/>
  <c r="Z437" i="15" s="1"/>
  <c r="Z456" i="15" s="1"/>
  <c r="Y439" i="15"/>
  <c r="X439" i="15"/>
  <c r="W439" i="15"/>
  <c r="V439" i="15"/>
  <c r="U439" i="15"/>
  <c r="T439" i="15"/>
  <c r="S439" i="15"/>
  <c r="R439" i="15"/>
  <c r="R437" i="15" s="1"/>
  <c r="R456" i="15" s="1"/>
  <c r="Q439" i="15"/>
  <c r="AM438" i="15"/>
  <c r="AL438" i="15"/>
  <c r="AK438" i="15"/>
  <c r="AJ438" i="15"/>
  <c r="AI438" i="15"/>
  <c r="AH438" i="15"/>
  <c r="AG438" i="15"/>
  <c r="AF438" i="15"/>
  <c r="AE438" i="15"/>
  <c r="AD438" i="15"/>
  <c r="AC438" i="15"/>
  <c r="AB438" i="15"/>
  <c r="AA438" i="15"/>
  <c r="Z438" i="15"/>
  <c r="Y438" i="15"/>
  <c r="Y437" i="15" s="1"/>
  <c r="Y456" i="15" s="1"/>
  <c r="X438" i="15"/>
  <c r="W438" i="15"/>
  <c r="V438" i="15"/>
  <c r="U438" i="15"/>
  <c r="T438" i="15"/>
  <c r="S438" i="15"/>
  <c r="R438" i="15"/>
  <c r="Q438" i="15"/>
  <c r="Q437" i="15" s="1"/>
  <c r="Q456" i="15" s="1"/>
  <c r="P437" i="15"/>
  <c r="P435" i="15"/>
  <c r="AM434" i="15"/>
  <c r="AL434" i="15"/>
  <c r="AK434" i="15"/>
  <c r="AJ434" i="15"/>
  <c r="AI434" i="15"/>
  <c r="AH434" i="15"/>
  <c r="AG434" i="15"/>
  <c r="AF434" i="15"/>
  <c r="AE434" i="15"/>
  <c r="AD434" i="15"/>
  <c r="AC434" i="15"/>
  <c r="AB434" i="15"/>
  <c r="AA434" i="15"/>
  <c r="Z434" i="15"/>
  <c r="Y434" i="15"/>
  <c r="X434" i="15"/>
  <c r="W434" i="15"/>
  <c r="V434" i="15"/>
  <c r="U434" i="15"/>
  <c r="T434" i="15"/>
  <c r="S434" i="15"/>
  <c r="R434" i="15"/>
  <c r="Q434" i="15"/>
  <c r="AM433" i="15"/>
  <c r="AL433" i="15"/>
  <c r="AK433" i="15"/>
  <c r="AJ433" i="15"/>
  <c r="AI433" i="15"/>
  <c r="AH433" i="15"/>
  <c r="AG433" i="15"/>
  <c r="AF433" i="15"/>
  <c r="AE433" i="15"/>
  <c r="AD433" i="15"/>
  <c r="AC433" i="15"/>
  <c r="AB433" i="15"/>
  <c r="AA433" i="15"/>
  <c r="Z433" i="15"/>
  <c r="Y433" i="15"/>
  <c r="X433" i="15"/>
  <c r="W433" i="15"/>
  <c r="V433" i="15"/>
  <c r="U433" i="15"/>
  <c r="T433" i="15"/>
  <c r="S433" i="15"/>
  <c r="R433" i="15"/>
  <c r="Q433" i="15"/>
  <c r="AM432" i="15"/>
  <c r="AL432" i="15"/>
  <c r="AK432" i="15"/>
  <c r="AJ432" i="15"/>
  <c r="AI432" i="15"/>
  <c r="AH432" i="15"/>
  <c r="AG432" i="15"/>
  <c r="AF432" i="15"/>
  <c r="AE432" i="15"/>
  <c r="AD432" i="15"/>
  <c r="AC432" i="15"/>
  <c r="AB432" i="15"/>
  <c r="AA432" i="15"/>
  <c r="Z432" i="15"/>
  <c r="Y432" i="15"/>
  <c r="X432" i="15"/>
  <c r="W432" i="15"/>
  <c r="V432" i="15"/>
  <c r="U432" i="15"/>
  <c r="T432" i="15"/>
  <c r="S432" i="15"/>
  <c r="R432" i="15"/>
  <c r="Q432" i="15"/>
  <c r="AM431" i="15"/>
  <c r="AL431" i="15"/>
  <c r="AK431" i="15"/>
  <c r="AJ431" i="15"/>
  <c r="AI431" i="15"/>
  <c r="AH431" i="15"/>
  <c r="AG431" i="15"/>
  <c r="AF431" i="15"/>
  <c r="AE431" i="15"/>
  <c r="AD431" i="15"/>
  <c r="AC431" i="15"/>
  <c r="AB431" i="15"/>
  <c r="AA431" i="15"/>
  <c r="Z431" i="15"/>
  <c r="Y431" i="15"/>
  <c r="X431" i="15"/>
  <c r="W431" i="15"/>
  <c r="V431" i="15"/>
  <c r="U431" i="15"/>
  <c r="T431" i="15"/>
  <c r="S431" i="15"/>
  <c r="R431" i="15"/>
  <c r="Q431" i="15"/>
  <c r="AM430" i="15"/>
  <c r="AL430" i="15"/>
  <c r="AK430" i="15"/>
  <c r="AJ430" i="15"/>
  <c r="AI430" i="15"/>
  <c r="AH430" i="15"/>
  <c r="AG430" i="15"/>
  <c r="AF430" i="15"/>
  <c r="AE430" i="15"/>
  <c r="AD430" i="15"/>
  <c r="AC430" i="15"/>
  <c r="AB430" i="15"/>
  <c r="AA430" i="15"/>
  <c r="Z430" i="15"/>
  <c r="Y430" i="15"/>
  <c r="X430" i="15"/>
  <c r="W430" i="15"/>
  <c r="V430" i="15"/>
  <c r="U430" i="15"/>
  <c r="T430" i="15"/>
  <c r="S430" i="15"/>
  <c r="R430" i="15"/>
  <c r="Q430" i="15"/>
  <c r="AM429" i="15"/>
  <c r="AL429" i="15"/>
  <c r="AK429" i="15"/>
  <c r="AJ429" i="15"/>
  <c r="AI429" i="15"/>
  <c r="AH429" i="15"/>
  <c r="AG429" i="15"/>
  <c r="AF429" i="15"/>
  <c r="AE429" i="15"/>
  <c r="AD429" i="15"/>
  <c r="AC429" i="15"/>
  <c r="AB429" i="15"/>
  <c r="AA429" i="15"/>
  <c r="Z429" i="15"/>
  <c r="Y429" i="15"/>
  <c r="X429" i="15"/>
  <c r="W429" i="15"/>
  <c r="V429" i="15"/>
  <c r="U429" i="15"/>
  <c r="T429" i="15"/>
  <c r="S429" i="15"/>
  <c r="R429" i="15"/>
  <c r="Q429" i="15"/>
  <c r="AM428" i="15"/>
  <c r="AL428" i="15"/>
  <c r="AK428" i="15"/>
  <c r="AJ428" i="15"/>
  <c r="AI428" i="15"/>
  <c r="AH428" i="15"/>
  <c r="AG428" i="15"/>
  <c r="AF428" i="15"/>
  <c r="AE428" i="15"/>
  <c r="AD428" i="15"/>
  <c r="AC428" i="15"/>
  <c r="AB428" i="15"/>
  <c r="AA428" i="15"/>
  <c r="Z428" i="15"/>
  <c r="Y428" i="15"/>
  <c r="X428" i="15"/>
  <c r="W428" i="15"/>
  <c r="V428" i="15"/>
  <c r="U428" i="15"/>
  <c r="T428" i="15"/>
  <c r="S428" i="15"/>
  <c r="R428" i="15"/>
  <c r="Q428" i="15"/>
  <c r="AM427" i="15"/>
  <c r="AL427" i="15"/>
  <c r="AK427" i="15"/>
  <c r="AJ427" i="15"/>
  <c r="AI427" i="15"/>
  <c r="AH427" i="15"/>
  <c r="AG427" i="15"/>
  <c r="AF427" i="15"/>
  <c r="AE427" i="15"/>
  <c r="AD427" i="15"/>
  <c r="AC427" i="15"/>
  <c r="AB427" i="15"/>
  <c r="AA427" i="15"/>
  <c r="Z427" i="15"/>
  <c r="Y427" i="15"/>
  <c r="Y425" i="15" s="1"/>
  <c r="X427" i="15"/>
  <c r="W427" i="15"/>
  <c r="V427" i="15"/>
  <c r="U427" i="15"/>
  <c r="T427" i="15"/>
  <c r="S427" i="15"/>
  <c r="R427" i="15"/>
  <c r="Q427" i="15"/>
  <c r="Q425" i="15" s="1"/>
  <c r="AM426" i="15"/>
  <c r="AL426" i="15"/>
  <c r="AK426" i="15"/>
  <c r="AJ426" i="15"/>
  <c r="AI426" i="15"/>
  <c r="AH426" i="15"/>
  <c r="AG426" i="15"/>
  <c r="AF426" i="15"/>
  <c r="AF425" i="15" s="1"/>
  <c r="AF435" i="15" s="1"/>
  <c r="AE426" i="15"/>
  <c r="AD426" i="15"/>
  <c r="AD425" i="15" s="1"/>
  <c r="AC426" i="15"/>
  <c r="AC425" i="15" s="1"/>
  <c r="AB426" i="15"/>
  <c r="AA426" i="15"/>
  <c r="Z426" i="15"/>
  <c r="Y426" i="15"/>
  <c r="X426" i="15"/>
  <c r="X425" i="15" s="1"/>
  <c r="X435" i="15" s="1"/>
  <c r="W426" i="15"/>
  <c r="V426" i="15"/>
  <c r="V425" i="15" s="1"/>
  <c r="U426" i="15"/>
  <c r="U425" i="15" s="1"/>
  <c r="T426" i="15"/>
  <c r="S426" i="15"/>
  <c r="R426" i="15"/>
  <c r="Q426" i="15"/>
  <c r="AE425" i="15"/>
  <c r="AE435" i="15" s="1"/>
  <c r="W425" i="15"/>
  <c r="W435" i="15" s="1"/>
  <c r="P425" i="15"/>
  <c r="AM421" i="15"/>
  <c r="AL421" i="15"/>
  <c r="AK421" i="15"/>
  <c r="AJ421" i="15"/>
  <c r="AI421" i="15"/>
  <c r="AH421" i="15"/>
  <c r="AG421" i="15"/>
  <c r="AF421" i="15"/>
  <c r="AE421" i="15"/>
  <c r="AD421" i="15"/>
  <c r="AC421" i="15"/>
  <c r="AB421" i="15"/>
  <c r="AA421" i="15"/>
  <c r="Z421" i="15"/>
  <c r="Y421" i="15"/>
  <c r="X421" i="15"/>
  <c r="W421" i="15"/>
  <c r="V421" i="15"/>
  <c r="U421" i="15"/>
  <c r="T421" i="15"/>
  <c r="S421" i="15"/>
  <c r="R421" i="15"/>
  <c r="Q421" i="15"/>
  <c r="P421" i="15"/>
  <c r="AM415" i="15"/>
  <c r="AL415" i="15"/>
  <c r="AK415" i="15"/>
  <c r="AJ415" i="15"/>
  <c r="AI415" i="15"/>
  <c r="AH415" i="15"/>
  <c r="AG415" i="15"/>
  <c r="AF415" i="15"/>
  <c r="AE415" i="15"/>
  <c r="AD415" i="15"/>
  <c r="AC415" i="15"/>
  <c r="AB415" i="15"/>
  <c r="AA415" i="15"/>
  <c r="Z415" i="15"/>
  <c r="Y415" i="15"/>
  <c r="X415" i="15"/>
  <c r="W415" i="15"/>
  <c r="V415" i="15"/>
  <c r="U415" i="15"/>
  <c r="T415" i="15"/>
  <c r="S415" i="15"/>
  <c r="R415" i="15"/>
  <c r="Q415" i="15"/>
  <c r="AM414" i="15"/>
  <c r="AL414" i="15"/>
  <c r="AK414" i="15"/>
  <c r="AJ414" i="15"/>
  <c r="AI414" i="15"/>
  <c r="AH414" i="15"/>
  <c r="AG414" i="15"/>
  <c r="AF414" i="15"/>
  <c r="AE414" i="15"/>
  <c r="AD414" i="15"/>
  <c r="AC414" i="15"/>
  <c r="AB414" i="15"/>
  <c r="AA414" i="15"/>
  <c r="Z414" i="15"/>
  <c r="Y414" i="15"/>
  <c r="X414" i="15"/>
  <c r="W414" i="15"/>
  <c r="V414" i="15"/>
  <c r="U414" i="15"/>
  <c r="T414" i="15"/>
  <c r="S414" i="15"/>
  <c r="R414" i="15"/>
  <c r="Q414" i="15"/>
  <c r="AM413" i="15"/>
  <c r="AL413" i="15"/>
  <c r="AK413" i="15"/>
  <c r="AJ413" i="15"/>
  <c r="AI413" i="15"/>
  <c r="AH413" i="15"/>
  <c r="AG413" i="15"/>
  <c r="AF413" i="15"/>
  <c r="AE413" i="15"/>
  <c r="AD413" i="15"/>
  <c r="AC413" i="15"/>
  <c r="AB413" i="15"/>
  <c r="AA413" i="15"/>
  <c r="Z413" i="15"/>
  <c r="Y413" i="15"/>
  <c r="X413" i="15"/>
  <c r="W413" i="15"/>
  <c r="V413" i="15"/>
  <c r="U413" i="15"/>
  <c r="T413" i="15"/>
  <c r="S413" i="15"/>
  <c r="R413" i="15"/>
  <c r="Q413" i="15"/>
  <c r="AF409" i="15"/>
  <c r="AA409" i="15"/>
  <c r="X409" i="15"/>
  <c r="S409" i="15"/>
  <c r="P409" i="15"/>
  <c r="AE408" i="15"/>
  <c r="Z408" i="15"/>
  <c r="W408" i="15"/>
  <c r="R408" i="15"/>
  <c r="P408" i="15"/>
  <c r="AM407" i="15"/>
  <c r="AL407" i="15"/>
  <c r="AK407" i="15"/>
  <c r="AJ407" i="15"/>
  <c r="AI407" i="15"/>
  <c r="AH407" i="15"/>
  <c r="AG407" i="15"/>
  <c r="AF407" i="15"/>
  <c r="AE407" i="15"/>
  <c r="AD407" i="15"/>
  <c r="AC407" i="15"/>
  <c r="AB407" i="15"/>
  <c r="AA407" i="15"/>
  <c r="Z407" i="15"/>
  <c r="Y407" i="15"/>
  <c r="X407" i="15"/>
  <c r="W407" i="15"/>
  <c r="V407" i="15"/>
  <c r="U407" i="15"/>
  <c r="T407" i="15"/>
  <c r="S407" i="15"/>
  <c r="R407" i="15"/>
  <c r="Q407" i="15"/>
  <c r="AM406" i="15"/>
  <c r="AL406" i="15"/>
  <c r="AK406" i="15"/>
  <c r="AJ406" i="15"/>
  <c r="AI406" i="15"/>
  <c r="AH406" i="15"/>
  <c r="AG406" i="15"/>
  <c r="AF406" i="15"/>
  <c r="AE406" i="15"/>
  <c r="AD406" i="15"/>
  <c r="AC406" i="15"/>
  <c r="AB406" i="15"/>
  <c r="AA406" i="15"/>
  <c r="Z406" i="15"/>
  <c r="Y406" i="15"/>
  <c r="X406" i="15"/>
  <c r="W406" i="15"/>
  <c r="V406" i="15"/>
  <c r="U406" i="15"/>
  <c r="T406" i="15"/>
  <c r="S406" i="15"/>
  <c r="R406" i="15"/>
  <c r="Q406" i="15"/>
  <c r="AM405" i="15"/>
  <c r="AL405" i="15"/>
  <c r="AK405" i="15"/>
  <c r="AJ405" i="15"/>
  <c r="AI405" i="15"/>
  <c r="AH405" i="15"/>
  <c r="AH93" i="15" s="1"/>
  <c r="AG405" i="15"/>
  <c r="AF405" i="15"/>
  <c r="AE405" i="15"/>
  <c r="AD405" i="15"/>
  <c r="AC405" i="15"/>
  <c r="AB405" i="15"/>
  <c r="AA405" i="15"/>
  <c r="Z405" i="15"/>
  <c r="Y405" i="15"/>
  <c r="X405" i="15"/>
  <c r="W405" i="15"/>
  <c r="V405" i="15"/>
  <c r="U405" i="15"/>
  <c r="T405" i="15"/>
  <c r="S405" i="15"/>
  <c r="R405" i="15"/>
  <c r="Q405" i="15"/>
  <c r="AM404" i="15"/>
  <c r="AL404" i="15"/>
  <c r="AK404" i="15"/>
  <c r="AJ404" i="15"/>
  <c r="AI404" i="15"/>
  <c r="AH404" i="15"/>
  <c r="AG404" i="15"/>
  <c r="AF404" i="15"/>
  <c r="AE404" i="15"/>
  <c r="AD404" i="15"/>
  <c r="AC404" i="15"/>
  <c r="AB404" i="15"/>
  <c r="AA404" i="15"/>
  <c r="Z404" i="15"/>
  <c r="Y404" i="15"/>
  <c r="X404" i="15"/>
  <c r="W404" i="15"/>
  <c r="V404" i="15"/>
  <c r="U404" i="15"/>
  <c r="T404" i="15"/>
  <c r="S404" i="15"/>
  <c r="R404" i="15"/>
  <c r="Q404" i="15"/>
  <c r="AM403" i="15"/>
  <c r="AL403" i="15"/>
  <c r="AK403" i="15"/>
  <c r="AJ403" i="15"/>
  <c r="AI403" i="15"/>
  <c r="AH403" i="15"/>
  <c r="AG403" i="15"/>
  <c r="AF403" i="15"/>
  <c r="AE403" i="15"/>
  <c r="AD403" i="15"/>
  <c r="AD409" i="15" s="1"/>
  <c r="AC403" i="15"/>
  <c r="AC409" i="15" s="1"/>
  <c r="AB403" i="15"/>
  <c r="AB409" i="15" s="1"/>
  <c r="AA403" i="15"/>
  <c r="Z403" i="15"/>
  <c r="Z409" i="15" s="1"/>
  <c r="Y403" i="15"/>
  <c r="X403" i="15"/>
  <c r="W403" i="15"/>
  <c r="V403" i="15"/>
  <c r="V409" i="15" s="1"/>
  <c r="U403" i="15"/>
  <c r="U409" i="15" s="1"/>
  <c r="T403" i="15"/>
  <c r="T409" i="15" s="1"/>
  <c r="S403" i="15"/>
  <c r="R403" i="15"/>
  <c r="R409" i="15" s="1"/>
  <c r="Q403" i="15"/>
  <c r="AM402" i="15"/>
  <c r="AL402" i="15"/>
  <c r="AK402" i="15"/>
  <c r="AJ402" i="15"/>
  <c r="AI402" i="15"/>
  <c r="AH402" i="15"/>
  <c r="AG402" i="15"/>
  <c r="AF402" i="15"/>
  <c r="AE402" i="15"/>
  <c r="AD402" i="15"/>
  <c r="AC402" i="15"/>
  <c r="AC408" i="15" s="1"/>
  <c r="AB402" i="15"/>
  <c r="AA402" i="15"/>
  <c r="AA408" i="15" s="1"/>
  <c r="Z402" i="15"/>
  <c r="Z401" i="15" s="1"/>
  <c r="Z410" i="15" s="1"/>
  <c r="Y402" i="15"/>
  <c r="Y408" i="15" s="1"/>
  <c r="X402" i="15"/>
  <c r="W402" i="15"/>
  <c r="V402" i="15"/>
  <c r="U402" i="15"/>
  <c r="U408" i="15" s="1"/>
  <c r="T402" i="15"/>
  <c r="S402" i="15"/>
  <c r="S408" i="15" s="1"/>
  <c r="R402" i="15"/>
  <c r="R401" i="15" s="1"/>
  <c r="R410" i="15" s="1"/>
  <c r="Q402" i="15"/>
  <c r="AA401" i="15"/>
  <c r="U401" i="15"/>
  <c r="S401" i="15"/>
  <c r="P401" i="15"/>
  <c r="P410" i="15" s="1"/>
  <c r="AM400" i="15"/>
  <c r="AL400" i="15"/>
  <c r="AK400" i="15"/>
  <c r="AJ400" i="15"/>
  <c r="AI400" i="15"/>
  <c r="AH400" i="15"/>
  <c r="AG400" i="15"/>
  <c r="AF400" i="15"/>
  <c r="AE400" i="15"/>
  <c r="AD400" i="15"/>
  <c r="AC400" i="15"/>
  <c r="AB400" i="15"/>
  <c r="AA400" i="15"/>
  <c r="Z400" i="15"/>
  <c r="Y400" i="15"/>
  <c r="X400" i="15"/>
  <c r="W400" i="15"/>
  <c r="V400" i="15"/>
  <c r="U400" i="15"/>
  <c r="T400" i="15"/>
  <c r="S400" i="15"/>
  <c r="R400" i="15"/>
  <c r="Q400" i="15"/>
  <c r="S399" i="15"/>
  <c r="AM398" i="15"/>
  <c r="AL398" i="15"/>
  <c r="AK398" i="15"/>
  <c r="AJ398" i="15"/>
  <c r="AI398" i="15"/>
  <c r="AH398" i="15"/>
  <c r="AG398" i="15"/>
  <c r="AF398" i="15"/>
  <c r="AE398" i="15"/>
  <c r="AD398" i="15"/>
  <c r="AC398" i="15"/>
  <c r="AB398" i="15"/>
  <c r="AA398" i="15"/>
  <c r="Z398" i="15"/>
  <c r="Y398" i="15"/>
  <c r="X398" i="15"/>
  <c r="W398" i="15"/>
  <c r="V398" i="15"/>
  <c r="U398" i="15"/>
  <c r="T398" i="15"/>
  <c r="S398" i="15"/>
  <c r="R398" i="15"/>
  <c r="R399" i="15" s="1"/>
  <c r="Q398" i="15"/>
  <c r="Q399" i="15" s="1"/>
  <c r="R396" i="15"/>
  <c r="AM395" i="15"/>
  <c r="AL395" i="15"/>
  <c r="AK395" i="15"/>
  <c r="AK83" i="15" s="1"/>
  <c r="AK84" i="15" s="1"/>
  <c r="AJ395" i="15"/>
  <c r="AJ83" i="15" s="1"/>
  <c r="AI395" i="15"/>
  <c r="AH395" i="15"/>
  <c r="AG395" i="15"/>
  <c r="AF395" i="15"/>
  <c r="AE395" i="15"/>
  <c r="AD395" i="15"/>
  <c r="AC395" i="15"/>
  <c r="AB395" i="15"/>
  <c r="AA395" i="15"/>
  <c r="Z395" i="15"/>
  <c r="Y395" i="15"/>
  <c r="X395" i="15"/>
  <c r="W395" i="15"/>
  <c r="V395" i="15"/>
  <c r="U395" i="15"/>
  <c r="T395" i="15"/>
  <c r="S395" i="15"/>
  <c r="S396" i="15" s="1"/>
  <c r="R395" i="15"/>
  <c r="Q395" i="15"/>
  <c r="Q396" i="15" s="1"/>
  <c r="R393" i="15"/>
  <c r="AM392" i="15"/>
  <c r="AL392" i="15"/>
  <c r="AK392" i="15"/>
  <c r="AK80" i="15" s="1"/>
  <c r="AJ392" i="15"/>
  <c r="AJ80" i="15" s="1"/>
  <c r="AJ81" i="15" s="1"/>
  <c r="AI392" i="15"/>
  <c r="AH392" i="15"/>
  <c r="AG392" i="15"/>
  <c r="AF392" i="15"/>
  <c r="AE392" i="15"/>
  <c r="AD392" i="15"/>
  <c r="AC392" i="15"/>
  <c r="AB392" i="15"/>
  <c r="AA392" i="15"/>
  <c r="Z392" i="15"/>
  <c r="Y392" i="15"/>
  <c r="X392" i="15"/>
  <c r="W392" i="15"/>
  <c r="V392" i="15"/>
  <c r="U392" i="15"/>
  <c r="T392" i="15"/>
  <c r="S392" i="15"/>
  <c r="S393" i="15" s="1"/>
  <c r="R392" i="15"/>
  <c r="Q392" i="15"/>
  <c r="Q393" i="15" s="1"/>
  <c r="P390" i="15"/>
  <c r="AM389" i="15"/>
  <c r="AL389" i="15"/>
  <c r="AL390" i="15" s="1"/>
  <c r="AK389" i="15"/>
  <c r="AK390" i="15" s="1"/>
  <c r="AJ389" i="15"/>
  <c r="AI389" i="15"/>
  <c r="AI390" i="15" s="1"/>
  <c r="AH389" i="15"/>
  <c r="AG389" i="15"/>
  <c r="AF389" i="15"/>
  <c r="AE389" i="15"/>
  <c r="AD389" i="15"/>
  <c r="AD390" i="15" s="1"/>
  <c r="AC389" i="15"/>
  <c r="AC390" i="15" s="1"/>
  <c r="AB389" i="15"/>
  <c r="AA389" i="15"/>
  <c r="AA390" i="15" s="1"/>
  <c r="Z389" i="15"/>
  <c r="Y389" i="15"/>
  <c r="X389" i="15"/>
  <c r="W389" i="15"/>
  <c r="V389" i="15"/>
  <c r="V390" i="15" s="1"/>
  <c r="U389" i="15"/>
  <c r="U390" i="15" s="1"/>
  <c r="T389" i="15"/>
  <c r="S389" i="15"/>
  <c r="S390" i="15" s="1"/>
  <c r="R389" i="15"/>
  <c r="Q389" i="15"/>
  <c r="AM388" i="15"/>
  <c r="AL388" i="15"/>
  <c r="AK388" i="15"/>
  <c r="AJ388" i="15"/>
  <c r="AI388" i="15"/>
  <c r="AH388" i="15"/>
  <c r="AG388" i="15"/>
  <c r="AF388" i="15"/>
  <c r="AE388" i="15"/>
  <c r="AD388" i="15"/>
  <c r="AC388" i="15"/>
  <c r="AB388" i="15"/>
  <c r="AA388" i="15"/>
  <c r="Z388" i="15"/>
  <c r="Y388" i="15"/>
  <c r="X388" i="15"/>
  <c r="W388" i="15"/>
  <c r="V388" i="15"/>
  <c r="U388" i="15"/>
  <c r="T388" i="15"/>
  <c r="S388" i="15"/>
  <c r="R388" i="15"/>
  <c r="Q388" i="15"/>
  <c r="AM386" i="15"/>
  <c r="AL386" i="15"/>
  <c r="AK386" i="15"/>
  <c r="AJ386" i="15"/>
  <c r="AI386" i="15"/>
  <c r="AH386" i="15"/>
  <c r="AG386" i="15"/>
  <c r="AF386" i="15"/>
  <c r="AE386" i="15"/>
  <c r="AD386" i="15"/>
  <c r="AC386" i="15"/>
  <c r="AB386" i="15"/>
  <c r="AA386" i="15"/>
  <c r="Z386" i="15"/>
  <c r="Y386" i="15"/>
  <c r="X386" i="15"/>
  <c r="W386" i="15"/>
  <c r="V386" i="15"/>
  <c r="U386" i="15"/>
  <c r="T386" i="15"/>
  <c r="S386" i="15"/>
  <c r="R386" i="15"/>
  <c r="Q386" i="15"/>
  <c r="AM385" i="15"/>
  <c r="AL385" i="15"/>
  <c r="AK385" i="15"/>
  <c r="AJ385" i="15"/>
  <c r="AI385" i="15"/>
  <c r="AH385" i="15"/>
  <c r="AG385" i="15"/>
  <c r="AG73" i="15" s="1"/>
  <c r="AF385" i="15"/>
  <c r="AE385" i="15"/>
  <c r="AE383" i="15" s="1"/>
  <c r="AD385" i="15"/>
  <c r="AC385" i="15"/>
  <c r="AC383" i="15" s="1"/>
  <c r="AB385" i="15"/>
  <c r="AA385" i="15"/>
  <c r="Z385" i="15"/>
  <c r="Y385" i="15"/>
  <c r="X385" i="15"/>
  <c r="W385" i="15"/>
  <c r="W383" i="15" s="1"/>
  <c r="V385" i="15"/>
  <c r="U385" i="15"/>
  <c r="U383" i="15" s="1"/>
  <c r="T385" i="15"/>
  <c r="S385" i="15"/>
  <c r="R385" i="15"/>
  <c r="Q385" i="15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B383" i="15" s="1"/>
  <c r="AA384" i="15"/>
  <c r="Z384" i="15"/>
  <c r="Y384" i="15"/>
  <c r="Y383" i="15" s="1"/>
  <c r="X384" i="15"/>
  <c r="W384" i="15"/>
  <c r="V384" i="15"/>
  <c r="U384" i="15"/>
  <c r="T384" i="15"/>
  <c r="T383" i="15" s="1"/>
  <c r="S384" i="15"/>
  <c r="R384" i="15"/>
  <c r="Q384" i="15"/>
  <c r="Q383" i="15" s="1"/>
  <c r="AF383" i="15"/>
  <c r="AA383" i="15"/>
  <c r="X383" i="15"/>
  <c r="S383" i="15"/>
  <c r="P383" i="15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Z380" i="15"/>
  <c r="Y380" i="15"/>
  <c r="X380" i="15"/>
  <c r="W380" i="15"/>
  <c r="V380" i="15"/>
  <c r="U380" i="15"/>
  <c r="T380" i="15"/>
  <c r="S380" i="15"/>
  <c r="R380" i="15"/>
  <c r="Q380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Z379" i="15"/>
  <c r="Y379" i="15"/>
  <c r="X379" i="15"/>
  <c r="W379" i="15"/>
  <c r="V379" i="15"/>
  <c r="U379" i="15"/>
  <c r="T379" i="15"/>
  <c r="S379" i="15"/>
  <c r="R379" i="15"/>
  <c r="R377" i="15" s="1"/>
  <c r="Q379" i="15"/>
  <c r="AM378" i="15"/>
  <c r="AL378" i="15"/>
  <c r="AK378" i="15"/>
  <c r="AJ378" i="15"/>
  <c r="AI378" i="15"/>
  <c r="AH378" i="15"/>
  <c r="AG378" i="15"/>
  <c r="AF378" i="15"/>
  <c r="AE378" i="15"/>
  <c r="AE377" i="15" s="1"/>
  <c r="AD378" i="15"/>
  <c r="AD377" i="15" s="1"/>
  <c r="AC378" i="15"/>
  <c r="AB378" i="15"/>
  <c r="AA378" i="15"/>
  <c r="Z378" i="15"/>
  <c r="Y378" i="15"/>
  <c r="Y377" i="15" s="1"/>
  <c r="X378" i="15"/>
  <c r="W378" i="15"/>
  <c r="W377" i="15" s="1"/>
  <c r="V378" i="15"/>
  <c r="V377" i="15" s="1"/>
  <c r="U378" i="15"/>
  <c r="T378" i="15"/>
  <c r="S378" i="15"/>
  <c r="R378" i="15"/>
  <c r="Q378" i="15"/>
  <c r="Q377" i="15" s="1"/>
  <c r="AF377" i="15"/>
  <c r="AC377" i="15"/>
  <c r="AB377" i="15"/>
  <c r="Z377" i="15"/>
  <c r="X377" i="15"/>
  <c r="U377" i="15"/>
  <c r="T377" i="15"/>
  <c r="P377" i="15"/>
  <c r="AM374" i="15"/>
  <c r="AL374" i="15"/>
  <c r="AK374" i="15"/>
  <c r="AJ374" i="15"/>
  <c r="AI374" i="15"/>
  <c r="AH374" i="15"/>
  <c r="AG374" i="15"/>
  <c r="AF374" i="15"/>
  <c r="AE374" i="15"/>
  <c r="AD374" i="15"/>
  <c r="AC374" i="15"/>
  <c r="AC371" i="15" s="1"/>
  <c r="AB374" i="15"/>
  <c r="AA374" i="15"/>
  <c r="Z374" i="15"/>
  <c r="Y374" i="15"/>
  <c r="X374" i="15"/>
  <c r="W374" i="15"/>
  <c r="V374" i="15"/>
  <c r="U374" i="15"/>
  <c r="U371" i="15" s="1"/>
  <c r="T374" i="15"/>
  <c r="S374" i="15"/>
  <c r="R374" i="15"/>
  <c r="Q374" i="15"/>
  <c r="AM373" i="15"/>
  <c r="AL373" i="15"/>
  <c r="AK373" i="15"/>
  <c r="AJ373" i="15"/>
  <c r="AI373" i="15"/>
  <c r="AH373" i="15"/>
  <c r="AG373" i="15"/>
  <c r="AF373" i="15"/>
  <c r="AE373" i="15"/>
  <c r="AE371" i="15" s="1"/>
  <c r="AD373" i="15"/>
  <c r="AC373" i="15"/>
  <c r="AB373" i="15"/>
  <c r="AA373" i="15"/>
  <c r="Z373" i="15"/>
  <c r="Y373" i="15"/>
  <c r="Y371" i="15" s="1"/>
  <c r="X373" i="15"/>
  <c r="W373" i="15"/>
  <c r="V373" i="15"/>
  <c r="U373" i="15"/>
  <c r="T373" i="15"/>
  <c r="S373" i="15"/>
  <c r="R373" i="15"/>
  <c r="Q373" i="15"/>
  <c r="Q371" i="15" s="1"/>
  <c r="AM372" i="15"/>
  <c r="AM371" i="15" s="1"/>
  <c r="AL372" i="15"/>
  <c r="AK372" i="15"/>
  <c r="AJ372" i="15"/>
  <c r="AI372" i="15"/>
  <c r="AH372" i="15"/>
  <c r="AG372" i="15"/>
  <c r="AF372" i="15"/>
  <c r="AE372" i="15"/>
  <c r="AD372" i="15"/>
  <c r="AD371" i="15" s="1"/>
  <c r="AC372" i="15"/>
  <c r="AB372" i="15"/>
  <c r="AB371" i="15" s="1"/>
  <c r="AA372" i="15"/>
  <c r="AA371" i="15" s="1"/>
  <c r="Z372" i="15"/>
  <c r="Z371" i="15" s="1"/>
  <c r="Y372" i="15"/>
  <c r="X372" i="15"/>
  <c r="W372" i="15"/>
  <c r="V372" i="15"/>
  <c r="V371" i="15" s="1"/>
  <c r="U372" i="15"/>
  <c r="T372" i="15"/>
  <c r="T371" i="15" s="1"/>
  <c r="S372" i="15"/>
  <c r="S371" i="15" s="1"/>
  <c r="R372" i="15"/>
  <c r="R371" i="15" s="1"/>
  <c r="Q372" i="15"/>
  <c r="AF371" i="15"/>
  <c r="X371" i="15"/>
  <c r="W371" i="15"/>
  <c r="P371" i="15"/>
  <c r="W369" i="15"/>
  <c r="AM368" i="15"/>
  <c r="AL368" i="15"/>
  <c r="AK368" i="15"/>
  <c r="AJ368" i="15"/>
  <c r="AI368" i="15"/>
  <c r="AH368" i="15"/>
  <c r="AG368" i="15"/>
  <c r="AF368" i="15"/>
  <c r="AE368" i="15"/>
  <c r="AD368" i="15"/>
  <c r="AC368" i="15"/>
  <c r="AB368" i="15"/>
  <c r="AA368" i="15"/>
  <c r="Z368" i="15"/>
  <c r="Y368" i="15"/>
  <c r="X368" i="15"/>
  <c r="W368" i="15"/>
  <c r="V368" i="15"/>
  <c r="U368" i="15"/>
  <c r="T368" i="15"/>
  <c r="S368" i="15"/>
  <c r="R368" i="15"/>
  <c r="Q368" i="15"/>
  <c r="AM367" i="15"/>
  <c r="AL367" i="15"/>
  <c r="AK367" i="15"/>
  <c r="AJ367" i="15"/>
  <c r="AI367" i="15"/>
  <c r="AH367" i="15"/>
  <c r="AG367" i="15"/>
  <c r="AG55" i="15" s="1"/>
  <c r="AF367" i="15"/>
  <c r="AE367" i="15"/>
  <c r="AD367" i="15"/>
  <c r="AC367" i="15"/>
  <c r="AB367" i="15"/>
  <c r="AA367" i="15"/>
  <c r="Z367" i="15"/>
  <c r="Y367" i="15"/>
  <c r="X367" i="15"/>
  <c r="W367" i="15"/>
  <c r="V367" i="15"/>
  <c r="U367" i="15"/>
  <c r="T367" i="15"/>
  <c r="S367" i="15"/>
  <c r="R367" i="15"/>
  <c r="Q367" i="15"/>
  <c r="AM366" i="15"/>
  <c r="AL366" i="15"/>
  <c r="AK366" i="15"/>
  <c r="AJ366" i="15"/>
  <c r="AI366" i="15"/>
  <c r="AH366" i="15"/>
  <c r="AG366" i="15"/>
  <c r="AF366" i="15"/>
  <c r="AE366" i="15"/>
  <c r="AD366" i="15"/>
  <c r="AC366" i="15"/>
  <c r="AB366" i="15"/>
  <c r="AA366" i="15"/>
  <c r="Z366" i="15"/>
  <c r="Y366" i="15"/>
  <c r="X366" i="15"/>
  <c r="W366" i="15"/>
  <c r="V366" i="15"/>
  <c r="U366" i="15"/>
  <c r="T366" i="15"/>
  <c r="S366" i="15"/>
  <c r="R366" i="15"/>
  <c r="Q366" i="15"/>
  <c r="AM365" i="15"/>
  <c r="AL365" i="15"/>
  <c r="AK365" i="15"/>
  <c r="AJ365" i="15"/>
  <c r="AI365" i="15"/>
  <c r="AH365" i="15"/>
  <c r="AG365" i="15"/>
  <c r="AF365" i="15"/>
  <c r="AE365" i="15"/>
  <c r="AD365" i="15"/>
  <c r="AC365" i="15"/>
  <c r="AB365" i="15"/>
  <c r="AB363" i="15" s="1"/>
  <c r="AA365" i="15"/>
  <c r="Z365" i="15"/>
  <c r="Y365" i="15"/>
  <c r="X365" i="15"/>
  <c r="W365" i="15"/>
  <c r="V365" i="15"/>
  <c r="U365" i="15"/>
  <c r="T365" i="15"/>
  <c r="T363" i="15" s="1"/>
  <c r="S365" i="15"/>
  <c r="R365" i="15"/>
  <c r="Q365" i="15"/>
  <c r="AM364" i="15"/>
  <c r="AL364" i="15"/>
  <c r="AL363" i="15" s="1"/>
  <c r="AK364" i="15"/>
  <c r="AJ364" i="15"/>
  <c r="AI364" i="15"/>
  <c r="AH364" i="15"/>
  <c r="AG364" i="15"/>
  <c r="AF364" i="15"/>
  <c r="AF363" i="15" s="1"/>
  <c r="AE364" i="15"/>
  <c r="AD364" i="15"/>
  <c r="AD363" i="15" s="1"/>
  <c r="AC364" i="15"/>
  <c r="AC363" i="15" s="1"/>
  <c r="AB364" i="15"/>
  <c r="AA364" i="15"/>
  <c r="AA363" i="15" s="1"/>
  <c r="Z364" i="15"/>
  <c r="Y364" i="15"/>
  <c r="X364" i="15"/>
  <c r="X363" i="15" s="1"/>
  <c r="W364" i="15"/>
  <c r="V364" i="15"/>
  <c r="V363" i="15" s="1"/>
  <c r="U364" i="15"/>
  <c r="U363" i="15" s="1"/>
  <c r="T364" i="15"/>
  <c r="S364" i="15"/>
  <c r="S363" i="15" s="1"/>
  <c r="R364" i="15"/>
  <c r="Q364" i="15"/>
  <c r="AE363" i="15"/>
  <c r="Z363" i="15"/>
  <c r="Z369" i="15" s="1"/>
  <c r="Y363" i="15"/>
  <c r="Y369" i="15" s="1"/>
  <c r="W363" i="15"/>
  <c r="R363" i="15"/>
  <c r="P363" i="15"/>
  <c r="P369" i="15" s="1"/>
  <c r="AM362" i="15"/>
  <c r="AL362" i="15"/>
  <c r="AK362" i="15"/>
  <c r="AJ362" i="15"/>
  <c r="AI362" i="15"/>
  <c r="AH362" i="15"/>
  <c r="AG362" i="15"/>
  <c r="AF362" i="15"/>
  <c r="AE362" i="15"/>
  <c r="AE369" i="15" s="1"/>
  <c r="AD362" i="15"/>
  <c r="AC362" i="15"/>
  <c r="AB362" i="15"/>
  <c r="AA362" i="15"/>
  <c r="Z362" i="15"/>
  <c r="Y362" i="15"/>
  <c r="X362" i="15"/>
  <c r="W362" i="15"/>
  <c r="V362" i="15"/>
  <c r="U362" i="15"/>
  <c r="T362" i="15"/>
  <c r="S362" i="15"/>
  <c r="R362" i="15"/>
  <c r="Q362" i="15"/>
  <c r="P361" i="15"/>
  <c r="AM360" i="15"/>
  <c r="AM361" i="15" s="1"/>
  <c r="AL360" i="15"/>
  <c r="AL361" i="15" s="1"/>
  <c r="AK360" i="15"/>
  <c r="AJ360" i="15"/>
  <c r="AJ361" i="15" s="1"/>
  <c r="AI360" i="15"/>
  <c r="AI48" i="15" s="1"/>
  <c r="AI49" i="15" s="1"/>
  <c r="AH360" i="15"/>
  <c r="AH361" i="15" s="1"/>
  <c r="AG360" i="15"/>
  <c r="AF360" i="15"/>
  <c r="AF361" i="15" s="1"/>
  <c r="AE360" i="15"/>
  <c r="AE361" i="15" s="1"/>
  <c r="AD360" i="15"/>
  <c r="AD361" i="15" s="1"/>
  <c r="AC360" i="15"/>
  <c r="AB360" i="15"/>
  <c r="AB361" i="15" s="1"/>
  <c r="AA360" i="15"/>
  <c r="Z360" i="15"/>
  <c r="Z361" i="15" s="1"/>
  <c r="Y360" i="15"/>
  <c r="X360" i="15"/>
  <c r="X361" i="15" s="1"/>
  <c r="W360" i="15"/>
  <c r="W361" i="15" s="1"/>
  <c r="V360" i="15"/>
  <c r="V361" i="15" s="1"/>
  <c r="U360" i="15"/>
  <c r="T360" i="15"/>
  <c r="T361" i="15" s="1"/>
  <c r="S360" i="15"/>
  <c r="R360" i="15"/>
  <c r="R361" i="15" s="1"/>
  <c r="Q360" i="15"/>
  <c r="AM359" i="15"/>
  <c r="AL359" i="15"/>
  <c r="AK359" i="15"/>
  <c r="AJ359" i="15"/>
  <c r="AI359" i="15"/>
  <c r="AH359" i="15"/>
  <c r="AG359" i="15"/>
  <c r="AF359" i="15"/>
  <c r="AE359" i="15"/>
  <c r="AD359" i="15"/>
  <c r="AC359" i="15"/>
  <c r="AB359" i="15"/>
  <c r="AA359" i="15"/>
  <c r="Z359" i="15"/>
  <c r="Y359" i="15"/>
  <c r="X359" i="15"/>
  <c r="W359" i="15"/>
  <c r="V359" i="15"/>
  <c r="U359" i="15"/>
  <c r="T359" i="15"/>
  <c r="S359" i="15"/>
  <c r="R359" i="15"/>
  <c r="Q359" i="15"/>
  <c r="AM357" i="15"/>
  <c r="AL357" i="15"/>
  <c r="AK357" i="15"/>
  <c r="AJ357" i="15"/>
  <c r="AI357" i="15"/>
  <c r="AH357" i="15"/>
  <c r="AG357" i="15"/>
  <c r="AG45" i="15" s="1"/>
  <c r="AF357" i="15"/>
  <c r="AE357" i="15"/>
  <c r="AD357" i="15"/>
  <c r="AC357" i="15"/>
  <c r="AB357" i="15"/>
  <c r="AA357" i="15"/>
  <c r="Z357" i="15"/>
  <c r="Y357" i="15"/>
  <c r="X357" i="15"/>
  <c r="W357" i="15"/>
  <c r="V357" i="15"/>
  <c r="U357" i="15"/>
  <c r="T357" i="15"/>
  <c r="S357" i="15"/>
  <c r="R357" i="15"/>
  <c r="Q357" i="15"/>
  <c r="AM356" i="15"/>
  <c r="AL356" i="15"/>
  <c r="AK356" i="15"/>
  <c r="AJ356" i="15"/>
  <c r="AI356" i="15"/>
  <c r="AH356" i="15"/>
  <c r="AG356" i="15"/>
  <c r="AF356" i="15"/>
  <c r="AE356" i="15"/>
  <c r="AD356" i="15"/>
  <c r="AC356" i="15"/>
  <c r="AB356" i="15"/>
  <c r="AA356" i="15"/>
  <c r="Z356" i="15"/>
  <c r="Y356" i="15"/>
  <c r="X356" i="15"/>
  <c r="W356" i="15"/>
  <c r="V356" i="15"/>
  <c r="U356" i="15"/>
  <c r="T356" i="15"/>
  <c r="S356" i="15"/>
  <c r="R356" i="15"/>
  <c r="Q356" i="15"/>
  <c r="AM355" i="15"/>
  <c r="AM43" i="15" s="1"/>
  <c r="AL355" i="15"/>
  <c r="AK355" i="15"/>
  <c r="AJ355" i="15"/>
  <c r="AI355" i="15"/>
  <c r="AH355" i="15"/>
  <c r="AG355" i="15"/>
  <c r="AF355" i="15"/>
  <c r="AE355" i="15"/>
  <c r="AD355" i="15"/>
  <c r="AC355" i="15"/>
  <c r="AB355" i="15"/>
  <c r="AA355" i="15"/>
  <c r="Z355" i="15"/>
  <c r="Y355" i="15"/>
  <c r="X355" i="15"/>
  <c r="W355" i="15"/>
  <c r="V355" i="15"/>
  <c r="U355" i="15"/>
  <c r="T355" i="15"/>
  <c r="S355" i="15"/>
  <c r="R355" i="15"/>
  <c r="Q355" i="15"/>
  <c r="AM351" i="15"/>
  <c r="AL351" i="15"/>
  <c r="AL39" i="15" s="1"/>
  <c r="AK351" i="15"/>
  <c r="AJ351" i="15"/>
  <c r="AI351" i="15"/>
  <c r="AH351" i="15"/>
  <c r="AG351" i="15"/>
  <c r="AF351" i="15"/>
  <c r="AE351" i="15"/>
  <c r="AD351" i="15"/>
  <c r="AC351" i="15"/>
  <c r="AB351" i="15"/>
  <c r="AA351" i="15"/>
  <c r="Z351" i="15"/>
  <c r="Y351" i="15"/>
  <c r="X351" i="15"/>
  <c r="W351" i="15"/>
  <c r="V351" i="15"/>
  <c r="U351" i="15"/>
  <c r="T351" i="15"/>
  <c r="S351" i="15"/>
  <c r="R351" i="15"/>
  <c r="Q351" i="15"/>
  <c r="AM350" i="15"/>
  <c r="AL350" i="15"/>
  <c r="AK350" i="15"/>
  <c r="AK38" i="15" s="1"/>
  <c r="AJ350" i="15"/>
  <c r="AI350" i="15"/>
  <c r="AH350" i="15"/>
  <c r="AG350" i="15"/>
  <c r="AF350" i="15"/>
  <c r="AE350" i="15"/>
  <c r="AD350" i="15"/>
  <c r="AC350" i="15"/>
  <c r="AB350" i="15"/>
  <c r="AA350" i="15"/>
  <c r="Z350" i="15"/>
  <c r="Y350" i="15"/>
  <c r="X350" i="15"/>
  <c r="W350" i="15"/>
  <c r="V350" i="15"/>
  <c r="U350" i="15"/>
  <c r="T350" i="15"/>
  <c r="S350" i="15"/>
  <c r="R350" i="15"/>
  <c r="Q350" i="15"/>
  <c r="AM349" i="15"/>
  <c r="AL349" i="15"/>
  <c r="AK349" i="15"/>
  <c r="AJ349" i="15"/>
  <c r="AJ37" i="15" s="1"/>
  <c r="AI349" i="15"/>
  <c r="AH349" i="15"/>
  <c r="AG349" i="15"/>
  <c r="AF349" i="15"/>
  <c r="AE349" i="15"/>
  <c r="AD349" i="15"/>
  <c r="AC349" i="15"/>
  <c r="AB349" i="15"/>
  <c r="AA349" i="15"/>
  <c r="Z349" i="15"/>
  <c r="Y349" i="15"/>
  <c r="X349" i="15"/>
  <c r="W349" i="15"/>
  <c r="V349" i="15"/>
  <c r="U349" i="15"/>
  <c r="T349" i="15"/>
  <c r="S349" i="15"/>
  <c r="R349" i="15"/>
  <c r="Q349" i="15"/>
  <c r="AM348" i="15"/>
  <c r="AL348" i="15"/>
  <c r="AK348" i="15"/>
  <c r="AJ348" i="15"/>
  <c r="AI348" i="15"/>
  <c r="AI36" i="15" s="1"/>
  <c r="AH348" i="15"/>
  <c r="AG348" i="15"/>
  <c r="AF348" i="15"/>
  <c r="AE348" i="15"/>
  <c r="AD348" i="15"/>
  <c r="AC348" i="15"/>
  <c r="AB348" i="15"/>
  <c r="AA348" i="15"/>
  <c r="Z348" i="15"/>
  <c r="Y348" i="15"/>
  <c r="X348" i="15"/>
  <c r="W348" i="15"/>
  <c r="V348" i="15"/>
  <c r="U348" i="15"/>
  <c r="T348" i="15"/>
  <c r="S348" i="15"/>
  <c r="R348" i="15"/>
  <c r="Q348" i="15"/>
  <c r="AM347" i="15"/>
  <c r="AL347" i="15"/>
  <c r="AK347" i="15"/>
  <c r="AJ347" i="15"/>
  <c r="AI347" i="15"/>
  <c r="AH347" i="15"/>
  <c r="AG347" i="15"/>
  <c r="AF347" i="15"/>
  <c r="AE347" i="15"/>
  <c r="AD347" i="15"/>
  <c r="AC347" i="15"/>
  <c r="AB347" i="15"/>
  <c r="AA347" i="15"/>
  <c r="Z347" i="15"/>
  <c r="Y347" i="15"/>
  <c r="X347" i="15"/>
  <c r="W347" i="15"/>
  <c r="V347" i="15"/>
  <c r="U347" i="15"/>
  <c r="T347" i="15"/>
  <c r="S347" i="15"/>
  <c r="R347" i="15"/>
  <c r="Q347" i="15"/>
  <c r="AM346" i="15"/>
  <c r="AL346" i="15"/>
  <c r="AK346" i="15"/>
  <c r="AJ346" i="15"/>
  <c r="AI346" i="15"/>
  <c r="AH346" i="15"/>
  <c r="AG346" i="15"/>
  <c r="AG34" i="15" s="1"/>
  <c r="AF346" i="15"/>
  <c r="AE346" i="15"/>
  <c r="AD346" i="15"/>
  <c r="AC346" i="15"/>
  <c r="AB346" i="15"/>
  <c r="AA346" i="15"/>
  <c r="Z346" i="15"/>
  <c r="Y346" i="15"/>
  <c r="X346" i="15"/>
  <c r="W346" i="15"/>
  <c r="V346" i="15"/>
  <c r="U346" i="15"/>
  <c r="T346" i="15"/>
  <c r="S346" i="15"/>
  <c r="R346" i="15"/>
  <c r="Q346" i="15"/>
  <c r="AM345" i="15"/>
  <c r="AL345" i="15"/>
  <c r="AK345" i="15"/>
  <c r="AJ345" i="15"/>
  <c r="AI345" i="15"/>
  <c r="AH345" i="15"/>
  <c r="AG345" i="15"/>
  <c r="AF345" i="15"/>
  <c r="AE345" i="15"/>
  <c r="AD345" i="15"/>
  <c r="AC345" i="15"/>
  <c r="AB345" i="15"/>
  <c r="AA345" i="15"/>
  <c r="Z345" i="15"/>
  <c r="Y345" i="15"/>
  <c r="X345" i="15"/>
  <c r="W345" i="15"/>
  <c r="V345" i="15"/>
  <c r="U345" i="15"/>
  <c r="T345" i="15"/>
  <c r="S345" i="15"/>
  <c r="R345" i="15"/>
  <c r="Q345" i="15"/>
  <c r="AM344" i="15"/>
  <c r="AM32" i="15" s="1"/>
  <c r="AL344" i="15"/>
  <c r="AK344" i="15"/>
  <c r="AJ344" i="15"/>
  <c r="AI344" i="15"/>
  <c r="AH344" i="15"/>
  <c r="AG344" i="15"/>
  <c r="AF344" i="15"/>
  <c r="AE344" i="15"/>
  <c r="AD344" i="15"/>
  <c r="AC344" i="15"/>
  <c r="AB344" i="15"/>
  <c r="AA344" i="15"/>
  <c r="Z344" i="15"/>
  <c r="Y344" i="15"/>
  <c r="X344" i="15"/>
  <c r="W344" i="15"/>
  <c r="V344" i="15"/>
  <c r="U344" i="15"/>
  <c r="T344" i="15"/>
  <c r="S344" i="15"/>
  <c r="R344" i="15"/>
  <c r="Q344" i="15"/>
  <c r="AM343" i="15"/>
  <c r="AL343" i="15"/>
  <c r="AL31" i="15" s="1"/>
  <c r="AK343" i="15"/>
  <c r="AJ343" i="15"/>
  <c r="AI343" i="15"/>
  <c r="AH343" i="15"/>
  <c r="AG343" i="15"/>
  <c r="AF343" i="15"/>
  <c r="AE343" i="15"/>
  <c r="AD343" i="15"/>
  <c r="AC343" i="15"/>
  <c r="AB343" i="15"/>
  <c r="AA343" i="15"/>
  <c r="Z343" i="15"/>
  <c r="Y343" i="15"/>
  <c r="X343" i="15"/>
  <c r="W343" i="15"/>
  <c r="V343" i="15"/>
  <c r="U343" i="15"/>
  <c r="T343" i="15"/>
  <c r="S343" i="15"/>
  <c r="R343" i="15"/>
  <c r="Q343" i="15"/>
  <c r="AM342" i="15"/>
  <c r="AL342" i="15"/>
  <c r="AK342" i="15"/>
  <c r="AK30" i="15" s="1"/>
  <c r="AJ342" i="15"/>
  <c r="AI342" i="15"/>
  <c r="AH342" i="15"/>
  <c r="AG342" i="15"/>
  <c r="AF342" i="15"/>
  <c r="AE342" i="15"/>
  <c r="AD342" i="15"/>
  <c r="AC342" i="15"/>
  <c r="AB342" i="15"/>
  <c r="AA342" i="15"/>
  <c r="Z342" i="15"/>
  <c r="Y342" i="15"/>
  <c r="X342" i="15"/>
  <c r="W342" i="15"/>
  <c r="V342" i="15"/>
  <c r="U342" i="15"/>
  <c r="T342" i="15"/>
  <c r="S342" i="15"/>
  <c r="R342" i="15"/>
  <c r="Q342" i="15"/>
  <c r="AM341" i="15"/>
  <c r="AL341" i="15"/>
  <c r="AK341" i="15"/>
  <c r="AJ341" i="15"/>
  <c r="AJ29" i="15" s="1"/>
  <c r="AI341" i="15"/>
  <c r="AH341" i="15"/>
  <c r="AG341" i="15"/>
  <c r="AF341" i="15"/>
  <c r="AE341" i="15"/>
  <c r="AD341" i="15"/>
  <c r="AC341" i="15"/>
  <c r="AB341" i="15"/>
  <c r="AA341" i="15"/>
  <c r="Z341" i="15"/>
  <c r="Y341" i="15"/>
  <c r="X341" i="15"/>
  <c r="W341" i="15"/>
  <c r="V341" i="15"/>
  <c r="U341" i="15"/>
  <c r="T341" i="15"/>
  <c r="S341" i="15"/>
  <c r="R341" i="15"/>
  <c r="Q341" i="15"/>
  <c r="AM340" i="15"/>
  <c r="AL340" i="15"/>
  <c r="AK340" i="15"/>
  <c r="AJ340" i="15"/>
  <c r="AI340" i="15"/>
  <c r="AI28" i="15" s="1"/>
  <c r="AH340" i="15"/>
  <c r="AG340" i="15"/>
  <c r="AF340" i="15"/>
  <c r="AE340" i="15"/>
  <c r="AD340" i="15"/>
  <c r="AC340" i="15"/>
  <c r="AB340" i="15"/>
  <c r="AA340" i="15"/>
  <c r="Z340" i="15"/>
  <c r="Y340" i="15"/>
  <c r="X340" i="15"/>
  <c r="W340" i="15"/>
  <c r="V340" i="15"/>
  <c r="U340" i="15"/>
  <c r="T340" i="15"/>
  <c r="S340" i="15"/>
  <c r="R340" i="15"/>
  <c r="Q340" i="15"/>
  <c r="AM339" i="15"/>
  <c r="AL339" i="15"/>
  <c r="AK339" i="15"/>
  <c r="AJ339" i="15"/>
  <c r="AI339" i="15"/>
  <c r="AH339" i="15"/>
  <c r="AG339" i="15"/>
  <c r="AF339" i="15"/>
  <c r="AE339" i="15"/>
  <c r="AD339" i="15"/>
  <c r="AC339" i="15"/>
  <c r="AB339" i="15"/>
  <c r="AA339" i="15"/>
  <c r="Z339" i="15"/>
  <c r="Y339" i="15"/>
  <c r="X339" i="15"/>
  <c r="W339" i="15"/>
  <c r="V339" i="15"/>
  <c r="U339" i="15"/>
  <c r="T339" i="15"/>
  <c r="S339" i="15"/>
  <c r="R339" i="15"/>
  <c r="Q339" i="15"/>
  <c r="AM338" i="15"/>
  <c r="AL338" i="15"/>
  <c r="AK338" i="15"/>
  <c r="AJ338" i="15"/>
  <c r="AI338" i="15"/>
  <c r="AH338" i="15"/>
  <c r="AG338" i="15"/>
  <c r="AG26" i="15" s="1"/>
  <c r="AF338" i="15"/>
  <c r="AE338" i="15"/>
  <c r="AD338" i="15"/>
  <c r="AC338" i="15"/>
  <c r="AB338" i="15"/>
  <c r="AA338" i="15"/>
  <c r="Z338" i="15"/>
  <c r="Y338" i="15"/>
  <c r="X338" i="15"/>
  <c r="W338" i="15"/>
  <c r="V338" i="15"/>
  <c r="U338" i="15"/>
  <c r="T338" i="15"/>
  <c r="S338" i="15"/>
  <c r="R338" i="15"/>
  <c r="Q338" i="15"/>
  <c r="AM337" i="15"/>
  <c r="AL337" i="15"/>
  <c r="AK337" i="15"/>
  <c r="AJ337" i="15"/>
  <c r="AI337" i="15"/>
  <c r="AH337" i="15"/>
  <c r="AG337" i="15"/>
  <c r="AF337" i="15"/>
  <c r="AE337" i="15"/>
  <c r="AD337" i="15"/>
  <c r="AC337" i="15"/>
  <c r="AB337" i="15"/>
  <c r="AA337" i="15"/>
  <c r="Z337" i="15"/>
  <c r="Y337" i="15"/>
  <c r="X337" i="15"/>
  <c r="W337" i="15"/>
  <c r="V337" i="15"/>
  <c r="U337" i="15"/>
  <c r="T337" i="15"/>
  <c r="S337" i="15"/>
  <c r="R337" i="15"/>
  <c r="Q337" i="15"/>
  <c r="AM336" i="15"/>
  <c r="AM24" i="15" s="1"/>
  <c r="AL336" i="15"/>
  <c r="AK336" i="15"/>
  <c r="AJ336" i="15"/>
  <c r="AI336" i="15"/>
  <c r="AH336" i="15"/>
  <c r="AG336" i="15"/>
  <c r="AF336" i="15"/>
  <c r="AE336" i="15"/>
  <c r="AD336" i="15"/>
  <c r="AD333" i="15" s="1"/>
  <c r="AC336" i="15"/>
  <c r="AB336" i="15"/>
  <c r="AA336" i="15"/>
  <c r="Z336" i="15"/>
  <c r="Y336" i="15"/>
  <c r="X336" i="15"/>
  <c r="W336" i="15"/>
  <c r="V336" i="15"/>
  <c r="V333" i="15" s="1"/>
  <c r="U336" i="15"/>
  <c r="T336" i="15"/>
  <c r="S336" i="15"/>
  <c r="R336" i="15"/>
  <c r="Q336" i="15"/>
  <c r="AM335" i="15"/>
  <c r="AL335" i="15"/>
  <c r="AL23" i="15" s="1"/>
  <c r="AK335" i="15"/>
  <c r="AJ335" i="15"/>
  <c r="AI335" i="15"/>
  <c r="AH335" i="15"/>
  <c r="AG335" i="15"/>
  <c r="AF335" i="15"/>
  <c r="AE335" i="15"/>
  <c r="AD335" i="15"/>
  <c r="AC335" i="15"/>
  <c r="AB335" i="15"/>
  <c r="AA335" i="15"/>
  <c r="AA333" i="15" s="1"/>
  <c r="Z335" i="15"/>
  <c r="Y335" i="15"/>
  <c r="X335" i="15"/>
  <c r="W335" i="15"/>
  <c r="V335" i="15"/>
  <c r="U335" i="15"/>
  <c r="T335" i="15"/>
  <c r="S335" i="15"/>
  <c r="S333" i="15" s="1"/>
  <c r="R335" i="15"/>
  <c r="Q335" i="15"/>
  <c r="AM334" i="15"/>
  <c r="AL334" i="15"/>
  <c r="AK334" i="15"/>
  <c r="AK22" i="15" s="1"/>
  <c r="AJ334" i="15"/>
  <c r="AI334" i="15"/>
  <c r="AH334" i="15"/>
  <c r="AG334" i="15"/>
  <c r="AF334" i="15"/>
  <c r="AE334" i="15"/>
  <c r="AE333" i="15" s="1"/>
  <c r="AD334" i="15"/>
  <c r="AC334" i="15"/>
  <c r="AC333" i="15" s="1"/>
  <c r="AB334" i="15"/>
  <c r="AB333" i="15" s="1"/>
  <c r="AB352" i="15" s="1"/>
  <c r="AA334" i="15"/>
  <c r="Z334" i="15"/>
  <c r="Z333" i="15" s="1"/>
  <c r="Z352" i="15" s="1"/>
  <c r="Y334" i="15"/>
  <c r="X334" i="15"/>
  <c r="W334" i="15"/>
  <c r="W333" i="15" s="1"/>
  <c r="V334" i="15"/>
  <c r="U334" i="15"/>
  <c r="U333" i="15" s="1"/>
  <c r="T334" i="15"/>
  <c r="T333" i="15" s="1"/>
  <c r="T352" i="15" s="1"/>
  <c r="S334" i="15"/>
  <c r="R334" i="15"/>
  <c r="R333" i="15" s="1"/>
  <c r="R352" i="15" s="1"/>
  <c r="Q334" i="15"/>
  <c r="AF333" i="15"/>
  <c r="AF352" i="15" s="1"/>
  <c r="Y333" i="15"/>
  <c r="Y352" i="15" s="1"/>
  <c r="X333" i="15"/>
  <c r="X352" i="15" s="1"/>
  <c r="Q333" i="15"/>
  <c r="P333" i="15"/>
  <c r="P352" i="15" s="1"/>
  <c r="AM332" i="15"/>
  <c r="AL332" i="15"/>
  <c r="AK332" i="15"/>
  <c r="AJ332" i="15"/>
  <c r="AI332" i="15"/>
  <c r="AH332" i="15"/>
  <c r="AG332" i="15"/>
  <c r="AF332" i="15"/>
  <c r="AE332" i="15"/>
  <c r="AD332" i="15"/>
  <c r="AC332" i="15"/>
  <c r="AB332" i="15"/>
  <c r="AA332" i="15"/>
  <c r="Z332" i="15"/>
  <c r="Y332" i="15"/>
  <c r="X332" i="15"/>
  <c r="W332" i="15"/>
  <c r="V332" i="15"/>
  <c r="U332" i="15"/>
  <c r="T332" i="15"/>
  <c r="S332" i="15"/>
  <c r="R332" i="15"/>
  <c r="Q332" i="15"/>
  <c r="P331" i="15"/>
  <c r="AM330" i="15"/>
  <c r="AL330" i="15"/>
  <c r="AK330" i="15"/>
  <c r="AJ330" i="15"/>
  <c r="AI330" i="15"/>
  <c r="AH330" i="15"/>
  <c r="AG330" i="15"/>
  <c r="AF330" i="15"/>
  <c r="AE330" i="15"/>
  <c r="AD330" i="15"/>
  <c r="AC330" i="15"/>
  <c r="AB330" i="15"/>
  <c r="AA330" i="15"/>
  <c r="Z330" i="15"/>
  <c r="Y330" i="15"/>
  <c r="X330" i="15"/>
  <c r="W330" i="15"/>
  <c r="V330" i="15"/>
  <c r="U330" i="15"/>
  <c r="T330" i="15"/>
  <c r="S330" i="15"/>
  <c r="R330" i="15"/>
  <c r="Q330" i="15"/>
  <c r="AM329" i="15"/>
  <c r="AL329" i="15"/>
  <c r="AK329" i="15"/>
  <c r="AJ329" i="15"/>
  <c r="AI329" i="15"/>
  <c r="AH329" i="15"/>
  <c r="AG329" i="15"/>
  <c r="AF329" i="15"/>
  <c r="AE329" i="15"/>
  <c r="AD329" i="15"/>
  <c r="AC329" i="15"/>
  <c r="AB329" i="15"/>
  <c r="AA329" i="15"/>
  <c r="Z329" i="15"/>
  <c r="Y329" i="15"/>
  <c r="X329" i="15"/>
  <c r="W329" i="15"/>
  <c r="V329" i="15"/>
  <c r="U329" i="15"/>
  <c r="T329" i="15"/>
  <c r="S329" i="15"/>
  <c r="R329" i="15"/>
  <c r="Q329" i="15"/>
  <c r="AM328" i="15"/>
  <c r="AL328" i="15"/>
  <c r="AK328" i="15"/>
  <c r="AJ328" i="15"/>
  <c r="AI328" i="15"/>
  <c r="AH328" i="15"/>
  <c r="AG328" i="15"/>
  <c r="AF328" i="15"/>
  <c r="AE328" i="15"/>
  <c r="AD328" i="15"/>
  <c r="AC328" i="15"/>
  <c r="AB328" i="15"/>
  <c r="AA328" i="15"/>
  <c r="Z328" i="15"/>
  <c r="Y328" i="15"/>
  <c r="X328" i="15"/>
  <c r="W328" i="15"/>
  <c r="V328" i="15"/>
  <c r="U328" i="15"/>
  <c r="T328" i="15"/>
  <c r="S328" i="15"/>
  <c r="R328" i="15"/>
  <c r="Q328" i="15"/>
  <c r="AM327" i="15"/>
  <c r="AL327" i="15"/>
  <c r="AK327" i="15"/>
  <c r="AJ327" i="15"/>
  <c r="AI327" i="15"/>
  <c r="AH327" i="15"/>
  <c r="AG327" i="15"/>
  <c r="AF327" i="15"/>
  <c r="AE327" i="15"/>
  <c r="AD327" i="15"/>
  <c r="AC327" i="15"/>
  <c r="AB327" i="15"/>
  <c r="AA327" i="15"/>
  <c r="Z327" i="15"/>
  <c r="Y327" i="15"/>
  <c r="X327" i="15"/>
  <c r="W327" i="15"/>
  <c r="V327" i="15"/>
  <c r="U327" i="15"/>
  <c r="T327" i="15"/>
  <c r="S327" i="15"/>
  <c r="R327" i="15"/>
  <c r="Q327" i="15"/>
  <c r="AM326" i="15"/>
  <c r="AL326" i="15"/>
  <c r="AK326" i="15"/>
  <c r="AJ326" i="15"/>
  <c r="AI326" i="15"/>
  <c r="AH326" i="15"/>
  <c r="AG326" i="15"/>
  <c r="AF326" i="15"/>
  <c r="AE326" i="15"/>
  <c r="AD326" i="15"/>
  <c r="AC326" i="15"/>
  <c r="AB326" i="15"/>
  <c r="AA326" i="15"/>
  <c r="Z326" i="15"/>
  <c r="Y326" i="15"/>
  <c r="X326" i="15"/>
  <c r="W326" i="15"/>
  <c r="V326" i="15"/>
  <c r="U326" i="15"/>
  <c r="T326" i="15"/>
  <c r="S326" i="15"/>
  <c r="R326" i="15"/>
  <c r="Q326" i="15"/>
  <c r="AM325" i="15"/>
  <c r="AL325" i="15"/>
  <c r="AK325" i="15"/>
  <c r="AJ325" i="15"/>
  <c r="AI325" i="15"/>
  <c r="AH325" i="15"/>
  <c r="AG325" i="15"/>
  <c r="AF325" i="15"/>
  <c r="AE325" i="15"/>
  <c r="AD325" i="15"/>
  <c r="AC325" i="15"/>
  <c r="AB325" i="15"/>
  <c r="AA325" i="15"/>
  <c r="Z325" i="15"/>
  <c r="Y325" i="15"/>
  <c r="X325" i="15"/>
  <c r="W325" i="15"/>
  <c r="V325" i="15"/>
  <c r="U325" i="15"/>
  <c r="T325" i="15"/>
  <c r="S325" i="15"/>
  <c r="R325" i="15"/>
  <c r="Q325" i="15"/>
  <c r="AM324" i="15"/>
  <c r="AL324" i="15"/>
  <c r="AK324" i="15"/>
  <c r="AJ324" i="15"/>
  <c r="AI324" i="15"/>
  <c r="AH324" i="15"/>
  <c r="AG324" i="15"/>
  <c r="AF324" i="15"/>
  <c r="AE324" i="15"/>
  <c r="AD324" i="15"/>
  <c r="AC324" i="15"/>
  <c r="AB324" i="15"/>
  <c r="AB321" i="15" s="1"/>
  <c r="AA324" i="15"/>
  <c r="Z324" i="15"/>
  <c r="Y324" i="15"/>
  <c r="X324" i="15"/>
  <c r="W324" i="15"/>
  <c r="V324" i="15"/>
  <c r="U324" i="15"/>
  <c r="T324" i="15"/>
  <c r="T321" i="15" s="1"/>
  <c r="S324" i="15"/>
  <c r="R324" i="15"/>
  <c r="Q324" i="15"/>
  <c r="AM323" i="15"/>
  <c r="AL323" i="15"/>
  <c r="AK323" i="15"/>
  <c r="AJ323" i="15"/>
  <c r="AI323" i="15"/>
  <c r="AH323" i="15"/>
  <c r="AG323" i="15"/>
  <c r="AF323" i="15"/>
  <c r="AE323" i="15"/>
  <c r="AD323" i="15"/>
  <c r="AC323" i="15"/>
  <c r="AB323" i="15"/>
  <c r="AA323" i="15"/>
  <c r="Z323" i="15"/>
  <c r="Y323" i="15"/>
  <c r="Y321" i="15" s="1"/>
  <c r="X323" i="15"/>
  <c r="W323" i="15"/>
  <c r="V323" i="15"/>
  <c r="U323" i="15"/>
  <c r="T323" i="15"/>
  <c r="S323" i="15"/>
  <c r="R323" i="15"/>
  <c r="Q323" i="15"/>
  <c r="Q321" i="15" s="1"/>
  <c r="AM322" i="15"/>
  <c r="AL322" i="15"/>
  <c r="AK322" i="15"/>
  <c r="AJ322" i="15"/>
  <c r="AI322" i="15"/>
  <c r="AH322" i="15"/>
  <c r="AG322" i="15"/>
  <c r="AF322" i="15"/>
  <c r="AF321" i="15" s="1"/>
  <c r="AE322" i="15"/>
  <c r="AD322" i="15"/>
  <c r="AC322" i="15"/>
  <c r="AC321" i="15" s="1"/>
  <c r="AB322" i="15"/>
  <c r="AA322" i="15"/>
  <c r="AA321" i="15" s="1"/>
  <c r="Z322" i="15"/>
  <c r="Z321" i="15" s="1"/>
  <c r="Y322" i="15"/>
  <c r="X322" i="15"/>
  <c r="X321" i="15" s="1"/>
  <c r="W322" i="15"/>
  <c r="V322" i="15"/>
  <c r="U322" i="15"/>
  <c r="U321" i="15" s="1"/>
  <c r="T322" i="15"/>
  <c r="S322" i="15"/>
  <c r="S321" i="15" s="1"/>
  <c r="R322" i="15"/>
  <c r="R321" i="15" s="1"/>
  <c r="Q322" i="15"/>
  <c r="AE321" i="15"/>
  <c r="AD321" i="15"/>
  <c r="AD331" i="15" s="1"/>
  <c r="W321" i="15"/>
  <c r="V321" i="15"/>
  <c r="V331" i="15" s="1"/>
  <c r="P321" i="15"/>
  <c r="AM320" i="15"/>
  <c r="AL320" i="15"/>
  <c r="AK320" i="15"/>
  <c r="AJ320" i="15"/>
  <c r="AI320" i="15"/>
  <c r="AH320" i="15"/>
  <c r="AG320" i="15"/>
  <c r="AF320" i="15"/>
  <c r="AE320" i="15"/>
  <c r="AD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Q320" i="15"/>
  <c r="P318" i="15"/>
  <c r="AM316" i="15"/>
  <c r="AM317" i="15" s="1"/>
  <c r="AL316" i="15"/>
  <c r="AK316" i="15"/>
  <c r="AJ316" i="15"/>
  <c r="AI316" i="15"/>
  <c r="AH316" i="15"/>
  <c r="AG316" i="15"/>
  <c r="AF316" i="15"/>
  <c r="AE316" i="15"/>
  <c r="AE317" i="15" s="1"/>
  <c r="AD316" i="15"/>
  <c r="AC316" i="15"/>
  <c r="AB316" i="15"/>
  <c r="AA316" i="15"/>
  <c r="Z316" i="15"/>
  <c r="Y316" i="15"/>
  <c r="X316" i="15"/>
  <c r="W316" i="15"/>
  <c r="W317" i="15" s="1"/>
  <c r="V316" i="15"/>
  <c r="U316" i="15"/>
  <c r="T316" i="15"/>
  <c r="S316" i="15"/>
  <c r="R316" i="15"/>
  <c r="Q316" i="15"/>
  <c r="P316" i="15"/>
  <c r="P417" i="15" s="1"/>
  <c r="AM311" i="15"/>
  <c r="AM103" i="15" s="1"/>
  <c r="AL311" i="15"/>
  <c r="AK311" i="15"/>
  <c r="AK103" i="15" s="1"/>
  <c r="AJ311" i="15"/>
  <c r="AI311" i="15"/>
  <c r="AH311" i="15"/>
  <c r="AG311" i="15"/>
  <c r="AF311" i="15"/>
  <c r="AE311" i="15"/>
  <c r="AD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Q311" i="15"/>
  <c r="AM310" i="15"/>
  <c r="AM102" i="15" s="1"/>
  <c r="AL310" i="15"/>
  <c r="AK310" i="15"/>
  <c r="AJ310" i="15"/>
  <c r="AI310" i="15"/>
  <c r="AH310" i="15"/>
  <c r="AG310" i="15"/>
  <c r="AF310" i="15"/>
  <c r="AE310" i="15"/>
  <c r="AD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Q310" i="15"/>
  <c r="AM309" i="15"/>
  <c r="AL309" i="15"/>
  <c r="AK309" i="15"/>
  <c r="AJ309" i="15"/>
  <c r="AI309" i="15"/>
  <c r="AH309" i="15"/>
  <c r="AG309" i="15"/>
  <c r="AF309" i="15"/>
  <c r="AE309" i="15"/>
  <c r="AD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Q309" i="15"/>
  <c r="P305" i="15"/>
  <c r="R304" i="15"/>
  <c r="P304" i="15"/>
  <c r="AM303" i="15"/>
  <c r="AM95" i="15" s="1"/>
  <c r="AL303" i="15"/>
  <c r="AL95" i="15" s="1"/>
  <c r="AK303" i="15"/>
  <c r="AJ303" i="15"/>
  <c r="AI303" i="15"/>
  <c r="AH303" i="15"/>
  <c r="AG303" i="15"/>
  <c r="AF303" i="15"/>
  <c r="AE303" i="15"/>
  <c r="AD303" i="15"/>
  <c r="AC303" i="15"/>
  <c r="AB303" i="15"/>
  <c r="AA303" i="15"/>
  <c r="Z303" i="15"/>
  <c r="Y303" i="15"/>
  <c r="X303" i="15"/>
  <c r="W303" i="15"/>
  <c r="V303" i="15"/>
  <c r="U303" i="15"/>
  <c r="T303" i="15"/>
  <c r="T305" i="15" s="1"/>
  <c r="S303" i="15"/>
  <c r="R303" i="15"/>
  <c r="R305" i="15" s="1"/>
  <c r="Q303" i="15"/>
  <c r="Q305" i="15" s="1"/>
  <c r="AM302" i="15"/>
  <c r="AL302" i="15"/>
  <c r="AK302" i="15"/>
  <c r="AJ302" i="15"/>
  <c r="AI302" i="15"/>
  <c r="AH302" i="15"/>
  <c r="AG302" i="15"/>
  <c r="AF302" i="15"/>
  <c r="AE302" i="15"/>
  <c r="AD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Q302" i="15"/>
  <c r="Q304" i="15" s="1"/>
  <c r="AM301" i="15"/>
  <c r="AL301" i="15"/>
  <c r="AK301" i="15"/>
  <c r="AK93" i="15" s="1"/>
  <c r="AJ301" i="15"/>
  <c r="AJ93" i="15" s="1"/>
  <c r="AI301" i="15"/>
  <c r="AI93" i="15" s="1"/>
  <c r="AH301" i="15"/>
  <c r="AG301" i="15"/>
  <c r="AF301" i="15"/>
  <c r="AE301" i="15"/>
  <c r="AD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Q301" i="15"/>
  <c r="AM300" i="15"/>
  <c r="AL300" i="15"/>
  <c r="AK300" i="15"/>
  <c r="AJ300" i="15"/>
  <c r="AJ92" i="15" s="1"/>
  <c r="AI300" i="15"/>
  <c r="AI92" i="15" s="1"/>
  <c r="AH300" i="15"/>
  <c r="AG300" i="15"/>
  <c r="AF300" i="15"/>
  <c r="AE300" i="15"/>
  <c r="AD300" i="15"/>
  <c r="AC300" i="15"/>
  <c r="AB300" i="15"/>
  <c r="AA300" i="15"/>
  <c r="Z300" i="15"/>
  <c r="Y300" i="15"/>
  <c r="Y297" i="15" s="1"/>
  <c r="X300" i="15"/>
  <c r="W300" i="15"/>
  <c r="V300" i="15"/>
  <c r="U300" i="15"/>
  <c r="T300" i="15"/>
  <c r="S300" i="15"/>
  <c r="R300" i="15"/>
  <c r="Q300" i="15"/>
  <c r="Q297" i="15" s="1"/>
  <c r="AM299" i="15"/>
  <c r="AL299" i="15"/>
  <c r="AK299" i="15"/>
  <c r="AJ299" i="15"/>
  <c r="AI299" i="15"/>
  <c r="AH299" i="15"/>
  <c r="AG299" i="15"/>
  <c r="AF299" i="15"/>
  <c r="AE299" i="15"/>
  <c r="AD299" i="15"/>
  <c r="AD297" i="15" s="1"/>
  <c r="AC299" i="15"/>
  <c r="AB299" i="15"/>
  <c r="AA299" i="15"/>
  <c r="Z299" i="15"/>
  <c r="Y299" i="15"/>
  <c r="X299" i="15"/>
  <c r="W299" i="15"/>
  <c r="V299" i="15"/>
  <c r="V297" i="15" s="1"/>
  <c r="U299" i="15"/>
  <c r="T299" i="15"/>
  <c r="S299" i="15"/>
  <c r="S305" i="15" s="1"/>
  <c r="R299" i="15"/>
  <c r="Q299" i="15"/>
  <c r="AM298" i="15"/>
  <c r="AL298" i="15"/>
  <c r="AK298" i="15"/>
  <c r="AJ298" i="15"/>
  <c r="AI298" i="15"/>
  <c r="AH298" i="15"/>
  <c r="AG298" i="15"/>
  <c r="AF298" i="15"/>
  <c r="AF297" i="15" s="1"/>
  <c r="AE298" i="15"/>
  <c r="AE297" i="15" s="1"/>
  <c r="AD298" i="15"/>
  <c r="AC298" i="15"/>
  <c r="AC297" i="15" s="1"/>
  <c r="AB298" i="15"/>
  <c r="AA298" i="15"/>
  <c r="Z298" i="15"/>
  <c r="Z297" i="15" s="1"/>
  <c r="Y298" i="15"/>
  <c r="X298" i="15"/>
  <c r="X297" i="15" s="1"/>
  <c r="W298" i="15"/>
  <c r="W297" i="15" s="1"/>
  <c r="V298" i="15"/>
  <c r="U298" i="15"/>
  <c r="U297" i="15" s="1"/>
  <c r="T298" i="15"/>
  <c r="T304" i="15" s="1"/>
  <c r="S298" i="15"/>
  <c r="S304" i="15" s="1"/>
  <c r="R298" i="15"/>
  <c r="R297" i="15" s="1"/>
  <c r="Q298" i="15"/>
  <c r="AB297" i="15"/>
  <c r="AA297" i="15"/>
  <c r="T297" i="15"/>
  <c r="T306" i="15" s="1"/>
  <c r="S297" i="15"/>
  <c r="S306" i="15" s="1"/>
  <c r="P297" i="15"/>
  <c r="P306" i="15" s="1"/>
  <c r="AM296" i="15"/>
  <c r="AL296" i="15"/>
  <c r="AK296" i="15"/>
  <c r="AJ296" i="15"/>
  <c r="AI296" i="15"/>
  <c r="AH296" i="15"/>
  <c r="AG296" i="15"/>
  <c r="AF296" i="15"/>
  <c r="AE296" i="15"/>
  <c r="AD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Q296" i="15"/>
  <c r="R295" i="15"/>
  <c r="Q295" i="15"/>
  <c r="AM294" i="15"/>
  <c r="AL294" i="15"/>
  <c r="AK294" i="15"/>
  <c r="AK86" i="15" s="1"/>
  <c r="AK87" i="15" s="1"/>
  <c r="AJ294" i="15"/>
  <c r="AI294" i="15"/>
  <c r="AH294" i="15"/>
  <c r="AG294" i="15"/>
  <c r="AF294" i="15"/>
  <c r="AE294" i="15"/>
  <c r="AD294" i="15"/>
  <c r="AC294" i="15"/>
  <c r="AB294" i="15"/>
  <c r="AA294" i="15"/>
  <c r="Z294" i="15"/>
  <c r="Y294" i="15"/>
  <c r="X294" i="15"/>
  <c r="W294" i="15"/>
  <c r="V294" i="15"/>
  <c r="U294" i="15"/>
  <c r="T294" i="15"/>
  <c r="S294" i="15"/>
  <c r="S295" i="15" s="1"/>
  <c r="R294" i="15"/>
  <c r="Q294" i="15"/>
  <c r="S292" i="15"/>
  <c r="Q292" i="15"/>
  <c r="AM291" i="15"/>
  <c r="AM83" i="15" s="1"/>
  <c r="AL291" i="15"/>
  <c r="AK291" i="15"/>
  <c r="AJ291" i="15"/>
  <c r="AI291" i="15"/>
  <c r="AH291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R292" i="15" s="1"/>
  <c r="Q291" i="15"/>
  <c r="S289" i="15"/>
  <c r="AM288" i="15"/>
  <c r="AL288" i="15"/>
  <c r="AK288" i="15"/>
  <c r="AJ288" i="15"/>
  <c r="AI288" i="15"/>
  <c r="AH288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R289" i="15" s="1"/>
  <c r="Q288" i="15"/>
  <c r="Q289" i="15" s="1"/>
  <c r="Y286" i="15"/>
  <c r="P286" i="15"/>
  <c r="AM285" i="15"/>
  <c r="AL285" i="15"/>
  <c r="AL286" i="15" s="1"/>
  <c r="AK285" i="15"/>
  <c r="AJ285" i="15"/>
  <c r="AJ286" i="15" s="1"/>
  <c r="AI285" i="15"/>
  <c r="AH285" i="15"/>
  <c r="AH286" i="15" s="1"/>
  <c r="AG285" i="15"/>
  <c r="AG286" i="15" s="1"/>
  <c r="AF285" i="15"/>
  <c r="AE285" i="15"/>
  <c r="AD285" i="15"/>
  <c r="AD286" i="15" s="1"/>
  <c r="AC285" i="15"/>
  <c r="AB285" i="15"/>
  <c r="AB286" i="15" s="1"/>
  <c r="AA285" i="15"/>
  <c r="Z285" i="15"/>
  <c r="Z286" i="15" s="1"/>
  <c r="Y285" i="15"/>
  <c r="X285" i="15"/>
  <c r="W285" i="15"/>
  <c r="V285" i="15"/>
  <c r="V286" i="15" s="1"/>
  <c r="U285" i="15"/>
  <c r="T285" i="15"/>
  <c r="T286" i="15" s="1"/>
  <c r="S285" i="15"/>
  <c r="R285" i="15"/>
  <c r="R286" i="15" s="1"/>
  <c r="Q285" i="15"/>
  <c r="Q286" i="15" s="1"/>
  <c r="AM284" i="15"/>
  <c r="AL284" i="15"/>
  <c r="AK284" i="15"/>
  <c r="AK76" i="15" s="1"/>
  <c r="AJ284" i="15"/>
  <c r="AI284" i="15"/>
  <c r="AH284" i="15"/>
  <c r="AG284" i="15"/>
  <c r="AF284" i="15"/>
  <c r="AE284" i="15"/>
  <c r="AD284" i="15"/>
  <c r="AC284" i="15"/>
  <c r="AC76" i="15" s="1"/>
  <c r="AB284" i="15"/>
  <c r="AA284" i="15"/>
  <c r="Z284" i="15"/>
  <c r="Y284" i="15"/>
  <c r="X284" i="15"/>
  <c r="W284" i="15"/>
  <c r="V284" i="15"/>
  <c r="U284" i="15"/>
  <c r="U76" i="15" s="1"/>
  <c r="U5" i="15" s="1"/>
  <c r="T284" i="15"/>
  <c r="S284" i="15"/>
  <c r="R284" i="15"/>
  <c r="Q284" i="15"/>
  <c r="AM282" i="15"/>
  <c r="AL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Z282" i="15"/>
  <c r="Y282" i="15"/>
  <c r="Y279" i="15" s="1"/>
  <c r="X282" i="15"/>
  <c r="W282" i="15"/>
  <c r="V282" i="15"/>
  <c r="U282" i="15"/>
  <c r="T282" i="15"/>
  <c r="S282" i="15"/>
  <c r="R282" i="15"/>
  <c r="Q282" i="15"/>
  <c r="Q279" i="15" s="1"/>
  <c r="AM281" i="15"/>
  <c r="AL281" i="15"/>
  <c r="AK281" i="15"/>
  <c r="AJ281" i="15"/>
  <c r="AJ73" i="15" s="1"/>
  <c r="AI281" i="15"/>
  <c r="AH281" i="15"/>
  <c r="AG281" i="15"/>
  <c r="AF281" i="15"/>
  <c r="AE281" i="15"/>
  <c r="AD281" i="15"/>
  <c r="AD279" i="15" s="1"/>
  <c r="AC281" i="15"/>
  <c r="AB281" i="15"/>
  <c r="AA281" i="15"/>
  <c r="Z281" i="15"/>
  <c r="Y281" i="15"/>
  <c r="X281" i="15"/>
  <c r="W281" i="15"/>
  <c r="V281" i="15"/>
  <c r="V279" i="15" s="1"/>
  <c r="U281" i="15"/>
  <c r="T281" i="15"/>
  <c r="S281" i="15"/>
  <c r="R281" i="15"/>
  <c r="Q281" i="15"/>
  <c r="AM280" i="15"/>
  <c r="AL280" i="15"/>
  <c r="AK280" i="15"/>
  <c r="AJ280" i="15"/>
  <c r="AI280" i="15"/>
  <c r="AI72" i="15" s="1"/>
  <c r="AH280" i="15"/>
  <c r="AG280" i="15"/>
  <c r="AG279" i="15" s="1"/>
  <c r="AF280" i="15"/>
  <c r="AF279" i="15" s="1"/>
  <c r="AE280" i="15"/>
  <c r="AD280" i="15"/>
  <c r="AC280" i="15"/>
  <c r="AC279" i="15" s="1"/>
  <c r="AB280" i="15"/>
  <c r="AA280" i="15"/>
  <c r="Z280" i="15"/>
  <c r="Z279" i="15" s="1"/>
  <c r="Y280" i="15"/>
  <c r="X280" i="15"/>
  <c r="X279" i="15" s="1"/>
  <c r="W280" i="15"/>
  <c r="V280" i="15"/>
  <c r="U280" i="15"/>
  <c r="U279" i="15" s="1"/>
  <c r="T280" i="15"/>
  <c r="T279" i="15" s="1"/>
  <c r="S280" i="15"/>
  <c r="R280" i="15"/>
  <c r="R279" i="15" s="1"/>
  <c r="Q280" i="15"/>
  <c r="AB279" i="15"/>
  <c r="AA279" i="15"/>
  <c r="S279" i="15"/>
  <c r="P279" i="15"/>
  <c r="AM276" i="15"/>
  <c r="AL276" i="15"/>
  <c r="AK276" i="15"/>
  <c r="AJ276" i="15"/>
  <c r="AI276" i="15"/>
  <c r="AH276" i="15"/>
  <c r="AG276" i="15"/>
  <c r="AF276" i="15"/>
  <c r="AE276" i="15"/>
  <c r="AD276" i="15"/>
  <c r="AD273" i="15" s="1"/>
  <c r="AC276" i="15"/>
  <c r="AB276" i="15"/>
  <c r="AA276" i="15"/>
  <c r="Z276" i="15"/>
  <c r="Y276" i="15"/>
  <c r="X276" i="15"/>
  <c r="W276" i="15"/>
  <c r="V276" i="15"/>
  <c r="V273" i="15" s="1"/>
  <c r="U276" i="15"/>
  <c r="T276" i="15"/>
  <c r="S276" i="15"/>
  <c r="R276" i="15"/>
  <c r="Q276" i="15"/>
  <c r="AM275" i="15"/>
  <c r="AL275" i="15"/>
  <c r="AK275" i="15"/>
  <c r="AK67" i="15" s="1"/>
  <c r="AJ275" i="15"/>
  <c r="AI275" i="15"/>
  <c r="AH275" i="15"/>
  <c r="AG275" i="15"/>
  <c r="AF275" i="15"/>
  <c r="AE275" i="15"/>
  <c r="AD275" i="15"/>
  <c r="AC275" i="15"/>
  <c r="AB275" i="15"/>
  <c r="AA275" i="15"/>
  <c r="AA273" i="15" s="1"/>
  <c r="Z275" i="15"/>
  <c r="Y275" i="15"/>
  <c r="X275" i="15"/>
  <c r="W275" i="15"/>
  <c r="V275" i="15"/>
  <c r="U275" i="15"/>
  <c r="T275" i="15"/>
  <c r="S275" i="15"/>
  <c r="S273" i="15" s="1"/>
  <c r="R275" i="15"/>
  <c r="Q275" i="15"/>
  <c r="AM274" i="15"/>
  <c r="AM66" i="15" s="1"/>
  <c r="AL274" i="15"/>
  <c r="AK274" i="15"/>
  <c r="AK66" i="15" s="1"/>
  <c r="AJ274" i="15"/>
  <c r="AJ66" i="15" s="1"/>
  <c r="AJ65" i="15" s="1"/>
  <c r="AJ69" i="15" s="1"/>
  <c r="AI274" i="15"/>
  <c r="AH274" i="15"/>
  <c r="AG274" i="15"/>
  <c r="AF274" i="15"/>
  <c r="AE274" i="15"/>
  <c r="AE273" i="15" s="1"/>
  <c r="AD274" i="15"/>
  <c r="AC274" i="15"/>
  <c r="AC273" i="15" s="1"/>
  <c r="AB274" i="15"/>
  <c r="AA274" i="15"/>
  <c r="Z274" i="15"/>
  <c r="Z273" i="15" s="1"/>
  <c r="Y274" i="15"/>
  <c r="Y273" i="15" s="1"/>
  <c r="X274" i="15"/>
  <c r="W274" i="15"/>
  <c r="W273" i="15" s="1"/>
  <c r="V274" i="15"/>
  <c r="U274" i="15"/>
  <c r="U273" i="15" s="1"/>
  <c r="T274" i="15"/>
  <c r="S274" i="15"/>
  <c r="R274" i="15"/>
  <c r="R273" i="15" s="1"/>
  <c r="Q274" i="15"/>
  <c r="AF273" i="15"/>
  <c r="X273" i="15"/>
  <c r="P273" i="15"/>
  <c r="AM270" i="15"/>
  <c r="AL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AM269" i="15"/>
  <c r="AL269" i="15"/>
  <c r="AK269" i="15"/>
  <c r="AK61" i="15" s="1"/>
  <c r="AJ269" i="15"/>
  <c r="AI269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AM268" i="15"/>
  <c r="AL268" i="15"/>
  <c r="AK268" i="15"/>
  <c r="AJ268" i="15"/>
  <c r="AJ60" i="15" s="1"/>
  <c r="AI268" i="15"/>
  <c r="AH268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AM264" i="15"/>
  <c r="AL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AM263" i="15"/>
  <c r="AL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AM262" i="15"/>
  <c r="AL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AM261" i="15"/>
  <c r="AL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AM260" i="15"/>
  <c r="AM259" i="15" s="1"/>
  <c r="AL260" i="15"/>
  <c r="AL259" i="15" s="1"/>
  <c r="AK260" i="15"/>
  <c r="AK259" i="15" s="1"/>
  <c r="AK265" i="15" s="1"/>
  <c r="AJ260" i="15"/>
  <c r="AJ259" i="15" s="1"/>
  <c r="AJ265" i="15" s="1"/>
  <c r="AI260" i="15"/>
  <c r="AH260" i="15"/>
  <c r="AG260" i="15"/>
  <c r="AF260" i="15"/>
  <c r="AF259" i="15" s="1"/>
  <c r="AF265" i="15" s="1"/>
  <c r="AE260" i="15"/>
  <c r="AE259" i="15" s="1"/>
  <c r="AD260" i="15"/>
  <c r="AC260" i="15"/>
  <c r="AC259" i="15" s="1"/>
  <c r="AB260" i="15"/>
  <c r="AA260" i="15"/>
  <c r="Z260" i="15"/>
  <c r="Y260" i="15"/>
  <c r="Y259" i="15" s="1"/>
  <c r="X260" i="15"/>
  <c r="X259" i="15" s="1"/>
  <c r="X265" i="15" s="1"/>
  <c r="W260" i="15"/>
  <c r="W259" i="15" s="1"/>
  <c r="V260" i="15"/>
  <c r="U260" i="15"/>
  <c r="U259" i="15" s="1"/>
  <c r="U265" i="15" s="1"/>
  <c r="T260" i="15"/>
  <c r="S260" i="15"/>
  <c r="R260" i="15"/>
  <c r="Q260" i="15"/>
  <c r="AD259" i="15"/>
  <c r="AB259" i="15"/>
  <c r="V259" i="15"/>
  <c r="T259" i="15"/>
  <c r="T265" i="15" s="1"/>
  <c r="P259" i="15"/>
  <c r="P265" i="15" s="1"/>
  <c r="AM258" i="15"/>
  <c r="AL258" i="15"/>
  <c r="AK258" i="15"/>
  <c r="AJ258" i="15"/>
  <c r="AI258" i="15"/>
  <c r="AH258" i="15"/>
  <c r="AG258" i="15"/>
  <c r="AF258" i="15"/>
  <c r="AE258" i="15"/>
  <c r="AD258" i="15"/>
  <c r="AC258" i="15"/>
  <c r="AC265" i="15" s="1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Z257" i="15"/>
  <c r="P257" i="15"/>
  <c r="AM256" i="15"/>
  <c r="AM257" i="15" s="1"/>
  <c r="AL256" i="15"/>
  <c r="AL48" i="15" s="1"/>
  <c r="AK256" i="15"/>
  <c r="AK257" i="15" s="1"/>
  <c r="AJ256" i="15"/>
  <c r="AJ48" i="15" s="1"/>
  <c r="AJ49" i="15" s="1"/>
  <c r="AI256" i="15"/>
  <c r="AI257" i="15" s="1"/>
  <c r="AH256" i="15"/>
  <c r="AH257" i="15" s="1"/>
  <c r="AG256" i="15"/>
  <c r="AF256" i="15"/>
  <c r="AE256" i="15"/>
  <c r="AE257" i="15" s="1"/>
  <c r="AD256" i="15"/>
  <c r="AC256" i="15"/>
  <c r="AC257" i="15" s="1"/>
  <c r="AB256" i="15"/>
  <c r="AA256" i="15"/>
  <c r="AA257" i="15" s="1"/>
  <c r="Z256" i="15"/>
  <c r="Y256" i="15"/>
  <c r="X256" i="15"/>
  <c r="W256" i="15"/>
  <c r="W257" i="15" s="1"/>
  <c r="V256" i="15"/>
  <c r="U256" i="15"/>
  <c r="U257" i="15" s="1"/>
  <c r="T256" i="15"/>
  <c r="S256" i="15"/>
  <c r="S257" i="15" s="1"/>
  <c r="R256" i="15"/>
  <c r="R257" i="15" s="1"/>
  <c r="Q256" i="15"/>
  <c r="AM255" i="15"/>
  <c r="AL255" i="15"/>
  <c r="AL47" i="15" s="1"/>
  <c r="AK255" i="15"/>
  <c r="AJ255" i="15"/>
  <c r="AI255" i="15"/>
  <c r="AH255" i="15"/>
  <c r="AG255" i="15"/>
  <c r="AF255" i="15"/>
  <c r="AE255" i="15"/>
  <c r="AD255" i="15"/>
  <c r="AD47" i="15" s="1"/>
  <c r="AC255" i="15"/>
  <c r="AB255" i="15"/>
  <c r="AB257" i="15" s="1"/>
  <c r="AA255" i="15"/>
  <c r="Z255" i="15"/>
  <c r="Y255" i="15"/>
  <c r="X255" i="15"/>
  <c r="X257" i="15" s="1"/>
  <c r="W255" i="15"/>
  <c r="V255" i="15"/>
  <c r="V47" i="15" s="1"/>
  <c r="U255" i="15"/>
  <c r="T255" i="15"/>
  <c r="S255" i="15"/>
  <c r="R255" i="15"/>
  <c r="Q255" i="15"/>
  <c r="AM253" i="15"/>
  <c r="AL253" i="15"/>
  <c r="AK253" i="15"/>
  <c r="AJ253" i="15"/>
  <c r="AJ45" i="15" s="1"/>
  <c r="AI253" i="15"/>
  <c r="AH253" i="15"/>
  <c r="AH45" i="15" s="1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AM252" i="15"/>
  <c r="AL252" i="15"/>
  <c r="AK252" i="15"/>
  <c r="AJ252" i="15"/>
  <c r="AI252" i="15"/>
  <c r="AI44" i="15" s="1"/>
  <c r="AH252" i="15"/>
  <c r="AH44" i="15" s="1"/>
  <c r="AG252" i="15"/>
  <c r="AG44" i="15" s="1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AM251" i="15"/>
  <c r="AL251" i="15"/>
  <c r="AK251" i="15"/>
  <c r="AJ251" i="15"/>
  <c r="AI251" i="15"/>
  <c r="AH251" i="15"/>
  <c r="AH43" i="15" s="1"/>
  <c r="AG251" i="15"/>
  <c r="AG43" i="15" s="1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AM247" i="15"/>
  <c r="AM39" i="15" s="1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AM246" i="15"/>
  <c r="AM38" i="15" s="1"/>
  <c r="AL246" i="15"/>
  <c r="AL38" i="15" s="1"/>
  <c r="AK246" i="15"/>
  <c r="AJ246" i="15"/>
  <c r="AI246" i="15"/>
  <c r="AH246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AM245" i="15"/>
  <c r="AL245" i="15"/>
  <c r="AK245" i="15"/>
  <c r="AK37" i="15" s="1"/>
  <c r="AJ245" i="15"/>
  <c r="AI245" i="15"/>
  <c r="AH245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AM244" i="15"/>
  <c r="AL244" i="15"/>
  <c r="AK244" i="15"/>
  <c r="AJ244" i="15"/>
  <c r="AJ36" i="15" s="1"/>
  <c r="AI244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AM243" i="15"/>
  <c r="AL243" i="15"/>
  <c r="AK243" i="15"/>
  <c r="AJ243" i="15"/>
  <c r="AI243" i="15"/>
  <c r="AI35" i="15" s="1"/>
  <c r="AH243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AM242" i="15"/>
  <c r="AL242" i="15"/>
  <c r="AK242" i="15"/>
  <c r="AJ242" i="15"/>
  <c r="AI242" i="15"/>
  <c r="AH242" i="15"/>
  <c r="AH34" i="15" s="1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AM240" i="15"/>
  <c r="AL240" i="15"/>
  <c r="AK240" i="15"/>
  <c r="AJ240" i="15"/>
  <c r="AI240" i="15"/>
  <c r="AH240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AM239" i="15"/>
  <c r="AM31" i="15" s="1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AM238" i="15"/>
  <c r="AL238" i="15"/>
  <c r="AL30" i="15" s="1"/>
  <c r="AK238" i="15"/>
  <c r="AJ238" i="15"/>
  <c r="AI238" i="15"/>
  <c r="AH238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AM237" i="15"/>
  <c r="AL237" i="15"/>
  <c r="AK237" i="15"/>
  <c r="AK29" i="15" s="1"/>
  <c r="AJ237" i="15"/>
  <c r="AI237" i="15"/>
  <c r="AH237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AM236" i="15"/>
  <c r="AL236" i="15"/>
  <c r="AK236" i="15"/>
  <c r="AJ236" i="15"/>
  <c r="AJ28" i="15" s="1"/>
  <c r="AI236" i="15"/>
  <c r="AH236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AM235" i="15"/>
  <c r="AL235" i="15"/>
  <c r="AK235" i="15"/>
  <c r="AJ235" i="15"/>
  <c r="AI235" i="15"/>
  <c r="AI27" i="15" s="1"/>
  <c r="AH235" i="15"/>
  <c r="AG235" i="15"/>
  <c r="AF235" i="15"/>
  <c r="AE235" i="15"/>
  <c r="AD235" i="15"/>
  <c r="AD229" i="15" s="1"/>
  <c r="AD248" i="15" s="1"/>
  <c r="AC235" i="15"/>
  <c r="AB235" i="15"/>
  <c r="AA235" i="15"/>
  <c r="Z235" i="15"/>
  <c r="Y235" i="15"/>
  <c r="X235" i="15"/>
  <c r="W235" i="15"/>
  <c r="V235" i="15"/>
  <c r="V229" i="15" s="1"/>
  <c r="V248" i="15" s="1"/>
  <c r="U235" i="15"/>
  <c r="T235" i="15"/>
  <c r="S235" i="15"/>
  <c r="R235" i="15"/>
  <c r="Q235" i="15"/>
  <c r="AM234" i="15"/>
  <c r="AL234" i="15"/>
  <c r="AK234" i="15"/>
  <c r="AJ234" i="15"/>
  <c r="AI234" i="15"/>
  <c r="AH234" i="15"/>
  <c r="AH26" i="15" s="1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AM233" i="15"/>
  <c r="AL233" i="15"/>
  <c r="AK233" i="15"/>
  <c r="AJ233" i="15"/>
  <c r="AI233" i="15"/>
  <c r="AH233" i="15"/>
  <c r="AH25" i="15" s="1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B229" i="15" s="1"/>
  <c r="AA232" i="15"/>
  <c r="Z232" i="15"/>
  <c r="Y232" i="15"/>
  <c r="X232" i="15"/>
  <c r="W232" i="15"/>
  <c r="V232" i="15"/>
  <c r="U232" i="15"/>
  <c r="T232" i="15"/>
  <c r="T229" i="15" s="1"/>
  <c r="S232" i="15"/>
  <c r="R232" i="15"/>
  <c r="Q232" i="15"/>
  <c r="AM231" i="15"/>
  <c r="AM23" i="15" s="1"/>
  <c r="AL231" i="15"/>
  <c r="AK231" i="15"/>
  <c r="AJ231" i="15"/>
  <c r="AI231" i="15"/>
  <c r="AH231" i="15"/>
  <c r="AG231" i="15"/>
  <c r="AF231" i="15"/>
  <c r="AE231" i="15"/>
  <c r="AD231" i="15"/>
  <c r="AC231" i="15"/>
  <c r="AB231" i="15"/>
  <c r="AA231" i="15"/>
  <c r="AA229" i="15" s="1"/>
  <c r="Z231" i="15"/>
  <c r="Y231" i="15"/>
  <c r="X231" i="15"/>
  <c r="W231" i="15"/>
  <c r="V231" i="15"/>
  <c r="U231" i="15"/>
  <c r="T231" i="15"/>
  <c r="S231" i="15"/>
  <c r="S229" i="15" s="1"/>
  <c r="R231" i="15"/>
  <c r="Q231" i="15"/>
  <c r="AM230" i="15"/>
  <c r="AM22" i="15" s="1"/>
  <c r="AL230" i="15"/>
  <c r="AL22" i="15" s="1"/>
  <c r="AK230" i="15"/>
  <c r="AJ230" i="15"/>
  <c r="AI230" i="15"/>
  <c r="AH230" i="15"/>
  <c r="AG230" i="15"/>
  <c r="AF230" i="15"/>
  <c r="AE230" i="15"/>
  <c r="AD230" i="15"/>
  <c r="AC230" i="15"/>
  <c r="AC229" i="15" s="1"/>
  <c r="AB230" i="15"/>
  <c r="AA230" i="15"/>
  <c r="Z230" i="15"/>
  <c r="Z229" i="15" s="1"/>
  <c r="Y230" i="15"/>
  <c r="Y229" i="15" s="1"/>
  <c r="Y248" i="15" s="1"/>
  <c r="X230" i="15"/>
  <c r="W230" i="15"/>
  <c r="V230" i="15"/>
  <c r="U230" i="15"/>
  <c r="U229" i="15" s="1"/>
  <c r="T230" i="15"/>
  <c r="S230" i="15"/>
  <c r="R230" i="15"/>
  <c r="R229" i="15" s="1"/>
  <c r="Q230" i="15"/>
  <c r="Q229" i="15" s="1"/>
  <c r="Q248" i="15" s="1"/>
  <c r="AF229" i="15"/>
  <c r="AF248" i="15" s="1"/>
  <c r="AE229" i="15"/>
  <c r="X229" i="15"/>
  <c r="W229" i="15"/>
  <c r="W248" i="15" s="1"/>
  <c r="P229" i="15"/>
  <c r="P248" i="15" s="1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AM226" i="15"/>
  <c r="AL226" i="15"/>
  <c r="AK226" i="15"/>
  <c r="AJ226" i="15"/>
  <c r="AI226" i="15"/>
  <c r="AH226" i="15"/>
  <c r="AH18" i="15" s="1"/>
  <c r="AG226" i="15"/>
  <c r="AG18" i="15" s="1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AM225" i="15"/>
  <c r="AL225" i="15"/>
  <c r="AK225" i="15"/>
  <c r="AJ225" i="15"/>
  <c r="AI225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AM224" i="15"/>
  <c r="AM16" i="15" s="1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AM223" i="15"/>
  <c r="AL223" i="15"/>
  <c r="AL15" i="15" s="1"/>
  <c r="AK223" i="15"/>
  <c r="AJ223" i="15"/>
  <c r="AI223" i="15"/>
  <c r="AH223" i="15"/>
  <c r="AG223" i="15"/>
  <c r="AF223" i="15"/>
  <c r="AE223" i="15"/>
  <c r="AD223" i="15"/>
  <c r="AC223" i="15"/>
  <c r="AB223" i="15"/>
  <c r="AB217" i="15" s="1"/>
  <c r="AA223" i="15"/>
  <c r="Z223" i="15"/>
  <c r="Y223" i="15"/>
  <c r="X223" i="15"/>
  <c r="W223" i="15"/>
  <c r="V223" i="15"/>
  <c r="U223" i="15"/>
  <c r="T223" i="15"/>
  <c r="T217" i="15" s="1"/>
  <c r="S223" i="15"/>
  <c r="R223" i="15"/>
  <c r="Q223" i="15"/>
  <c r="AM222" i="15"/>
  <c r="AL222" i="15"/>
  <c r="AK222" i="15"/>
  <c r="AK14" i="15" s="1"/>
  <c r="AJ222" i="15"/>
  <c r="AI222" i="15"/>
  <c r="AH222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AM221" i="15"/>
  <c r="AL221" i="15"/>
  <c r="AK221" i="15"/>
  <c r="AJ221" i="15"/>
  <c r="AJ13" i="15" s="1"/>
  <c r="AI221" i="15"/>
  <c r="AH221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AM220" i="15"/>
  <c r="AL220" i="15"/>
  <c r="AK220" i="15"/>
  <c r="AJ220" i="15"/>
  <c r="AI220" i="15"/>
  <c r="AI12" i="15" s="1"/>
  <c r="AH220" i="15"/>
  <c r="AG220" i="15"/>
  <c r="AF220" i="15"/>
  <c r="AE220" i="15"/>
  <c r="AD220" i="15"/>
  <c r="AC220" i="15"/>
  <c r="AB220" i="15"/>
  <c r="AA220" i="15"/>
  <c r="Z220" i="15"/>
  <c r="Z217" i="15" s="1"/>
  <c r="Y220" i="15"/>
  <c r="X220" i="15"/>
  <c r="W220" i="15"/>
  <c r="V220" i="15"/>
  <c r="U220" i="15"/>
  <c r="T220" i="15"/>
  <c r="S220" i="15"/>
  <c r="R220" i="15"/>
  <c r="R217" i="15" s="1"/>
  <c r="Q220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Z219" i="15"/>
  <c r="Y219" i="15"/>
  <c r="Y217" i="15" s="1"/>
  <c r="X219" i="15"/>
  <c r="W219" i="15"/>
  <c r="V219" i="15"/>
  <c r="U219" i="15"/>
  <c r="T219" i="15"/>
  <c r="S219" i="15"/>
  <c r="R219" i="15"/>
  <c r="Q219" i="15"/>
  <c r="Q217" i="15" s="1"/>
  <c r="AM218" i="15"/>
  <c r="AL218" i="15"/>
  <c r="AK218" i="15"/>
  <c r="AJ218" i="15"/>
  <c r="AI218" i="15"/>
  <c r="AH218" i="15"/>
  <c r="AH10" i="15" s="1"/>
  <c r="AG218" i="15"/>
  <c r="AF218" i="15"/>
  <c r="AF217" i="15" s="1"/>
  <c r="AE218" i="15"/>
  <c r="AE217" i="15" s="1"/>
  <c r="AD218" i="15"/>
  <c r="AC218" i="15"/>
  <c r="AB218" i="15"/>
  <c r="AA218" i="15"/>
  <c r="AA217" i="15" s="1"/>
  <c r="Z218" i="15"/>
  <c r="Y218" i="15"/>
  <c r="X218" i="15"/>
  <c r="X217" i="15" s="1"/>
  <c r="W218" i="15"/>
  <c r="W217" i="15" s="1"/>
  <c r="V218" i="15"/>
  <c r="U218" i="15"/>
  <c r="T218" i="15"/>
  <c r="S218" i="15"/>
  <c r="S217" i="15" s="1"/>
  <c r="R218" i="15"/>
  <c r="Q218" i="15"/>
  <c r="AD217" i="15"/>
  <c r="AD214" i="15" s="1"/>
  <c r="AC217" i="15"/>
  <c r="AC227" i="15" s="1"/>
  <c r="V217" i="15"/>
  <c r="V214" i="15" s="1"/>
  <c r="U217" i="15"/>
  <c r="U227" i="15" s="1"/>
  <c r="P217" i="15"/>
  <c r="P227" i="15" s="1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P313" i="15" s="1"/>
  <c r="AM207" i="15"/>
  <c r="AL207" i="15"/>
  <c r="AK207" i="15"/>
  <c r="AJ207" i="15"/>
  <c r="AJ103" i="15" s="1"/>
  <c r="AI207" i="15"/>
  <c r="AH207" i="15"/>
  <c r="AH103" i="15" s="1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AM206" i="15"/>
  <c r="AL206" i="15"/>
  <c r="AL102" i="15" s="1"/>
  <c r="AK206" i="15"/>
  <c r="AK102" i="15" s="1"/>
  <c r="AJ206" i="15"/>
  <c r="AJ102" i="15" s="1"/>
  <c r="AI206" i="15"/>
  <c r="AI102" i="15" s="1"/>
  <c r="AH206" i="15"/>
  <c r="AG206" i="15"/>
  <c r="AG102" i="15" s="1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AM205" i="15"/>
  <c r="AL205" i="15"/>
  <c r="AK205" i="15"/>
  <c r="AK101" i="15" s="1"/>
  <c r="AJ205" i="15"/>
  <c r="AJ101" i="15" s="1"/>
  <c r="AJ100" i="15" s="1"/>
  <c r="AI205" i="15"/>
  <c r="AI101" i="15" s="1"/>
  <c r="AH205" i="15"/>
  <c r="AH101" i="15" s="1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AF201" i="15"/>
  <c r="Y201" i="15"/>
  <c r="X201" i="15"/>
  <c r="P201" i="15"/>
  <c r="AF200" i="15"/>
  <c r="AE200" i="15"/>
  <c r="X200" i="15"/>
  <c r="P200" i="15"/>
  <c r="AM199" i="15"/>
  <c r="AL199" i="15"/>
  <c r="AK199" i="15"/>
  <c r="AK95" i="15" s="1"/>
  <c r="AJ199" i="15"/>
  <c r="AJ95" i="15" s="1"/>
  <c r="AI199" i="15"/>
  <c r="AH199" i="15"/>
  <c r="AH95" i="15" s="1"/>
  <c r="AG199" i="15"/>
  <c r="AF199" i="15"/>
  <c r="AE199" i="15"/>
  <c r="AE193" i="15" s="1"/>
  <c r="AD199" i="15"/>
  <c r="AC199" i="15"/>
  <c r="AB199" i="15"/>
  <c r="AA199" i="15"/>
  <c r="Z199" i="15"/>
  <c r="Y199" i="15"/>
  <c r="X199" i="15"/>
  <c r="W199" i="15"/>
  <c r="W193" i="15" s="1"/>
  <c r="V199" i="15"/>
  <c r="U199" i="15"/>
  <c r="T199" i="15"/>
  <c r="S199" i="15"/>
  <c r="R199" i="15"/>
  <c r="Q199" i="15"/>
  <c r="AM198" i="15"/>
  <c r="AL198" i="15"/>
  <c r="AK198" i="15"/>
  <c r="AJ198" i="15"/>
  <c r="AI198" i="15"/>
  <c r="AI94" i="15" s="1"/>
  <c r="AH198" i="15"/>
  <c r="AG198" i="15"/>
  <c r="AG94" i="15" s="1"/>
  <c r="AF198" i="15"/>
  <c r="AE198" i="15"/>
  <c r="AD198" i="15"/>
  <c r="AC198" i="15"/>
  <c r="AB198" i="15"/>
  <c r="AA198" i="15"/>
  <c r="Z198" i="15"/>
  <c r="Y198" i="15"/>
  <c r="X198" i="15"/>
  <c r="W198" i="15"/>
  <c r="W200" i="15" s="1"/>
  <c r="V198" i="15"/>
  <c r="U198" i="15"/>
  <c r="T198" i="15"/>
  <c r="S198" i="15"/>
  <c r="R198" i="15"/>
  <c r="Q198" i="15"/>
  <c r="AM197" i="15"/>
  <c r="AL197" i="15"/>
  <c r="AK197" i="15"/>
  <c r="AJ197" i="15"/>
  <c r="AI197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AM196" i="15"/>
  <c r="AM92" i="15" s="1"/>
  <c r="AL196" i="15"/>
  <c r="AK196" i="15"/>
  <c r="AJ196" i="15"/>
  <c r="AI196" i="15"/>
  <c r="AH196" i="15"/>
  <c r="AH92" i="15" s="1"/>
  <c r="AG196" i="15"/>
  <c r="AF196" i="15"/>
  <c r="AE196" i="15"/>
  <c r="AD196" i="15"/>
  <c r="AC196" i="15"/>
  <c r="AC193" i="15" s="1"/>
  <c r="AB196" i="15"/>
  <c r="AA196" i="15"/>
  <c r="Z196" i="15"/>
  <c r="Y196" i="15"/>
  <c r="X196" i="15"/>
  <c r="W196" i="15"/>
  <c r="V196" i="15"/>
  <c r="U196" i="15"/>
  <c r="U193" i="15" s="1"/>
  <c r="T196" i="15"/>
  <c r="S196" i="15"/>
  <c r="R196" i="15"/>
  <c r="Q196" i="15"/>
  <c r="AM195" i="15"/>
  <c r="AL195" i="15"/>
  <c r="AL91" i="15" s="1"/>
  <c r="AK195" i="15"/>
  <c r="AJ195" i="15"/>
  <c r="AI195" i="15"/>
  <c r="AH195" i="15"/>
  <c r="AG195" i="15"/>
  <c r="AG91" i="15" s="1"/>
  <c r="AF195" i="15"/>
  <c r="AE195" i="15"/>
  <c r="AE201" i="15" s="1"/>
  <c r="AD195" i="15"/>
  <c r="AD201" i="15" s="1"/>
  <c r="AC195" i="15"/>
  <c r="AC201" i="15" s="1"/>
  <c r="AB195" i="15"/>
  <c r="AB201" i="15" s="1"/>
  <c r="AA195" i="15"/>
  <c r="AA201" i="15" s="1"/>
  <c r="Z195" i="15"/>
  <c r="Z201" i="15" s="1"/>
  <c r="Y195" i="15"/>
  <c r="X195" i="15"/>
  <c r="W195" i="15"/>
  <c r="W201" i="15" s="1"/>
  <c r="V195" i="15"/>
  <c r="V201" i="15" s="1"/>
  <c r="U195" i="15"/>
  <c r="U201" i="15" s="1"/>
  <c r="T195" i="15"/>
  <c r="T201" i="15" s="1"/>
  <c r="S195" i="15"/>
  <c r="S201" i="15" s="1"/>
  <c r="R195" i="15"/>
  <c r="R201" i="15" s="1"/>
  <c r="Q195" i="15"/>
  <c r="AM194" i="15"/>
  <c r="AM90" i="15" s="1"/>
  <c r="AL194" i="15"/>
  <c r="AK194" i="15"/>
  <c r="AK90" i="15" s="1"/>
  <c r="AJ194" i="15"/>
  <c r="AI194" i="15"/>
  <c r="AH194" i="15"/>
  <c r="AG194" i="15"/>
  <c r="AF194" i="15"/>
  <c r="AE194" i="15"/>
  <c r="AD194" i="15"/>
  <c r="AD200" i="15" s="1"/>
  <c r="AC194" i="15"/>
  <c r="AC200" i="15" s="1"/>
  <c r="AB194" i="15"/>
  <c r="AB200" i="15" s="1"/>
  <c r="AA194" i="15"/>
  <c r="AA200" i="15" s="1"/>
  <c r="Z194" i="15"/>
  <c r="Z200" i="15" s="1"/>
  <c r="Y194" i="15"/>
  <c r="Y200" i="15" s="1"/>
  <c r="X194" i="15"/>
  <c r="W194" i="15"/>
  <c r="V194" i="15"/>
  <c r="V200" i="15" s="1"/>
  <c r="U194" i="15"/>
  <c r="U200" i="15" s="1"/>
  <c r="T194" i="15"/>
  <c r="T200" i="15" s="1"/>
  <c r="S194" i="15"/>
  <c r="S200" i="15" s="1"/>
  <c r="R194" i="15"/>
  <c r="R200" i="15" s="1"/>
  <c r="Q194" i="15"/>
  <c r="AF193" i="15"/>
  <c r="Y193" i="15"/>
  <c r="Y202" i="15" s="1"/>
  <c r="X193" i="15"/>
  <c r="P193" i="15"/>
  <c r="P202" i="15" s="1"/>
  <c r="AM192" i="15"/>
  <c r="AL192" i="15"/>
  <c r="AK192" i="15"/>
  <c r="AJ192" i="15"/>
  <c r="AI192" i="15"/>
  <c r="AH192" i="15"/>
  <c r="AG192" i="15"/>
  <c r="AF192" i="15"/>
  <c r="AF88" i="15" s="1"/>
  <c r="AE192" i="15"/>
  <c r="AD192" i="15"/>
  <c r="AC192" i="15"/>
  <c r="AB192" i="15"/>
  <c r="AA192" i="15"/>
  <c r="Z192" i="15"/>
  <c r="Y192" i="15"/>
  <c r="X192" i="15"/>
  <c r="X88" i="15" s="1"/>
  <c r="W192" i="15"/>
  <c r="V192" i="15"/>
  <c r="U192" i="15"/>
  <c r="T192" i="15"/>
  <c r="S192" i="15"/>
  <c r="R192" i="15"/>
  <c r="Q192" i="15"/>
  <c r="S191" i="15"/>
  <c r="AM190" i="15"/>
  <c r="AL190" i="15"/>
  <c r="AK190" i="15"/>
  <c r="AJ190" i="15"/>
  <c r="AI190" i="15"/>
  <c r="AH190" i="15"/>
  <c r="AH86" i="15" s="1"/>
  <c r="AH87" i="15" s="1"/>
  <c r="AG190" i="15"/>
  <c r="AG86" i="15" s="1"/>
  <c r="AG87" i="15" s="1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R191" i="15" s="1"/>
  <c r="Q190" i="15"/>
  <c r="Q191" i="15" s="1"/>
  <c r="Q188" i="15"/>
  <c r="AM187" i="15"/>
  <c r="AL187" i="15"/>
  <c r="AK187" i="15"/>
  <c r="AJ187" i="15"/>
  <c r="AI187" i="15"/>
  <c r="AH187" i="15"/>
  <c r="AH83" i="15" s="1"/>
  <c r="AG187" i="15"/>
  <c r="AG83" i="15" s="1"/>
  <c r="AG84" i="15" s="1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S188" i="15" s="1"/>
  <c r="R187" i="15"/>
  <c r="R188" i="15" s="1"/>
  <c r="Q187" i="15"/>
  <c r="S185" i="15"/>
  <c r="AM184" i="15"/>
  <c r="AL184" i="15"/>
  <c r="AK184" i="15"/>
  <c r="AJ184" i="15"/>
  <c r="AI184" i="15"/>
  <c r="AI80" i="15" s="1"/>
  <c r="AH184" i="15"/>
  <c r="AH80" i="15" s="1"/>
  <c r="AH81" i="15" s="1"/>
  <c r="AG184" i="15"/>
  <c r="AG80" i="15" s="1"/>
  <c r="AG81" i="15" s="1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R185" i="15" s="1"/>
  <c r="Q184" i="15"/>
  <c r="Q185" i="15" s="1"/>
  <c r="P182" i="15"/>
  <c r="AM181" i="15"/>
  <c r="AM77" i="15" s="1"/>
  <c r="AL181" i="15"/>
  <c r="AL182" i="15" s="1"/>
  <c r="AK181" i="15"/>
  <c r="AJ181" i="15"/>
  <c r="AJ182" i="15" s="1"/>
  <c r="AI181" i="15"/>
  <c r="AH181" i="15"/>
  <c r="AH182" i="15" s="1"/>
  <c r="AG181" i="15"/>
  <c r="AG77" i="15" s="1"/>
  <c r="AG78" i="15" s="1"/>
  <c r="AF181" i="15"/>
  <c r="AF182" i="15" s="1"/>
  <c r="AE181" i="15"/>
  <c r="AD181" i="15"/>
  <c r="AD182" i="15" s="1"/>
  <c r="AC181" i="15"/>
  <c r="AB181" i="15"/>
  <c r="AB182" i="15" s="1"/>
  <c r="AA181" i="15"/>
  <c r="Z181" i="15"/>
  <c r="Z182" i="15" s="1"/>
  <c r="Y181" i="15"/>
  <c r="X181" i="15"/>
  <c r="X182" i="15" s="1"/>
  <c r="W181" i="15"/>
  <c r="V181" i="15"/>
  <c r="V182" i="15" s="1"/>
  <c r="U181" i="15"/>
  <c r="T181" i="15"/>
  <c r="T182" i="15" s="1"/>
  <c r="S181" i="15"/>
  <c r="R181" i="15"/>
  <c r="R182" i="15" s="1"/>
  <c r="Q181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B175" i="15" s="1"/>
  <c r="AA178" i="15"/>
  <c r="Z178" i="15"/>
  <c r="Y178" i="15"/>
  <c r="X178" i="15"/>
  <c r="W178" i="15"/>
  <c r="V178" i="15"/>
  <c r="U178" i="15"/>
  <c r="T178" i="15"/>
  <c r="T175" i="15" s="1"/>
  <c r="S178" i="15"/>
  <c r="R178" i="15"/>
  <c r="Q178" i="15"/>
  <c r="AM177" i="15"/>
  <c r="AM73" i="15" s="1"/>
  <c r="AL177" i="15"/>
  <c r="AL73" i="15" s="1"/>
  <c r="AK177" i="15"/>
  <c r="AK73" i="15" s="1"/>
  <c r="AJ177" i="15"/>
  <c r="AI177" i="15"/>
  <c r="AH177" i="15"/>
  <c r="AG177" i="15"/>
  <c r="AF177" i="15"/>
  <c r="AE177" i="15"/>
  <c r="AD177" i="15"/>
  <c r="AC177" i="15"/>
  <c r="AB177" i="15"/>
  <c r="AA177" i="15"/>
  <c r="AA175" i="15" s="1"/>
  <c r="Z177" i="15"/>
  <c r="Y177" i="15"/>
  <c r="X177" i="15"/>
  <c r="W177" i="15"/>
  <c r="V177" i="15"/>
  <c r="U177" i="15"/>
  <c r="T177" i="15"/>
  <c r="S177" i="15"/>
  <c r="S175" i="15" s="1"/>
  <c r="R177" i="15"/>
  <c r="Q177" i="15"/>
  <c r="AM176" i="15"/>
  <c r="AM72" i="15" s="1"/>
  <c r="AL176" i="15"/>
  <c r="AL72" i="15" s="1"/>
  <c r="AK176" i="15"/>
  <c r="AK72" i="15" s="1"/>
  <c r="AJ176" i="15"/>
  <c r="AJ72" i="15" s="1"/>
  <c r="AI176" i="15"/>
  <c r="AH176" i="15"/>
  <c r="AH175" i="15" s="1"/>
  <c r="AG176" i="15"/>
  <c r="AF176" i="15"/>
  <c r="AE176" i="15"/>
  <c r="AD176" i="15"/>
  <c r="AC176" i="15"/>
  <c r="AC175" i="15" s="1"/>
  <c r="AB176" i="15"/>
  <c r="AA176" i="15"/>
  <c r="Z176" i="15"/>
  <c r="Z175" i="15" s="1"/>
  <c r="Y176" i="15"/>
  <c r="Y175" i="15" s="1"/>
  <c r="X176" i="15"/>
  <c r="W176" i="15"/>
  <c r="V176" i="15"/>
  <c r="U176" i="15"/>
  <c r="U175" i="15" s="1"/>
  <c r="T176" i="15"/>
  <c r="S176" i="15"/>
  <c r="R176" i="15"/>
  <c r="R175" i="15" s="1"/>
  <c r="Q176" i="15"/>
  <c r="Q175" i="15" s="1"/>
  <c r="AF175" i="15"/>
  <c r="AE175" i="15"/>
  <c r="AD175" i="15"/>
  <c r="X175" i="15"/>
  <c r="W175" i="15"/>
  <c r="V175" i="15"/>
  <c r="P175" i="15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Z172" i="15"/>
  <c r="Y172" i="15"/>
  <c r="Y169" i="15" s="1"/>
  <c r="X172" i="15"/>
  <c r="W172" i="15"/>
  <c r="V172" i="15"/>
  <c r="U172" i="15"/>
  <c r="T172" i="15"/>
  <c r="S172" i="15"/>
  <c r="R172" i="15"/>
  <c r="Q172" i="15"/>
  <c r="Q169" i="15" s="1"/>
  <c r="AM171" i="15"/>
  <c r="AL171" i="15"/>
  <c r="AK171" i="15"/>
  <c r="AJ171" i="15"/>
  <c r="AI171" i="15"/>
  <c r="AH171" i="15"/>
  <c r="AG171" i="15"/>
  <c r="AG67" i="15" s="1"/>
  <c r="AF171" i="15"/>
  <c r="AF169" i="15" s="1"/>
  <c r="AE171" i="15"/>
  <c r="AD171" i="15"/>
  <c r="AC171" i="15"/>
  <c r="AB171" i="15"/>
  <c r="AA171" i="15"/>
  <c r="Z171" i="15"/>
  <c r="Y171" i="15"/>
  <c r="X171" i="15"/>
  <c r="X169" i="15" s="1"/>
  <c r="W171" i="15"/>
  <c r="V171" i="15"/>
  <c r="U171" i="15"/>
  <c r="T171" i="15"/>
  <c r="S171" i="15"/>
  <c r="R171" i="15"/>
  <c r="Q171" i="15"/>
  <c r="AM170" i="15"/>
  <c r="AL170" i="15"/>
  <c r="AK170" i="15"/>
  <c r="AJ170" i="15"/>
  <c r="AI170" i="15"/>
  <c r="AH170" i="15"/>
  <c r="AH66" i="15" s="1"/>
  <c r="AH65" i="15" s="1"/>
  <c r="AH69" i="15" s="1"/>
  <c r="AG170" i="15"/>
  <c r="AG66" i="15" s="1"/>
  <c r="AF170" i="15"/>
  <c r="AE170" i="15"/>
  <c r="AE169" i="15" s="1"/>
  <c r="AD170" i="15"/>
  <c r="AD169" i="15" s="1"/>
  <c r="AC170" i="15"/>
  <c r="AB170" i="15"/>
  <c r="AA170" i="15"/>
  <c r="Z170" i="15"/>
  <c r="Z169" i="15" s="1"/>
  <c r="Y170" i="15"/>
  <c r="X170" i="15"/>
  <c r="W170" i="15"/>
  <c r="V170" i="15"/>
  <c r="V169" i="15" s="1"/>
  <c r="U170" i="15"/>
  <c r="T170" i="15"/>
  <c r="S170" i="15"/>
  <c r="R170" i="15"/>
  <c r="R169" i="15" s="1"/>
  <c r="Q170" i="15"/>
  <c r="AK169" i="15"/>
  <c r="AC169" i="15"/>
  <c r="AB169" i="15"/>
  <c r="AA169" i="15"/>
  <c r="U169" i="15"/>
  <c r="T169" i="15"/>
  <c r="S169" i="15"/>
  <c r="P169" i="15"/>
  <c r="AM166" i="15"/>
  <c r="AL166" i="15"/>
  <c r="AK166" i="15"/>
  <c r="AJ166" i="15"/>
  <c r="AI166" i="15"/>
  <c r="AH166" i="15"/>
  <c r="AG166" i="15"/>
  <c r="AF166" i="15"/>
  <c r="AE166" i="15"/>
  <c r="AD166" i="15"/>
  <c r="AD163" i="15" s="1"/>
  <c r="AC166" i="15"/>
  <c r="AB166" i="15"/>
  <c r="AA166" i="15"/>
  <c r="Z166" i="15"/>
  <c r="Y166" i="15"/>
  <c r="X166" i="15"/>
  <c r="W166" i="15"/>
  <c r="V166" i="15"/>
  <c r="V163" i="15" s="1"/>
  <c r="U166" i="15"/>
  <c r="T166" i="15"/>
  <c r="S166" i="15"/>
  <c r="R166" i="15"/>
  <c r="Q166" i="15"/>
  <c r="AM165" i="15"/>
  <c r="AM61" i="15" s="1"/>
  <c r="AM59" i="15" s="1"/>
  <c r="AL165" i="15"/>
  <c r="AL61" i="15" s="1"/>
  <c r="AK165" i="15"/>
  <c r="AJ165" i="15"/>
  <c r="AI165" i="15"/>
  <c r="AH165" i="15"/>
  <c r="AG165" i="15"/>
  <c r="AG61" i="15" s="1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AM164" i="15"/>
  <c r="AM60" i="15" s="1"/>
  <c r="AL164" i="15"/>
  <c r="AL60" i="15" s="1"/>
  <c r="AK164" i="15"/>
  <c r="AK60" i="15" s="1"/>
  <c r="AJ164" i="15"/>
  <c r="AI164" i="15"/>
  <c r="AH164" i="15"/>
  <c r="AG164" i="15"/>
  <c r="AF164" i="15"/>
  <c r="AE164" i="15"/>
  <c r="AE163" i="15" s="1"/>
  <c r="AD164" i="15"/>
  <c r="AC164" i="15"/>
  <c r="AB164" i="15"/>
  <c r="AA164" i="15"/>
  <c r="AA163" i="15" s="1"/>
  <c r="Z164" i="15"/>
  <c r="Y164" i="15"/>
  <c r="X164" i="15"/>
  <c r="W164" i="15"/>
  <c r="W163" i="15" s="1"/>
  <c r="V164" i="15"/>
  <c r="U164" i="15"/>
  <c r="T164" i="15"/>
  <c r="S164" i="15"/>
  <c r="S163" i="15" s="1"/>
  <c r="R164" i="15"/>
  <c r="Q164" i="15"/>
  <c r="AF163" i="15"/>
  <c r="Z163" i="15"/>
  <c r="Y163" i="15"/>
  <c r="X163" i="15"/>
  <c r="R163" i="15"/>
  <c r="Q163" i="15"/>
  <c r="P163" i="15"/>
  <c r="AM160" i="15"/>
  <c r="AL160" i="15"/>
  <c r="AK160" i="15"/>
  <c r="AJ160" i="15"/>
  <c r="AI160" i="15"/>
  <c r="AI56" i="15" s="1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AM159" i="15"/>
  <c r="AL159" i="15"/>
  <c r="AK159" i="15"/>
  <c r="AJ159" i="15"/>
  <c r="AI159" i="15"/>
  <c r="AH159" i="15"/>
  <c r="AH55" i="15" s="1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AM158" i="15"/>
  <c r="AM54" i="15" s="1"/>
  <c r="AL158" i="15"/>
  <c r="AK158" i="15"/>
  <c r="AJ158" i="15"/>
  <c r="AI158" i="15"/>
  <c r="AI54" i="15" s="1"/>
  <c r="AH158" i="15"/>
  <c r="AH54" i="15" s="1"/>
  <c r="AG158" i="15"/>
  <c r="AG54" i="15" s="1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AM157" i="15"/>
  <c r="AL157" i="15"/>
  <c r="AL53" i="15" s="1"/>
  <c r="AK157" i="15"/>
  <c r="AJ157" i="15"/>
  <c r="AI157" i="15"/>
  <c r="AH157" i="15"/>
  <c r="AH53" i="15" s="1"/>
  <c r="AG157" i="15"/>
  <c r="AG53" i="15" s="1"/>
  <c r="AF157" i="15"/>
  <c r="AF155" i="15" s="1"/>
  <c r="AE157" i="15"/>
  <c r="AD157" i="15"/>
  <c r="AC157" i="15"/>
  <c r="AB157" i="15"/>
  <c r="AA157" i="15"/>
  <c r="Z157" i="15"/>
  <c r="Y157" i="15"/>
  <c r="X157" i="15"/>
  <c r="X155" i="15" s="1"/>
  <c r="W157" i="15"/>
  <c r="V157" i="15"/>
  <c r="V155" i="15" s="1"/>
  <c r="U157" i="15"/>
  <c r="T157" i="15"/>
  <c r="S157" i="15"/>
  <c r="R157" i="15"/>
  <c r="Q157" i="15"/>
  <c r="AM156" i="15"/>
  <c r="AM52" i="15" s="1"/>
  <c r="AL156" i="15"/>
  <c r="AK156" i="15"/>
  <c r="AK155" i="15" s="1"/>
  <c r="AK161" i="15" s="1"/>
  <c r="AJ156" i="15"/>
  <c r="AJ155" i="15" s="1"/>
  <c r="AI156" i="15"/>
  <c r="AH156" i="15"/>
  <c r="AG156" i="15"/>
  <c r="AF156" i="15"/>
  <c r="AE156" i="15"/>
  <c r="AE155" i="15" s="1"/>
  <c r="AD156" i="15"/>
  <c r="AD155" i="15" s="1"/>
  <c r="AC156" i="15"/>
  <c r="AC155" i="15" s="1"/>
  <c r="AC161" i="15" s="1"/>
  <c r="AB156" i="15"/>
  <c r="AA156" i="15"/>
  <c r="Z156" i="15"/>
  <c r="Z155" i="15" s="1"/>
  <c r="Y156" i="15"/>
  <c r="X156" i="15"/>
  <c r="W156" i="15"/>
  <c r="W155" i="15" s="1"/>
  <c r="V156" i="15"/>
  <c r="U156" i="15"/>
  <c r="T156" i="15"/>
  <c r="S156" i="15"/>
  <c r="R156" i="15"/>
  <c r="Q156" i="15"/>
  <c r="AG155" i="15"/>
  <c r="AB155" i="15"/>
  <c r="AA155" i="15"/>
  <c r="Y155" i="15"/>
  <c r="U155" i="15"/>
  <c r="T155" i="15"/>
  <c r="S155" i="15"/>
  <c r="P155" i="15"/>
  <c r="P161" i="15" s="1"/>
  <c r="AM154" i="15"/>
  <c r="AM50" i="15" s="1"/>
  <c r="AL154" i="15"/>
  <c r="AK154" i="15"/>
  <c r="AJ154" i="15"/>
  <c r="AI154" i="15"/>
  <c r="AH154" i="15"/>
  <c r="AG154" i="15"/>
  <c r="AF154" i="15"/>
  <c r="AE154" i="15"/>
  <c r="AE50" i="15" s="1"/>
  <c r="AE57" i="15" s="1"/>
  <c r="AD154" i="15"/>
  <c r="AC154" i="15"/>
  <c r="AB154" i="15"/>
  <c r="AA154" i="15"/>
  <c r="Z154" i="15"/>
  <c r="Z161" i="15" s="1"/>
  <c r="Y154" i="15"/>
  <c r="Y161" i="15" s="1"/>
  <c r="X154" i="15"/>
  <c r="W154" i="15"/>
  <c r="W50" i="15" s="1"/>
  <c r="W57" i="15" s="1"/>
  <c r="V154" i="15"/>
  <c r="U154" i="15"/>
  <c r="T154" i="15"/>
  <c r="S154" i="15"/>
  <c r="R154" i="15"/>
  <c r="R161" i="15" s="1"/>
  <c r="Q154" i="15"/>
  <c r="Q161" i="15" s="1"/>
  <c r="Z153" i="15"/>
  <c r="Y153" i="15"/>
  <c r="P153" i="15"/>
  <c r="AM152" i="15"/>
  <c r="AL152" i="15"/>
  <c r="AL153" i="15" s="1"/>
  <c r="AK152" i="15"/>
  <c r="AJ152" i="15"/>
  <c r="AJ153" i="15" s="1"/>
  <c r="AI152" i="15"/>
  <c r="AH152" i="15"/>
  <c r="AH153" i="15" s="1"/>
  <c r="AG152" i="15"/>
  <c r="AG153" i="15" s="1"/>
  <c r="AF152" i="15"/>
  <c r="AE152" i="15"/>
  <c r="AD152" i="15"/>
  <c r="AD153" i="15" s="1"/>
  <c r="AC152" i="15"/>
  <c r="AB152" i="15"/>
  <c r="AB153" i="15" s="1"/>
  <c r="AA152" i="15"/>
  <c r="Z152" i="15"/>
  <c r="Y152" i="15"/>
  <c r="X152" i="15"/>
  <c r="W152" i="15"/>
  <c r="V152" i="15"/>
  <c r="V153" i="15" s="1"/>
  <c r="U152" i="15"/>
  <c r="T152" i="15"/>
  <c r="T153" i="15" s="1"/>
  <c r="S152" i="15"/>
  <c r="R152" i="15"/>
  <c r="R153" i="15" s="1"/>
  <c r="Q152" i="15"/>
  <c r="Q153" i="15" s="1"/>
  <c r="AM151" i="15"/>
  <c r="AL151" i="15"/>
  <c r="AK151" i="15"/>
  <c r="AJ151" i="15"/>
  <c r="AI151" i="15"/>
  <c r="AH151" i="15"/>
  <c r="AG151" i="15"/>
  <c r="AF151" i="15"/>
  <c r="AF47" i="15" s="1"/>
  <c r="AE151" i="15"/>
  <c r="AD151" i="15"/>
  <c r="AC151" i="15"/>
  <c r="AB151" i="15"/>
  <c r="AA151" i="15"/>
  <c r="AA153" i="15" s="1"/>
  <c r="Z151" i="15"/>
  <c r="Y151" i="15"/>
  <c r="X151" i="15"/>
  <c r="X47" i="15" s="1"/>
  <c r="W151" i="15"/>
  <c r="V151" i="15"/>
  <c r="U151" i="15"/>
  <c r="T151" i="15"/>
  <c r="S151" i="15"/>
  <c r="R151" i="15"/>
  <c r="Q151" i="15"/>
  <c r="Q47" i="15" s="1"/>
  <c r="AM149" i="15"/>
  <c r="AM45" i="15" s="1"/>
  <c r="AL149" i="15"/>
  <c r="AL45" i="15" s="1"/>
  <c r="AK149" i="15"/>
  <c r="AK45" i="15" s="1"/>
  <c r="AJ149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AM148" i="15"/>
  <c r="AM44" i="15" s="1"/>
  <c r="AL148" i="15"/>
  <c r="AL44" i="15" s="1"/>
  <c r="AK148" i="15"/>
  <c r="AK44" i="15" s="1"/>
  <c r="AJ148" i="15"/>
  <c r="AJ44" i="15" s="1"/>
  <c r="AJ42" i="15" s="1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AM147" i="15"/>
  <c r="AL147" i="15"/>
  <c r="AK147" i="15"/>
  <c r="AK43" i="15" s="1"/>
  <c r="AJ147" i="15"/>
  <c r="AI147" i="15"/>
  <c r="AH147" i="15"/>
  <c r="AG147" i="15"/>
  <c r="AF147" i="15"/>
  <c r="AE147" i="15"/>
  <c r="AE146" i="15" s="1"/>
  <c r="AD147" i="15"/>
  <c r="AD146" i="15" s="1"/>
  <c r="AC147" i="15"/>
  <c r="AC146" i="15" s="1"/>
  <c r="AB147" i="15"/>
  <c r="AB146" i="15" s="1"/>
  <c r="AA147" i="15"/>
  <c r="AA146" i="15" s="1"/>
  <c r="Z147" i="15"/>
  <c r="Z146" i="15" s="1"/>
  <c r="Y147" i="15"/>
  <c r="X147" i="15"/>
  <c r="W147" i="15"/>
  <c r="W146" i="15" s="1"/>
  <c r="V147" i="15"/>
  <c r="U147" i="15"/>
  <c r="U146" i="15" s="1"/>
  <c r="T147" i="15"/>
  <c r="T146" i="15" s="1"/>
  <c r="S147" i="15"/>
  <c r="S146" i="15" s="1"/>
  <c r="R147" i="15"/>
  <c r="R146" i="15" s="1"/>
  <c r="Q147" i="15"/>
  <c r="AF146" i="15"/>
  <c r="Y146" i="15"/>
  <c r="X146" i="15"/>
  <c r="V146" i="15"/>
  <c r="Q146" i="15"/>
  <c r="P146" i="15"/>
  <c r="AM143" i="15"/>
  <c r="AL143" i="15"/>
  <c r="AK143" i="15"/>
  <c r="AJ143" i="15"/>
  <c r="AI143" i="15"/>
  <c r="AI39" i="15" s="1"/>
  <c r="AH143" i="15"/>
  <c r="AH39" i="15" s="1"/>
  <c r="AG143" i="15"/>
  <c r="AG39" i="15" s="1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AM142" i="15"/>
  <c r="AL142" i="15"/>
  <c r="AK142" i="15"/>
  <c r="AJ142" i="15"/>
  <c r="AI142" i="15"/>
  <c r="AI38" i="15" s="1"/>
  <c r="AH142" i="15"/>
  <c r="AH38" i="15" s="1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AM141" i="15"/>
  <c r="AM37" i="15" s="1"/>
  <c r="AL141" i="15"/>
  <c r="AK141" i="15"/>
  <c r="AJ141" i="15"/>
  <c r="AI141" i="15"/>
  <c r="AH141" i="15"/>
  <c r="AG141" i="15"/>
  <c r="AG37" i="15" s="1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AM140" i="15"/>
  <c r="AM36" i="15" s="1"/>
  <c r="AL140" i="15"/>
  <c r="AL36" i="15" s="1"/>
  <c r="AK140" i="15"/>
  <c r="AK36" i="15" s="1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AM139" i="15"/>
  <c r="AM35" i="15" s="1"/>
  <c r="AL139" i="15"/>
  <c r="AK139" i="15"/>
  <c r="AK35" i="15" s="1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AM138" i="15"/>
  <c r="AL138" i="15"/>
  <c r="AL34" i="15" s="1"/>
  <c r="AK138" i="15"/>
  <c r="AJ138" i="15"/>
  <c r="AJ34" i="15" s="1"/>
  <c r="AI138" i="15"/>
  <c r="AI34" i="15" s="1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AM137" i="15"/>
  <c r="AL137" i="15"/>
  <c r="AK137" i="15"/>
  <c r="AK33" i="15" s="1"/>
  <c r="AJ137" i="15"/>
  <c r="AI137" i="15"/>
  <c r="AI33" i="15" s="1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AM136" i="15"/>
  <c r="AL136" i="15"/>
  <c r="AK136" i="15"/>
  <c r="AJ136" i="15"/>
  <c r="AJ32" i="15" s="1"/>
  <c r="AI136" i="15"/>
  <c r="AI32" i="15" s="1"/>
  <c r="AH136" i="15"/>
  <c r="AH32" i="15" s="1"/>
  <c r="AG136" i="15"/>
  <c r="AG32" i="15" s="1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AM135" i="15"/>
  <c r="AL135" i="15"/>
  <c r="AK135" i="15"/>
  <c r="AJ135" i="15"/>
  <c r="AI135" i="15"/>
  <c r="AI31" i="15" s="1"/>
  <c r="AH135" i="15"/>
  <c r="AG135" i="15"/>
  <c r="AG31" i="15" s="1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AM134" i="15"/>
  <c r="AM30" i="15" s="1"/>
  <c r="AL134" i="15"/>
  <c r="AK134" i="15"/>
  <c r="AJ134" i="15"/>
  <c r="AI134" i="15"/>
  <c r="AH134" i="15"/>
  <c r="AH30" i="15" s="1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AM133" i="15"/>
  <c r="AM29" i="15" s="1"/>
  <c r="AL133" i="15"/>
  <c r="AK133" i="15"/>
  <c r="AJ133" i="15"/>
  <c r="AI133" i="15"/>
  <c r="AH133" i="15"/>
  <c r="AG133" i="15"/>
  <c r="AG29" i="15" s="1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AM132" i="15"/>
  <c r="AM28" i="15" s="1"/>
  <c r="AL132" i="15"/>
  <c r="AL28" i="15" s="1"/>
  <c r="AK132" i="15"/>
  <c r="AK28" i="15" s="1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AM131" i="15"/>
  <c r="AM27" i="15" s="1"/>
  <c r="AL131" i="15"/>
  <c r="AK131" i="15"/>
  <c r="AK27" i="15" s="1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AM130" i="15"/>
  <c r="AL130" i="15"/>
  <c r="AL26" i="15" s="1"/>
  <c r="AK130" i="15"/>
  <c r="AK26" i="15" s="1"/>
  <c r="AJ130" i="15"/>
  <c r="AJ26" i="15" s="1"/>
  <c r="AI130" i="15"/>
  <c r="AI26" i="15" s="1"/>
  <c r="AH130" i="15"/>
  <c r="AG130" i="15"/>
  <c r="AF130" i="15"/>
  <c r="AE130" i="15"/>
  <c r="AD130" i="15"/>
  <c r="AC130" i="15"/>
  <c r="AB130" i="15"/>
  <c r="AA130" i="15"/>
  <c r="AA125" i="15" s="1"/>
  <c r="Z130" i="15"/>
  <c r="Y130" i="15"/>
  <c r="X130" i="15"/>
  <c r="W130" i="15"/>
  <c r="V130" i="15"/>
  <c r="U130" i="15"/>
  <c r="T130" i="15"/>
  <c r="S130" i="15"/>
  <c r="S125" i="15" s="1"/>
  <c r="R130" i="15"/>
  <c r="Q130" i="15"/>
  <c r="AM129" i="15"/>
  <c r="AL129" i="15"/>
  <c r="AK129" i="15"/>
  <c r="AK25" i="15" s="1"/>
  <c r="AJ129" i="15"/>
  <c r="AI129" i="15"/>
  <c r="AI25" i="15" s="1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AM128" i="15"/>
  <c r="AL128" i="15"/>
  <c r="AK128" i="15"/>
  <c r="AJ128" i="15"/>
  <c r="AJ24" i="15" s="1"/>
  <c r="AI128" i="15"/>
  <c r="AI24" i="15" s="1"/>
  <c r="AH128" i="15"/>
  <c r="AH24" i="15" s="1"/>
  <c r="AG128" i="15"/>
  <c r="AF128" i="15"/>
  <c r="AE128" i="15"/>
  <c r="AD128" i="15"/>
  <c r="AC128" i="15"/>
  <c r="AB128" i="15"/>
  <c r="AA128" i="15"/>
  <c r="Z128" i="15"/>
  <c r="Y128" i="15"/>
  <c r="Y125" i="15" s="1"/>
  <c r="X128" i="15"/>
  <c r="W128" i="15"/>
  <c r="V128" i="15"/>
  <c r="U128" i="15"/>
  <c r="T128" i="15"/>
  <c r="S128" i="15"/>
  <c r="R128" i="15"/>
  <c r="Q128" i="15"/>
  <c r="AM127" i="15"/>
  <c r="AL127" i="15"/>
  <c r="AK127" i="15"/>
  <c r="AJ127" i="15"/>
  <c r="AJ23" i="15" s="1"/>
  <c r="AI127" i="15"/>
  <c r="AI23" i="15" s="1"/>
  <c r="AH127" i="15"/>
  <c r="AG127" i="15"/>
  <c r="AG23" i="15" s="1"/>
  <c r="AF127" i="15"/>
  <c r="AF125" i="15" s="1"/>
  <c r="AE127" i="15"/>
  <c r="AD127" i="15"/>
  <c r="AC127" i="15"/>
  <c r="AB127" i="15"/>
  <c r="AA127" i="15"/>
  <c r="Z127" i="15"/>
  <c r="Y127" i="15"/>
  <c r="X127" i="15"/>
  <c r="X125" i="15" s="1"/>
  <c r="W127" i="15"/>
  <c r="V127" i="15"/>
  <c r="U127" i="15"/>
  <c r="T127" i="15"/>
  <c r="S127" i="15"/>
  <c r="R127" i="15"/>
  <c r="Q127" i="15"/>
  <c r="AM126" i="15"/>
  <c r="AL126" i="15"/>
  <c r="AK126" i="15"/>
  <c r="AJ126" i="15"/>
  <c r="AI126" i="15"/>
  <c r="AH126" i="15"/>
  <c r="AH22" i="15" s="1"/>
  <c r="AG126" i="15"/>
  <c r="AF126" i="15"/>
  <c r="AE126" i="15"/>
  <c r="AE125" i="15" s="1"/>
  <c r="AD126" i="15"/>
  <c r="AC126" i="15"/>
  <c r="AC125" i="15" s="1"/>
  <c r="AC144" i="15" s="1"/>
  <c r="AB126" i="15"/>
  <c r="AA126" i="15"/>
  <c r="Z126" i="15"/>
  <c r="Y126" i="15"/>
  <c r="X126" i="15"/>
  <c r="W126" i="15"/>
  <c r="W125" i="15" s="1"/>
  <c r="V126" i="15"/>
  <c r="U126" i="15"/>
  <c r="U125" i="15" s="1"/>
  <c r="U144" i="15" s="1"/>
  <c r="T126" i="15"/>
  <c r="S126" i="15"/>
  <c r="R126" i="15"/>
  <c r="Q126" i="15"/>
  <c r="AD125" i="15"/>
  <c r="AD144" i="15" s="1"/>
  <c r="AB125" i="15"/>
  <c r="AB144" i="15" s="1"/>
  <c r="V125" i="15"/>
  <c r="V144" i="15" s="1"/>
  <c r="T125" i="15"/>
  <c r="T144" i="15" s="1"/>
  <c r="P125" i="15"/>
  <c r="P144" i="15" s="1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Y20" i="15" s="1"/>
  <c r="Y40" i="15" s="1"/>
  <c r="X124" i="15"/>
  <c r="W124" i="15"/>
  <c r="V124" i="15"/>
  <c r="U124" i="15"/>
  <c r="T124" i="15"/>
  <c r="S124" i="15"/>
  <c r="R124" i="15"/>
  <c r="Q124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AM121" i="15"/>
  <c r="AL121" i="15"/>
  <c r="AK121" i="15"/>
  <c r="AK17" i="15" s="1"/>
  <c r="AJ121" i="15"/>
  <c r="AJ17" i="15" s="1"/>
  <c r="AI121" i="15"/>
  <c r="AI17" i="15" s="1"/>
  <c r="AH121" i="15"/>
  <c r="AH17" i="15" s="1"/>
  <c r="AG121" i="15"/>
  <c r="AF121" i="15"/>
  <c r="AE121" i="15"/>
  <c r="AD121" i="15"/>
  <c r="AC121" i="15"/>
  <c r="AB121" i="15"/>
  <c r="AB17" i="15" s="1"/>
  <c r="AA121" i="15"/>
  <c r="Z121" i="15"/>
  <c r="Y121" i="15"/>
  <c r="X121" i="15"/>
  <c r="W121" i="15"/>
  <c r="V121" i="15"/>
  <c r="U121" i="15"/>
  <c r="T121" i="15"/>
  <c r="T17" i="15" s="1"/>
  <c r="S121" i="15"/>
  <c r="R121" i="15"/>
  <c r="Q121" i="15"/>
  <c r="AM120" i="15"/>
  <c r="AL120" i="15"/>
  <c r="AL16" i="15" s="1"/>
  <c r="AK120" i="15"/>
  <c r="AJ120" i="15"/>
  <c r="AI120" i="15"/>
  <c r="AI16" i="15" s="1"/>
  <c r="AH120" i="15"/>
  <c r="AG120" i="15"/>
  <c r="AG16" i="15" s="1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S16" i="15" s="1"/>
  <c r="R120" i="15"/>
  <c r="Q120" i="15"/>
  <c r="AM119" i="15"/>
  <c r="AL119" i="15"/>
  <c r="AK119" i="15"/>
  <c r="AK15" i="15" s="1"/>
  <c r="AJ119" i="15"/>
  <c r="AI119" i="15"/>
  <c r="AI15" i="15" s="1"/>
  <c r="AH119" i="15"/>
  <c r="AH15" i="15" s="1"/>
  <c r="AG119" i="15"/>
  <c r="AG15" i="15" s="1"/>
  <c r="AF119" i="15"/>
  <c r="AE119" i="15"/>
  <c r="AD119" i="15"/>
  <c r="AC119" i="15"/>
  <c r="AB119" i="15"/>
  <c r="AA119" i="15"/>
  <c r="Z119" i="15"/>
  <c r="Z113" i="15" s="1"/>
  <c r="Y119" i="15"/>
  <c r="X119" i="15"/>
  <c r="X15" i="15" s="1"/>
  <c r="W119" i="15"/>
  <c r="V119" i="15"/>
  <c r="U119" i="15"/>
  <c r="T119" i="15"/>
  <c r="S119" i="15"/>
  <c r="R119" i="15"/>
  <c r="Q119" i="15"/>
  <c r="AM118" i="15"/>
  <c r="AL118" i="15"/>
  <c r="AL14" i="15" s="1"/>
  <c r="AK118" i="15"/>
  <c r="AJ118" i="15"/>
  <c r="AI118" i="15"/>
  <c r="AH118" i="15"/>
  <c r="AG118" i="15"/>
  <c r="AF118" i="15"/>
  <c r="AE118" i="15"/>
  <c r="AE14" i="15" s="1"/>
  <c r="AD118" i="15"/>
  <c r="AC118" i="15"/>
  <c r="AB118" i="15"/>
  <c r="AA118" i="15"/>
  <c r="Z118" i="15"/>
  <c r="Y118" i="15"/>
  <c r="Y14" i="15" s="1"/>
  <c r="X118" i="15"/>
  <c r="W118" i="15"/>
  <c r="W14" i="15" s="1"/>
  <c r="V118" i="15"/>
  <c r="U118" i="15"/>
  <c r="T118" i="15"/>
  <c r="S118" i="15"/>
  <c r="R118" i="15"/>
  <c r="Q118" i="15"/>
  <c r="Q14" i="15" s="1"/>
  <c r="AM117" i="15"/>
  <c r="AM13" i="15" s="1"/>
  <c r="AL117" i="15"/>
  <c r="AK117" i="15"/>
  <c r="AK13" i="15" s="1"/>
  <c r="AJ117" i="15"/>
  <c r="AI117" i="15"/>
  <c r="AH117" i="15"/>
  <c r="AG117" i="15"/>
  <c r="AG13" i="15" s="1"/>
  <c r="AF117" i="15"/>
  <c r="AF13" i="15" s="1"/>
  <c r="AF9" i="15" s="1"/>
  <c r="AE117" i="15"/>
  <c r="AD117" i="15"/>
  <c r="AD13" i="15" s="1"/>
  <c r="AC117" i="15"/>
  <c r="AB117" i="15"/>
  <c r="AA117" i="15"/>
  <c r="Z117" i="15"/>
  <c r="Y117" i="15"/>
  <c r="X117" i="15"/>
  <c r="W117" i="15"/>
  <c r="W13" i="15" s="1"/>
  <c r="V117" i="15"/>
  <c r="V13" i="15" s="1"/>
  <c r="V9" i="15" s="1"/>
  <c r="U117" i="15"/>
  <c r="T117" i="15"/>
  <c r="S117" i="15"/>
  <c r="R117" i="15"/>
  <c r="Q117" i="15"/>
  <c r="AM116" i="15"/>
  <c r="AM12" i="15" s="1"/>
  <c r="AL116" i="15"/>
  <c r="AL12" i="15" s="1"/>
  <c r="AK116" i="15"/>
  <c r="AJ116" i="15"/>
  <c r="AI116" i="15"/>
  <c r="AH116" i="15"/>
  <c r="AH12" i="15" s="1"/>
  <c r="AG116" i="15"/>
  <c r="AF116" i="15"/>
  <c r="AE116" i="15"/>
  <c r="AE12" i="15" s="1"/>
  <c r="AD116" i="15"/>
  <c r="AD12" i="15" s="1"/>
  <c r="AC116" i="15"/>
  <c r="AC113" i="15" s="1"/>
  <c r="AB116" i="15"/>
  <c r="AA116" i="15"/>
  <c r="Z116" i="15"/>
  <c r="Y116" i="15"/>
  <c r="X116" i="15"/>
  <c r="W116" i="15"/>
  <c r="W12" i="15" s="1"/>
  <c r="V116" i="15"/>
  <c r="V12" i="15" s="1"/>
  <c r="U116" i="15"/>
  <c r="U12" i="15" s="1"/>
  <c r="T116" i="15"/>
  <c r="S116" i="15"/>
  <c r="R116" i="15"/>
  <c r="Q116" i="15"/>
  <c r="Q113" i="15" s="1"/>
  <c r="AM115" i="15"/>
  <c r="AL115" i="15"/>
  <c r="AK115" i="15"/>
  <c r="AK11" i="15" s="1"/>
  <c r="AJ115" i="15"/>
  <c r="AJ11" i="15" s="1"/>
  <c r="AI115" i="15"/>
  <c r="AH115" i="15"/>
  <c r="AG115" i="15"/>
  <c r="AG11" i="15" s="1"/>
  <c r="AF115" i="15"/>
  <c r="AE115" i="15"/>
  <c r="AD115" i="15"/>
  <c r="AC115" i="15"/>
  <c r="AC11" i="15" s="1"/>
  <c r="AB115" i="15"/>
  <c r="AB11" i="15" s="1"/>
  <c r="AA115" i="15"/>
  <c r="Z115" i="15"/>
  <c r="Y115" i="15"/>
  <c r="X115" i="15"/>
  <c r="X11" i="15" s="1"/>
  <c r="W115" i="15"/>
  <c r="V115" i="15"/>
  <c r="V11" i="15" s="1"/>
  <c r="U115" i="15"/>
  <c r="U11" i="15" s="1"/>
  <c r="U9" i="15" s="1"/>
  <c r="T115" i="15"/>
  <c r="T11" i="15" s="1"/>
  <c r="S115" i="15"/>
  <c r="R115" i="15"/>
  <c r="Q115" i="15"/>
  <c r="AM114" i="15"/>
  <c r="AL114" i="15"/>
  <c r="AL10" i="15" s="1"/>
  <c r="AK114" i="15"/>
  <c r="AJ114" i="15"/>
  <c r="AJ10" i="15" s="1"/>
  <c r="AI114" i="15"/>
  <c r="AI10" i="15" s="1"/>
  <c r="AH114" i="15"/>
  <c r="AG114" i="15"/>
  <c r="AF114" i="15"/>
  <c r="AE114" i="15"/>
  <c r="AD114" i="15"/>
  <c r="AC114" i="15"/>
  <c r="AC10" i="15" s="1"/>
  <c r="AB114" i="15"/>
  <c r="AA114" i="15"/>
  <c r="AA10" i="15" s="1"/>
  <c r="AA9" i="15" s="1"/>
  <c r="Z114" i="15"/>
  <c r="Y114" i="15"/>
  <c r="X114" i="15"/>
  <c r="W114" i="15"/>
  <c r="V114" i="15"/>
  <c r="U114" i="15"/>
  <c r="T114" i="15"/>
  <c r="T10" i="15" s="1"/>
  <c r="S114" i="15"/>
  <c r="R114" i="15"/>
  <c r="Q114" i="15"/>
  <c r="R113" i="15"/>
  <c r="P113" i="15"/>
  <c r="P123" i="15" s="1"/>
  <c r="AM112" i="15"/>
  <c r="AM8" i="15" s="1"/>
  <c r="AL112" i="15"/>
  <c r="AK112" i="15"/>
  <c r="AK109" i="15" s="1"/>
  <c r="AJ112" i="15"/>
  <c r="AJ8" i="15" s="1"/>
  <c r="AI112" i="15"/>
  <c r="AH112" i="15"/>
  <c r="AH8" i="15" s="1"/>
  <c r="AG112" i="15"/>
  <c r="AG109" i="15" s="1"/>
  <c r="AF112" i="15"/>
  <c r="AF8" i="15" s="1"/>
  <c r="AE112" i="15"/>
  <c r="AE8" i="15" s="1"/>
  <c r="AE5" i="15" s="1"/>
  <c r="AD112" i="15"/>
  <c r="AC112" i="15"/>
  <c r="AB112" i="15"/>
  <c r="AA112" i="15"/>
  <c r="Z112" i="15"/>
  <c r="Z8" i="15" s="1"/>
  <c r="Y112" i="15"/>
  <c r="X112" i="15"/>
  <c r="W112" i="15"/>
  <c r="W8" i="15" s="1"/>
  <c r="W5" i="15" s="1"/>
  <c r="V112" i="15"/>
  <c r="U112" i="15"/>
  <c r="T112" i="15"/>
  <c r="T8" i="15" s="1"/>
  <c r="S112" i="15"/>
  <c r="R112" i="15"/>
  <c r="R8" i="15" s="1"/>
  <c r="Q112" i="15"/>
  <c r="P111" i="15"/>
  <c r="P110" i="15"/>
  <c r="AA109" i="15"/>
  <c r="Y109" i="15"/>
  <c r="AM108" i="15"/>
  <c r="AL108" i="15"/>
  <c r="AK108" i="15"/>
  <c r="AJ108" i="15"/>
  <c r="AI108" i="15"/>
  <c r="AH108" i="15"/>
  <c r="AH209" i="15" s="1"/>
  <c r="AG108" i="15"/>
  <c r="AF108" i="15"/>
  <c r="AF209" i="15" s="1"/>
  <c r="AE108" i="15"/>
  <c r="AD108" i="15"/>
  <c r="AC108" i="15"/>
  <c r="AB108" i="15"/>
  <c r="AA108" i="15"/>
  <c r="Z108" i="15"/>
  <c r="Y108" i="15"/>
  <c r="X108" i="15"/>
  <c r="X209" i="15" s="1"/>
  <c r="W108" i="15"/>
  <c r="V108" i="15"/>
  <c r="V209" i="15" s="1"/>
  <c r="U108" i="15"/>
  <c r="T108" i="15"/>
  <c r="S108" i="15"/>
  <c r="R108" i="15"/>
  <c r="R209" i="15" s="1"/>
  <c r="Q108" i="15"/>
  <c r="P108" i="15"/>
  <c r="P209" i="15" s="1"/>
  <c r="AD104" i="15"/>
  <c r="AC104" i="15"/>
  <c r="Y104" i="15"/>
  <c r="X104" i="15"/>
  <c r="U104" i="15"/>
  <c r="AL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AM101" i="15"/>
  <c r="AM100" i="15" s="1"/>
  <c r="AM104" i="15" s="1"/>
  <c r="AL101" i="15"/>
  <c r="AL100" i="15" s="1"/>
  <c r="AL104" i="15" s="1"/>
  <c r="AF101" i="15"/>
  <c r="AE101" i="15"/>
  <c r="AD101" i="15"/>
  <c r="AC101" i="15"/>
  <c r="AB101" i="15"/>
  <c r="AA101" i="15"/>
  <c r="AA100" i="15" s="1"/>
  <c r="AA104" i="15" s="1"/>
  <c r="Z101" i="15"/>
  <c r="Y101" i="15"/>
  <c r="X101" i="15"/>
  <c r="W101" i="15"/>
  <c r="V101" i="15"/>
  <c r="U101" i="15"/>
  <c r="T101" i="15"/>
  <c r="S101" i="15"/>
  <c r="R101" i="15"/>
  <c r="Q101" i="15"/>
  <c r="P101" i="15"/>
  <c r="AF100" i="15"/>
  <c r="AF104" i="15" s="1"/>
  <c r="AE100" i="15"/>
  <c r="AE104" i="15" s="1"/>
  <c r="AD100" i="15"/>
  <c r="AC100" i="15"/>
  <c r="AB100" i="15"/>
  <c r="AB104" i="15" s="1"/>
  <c r="Z100" i="15"/>
  <c r="Z104" i="15" s="1"/>
  <c r="Y100" i="15"/>
  <c r="X100" i="15"/>
  <c r="W100" i="15"/>
  <c r="W104" i="15" s="1"/>
  <c r="V100" i="15"/>
  <c r="V104" i="15" s="1"/>
  <c r="U100" i="15"/>
  <c r="T100" i="15"/>
  <c r="T104" i="15" s="1"/>
  <c r="S100" i="15"/>
  <c r="S104" i="15" s="1"/>
  <c r="R100" i="15"/>
  <c r="R104" i="15" s="1"/>
  <c r="Q100" i="15"/>
  <c r="Q104" i="15" s="1"/>
  <c r="P100" i="15"/>
  <c r="P104" i="15" s="1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Y98" i="15"/>
  <c r="X98" i="15"/>
  <c r="P98" i="15"/>
  <c r="U97" i="15"/>
  <c r="Q97" i="15"/>
  <c r="P97" i="15"/>
  <c r="S96" i="15"/>
  <c r="R96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AL94" i="15"/>
  <c r="AK94" i="15"/>
  <c r="AJ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AM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AL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AK91" i="15"/>
  <c r="AI91" i="15"/>
  <c r="AH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T97" i="15" s="1"/>
  <c r="S91" i="15"/>
  <c r="S97" i="15" s="1"/>
  <c r="R91" i="15"/>
  <c r="R97" i="15" s="1"/>
  <c r="Q91" i="15"/>
  <c r="P91" i="15"/>
  <c r="AJ90" i="15"/>
  <c r="AI90" i="15"/>
  <c r="AH90" i="15"/>
  <c r="AG90" i="15"/>
  <c r="AF90" i="15"/>
  <c r="AE90" i="15"/>
  <c r="AD90" i="15"/>
  <c r="AC90" i="15"/>
  <c r="AB90" i="15"/>
  <c r="AB89" i="15" s="1"/>
  <c r="AA90" i="15"/>
  <c r="Z90" i="15"/>
  <c r="Y90" i="15"/>
  <c r="X90" i="15"/>
  <c r="W90" i="15"/>
  <c r="V90" i="15"/>
  <c r="U90" i="15"/>
  <c r="U96" i="15" s="1"/>
  <c r="T90" i="15"/>
  <c r="T96" i="15" s="1"/>
  <c r="S90" i="15"/>
  <c r="R90" i="15"/>
  <c r="Q90" i="15"/>
  <c r="Q96" i="15" s="1"/>
  <c r="P90" i="15"/>
  <c r="P96" i="15" s="1"/>
  <c r="AF89" i="15"/>
  <c r="AE89" i="15"/>
  <c r="AE98" i="15" s="1"/>
  <c r="AD89" i="15"/>
  <c r="AC89" i="15"/>
  <c r="AA89" i="15"/>
  <c r="Z89" i="15"/>
  <c r="Y89" i="15"/>
  <c r="X89" i="15"/>
  <c r="W89" i="15"/>
  <c r="W98" i="15" s="1"/>
  <c r="V89" i="15"/>
  <c r="U89" i="15"/>
  <c r="T89" i="15"/>
  <c r="T98" i="15" s="1"/>
  <c r="S89" i="15"/>
  <c r="R89" i="15"/>
  <c r="Q89" i="15"/>
  <c r="P89" i="15"/>
  <c r="AM88" i="15"/>
  <c r="AL88" i="15"/>
  <c r="AK88" i="15"/>
  <c r="AJ88" i="15"/>
  <c r="AI88" i="15"/>
  <c r="AH88" i="15"/>
  <c r="AG88" i="15"/>
  <c r="AE88" i="15"/>
  <c r="AD88" i="15"/>
  <c r="AC88" i="15"/>
  <c r="AC98" i="15" s="1"/>
  <c r="AB88" i="15"/>
  <c r="AA88" i="15"/>
  <c r="AA98" i="15" s="1"/>
  <c r="Z88" i="15"/>
  <c r="Y88" i="15"/>
  <c r="W88" i="15"/>
  <c r="V88" i="15"/>
  <c r="U88" i="15"/>
  <c r="T88" i="15"/>
  <c r="S88" i="15"/>
  <c r="R88" i="15"/>
  <c r="Q88" i="15"/>
  <c r="Q98" i="15" s="1"/>
  <c r="P88" i="15"/>
  <c r="AB87" i="15"/>
  <c r="AA87" i="15"/>
  <c r="Z87" i="15"/>
  <c r="Y87" i="15"/>
  <c r="R87" i="15"/>
  <c r="Q87" i="15"/>
  <c r="AM86" i="15"/>
  <c r="AI86" i="15"/>
  <c r="AI87" i="15" s="1"/>
  <c r="AF86" i="15"/>
  <c r="AE86" i="15"/>
  <c r="AD86" i="15"/>
  <c r="AC86" i="15"/>
  <c r="AB86" i="15"/>
  <c r="AA86" i="15"/>
  <c r="Z86" i="15"/>
  <c r="Y86" i="15"/>
  <c r="X86" i="15"/>
  <c r="X87" i="15" s="1"/>
  <c r="W86" i="15"/>
  <c r="V86" i="15"/>
  <c r="U86" i="15"/>
  <c r="T86" i="15"/>
  <c r="S86" i="15"/>
  <c r="S87" i="15" s="1"/>
  <c r="R86" i="15"/>
  <c r="Q86" i="15"/>
  <c r="P86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AC84" i="15"/>
  <c r="AA84" i="15"/>
  <c r="Z84" i="15"/>
  <c r="Y84" i="15"/>
  <c r="S84" i="15"/>
  <c r="Q84" i="15"/>
  <c r="AF83" i="15"/>
  <c r="AE83" i="15"/>
  <c r="AE84" i="15" s="1"/>
  <c r="AD83" i="15"/>
  <c r="AC83" i="15"/>
  <c r="AB83" i="15"/>
  <c r="AA83" i="15"/>
  <c r="Z83" i="15"/>
  <c r="Y83" i="15"/>
  <c r="X83" i="15"/>
  <c r="X84" i="15" s="1"/>
  <c r="W83" i="15"/>
  <c r="V83" i="15"/>
  <c r="V84" i="15" s="1"/>
  <c r="U83" i="15"/>
  <c r="T83" i="15"/>
  <c r="S83" i="15"/>
  <c r="R83" i="15"/>
  <c r="Q83" i="15"/>
  <c r="P83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AF81" i="15"/>
  <c r="AE81" i="15"/>
  <c r="AD81" i="15"/>
  <c r="X81" i="15"/>
  <c r="W81" i="15"/>
  <c r="V81" i="15"/>
  <c r="S81" i="15"/>
  <c r="R81" i="15"/>
  <c r="AM80" i="15"/>
  <c r="AM81" i="15" s="1"/>
  <c r="AF80" i="15"/>
  <c r="AE80" i="15"/>
  <c r="AD80" i="15"/>
  <c r="AC80" i="15"/>
  <c r="AC81" i="15" s="1"/>
  <c r="AB80" i="15"/>
  <c r="AB81" i="15" s="1"/>
  <c r="AA80" i="15"/>
  <c r="Z80" i="15"/>
  <c r="Y80" i="15"/>
  <c r="X80" i="15"/>
  <c r="W80" i="15"/>
  <c r="V80" i="15"/>
  <c r="U80" i="15"/>
  <c r="T80" i="15"/>
  <c r="S80" i="15"/>
  <c r="R80" i="15"/>
  <c r="Q80" i="15"/>
  <c r="P80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AB78" i="15"/>
  <c r="AA78" i="15"/>
  <c r="Y78" i="15"/>
  <c r="R78" i="15"/>
  <c r="AK77" i="15"/>
  <c r="AJ77" i="15"/>
  <c r="AI77" i="15"/>
  <c r="AI78" i="15" s="1"/>
  <c r="AH77" i="15"/>
  <c r="AH78" i="15" s="1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P78" i="15" s="1"/>
  <c r="AM76" i="15"/>
  <c r="AL76" i="15"/>
  <c r="AJ76" i="15"/>
  <c r="AI76" i="15"/>
  <c r="AH76" i="15"/>
  <c r="AG76" i="15"/>
  <c r="AF76" i="15"/>
  <c r="AF78" i="15" s="1"/>
  <c r="AE76" i="15"/>
  <c r="AD76" i="15"/>
  <c r="AB76" i="15"/>
  <c r="AA76" i="15"/>
  <c r="Z76" i="15"/>
  <c r="Y76" i="15"/>
  <c r="X76" i="15"/>
  <c r="X78" i="15" s="1"/>
  <c r="W76" i="15"/>
  <c r="V76" i="15"/>
  <c r="T76" i="15"/>
  <c r="S76" i="15"/>
  <c r="R76" i="15"/>
  <c r="Q76" i="15"/>
  <c r="P76" i="15"/>
  <c r="AF75" i="15"/>
  <c r="AC75" i="15"/>
  <c r="Y75" i="15"/>
  <c r="X75" i="15"/>
  <c r="U75" i="15"/>
  <c r="AH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AG72" i="15"/>
  <c r="AF72" i="15"/>
  <c r="AE72" i="15"/>
  <c r="AD72" i="15"/>
  <c r="AC72" i="15"/>
  <c r="AB72" i="15"/>
  <c r="AA72" i="15"/>
  <c r="AA71" i="15" s="1"/>
  <c r="AA75" i="15" s="1"/>
  <c r="Z72" i="15"/>
  <c r="Y72" i="15"/>
  <c r="X72" i="15"/>
  <c r="W72" i="15"/>
  <c r="V72" i="15"/>
  <c r="U72" i="15"/>
  <c r="T72" i="15"/>
  <c r="T71" i="15" s="1"/>
  <c r="T75" i="15" s="1"/>
  <c r="S72" i="15"/>
  <c r="R72" i="15"/>
  <c r="Q72" i="15"/>
  <c r="P72" i="15"/>
  <c r="AF71" i="15"/>
  <c r="AE71" i="15"/>
  <c r="AE75" i="15" s="1"/>
  <c r="AD71" i="15"/>
  <c r="AD75" i="15" s="1"/>
  <c r="AC71" i="15"/>
  <c r="AB71" i="15"/>
  <c r="AB75" i="15" s="1"/>
  <c r="Z71" i="15"/>
  <c r="Z75" i="15" s="1"/>
  <c r="Y71" i="15"/>
  <c r="X71" i="15"/>
  <c r="W71" i="15"/>
  <c r="V71" i="15"/>
  <c r="V75" i="15" s="1"/>
  <c r="U71" i="15"/>
  <c r="S71" i="15"/>
  <c r="S75" i="15" s="1"/>
  <c r="R71" i="15"/>
  <c r="R75" i="15" s="1"/>
  <c r="Q71" i="15"/>
  <c r="Q75" i="15" s="1"/>
  <c r="P71" i="15"/>
  <c r="P75" i="15" s="1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AE69" i="15"/>
  <c r="AC69" i="15"/>
  <c r="AA69" i="15"/>
  <c r="AJ67" i="15"/>
  <c r="AI67" i="15"/>
  <c r="AH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AF66" i="15"/>
  <c r="AE66" i="15"/>
  <c r="AD66" i="15"/>
  <c r="AC66" i="15"/>
  <c r="AB66" i="15"/>
  <c r="AA66" i="15"/>
  <c r="Z66" i="15"/>
  <c r="Z65" i="15" s="1"/>
  <c r="Z69" i="15" s="1"/>
  <c r="Y66" i="15"/>
  <c r="X66" i="15"/>
  <c r="W66" i="15"/>
  <c r="V66" i="15"/>
  <c r="U66" i="15"/>
  <c r="T66" i="15"/>
  <c r="S66" i="15"/>
  <c r="R66" i="15"/>
  <c r="Q66" i="15"/>
  <c r="P66" i="15"/>
  <c r="P65" i="15" s="1"/>
  <c r="P69" i="15" s="1"/>
  <c r="AF65" i="15"/>
  <c r="AE65" i="15"/>
  <c r="AD65" i="15"/>
  <c r="AD69" i="15" s="1"/>
  <c r="AC65" i="15"/>
  <c r="AB65" i="15"/>
  <c r="AA65" i="15"/>
  <c r="Y65" i="15"/>
  <c r="Y69" i="15" s="1"/>
  <c r="X65" i="15"/>
  <c r="W65" i="15"/>
  <c r="W69" i="15" s="1"/>
  <c r="V65" i="15"/>
  <c r="V69" i="15" s="1"/>
  <c r="U65" i="15"/>
  <c r="U69" i="15" s="1"/>
  <c r="T65" i="15"/>
  <c r="T69" i="15" s="1"/>
  <c r="S65" i="15"/>
  <c r="S69" i="15" s="1"/>
  <c r="R65" i="15"/>
  <c r="R69" i="15" s="1"/>
  <c r="Q65" i="15"/>
  <c r="Q69" i="15" s="1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AF63" i="15"/>
  <c r="AE63" i="15"/>
  <c r="AA63" i="15"/>
  <c r="Z63" i="15"/>
  <c r="X63" i="15"/>
  <c r="Q63" i="15"/>
  <c r="AJ61" i="15"/>
  <c r="AI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AF59" i="15"/>
  <c r="AE59" i="15"/>
  <c r="AD59" i="15"/>
  <c r="AD63" i="15" s="1"/>
  <c r="AC59" i="15"/>
  <c r="AB59" i="15"/>
  <c r="AB63" i="15" s="1"/>
  <c r="AA59" i="15"/>
  <c r="Z59" i="15"/>
  <c r="Y59" i="15"/>
  <c r="X59" i="15"/>
  <c r="W59" i="15"/>
  <c r="W63" i="15" s="1"/>
  <c r="V59" i="15"/>
  <c r="V63" i="15" s="1"/>
  <c r="U59" i="15"/>
  <c r="U63" i="15" s="1"/>
  <c r="T59" i="15"/>
  <c r="T63" i="15" s="1"/>
  <c r="S59" i="15"/>
  <c r="S63" i="15" s="1"/>
  <c r="R59" i="15"/>
  <c r="R63" i="15" s="1"/>
  <c r="Q59" i="15"/>
  <c r="P59" i="15"/>
  <c r="P63" i="15" s="1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AF57" i="15"/>
  <c r="AM56" i="15"/>
  <c r="AL56" i="15"/>
  <c r="AK56" i="15"/>
  <c r="AJ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AM55" i="15"/>
  <c r="AL55" i="15"/>
  <c r="AK55" i="15"/>
  <c r="AJ55" i="15"/>
  <c r="AI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AL54" i="15"/>
  <c r="AK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AK53" i="15"/>
  <c r="AJ53" i="15"/>
  <c r="AF53" i="15"/>
  <c r="AE53" i="15"/>
  <c r="AD53" i="15"/>
  <c r="AC53" i="15"/>
  <c r="AB53" i="15"/>
  <c r="AB51" i="15" s="1"/>
  <c r="AA53" i="15"/>
  <c r="Z53" i="15"/>
  <c r="Y53" i="15"/>
  <c r="X53" i="15"/>
  <c r="W53" i="15"/>
  <c r="V53" i="15"/>
  <c r="U53" i="15"/>
  <c r="T53" i="15"/>
  <c r="S53" i="15"/>
  <c r="R53" i="15"/>
  <c r="Q53" i="15"/>
  <c r="P53" i="15"/>
  <c r="AI52" i="15"/>
  <c r="AG52" i="15"/>
  <c r="AF52" i="15"/>
  <c r="AE52" i="15"/>
  <c r="AD52" i="15"/>
  <c r="AC52" i="15"/>
  <c r="AB52" i="15"/>
  <c r="AA52" i="15"/>
  <c r="AA51" i="15" s="1"/>
  <c r="Z52" i="15"/>
  <c r="Z51" i="15" s="1"/>
  <c r="Y52" i="15"/>
  <c r="X52" i="15"/>
  <c r="W52" i="15"/>
  <c r="V52" i="15"/>
  <c r="U52" i="15"/>
  <c r="T52" i="15"/>
  <c r="S52" i="15"/>
  <c r="R52" i="15"/>
  <c r="R51" i="15" s="1"/>
  <c r="R57" i="15" s="1"/>
  <c r="Q52" i="15"/>
  <c r="P52" i="15"/>
  <c r="AF51" i="15"/>
  <c r="AE51" i="15"/>
  <c r="AD51" i="15"/>
  <c r="AC51" i="15"/>
  <c r="Y51" i="15"/>
  <c r="Y57" i="15" s="1"/>
  <c r="X51" i="15"/>
  <c r="W51" i="15"/>
  <c r="V51" i="15"/>
  <c r="V57" i="15" s="1"/>
  <c r="U51" i="15"/>
  <c r="U57" i="15" s="1"/>
  <c r="T51" i="15"/>
  <c r="S51" i="15"/>
  <c r="Q51" i="15"/>
  <c r="P51" i="15"/>
  <c r="P57" i="15" s="1"/>
  <c r="AL50" i="15"/>
  <c r="AK50" i="15"/>
  <c r="AJ50" i="15"/>
  <c r="AI50" i="15"/>
  <c r="AH50" i="15"/>
  <c r="AG50" i="15"/>
  <c r="AF50" i="15"/>
  <c r="AD50" i="15"/>
  <c r="AC50" i="15"/>
  <c r="AC57" i="15" s="1"/>
  <c r="AB50" i="15"/>
  <c r="AA50" i="15"/>
  <c r="Z50" i="15"/>
  <c r="Y50" i="15"/>
  <c r="X50" i="15"/>
  <c r="X57" i="15" s="1"/>
  <c r="V50" i="15"/>
  <c r="U50" i="15"/>
  <c r="T50" i="15"/>
  <c r="T57" i="15" s="1"/>
  <c r="S50" i="15"/>
  <c r="R50" i="15"/>
  <c r="Q50" i="15"/>
  <c r="P50" i="15"/>
  <c r="AB49" i="15"/>
  <c r="Z49" i="15"/>
  <c r="AH48" i="15"/>
  <c r="AH49" i="15" s="1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S49" i="15" s="1"/>
  <c r="R48" i="15"/>
  <c r="R49" i="15" s="1"/>
  <c r="Q48" i="15"/>
  <c r="P48" i="15"/>
  <c r="P49" i="15" s="1"/>
  <c r="AM47" i="15"/>
  <c r="AK47" i="15"/>
  <c r="AJ47" i="15"/>
  <c r="AI47" i="15"/>
  <c r="AH47" i="15"/>
  <c r="AG47" i="15"/>
  <c r="AE47" i="15"/>
  <c r="AC47" i="15"/>
  <c r="AC49" i="15" s="1"/>
  <c r="AB47" i="15"/>
  <c r="AA47" i="15"/>
  <c r="Z47" i="15"/>
  <c r="Y47" i="15"/>
  <c r="W47" i="15"/>
  <c r="U47" i="15"/>
  <c r="T47" i="15"/>
  <c r="S47" i="15"/>
  <c r="R47" i="15"/>
  <c r="P47" i="15"/>
  <c r="P5" i="15" s="1"/>
  <c r="AI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AJ43" i="15"/>
  <c r="AF43" i="15"/>
  <c r="AE43" i="15"/>
  <c r="AD43" i="15"/>
  <c r="AC43" i="15"/>
  <c r="AB43" i="15"/>
  <c r="AA43" i="15"/>
  <c r="Z43" i="15"/>
  <c r="Y43" i="15"/>
  <c r="X43" i="15"/>
  <c r="X42" i="15" s="1"/>
  <c r="W43" i="15"/>
  <c r="V43" i="15"/>
  <c r="U43" i="15"/>
  <c r="T43" i="15"/>
  <c r="S43" i="15"/>
  <c r="S42" i="15" s="1"/>
  <c r="R43" i="15"/>
  <c r="Q43" i="15"/>
  <c r="P43" i="15"/>
  <c r="AF42" i="15"/>
  <c r="AE42" i="15"/>
  <c r="AD42" i="15"/>
  <c r="AC42" i="15"/>
  <c r="AB42" i="15"/>
  <c r="AA42" i="15"/>
  <c r="Z42" i="15"/>
  <c r="Y42" i="15"/>
  <c r="W42" i="15"/>
  <c r="V42" i="15"/>
  <c r="U42" i="15"/>
  <c r="T42" i="15"/>
  <c r="R42" i="15"/>
  <c r="Q42" i="15"/>
  <c r="P42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AK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AL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AJ35" i="15"/>
  <c r="AH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AM33" i="15"/>
  <c r="AJ33" i="15"/>
  <c r="AH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AK31" i="15"/>
  <c r="AH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T21" i="15" s="1"/>
  <c r="S30" i="15"/>
  <c r="R30" i="15"/>
  <c r="Q30" i="15"/>
  <c r="P30" i="15"/>
  <c r="AL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AJ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AM25" i="15"/>
  <c r="AJ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AL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AI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AF21" i="15"/>
  <c r="AE21" i="15"/>
  <c r="AD21" i="15"/>
  <c r="AC21" i="15"/>
  <c r="AC40" i="15" s="1"/>
  <c r="AB21" i="15"/>
  <c r="AB40" i="15" s="1"/>
  <c r="AA21" i="15"/>
  <c r="AA40" i="15" s="1"/>
  <c r="Z21" i="15"/>
  <c r="Y21" i="15"/>
  <c r="X21" i="15"/>
  <c r="W21" i="15"/>
  <c r="V21" i="15"/>
  <c r="U21" i="15"/>
  <c r="U40" i="15" s="1"/>
  <c r="S21" i="15"/>
  <c r="S40" i="15" s="1"/>
  <c r="R21" i="15"/>
  <c r="Q21" i="15"/>
  <c r="P21" i="15"/>
  <c r="P40" i="15" s="1"/>
  <c r="AM20" i="15"/>
  <c r="AK20" i="15"/>
  <c r="AJ20" i="15"/>
  <c r="AI20" i="15"/>
  <c r="AH20" i="15"/>
  <c r="AG20" i="15"/>
  <c r="AF20" i="15"/>
  <c r="AE20" i="15"/>
  <c r="AC20" i="15"/>
  <c r="AB20" i="15"/>
  <c r="AA20" i="15"/>
  <c r="Z20" i="15"/>
  <c r="Z40" i="15" s="1"/>
  <c r="X20" i="15"/>
  <c r="X40" i="15" s="1"/>
  <c r="W20" i="15"/>
  <c r="W40" i="15" s="1"/>
  <c r="U20" i="15"/>
  <c r="T20" i="15"/>
  <c r="S20" i="15"/>
  <c r="R20" i="15"/>
  <c r="Q20" i="15"/>
  <c r="P20" i="15"/>
  <c r="AL18" i="15"/>
  <c r="AK18" i="15"/>
  <c r="AJ18" i="15"/>
  <c r="AI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AM17" i="15"/>
  <c r="AG17" i="15"/>
  <c r="AF17" i="15"/>
  <c r="AE17" i="15"/>
  <c r="AD17" i="15"/>
  <c r="AC17" i="15"/>
  <c r="AA17" i="15"/>
  <c r="Z17" i="15"/>
  <c r="Y17" i="15"/>
  <c r="X17" i="15"/>
  <c r="W17" i="15"/>
  <c r="V17" i="15"/>
  <c r="U17" i="15"/>
  <c r="S17" i="15"/>
  <c r="R17" i="15"/>
  <c r="Q17" i="15"/>
  <c r="P17" i="15"/>
  <c r="AJ16" i="15"/>
  <c r="AH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R16" i="15"/>
  <c r="Q16" i="15"/>
  <c r="P16" i="15"/>
  <c r="AM15" i="15"/>
  <c r="AF15" i="15"/>
  <c r="AE15" i="15"/>
  <c r="AD15" i="15"/>
  <c r="AC15" i="15"/>
  <c r="AB15" i="15"/>
  <c r="AA15" i="15"/>
  <c r="Z15" i="15"/>
  <c r="Y15" i="15"/>
  <c r="W15" i="15"/>
  <c r="V15" i="15"/>
  <c r="U15" i="15"/>
  <c r="T15" i="15"/>
  <c r="S15" i="15"/>
  <c r="R15" i="15"/>
  <c r="Q15" i="15"/>
  <c r="P15" i="15"/>
  <c r="AJ14" i="15"/>
  <c r="AH14" i="15"/>
  <c r="AF14" i="15"/>
  <c r="AD14" i="15"/>
  <c r="AC14" i="15"/>
  <c r="AB14" i="15"/>
  <c r="AA14" i="15"/>
  <c r="Z14" i="15"/>
  <c r="X14" i="15"/>
  <c r="V14" i="15"/>
  <c r="U14" i="15"/>
  <c r="T14" i="15"/>
  <c r="S14" i="15"/>
  <c r="R14" i="15"/>
  <c r="P14" i="15"/>
  <c r="AI13" i="15"/>
  <c r="AE13" i="15"/>
  <c r="AC13" i="15"/>
  <c r="AB13" i="15"/>
  <c r="AA13" i="15"/>
  <c r="Z13" i="15"/>
  <c r="Y13" i="15"/>
  <c r="X13" i="15"/>
  <c r="U13" i="15"/>
  <c r="T13" i="15"/>
  <c r="S13" i="15"/>
  <c r="R13" i="15"/>
  <c r="Q13" i="15"/>
  <c r="P13" i="15"/>
  <c r="AF12" i="15"/>
  <c r="AB12" i="15"/>
  <c r="AA12" i="15"/>
  <c r="Z12" i="15"/>
  <c r="Y12" i="15"/>
  <c r="X12" i="15"/>
  <c r="T12" i="15"/>
  <c r="S12" i="15"/>
  <c r="R12" i="15"/>
  <c r="Q12" i="15"/>
  <c r="P12" i="15"/>
  <c r="AM11" i="15"/>
  <c r="AF11" i="15"/>
  <c r="AE11" i="15"/>
  <c r="AA11" i="15"/>
  <c r="Z11" i="15"/>
  <c r="Y11" i="15"/>
  <c r="W11" i="15"/>
  <c r="S11" i="15"/>
  <c r="R11" i="15"/>
  <c r="Q11" i="15"/>
  <c r="P11" i="15"/>
  <c r="AF10" i="15"/>
  <c r="AE10" i="15"/>
  <c r="AE9" i="15" s="1"/>
  <c r="AD10" i="15"/>
  <c r="Z10" i="15"/>
  <c r="Y10" i="15"/>
  <c r="Y9" i="15" s="1"/>
  <c r="X10" i="15"/>
  <c r="W10" i="15"/>
  <c r="V10" i="15"/>
  <c r="U10" i="15"/>
  <c r="R10" i="15"/>
  <c r="Q10" i="15"/>
  <c r="Q9" i="15" s="1"/>
  <c r="P10" i="15"/>
  <c r="P9" i="15" s="1"/>
  <c r="AL8" i="15"/>
  <c r="AK8" i="15"/>
  <c r="AI8" i="15"/>
  <c r="AG8" i="15"/>
  <c r="AD8" i="15"/>
  <c r="AC8" i="15"/>
  <c r="AA8" i="15"/>
  <c r="Y8" i="15"/>
  <c r="X8" i="15"/>
  <c r="V8" i="15"/>
  <c r="U8" i="15"/>
  <c r="S8" i="15"/>
  <c r="Q8" i="15"/>
  <c r="P8" i="15"/>
  <c r="AM4" i="15"/>
  <c r="AM521" i="15" s="1"/>
  <c r="AL4" i="15"/>
  <c r="AL521" i="15" s="1"/>
  <c r="AK4" i="15"/>
  <c r="AK521" i="15" s="1"/>
  <c r="AJ4" i="15"/>
  <c r="AJ521" i="15" s="1"/>
  <c r="AI4" i="15"/>
  <c r="AI521" i="15" s="1"/>
  <c r="AH4" i="15"/>
  <c r="AH521" i="15" s="1"/>
  <c r="AG4" i="15"/>
  <c r="AG521" i="15" s="1"/>
  <c r="AF4" i="15"/>
  <c r="AF521" i="15" s="1"/>
  <c r="AE4" i="15"/>
  <c r="AE521" i="15" s="1"/>
  <c r="AD4" i="15"/>
  <c r="AD521" i="15" s="1"/>
  <c r="AC4" i="15"/>
  <c r="AC521" i="15" s="1"/>
  <c r="AB4" i="15"/>
  <c r="AB521" i="15" s="1"/>
  <c r="AA4" i="15"/>
  <c r="AA521" i="15" s="1"/>
  <c r="Z4" i="15"/>
  <c r="Z521" i="15" s="1"/>
  <c r="Y4" i="15"/>
  <c r="Y521" i="15" s="1"/>
  <c r="X4" i="15"/>
  <c r="X521" i="15" s="1"/>
  <c r="W4" i="15"/>
  <c r="W521" i="15" s="1"/>
  <c r="V4" i="15"/>
  <c r="V521" i="15" s="1"/>
  <c r="U4" i="15"/>
  <c r="U521" i="15" s="1"/>
  <c r="T4" i="15"/>
  <c r="T521" i="15" s="1"/>
  <c r="S4" i="15"/>
  <c r="S521" i="15" s="1"/>
  <c r="R4" i="15"/>
  <c r="R521" i="15" s="1"/>
  <c r="Q4" i="15"/>
  <c r="Q521" i="15" s="1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1" i="15"/>
  <c r="C500" i="15"/>
  <c r="C498" i="15"/>
  <c r="C497" i="15"/>
  <c r="C495" i="15"/>
  <c r="C494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7" i="15"/>
  <c r="C396" i="15"/>
  <c r="C394" i="15"/>
  <c r="C393" i="15"/>
  <c r="C391" i="15"/>
  <c r="C390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3" i="15"/>
  <c r="C292" i="15"/>
  <c r="C290" i="15"/>
  <c r="C289" i="15"/>
  <c r="C287" i="15"/>
  <c r="C286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89" i="15"/>
  <c r="C188" i="15"/>
  <c r="C186" i="15"/>
  <c r="C185" i="15"/>
  <c r="C183" i="15"/>
  <c r="C182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5" i="15"/>
  <c r="C84" i="15"/>
  <c r="C82" i="15"/>
  <c r="C81" i="15"/>
  <c r="C79" i="15"/>
  <c r="C78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AL59" i="15" l="1"/>
  <c r="AL63" i="15" s="1"/>
  <c r="AK65" i="15"/>
  <c r="AK69" i="15" s="1"/>
  <c r="AL71" i="15"/>
  <c r="AL75" i="15" s="1"/>
  <c r="AK100" i="15"/>
  <c r="AK104" i="15" s="1"/>
  <c r="AM71" i="15"/>
  <c r="AM75" i="15" s="1"/>
  <c r="AK71" i="15"/>
  <c r="AK75" i="15" s="1"/>
  <c r="AG481" i="15"/>
  <c r="AM487" i="15"/>
  <c r="AJ71" i="15"/>
  <c r="AH100" i="15"/>
  <c r="AH104" i="15" s="1"/>
  <c r="AI169" i="15"/>
  <c r="AI297" i="15"/>
  <c r="AH408" i="15"/>
  <c r="AI155" i="15"/>
  <c r="AI161" i="15" s="1"/>
  <c r="AG163" i="15"/>
  <c r="AJ169" i="15"/>
  <c r="AH363" i="15"/>
  <c r="AH369" i="15" s="1"/>
  <c r="AI53" i="15"/>
  <c r="AI51" i="15" s="1"/>
  <c r="AI57" i="15" s="1"/>
  <c r="AJ377" i="15"/>
  <c r="AI401" i="15"/>
  <c r="AM89" i="15"/>
  <c r="AM98" i="15" s="1"/>
  <c r="AJ59" i="15"/>
  <c r="AJ63" i="15" s="1"/>
  <c r="AK48" i="15"/>
  <c r="AH155" i="15"/>
  <c r="AG363" i="15"/>
  <c r="AG369" i="15" s="1"/>
  <c r="AI409" i="15"/>
  <c r="AG146" i="15"/>
  <c r="AG175" i="15"/>
  <c r="AH200" i="15"/>
  <c r="AI201" i="15"/>
  <c r="AJ505" i="15"/>
  <c r="AJ514" i="15" s="1"/>
  <c r="AI100" i="15"/>
  <c r="AG51" i="15"/>
  <c r="AG57" i="15" s="1"/>
  <c r="AK475" i="15"/>
  <c r="AG10" i="15"/>
  <c r="AH11" i="15"/>
  <c r="AL66" i="15"/>
  <c r="AM67" i="15"/>
  <c r="AM65" i="15" s="1"/>
  <c r="AM69" i="15" s="1"/>
  <c r="AI175" i="15"/>
  <c r="AL80" i="15"/>
  <c r="AL81" i="15" s="1"/>
  <c r="AL83" i="15"/>
  <c r="AL84" i="15" s="1"/>
  <c r="AL86" i="15"/>
  <c r="AI200" i="15"/>
  <c r="AJ201" i="15"/>
  <c r="AK92" i="15"/>
  <c r="AK89" i="15" s="1"/>
  <c r="AK98" i="15" s="1"/>
  <c r="AL93" i="15"/>
  <c r="AM94" i="15"/>
  <c r="AG201" i="15"/>
  <c r="AG12" i="15"/>
  <c r="AH13" i="15"/>
  <c r="AH9" i="15" s="1"/>
  <c r="AI14" i="15"/>
  <c r="AJ15" i="15"/>
  <c r="AK16" i="15"/>
  <c r="AL17" i="15"/>
  <c r="AM18" i="15"/>
  <c r="AJ22" i="15"/>
  <c r="AK23" i="15"/>
  <c r="AH28" i="15"/>
  <c r="AI29" i="15"/>
  <c r="AJ30" i="15"/>
  <c r="AL32" i="15"/>
  <c r="AG35" i="15"/>
  <c r="AH36" i="15"/>
  <c r="AI37" i="15"/>
  <c r="AJ38" i="15"/>
  <c r="AL90" i="15"/>
  <c r="AL89" i="15" s="1"/>
  <c r="AL98" i="15" s="1"/>
  <c r="AM91" i="15"/>
  <c r="AG93" i="15"/>
  <c r="AH94" i="15"/>
  <c r="AH89" i="15" s="1"/>
  <c r="AH98" i="15" s="1"/>
  <c r="AI95" i="15"/>
  <c r="AI89" i="15" s="1"/>
  <c r="AI98" i="15" s="1"/>
  <c r="AG101" i="15"/>
  <c r="AH102" i="15"/>
  <c r="AI103" i="15"/>
  <c r="AM321" i="15"/>
  <c r="AH37" i="15"/>
  <c r="AJ39" i="15"/>
  <c r="AI59" i="15"/>
  <c r="AI63" i="15" s="1"/>
  <c r="AG59" i="15"/>
  <c r="AG63" i="15" s="1"/>
  <c r="AI11" i="15"/>
  <c r="AJ12" i="15"/>
  <c r="AI43" i="15"/>
  <c r="AI42" i="15" s="1"/>
  <c r="AM48" i="15"/>
  <c r="AM53" i="15"/>
  <c r="AM51" i="15" s="1"/>
  <c r="AM57" i="15" s="1"/>
  <c r="AH56" i="15"/>
  <c r="AI66" i="15"/>
  <c r="AI65" i="15" s="1"/>
  <c r="AI69" i="15" s="1"/>
  <c r="AI279" i="15"/>
  <c r="AK78" i="15"/>
  <c r="AJ86" i="15"/>
  <c r="AJ87" i="15" s="1"/>
  <c r="AL512" i="15"/>
  <c r="AM513" i="15"/>
  <c r="AG100" i="15"/>
  <c r="AG104" i="15" s="1"/>
  <c r="AK42" i="15"/>
  <c r="AK200" i="15"/>
  <c r="AH52" i="15"/>
  <c r="AH51" i="15" s="1"/>
  <c r="AK24" i="15"/>
  <c r="AL25" i="15"/>
  <c r="AM26" i="15"/>
  <c r="AM21" i="15" s="1"/>
  <c r="AM40" i="15" s="1"/>
  <c r="AG28" i="15"/>
  <c r="AH29" i="15"/>
  <c r="AI30" i="15"/>
  <c r="AI21" i="15" s="1"/>
  <c r="AI40" i="15" s="1"/>
  <c r="AJ31" i="15"/>
  <c r="AJ21" i="15" s="1"/>
  <c r="AJ40" i="15" s="1"/>
  <c r="AK32" i="15"/>
  <c r="AL33" i="15"/>
  <c r="AM34" i="15"/>
  <c r="AG36" i="15"/>
  <c r="AJ257" i="15"/>
  <c r="AI363" i="15"/>
  <c r="AK377" i="15"/>
  <c r="AK409" i="15"/>
  <c r="AM425" i="15"/>
  <c r="AM435" i="15" s="1"/>
  <c r="AI467" i="15"/>
  <c r="AI473" i="15" s="1"/>
  <c r="AJ467" i="15"/>
  <c r="AJ473" i="15" s="1"/>
  <c r="AJ475" i="15"/>
  <c r="AI505" i="15"/>
  <c r="AI514" i="15" s="1"/>
  <c r="AH42" i="15"/>
  <c r="AL201" i="15"/>
  <c r="AM10" i="15"/>
  <c r="AM163" i="15"/>
  <c r="AH169" i="15"/>
  <c r="AM175" i="15"/>
  <c r="AM200" i="15"/>
  <c r="AK273" i="15"/>
  <c r="AJ52" i="15"/>
  <c r="AJ51" i="15" s="1"/>
  <c r="AK408" i="15"/>
  <c r="AL409" i="15"/>
  <c r="AG487" i="15"/>
  <c r="AK52" i="15"/>
  <c r="AK51" i="15" s="1"/>
  <c r="AK57" i="15" s="1"/>
  <c r="AH23" i="15"/>
  <c r="AH21" i="15" s="1"/>
  <c r="AH40" i="15" s="1"/>
  <c r="AL229" i="15"/>
  <c r="AL248" i="15" s="1"/>
  <c r="AG30" i="15"/>
  <c r="AK34" i="15"/>
  <c r="AL35" i="15"/>
  <c r="AG38" i="15"/>
  <c r="AK279" i="15"/>
  <c r="AL279" i="15"/>
  <c r="AG33" i="15"/>
  <c r="AM377" i="15"/>
  <c r="AK467" i="15"/>
  <c r="AK473" i="15" s="1"/>
  <c r="AJ481" i="15"/>
  <c r="AL52" i="15"/>
  <c r="AL51" i="15" s="1"/>
  <c r="AL57" i="15" s="1"/>
  <c r="AH61" i="15"/>
  <c r="AH59" i="15" s="1"/>
  <c r="AH63" i="15" s="1"/>
  <c r="AG200" i="15"/>
  <c r="AH201" i="15"/>
  <c r="AK217" i="15"/>
  <c r="AK227" i="15" s="1"/>
  <c r="AL217" i="15"/>
  <c r="AJ54" i="15"/>
  <c r="AH297" i="15"/>
  <c r="AH306" i="15" s="1"/>
  <c r="AI321" i="15"/>
  <c r="AI331" i="15" s="1"/>
  <c r="AM408" i="15"/>
  <c r="AG92" i="15"/>
  <c r="AI512" i="15"/>
  <c r="AJ513" i="15"/>
  <c r="AG42" i="15"/>
  <c r="AG65" i="15"/>
  <c r="AG69" i="15" s="1"/>
  <c r="AM363" i="15"/>
  <c r="AM369" i="15" s="1"/>
  <c r="AL371" i="15"/>
  <c r="AG377" i="15"/>
  <c r="AH377" i="15"/>
  <c r="AI83" i="15"/>
  <c r="AI84" i="15" s="1"/>
  <c r="AM467" i="15"/>
  <c r="AM473" i="15" s="1"/>
  <c r="AH475" i="15"/>
  <c r="AJ297" i="15"/>
  <c r="AK59" i="15"/>
  <c r="AK63" i="15" s="1"/>
  <c r="AJ91" i="15"/>
  <c r="AJ89" i="15" s="1"/>
  <c r="AJ98" i="15" s="1"/>
  <c r="AJ146" i="15"/>
  <c r="AL155" i="15"/>
  <c r="AL161" i="15" s="1"/>
  <c r="AM169" i="15"/>
  <c r="AJ200" i="15"/>
  <c r="AK201" i="15"/>
  <c r="AG371" i="15"/>
  <c r="AI383" i="15"/>
  <c r="AI475" i="15"/>
  <c r="AM42" i="15"/>
  <c r="AF5" i="15"/>
  <c r="AL146" i="15"/>
  <c r="AL43" i="15"/>
  <c r="AL42" i="15" s="1"/>
  <c r="AM229" i="15"/>
  <c r="AM248" i="15" s="1"/>
  <c r="X49" i="15"/>
  <c r="AL27" i="15"/>
  <c r="Q49" i="15"/>
  <c r="Y49" i="15"/>
  <c r="AG48" i="15"/>
  <c r="AG49" i="15" s="1"/>
  <c r="AG71" i="15"/>
  <c r="AG75" i="15" s="1"/>
  <c r="U98" i="15"/>
  <c r="AJ125" i="15"/>
  <c r="AJ144" i="15" s="1"/>
  <c r="AL175" i="15"/>
  <c r="AL67" i="15"/>
  <c r="AL273" i="15"/>
  <c r="AJ57" i="15"/>
  <c r="AH113" i="15"/>
  <c r="AH123" i="15" s="1"/>
  <c r="AG25" i="15"/>
  <c r="AG333" i="15"/>
  <c r="AG352" i="15" s="1"/>
  <c r="S78" i="15"/>
  <c r="AL125" i="15"/>
  <c r="AI487" i="15"/>
  <c r="AH279" i="15"/>
  <c r="AH72" i="15"/>
  <c r="AH71" i="15" s="1"/>
  <c r="AH75" i="15" s="1"/>
  <c r="AA57" i="15"/>
  <c r="Z5" i="15"/>
  <c r="AG229" i="15"/>
  <c r="AG248" i="15" s="1"/>
  <c r="AG22" i="15"/>
  <c r="AE40" i="15"/>
  <c r="T49" i="15"/>
  <c r="Q57" i="15"/>
  <c r="T78" i="15"/>
  <c r="AJ78" i="15"/>
  <c r="AF109" i="15"/>
  <c r="AL481" i="15"/>
  <c r="Z57" i="15"/>
  <c r="AI73" i="15"/>
  <c r="AI71" i="15" s="1"/>
  <c r="AI75" i="15" s="1"/>
  <c r="AH5" i="15"/>
  <c r="AF40" i="15"/>
  <c r="T40" i="15"/>
  <c r="U49" i="15"/>
  <c r="AK49" i="15"/>
  <c r="S57" i="15"/>
  <c r="AD57" i="15"/>
  <c r="U78" i="15"/>
  <c r="AC78" i="15"/>
  <c r="AI109" i="15"/>
  <c r="AA19" i="15"/>
  <c r="AI9" i="15"/>
  <c r="AI19" i="15" s="1"/>
  <c r="V161" i="15"/>
  <c r="W78" i="15"/>
  <c r="Y5" i="15"/>
  <c r="AF98" i="15"/>
  <c r="AG5" i="15"/>
  <c r="V78" i="15"/>
  <c r="AD78" i="15"/>
  <c r="AL77" i="15"/>
  <c r="AL78" i="15" s="1"/>
  <c r="R98" i="15"/>
  <c r="Z98" i="15"/>
  <c r="AB98" i="15"/>
  <c r="AH109" i="15"/>
  <c r="AD161" i="15"/>
  <c r="AG193" i="15"/>
  <c r="AG202" i="15" s="1"/>
  <c r="AG95" i="15"/>
  <c r="AG89" i="15" s="1"/>
  <c r="AG98" i="15" s="1"/>
  <c r="AL321" i="15"/>
  <c r="AL331" i="15" s="1"/>
  <c r="AM146" i="15"/>
  <c r="S153" i="15"/>
  <c r="AI153" i="15"/>
  <c r="W161" i="15"/>
  <c r="AE161" i="15"/>
  <c r="AM155" i="15"/>
  <c r="AM161" i="15" s="1"/>
  <c r="X161" i="15"/>
  <c r="AF161" i="15"/>
  <c r="AH163" i="15"/>
  <c r="AK175" i="15"/>
  <c r="Q182" i="15"/>
  <c r="Y182" i="15"/>
  <c r="AG182" i="15"/>
  <c r="X202" i="15"/>
  <c r="R248" i="15"/>
  <c r="Z248" i="15"/>
  <c r="AH229" i="15"/>
  <c r="AH248" i="15" s="1"/>
  <c r="S248" i="15"/>
  <c r="AA248" i="15"/>
  <c r="AI229" i="15"/>
  <c r="AI248" i="15" s="1"/>
  <c r="T248" i="15"/>
  <c r="AB248" i="15"/>
  <c r="AJ229" i="15"/>
  <c r="AJ248" i="15" s="1"/>
  <c r="AF257" i="15"/>
  <c r="AK297" i="15"/>
  <c r="AL297" i="15"/>
  <c r="AG297" i="15"/>
  <c r="AG306" i="15" s="1"/>
  <c r="W352" i="15"/>
  <c r="AE352" i="15"/>
  <c r="AM333" i="15"/>
  <c r="AM352" i="15" s="1"/>
  <c r="U361" i="15"/>
  <c r="AC361" i="15"/>
  <c r="AK361" i="15"/>
  <c r="U369" i="15"/>
  <c r="AC369" i="15"/>
  <c r="AK363" i="15"/>
  <c r="AK369" i="15" s="1"/>
  <c r="AG425" i="15"/>
  <c r="AH467" i="15"/>
  <c r="AH473" i="15" s="1"/>
  <c r="AG475" i="15"/>
  <c r="AH487" i="15"/>
  <c r="AK125" i="15"/>
  <c r="AK144" i="15" s="1"/>
  <c r="AG161" i="15"/>
  <c r="AI163" i="15"/>
  <c r="AL200" i="15"/>
  <c r="AM201" i="15"/>
  <c r="AM217" i="15"/>
  <c r="AM227" i="15" s="1"/>
  <c r="AJ217" i="15"/>
  <c r="AJ227" i="15" s="1"/>
  <c r="AB265" i="15"/>
  <c r="AM273" i="15"/>
  <c r="AJ279" i="15"/>
  <c r="AK321" i="15"/>
  <c r="V369" i="15"/>
  <c r="AD369" i="15"/>
  <c r="AL369" i="15"/>
  <c r="AH371" i="15"/>
  <c r="AG383" i="15"/>
  <c r="AG408" i="15"/>
  <c r="AH409" i="15"/>
  <c r="AM481" i="15"/>
  <c r="AH512" i="15"/>
  <c r="AI513" i="15"/>
  <c r="AK12" i="15"/>
  <c r="AL13" i="15"/>
  <c r="AM14" i="15"/>
  <c r="AL163" i="15"/>
  <c r="S182" i="15"/>
  <c r="AA182" i="15"/>
  <c r="AI182" i="15"/>
  <c r="AF202" i="15"/>
  <c r="AG217" i="15"/>
  <c r="AH217" i="15"/>
  <c r="AM297" i="15"/>
  <c r="AM304" i="15" s="1"/>
  <c r="AM96" i="15" s="1"/>
  <c r="AI371" i="15"/>
  <c r="AJ371" i="15"/>
  <c r="AK371" i="15"/>
  <c r="AG437" i="15"/>
  <c r="AG456" i="15" s="1"/>
  <c r="AH437" i="15"/>
  <c r="AH456" i="15" s="1"/>
  <c r="AJ487" i="15"/>
  <c r="AK487" i="15"/>
  <c r="V49" i="15"/>
  <c r="AD49" i="15"/>
  <c r="AL49" i="15"/>
  <c r="AB57" i="15"/>
  <c r="Q78" i="15"/>
  <c r="AC109" i="15"/>
  <c r="W144" i="15"/>
  <c r="AE144" i="15"/>
  <c r="AM125" i="15"/>
  <c r="AM144" i="15" s="1"/>
  <c r="X144" i="15"/>
  <c r="AF144" i="15"/>
  <c r="Y144" i="15"/>
  <c r="AG125" i="15"/>
  <c r="AG144" i="15" s="1"/>
  <c r="S144" i="15"/>
  <c r="AA144" i="15"/>
  <c r="AI125" i="15"/>
  <c r="AI144" i="15" s="1"/>
  <c r="AH146" i="15"/>
  <c r="AI146" i="15"/>
  <c r="U161" i="15"/>
  <c r="AH161" i="15"/>
  <c r="AL169" i="15"/>
  <c r="X248" i="15"/>
  <c r="AK229" i="15"/>
  <c r="AK214" i="15" s="1"/>
  <c r="AG273" i="15"/>
  <c r="AH333" i="15"/>
  <c r="AH352" i="15" s="1"/>
  <c r="S352" i="15"/>
  <c r="AA352" i="15"/>
  <c r="AI333" i="15"/>
  <c r="AI352" i="15" s="1"/>
  <c r="X369" i="15"/>
  <c r="AF369" i="15"/>
  <c r="AI408" i="15"/>
  <c r="AJ409" i="15"/>
  <c r="AH481" i="15"/>
  <c r="AJ512" i="15"/>
  <c r="AK513" i="15"/>
  <c r="AL11" i="15"/>
  <c r="AG113" i="15"/>
  <c r="AG123" i="15" s="1"/>
  <c r="V20" i="15"/>
  <c r="V40" i="15" s="1"/>
  <c r="AD20" i="15"/>
  <c r="AD40" i="15" s="1"/>
  <c r="AL20" i="15"/>
  <c r="AL5" i="15" s="1"/>
  <c r="AG169" i="15"/>
  <c r="U182" i="15"/>
  <c r="AC182" i="15"/>
  <c r="AK182" i="15"/>
  <c r="AE248" i="15"/>
  <c r="T257" i="15"/>
  <c r="W265" i="15"/>
  <c r="AE265" i="15"/>
  <c r="AH273" i="15"/>
  <c r="AI273" i="15"/>
  <c r="S286" i="15"/>
  <c r="AA286" i="15"/>
  <c r="AI286" i="15"/>
  <c r="AG321" i="15"/>
  <c r="AG331" i="15" s="1"/>
  <c r="Q361" i="15"/>
  <c r="Y361" i="15"/>
  <c r="AG361" i="15"/>
  <c r="R369" i="15"/>
  <c r="AL377" i="15"/>
  <c r="AJ383" i="15"/>
  <c r="AK383" i="15"/>
  <c r="X390" i="15"/>
  <c r="AF390" i="15"/>
  <c r="AM505" i="15"/>
  <c r="AM514" i="15" s="1"/>
  <c r="AG505" i="15"/>
  <c r="AG514" i="15" s="1"/>
  <c r="AH505" i="15"/>
  <c r="AH514" i="15" s="1"/>
  <c r="AK146" i="15"/>
  <c r="X153" i="15"/>
  <c r="AF153" i="15"/>
  <c r="AJ175" i="15"/>
  <c r="W202" i="15"/>
  <c r="AE202" i="15"/>
  <c r="AM193" i="15"/>
  <c r="AM202" i="15" s="1"/>
  <c r="AI217" i="15"/>
  <c r="AM265" i="15"/>
  <c r="R306" i="15"/>
  <c r="Q352" i="15"/>
  <c r="AJ333" i="15"/>
  <c r="AJ352" i="15" s="1"/>
  <c r="AL333" i="15"/>
  <c r="AL352" i="15" s="1"/>
  <c r="AK425" i="15"/>
  <c r="AK435" i="15" s="1"/>
  <c r="AL425" i="15"/>
  <c r="AL475" i="15"/>
  <c r="AM475" i="15"/>
  <c r="AK481" i="15"/>
  <c r="W182" i="15"/>
  <c r="AE182" i="15"/>
  <c r="AM182" i="15"/>
  <c r="U202" i="15"/>
  <c r="AC202" i="15"/>
  <c r="AK193" i="15"/>
  <c r="AK202" i="15" s="1"/>
  <c r="V257" i="15"/>
  <c r="AD257" i="15"/>
  <c r="AL257" i="15"/>
  <c r="Y265" i="15"/>
  <c r="AG259" i="15"/>
  <c r="AG265" i="15" s="1"/>
  <c r="U286" i="15"/>
  <c r="AC286" i="15"/>
  <c r="AK286" i="15"/>
  <c r="AH321" i="15"/>
  <c r="AJ321" i="15"/>
  <c r="AJ331" i="15" s="1"/>
  <c r="U352" i="15"/>
  <c r="AC352" i="15"/>
  <c r="AK333" i="15"/>
  <c r="AK352" i="15" s="1"/>
  <c r="S361" i="15"/>
  <c r="AA361" i="15"/>
  <c r="AI361" i="15"/>
  <c r="S369" i="15"/>
  <c r="AA369" i="15"/>
  <c r="AI369" i="15"/>
  <c r="T369" i="15"/>
  <c r="AB369" i="15"/>
  <c r="AJ363" i="15"/>
  <c r="AJ369" i="15" s="1"/>
  <c r="AM383" i="15"/>
  <c r="R390" i="15"/>
  <c r="Z390" i="15"/>
  <c r="AH390" i="15"/>
  <c r="U410" i="15"/>
  <c r="AG467" i="15"/>
  <c r="AG473" i="15" s="1"/>
  <c r="P19" i="15"/>
  <c r="P6" i="15"/>
  <c r="P7" i="15" s="1"/>
  <c r="Q19" i="15"/>
  <c r="Q6" i="15"/>
  <c r="Q7" i="15" s="1"/>
  <c r="U19" i="15"/>
  <c r="U6" i="15"/>
  <c r="U7" i="15" s="1"/>
  <c r="AE19" i="15"/>
  <c r="AE6" i="15"/>
  <c r="AE7" i="15" s="1"/>
  <c r="AC123" i="15"/>
  <c r="AC110" i="15"/>
  <c r="AF19" i="15"/>
  <c r="AF6" i="15"/>
  <c r="AF7" i="15" s="1"/>
  <c r="Z123" i="15"/>
  <c r="Z110" i="15"/>
  <c r="W9" i="15"/>
  <c r="V19" i="15"/>
  <c r="V6" i="15"/>
  <c r="V7" i="15" s="1"/>
  <c r="AM9" i="15"/>
  <c r="X9" i="15"/>
  <c r="Q123" i="15"/>
  <c r="Y19" i="15"/>
  <c r="Y6" i="15"/>
  <c r="Y7" i="15" s="1"/>
  <c r="W49" i="15"/>
  <c r="AD209" i="15"/>
  <c r="AD109" i="15"/>
  <c r="AJ9" i="15"/>
  <c r="U113" i="15"/>
  <c r="AF84" i="15"/>
  <c r="AE113" i="15"/>
  <c r="Q5" i="15"/>
  <c r="AC5" i="15"/>
  <c r="Q40" i="15"/>
  <c r="R84" i="15"/>
  <c r="AH84" i="15"/>
  <c r="V87" i="15"/>
  <c r="AD87" i="15"/>
  <c r="AL87" i="15"/>
  <c r="AB8" i="15"/>
  <c r="AB109" i="15"/>
  <c r="Y113" i="15"/>
  <c r="S10" i="15"/>
  <c r="S9" i="15" s="1"/>
  <c r="S113" i="15"/>
  <c r="T9" i="15"/>
  <c r="AD11" i="15"/>
  <c r="AD9" i="15" s="1"/>
  <c r="AD113" i="15"/>
  <c r="AB69" i="15"/>
  <c r="AM113" i="15"/>
  <c r="AM5" i="15"/>
  <c r="R5" i="15"/>
  <c r="AD5" i="15"/>
  <c r="Z9" i="15"/>
  <c r="AG14" i="15"/>
  <c r="AG9" i="15" s="1"/>
  <c r="R40" i="15"/>
  <c r="S98" i="15"/>
  <c r="AA6" i="15"/>
  <c r="AA7" i="15" s="1"/>
  <c r="AC12" i="15"/>
  <c r="AC9" i="15" s="1"/>
  <c r="AA113" i="15"/>
  <c r="AC63" i="15"/>
  <c r="Q81" i="15"/>
  <c r="V98" i="15"/>
  <c r="P109" i="15"/>
  <c r="AK113" i="15"/>
  <c r="AF87" i="15"/>
  <c r="AB10" i="15"/>
  <c r="AB9" i="15" s="1"/>
  <c r="AB113" i="15"/>
  <c r="AM78" i="15"/>
  <c r="X5" i="15"/>
  <c r="AM63" i="15"/>
  <c r="AA81" i="15"/>
  <c r="AI81" i="15"/>
  <c r="W84" i="15"/>
  <c r="AM84" i="15"/>
  <c r="R109" i="15"/>
  <c r="AJ109" i="15"/>
  <c r="AI113" i="15"/>
  <c r="V113" i="15"/>
  <c r="AM49" i="15"/>
  <c r="AH57" i="15"/>
  <c r="X69" i="15"/>
  <c r="AL209" i="15"/>
  <c r="AL109" i="15"/>
  <c r="AF49" i="15"/>
  <c r="Y81" i="15"/>
  <c r="AJ75" i="15"/>
  <c r="AE78" i="15"/>
  <c r="AD98" i="15"/>
  <c r="AK5" i="15"/>
  <c r="AA49" i="15"/>
  <c r="Z209" i="15"/>
  <c r="Z109" i="15"/>
  <c r="V109" i="15"/>
  <c r="R123" i="15"/>
  <c r="AJ113" i="15"/>
  <c r="AE49" i="15"/>
  <c r="AF69" i="15"/>
  <c r="R9" i="15"/>
  <c r="AI104" i="15"/>
  <c r="Z81" i="15"/>
  <c r="AD84" i="15"/>
  <c r="AJ104" i="15"/>
  <c r="AK10" i="15"/>
  <c r="W113" i="15"/>
  <c r="Y63" i="15"/>
  <c r="W75" i="15"/>
  <c r="Z78" i="15"/>
  <c r="AK81" i="15"/>
  <c r="AC87" i="15"/>
  <c r="X109" i="15"/>
  <c r="T113" i="15"/>
  <c r="AL113" i="15"/>
  <c r="W87" i="15"/>
  <c r="AE87" i="15"/>
  <c r="AM87" i="15"/>
  <c r="Q209" i="15"/>
  <c r="Y209" i="15"/>
  <c r="AG209" i="15"/>
  <c r="Q109" i="15"/>
  <c r="S209" i="15"/>
  <c r="AA209" i="15"/>
  <c r="AI209" i="15"/>
  <c r="S109" i="15"/>
  <c r="X113" i="15"/>
  <c r="AF113" i="15"/>
  <c r="AL144" i="15"/>
  <c r="S5" i="15"/>
  <c r="AA5" i="15"/>
  <c r="AI5" i="15"/>
  <c r="AB84" i="15"/>
  <c r="AJ84" i="15"/>
  <c r="T209" i="15"/>
  <c r="AB209" i="15"/>
  <c r="AJ209" i="15"/>
  <c r="T109" i="15"/>
  <c r="Q125" i="15"/>
  <c r="Q144" i="15" s="1"/>
  <c r="T5" i="15"/>
  <c r="AB5" i="15"/>
  <c r="AJ5" i="15"/>
  <c r="U209" i="15"/>
  <c r="AC209" i="15"/>
  <c r="AK209" i="15"/>
  <c r="U109" i="15"/>
  <c r="P210" i="15"/>
  <c r="R125" i="15"/>
  <c r="R144" i="15" s="1"/>
  <c r="Z125" i="15"/>
  <c r="Z144" i="15" s="1"/>
  <c r="AH125" i="15"/>
  <c r="AH144" i="15" s="1"/>
  <c r="U153" i="15"/>
  <c r="AC153" i="15"/>
  <c r="AK153" i="15"/>
  <c r="T161" i="15"/>
  <c r="AD215" i="15"/>
  <c r="W227" i="15"/>
  <c r="AE214" i="15"/>
  <c r="AE227" i="15"/>
  <c r="T227" i="15"/>
  <c r="AB227" i="15"/>
  <c r="W153" i="15"/>
  <c r="AE153" i="15"/>
  <c r="AM153" i="15"/>
  <c r="AJ161" i="15"/>
  <c r="T163" i="15"/>
  <c r="AB163" i="15"/>
  <c r="AJ163" i="15"/>
  <c r="U163" i="15"/>
  <c r="AC163" i="15"/>
  <c r="AK163" i="15"/>
  <c r="X214" i="15"/>
  <c r="X227" i="15"/>
  <c r="AF214" i="15"/>
  <c r="AF227" i="15"/>
  <c r="Q214" i="15"/>
  <c r="Q227" i="15"/>
  <c r="Y214" i="15"/>
  <c r="Y227" i="15"/>
  <c r="R214" i="15"/>
  <c r="R227" i="15"/>
  <c r="Z227" i="15"/>
  <c r="AH227" i="15"/>
  <c r="U248" i="15"/>
  <c r="U214" i="15"/>
  <c r="AC248" i="15"/>
  <c r="AC214" i="15"/>
  <c r="AK248" i="15"/>
  <c r="AA161" i="15"/>
  <c r="W169" i="15"/>
  <c r="AB161" i="15"/>
  <c r="S214" i="15"/>
  <c r="S227" i="15"/>
  <c r="AA214" i="15"/>
  <c r="AA227" i="15"/>
  <c r="AI227" i="15"/>
  <c r="V314" i="15"/>
  <c r="V215" i="15"/>
  <c r="W209" i="15"/>
  <c r="AE209" i="15"/>
  <c r="AM209" i="15"/>
  <c r="W109" i="15"/>
  <c r="AE109" i="15"/>
  <c r="AM109" i="15"/>
  <c r="S161" i="15"/>
  <c r="T313" i="15"/>
  <c r="AB313" i="15"/>
  <c r="AJ313" i="15"/>
  <c r="T213" i="15"/>
  <c r="AB213" i="15"/>
  <c r="AJ213" i="15"/>
  <c r="V227" i="15"/>
  <c r="AD227" i="15"/>
  <c r="AL227" i="15"/>
  <c r="X286" i="15"/>
  <c r="AF286" i="15"/>
  <c r="U306" i="15"/>
  <c r="U305" i="15"/>
  <c r="U304" i="15"/>
  <c r="AC306" i="15"/>
  <c r="AC304" i="15"/>
  <c r="AC96" i="15" s="1"/>
  <c r="AK306" i="15"/>
  <c r="AK304" i="15"/>
  <c r="AK96" i="15" s="1"/>
  <c r="V305" i="15"/>
  <c r="V97" i="15" s="1"/>
  <c r="V304" i="15"/>
  <c r="V306" i="15"/>
  <c r="AD304" i="15"/>
  <c r="AD305" i="15" s="1"/>
  <c r="AD97" i="15" s="1"/>
  <c r="AD306" i="15"/>
  <c r="AL304" i="15"/>
  <c r="AL305" i="15" s="1"/>
  <c r="AL306" i="15"/>
  <c r="AG304" i="15"/>
  <c r="AG96" i="15" s="1"/>
  <c r="W318" i="15"/>
  <c r="U313" i="15"/>
  <c r="AC313" i="15"/>
  <c r="AK313" i="15"/>
  <c r="U213" i="15"/>
  <c r="AC213" i="15"/>
  <c r="AK213" i="15"/>
  <c r="U318" i="15"/>
  <c r="U331" i="15"/>
  <c r="AC331" i="15"/>
  <c r="AK331" i="15"/>
  <c r="R193" i="15"/>
  <c r="R202" i="15" s="1"/>
  <c r="Z193" i="15"/>
  <c r="Z202" i="15" s="1"/>
  <c r="AH193" i="15"/>
  <c r="AH202" i="15" s="1"/>
  <c r="V313" i="15"/>
  <c r="AD313" i="15"/>
  <c r="AL313" i="15"/>
  <c r="V213" i="15"/>
  <c r="AD213" i="15"/>
  <c r="AL213" i="15"/>
  <c r="AD265" i="15"/>
  <c r="R259" i="15"/>
  <c r="R265" i="15" s="1"/>
  <c r="Z259" i="15"/>
  <c r="Z265" i="15" s="1"/>
  <c r="AH259" i="15"/>
  <c r="AH265" i="15" s="1"/>
  <c r="W305" i="15"/>
  <c r="W97" i="15" s="1"/>
  <c r="W304" i="15"/>
  <c r="W96" i="15" s="1"/>
  <c r="W306" i="15"/>
  <c r="AE304" i="15"/>
  <c r="AE96" i="15" s="1"/>
  <c r="AE306" i="15"/>
  <c r="AM306" i="15"/>
  <c r="Y304" i="15"/>
  <c r="Y96" i="15" s="1"/>
  <c r="Y306" i="15"/>
  <c r="S193" i="15"/>
  <c r="S202" i="15" s="1"/>
  <c r="AA193" i="15"/>
  <c r="AA202" i="15" s="1"/>
  <c r="AI193" i="15"/>
  <c r="AI202" i="15" s="1"/>
  <c r="W313" i="15"/>
  <c r="AE313" i="15"/>
  <c r="AM313" i="15"/>
  <c r="W213" i="15"/>
  <c r="AE213" i="15"/>
  <c r="AM213" i="15"/>
  <c r="Q257" i="15"/>
  <c r="Y257" i="15"/>
  <c r="AG257" i="15"/>
  <c r="S259" i="15"/>
  <c r="S265" i="15" s="1"/>
  <c r="AA259" i="15"/>
  <c r="AA265" i="15" s="1"/>
  <c r="AI259" i="15"/>
  <c r="AI265" i="15" s="1"/>
  <c r="T273" i="15"/>
  <c r="T214" i="15" s="1"/>
  <c r="AB273" i="15"/>
  <c r="AB214" i="15" s="1"/>
  <c r="AJ273" i="15"/>
  <c r="AJ214" i="15" s="1"/>
  <c r="W279" i="15"/>
  <c r="W214" i="15" s="1"/>
  <c r="AE279" i="15"/>
  <c r="AM279" i="15"/>
  <c r="X304" i="15"/>
  <c r="X305" i="15" s="1"/>
  <c r="X97" i="15" s="1"/>
  <c r="X306" i="15"/>
  <c r="AF305" i="15"/>
  <c r="AF97" i="15" s="1"/>
  <c r="AF304" i="15"/>
  <c r="AF306" i="15"/>
  <c r="T193" i="15"/>
  <c r="T202" i="15" s="1"/>
  <c r="AB193" i="15"/>
  <c r="AB202" i="15" s="1"/>
  <c r="AJ193" i="15"/>
  <c r="AJ202" i="15" s="1"/>
  <c r="X313" i="15"/>
  <c r="AF313" i="15"/>
  <c r="P213" i="15"/>
  <c r="X213" i="15"/>
  <c r="AF213" i="15"/>
  <c r="P214" i="15"/>
  <c r="X331" i="15"/>
  <c r="AF318" i="15"/>
  <c r="AF331" i="15"/>
  <c r="Q331" i="15"/>
  <c r="Y331" i="15"/>
  <c r="Q313" i="15"/>
  <c r="Y313" i="15"/>
  <c r="AG313" i="15"/>
  <c r="Q213" i="15"/>
  <c r="Y213" i="15"/>
  <c r="AG213" i="15"/>
  <c r="V265" i="15"/>
  <c r="Z304" i="15"/>
  <c r="Z96" i="15" s="1"/>
  <c r="Z306" i="15"/>
  <c r="AH304" i="15"/>
  <c r="AH96" i="15" s="1"/>
  <c r="V352" i="15"/>
  <c r="AD318" i="15"/>
  <c r="AD352" i="15"/>
  <c r="V193" i="15"/>
  <c r="V202" i="15" s="1"/>
  <c r="AD193" i="15"/>
  <c r="AD202" i="15" s="1"/>
  <c r="AL193" i="15"/>
  <c r="AL202" i="15" s="1"/>
  <c r="R313" i="15"/>
  <c r="Z313" i="15"/>
  <c r="AH313" i="15"/>
  <c r="R213" i="15"/>
  <c r="Z213" i="15"/>
  <c r="AH213" i="15"/>
  <c r="R331" i="15"/>
  <c r="Z331" i="15"/>
  <c r="Z318" i="15"/>
  <c r="AH331" i="15"/>
  <c r="T331" i="15"/>
  <c r="AB331" i="15"/>
  <c r="S313" i="15"/>
  <c r="AA313" i="15"/>
  <c r="AI313" i="15"/>
  <c r="S213" i="15"/>
  <c r="AA213" i="15"/>
  <c r="AI213" i="15"/>
  <c r="AL265" i="15"/>
  <c r="W286" i="15"/>
  <c r="AE286" i="15"/>
  <c r="AM286" i="15"/>
  <c r="S331" i="15"/>
  <c r="AA331" i="15"/>
  <c r="Q417" i="15"/>
  <c r="Y417" i="15"/>
  <c r="AG417" i="15"/>
  <c r="Q317" i="15"/>
  <c r="Y317" i="15"/>
  <c r="AG317" i="15"/>
  <c r="AK401" i="15"/>
  <c r="AK410" i="15" s="1"/>
  <c r="X408" i="15"/>
  <c r="AF408" i="15"/>
  <c r="Y409" i="15"/>
  <c r="AG409" i="15"/>
  <c r="W417" i="15"/>
  <c r="Y512" i="15"/>
  <c r="AG512" i="15"/>
  <c r="R513" i="15"/>
  <c r="Z513" i="15"/>
  <c r="AH513" i="15"/>
  <c r="R417" i="15"/>
  <c r="Z417" i="15"/>
  <c r="AH417" i="15"/>
  <c r="R317" i="15"/>
  <c r="Z317" i="15"/>
  <c r="AH317" i="15"/>
  <c r="T390" i="15"/>
  <c r="AB390" i="15"/>
  <c r="AJ390" i="15"/>
  <c r="Q401" i="15"/>
  <c r="Q318" i="15" s="1"/>
  <c r="AE417" i="15"/>
  <c r="R425" i="15"/>
  <c r="Z425" i="15"/>
  <c r="AH425" i="15"/>
  <c r="S425" i="15"/>
  <c r="AA425" i="15"/>
  <c r="AI425" i="15"/>
  <c r="T425" i="15"/>
  <c r="AB425" i="15"/>
  <c r="AJ425" i="15"/>
  <c r="S417" i="15"/>
  <c r="AA417" i="15"/>
  <c r="AI417" i="15"/>
  <c r="S317" i="15"/>
  <c r="AA317" i="15"/>
  <c r="AI317" i="15"/>
  <c r="AM417" i="15"/>
  <c r="P456" i="15"/>
  <c r="P422" i="15"/>
  <c r="V437" i="15"/>
  <c r="V456" i="15" s="1"/>
  <c r="AD437" i="15"/>
  <c r="AD456" i="15" s="1"/>
  <c r="AL437" i="15"/>
  <c r="AL456" i="15" s="1"/>
  <c r="AM437" i="15"/>
  <c r="AM456" i="15" s="1"/>
  <c r="T417" i="15"/>
  <c r="AB417" i="15"/>
  <c r="AJ417" i="15"/>
  <c r="T317" i="15"/>
  <c r="AB317" i="15"/>
  <c r="AJ317" i="15"/>
  <c r="R383" i="15"/>
  <c r="R318" i="15" s="1"/>
  <c r="Z383" i="15"/>
  <c r="AH383" i="15"/>
  <c r="S410" i="15"/>
  <c r="W437" i="15"/>
  <c r="W456" i="15" s="1"/>
  <c r="AE437" i="15"/>
  <c r="U417" i="15"/>
  <c r="AC417" i="15"/>
  <c r="AK417" i="15"/>
  <c r="U317" i="15"/>
  <c r="AC317" i="15"/>
  <c r="AK317" i="15"/>
  <c r="W331" i="15"/>
  <c r="AE331" i="15"/>
  <c r="AM331" i="15"/>
  <c r="W390" i="15"/>
  <c r="AE390" i="15"/>
  <c r="AM390" i="15"/>
  <c r="T408" i="15"/>
  <c r="T401" i="15"/>
  <c r="T410" i="15" s="1"/>
  <c r="AB408" i="15"/>
  <c r="AB401" i="15"/>
  <c r="AB410" i="15" s="1"/>
  <c r="AJ408" i="15"/>
  <c r="AJ401" i="15"/>
  <c r="AJ410" i="15" s="1"/>
  <c r="U422" i="15"/>
  <c r="U435" i="15"/>
  <c r="AC422" i="15"/>
  <c r="AC435" i="15"/>
  <c r="AL435" i="15"/>
  <c r="U512" i="15"/>
  <c r="U505" i="15"/>
  <c r="U514" i="15" s="1"/>
  <c r="AC512" i="15"/>
  <c r="AC505" i="15"/>
  <c r="AC514" i="15" s="1"/>
  <c r="AK512" i="15"/>
  <c r="AK505" i="15"/>
  <c r="AK514" i="15" s="1"/>
  <c r="AD513" i="15"/>
  <c r="AD505" i="15"/>
  <c r="AD514" i="15" s="1"/>
  <c r="AL513" i="15"/>
  <c r="AL505" i="15"/>
  <c r="AL514" i="15" s="1"/>
  <c r="AA306" i="15"/>
  <c r="AI306" i="15"/>
  <c r="V417" i="15"/>
  <c r="AD417" i="15"/>
  <c r="AL417" i="15"/>
  <c r="V317" i="15"/>
  <c r="AD317" i="15"/>
  <c r="AL317" i="15"/>
  <c r="AA410" i="15"/>
  <c r="V435" i="15"/>
  <c r="AD435" i="15"/>
  <c r="S481" i="15"/>
  <c r="AA481" i="15"/>
  <c r="AI481" i="15"/>
  <c r="AA304" i="15"/>
  <c r="AA96" i="15" s="1"/>
  <c r="AI304" i="15"/>
  <c r="AI96" i="15" s="1"/>
  <c r="AB306" i="15"/>
  <c r="AJ306" i="15"/>
  <c r="S377" i="15"/>
  <c r="S318" i="15" s="1"/>
  <c r="AA377" i="15"/>
  <c r="AA318" i="15" s="1"/>
  <c r="AI377" i="15"/>
  <c r="Q390" i="15"/>
  <c r="Y390" i="15"/>
  <c r="AG390" i="15"/>
  <c r="AC401" i="15"/>
  <c r="AC410" i="15" s="1"/>
  <c r="V408" i="15"/>
  <c r="V401" i="15"/>
  <c r="V410" i="15" s="1"/>
  <c r="AD408" i="15"/>
  <c r="AD401" i="15"/>
  <c r="AD410" i="15" s="1"/>
  <c r="AL408" i="15"/>
  <c r="AL401" i="15"/>
  <c r="AL410" i="15" s="1"/>
  <c r="W409" i="15"/>
  <c r="W401" i="15"/>
  <c r="W410" i="15" s="1"/>
  <c r="AE409" i="15"/>
  <c r="AE401" i="15"/>
  <c r="AE410" i="15" s="1"/>
  <c r="AM409" i="15"/>
  <c r="X401" i="15"/>
  <c r="X410" i="15" s="1"/>
  <c r="AF401" i="15"/>
  <c r="AF410" i="15" s="1"/>
  <c r="W422" i="15"/>
  <c r="W512" i="15"/>
  <c r="AE512" i="15"/>
  <c r="AM512" i="15"/>
  <c r="X513" i="15"/>
  <c r="AF513" i="15"/>
  <c r="AB304" i="15"/>
  <c r="AB96" i="15" s="1"/>
  <c r="AJ304" i="15"/>
  <c r="AJ305" i="15" s="1"/>
  <c r="X417" i="15"/>
  <c r="AF417" i="15"/>
  <c r="P317" i="15"/>
  <c r="X317" i="15"/>
  <c r="AF317" i="15"/>
  <c r="P418" i="15"/>
  <c r="P319" i="15"/>
  <c r="V383" i="15"/>
  <c r="AD383" i="15"/>
  <c r="AL383" i="15"/>
  <c r="AI410" i="15"/>
  <c r="Q422" i="15"/>
  <c r="Q435" i="15"/>
  <c r="Y422" i="15"/>
  <c r="Y435" i="15"/>
  <c r="AG435" i="15"/>
  <c r="S437" i="15"/>
  <c r="S456" i="15" s="1"/>
  <c r="AA437" i="15"/>
  <c r="AA456" i="15" s="1"/>
  <c r="AI437" i="15"/>
  <c r="AI456" i="15" s="1"/>
  <c r="T437" i="15"/>
  <c r="T456" i="15" s="1"/>
  <c r="AB437" i="15"/>
  <c r="AB456" i="15" s="1"/>
  <c r="AJ437" i="15"/>
  <c r="AJ456" i="15" s="1"/>
  <c r="U437" i="15"/>
  <c r="U456" i="15" s="1"/>
  <c r="AC437" i="15"/>
  <c r="AC456" i="15" s="1"/>
  <c r="AK437" i="15"/>
  <c r="AK456" i="15" s="1"/>
  <c r="X475" i="15"/>
  <c r="X422" i="15" s="1"/>
  <c r="AF475" i="15"/>
  <c r="AF422" i="15" s="1"/>
  <c r="V505" i="15"/>
  <c r="V514" i="15" s="1"/>
  <c r="AM401" i="15"/>
  <c r="AM410" i="15" s="1"/>
  <c r="X505" i="15"/>
  <c r="X514" i="15" s="1"/>
  <c r="AF505" i="15"/>
  <c r="AF514" i="15" s="1"/>
  <c r="Y401" i="15"/>
  <c r="Y410" i="15" s="1"/>
  <c r="AG401" i="15"/>
  <c r="AG410" i="15" s="1"/>
  <c r="R505" i="15"/>
  <c r="R514" i="15" s="1"/>
  <c r="AH401" i="15"/>
  <c r="AH410" i="15" s="1"/>
  <c r="AJ97" i="15" l="1"/>
  <c r="AG214" i="15"/>
  <c r="AL97" i="15"/>
  <c r="AL214" i="15"/>
  <c r="AL215" i="15" s="1"/>
  <c r="AL65" i="15"/>
  <c r="AL69" i="15" s="1"/>
  <c r="AK21" i="15"/>
  <c r="AK40" i="15" s="1"/>
  <c r="AL21" i="15"/>
  <c r="AL40" i="15" s="1"/>
  <c r="AG21" i="15"/>
  <c r="AG40" i="15" s="1"/>
  <c r="AM305" i="15"/>
  <c r="AL9" i="15"/>
  <c r="AL19" i="15" s="1"/>
  <c r="AI318" i="15"/>
  <c r="AK318" i="15"/>
  <c r="AK319" i="15" s="1"/>
  <c r="AI6" i="15"/>
  <c r="AI7" i="15" s="1"/>
  <c r="AG110" i="15"/>
  <c r="AG111" i="15" s="1"/>
  <c r="AI214" i="15"/>
  <c r="AI314" i="15" s="1"/>
  <c r="AM214" i="15"/>
  <c r="AM215" i="15" s="1"/>
  <c r="AK9" i="15"/>
  <c r="AG422" i="15"/>
  <c r="AL422" i="15"/>
  <c r="AG227" i="15"/>
  <c r="V5" i="15"/>
  <c r="AG318" i="15"/>
  <c r="AG319" i="15" s="1"/>
  <c r="AK305" i="15"/>
  <c r="AK97" i="15" s="1"/>
  <c r="R319" i="15"/>
  <c r="AG19" i="15"/>
  <c r="X423" i="15"/>
  <c r="AI418" i="15"/>
  <c r="AI319" i="15"/>
  <c r="AA418" i="15"/>
  <c r="AA319" i="15"/>
  <c r="W215" i="15"/>
  <c r="AC19" i="15"/>
  <c r="AC6" i="15"/>
  <c r="AC7" i="15" s="1"/>
  <c r="S319" i="15"/>
  <c r="AJ215" i="15"/>
  <c r="T215" i="15"/>
  <c r="AF423" i="15"/>
  <c r="AF522" i="15"/>
  <c r="Q418" i="15"/>
  <c r="Q319" i="15"/>
  <c r="AB215" i="15"/>
  <c r="Q423" i="15"/>
  <c r="Q522" i="15"/>
  <c r="S422" i="15"/>
  <c r="S435" i="15"/>
  <c r="S6" i="15"/>
  <c r="S7" i="15" s="1"/>
  <c r="S19" i="15"/>
  <c r="AD319" i="15"/>
  <c r="W319" i="15"/>
  <c r="W418" i="15"/>
  <c r="AM19" i="15"/>
  <c r="AM6" i="15"/>
  <c r="AM7" i="15" s="1"/>
  <c r="P423" i="15"/>
  <c r="P522" i="15"/>
  <c r="Z422" i="15"/>
  <c r="Z435" i="15"/>
  <c r="AJ318" i="15"/>
  <c r="X318" i="15"/>
  <c r="AE305" i="15"/>
  <c r="AE97" i="15" s="1"/>
  <c r="AB305" i="15"/>
  <c r="AB97" i="15" s="1"/>
  <c r="AC305" i="15"/>
  <c r="AC97" i="15" s="1"/>
  <c r="AG215" i="15"/>
  <c r="X215" i="15"/>
  <c r="AM110" i="15"/>
  <c r="AM123" i="15"/>
  <c r="R110" i="15"/>
  <c r="R215" i="15"/>
  <c r="X19" i="15"/>
  <c r="X6" i="15"/>
  <c r="X7" i="15" s="1"/>
  <c r="U418" i="15"/>
  <c r="U319" i="15"/>
  <c r="AD96" i="15"/>
  <c r="S314" i="15"/>
  <c r="S215" i="15"/>
  <c r="X123" i="15"/>
  <c r="X110" i="15"/>
  <c r="AB6" i="15"/>
  <c r="AB7" i="15" s="1"/>
  <c r="AB19" i="15"/>
  <c r="Y123" i="15"/>
  <c r="Y110" i="15"/>
  <c r="AE456" i="15"/>
  <c r="AE422" i="15"/>
  <c r="AK422" i="15"/>
  <c r="AJ422" i="15"/>
  <c r="AJ435" i="15"/>
  <c r="R422" i="15"/>
  <c r="R435" i="15"/>
  <c r="V318" i="15"/>
  <c r="Y318" i="15"/>
  <c r="AM318" i="15"/>
  <c r="R6" i="15"/>
  <c r="R7" i="15" s="1"/>
  <c r="R19" i="15"/>
  <c r="V123" i="15"/>
  <c r="V110" i="15"/>
  <c r="AK123" i="15"/>
  <c r="AK110" i="15"/>
  <c r="AE314" i="15"/>
  <c r="AE215" i="15"/>
  <c r="AL423" i="15"/>
  <c r="AE318" i="15"/>
  <c r="AD422" i="15"/>
  <c r="AG423" i="15"/>
  <c r="V422" i="15"/>
  <c r="AB422" i="15"/>
  <c r="AB435" i="15"/>
  <c r="AM422" i="15"/>
  <c r="AB318" i="15"/>
  <c r="P314" i="15"/>
  <c r="P215" i="15"/>
  <c r="Y305" i="15"/>
  <c r="Y97" i="15" s="1"/>
  <c r="AG305" i="15"/>
  <c r="AG97" i="15" s="1"/>
  <c r="V96" i="15"/>
  <c r="AH214" i="15"/>
  <c r="Y314" i="15"/>
  <c r="Y215" i="15"/>
  <c r="AI123" i="15"/>
  <c r="AI110" i="15"/>
  <c r="AD123" i="15"/>
  <c r="AD110" i="15"/>
  <c r="AE110" i="15"/>
  <c r="AE123" i="15"/>
  <c r="AF418" i="15"/>
  <c r="AF319" i="15"/>
  <c r="AF314" i="15"/>
  <c r="AF215" i="15"/>
  <c r="AB123" i="15"/>
  <c r="AB110" i="15"/>
  <c r="AJ6" i="15"/>
  <c r="AJ7" i="15" s="1"/>
  <c r="AJ19" i="15"/>
  <c r="AH422" i="15"/>
  <c r="AH435" i="15"/>
  <c r="U314" i="15"/>
  <c r="U215" i="15"/>
  <c r="W423" i="15"/>
  <c r="AC423" i="15"/>
  <c r="AC522" i="15"/>
  <c r="T422" i="15"/>
  <c r="T435" i="15"/>
  <c r="AK215" i="15"/>
  <c r="AL123" i="15"/>
  <c r="AL110" i="15"/>
  <c r="W110" i="15"/>
  <c r="W123" i="15"/>
  <c r="AD19" i="15"/>
  <c r="AD6" i="15"/>
  <c r="AD418" i="15" s="1"/>
  <c r="AC210" i="15"/>
  <c r="AC111" i="15"/>
  <c r="AF123" i="15"/>
  <c r="AF110" i="15"/>
  <c r="AA123" i="15"/>
  <c r="AA110" i="15"/>
  <c r="Z319" i="15"/>
  <c r="Z305" i="15"/>
  <c r="Z97" i="15" s="1"/>
  <c r="X96" i="15"/>
  <c r="Y423" i="15"/>
  <c r="Y522" i="15"/>
  <c r="AJ96" i="15"/>
  <c r="AI422" i="15"/>
  <c r="AI435" i="15"/>
  <c r="T318" i="15"/>
  <c r="AH305" i="15"/>
  <c r="AH97" i="15" s="1"/>
  <c r="AF96" i="15"/>
  <c r="AI305" i="15"/>
  <c r="AI97" i="15" s="1"/>
  <c r="AL96" i="15"/>
  <c r="Z214" i="15"/>
  <c r="Q314" i="15"/>
  <c r="Q215" i="15"/>
  <c r="T123" i="15"/>
  <c r="T110" i="15"/>
  <c r="AK19" i="15"/>
  <c r="AK6" i="15"/>
  <c r="AK7" i="15" s="1"/>
  <c r="AH110" i="15"/>
  <c r="Z6" i="15"/>
  <c r="Z7" i="15" s="1"/>
  <c r="Z19" i="15"/>
  <c r="T6" i="15"/>
  <c r="T7" i="15" s="1"/>
  <c r="T19" i="15"/>
  <c r="AH19" i="15"/>
  <c r="AH6" i="15"/>
  <c r="AH7" i="15" s="1"/>
  <c r="Q110" i="15"/>
  <c r="Z210" i="15"/>
  <c r="Z111" i="15"/>
  <c r="U423" i="15"/>
  <c r="U522" i="15"/>
  <c r="AA422" i="15"/>
  <c r="AA435" i="15"/>
  <c r="AH318" i="15"/>
  <c r="AL318" i="15"/>
  <c r="AM97" i="15"/>
  <c r="AC318" i="15"/>
  <c r="AA305" i="15"/>
  <c r="AA97" i="15" s="1"/>
  <c r="AA314" i="15"/>
  <c r="AA215" i="15"/>
  <c r="AC314" i="15"/>
  <c r="AC215" i="15"/>
  <c r="AJ123" i="15"/>
  <c r="AJ110" i="15"/>
  <c r="S123" i="15"/>
  <c r="S110" i="15"/>
  <c r="U123" i="15"/>
  <c r="U110" i="15"/>
  <c r="W6" i="15"/>
  <c r="W7" i="15" s="1"/>
  <c r="W19" i="15"/>
  <c r="AG6" i="15" l="1"/>
  <c r="AL6" i="15"/>
  <c r="AL522" i="15" s="1"/>
  <c r="AI215" i="15"/>
  <c r="AJ210" i="15"/>
  <c r="AJ111" i="15"/>
  <c r="AH210" i="15"/>
  <c r="AH111" i="15"/>
  <c r="AA210" i="15"/>
  <c r="AA111" i="15"/>
  <c r="AB210" i="15"/>
  <c r="AB111" i="15"/>
  <c r="AD210" i="15"/>
  <c r="AD111" i="15"/>
  <c r="V423" i="15"/>
  <c r="V522" i="15"/>
  <c r="Y418" i="15"/>
  <c r="Y319" i="15"/>
  <c r="R210" i="15"/>
  <c r="R111" i="15"/>
  <c r="X522" i="15"/>
  <c r="AL418" i="15"/>
  <c r="AL319" i="15"/>
  <c r="Q210" i="15"/>
  <c r="Q111" i="15"/>
  <c r="AK210" i="15"/>
  <c r="AK111" i="15"/>
  <c r="V418" i="15"/>
  <c r="V319" i="15"/>
  <c r="Y210" i="15"/>
  <c r="Y111" i="15"/>
  <c r="S423" i="15"/>
  <c r="S522" i="15"/>
  <c r="AH418" i="15"/>
  <c r="AH319" i="15"/>
  <c r="AF210" i="15"/>
  <c r="AF111" i="15"/>
  <c r="AI210" i="15"/>
  <c r="AI111" i="15"/>
  <c r="AM210" i="15"/>
  <c r="AM111" i="15"/>
  <c r="X418" i="15"/>
  <c r="X319" i="15"/>
  <c r="T210" i="15"/>
  <c r="T111" i="15"/>
  <c r="AK418" i="15"/>
  <c r="W210" i="15"/>
  <c r="W111" i="15"/>
  <c r="T423" i="15"/>
  <c r="T522" i="15"/>
  <c r="AD423" i="15"/>
  <c r="AD522" i="15"/>
  <c r="V210" i="15"/>
  <c r="V111" i="15"/>
  <c r="R423" i="15"/>
  <c r="R522" i="15"/>
  <c r="AJ418" i="15"/>
  <c r="AJ319" i="15"/>
  <c r="T314" i="15"/>
  <c r="W314" i="15"/>
  <c r="AM314" i="15"/>
  <c r="U210" i="15"/>
  <c r="U111" i="15"/>
  <c r="AA423" i="15"/>
  <c r="AA522" i="15"/>
  <c r="T418" i="15"/>
  <c r="T319" i="15"/>
  <c r="AL210" i="15"/>
  <c r="AL111" i="15"/>
  <c r="AB418" i="15"/>
  <c r="AB319" i="15"/>
  <c r="AE319" i="15"/>
  <c r="AE418" i="15"/>
  <c r="X314" i="15"/>
  <c r="AH423" i="15"/>
  <c r="AH522" i="15"/>
  <c r="AM522" i="15"/>
  <c r="AM423" i="15"/>
  <c r="AJ423" i="15"/>
  <c r="AJ522" i="15"/>
  <c r="X210" i="15"/>
  <c r="X111" i="15"/>
  <c r="Z423" i="15"/>
  <c r="Z522" i="15"/>
  <c r="AB314" i="15"/>
  <c r="AJ314" i="15"/>
  <c r="S210" i="15"/>
  <c r="S111" i="15"/>
  <c r="AI423" i="15"/>
  <c r="AI522" i="15"/>
  <c r="AD7" i="15"/>
  <c r="AD314" i="15"/>
  <c r="AH314" i="15"/>
  <c r="AH215" i="15"/>
  <c r="AK423" i="15"/>
  <c r="AK522" i="15"/>
  <c r="AG314" i="15"/>
  <c r="AC418" i="15"/>
  <c r="AC319" i="15"/>
  <c r="Z314" i="15"/>
  <c r="Z215" i="15"/>
  <c r="Z418" i="15"/>
  <c r="AK314" i="15"/>
  <c r="W522" i="15"/>
  <c r="AE210" i="15"/>
  <c r="AE111" i="15"/>
  <c r="AB423" i="15"/>
  <c r="AB522" i="15"/>
  <c r="AM319" i="15"/>
  <c r="AM418" i="15"/>
  <c r="AE522" i="15"/>
  <c r="AE423" i="15"/>
  <c r="R314" i="15"/>
  <c r="S418" i="15"/>
  <c r="R418" i="15"/>
  <c r="AL7" i="15" l="1"/>
  <c r="AL314" i="15"/>
  <c r="AG7" i="15"/>
  <c r="AG210" i="15"/>
  <c r="AG418" i="15"/>
  <c r="AG522" i="15"/>
  <c r="Q439" i="14" l="1"/>
  <c r="R439" i="14"/>
  <c r="S439" i="14"/>
  <c r="T439" i="14"/>
  <c r="U439" i="14"/>
  <c r="V439" i="14"/>
  <c r="W439" i="14"/>
  <c r="X439" i="14"/>
  <c r="Y439" i="14"/>
  <c r="Z439" i="14"/>
  <c r="AA439" i="14"/>
  <c r="AB439" i="14"/>
  <c r="AC439" i="14"/>
  <c r="AD439" i="14"/>
  <c r="AE439" i="14"/>
  <c r="AF439" i="14"/>
  <c r="AG439" i="14"/>
  <c r="AH439" i="14"/>
  <c r="AI439" i="14"/>
  <c r="AJ439" i="14"/>
  <c r="AK439" i="14"/>
  <c r="AL439" i="14"/>
  <c r="AM439" i="14"/>
  <c r="Q440" i="14"/>
  <c r="R440" i="14"/>
  <c r="S440" i="14"/>
  <c r="T440" i="14"/>
  <c r="U440" i="14"/>
  <c r="V440" i="14"/>
  <c r="W440" i="14"/>
  <c r="X440" i="14"/>
  <c r="Y440" i="14"/>
  <c r="Z440" i="14"/>
  <c r="AA440" i="14"/>
  <c r="AB440" i="14"/>
  <c r="AC440" i="14"/>
  <c r="AD440" i="14"/>
  <c r="AE440" i="14"/>
  <c r="AF440" i="14"/>
  <c r="AG440" i="14"/>
  <c r="AH440" i="14"/>
  <c r="AI440" i="14"/>
  <c r="AJ440" i="14"/>
  <c r="AK440" i="14"/>
  <c r="AL440" i="14"/>
  <c r="AM440" i="14"/>
  <c r="Q441" i="14"/>
  <c r="R441" i="14"/>
  <c r="S441" i="14"/>
  <c r="T441" i="14"/>
  <c r="U441" i="14"/>
  <c r="V441" i="14"/>
  <c r="W441" i="14"/>
  <c r="X441" i="14"/>
  <c r="Y441" i="14"/>
  <c r="Z441" i="14"/>
  <c r="AA441" i="14"/>
  <c r="AB441" i="14"/>
  <c r="AC441" i="14"/>
  <c r="AD441" i="14"/>
  <c r="AE441" i="14"/>
  <c r="AF441" i="14"/>
  <c r="AG441" i="14"/>
  <c r="AH441" i="14"/>
  <c r="AI441" i="14"/>
  <c r="AJ441" i="14"/>
  <c r="AK441" i="14"/>
  <c r="AL441" i="14"/>
  <c r="AM441" i="14"/>
  <c r="Q442" i="14"/>
  <c r="R442" i="14"/>
  <c r="S442" i="14"/>
  <c r="T442" i="14"/>
  <c r="U442" i="14"/>
  <c r="V442" i="14"/>
  <c r="W442" i="14"/>
  <c r="X442" i="14"/>
  <c r="Y442" i="14"/>
  <c r="Z442" i="14"/>
  <c r="AA442" i="14"/>
  <c r="AB442" i="14"/>
  <c r="AC442" i="14"/>
  <c r="AD442" i="14"/>
  <c r="AE442" i="14"/>
  <c r="AF442" i="14"/>
  <c r="AG442" i="14"/>
  <c r="AH442" i="14"/>
  <c r="AI442" i="14"/>
  <c r="AJ442" i="14"/>
  <c r="AK442" i="14"/>
  <c r="AL442" i="14"/>
  <c r="AM442" i="14"/>
  <c r="Q443" i="14"/>
  <c r="R443" i="14"/>
  <c r="S443" i="14"/>
  <c r="T443" i="14"/>
  <c r="U443" i="14"/>
  <c r="V443" i="14"/>
  <c r="W443" i="14"/>
  <c r="X443" i="14"/>
  <c r="Y443" i="14"/>
  <c r="Z443" i="14"/>
  <c r="AA443" i="14"/>
  <c r="AB443" i="14"/>
  <c r="AC443" i="14"/>
  <c r="AD443" i="14"/>
  <c r="AE443" i="14"/>
  <c r="AF443" i="14"/>
  <c r="AG443" i="14"/>
  <c r="AH443" i="14"/>
  <c r="AI443" i="14"/>
  <c r="AJ443" i="14"/>
  <c r="AK443" i="14"/>
  <c r="AL443" i="14"/>
  <c r="AM443" i="14"/>
  <c r="Q444" i="14"/>
  <c r="R444" i="14"/>
  <c r="S444" i="14"/>
  <c r="T444" i="14"/>
  <c r="U444" i="14"/>
  <c r="V444" i="14"/>
  <c r="W444" i="14"/>
  <c r="X444" i="14"/>
  <c r="Y444" i="14"/>
  <c r="Z444" i="14"/>
  <c r="AA444" i="14"/>
  <c r="AB444" i="14"/>
  <c r="AC444" i="14"/>
  <c r="AD444" i="14"/>
  <c r="AE444" i="14"/>
  <c r="AF444" i="14"/>
  <c r="AG444" i="14"/>
  <c r="AH444" i="14"/>
  <c r="AI444" i="14"/>
  <c r="AJ444" i="14"/>
  <c r="AK444" i="14"/>
  <c r="AL444" i="14"/>
  <c r="AM444" i="14"/>
  <c r="Q445" i="14"/>
  <c r="R445" i="14"/>
  <c r="S445" i="14"/>
  <c r="T445" i="14"/>
  <c r="U445" i="14"/>
  <c r="V445" i="14"/>
  <c r="W445" i="14"/>
  <c r="X445" i="14"/>
  <c r="Y445" i="14"/>
  <c r="Z445" i="14"/>
  <c r="AA445" i="14"/>
  <c r="AB445" i="14"/>
  <c r="AC445" i="14"/>
  <c r="AD445" i="14"/>
  <c r="AE445" i="14"/>
  <c r="AF445" i="14"/>
  <c r="AG445" i="14"/>
  <c r="AH445" i="14"/>
  <c r="AI445" i="14"/>
  <c r="AJ445" i="14"/>
  <c r="AK445" i="14"/>
  <c r="AL445" i="14"/>
  <c r="AM445" i="14"/>
  <c r="Q446" i="14"/>
  <c r="R446" i="14"/>
  <c r="S446" i="14"/>
  <c r="T446" i="14"/>
  <c r="U446" i="14"/>
  <c r="V446" i="14"/>
  <c r="W446" i="14"/>
  <c r="X446" i="14"/>
  <c r="Y446" i="14"/>
  <c r="Z446" i="14"/>
  <c r="AA446" i="14"/>
  <c r="AB446" i="14"/>
  <c r="AC446" i="14"/>
  <c r="AD446" i="14"/>
  <c r="AE446" i="14"/>
  <c r="AF446" i="14"/>
  <c r="AG446" i="14"/>
  <c r="AH446" i="14"/>
  <c r="AI446" i="14"/>
  <c r="AJ446" i="14"/>
  <c r="AK446" i="14"/>
  <c r="AL446" i="14"/>
  <c r="AM446" i="14"/>
  <c r="Q447" i="14"/>
  <c r="R447" i="14"/>
  <c r="S447" i="14"/>
  <c r="T447" i="14"/>
  <c r="U447" i="14"/>
  <c r="V447" i="14"/>
  <c r="W447" i="14"/>
  <c r="X447" i="14"/>
  <c r="Y447" i="14"/>
  <c r="Z447" i="14"/>
  <c r="AA447" i="14"/>
  <c r="AB447" i="14"/>
  <c r="AC447" i="14"/>
  <c r="AD447" i="14"/>
  <c r="AE447" i="14"/>
  <c r="AF447" i="14"/>
  <c r="AG447" i="14"/>
  <c r="AH447" i="14"/>
  <c r="AI447" i="14"/>
  <c r="AJ447" i="14"/>
  <c r="AK447" i="14"/>
  <c r="AL447" i="14"/>
  <c r="AM447" i="14"/>
  <c r="Q448" i="14"/>
  <c r="R448" i="14"/>
  <c r="S448" i="14"/>
  <c r="T448" i="14"/>
  <c r="U448" i="14"/>
  <c r="V448" i="14"/>
  <c r="W448" i="14"/>
  <c r="X448" i="14"/>
  <c r="Y448" i="14"/>
  <c r="Z448" i="14"/>
  <c r="AA448" i="14"/>
  <c r="AB448" i="14"/>
  <c r="AC448" i="14"/>
  <c r="AD448" i="14"/>
  <c r="AE448" i="14"/>
  <c r="AF448" i="14"/>
  <c r="AG448" i="14"/>
  <c r="AH448" i="14"/>
  <c r="AI448" i="14"/>
  <c r="AJ448" i="14"/>
  <c r="AK448" i="14"/>
  <c r="AL448" i="14"/>
  <c r="AM448" i="14"/>
  <c r="Q449" i="14"/>
  <c r="R449" i="14"/>
  <c r="S449" i="14"/>
  <c r="T449" i="14"/>
  <c r="U449" i="14"/>
  <c r="V449" i="14"/>
  <c r="W449" i="14"/>
  <c r="X449" i="14"/>
  <c r="Y449" i="14"/>
  <c r="Z449" i="14"/>
  <c r="AA449" i="14"/>
  <c r="AB449" i="14"/>
  <c r="AC449" i="14"/>
  <c r="AD449" i="14"/>
  <c r="AE449" i="14"/>
  <c r="AF449" i="14"/>
  <c r="AG449" i="14"/>
  <c r="AH449" i="14"/>
  <c r="AI449" i="14"/>
  <c r="AJ449" i="14"/>
  <c r="AK449" i="14"/>
  <c r="AL449" i="14"/>
  <c r="AM449" i="14"/>
  <c r="Q450" i="14"/>
  <c r="R450" i="14"/>
  <c r="S450" i="14"/>
  <c r="T450" i="14"/>
  <c r="U450" i="14"/>
  <c r="V450" i="14"/>
  <c r="W450" i="14"/>
  <c r="X450" i="14"/>
  <c r="Y450" i="14"/>
  <c r="Z450" i="14"/>
  <c r="AA450" i="14"/>
  <c r="AB450" i="14"/>
  <c r="AC450" i="14"/>
  <c r="AD450" i="14"/>
  <c r="AE450" i="14"/>
  <c r="AF450" i="14"/>
  <c r="AG450" i="14"/>
  <c r="AH450" i="14"/>
  <c r="AI450" i="14"/>
  <c r="AJ450" i="14"/>
  <c r="AK450" i="14"/>
  <c r="AL450" i="14"/>
  <c r="AM450" i="14"/>
  <c r="Q451" i="14"/>
  <c r="R451" i="14"/>
  <c r="S451" i="14"/>
  <c r="T451" i="14"/>
  <c r="U451" i="14"/>
  <c r="V451" i="14"/>
  <c r="W451" i="14"/>
  <c r="X451" i="14"/>
  <c r="Y451" i="14"/>
  <c r="Z451" i="14"/>
  <c r="AA451" i="14"/>
  <c r="AB451" i="14"/>
  <c r="AC451" i="14"/>
  <c r="AD451" i="14"/>
  <c r="AE451" i="14"/>
  <c r="AF451" i="14"/>
  <c r="AG451" i="14"/>
  <c r="AH451" i="14"/>
  <c r="AI451" i="14"/>
  <c r="AJ451" i="14"/>
  <c r="AK451" i="14"/>
  <c r="AL451" i="14"/>
  <c r="AM451" i="14"/>
  <c r="Q452" i="14"/>
  <c r="R452" i="14"/>
  <c r="S452" i="14"/>
  <c r="T452" i="14"/>
  <c r="U452" i="14"/>
  <c r="V452" i="14"/>
  <c r="W452" i="14"/>
  <c r="X452" i="14"/>
  <c r="Y452" i="14"/>
  <c r="Z452" i="14"/>
  <c r="AA452" i="14"/>
  <c r="AB452" i="14"/>
  <c r="AC452" i="14"/>
  <c r="AD452" i="14"/>
  <c r="AE452" i="14"/>
  <c r="AF452" i="14"/>
  <c r="AG452" i="14"/>
  <c r="AH452" i="14"/>
  <c r="AI452" i="14"/>
  <c r="AJ452" i="14"/>
  <c r="AK452" i="14"/>
  <c r="AL452" i="14"/>
  <c r="AM452" i="14"/>
  <c r="Q453" i="14"/>
  <c r="R453" i="14"/>
  <c r="S453" i="14"/>
  <c r="T453" i="14"/>
  <c r="U453" i="14"/>
  <c r="V453" i="14"/>
  <c r="W453" i="14"/>
  <c r="X453" i="14"/>
  <c r="Y453" i="14"/>
  <c r="Z453" i="14"/>
  <c r="AA453" i="14"/>
  <c r="AB453" i="14"/>
  <c r="AC453" i="14"/>
  <c r="AD453" i="14"/>
  <c r="AE453" i="14"/>
  <c r="AF453" i="14"/>
  <c r="AG453" i="14"/>
  <c r="AH453" i="14"/>
  <c r="AI453" i="14"/>
  <c r="AJ453" i="14"/>
  <c r="AK453" i="14"/>
  <c r="AL453" i="14"/>
  <c r="AM453" i="14"/>
  <c r="Q454" i="14"/>
  <c r="R454" i="14"/>
  <c r="S454" i="14"/>
  <c r="T454" i="14"/>
  <c r="U454" i="14"/>
  <c r="V454" i="14"/>
  <c r="W454" i="14"/>
  <c r="X454" i="14"/>
  <c r="Y454" i="14"/>
  <c r="Z454" i="14"/>
  <c r="AA454" i="14"/>
  <c r="AB454" i="14"/>
  <c r="AC454" i="14"/>
  <c r="AD454" i="14"/>
  <c r="AE454" i="14"/>
  <c r="AF454" i="14"/>
  <c r="AG454" i="14"/>
  <c r="AH454" i="14"/>
  <c r="AI454" i="14"/>
  <c r="AJ454" i="14"/>
  <c r="AK454" i="14"/>
  <c r="AL454" i="14"/>
  <c r="AM454" i="14"/>
  <c r="Q455" i="14"/>
  <c r="R455" i="14"/>
  <c r="S455" i="14"/>
  <c r="T455" i="14"/>
  <c r="U455" i="14"/>
  <c r="V455" i="14"/>
  <c r="W455" i="14"/>
  <c r="X455" i="14"/>
  <c r="Y455" i="14"/>
  <c r="Z455" i="14"/>
  <c r="AA455" i="14"/>
  <c r="AB455" i="14"/>
  <c r="AC455" i="14"/>
  <c r="AD455" i="14"/>
  <c r="AE455" i="14"/>
  <c r="AF455" i="14"/>
  <c r="AG455" i="14"/>
  <c r="AH455" i="14"/>
  <c r="AI455" i="14"/>
  <c r="AJ455" i="14"/>
  <c r="AK455" i="14"/>
  <c r="AL455" i="14"/>
  <c r="AM455" i="14"/>
  <c r="Q427" i="14"/>
  <c r="R427" i="14"/>
  <c r="S427" i="14"/>
  <c r="T427" i="14"/>
  <c r="U427" i="14"/>
  <c r="V427" i="14"/>
  <c r="W427" i="14"/>
  <c r="X427" i="14"/>
  <c r="Y427" i="14"/>
  <c r="Z427" i="14"/>
  <c r="AA427" i="14"/>
  <c r="AB427" i="14"/>
  <c r="AC427" i="14"/>
  <c r="AD427" i="14"/>
  <c r="AE427" i="14"/>
  <c r="AF427" i="14"/>
  <c r="AG427" i="14"/>
  <c r="AH427" i="14"/>
  <c r="AI427" i="14"/>
  <c r="AJ427" i="14"/>
  <c r="AK427" i="14"/>
  <c r="AL427" i="14"/>
  <c r="AM427" i="14"/>
  <c r="Q428" i="14"/>
  <c r="R428" i="14"/>
  <c r="S428" i="14"/>
  <c r="T428" i="14"/>
  <c r="U428" i="14"/>
  <c r="V428" i="14"/>
  <c r="W428" i="14"/>
  <c r="X428" i="14"/>
  <c r="Y428" i="14"/>
  <c r="Z428" i="14"/>
  <c r="AA428" i="14"/>
  <c r="AB428" i="14"/>
  <c r="AC428" i="14"/>
  <c r="AD428" i="14"/>
  <c r="AE428" i="14"/>
  <c r="AF428" i="14"/>
  <c r="AG428" i="14"/>
  <c r="AH428" i="14"/>
  <c r="AI428" i="14"/>
  <c r="AJ428" i="14"/>
  <c r="AK428" i="14"/>
  <c r="AL428" i="14"/>
  <c r="AM428" i="14"/>
  <c r="Q429" i="14"/>
  <c r="R429" i="14"/>
  <c r="S429" i="14"/>
  <c r="T429" i="14"/>
  <c r="U429" i="14"/>
  <c r="V429" i="14"/>
  <c r="W429" i="14"/>
  <c r="X429" i="14"/>
  <c r="Y429" i="14"/>
  <c r="Z429" i="14"/>
  <c r="AA429" i="14"/>
  <c r="AB429" i="14"/>
  <c r="AC429" i="14"/>
  <c r="AD429" i="14"/>
  <c r="AE429" i="14"/>
  <c r="AF429" i="14"/>
  <c r="AG429" i="14"/>
  <c r="AH429" i="14"/>
  <c r="AI429" i="14"/>
  <c r="AJ429" i="14"/>
  <c r="AK429" i="14"/>
  <c r="AL429" i="14"/>
  <c r="AM429" i="14"/>
  <c r="Q430" i="14"/>
  <c r="R430" i="14"/>
  <c r="S430" i="14"/>
  <c r="T430" i="14"/>
  <c r="U430" i="14"/>
  <c r="V430" i="14"/>
  <c r="W430" i="14"/>
  <c r="X430" i="14"/>
  <c r="Y430" i="14"/>
  <c r="Z430" i="14"/>
  <c r="AA430" i="14"/>
  <c r="AB430" i="14"/>
  <c r="AC430" i="14"/>
  <c r="AD430" i="14"/>
  <c r="AE430" i="14"/>
  <c r="AF430" i="14"/>
  <c r="AG430" i="14"/>
  <c r="AH430" i="14"/>
  <c r="AI430" i="14"/>
  <c r="AJ430" i="14"/>
  <c r="AK430" i="14"/>
  <c r="AL430" i="14"/>
  <c r="AM430" i="14"/>
  <c r="Q431" i="14"/>
  <c r="R431" i="14"/>
  <c r="S431" i="14"/>
  <c r="T431" i="14"/>
  <c r="U431" i="14"/>
  <c r="V431" i="14"/>
  <c r="W431" i="14"/>
  <c r="X431" i="14"/>
  <c r="Y431" i="14"/>
  <c r="Z431" i="14"/>
  <c r="AA431" i="14"/>
  <c r="AB431" i="14"/>
  <c r="AC431" i="14"/>
  <c r="AD431" i="14"/>
  <c r="AE431" i="14"/>
  <c r="AF431" i="14"/>
  <c r="AG431" i="14"/>
  <c r="AH431" i="14"/>
  <c r="AI431" i="14"/>
  <c r="AJ431" i="14"/>
  <c r="AK431" i="14"/>
  <c r="AL431" i="14"/>
  <c r="AM431" i="14"/>
  <c r="Q432" i="14"/>
  <c r="R432" i="14"/>
  <c r="S432" i="14"/>
  <c r="T432" i="14"/>
  <c r="U432" i="14"/>
  <c r="V432" i="14"/>
  <c r="W432" i="14"/>
  <c r="X432" i="14"/>
  <c r="Y432" i="14"/>
  <c r="Z432" i="14"/>
  <c r="AA432" i="14"/>
  <c r="AB432" i="14"/>
  <c r="AC432" i="14"/>
  <c r="AD432" i="14"/>
  <c r="AE432" i="14"/>
  <c r="AF432" i="14"/>
  <c r="AG432" i="14"/>
  <c r="AH432" i="14"/>
  <c r="AI432" i="14"/>
  <c r="AJ432" i="14"/>
  <c r="AK432" i="14"/>
  <c r="AL432" i="14"/>
  <c r="AM432" i="14"/>
  <c r="Q433" i="14"/>
  <c r="R433" i="14"/>
  <c r="S433" i="14"/>
  <c r="T433" i="14"/>
  <c r="U433" i="14"/>
  <c r="V433" i="14"/>
  <c r="W433" i="14"/>
  <c r="X433" i="14"/>
  <c r="Y433" i="14"/>
  <c r="Z433" i="14"/>
  <c r="AA433" i="14"/>
  <c r="AB433" i="14"/>
  <c r="AC433" i="14"/>
  <c r="AD433" i="14"/>
  <c r="AE433" i="14"/>
  <c r="AF433" i="14"/>
  <c r="AG433" i="14"/>
  <c r="AH433" i="14"/>
  <c r="AI433" i="14"/>
  <c r="AJ433" i="14"/>
  <c r="AK433" i="14"/>
  <c r="AL433" i="14"/>
  <c r="AM433" i="14"/>
  <c r="Q434" i="14"/>
  <c r="R434" i="14"/>
  <c r="S434" i="14"/>
  <c r="T434" i="14"/>
  <c r="U434" i="14"/>
  <c r="V434" i="14"/>
  <c r="W434" i="14"/>
  <c r="X434" i="14"/>
  <c r="Y434" i="14"/>
  <c r="Z434" i="14"/>
  <c r="AA434" i="14"/>
  <c r="AB434" i="14"/>
  <c r="AC434" i="14"/>
  <c r="AD434" i="14"/>
  <c r="AE434" i="14"/>
  <c r="AF434" i="14"/>
  <c r="AG434" i="14"/>
  <c r="AH434" i="14"/>
  <c r="AI434" i="14"/>
  <c r="AJ434" i="14"/>
  <c r="AK434" i="14"/>
  <c r="AL434" i="14"/>
  <c r="AM434" i="14"/>
  <c r="Q335" i="14"/>
  <c r="R335" i="14"/>
  <c r="S335" i="14"/>
  <c r="T335" i="14"/>
  <c r="U335" i="14"/>
  <c r="V335" i="14"/>
  <c r="W335" i="14"/>
  <c r="X335" i="14"/>
  <c r="Y335" i="14"/>
  <c r="Z335" i="14"/>
  <c r="AA335" i="14"/>
  <c r="AB335" i="14"/>
  <c r="AC335" i="14"/>
  <c r="AD335" i="14"/>
  <c r="AE335" i="14"/>
  <c r="AF335" i="14"/>
  <c r="AG335" i="14"/>
  <c r="AH335" i="14"/>
  <c r="AI335" i="14"/>
  <c r="AJ335" i="14"/>
  <c r="AK335" i="14"/>
  <c r="AL335" i="14"/>
  <c r="AM335" i="14"/>
  <c r="Q336" i="14"/>
  <c r="R336" i="14"/>
  <c r="S336" i="14"/>
  <c r="T336" i="14"/>
  <c r="U336" i="14"/>
  <c r="V336" i="14"/>
  <c r="W336" i="14"/>
  <c r="X336" i="14"/>
  <c r="Y336" i="14"/>
  <c r="Z336" i="14"/>
  <c r="AA336" i="14"/>
  <c r="AB336" i="14"/>
  <c r="AC336" i="14"/>
  <c r="AD336" i="14"/>
  <c r="AE336" i="14"/>
  <c r="AF336" i="14"/>
  <c r="AG336" i="14"/>
  <c r="AH336" i="14"/>
  <c r="AI336" i="14"/>
  <c r="AJ336" i="14"/>
  <c r="AK336" i="14"/>
  <c r="AL336" i="14"/>
  <c r="AM336" i="14"/>
  <c r="Q337" i="14"/>
  <c r="R337" i="14"/>
  <c r="S337" i="14"/>
  <c r="T337" i="14"/>
  <c r="U337" i="14"/>
  <c r="U25" i="14" s="1"/>
  <c r="V337" i="14"/>
  <c r="W337" i="14"/>
  <c r="X337" i="14"/>
  <c r="Y337" i="14"/>
  <c r="Z337" i="14"/>
  <c r="AA337" i="14"/>
  <c r="AB337" i="14"/>
  <c r="AC337" i="14"/>
  <c r="AC25" i="14" s="1"/>
  <c r="AD337" i="14"/>
  <c r="AE337" i="14"/>
  <c r="AF337" i="14"/>
  <c r="AG337" i="14"/>
  <c r="AH337" i="14"/>
  <c r="AI337" i="14"/>
  <c r="AJ337" i="14"/>
  <c r="AK337" i="14"/>
  <c r="AL337" i="14"/>
  <c r="AM337" i="14"/>
  <c r="Q338" i="14"/>
  <c r="R338" i="14"/>
  <c r="S338" i="14"/>
  <c r="T338" i="14"/>
  <c r="U338" i="14"/>
  <c r="V338" i="14"/>
  <c r="V26" i="14" s="1"/>
  <c r="W338" i="14"/>
  <c r="X338" i="14"/>
  <c r="Y338" i="14"/>
  <c r="Z338" i="14"/>
  <c r="AA338" i="14"/>
  <c r="AB338" i="14"/>
  <c r="AC338" i="14"/>
  <c r="AD338" i="14"/>
  <c r="AE338" i="14"/>
  <c r="AF338" i="14"/>
  <c r="AG338" i="14"/>
  <c r="AH338" i="14"/>
  <c r="AI338" i="14"/>
  <c r="AJ338" i="14"/>
  <c r="AK338" i="14"/>
  <c r="AL338" i="14"/>
  <c r="AM338" i="14"/>
  <c r="Q339" i="14"/>
  <c r="R339" i="14"/>
  <c r="S339" i="14"/>
  <c r="T339" i="14"/>
  <c r="U339" i="14"/>
  <c r="V339" i="14"/>
  <c r="W339" i="14"/>
  <c r="W27" i="14" s="1"/>
  <c r="X339" i="14"/>
  <c r="Y339" i="14"/>
  <c r="Z339" i="14"/>
  <c r="AA339" i="14"/>
  <c r="AB339" i="14"/>
  <c r="AC339" i="14"/>
  <c r="AD339" i="14"/>
  <c r="AE339" i="14"/>
  <c r="AE27" i="14" s="1"/>
  <c r="AF339" i="14"/>
  <c r="AG339" i="14"/>
  <c r="AH339" i="14"/>
  <c r="AI339" i="14"/>
  <c r="AJ339" i="14"/>
  <c r="AK339" i="14"/>
  <c r="AL339" i="14"/>
  <c r="AM339" i="14"/>
  <c r="Q340" i="14"/>
  <c r="R340" i="14"/>
  <c r="S340" i="14"/>
  <c r="T340" i="14"/>
  <c r="U340" i="14"/>
  <c r="V340" i="14"/>
  <c r="W340" i="14"/>
  <c r="X340" i="14"/>
  <c r="X28" i="14" s="1"/>
  <c r="Y340" i="14"/>
  <c r="Z340" i="14"/>
  <c r="AA340" i="14"/>
  <c r="AB340" i="14"/>
  <c r="AC340" i="14"/>
  <c r="AD340" i="14"/>
  <c r="AE340" i="14"/>
  <c r="AF340" i="14"/>
  <c r="AF28" i="14" s="1"/>
  <c r="AG340" i="14"/>
  <c r="AH340" i="14"/>
  <c r="AI340" i="14"/>
  <c r="AJ340" i="14"/>
  <c r="AK340" i="14"/>
  <c r="AL340" i="14"/>
  <c r="AM340" i="14"/>
  <c r="Q341" i="14"/>
  <c r="R341" i="14"/>
  <c r="S341" i="14"/>
  <c r="T341" i="14"/>
  <c r="U341" i="14"/>
  <c r="V341" i="14"/>
  <c r="W341" i="14"/>
  <c r="X341" i="14"/>
  <c r="Y341" i="14"/>
  <c r="Y29" i="14" s="1"/>
  <c r="Z341" i="14"/>
  <c r="AA341" i="14"/>
  <c r="AB341" i="14"/>
  <c r="AC341" i="14"/>
  <c r="AD341" i="14"/>
  <c r="AE341" i="14"/>
  <c r="AF341" i="14"/>
  <c r="AG341" i="14"/>
  <c r="AH341" i="14"/>
  <c r="AI341" i="14"/>
  <c r="AJ341" i="14"/>
  <c r="AK341" i="14"/>
  <c r="AL341" i="14"/>
  <c r="AM341" i="14"/>
  <c r="Q342" i="14"/>
  <c r="R342" i="14"/>
  <c r="R30" i="14" s="1"/>
  <c r="S342" i="14"/>
  <c r="T342" i="14"/>
  <c r="U342" i="14"/>
  <c r="V342" i="14"/>
  <c r="W342" i="14"/>
  <c r="X342" i="14"/>
  <c r="Y342" i="14"/>
  <c r="Z342" i="14"/>
  <c r="Z30" i="14" s="1"/>
  <c r="AA342" i="14"/>
  <c r="AB342" i="14"/>
  <c r="AC342" i="14"/>
  <c r="AD342" i="14"/>
  <c r="AE342" i="14"/>
  <c r="AF342" i="14"/>
  <c r="AG342" i="14"/>
  <c r="AH342" i="14"/>
  <c r="AI342" i="14"/>
  <c r="AJ342" i="14"/>
  <c r="AK342" i="14"/>
  <c r="AL342" i="14"/>
  <c r="AM342" i="14"/>
  <c r="Q343" i="14"/>
  <c r="R343" i="14"/>
  <c r="S343" i="14"/>
  <c r="S31" i="14" s="1"/>
  <c r="T343" i="14"/>
  <c r="U343" i="14"/>
  <c r="V343" i="14"/>
  <c r="W343" i="14"/>
  <c r="X343" i="14"/>
  <c r="Y343" i="14"/>
  <c r="Z343" i="14"/>
  <c r="AA343" i="14"/>
  <c r="AB343" i="14"/>
  <c r="AC343" i="14"/>
  <c r="AD343" i="14"/>
  <c r="AE343" i="14"/>
  <c r="AF343" i="14"/>
  <c r="AG343" i="14"/>
  <c r="AH343" i="14"/>
  <c r="AI343" i="14"/>
  <c r="AJ343" i="14"/>
  <c r="AK343" i="14"/>
  <c r="AL343" i="14"/>
  <c r="AM343" i="14"/>
  <c r="Q344" i="14"/>
  <c r="R344" i="14"/>
  <c r="S344" i="14"/>
  <c r="T344" i="14"/>
  <c r="T32" i="14" s="1"/>
  <c r="U344" i="14"/>
  <c r="V344" i="14"/>
  <c r="W344" i="14"/>
  <c r="X344" i="14"/>
  <c r="Y344" i="14"/>
  <c r="Z344" i="14"/>
  <c r="AA344" i="14"/>
  <c r="AB344" i="14"/>
  <c r="AB32" i="14" s="1"/>
  <c r="AC344" i="14"/>
  <c r="AD344" i="14"/>
  <c r="AE344" i="14"/>
  <c r="AF344" i="14"/>
  <c r="AG344" i="14"/>
  <c r="AH344" i="14"/>
  <c r="AI344" i="14"/>
  <c r="AJ344" i="14"/>
  <c r="AK344" i="14"/>
  <c r="AL344" i="14"/>
  <c r="AM344" i="14"/>
  <c r="Q345" i="14"/>
  <c r="R345" i="14"/>
  <c r="S345" i="14"/>
  <c r="T345" i="14"/>
  <c r="U345" i="14"/>
  <c r="U33" i="14" s="1"/>
  <c r="V345" i="14"/>
  <c r="W345" i="14"/>
  <c r="X345" i="14"/>
  <c r="Y345" i="14"/>
  <c r="Z345" i="14"/>
  <c r="AA345" i="14"/>
  <c r="AB345" i="14"/>
  <c r="AC345" i="14"/>
  <c r="AC33" i="14" s="1"/>
  <c r="AD345" i="14"/>
  <c r="AE345" i="14"/>
  <c r="AF345" i="14"/>
  <c r="AG345" i="14"/>
  <c r="AH345" i="14"/>
  <c r="AI345" i="14"/>
  <c r="AJ345" i="14"/>
  <c r="AK345" i="14"/>
  <c r="AL345" i="14"/>
  <c r="AM345" i="14"/>
  <c r="Q346" i="14"/>
  <c r="R346" i="14"/>
  <c r="S346" i="14"/>
  <c r="T346" i="14"/>
  <c r="U346" i="14"/>
  <c r="V346" i="14"/>
  <c r="W346" i="14"/>
  <c r="X346" i="14"/>
  <c r="Y346" i="14"/>
  <c r="Z346" i="14"/>
  <c r="AA346" i="14"/>
  <c r="AB346" i="14"/>
  <c r="AC346" i="14"/>
  <c r="AD346" i="14"/>
  <c r="AE346" i="14"/>
  <c r="AF346" i="14"/>
  <c r="AG346" i="14"/>
  <c r="AH346" i="14"/>
  <c r="AI346" i="14"/>
  <c r="AJ346" i="14"/>
  <c r="AK346" i="14"/>
  <c r="AL346" i="14"/>
  <c r="AM346" i="14"/>
  <c r="Q347" i="14"/>
  <c r="R347" i="14"/>
  <c r="S347" i="14"/>
  <c r="T347" i="14"/>
  <c r="U347" i="14"/>
  <c r="V347" i="14"/>
  <c r="W347" i="14"/>
  <c r="X347" i="14"/>
  <c r="Y347" i="14"/>
  <c r="Z347" i="14"/>
  <c r="AA347" i="14"/>
  <c r="AB347" i="14"/>
  <c r="AC347" i="14"/>
  <c r="AD347" i="14"/>
  <c r="AE347" i="14"/>
  <c r="AE35" i="14" s="1"/>
  <c r="AF347" i="14"/>
  <c r="AG347" i="14"/>
  <c r="AH347" i="14"/>
  <c r="AI347" i="14"/>
  <c r="AJ347" i="14"/>
  <c r="AK347" i="14"/>
  <c r="AL347" i="14"/>
  <c r="AM347" i="14"/>
  <c r="Q348" i="14"/>
  <c r="R348" i="14"/>
  <c r="S348" i="14"/>
  <c r="T348" i="14"/>
  <c r="U348" i="14"/>
  <c r="V348" i="14"/>
  <c r="W348" i="14"/>
  <c r="X348" i="14"/>
  <c r="X36" i="14" s="1"/>
  <c r="Y348" i="14"/>
  <c r="Z348" i="14"/>
  <c r="AA348" i="14"/>
  <c r="AB348" i="14"/>
  <c r="AC348" i="14"/>
  <c r="AD348" i="14"/>
  <c r="AE348" i="14"/>
  <c r="AF348" i="14"/>
  <c r="AG348" i="14"/>
  <c r="AH348" i="14"/>
  <c r="AI348" i="14"/>
  <c r="AJ348" i="14"/>
  <c r="AK348" i="14"/>
  <c r="AL348" i="14"/>
  <c r="AM348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AD349" i="14"/>
  <c r="AE349" i="14"/>
  <c r="AF349" i="14"/>
  <c r="AG349" i="14"/>
  <c r="AH349" i="14"/>
  <c r="AI349" i="14"/>
  <c r="AJ349" i="14"/>
  <c r="AK349" i="14"/>
  <c r="AL349" i="14"/>
  <c r="AM349" i="14"/>
  <c r="Q350" i="14"/>
  <c r="R350" i="14"/>
  <c r="S350" i="14"/>
  <c r="T350" i="14"/>
  <c r="U350" i="14"/>
  <c r="V350" i="14"/>
  <c r="W350" i="14"/>
  <c r="X350" i="14"/>
  <c r="Y350" i="14"/>
  <c r="Z350" i="14"/>
  <c r="Z38" i="14" s="1"/>
  <c r="AA350" i="14"/>
  <c r="AB350" i="14"/>
  <c r="AC350" i="14"/>
  <c r="AD350" i="14"/>
  <c r="AE350" i="14"/>
  <c r="AF350" i="14"/>
  <c r="AG350" i="14"/>
  <c r="AH350" i="14"/>
  <c r="AI350" i="14"/>
  <c r="AJ350" i="14"/>
  <c r="AK350" i="14"/>
  <c r="AL350" i="14"/>
  <c r="AM350" i="14"/>
  <c r="Q351" i="14"/>
  <c r="R351" i="14"/>
  <c r="S351" i="14"/>
  <c r="S39" i="14" s="1"/>
  <c r="T351" i="14"/>
  <c r="U351" i="14"/>
  <c r="V351" i="14"/>
  <c r="W351" i="14"/>
  <c r="X351" i="14"/>
  <c r="Y351" i="14"/>
  <c r="Z351" i="14"/>
  <c r="AA351" i="14"/>
  <c r="AA39" i="14" s="1"/>
  <c r="AB351" i="14"/>
  <c r="AC351" i="14"/>
  <c r="AD351" i="14"/>
  <c r="AE351" i="14"/>
  <c r="AF351" i="14"/>
  <c r="AG351" i="14"/>
  <c r="AH351" i="14"/>
  <c r="AI351" i="14"/>
  <c r="AJ351" i="14"/>
  <c r="AK351" i="14"/>
  <c r="AL351" i="14"/>
  <c r="AM351" i="14"/>
  <c r="Q323" i="14"/>
  <c r="R323" i="14"/>
  <c r="S323" i="14"/>
  <c r="T323" i="14"/>
  <c r="U323" i="14"/>
  <c r="V323" i="14"/>
  <c r="W323" i="14"/>
  <c r="X323" i="14"/>
  <c r="Y323" i="14"/>
  <c r="Z323" i="14"/>
  <c r="AA323" i="14"/>
  <c r="AB323" i="14"/>
  <c r="AC323" i="14"/>
  <c r="AD323" i="14"/>
  <c r="AE323" i="14"/>
  <c r="AF323" i="14"/>
  <c r="AG323" i="14"/>
  <c r="AH323" i="14"/>
  <c r="AI323" i="14"/>
  <c r="AJ323" i="14"/>
  <c r="AK323" i="14"/>
  <c r="AL323" i="14"/>
  <c r="AM323" i="14"/>
  <c r="Q324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AD324" i="14"/>
  <c r="AE324" i="14"/>
  <c r="AF324" i="14"/>
  <c r="AG324" i="14"/>
  <c r="AH324" i="14"/>
  <c r="AI324" i="14"/>
  <c r="AJ324" i="14"/>
  <c r="AK324" i="14"/>
  <c r="AL324" i="14"/>
  <c r="AM324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AD325" i="14"/>
  <c r="AE325" i="14"/>
  <c r="AF325" i="14"/>
  <c r="AG325" i="14"/>
  <c r="AH325" i="14"/>
  <c r="AI325" i="14"/>
  <c r="AJ325" i="14"/>
  <c r="AK325" i="14"/>
  <c r="AL325" i="14"/>
  <c r="AM325" i="14"/>
  <c r="Q326" i="14"/>
  <c r="R326" i="14"/>
  <c r="S326" i="14"/>
  <c r="T326" i="14"/>
  <c r="U326" i="14"/>
  <c r="V326" i="14"/>
  <c r="W326" i="14"/>
  <c r="X326" i="14"/>
  <c r="Y326" i="14"/>
  <c r="Z326" i="14"/>
  <c r="AA326" i="14"/>
  <c r="AB326" i="14"/>
  <c r="AC326" i="14"/>
  <c r="AD326" i="14"/>
  <c r="AE326" i="14"/>
  <c r="AF326" i="14"/>
  <c r="AG326" i="14"/>
  <c r="AH326" i="14"/>
  <c r="AI326" i="14"/>
  <c r="AJ326" i="14"/>
  <c r="AK326" i="14"/>
  <c r="AL326" i="14"/>
  <c r="AM326" i="14"/>
  <c r="Q327" i="14"/>
  <c r="R327" i="14"/>
  <c r="S327" i="14"/>
  <c r="T327" i="14"/>
  <c r="U327" i="14"/>
  <c r="V327" i="14"/>
  <c r="W327" i="14"/>
  <c r="X327" i="14"/>
  <c r="Y327" i="14"/>
  <c r="Z327" i="14"/>
  <c r="AA327" i="14"/>
  <c r="AB327" i="14"/>
  <c r="AC327" i="14"/>
  <c r="AD327" i="14"/>
  <c r="AE327" i="14"/>
  <c r="AF327" i="14"/>
  <c r="AG327" i="14"/>
  <c r="AH327" i="14"/>
  <c r="AI327" i="14"/>
  <c r="AJ327" i="14"/>
  <c r="AK327" i="14"/>
  <c r="AL327" i="14"/>
  <c r="AM327" i="14"/>
  <c r="Q328" i="14"/>
  <c r="R328" i="14"/>
  <c r="S328" i="14"/>
  <c r="T328" i="14"/>
  <c r="U328" i="14"/>
  <c r="V328" i="14"/>
  <c r="W328" i="14"/>
  <c r="X328" i="14"/>
  <c r="Y328" i="14"/>
  <c r="Z328" i="14"/>
  <c r="AA328" i="14"/>
  <c r="AB328" i="14"/>
  <c r="AC328" i="14"/>
  <c r="AD328" i="14"/>
  <c r="AE328" i="14"/>
  <c r="AF328" i="14"/>
  <c r="AG328" i="14"/>
  <c r="AH328" i="14"/>
  <c r="AI328" i="14"/>
  <c r="AJ328" i="14"/>
  <c r="AK328" i="14"/>
  <c r="AL328" i="14"/>
  <c r="AM328" i="14"/>
  <c r="Q329" i="14"/>
  <c r="R329" i="14"/>
  <c r="S329" i="14"/>
  <c r="T329" i="14"/>
  <c r="U329" i="14"/>
  <c r="V329" i="14"/>
  <c r="W329" i="14"/>
  <c r="X329" i="14"/>
  <c r="Y329" i="14"/>
  <c r="Z329" i="14"/>
  <c r="AA329" i="14"/>
  <c r="AB329" i="14"/>
  <c r="AC329" i="14"/>
  <c r="AD329" i="14"/>
  <c r="AE329" i="14"/>
  <c r="AF329" i="14"/>
  <c r="AG329" i="14"/>
  <c r="AH329" i="14"/>
  <c r="AI329" i="14"/>
  <c r="AJ329" i="14"/>
  <c r="AK329" i="14"/>
  <c r="AL329" i="14"/>
  <c r="AM329" i="14"/>
  <c r="Q330" i="14"/>
  <c r="R330" i="14"/>
  <c r="S330" i="14"/>
  <c r="T330" i="14"/>
  <c r="U330" i="14"/>
  <c r="V330" i="14"/>
  <c r="W330" i="14"/>
  <c r="X330" i="14"/>
  <c r="Y330" i="14"/>
  <c r="Z330" i="14"/>
  <c r="AA330" i="14"/>
  <c r="AB330" i="14"/>
  <c r="AC330" i="14"/>
  <c r="AD330" i="14"/>
  <c r="AE330" i="14"/>
  <c r="AF330" i="14"/>
  <c r="AG330" i="14"/>
  <c r="AH330" i="14"/>
  <c r="AI330" i="14"/>
  <c r="AJ330" i="14"/>
  <c r="AK330" i="14"/>
  <c r="AL330" i="14"/>
  <c r="AM330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D231" i="14"/>
  <c r="AE231" i="14"/>
  <c r="AF231" i="14"/>
  <c r="AG231" i="14"/>
  <c r="AH231" i="14"/>
  <c r="AI231" i="14"/>
  <c r="AJ231" i="14"/>
  <c r="AK231" i="14"/>
  <c r="AL231" i="14"/>
  <c r="AM231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D232" i="14"/>
  <c r="AE232" i="14"/>
  <c r="AF232" i="14"/>
  <c r="AG232" i="14"/>
  <c r="AH232" i="14"/>
  <c r="AI232" i="14"/>
  <c r="AJ232" i="14"/>
  <c r="AK232" i="14"/>
  <c r="AL232" i="14"/>
  <c r="AM232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D233" i="14"/>
  <c r="AE233" i="14"/>
  <c r="AF233" i="14"/>
  <c r="AG233" i="14"/>
  <c r="AH233" i="14"/>
  <c r="AI233" i="14"/>
  <c r="AJ233" i="14"/>
  <c r="AK233" i="14"/>
  <c r="AL233" i="14"/>
  <c r="AM233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D234" i="14"/>
  <c r="AE234" i="14"/>
  <c r="AF234" i="14"/>
  <c r="AG234" i="14"/>
  <c r="AH234" i="14"/>
  <c r="AI234" i="14"/>
  <c r="AJ234" i="14"/>
  <c r="AK234" i="14"/>
  <c r="AL234" i="14"/>
  <c r="AM234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D235" i="14"/>
  <c r="AE235" i="14"/>
  <c r="AF235" i="14"/>
  <c r="AG235" i="14"/>
  <c r="AH235" i="14"/>
  <c r="AI235" i="14"/>
  <c r="AJ235" i="14"/>
  <c r="AK235" i="14"/>
  <c r="AL235" i="14"/>
  <c r="AM235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D236" i="14"/>
  <c r="AE236" i="14"/>
  <c r="AF236" i="14"/>
  <c r="AG236" i="14"/>
  <c r="AH236" i="14"/>
  <c r="AI236" i="14"/>
  <c r="AJ236" i="14"/>
  <c r="AK236" i="14"/>
  <c r="AL236" i="14"/>
  <c r="AM236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D237" i="14"/>
  <c r="AE237" i="14"/>
  <c r="AF237" i="14"/>
  <c r="AG237" i="14"/>
  <c r="AH237" i="14"/>
  <c r="AI237" i="14"/>
  <c r="AJ237" i="14"/>
  <c r="AK237" i="14"/>
  <c r="AL237" i="14"/>
  <c r="AM237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D238" i="14"/>
  <c r="AE238" i="14"/>
  <c r="AF238" i="14"/>
  <c r="AG238" i="14"/>
  <c r="AH238" i="14"/>
  <c r="AI238" i="14"/>
  <c r="AJ238" i="14"/>
  <c r="AK238" i="14"/>
  <c r="AL238" i="14"/>
  <c r="AM238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D239" i="14"/>
  <c r="AE239" i="14"/>
  <c r="AF239" i="14"/>
  <c r="AG239" i="14"/>
  <c r="AH239" i="14"/>
  <c r="AI239" i="14"/>
  <c r="AJ239" i="14"/>
  <c r="AK239" i="14"/>
  <c r="AL239" i="14"/>
  <c r="AM239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D240" i="14"/>
  <c r="AE240" i="14"/>
  <c r="AF240" i="14"/>
  <c r="AG240" i="14"/>
  <c r="AH240" i="14"/>
  <c r="AI240" i="14"/>
  <c r="AJ240" i="14"/>
  <c r="AK240" i="14"/>
  <c r="AL240" i="14"/>
  <c r="AM240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D241" i="14"/>
  <c r="AE241" i="14"/>
  <c r="AF241" i="14"/>
  <c r="AG241" i="14"/>
  <c r="AH241" i="14"/>
  <c r="AI241" i="14"/>
  <c r="AJ241" i="14"/>
  <c r="AK241" i="14"/>
  <c r="AL241" i="14"/>
  <c r="AM241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D242" i="14"/>
  <c r="AE242" i="14"/>
  <c r="AF242" i="14"/>
  <c r="AG242" i="14"/>
  <c r="AH242" i="14"/>
  <c r="AI242" i="14"/>
  <c r="AJ242" i="14"/>
  <c r="AK242" i="14"/>
  <c r="AL242" i="14"/>
  <c r="AM242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D243" i="14"/>
  <c r="AE243" i="14"/>
  <c r="AF243" i="14"/>
  <c r="AG243" i="14"/>
  <c r="AH243" i="14"/>
  <c r="AI243" i="14"/>
  <c r="AJ243" i="14"/>
  <c r="AK243" i="14"/>
  <c r="AL243" i="14"/>
  <c r="AM243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D244" i="14"/>
  <c r="AE244" i="14"/>
  <c r="AF244" i="14"/>
  <c r="AG244" i="14"/>
  <c r="AH244" i="14"/>
  <c r="AI244" i="14"/>
  <c r="AJ244" i="14"/>
  <c r="AK244" i="14"/>
  <c r="AL244" i="14"/>
  <c r="AM244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D245" i="14"/>
  <c r="AE245" i="14"/>
  <c r="AF245" i="14"/>
  <c r="AG245" i="14"/>
  <c r="AH245" i="14"/>
  <c r="AI245" i="14"/>
  <c r="AJ245" i="14"/>
  <c r="AK245" i="14"/>
  <c r="AL245" i="14"/>
  <c r="AM245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AE246" i="14"/>
  <c r="AF246" i="14"/>
  <c r="AG246" i="14"/>
  <c r="AH246" i="14"/>
  <c r="AI246" i="14"/>
  <c r="AJ246" i="14"/>
  <c r="AK246" i="14"/>
  <c r="AL246" i="14"/>
  <c r="AM246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D247" i="14"/>
  <c r="AE247" i="14"/>
  <c r="AF247" i="14"/>
  <c r="AG247" i="14"/>
  <c r="AH247" i="14"/>
  <c r="AI247" i="14"/>
  <c r="AJ247" i="14"/>
  <c r="AK247" i="14"/>
  <c r="AL247" i="14"/>
  <c r="AM247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D219" i="14"/>
  <c r="AE219" i="14"/>
  <c r="AF219" i="14"/>
  <c r="AG219" i="14"/>
  <c r="AH219" i="14"/>
  <c r="AI219" i="14"/>
  <c r="AJ219" i="14"/>
  <c r="AK219" i="14"/>
  <c r="AL219" i="14"/>
  <c r="AM219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D220" i="14"/>
  <c r="AE220" i="14"/>
  <c r="AF220" i="14"/>
  <c r="AG220" i="14"/>
  <c r="AH220" i="14"/>
  <c r="AI220" i="14"/>
  <c r="AJ220" i="14"/>
  <c r="AK220" i="14"/>
  <c r="AL220" i="14"/>
  <c r="AM220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AF221" i="14"/>
  <c r="AG221" i="14"/>
  <c r="AH221" i="14"/>
  <c r="AI221" i="14"/>
  <c r="AJ221" i="14"/>
  <c r="AK221" i="14"/>
  <c r="AL221" i="14"/>
  <c r="AM221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D222" i="14"/>
  <c r="AE222" i="14"/>
  <c r="AF222" i="14"/>
  <c r="AG222" i="14"/>
  <c r="AH222" i="14"/>
  <c r="AI222" i="14"/>
  <c r="AJ222" i="14"/>
  <c r="AK222" i="14"/>
  <c r="AL222" i="14"/>
  <c r="AM222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D223" i="14"/>
  <c r="AE223" i="14"/>
  <c r="AF223" i="14"/>
  <c r="AG223" i="14"/>
  <c r="AH223" i="14"/>
  <c r="AI223" i="14"/>
  <c r="AJ223" i="14"/>
  <c r="AK223" i="14"/>
  <c r="AL223" i="14"/>
  <c r="AM223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D224" i="14"/>
  <c r="AE224" i="14"/>
  <c r="AF224" i="14"/>
  <c r="AG224" i="14"/>
  <c r="AH224" i="14"/>
  <c r="AI224" i="14"/>
  <c r="AJ224" i="14"/>
  <c r="AK224" i="14"/>
  <c r="AL224" i="14"/>
  <c r="AM224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AF225" i="14"/>
  <c r="AG225" i="14"/>
  <c r="AH225" i="14"/>
  <c r="AI225" i="14"/>
  <c r="AJ225" i="14"/>
  <c r="AK225" i="14"/>
  <c r="AL225" i="14"/>
  <c r="AM225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D226" i="14"/>
  <c r="AE226" i="14"/>
  <c r="AF226" i="14"/>
  <c r="AG226" i="14"/>
  <c r="AH226" i="14"/>
  <c r="AI226" i="14"/>
  <c r="AJ226" i="14"/>
  <c r="AK226" i="14"/>
  <c r="AL226" i="14"/>
  <c r="AM226" i="14"/>
  <c r="Q127" i="14"/>
  <c r="R127" i="14"/>
  <c r="R23" i="14" s="1"/>
  <c r="S127" i="14"/>
  <c r="T127" i="14"/>
  <c r="T23" i="14" s="1"/>
  <c r="U127" i="14"/>
  <c r="V127" i="14"/>
  <c r="W127" i="14"/>
  <c r="X127" i="14"/>
  <c r="Y127" i="14"/>
  <c r="Z127" i="14"/>
  <c r="Z23" i="14" s="1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Q128" i="14"/>
  <c r="R128" i="14"/>
  <c r="S128" i="14"/>
  <c r="S24" i="14" s="1"/>
  <c r="T128" i="14"/>
  <c r="U128" i="14"/>
  <c r="V128" i="14"/>
  <c r="W128" i="14"/>
  <c r="X128" i="14"/>
  <c r="Y128" i="14"/>
  <c r="Z128" i="14"/>
  <c r="AA128" i="14"/>
  <c r="AA24" i="14" s="1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Q129" i="14"/>
  <c r="R129" i="14"/>
  <c r="S129" i="14"/>
  <c r="T129" i="14"/>
  <c r="T25" i="14" s="1"/>
  <c r="U129" i="14"/>
  <c r="V129" i="14"/>
  <c r="V25" i="14" s="1"/>
  <c r="W129" i="14"/>
  <c r="X129" i="14"/>
  <c r="Y129" i="14"/>
  <c r="Z129" i="14"/>
  <c r="AA129" i="14"/>
  <c r="AB129" i="14"/>
  <c r="AB25" i="14" s="1"/>
  <c r="AC129" i="14"/>
  <c r="AD129" i="14"/>
  <c r="AE129" i="14"/>
  <c r="AF129" i="14"/>
  <c r="AG129" i="14"/>
  <c r="AH129" i="14"/>
  <c r="AI129" i="14"/>
  <c r="AJ129" i="14"/>
  <c r="AK129" i="14"/>
  <c r="AL129" i="14"/>
  <c r="AM129" i="14"/>
  <c r="Q130" i="14"/>
  <c r="R130" i="14"/>
  <c r="S130" i="14"/>
  <c r="T130" i="14"/>
  <c r="U130" i="14"/>
  <c r="U26" i="14" s="1"/>
  <c r="V130" i="14"/>
  <c r="W130" i="14"/>
  <c r="X130" i="14"/>
  <c r="Y130" i="14"/>
  <c r="Z130" i="14"/>
  <c r="AA130" i="14"/>
  <c r="AB130" i="14"/>
  <c r="AC130" i="14"/>
  <c r="AC26" i="14" s="1"/>
  <c r="AD130" i="14"/>
  <c r="AE130" i="14"/>
  <c r="AE26" i="14" s="1"/>
  <c r="AF130" i="14"/>
  <c r="AG130" i="14"/>
  <c r="AH130" i="14"/>
  <c r="AI130" i="14"/>
  <c r="AJ130" i="14"/>
  <c r="AK130" i="14"/>
  <c r="AL130" i="14"/>
  <c r="AM130" i="14"/>
  <c r="Q131" i="14"/>
  <c r="R131" i="14"/>
  <c r="S131" i="14"/>
  <c r="T131" i="14"/>
  <c r="U131" i="14"/>
  <c r="V131" i="14"/>
  <c r="V27" i="14" s="1"/>
  <c r="W131" i="14"/>
  <c r="X131" i="14"/>
  <c r="X27" i="14" s="1"/>
  <c r="Y131" i="14"/>
  <c r="Z131" i="14"/>
  <c r="AA131" i="14"/>
  <c r="AB131" i="14"/>
  <c r="AC131" i="14"/>
  <c r="AD131" i="14"/>
  <c r="AD27" i="14" s="1"/>
  <c r="AE131" i="14"/>
  <c r="AF131" i="14"/>
  <c r="AF27" i="14" s="1"/>
  <c r="AG131" i="14"/>
  <c r="AH131" i="14"/>
  <c r="AI131" i="14"/>
  <c r="AJ131" i="14"/>
  <c r="AK131" i="14"/>
  <c r="AL131" i="14"/>
  <c r="AM131" i="14"/>
  <c r="Q132" i="14"/>
  <c r="Q28" i="14" s="1"/>
  <c r="R132" i="14"/>
  <c r="S132" i="14"/>
  <c r="T132" i="14"/>
  <c r="U132" i="14"/>
  <c r="V132" i="14"/>
  <c r="W132" i="14"/>
  <c r="W28" i="14" s="1"/>
  <c r="X132" i="14"/>
  <c r="Y132" i="14"/>
  <c r="Y28" i="14" s="1"/>
  <c r="Z132" i="14"/>
  <c r="AA132" i="14"/>
  <c r="AB132" i="14"/>
  <c r="AC132" i="14"/>
  <c r="AD132" i="14"/>
  <c r="AE132" i="14"/>
  <c r="AE28" i="14" s="1"/>
  <c r="AF132" i="14"/>
  <c r="AG132" i="14"/>
  <c r="AH132" i="14"/>
  <c r="AI132" i="14"/>
  <c r="AJ132" i="14"/>
  <c r="AK132" i="14"/>
  <c r="AL132" i="14"/>
  <c r="AM132" i="14"/>
  <c r="Q133" i="14"/>
  <c r="R133" i="14"/>
  <c r="R29" i="14" s="1"/>
  <c r="S133" i="14"/>
  <c r="T133" i="14"/>
  <c r="U133" i="14"/>
  <c r="V133" i="14"/>
  <c r="W133" i="14"/>
  <c r="X133" i="14"/>
  <c r="X29" i="14" s="1"/>
  <c r="Y133" i="14"/>
  <c r="Z133" i="14"/>
  <c r="Z29" i="14" s="1"/>
  <c r="AA133" i="14"/>
  <c r="AB133" i="14"/>
  <c r="AC133" i="14"/>
  <c r="AD133" i="14"/>
  <c r="AE133" i="14"/>
  <c r="AF133" i="14"/>
  <c r="AF29" i="14" s="1"/>
  <c r="AG133" i="14"/>
  <c r="AH133" i="14"/>
  <c r="AI133" i="14"/>
  <c r="AJ133" i="14"/>
  <c r="AK133" i="14"/>
  <c r="AL133" i="14"/>
  <c r="AM133" i="14"/>
  <c r="Q134" i="14"/>
  <c r="Q30" i="14" s="1"/>
  <c r="R134" i="14"/>
  <c r="S134" i="14"/>
  <c r="S30" i="14" s="1"/>
  <c r="T134" i="14"/>
  <c r="U134" i="14"/>
  <c r="V134" i="14"/>
  <c r="W134" i="14"/>
  <c r="X134" i="14"/>
  <c r="Y134" i="14"/>
  <c r="Z134" i="14"/>
  <c r="AA134" i="14"/>
  <c r="AA30" i="14" s="1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Q135" i="14"/>
  <c r="R135" i="14"/>
  <c r="R31" i="14" s="1"/>
  <c r="S135" i="14"/>
  <c r="T135" i="14"/>
  <c r="T31" i="14" s="1"/>
  <c r="U135" i="14"/>
  <c r="V135" i="14"/>
  <c r="W135" i="14"/>
  <c r="X135" i="14"/>
  <c r="Y135" i="14"/>
  <c r="Z135" i="14"/>
  <c r="Z31" i="14" s="1"/>
  <c r="AA135" i="14"/>
  <c r="AB135" i="14"/>
  <c r="AB31" i="14" s="1"/>
  <c r="AC135" i="14"/>
  <c r="AD135" i="14"/>
  <c r="AE135" i="14"/>
  <c r="AF135" i="14"/>
  <c r="AG135" i="14"/>
  <c r="AH135" i="14"/>
  <c r="AI135" i="14"/>
  <c r="AJ135" i="14"/>
  <c r="AK135" i="14"/>
  <c r="AL135" i="14"/>
  <c r="AM135" i="14"/>
  <c r="Q136" i="14"/>
  <c r="R136" i="14"/>
  <c r="S136" i="14"/>
  <c r="S32" i="14" s="1"/>
  <c r="T136" i="14"/>
  <c r="U136" i="14"/>
  <c r="U32" i="14" s="1"/>
  <c r="V136" i="14"/>
  <c r="W136" i="14"/>
  <c r="X136" i="14"/>
  <c r="Y136" i="14"/>
  <c r="Z136" i="14"/>
  <c r="AA136" i="14"/>
  <c r="AA32" i="14" s="1"/>
  <c r="AB136" i="14"/>
  <c r="AC136" i="14"/>
  <c r="AC32" i="14" s="1"/>
  <c r="AD136" i="14"/>
  <c r="AE136" i="14"/>
  <c r="AF136" i="14"/>
  <c r="AG136" i="14"/>
  <c r="AH136" i="14"/>
  <c r="AI136" i="14"/>
  <c r="AJ136" i="14"/>
  <c r="AK136" i="14"/>
  <c r="AL136" i="14"/>
  <c r="AM136" i="14"/>
  <c r="Q137" i="14"/>
  <c r="R137" i="14"/>
  <c r="S137" i="14"/>
  <c r="T137" i="14"/>
  <c r="T33" i="14" s="1"/>
  <c r="U137" i="14"/>
  <c r="V137" i="14"/>
  <c r="V33" i="14" s="1"/>
  <c r="W137" i="14"/>
  <c r="X137" i="14"/>
  <c r="Y137" i="14"/>
  <c r="Z137" i="14"/>
  <c r="AA137" i="14"/>
  <c r="AB137" i="14"/>
  <c r="AB33" i="14" s="1"/>
  <c r="AC137" i="14"/>
  <c r="AD137" i="14"/>
  <c r="AD33" i="14" s="1"/>
  <c r="AE137" i="14"/>
  <c r="AF137" i="14"/>
  <c r="AG137" i="14"/>
  <c r="AH137" i="14"/>
  <c r="AI137" i="14"/>
  <c r="AJ137" i="14"/>
  <c r="AK137" i="14"/>
  <c r="AL137" i="14"/>
  <c r="AM137" i="14"/>
  <c r="Q138" i="14"/>
  <c r="R138" i="14"/>
  <c r="S138" i="14"/>
  <c r="T138" i="14"/>
  <c r="U138" i="14"/>
  <c r="U34" i="14" s="1"/>
  <c r="V138" i="14"/>
  <c r="W138" i="14"/>
  <c r="W34" i="14" s="1"/>
  <c r="X138" i="14"/>
  <c r="Y138" i="14"/>
  <c r="Z138" i="14"/>
  <c r="AA138" i="14"/>
  <c r="AB138" i="14"/>
  <c r="AC138" i="14"/>
  <c r="AC34" i="14" s="1"/>
  <c r="AD138" i="14"/>
  <c r="AE138" i="14"/>
  <c r="AE34" i="14" s="1"/>
  <c r="AF138" i="14"/>
  <c r="AG138" i="14"/>
  <c r="AH138" i="14"/>
  <c r="AI138" i="14"/>
  <c r="AJ138" i="14"/>
  <c r="AK138" i="14"/>
  <c r="AL138" i="14"/>
  <c r="AM138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D35" i="14" s="1"/>
  <c r="AE139" i="14"/>
  <c r="AF139" i="14"/>
  <c r="AF35" i="14" s="1"/>
  <c r="AG139" i="14"/>
  <c r="AH139" i="14"/>
  <c r="AI139" i="14"/>
  <c r="AJ139" i="14"/>
  <c r="AK139" i="14"/>
  <c r="AL139" i="14"/>
  <c r="AM139" i="14"/>
  <c r="Q140" i="14"/>
  <c r="Q36" i="14" s="1"/>
  <c r="R140" i="14"/>
  <c r="S140" i="14"/>
  <c r="T140" i="14"/>
  <c r="U140" i="14"/>
  <c r="V140" i="14"/>
  <c r="W140" i="14"/>
  <c r="W36" i="14" s="1"/>
  <c r="X140" i="14"/>
  <c r="Y140" i="14"/>
  <c r="Y36" i="14" s="1"/>
  <c r="Z140" i="14"/>
  <c r="AA140" i="14"/>
  <c r="AB140" i="14"/>
  <c r="AC140" i="14"/>
  <c r="AD140" i="14"/>
  <c r="AE140" i="14"/>
  <c r="AE36" i="14" s="1"/>
  <c r="AF140" i="14"/>
  <c r="AG140" i="14"/>
  <c r="AH140" i="14"/>
  <c r="AI140" i="14"/>
  <c r="AI36" i="14" s="1"/>
  <c r="AJ140" i="14"/>
  <c r="AK140" i="14"/>
  <c r="AL140" i="14"/>
  <c r="AM140" i="14"/>
  <c r="Q141" i="14"/>
  <c r="R141" i="14"/>
  <c r="R37" i="14" s="1"/>
  <c r="S141" i="14"/>
  <c r="T141" i="14"/>
  <c r="U141" i="14"/>
  <c r="V141" i="14"/>
  <c r="W141" i="14"/>
  <c r="X141" i="14"/>
  <c r="X37" i="14" s="1"/>
  <c r="Y141" i="14"/>
  <c r="Z141" i="14"/>
  <c r="Z37" i="14" s="1"/>
  <c r="AA141" i="14"/>
  <c r="AB141" i="14"/>
  <c r="AC141" i="14"/>
  <c r="AD141" i="14"/>
  <c r="AE141" i="14"/>
  <c r="AF141" i="14"/>
  <c r="AF37" i="14" s="1"/>
  <c r="AG141" i="14"/>
  <c r="AH141" i="14"/>
  <c r="AI141" i="14"/>
  <c r="AJ141" i="14"/>
  <c r="AJ37" i="14" s="1"/>
  <c r="AK141" i="14"/>
  <c r="AL141" i="14"/>
  <c r="AM141" i="14"/>
  <c r="Q142" i="14"/>
  <c r="Q38" i="14" s="1"/>
  <c r="R142" i="14"/>
  <c r="S142" i="14"/>
  <c r="S38" i="14" s="1"/>
  <c r="T142" i="14"/>
  <c r="U142" i="14"/>
  <c r="V142" i="14"/>
  <c r="W142" i="14"/>
  <c r="X142" i="14"/>
  <c r="Y142" i="14"/>
  <c r="Y38" i="14" s="1"/>
  <c r="Z142" i="14"/>
  <c r="AA142" i="14"/>
  <c r="AA38" i="14" s="1"/>
  <c r="AB142" i="14"/>
  <c r="AC142" i="14"/>
  <c r="AD142" i="14"/>
  <c r="AE142" i="14"/>
  <c r="AF142" i="14"/>
  <c r="AG142" i="14"/>
  <c r="AH142" i="14"/>
  <c r="AI142" i="14"/>
  <c r="AJ142" i="14"/>
  <c r="AK142" i="14"/>
  <c r="AK38" i="14" s="1"/>
  <c r="AL142" i="14"/>
  <c r="AM142" i="14"/>
  <c r="Q143" i="14"/>
  <c r="R143" i="14"/>
  <c r="R39" i="14" s="1"/>
  <c r="S143" i="14"/>
  <c r="T143" i="14"/>
  <c r="U143" i="14"/>
  <c r="V143" i="14"/>
  <c r="W143" i="14"/>
  <c r="X143" i="14"/>
  <c r="Y143" i="14"/>
  <c r="Z143" i="14"/>
  <c r="Z39" i="14" s="1"/>
  <c r="AA143" i="14"/>
  <c r="AB143" i="14"/>
  <c r="AB39" i="14" s="1"/>
  <c r="AC143" i="14"/>
  <c r="AD143" i="14"/>
  <c r="AE143" i="14"/>
  <c r="AF143" i="14"/>
  <c r="AG143" i="14"/>
  <c r="AH143" i="14"/>
  <c r="AI143" i="14"/>
  <c r="AJ143" i="14"/>
  <c r="AK143" i="14"/>
  <c r="AL143" i="14"/>
  <c r="AM143" i="14"/>
  <c r="Q115" i="14"/>
  <c r="R115" i="14"/>
  <c r="S115" i="14"/>
  <c r="S11" i="14" s="1"/>
  <c r="T115" i="14"/>
  <c r="U115" i="14"/>
  <c r="U11" i="14" s="1"/>
  <c r="V115" i="14"/>
  <c r="W115" i="14"/>
  <c r="X115" i="14"/>
  <c r="Y115" i="14"/>
  <c r="Z115" i="14"/>
  <c r="AA115" i="14"/>
  <c r="AA11" i="14" s="1"/>
  <c r="AB115" i="14"/>
  <c r="AB11" i="14" s="1"/>
  <c r="AC115" i="14"/>
  <c r="AC11" i="14" s="1"/>
  <c r="AD115" i="14"/>
  <c r="AE115" i="14"/>
  <c r="AF115" i="14"/>
  <c r="AG115" i="14"/>
  <c r="AH115" i="14"/>
  <c r="AI115" i="14"/>
  <c r="AJ115" i="14"/>
  <c r="AK115" i="14"/>
  <c r="AL115" i="14"/>
  <c r="AM115" i="14"/>
  <c r="Q116" i="14"/>
  <c r="R116" i="14"/>
  <c r="S116" i="14"/>
  <c r="T116" i="14"/>
  <c r="T12" i="14" s="1"/>
  <c r="U116" i="14"/>
  <c r="V116" i="14"/>
  <c r="W116" i="14"/>
  <c r="X116" i="14"/>
  <c r="Y116" i="14"/>
  <c r="Z116" i="14"/>
  <c r="AA116" i="14"/>
  <c r="AB116" i="14"/>
  <c r="AB12" i="14" s="1"/>
  <c r="AC116" i="14"/>
  <c r="AC12" i="14" s="1"/>
  <c r="AD116" i="14"/>
  <c r="AD12" i="14" s="1"/>
  <c r="AE116" i="14"/>
  <c r="AF116" i="14"/>
  <c r="AG116" i="14"/>
  <c r="AH116" i="14"/>
  <c r="AI116" i="14"/>
  <c r="AJ116" i="14"/>
  <c r="AK116" i="14"/>
  <c r="AL116" i="14"/>
  <c r="AM116" i="14"/>
  <c r="Q117" i="14"/>
  <c r="R117" i="14"/>
  <c r="S117" i="14"/>
  <c r="T117" i="14"/>
  <c r="U117" i="14"/>
  <c r="U13" i="14" s="1"/>
  <c r="V117" i="14"/>
  <c r="V13" i="14" s="1"/>
  <c r="W117" i="14"/>
  <c r="W13" i="14" s="1"/>
  <c r="X117" i="14"/>
  <c r="Y117" i="14"/>
  <c r="Z117" i="14"/>
  <c r="AA117" i="14"/>
  <c r="AB117" i="14"/>
  <c r="AC117" i="14"/>
  <c r="AC13" i="14" s="1"/>
  <c r="AD117" i="14"/>
  <c r="AD13" i="14" s="1"/>
  <c r="AE117" i="14"/>
  <c r="AE13" i="14" s="1"/>
  <c r="AF117" i="14"/>
  <c r="AG117" i="14"/>
  <c r="AH117" i="14"/>
  <c r="AI117" i="14"/>
  <c r="AJ117" i="14"/>
  <c r="AK117" i="14"/>
  <c r="AL117" i="14"/>
  <c r="AM117" i="14"/>
  <c r="Q118" i="14"/>
  <c r="R118" i="14"/>
  <c r="S118" i="14"/>
  <c r="T118" i="14"/>
  <c r="U118" i="14"/>
  <c r="V118" i="14"/>
  <c r="W118" i="14"/>
  <c r="W14" i="14" s="1"/>
  <c r="X118" i="14"/>
  <c r="X14" i="14" s="1"/>
  <c r="Y118" i="14"/>
  <c r="Z118" i="14"/>
  <c r="AA118" i="14"/>
  <c r="AB118" i="14"/>
  <c r="AC118" i="14"/>
  <c r="AC14" i="14" s="1"/>
  <c r="AD118" i="14"/>
  <c r="AD14" i="14" s="1"/>
  <c r="AE118" i="14"/>
  <c r="AE14" i="14" s="1"/>
  <c r="AF118" i="14"/>
  <c r="AF14" i="14" s="1"/>
  <c r="AG118" i="14"/>
  <c r="AH118" i="14"/>
  <c r="AI118" i="14"/>
  <c r="AJ118" i="14"/>
  <c r="AK118" i="14"/>
  <c r="AL118" i="14"/>
  <c r="AM118" i="14"/>
  <c r="Q119" i="14"/>
  <c r="Q15" i="14" s="1"/>
  <c r="R119" i="14"/>
  <c r="S119" i="14"/>
  <c r="T119" i="14"/>
  <c r="U119" i="14"/>
  <c r="V119" i="14"/>
  <c r="W119" i="14"/>
  <c r="W15" i="14" s="1"/>
  <c r="X119" i="14"/>
  <c r="X15" i="14" s="1"/>
  <c r="Y119" i="14"/>
  <c r="Y15" i="14" s="1"/>
  <c r="Z119" i="14"/>
  <c r="AA119" i="14"/>
  <c r="AB119" i="14"/>
  <c r="AC119" i="14"/>
  <c r="AD119" i="14"/>
  <c r="AE119" i="14"/>
  <c r="AF119" i="14"/>
  <c r="AF15" i="14" s="1"/>
  <c r="AG119" i="14"/>
  <c r="AH119" i="14"/>
  <c r="AI119" i="14"/>
  <c r="AJ119" i="14"/>
  <c r="AK119" i="14"/>
  <c r="AL119" i="14"/>
  <c r="AM119" i="14"/>
  <c r="Q120" i="14"/>
  <c r="Q16" i="14" s="1"/>
  <c r="R120" i="14"/>
  <c r="R16" i="14" s="1"/>
  <c r="S120" i="14"/>
  <c r="T120" i="14"/>
  <c r="U120" i="14"/>
  <c r="V120" i="14"/>
  <c r="V16" i="14" s="1"/>
  <c r="W120" i="14"/>
  <c r="X120" i="14"/>
  <c r="X16" i="14" s="1"/>
  <c r="Y120" i="14"/>
  <c r="Y16" i="14" s="1"/>
  <c r="Z120" i="14"/>
  <c r="Z16" i="14" s="1"/>
  <c r="AA120" i="14"/>
  <c r="AB120" i="14"/>
  <c r="AC120" i="14"/>
  <c r="AD120" i="14"/>
  <c r="AE120" i="14"/>
  <c r="AF120" i="14"/>
  <c r="AF16" i="14" s="1"/>
  <c r="AG120" i="14"/>
  <c r="AH120" i="14"/>
  <c r="AI120" i="14"/>
  <c r="AJ120" i="14"/>
  <c r="AK120" i="14"/>
  <c r="AL120" i="14"/>
  <c r="AM120" i="14"/>
  <c r="Q121" i="14"/>
  <c r="Q17" i="14" s="1"/>
  <c r="R121" i="14"/>
  <c r="R17" i="14" s="1"/>
  <c r="S121" i="14"/>
  <c r="S17" i="14" s="1"/>
  <c r="T121" i="14"/>
  <c r="U121" i="14"/>
  <c r="V121" i="14"/>
  <c r="W121" i="14"/>
  <c r="X121" i="14"/>
  <c r="Y121" i="14"/>
  <c r="Y17" i="14" s="1"/>
  <c r="Z121" i="14"/>
  <c r="Z17" i="14" s="1"/>
  <c r="AA121" i="14"/>
  <c r="AA17" i="14" s="1"/>
  <c r="AB121" i="14"/>
  <c r="AC121" i="14"/>
  <c r="AC17" i="14" s="1"/>
  <c r="AD121" i="14"/>
  <c r="AE121" i="14"/>
  <c r="AE17" i="14" s="1"/>
  <c r="AF121" i="14"/>
  <c r="AG121" i="14"/>
  <c r="AH121" i="14"/>
  <c r="AI121" i="14"/>
  <c r="AJ121" i="14"/>
  <c r="AK121" i="14"/>
  <c r="AL121" i="14"/>
  <c r="AM121" i="14"/>
  <c r="Q122" i="14"/>
  <c r="R122" i="14"/>
  <c r="R18" i="14" s="1"/>
  <c r="S122" i="14"/>
  <c r="S18" i="14" s="1"/>
  <c r="T122" i="14"/>
  <c r="T18" i="14" s="1"/>
  <c r="U122" i="14"/>
  <c r="V122" i="14"/>
  <c r="W122" i="14"/>
  <c r="X122" i="14"/>
  <c r="Y122" i="14"/>
  <c r="Z122" i="14"/>
  <c r="Z18" i="14" s="1"/>
  <c r="AA122" i="14"/>
  <c r="AA18" i="14" s="1"/>
  <c r="AB122" i="14"/>
  <c r="AB18" i="14" s="1"/>
  <c r="AC122" i="14"/>
  <c r="AD122" i="14"/>
  <c r="AE122" i="14"/>
  <c r="AF122" i="14"/>
  <c r="AG122" i="14"/>
  <c r="AH122" i="14"/>
  <c r="AI122" i="14"/>
  <c r="AJ122" i="14"/>
  <c r="AK122" i="14"/>
  <c r="AL122" i="14"/>
  <c r="AM122" i="14"/>
  <c r="P437" i="14"/>
  <c r="P333" i="14"/>
  <c r="P229" i="14"/>
  <c r="P125" i="14"/>
  <c r="P113" i="14"/>
  <c r="P23" i="14"/>
  <c r="S23" i="14"/>
  <c r="U23" i="14"/>
  <c r="V23" i="14"/>
  <c r="W23" i="14"/>
  <c r="AA23" i="14"/>
  <c r="AB23" i="14"/>
  <c r="AC23" i="14"/>
  <c r="AD23" i="14"/>
  <c r="AE23" i="14"/>
  <c r="P24" i="14"/>
  <c r="T24" i="14"/>
  <c r="U24" i="14"/>
  <c r="V24" i="14"/>
  <c r="W24" i="14"/>
  <c r="X24" i="14"/>
  <c r="AB24" i="14"/>
  <c r="AC24" i="14"/>
  <c r="AD24" i="14"/>
  <c r="AE24" i="14"/>
  <c r="AF24" i="14"/>
  <c r="P25" i="14"/>
  <c r="Q25" i="14"/>
  <c r="W25" i="14"/>
  <c r="X25" i="14"/>
  <c r="Y25" i="14"/>
  <c r="AD25" i="14"/>
  <c r="AE25" i="14"/>
  <c r="AF25" i="14"/>
  <c r="P26" i="14"/>
  <c r="Q26" i="14"/>
  <c r="R26" i="14"/>
  <c r="W26" i="14"/>
  <c r="X26" i="14"/>
  <c r="Y26" i="14"/>
  <c r="Z26" i="14"/>
  <c r="AD26" i="14"/>
  <c r="AF26" i="14"/>
  <c r="P27" i="14"/>
  <c r="Q27" i="14"/>
  <c r="R27" i="14"/>
  <c r="S27" i="14"/>
  <c r="Y27" i="14"/>
  <c r="Z27" i="14"/>
  <c r="AA27" i="14"/>
  <c r="P28" i="14"/>
  <c r="R28" i="14"/>
  <c r="S28" i="14"/>
  <c r="T28" i="14"/>
  <c r="Z28" i="14"/>
  <c r="AA28" i="14"/>
  <c r="AB28" i="14"/>
  <c r="P29" i="14"/>
  <c r="Q29" i="14"/>
  <c r="S29" i="14"/>
  <c r="T29" i="14"/>
  <c r="U29" i="14"/>
  <c r="AA29" i="14"/>
  <c r="AB29" i="14"/>
  <c r="AC29" i="14"/>
  <c r="P30" i="14"/>
  <c r="T30" i="14"/>
  <c r="U30" i="14"/>
  <c r="V30" i="14"/>
  <c r="Y30" i="14"/>
  <c r="AB30" i="14"/>
  <c r="AC30" i="14"/>
  <c r="AD30" i="14"/>
  <c r="P31" i="14"/>
  <c r="U31" i="14"/>
  <c r="V31" i="14"/>
  <c r="W31" i="14"/>
  <c r="Y31" i="14"/>
  <c r="AA31" i="14"/>
  <c r="AC31" i="14"/>
  <c r="AD31" i="14"/>
  <c r="AE31" i="14"/>
  <c r="P32" i="14"/>
  <c r="V32" i="14"/>
  <c r="W32" i="14"/>
  <c r="X32" i="14"/>
  <c r="AD32" i="14"/>
  <c r="AE32" i="14"/>
  <c r="AF32" i="14"/>
  <c r="P33" i="14"/>
  <c r="Q33" i="14"/>
  <c r="W33" i="14"/>
  <c r="X33" i="14"/>
  <c r="Y33" i="14"/>
  <c r="AE33" i="14"/>
  <c r="AF33" i="14"/>
  <c r="P34" i="14"/>
  <c r="Q34" i="14"/>
  <c r="R34" i="14"/>
  <c r="X34" i="14"/>
  <c r="Y34" i="14"/>
  <c r="Z34" i="14"/>
  <c r="AF34" i="14"/>
  <c r="P35" i="14"/>
  <c r="Q35" i="14"/>
  <c r="R35" i="14"/>
  <c r="S35" i="14"/>
  <c r="V35" i="14"/>
  <c r="W35" i="14"/>
  <c r="X35" i="14"/>
  <c r="Y35" i="14"/>
  <c r="Z35" i="14"/>
  <c r="AA35" i="14"/>
  <c r="P36" i="14"/>
  <c r="R36" i="14"/>
  <c r="S36" i="14"/>
  <c r="T36" i="14"/>
  <c r="Z36" i="14"/>
  <c r="AA36" i="14"/>
  <c r="AB36" i="14"/>
  <c r="AD36" i="14"/>
  <c r="P37" i="14"/>
  <c r="S37" i="14"/>
  <c r="T37" i="14"/>
  <c r="U37" i="14"/>
  <c r="AA37" i="14"/>
  <c r="AB37" i="14"/>
  <c r="AC37" i="14"/>
  <c r="P38" i="14"/>
  <c r="T38" i="14"/>
  <c r="U38" i="14"/>
  <c r="V38" i="14"/>
  <c r="AB38" i="14"/>
  <c r="AC38" i="14"/>
  <c r="AD38" i="14"/>
  <c r="P39" i="14"/>
  <c r="T39" i="14"/>
  <c r="U39" i="14"/>
  <c r="V39" i="14"/>
  <c r="W39" i="14"/>
  <c r="Y39" i="14"/>
  <c r="AC39" i="14"/>
  <c r="AD39" i="14"/>
  <c r="AE39" i="14"/>
  <c r="P11" i="14"/>
  <c r="T11" i="14"/>
  <c r="V11" i="14"/>
  <c r="W11" i="14"/>
  <c r="X11" i="14"/>
  <c r="AD11" i="14"/>
  <c r="AE11" i="14"/>
  <c r="AF11" i="14"/>
  <c r="P12" i="14"/>
  <c r="U12" i="14"/>
  <c r="V12" i="14"/>
  <c r="W12" i="14"/>
  <c r="X12" i="14"/>
  <c r="AE12" i="14"/>
  <c r="AF12" i="14"/>
  <c r="P13" i="14"/>
  <c r="Q13" i="14"/>
  <c r="X13" i="14"/>
  <c r="Y13" i="14"/>
  <c r="AF13" i="14"/>
  <c r="P14" i="14"/>
  <c r="Q14" i="14"/>
  <c r="R14" i="14"/>
  <c r="V14" i="14"/>
  <c r="Y14" i="14"/>
  <c r="Z14" i="14"/>
  <c r="P15" i="14"/>
  <c r="R15" i="14"/>
  <c r="S15" i="14"/>
  <c r="V15" i="14"/>
  <c r="Z15" i="14"/>
  <c r="AA15" i="14"/>
  <c r="AE15" i="14"/>
  <c r="P16" i="14"/>
  <c r="S16" i="14"/>
  <c r="T16" i="14"/>
  <c r="AA16" i="14"/>
  <c r="AB16" i="14"/>
  <c r="AE16" i="14"/>
  <c r="P17" i="14"/>
  <c r="T17" i="14"/>
  <c r="U17" i="14"/>
  <c r="AB17" i="14"/>
  <c r="P18" i="14"/>
  <c r="U18" i="14"/>
  <c r="V18" i="14"/>
  <c r="AC18" i="14"/>
  <c r="AD18" i="14"/>
  <c r="P9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1" i="14"/>
  <c r="C500" i="14"/>
  <c r="C498" i="14"/>
  <c r="C497" i="14"/>
  <c r="C495" i="14"/>
  <c r="C494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7" i="14"/>
  <c r="C396" i="14"/>
  <c r="C394" i="14"/>
  <c r="C393" i="14"/>
  <c r="C391" i="14"/>
  <c r="C390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3" i="14"/>
  <c r="C292" i="14"/>
  <c r="C290" i="14"/>
  <c r="C289" i="14"/>
  <c r="C287" i="14"/>
  <c r="C286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89" i="14"/>
  <c r="C188" i="14"/>
  <c r="C186" i="14"/>
  <c r="C185" i="14"/>
  <c r="C183" i="14"/>
  <c r="C182" i="14"/>
  <c r="C180" i="14"/>
  <c r="C179" i="14"/>
  <c r="C178" i="14"/>
  <c r="C177" i="14"/>
  <c r="C176" i="14"/>
  <c r="C175" i="14"/>
  <c r="C174" i="14"/>
  <c r="C173" i="14"/>
  <c r="C172" i="14"/>
  <c r="AC172" i="14" s="1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AC147" i="14"/>
  <c r="T164" i="14"/>
  <c r="Y170" i="14"/>
  <c r="AI190" i="14"/>
  <c r="C39" i="14"/>
  <c r="C38" i="14"/>
  <c r="C37" i="14"/>
  <c r="C36" i="14"/>
  <c r="C35" i="14"/>
  <c r="C34" i="14"/>
  <c r="C33" i="14"/>
  <c r="C32" i="14"/>
  <c r="C31" i="14"/>
  <c r="C26" i="14"/>
  <c r="C14" i="14"/>
  <c r="C40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AM502" i="14"/>
  <c r="AL502" i="14"/>
  <c r="AK502" i="14"/>
  <c r="AJ502" i="14"/>
  <c r="AI502" i="14"/>
  <c r="AH502" i="14"/>
  <c r="AG502" i="14"/>
  <c r="AF502" i="14"/>
  <c r="AE502" i="14"/>
  <c r="AD502" i="14"/>
  <c r="AC502" i="14"/>
  <c r="AB502" i="14"/>
  <c r="AA502" i="14"/>
  <c r="Z502" i="14"/>
  <c r="Y502" i="14"/>
  <c r="X502" i="14"/>
  <c r="W502" i="14"/>
  <c r="V502" i="14"/>
  <c r="U502" i="14"/>
  <c r="T502" i="14"/>
  <c r="S502" i="14"/>
  <c r="R502" i="14"/>
  <c r="Q502" i="14"/>
  <c r="AM499" i="14"/>
  <c r="AL499" i="14"/>
  <c r="AK499" i="14"/>
  <c r="AJ499" i="14"/>
  <c r="AI499" i="14"/>
  <c r="AH499" i="14"/>
  <c r="AG499" i="14"/>
  <c r="AF499" i="14"/>
  <c r="AE499" i="14"/>
  <c r="AD499" i="14"/>
  <c r="AC499" i="14"/>
  <c r="AB499" i="14"/>
  <c r="AA499" i="14"/>
  <c r="Z499" i="14"/>
  <c r="Y499" i="14"/>
  <c r="X499" i="14"/>
  <c r="W499" i="14"/>
  <c r="V499" i="14"/>
  <c r="U499" i="14"/>
  <c r="T499" i="14"/>
  <c r="S499" i="14"/>
  <c r="R499" i="14"/>
  <c r="Q499" i="14"/>
  <c r="AM496" i="14"/>
  <c r="AL496" i="14"/>
  <c r="AK496" i="14"/>
  <c r="AJ496" i="14"/>
  <c r="AI496" i="14"/>
  <c r="AH496" i="14"/>
  <c r="AG496" i="14"/>
  <c r="AF496" i="14"/>
  <c r="AE496" i="14"/>
  <c r="AD496" i="14"/>
  <c r="AC496" i="14"/>
  <c r="AB496" i="14"/>
  <c r="AA496" i="14"/>
  <c r="Z496" i="14"/>
  <c r="Y496" i="14"/>
  <c r="X496" i="14"/>
  <c r="W496" i="14"/>
  <c r="V496" i="14"/>
  <c r="U496" i="14"/>
  <c r="T496" i="14"/>
  <c r="S496" i="14"/>
  <c r="R496" i="14"/>
  <c r="Q496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Z493" i="14"/>
  <c r="Y493" i="14"/>
  <c r="X493" i="14"/>
  <c r="W493" i="14"/>
  <c r="V493" i="14"/>
  <c r="U493" i="14"/>
  <c r="T493" i="14"/>
  <c r="S493" i="14"/>
  <c r="R493" i="14"/>
  <c r="Q493" i="14"/>
  <c r="AM464" i="14"/>
  <c r="AL464" i="14"/>
  <c r="AK464" i="14"/>
  <c r="AJ464" i="14"/>
  <c r="AI464" i="14"/>
  <c r="AH464" i="14"/>
  <c r="AG464" i="14"/>
  <c r="AF464" i="14"/>
  <c r="AE464" i="14"/>
  <c r="AD464" i="14"/>
  <c r="AC464" i="14"/>
  <c r="AB464" i="14"/>
  <c r="AA464" i="14"/>
  <c r="Z464" i="14"/>
  <c r="Y464" i="14"/>
  <c r="X464" i="14"/>
  <c r="W464" i="14"/>
  <c r="V464" i="14"/>
  <c r="U464" i="14"/>
  <c r="T464" i="14"/>
  <c r="S464" i="14"/>
  <c r="R464" i="14"/>
  <c r="Q464" i="14"/>
  <c r="AM398" i="14"/>
  <c r="AL398" i="14"/>
  <c r="AK398" i="14"/>
  <c r="AJ398" i="14"/>
  <c r="AI398" i="14"/>
  <c r="AH398" i="14"/>
  <c r="AG398" i="14"/>
  <c r="AF398" i="14"/>
  <c r="AE398" i="14"/>
  <c r="AD398" i="14"/>
  <c r="AC398" i="14"/>
  <c r="AB398" i="14"/>
  <c r="AA398" i="14"/>
  <c r="Z398" i="14"/>
  <c r="Y398" i="14"/>
  <c r="X398" i="14"/>
  <c r="W398" i="14"/>
  <c r="V398" i="14"/>
  <c r="U398" i="14"/>
  <c r="T398" i="14"/>
  <c r="S398" i="14"/>
  <c r="R398" i="14"/>
  <c r="Q398" i="14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Z395" i="14"/>
  <c r="Y395" i="14"/>
  <c r="X395" i="14"/>
  <c r="W395" i="14"/>
  <c r="V395" i="14"/>
  <c r="U395" i="14"/>
  <c r="T395" i="14"/>
  <c r="S395" i="14"/>
  <c r="R395" i="14"/>
  <c r="Q395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Z389" i="14"/>
  <c r="Y389" i="14"/>
  <c r="X389" i="14"/>
  <c r="W389" i="14"/>
  <c r="V389" i="14"/>
  <c r="U389" i="14"/>
  <c r="T389" i="14"/>
  <c r="S389" i="14"/>
  <c r="R389" i="14"/>
  <c r="Q389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AJ190" i="14"/>
  <c r="AB190" i="14"/>
  <c r="T190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AL178" i="14"/>
  <c r="AJ177" i="14"/>
  <c r="AM171" i="14"/>
  <c r="AK166" i="14"/>
  <c r="AL165" i="14"/>
  <c r="Z160" i="14"/>
  <c r="T159" i="14"/>
  <c r="AB158" i="14"/>
  <c r="AA157" i="14"/>
  <c r="AG156" i="14"/>
  <c r="AM149" i="14"/>
  <c r="AM148" i="14"/>
  <c r="AF126" i="14"/>
  <c r="AJ114" i="14"/>
  <c r="AM400" i="14"/>
  <c r="AL400" i="14"/>
  <c r="AK400" i="14"/>
  <c r="AJ400" i="14"/>
  <c r="AI400" i="14"/>
  <c r="AH400" i="14"/>
  <c r="AG400" i="14"/>
  <c r="AF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AM388" i="14"/>
  <c r="AL388" i="14"/>
  <c r="AK388" i="14"/>
  <c r="AJ388" i="14"/>
  <c r="AI388" i="14"/>
  <c r="AH388" i="14"/>
  <c r="AG388" i="14"/>
  <c r="AF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400" i="14"/>
  <c r="Q388" i="14"/>
  <c r="Q362" i="14"/>
  <c r="Q359" i="14"/>
  <c r="Q332" i="14"/>
  <c r="Q320" i="14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96" i="14"/>
  <c r="Q284" i="14"/>
  <c r="Q258" i="14"/>
  <c r="Q255" i="14"/>
  <c r="Q228" i="14"/>
  <c r="Q216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24" i="14"/>
  <c r="Q192" i="14"/>
  <c r="Q180" i="14"/>
  <c r="Q154" i="14"/>
  <c r="Q151" i="14"/>
  <c r="Q112" i="14"/>
  <c r="C19" i="14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316" i="14"/>
  <c r="P212" i="14"/>
  <c r="P108" i="14"/>
  <c r="C30" i="14"/>
  <c r="C41" i="14"/>
  <c r="C42" i="14"/>
  <c r="C43" i="14"/>
  <c r="C44" i="14"/>
  <c r="C45" i="14"/>
  <c r="C46" i="14"/>
  <c r="C47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8" i="14"/>
  <c r="C79" i="14"/>
  <c r="C81" i="14"/>
  <c r="C82" i="14"/>
  <c r="C84" i="14"/>
  <c r="C85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9" i="14"/>
  <c r="C8" i="14"/>
  <c r="C29" i="14"/>
  <c r="C28" i="14"/>
  <c r="C27" i="14"/>
  <c r="C25" i="14"/>
  <c r="C24" i="14"/>
  <c r="C23" i="14"/>
  <c r="C22" i="14"/>
  <c r="C21" i="14"/>
  <c r="C18" i="14"/>
  <c r="C17" i="14"/>
  <c r="C16" i="14"/>
  <c r="C15" i="14"/>
  <c r="C13" i="14"/>
  <c r="C12" i="14"/>
  <c r="C11" i="14"/>
  <c r="C10" i="14"/>
  <c r="AG521" i="14"/>
  <c r="AH4" i="14"/>
  <c r="AH521" i="14" s="1"/>
  <c r="AI4" i="14"/>
  <c r="AI521" i="14" s="1"/>
  <c r="AJ4" i="14"/>
  <c r="AJ521" i="14" s="1"/>
  <c r="AK4" i="14"/>
  <c r="AK521" i="14" s="1"/>
  <c r="AL4" i="14"/>
  <c r="AM4" i="14"/>
  <c r="Q4" i="14"/>
  <c r="AK70" i="14"/>
  <c r="AH70" i="14"/>
  <c r="AG13" i="14" l="1"/>
  <c r="AL39" i="14"/>
  <c r="AH35" i="14"/>
  <c r="AG34" i="14"/>
  <c r="AM32" i="14"/>
  <c r="AL31" i="14"/>
  <c r="AG26" i="14"/>
  <c r="AG14" i="14"/>
  <c r="AK39" i="14"/>
  <c r="AJ38" i="14"/>
  <c r="AI37" i="14"/>
  <c r="AH36" i="14"/>
  <c r="AG35" i="14"/>
  <c r="AM33" i="14"/>
  <c r="AL32" i="14"/>
  <c r="AK31" i="14"/>
  <c r="AG27" i="14"/>
  <c r="AG33" i="14"/>
  <c r="AG25" i="14"/>
  <c r="AG28" i="14"/>
  <c r="AH38" i="14"/>
  <c r="R38" i="14"/>
  <c r="Y37" i="14"/>
  <c r="Q37" i="14"/>
  <c r="AF36" i="14"/>
  <c r="AG23" i="14"/>
  <c r="AM35" i="14"/>
  <c r="AG29" i="14"/>
  <c r="AL34" i="14"/>
  <c r="AD34" i="14"/>
  <c r="V34" i="14"/>
  <c r="AG37" i="14"/>
  <c r="AI31" i="14"/>
  <c r="AG16" i="14"/>
  <c r="AK33" i="14"/>
  <c r="AL26" i="14"/>
  <c r="AI39" i="14"/>
  <c r="AJ32" i="14"/>
  <c r="AG15" i="14"/>
  <c r="AJ39" i="14"/>
  <c r="AI38" i="14"/>
  <c r="AH37" i="14"/>
  <c r="AG36" i="14"/>
  <c r="AM34" i="14"/>
  <c r="AL33" i="14"/>
  <c r="AK32" i="14"/>
  <c r="AJ31" i="14"/>
  <c r="AM26" i="14"/>
  <c r="AF17" i="14"/>
  <c r="X17" i="14"/>
  <c r="W16" i="14"/>
  <c r="AD15" i="14"/>
  <c r="U14" i="14"/>
  <c r="AB13" i="14"/>
  <c r="T13" i="14"/>
  <c r="AA12" i="14"/>
  <c r="S12" i="14"/>
  <c r="Z11" i="14"/>
  <c r="R11" i="14"/>
  <c r="Q39" i="14"/>
  <c r="AF38" i="14"/>
  <c r="X38" i="14"/>
  <c r="AE37" i="14"/>
  <c r="W37" i="14"/>
  <c r="V36" i="14"/>
  <c r="AC35" i="14"/>
  <c r="U35" i="14"/>
  <c r="AB34" i="14"/>
  <c r="T34" i="14"/>
  <c r="AA33" i="14"/>
  <c r="S33" i="14"/>
  <c r="Z32" i="14"/>
  <c r="R32" i="14"/>
  <c r="Q31" i="14"/>
  <c r="AF30" i="14"/>
  <c r="X30" i="14"/>
  <c r="AE29" i="14"/>
  <c r="W29" i="14"/>
  <c r="AD28" i="14"/>
  <c r="V28" i="14"/>
  <c r="AC27" i="14"/>
  <c r="U27" i="14"/>
  <c r="AB26" i="14"/>
  <c r="T26" i="14"/>
  <c r="AA25" i="14"/>
  <c r="S25" i="14"/>
  <c r="Z24" i="14"/>
  <c r="R24" i="14"/>
  <c r="Y23" i="14"/>
  <c r="Q23" i="14"/>
  <c r="X18" i="14"/>
  <c r="W17" i="14"/>
  <c r="AD16" i="14"/>
  <c r="AC15" i="14"/>
  <c r="U15" i="14"/>
  <c r="AB14" i="14"/>
  <c r="T14" i="14"/>
  <c r="AA13" i="14"/>
  <c r="S13" i="14"/>
  <c r="Z12" i="14"/>
  <c r="R12" i="14"/>
  <c r="Y11" i="14"/>
  <c r="Q11" i="14"/>
  <c r="AG17" i="14"/>
  <c r="AG38" i="14"/>
  <c r="AG30" i="14"/>
  <c r="AK26" i="14"/>
  <c r="AG39" i="14"/>
  <c r="AG31" i="14"/>
  <c r="AG11" i="14"/>
  <c r="AG18" i="14"/>
  <c r="Y18" i="14"/>
  <c r="Q18" i="14"/>
  <c r="AF18" i="14"/>
  <c r="AL38" i="14"/>
  <c r="AM39" i="14"/>
  <c r="AK37" i="14"/>
  <c r="AJ36" i="14"/>
  <c r="AI35" i="14"/>
  <c r="AH34" i="14"/>
  <c r="AM31" i="14"/>
  <c r="AH26" i="14"/>
  <c r="AH14" i="14"/>
  <c r="AM37" i="14"/>
  <c r="AL36" i="14"/>
  <c r="AK35" i="14"/>
  <c r="AJ34" i="14"/>
  <c r="AI33" i="14"/>
  <c r="AH32" i="14"/>
  <c r="AJ26" i="14"/>
  <c r="AL14" i="14"/>
  <c r="AH39" i="14"/>
  <c r="AM36" i="14"/>
  <c r="AL35" i="14"/>
  <c r="AK34" i="14"/>
  <c r="AJ33" i="14"/>
  <c r="AI32" i="14"/>
  <c r="AH31" i="14"/>
  <c r="AK14" i="14"/>
  <c r="AG32" i="14"/>
  <c r="Y32" i="14"/>
  <c r="Q32" i="14"/>
  <c r="V17" i="14"/>
  <c r="AM14" i="14"/>
  <c r="AJ14" i="14"/>
  <c r="AF39" i="14"/>
  <c r="X39" i="14"/>
  <c r="AM38" i="14"/>
  <c r="AE38" i="14"/>
  <c r="W38" i="14"/>
  <c r="AL37" i="14"/>
  <c r="AD37" i="14"/>
  <c r="V37" i="14"/>
  <c r="AK36" i="14"/>
  <c r="AC36" i="14"/>
  <c r="U36" i="14"/>
  <c r="AJ35" i="14"/>
  <c r="AB35" i="14"/>
  <c r="T35" i="14"/>
  <c r="AI34" i="14"/>
  <c r="AA34" i="14"/>
  <c r="S34" i="14"/>
  <c r="AH33" i="14"/>
  <c r="Z33" i="14"/>
  <c r="R33" i="14"/>
  <c r="AF31" i="14"/>
  <c r="X31" i="14"/>
  <c r="AD29" i="14"/>
  <c r="V29" i="14"/>
  <c r="AI26" i="14"/>
  <c r="AA26" i="14"/>
  <c r="S26" i="14"/>
  <c r="AG24" i="14"/>
  <c r="Y24" i="14"/>
  <c r="Q24" i="14"/>
  <c r="AF23" i="14"/>
  <c r="X23" i="14"/>
  <c r="AE18" i="14"/>
  <c r="W18" i="14"/>
  <c r="AD17" i="14"/>
  <c r="AC16" i="14"/>
  <c r="U16" i="14"/>
  <c r="AB15" i="14"/>
  <c r="T15" i="14"/>
  <c r="AI14" i="14"/>
  <c r="AA14" i="14"/>
  <c r="S14" i="14"/>
  <c r="Z13" i="14"/>
  <c r="R13" i="14"/>
  <c r="AG12" i="14"/>
  <c r="Y12" i="14"/>
  <c r="Q12" i="14"/>
  <c r="Z25" i="14"/>
  <c r="R25" i="14"/>
  <c r="AC28" i="14"/>
  <c r="U28" i="14"/>
  <c r="AF125" i="14"/>
  <c r="AE30" i="14"/>
  <c r="W30" i="14"/>
  <c r="AB27" i="14"/>
  <c r="T27" i="14"/>
  <c r="U190" i="14"/>
  <c r="AC190" i="14"/>
  <c r="AK190" i="14"/>
  <c r="AK86" i="14" s="1"/>
  <c r="V190" i="14"/>
  <c r="AD190" i="14"/>
  <c r="AL190" i="14"/>
  <c r="AL86" i="14" s="1"/>
  <c r="W190" i="14"/>
  <c r="AE190" i="14"/>
  <c r="AM190" i="14"/>
  <c r="AM86" i="14" s="1"/>
  <c r="X190" i="14"/>
  <c r="AF190" i="14"/>
  <c r="Q190" i="14"/>
  <c r="Y190" i="14"/>
  <c r="AG190" i="14"/>
  <c r="AG86" i="14" s="1"/>
  <c r="R190" i="14"/>
  <c r="Z190" i="14"/>
  <c r="AH190" i="14"/>
  <c r="AH86" i="14" s="1"/>
  <c r="S190" i="14"/>
  <c r="AA190" i="14"/>
  <c r="AD147" i="14"/>
  <c r="AI48" i="14"/>
  <c r="AJ77" i="14"/>
  <c r="AK80" i="14"/>
  <c r="AH77" i="14"/>
  <c r="AJ48" i="14"/>
  <c r="AI77" i="14"/>
  <c r="X126" i="14"/>
  <c r="X125" i="14" s="1"/>
  <c r="AD126" i="14"/>
  <c r="AD125" i="14" s="1"/>
  <c r="AD148" i="14"/>
  <c r="AG77" i="14"/>
  <c r="AE126" i="14"/>
  <c r="AE125" i="14" s="1"/>
  <c r="AE148" i="14"/>
  <c r="AG48" i="14"/>
  <c r="AH48" i="14"/>
  <c r="AL126" i="14"/>
  <c r="AL147" i="14"/>
  <c r="W148" i="14"/>
  <c r="AK147" i="14"/>
  <c r="U164" i="14"/>
  <c r="T126" i="14"/>
  <c r="T125" i="14" s="1"/>
  <c r="U147" i="14"/>
  <c r="R156" i="14"/>
  <c r="V147" i="14"/>
  <c r="AH156" i="14"/>
  <c r="AH275" i="14"/>
  <c r="Z275" i="14"/>
  <c r="R275" i="14"/>
  <c r="AF275" i="14"/>
  <c r="X275" i="14"/>
  <c r="AK275" i="14"/>
  <c r="AA275" i="14"/>
  <c r="AG275" i="14"/>
  <c r="V275" i="14"/>
  <c r="AE275" i="14"/>
  <c r="U275" i="14"/>
  <c r="AD275" i="14"/>
  <c r="T275" i="14"/>
  <c r="AM275" i="14"/>
  <c r="AC275" i="14"/>
  <c r="S275" i="14"/>
  <c r="AL275" i="14"/>
  <c r="AB275" i="14"/>
  <c r="Q275" i="14"/>
  <c r="AJ275" i="14"/>
  <c r="AI275" i="14"/>
  <c r="Y275" i="14"/>
  <c r="W275" i="14"/>
  <c r="AF149" i="14"/>
  <c r="AD159" i="14"/>
  <c r="AJ148" i="14"/>
  <c r="AB148" i="14"/>
  <c r="T148" i="14"/>
  <c r="AI148" i="14"/>
  <c r="AA148" i="14"/>
  <c r="S148" i="14"/>
  <c r="AH148" i="14"/>
  <c r="Z148" i="14"/>
  <c r="R148" i="14"/>
  <c r="AG148" i="14"/>
  <c r="Y148" i="14"/>
  <c r="Q148" i="14"/>
  <c r="AG157" i="14"/>
  <c r="Y157" i="14"/>
  <c r="Q157" i="14"/>
  <c r="AF157" i="14"/>
  <c r="X157" i="14"/>
  <c r="AM157" i="14"/>
  <c r="AE157" i="14"/>
  <c r="W157" i="14"/>
  <c r="AL157" i="14"/>
  <c r="AD157" i="14"/>
  <c r="V157" i="14"/>
  <c r="AK157" i="14"/>
  <c r="AC157" i="14"/>
  <c r="U157" i="14"/>
  <c r="AJ157" i="14"/>
  <c r="AB157" i="14"/>
  <c r="T157" i="14"/>
  <c r="AI165" i="14"/>
  <c r="AA165" i="14"/>
  <c r="S165" i="14"/>
  <c r="AH165" i="14"/>
  <c r="Z165" i="14"/>
  <c r="R165" i="14"/>
  <c r="AJ165" i="14"/>
  <c r="X165" i="14"/>
  <c r="AG165" i="14"/>
  <c r="W165" i="14"/>
  <c r="AF165" i="14"/>
  <c r="V165" i="14"/>
  <c r="AE165" i="14"/>
  <c r="U165" i="14"/>
  <c r="AD165" i="14"/>
  <c r="T165" i="14"/>
  <c r="AM165" i="14"/>
  <c r="AC165" i="14"/>
  <c r="Q165" i="14"/>
  <c r="AK252" i="14"/>
  <c r="AC252" i="14"/>
  <c r="U252" i="14"/>
  <c r="AJ252" i="14"/>
  <c r="AB252" i="14"/>
  <c r="T252" i="14"/>
  <c r="AI252" i="14"/>
  <c r="AA252" i="14"/>
  <c r="S252" i="14"/>
  <c r="AH252" i="14"/>
  <c r="Z252" i="14"/>
  <c r="R252" i="14"/>
  <c r="AL252" i="14"/>
  <c r="V252" i="14"/>
  <c r="AG252" i="14"/>
  <c r="Q252" i="14"/>
  <c r="AF252" i="14"/>
  <c r="AE252" i="14"/>
  <c r="AD252" i="14"/>
  <c r="Y252" i="14"/>
  <c r="X252" i="14"/>
  <c r="AM252" i="14"/>
  <c r="W252" i="14"/>
  <c r="AG261" i="14"/>
  <c r="Y261" i="14"/>
  <c r="Q261" i="14"/>
  <c r="AF261" i="14"/>
  <c r="X261" i="14"/>
  <c r="AM261" i="14"/>
  <c r="AE261" i="14"/>
  <c r="W261" i="14"/>
  <c r="AL261" i="14"/>
  <c r="AD261" i="14"/>
  <c r="V261" i="14"/>
  <c r="AK261" i="14"/>
  <c r="AC261" i="14"/>
  <c r="U261" i="14"/>
  <c r="Z261" i="14"/>
  <c r="T261" i="14"/>
  <c r="S261" i="14"/>
  <c r="AJ261" i="14"/>
  <c r="R261" i="14"/>
  <c r="AI261" i="14"/>
  <c r="AH261" i="14"/>
  <c r="AB261" i="14"/>
  <c r="AA261" i="14"/>
  <c r="AG269" i="14"/>
  <c r="Y269" i="14"/>
  <c r="Q269" i="14"/>
  <c r="AL269" i="14"/>
  <c r="AD269" i="14"/>
  <c r="V269" i="14"/>
  <c r="AK269" i="14"/>
  <c r="AC269" i="14"/>
  <c r="U269" i="14"/>
  <c r="AJ269" i="14"/>
  <c r="AB269" i="14"/>
  <c r="T269" i="14"/>
  <c r="AI269" i="14"/>
  <c r="AA269" i="14"/>
  <c r="S269" i="14"/>
  <c r="AH269" i="14"/>
  <c r="Z269" i="14"/>
  <c r="R269" i="14"/>
  <c r="AM269" i="14"/>
  <c r="AF269" i="14"/>
  <c r="AE269" i="14"/>
  <c r="X269" i="14"/>
  <c r="W269" i="14"/>
  <c r="AI17" i="14"/>
  <c r="AG356" i="14"/>
  <c r="Y356" i="14"/>
  <c r="Q356" i="14"/>
  <c r="AM356" i="14"/>
  <c r="AE356" i="14"/>
  <c r="W356" i="14"/>
  <c r="AL356" i="14"/>
  <c r="AD356" i="14"/>
  <c r="V356" i="14"/>
  <c r="AJ356" i="14"/>
  <c r="AB356" i="14"/>
  <c r="T356" i="14"/>
  <c r="AC356" i="14"/>
  <c r="AA356" i="14"/>
  <c r="Z356" i="14"/>
  <c r="X356" i="14"/>
  <c r="AK356" i="14"/>
  <c r="U356" i="14"/>
  <c r="AI356" i="14"/>
  <c r="S356" i="14"/>
  <c r="AH356" i="14"/>
  <c r="R356" i="14"/>
  <c r="AF356" i="14"/>
  <c r="AI365" i="14"/>
  <c r="AA365" i="14"/>
  <c r="S365" i="14"/>
  <c r="AE365" i="14"/>
  <c r="V365" i="14"/>
  <c r="AM365" i="14"/>
  <c r="AD365" i="14"/>
  <c r="U365" i="14"/>
  <c r="AL365" i="14"/>
  <c r="AC365" i="14"/>
  <c r="T365" i="14"/>
  <c r="AK365" i="14"/>
  <c r="AB365" i="14"/>
  <c r="R365" i="14"/>
  <c r="AJ365" i="14"/>
  <c r="Z365" i="14"/>
  <c r="Q365" i="14"/>
  <c r="AH365" i="14"/>
  <c r="Y365" i="14"/>
  <c r="AF365" i="14"/>
  <c r="X365" i="14"/>
  <c r="W365" i="14"/>
  <c r="AG365" i="14"/>
  <c r="AF373" i="14"/>
  <c r="X373" i="14"/>
  <c r="AI373" i="14"/>
  <c r="Z373" i="14"/>
  <c r="Q373" i="14"/>
  <c r="AH373" i="14"/>
  <c r="Y373" i="14"/>
  <c r="AG373" i="14"/>
  <c r="W373" i="14"/>
  <c r="AE373" i="14"/>
  <c r="V373" i="14"/>
  <c r="AM373" i="14"/>
  <c r="AD373" i="14"/>
  <c r="U373" i="14"/>
  <c r="AL373" i="14"/>
  <c r="AC373" i="14"/>
  <c r="T373" i="14"/>
  <c r="AA373" i="14"/>
  <c r="S373" i="14"/>
  <c r="R373" i="14"/>
  <c r="AK373" i="14"/>
  <c r="AJ373" i="14"/>
  <c r="AB373" i="14"/>
  <c r="AM460" i="14"/>
  <c r="AE460" i="14"/>
  <c r="W460" i="14"/>
  <c r="AL460" i="14"/>
  <c r="AD460" i="14"/>
  <c r="V460" i="14"/>
  <c r="AJ460" i="14"/>
  <c r="AB460" i="14"/>
  <c r="T460" i="14"/>
  <c r="AK460" i="14"/>
  <c r="Y460" i="14"/>
  <c r="AH460" i="14"/>
  <c r="U460" i="14"/>
  <c r="AF460" i="14"/>
  <c r="R460" i="14"/>
  <c r="AA460" i="14"/>
  <c r="AG460" i="14"/>
  <c r="AC460" i="14"/>
  <c r="Z460" i="14"/>
  <c r="X460" i="14"/>
  <c r="S460" i="14"/>
  <c r="Q460" i="14"/>
  <c r="AI460" i="14"/>
  <c r="AL469" i="14"/>
  <c r="AD469" i="14"/>
  <c r="V469" i="14"/>
  <c r="AJ469" i="14"/>
  <c r="AB469" i="14"/>
  <c r="T469" i="14"/>
  <c r="AI469" i="14"/>
  <c r="AA469" i="14"/>
  <c r="S469" i="14"/>
  <c r="AH469" i="14"/>
  <c r="Z469" i="14"/>
  <c r="R469" i="14"/>
  <c r="AG469" i="14"/>
  <c r="Y469" i="14"/>
  <c r="Q469" i="14"/>
  <c r="AF469" i="14"/>
  <c r="X469" i="14"/>
  <c r="AK469" i="14"/>
  <c r="AC469" i="14"/>
  <c r="U469" i="14"/>
  <c r="AM469" i="14"/>
  <c r="AE469" i="14"/>
  <c r="W469" i="14"/>
  <c r="AI477" i="14"/>
  <c r="AA477" i="14"/>
  <c r="S477" i="14"/>
  <c r="AG477" i="14"/>
  <c r="Y477" i="14"/>
  <c r="Q477" i="14"/>
  <c r="AF477" i="14"/>
  <c r="X477" i="14"/>
  <c r="AM477" i="14"/>
  <c r="AE477" i="14"/>
  <c r="W477" i="14"/>
  <c r="AL477" i="14"/>
  <c r="AD477" i="14"/>
  <c r="V477" i="14"/>
  <c r="AK477" i="14"/>
  <c r="AC477" i="14"/>
  <c r="U477" i="14"/>
  <c r="Z477" i="14"/>
  <c r="R477" i="14"/>
  <c r="AH477" i="14"/>
  <c r="T477" i="14"/>
  <c r="AJ477" i="14"/>
  <c r="AB477" i="14"/>
  <c r="AC126" i="14"/>
  <c r="AC125" i="14" s="1"/>
  <c r="T147" i="14"/>
  <c r="AJ147" i="14"/>
  <c r="AC148" i="14"/>
  <c r="V149" i="14"/>
  <c r="AL149" i="14"/>
  <c r="S157" i="14"/>
  <c r="Q160" i="14"/>
  <c r="AD164" i="14"/>
  <c r="Y166" i="14"/>
  <c r="AA171" i="14"/>
  <c r="AH158" i="14"/>
  <c r="Z158" i="14"/>
  <c r="R158" i="14"/>
  <c r="AG158" i="14"/>
  <c r="Y158" i="14"/>
  <c r="Q158" i="14"/>
  <c r="AF158" i="14"/>
  <c r="X158" i="14"/>
  <c r="AM158" i="14"/>
  <c r="AE158" i="14"/>
  <c r="W158" i="14"/>
  <c r="AL158" i="14"/>
  <c r="AD158" i="14"/>
  <c r="V158" i="14"/>
  <c r="AK158" i="14"/>
  <c r="AC158" i="14"/>
  <c r="U158" i="14"/>
  <c r="AG374" i="14"/>
  <c r="Y374" i="14"/>
  <c r="Q374" i="14"/>
  <c r="AM374" i="14"/>
  <c r="AD374" i="14"/>
  <c r="U374" i="14"/>
  <c r="AL374" i="14"/>
  <c r="AC374" i="14"/>
  <c r="T374" i="14"/>
  <c r="AK374" i="14"/>
  <c r="AB374" i="14"/>
  <c r="S374" i="14"/>
  <c r="AJ374" i="14"/>
  <c r="AA374" i="14"/>
  <c r="R374" i="14"/>
  <c r="AI374" i="14"/>
  <c r="Z374" i="14"/>
  <c r="AH374" i="14"/>
  <c r="X374" i="14"/>
  <c r="AF374" i="14"/>
  <c r="AE374" i="14"/>
  <c r="W374" i="14"/>
  <c r="V374" i="14"/>
  <c r="AJ478" i="14"/>
  <c r="AB478" i="14"/>
  <c r="T478" i="14"/>
  <c r="AH478" i="14"/>
  <c r="Z478" i="14"/>
  <c r="R478" i="14"/>
  <c r="AG478" i="14"/>
  <c r="Y478" i="14"/>
  <c r="Q478" i="14"/>
  <c r="AF478" i="14"/>
  <c r="X478" i="14"/>
  <c r="AM478" i="14"/>
  <c r="AE478" i="14"/>
  <c r="W478" i="14"/>
  <c r="AL478" i="14"/>
  <c r="AD478" i="14"/>
  <c r="V478" i="14"/>
  <c r="AI478" i="14"/>
  <c r="AA478" i="14"/>
  <c r="S478" i="14"/>
  <c r="AK478" i="14"/>
  <c r="AC478" i="14"/>
  <c r="U478" i="14"/>
  <c r="W149" i="14"/>
  <c r="Q156" i="14"/>
  <c r="Z157" i="14"/>
  <c r="AI158" i="14"/>
  <c r="Y160" i="14"/>
  <c r="AL164" i="14"/>
  <c r="AH166" i="14"/>
  <c r="X178" i="14"/>
  <c r="AK149" i="14"/>
  <c r="AC149" i="14"/>
  <c r="U149" i="14"/>
  <c r="AJ149" i="14"/>
  <c r="AB149" i="14"/>
  <c r="T149" i="14"/>
  <c r="AI149" i="14"/>
  <c r="AA149" i="14"/>
  <c r="S149" i="14"/>
  <c r="AH149" i="14"/>
  <c r="Z149" i="14"/>
  <c r="R149" i="14"/>
  <c r="AH262" i="14"/>
  <c r="Z262" i="14"/>
  <c r="R262" i="14"/>
  <c r="AG262" i="14"/>
  <c r="Y262" i="14"/>
  <c r="Q262" i="14"/>
  <c r="AF262" i="14"/>
  <c r="X262" i="14"/>
  <c r="AM262" i="14"/>
  <c r="AE262" i="14"/>
  <c r="W262" i="14"/>
  <c r="AL262" i="14"/>
  <c r="AD262" i="14"/>
  <c r="V262" i="14"/>
  <c r="U262" i="14"/>
  <c r="T262" i="14"/>
  <c r="AK262" i="14"/>
  <c r="S262" i="14"/>
  <c r="AJ262" i="14"/>
  <c r="AI262" i="14"/>
  <c r="AC262" i="14"/>
  <c r="AB262" i="14"/>
  <c r="AA262" i="14"/>
  <c r="AL28" i="14"/>
  <c r="AH357" i="14"/>
  <c r="Z357" i="14"/>
  <c r="R357" i="14"/>
  <c r="AF357" i="14"/>
  <c r="X357" i="14"/>
  <c r="AM357" i="14"/>
  <c r="AE357" i="14"/>
  <c r="W357" i="14"/>
  <c r="AK357" i="14"/>
  <c r="AC357" i="14"/>
  <c r="U357" i="14"/>
  <c r="AL357" i="14"/>
  <c r="V357" i="14"/>
  <c r="AJ357" i="14"/>
  <c r="T357" i="14"/>
  <c r="AI357" i="14"/>
  <c r="S357" i="14"/>
  <c r="AG357" i="14"/>
  <c r="Q357" i="14"/>
  <c r="AD357" i="14"/>
  <c r="AB357" i="14"/>
  <c r="AA357" i="14"/>
  <c r="Y357" i="14"/>
  <c r="AG402" i="14"/>
  <c r="Y402" i="14"/>
  <c r="Q402" i="14"/>
  <c r="AF402" i="14"/>
  <c r="X402" i="14"/>
  <c r="AM402" i="14"/>
  <c r="AE402" i="14"/>
  <c r="W402" i="14"/>
  <c r="AL402" i="14"/>
  <c r="AD402" i="14"/>
  <c r="V402" i="14"/>
  <c r="AK402" i="14"/>
  <c r="AC402" i="14"/>
  <c r="U402" i="14"/>
  <c r="AJ402" i="14"/>
  <c r="AB402" i="14"/>
  <c r="T402" i="14"/>
  <c r="AI402" i="14"/>
  <c r="AA402" i="14"/>
  <c r="S402" i="14"/>
  <c r="R402" i="14"/>
  <c r="AH402" i="14"/>
  <c r="Z402" i="14"/>
  <c r="AG461" i="14"/>
  <c r="Y461" i="14"/>
  <c r="Q461" i="14"/>
  <c r="AF461" i="14"/>
  <c r="X461" i="14"/>
  <c r="AM461" i="14"/>
  <c r="AE461" i="14"/>
  <c r="W461" i="14"/>
  <c r="AK461" i="14"/>
  <c r="AC461" i="14"/>
  <c r="U461" i="14"/>
  <c r="AD461" i="14"/>
  <c r="AA461" i="14"/>
  <c r="AL461" i="14"/>
  <c r="V461" i="14"/>
  <c r="AI461" i="14"/>
  <c r="S461" i="14"/>
  <c r="AJ461" i="14"/>
  <c r="AH461" i="14"/>
  <c r="AB461" i="14"/>
  <c r="Z461" i="14"/>
  <c r="T461" i="14"/>
  <c r="R461" i="14"/>
  <c r="AM506" i="14"/>
  <c r="AE506" i="14"/>
  <c r="W506" i="14"/>
  <c r="AL506" i="14"/>
  <c r="AD506" i="14"/>
  <c r="V506" i="14"/>
  <c r="AK506" i="14"/>
  <c r="AC506" i="14"/>
  <c r="U506" i="14"/>
  <c r="AJ506" i="14"/>
  <c r="AB506" i="14"/>
  <c r="T506" i="14"/>
  <c r="AI506" i="14"/>
  <c r="AA506" i="14"/>
  <c r="S506" i="14"/>
  <c r="AH506" i="14"/>
  <c r="Z506" i="14"/>
  <c r="R506" i="14"/>
  <c r="AG506" i="14"/>
  <c r="Y506" i="14"/>
  <c r="Q506" i="14"/>
  <c r="X506" i="14"/>
  <c r="AF506" i="14"/>
  <c r="AI218" i="14"/>
  <c r="AA218" i="14"/>
  <c r="S218" i="14"/>
  <c r="AH218" i="14"/>
  <c r="Z218" i="14"/>
  <c r="R218" i="14"/>
  <c r="AG218" i="14"/>
  <c r="Y218" i="14"/>
  <c r="Q218" i="14"/>
  <c r="AJ218" i="14"/>
  <c r="V218" i="14"/>
  <c r="AF218" i="14"/>
  <c r="U218" i="14"/>
  <c r="AE218" i="14"/>
  <c r="T218" i="14"/>
  <c r="AD218" i="14"/>
  <c r="AC218" i="14"/>
  <c r="AM218" i="14"/>
  <c r="AB218" i="14"/>
  <c r="AL218" i="14"/>
  <c r="X218" i="14"/>
  <c r="AK218" i="14"/>
  <c r="W218" i="14"/>
  <c r="AL263" i="14"/>
  <c r="AD263" i="14"/>
  <c r="AI263" i="14"/>
  <c r="AA263" i="14"/>
  <c r="S263" i="14"/>
  <c r="AH263" i="14"/>
  <c r="Z263" i="14"/>
  <c r="R263" i="14"/>
  <c r="AG263" i="14"/>
  <c r="Y263" i="14"/>
  <c r="Q263" i="14"/>
  <c r="AF263" i="14"/>
  <c r="X263" i="14"/>
  <c r="AM263" i="14"/>
  <c r="AE263" i="14"/>
  <c r="W263" i="14"/>
  <c r="U263" i="14"/>
  <c r="T263" i="14"/>
  <c r="AK263" i="14"/>
  <c r="AJ263" i="14"/>
  <c r="AC263" i="14"/>
  <c r="AB263" i="14"/>
  <c r="V263" i="14"/>
  <c r="AJ299" i="14"/>
  <c r="AB299" i="14"/>
  <c r="T299" i="14"/>
  <c r="AI299" i="14"/>
  <c r="AA299" i="14"/>
  <c r="S299" i="14"/>
  <c r="AH299" i="14"/>
  <c r="Z299" i="14"/>
  <c r="R299" i="14"/>
  <c r="AG299" i="14"/>
  <c r="Y299" i="14"/>
  <c r="Q299" i="14"/>
  <c r="AF299" i="14"/>
  <c r="X299" i="14"/>
  <c r="AM299" i="14"/>
  <c r="AE299" i="14"/>
  <c r="W299" i="14"/>
  <c r="AL299" i="14"/>
  <c r="AD299" i="14"/>
  <c r="V299" i="14"/>
  <c r="AK299" i="14"/>
  <c r="AC299" i="14"/>
  <c r="U299" i="14"/>
  <c r="AJ322" i="14"/>
  <c r="AB322" i="14"/>
  <c r="T322" i="14"/>
  <c r="AI322" i="14"/>
  <c r="AA322" i="14"/>
  <c r="S322" i="14"/>
  <c r="AH322" i="14"/>
  <c r="Z322" i="14"/>
  <c r="R322" i="14"/>
  <c r="AG322" i="14"/>
  <c r="Y322" i="14"/>
  <c r="Q322" i="14"/>
  <c r="AF322" i="14"/>
  <c r="X322" i="14"/>
  <c r="AM322" i="14"/>
  <c r="AE322" i="14"/>
  <c r="W322" i="14"/>
  <c r="AL322" i="14"/>
  <c r="AD322" i="14"/>
  <c r="V322" i="14"/>
  <c r="AK322" i="14"/>
  <c r="AC322" i="14"/>
  <c r="U322" i="14"/>
  <c r="AI29" i="14"/>
  <c r="AI426" i="14"/>
  <c r="AA426" i="14"/>
  <c r="S426" i="14"/>
  <c r="AG426" i="14"/>
  <c r="Y426" i="14"/>
  <c r="Q426" i="14"/>
  <c r="AM426" i="14"/>
  <c r="AE426" i="14"/>
  <c r="W426" i="14"/>
  <c r="AK426" i="14"/>
  <c r="AC426" i="14"/>
  <c r="U426" i="14"/>
  <c r="X426" i="14"/>
  <c r="AL426" i="14"/>
  <c r="V426" i="14"/>
  <c r="AJ426" i="14"/>
  <c r="T426" i="14"/>
  <c r="AH426" i="14"/>
  <c r="R426" i="14"/>
  <c r="AF426" i="14"/>
  <c r="AD426" i="14"/>
  <c r="AB426" i="14"/>
  <c r="Z426" i="14"/>
  <c r="AF471" i="14"/>
  <c r="X471" i="14"/>
  <c r="AL471" i="14"/>
  <c r="AD471" i="14"/>
  <c r="V471" i="14"/>
  <c r="AK471" i="14"/>
  <c r="AC471" i="14"/>
  <c r="U471" i="14"/>
  <c r="AJ471" i="14"/>
  <c r="AB471" i="14"/>
  <c r="T471" i="14"/>
  <c r="AI471" i="14"/>
  <c r="AA471" i="14"/>
  <c r="S471" i="14"/>
  <c r="AH471" i="14"/>
  <c r="Z471" i="14"/>
  <c r="R471" i="14"/>
  <c r="AE471" i="14"/>
  <c r="W471" i="14"/>
  <c r="AM471" i="14"/>
  <c r="Y471" i="14"/>
  <c r="Q471" i="14"/>
  <c r="AG471" i="14"/>
  <c r="AF507" i="14"/>
  <c r="X507" i="14"/>
  <c r="AM507" i="14"/>
  <c r="AE507" i="14"/>
  <c r="W507" i="14"/>
  <c r="AL507" i="14"/>
  <c r="AD507" i="14"/>
  <c r="V507" i="14"/>
  <c r="AK507" i="14"/>
  <c r="AC507" i="14"/>
  <c r="U507" i="14"/>
  <c r="AJ507" i="14"/>
  <c r="AB507" i="14"/>
  <c r="T507" i="14"/>
  <c r="AI507" i="14"/>
  <c r="AA507" i="14"/>
  <c r="S507" i="14"/>
  <c r="AH507" i="14"/>
  <c r="Z507" i="14"/>
  <c r="R507" i="14"/>
  <c r="AG507" i="14"/>
  <c r="Q507" i="14"/>
  <c r="Y507" i="14"/>
  <c r="X149" i="14"/>
  <c r="AJ158" i="14"/>
  <c r="AM164" i="14"/>
  <c r="R172" i="14"/>
  <c r="AG403" i="14"/>
  <c r="Y403" i="14"/>
  <c r="Q403" i="14"/>
  <c r="AK403" i="14"/>
  <c r="AC403" i="14"/>
  <c r="U403" i="14"/>
  <c r="AD403" i="14"/>
  <c r="S403" i="14"/>
  <c r="AM403" i="14"/>
  <c r="AB403" i="14"/>
  <c r="R403" i="14"/>
  <c r="AL403" i="14"/>
  <c r="AA403" i="14"/>
  <c r="AJ403" i="14"/>
  <c r="Z403" i="14"/>
  <c r="AI403" i="14"/>
  <c r="X403" i="14"/>
  <c r="AH403" i="14"/>
  <c r="W403" i="14"/>
  <c r="AF403" i="14"/>
  <c r="V403" i="14"/>
  <c r="AE403" i="14"/>
  <c r="T403" i="14"/>
  <c r="AF160" i="14"/>
  <c r="X160" i="14"/>
  <c r="AG160" i="14"/>
  <c r="W160" i="14"/>
  <c r="AE160" i="14"/>
  <c r="V160" i="14"/>
  <c r="AM160" i="14"/>
  <c r="AD160" i="14"/>
  <c r="U160" i="14"/>
  <c r="AL160" i="14"/>
  <c r="AC160" i="14"/>
  <c r="T160" i="14"/>
  <c r="AK160" i="14"/>
  <c r="AB160" i="14"/>
  <c r="S160" i="14"/>
  <c r="AJ160" i="14"/>
  <c r="AA160" i="14"/>
  <c r="R160" i="14"/>
  <c r="AJ196" i="14"/>
  <c r="AB196" i="14"/>
  <c r="T196" i="14"/>
  <c r="AI196" i="14"/>
  <c r="AA196" i="14"/>
  <c r="S196" i="14"/>
  <c r="AH196" i="14"/>
  <c r="Z196" i="14"/>
  <c r="R196" i="14"/>
  <c r="AD196" i="14"/>
  <c r="AC196" i="14"/>
  <c r="AM196" i="14"/>
  <c r="Y196" i="14"/>
  <c r="AL196" i="14"/>
  <c r="X196" i="14"/>
  <c r="AK196" i="14"/>
  <c r="W196" i="14"/>
  <c r="AG196" i="14"/>
  <c r="V196" i="14"/>
  <c r="AF196" i="14"/>
  <c r="U196" i="14"/>
  <c r="AE196" i="14"/>
  <c r="Q196" i="14"/>
  <c r="AM264" i="14"/>
  <c r="AE264" i="14"/>
  <c r="W264" i="14"/>
  <c r="AJ264" i="14"/>
  <c r="AB264" i="14"/>
  <c r="T264" i="14"/>
  <c r="AI264" i="14"/>
  <c r="AA264" i="14"/>
  <c r="S264" i="14"/>
  <c r="AH264" i="14"/>
  <c r="Z264" i="14"/>
  <c r="R264" i="14"/>
  <c r="AG264" i="14"/>
  <c r="Y264" i="14"/>
  <c r="Q264" i="14"/>
  <c r="AF264" i="14"/>
  <c r="X264" i="14"/>
  <c r="AC264" i="14"/>
  <c r="V264" i="14"/>
  <c r="U264" i="14"/>
  <c r="AL264" i="14"/>
  <c r="AK264" i="14"/>
  <c r="AD264" i="14"/>
  <c r="AJ280" i="14"/>
  <c r="AB280" i="14"/>
  <c r="T280" i="14"/>
  <c r="AH280" i="14"/>
  <c r="Z280" i="14"/>
  <c r="R280" i="14"/>
  <c r="AG280" i="14"/>
  <c r="W280" i="14"/>
  <c r="AD280" i="14"/>
  <c r="S280" i="14"/>
  <c r="AM280" i="14"/>
  <c r="AC280" i="14"/>
  <c r="Q280" i="14"/>
  <c r="AL280" i="14"/>
  <c r="AA280" i="14"/>
  <c r="AK280" i="14"/>
  <c r="Y280" i="14"/>
  <c r="AI280" i="14"/>
  <c r="X280" i="14"/>
  <c r="AF280" i="14"/>
  <c r="AE280" i="14"/>
  <c r="V280" i="14"/>
  <c r="U280" i="14"/>
  <c r="AK300" i="14"/>
  <c r="AC300" i="14"/>
  <c r="U300" i="14"/>
  <c r="AJ300" i="14"/>
  <c r="AB300" i="14"/>
  <c r="T300" i="14"/>
  <c r="AI300" i="14"/>
  <c r="AA300" i="14"/>
  <c r="S300" i="14"/>
  <c r="AH300" i="14"/>
  <c r="Z300" i="14"/>
  <c r="R300" i="14"/>
  <c r="AG300" i="14"/>
  <c r="Y300" i="14"/>
  <c r="Q300" i="14"/>
  <c r="AF300" i="14"/>
  <c r="X300" i="14"/>
  <c r="AM300" i="14"/>
  <c r="AE300" i="14"/>
  <c r="W300" i="14"/>
  <c r="AL300" i="14"/>
  <c r="AD300" i="14"/>
  <c r="V300" i="14"/>
  <c r="AL368" i="14"/>
  <c r="AD368" i="14"/>
  <c r="V368" i="14"/>
  <c r="AI368" i="14"/>
  <c r="Z368" i="14"/>
  <c r="Q368" i="14"/>
  <c r="AH368" i="14"/>
  <c r="Y368" i="14"/>
  <c r="AG368" i="14"/>
  <c r="X368" i="14"/>
  <c r="AF368" i="14"/>
  <c r="W368" i="14"/>
  <c r="AE368" i="14"/>
  <c r="U368" i="14"/>
  <c r="AM368" i="14"/>
  <c r="AC368" i="14"/>
  <c r="T368" i="14"/>
  <c r="AJ368" i="14"/>
  <c r="AB368" i="14"/>
  <c r="AA368" i="14"/>
  <c r="S368" i="14"/>
  <c r="R368" i="14"/>
  <c r="AK368" i="14"/>
  <c r="AG384" i="14"/>
  <c r="Y384" i="14"/>
  <c r="Q384" i="14"/>
  <c r="AK384" i="14"/>
  <c r="AC384" i="14"/>
  <c r="U384" i="14"/>
  <c r="AI384" i="14"/>
  <c r="X384" i="14"/>
  <c r="AH384" i="14"/>
  <c r="W384" i="14"/>
  <c r="AF384" i="14"/>
  <c r="V384" i="14"/>
  <c r="AE384" i="14"/>
  <c r="T384" i="14"/>
  <c r="AD384" i="14"/>
  <c r="S384" i="14"/>
  <c r="AM384" i="14"/>
  <c r="AB384" i="14"/>
  <c r="R384" i="14"/>
  <c r="Z384" i="14"/>
  <c r="AL384" i="14"/>
  <c r="AJ384" i="14"/>
  <c r="AA384" i="14"/>
  <c r="AH404" i="14"/>
  <c r="Z404" i="14"/>
  <c r="R404" i="14"/>
  <c r="AL404" i="14"/>
  <c r="AD404" i="14"/>
  <c r="V404" i="14"/>
  <c r="AM404" i="14"/>
  <c r="AB404" i="14"/>
  <c r="Q404" i="14"/>
  <c r="AK404" i="14"/>
  <c r="AA404" i="14"/>
  <c r="AJ404" i="14"/>
  <c r="Y404" i="14"/>
  <c r="AI404" i="14"/>
  <c r="X404" i="14"/>
  <c r="AG404" i="14"/>
  <c r="W404" i="14"/>
  <c r="AF404" i="14"/>
  <c r="U404" i="14"/>
  <c r="AE404" i="14"/>
  <c r="T404" i="14"/>
  <c r="AC404" i="14"/>
  <c r="S404" i="14"/>
  <c r="AG472" i="14"/>
  <c r="Y472" i="14"/>
  <c r="Q472" i="14"/>
  <c r="AM472" i="14"/>
  <c r="AE472" i="14"/>
  <c r="W472" i="14"/>
  <c r="AL472" i="14"/>
  <c r="AD472" i="14"/>
  <c r="V472" i="14"/>
  <c r="AK472" i="14"/>
  <c r="AC472" i="14"/>
  <c r="U472" i="14"/>
  <c r="AJ472" i="14"/>
  <c r="AB472" i="14"/>
  <c r="T472" i="14"/>
  <c r="AI472" i="14"/>
  <c r="AA472" i="14"/>
  <c r="S472" i="14"/>
  <c r="AF472" i="14"/>
  <c r="X472" i="14"/>
  <c r="AH472" i="14"/>
  <c r="Z472" i="14"/>
  <c r="R472" i="14"/>
  <c r="AF488" i="14"/>
  <c r="X488" i="14"/>
  <c r="AL488" i="14"/>
  <c r="AD488" i="14"/>
  <c r="V488" i="14"/>
  <c r="AK488" i="14"/>
  <c r="AC488" i="14"/>
  <c r="U488" i="14"/>
  <c r="AJ488" i="14"/>
  <c r="AB488" i="14"/>
  <c r="T488" i="14"/>
  <c r="AI488" i="14"/>
  <c r="AA488" i="14"/>
  <c r="S488" i="14"/>
  <c r="AH488" i="14"/>
  <c r="Z488" i="14"/>
  <c r="R488" i="14"/>
  <c r="AM488" i="14"/>
  <c r="AE488" i="14"/>
  <c r="W488" i="14"/>
  <c r="AG488" i="14"/>
  <c r="Y488" i="14"/>
  <c r="Q488" i="14"/>
  <c r="AG508" i="14"/>
  <c r="Y508" i="14"/>
  <c r="Q508" i="14"/>
  <c r="AF508" i="14"/>
  <c r="X508" i="14"/>
  <c r="AM508" i="14"/>
  <c r="AE508" i="14"/>
  <c r="W508" i="14"/>
  <c r="AL508" i="14"/>
  <c r="AD508" i="14"/>
  <c r="V508" i="14"/>
  <c r="AK508" i="14"/>
  <c r="AC508" i="14"/>
  <c r="U508" i="14"/>
  <c r="AJ508" i="14"/>
  <c r="AB508" i="14"/>
  <c r="T508" i="14"/>
  <c r="AI508" i="14"/>
  <c r="AA508" i="14"/>
  <c r="S508" i="14"/>
  <c r="AH508" i="14"/>
  <c r="Z508" i="14"/>
  <c r="R508" i="14"/>
  <c r="U126" i="14"/>
  <c r="U125" i="14" s="1"/>
  <c r="W147" i="14"/>
  <c r="AM147" i="14"/>
  <c r="AM146" i="14" s="1"/>
  <c r="AF148" i="14"/>
  <c r="Y149" i="14"/>
  <c r="Y156" i="14"/>
  <c r="AH157" i="14"/>
  <c r="AH160" i="14"/>
  <c r="Y165" i="14"/>
  <c r="X170" i="14"/>
  <c r="AB172" i="14"/>
  <c r="AJ166" i="14"/>
  <c r="AB166" i="14"/>
  <c r="T166" i="14"/>
  <c r="AI166" i="14"/>
  <c r="AA166" i="14"/>
  <c r="S166" i="14"/>
  <c r="AG166" i="14"/>
  <c r="W166" i="14"/>
  <c r="AF166" i="14"/>
  <c r="V166" i="14"/>
  <c r="AE166" i="14"/>
  <c r="U166" i="14"/>
  <c r="AD166" i="14"/>
  <c r="R166" i="14"/>
  <c r="AM166" i="14"/>
  <c r="AC166" i="14"/>
  <c r="Q166" i="14"/>
  <c r="AL166" i="14"/>
  <c r="Z166" i="14"/>
  <c r="AH194" i="14"/>
  <c r="Z194" i="14"/>
  <c r="R194" i="14"/>
  <c r="AG194" i="14"/>
  <c r="Y194" i="14"/>
  <c r="Q194" i="14"/>
  <c r="AF194" i="14"/>
  <c r="X194" i="14"/>
  <c r="AK194" i="14"/>
  <c r="W194" i="14"/>
  <c r="AJ194" i="14"/>
  <c r="V194" i="14"/>
  <c r="AI194" i="14"/>
  <c r="U194" i="14"/>
  <c r="AE194" i="14"/>
  <c r="T194" i="14"/>
  <c r="AD194" i="14"/>
  <c r="S194" i="14"/>
  <c r="AC194" i="14"/>
  <c r="AM194" i="14"/>
  <c r="AB194" i="14"/>
  <c r="AL194" i="14"/>
  <c r="AA194" i="14"/>
  <c r="AL18" i="14"/>
  <c r="AL253" i="14"/>
  <c r="AD253" i="14"/>
  <c r="V253" i="14"/>
  <c r="AK253" i="14"/>
  <c r="AC253" i="14"/>
  <c r="U253" i="14"/>
  <c r="AJ253" i="14"/>
  <c r="AB253" i="14"/>
  <c r="T253" i="14"/>
  <c r="AI253" i="14"/>
  <c r="AA253" i="14"/>
  <c r="S253" i="14"/>
  <c r="AE253" i="14"/>
  <c r="Z253" i="14"/>
  <c r="Y253" i="14"/>
  <c r="X253" i="14"/>
  <c r="AM253" i="14"/>
  <c r="W253" i="14"/>
  <c r="AH253" i="14"/>
  <c r="R253" i="14"/>
  <c r="AG253" i="14"/>
  <c r="Q253" i="14"/>
  <c r="AF253" i="14"/>
  <c r="AF270" i="14"/>
  <c r="AI270" i="14"/>
  <c r="Z270" i="14"/>
  <c r="R270" i="14"/>
  <c r="AE270" i="14"/>
  <c r="W270" i="14"/>
  <c r="AM270" i="14"/>
  <c r="AD270" i="14"/>
  <c r="V270" i="14"/>
  <c r="AL270" i="14"/>
  <c r="AC270" i="14"/>
  <c r="U270" i="14"/>
  <c r="AK270" i="14"/>
  <c r="AB270" i="14"/>
  <c r="T270" i="14"/>
  <c r="AJ270" i="14"/>
  <c r="AA270" i="14"/>
  <c r="S270" i="14"/>
  <c r="X270" i="14"/>
  <c r="Q270" i="14"/>
  <c r="AH270" i="14"/>
  <c r="AG270" i="14"/>
  <c r="Y270" i="14"/>
  <c r="AI298" i="14"/>
  <c r="AA298" i="14"/>
  <c r="S298" i="14"/>
  <c r="AH298" i="14"/>
  <c r="Z298" i="14"/>
  <c r="R298" i="14"/>
  <c r="AG298" i="14"/>
  <c r="Y298" i="14"/>
  <c r="Q298" i="14"/>
  <c r="AF298" i="14"/>
  <c r="X298" i="14"/>
  <c r="AM298" i="14"/>
  <c r="AE298" i="14"/>
  <c r="W298" i="14"/>
  <c r="AL298" i="14"/>
  <c r="AD298" i="14"/>
  <c r="V298" i="14"/>
  <c r="AK298" i="14"/>
  <c r="AC298" i="14"/>
  <c r="U298" i="14"/>
  <c r="AJ298" i="14"/>
  <c r="AB298" i="14"/>
  <c r="T298" i="14"/>
  <c r="AJ366" i="14"/>
  <c r="AB366" i="14"/>
  <c r="T366" i="14"/>
  <c r="AI366" i="14"/>
  <c r="Z366" i="14"/>
  <c r="Q366" i="14"/>
  <c r="AH366" i="14"/>
  <c r="Y366" i="14"/>
  <c r="AG366" i="14"/>
  <c r="X366" i="14"/>
  <c r="AF366" i="14"/>
  <c r="W366" i="14"/>
  <c r="AE366" i="14"/>
  <c r="V366" i="14"/>
  <c r="AM366" i="14"/>
  <c r="AD366" i="14"/>
  <c r="U366" i="14"/>
  <c r="AL366" i="14"/>
  <c r="AK366" i="14"/>
  <c r="AC366" i="14"/>
  <c r="AA366" i="14"/>
  <c r="S366" i="14"/>
  <c r="R366" i="14"/>
  <c r="AM470" i="14"/>
  <c r="AE470" i="14"/>
  <c r="W470" i="14"/>
  <c r="AK470" i="14"/>
  <c r="AC470" i="14"/>
  <c r="U470" i="14"/>
  <c r="AJ470" i="14"/>
  <c r="AB470" i="14"/>
  <c r="T470" i="14"/>
  <c r="AI470" i="14"/>
  <c r="AA470" i="14"/>
  <c r="S470" i="14"/>
  <c r="AH470" i="14"/>
  <c r="Z470" i="14"/>
  <c r="R470" i="14"/>
  <c r="AG470" i="14"/>
  <c r="Y470" i="14"/>
  <c r="Q470" i="14"/>
  <c r="V470" i="14"/>
  <c r="AL470" i="14"/>
  <c r="AD470" i="14"/>
  <c r="AF470" i="14"/>
  <c r="X470" i="14"/>
  <c r="AM159" i="14"/>
  <c r="AE159" i="14"/>
  <c r="W159" i="14"/>
  <c r="AK159" i="14"/>
  <c r="AB159" i="14"/>
  <c r="S159" i="14"/>
  <c r="AJ159" i="14"/>
  <c r="AA159" i="14"/>
  <c r="R159" i="14"/>
  <c r="AI159" i="14"/>
  <c r="Z159" i="14"/>
  <c r="Q159" i="14"/>
  <c r="AH159" i="14"/>
  <c r="Y159" i="14"/>
  <c r="AG159" i="14"/>
  <c r="X159" i="14"/>
  <c r="AF159" i="14"/>
  <c r="V159" i="14"/>
  <c r="AK367" i="14"/>
  <c r="AC367" i="14"/>
  <c r="U367" i="14"/>
  <c r="AE367" i="14"/>
  <c r="V367" i="14"/>
  <c r="AM367" i="14"/>
  <c r="AD367" i="14"/>
  <c r="T367" i="14"/>
  <c r="AL367" i="14"/>
  <c r="AB367" i="14"/>
  <c r="S367" i="14"/>
  <c r="AJ367" i="14"/>
  <c r="AA367" i="14"/>
  <c r="R367" i="14"/>
  <c r="AI367" i="14"/>
  <c r="Z367" i="14"/>
  <c r="Q367" i="14"/>
  <c r="AH367" i="14"/>
  <c r="Y367" i="14"/>
  <c r="W367" i="14"/>
  <c r="AG367" i="14"/>
  <c r="AF367" i="14"/>
  <c r="X367" i="14"/>
  <c r="AI126" i="14"/>
  <c r="AA126" i="14"/>
  <c r="AA125" i="14" s="1"/>
  <c r="S126" i="14"/>
  <c r="S125" i="14" s="1"/>
  <c r="AH126" i="14"/>
  <c r="Z126" i="14"/>
  <c r="Z125" i="14" s="1"/>
  <c r="R126" i="14"/>
  <c r="R125" i="14" s="1"/>
  <c r="AG126" i="14"/>
  <c r="AG125" i="14" s="1"/>
  <c r="Y126" i="14"/>
  <c r="Y125" i="14" s="1"/>
  <c r="Q126" i="14"/>
  <c r="Q125" i="14" s="1"/>
  <c r="AI177" i="14"/>
  <c r="AA177" i="14"/>
  <c r="S177" i="14"/>
  <c r="AG177" i="14"/>
  <c r="Y177" i="14"/>
  <c r="Q177" i="14"/>
  <c r="AF177" i="14"/>
  <c r="X177" i="14"/>
  <c r="AE177" i="14"/>
  <c r="T177" i="14"/>
  <c r="AD177" i="14"/>
  <c r="R177" i="14"/>
  <c r="AC177" i="14"/>
  <c r="AM177" i="14"/>
  <c r="AB177" i="14"/>
  <c r="AL177" i="14"/>
  <c r="Z177" i="14"/>
  <c r="AK177" i="14"/>
  <c r="W177" i="14"/>
  <c r="AH177" i="14"/>
  <c r="U177" i="14"/>
  <c r="AK197" i="14"/>
  <c r="AC197" i="14"/>
  <c r="U197" i="14"/>
  <c r="AJ197" i="14"/>
  <c r="AB197" i="14"/>
  <c r="T197" i="14"/>
  <c r="AI197" i="14"/>
  <c r="AA197" i="14"/>
  <c r="S197" i="14"/>
  <c r="AF197" i="14"/>
  <c r="R197" i="14"/>
  <c r="AE197" i="14"/>
  <c r="Q197" i="14"/>
  <c r="AD197" i="14"/>
  <c r="Z197" i="14"/>
  <c r="AM197" i="14"/>
  <c r="Y197" i="14"/>
  <c r="AL197" i="14"/>
  <c r="X197" i="14"/>
  <c r="AH197" i="14"/>
  <c r="W197" i="14"/>
  <c r="AG197" i="14"/>
  <c r="V197" i="14"/>
  <c r="AF205" i="14"/>
  <c r="X205" i="14"/>
  <c r="AM205" i="14"/>
  <c r="AE205" i="14"/>
  <c r="W205" i="14"/>
  <c r="AL205" i="14"/>
  <c r="AD205" i="14"/>
  <c r="V205" i="14"/>
  <c r="AA205" i="14"/>
  <c r="AK205" i="14"/>
  <c r="Z205" i="14"/>
  <c r="AJ205" i="14"/>
  <c r="Y205" i="14"/>
  <c r="AI205" i="14"/>
  <c r="U205" i="14"/>
  <c r="AH205" i="14"/>
  <c r="T205" i="14"/>
  <c r="AG205" i="14"/>
  <c r="S205" i="14"/>
  <c r="AC205" i="14"/>
  <c r="R205" i="14"/>
  <c r="AB205" i="14"/>
  <c r="Q205" i="14"/>
  <c r="AJ230" i="14"/>
  <c r="AB230" i="14"/>
  <c r="AB229" i="14" s="1"/>
  <c r="T230" i="14"/>
  <c r="T229" i="14" s="1"/>
  <c r="AI230" i="14"/>
  <c r="AA230" i="14"/>
  <c r="AA229" i="14" s="1"/>
  <c r="S230" i="14"/>
  <c r="S229" i="14" s="1"/>
  <c r="AH230" i="14"/>
  <c r="Z230" i="14"/>
  <c r="Z229" i="14" s="1"/>
  <c r="R230" i="14"/>
  <c r="R229" i="14" s="1"/>
  <c r="AG230" i="14"/>
  <c r="AG229" i="14" s="1"/>
  <c r="Y230" i="14"/>
  <c r="Y229" i="14" s="1"/>
  <c r="Q230" i="14"/>
  <c r="Q229" i="14" s="1"/>
  <c r="AK230" i="14"/>
  <c r="U230" i="14"/>
  <c r="U229" i="14" s="1"/>
  <c r="AF230" i="14"/>
  <c r="AF229" i="14" s="1"/>
  <c r="AE230" i="14"/>
  <c r="AE229" i="14" s="1"/>
  <c r="AD230" i="14"/>
  <c r="AD229" i="14" s="1"/>
  <c r="AC230" i="14"/>
  <c r="AC229" i="14" s="1"/>
  <c r="X230" i="14"/>
  <c r="X229" i="14" s="1"/>
  <c r="AM230" i="14"/>
  <c r="W230" i="14"/>
  <c r="W229" i="14" s="1"/>
  <c r="AL230" i="14"/>
  <c r="V230" i="14"/>
  <c r="V229" i="14" s="1"/>
  <c r="AK281" i="14"/>
  <c r="AC281" i="14"/>
  <c r="U281" i="14"/>
  <c r="AI281" i="14"/>
  <c r="AA281" i="14"/>
  <c r="S281" i="14"/>
  <c r="AF281" i="14"/>
  <c r="V281" i="14"/>
  <c r="AM281" i="14"/>
  <c r="AB281" i="14"/>
  <c r="Q281" i="14"/>
  <c r="AL281" i="14"/>
  <c r="Z281" i="14"/>
  <c r="AJ281" i="14"/>
  <c r="Y281" i="14"/>
  <c r="AH281" i="14"/>
  <c r="X281" i="14"/>
  <c r="AG281" i="14"/>
  <c r="W281" i="14"/>
  <c r="AD281" i="14"/>
  <c r="T281" i="14"/>
  <c r="R281" i="14"/>
  <c r="AE281" i="14"/>
  <c r="AL301" i="14"/>
  <c r="AD301" i="14"/>
  <c r="V301" i="14"/>
  <c r="AK301" i="14"/>
  <c r="AC301" i="14"/>
  <c r="U301" i="14"/>
  <c r="AJ301" i="14"/>
  <c r="AB301" i="14"/>
  <c r="T301" i="14"/>
  <c r="AI301" i="14"/>
  <c r="AA301" i="14"/>
  <c r="S301" i="14"/>
  <c r="AH301" i="14"/>
  <c r="Z301" i="14"/>
  <c r="R301" i="14"/>
  <c r="AG301" i="14"/>
  <c r="Y301" i="14"/>
  <c r="Q301" i="14"/>
  <c r="AF301" i="14"/>
  <c r="X301" i="14"/>
  <c r="AM301" i="14"/>
  <c r="AE301" i="14"/>
  <c r="W301" i="14"/>
  <c r="AG309" i="14"/>
  <c r="Y309" i="14"/>
  <c r="Q309" i="14"/>
  <c r="AF309" i="14"/>
  <c r="X309" i="14"/>
  <c r="AM309" i="14"/>
  <c r="AE309" i="14"/>
  <c r="W309" i="14"/>
  <c r="AL309" i="14"/>
  <c r="AD309" i="14"/>
  <c r="V309" i="14"/>
  <c r="AK309" i="14"/>
  <c r="AC309" i="14"/>
  <c r="U309" i="14"/>
  <c r="AJ309" i="14"/>
  <c r="AB309" i="14"/>
  <c r="T309" i="14"/>
  <c r="AI309" i="14"/>
  <c r="AA309" i="14"/>
  <c r="S309" i="14"/>
  <c r="AH309" i="14"/>
  <c r="Z309" i="14"/>
  <c r="R309" i="14"/>
  <c r="AF334" i="14"/>
  <c r="AF333" i="14" s="1"/>
  <c r="AF352" i="14" s="1"/>
  <c r="X334" i="14"/>
  <c r="X333" i="14" s="1"/>
  <c r="X352" i="14" s="1"/>
  <c r="AL334" i="14"/>
  <c r="AD334" i="14"/>
  <c r="AD333" i="14" s="1"/>
  <c r="AD352" i="14" s="1"/>
  <c r="V334" i="14"/>
  <c r="V333" i="14" s="1"/>
  <c r="V352" i="14" s="1"/>
  <c r="AI334" i="14"/>
  <c r="AA334" i="14"/>
  <c r="AA333" i="14" s="1"/>
  <c r="AA352" i="14" s="1"/>
  <c r="S334" i="14"/>
  <c r="S333" i="14" s="1"/>
  <c r="S352" i="14" s="1"/>
  <c r="AH334" i="14"/>
  <c r="U334" i="14"/>
  <c r="U333" i="14" s="1"/>
  <c r="U352" i="14" s="1"/>
  <c r="AG334" i="14"/>
  <c r="AG333" i="14" s="1"/>
  <c r="AG352" i="14" s="1"/>
  <c r="T334" i="14"/>
  <c r="T333" i="14" s="1"/>
  <c r="T352" i="14" s="1"/>
  <c r="AE334" i="14"/>
  <c r="AE333" i="14" s="1"/>
  <c r="AE352" i="14" s="1"/>
  <c r="R334" i="14"/>
  <c r="R333" i="14" s="1"/>
  <c r="R352" i="14" s="1"/>
  <c r="AC334" i="14"/>
  <c r="AC333" i="14" s="1"/>
  <c r="AC352" i="14" s="1"/>
  <c r="Q334" i="14"/>
  <c r="Q333" i="14" s="1"/>
  <c r="Q352" i="14" s="1"/>
  <c r="AB334" i="14"/>
  <c r="AB333" i="14" s="1"/>
  <c r="AB352" i="14" s="1"/>
  <c r="AM334" i="14"/>
  <c r="Z334" i="14"/>
  <c r="Z333" i="14" s="1"/>
  <c r="Z352" i="14" s="1"/>
  <c r="AK334" i="14"/>
  <c r="Y334" i="14"/>
  <c r="Y333" i="14" s="1"/>
  <c r="Y352" i="14" s="1"/>
  <c r="AJ334" i="14"/>
  <c r="W334" i="14"/>
  <c r="W333" i="14" s="1"/>
  <c r="W352" i="14" s="1"/>
  <c r="AH385" i="14"/>
  <c r="Z385" i="14"/>
  <c r="R385" i="14"/>
  <c r="AL385" i="14"/>
  <c r="AD385" i="14"/>
  <c r="V385" i="14"/>
  <c r="AG385" i="14"/>
  <c r="W385" i="14"/>
  <c r="AF385" i="14"/>
  <c r="U385" i="14"/>
  <c r="AE385" i="14"/>
  <c r="T385" i="14"/>
  <c r="AC385" i="14"/>
  <c r="S385" i="14"/>
  <c r="AM385" i="14"/>
  <c r="AB385" i="14"/>
  <c r="Q385" i="14"/>
  <c r="AK385" i="14"/>
  <c r="AA385" i="14"/>
  <c r="AJ385" i="14"/>
  <c r="AI385" i="14"/>
  <c r="Y385" i="14"/>
  <c r="X385" i="14"/>
  <c r="AI405" i="14"/>
  <c r="AA405" i="14"/>
  <c r="S405" i="14"/>
  <c r="AG405" i="14"/>
  <c r="Y405" i="14"/>
  <c r="AM405" i="14"/>
  <c r="AE405" i="14"/>
  <c r="W405" i="14"/>
  <c r="AB405" i="14"/>
  <c r="AL405" i="14"/>
  <c r="Z405" i="14"/>
  <c r="AK405" i="14"/>
  <c r="X405" i="14"/>
  <c r="AJ405" i="14"/>
  <c r="V405" i="14"/>
  <c r="AH405" i="14"/>
  <c r="U405" i="14"/>
  <c r="AF405" i="14"/>
  <c r="T405" i="14"/>
  <c r="AD405" i="14"/>
  <c r="R405" i="14"/>
  <c r="AC405" i="14"/>
  <c r="Q405" i="14"/>
  <c r="AF413" i="14"/>
  <c r="X413" i="14"/>
  <c r="AL413" i="14"/>
  <c r="AD413" i="14"/>
  <c r="V413" i="14"/>
  <c r="AJ413" i="14"/>
  <c r="AB413" i="14"/>
  <c r="T413" i="14"/>
  <c r="AH413" i="14"/>
  <c r="Z413" i="14"/>
  <c r="R413" i="14"/>
  <c r="AC413" i="14"/>
  <c r="AA413" i="14"/>
  <c r="Y413" i="14"/>
  <c r="AM413" i="14"/>
  <c r="W413" i="14"/>
  <c r="AK413" i="14"/>
  <c r="U413" i="14"/>
  <c r="AI413" i="14"/>
  <c r="S413" i="14"/>
  <c r="AG413" i="14"/>
  <c r="Q413" i="14"/>
  <c r="AE413" i="14"/>
  <c r="AI438" i="14"/>
  <c r="AA438" i="14"/>
  <c r="AA437" i="14" s="1"/>
  <c r="S438" i="14"/>
  <c r="S437" i="14" s="1"/>
  <c r="AG438" i="14"/>
  <c r="AG437" i="14" s="1"/>
  <c r="Y438" i="14"/>
  <c r="Y437" i="14" s="1"/>
  <c r="Q438" i="14"/>
  <c r="Q437" i="14" s="1"/>
  <c r="AM438" i="14"/>
  <c r="AE438" i="14"/>
  <c r="AE437" i="14" s="1"/>
  <c r="W438" i="14"/>
  <c r="W437" i="14" s="1"/>
  <c r="AK438" i="14"/>
  <c r="AC438" i="14"/>
  <c r="AC437" i="14" s="1"/>
  <c r="U438" i="14"/>
  <c r="U437" i="14" s="1"/>
  <c r="AF438" i="14"/>
  <c r="AF437" i="14" s="1"/>
  <c r="AD438" i="14"/>
  <c r="AD437" i="14" s="1"/>
  <c r="AB438" i="14"/>
  <c r="AB437" i="14" s="1"/>
  <c r="Z438" i="14"/>
  <c r="Z437" i="14" s="1"/>
  <c r="X438" i="14"/>
  <c r="X437" i="14" s="1"/>
  <c r="AL438" i="14"/>
  <c r="V438" i="14"/>
  <c r="V437" i="14" s="1"/>
  <c r="AJ438" i="14"/>
  <c r="T438" i="14"/>
  <c r="T437" i="14" s="1"/>
  <c r="AH438" i="14"/>
  <c r="R438" i="14"/>
  <c r="R437" i="14" s="1"/>
  <c r="AG489" i="14"/>
  <c r="Y489" i="14"/>
  <c r="Q489" i="14"/>
  <c r="AM489" i="14"/>
  <c r="AE489" i="14"/>
  <c r="W489" i="14"/>
  <c r="AL489" i="14"/>
  <c r="AD489" i="14"/>
  <c r="V489" i="14"/>
  <c r="AK489" i="14"/>
  <c r="AC489" i="14"/>
  <c r="U489" i="14"/>
  <c r="AJ489" i="14"/>
  <c r="AB489" i="14"/>
  <c r="T489" i="14"/>
  <c r="AI489" i="14"/>
  <c r="AA489" i="14"/>
  <c r="S489" i="14"/>
  <c r="AF489" i="14"/>
  <c r="X489" i="14"/>
  <c r="AH489" i="14"/>
  <c r="Z489" i="14"/>
  <c r="R489" i="14"/>
  <c r="AH509" i="14"/>
  <c r="Z509" i="14"/>
  <c r="R509" i="14"/>
  <c r="AG509" i="14"/>
  <c r="Y509" i="14"/>
  <c r="Q509" i="14"/>
  <c r="AF509" i="14"/>
  <c r="X509" i="14"/>
  <c r="AM509" i="14"/>
  <c r="AE509" i="14"/>
  <c r="W509" i="14"/>
  <c r="AL509" i="14"/>
  <c r="AD509" i="14"/>
  <c r="V509" i="14"/>
  <c r="AK509" i="14"/>
  <c r="AC509" i="14"/>
  <c r="U509" i="14"/>
  <c r="AJ509" i="14"/>
  <c r="AB509" i="14"/>
  <c r="T509" i="14"/>
  <c r="S509" i="14"/>
  <c r="AI509" i="14"/>
  <c r="AA509" i="14"/>
  <c r="AK517" i="14"/>
  <c r="AC517" i="14"/>
  <c r="U517" i="14"/>
  <c r="AJ517" i="14"/>
  <c r="AB517" i="14"/>
  <c r="T517" i="14"/>
  <c r="AI517" i="14"/>
  <c r="AA517" i="14"/>
  <c r="S517" i="14"/>
  <c r="AH517" i="14"/>
  <c r="Z517" i="14"/>
  <c r="R517" i="14"/>
  <c r="AG517" i="14"/>
  <c r="Y517" i="14"/>
  <c r="Q517" i="14"/>
  <c r="AF517" i="14"/>
  <c r="X517" i="14"/>
  <c r="AM517" i="14"/>
  <c r="AE517" i="14"/>
  <c r="W517" i="14"/>
  <c r="AD517" i="14"/>
  <c r="AL517" i="14"/>
  <c r="V517" i="14"/>
  <c r="V126" i="14"/>
  <c r="V125" i="14" s="1"/>
  <c r="AJ126" i="14"/>
  <c r="AB147" i="14"/>
  <c r="U148" i="14"/>
  <c r="AK148" i="14"/>
  <c r="AD149" i="14"/>
  <c r="Z156" i="14"/>
  <c r="AI157" i="14"/>
  <c r="U159" i="14"/>
  <c r="AI160" i="14"/>
  <c r="AB165" i="14"/>
  <c r="AI195" i="14"/>
  <c r="AA195" i="14"/>
  <c r="S195" i="14"/>
  <c r="AH195" i="14"/>
  <c r="Z195" i="14"/>
  <c r="R195" i="14"/>
  <c r="AG195" i="14"/>
  <c r="Y195" i="14"/>
  <c r="Q195" i="14"/>
  <c r="AM195" i="14"/>
  <c r="AB195" i="14"/>
  <c r="AL195" i="14"/>
  <c r="X195" i="14"/>
  <c r="AK195" i="14"/>
  <c r="W195" i="14"/>
  <c r="AJ195" i="14"/>
  <c r="V195" i="14"/>
  <c r="AF195" i="14"/>
  <c r="U195" i="14"/>
  <c r="AE195" i="14"/>
  <c r="T195" i="14"/>
  <c r="AD195" i="14"/>
  <c r="AC195" i="14"/>
  <c r="AH176" i="14"/>
  <c r="Z176" i="14"/>
  <c r="R176" i="14"/>
  <c r="AF176" i="14"/>
  <c r="X176" i="14"/>
  <c r="AM176" i="14"/>
  <c r="AE176" i="14"/>
  <c r="W176" i="14"/>
  <c r="AC176" i="14"/>
  <c r="Q176" i="14"/>
  <c r="AB176" i="14"/>
  <c r="AL176" i="14"/>
  <c r="AA176" i="14"/>
  <c r="AK176" i="14"/>
  <c r="Y176" i="14"/>
  <c r="AJ176" i="14"/>
  <c r="V176" i="14"/>
  <c r="AI176" i="14"/>
  <c r="U176" i="14"/>
  <c r="AD176" i="14"/>
  <c r="S176" i="14"/>
  <c r="AM170" i="14"/>
  <c r="AE170" i="14"/>
  <c r="W170" i="14"/>
  <c r="AK170" i="14"/>
  <c r="AC170" i="14"/>
  <c r="U170" i="14"/>
  <c r="AJ170" i="14"/>
  <c r="AB170" i="14"/>
  <c r="T170" i="14"/>
  <c r="AH170" i="14"/>
  <c r="V170" i="14"/>
  <c r="AG170" i="14"/>
  <c r="S170" i="14"/>
  <c r="AF170" i="14"/>
  <c r="R170" i="14"/>
  <c r="AD170" i="14"/>
  <c r="Q170" i="14"/>
  <c r="AA170" i="14"/>
  <c r="Z170" i="14"/>
  <c r="AJ178" i="14"/>
  <c r="AB178" i="14"/>
  <c r="T178" i="14"/>
  <c r="AH178" i="14"/>
  <c r="Z178" i="14"/>
  <c r="R178" i="14"/>
  <c r="AG178" i="14"/>
  <c r="Y178" i="14"/>
  <c r="Q178" i="14"/>
  <c r="AI178" i="14"/>
  <c r="V178" i="14"/>
  <c r="AF178" i="14"/>
  <c r="U178" i="14"/>
  <c r="AE178" i="14"/>
  <c r="S178" i="14"/>
  <c r="AD178" i="14"/>
  <c r="AC178" i="14"/>
  <c r="AM178" i="14"/>
  <c r="AA178" i="14"/>
  <c r="AK178" i="14"/>
  <c r="W178" i="14"/>
  <c r="AL198" i="14"/>
  <c r="AD198" i="14"/>
  <c r="V198" i="14"/>
  <c r="AK198" i="14"/>
  <c r="AC198" i="14"/>
  <c r="U198" i="14"/>
  <c r="AJ198" i="14"/>
  <c r="AB198" i="14"/>
  <c r="T198" i="14"/>
  <c r="AH198" i="14"/>
  <c r="W198" i="14"/>
  <c r="AG198" i="14"/>
  <c r="S198" i="14"/>
  <c r="AF198" i="14"/>
  <c r="R198" i="14"/>
  <c r="AE198" i="14"/>
  <c r="Q198" i="14"/>
  <c r="AA198" i="14"/>
  <c r="Z198" i="14"/>
  <c r="AM198" i="14"/>
  <c r="Y198" i="14"/>
  <c r="AI198" i="14"/>
  <c r="X198" i="14"/>
  <c r="AG206" i="14"/>
  <c r="Y206" i="14"/>
  <c r="Q206" i="14"/>
  <c r="AF206" i="14"/>
  <c r="X206" i="14"/>
  <c r="AM206" i="14"/>
  <c r="AE206" i="14"/>
  <c r="W206" i="14"/>
  <c r="AC206" i="14"/>
  <c r="R206" i="14"/>
  <c r="AB206" i="14"/>
  <c r="AL206" i="14"/>
  <c r="AA206" i="14"/>
  <c r="AK206" i="14"/>
  <c r="Z206" i="14"/>
  <c r="AJ206" i="14"/>
  <c r="V206" i="14"/>
  <c r="AI206" i="14"/>
  <c r="U206" i="14"/>
  <c r="AH206" i="14"/>
  <c r="T206" i="14"/>
  <c r="AD206" i="14"/>
  <c r="S206" i="14"/>
  <c r="AG274" i="14"/>
  <c r="Y274" i="14"/>
  <c r="Q274" i="14"/>
  <c r="AM274" i="14"/>
  <c r="AD274" i="14"/>
  <c r="U274" i="14"/>
  <c r="AJ274" i="14"/>
  <c r="AA274" i="14"/>
  <c r="R274" i="14"/>
  <c r="AI274" i="14"/>
  <c r="Z274" i="14"/>
  <c r="AH274" i="14"/>
  <c r="X274" i="14"/>
  <c r="AF274" i="14"/>
  <c r="W274" i="14"/>
  <c r="AE274" i="14"/>
  <c r="V274" i="14"/>
  <c r="AK274" i="14"/>
  <c r="AC274" i="14"/>
  <c r="AB274" i="14"/>
  <c r="T274" i="14"/>
  <c r="S274" i="14"/>
  <c r="AL274" i="14"/>
  <c r="AL282" i="14"/>
  <c r="AD282" i="14"/>
  <c r="V282" i="14"/>
  <c r="AJ282" i="14"/>
  <c r="AB282" i="14"/>
  <c r="T282" i="14"/>
  <c r="AE282" i="14"/>
  <c r="S282" i="14"/>
  <c r="AK282" i="14"/>
  <c r="Z282" i="14"/>
  <c r="AI282" i="14"/>
  <c r="Y282" i="14"/>
  <c r="AH282" i="14"/>
  <c r="X282" i="14"/>
  <c r="AG282" i="14"/>
  <c r="W282" i="14"/>
  <c r="AF282" i="14"/>
  <c r="U282" i="14"/>
  <c r="AM282" i="14"/>
  <c r="AC282" i="14"/>
  <c r="AA282" i="14"/>
  <c r="R282" i="14"/>
  <c r="Q282" i="14"/>
  <c r="AM302" i="14"/>
  <c r="AE302" i="14"/>
  <c r="W302" i="14"/>
  <c r="AL302" i="14"/>
  <c r="AD302" i="14"/>
  <c r="V302" i="14"/>
  <c r="AK302" i="14"/>
  <c r="AC302" i="14"/>
  <c r="U302" i="14"/>
  <c r="AJ302" i="14"/>
  <c r="AB302" i="14"/>
  <c r="T302" i="14"/>
  <c r="AI302" i="14"/>
  <c r="AA302" i="14"/>
  <c r="S302" i="14"/>
  <c r="AH302" i="14"/>
  <c r="Z302" i="14"/>
  <c r="R302" i="14"/>
  <c r="AG302" i="14"/>
  <c r="Y302" i="14"/>
  <c r="Q302" i="14"/>
  <c r="AF302" i="14"/>
  <c r="X302" i="14"/>
  <c r="AH310" i="14"/>
  <c r="Z310" i="14"/>
  <c r="R310" i="14"/>
  <c r="AG310" i="14"/>
  <c r="Y310" i="14"/>
  <c r="Q310" i="14"/>
  <c r="AF310" i="14"/>
  <c r="X310" i="14"/>
  <c r="AM310" i="14"/>
  <c r="AE310" i="14"/>
  <c r="W310" i="14"/>
  <c r="AL310" i="14"/>
  <c r="AD310" i="14"/>
  <c r="V310" i="14"/>
  <c r="AK310" i="14"/>
  <c r="AC310" i="14"/>
  <c r="U310" i="14"/>
  <c r="AJ310" i="14"/>
  <c r="AB310" i="14"/>
  <c r="T310" i="14"/>
  <c r="AI310" i="14"/>
  <c r="AA310" i="14"/>
  <c r="S310" i="14"/>
  <c r="AH378" i="14"/>
  <c r="Z378" i="14"/>
  <c r="R378" i="14"/>
  <c r="AI378" i="14"/>
  <c r="Y378" i="14"/>
  <c r="AG378" i="14"/>
  <c r="X378" i="14"/>
  <c r="AF378" i="14"/>
  <c r="W378" i="14"/>
  <c r="AE378" i="14"/>
  <c r="V378" i="14"/>
  <c r="AM378" i="14"/>
  <c r="AD378" i="14"/>
  <c r="U378" i="14"/>
  <c r="AL378" i="14"/>
  <c r="AC378" i="14"/>
  <c r="T378" i="14"/>
  <c r="Q378" i="14"/>
  <c r="AK378" i="14"/>
  <c r="AJ378" i="14"/>
  <c r="AB378" i="14"/>
  <c r="AA378" i="14"/>
  <c r="S378" i="14"/>
  <c r="AI386" i="14"/>
  <c r="AA386" i="14"/>
  <c r="S386" i="14"/>
  <c r="AG386" i="14"/>
  <c r="Y386" i="14"/>
  <c r="AM386" i="14"/>
  <c r="AE386" i="14"/>
  <c r="W386" i="14"/>
  <c r="AH386" i="14"/>
  <c r="U386" i="14"/>
  <c r="AF386" i="14"/>
  <c r="T386" i="14"/>
  <c r="AD386" i="14"/>
  <c r="R386" i="14"/>
  <c r="AC386" i="14"/>
  <c r="Q386" i="14"/>
  <c r="AB386" i="14"/>
  <c r="AL386" i="14"/>
  <c r="Z386" i="14"/>
  <c r="V386" i="14"/>
  <c r="AK386" i="14"/>
  <c r="AJ386" i="14"/>
  <c r="X386" i="14"/>
  <c r="AJ406" i="14"/>
  <c r="AB406" i="14"/>
  <c r="T406" i="14"/>
  <c r="AH406" i="14"/>
  <c r="Z406" i="14"/>
  <c r="R406" i="14"/>
  <c r="AF406" i="14"/>
  <c r="X406" i="14"/>
  <c r="AD406" i="14"/>
  <c r="Q406" i="14"/>
  <c r="AC406" i="14"/>
  <c r="AM406" i="14"/>
  <c r="AA406" i="14"/>
  <c r="AL406" i="14"/>
  <c r="Y406" i="14"/>
  <c r="AK406" i="14"/>
  <c r="W406" i="14"/>
  <c r="AI406" i="14"/>
  <c r="V406" i="14"/>
  <c r="AG406" i="14"/>
  <c r="U406" i="14"/>
  <c r="AE406" i="14"/>
  <c r="S406" i="14"/>
  <c r="AG414" i="14"/>
  <c r="Y414" i="14"/>
  <c r="Q414" i="14"/>
  <c r="AM414" i="14"/>
  <c r="AE414" i="14"/>
  <c r="W414" i="14"/>
  <c r="AK414" i="14"/>
  <c r="AC414" i="14"/>
  <c r="U414" i="14"/>
  <c r="AI414" i="14"/>
  <c r="AA414" i="14"/>
  <c r="S414" i="14"/>
  <c r="AL414" i="14"/>
  <c r="V414" i="14"/>
  <c r="AJ414" i="14"/>
  <c r="T414" i="14"/>
  <c r="AH414" i="14"/>
  <c r="R414" i="14"/>
  <c r="AF414" i="14"/>
  <c r="AD414" i="14"/>
  <c r="AB414" i="14"/>
  <c r="Z414" i="14"/>
  <c r="X414" i="14"/>
  <c r="AK482" i="14"/>
  <c r="AC482" i="14"/>
  <c r="U482" i="14"/>
  <c r="AI482" i="14"/>
  <c r="AA482" i="14"/>
  <c r="S482" i="14"/>
  <c r="AH482" i="14"/>
  <c r="Z482" i="14"/>
  <c r="R482" i="14"/>
  <c r="AG482" i="14"/>
  <c r="Y482" i="14"/>
  <c r="Q482" i="14"/>
  <c r="AF482" i="14"/>
  <c r="X482" i="14"/>
  <c r="AM482" i="14"/>
  <c r="AE482" i="14"/>
  <c r="W482" i="14"/>
  <c r="AJ482" i="14"/>
  <c r="AB482" i="14"/>
  <c r="T482" i="14"/>
  <c r="AL482" i="14"/>
  <c r="AD482" i="14"/>
  <c r="V482" i="14"/>
  <c r="AH490" i="14"/>
  <c r="Z490" i="14"/>
  <c r="R490" i="14"/>
  <c r="AF490" i="14"/>
  <c r="X490" i="14"/>
  <c r="AM490" i="14"/>
  <c r="AE490" i="14"/>
  <c r="W490" i="14"/>
  <c r="AL490" i="14"/>
  <c r="AD490" i="14"/>
  <c r="V490" i="14"/>
  <c r="AK490" i="14"/>
  <c r="AC490" i="14"/>
  <c r="U490" i="14"/>
  <c r="AJ490" i="14"/>
  <c r="AB490" i="14"/>
  <c r="T490" i="14"/>
  <c r="Y490" i="14"/>
  <c r="Q490" i="14"/>
  <c r="AG490" i="14"/>
  <c r="AI490" i="14"/>
  <c r="AA490" i="14"/>
  <c r="S490" i="14"/>
  <c r="AI510" i="14"/>
  <c r="AA510" i="14"/>
  <c r="S510" i="14"/>
  <c r="AH510" i="14"/>
  <c r="Z510" i="14"/>
  <c r="R510" i="14"/>
  <c r="AG510" i="14"/>
  <c r="Y510" i="14"/>
  <c r="Q510" i="14"/>
  <c r="AF510" i="14"/>
  <c r="X510" i="14"/>
  <c r="AM510" i="14"/>
  <c r="AE510" i="14"/>
  <c r="W510" i="14"/>
  <c r="AL510" i="14"/>
  <c r="AD510" i="14"/>
  <c r="V510" i="14"/>
  <c r="AK510" i="14"/>
  <c r="AC510" i="14"/>
  <c r="U510" i="14"/>
  <c r="AJ510" i="14"/>
  <c r="AB510" i="14"/>
  <c r="T510" i="14"/>
  <c r="AL518" i="14"/>
  <c r="AD518" i="14"/>
  <c r="V518" i="14"/>
  <c r="AK518" i="14"/>
  <c r="AC518" i="14"/>
  <c r="U518" i="14"/>
  <c r="AJ518" i="14"/>
  <c r="AB518" i="14"/>
  <c r="T518" i="14"/>
  <c r="AI518" i="14"/>
  <c r="AA518" i="14"/>
  <c r="S518" i="14"/>
  <c r="AH518" i="14"/>
  <c r="Z518" i="14"/>
  <c r="R518" i="14"/>
  <c r="AG518" i="14"/>
  <c r="Y518" i="14"/>
  <c r="Q518" i="14"/>
  <c r="AF518" i="14"/>
  <c r="X518" i="14"/>
  <c r="AM518" i="14"/>
  <c r="AE518" i="14"/>
  <c r="W518" i="14"/>
  <c r="W126" i="14"/>
  <c r="W125" i="14" s="1"/>
  <c r="AK126" i="14"/>
  <c r="V148" i="14"/>
  <c r="AL148" i="14"/>
  <c r="AE149" i="14"/>
  <c r="S158" i="14"/>
  <c r="AC159" i="14"/>
  <c r="AK165" i="14"/>
  <c r="AI170" i="14"/>
  <c r="T176" i="14"/>
  <c r="AH207" i="14"/>
  <c r="Z207" i="14"/>
  <c r="R207" i="14"/>
  <c r="AG207" i="14"/>
  <c r="Y207" i="14"/>
  <c r="Q207" i="14"/>
  <c r="AF207" i="14"/>
  <c r="X207" i="14"/>
  <c r="AE207" i="14"/>
  <c r="T207" i="14"/>
  <c r="AD207" i="14"/>
  <c r="S207" i="14"/>
  <c r="AC207" i="14"/>
  <c r="AM207" i="14"/>
  <c r="AB207" i="14"/>
  <c r="AL207" i="14"/>
  <c r="AA207" i="14"/>
  <c r="AK207" i="14"/>
  <c r="W207" i="14"/>
  <c r="AJ207" i="14"/>
  <c r="V207" i="14"/>
  <c r="AI207" i="14"/>
  <c r="U207" i="14"/>
  <c r="AF303" i="14"/>
  <c r="X303" i="14"/>
  <c r="AM303" i="14"/>
  <c r="AE303" i="14"/>
  <c r="W303" i="14"/>
  <c r="AL303" i="14"/>
  <c r="AD303" i="14"/>
  <c r="V303" i="14"/>
  <c r="AK303" i="14"/>
  <c r="AC303" i="14"/>
  <c r="U303" i="14"/>
  <c r="AJ303" i="14"/>
  <c r="AB303" i="14"/>
  <c r="T303" i="14"/>
  <c r="AI303" i="14"/>
  <c r="AA303" i="14"/>
  <c r="S303" i="14"/>
  <c r="AH303" i="14"/>
  <c r="Z303" i="14"/>
  <c r="R303" i="14"/>
  <c r="AG303" i="14"/>
  <c r="Y303" i="14"/>
  <c r="Q303" i="14"/>
  <c r="AI379" i="14"/>
  <c r="AA379" i="14"/>
  <c r="S379" i="14"/>
  <c r="AM379" i="14"/>
  <c r="AD379" i="14"/>
  <c r="U379" i="14"/>
  <c r="AL379" i="14"/>
  <c r="AC379" i="14"/>
  <c r="T379" i="14"/>
  <c r="AK379" i="14"/>
  <c r="AB379" i="14"/>
  <c r="R379" i="14"/>
  <c r="AJ379" i="14"/>
  <c r="Z379" i="14"/>
  <c r="Q379" i="14"/>
  <c r="AH379" i="14"/>
  <c r="Y379" i="14"/>
  <c r="AG379" i="14"/>
  <c r="X379" i="14"/>
  <c r="AE379" i="14"/>
  <c r="W379" i="14"/>
  <c r="V379" i="14"/>
  <c r="AF379" i="14"/>
  <c r="AM407" i="14"/>
  <c r="AE407" i="14"/>
  <c r="W407" i="14"/>
  <c r="AK407" i="14"/>
  <c r="AC407" i="14"/>
  <c r="U407" i="14"/>
  <c r="AI407" i="14"/>
  <c r="AA407" i="14"/>
  <c r="S407" i="14"/>
  <c r="AG407" i="14"/>
  <c r="Y407" i="14"/>
  <c r="Q407" i="14"/>
  <c r="AJ407" i="14"/>
  <c r="T407" i="14"/>
  <c r="AH407" i="14"/>
  <c r="R407" i="14"/>
  <c r="AF407" i="14"/>
  <c r="AD407" i="14"/>
  <c r="AB407" i="14"/>
  <c r="Z407" i="14"/>
  <c r="X407" i="14"/>
  <c r="AL407" i="14"/>
  <c r="V407" i="14"/>
  <c r="AH415" i="14"/>
  <c r="Z415" i="14"/>
  <c r="R415" i="14"/>
  <c r="AF415" i="14"/>
  <c r="X415" i="14"/>
  <c r="AL415" i="14"/>
  <c r="AD415" i="14"/>
  <c r="V415" i="14"/>
  <c r="AJ415" i="14"/>
  <c r="AB415" i="14"/>
  <c r="T415" i="14"/>
  <c r="AE415" i="14"/>
  <c r="AC415" i="14"/>
  <c r="AA415" i="14"/>
  <c r="Y415" i="14"/>
  <c r="AM415" i="14"/>
  <c r="W415" i="14"/>
  <c r="AK415" i="14"/>
  <c r="U415" i="14"/>
  <c r="AI415" i="14"/>
  <c r="S415" i="14"/>
  <c r="AG415" i="14"/>
  <c r="Q415" i="14"/>
  <c r="AL483" i="14"/>
  <c r="AD483" i="14"/>
  <c r="V483" i="14"/>
  <c r="AJ483" i="14"/>
  <c r="AB483" i="14"/>
  <c r="T483" i="14"/>
  <c r="AI483" i="14"/>
  <c r="AA483" i="14"/>
  <c r="S483" i="14"/>
  <c r="AH483" i="14"/>
  <c r="Z483" i="14"/>
  <c r="R483" i="14"/>
  <c r="AG483" i="14"/>
  <c r="Y483" i="14"/>
  <c r="Q483" i="14"/>
  <c r="AF483" i="14"/>
  <c r="X483" i="14"/>
  <c r="U483" i="14"/>
  <c r="AK483" i="14"/>
  <c r="AC483" i="14"/>
  <c r="AM483" i="14"/>
  <c r="AE483" i="14"/>
  <c r="W483" i="14"/>
  <c r="AJ511" i="14"/>
  <c r="AB511" i="14"/>
  <c r="T511" i="14"/>
  <c r="AI511" i="14"/>
  <c r="AA511" i="14"/>
  <c r="S511" i="14"/>
  <c r="AH511" i="14"/>
  <c r="Z511" i="14"/>
  <c r="R511" i="14"/>
  <c r="AG511" i="14"/>
  <c r="Y511" i="14"/>
  <c r="Q511" i="14"/>
  <c r="AF511" i="14"/>
  <c r="X511" i="14"/>
  <c r="AM511" i="14"/>
  <c r="AE511" i="14"/>
  <c r="W511" i="14"/>
  <c r="AL511" i="14"/>
  <c r="AD511" i="14"/>
  <c r="V511" i="14"/>
  <c r="AK511" i="14"/>
  <c r="AC511" i="14"/>
  <c r="U511" i="14"/>
  <c r="AM519" i="14"/>
  <c r="AE519" i="14"/>
  <c r="W519" i="14"/>
  <c r="AL519" i="14"/>
  <c r="AD519" i="14"/>
  <c r="V519" i="14"/>
  <c r="AK519" i="14"/>
  <c r="AC519" i="14"/>
  <c r="U519" i="14"/>
  <c r="AJ519" i="14"/>
  <c r="AB519" i="14"/>
  <c r="T519" i="14"/>
  <c r="AI519" i="14"/>
  <c r="AA519" i="14"/>
  <c r="S519" i="14"/>
  <c r="AH519" i="14"/>
  <c r="Z519" i="14"/>
  <c r="R519" i="14"/>
  <c r="AG519" i="14"/>
  <c r="Y519" i="14"/>
  <c r="Q519" i="14"/>
  <c r="AF519" i="14"/>
  <c r="X519" i="14"/>
  <c r="T158" i="14"/>
  <c r="AL170" i="14"/>
  <c r="AG176" i="14"/>
  <c r="AF171" i="14"/>
  <c r="X171" i="14"/>
  <c r="AL171" i="14"/>
  <c r="AD171" i="14"/>
  <c r="V171" i="14"/>
  <c r="AK171" i="14"/>
  <c r="AC171" i="14"/>
  <c r="U171" i="14"/>
  <c r="AJ171" i="14"/>
  <c r="Y171" i="14"/>
  <c r="AI171" i="14"/>
  <c r="W171" i="14"/>
  <c r="AH171" i="14"/>
  <c r="T171" i="14"/>
  <c r="AG171" i="14"/>
  <c r="S171" i="14"/>
  <c r="AE171" i="14"/>
  <c r="R171" i="14"/>
  <c r="AB171" i="14"/>
  <c r="Q171" i="14"/>
  <c r="AM199" i="14"/>
  <c r="AE199" i="14"/>
  <c r="W199" i="14"/>
  <c r="AL199" i="14"/>
  <c r="AD199" i="14"/>
  <c r="V199" i="14"/>
  <c r="AK199" i="14"/>
  <c r="AC199" i="14"/>
  <c r="U199" i="14"/>
  <c r="AJ199" i="14"/>
  <c r="Y199" i="14"/>
  <c r="AI199" i="14"/>
  <c r="X199" i="14"/>
  <c r="AH199" i="14"/>
  <c r="T199" i="14"/>
  <c r="AG199" i="14"/>
  <c r="S199" i="14"/>
  <c r="AF199" i="14"/>
  <c r="R199" i="14"/>
  <c r="AB199" i="14"/>
  <c r="Q199" i="14"/>
  <c r="AA199" i="14"/>
  <c r="Z199" i="14"/>
  <c r="AI311" i="14"/>
  <c r="AA311" i="14"/>
  <c r="S311" i="14"/>
  <c r="AH311" i="14"/>
  <c r="Z311" i="14"/>
  <c r="R311" i="14"/>
  <c r="AG311" i="14"/>
  <c r="Y311" i="14"/>
  <c r="Q311" i="14"/>
  <c r="AF311" i="14"/>
  <c r="X311" i="14"/>
  <c r="AM311" i="14"/>
  <c r="AE311" i="14"/>
  <c r="W311" i="14"/>
  <c r="AL311" i="14"/>
  <c r="AD311" i="14"/>
  <c r="V311" i="14"/>
  <c r="AK311" i="14"/>
  <c r="AC311" i="14"/>
  <c r="U311" i="14"/>
  <c r="AJ311" i="14"/>
  <c r="AB311" i="14"/>
  <c r="T311" i="14"/>
  <c r="AI147" i="14"/>
  <c r="AA147" i="14"/>
  <c r="S147" i="14"/>
  <c r="AH147" i="14"/>
  <c r="Z147" i="14"/>
  <c r="R147" i="14"/>
  <c r="AG147" i="14"/>
  <c r="Y147" i="14"/>
  <c r="Q147" i="14"/>
  <c r="AF147" i="14"/>
  <c r="X147" i="14"/>
  <c r="AF156" i="14"/>
  <c r="X156" i="14"/>
  <c r="AM156" i="14"/>
  <c r="AE156" i="14"/>
  <c r="W156" i="14"/>
  <c r="AL156" i="14"/>
  <c r="AD156" i="14"/>
  <c r="V156" i="14"/>
  <c r="AK156" i="14"/>
  <c r="AC156" i="14"/>
  <c r="U156" i="14"/>
  <c r="AJ156" i="14"/>
  <c r="AB156" i="14"/>
  <c r="T156" i="14"/>
  <c r="AI156" i="14"/>
  <c r="AA156" i="14"/>
  <c r="S156" i="14"/>
  <c r="AG164" i="14"/>
  <c r="Y164" i="14"/>
  <c r="Q164" i="14"/>
  <c r="AK164" i="14"/>
  <c r="AB164" i="14"/>
  <c r="S164" i="14"/>
  <c r="AJ164" i="14"/>
  <c r="AA164" i="14"/>
  <c r="R164" i="14"/>
  <c r="AI164" i="14"/>
  <c r="Z164" i="14"/>
  <c r="AH164" i="14"/>
  <c r="X164" i="14"/>
  <c r="AF164" i="14"/>
  <c r="W164" i="14"/>
  <c r="AE164" i="14"/>
  <c r="V164" i="14"/>
  <c r="AG172" i="14"/>
  <c r="Y172" i="14"/>
  <c r="Q172" i="14"/>
  <c r="AM172" i="14"/>
  <c r="AE172" i="14"/>
  <c r="W172" i="14"/>
  <c r="AL172" i="14"/>
  <c r="AD172" i="14"/>
  <c r="V172" i="14"/>
  <c r="AA172" i="14"/>
  <c r="AK172" i="14"/>
  <c r="Z172" i="14"/>
  <c r="AJ172" i="14"/>
  <c r="X172" i="14"/>
  <c r="AI172" i="14"/>
  <c r="U172" i="14"/>
  <c r="AH172" i="14"/>
  <c r="T172" i="14"/>
  <c r="AF172" i="14"/>
  <c r="S172" i="14"/>
  <c r="AJ251" i="14"/>
  <c r="AB251" i="14"/>
  <c r="T251" i="14"/>
  <c r="AI251" i="14"/>
  <c r="AA251" i="14"/>
  <c r="S251" i="14"/>
  <c r="AH251" i="14"/>
  <c r="Z251" i="14"/>
  <c r="R251" i="14"/>
  <c r="AG251" i="14"/>
  <c r="Y251" i="14"/>
  <c r="Q251" i="14"/>
  <c r="AC251" i="14"/>
  <c r="X251" i="14"/>
  <c r="AM251" i="14"/>
  <c r="W251" i="14"/>
  <c r="AL251" i="14"/>
  <c r="V251" i="14"/>
  <c r="AK251" i="14"/>
  <c r="U251" i="14"/>
  <c r="AF251" i="14"/>
  <c r="AE251" i="14"/>
  <c r="AD251" i="14"/>
  <c r="AF260" i="14"/>
  <c r="X260" i="14"/>
  <c r="AM260" i="14"/>
  <c r="AE260" i="14"/>
  <c r="W260" i="14"/>
  <c r="AL260" i="14"/>
  <c r="AD260" i="14"/>
  <c r="V260" i="14"/>
  <c r="AK260" i="14"/>
  <c r="AC260" i="14"/>
  <c r="U260" i="14"/>
  <c r="AJ260" i="14"/>
  <c r="AB260" i="14"/>
  <c r="T260" i="14"/>
  <c r="Z260" i="14"/>
  <c r="Y260" i="14"/>
  <c r="S260" i="14"/>
  <c r="R260" i="14"/>
  <c r="AI260" i="14"/>
  <c r="Q260" i="14"/>
  <c r="AH260" i="14"/>
  <c r="AG260" i="14"/>
  <c r="AA260" i="14"/>
  <c r="AF268" i="14"/>
  <c r="X268" i="14"/>
  <c r="AK268" i="14"/>
  <c r="AC268" i="14"/>
  <c r="U268" i="14"/>
  <c r="AJ268" i="14"/>
  <c r="AB268" i="14"/>
  <c r="T268" i="14"/>
  <c r="AI268" i="14"/>
  <c r="AA268" i="14"/>
  <c r="S268" i="14"/>
  <c r="AH268" i="14"/>
  <c r="Z268" i="14"/>
  <c r="R268" i="14"/>
  <c r="AG268" i="14"/>
  <c r="Y268" i="14"/>
  <c r="Q268" i="14"/>
  <c r="AL268" i="14"/>
  <c r="AE268" i="14"/>
  <c r="AD268" i="14"/>
  <c r="W268" i="14"/>
  <c r="V268" i="14"/>
  <c r="AM268" i="14"/>
  <c r="AI276" i="14"/>
  <c r="AA276" i="14"/>
  <c r="S276" i="14"/>
  <c r="AG276" i="14"/>
  <c r="Y276" i="14"/>
  <c r="Q276" i="14"/>
  <c r="AJ276" i="14"/>
  <c r="X276" i="14"/>
  <c r="AE276" i="14"/>
  <c r="U276" i="14"/>
  <c r="AD276" i="14"/>
  <c r="T276" i="14"/>
  <c r="AM276" i="14"/>
  <c r="AC276" i="14"/>
  <c r="R276" i="14"/>
  <c r="AL276" i="14"/>
  <c r="AB276" i="14"/>
  <c r="AK276" i="14"/>
  <c r="Z276" i="14"/>
  <c r="AF276" i="14"/>
  <c r="W276" i="14"/>
  <c r="V276" i="14"/>
  <c r="AH276" i="14"/>
  <c r="AF355" i="14"/>
  <c r="X355" i="14"/>
  <c r="AL355" i="14"/>
  <c r="AD355" i="14"/>
  <c r="V355" i="14"/>
  <c r="AK355" i="14"/>
  <c r="AC355" i="14"/>
  <c r="U355" i="14"/>
  <c r="AI355" i="14"/>
  <c r="AA355" i="14"/>
  <c r="S355" i="14"/>
  <c r="AJ355" i="14"/>
  <c r="T355" i="14"/>
  <c r="AH355" i="14"/>
  <c r="R355" i="14"/>
  <c r="AG355" i="14"/>
  <c r="Q355" i="14"/>
  <c r="AE355" i="14"/>
  <c r="AB355" i="14"/>
  <c r="Z355" i="14"/>
  <c r="Y355" i="14"/>
  <c r="AM355" i="14"/>
  <c r="W355" i="14"/>
  <c r="AJ364" i="14"/>
  <c r="AB364" i="14"/>
  <c r="T364" i="14"/>
  <c r="AI364" i="14"/>
  <c r="AA364" i="14"/>
  <c r="S364" i="14"/>
  <c r="AH364" i="14"/>
  <c r="Z364" i="14"/>
  <c r="R364" i="14"/>
  <c r="AG364" i="14"/>
  <c r="Y364" i="14"/>
  <c r="Q364" i="14"/>
  <c r="AF364" i="14"/>
  <c r="X364" i="14"/>
  <c r="AM364" i="14"/>
  <c r="AE364" i="14"/>
  <c r="W364" i="14"/>
  <c r="U364" i="14"/>
  <c r="AL364" i="14"/>
  <c r="AK364" i="14"/>
  <c r="AD364" i="14"/>
  <c r="AC364" i="14"/>
  <c r="V364" i="14"/>
  <c r="AM372" i="14"/>
  <c r="AE372" i="14"/>
  <c r="W372" i="14"/>
  <c r="AD372" i="14"/>
  <c r="U372" i="14"/>
  <c r="AL372" i="14"/>
  <c r="AC372" i="14"/>
  <c r="T372" i="14"/>
  <c r="AK372" i="14"/>
  <c r="AB372" i="14"/>
  <c r="S372" i="14"/>
  <c r="AJ372" i="14"/>
  <c r="AA372" i="14"/>
  <c r="R372" i="14"/>
  <c r="AI372" i="14"/>
  <c r="Z372" i="14"/>
  <c r="Q372" i="14"/>
  <c r="AH372" i="14"/>
  <c r="Y372" i="14"/>
  <c r="AG372" i="14"/>
  <c r="AF372" i="14"/>
  <c r="X372" i="14"/>
  <c r="V372" i="14"/>
  <c r="AF380" i="14"/>
  <c r="X380" i="14"/>
  <c r="AJ380" i="14"/>
  <c r="AB380" i="14"/>
  <c r="T380" i="14"/>
  <c r="AK380" i="14"/>
  <c r="Z380" i="14"/>
  <c r="AI380" i="14"/>
  <c r="Y380" i="14"/>
  <c r="AH380" i="14"/>
  <c r="W380" i="14"/>
  <c r="AG380" i="14"/>
  <c r="V380" i="14"/>
  <c r="AE380" i="14"/>
  <c r="U380" i="14"/>
  <c r="AD380" i="14"/>
  <c r="S380" i="14"/>
  <c r="AM380" i="14"/>
  <c r="AL380" i="14"/>
  <c r="AC380" i="14"/>
  <c r="AA380" i="14"/>
  <c r="R380" i="14"/>
  <c r="Q380" i="14"/>
  <c r="AL459" i="14"/>
  <c r="AD459" i="14"/>
  <c r="V459" i="14"/>
  <c r="AK459" i="14"/>
  <c r="AC459" i="14"/>
  <c r="U459" i="14"/>
  <c r="AI459" i="14"/>
  <c r="AA459" i="14"/>
  <c r="S459" i="14"/>
  <c r="AH459" i="14"/>
  <c r="W459" i="14"/>
  <c r="AF459" i="14"/>
  <c r="R459" i="14"/>
  <c r="AB459" i="14"/>
  <c r="AM459" i="14"/>
  <c r="Y459" i="14"/>
  <c r="AE459" i="14"/>
  <c r="Z459" i="14"/>
  <c r="X459" i="14"/>
  <c r="T459" i="14"/>
  <c r="Q459" i="14"/>
  <c r="AJ459" i="14"/>
  <c r="AG459" i="14"/>
  <c r="AK468" i="14"/>
  <c r="AC468" i="14"/>
  <c r="U468" i="14"/>
  <c r="AI468" i="14"/>
  <c r="AA468" i="14"/>
  <c r="S468" i="14"/>
  <c r="AH468" i="14"/>
  <c r="Z468" i="14"/>
  <c r="R468" i="14"/>
  <c r="AG468" i="14"/>
  <c r="Y468" i="14"/>
  <c r="Q468" i="14"/>
  <c r="AF468" i="14"/>
  <c r="X468" i="14"/>
  <c r="AM468" i="14"/>
  <c r="AE468" i="14"/>
  <c r="W468" i="14"/>
  <c r="AJ468" i="14"/>
  <c r="AB468" i="14"/>
  <c r="T468" i="14"/>
  <c r="AD468" i="14"/>
  <c r="V468" i="14"/>
  <c r="AL468" i="14"/>
  <c r="AH476" i="14"/>
  <c r="Z476" i="14"/>
  <c r="R476" i="14"/>
  <c r="AF476" i="14"/>
  <c r="X476" i="14"/>
  <c r="AM476" i="14"/>
  <c r="AE476" i="14"/>
  <c r="W476" i="14"/>
  <c r="AL476" i="14"/>
  <c r="AD476" i="14"/>
  <c r="V476" i="14"/>
  <c r="AK476" i="14"/>
  <c r="AC476" i="14"/>
  <c r="U476" i="14"/>
  <c r="AJ476" i="14"/>
  <c r="AB476" i="14"/>
  <c r="T476" i="14"/>
  <c r="Q476" i="14"/>
  <c r="AG476" i="14"/>
  <c r="Y476" i="14"/>
  <c r="AI476" i="14"/>
  <c r="AA476" i="14"/>
  <c r="S476" i="14"/>
  <c r="AM484" i="14"/>
  <c r="AE484" i="14"/>
  <c r="W484" i="14"/>
  <c r="AK484" i="14"/>
  <c r="AC484" i="14"/>
  <c r="U484" i="14"/>
  <c r="AJ484" i="14"/>
  <c r="AB484" i="14"/>
  <c r="T484" i="14"/>
  <c r="AI484" i="14"/>
  <c r="AA484" i="14"/>
  <c r="S484" i="14"/>
  <c r="AH484" i="14"/>
  <c r="Z484" i="14"/>
  <c r="R484" i="14"/>
  <c r="AG484" i="14"/>
  <c r="Y484" i="14"/>
  <c r="Q484" i="14"/>
  <c r="AD484" i="14"/>
  <c r="V484" i="14"/>
  <c r="AL484" i="14"/>
  <c r="AF484" i="14"/>
  <c r="X484" i="14"/>
  <c r="AB126" i="14"/>
  <c r="AB125" i="14" s="1"/>
  <c r="AM126" i="14"/>
  <c r="AE147" i="14"/>
  <c r="X148" i="14"/>
  <c r="Q149" i="14"/>
  <c r="AG149" i="14"/>
  <c r="R157" i="14"/>
  <c r="AA158" i="14"/>
  <c r="AL159" i="14"/>
  <c r="AC164" i="14"/>
  <c r="X166" i="14"/>
  <c r="Z171" i="14"/>
  <c r="V177" i="14"/>
  <c r="AK48" i="14"/>
  <c r="AB77" i="14"/>
  <c r="AI86" i="14"/>
  <c r="AH83" i="14"/>
  <c r="AG80" i="14"/>
  <c r="AF77" i="14"/>
  <c r="X77" i="14"/>
  <c r="Y48" i="14"/>
  <c r="Q48" i="14"/>
  <c r="AM48" i="14"/>
  <c r="AK77" i="14"/>
  <c r="AL77" i="14"/>
  <c r="AL48" i="14"/>
  <c r="AM77" i="14"/>
  <c r="AG83" i="14"/>
  <c r="AE77" i="14"/>
  <c r="W77" i="14"/>
  <c r="AL83" i="14"/>
  <c r="T77" i="14"/>
  <c r="AK83" i="14"/>
  <c r="AJ80" i="14"/>
  <c r="AA77" i="14"/>
  <c r="S77" i="14"/>
  <c r="AB48" i="14"/>
  <c r="AJ83" i="14"/>
  <c r="AI80" i="14"/>
  <c r="Z77" i="14"/>
  <c r="R77" i="14"/>
  <c r="AJ86" i="14"/>
  <c r="AI83" i="14"/>
  <c r="AH80" i="14"/>
  <c r="Y77" i="14"/>
  <c r="Q77" i="14"/>
  <c r="Z48" i="14"/>
  <c r="R48" i="14"/>
  <c r="AF48" i="14"/>
  <c r="X48" i="14"/>
  <c r="AM80" i="14"/>
  <c r="AD77" i="14"/>
  <c r="V77" i="14"/>
  <c r="AE48" i="14"/>
  <c r="W48" i="14"/>
  <c r="AM83" i="14"/>
  <c r="AL80" i="14"/>
  <c r="AC77" i="14"/>
  <c r="U77" i="14"/>
  <c r="AD48" i="14"/>
  <c r="V48" i="14"/>
  <c r="AC48" i="14"/>
  <c r="U48" i="14"/>
  <c r="T48" i="14"/>
  <c r="AA48" i="14"/>
  <c r="S48" i="14"/>
  <c r="AK114" i="14"/>
  <c r="Q114" i="14"/>
  <c r="R114" i="14"/>
  <c r="S114" i="14"/>
  <c r="Y114" i="14"/>
  <c r="AC114" i="14"/>
  <c r="AD114" i="14"/>
  <c r="AG114" i="14"/>
  <c r="U114" i="14"/>
  <c r="AH114" i="14"/>
  <c r="V114" i="14"/>
  <c r="AI114" i="14"/>
  <c r="Z114" i="14"/>
  <c r="AL114" i="14"/>
  <c r="AA114" i="14"/>
  <c r="W114" i="14"/>
  <c r="AE114" i="14"/>
  <c r="AM114" i="14"/>
  <c r="X114" i="14"/>
  <c r="AF114" i="14"/>
  <c r="T114" i="14"/>
  <c r="AB114" i="14"/>
  <c r="AM390" i="14"/>
  <c r="AH99" i="14"/>
  <c r="AK41" i="14"/>
  <c r="AL70" i="14"/>
  <c r="AH465" i="14"/>
  <c r="AG257" i="14"/>
  <c r="AG70" i="14"/>
  <c r="AJ99" i="14"/>
  <c r="AG64" i="14"/>
  <c r="AI64" i="14"/>
  <c r="AI257" i="14"/>
  <c r="AH76" i="14"/>
  <c r="AG99" i="14"/>
  <c r="AJ361" i="14"/>
  <c r="AM8" i="14"/>
  <c r="AL8" i="14"/>
  <c r="AJ58" i="14"/>
  <c r="AL361" i="14"/>
  <c r="AM257" i="14"/>
  <c r="AI286" i="14"/>
  <c r="AJ257" i="14"/>
  <c r="AG20" i="14"/>
  <c r="AH182" i="14"/>
  <c r="AH257" i="14"/>
  <c r="AM47" i="14"/>
  <c r="AG76" i="14"/>
  <c r="AJ79" i="14"/>
  <c r="AG85" i="14"/>
  <c r="AG286" i="14"/>
  <c r="AG361" i="14"/>
  <c r="AG79" i="14"/>
  <c r="AJ8" i="14"/>
  <c r="AJ50" i="14"/>
  <c r="AM64" i="14"/>
  <c r="AM76" i="14"/>
  <c r="AG153" i="14"/>
  <c r="AI153" i="14"/>
  <c r="AJ41" i="14"/>
  <c r="AK390" i="14"/>
  <c r="AM79" i="14"/>
  <c r="AG182" i="14"/>
  <c r="AG41" i="14"/>
  <c r="AG465" i="14"/>
  <c r="AH153" i="14"/>
  <c r="AJ70" i="14"/>
  <c r="AL79" i="14"/>
  <c r="AH50" i="14"/>
  <c r="AL521" i="14"/>
  <c r="AG47" i="14"/>
  <c r="AG8" i="14"/>
  <c r="AI70" i="14"/>
  <c r="AI20" i="14"/>
  <c r="AI79" i="14"/>
  <c r="AI465" i="14"/>
  <c r="AJ465" i="14"/>
  <c r="AK64" i="14"/>
  <c r="AM85" i="14"/>
  <c r="AM521" i="14"/>
  <c r="AG58" i="14"/>
  <c r="AH85" i="14"/>
  <c r="AH421" i="14"/>
  <c r="AL58" i="14"/>
  <c r="AL85" i="14"/>
  <c r="AM70" i="14"/>
  <c r="AG82" i="14"/>
  <c r="AL417" i="14"/>
  <c r="AM209" i="14"/>
  <c r="AG390" i="14"/>
  <c r="AH286" i="14"/>
  <c r="AI99" i="14"/>
  <c r="AK85" i="14"/>
  <c r="AL465" i="14"/>
  <c r="AG50" i="14"/>
  <c r="AK209" i="14"/>
  <c r="AL209" i="14"/>
  <c r="AL88" i="14"/>
  <c r="AL257" i="14"/>
  <c r="AM41" i="14"/>
  <c r="AM465" i="14"/>
  <c r="AG88" i="14"/>
  <c r="AH317" i="14"/>
  <c r="AI47" i="14"/>
  <c r="AI85" i="14"/>
  <c r="AI58" i="14"/>
  <c r="AI50" i="14"/>
  <c r="AI390" i="14"/>
  <c r="AJ85" i="14"/>
  <c r="AK8" i="14"/>
  <c r="AK50" i="14"/>
  <c r="AK58" i="14"/>
  <c r="AJ82" i="14"/>
  <c r="AM313" i="14"/>
  <c r="AI8" i="14"/>
  <c r="AI76" i="14"/>
  <c r="AI421" i="14"/>
  <c r="AJ88" i="14"/>
  <c r="AK79" i="14"/>
  <c r="AL213" i="14"/>
  <c r="AK317" i="14"/>
  <c r="AM286" i="14"/>
  <c r="AG421" i="14"/>
  <c r="AG209" i="14"/>
  <c r="AG109" i="14"/>
  <c r="AG313" i="14"/>
  <c r="AG417" i="14"/>
  <c r="AG317" i="14"/>
  <c r="AH64" i="14"/>
  <c r="AJ390" i="14"/>
  <c r="AK182" i="14"/>
  <c r="AK76" i="14"/>
  <c r="AI88" i="14"/>
  <c r="AH213" i="14"/>
  <c r="AH41" i="14"/>
  <c r="AH58" i="14"/>
  <c r="AI182" i="14"/>
  <c r="AJ64" i="14"/>
  <c r="AJ76" i="14"/>
  <c r="AJ286" i="14"/>
  <c r="AK361" i="14"/>
  <c r="AL47" i="14"/>
  <c r="AL317" i="14"/>
  <c r="AL64" i="14"/>
  <c r="AI313" i="14"/>
  <c r="AI41" i="14"/>
  <c r="AJ317" i="14"/>
  <c r="AK47" i="14"/>
  <c r="AL20" i="14"/>
  <c r="AL82" i="14"/>
  <c r="AG213" i="14"/>
  <c r="AJ47" i="14"/>
  <c r="AK313" i="14"/>
  <c r="AL50" i="14"/>
  <c r="AL313" i="14"/>
  <c r="AL390" i="14"/>
  <c r="AM58" i="14"/>
  <c r="AM317" i="14"/>
  <c r="AM361" i="14"/>
  <c r="AM88" i="14"/>
  <c r="AH209" i="14"/>
  <c r="AH361" i="14"/>
  <c r="AJ209" i="14"/>
  <c r="AJ313" i="14"/>
  <c r="AJ421" i="14"/>
  <c r="AK82" i="14"/>
  <c r="AK213" i="14"/>
  <c r="AK99" i="14"/>
  <c r="AL41" i="14"/>
  <c r="AM82" i="14"/>
  <c r="AM50" i="14"/>
  <c r="AM99" i="14"/>
  <c r="AH79" i="14"/>
  <c r="AI82" i="14"/>
  <c r="AJ213" i="14"/>
  <c r="AL76" i="14"/>
  <c r="AL99" i="14"/>
  <c r="AH82" i="14"/>
  <c r="AI317" i="14"/>
  <c r="AK20" i="14"/>
  <c r="AK88" i="14"/>
  <c r="AH88" i="14"/>
  <c r="AI209" i="14"/>
  <c r="AI361" i="14"/>
  <c r="AJ20" i="14"/>
  <c r="AK286" i="14"/>
  <c r="AK421" i="14"/>
  <c r="AK465" i="14"/>
  <c r="AL182" i="14"/>
  <c r="AL286" i="14"/>
  <c r="AL421" i="14"/>
  <c r="AM20" i="14"/>
  <c r="AM421" i="14"/>
  <c r="AM182" i="14"/>
  <c r="AM213" i="14"/>
  <c r="AM417" i="14"/>
  <c r="AM109" i="14"/>
  <c r="AM153" i="14"/>
  <c r="AL109" i="14"/>
  <c r="AL153" i="14"/>
  <c r="AK257" i="14"/>
  <c r="AK417" i="14"/>
  <c r="AK109" i="14"/>
  <c r="AK153" i="14"/>
  <c r="AJ182" i="14"/>
  <c r="AJ417" i="14"/>
  <c r="AJ109" i="14"/>
  <c r="AJ153" i="14"/>
  <c r="AI213" i="14"/>
  <c r="AI417" i="14"/>
  <c r="AI109" i="14"/>
  <c r="AH8" i="14"/>
  <c r="AH313" i="14"/>
  <c r="AH417" i="14"/>
  <c r="AH20" i="14"/>
  <c r="AH47" i="14"/>
  <c r="AH109" i="14"/>
  <c r="AH390" i="14"/>
  <c r="AH1930" i="50"/>
  <c r="AG1930" i="50"/>
  <c r="AF1930" i="50"/>
  <c r="AE1930" i="50"/>
  <c r="AD1930" i="50"/>
  <c r="AC1930" i="50"/>
  <c r="AB1930" i="50"/>
  <c r="AH1929" i="50"/>
  <c r="AG1929" i="50"/>
  <c r="AF1929" i="50"/>
  <c r="AE1929" i="50"/>
  <c r="AD1929" i="50"/>
  <c r="AC1929" i="50"/>
  <c r="AB1929" i="50"/>
  <c r="AH1928" i="50"/>
  <c r="AG1928" i="50"/>
  <c r="AF1928" i="50"/>
  <c r="AE1928" i="50"/>
  <c r="AD1928" i="50"/>
  <c r="AC1928" i="50"/>
  <c r="AB1928" i="50"/>
  <c r="AH1927" i="50"/>
  <c r="AG1927" i="50"/>
  <c r="AF1927" i="50"/>
  <c r="AE1927" i="50"/>
  <c r="AD1927" i="50"/>
  <c r="AC1927" i="50"/>
  <c r="AB1927" i="50"/>
  <c r="AH1926" i="50"/>
  <c r="AG1926" i="50"/>
  <c r="AF1926" i="50"/>
  <c r="AE1926" i="50"/>
  <c r="AD1926" i="50"/>
  <c r="AC1926" i="50"/>
  <c r="AB1926" i="50"/>
  <c r="AH1925" i="50"/>
  <c r="AG1925" i="50"/>
  <c r="AF1925" i="50"/>
  <c r="AE1925" i="50"/>
  <c r="AD1925" i="50"/>
  <c r="AC1925" i="50"/>
  <c r="AB1925" i="50"/>
  <c r="AH1924" i="50"/>
  <c r="AG1924" i="50"/>
  <c r="AF1924" i="50"/>
  <c r="AE1924" i="50"/>
  <c r="AD1924" i="50"/>
  <c r="AC1924" i="50"/>
  <c r="AB1924" i="50"/>
  <c r="AH1923" i="50"/>
  <c r="AG1923" i="50"/>
  <c r="AF1923" i="50"/>
  <c r="AE1923" i="50"/>
  <c r="AD1923" i="50"/>
  <c r="AC1923" i="50"/>
  <c r="AB1923" i="50"/>
  <c r="AH1922" i="50"/>
  <c r="AG1922" i="50"/>
  <c r="AF1922" i="50"/>
  <c r="AE1922" i="50"/>
  <c r="AD1922" i="50"/>
  <c r="AC1922" i="50"/>
  <c r="AB1922" i="50"/>
  <c r="AH1921" i="50"/>
  <c r="AG1921" i="50"/>
  <c r="AF1921" i="50"/>
  <c r="AE1921" i="50"/>
  <c r="AD1921" i="50"/>
  <c r="AC1921" i="50"/>
  <c r="AB1921" i="50"/>
  <c r="AH1920" i="50"/>
  <c r="AG1920" i="50"/>
  <c r="AF1920" i="50"/>
  <c r="AE1920" i="50"/>
  <c r="AD1920" i="50"/>
  <c r="AC1920" i="50"/>
  <c r="AB1920" i="50"/>
  <c r="AH1919" i="50"/>
  <c r="AG1919" i="50"/>
  <c r="AF1919" i="50"/>
  <c r="AE1919" i="50"/>
  <c r="AD1919" i="50"/>
  <c r="AC1919" i="50"/>
  <c r="AB1919" i="50"/>
  <c r="AH1918" i="50"/>
  <c r="AG1918" i="50"/>
  <c r="AF1918" i="50"/>
  <c r="AE1918" i="50"/>
  <c r="AD1918" i="50"/>
  <c r="AC1918" i="50"/>
  <c r="AB1918" i="50"/>
  <c r="AH1917" i="50"/>
  <c r="AG1917" i="50"/>
  <c r="AF1917" i="50"/>
  <c r="AE1917" i="50"/>
  <c r="AD1917" i="50"/>
  <c r="AC1917" i="50"/>
  <c r="AB1917" i="50"/>
  <c r="AH1916" i="50"/>
  <c r="AG1916" i="50"/>
  <c r="AF1916" i="50"/>
  <c r="AE1916" i="50"/>
  <c r="AD1916" i="50"/>
  <c r="AC1916" i="50"/>
  <c r="AB1916" i="50"/>
  <c r="AH1915" i="50"/>
  <c r="AG1915" i="50"/>
  <c r="AF1915" i="50"/>
  <c r="AE1915" i="50"/>
  <c r="AD1915" i="50"/>
  <c r="AC1915" i="50"/>
  <c r="AB1915" i="50"/>
  <c r="AH1914" i="50"/>
  <c r="AG1914" i="50"/>
  <c r="AF1914" i="50"/>
  <c r="AE1914" i="50"/>
  <c r="AD1914" i="50"/>
  <c r="AC1914" i="50"/>
  <c r="AB1914" i="50"/>
  <c r="AH1913" i="50"/>
  <c r="AG1913" i="50"/>
  <c r="AF1913" i="50"/>
  <c r="AE1913" i="50"/>
  <c r="AD1913" i="50"/>
  <c r="AC1913" i="50"/>
  <c r="AB1913" i="50"/>
  <c r="AH1912" i="50"/>
  <c r="AG1912" i="50"/>
  <c r="AF1912" i="50"/>
  <c r="AE1912" i="50"/>
  <c r="AD1912" i="50"/>
  <c r="AC1912" i="50"/>
  <c r="AB1912" i="50"/>
  <c r="AH1911" i="50"/>
  <c r="AG1911" i="50"/>
  <c r="AF1911" i="50"/>
  <c r="AE1911" i="50"/>
  <c r="AD1911" i="50"/>
  <c r="AC1911" i="50"/>
  <c r="AB1911" i="50"/>
  <c r="AH1910" i="50"/>
  <c r="AG1910" i="50"/>
  <c r="AF1910" i="50"/>
  <c r="AE1910" i="50"/>
  <c r="AD1910" i="50"/>
  <c r="AC1910" i="50"/>
  <c r="AB1910" i="50"/>
  <c r="AH1909" i="50"/>
  <c r="AG1909" i="50"/>
  <c r="AF1909" i="50"/>
  <c r="AE1909" i="50"/>
  <c r="AD1909" i="50"/>
  <c r="AC1909" i="50"/>
  <c r="AB1909" i="50"/>
  <c r="AH1908" i="50"/>
  <c r="AG1908" i="50"/>
  <c r="AF1908" i="50"/>
  <c r="AE1908" i="50"/>
  <c r="AD1908" i="50"/>
  <c r="AC1908" i="50"/>
  <c r="AB1908" i="50"/>
  <c r="AH1907" i="50"/>
  <c r="AG1907" i="50"/>
  <c r="AF1907" i="50"/>
  <c r="AE1907" i="50"/>
  <c r="AD1907" i="50"/>
  <c r="AC1907" i="50"/>
  <c r="AB1907" i="50"/>
  <c r="AH1906" i="50"/>
  <c r="AG1906" i="50"/>
  <c r="AF1906" i="50"/>
  <c r="AE1906" i="50"/>
  <c r="AD1906" i="50"/>
  <c r="AC1906" i="50"/>
  <c r="AB1906" i="50"/>
  <c r="AH1905" i="50"/>
  <c r="AG1905" i="50"/>
  <c r="AF1905" i="50"/>
  <c r="AE1905" i="50"/>
  <c r="AD1905" i="50"/>
  <c r="AC1905" i="50"/>
  <c r="AB1905" i="50"/>
  <c r="AH1904" i="50"/>
  <c r="AG1904" i="50"/>
  <c r="AF1904" i="50"/>
  <c r="AE1904" i="50"/>
  <c r="AD1904" i="50"/>
  <c r="AC1904" i="50"/>
  <c r="AB1904" i="50"/>
  <c r="AH1903" i="50"/>
  <c r="AG1903" i="50"/>
  <c r="AF1903" i="50"/>
  <c r="AE1903" i="50"/>
  <c r="AD1903" i="50"/>
  <c r="AC1903" i="50"/>
  <c r="AB1903" i="50"/>
  <c r="AH1902" i="50"/>
  <c r="AG1902" i="50"/>
  <c r="AF1902" i="50"/>
  <c r="AE1902" i="50"/>
  <c r="AD1902" i="50"/>
  <c r="AC1902" i="50"/>
  <c r="AB1902" i="50"/>
  <c r="AH1901" i="50"/>
  <c r="AG1901" i="50"/>
  <c r="AF1901" i="50"/>
  <c r="AE1901" i="50"/>
  <c r="AD1901" i="50"/>
  <c r="AC1901" i="50"/>
  <c r="AB1901" i="50"/>
  <c r="AH1900" i="50"/>
  <c r="AG1900" i="50"/>
  <c r="AF1900" i="50"/>
  <c r="AE1900" i="50"/>
  <c r="AD1900" i="50"/>
  <c r="AC1900" i="50"/>
  <c r="AB1900" i="50"/>
  <c r="AH1899" i="50"/>
  <c r="AG1899" i="50"/>
  <c r="AF1899" i="50"/>
  <c r="AE1899" i="50"/>
  <c r="AD1899" i="50"/>
  <c r="AC1899" i="50"/>
  <c r="AB1899" i="50"/>
  <c r="AH1898" i="50"/>
  <c r="AG1898" i="50"/>
  <c r="AF1898" i="50"/>
  <c r="AE1898" i="50"/>
  <c r="AD1898" i="50"/>
  <c r="AC1898" i="50"/>
  <c r="AB1898" i="50"/>
  <c r="AH1897" i="50"/>
  <c r="AG1897" i="50"/>
  <c r="AF1897" i="50"/>
  <c r="AE1897" i="50"/>
  <c r="AD1897" i="50"/>
  <c r="AC1897" i="50"/>
  <c r="AB1897" i="50"/>
  <c r="AH1896" i="50"/>
  <c r="AG1896" i="50"/>
  <c r="AF1896" i="50"/>
  <c r="AE1896" i="50"/>
  <c r="AD1896" i="50"/>
  <c r="AC1896" i="50"/>
  <c r="AB1896" i="50"/>
  <c r="AH1895" i="50"/>
  <c r="AG1895" i="50"/>
  <c r="AF1895" i="50"/>
  <c r="AE1895" i="50"/>
  <c r="AD1895" i="50"/>
  <c r="AC1895" i="50"/>
  <c r="AB1895" i="50"/>
  <c r="AH1894" i="50"/>
  <c r="AG1894" i="50"/>
  <c r="AF1894" i="50"/>
  <c r="AE1894" i="50"/>
  <c r="AD1894" i="50"/>
  <c r="AC1894" i="50"/>
  <c r="AB1894" i="50"/>
  <c r="AH1893" i="50"/>
  <c r="AG1893" i="50"/>
  <c r="AF1893" i="50"/>
  <c r="AE1893" i="50"/>
  <c r="AD1893" i="50"/>
  <c r="AC1893" i="50"/>
  <c r="AB1893" i="50"/>
  <c r="AH1892" i="50"/>
  <c r="AG1892" i="50"/>
  <c r="AF1892" i="50"/>
  <c r="AE1892" i="50"/>
  <c r="AD1892" i="50"/>
  <c r="AC1892" i="50"/>
  <c r="AB1892" i="50"/>
  <c r="AH1891" i="50"/>
  <c r="AG1891" i="50"/>
  <c r="AF1891" i="50"/>
  <c r="AE1891" i="50"/>
  <c r="AD1891" i="50"/>
  <c r="AC1891" i="50"/>
  <c r="AB1891" i="50"/>
  <c r="AH1890" i="50"/>
  <c r="AG1890" i="50"/>
  <c r="AF1890" i="50"/>
  <c r="AE1890" i="50"/>
  <c r="AD1890" i="50"/>
  <c r="AC1890" i="50"/>
  <c r="AB1890" i="50"/>
  <c r="AH1889" i="50"/>
  <c r="AG1889" i="50"/>
  <c r="AF1889" i="50"/>
  <c r="AE1889" i="50"/>
  <c r="AD1889" i="50"/>
  <c r="AC1889" i="50"/>
  <c r="AB1889" i="50"/>
  <c r="AH1888" i="50"/>
  <c r="AG1888" i="50"/>
  <c r="AF1888" i="50"/>
  <c r="AE1888" i="50"/>
  <c r="AD1888" i="50"/>
  <c r="AC1888" i="50"/>
  <c r="AB1888" i="50"/>
  <c r="AH1887" i="50"/>
  <c r="AG1887" i="50"/>
  <c r="AF1887" i="50"/>
  <c r="AE1887" i="50"/>
  <c r="AD1887" i="50"/>
  <c r="AC1887" i="50"/>
  <c r="AB1887" i="50"/>
  <c r="AH1886" i="50"/>
  <c r="AG1886" i="50"/>
  <c r="AF1886" i="50"/>
  <c r="AE1886" i="50"/>
  <c r="AD1886" i="50"/>
  <c r="AC1886" i="50"/>
  <c r="AB1886" i="50"/>
  <c r="AH1885" i="50"/>
  <c r="AG1885" i="50"/>
  <c r="AF1885" i="50"/>
  <c r="AE1885" i="50"/>
  <c r="AD1885" i="50"/>
  <c r="AC1885" i="50"/>
  <c r="AB1885" i="50"/>
  <c r="AH1884" i="50"/>
  <c r="AG1884" i="50"/>
  <c r="AF1884" i="50"/>
  <c r="AE1884" i="50"/>
  <c r="AD1884" i="50"/>
  <c r="AC1884" i="50"/>
  <c r="AB1884" i="50"/>
  <c r="AH1883" i="50"/>
  <c r="AG1883" i="50"/>
  <c r="AF1883" i="50"/>
  <c r="AE1883" i="50"/>
  <c r="AD1883" i="50"/>
  <c r="AC1883" i="50"/>
  <c r="AB1883" i="50"/>
  <c r="AH1882" i="50"/>
  <c r="AG1882" i="50"/>
  <c r="AF1882" i="50"/>
  <c r="AE1882" i="50"/>
  <c r="AD1882" i="50"/>
  <c r="AC1882" i="50"/>
  <c r="AB1882" i="50"/>
  <c r="AH1881" i="50"/>
  <c r="AG1881" i="50"/>
  <c r="AF1881" i="50"/>
  <c r="AE1881" i="50"/>
  <c r="AD1881" i="50"/>
  <c r="AC1881" i="50"/>
  <c r="AB1881" i="50"/>
  <c r="AH1880" i="50"/>
  <c r="AG1880" i="50"/>
  <c r="AF1880" i="50"/>
  <c r="AE1880" i="50"/>
  <c r="AD1880" i="50"/>
  <c r="AC1880" i="50"/>
  <c r="AB1880" i="50"/>
  <c r="AH1879" i="50"/>
  <c r="AG1879" i="50"/>
  <c r="AF1879" i="50"/>
  <c r="AE1879" i="50"/>
  <c r="AD1879" i="50"/>
  <c r="AC1879" i="50"/>
  <c r="AB1879" i="50"/>
  <c r="AH1878" i="50"/>
  <c r="AG1878" i="50"/>
  <c r="AF1878" i="50"/>
  <c r="AE1878" i="50"/>
  <c r="AD1878" i="50"/>
  <c r="AC1878" i="50"/>
  <c r="AB1878" i="50"/>
  <c r="AH1877" i="50"/>
  <c r="AG1877" i="50"/>
  <c r="AF1877" i="50"/>
  <c r="AE1877" i="50"/>
  <c r="AD1877" i="50"/>
  <c r="AC1877" i="50"/>
  <c r="AB1877" i="50"/>
  <c r="AH1876" i="50"/>
  <c r="AG1876" i="50"/>
  <c r="AF1876" i="50"/>
  <c r="AE1876" i="50"/>
  <c r="AD1876" i="50"/>
  <c r="AC1876" i="50"/>
  <c r="AB1876" i="50"/>
  <c r="AH1875" i="50"/>
  <c r="AG1875" i="50"/>
  <c r="AF1875" i="50"/>
  <c r="AE1875" i="50"/>
  <c r="AD1875" i="50"/>
  <c r="AC1875" i="50"/>
  <c r="AB1875" i="50"/>
  <c r="AH1874" i="50"/>
  <c r="AG1874" i="50"/>
  <c r="AF1874" i="50"/>
  <c r="AE1874" i="50"/>
  <c r="AD1874" i="50"/>
  <c r="AC1874" i="50"/>
  <c r="AB1874" i="50"/>
  <c r="AH1873" i="50"/>
  <c r="AG1873" i="50"/>
  <c r="AF1873" i="50"/>
  <c r="AE1873" i="50"/>
  <c r="AD1873" i="50"/>
  <c r="AC1873" i="50"/>
  <c r="AB1873" i="50"/>
  <c r="AH1872" i="50"/>
  <c r="AG1872" i="50"/>
  <c r="AF1872" i="50"/>
  <c r="AE1872" i="50"/>
  <c r="AD1872" i="50"/>
  <c r="AC1872" i="50"/>
  <c r="AB1872" i="50"/>
  <c r="AH1871" i="50"/>
  <c r="AG1871" i="50"/>
  <c r="AF1871" i="50"/>
  <c r="AE1871" i="50"/>
  <c r="AD1871" i="50"/>
  <c r="AC1871" i="50"/>
  <c r="AB1871" i="50"/>
  <c r="AH1870" i="50"/>
  <c r="AG1870" i="50"/>
  <c r="AF1870" i="50"/>
  <c r="AE1870" i="50"/>
  <c r="AD1870" i="50"/>
  <c r="AC1870" i="50"/>
  <c r="AB1870" i="50"/>
  <c r="AH1869" i="50"/>
  <c r="AG1869" i="50"/>
  <c r="AF1869" i="50"/>
  <c r="AE1869" i="50"/>
  <c r="AD1869" i="50"/>
  <c r="AC1869" i="50"/>
  <c r="AB1869" i="50"/>
  <c r="AH1868" i="50"/>
  <c r="AG1868" i="50"/>
  <c r="AF1868" i="50"/>
  <c r="AE1868" i="50"/>
  <c r="AD1868" i="50"/>
  <c r="AC1868" i="50"/>
  <c r="AB1868" i="50"/>
  <c r="AH1867" i="50"/>
  <c r="AG1867" i="50"/>
  <c r="AF1867" i="50"/>
  <c r="AE1867" i="50"/>
  <c r="AD1867" i="50"/>
  <c r="AC1867" i="50"/>
  <c r="AB1867" i="50"/>
  <c r="AH1866" i="50"/>
  <c r="AG1866" i="50"/>
  <c r="AF1866" i="50"/>
  <c r="AE1866" i="50"/>
  <c r="AD1866" i="50"/>
  <c r="AC1866" i="50"/>
  <c r="AB1866" i="50"/>
  <c r="AH1865" i="50"/>
  <c r="AG1865" i="50"/>
  <c r="AF1865" i="50"/>
  <c r="AE1865" i="50"/>
  <c r="AD1865" i="50"/>
  <c r="AC1865" i="50"/>
  <c r="AB1865" i="50"/>
  <c r="AH1864" i="50"/>
  <c r="AG1864" i="50"/>
  <c r="AF1864" i="50"/>
  <c r="AE1864" i="50"/>
  <c r="AD1864" i="50"/>
  <c r="AC1864" i="50"/>
  <c r="AB1864" i="50"/>
  <c r="AH1863" i="50"/>
  <c r="AG1863" i="50"/>
  <c r="AF1863" i="50"/>
  <c r="AE1863" i="50"/>
  <c r="AD1863" i="50"/>
  <c r="AC1863" i="50"/>
  <c r="AB1863" i="50"/>
  <c r="AH1862" i="50"/>
  <c r="AG1862" i="50"/>
  <c r="AF1862" i="50"/>
  <c r="AE1862" i="50"/>
  <c r="AD1862" i="50"/>
  <c r="AC1862" i="50"/>
  <c r="AB1862" i="50"/>
  <c r="AH1861" i="50"/>
  <c r="AG1861" i="50"/>
  <c r="AF1861" i="50"/>
  <c r="AE1861" i="50"/>
  <c r="AD1861" i="50"/>
  <c r="AC1861" i="50"/>
  <c r="AB1861" i="50"/>
  <c r="AH1860" i="50"/>
  <c r="AG1860" i="50"/>
  <c r="AF1860" i="50"/>
  <c r="AE1860" i="50"/>
  <c r="AD1860" i="50"/>
  <c r="AC1860" i="50"/>
  <c r="AB1860" i="50"/>
  <c r="AH1859" i="50"/>
  <c r="AG1859" i="50"/>
  <c r="AF1859" i="50"/>
  <c r="AE1859" i="50"/>
  <c r="AD1859" i="50"/>
  <c r="AC1859" i="50"/>
  <c r="AB1859" i="50"/>
  <c r="AH1858" i="50"/>
  <c r="AG1858" i="50"/>
  <c r="AF1858" i="50"/>
  <c r="AE1858" i="50"/>
  <c r="AD1858" i="50"/>
  <c r="AC1858" i="50"/>
  <c r="AB1858" i="50"/>
  <c r="AH1857" i="50"/>
  <c r="AG1857" i="50"/>
  <c r="AF1857" i="50"/>
  <c r="AE1857" i="50"/>
  <c r="AD1857" i="50"/>
  <c r="AC1857" i="50"/>
  <c r="AB1857" i="50"/>
  <c r="AH1856" i="50"/>
  <c r="AG1856" i="50"/>
  <c r="AF1856" i="50"/>
  <c r="AE1856" i="50"/>
  <c r="AD1856" i="50"/>
  <c r="AC1856" i="50"/>
  <c r="AB1856" i="50"/>
  <c r="AH1855" i="50"/>
  <c r="AG1855" i="50"/>
  <c r="AF1855" i="50"/>
  <c r="AE1855" i="50"/>
  <c r="AD1855" i="50"/>
  <c r="AC1855" i="50"/>
  <c r="AB1855" i="50"/>
  <c r="AH1854" i="50"/>
  <c r="AG1854" i="50"/>
  <c r="AF1854" i="50"/>
  <c r="AE1854" i="50"/>
  <c r="AD1854" i="50"/>
  <c r="AC1854" i="50"/>
  <c r="AB1854" i="50"/>
  <c r="AH1853" i="50"/>
  <c r="AG1853" i="50"/>
  <c r="AF1853" i="50"/>
  <c r="AE1853" i="50"/>
  <c r="AD1853" i="50"/>
  <c r="AC1853" i="50"/>
  <c r="AB1853" i="50"/>
  <c r="AH1852" i="50"/>
  <c r="AG1852" i="50"/>
  <c r="AF1852" i="50"/>
  <c r="AE1852" i="50"/>
  <c r="AD1852" i="50"/>
  <c r="AC1852" i="50"/>
  <c r="AB1852" i="50"/>
  <c r="AH1851" i="50"/>
  <c r="AG1851" i="50"/>
  <c r="AF1851" i="50"/>
  <c r="AE1851" i="50"/>
  <c r="AD1851" i="50"/>
  <c r="AC1851" i="50"/>
  <c r="AB1851" i="50"/>
  <c r="AH1850" i="50"/>
  <c r="AG1850" i="50"/>
  <c r="AF1850" i="50"/>
  <c r="AE1850" i="50"/>
  <c r="AD1850" i="50"/>
  <c r="AC1850" i="50"/>
  <c r="AB1850" i="50"/>
  <c r="AH1849" i="50"/>
  <c r="AG1849" i="50"/>
  <c r="AF1849" i="50"/>
  <c r="AE1849" i="50"/>
  <c r="AD1849" i="50"/>
  <c r="AC1849" i="50"/>
  <c r="AB1849" i="50"/>
  <c r="AH1848" i="50"/>
  <c r="AG1848" i="50"/>
  <c r="AF1848" i="50"/>
  <c r="AE1848" i="50"/>
  <c r="AD1848" i="50"/>
  <c r="AC1848" i="50"/>
  <c r="AB1848" i="50"/>
  <c r="AH1847" i="50"/>
  <c r="AG1847" i="50"/>
  <c r="AF1847" i="50"/>
  <c r="AE1847" i="50"/>
  <c r="AD1847" i="50"/>
  <c r="AC1847" i="50"/>
  <c r="AB1847" i="50"/>
  <c r="AH1846" i="50"/>
  <c r="AG1846" i="50"/>
  <c r="AF1846" i="50"/>
  <c r="AE1846" i="50"/>
  <c r="AD1846" i="50"/>
  <c r="AC1846" i="50"/>
  <c r="AB1846" i="50"/>
  <c r="AH1845" i="50"/>
  <c r="AG1845" i="50"/>
  <c r="AF1845" i="50"/>
  <c r="AE1845" i="50"/>
  <c r="AD1845" i="50"/>
  <c r="AC1845" i="50"/>
  <c r="AB1845" i="50"/>
  <c r="AH1844" i="50"/>
  <c r="AG1844" i="50"/>
  <c r="AF1844" i="50"/>
  <c r="AE1844" i="50"/>
  <c r="AD1844" i="50"/>
  <c r="AC1844" i="50"/>
  <c r="AB1844" i="50"/>
  <c r="AH1843" i="50"/>
  <c r="AG1843" i="50"/>
  <c r="AF1843" i="50"/>
  <c r="AE1843" i="50"/>
  <c r="AD1843" i="50"/>
  <c r="AC1843" i="50"/>
  <c r="AB1843" i="50"/>
  <c r="AH1842" i="50"/>
  <c r="AG1842" i="50"/>
  <c r="AF1842" i="50"/>
  <c r="AE1842" i="50"/>
  <c r="AD1842" i="50"/>
  <c r="AC1842" i="50"/>
  <c r="AB1842" i="50"/>
  <c r="AH1841" i="50"/>
  <c r="AG1841" i="50"/>
  <c r="AF1841" i="50"/>
  <c r="AE1841" i="50"/>
  <c r="AD1841" i="50"/>
  <c r="AC1841" i="50"/>
  <c r="AB1841" i="50"/>
  <c r="AH1840" i="50"/>
  <c r="AG1840" i="50"/>
  <c r="AF1840" i="50"/>
  <c r="AE1840" i="50"/>
  <c r="AD1840" i="50"/>
  <c r="AC1840" i="50"/>
  <c r="AB1840" i="50"/>
  <c r="AH1839" i="50"/>
  <c r="AG1839" i="50"/>
  <c r="AF1839" i="50"/>
  <c r="AE1839" i="50"/>
  <c r="AD1839" i="50"/>
  <c r="AC1839" i="50"/>
  <c r="AB1839" i="50"/>
  <c r="AH1838" i="50"/>
  <c r="AG1838" i="50"/>
  <c r="AF1838" i="50"/>
  <c r="AE1838" i="50"/>
  <c r="AD1838" i="50"/>
  <c r="AC1838" i="50"/>
  <c r="AB1838" i="50"/>
  <c r="AH1837" i="50"/>
  <c r="AG1837" i="50"/>
  <c r="AF1837" i="50"/>
  <c r="AE1837" i="50"/>
  <c r="AD1837" i="50"/>
  <c r="AC1837" i="50"/>
  <c r="AB1837" i="50"/>
  <c r="AH1836" i="50"/>
  <c r="AG1836" i="50"/>
  <c r="AF1836" i="50"/>
  <c r="AE1836" i="50"/>
  <c r="AD1836" i="50"/>
  <c r="AC1836" i="50"/>
  <c r="AB1836" i="50"/>
  <c r="AH1835" i="50"/>
  <c r="AG1835" i="50"/>
  <c r="AF1835" i="50"/>
  <c r="AE1835" i="50"/>
  <c r="AD1835" i="50"/>
  <c r="AC1835" i="50"/>
  <c r="AB1835" i="50"/>
  <c r="AH1834" i="50"/>
  <c r="AG1834" i="50"/>
  <c r="AF1834" i="50"/>
  <c r="AE1834" i="50"/>
  <c r="AD1834" i="50"/>
  <c r="AC1834" i="50"/>
  <c r="AB1834" i="50"/>
  <c r="AH1833" i="50"/>
  <c r="AG1833" i="50"/>
  <c r="AF1833" i="50"/>
  <c r="AE1833" i="50"/>
  <c r="AD1833" i="50"/>
  <c r="AC1833" i="50"/>
  <c r="AB1833" i="50"/>
  <c r="AH1832" i="50"/>
  <c r="AG1832" i="50"/>
  <c r="AF1832" i="50"/>
  <c r="AE1832" i="50"/>
  <c r="AD1832" i="50"/>
  <c r="AC1832" i="50"/>
  <c r="AB1832" i="50"/>
  <c r="AH1831" i="50"/>
  <c r="AG1831" i="50"/>
  <c r="AF1831" i="50"/>
  <c r="AE1831" i="50"/>
  <c r="AD1831" i="50"/>
  <c r="AC1831" i="50"/>
  <c r="AB1831" i="50"/>
  <c r="AH1830" i="50"/>
  <c r="AG1830" i="50"/>
  <c r="AF1830" i="50"/>
  <c r="AE1830" i="50"/>
  <c r="AD1830" i="50"/>
  <c r="AC1830" i="50"/>
  <c r="AB1830" i="50"/>
  <c r="AH1829" i="50"/>
  <c r="AG1829" i="50"/>
  <c r="AF1829" i="50"/>
  <c r="AE1829" i="50"/>
  <c r="AD1829" i="50"/>
  <c r="AC1829" i="50"/>
  <c r="AB1829" i="50"/>
  <c r="AH1828" i="50"/>
  <c r="AG1828" i="50"/>
  <c r="AF1828" i="50"/>
  <c r="AE1828" i="50"/>
  <c r="AD1828" i="50"/>
  <c r="AC1828" i="50"/>
  <c r="AB1828" i="50"/>
  <c r="AH1827" i="50"/>
  <c r="AG1827" i="50"/>
  <c r="AF1827" i="50"/>
  <c r="AE1827" i="50"/>
  <c r="AD1827" i="50"/>
  <c r="AC1827" i="50"/>
  <c r="AB1827" i="50"/>
  <c r="AH1826" i="50"/>
  <c r="AG1826" i="50"/>
  <c r="AF1826" i="50"/>
  <c r="AE1826" i="50"/>
  <c r="AD1826" i="50"/>
  <c r="AC1826" i="50"/>
  <c r="AB1826" i="50"/>
  <c r="AH1825" i="50"/>
  <c r="AG1825" i="50"/>
  <c r="AF1825" i="50"/>
  <c r="AE1825" i="50"/>
  <c r="AD1825" i="50"/>
  <c r="AC1825" i="50"/>
  <c r="AB1825" i="50"/>
  <c r="AH1824" i="50"/>
  <c r="AG1824" i="50"/>
  <c r="AF1824" i="50"/>
  <c r="AE1824" i="50"/>
  <c r="AD1824" i="50"/>
  <c r="AC1824" i="50"/>
  <c r="AB1824" i="50"/>
  <c r="AH1823" i="50"/>
  <c r="AG1823" i="50"/>
  <c r="AF1823" i="50"/>
  <c r="AE1823" i="50"/>
  <c r="AD1823" i="50"/>
  <c r="AC1823" i="50"/>
  <c r="AB1823" i="50"/>
  <c r="AH1822" i="50"/>
  <c r="AG1822" i="50"/>
  <c r="AF1822" i="50"/>
  <c r="AE1822" i="50"/>
  <c r="AD1822" i="50"/>
  <c r="AC1822" i="50"/>
  <c r="AB1822" i="50"/>
  <c r="AH1821" i="50"/>
  <c r="AG1821" i="50"/>
  <c r="AF1821" i="50"/>
  <c r="AE1821" i="50"/>
  <c r="AD1821" i="50"/>
  <c r="AC1821" i="50"/>
  <c r="AB1821" i="50"/>
  <c r="AH1820" i="50"/>
  <c r="AG1820" i="50"/>
  <c r="AF1820" i="50"/>
  <c r="AE1820" i="50"/>
  <c r="AD1820" i="50"/>
  <c r="AC1820" i="50"/>
  <c r="AB1820" i="50"/>
  <c r="AH1819" i="50"/>
  <c r="AG1819" i="50"/>
  <c r="AF1819" i="50"/>
  <c r="AE1819" i="50"/>
  <c r="AD1819" i="50"/>
  <c r="AC1819" i="50"/>
  <c r="AB1819" i="50"/>
  <c r="AH1818" i="50"/>
  <c r="AG1818" i="50"/>
  <c r="AF1818" i="50"/>
  <c r="AE1818" i="50"/>
  <c r="AD1818" i="50"/>
  <c r="AC1818" i="50"/>
  <c r="AB1818" i="50"/>
  <c r="AH1817" i="50"/>
  <c r="AG1817" i="50"/>
  <c r="AF1817" i="50"/>
  <c r="AE1817" i="50"/>
  <c r="AD1817" i="50"/>
  <c r="AC1817" i="50"/>
  <c r="AB1817" i="50"/>
  <c r="AH1816" i="50"/>
  <c r="AG1816" i="50"/>
  <c r="AF1816" i="50"/>
  <c r="AE1816" i="50"/>
  <c r="AD1816" i="50"/>
  <c r="AC1816" i="50"/>
  <c r="AB1816" i="50"/>
  <c r="AH1815" i="50"/>
  <c r="AG1815" i="50"/>
  <c r="AF1815" i="50"/>
  <c r="AE1815" i="50"/>
  <c r="AD1815" i="50"/>
  <c r="AC1815" i="50"/>
  <c r="AB1815" i="50"/>
  <c r="AH1814" i="50"/>
  <c r="AG1814" i="50"/>
  <c r="AF1814" i="50"/>
  <c r="AE1814" i="50"/>
  <c r="AD1814" i="50"/>
  <c r="AC1814" i="50"/>
  <c r="AB1814" i="50"/>
  <c r="AH1813" i="50"/>
  <c r="AG1813" i="50"/>
  <c r="AF1813" i="50"/>
  <c r="AE1813" i="50"/>
  <c r="AD1813" i="50"/>
  <c r="AC1813" i="50"/>
  <c r="AB1813" i="50"/>
  <c r="AH1812" i="50"/>
  <c r="AG1812" i="50"/>
  <c r="AF1812" i="50"/>
  <c r="AE1812" i="50"/>
  <c r="AD1812" i="50"/>
  <c r="AC1812" i="50"/>
  <c r="AB1812" i="50"/>
  <c r="AH1811" i="50"/>
  <c r="AG1811" i="50"/>
  <c r="AF1811" i="50"/>
  <c r="AE1811" i="50"/>
  <c r="AD1811" i="50"/>
  <c r="AC1811" i="50"/>
  <c r="AB1811" i="50"/>
  <c r="AH1810" i="50"/>
  <c r="AG1810" i="50"/>
  <c r="AF1810" i="50"/>
  <c r="AE1810" i="50"/>
  <c r="AD1810" i="50"/>
  <c r="AC1810" i="50"/>
  <c r="AB1810" i="50"/>
  <c r="AH1809" i="50"/>
  <c r="AG1809" i="50"/>
  <c r="AF1809" i="50"/>
  <c r="AE1809" i="50"/>
  <c r="AD1809" i="50"/>
  <c r="AC1809" i="50"/>
  <c r="AB1809" i="50"/>
  <c r="AH1808" i="50"/>
  <c r="AG1808" i="50"/>
  <c r="AF1808" i="50"/>
  <c r="AE1808" i="50"/>
  <c r="AD1808" i="50"/>
  <c r="AC1808" i="50"/>
  <c r="AB1808" i="50"/>
  <c r="AH1807" i="50"/>
  <c r="AG1807" i="50"/>
  <c r="AF1807" i="50"/>
  <c r="AE1807" i="50"/>
  <c r="AD1807" i="50"/>
  <c r="AC1807" i="50"/>
  <c r="AB1807" i="50"/>
  <c r="AH1806" i="50"/>
  <c r="AG1806" i="50"/>
  <c r="AF1806" i="50"/>
  <c r="AE1806" i="50"/>
  <c r="AD1806" i="50"/>
  <c r="AC1806" i="50"/>
  <c r="AB1806" i="50"/>
  <c r="AH1805" i="50"/>
  <c r="AG1805" i="50"/>
  <c r="AF1805" i="50"/>
  <c r="AE1805" i="50"/>
  <c r="AD1805" i="50"/>
  <c r="AC1805" i="50"/>
  <c r="AB1805" i="50"/>
  <c r="AH1804" i="50"/>
  <c r="AG1804" i="50"/>
  <c r="AF1804" i="50"/>
  <c r="AE1804" i="50"/>
  <c r="AD1804" i="50"/>
  <c r="AC1804" i="50"/>
  <c r="AB1804" i="50"/>
  <c r="AH1803" i="50"/>
  <c r="AG1803" i="50"/>
  <c r="AF1803" i="50"/>
  <c r="AE1803" i="50"/>
  <c r="AD1803" i="50"/>
  <c r="AC1803" i="50"/>
  <c r="AB1803" i="50"/>
  <c r="AH1802" i="50"/>
  <c r="AG1802" i="50"/>
  <c r="AF1802" i="50"/>
  <c r="AE1802" i="50"/>
  <c r="AD1802" i="50"/>
  <c r="AC1802" i="50"/>
  <c r="AB1802" i="50"/>
  <c r="AH1801" i="50"/>
  <c r="AG1801" i="50"/>
  <c r="AF1801" i="50"/>
  <c r="AE1801" i="50"/>
  <c r="AD1801" i="50"/>
  <c r="AC1801" i="50"/>
  <c r="AB1801" i="50"/>
  <c r="AH1800" i="50"/>
  <c r="AG1800" i="50"/>
  <c r="AF1800" i="50"/>
  <c r="AE1800" i="50"/>
  <c r="AD1800" i="50"/>
  <c r="AC1800" i="50"/>
  <c r="AB1800" i="50"/>
  <c r="AH1799" i="50"/>
  <c r="AG1799" i="50"/>
  <c r="AF1799" i="50"/>
  <c r="AE1799" i="50"/>
  <c r="AD1799" i="50"/>
  <c r="AC1799" i="50"/>
  <c r="AB1799" i="50"/>
  <c r="AH1798" i="50"/>
  <c r="AG1798" i="50"/>
  <c r="AF1798" i="50"/>
  <c r="AE1798" i="50"/>
  <c r="AD1798" i="50"/>
  <c r="AC1798" i="50"/>
  <c r="AB1798" i="50"/>
  <c r="AH1797" i="50"/>
  <c r="AG1797" i="50"/>
  <c r="AF1797" i="50"/>
  <c r="AE1797" i="50"/>
  <c r="AD1797" i="50"/>
  <c r="AC1797" i="50"/>
  <c r="AB1797" i="50"/>
  <c r="AH1796" i="50"/>
  <c r="AG1796" i="50"/>
  <c r="AF1796" i="50"/>
  <c r="AE1796" i="50"/>
  <c r="AD1796" i="50"/>
  <c r="AC1796" i="50"/>
  <c r="AB1796" i="50"/>
  <c r="AH1795" i="50"/>
  <c r="AG1795" i="50"/>
  <c r="AF1795" i="50"/>
  <c r="AE1795" i="50"/>
  <c r="AD1795" i="50"/>
  <c r="AC1795" i="50"/>
  <c r="AB1795" i="50"/>
  <c r="AH1794" i="50"/>
  <c r="AG1794" i="50"/>
  <c r="AF1794" i="50"/>
  <c r="AE1794" i="50"/>
  <c r="AD1794" i="50"/>
  <c r="AC1794" i="50"/>
  <c r="AB1794" i="50"/>
  <c r="AH1793" i="50"/>
  <c r="AG1793" i="50"/>
  <c r="AF1793" i="50"/>
  <c r="AE1793" i="50"/>
  <c r="AD1793" i="50"/>
  <c r="AC1793" i="50"/>
  <c r="AB1793" i="50"/>
  <c r="AH1792" i="50"/>
  <c r="AG1792" i="50"/>
  <c r="AF1792" i="50"/>
  <c r="AE1792" i="50"/>
  <c r="AD1792" i="50"/>
  <c r="AC1792" i="50"/>
  <c r="AB1792" i="50"/>
  <c r="AH1791" i="50"/>
  <c r="AG1791" i="50"/>
  <c r="AF1791" i="50"/>
  <c r="AE1791" i="50"/>
  <c r="AD1791" i="50"/>
  <c r="AC1791" i="50"/>
  <c r="AB1791" i="50"/>
  <c r="AH1790" i="50"/>
  <c r="AG1790" i="50"/>
  <c r="AF1790" i="50"/>
  <c r="AE1790" i="50"/>
  <c r="AD1790" i="50"/>
  <c r="AC1790" i="50"/>
  <c r="AB1790" i="50"/>
  <c r="AH1789" i="50"/>
  <c r="AG1789" i="50"/>
  <c r="AF1789" i="50"/>
  <c r="AE1789" i="50"/>
  <c r="AD1789" i="50"/>
  <c r="AC1789" i="50"/>
  <c r="AB1789" i="50"/>
  <c r="AH1788" i="50"/>
  <c r="AG1788" i="50"/>
  <c r="AF1788" i="50"/>
  <c r="AE1788" i="50"/>
  <c r="AD1788" i="50"/>
  <c r="AC1788" i="50"/>
  <c r="AB1788" i="50"/>
  <c r="AH1787" i="50"/>
  <c r="AG1787" i="50"/>
  <c r="AF1787" i="50"/>
  <c r="AE1787" i="50"/>
  <c r="AD1787" i="50"/>
  <c r="AC1787" i="50"/>
  <c r="AB1787" i="50"/>
  <c r="AH1786" i="50"/>
  <c r="AG1786" i="50"/>
  <c r="AF1786" i="50"/>
  <c r="AE1786" i="50"/>
  <c r="AD1786" i="50"/>
  <c r="AC1786" i="50"/>
  <c r="AB1786" i="50"/>
  <c r="AH1785" i="50"/>
  <c r="AG1785" i="50"/>
  <c r="AF1785" i="50"/>
  <c r="AE1785" i="50"/>
  <c r="AD1785" i="50"/>
  <c r="AC1785" i="50"/>
  <c r="AB1785" i="50"/>
  <c r="AH1784" i="50"/>
  <c r="AG1784" i="50"/>
  <c r="AF1784" i="50"/>
  <c r="AE1784" i="50"/>
  <c r="AD1784" i="50"/>
  <c r="AC1784" i="50"/>
  <c r="AB1784" i="50"/>
  <c r="AH1783" i="50"/>
  <c r="AG1783" i="50"/>
  <c r="AF1783" i="50"/>
  <c r="AE1783" i="50"/>
  <c r="AD1783" i="50"/>
  <c r="AC1783" i="50"/>
  <c r="AB1783" i="50"/>
  <c r="AH1782" i="50"/>
  <c r="AG1782" i="50"/>
  <c r="AF1782" i="50"/>
  <c r="AE1782" i="50"/>
  <c r="AD1782" i="50"/>
  <c r="AC1782" i="50"/>
  <c r="AB1782" i="50"/>
  <c r="AH1781" i="50"/>
  <c r="AG1781" i="50"/>
  <c r="AF1781" i="50"/>
  <c r="AE1781" i="50"/>
  <c r="AD1781" i="50"/>
  <c r="AC1781" i="50"/>
  <c r="AB1781" i="50"/>
  <c r="AH1780" i="50"/>
  <c r="AG1780" i="50"/>
  <c r="AF1780" i="50"/>
  <c r="AE1780" i="50"/>
  <c r="AD1780" i="50"/>
  <c r="AC1780" i="50"/>
  <c r="AB1780" i="50"/>
  <c r="AH1779" i="50"/>
  <c r="AG1779" i="50"/>
  <c r="AF1779" i="50"/>
  <c r="AE1779" i="50"/>
  <c r="AD1779" i="50"/>
  <c r="AC1779" i="50"/>
  <c r="AB1779" i="50"/>
  <c r="AH1778" i="50"/>
  <c r="AG1778" i="50"/>
  <c r="AF1778" i="50"/>
  <c r="AE1778" i="50"/>
  <c r="AD1778" i="50"/>
  <c r="AC1778" i="50"/>
  <c r="AB1778" i="50"/>
  <c r="AH1777" i="50"/>
  <c r="AG1777" i="50"/>
  <c r="AF1777" i="50"/>
  <c r="AE1777" i="50"/>
  <c r="AD1777" i="50"/>
  <c r="AC1777" i="50"/>
  <c r="AB1777" i="50"/>
  <c r="AH1776" i="50"/>
  <c r="AG1776" i="50"/>
  <c r="AF1776" i="50"/>
  <c r="AE1776" i="50"/>
  <c r="AD1776" i="50"/>
  <c r="AC1776" i="50"/>
  <c r="AB1776" i="50"/>
  <c r="AH1775" i="50"/>
  <c r="AG1775" i="50"/>
  <c r="AF1775" i="50"/>
  <c r="AE1775" i="50"/>
  <c r="AD1775" i="50"/>
  <c r="AC1775" i="50"/>
  <c r="AB1775" i="50"/>
  <c r="AH1774" i="50"/>
  <c r="AG1774" i="50"/>
  <c r="AF1774" i="50"/>
  <c r="AE1774" i="50"/>
  <c r="AD1774" i="50"/>
  <c r="AC1774" i="50"/>
  <c r="AB1774" i="50"/>
  <c r="AH1773" i="50"/>
  <c r="AG1773" i="50"/>
  <c r="AF1773" i="50"/>
  <c r="AE1773" i="50"/>
  <c r="AD1773" i="50"/>
  <c r="AC1773" i="50"/>
  <c r="AB1773" i="50"/>
  <c r="AH1772" i="50"/>
  <c r="AG1772" i="50"/>
  <c r="AF1772" i="50"/>
  <c r="AE1772" i="50"/>
  <c r="AD1772" i="50"/>
  <c r="AC1772" i="50"/>
  <c r="AB1772" i="50"/>
  <c r="AH1771" i="50"/>
  <c r="AG1771" i="50"/>
  <c r="AF1771" i="50"/>
  <c r="AE1771" i="50"/>
  <c r="AD1771" i="50"/>
  <c r="AC1771" i="50"/>
  <c r="AB1771" i="50"/>
  <c r="AH1770" i="50"/>
  <c r="AG1770" i="50"/>
  <c r="AF1770" i="50"/>
  <c r="AE1770" i="50"/>
  <c r="AD1770" i="50"/>
  <c r="AC1770" i="50"/>
  <c r="AB1770" i="50"/>
  <c r="AH1769" i="50"/>
  <c r="AG1769" i="50"/>
  <c r="AF1769" i="50"/>
  <c r="AE1769" i="50"/>
  <c r="AD1769" i="50"/>
  <c r="AC1769" i="50"/>
  <c r="AB1769" i="50"/>
  <c r="AH1768" i="50"/>
  <c r="AG1768" i="50"/>
  <c r="AF1768" i="50"/>
  <c r="AE1768" i="50"/>
  <c r="AD1768" i="50"/>
  <c r="AC1768" i="50"/>
  <c r="AB1768" i="50"/>
  <c r="AH1767" i="50"/>
  <c r="AG1767" i="50"/>
  <c r="AF1767" i="50"/>
  <c r="AE1767" i="50"/>
  <c r="AD1767" i="50"/>
  <c r="AC1767" i="50"/>
  <c r="AB1767" i="50"/>
  <c r="AH1766" i="50"/>
  <c r="AG1766" i="50"/>
  <c r="AF1766" i="50"/>
  <c r="AE1766" i="50"/>
  <c r="AD1766" i="50"/>
  <c r="AC1766" i="50"/>
  <c r="AB1766" i="50"/>
  <c r="AH1765" i="50"/>
  <c r="AG1765" i="50"/>
  <c r="AF1765" i="50"/>
  <c r="AE1765" i="50"/>
  <c r="AD1765" i="50"/>
  <c r="AC1765" i="50"/>
  <c r="AB1765" i="50"/>
  <c r="AH1764" i="50"/>
  <c r="AG1764" i="50"/>
  <c r="AF1764" i="50"/>
  <c r="AE1764" i="50"/>
  <c r="AD1764" i="50"/>
  <c r="AC1764" i="50"/>
  <c r="AB1764" i="50"/>
  <c r="AH1763" i="50"/>
  <c r="AG1763" i="50"/>
  <c r="AF1763" i="50"/>
  <c r="AE1763" i="50"/>
  <c r="AD1763" i="50"/>
  <c r="AC1763" i="50"/>
  <c r="AB1763" i="50"/>
  <c r="AH1762" i="50"/>
  <c r="AG1762" i="50"/>
  <c r="AF1762" i="50"/>
  <c r="AE1762" i="50"/>
  <c r="AD1762" i="50"/>
  <c r="AC1762" i="50"/>
  <c r="AB1762" i="50"/>
  <c r="AH1761" i="50"/>
  <c r="AG1761" i="50"/>
  <c r="AF1761" i="50"/>
  <c r="AE1761" i="50"/>
  <c r="AD1761" i="50"/>
  <c r="AC1761" i="50"/>
  <c r="AB1761" i="50"/>
  <c r="AH1760" i="50"/>
  <c r="AG1760" i="50"/>
  <c r="AF1760" i="50"/>
  <c r="AE1760" i="50"/>
  <c r="AD1760" i="50"/>
  <c r="AC1760" i="50"/>
  <c r="AB1760" i="50"/>
  <c r="AH1759" i="50"/>
  <c r="AG1759" i="50"/>
  <c r="AF1759" i="50"/>
  <c r="AE1759" i="50"/>
  <c r="AD1759" i="50"/>
  <c r="AC1759" i="50"/>
  <c r="AB1759" i="50"/>
  <c r="AH1758" i="50"/>
  <c r="AG1758" i="50"/>
  <c r="AF1758" i="50"/>
  <c r="AE1758" i="50"/>
  <c r="AD1758" i="50"/>
  <c r="AC1758" i="50"/>
  <c r="AB1758" i="50"/>
  <c r="AH1757" i="50"/>
  <c r="AG1757" i="50"/>
  <c r="AF1757" i="50"/>
  <c r="AE1757" i="50"/>
  <c r="AD1757" i="50"/>
  <c r="AC1757" i="50"/>
  <c r="AB1757" i="50"/>
  <c r="AH1756" i="50"/>
  <c r="AG1756" i="50"/>
  <c r="AF1756" i="50"/>
  <c r="AE1756" i="50"/>
  <c r="AD1756" i="50"/>
  <c r="AC1756" i="50"/>
  <c r="AB1756" i="50"/>
  <c r="AH1755" i="50"/>
  <c r="AG1755" i="50"/>
  <c r="AF1755" i="50"/>
  <c r="AE1755" i="50"/>
  <c r="AD1755" i="50"/>
  <c r="AC1755" i="50"/>
  <c r="AB1755" i="50"/>
  <c r="AH1754" i="50"/>
  <c r="AG1754" i="50"/>
  <c r="AF1754" i="50"/>
  <c r="AE1754" i="50"/>
  <c r="AD1754" i="50"/>
  <c r="AC1754" i="50"/>
  <c r="AB1754" i="50"/>
  <c r="AH1753" i="50"/>
  <c r="AG1753" i="50"/>
  <c r="AF1753" i="50"/>
  <c r="AE1753" i="50"/>
  <c r="AD1753" i="50"/>
  <c r="AC1753" i="50"/>
  <c r="AB1753" i="50"/>
  <c r="AH1752" i="50"/>
  <c r="AG1752" i="50"/>
  <c r="AF1752" i="50"/>
  <c r="AE1752" i="50"/>
  <c r="AD1752" i="50"/>
  <c r="AC1752" i="50"/>
  <c r="AB1752" i="50"/>
  <c r="AH1751" i="50"/>
  <c r="AG1751" i="50"/>
  <c r="AF1751" i="50"/>
  <c r="AE1751" i="50"/>
  <c r="AD1751" i="50"/>
  <c r="AC1751" i="50"/>
  <c r="AB1751" i="50"/>
  <c r="AH1750" i="50"/>
  <c r="AG1750" i="50"/>
  <c r="AF1750" i="50"/>
  <c r="AE1750" i="50"/>
  <c r="AD1750" i="50"/>
  <c r="AC1750" i="50"/>
  <c r="AB1750" i="50"/>
  <c r="AH1749" i="50"/>
  <c r="AG1749" i="50"/>
  <c r="AF1749" i="50"/>
  <c r="AE1749" i="50"/>
  <c r="AD1749" i="50"/>
  <c r="AC1749" i="50"/>
  <c r="AB1749" i="50"/>
  <c r="AH1748" i="50"/>
  <c r="AG1748" i="50"/>
  <c r="AF1748" i="50"/>
  <c r="AE1748" i="50"/>
  <c r="AD1748" i="50"/>
  <c r="AC1748" i="50"/>
  <c r="AB1748" i="50"/>
  <c r="AH1747" i="50"/>
  <c r="AG1747" i="50"/>
  <c r="AF1747" i="50"/>
  <c r="AE1747" i="50"/>
  <c r="AD1747" i="50"/>
  <c r="AC1747" i="50"/>
  <c r="AB1747" i="50"/>
  <c r="AH1746" i="50"/>
  <c r="AG1746" i="50"/>
  <c r="AF1746" i="50"/>
  <c r="AE1746" i="50"/>
  <c r="AD1746" i="50"/>
  <c r="AC1746" i="50"/>
  <c r="AB1746" i="50"/>
  <c r="AH1745" i="50"/>
  <c r="AG1745" i="50"/>
  <c r="AF1745" i="50"/>
  <c r="AE1745" i="50"/>
  <c r="AD1745" i="50"/>
  <c r="AC1745" i="50"/>
  <c r="AB1745" i="50"/>
  <c r="AH1744" i="50"/>
  <c r="AG1744" i="50"/>
  <c r="AF1744" i="50"/>
  <c r="AE1744" i="50"/>
  <c r="AD1744" i="50"/>
  <c r="AC1744" i="50"/>
  <c r="AB1744" i="50"/>
  <c r="AH1743" i="50"/>
  <c r="AG1743" i="50"/>
  <c r="AF1743" i="50"/>
  <c r="AE1743" i="50"/>
  <c r="AD1743" i="50"/>
  <c r="AC1743" i="50"/>
  <c r="AB1743" i="50"/>
  <c r="AH1742" i="50"/>
  <c r="AG1742" i="50"/>
  <c r="AF1742" i="50"/>
  <c r="AE1742" i="50"/>
  <c r="AD1742" i="50"/>
  <c r="AC1742" i="50"/>
  <c r="AB1742" i="50"/>
  <c r="AH1741" i="50"/>
  <c r="AG1741" i="50"/>
  <c r="AF1741" i="50"/>
  <c r="AE1741" i="50"/>
  <c r="AD1741" i="50"/>
  <c r="AC1741" i="50"/>
  <c r="AB1741" i="50"/>
  <c r="AH1740" i="50"/>
  <c r="AG1740" i="50"/>
  <c r="AF1740" i="50"/>
  <c r="AE1740" i="50"/>
  <c r="AD1740" i="50"/>
  <c r="AC1740" i="50"/>
  <c r="AB1740" i="50"/>
  <c r="AH1739" i="50"/>
  <c r="AG1739" i="50"/>
  <c r="AF1739" i="50"/>
  <c r="AE1739" i="50"/>
  <c r="AD1739" i="50"/>
  <c r="AC1739" i="50"/>
  <c r="AB1739" i="50"/>
  <c r="AH1738" i="50"/>
  <c r="AG1738" i="50"/>
  <c r="AF1738" i="50"/>
  <c r="AE1738" i="50"/>
  <c r="AD1738" i="50"/>
  <c r="AC1738" i="50"/>
  <c r="AB1738" i="50"/>
  <c r="AH1737" i="50"/>
  <c r="AG1737" i="50"/>
  <c r="AF1737" i="50"/>
  <c r="AE1737" i="50"/>
  <c r="AD1737" i="50"/>
  <c r="AC1737" i="50"/>
  <c r="AB1737" i="50"/>
  <c r="AH1736" i="50"/>
  <c r="AG1736" i="50"/>
  <c r="AF1736" i="50"/>
  <c r="AE1736" i="50"/>
  <c r="AD1736" i="50"/>
  <c r="AC1736" i="50"/>
  <c r="AB1736" i="50"/>
  <c r="AH1735" i="50"/>
  <c r="AG1735" i="50"/>
  <c r="AF1735" i="50"/>
  <c r="AE1735" i="50"/>
  <c r="AD1735" i="50"/>
  <c r="AC1735" i="50"/>
  <c r="AB1735" i="50"/>
  <c r="AH1734" i="50"/>
  <c r="AG1734" i="50"/>
  <c r="AF1734" i="50"/>
  <c r="AE1734" i="50"/>
  <c r="AD1734" i="50"/>
  <c r="AC1734" i="50"/>
  <c r="AB1734" i="50"/>
  <c r="AH1733" i="50"/>
  <c r="AG1733" i="50"/>
  <c r="AF1733" i="50"/>
  <c r="AE1733" i="50"/>
  <c r="AD1733" i="50"/>
  <c r="AC1733" i="50"/>
  <c r="AB1733" i="50"/>
  <c r="AH1732" i="50"/>
  <c r="AG1732" i="50"/>
  <c r="AF1732" i="50"/>
  <c r="AE1732" i="50"/>
  <c r="AD1732" i="50"/>
  <c r="AC1732" i="50"/>
  <c r="AB1732" i="50"/>
  <c r="AH1731" i="50"/>
  <c r="AG1731" i="50"/>
  <c r="AF1731" i="50"/>
  <c r="AE1731" i="50"/>
  <c r="AD1731" i="50"/>
  <c r="AC1731" i="50"/>
  <c r="AB1731" i="50"/>
  <c r="AH1730" i="50"/>
  <c r="AG1730" i="50"/>
  <c r="AF1730" i="50"/>
  <c r="AE1730" i="50"/>
  <c r="AD1730" i="50"/>
  <c r="AC1730" i="50"/>
  <c r="AB1730" i="50"/>
  <c r="AH1729" i="50"/>
  <c r="AG1729" i="50"/>
  <c r="AF1729" i="50"/>
  <c r="AE1729" i="50"/>
  <c r="AD1729" i="50"/>
  <c r="AC1729" i="50"/>
  <c r="AB1729" i="50"/>
  <c r="AH1728" i="50"/>
  <c r="AG1728" i="50"/>
  <c r="AF1728" i="50"/>
  <c r="AE1728" i="50"/>
  <c r="AD1728" i="50"/>
  <c r="AC1728" i="50"/>
  <c r="AB1728" i="50"/>
  <c r="AH1727" i="50"/>
  <c r="AG1727" i="50"/>
  <c r="AF1727" i="50"/>
  <c r="AE1727" i="50"/>
  <c r="AD1727" i="50"/>
  <c r="AC1727" i="50"/>
  <c r="AB1727" i="50"/>
  <c r="AH1726" i="50"/>
  <c r="AG1726" i="50"/>
  <c r="AF1726" i="50"/>
  <c r="AE1726" i="50"/>
  <c r="AD1726" i="50"/>
  <c r="AC1726" i="50"/>
  <c r="AB1726" i="50"/>
  <c r="AH1725" i="50"/>
  <c r="AG1725" i="50"/>
  <c r="AF1725" i="50"/>
  <c r="AE1725" i="50"/>
  <c r="AD1725" i="50"/>
  <c r="AC1725" i="50"/>
  <c r="AB1725" i="50"/>
  <c r="AH1724" i="50"/>
  <c r="AG1724" i="50"/>
  <c r="AF1724" i="50"/>
  <c r="AE1724" i="50"/>
  <c r="AD1724" i="50"/>
  <c r="AC1724" i="50"/>
  <c r="AB1724" i="50"/>
  <c r="AH1723" i="50"/>
  <c r="AG1723" i="50"/>
  <c r="AF1723" i="50"/>
  <c r="AE1723" i="50"/>
  <c r="AD1723" i="50"/>
  <c r="AC1723" i="50"/>
  <c r="AB1723" i="50"/>
  <c r="AH1722" i="50"/>
  <c r="AG1722" i="50"/>
  <c r="AF1722" i="50"/>
  <c r="AE1722" i="50"/>
  <c r="AD1722" i="50"/>
  <c r="AC1722" i="50"/>
  <c r="AB1722" i="50"/>
  <c r="AH1721" i="50"/>
  <c r="AG1721" i="50"/>
  <c r="AF1721" i="50"/>
  <c r="AE1721" i="50"/>
  <c r="AD1721" i="50"/>
  <c r="AC1721" i="50"/>
  <c r="AB1721" i="50"/>
  <c r="AH1720" i="50"/>
  <c r="AG1720" i="50"/>
  <c r="AF1720" i="50"/>
  <c r="AE1720" i="50"/>
  <c r="AD1720" i="50"/>
  <c r="AC1720" i="50"/>
  <c r="AB1720" i="50"/>
  <c r="AH1719" i="50"/>
  <c r="AG1719" i="50"/>
  <c r="AF1719" i="50"/>
  <c r="AE1719" i="50"/>
  <c r="AD1719" i="50"/>
  <c r="AC1719" i="50"/>
  <c r="AB1719" i="50"/>
  <c r="AH1718" i="50"/>
  <c r="AG1718" i="50"/>
  <c r="AF1718" i="50"/>
  <c r="AE1718" i="50"/>
  <c r="AD1718" i="50"/>
  <c r="AC1718" i="50"/>
  <c r="AB1718" i="50"/>
  <c r="AH1717" i="50"/>
  <c r="AG1717" i="50"/>
  <c r="AF1717" i="50"/>
  <c r="AE1717" i="50"/>
  <c r="AD1717" i="50"/>
  <c r="AC1717" i="50"/>
  <c r="AB1717" i="50"/>
  <c r="AH1716" i="50"/>
  <c r="AG1716" i="50"/>
  <c r="AF1716" i="50"/>
  <c r="AE1716" i="50"/>
  <c r="AD1716" i="50"/>
  <c r="AC1716" i="50"/>
  <c r="AB1716" i="50"/>
  <c r="AH1715" i="50"/>
  <c r="AG1715" i="50"/>
  <c r="AF1715" i="50"/>
  <c r="AE1715" i="50"/>
  <c r="AD1715" i="50"/>
  <c r="AC1715" i="50"/>
  <c r="AB1715" i="50"/>
  <c r="AH1714" i="50"/>
  <c r="AG1714" i="50"/>
  <c r="AF1714" i="50"/>
  <c r="AE1714" i="50"/>
  <c r="AD1714" i="50"/>
  <c r="AC1714" i="50"/>
  <c r="AB1714" i="50"/>
  <c r="AH1713" i="50"/>
  <c r="AG1713" i="50"/>
  <c r="AF1713" i="50"/>
  <c r="AE1713" i="50"/>
  <c r="AD1713" i="50"/>
  <c r="AC1713" i="50"/>
  <c r="AB1713" i="50"/>
  <c r="AH1712" i="50"/>
  <c r="AG1712" i="50"/>
  <c r="AF1712" i="50"/>
  <c r="AE1712" i="50"/>
  <c r="AD1712" i="50"/>
  <c r="AC1712" i="50"/>
  <c r="AB1712" i="50"/>
  <c r="AH1711" i="50"/>
  <c r="AG1711" i="50"/>
  <c r="AF1711" i="50"/>
  <c r="AE1711" i="50"/>
  <c r="AD1711" i="50"/>
  <c r="AC1711" i="50"/>
  <c r="AB1711" i="50"/>
  <c r="AH1710" i="50"/>
  <c r="AG1710" i="50"/>
  <c r="AF1710" i="50"/>
  <c r="AE1710" i="50"/>
  <c r="AD1710" i="50"/>
  <c r="AC1710" i="50"/>
  <c r="AB1710" i="50"/>
  <c r="AH1709" i="50"/>
  <c r="AG1709" i="50"/>
  <c r="AF1709" i="50"/>
  <c r="AE1709" i="50"/>
  <c r="AD1709" i="50"/>
  <c r="AC1709" i="50"/>
  <c r="AB1709" i="50"/>
  <c r="AH1708" i="50"/>
  <c r="AG1708" i="50"/>
  <c r="AF1708" i="50"/>
  <c r="AE1708" i="50"/>
  <c r="AD1708" i="50"/>
  <c r="AC1708" i="50"/>
  <c r="AB1708" i="50"/>
  <c r="AH1707" i="50"/>
  <c r="AG1707" i="50"/>
  <c r="AF1707" i="50"/>
  <c r="AE1707" i="50"/>
  <c r="AD1707" i="50"/>
  <c r="AC1707" i="50"/>
  <c r="AB1707" i="50"/>
  <c r="AH1706" i="50"/>
  <c r="AG1706" i="50"/>
  <c r="AF1706" i="50"/>
  <c r="AE1706" i="50"/>
  <c r="AD1706" i="50"/>
  <c r="AC1706" i="50"/>
  <c r="AB1706" i="50"/>
  <c r="AH1705" i="50"/>
  <c r="AG1705" i="50"/>
  <c r="AF1705" i="50"/>
  <c r="AE1705" i="50"/>
  <c r="AD1705" i="50"/>
  <c r="AC1705" i="50"/>
  <c r="AB1705" i="50"/>
  <c r="AH1704" i="50"/>
  <c r="AG1704" i="50"/>
  <c r="AF1704" i="50"/>
  <c r="AE1704" i="50"/>
  <c r="AD1704" i="50"/>
  <c r="AC1704" i="50"/>
  <c r="AB1704" i="50"/>
  <c r="AH1703" i="50"/>
  <c r="AG1703" i="50"/>
  <c r="AF1703" i="50"/>
  <c r="AE1703" i="50"/>
  <c r="AD1703" i="50"/>
  <c r="AC1703" i="50"/>
  <c r="AB1703" i="50"/>
  <c r="AH1702" i="50"/>
  <c r="AG1702" i="50"/>
  <c r="AF1702" i="50"/>
  <c r="AE1702" i="50"/>
  <c r="AD1702" i="50"/>
  <c r="AC1702" i="50"/>
  <c r="AB1702" i="50"/>
  <c r="AH1701" i="50"/>
  <c r="AG1701" i="50"/>
  <c r="AF1701" i="50"/>
  <c r="AE1701" i="50"/>
  <c r="AD1701" i="50"/>
  <c r="AC1701" i="50"/>
  <c r="AB1701" i="50"/>
  <c r="AH1700" i="50"/>
  <c r="AG1700" i="50"/>
  <c r="AF1700" i="50"/>
  <c r="AE1700" i="50"/>
  <c r="AD1700" i="50"/>
  <c r="AC1700" i="50"/>
  <c r="AB1700" i="50"/>
  <c r="AH1699" i="50"/>
  <c r="AG1699" i="50"/>
  <c r="AF1699" i="50"/>
  <c r="AE1699" i="50"/>
  <c r="AD1699" i="50"/>
  <c r="AC1699" i="50"/>
  <c r="AB1699" i="50"/>
  <c r="AH1698" i="50"/>
  <c r="AG1698" i="50"/>
  <c r="AF1698" i="50"/>
  <c r="AE1698" i="50"/>
  <c r="AD1698" i="50"/>
  <c r="AC1698" i="50"/>
  <c r="AB1698" i="50"/>
  <c r="AH1697" i="50"/>
  <c r="AG1697" i="50"/>
  <c r="AF1697" i="50"/>
  <c r="AE1697" i="50"/>
  <c r="AD1697" i="50"/>
  <c r="AC1697" i="50"/>
  <c r="AB1697" i="50"/>
  <c r="AH1696" i="50"/>
  <c r="AG1696" i="50"/>
  <c r="AF1696" i="50"/>
  <c r="AE1696" i="50"/>
  <c r="AD1696" i="50"/>
  <c r="AC1696" i="50"/>
  <c r="AB1696" i="50"/>
  <c r="AH1695" i="50"/>
  <c r="AG1695" i="50"/>
  <c r="AF1695" i="50"/>
  <c r="AE1695" i="50"/>
  <c r="AD1695" i="50"/>
  <c r="AC1695" i="50"/>
  <c r="AB1695" i="50"/>
  <c r="AH1694" i="50"/>
  <c r="AG1694" i="50"/>
  <c r="AF1694" i="50"/>
  <c r="AE1694" i="50"/>
  <c r="AD1694" i="50"/>
  <c r="AC1694" i="50"/>
  <c r="AB1694" i="50"/>
  <c r="AH1693" i="50"/>
  <c r="AG1693" i="50"/>
  <c r="AF1693" i="50"/>
  <c r="AE1693" i="50"/>
  <c r="AD1693" i="50"/>
  <c r="AC1693" i="50"/>
  <c r="AB1693" i="50"/>
  <c r="AH1692" i="50"/>
  <c r="AG1692" i="50"/>
  <c r="AF1692" i="50"/>
  <c r="AE1692" i="50"/>
  <c r="AD1692" i="50"/>
  <c r="AC1692" i="50"/>
  <c r="AB1692" i="50"/>
  <c r="AH1691" i="50"/>
  <c r="AG1691" i="50"/>
  <c r="AF1691" i="50"/>
  <c r="AE1691" i="50"/>
  <c r="AD1691" i="50"/>
  <c r="AC1691" i="50"/>
  <c r="AB1691" i="50"/>
  <c r="AH1690" i="50"/>
  <c r="AG1690" i="50"/>
  <c r="AF1690" i="50"/>
  <c r="AE1690" i="50"/>
  <c r="AD1690" i="50"/>
  <c r="AC1690" i="50"/>
  <c r="AB1690" i="50"/>
  <c r="AH1689" i="50"/>
  <c r="AG1689" i="50"/>
  <c r="AF1689" i="50"/>
  <c r="AE1689" i="50"/>
  <c r="AD1689" i="50"/>
  <c r="AC1689" i="50"/>
  <c r="AB1689" i="50"/>
  <c r="AH1688" i="50"/>
  <c r="AG1688" i="50"/>
  <c r="AF1688" i="50"/>
  <c r="AE1688" i="50"/>
  <c r="AD1688" i="50"/>
  <c r="AC1688" i="50"/>
  <c r="AB1688" i="50"/>
  <c r="AH1687" i="50"/>
  <c r="AG1687" i="50"/>
  <c r="AF1687" i="50"/>
  <c r="AE1687" i="50"/>
  <c r="AD1687" i="50"/>
  <c r="AC1687" i="50"/>
  <c r="AB1687" i="50"/>
  <c r="AH1686" i="50"/>
  <c r="AG1686" i="50"/>
  <c r="AF1686" i="50"/>
  <c r="AE1686" i="50"/>
  <c r="AD1686" i="50"/>
  <c r="AC1686" i="50"/>
  <c r="AB1686" i="50"/>
  <c r="AH1685" i="50"/>
  <c r="AG1685" i="50"/>
  <c r="AF1685" i="50"/>
  <c r="AE1685" i="50"/>
  <c r="AD1685" i="50"/>
  <c r="AC1685" i="50"/>
  <c r="AB1685" i="50"/>
  <c r="AH1684" i="50"/>
  <c r="AG1684" i="50"/>
  <c r="AF1684" i="50"/>
  <c r="AE1684" i="50"/>
  <c r="AD1684" i="50"/>
  <c r="AC1684" i="50"/>
  <c r="AB1684" i="50"/>
  <c r="AH1683" i="50"/>
  <c r="AG1683" i="50"/>
  <c r="AF1683" i="50"/>
  <c r="AE1683" i="50"/>
  <c r="AD1683" i="50"/>
  <c r="AC1683" i="50"/>
  <c r="AB1683" i="50"/>
  <c r="AH1682" i="50"/>
  <c r="AG1682" i="50"/>
  <c r="AF1682" i="50"/>
  <c r="AE1682" i="50"/>
  <c r="AD1682" i="50"/>
  <c r="AC1682" i="50"/>
  <c r="AB1682" i="50"/>
  <c r="AH1681" i="50"/>
  <c r="AG1681" i="50"/>
  <c r="AF1681" i="50"/>
  <c r="AE1681" i="50"/>
  <c r="AD1681" i="50"/>
  <c r="AC1681" i="50"/>
  <c r="AB1681" i="50"/>
  <c r="AH1680" i="50"/>
  <c r="AG1680" i="50"/>
  <c r="AF1680" i="50"/>
  <c r="AE1680" i="50"/>
  <c r="AD1680" i="50"/>
  <c r="AC1680" i="50"/>
  <c r="AB1680" i="50"/>
  <c r="AH1679" i="50"/>
  <c r="AG1679" i="50"/>
  <c r="AF1679" i="50"/>
  <c r="AE1679" i="50"/>
  <c r="AD1679" i="50"/>
  <c r="AC1679" i="50"/>
  <c r="AB1679" i="50"/>
  <c r="AH1678" i="50"/>
  <c r="AG1678" i="50"/>
  <c r="AF1678" i="50"/>
  <c r="AE1678" i="50"/>
  <c r="AD1678" i="50"/>
  <c r="AC1678" i="50"/>
  <c r="AB1678" i="50"/>
  <c r="AH1677" i="50"/>
  <c r="AG1677" i="50"/>
  <c r="AF1677" i="50"/>
  <c r="AE1677" i="50"/>
  <c r="AD1677" i="50"/>
  <c r="AC1677" i="50"/>
  <c r="AB1677" i="50"/>
  <c r="AH1676" i="50"/>
  <c r="AG1676" i="50"/>
  <c r="AF1676" i="50"/>
  <c r="AE1676" i="50"/>
  <c r="AD1676" i="50"/>
  <c r="AC1676" i="50"/>
  <c r="AB1676" i="50"/>
  <c r="AH1675" i="50"/>
  <c r="AG1675" i="50"/>
  <c r="AF1675" i="50"/>
  <c r="AE1675" i="50"/>
  <c r="AD1675" i="50"/>
  <c r="AC1675" i="50"/>
  <c r="AB1675" i="50"/>
  <c r="AH1674" i="50"/>
  <c r="AG1674" i="50"/>
  <c r="AF1674" i="50"/>
  <c r="AE1674" i="50"/>
  <c r="AD1674" i="50"/>
  <c r="AC1674" i="50"/>
  <c r="AB1674" i="50"/>
  <c r="AH1673" i="50"/>
  <c r="AG1673" i="50"/>
  <c r="AF1673" i="50"/>
  <c r="AE1673" i="50"/>
  <c r="AD1673" i="50"/>
  <c r="AC1673" i="50"/>
  <c r="AB1673" i="50"/>
  <c r="AH1672" i="50"/>
  <c r="AG1672" i="50"/>
  <c r="AF1672" i="50"/>
  <c r="AE1672" i="50"/>
  <c r="AD1672" i="50"/>
  <c r="AC1672" i="50"/>
  <c r="AB1672" i="50"/>
  <c r="AH1671" i="50"/>
  <c r="AG1671" i="50"/>
  <c r="AF1671" i="50"/>
  <c r="AE1671" i="50"/>
  <c r="AD1671" i="50"/>
  <c r="AC1671" i="50"/>
  <c r="AB1671" i="50"/>
  <c r="AH1670" i="50"/>
  <c r="AG1670" i="50"/>
  <c r="AF1670" i="50"/>
  <c r="AE1670" i="50"/>
  <c r="AD1670" i="50"/>
  <c r="AC1670" i="50"/>
  <c r="AB1670" i="50"/>
  <c r="AH1669" i="50"/>
  <c r="AG1669" i="50"/>
  <c r="AF1669" i="50"/>
  <c r="AE1669" i="50"/>
  <c r="AD1669" i="50"/>
  <c r="AC1669" i="50"/>
  <c r="AB1669" i="50"/>
  <c r="AH1668" i="50"/>
  <c r="AG1668" i="50"/>
  <c r="AF1668" i="50"/>
  <c r="AE1668" i="50"/>
  <c r="AD1668" i="50"/>
  <c r="AC1668" i="50"/>
  <c r="AB1668" i="50"/>
  <c r="AH1667" i="50"/>
  <c r="AG1667" i="50"/>
  <c r="AF1667" i="50"/>
  <c r="AE1667" i="50"/>
  <c r="AD1667" i="50"/>
  <c r="AC1667" i="50"/>
  <c r="AB1667" i="50"/>
  <c r="AH1666" i="50"/>
  <c r="AG1666" i="50"/>
  <c r="AF1666" i="50"/>
  <c r="AE1666" i="50"/>
  <c r="AD1666" i="50"/>
  <c r="AC1666" i="50"/>
  <c r="AB1666" i="50"/>
  <c r="AH1665" i="50"/>
  <c r="AG1665" i="50"/>
  <c r="AF1665" i="50"/>
  <c r="AE1665" i="50"/>
  <c r="AD1665" i="50"/>
  <c r="AC1665" i="50"/>
  <c r="AB1665" i="50"/>
  <c r="AH1664" i="50"/>
  <c r="AG1664" i="50"/>
  <c r="AF1664" i="50"/>
  <c r="AE1664" i="50"/>
  <c r="AD1664" i="50"/>
  <c r="AC1664" i="50"/>
  <c r="AB1664" i="50"/>
  <c r="AH1663" i="50"/>
  <c r="AG1663" i="50"/>
  <c r="AF1663" i="50"/>
  <c r="AE1663" i="50"/>
  <c r="AD1663" i="50"/>
  <c r="AC1663" i="50"/>
  <c r="AB1663" i="50"/>
  <c r="AH1662" i="50"/>
  <c r="AG1662" i="50"/>
  <c r="AF1662" i="50"/>
  <c r="AE1662" i="50"/>
  <c r="AD1662" i="50"/>
  <c r="AC1662" i="50"/>
  <c r="AB1662" i="50"/>
  <c r="AH1661" i="50"/>
  <c r="AG1661" i="50"/>
  <c r="AF1661" i="50"/>
  <c r="AE1661" i="50"/>
  <c r="AD1661" i="50"/>
  <c r="AC1661" i="50"/>
  <c r="AB1661" i="50"/>
  <c r="AH1660" i="50"/>
  <c r="AG1660" i="50"/>
  <c r="AF1660" i="50"/>
  <c r="AE1660" i="50"/>
  <c r="AD1660" i="50"/>
  <c r="AC1660" i="50"/>
  <c r="AB1660" i="50"/>
  <c r="AH1659" i="50"/>
  <c r="AG1659" i="50"/>
  <c r="AF1659" i="50"/>
  <c r="AE1659" i="50"/>
  <c r="AD1659" i="50"/>
  <c r="AC1659" i="50"/>
  <c r="AB1659" i="50"/>
  <c r="AH1658" i="50"/>
  <c r="AG1658" i="50"/>
  <c r="AF1658" i="50"/>
  <c r="AE1658" i="50"/>
  <c r="AD1658" i="50"/>
  <c r="AC1658" i="50"/>
  <c r="AB1658" i="50"/>
  <c r="AH1657" i="50"/>
  <c r="AG1657" i="50"/>
  <c r="AF1657" i="50"/>
  <c r="AE1657" i="50"/>
  <c r="AD1657" i="50"/>
  <c r="AC1657" i="50"/>
  <c r="AB1657" i="50"/>
  <c r="AH1656" i="50"/>
  <c r="AG1656" i="50"/>
  <c r="AF1656" i="50"/>
  <c r="AE1656" i="50"/>
  <c r="AD1656" i="50"/>
  <c r="AC1656" i="50"/>
  <c r="AB1656" i="50"/>
  <c r="AH1655" i="50"/>
  <c r="AG1655" i="50"/>
  <c r="AF1655" i="50"/>
  <c r="AE1655" i="50"/>
  <c r="AD1655" i="50"/>
  <c r="AC1655" i="50"/>
  <c r="AB1655" i="50"/>
  <c r="AH1654" i="50"/>
  <c r="AG1654" i="50"/>
  <c r="AF1654" i="50"/>
  <c r="AE1654" i="50"/>
  <c r="AD1654" i="50"/>
  <c r="AC1654" i="50"/>
  <c r="AB1654" i="50"/>
  <c r="AH1653" i="50"/>
  <c r="AG1653" i="50"/>
  <c r="AF1653" i="50"/>
  <c r="AE1653" i="50"/>
  <c r="AD1653" i="50"/>
  <c r="AC1653" i="50"/>
  <c r="AB1653" i="50"/>
  <c r="AH1652" i="50"/>
  <c r="AG1652" i="50"/>
  <c r="AF1652" i="50"/>
  <c r="AE1652" i="50"/>
  <c r="AD1652" i="50"/>
  <c r="AC1652" i="50"/>
  <c r="AB1652" i="50"/>
  <c r="AH1651" i="50"/>
  <c r="AG1651" i="50"/>
  <c r="AF1651" i="50"/>
  <c r="AE1651" i="50"/>
  <c r="AD1651" i="50"/>
  <c r="AC1651" i="50"/>
  <c r="AB1651" i="50"/>
  <c r="AH1650" i="50"/>
  <c r="AG1650" i="50"/>
  <c r="AF1650" i="50"/>
  <c r="AE1650" i="50"/>
  <c r="AD1650" i="50"/>
  <c r="AC1650" i="50"/>
  <c r="AB1650" i="50"/>
  <c r="AH1649" i="50"/>
  <c r="AG1649" i="50"/>
  <c r="AF1649" i="50"/>
  <c r="AE1649" i="50"/>
  <c r="AD1649" i="50"/>
  <c r="AC1649" i="50"/>
  <c r="AB1649" i="50"/>
  <c r="AH1648" i="50"/>
  <c r="AG1648" i="50"/>
  <c r="AF1648" i="50"/>
  <c r="AE1648" i="50"/>
  <c r="AD1648" i="50"/>
  <c r="AC1648" i="50"/>
  <c r="AB1648" i="50"/>
  <c r="AH1647" i="50"/>
  <c r="AG1647" i="50"/>
  <c r="AF1647" i="50"/>
  <c r="AE1647" i="50"/>
  <c r="AD1647" i="50"/>
  <c r="AC1647" i="50"/>
  <c r="AB1647" i="50"/>
  <c r="AH1646" i="50"/>
  <c r="AG1646" i="50"/>
  <c r="AF1646" i="50"/>
  <c r="AE1646" i="50"/>
  <c r="AD1646" i="50"/>
  <c r="AC1646" i="50"/>
  <c r="AB1646" i="50"/>
  <c r="AH1645" i="50"/>
  <c r="AG1645" i="50"/>
  <c r="AF1645" i="50"/>
  <c r="AE1645" i="50"/>
  <c r="AD1645" i="50"/>
  <c r="AC1645" i="50"/>
  <c r="AB1645" i="50"/>
  <c r="AH1644" i="50"/>
  <c r="AG1644" i="50"/>
  <c r="AF1644" i="50"/>
  <c r="AE1644" i="50"/>
  <c r="AD1644" i="50"/>
  <c r="AC1644" i="50"/>
  <c r="AB1644" i="50"/>
  <c r="AH1643" i="50"/>
  <c r="AG1643" i="50"/>
  <c r="AF1643" i="50"/>
  <c r="AE1643" i="50"/>
  <c r="AD1643" i="50"/>
  <c r="AC1643" i="50"/>
  <c r="AB1643" i="50"/>
  <c r="AH1642" i="50"/>
  <c r="AG1642" i="50"/>
  <c r="AF1642" i="50"/>
  <c r="AE1642" i="50"/>
  <c r="AD1642" i="50"/>
  <c r="AC1642" i="50"/>
  <c r="AB1642" i="50"/>
  <c r="AH1641" i="50"/>
  <c r="AG1641" i="50"/>
  <c r="AF1641" i="50"/>
  <c r="AE1641" i="50"/>
  <c r="AD1641" i="50"/>
  <c r="AC1641" i="50"/>
  <c r="AB1641" i="50"/>
  <c r="AH1640" i="50"/>
  <c r="AG1640" i="50"/>
  <c r="AF1640" i="50"/>
  <c r="AE1640" i="50"/>
  <c r="AD1640" i="50"/>
  <c r="AC1640" i="50"/>
  <c r="AB1640" i="50"/>
  <c r="AH1639" i="50"/>
  <c r="AG1639" i="50"/>
  <c r="AF1639" i="50"/>
  <c r="AE1639" i="50"/>
  <c r="AD1639" i="50"/>
  <c r="AC1639" i="50"/>
  <c r="AB1639" i="50"/>
  <c r="AH1638" i="50"/>
  <c r="AG1638" i="50"/>
  <c r="AF1638" i="50"/>
  <c r="AE1638" i="50"/>
  <c r="AD1638" i="50"/>
  <c r="AC1638" i="50"/>
  <c r="AB1638" i="50"/>
  <c r="AH1637" i="50"/>
  <c r="AG1637" i="50"/>
  <c r="AF1637" i="50"/>
  <c r="AE1637" i="50"/>
  <c r="AD1637" i="50"/>
  <c r="AC1637" i="50"/>
  <c r="AB1637" i="50"/>
  <c r="AH1636" i="50"/>
  <c r="AG1636" i="50"/>
  <c r="AF1636" i="50"/>
  <c r="AE1636" i="50"/>
  <c r="AD1636" i="50"/>
  <c r="AC1636" i="50"/>
  <c r="AB1636" i="50"/>
  <c r="AH1635" i="50"/>
  <c r="AG1635" i="50"/>
  <c r="AF1635" i="50"/>
  <c r="AE1635" i="50"/>
  <c r="AD1635" i="50"/>
  <c r="AC1635" i="50"/>
  <c r="AB1635" i="50"/>
  <c r="AH1634" i="50"/>
  <c r="AG1634" i="50"/>
  <c r="AF1634" i="50"/>
  <c r="AE1634" i="50"/>
  <c r="AD1634" i="50"/>
  <c r="AC1634" i="50"/>
  <c r="AB1634" i="50"/>
  <c r="AH1633" i="50"/>
  <c r="AG1633" i="50"/>
  <c r="AF1633" i="50"/>
  <c r="AE1633" i="50"/>
  <c r="AD1633" i="50"/>
  <c r="AC1633" i="50"/>
  <c r="AB1633" i="50"/>
  <c r="AH1632" i="50"/>
  <c r="AG1632" i="50"/>
  <c r="AF1632" i="50"/>
  <c r="AE1632" i="50"/>
  <c r="AD1632" i="50"/>
  <c r="AC1632" i="50"/>
  <c r="AB1632" i="50"/>
  <c r="AH1631" i="50"/>
  <c r="AG1631" i="50"/>
  <c r="AF1631" i="50"/>
  <c r="AE1631" i="50"/>
  <c r="AD1631" i="50"/>
  <c r="AC1631" i="50"/>
  <c r="AB1631" i="50"/>
  <c r="AH1630" i="50"/>
  <c r="AG1630" i="50"/>
  <c r="AF1630" i="50"/>
  <c r="AE1630" i="50"/>
  <c r="AD1630" i="50"/>
  <c r="AC1630" i="50"/>
  <c r="AB1630" i="50"/>
  <c r="AH1629" i="50"/>
  <c r="AG1629" i="50"/>
  <c r="AF1629" i="50"/>
  <c r="AE1629" i="50"/>
  <c r="AD1629" i="50"/>
  <c r="AC1629" i="50"/>
  <c r="AB1629" i="50"/>
  <c r="AH1628" i="50"/>
  <c r="AG1628" i="50"/>
  <c r="AF1628" i="50"/>
  <c r="AE1628" i="50"/>
  <c r="AD1628" i="50"/>
  <c r="AC1628" i="50"/>
  <c r="AB1628" i="50"/>
  <c r="AH1627" i="50"/>
  <c r="AG1627" i="50"/>
  <c r="AF1627" i="50"/>
  <c r="AE1627" i="50"/>
  <c r="AD1627" i="50"/>
  <c r="AC1627" i="50"/>
  <c r="AB1627" i="50"/>
  <c r="AH1626" i="50"/>
  <c r="AG1626" i="50"/>
  <c r="AF1626" i="50"/>
  <c r="AE1626" i="50"/>
  <c r="AD1626" i="50"/>
  <c r="AC1626" i="50"/>
  <c r="AB1626" i="50"/>
  <c r="AH1625" i="50"/>
  <c r="AG1625" i="50"/>
  <c r="AF1625" i="50"/>
  <c r="AE1625" i="50"/>
  <c r="AD1625" i="50"/>
  <c r="AC1625" i="50"/>
  <c r="AB1625" i="50"/>
  <c r="AH1624" i="50"/>
  <c r="AG1624" i="50"/>
  <c r="AF1624" i="50"/>
  <c r="AE1624" i="50"/>
  <c r="AD1624" i="50"/>
  <c r="AC1624" i="50"/>
  <c r="AB1624" i="50"/>
  <c r="AH1623" i="50"/>
  <c r="AG1623" i="50"/>
  <c r="AF1623" i="50"/>
  <c r="AE1623" i="50"/>
  <c r="AD1623" i="50"/>
  <c r="AC1623" i="50"/>
  <c r="AB1623" i="50"/>
  <c r="AH1622" i="50"/>
  <c r="AG1622" i="50"/>
  <c r="AF1622" i="50"/>
  <c r="AE1622" i="50"/>
  <c r="AD1622" i="50"/>
  <c r="AC1622" i="50"/>
  <c r="AB1622" i="50"/>
  <c r="AH1621" i="50"/>
  <c r="AG1621" i="50"/>
  <c r="AF1621" i="50"/>
  <c r="AE1621" i="50"/>
  <c r="AD1621" i="50"/>
  <c r="AC1621" i="50"/>
  <c r="AB1621" i="50"/>
  <c r="AH1620" i="50"/>
  <c r="AG1620" i="50"/>
  <c r="AF1620" i="50"/>
  <c r="AE1620" i="50"/>
  <c r="AD1620" i="50"/>
  <c r="AC1620" i="50"/>
  <c r="AB1620" i="50"/>
  <c r="AH1619" i="50"/>
  <c r="AG1619" i="50"/>
  <c r="AF1619" i="50"/>
  <c r="AE1619" i="50"/>
  <c r="AD1619" i="50"/>
  <c r="AC1619" i="50"/>
  <c r="AB1619" i="50"/>
  <c r="AH1618" i="50"/>
  <c r="AG1618" i="50"/>
  <c r="AF1618" i="50"/>
  <c r="AE1618" i="50"/>
  <c r="AD1618" i="50"/>
  <c r="AC1618" i="50"/>
  <c r="AB1618" i="50"/>
  <c r="AH1617" i="50"/>
  <c r="AG1617" i="50"/>
  <c r="AF1617" i="50"/>
  <c r="AE1617" i="50"/>
  <c r="AD1617" i="50"/>
  <c r="AC1617" i="50"/>
  <c r="AB1617" i="50"/>
  <c r="AH1616" i="50"/>
  <c r="AG1616" i="50"/>
  <c r="AF1616" i="50"/>
  <c r="AE1616" i="50"/>
  <c r="AD1616" i="50"/>
  <c r="AC1616" i="50"/>
  <c r="AB1616" i="50"/>
  <c r="AH1615" i="50"/>
  <c r="AG1615" i="50"/>
  <c r="AF1615" i="50"/>
  <c r="AE1615" i="50"/>
  <c r="AD1615" i="50"/>
  <c r="AC1615" i="50"/>
  <c r="AB1615" i="50"/>
  <c r="AH1614" i="50"/>
  <c r="AG1614" i="50"/>
  <c r="AF1614" i="50"/>
  <c r="AE1614" i="50"/>
  <c r="AD1614" i="50"/>
  <c r="AC1614" i="50"/>
  <c r="AB1614" i="50"/>
  <c r="AH1613" i="50"/>
  <c r="AG1613" i="50"/>
  <c r="AF1613" i="50"/>
  <c r="AE1613" i="50"/>
  <c r="AD1613" i="50"/>
  <c r="AC1613" i="50"/>
  <c r="AB1613" i="50"/>
  <c r="AH1612" i="50"/>
  <c r="AG1612" i="50"/>
  <c r="AF1612" i="50"/>
  <c r="AE1612" i="50"/>
  <c r="AD1612" i="50"/>
  <c r="AC1612" i="50"/>
  <c r="AB1612" i="50"/>
  <c r="AH1611" i="50"/>
  <c r="AG1611" i="50"/>
  <c r="AF1611" i="50"/>
  <c r="AE1611" i="50"/>
  <c r="AD1611" i="50"/>
  <c r="AC1611" i="50"/>
  <c r="AB1611" i="50"/>
  <c r="AH1610" i="50"/>
  <c r="AG1610" i="50"/>
  <c r="AF1610" i="50"/>
  <c r="AE1610" i="50"/>
  <c r="AD1610" i="50"/>
  <c r="AC1610" i="50"/>
  <c r="AB1610" i="50"/>
  <c r="AH1609" i="50"/>
  <c r="AG1609" i="50"/>
  <c r="AF1609" i="50"/>
  <c r="AE1609" i="50"/>
  <c r="AD1609" i="50"/>
  <c r="AC1609" i="50"/>
  <c r="AB1609" i="50"/>
  <c r="AH1608" i="50"/>
  <c r="AG1608" i="50"/>
  <c r="AF1608" i="50"/>
  <c r="AE1608" i="50"/>
  <c r="AD1608" i="50"/>
  <c r="AC1608" i="50"/>
  <c r="AB1608" i="50"/>
  <c r="AH1607" i="50"/>
  <c r="AG1607" i="50"/>
  <c r="AF1607" i="50"/>
  <c r="AE1607" i="50"/>
  <c r="AD1607" i="50"/>
  <c r="AC1607" i="50"/>
  <c r="AB1607" i="50"/>
  <c r="AH1606" i="50"/>
  <c r="AG1606" i="50"/>
  <c r="AF1606" i="50"/>
  <c r="AE1606" i="50"/>
  <c r="AD1606" i="50"/>
  <c r="AC1606" i="50"/>
  <c r="AB1606" i="50"/>
  <c r="AH1605" i="50"/>
  <c r="AG1605" i="50"/>
  <c r="AF1605" i="50"/>
  <c r="AE1605" i="50"/>
  <c r="AD1605" i="50"/>
  <c r="AC1605" i="50"/>
  <c r="AB1605" i="50"/>
  <c r="AH1604" i="50"/>
  <c r="AG1604" i="50"/>
  <c r="AF1604" i="50"/>
  <c r="AE1604" i="50"/>
  <c r="AD1604" i="50"/>
  <c r="AC1604" i="50"/>
  <c r="AB1604" i="50"/>
  <c r="AH1603" i="50"/>
  <c r="AG1603" i="50"/>
  <c r="AF1603" i="50"/>
  <c r="AE1603" i="50"/>
  <c r="AD1603" i="50"/>
  <c r="AC1603" i="50"/>
  <c r="AB1603" i="50"/>
  <c r="AH1602" i="50"/>
  <c r="AG1602" i="50"/>
  <c r="AF1602" i="50"/>
  <c r="AE1602" i="50"/>
  <c r="AD1602" i="50"/>
  <c r="AC1602" i="50"/>
  <c r="AB1602" i="50"/>
  <c r="AH1601" i="50"/>
  <c r="AG1601" i="50"/>
  <c r="AF1601" i="50"/>
  <c r="AE1601" i="50"/>
  <c r="AD1601" i="50"/>
  <c r="AC1601" i="50"/>
  <c r="AB1601" i="50"/>
  <c r="AH1600" i="50"/>
  <c r="AG1600" i="50"/>
  <c r="AF1600" i="50"/>
  <c r="AE1600" i="50"/>
  <c r="AD1600" i="50"/>
  <c r="AC1600" i="50"/>
  <c r="AB1600" i="50"/>
  <c r="AH1599" i="50"/>
  <c r="AG1599" i="50"/>
  <c r="AF1599" i="50"/>
  <c r="AE1599" i="50"/>
  <c r="AD1599" i="50"/>
  <c r="AC1599" i="50"/>
  <c r="AB1599" i="50"/>
  <c r="AH1598" i="50"/>
  <c r="AG1598" i="50"/>
  <c r="AF1598" i="50"/>
  <c r="AE1598" i="50"/>
  <c r="AD1598" i="50"/>
  <c r="AC1598" i="50"/>
  <c r="AB1598" i="50"/>
  <c r="AH1597" i="50"/>
  <c r="AG1597" i="50"/>
  <c r="AF1597" i="50"/>
  <c r="AE1597" i="50"/>
  <c r="AD1597" i="50"/>
  <c r="AC1597" i="50"/>
  <c r="AB1597" i="50"/>
  <c r="AH1596" i="50"/>
  <c r="AG1596" i="50"/>
  <c r="AF1596" i="50"/>
  <c r="AE1596" i="50"/>
  <c r="AD1596" i="50"/>
  <c r="AC1596" i="50"/>
  <c r="AB1596" i="50"/>
  <c r="AH1595" i="50"/>
  <c r="AG1595" i="50"/>
  <c r="AF1595" i="50"/>
  <c r="AE1595" i="50"/>
  <c r="AD1595" i="50"/>
  <c r="AC1595" i="50"/>
  <c r="AB1595" i="50"/>
  <c r="AH1594" i="50"/>
  <c r="AG1594" i="50"/>
  <c r="AF1594" i="50"/>
  <c r="AE1594" i="50"/>
  <c r="AD1594" i="50"/>
  <c r="AC1594" i="50"/>
  <c r="AB1594" i="50"/>
  <c r="AH1593" i="50"/>
  <c r="AG1593" i="50"/>
  <c r="AF1593" i="50"/>
  <c r="AE1593" i="50"/>
  <c r="AD1593" i="50"/>
  <c r="AC1593" i="50"/>
  <c r="AB1593" i="50"/>
  <c r="AH1592" i="50"/>
  <c r="AG1592" i="50"/>
  <c r="AF1592" i="50"/>
  <c r="AE1592" i="50"/>
  <c r="AD1592" i="50"/>
  <c r="AC1592" i="50"/>
  <c r="AB1592" i="50"/>
  <c r="AH1591" i="50"/>
  <c r="AG1591" i="50"/>
  <c r="AF1591" i="50"/>
  <c r="AE1591" i="50"/>
  <c r="AD1591" i="50"/>
  <c r="AC1591" i="50"/>
  <c r="AB1591" i="50"/>
  <c r="AH1590" i="50"/>
  <c r="AG1590" i="50"/>
  <c r="AF1590" i="50"/>
  <c r="AE1590" i="50"/>
  <c r="AD1590" i="50"/>
  <c r="AC1590" i="50"/>
  <c r="AB1590" i="50"/>
  <c r="AH1589" i="50"/>
  <c r="AG1589" i="50"/>
  <c r="AF1589" i="50"/>
  <c r="AE1589" i="50"/>
  <c r="AD1589" i="50"/>
  <c r="AC1589" i="50"/>
  <c r="AB1589" i="50"/>
  <c r="AH1588" i="50"/>
  <c r="AG1588" i="50"/>
  <c r="AF1588" i="50"/>
  <c r="AE1588" i="50"/>
  <c r="AD1588" i="50"/>
  <c r="AC1588" i="50"/>
  <c r="AB1588" i="50"/>
  <c r="AH1587" i="50"/>
  <c r="AG1587" i="50"/>
  <c r="AF1587" i="50"/>
  <c r="AE1587" i="50"/>
  <c r="AD1587" i="50"/>
  <c r="AC1587" i="50"/>
  <c r="AB1587" i="50"/>
  <c r="AH1586" i="50"/>
  <c r="AG1586" i="50"/>
  <c r="AF1586" i="50"/>
  <c r="AE1586" i="50"/>
  <c r="AD1586" i="50"/>
  <c r="AC1586" i="50"/>
  <c r="AB1586" i="50"/>
  <c r="AH1585" i="50"/>
  <c r="AG1585" i="50"/>
  <c r="AF1585" i="50"/>
  <c r="AE1585" i="50"/>
  <c r="AD1585" i="50"/>
  <c r="AC1585" i="50"/>
  <c r="AB1585" i="50"/>
  <c r="AH1584" i="50"/>
  <c r="AG1584" i="50"/>
  <c r="AF1584" i="50"/>
  <c r="AE1584" i="50"/>
  <c r="AD1584" i="50"/>
  <c r="AC1584" i="50"/>
  <c r="AB1584" i="50"/>
  <c r="AH1583" i="50"/>
  <c r="AG1583" i="50"/>
  <c r="AF1583" i="50"/>
  <c r="AE1583" i="50"/>
  <c r="AD1583" i="50"/>
  <c r="AC1583" i="50"/>
  <c r="AB1583" i="50"/>
  <c r="AH1582" i="50"/>
  <c r="AG1582" i="50"/>
  <c r="AF1582" i="50"/>
  <c r="AE1582" i="50"/>
  <c r="AD1582" i="50"/>
  <c r="AC1582" i="50"/>
  <c r="AB1582" i="50"/>
  <c r="AH1581" i="50"/>
  <c r="AG1581" i="50"/>
  <c r="AF1581" i="50"/>
  <c r="AE1581" i="50"/>
  <c r="AD1581" i="50"/>
  <c r="AC1581" i="50"/>
  <c r="AB1581" i="50"/>
  <c r="AH1580" i="50"/>
  <c r="AG1580" i="50"/>
  <c r="AF1580" i="50"/>
  <c r="AE1580" i="50"/>
  <c r="AD1580" i="50"/>
  <c r="AC1580" i="50"/>
  <c r="AB1580" i="50"/>
  <c r="AH1579" i="50"/>
  <c r="AG1579" i="50"/>
  <c r="AF1579" i="50"/>
  <c r="AE1579" i="50"/>
  <c r="AD1579" i="50"/>
  <c r="AC1579" i="50"/>
  <c r="AB1579" i="50"/>
  <c r="AH1578" i="50"/>
  <c r="AG1578" i="50"/>
  <c r="AF1578" i="50"/>
  <c r="AE1578" i="50"/>
  <c r="AD1578" i="50"/>
  <c r="AC1578" i="50"/>
  <c r="AB1578" i="50"/>
  <c r="AH1577" i="50"/>
  <c r="AG1577" i="50"/>
  <c r="AF1577" i="50"/>
  <c r="AE1577" i="50"/>
  <c r="AD1577" i="50"/>
  <c r="AC1577" i="50"/>
  <c r="AB1577" i="50"/>
  <c r="AH1576" i="50"/>
  <c r="AG1576" i="50"/>
  <c r="AF1576" i="50"/>
  <c r="AE1576" i="50"/>
  <c r="AD1576" i="50"/>
  <c r="AC1576" i="50"/>
  <c r="AB1576" i="50"/>
  <c r="AH1575" i="50"/>
  <c r="AG1575" i="50"/>
  <c r="AF1575" i="50"/>
  <c r="AE1575" i="50"/>
  <c r="AD1575" i="50"/>
  <c r="AC1575" i="50"/>
  <c r="AB1575" i="50"/>
  <c r="AH1574" i="50"/>
  <c r="AG1574" i="50"/>
  <c r="AF1574" i="50"/>
  <c r="AE1574" i="50"/>
  <c r="AD1574" i="50"/>
  <c r="AC1574" i="50"/>
  <c r="AB1574" i="50"/>
  <c r="AH1573" i="50"/>
  <c r="AG1573" i="50"/>
  <c r="AF1573" i="50"/>
  <c r="AE1573" i="50"/>
  <c r="AD1573" i="50"/>
  <c r="AC1573" i="50"/>
  <c r="AB1573" i="50"/>
  <c r="AH1572" i="50"/>
  <c r="AG1572" i="50"/>
  <c r="AF1572" i="50"/>
  <c r="AE1572" i="50"/>
  <c r="AD1572" i="50"/>
  <c r="AC1572" i="50"/>
  <c r="AB1572" i="50"/>
  <c r="AH1571" i="50"/>
  <c r="AG1571" i="50"/>
  <c r="AF1571" i="50"/>
  <c r="AE1571" i="50"/>
  <c r="AD1571" i="50"/>
  <c r="AC1571" i="50"/>
  <c r="AB1571" i="50"/>
  <c r="AH1570" i="50"/>
  <c r="AG1570" i="50"/>
  <c r="AF1570" i="50"/>
  <c r="AE1570" i="50"/>
  <c r="AD1570" i="50"/>
  <c r="AC1570" i="50"/>
  <c r="AB1570" i="50"/>
  <c r="AH1569" i="50"/>
  <c r="AG1569" i="50"/>
  <c r="AF1569" i="50"/>
  <c r="AE1569" i="50"/>
  <c r="AD1569" i="50"/>
  <c r="AC1569" i="50"/>
  <c r="AB1569" i="50"/>
  <c r="AH1568" i="50"/>
  <c r="AG1568" i="50"/>
  <c r="AF1568" i="50"/>
  <c r="AE1568" i="50"/>
  <c r="AD1568" i="50"/>
  <c r="AC1568" i="50"/>
  <c r="AB1568" i="50"/>
  <c r="AH1567" i="50"/>
  <c r="AG1567" i="50"/>
  <c r="AF1567" i="50"/>
  <c r="AE1567" i="50"/>
  <c r="AD1567" i="50"/>
  <c r="AC1567" i="50"/>
  <c r="AB1567" i="50"/>
  <c r="AH1566" i="50"/>
  <c r="AG1566" i="50"/>
  <c r="AF1566" i="50"/>
  <c r="AE1566" i="50"/>
  <c r="AD1566" i="50"/>
  <c r="AC1566" i="50"/>
  <c r="AB1566" i="50"/>
  <c r="AH1565" i="50"/>
  <c r="AG1565" i="50"/>
  <c r="AF1565" i="50"/>
  <c r="AE1565" i="50"/>
  <c r="AD1565" i="50"/>
  <c r="AC1565" i="50"/>
  <c r="AB1565" i="50"/>
  <c r="AH1564" i="50"/>
  <c r="AG1564" i="50"/>
  <c r="AF1564" i="50"/>
  <c r="AE1564" i="50"/>
  <c r="AD1564" i="50"/>
  <c r="AC1564" i="50"/>
  <c r="AB1564" i="50"/>
  <c r="AH1563" i="50"/>
  <c r="AG1563" i="50"/>
  <c r="AF1563" i="50"/>
  <c r="AE1563" i="50"/>
  <c r="AD1563" i="50"/>
  <c r="AC1563" i="50"/>
  <c r="AB1563" i="50"/>
  <c r="AH1562" i="50"/>
  <c r="AG1562" i="50"/>
  <c r="AF1562" i="50"/>
  <c r="AE1562" i="50"/>
  <c r="AD1562" i="50"/>
  <c r="AC1562" i="50"/>
  <c r="AB1562" i="50"/>
  <c r="AH1561" i="50"/>
  <c r="AG1561" i="50"/>
  <c r="AF1561" i="50"/>
  <c r="AE1561" i="50"/>
  <c r="AD1561" i="50"/>
  <c r="AC1561" i="50"/>
  <c r="AB1561" i="50"/>
  <c r="AH1560" i="50"/>
  <c r="AG1560" i="50"/>
  <c r="AF1560" i="50"/>
  <c r="AE1560" i="50"/>
  <c r="AD1560" i="50"/>
  <c r="AC1560" i="50"/>
  <c r="AB1560" i="50"/>
  <c r="AH1559" i="50"/>
  <c r="AG1559" i="50"/>
  <c r="AF1559" i="50"/>
  <c r="AE1559" i="50"/>
  <c r="AD1559" i="50"/>
  <c r="AC1559" i="50"/>
  <c r="AB1559" i="50"/>
  <c r="AH1558" i="50"/>
  <c r="AG1558" i="50"/>
  <c r="AF1558" i="50"/>
  <c r="AE1558" i="50"/>
  <c r="AD1558" i="50"/>
  <c r="AC1558" i="50"/>
  <c r="AB1558" i="50"/>
  <c r="AH1557" i="50"/>
  <c r="AG1557" i="50"/>
  <c r="AF1557" i="50"/>
  <c r="AE1557" i="50"/>
  <c r="AD1557" i="50"/>
  <c r="AC1557" i="50"/>
  <c r="AB1557" i="50"/>
  <c r="AH1556" i="50"/>
  <c r="AG1556" i="50"/>
  <c r="AF1556" i="50"/>
  <c r="AE1556" i="50"/>
  <c r="AD1556" i="50"/>
  <c r="AC1556" i="50"/>
  <c r="AB1556" i="50"/>
  <c r="AH1555" i="50"/>
  <c r="AG1555" i="50"/>
  <c r="AF1555" i="50"/>
  <c r="AE1555" i="50"/>
  <c r="AD1555" i="50"/>
  <c r="AC1555" i="50"/>
  <c r="AB1555" i="50"/>
  <c r="AH1554" i="50"/>
  <c r="AG1554" i="50"/>
  <c r="AF1554" i="50"/>
  <c r="AE1554" i="50"/>
  <c r="AD1554" i="50"/>
  <c r="AC1554" i="50"/>
  <c r="AB1554" i="50"/>
  <c r="AH1553" i="50"/>
  <c r="AG1553" i="50"/>
  <c r="AF1553" i="50"/>
  <c r="AE1553" i="50"/>
  <c r="AD1553" i="50"/>
  <c r="AC1553" i="50"/>
  <c r="AB1553" i="50"/>
  <c r="AH1552" i="50"/>
  <c r="AG1552" i="50"/>
  <c r="AF1552" i="50"/>
  <c r="AE1552" i="50"/>
  <c r="AD1552" i="50"/>
  <c r="AC1552" i="50"/>
  <c r="AB1552" i="50"/>
  <c r="AH1551" i="50"/>
  <c r="AG1551" i="50"/>
  <c r="AF1551" i="50"/>
  <c r="AE1551" i="50"/>
  <c r="AD1551" i="50"/>
  <c r="AC1551" i="50"/>
  <c r="AB1551" i="50"/>
  <c r="AH1550" i="50"/>
  <c r="AG1550" i="50"/>
  <c r="AF1550" i="50"/>
  <c r="AE1550" i="50"/>
  <c r="AD1550" i="50"/>
  <c r="AC1550" i="50"/>
  <c r="AB1550" i="50"/>
  <c r="AH1549" i="50"/>
  <c r="AG1549" i="50"/>
  <c r="AF1549" i="50"/>
  <c r="AE1549" i="50"/>
  <c r="AD1549" i="50"/>
  <c r="AC1549" i="50"/>
  <c r="AB1549" i="50"/>
  <c r="AH1548" i="50"/>
  <c r="AG1548" i="50"/>
  <c r="AF1548" i="50"/>
  <c r="AE1548" i="50"/>
  <c r="AD1548" i="50"/>
  <c r="AC1548" i="50"/>
  <c r="AB1548" i="50"/>
  <c r="AH1547" i="50"/>
  <c r="AG1547" i="50"/>
  <c r="AF1547" i="50"/>
  <c r="AE1547" i="50"/>
  <c r="AD1547" i="50"/>
  <c r="AC1547" i="50"/>
  <c r="AB1547" i="50"/>
  <c r="AH1546" i="50"/>
  <c r="AG1546" i="50"/>
  <c r="AF1546" i="50"/>
  <c r="AE1546" i="50"/>
  <c r="AD1546" i="50"/>
  <c r="AC1546" i="50"/>
  <c r="AB1546" i="50"/>
  <c r="AH1545" i="50"/>
  <c r="AG1545" i="50"/>
  <c r="AF1545" i="50"/>
  <c r="AE1545" i="50"/>
  <c r="AD1545" i="50"/>
  <c r="AC1545" i="50"/>
  <c r="AB1545" i="50"/>
  <c r="AH1544" i="50"/>
  <c r="AG1544" i="50"/>
  <c r="AF1544" i="50"/>
  <c r="AE1544" i="50"/>
  <c r="AD1544" i="50"/>
  <c r="AC1544" i="50"/>
  <c r="AB1544" i="50"/>
  <c r="AH1543" i="50"/>
  <c r="AG1543" i="50"/>
  <c r="AF1543" i="50"/>
  <c r="AE1543" i="50"/>
  <c r="AD1543" i="50"/>
  <c r="AC1543" i="50"/>
  <c r="AB1543" i="50"/>
  <c r="AH1542" i="50"/>
  <c r="AG1542" i="50"/>
  <c r="AF1542" i="50"/>
  <c r="AE1542" i="50"/>
  <c r="AD1542" i="50"/>
  <c r="AC1542" i="50"/>
  <c r="AB1542" i="50"/>
  <c r="AH1541" i="50"/>
  <c r="AG1541" i="50"/>
  <c r="AF1541" i="50"/>
  <c r="AE1541" i="50"/>
  <c r="AD1541" i="50"/>
  <c r="AC1541" i="50"/>
  <c r="AB1541" i="50"/>
  <c r="AH1540" i="50"/>
  <c r="AG1540" i="50"/>
  <c r="AF1540" i="50"/>
  <c r="AE1540" i="50"/>
  <c r="AD1540" i="50"/>
  <c r="AC1540" i="50"/>
  <c r="AB1540" i="50"/>
  <c r="AH1539" i="50"/>
  <c r="AG1539" i="50"/>
  <c r="AF1539" i="50"/>
  <c r="AE1539" i="50"/>
  <c r="AD1539" i="50"/>
  <c r="AC1539" i="50"/>
  <c r="AB1539" i="50"/>
  <c r="AH1538" i="50"/>
  <c r="AG1538" i="50"/>
  <c r="AF1538" i="50"/>
  <c r="AE1538" i="50"/>
  <c r="AD1538" i="50"/>
  <c r="AC1538" i="50"/>
  <c r="AB1538" i="50"/>
  <c r="AH1537" i="50"/>
  <c r="AG1537" i="50"/>
  <c r="AF1537" i="50"/>
  <c r="AE1537" i="50"/>
  <c r="AD1537" i="50"/>
  <c r="AC1537" i="50"/>
  <c r="AB1537" i="50"/>
  <c r="AH1536" i="50"/>
  <c r="AG1536" i="50"/>
  <c r="AF1536" i="50"/>
  <c r="AE1536" i="50"/>
  <c r="AD1536" i="50"/>
  <c r="AC1536" i="50"/>
  <c r="AB1536" i="50"/>
  <c r="AH1535" i="50"/>
  <c r="AG1535" i="50"/>
  <c r="AF1535" i="50"/>
  <c r="AE1535" i="50"/>
  <c r="AD1535" i="50"/>
  <c r="AC1535" i="50"/>
  <c r="AB1535" i="50"/>
  <c r="AH1534" i="50"/>
  <c r="AG1534" i="50"/>
  <c r="AF1534" i="50"/>
  <c r="AE1534" i="50"/>
  <c r="AD1534" i="50"/>
  <c r="AC1534" i="50"/>
  <c r="AB1534" i="50"/>
  <c r="AH1533" i="50"/>
  <c r="AG1533" i="50"/>
  <c r="AF1533" i="50"/>
  <c r="AE1533" i="50"/>
  <c r="AD1533" i="50"/>
  <c r="AC1533" i="50"/>
  <c r="AB1533" i="50"/>
  <c r="AH1532" i="50"/>
  <c r="AG1532" i="50"/>
  <c r="AF1532" i="50"/>
  <c r="AE1532" i="50"/>
  <c r="AD1532" i="50"/>
  <c r="AC1532" i="50"/>
  <c r="AB1532" i="50"/>
  <c r="AH1531" i="50"/>
  <c r="AG1531" i="50"/>
  <c r="AF1531" i="50"/>
  <c r="AE1531" i="50"/>
  <c r="AD1531" i="50"/>
  <c r="AC1531" i="50"/>
  <c r="AB1531" i="50"/>
  <c r="AH1530" i="50"/>
  <c r="AG1530" i="50"/>
  <c r="AF1530" i="50"/>
  <c r="AE1530" i="50"/>
  <c r="AD1530" i="50"/>
  <c r="AC1530" i="50"/>
  <c r="AB1530" i="50"/>
  <c r="AH1529" i="50"/>
  <c r="AG1529" i="50"/>
  <c r="AF1529" i="50"/>
  <c r="AE1529" i="50"/>
  <c r="AD1529" i="50"/>
  <c r="AC1529" i="50"/>
  <c r="AB1529" i="50"/>
  <c r="AH1528" i="50"/>
  <c r="AG1528" i="50"/>
  <c r="AF1528" i="50"/>
  <c r="AE1528" i="50"/>
  <c r="AD1528" i="50"/>
  <c r="AC1528" i="50"/>
  <c r="AB1528" i="50"/>
  <c r="AH1527" i="50"/>
  <c r="AG1527" i="50"/>
  <c r="AF1527" i="50"/>
  <c r="AE1527" i="50"/>
  <c r="AD1527" i="50"/>
  <c r="AC1527" i="50"/>
  <c r="AB1527" i="50"/>
  <c r="AH1526" i="50"/>
  <c r="AG1526" i="50"/>
  <c r="AF1526" i="50"/>
  <c r="AE1526" i="50"/>
  <c r="AD1526" i="50"/>
  <c r="AC1526" i="50"/>
  <c r="AB1526" i="50"/>
  <c r="AH1525" i="50"/>
  <c r="AG1525" i="50"/>
  <c r="AF1525" i="50"/>
  <c r="AE1525" i="50"/>
  <c r="AD1525" i="50"/>
  <c r="AC1525" i="50"/>
  <c r="AB1525" i="50"/>
  <c r="AH1524" i="50"/>
  <c r="AG1524" i="50"/>
  <c r="AF1524" i="50"/>
  <c r="AE1524" i="50"/>
  <c r="AD1524" i="50"/>
  <c r="AC1524" i="50"/>
  <c r="AB1524" i="50"/>
  <c r="AH1523" i="50"/>
  <c r="AG1523" i="50"/>
  <c r="AF1523" i="50"/>
  <c r="AE1523" i="50"/>
  <c r="AD1523" i="50"/>
  <c r="AC1523" i="50"/>
  <c r="AB1523" i="50"/>
  <c r="AH1522" i="50"/>
  <c r="AG1522" i="50"/>
  <c r="AF1522" i="50"/>
  <c r="AE1522" i="50"/>
  <c r="AD1522" i="50"/>
  <c r="AC1522" i="50"/>
  <c r="AB1522" i="50"/>
  <c r="AH1521" i="50"/>
  <c r="AG1521" i="50"/>
  <c r="AF1521" i="50"/>
  <c r="AE1521" i="50"/>
  <c r="AD1521" i="50"/>
  <c r="AC1521" i="50"/>
  <c r="AB1521" i="50"/>
  <c r="AH1520" i="50"/>
  <c r="AG1520" i="50"/>
  <c r="AF1520" i="50"/>
  <c r="AE1520" i="50"/>
  <c r="AD1520" i="50"/>
  <c r="AC1520" i="50"/>
  <c r="AB1520" i="50"/>
  <c r="AH1519" i="50"/>
  <c r="AG1519" i="50"/>
  <c r="AF1519" i="50"/>
  <c r="AE1519" i="50"/>
  <c r="AD1519" i="50"/>
  <c r="AC1519" i="50"/>
  <c r="AB1519" i="50"/>
  <c r="AH1518" i="50"/>
  <c r="AG1518" i="50"/>
  <c r="AF1518" i="50"/>
  <c r="AE1518" i="50"/>
  <c r="AD1518" i="50"/>
  <c r="AC1518" i="50"/>
  <c r="AB1518" i="50"/>
  <c r="AH1517" i="50"/>
  <c r="AG1517" i="50"/>
  <c r="AF1517" i="50"/>
  <c r="AE1517" i="50"/>
  <c r="AD1517" i="50"/>
  <c r="AC1517" i="50"/>
  <c r="AB1517" i="50"/>
  <c r="AH1516" i="50"/>
  <c r="AG1516" i="50"/>
  <c r="AF1516" i="50"/>
  <c r="AE1516" i="50"/>
  <c r="AD1516" i="50"/>
  <c r="AC1516" i="50"/>
  <c r="AB1516" i="50"/>
  <c r="AH1515" i="50"/>
  <c r="AG1515" i="50"/>
  <c r="AF1515" i="50"/>
  <c r="AE1515" i="50"/>
  <c r="AD1515" i="50"/>
  <c r="AC1515" i="50"/>
  <c r="AB1515" i="50"/>
  <c r="AH1514" i="50"/>
  <c r="AG1514" i="50"/>
  <c r="AF1514" i="50"/>
  <c r="AE1514" i="50"/>
  <c r="AD1514" i="50"/>
  <c r="AC1514" i="50"/>
  <c r="AB1514" i="50"/>
  <c r="AH1513" i="50"/>
  <c r="AG1513" i="50"/>
  <c r="AF1513" i="50"/>
  <c r="AE1513" i="50"/>
  <c r="AD1513" i="50"/>
  <c r="AC1513" i="50"/>
  <c r="AB1513" i="50"/>
  <c r="AH1512" i="50"/>
  <c r="AG1512" i="50"/>
  <c r="AF1512" i="50"/>
  <c r="AE1512" i="50"/>
  <c r="AD1512" i="50"/>
  <c r="AC1512" i="50"/>
  <c r="AB1512" i="50"/>
  <c r="AH1511" i="50"/>
  <c r="AG1511" i="50"/>
  <c r="AF1511" i="50"/>
  <c r="AE1511" i="50"/>
  <c r="AD1511" i="50"/>
  <c r="AC1511" i="50"/>
  <c r="AB1511" i="50"/>
  <c r="AH1510" i="50"/>
  <c r="AG1510" i="50"/>
  <c r="AF1510" i="50"/>
  <c r="AE1510" i="50"/>
  <c r="AD1510" i="50"/>
  <c r="AC1510" i="50"/>
  <c r="AB1510" i="50"/>
  <c r="AH1509" i="50"/>
  <c r="AG1509" i="50"/>
  <c r="AF1509" i="50"/>
  <c r="AE1509" i="50"/>
  <c r="AD1509" i="50"/>
  <c r="AC1509" i="50"/>
  <c r="AB1509" i="50"/>
  <c r="AH1508" i="50"/>
  <c r="AG1508" i="50"/>
  <c r="AF1508" i="50"/>
  <c r="AE1508" i="50"/>
  <c r="AD1508" i="50"/>
  <c r="AC1508" i="50"/>
  <c r="AB1508" i="50"/>
  <c r="AH1507" i="50"/>
  <c r="AG1507" i="50"/>
  <c r="AF1507" i="50"/>
  <c r="AE1507" i="50"/>
  <c r="AD1507" i="50"/>
  <c r="AC1507" i="50"/>
  <c r="AB1507" i="50"/>
  <c r="AH1506" i="50"/>
  <c r="AG1506" i="50"/>
  <c r="AF1506" i="50"/>
  <c r="AE1506" i="50"/>
  <c r="AD1506" i="50"/>
  <c r="AC1506" i="50"/>
  <c r="AB1506" i="50"/>
  <c r="AH1505" i="50"/>
  <c r="AG1505" i="50"/>
  <c r="AF1505" i="50"/>
  <c r="AE1505" i="50"/>
  <c r="AD1505" i="50"/>
  <c r="AC1505" i="50"/>
  <c r="AB1505" i="50"/>
  <c r="AH1504" i="50"/>
  <c r="AG1504" i="50"/>
  <c r="AF1504" i="50"/>
  <c r="AE1504" i="50"/>
  <c r="AD1504" i="50"/>
  <c r="AC1504" i="50"/>
  <c r="AB1504" i="50"/>
  <c r="AH1503" i="50"/>
  <c r="AG1503" i="50"/>
  <c r="AF1503" i="50"/>
  <c r="AE1503" i="50"/>
  <c r="AD1503" i="50"/>
  <c r="AC1503" i="50"/>
  <c r="AB1503" i="50"/>
  <c r="AH1502" i="50"/>
  <c r="AG1502" i="50"/>
  <c r="AF1502" i="50"/>
  <c r="AE1502" i="50"/>
  <c r="AD1502" i="50"/>
  <c r="AC1502" i="50"/>
  <c r="AB1502" i="50"/>
  <c r="AH1501" i="50"/>
  <c r="AG1501" i="50"/>
  <c r="AF1501" i="50"/>
  <c r="AE1501" i="50"/>
  <c r="AD1501" i="50"/>
  <c r="AC1501" i="50"/>
  <c r="AB1501" i="50"/>
  <c r="AH1500" i="50"/>
  <c r="AG1500" i="50"/>
  <c r="AF1500" i="50"/>
  <c r="AE1500" i="50"/>
  <c r="AD1500" i="50"/>
  <c r="AC1500" i="50"/>
  <c r="AB1500" i="50"/>
  <c r="AH1499" i="50"/>
  <c r="AG1499" i="50"/>
  <c r="AF1499" i="50"/>
  <c r="AE1499" i="50"/>
  <c r="AD1499" i="50"/>
  <c r="AC1499" i="50"/>
  <c r="AB1499" i="50"/>
  <c r="AH1498" i="50"/>
  <c r="AG1498" i="50"/>
  <c r="AF1498" i="50"/>
  <c r="AE1498" i="50"/>
  <c r="AD1498" i="50"/>
  <c r="AC1498" i="50"/>
  <c r="AB1498" i="50"/>
  <c r="AH1497" i="50"/>
  <c r="AG1497" i="50"/>
  <c r="AF1497" i="50"/>
  <c r="AE1497" i="50"/>
  <c r="AD1497" i="50"/>
  <c r="AC1497" i="50"/>
  <c r="AB1497" i="50"/>
  <c r="AH1496" i="50"/>
  <c r="AG1496" i="50"/>
  <c r="AF1496" i="50"/>
  <c r="AE1496" i="50"/>
  <c r="AD1496" i="50"/>
  <c r="AC1496" i="50"/>
  <c r="AB1496" i="50"/>
  <c r="AH1495" i="50"/>
  <c r="AG1495" i="50"/>
  <c r="AF1495" i="50"/>
  <c r="AE1495" i="50"/>
  <c r="AD1495" i="50"/>
  <c r="AC1495" i="50"/>
  <c r="AB1495" i="50"/>
  <c r="AH1494" i="50"/>
  <c r="AG1494" i="50"/>
  <c r="AF1494" i="50"/>
  <c r="AE1494" i="50"/>
  <c r="AD1494" i="50"/>
  <c r="AC1494" i="50"/>
  <c r="AB1494" i="50"/>
  <c r="AH1493" i="50"/>
  <c r="AG1493" i="50"/>
  <c r="AF1493" i="50"/>
  <c r="AE1493" i="50"/>
  <c r="AD1493" i="50"/>
  <c r="AC1493" i="50"/>
  <c r="AB1493" i="50"/>
  <c r="AH1492" i="50"/>
  <c r="AG1492" i="50"/>
  <c r="AF1492" i="50"/>
  <c r="AE1492" i="50"/>
  <c r="AD1492" i="50"/>
  <c r="AC1492" i="50"/>
  <c r="AB1492" i="50"/>
  <c r="AH1491" i="50"/>
  <c r="AG1491" i="50"/>
  <c r="AF1491" i="50"/>
  <c r="AE1491" i="50"/>
  <c r="AD1491" i="50"/>
  <c r="AC1491" i="50"/>
  <c r="AB1491" i="50"/>
  <c r="AH1490" i="50"/>
  <c r="AG1490" i="50"/>
  <c r="AF1490" i="50"/>
  <c r="AE1490" i="50"/>
  <c r="AD1490" i="50"/>
  <c r="AC1490" i="50"/>
  <c r="AB1490" i="50"/>
  <c r="AH1489" i="50"/>
  <c r="AG1489" i="50"/>
  <c r="AF1489" i="50"/>
  <c r="AE1489" i="50"/>
  <c r="AD1489" i="50"/>
  <c r="AC1489" i="50"/>
  <c r="AB1489" i="50"/>
  <c r="AH1488" i="50"/>
  <c r="AG1488" i="50"/>
  <c r="AF1488" i="50"/>
  <c r="AE1488" i="50"/>
  <c r="AD1488" i="50"/>
  <c r="AC1488" i="50"/>
  <c r="AB1488" i="50"/>
  <c r="AH1487" i="50"/>
  <c r="AG1487" i="50"/>
  <c r="AF1487" i="50"/>
  <c r="AE1487" i="50"/>
  <c r="AD1487" i="50"/>
  <c r="AC1487" i="50"/>
  <c r="AB1487" i="50"/>
  <c r="AH1486" i="50"/>
  <c r="AG1486" i="50"/>
  <c r="AF1486" i="50"/>
  <c r="AE1486" i="50"/>
  <c r="AD1486" i="50"/>
  <c r="AC1486" i="50"/>
  <c r="AB1486" i="50"/>
  <c r="AH1485" i="50"/>
  <c r="AG1485" i="50"/>
  <c r="AF1485" i="50"/>
  <c r="AE1485" i="50"/>
  <c r="AD1485" i="50"/>
  <c r="AC1485" i="50"/>
  <c r="AB1485" i="50"/>
  <c r="AH1484" i="50"/>
  <c r="AG1484" i="50"/>
  <c r="AF1484" i="50"/>
  <c r="AE1484" i="50"/>
  <c r="AD1484" i="50"/>
  <c r="AC1484" i="50"/>
  <c r="AB1484" i="50"/>
  <c r="AH1483" i="50"/>
  <c r="AG1483" i="50"/>
  <c r="AF1483" i="50"/>
  <c r="AE1483" i="50"/>
  <c r="AD1483" i="50"/>
  <c r="AC1483" i="50"/>
  <c r="AB1483" i="50"/>
  <c r="AH1482" i="50"/>
  <c r="AG1482" i="50"/>
  <c r="AF1482" i="50"/>
  <c r="AE1482" i="50"/>
  <c r="AD1482" i="50"/>
  <c r="AC1482" i="50"/>
  <c r="AB1482" i="50"/>
  <c r="AH1481" i="50"/>
  <c r="AG1481" i="50"/>
  <c r="AF1481" i="50"/>
  <c r="AE1481" i="50"/>
  <c r="AD1481" i="50"/>
  <c r="AC1481" i="50"/>
  <c r="AB1481" i="50"/>
  <c r="AH1480" i="50"/>
  <c r="AG1480" i="50"/>
  <c r="AF1480" i="50"/>
  <c r="AE1480" i="50"/>
  <c r="AD1480" i="50"/>
  <c r="AC1480" i="50"/>
  <c r="AB1480" i="50"/>
  <c r="AH1479" i="50"/>
  <c r="AG1479" i="50"/>
  <c r="AF1479" i="50"/>
  <c r="AE1479" i="50"/>
  <c r="AD1479" i="50"/>
  <c r="AC1479" i="50"/>
  <c r="AB1479" i="50"/>
  <c r="AH1478" i="50"/>
  <c r="AG1478" i="50"/>
  <c r="AF1478" i="50"/>
  <c r="AE1478" i="50"/>
  <c r="AD1478" i="50"/>
  <c r="AC1478" i="50"/>
  <c r="AB1478" i="50"/>
  <c r="AH1477" i="50"/>
  <c r="AG1477" i="50"/>
  <c r="AF1477" i="50"/>
  <c r="AE1477" i="50"/>
  <c r="AD1477" i="50"/>
  <c r="AC1477" i="50"/>
  <c r="AB1477" i="50"/>
  <c r="AH1476" i="50"/>
  <c r="AG1476" i="50"/>
  <c r="AF1476" i="50"/>
  <c r="AE1476" i="50"/>
  <c r="AD1476" i="50"/>
  <c r="AC1476" i="50"/>
  <c r="AB1476" i="50"/>
  <c r="AH1475" i="50"/>
  <c r="AG1475" i="50"/>
  <c r="AF1475" i="50"/>
  <c r="AE1475" i="50"/>
  <c r="AD1475" i="50"/>
  <c r="AC1475" i="50"/>
  <c r="AB1475" i="50"/>
  <c r="AH1474" i="50"/>
  <c r="AG1474" i="50"/>
  <c r="AF1474" i="50"/>
  <c r="AE1474" i="50"/>
  <c r="AD1474" i="50"/>
  <c r="AC1474" i="50"/>
  <c r="AB1474" i="50"/>
  <c r="AH1473" i="50"/>
  <c r="AG1473" i="50"/>
  <c r="AF1473" i="50"/>
  <c r="AE1473" i="50"/>
  <c r="AD1473" i="50"/>
  <c r="AC1473" i="50"/>
  <c r="AB1473" i="50"/>
  <c r="AH1472" i="50"/>
  <c r="AG1472" i="50"/>
  <c r="AF1472" i="50"/>
  <c r="AE1472" i="50"/>
  <c r="AD1472" i="50"/>
  <c r="AC1472" i="50"/>
  <c r="AB1472" i="50"/>
  <c r="AH1471" i="50"/>
  <c r="AG1471" i="50"/>
  <c r="AF1471" i="50"/>
  <c r="AE1471" i="50"/>
  <c r="AD1471" i="50"/>
  <c r="AC1471" i="50"/>
  <c r="AB1471" i="50"/>
  <c r="AH1470" i="50"/>
  <c r="AG1470" i="50"/>
  <c r="AF1470" i="50"/>
  <c r="AE1470" i="50"/>
  <c r="AD1470" i="50"/>
  <c r="AC1470" i="50"/>
  <c r="AB1470" i="50"/>
  <c r="AH1469" i="50"/>
  <c r="AG1469" i="50"/>
  <c r="AF1469" i="50"/>
  <c r="AE1469" i="50"/>
  <c r="AD1469" i="50"/>
  <c r="AC1469" i="50"/>
  <c r="AB1469" i="50"/>
  <c r="AH1468" i="50"/>
  <c r="AG1468" i="50"/>
  <c r="AF1468" i="50"/>
  <c r="AE1468" i="50"/>
  <c r="AD1468" i="50"/>
  <c r="AC1468" i="50"/>
  <c r="AB1468" i="50"/>
  <c r="AH1467" i="50"/>
  <c r="AG1467" i="50"/>
  <c r="AF1467" i="50"/>
  <c r="AE1467" i="50"/>
  <c r="AD1467" i="50"/>
  <c r="AC1467" i="50"/>
  <c r="AB1467" i="50"/>
  <c r="AH1466" i="50"/>
  <c r="AG1466" i="50"/>
  <c r="AF1466" i="50"/>
  <c r="AE1466" i="50"/>
  <c r="AD1466" i="50"/>
  <c r="AC1466" i="50"/>
  <c r="AB1466" i="50"/>
  <c r="AH1465" i="50"/>
  <c r="AG1465" i="50"/>
  <c r="AF1465" i="50"/>
  <c r="AE1465" i="50"/>
  <c r="AD1465" i="50"/>
  <c r="AC1465" i="50"/>
  <c r="AB1465" i="50"/>
  <c r="AH1464" i="50"/>
  <c r="AG1464" i="50"/>
  <c r="AF1464" i="50"/>
  <c r="AE1464" i="50"/>
  <c r="AD1464" i="50"/>
  <c r="AC1464" i="50"/>
  <c r="AB1464" i="50"/>
  <c r="AH1463" i="50"/>
  <c r="AG1463" i="50"/>
  <c r="AF1463" i="50"/>
  <c r="AE1463" i="50"/>
  <c r="AD1463" i="50"/>
  <c r="AC1463" i="50"/>
  <c r="AB1463" i="50"/>
  <c r="AH1462" i="50"/>
  <c r="AG1462" i="50"/>
  <c r="AF1462" i="50"/>
  <c r="AE1462" i="50"/>
  <c r="AD1462" i="50"/>
  <c r="AC1462" i="50"/>
  <c r="AB1462" i="50"/>
  <c r="AH1461" i="50"/>
  <c r="AG1461" i="50"/>
  <c r="AF1461" i="50"/>
  <c r="AE1461" i="50"/>
  <c r="AD1461" i="50"/>
  <c r="AC1461" i="50"/>
  <c r="AB1461" i="50"/>
  <c r="AH1460" i="50"/>
  <c r="AG1460" i="50"/>
  <c r="AF1460" i="50"/>
  <c r="AE1460" i="50"/>
  <c r="AD1460" i="50"/>
  <c r="AC1460" i="50"/>
  <c r="AB1460" i="50"/>
  <c r="AH1459" i="50"/>
  <c r="AG1459" i="50"/>
  <c r="AF1459" i="50"/>
  <c r="AE1459" i="50"/>
  <c r="AD1459" i="50"/>
  <c r="AC1459" i="50"/>
  <c r="AB1459" i="50"/>
  <c r="AH1458" i="50"/>
  <c r="AG1458" i="50"/>
  <c r="AF1458" i="50"/>
  <c r="AE1458" i="50"/>
  <c r="AD1458" i="50"/>
  <c r="AC1458" i="50"/>
  <c r="AB1458" i="50"/>
  <c r="AH1457" i="50"/>
  <c r="AG1457" i="50"/>
  <c r="AF1457" i="50"/>
  <c r="AE1457" i="50"/>
  <c r="AD1457" i="50"/>
  <c r="AC1457" i="50"/>
  <c r="AB1457" i="50"/>
  <c r="AH1456" i="50"/>
  <c r="AG1456" i="50"/>
  <c r="AF1456" i="50"/>
  <c r="AE1456" i="50"/>
  <c r="AD1456" i="50"/>
  <c r="AC1456" i="50"/>
  <c r="AB1456" i="50"/>
  <c r="AH1455" i="50"/>
  <c r="AG1455" i="50"/>
  <c r="AF1455" i="50"/>
  <c r="AE1455" i="50"/>
  <c r="AD1455" i="50"/>
  <c r="AC1455" i="50"/>
  <c r="AB1455" i="50"/>
  <c r="AH1454" i="50"/>
  <c r="AG1454" i="50"/>
  <c r="AF1454" i="50"/>
  <c r="AE1454" i="50"/>
  <c r="AD1454" i="50"/>
  <c r="AC1454" i="50"/>
  <c r="AB1454" i="50"/>
  <c r="AH1453" i="50"/>
  <c r="AG1453" i="50"/>
  <c r="AF1453" i="50"/>
  <c r="AE1453" i="50"/>
  <c r="AD1453" i="50"/>
  <c r="AC1453" i="50"/>
  <c r="AB1453" i="50"/>
  <c r="AH1452" i="50"/>
  <c r="AG1452" i="50"/>
  <c r="AF1452" i="50"/>
  <c r="AE1452" i="50"/>
  <c r="AD1452" i="50"/>
  <c r="AC1452" i="50"/>
  <c r="AB1452" i="50"/>
  <c r="AH1451" i="50"/>
  <c r="AG1451" i="50"/>
  <c r="AF1451" i="50"/>
  <c r="AE1451" i="50"/>
  <c r="AD1451" i="50"/>
  <c r="AC1451" i="50"/>
  <c r="AB1451" i="50"/>
  <c r="AH1450" i="50"/>
  <c r="AG1450" i="50"/>
  <c r="AF1450" i="50"/>
  <c r="AE1450" i="50"/>
  <c r="AD1450" i="50"/>
  <c r="AC1450" i="50"/>
  <c r="AB1450" i="50"/>
  <c r="AH1449" i="50"/>
  <c r="AG1449" i="50"/>
  <c r="AF1449" i="50"/>
  <c r="AE1449" i="50"/>
  <c r="AD1449" i="50"/>
  <c r="AC1449" i="50"/>
  <c r="AB1449" i="50"/>
  <c r="AH1448" i="50"/>
  <c r="AG1448" i="50"/>
  <c r="AF1448" i="50"/>
  <c r="AE1448" i="50"/>
  <c r="AD1448" i="50"/>
  <c r="AC1448" i="50"/>
  <c r="AB1448" i="50"/>
  <c r="AH1447" i="50"/>
  <c r="AG1447" i="50"/>
  <c r="AF1447" i="50"/>
  <c r="AE1447" i="50"/>
  <c r="AD1447" i="50"/>
  <c r="AC1447" i="50"/>
  <c r="AB1447" i="50"/>
  <c r="AH1446" i="50"/>
  <c r="AG1446" i="50"/>
  <c r="AF1446" i="50"/>
  <c r="AE1446" i="50"/>
  <c r="AD1446" i="50"/>
  <c r="AC1446" i="50"/>
  <c r="AB1446" i="50"/>
  <c r="AH1445" i="50"/>
  <c r="AG1445" i="50"/>
  <c r="AF1445" i="50"/>
  <c r="AE1445" i="50"/>
  <c r="AD1445" i="50"/>
  <c r="AC1445" i="50"/>
  <c r="AB1445" i="50"/>
  <c r="AH1444" i="50"/>
  <c r="AG1444" i="50"/>
  <c r="AF1444" i="50"/>
  <c r="AE1444" i="50"/>
  <c r="AD1444" i="50"/>
  <c r="AC1444" i="50"/>
  <c r="AB1444" i="50"/>
  <c r="AH1443" i="50"/>
  <c r="AG1443" i="50"/>
  <c r="AF1443" i="50"/>
  <c r="AE1443" i="50"/>
  <c r="AD1443" i="50"/>
  <c r="AC1443" i="50"/>
  <c r="AB1443" i="50"/>
  <c r="AH1442" i="50"/>
  <c r="AG1442" i="50"/>
  <c r="AF1442" i="50"/>
  <c r="AE1442" i="50"/>
  <c r="AD1442" i="50"/>
  <c r="AC1442" i="50"/>
  <c r="AB1442" i="50"/>
  <c r="AH1441" i="50"/>
  <c r="AG1441" i="50"/>
  <c r="AF1441" i="50"/>
  <c r="AE1441" i="50"/>
  <c r="AD1441" i="50"/>
  <c r="AC1441" i="50"/>
  <c r="AB1441" i="50"/>
  <c r="AH1440" i="50"/>
  <c r="AG1440" i="50"/>
  <c r="AF1440" i="50"/>
  <c r="AE1440" i="50"/>
  <c r="AD1440" i="50"/>
  <c r="AC1440" i="50"/>
  <c r="AB1440" i="50"/>
  <c r="AH1439" i="50"/>
  <c r="AG1439" i="50"/>
  <c r="AF1439" i="50"/>
  <c r="AE1439" i="50"/>
  <c r="AD1439" i="50"/>
  <c r="AC1439" i="50"/>
  <c r="AB1439" i="50"/>
  <c r="AH1438" i="50"/>
  <c r="AG1438" i="50"/>
  <c r="AF1438" i="50"/>
  <c r="AE1438" i="50"/>
  <c r="AD1438" i="50"/>
  <c r="AC1438" i="50"/>
  <c r="AB1438" i="50"/>
  <c r="AH1437" i="50"/>
  <c r="AG1437" i="50"/>
  <c r="AF1437" i="50"/>
  <c r="AE1437" i="50"/>
  <c r="AD1437" i="50"/>
  <c r="AC1437" i="50"/>
  <c r="AB1437" i="50"/>
  <c r="AH1436" i="50"/>
  <c r="AG1436" i="50"/>
  <c r="AF1436" i="50"/>
  <c r="AE1436" i="50"/>
  <c r="AD1436" i="50"/>
  <c r="AC1436" i="50"/>
  <c r="AB1436" i="50"/>
  <c r="AH1435" i="50"/>
  <c r="AG1435" i="50"/>
  <c r="AF1435" i="50"/>
  <c r="AE1435" i="50"/>
  <c r="AD1435" i="50"/>
  <c r="AC1435" i="50"/>
  <c r="AB1435" i="50"/>
  <c r="AH1434" i="50"/>
  <c r="AG1434" i="50"/>
  <c r="AF1434" i="50"/>
  <c r="AE1434" i="50"/>
  <c r="AD1434" i="50"/>
  <c r="AC1434" i="50"/>
  <c r="AB1434" i="50"/>
  <c r="AH1433" i="50"/>
  <c r="AG1433" i="50"/>
  <c r="AF1433" i="50"/>
  <c r="AE1433" i="50"/>
  <c r="AD1433" i="50"/>
  <c r="AC1433" i="50"/>
  <c r="AB1433" i="50"/>
  <c r="AH1432" i="50"/>
  <c r="AG1432" i="50"/>
  <c r="AF1432" i="50"/>
  <c r="AE1432" i="50"/>
  <c r="AD1432" i="50"/>
  <c r="AC1432" i="50"/>
  <c r="AB1432" i="50"/>
  <c r="AH1431" i="50"/>
  <c r="AG1431" i="50"/>
  <c r="AF1431" i="50"/>
  <c r="AE1431" i="50"/>
  <c r="AD1431" i="50"/>
  <c r="AC1431" i="50"/>
  <c r="AB1431" i="50"/>
  <c r="AH1430" i="50"/>
  <c r="AG1430" i="50"/>
  <c r="AF1430" i="50"/>
  <c r="AE1430" i="50"/>
  <c r="AD1430" i="50"/>
  <c r="AC1430" i="50"/>
  <c r="AB1430" i="50"/>
  <c r="AH1429" i="50"/>
  <c r="AG1429" i="50"/>
  <c r="AF1429" i="50"/>
  <c r="AE1429" i="50"/>
  <c r="AD1429" i="50"/>
  <c r="AC1429" i="50"/>
  <c r="AB1429" i="50"/>
  <c r="AH1428" i="50"/>
  <c r="AG1428" i="50"/>
  <c r="AF1428" i="50"/>
  <c r="AE1428" i="50"/>
  <c r="AD1428" i="50"/>
  <c r="AC1428" i="50"/>
  <c r="AB1428" i="50"/>
  <c r="AH1427" i="50"/>
  <c r="AG1427" i="50"/>
  <c r="AF1427" i="50"/>
  <c r="AE1427" i="50"/>
  <c r="AD1427" i="50"/>
  <c r="AC1427" i="50"/>
  <c r="AB1427" i="50"/>
  <c r="AH1426" i="50"/>
  <c r="AG1426" i="50"/>
  <c r="AF1426" i="50"/>
  <c r="AE1426" i="50"/>
  <c r="AD1426" i="50"/>
  <c r="AC1426" i="50"/>
  <c r="AB1426" i="50"/>
  <c r="AH1425" i="50"/>
  <c r="AG1425" i="50"/>
  <c r="AF1425" i="50"/>
  <c r="AE1425" i="50"/>
  <c r="AD1425" i="50"/>
  <c r="AC1425" i="50"/>
  <c r="AB1425" i="50"/>
  <c r="AH1424" i="50"/>
  <c r="AG1424" i="50"/>
  <c r="AF1424" i="50"/>
  <c r="AE1424" i="50"/>
  <c r="AD1424" i="50"/>
  <c r="AC1424" i="50"/>
  <c r="AB1424" i="50"/>
  <c r="AH1423" i="50"/>
  <c r="AG1423" i="50"/>
  <c r="AF1423" i="50"/>
  <c r="AE1423" i="50"/>
  <c r="AD1423" i="50"/>
  <c r="AC1423" i="50"/>
  <c r="AB1423" i="50"/>
  <c r="AH1422" i="50"/>
  <c r="AG1422" i="50"/>
  <c r="AF1422" i="50"/>
  <c r="AE1422" i="50"/>
  <c r="AD1422" i="50"/>
  <c r="AC1422" i="50"/>
  <c r="AB1422" i="50"/>
  <c r="AH1421" i="50"/>
  <c r="AG1421" i="50"/>
  <c r="AF1421" i="50"/>
  <c r="AE1421" i="50"/>
  <c r="AD1421" i="50"/>
  <c r="AC1421" i="50"/>
  <c r="AB1421" i="50"/>
  <c r="AH1420" i="50"/>
  <c r="AG1420" i="50"/>
  <c r="AF1420" i="50"/>
  <c r="AE1420" i="50"/>
  <c r="AD1420" i="50"/>
  <c r="AC1420" i="50"/>
  <c r="AB1420" i="50"/>
  <c r="AH1419" i="50"/>
  <c r="AG1419" i="50"/>
  <c r="AF1419" i="50"/>
  <c r="AE1419" i="50"/>
  <c r="AD1419" i="50"/>
  <c r="AC1419" i="50"/>
  <c r="AB1419" i="50"/>
  <c r="AH1418" i="50"/>
  <c r="AG1418" i="50"/>
  <c r="AF1418" i="50"/>
  <c r="AE1418" i="50"/>
  <c r="AD1418" i="50"/>
  <c r="AC1418" i="50"/>
  <c r="AB1418" i="50"/>
  <c r="AH1417" i="50"/>
  <c r="AG1417" i="50"/>
  <c r="AF1417" i="50"/>
  <c r="AE1417" i="50"/>
  <c r="AD1417" i="50"/>
  <c r="AC1417" i="50"/>
  <c r="AB1417" i="50"/>
  <c r="AH1416" i="50"/>
  <c r="AG1416" i="50"/>
  <c r="AF1416" i="50"/>
  <c r="AE1416" i="50"/>
  <c r="AD1416" i="50"/>
  <c r="AC1416" i="50"/>
  <c r="AB1416" i="50"/>
  <c r="AH1415" i="50"/>
  <c r="AG1415" i="50"/>
  <c r="AF1415" i="50"/>
  <c r="AE1415" i="50"/>
  <c r="AD1415" i="50"/>
  <c r="AC1415" i="50"/>
  <c r="AB1415" i="50"/>
  <c r="AH1414" i="50"/>
  <c r="AG1414" i="50"/>
  <c r="AF1414" i="50"/>
  <c r="AE1414" i="50"/>
  <c r="AD1414" i="50"/>
  <c r="AC1414" i="50"/>
  <c r="AB1414" i="50"/>
  <c r="AH1413" i="50"/>
  <c r="AG1413" i="50"/>
  <c r="AF1413" i="50"/>
  <c r="AE1413" i="50"/>
  <c r="AD1413" i="50"/>
  <c r="AC1413" i="50"/>
  <c r="AB1413" i="50"/>
  <c r="AH1412" i="50"/>
  <c r="AG1412" i="50"/>
  <c r="AF1412" i="50"/>
  <c r="AE1412" i="50"/>
  <c r="AD1412" i="50"/>
  <c r="AC1412" i="50"/>
  <c r="AB1412" i="50"/>
  <c r="AH1411" i="50"/>
  <c r="AG1411" i="50"/>
  <c r="AF1411" i="50"/>
  <c r="AE1411" i="50"/>
  <c r="AD1411" i="50"/>
  <c r="AC1411" i="50"/>
  <c r="AB1411" i="50"/>
  <c r="AH1410" i="50"/>
  <c r="AG1410" i="50"/>
  <c r="AF1410" i="50"/>
  <c r="AE1410" i="50"/>
  <c r="AD1410" i="50"/>
  <c r="AC1410" i="50"/>
  <c r="AB1410" i="50"/>
  <c r="AH1409" i="50"/>
  <c r="AG1409" i="50"/>
  <c r="AF1409" i="50"/>
  <c r="AE1409" i="50"/>
  <c r="AD1409" i="50"/>
  <c r="AC1409" i="50"/>
  <c r="AB1409" i="50"/>
  <c r="AH1408" i="50"/>
  <c r="AG1408" i="50"/>
  <c r="AF1408" i="50"/>
  <c r="AE1408" i="50"/>
  <c r="AD1408" i="50"/>
  <c r="AC1408" i="50"/>
  <c r="AB1408" i="50"/>
  <c r="AH1407" i="50"/>
  <c r="AG1407" i="50"/>
  <c r="AF1407" i="50"/>
  <c r="AE1407" i="50"/>
  <c r="AD1407" i="50"/>
  <c r="AC1407" i="50"/>
  <c r="AB1407" i="50"/>
  <c r="AH1406" i="50"/>
  <c r="AG1406" i="50"/>
  <c r="AF1406" i="50"/>
  <c r="AE1406" i="50"/>
  <c r="AD1406" i="50"/>
  <c r="AC1406" i="50"/>
  <c r="AB1406" i="50"/>
  <c r="AH1405" i="50"/>
  <c r="AG1405" i="50"/>
  <c r="AF1405" i="50"/>
  <c r="AE1405" i="50"/>
  <c r="AD1405" i="50"/>
  <c r="AC1405" i="50"/>
  <c r="AB1405" i="50"/>
  <c r="AH1404" i="50"/>
  <c r="AG1404" i="50"/>
  <c r="AF1404" i="50"/>
  <c r="AE1404" i="50"/>
  <c r="AD1404" i="50"/>
  <c r="AC1404" i="50"/>
  <c r="AB1404" i="50"/>
  <c r="AH1403" i="50"/>
  <c r="AG1403" i="50"/>
  <c r="AF1403" i="50"/>
  <c r="AE1403" i="50"/>
  <c r="AD1403" i="50"/>
  <c r="AC1403" i="50"/>
  <c r="AB1403" i="50"/>
  <c r="AH1402" i="50"/>
  <c r="AG1402" i="50"/>
  <c r="AF1402" i="50"/>
  <c r="AE1402" i="50"/>
  <c r="AD1402" i="50"/>
  <c r="AC1402" i="50"/>
  <c r="AB1402" i="50"/>
  <c r="AH1401" i="50"/>
  <c r="AG1401" i="50"/>
  <c r="AF1401" i="50"/>
  <c r="AE1401" i="50"/>
  <c r="AD1401" i="50"/>
  <c r="AC1401" i="50"/>
  <c r="AB1401" i="50"/>
  <c r="AH1400" i="50"/>
  <c r="AG1400" i="50"/>
  <c r="AF1400" i="50"/>
  <c r="AE1400" i="50"/>
  <c r="AD1400" i="50"/>
  <c r="AC1400" i="50"/>
  <c r="AB1400" i="50"/>
  <c r="AH1399" i="50"/>
  <c r="AG1399" i="50"/>
  <c r="AF1399" i="50"/>
  <c r="AE1399" i="50"/>
  <c r="AD1399" i="50"/>
  <c r="AC1399" i="50"/>
  <c r="AB1399" i="50"/>
  <c r="AH1398" i="50"/>
  <c r="AG1398" i="50"/>
  <c r="AF1398" i="50"/>
  <c r="AE1398" i="50"/>
  <c r="AD1398" i="50"/>
  <c r="AC1398" i="50"/>
  <c r="AB1398" i="50"/>
  <c r="AH1397" i="50"/>
  <c r="AG1397" i="50"/>
  <c r="AF1397" i="50"/>
  <c r="AE1397" i="50"/>
  <c r="AD1397" i="50"/>
  <c r="AC1397" i="50"/>
  <c r="AB1397" i="50"/>
  <c r="AH1396" i="50"/>
  <c r="AG1396" i="50"/>
  <c r="AF1396" i="50"/>
  <c r="AE1396" i="50"/>
  <c r="AD1396" i="50"/>
  <c r="AC1396" i="50"/>
  <c r="AB1396" i="50"/>
  <c r="AH1395" i="50"/>
  <c r="AG1395" i="50"/>
  <c r="AF1395" i="50"/>
  <c r="AE1395" i="50"/>
  <c r="AD1395" i="50"/>
  <c r="AC1395" i="50"/>
  <c r="AB1395" i="50"/>
  <c r="AH1394" i="50"/>
  <c r="AG1394" i="50"/>
  <c r="AF1394" i="50"/>
  <c r="AE1394" i="50"/>
  <c r="AD1394" i="50"/>
  <c r="AC1394" i="50"/>
  <c r="AB1394" i="50"/>
  <c r="AH1393" i="50"/>
  <c r="AG1393" i="50"/>
  <c r="AF1393" i="50"/>
  <c r="AE1393" i="50"/>
  <c r="AD1393" i="50"/>
  <c r="AC1393" i="50"/>
  <c r="AB1393" i="50"/>
  <c r="AH1392" i="50"/>
  <c r="AG1392" i="50"/>
  <c r="AF1392" i="50"/>
  <c r="AE1392" i="50"/>
  <c r="AD1392" i="50"/>
  <c r="AC1392" i="50"/>
  <c r="AB1392" i="50"/>
  <c r="AH1391" i="50"/>
  <c r="AG1391" i="50"/>
  <c r="AF1391" i="50"/>
  <c r="AE1391" i="50"/>
  <c r="AD1391" i="50"/>
  <c r="AC1391" i="50"/>
  <c r="AB1391" i="50"/>
  <c r="AH1390" i="50"/>
  <c r="AG1390" i="50"/>
  <c r="AF1390" i="50"/>
  <c r="AE1390" i="50"/>
  <c r="AD1390" i="50"/>
  <c r="AC1390" i="50"/>
  <c r="AB1390" i="50"/>
  <c r="AH1389" i="50"/>
  <c r="AG1389" i="50"/>
  <c r="AF1389" i="50"/>
  <c r="AE1389" i="50"/>
  <c r="AD1389" i="50"/>
  <c r="AC1389" i="50"/>
  <c r="AB1389" i="50"/>
  <c r="AH1388" i="50"/>
  <c r="AG1388" i="50"/>
  <c r="AF1388" i="50"/>
  <c r="AE1388" i="50"/>
  <c r="AD1388" i="50"/>
  <c r="AC1388" i="50"/>
  <c r="AB1388" i="50"/>
  <c r="AH1387" i="50"/>
  <c r="AG1387" i="50"/>
  <c r="AF1387" i="50"/>
  <c r="AE1387" i="50"/>
  <c r="AD1387" i="50"/>
  <c r="AC1387" i="50"/>
  <c r="AB1387" i="50"/>
  <c r="AH1386" i="50"/>
  <c r="AG1386" i="50"/>
  <c r="AF1386" i="50"/>
  <c r="AE1386" i="50"/>
  <c r="AD1386" i="50"/>
  <c r="AC1386" i="50"/>
  <c r="AB1386" i="50"/>
  <c r="AH1385" i="50"/>
  <c r="AG1385" i="50"/>
  <c r="AF1385" i="50"/>
  <c r="AE1385" i="50"/>
  <c r="AD1385" i="50"/>
  <c r="AC1385" i="50"/>
  <c r="AB1385" i="50"/>
  <c r="AH1384" i="50"/>
  <c r="AG1384" i="50"/>
  <c r="AF1384" i="50"/>
  <c r="AE1384" i="50"/>
  <c r="AD1384" i="50"/>
  <c r="AC1384" i="50"/>
  <c r="AB1384" i="50"/>
  <c r="AH1383" i="50"/>
  <c r="AG1383" i="50"/>
  <c r="AF1383" i="50"/>
  <c r="AE1383" i="50"/>
  <c r="AD1383" i="50"/>
  <c r="AC1383" i="50"/>
  <c r="AB1383" i="50"/>
  <c r="AH1382" i="50"/>
  <c r="AG1382" i="50"/>
  <c r="AF1382" i="50"/>
  <c r="AE1382" i="50"/>
  <c r="AD1382" i="50"/>
  <c r="AC1382" i="50"/>
  <c r="AB1382" i="50"/>
  <c r="AH1381" i="50"/>
  <c r="AG1381" i="50"/>
  <c r="AF1381" i="50"/>
  <c r="AE1381" i="50"/>
  <c r="AD1381" i="50"/>
  <c r="AC1381" i="50"/>
  <c r="AB1381" i="50"/>
  <c r="AH1380" i="50"/>
  <c r="AG1380" i="50"/>
  <c r="AF1380" i="50"/>
  <c r="AE1380" i="50"/>
  <c r="AD1380" i="50"/>
  <c r="AC1380" i="50"/>
  <c r="AB1380" i="50"/>
  <c r="AH1379" i="50"/>
  <c r="AG1379" i="50"/>
  <c r="AF1379" i="50"/>
  <c r="AE1379" i="50"/>
  <c r="AD1379" i="50"/>
  <c r="AC1379" i="50"/>
  <c r="AB1379" i="50"/>
  <c r="AH1378" i="50"/>
  <c r="AG1378" i="50"/>
  <c r="AF1378" i="50"/>
  <c r="AE1378" i="50"/>
  <c r="AD1378" i="50"/>
  <c r="AC1378" i="50"/>
  <c r="AB1378" i="50"/>
  <c r="AH1377" i="50"/>
  <c r="AG1377" i="50"/>
  <c r="AF1377" i="50"/>
  <c r="AE1377" i="50"/>
  <c r="AD1377" i="50"/>
  <c r="AC1377" i="50"/>
  <c r="AB1377" i="50"/>
  <c r="AH1376" i="50"/>
  <c r="AG1376" i="50"/>
  <c r="AF1376" i="50"/>
  <c r="AE1376" i="50"/>
  <c r="AD1376" i="50"/>
  <c r="AC1376" i="50"/>
  <c r="AB1376" i="50"/>
  <c r="AH1375" i="50"/>
  <c r="AG1375" i="50"/>
  <c r="AF1375" i="50"/>
  <c r="AE1375" i="50"/>
  <c r="AD1375" i="50"/>
  <c r="AC1375" i="50"/>
  <c r="AB1375" i="50"/>
  <c r="AH1374" i="50"/>
  <c r="AG1374" i="50"/>
  <c r="AF1374" i="50"/>
  <c r="AE1374" i="50"/>
  <c r="AD1374" i="50"/>
  <c r="AC1374" i="50"/>
  <c r="AB1374" i="50"/>
  <c r="AH1373" i="50"/>
  <c r="AG1373" i="50"/>
  <c r="AF1373" i="50"/>
  <c r="AE1373" i="50"/>
  <c r="AD1373" i="50"/>
  <c r="AC1373" i="50"/>
  <c r="AB1373" i="50"/>
  <c r="AH1372" i="50"/>
  <c r="AG1372" i="50"/>
  <c r="AF1372" i="50"/>
  <c r="AE1372" i="50"/>
  <c r="AD1372" i="50"/>
  <c r="AC1372" i="50"/>
  <c r="AB1372" i="50"/>
  <c r="AH1371" i="50"/>
  <c r="AG1371" i="50"/>
  <c r="AF1371" i="50"/>
  <c r="AE1371" i="50"/>
  <c r="AD1371" i="50"/>
  <c r="AC1371" i="50"/>
  <c r="AB1371" i="50"/>
  <c r="AH1370" i="50"/>
  <c r="AG1370" i="50"/>
  <c r="AF1370" i="50"/>
  <c r="AE1370" i="50"/>
  <c r="AD1370" i="50"/>
  <c r="AC1370" i="50"/>
  <c r="AB1370" i="50"/>
  <c r="AH1369" i="50"/>
  <c r="AG1369" i="50"/>
  <c r="AF1369" i="50"/>
  <c r="AE1369" i="50"/>
  <c r="AD1369" i="50"/>
  <c r="AC1369" i="50"/>
  <c r="AB1369" i="50"/>
  <c r="AH1368" i="50"/>
  <c r="AG1368" i="50"/>
  <c r="AF1368" i="50"/>
  <c r="AE1368" i="50"/>
  <c r="AD1368" i="50"/>
  <c r="AC1368" i="50"/>
  <c r="AB1368" i="50"/>
  <c r="AH1367" i="50"/>
  <c r="AG1367" i="50"/>
  <c r="AF1367" i="50"/>
  <c r="AE1367" i="50"/>
  <c r="AD1367" i="50"/>
  <c r="AC1367" i="50"/>
  <c r="AB1367" i="50"/>
  <c r="AH1366" i="50"/>
  <c r="AG1366" i="50"/>
  <c r="AF1366" i="50"/>
  <c r="AE1366" i="50"/>
  <c r="AD1366" i="50"/>
  <c r="AC1366" i="50"/>
  <c r="AB1366" i="50"/>
  <c r="AH1365" i="50"/>
  <c r="AG1365" i="50"/>
  <c r="AF1365" i="50"/>
  <c r="AE1365" i="50"/>
  <c r="AD1365" i="50"/>
  <c r="AC1365" i="50"/>
  <c r="AB1365" i="50"/>
  <c r="AH1364" i="50"/>
  <c r="AG1364" i="50"/>
  <c r="AF1364" i="50"/>
  <c r="AE1364" i="50"/>
  <c r="AD1364" i="50"/>
  <c r="AC1364" i="50"/>
  <c r="AB1364" i="50"/>
  <c r="AH1363" i="50"/>
  <c r="AG1363" i="50"/>
  <c r="AF1363" i="50"/>
  <c r="AE1363" i="50"/>
  <c r="AD1363" i="50"/>
  <c r="AC1363" i="50"/>
  <c r="AB1363" i="50"/>
  <c r="AH1362" i="50"/>
  <c r="AG1362" i="50"/>
  <c r="AF1362" i="50"/>
  <c r="AE1362" i="50"/>
  <c r="AD1362" i="50"/>
  <c r="AC1362" i="50"/>
  <c r="AB1362" i="50"/>
  <c r="AH1361" i="50"/>
  <c r="AG1361" i="50"/>
  <c r="AF1361" i="50"/>
  <c r="AE1361" i="50"/>
  <c r="AD1361" i="50"/>
  <c r="AC1361" i="50"/>
  <c r="AB1361" i="50"/>
  <c r="AH1360" i="50"/>
  <c r="AG1360" i="50"/>
  <c r="AF1360" i="50"/>
  <c r="AE1360" i="50"/>
  <c r="AD1360" i="50"/>
  <c r="AC1360" i="50"/>
  <c r="AB1360" i="50"/>
  <c r="AH1359" i="50"/>
  <c r="AG1359" i="50"/>
  <c r="AF1359" i="50"/>
  <c r="AE1359" i="50"/>
  <c r="AD1359" i="50"/>
  <c r="AC1359" i="50"/>
  <c r="AB1359" i="50"/>
  <c r="AH1358" i="50"/>
  <c r="AG1358" i="50"/>
  <c r="AF1358" i="50"/>
  <c r="AE1358" i="50"/>
  <c r="AD1358" i="50"/>
  <c r="AC1358" i="50"/>
  <c r="AB1358" i="50"/>
  <c r="AH1357" i="50"/>
  <c r="AG1357" i="50"/>
  <c r="AF1357" i="50"/>
  <c r="AE1357" i="50"/>
  <c r="AD1357" i="50"/>
  <c r="AC1357" i="50"/>
  <c r="AB1357" i="50"/>
  <c r="AH1356" i="50"/>
  <c r="AG1356" i="50"/>
  <c r="AF1356" i="50"/>
  <c r="AE1356" i="50"/>
  <c r="AD1356" i="50"/>
  <c r="AC1356" i="50"/>
  <c r="AB1356" i="50"/>
  <c r="AH1355" i="50"/>
  <c r="AG1355" i="50"/>
  <c r="AF1355" i="50"/>
  <c r="AE1355" i="50"/>
  <c r="AD1355" i="50"/>
  <c r="AC1355" i="50"/>
  <c r="AB1355" i="50"/>
  <c r="AH1354" i="50"/>
  <c r="AG1354" i="50"/>
  <c r="AF1354" i="50"/>
  <c r="AE1354" i="50"/>
  <c r="AD1354" i="50"/>
  <c r="AC1354" i="50"/>
  <c r="AB1354" i="50"/>
  <c r="AH1353" i="50"/>
  <c r="AG1353" i="50"/>
  <c r="AF1353" i="50"/>
  <c r="AE1353" i="50"/>
  <c r="AD1353" i="50"/>
  <c r="AC1353" i="50"/>
  <c r="AB1353" i="50"/>
  <c r="AH1352" i="50"/>
  <c r="AG1352" i="50"/>
  <c r="AF1352" i="50"/>
  <c r="AE1352" i="50"/>
  <c r="AD1352" i="50"/>
  <c r="AC1352" i="50"/>
  <c r="AB1352" i="50"/>
  <c r="AH1351" i="50"/>
  <c r="AG1351" i="50"/>
  <c r="AF1351" i="50"/>
  <c r="AE1351" i="50"/>
  <c r="AD1351" i="50"/>
  <c r="AC1351" i="50"/>
  <c r="AB1351" i="50"/>
  <c r="AH1350" i="50"/>
  <c r="AG1350" i="50"/>
  <c r="AF1350" i="50"/>
  <c r="AE1350" i="50"/>
  <c r="AD1350" i="50"/>
  <c r="AC1350" i="50"/>
  <c r="AB1350" i="50"/>
  <c r="AH1349" i="50"/>
  <c r="AG1349" i="50"/>
  <c r="AF1349" i="50"/>
  <c r="AE1349" i="50"/>
  <c r="AD1349" i="50"/>
  <c r="AC1349" i="50"/>
  <c r="AB1349" i="50"/>
  <c r="AH1348" i="50"/>
  <c r="AG1348" i="50"/>
  <c r="AF1348" i="50"/>
  <c r="AE1348" i="50"/>
  <c r="AD1348" i="50"/>
  <c r="AC1348" i="50"/>
  <c r="AB1348" i="50"/>
  <c r="AH1347" i="50"/>
  <c r="AG1347" i="50"/>
  <c r="AF1347" i="50"/>
  <c r="AE1347" i="50"/>
  <c r="AD1347" i="50"/>
  <c r="AC1347" i="50"/>
  <c r="AB1347" i="50"/>
  <c r="AH1346" i="50"/>
  <c r="AG1346" i="50"/>
  <c r="AF1346" i="50"/>
  <c r="AE1346" i="50"/>
  <c r="AD1346" i="50"/>
  <c r="AC1346" i="50"/>
  <c r="AB1346" i="50"/>
  <c r="AH1345" i="50"/>
  <c r="AG1345" i="50"/>
  <c r="AF1345" i="50"/>
  <c r="AE1345" i="50"/>
  <c r="AD1345" i="50"/>
  <c r="AC1345" i="50"/>
  <c r="AB1345" i="50"/>
  <c r="AH1344" i="50"/>
  <c r="AG1344" i="50"/>
  <c r="AF1344" i="50"/>
  <c r="AE1344" i="50"/>
  <c r="AD1344" i="50"/>
  <c r="AC1344" i="50"/>
  <c r="AB1344" i="50"/>
  <c r="AH1343" i="50"/>
  <c r="AG1343" i="50"/>
  <c r="AF1343" i="50"/>
  <c r="AE1343" i="50"/>
  <c r="AD1343" i="50"/>
  <c r="AC1343" i="50"/>
  <c r="AB1343" i="50"/>
  <c r="AH1342" i="50"/>
  <c r="AG1342" i="50"/>
  <c r="AF1342" i="50"/>
  <c r="AE1342" i="50"/>
  <c r="AD1342" i="50"/>
  <c r="AC1342" i="50"/>
  <c r="AB1342" i="50"/>
  <c r="AH1341" i="50"/>
  <c r="AG1341" i="50"/>
  <c r="AF1341" i="50"/>
  <c r="AE1341" i="50"/>
  <c r="AD1341" i="50"/>
  <c r="AC1341" i="50"/>
  <c r="AB1341" i="50"/>
  <c r="AH1340" i="50"/>
  <c r="AG1340" i="50"/>
  <c r="AF1340" i="50"/>
  <c r="AE1340" i="50"/>
  <c r="AD1340" i="50"/>
  <c r="AC1340" i="50"/>
  <c r="AB1340" i="50"/>
  <c r="AH1339" i="50"/>
  <c r="AG1339" i="50"/>
  <c r="AF1339" i="50"/>
  <c r="AE1339" i="50"/>
  <c r="AD1339" i="50"/>
  <c r="AC1339" i="50"/>
  <c r="AB1339" i="50"/>
  <c r="AH1338" i="50"/>
  <c r="AG1338" i="50"/>
  <c r="AF1338" i="50"/>
  <c r="AE1338" i="50"/>
  <c r="AD1338" i="50"/>
  <c r="AC1338" i="50"/>
  <c r="AB1338" i="50"/>
  <c r="AH1337" i="50"/>
  <c r="AG1337" i="50"/>
  <c r="AF1337" i="50"/>
  <c r="AE1337" i="50"/>
  <c r="AD1337" i="50"/>
  <c r="AC1337" i="50"/>
  <c r="AB1337" i="50"/>
  <c r="AH1336" i="50"/>
  <c r="AG1336" i="50"/>
  <c r="AF1336" i="50"/>
  <c r="AE1336" i="50"/>
  <c r="AD1336" i="50"/>
  <c r="AC1336" i="50"/>
  <c r="AB1336" i="50"/>
  <c r="AH1335" i="50"/>
  <c r="AG1335" i="50"/>
  <c r="AF1335" i="50"/>
  <c r="AE1335" i="50"/>
  <c r="AD1335" i="50"/>
  <c r="AC1335" i="50"/>
  <c r="AB1335" i="50"/>
  <c r="AH1334" i="50"/>
  <c r="AG1334" i="50"/>
  <c r="AF1334" i="50"/>
  <c r="AE1334" i="50"/>
  <c r="AD1334" i="50"/>
  <c r="AC1334" i="50"/>
  <c r="AB1334" i="50"/>
  <c r="AH1333" i="50"/>
  <c r="AG1333" i="50"/>
  <c r="AF1333" i="50"/>
  <c r="AE1333" i="50"/>
  <c r="AD1333" i="50"/>
  <c r="AC1333" i="50"/>
  <c r="AB1333" i="50"/>
  <c r="AH1332" i="50"/>
  <c r="AG1332" i="50"/>
  <c r="AF1332" i="50"/>
  <c r="AE1332" i="50"/>
  <c r="AD1332" i="50"/>
  <c r="AC1332" i="50"/>
  <c r="AB1332" i="50"/>
  <c r="AH1331" i="50"/>
  <c r="AG1331" i="50"/>
  <c r="AF1331" i="50"/>
  <c r="AE1331" i="50"/>
  <c r="AD1331" i="50"/>
  <c r="AC1331" i="50"/>
  <c r="AB1331" i="50"/>
  <c r="AH1330" i="50"/>
  <c r="AG1330" i="50"/>
  <c r="AF1330" i="50"/>
  <c r="AE1330" i="50"/>
  <c r="AD1330" i="50"/>
  <c r="AC1330" i="50"/>
  <c r="AB1330" i="50"/>
  <c r="AH1329" i="50"/>
  <c r="AG1329" i="50"/>
  <c r="AF1329" i="50"/>
  <c r="AE1329" i="50"/>
  <c r="AD1329" i="50"/>
  <c r="AC1329" i="50"/>
  <c r="AB1329" i="50"/>
  <c r="AH1328" i="50"/>
  <c r="AG1328" i="50"/>
  <c r="AF1328" i="50"/>
  <c r="AE1328" i="50"/>
  <c r="AD1328" i="50"/>
  <c r="AC1328" i="50"/>
  <c r="AB1328" i="50"/>
  <c r="AH1327" i="50"/>
  <c r="AG1327" i="50"/>
  <c r="AF1327" i="50"/>
  <c r="AE1327" i="50"/>
  <c r="AD1327" i="50"/>
  <c r="AC1327" i="50"/>
  <c r="AB1327" i="50"/>
  <c r="AH1326" i="50"/>
  <c r="AG1326" i="50"/>
  <c r="AF1326" i="50"/>
  <c r="AE1326" i="50"/>
  <c r="AD1326" i="50"/>
  <c r="AC1326" i="50"/>
  <c r="AB1326" i="50"/>
  <c r="AH1325" i="50"/>
  <c r="AG1325" i="50"/>
  <c r="AF1325" i="50"/>
  <c r="AE1325" i="50"/>
  <c r="AD1325" i="50"/>
  <c r="AC1325" i="50"/>
  <c r="AB1325" i="50"/>
  <c r="AH1324" i="50"/>
  <c r="AG1324" i="50"/>
  <c r="AF1324" i="50"/>
  <c r="AE1324" i="50"/>
  <c r="AD1324" i="50"/>
  <c r="AC1324" i="50"/>
  <c r="AB1324" i="50"/>
  <c r="AH1323" i="50"/>
  <c r="AG1323" i="50"/>
  <c r="AF1323" i="50"/>
  <c r="AE1323" i="50"/>
  <c r="AD1323" i="50"/>
  <c r="AC1323" i="50"/>
  <c r="AB1323" i="50"/>
  <c r="AH1322" i="50"/>
  <c r="AG1322" i="50"/>
  <c r="AF1322" i="50"/>
  <c r="AE1322" i="50"/>
  <c r="AD1322" i="50"/>
  <c r="AC1322" i="50"/>
  <c r="AB1322" i="50"/>
  <c r="AH1321" i="50"/>
  <c r="AG1321" i="50"/>
  <c r="AF1321" i="50"/>
  <c r="AE1321" i="50"/>
  <c r="AD1321" i="50"/>
  <c r="AC1321" i="50"/>
  <c r="AB1321" i="50"/>
  <c r="AH1320" i="50"/>
  <c r="AG1320" i="50"/>
  <c r="AF1320" i="50"/>
  <c r="AE1320" i="50"/>
  <c r="AD1320" i="50"/>
  <c r="AC1320" i="50"/>
  <c r="AB1320" i="50"/>
  <c r="AH1319" i="50"/>
  <c r="AG1319" i="50"/>
  <c r="AF1319" i="50"/>
  <c r="AE1319" i="50"/>
  <c r="AD1319" i="50"/>
  <c r="AC1319" i="50"/>
  <c r="AB1319" i="50"/>
  <c r="AH1318" i="50"/>
  <c r="AG1318" i="50"/>
  <c r="AF1318" i="50"/>
  <c r="AE1318" i="50"/>
  <c r="AD1318" i="50"/>
  <c r="AC1318" i="50"/>
  <c r="AB1318" i="50"/>
  <c r="AH1317" i="50"/>
  <c r="AG1317" i="50"/>
  <c r="AF1317" i="50"/>
  <c r="AE1317" i="50"/>
  <c r="AD1317" i="50"/>
  <c r="AC1317" i="50"/>
  <c r="AB1317" i="50"/>
  <c r="AH1316" i="50"/>
  <c r="AG1316" i="50"/>
  <c r="AF1316" i="50"/>
  <c r="AE1316" i="50"/>
  <c r="AD1316" i="50"/>
  <c r="AC1316" i="50"/>
  <c r="AB1316" i="50"/>
  <c r="AH1315" i="50"/>
  <c r="AG1315" i="50"/>
  <c r="AF1315" i="50"/>
  <c r="AE1315" i="50"/>
  <c r="AD1315" i="50"/>
  <c r="AC1315" i="50"/>
  <c r="AB1315" i="50"/>
  <c r="AH1314" i="50"/>
  <c r="AG1314" i="50"/>
  <c r="AF1314" i="50"/>
  <c r="AE1314" i="50"/>
  <c r="AD1314" i="50"/>
  <c r="AC1314" i="50"/>
  <c r="AB1314" i="50"/>
  <c r="AH1313" i="50"/>
  <c r="AG1313" i="50"/>
  <c r="AF1313" i="50"/>
  <c r="AE1313" i="50"/>
  <c r="AD1313" i="50"/>
  <c r="AC1313" i="50"/>
  <c r="AB1313" i="50"/>
  <c r="AH1312" i="50"/>
  <c r="AG1312" i="50"/>
  <c r="AF1312" i="50"/>
  <c r="AE1312" i="50"/>
  <c r="AD1312" i="50"/>
  <c r="AC1312" i="50"/>
  <c r="AB1312" i="50"/>
  <c r="AH1311" i="50"/>
  <c r="AG1311" i="50"/>
  <c r="AF1311" i="50"/>
  <c r="AE1311" i="50"/>
  <c r="AD1311" i="50"/>
  <c r="AC1311" i="50"/>
  <c r="AB1311" i="50"/>
  <c r="AH1310" i="50"/>
  <c r="AG1310" i="50"/>
  <c r="AF1310" i="50"/>
  <c r="AE1310" i="50"/>
  <c r="AD1310" i="50"/>
  <c r="AC1310" i="50"/>
  <c r="AB1310" i="50"/>
  <c r="AH1309" i="50"/>
  <c r="AG1309" i="50"/>
  <c r="AF1309" i="50"/>
  <c r="AE1309" i="50"/>
  <c r="AD1309" i="50"/>
  <c r="AC1309" i="50"/>
  <c r="AB1309" i="50"/>
  <c r="AH1308" i="50"/>
  <c r="AG1308" i="50"/>
  <c r="AF1308" i="50"/>
  <c r="AE1308" i="50"/>
  <c r="AD1308" i="50"/>
  <c r="AC1308" i="50"/>
  <c r="AB1308" i="50"/>
  <c r="AH1307" i="50"/>
  <c r="AG1307" i="50"/>
  <c r="AF1307" i="50"/>
  <c r="AE1307" i="50"/>
  <c r="AD1307" i="50"/>
  <c r="AC1307" i="50"/>
  <c r="AB1307" i="50"/>
  <c r="AH1306" i="50"/>
  <c r="AG1306" i="50"/>
  <c r="AF1306" i="50"/>
  <c r="AE1306" i="50"/>
  <c r="AD1306" i="50"/>
  <c r="AC1306" i="50"/>
  <c r="AB1306" i="50"/>
  <c r="AH1305" i="50"/>
  <c r="AG1305" i="50"/>
  <c r="AF1305" i="50"/>
  <c r="AE1305" i="50"/>
  <c r="AD1305" i="50"/>
  <c r="AC1305" i="50"/>
  <c r="AB1305" i="50"/>
  <c r="AH1304" i="50"/>
  <c r="AG1304" i="50"/>
  <c r="AF1304" i="50"/>
  <c r="AE1304" i="50"/>
  <c r="AD1304" i="50"/>
  <c r="AC1304" i="50"/>
  <c r="AB1304" i="50"/>
  <c r="AH1303" i="50"/>
  <c r="AG1303" i="50"/>
  <c r="AF1303" i="50"/>
  <c r="AE1303" i="50"/>
  <c r="AD1303" i="50"/>
  <c r="AC1303" i="50"/>
  <c r="AB1303" i="50"/>
  <c r="AH1302" i="50"/>
  <c r="AG1302" i="50"/>
  <c r="AF1302" i="50"/>
  <c r="AE1302" i="50"/>
  <c r="AD1302" i="50"/>
  <c r="AC1302" i="50"/>
  <c r="AB1302" i="50"/>
  <c r="AH1301" i="50"/>
  <c r="AG1301" i="50"/>
  <c r="AF1301" i="50"/>
  <c r="AE1301" i="50"/>
  <c r="AD1301" i="50"/>
  <c r="AC1301" i="50"/>
  <c r="AB1301" i="50"/>
  <c r="AH1300" i="50"/>
  <c r="AG1300" i="50"/>
  <c r="AF1300" i="50"/>
  <c r="AE1300" i="50"/>
  <c r="AD1300" i="50"/>
  <c r="AC1300" i="50"/>
  <c r="AB1300" i="50"/>
  <c r="AH1299" i="50"/>
  <c r="AG1299" i="50"/>
  <c r="AF1299" i="50"/>
  <c r="AE1299" i="50"/>
  <c r="AD1299" i="50"/>
  <c r="AC1299" i="50"/>
  <c r="AB1299" i="50"/>
  <c r="AH1298" i="50"/>
  <c r="AG1298" i="50"/>
  <c r="AF1298" i="50"/>
  <c r="AE1298" i="50"/>
  <c r="AD1298" i="50"/>
  <c r="AC1298" i="50"/>
  <c r="AB1298" i="50"/>
  <c r="AH1297" i="50"/>
  <c r="AG1297" i="50"/>
  <c r="AF1297" i="50"/>
  <c r="AE1297" i="50"/>
  <c r="AD1297" i="50"/>
  <c r="AC1297" i="50"/>
  <c r="AB1297" i="50"/>
  <c r="AH1296" i="50"/>
  <c r="AG1296" i="50"/>
  <c r="AF1296" i="50"/>
  <c r="AE1296" i="50"/>
  <c r="AD1296" i="50"/>
  <c r="AC1296" i="50"/>
  <c r="AB1296" i="50"/>
  <c r="AH1295" i="50"/>
  <c r="AG1295" i="50"/>
  <c r="AF1295" i="50"/>
  <c r="AE1295" i="50"/>
  <c r="AD1295" i="50"/>
  <c r="AC1295" i="50"/>
  <c r="AB1295" i="50"/>
  <c r="AH1294" i="50"/>
  <c r="AG1294" i="50"/>
  <c r="AF1294" i="50"/>
  <c r="AE1294" i="50"/>
  <c r="AD1294" i="50"/>
  <c r="AC1294" i="50"/>
  <c r="AB1294" i="50"/>
  <c r="AH1293" i="50"/>
  <c r="AG1293" i="50"/>
  <c r="AF1293" i="50"/>
  <c r="AE1293" i="50"/>
  <c r="AD1293" i="50"/>
  <c r="AC1293" i="50"/>
  <c r="AB1293" i="50"/>
  <c r="AH1292" i="50"/>
  <c r="AG1292" i="50"/>
  <c r="AF1292" i="50"/>
  <c r="AE1292" i="50"/>
  <c r="AD1292" i="50"/>
  <c r="AC1292" i="50"/>
  <c r="AB1292" i="50"/>
  <c r="AH1291" i="50"/>
  <c r="AG1291" i="50"/>
  <c r="AF1291" i="50"/>
  <c r="AE1291" i="50"/>
  <c r="AD1291" i="50"/>
  <c r="AC1291" i="50"/>
  <c r="AB1291" i="50"/>
  <c r="AH1290" i="50"/>
  <c r="AG1290" i="50"/>
  <c r="AF1290" i="50"/>
  <c r="AE1290" i="50"/>
  <c r="AD1290" i="50"/>
  <c r="AC1290" i="50"/>
  <c r="AB1290" i="50"/>
  <c r="AH1289" i="50"/>
  <c r="AG1289" i="50"/>
  <c r="AF1289" i="50"/>
  <c r="AE1289" i="50"/>
  <c r="AD1289" i="50"/>
  <c r="AC1289" i="50"/>
  <c r="AB1289" i="50"/>
  <c r="AH1288" i="50"/>
  <c r="AG1288" i="50"/>
  <c r="AF1288" i="50"/>
  <c r="AE1288" i="50"/>
  <c r="AD1288" i="50"/>
  <c r="AC1288" i="50"/>
  <c r="AB1288" i="50"/>
  <c r="AH1287" i="50"/>
  <c r="AG1287" i="50"/>
  <c r="AF1287" i="50"/>
  <c r="AE1287" i="50"/>
  <c r="AD1287" i="50"/>
  <c r="AC1287" i="50"/>
  <c r="AB1287" i="50"/>
  <c r="AH1286" i="50"/>
  <c r="AG1286" i="50"/>
  <c r="AF1286" i="50"/>
  <c r="AE1286" i="50"/>
  <c r="AD1286" i="50"/>
  <c r="AC1286" i="50"/>
  <c r="AB1286" i="50"/>
  <c r="AH1285" i="50"/>
  <c r="AG1285" i="50"/>
  <c r="AF1285" i="50"/>
  <c r="AE1285" i="50"/>
  <c r="AD1285" i="50"/>
  <c r="AC1285" i="50"/>
  <c r="AB1285" i="50"/>
  <c r="AH1284" i="50"/>
  <c r="AG1284" i="50"/>
  <c r="AF1284" i="50"/>
  <c r="AE1284" i="50"/>
  <c r="AD1284" i="50"/>
  <c r="AC1284" i="50"/>
  <c r="AB1284" i="50"/>
  <c r="AH1283" i="50"/>
  <c r="AG1283" i="50"/>
  <c r="AF1283" i="50"/>
  <c r="AE1283" i="50"/>
  <c r="AD1283" i="50"/>
  <c r="AC1283" i="50"/>
  <c r="AB1283" i="50"/>
  <c r="AH1282" i="50"/>
  <c r="AG1282" i="50"/>
  <c r="AF1282" i="50"/>
  <c r="AE1282" i="50"/>
  <c r="AD1282" i="50"/>
  <c r="AC1282" i="50"/>
  <c r="AB1282" i="50"/>
  <c r="AH1281" i="50"/>
  <c r="AG1281" i="50"/>
  <c r="AF1281" i="50"/>
  <c r="AE1281" i="50"/>
  <c r="AD1281" i="50"/>
  <c r="AC1281" i="50"/>
  <c r="AB1281" i="50"/>
  <c r="AH1280" i="50"/>
  <c r="AG1280" i="50"/>
  <c r="AF1280" i="50"/>
  <c r="AE1280" i="50"/>
  <c r="AD1280" i="50"/>
  <c r="AC1280" i="50"/>
  <c r="AB1280" i="50"/>
  <c r="AH1279" i="50"/>
  <c r="AG1279" i="50"/>
  <c r="AF1279" i="50"/>
  <c r="AE1279" i="50"/>
  <c r="AD1279" i="50"/>
  <c r="AC1279" i="50"/>
  <c r="AB1279" i="50"/>
  <c r="AH1278" i="50"/>
  <c r="AG1278" i="50"/>
  <c r="AF1278" i="50"/>
  <c r="AE1278" i="50"/>
  <c r="AD1278" i="50"/>
  <c r="AC1278" i="50"/>
  <c r="AB1278" i="50"/>
  <c r="AH1277" i="50"/>
  <c r="AG1277" i="50"/>
  <c r="AF1277" i="50"/>
  <c r="AE1277" i="50"/>
  <c r="AD1277" i="50"/>
  <c r="AC1277" i="50"/>
  <c r="AB1277" i="50"/>
  <c r="AH1276" i="50"/>
  <c r="AG1276" i="50"/>
  <c r="AF1276" i="50"/>
  <c r="AE1276" i="50"/>
  <c r="AD1276" i="50"/>
  <c r="AC1276" i="50"/>
  <c r="AB1276" i="50"/>
  <c r="AH1275" i="50"/>
  <c r="AG1275" i="50"/>
  <c r="AF1275" i="50"/>
  <c r="AE1275" i="50"/>
  <c r="AD1275" i="50"/>
  <c r="AC1275" i="50"/>
  <c r="AB1275" i="50"/>
  <c r="AH1274" i="50"/>
  <c r="AG1274" i="50"/>
  <c r="AF1274" i="50"/>
  <c r="AE1274" i="50"/>
  <c r="AD1274" i="50"/>
  <c r="AC1274" i="50"/>
  <c r="AB1274" i="50"/>
  <c r="AH1273" i="50"/>
  <c r="AG1273" i="50"/>
  <c r="AF1273" i="50"/>
  <c r="AE1273" i="50"/>
  <c r="AD1273" i="50"/>
  <c r="AC1273" i="50"/>
  <c r="AB1273" i="50"/>
  <c r="AH1272" i="50"/>
  <c r="AG1272" i="50"/>
  <c r="AF1272" i="50"/>
  <c r="AE1272" i="50"/>
  <c r="AD1272" i="50"/>
  <c r="AC1272" i="50"/>
  <c r="AB1272" i="50"/>
  <c r="AH1271" i="50"/>
  <c r="AG1271" i="50"/>
  <c r="AF1271" i="50"/>
  <c r="AE1271" i="50"/>
  <c r="AD1271" i="50"/>
  <c r="AC1271" i="50"/>
  <c r="AB1271" i="50"/>
  <c r="AH1270" i="50"/>
  <c r="AG1270" i="50"/>
  <c r="AF1270" i="50"/>
  <c r="AE1270" i="50"/>
  <c r="AD1270" i="50"/>
  <c r="AC1270" i="50"/>
  <c r="AB1270" i="50"/>
  <c r="AH1269" i="50"/>
  <c r="AG1269" i="50"/>
  <c r="AF1269" i="50"/>
  <c r="AE1269" i="50"/>
  <c r="AD1269" i="50"/>
  <c r="AC1269" i="50"/>
  <c r="AB1269" i="50"/>
  <c r="AH1268" i="50"/>
  <c r="AG1268" i="50"/>
  <c r="AF1268" i="50"/>
  <c r="AE1268" i="50"/>
  <c r="AD1268" i="50"/>
  <c r="AC1268" i="50"/>
  <c r="AB1268" i="50"/>
  <c r="AH1267" i="50"/>
  <c r="AG1267" i="50"/>
  <c r="AF1267" i="50"/>
  <c r="AE1267" i="50"/>
  <c r="AD1267" i="50"/>
  <c r="AC1267" i="50"/>
  <c r="AB1267" i="50"/>
  <c r="AH1266" i="50"/>
  <c r="AG1266" i="50"/>
  <c r="AF1266" i="50"/>
  <c r="AE1266" i="50"/>
  <c r="AD1266" i="50"/>
  <c r="AC1266" i="50"/>
  <c r="AB1266" i="50"/>
  <c r="AH1265" i="50"/>
  <c r="AG1265" i="50"/>
  <c r="AF1265" i="50"/>
  <c r="AE1265" i="50"/>
  <c r="AD1265" i="50"/>
  <c r="AC1265" i="50"/>
  <c r="AB1265" i="50"/>
  <c r="AH1264" i="50"/>
  <c r="AG1264" i="50"/>
  <c r="AF1264" i="50"/>
  <c r="AE1264" i="50"/>
  <c r="AD1264" i="50"/>
  <c r="AC1264" i="50"/>
  <c r="AB1264" i="50"/>
  <c r="AH1263" i="50"/>
  <c r="AG1263" i="50"/>
  <c r="AF1263" i="50"/>
  <c r="AE1263" i="50"/>
  <c r="AD1263" i="50"/>
  <c r="AC1263" i="50"/>
  <c r="AB1263" i="50"/>
  <c r="AH1262" i="50"/>
  <c r="AG1262" i="50"/>
  <c r="AF1262" i="50"/>
  <c r="AE1262" i="50"/>
  <c r="AD1262" i="50"/>
  <c r="AC1262" i="50"/>
  <c r="AB1262" i="50"/>
  <c r="AH1261" i="50"/>
  <c r="AG1261" i="50"/>
  <c r="AF1261" i="50"/>
  <c r="AE1261" i="50"/>
  <c r="AD1261" i="50"/>
  <c r="AC1261" i="50"/>
  <c r="AB1261" i="50"/>
  <c r="AH1260" i="50"/>
  <c r="AG1260" i="50"/>
  <c r="AF1260" i="50"/>
  <c r="AE1260" i="50"/>
  <c r="AD1260" i="50"/>
  <c r="AC1260" i="50"/>
  <c r="AB1260" i="50"/>
  <c r="AH1259" i="50"/>
  <c r="AG1259" i="50"/>
  <c r="AF1259" i="50"/>
  <c r="AE1259" i="50"/>
  <c r="AD1259" i="50"/>
  <c r="AC1259" i="50"/>
  <c r="AB1259" i="50"/>
  <c r="AH1258" i="50"/>
  <c r="AG1258" i="50"/>
  <c r="AF1258" i="50"/>
  <c r="AE1258" i="50"/>
  <c r="AD1258" i="50"/>
  <c r="AC1258" i="50"/>
  <c r="AB1258" i="50"/>
  <c r="AH1257" i="50"/>
  <c r="AG1257" i="50"/>
  <c r="AF1257" i="50"/>
  <c r="AE1257" i="50"/>
  <c r="AD1257" i="50"/>
  <c r="AC1257" i="50"/>
  <c r="AB1257" i="50"/>
  <c r="AH1256" i="50"/>
  <c r="AG1256" i="50"/>
  <c r="AF1256" i="50"/>
  <c r="AE1256" i="50"/>
  <c r="AD1256" i="50"/>
  <c r="AC1256" i="50"/>
  <c r="AB1256" i="50"/>
  <c r="AH1255" i="50"/>
  <c r="AG1255" i="50"/>
  <c r="AF1255" i="50"/>
  <c r="AE1255" i="50"/>
  <c r="AD1255" i="50"/>
  <c r="AC1255" i="50"/>
  <c r="AB1255" i="50"/>
  <c r="AH1254" i="50"/>
  <c r="AG1254" i="50"/>
  <c r="AF1254" i="50"/>
  <c r="AE1254" i="50"/>
  <c r="AD1254" i="50"/>
  <c r="AC1254" i="50"/>
  <c r="AB1254" i="50"/>
  <c r="AH1253" i="50"/>
  <c r="AG1253" i="50"/>
  <c r="AF1253" i="50"/>
  <c r="AE1253" i="50"/>
  <c r="AD1253" i="50"/>
  <c r="AC1253" i="50"/>
  <c r="AB1253" i="50"/>
  <c r="AH1252" i="50"/>
  <c r="AG1252" i="50"/>
  <c r="AF1252" i="50"/>
  <c r="AE1252" i="50"/>
  <c r="AD1252" i="50"/>
  <c r="AC1252" i="50"/>
  <c r="AB1252" i="50"/>
  <c r="AH1251" i="50"/>
  <c r="AG1251" i="50"/>
  <c r="AF1251" i="50"/>
  <c r="AE1251" i="50"/>
  <c r="AD1251" i="50"/>
  <c r="AC1251" i="50"/>
  <c r="AB1251" i="50"/>
  <c r="AH1250" i="50"/>
  <c r="AG1250" i="50"/>
  <c r="AF1250" i="50"/>
  <c r="AE1250" i="50"/>
  <c r="AD1250" i="50"/>
  <c r="AC1250" i="50"/>
  <c r="AB1250" i="50"/>
  <c r="AH1249" i="50"/>
  <c r="AG1249" i="50"/>
  <c r="AF1249" i="50"/>
  <c r="AE1249" i="50"/>
  <c r="AD1249" i="50"/>
  <c r="AC1249" i="50"/>
  <c r="AB1249" i="50"/>
  <c r="AH1248" i="50"/>
  <c r="AG1248" i="50"/>
  <c r="AF1248" i="50"/>
  <c r="AE1248" i="50"/>
  <c r="AD1248" i="50"/>
  <c r="AC1248" i="50"/>
  <c r="AB1248" i="50"/>
  <c r="AH1247" i="50"/>
  <c r="AG1247" i="50"/>
  <c r="AF1247" i="50"/>
  <c r="AE1247" i="50"/>
  <c r="AD1247" i="50"/>
  <c r="AC1247" i="50"/>
  <c r="AB1247" i="50"/>
  <c r="AH1246" i="50"/>
  <c r="AG1246" i="50"/>
  <c r="AF1246" i="50"/>
  <c r="AE1246" i="50"/>
  <c r="AD1246" i="50"/>
  <c r="AC1246" i="50"/>
  <c r="AB1246" i="50"/>
  <c r="AH1245" i="50"/>
  <c r="AG1245" i="50"/>
  <c r="AF1245" i="50"/>
  <c r="AE1245" i="50"/>
  <c r="AD1245" i="50"/>
  <c r="AC1245" i="50"/>
  <c r="AB1245" i="50"/>
  <c r="AH1244" i="50"/>
  <c r="AG1244" i="50"/>
  <c r="AF1244" i="50"/>
  <c r="AE1244" i="50"/>
  <c r="AD1244" i="50"/>
  <c r="AC1244" i="50"/>
  <c r="AB1244" i="50"/>
  <c r="AH1243" i="50"/>
  <c r="AG1243" i="50"/>
  <c r="AF1243" i="50"/>
  <c r="AE1243" i="50"/>
  <c r="AD1243" i="50"/>
  <c r="AC1243" i="50"/>
  <c r="AB1243" i="50"/>
  <c r="AH1242" i="50"/>
  <c r="AG1242" i="50"/>
  <c r="AF1242" i="50"/>
  <c r="AE1242" i="50"/>
  <c r="AD1242" i="50"/>
  <c r="AC1242" i="50"/>
  <c r="AB1242" i="50"/>
  <c r="AH1241" i="50"/>
  <c r="AG1241" i="50"/>
  <c r="AF1241" i="50"/>
  <c r="AE1241" i="50"/>
  <c r="AD1241" i="50"/>
  <c r="AC1241" i="50"/>
  <c r="AB1241" i="50"/>
  <c r="AH1240" i="50"/>
  <c r="AG1240" i="50"/>
  <c r="AF1240" i="50"/>
  <c r="AE1240" i="50"/>
  <c r="AD1240" i="50"/>
  <c r="AC1240" i="50"/>
  <c r="AB1240" i="50"/>
  <c r="AH1239" i="50"/>
  <c r="AG1239" i="50"/>
  <c r="AF1239" i="50"/>
  <c r="AE1239" i="50"/>
  <c r="AD1239" i="50"/>
  <c r="AC1239" i="50"/>
  <c r="AB1239" i="50"/>
  <c r="AH1238" i="50"/>
  <c r="AG1238" i="50"/>
  <c r="AF1238" i="50"/>
  <c r="AE1238" i="50"/>
  <c r="AD1238" i="50"/>
  <c r="AC1238" i="50"/>
  <c r="AB1238" i="50"/>
  <c r="AH1237" i="50"/>
  <c r="AG1237" i="50"/>
  <c r="AF1237" i="50"/>
  <c r="AE1237" i="50"/>
  <c r="AD1237" i="50"/>
  <c r="AC1237" i="50"/>
  <c r="AB1237" i="50"/>
  <c r="AH1236" i="50"/>
  <c r="AG1236" i="50"/>
  <c r="AF1236" i="50"/>
  <c r="AE1236" i="50"/>
  <c r="AD1236" i="50"/>
  <c r="AC1236" i="50"/>
  <c r="AB1236" i="50"/>
  <c r="AH1235" i="50"/>
  <c r="AG1235" i="50"/>
  <c r="AF1235" i="50"/>
  <c r="AE1235" i="50"/>
  <c r="AD1235" i="50"/>
  <c r="AC1235" i="50"/>
  <c r="AB1235" i="50"/>
  <c r="AH1234" i="50"/>
  <c r="AG1234" i="50"/>
  <c r="AF1234" i="50"/>
  <c r="AE1234" i="50"/>
  <c r="AD1234" i="50"/>
  <c r="AC1234" i="50"/>
  <c r="AB1234" i="50"/>
  <c r="AH1233" i="50"/>
  <c r="AG1233" i="50"/>
  <c r="AF1233" i="50"/>
  <c r="AE1233" i="50"/>
  <c r="AD1233" i="50"/>
  <c r="AC1233" i="50"/>
  <c r="AB1233" i="50"/>
  <c r="AH1232" i="50"/>
  <c r="AG1232" i="50"/>
  <c r="AF1232" i="50"/>
  <c r="AE1232" i="50"/>
  <c r="AD1232" i="50"/>
  <c r="AC1232" i="50"/>
  <c r="AB1232" i="50"/>
  <c r="AH1231" i="50"/>
  <c r="AG1231" i="50"/>
  <c r="AF1231" i="50"/>
  <c r="AE1231" i="50"/>
  <c r="AD1231" i="50"/>
  <c r="AC1231" i="50"/>
  <c r="AB1231" i="50"/>
  <c r="AH1230" i="50"/>
  <c r="AG1230" i="50"/>
  <c r="AF1230" i="50"/>
  <c r="AE1230" i="50"/>
  <c r="AD1230" i="50"/>
  <c r="AC1230" i="50"/>
  <c r="AB1230" i="50"/>
  <c r="AH1229" i="50"/>
  <c r="AG1229" i="50"/>
  <c r="AF1229" i="50"/>
  <c r="AE1229" i="50"/>
  <c r="AD1229" i="50"/>
  <c r="AC1229" i="50"/>
  <c r="AB1229" i="50"/>
  <c r="AH1228" i="50"/>
  <c r="AG1228" i="50"/>
  <c r="AF1228" i="50"/>
  <c r="AE1228" i="50"/>
  <c r="AD1228" i="50"/>
  <c r="AC1228" i="50"/>
  <c r="AB1228" i="50"/>
  <c r="AH1227" i="50"/>
  <c r="AG1227" i="50"/>
  <c r="AF1227" i="50"/>
  <c r="AE1227" i="50"/>
  <c r="AD1227" i="50"/>
  <c r="AC1227" i="50"/>
  <c r="AB1227" i="50"/>
  <c r="AH1226" i="50"/>
  <c r="AG1226" i="50"/>
  <c r="AF1226" i="50"/>
  <c r="AE1226" i="50"/>
  <c r="AD1226" i="50"/>
  <c r="AC1226" i="50"/>
  <c r="AB1226" i="50"/>
  <c r="AH1225" i="50"/>
  <c r="AG1225" i="50"/>
  <c r="AF1225" i="50"/>
  <c r="AE1225" i="50"/>
  <c r="AD1225" i="50"/>
  <c r="AC1225" i="50"/>
  <c r="AB1225" i="50"/>
  <c r="AH1224" i="50"/>
  <c r="AG1224" i="50"/>
  <c r="AF1224" i="50"/>
  <c r="AE1224" i="50"/>
  <c r="AD1224" i="50"/>
  <c r="AC1224" i="50"/>
  <c r="AB1224" i="50"/>
  <c r="AH1223" i="50"/>
  <c r="AG1223" i="50"/>
  <c r="AF1223" i="50"/>
  <c r="AE1223" i="50"/>
  <c r="AD1223" i="50"/>
  <c r="AC1223" i="50"/>
  <c r="AB1223" i="50"/>
  <c r="AH1222" i="50"/>
  <c r="AG1222" i="50"/>
  <c r="AF1222" i="50"/>
  <c r="AE1222" i="50"/>
  <c r="AD1222" i="50"/>
  <c r="AC1222" i="50"/>
  <c r="AB1222" i="50"/>
  <c r="AH1221" i="50"/>
  <c r="AG1221" i="50"/>
  <c r="AF1221" i="50"/>
  <c r="AE1221" i="50"/>
  <c r="AD1221" i="50"/>
  <c r="AC1221" i="50"/>
  <c r="AB1221" i="50"/>
  <c r="AH1220" i="50"/>
  <c r="AG1220" i="50"/>
  <c r="AF1220" i="50"/>
  <c r="AE1220" i="50"/>
  <c r="AD1220" i="50"/>
  <c r="AC1220" i="50"/>
  <c r="AB1220" i="50"/>
  <c r="AH1219" i="50"/>
  <c r="AG1219" i="50"/>
  <c r="AF1219" i="50"/>
  <c r="AE1219" i="50"/>
  <c r="AD1219" i="50"/>
  <c r="AC1219" i="50"/>
  <c r="AB1219" i="50"/>
  <c r="AH1218" i="50"/>
  <c r="AG1218" i="50"/>
  <c r="AF1218" i="50"/>
  <c r="AE1218" i="50"/>
  <c r="AD1218" i="50"/>
  <c r="AC1218" i="50"/>
  <c r="AB1218" i="50"/>
  <c r="AH1217" i="50"/>
  <c r="AG1217" i="50"/>
  <c r="AF1217" i="50"/>
  <c r="AE1217" i="50"/>
  <c r="AD1217" i="50"/>
  <c r="AC1217" i="50"/>
  <c r="AB1217" i="50"/>
  <c r="AH1216" i="50"/>
  <c r="AG1216" i="50"/>
  <c r="AF1216" i="50"/>
  <c r="AE1216" i="50"/>
  <c r="AD1216" i="50"/>
  <c r="AC1216" i="50"/>
  <c r="AB1216" i="50"/>
  <c r="AH1215" i="50"/>
  <c r="AG1215" i="50"/>
  <c r="AF1215" i="50"/>
  <c r="AE1215" i="50"/>
  <c r="AD1215" i="50"/>
  <c r="AC1215" i="50"/>
  <c r="AB1215" i="50"/>
  <c r="AH1214" i="50"/>
  <c r="AG1214" i="50"/>
  <c r="AF1214" i="50"/>
  <c r="AE1214" i="50"/>
  <c r="AD1214" i="50"/>
  <c r="AC1214" i="50"/>
  <c r="AB1214" i="50"/>
  <c r="AH1213" i="50"/>
  <c r="AG1213" i="50"/>
  <c r="AF1213" i="50"/>
  <c r="AE1213" i="50"/>
  <c r="AD1213" i="50"/>
  <c r="AC1213" i="50"/>
  <c r="AB1213" i="50"/>
  <c r="AH1212" i="50"/>
  <c r="AG1212" i="50"/>
  <c r="AF1212" i="50"/>
  <c r="AE1212" i="50"/>
  <c r="AD1212" i="50"/>
  <c r="AC1212" i="50"/>
  <c r="AB1212" i="50"/>
  <c r="AH1211" i="50"/>
  <c r="AG1211" i="50"/>
  <c r="AF1211" i="50"/>
  <c r="AE1211" i="50"/>
  <c r="AD1211" i="50"/>
  <c r="AC1211" i="50"/>
  <c r="AB1211" i="50"/>
  <c r="AH1210" i="50"/>
  <c r="AG1210" i="50"/>
  <c r="AF1210" i="50"/>
  <c r="AE1210" i="50"/>
  <c r="AD1210" i="50"/>
  <c r="AC1210" i="50"/>
  <c r="AB1210" i="50"/>
  <c r="AH1209" i="50"/>
  <c r="AG1209" i="50"/>
  <c r="AF1209" i="50"/>
  <c r="AE1209" i="50"/>
  <c r="AD1209" i="50"/>
  <c r="AC1209" i="50"/>
  <c r="AB1209" i="50"/>
  <c r="AH1208" i="50"/>
  <c r="AG1208" i="50"/>
  <c r="AF1208" i="50"/>
  <c r="AE1208" i="50"/>
  <c r="AD1208" i="50"/>
  <c r="AC1208" i="50"/>
  <c r="AB1208" i="50"/>
  <c r="AH1207" i="50"/>
  <c r="AG1207" i="50"/>
  <c r="AF1207" i="50"/>
  <c r="AE1207" i="50"/>
  <c r="AD1207" i="50"/>
  <c r="AC1207" i="50"/>
  <c r="AB1207" i="50"/>
  <c r="AH1206" i="50"/>
  <c r="AG1206" i="50"/>
  <c r="AF1206" i="50"/>
  <c r="AE1206" i="50"/>
  <c r="AD1206" i="50"/>
  <c r="AC1206" i="50"/>
  <c r="AB1206" i="50"/>
  <c r="AH1205" i="50"/>
  <c r="AG1205" i="50"/>
  <c r="AF1205" i="50"/>
  <c r="AE1205" i="50"/>
  <c r="AD1205" i="50"/>
  <c r="AC1205" i="50"/>
  <c r="AB1205" i="50"/>
  <c r="AH1204" i="50"/>
  <c r="AG1204" i="50"/>
  <c r="AF1204" i="50"/>
  <c r="AE1204" i="50"/>
  <c r="AD1204" i="50"/>
  <c r="AC1204" i="50"/>
  <c r="AB1204" i="50"/>
  <c r="AH1203" i="50"/>
  <c r="AG1203" i="50"/>
  <c r="AF1203" i="50"/>
  <c r="AE1203" i="50"/>
  <c r="AD1203" i="50"/>
  <c r="AC1203" i="50"/>
  <c r="AB1203" i="50"/>
  <c r="AH1202" i="50"/>
  <c r="AG1202" i="50"/>
  <c r="AF1202" i="50"/>
  <c r="AE1202" i="50"/>
  <c r="AD1202" i="50"/>
  <c r="AC1202" i="50"/>
  <c r="AB1202" i="50"/>
  <c r="AH1201" i="50"/>
  <c r="AG1201" i="50"/>
  <c r="AF1201" i="50"/>
  <c r="AE1201" i="50"/>
  <c r="AD1201" i="50"/>
  <c r="AC1201" i="50"/>
  <c r="AB1201" i="50"/>
  <c r="AH1200" i="50"/>
  <c r="AG1200" i="50"/>
  <c r="AF1200" i="50"/>
  <c r="AE1200" i="50"/>
  <c r="AD1200" i="50"/>
  <c r="AC1200" i="50"/>
  <c r="AB1200" i="50"/>
  <c r="AH1199" i="50"/>
  <c r="AG1199" i="50"/>
  <c r="AF1199" i="50"/>
  <c r="AE1199" i="50"/>
  <c r="AD1199" i="50"/>
  <c r="AC1199" i="50"/>
  <c r="AB1199" i="50"/>
  <c r="AH1198" i="50"/>
  <c r="AG1198" i="50"/>
  <c r="AF1198" i="50"/>
  <c r="AE1198" i="50"/>
  <c r="AD1198" i="50"/>
  <c r="AC1198" i="50"/>
  <c r="AB1198" i="50"/>
  <c r="AH1197" i="50"/>
  <c r="AG1197" i="50"/>
  <c r="AF1197" i="50"/>
  <c r="AE1197" i="50"/>
  <c r="AD1197" i="50"/>
  <c r="AC1197" i="50"/>
  <c r="AB1197" i="50"/>
  <c r="AH1196" i="50"/>
  <c r="AG1196" i="50"/>
  <c r="AF1196" i="50"/>
  <c r="AE1196" i="50"/>
  <c r="AD1196" i="50"/>
  <c r="AC1196" i="50"/>
  <c r="AB1196" i="50"/>
  <c r="AH1195" i="50"/>
  <c r="AG1195" i="50"/>
  <c r="AF1195" i="50"/>
  <c r="AE1195" i="50"/>
  <c r="AD1195" i="50"/>
  <c r="AC1195" i="50"/>
  <c r="AB1195" i="50"/>
  <c r="AH1194" i="50"/>
  <c r="AG1194" i="50"/>
  <c r="AF1194" i="50"/>
  <c r="AE1194" i="50"/>
  <c r="AD1194" i="50"/>
  <c r="AC1194" i="50"/>
  <c r="AB1194" i="50"/>
  <c r="AH1193" i="50"/>
  <c r="AG1193" i="50"/>
  <c r="AF1193" i="50"/>
  <c r="AE1193" i="50"/>
  <c r="AD1193" i="50"/>
  <c r="AC1193" i="50"/>
  <c r="AB1193" i="50"/>
  <c r="AH1192" i="50"/>
  <c r="AG1192" i="50"/>
  <c r="AF1192" i="50"/>
  <c r="AE1192" i="50"/>
  <c r="AD1192" i="50"/>
  <c r="AC1192" i="50"/>
  <c r="AB1192" i="50"/>
  <c r="AH1191" i="50"/>
  <c r="AG1191" i="50"/>
  <c r="AF1191" i="50"/>
  <c r="AE1191" i="50"/>
  <c r="AD1191" i="50"/>
  <c r="AC1191" i="50"/>
  <c r="AB1191" i="50"/>
  <c r="AH1190" i="50"/>
  <c r="AG1190" i="50"/>
  <c r="AF1190" i="50"/>
  <c r="AE1190" i="50"/>
  <c r="AD1190" i="50"/>
  <c r="AC1190" i="50"/>
  <c r="AB1190" i="50"/>
  <c r="AH1189" i="50"/>
  <c r="AG1189" i="50"/>
  <c r="AF1189" i="50"/>
  <c r="AE1189" i="50"/>
  <c r="AD1189" i="50"/>
  <c r="AC1189" i="50"/>
  <c r="AB1189" i="50"/>
  <c r="AH1188" i="50"/>
  <c r="AG1188" i="50"/>
  <c r="AF1188" i="50"/>
  <c r="AE1188" i="50"/>
  <c r="AD1188" i="50"/>
  <c r="AC1188" i="50"/>
  <c r="AB1188" i="50"/>
  <c r="AH1187" i="50"/>
  <c r="AG1187" i="50"/>
  <c r="AF1187" i="50"/>
  <c r="AE1187" i="50"/>
  <c r="AD1187" i="50"/>
  <c r="AC1187" i="50"/>
  <c r="AB1187" i="50"/>
  <c r="AH1186" i="50"/>
  <c r="AG1186" i="50"/>
  <c r="AF1186" i="50"/>
  <c r="AE1186" i="50"/>
  <c r="AD1186" i="50"/>
  <c r="AC1186" i="50"/>
  <c r="AB1186" i="50"/>
  <c r="AH1185" i="50"/>
  <c r="AG1185" i="50"/>
  <c r="AF1185" i="50"/>
  <c r="AE1185" i="50"/>
  <c r="AD1185" i="50"/>
  <c r="AC1185" i="50"/>
  <c r="AB1185" i="50"/>
  <c r="AH1184" i="50"/>
  <c r="AG1184" i="50"/>
  <c r="AF1184" i="50"/>
  <c r="AE1184" i="50"/>
  <c r="AD1184" i="50"/>
  <c r="AC1184" i="50"/>
  <c r="AB1184" i="50"/>
  <c r="AH1183" i="50"/>
  <c r="AG1183" i="50"/>
  <c r="AF1183" i="50"/>
  <c r="AE1183" i="50"/>
  <c r="AD1183" i="50"/>
  <c r="AC1183" i="50"/>
  <c r="AB1183" i="50"/>
  <c r="AH1182" i="50"/>
  <c r="AG1182" i="50"/>
  <c r="AF1182" i="50"/>
  <c r="AE1182" i="50"/>
  <c r="AD1182" i="50"/>
  <c r="AC1182" i="50"/>
  <c r="AB1182" i="50"/>
  <c r="AH1181" i="50"/>
  <c r="AG1181" i="50"/>
  <c r="AF1181" i="50"/>
  <c r="AE1181" i="50"/>
  <c r="AD1181" i="50"/>
  <c r="AC1181" i="50"/>
  <c r="AB1181" i="50"/>
  <c r="AH1180" i="50"/>
  <c r="AG1180" i="50"/>
  <c r="AF1180" i="50"/>
  <c r="AE1180" i="50"/>
  <c r="AD1180" i="50"/>
  <c r="AC1180" i="50"/>
  <c r="AB1180" i="50"/>
  <c r="AH1179" i="50"/>
  <c r="AG1179" i="50"/>
  <c r="AF1179" i="50"/>
  <c r="AE1179" i="50"/>
  <c r="AD1179" i="50"/>
  <c r="AC1179" i="50"/>
  <c r="AB1179" i="50"/>
  <c r="AH1178" i="50"/>
  <c r="AG1178" i="50"/>
  <c r="AF1178" i="50"/>
  <c r="AE1178" i="50"/>
  <c r="AD1178" i="50"/>
  <c r="AC1178" i="50"/>
  <c r="AB1178" i="50"/>
  <c r="AH1177" i="50"/>
  <c r="AG1177" i="50"/>
  <c r="AF1177" i="50"/>
  <c r="AE1177" i="50"/>
  <c r="AD1177" i="50"/>
  <c r="AC1177" i="50"/>
  <c r="AB1177" i="50"/>
  <c r="AH1176" i="50"/>
  <c r="AG1176" i="50"/>
  <c r="AF1176" i="50"/>
  <c r="AE1176" i="50"/>
  <c r="AD1176" i="50"/>
  <c r="AC1176" i="50"/>
  <c r="AB1176" i="50"/>
  <c r="AH1175" i="50"/>
  <c r="AG1175" i="50"/>
  <c r="AF1175" i="50"/>
  <c r="AE1175" i="50"/>
  <c r="AD1175" i="50"/>
  <c r="AC1175" i="50"/>
  <c r="AB1175" i="50"/>
  <c r="AH1174" i="50"/>
  <c r="AG1174" i="50"/>
  <c r="AF1174" i="50"/>
  <c r="AE1174" i="50"/>
  <c r="AD1174" i="50"/>
  <c r="AC1174" i="50"/>
  <c r="AB1174" i="50"/>
  <c r="AH1173" i="50"/>
  <c r="AG1173" i="50"/>
  <c r="AF1173" i="50"/>
  <c r="AE1173" i="50"/>
  <c r="AD1173" i="50"/>
  <c r="AC1173" i="50"/>
  <c r="AB1173" i="50"/>
  <c r="AH1172" i="50"/>
  <c r="AG1172" i="50"/>
  <c r="AF1172" i="50"/>
  <c r="AE1172" i="50"/>
  <c r="AD1172" i="50"/>
  <c r="AC1172" i="50"/>
  <c r="AB1172" i="50"/>
  <c r="AH1171" i="50"/>
  <c r="AG1171" i="50"/>
  <c r="AF1171" i="50"/>
  <c r="AE1171" i="50"/>
  <c r="AD1171" i="50"/>
  <c r="AC1171" i="50"/>
  <c r="AB1171" i="50"/>
  <c r="AH1170" i="50"/>
  <c r="AG1170" i="50"/>
  <c r="AF1170" i="50"/>
  <c r="AE1170" i="50"/>
  <c r="AD1170" i="50"/>
  <c r="AC1170" i="50"/>
  <c r="AB1170" i="50"/>
  <c r="AH1169" i="50"/>
  <c r="AG1169" i="50"/>
  <c r="AF1169" i="50"/>
  <c r="AE1169" i="50"/>
  <c r="AD1169" i="50"/>
  <c r="AC1169" i="50"/>
  <c r="AB1169" i="50"/>
  <c r="AH1168" i="50"/>
  <c r="AG1168" i="50"/>
  <c r="AF1168" i="50"/>
  <c r="AE1168" i="50"/>
  <c r="AD1168" i="50"/>
  <c r="AC1168" i="50"/>
  <c r="AB1168" i="50"/>
  <c r="AH1167" i="50"/>
  <c r="AG1167" i="50"/>
  <c r="AF1167" i="50"/>
  <c r="AE1167" i="50"/>
  <c r="AD1167" i="50"/>
  <c r="AC1167" i="50"/>
  <c r="AB1167" i="50"/>
  <c r="AH1166" i="50"/>
  <c r="AG1166" i="50"/>
  <c r="AF1166" i="50"/>
  <c r="AE1166" i="50"/>
  <c r="AD1166" i="50"/>
  <c r="AC1166" i="50"/>
  <c r="AB1166" i="50"/>
  <c r="AH1165" i="50"/>
  <c r="AG1165" i="50"/>
  <c r="AF1165" i="50"/>
  <c r="AE1165" i="50"/>
  <c r="AD1165" i="50"/>
  <c r="AC1165" i="50"/>
  <c r="AB1165" i="50"/>
  <c r="AH1164" i="50"/>
  <c r="AG1164" i="50"/>
  <c r="AF1164" i="50"/>
  <c r="AE1164" i="50"/>
  <c r="AD1164" i="50"/>
  <c r="AC1164" i="50"/>
  <c r="AB1164" i="50"/>
  <c r="AH1163" i="50"/>
  <c r="AG1163" i="50"/>
  <c r="AF1163" i="50"/>
  <c r="AE1163" i="50"/>
  <c r="AD1163" i="50"/>
  <c r="AC1163" i="50"/>
  <c r="AB1163" i="50"/>
  <c r="AH1162" i="50"/>
  <c r="AG1162" i="50"/>
  <c r="AF1162" i="50"/>
  <c r="AE1162" i="50"/>
  <c r="AD1162" i="50"/>
  <c r="AC1162" i="50"/>
  <c r="AB1162" i="50"/>
  <c r="AH1161" i="50"/>
  <c r="AG1161" i="50"/>
  <c r="AF1161" i="50"/>
  <c r="AE1161" i="50"/>
  <c r="AD1161" i="50"/>
  <c r="AC1161" i="50"/>
  <c r="AB1161" i="50"/>
  <c r="AH1160" i="50"/>
  <c r="AG1160" i="50"/>
  <c r="AF1160" i="50"/>
  <c r="AE1160" i="50"/>
  <c r="AD1160" i="50"/>
  <c r="AC1160" i="50"/>
  <c r="AB1160" i="50"/>
  <c r="AH1159" i="50"/>
  <c r="AG1159" i="50"/>
  <c r="AF1159" i="50"/>
  <c r="AE1159" i="50"/>
  <c r="AD1159" i="50"/>
  <c r="AC1159" i="50"/>
  <c r="AB1159" i="50"/>
  <c r="AH1158" i="50"/>
  <c r="AG1158" i="50"/>
  <c r="AF1158" i="50"/>
  <c r="AE1158" i="50"/>
  <c r="AD1158" i="50"/>
  <c r="AC1158" i="50"/>
  <c r="AB1158" i="50"/>
  <c r="AH1157" i="50"/>
  <c r="AG1157" i="50"/>
  <c r="AF1157" i="50"/>
  <c r="AE1157" i="50"/>
  <c r="AD1157" i="50"/>
  <c r="AC1157" i="50"/>
  <c r="AB1157" i="50"/>
  <c r="AH1156" i="50"/>
  <c r="AG1156" i="50"/>
  <c r="AF1156" i="50"/>
  <c r="AE1156" i="50"/>
  <c r="AD1156" i="50"/>
  <c r="AC1156" i="50"/>
  <c r="AB1156" i="50"/>
  <c r="AH1155" i="50"/>
  <c r="AG1155" i="50"/>
  <c r="AF1155" i="50"/>
  <c r="AE1155" i="50"/>
  <c r="AD1155" i="50"/>
  <c r="AC1155" i="50"/>
  <c r="AB1155" i="50"/>
  <c r="AH1154" i="50"/>
  <c r="AG1154" i="50"/>
  <c r="AF1154" i="50"/>
  <c r="AE1154" i="50"/>
  <c r="AD1154" i="50"/>
  <c r="AC1154" i="50"/>
  <c r="AB1154" i="50"/>
  <c r="AH1153" i="50"/>
  <c r="AG1153" i="50"/>
  <c r="AF1153" i="50"/>
  <c r="AE1153" i="50"/>
  <c r="AD1153" i="50"/>
  <c r="AC1153" i="50"/>
  <c r="AB1153" i="50"/>
  <c r="AH1152" i="50"/>
  <c r="AG1152" i="50"/>
  <c r="AF1152" i="50"/>
  <c r="AE1152" i="50"/>
  <c r="AD1152" i="50"/>
  <c r="AC1152" i="50"/>
  <c r="AB1152" i="50"/>
  <c r="AH1151" i="50"/>
  <c r="AG1151" i="50"/>
  <c r="AF1151" i="50"/>
  <c r="AE1151" i="50"/>
  <c r="AD1151" i="50"/>
  <c r="AC1151" i="50"/>
  <c r="AB1151" i="50"/>
  <c r="AH1150" i="50"/>
  <c r="AG1150" i="50"/>
  <c r="AF1150" i="50"/>
  <c r="AE1150" i="50"/>
  <c r="AD1150" i="50"/>
  <c r="AC1150" i="50"/>
  <c r="AB1150" i="50"/>
  <c r="AH1149" i="50"/>
  <c r="AG1149" i="50"/>
  <c r="AF1149" i="50"/>
  <c r="AE1149" i="50"/>
  <c r="AD1149" i="50"/>
  <c r="AC1149" i="50"/>
  <c r="AB1149" i="50"/>
  <c r="AH1148" i="50"/>
  <c r="AG1148" i="50"/>
  <c r="AF1148" i="50"/>
  <c r="AE1148" i="50"/>
  <c r="AD1148" i="50"/>
  <c r="AC1148" i="50"/>
  <c r="AB1148" i="50"/>
  <c r="AH1147" i="50"/>
  <c r="AG1147" i="50"/>
  <c r="AF1147" i="50"/>
  <c r="AE1147" i="50"/>
  <c r="AD1147" i="50"/>
  <c r="AC1147" i="50"/>
  <c r="AB1147" i="50"/>
  <c r="AH1146" i="50"/>
  <c r="AG1146" i="50"/>
  <c r="AF1146" i="50"/>
  <c r="AE1146" i="50"/>
  <c r="AD1146" i="50"/>
  <c r="AC1146" i="50"/>
  <c r="AB1146" i="50"/>
  <c r="AH1145" i="50"/>
  <c r="AG1145" i="50"/>
  <c r="AF1145" i="50"/>
  <c r="AE1145" i="50"/>
  <c r="AD1145" i="50"/>
  <c r="AC1145" i="50"/>
  <c r="AB1145" i="50"/>
  <c r="AH1144" i="50"/>
  <c r="AG1144" i="50"/>
  <c r="AF1144" i="50"/>
  <c r="AE1144" i="50"/>
  <c r="AD1144" i="50"/>
  <c r="AC1144" i="50"/>
  <c r="AB1144" i="50"/>
  <c r="AH1143" i="50"/>
  <c r="AG1143" i="50"/>
  <c r="AF1143" i="50"/>
  <c r="AE1143" i="50"/>
  <c r="AD1143" i="50"/>
  <c r="AC1143" i="50"/>
  <c r="AB1143" i="50"/>
  <c r="AH1142" i="50"/>
  <c r="AG1142" i="50"/>
  <c r="AF1142" i="50"/>
  <c r="AE1142" i="50"/>
  <c r="AD1142" i="50"/>
  <c r="AC1142" i="50"/>
  <c r="AB1142" i="50"/>
  <c r="AH1141" i="50"/>
  <c r="AG1141" i="50"/>
  <c r="AF1141" i="50"/>
  <c r="AE1141" i="50"/>
  <c r="AD1141" i="50"/>
  <c r="AC1141" i="50"/>
  <c r="AB1141" i="50"/>
  <c r="AH1140" i="50"/>
  <c r="AG1140" i="50"/>
  <c r="AF1140" i="50"/>
  <c r="AE1140" i="50"/>
  <c r="AD1140" i="50"/>
  <c r="AC1140" i="50"/>
  <c r="AB1140" i="50"/>
  <c r="AH1139" i="50"/>
  <c r="AG1139" i="50"/>
  <c r="AF1139" i="50"/>
  <c r="AE1139" i="50"/>
  <c r="AD1139" i="50"/>
  <c r="AC1139" i="50"/>
  <c r="AB1139" i="50"/>
  <c r="AH1138" i="50"/>
  <c r="AG1138" i="50"/>
  <c r="AF1138" i="50"/>
  <c r="AE1138" i="50"/>
  <c r="AD1138" i="50"/>
  <c r="AC1138" i="50"/>
  <c r="AB1138" i="50"/>
  <c r="AH1137" i="50"/>
  <c r="AG1137" i="50"/>
  <c r="AF1137" i="50"/>
  <c r="AE1137" i="50"/>
  <c r="AD1137" i="50"/>
  <c r="AC1137" i="50"/>
  <c r="AB1137" i="50"/>
  <c r="AH1136" i="50"/>
  <c r="AG1136" i="50"/>
  <c r="AF1136" i="50"/>
  <c r="AE1136" i="50"/>
  <c r="AD1136" i="50"/>
  <c r="AC1136" i="50"/>
  <c r="AB1136" i="50"/>
  <c r="AH1135" i="50"/>
  <c r="AG1135" i="50"/>
  <c r="AF1135" i="50"/>
  <c r="AE1135" i="50"/>
  <c r="AD1135" i="50"/>
  <c r="AC1135" i="50"/>
  <c r="AB1135" i="50"/>
  <c r="AH1134" i="50"/>
  <c r="AG1134" i="50"/>
  <c r="AF1134" i="50"/>
  <c r="AE1134" i="50"/>
  <c r="AD1134" i="50"/>
  <c r="AC1134" i="50"/>
  <c r="AB1134" i="50"/>
  <c r="AH1133" i="50"/>
  <c r="AG1133" i="50"/>
  <c r="AF1133" i="50"/>
  <c r="AE1133" i="50"/>
  <c r="AD1133" i="50"/>
  <c r="AC1133" i="50"/>
  <c r="AB1133" i="50"/>
  <c r="AH1132" i="50"/>
  <c r="AG1132" i="50"/>
  <c r="AF1132" i="50"/>
  <c r="AE1132" i="50"/>
  <c r="AD1132" i="50"/>
  <c r="AC1132" i="50"/>
  <c r="AB1132" i="50"/>
  <c r="AH1131" i="50"/>
  <c r="AG1131" i="50"/>
  <c r="AF1131" i="50"/>
  <c r="AE1131" i="50"/>
  <c r="AD1131" i="50"/>
  <c r="AC1131" i="50"/>
  <c r="AB1131" i="50"/>
  <c r="AH1130" i="50"/>
  <c r="AG1130" i="50"/>
  <c r="AF1130" i="50"/>
  <c r="AE1130" i="50"/>
  <c r="AD1130" i="50"/>
  <c r="AC1130" i="50"/>
  <c r="AB1130" i="50"/>
  <c r="AH1129" i="50"/>
  <c r="AG1129" i="50"/>
  <c r="AF1129" i="50"/>
  <c r="AE1129" i="50"/>
  <c r="AD1129" i="50"/>
  <c r="AC1129" i="50"/>
  <c r="AB1129" i="50"/>
  <c r="AH1128" i="50"/>
  <c r="AG1128" i="50"/>
  <c r="AF1128" i="50"/>
  <c r="AE1128" i="50"/>
  <c r="AD1128" i="50"/>
  <c r="AC1128" i="50"/>
  <c r="AB1128" i="50"/>
  <c r="AH1127" i="50"/>
  <c r="AG1127" i="50"/>
  <c r="AF1127" i="50"/>
  <c r="AE1127" i="50"/>
  <c r="AD1127" i="50"/>
  <c r="AC1127" i="50"/>
  <c r="AB1127" i="50"/>
  <c r="AH1126" i="50"/>
  <c r="AG1126" i="50"/>
  <c r="AF1126" i="50"/>
  <c r="AE1126" i="50"/>
  <c r="AD1126" i="50"/>
  <c r="AC1126" i="50"/>
  <c r="AB1126" i="50"/>
  <c r="AH1125" i="50"/>
  <c r="AG1125" i="50"/>
  <c r="AF1125" i="50"/>
  <c r="AE1125" i="50"/>
  <c r="AD1125" i="50"/>
  <c r="AC1125" i="50"/>
  <c r="AB1125" i="50"/>
  <c r="AH1124" i="50"/>
  <c r="AG1124" i="50"/>
  <c r="AF1124" i="50"/>
  <c r="AE1124" i="50"/>
  <c r="AD1124" i="50"/>
  <c r="AC1124" i="50"/>
  <c r="AB1124" i="50"/>
  <c r="AH1123" i="50"/>
  <c r="AG1123" i="50"/>
  <c r="AF1123" i="50"/>
  <c r="AE1123" i="50"/>
  <c r="AD1123" i="50"/>
  <c r="AC1123" i="50"/>
  <c r="AB1123" i="50"/>
  <c r="AH1122" i="50"/>
  <c r="AG1122" i="50"/>
  <c r="AF1122" i="50"/>
  <c r="AE1122" i="50"/>
  <c r="AD1122" i="50"/>
  <c r="AC1122" i="50"/>
  <c r="AB1122" i="50"/>
  <c r="AH1121" i="50"/>
  <c r="AG1121" i="50"/>
  <c r="AF1121" i="50"/>
  <c r="AE1121" i="50"/>
  <c r="AD1121" i="50"/>
  <c r="AC1121" i="50"/>
  <c r="AB1121" i="50"/>
  <c r="AH1120" i="50"/>
  <c r="AG1120" i="50"/>
  <c r="AF1120" i="50"/>
  <c r="AE1120" i="50"/>
  <c r="AD1120" i="50"/>
  <c r="AC1120" i="50"/>
  <c r="AB1120" i="50"/>
  <c r="AH1119" i="50"/>
  <c r="AG1119" i="50"/>
  <c r="AF1119" i="50"/>
  <c r="AE1119" i="50"/>
  <c r="AD1119" i="50"/>
  <c r="AC1119" i="50"/>
  <c r="AB1119" i="50"/>
  <c r="AH1118" i="50"/>
  <c r="AG1118" i="50"/>
  <c r="AF1118" i="50"/>
  <c r="AE1118" i="50"/>
  <c r="AD1118" i="50"/>
  <c r="AC1118" i="50"/>
  <c r="AB1118" i="50"/>
  <c r="AH1117" i="50"/>
  <c r="AG1117" i="50"/>
  <c r="AF1117" i="50"/>
  <c r="AE1117" i="50"/>
  <c r="AD1117" i="50"/>
  <c r="AC1117" i="50"/>
  <c r="AB1117" i="50"/>
  <c r="AH1116" i="50"/>
  <c r="AG1116" i="50"/>
  <c r="AF1116" i="50"/>
  <c r="AE1116" i="50"/>
  <c r="AD1116" i="50"/>
  <c r="AC1116" i="50"/>
  <c r="AB1116" i="50"/>
  <c r="AH1115" i="50"/>
  <c r="AG1115" i="50"/>
  <c r="AF1115" i="50"/>
  <c r="AE1115" i="50"/>
  <c r="AD1115" i="50"/>
  <c r="AC1115" i="50"/>
  <c r="AB1115" i="50"/>
  <c r="AH1114" i="50"/>
  <c r="AG1114" i="50"/>
  <c r="AF1114" i="50"/>
  <c r="AE1114" i="50"/>
  <c r="AD1114" i="50"/>
  <c r="AC1114" i="50"/>
  <c r="AB1114" i="50"/>
  <c r="AH1113" i="50"/>
  <c r="AG1113" i="50"/>
  <c r="AF1113" i="50"/>
  <c r="AE1113" i="50"/>
  <c r="AD1113" i="50"/>
  <c r="AC1113" i="50"/>
  <c r="AB1113" i="50"/>
  <c r="AH1112" i="50"/>
  <c r="AG1112" i="50"/>
  <c r="AF1112" i="50"/>
  <c r="AE1112" i="50"/>
  <c r="AD1112" i="50"/>
  <c r="AC1112" i="50"/>
  <c r="AB1112" i="50"/>
  <c r="AH1111" i="50"/>
  <c r="AG1111" i="50"/>
  <c r="AF1111" i="50"/>
  <c r="AE1111" i="50"/>
  <c r="AD1111" i="50"/>
  <c r="AC1111" i="50"/>
  <c r="AB1111" i="50"/>
  <c r="AH1110" i="50"/>
  <c r="AG1110" i="50"/>
  <c r="AF1110" i="50"/>
  <c r="AE1110" i="50"/>
  <c r="AD1110" i="50"/>
  <c r="AC1110" i="50"/>
  <c r="AB1110" i="50"/>
  <c r="AH1109" i="50"/>
  <c r="AG1109" i="50"/>
  <c r="AF1109" i="50"/>
  <c r="AE1109" i="50"/>
  <c r="AD1109" i="50"/>
  <c r="AC1109" i="50"/>
  <c r="AB1109" i="50"/>
  <c r="AH1108" i="50"/>
  <c r="AG1108" i="50"/>
  <c r="AF1108" i="50"/>
  <c r="AE1108" i="50"/>
  <c r="AD1108" i="50"/>
  <c r="AC1108" i="50"/>
  <c r="AB1108" i="50"/>
  <c r="AH1107" i="50"/>
  <c r="AG1107" i="50"/>
  <c r="AF1107" i="50"/>
  <c r="AE1107" i="50"/>
  <c r="AD1107" i="50"/>
  <c r="AC1107" i="50"/>
  <c r="AB1107" i="50"/>
  <c r="AH1106" i="50"/>
  <c r="AG1106" i="50"/>
  <c r="AF1106" i="50"/>
  <c r="AE1106" i="50"/>
  <c r="AD1106" i="50"/>
  <c r="AC1106" i="50"/>
  <c r="AB1106" i="50"/>
  <c r="AH1105" i="50"/>
  <c r="AG1105" i="50"/>
  <c r="AF1105" i="50"/>
  <c r="AE1105" i="50"/>
  <c r="AD1105" i="50"/>
  <c r="AC1105" i="50"/>
  <c r="AB1105" i="50"/>
  <c r="AH1104" i="50"/>
  <c r="AG1104" i="50"/>
  <c r="AF1104" i="50"/>
  <c r="AE1104" i="50"/>
  <c r="AD1104" i="50"/>
  <c r="AC1104" i="50"/>
  <c r="AB1104" i="50"/>
  <c r="AH1103" i="50"/>
  <c r="AG1103" i="50"/>
  <c r="AF1103" i="50"/>
  <c r="AE1103" i="50"/>
  <c r="AD1103" i="50"/>
  <c r="AC1103" i="50"/>
  <c r="AB1103" i="50"/>
  <c r="AH1102" i="50"/>
  <c r="AG1102" i="50"/>
  <c r="AF1102" i="50"/>
  <c r="AE1102" i="50"/>
  <c r="AD1102" i="50"/>
  <c r="AC1102" i="50"/>
  <c r="AB1102" i="50"/>
  <c r="AH1101" i="50"/>
  <c r="AG1101" i="50"/>
  <c r="AF1101" i="50"/>
  <c r="AE1101" i="50"/>
  <c r="AD1101" i="50"/>
  <c r="AC1101" i="50"/>
  <c r="AB1101" i="50"/>
  <c r="AH1100" i="50"/>
  <c r="AG1100" i="50"/>
  <c r="AF1100" i="50"/>
  <c r="AE1100" i="50"/>
  <c r="AD1100" i="50"/>
  <c r="AC1100" i="50"/>
  <c r="AB1100" i="50"/>
  <c r="AH1099" i="50"/>
  <c r="AG1099" i="50"/>
  <c r="AF1099" i="50"/>
  <c r="AE1099" i="50"/>
  <c r="AD1099" i="50"/>
  <c r="AC1099" i="50"/>
  <c r="AB1099" i="50"/>
  <c r="AH1098" i="50"/>
  <c r="AG1098" i="50"/>
  <c r="AF1098" i="50"/>
  <c r="AE1098" i="50"/>
  <c r="AD1098" i="50"/>
  <c r="AC1098" i="50"/>
  <c r="AB1098" i="50"/>
  <c r="AH1097" i="50"/>
  <c r="AG1097" i="50"/>
  <c r="AF1097" i="50"/>
  <c r="AE1097" i="50"/>
  <c r="AD1097" i="50"/>
  <c r="AC1097" i="50"/>
  <c r="AB1097" i="50"/>
  <c r="AH1096" i="50"/>
  <c r="AG1096" i="50"/>
  <c r="AF1096" i="50"/>
  <c r="AE1096" i="50"/>
  <c r="AD1096" i="50"/>
  <c r="AC1096" i="50"/>
  <c r="AB1096" i="50"/>
  <c r="AH1095" i="50"/>
  <c r="AG1095" i="50"/>
  <c r="AF1095" i="50"/>
  <c r="AE1095" i="50"/>
  <c r="AD1095" i="50"/>
  <c r="AC1095" i="50"/>
  <c r="AB1095" i="50"/>
  <c r="AH1094" i="50"/>
  <c r="AG1094" i="50"/>
  <c r="AF1094" i="50"/>
  <c r="AE1094" i="50"/>
  <c r="AD1094" i="50"/>
  <c r="AC1094" i="50"/>
  <c r="AB1094" i="50"/>
  <c r="AH1093" i="50"/>
  <c r="AG1093" i="50"/>
  <c r="AF1093" i="50"/>
  <c r="AE1093" i="50"/>
  <c r="AD1093" i="50"/>
  <c r="AC1093" i="50"/>
  <c r="AB1093" i="50"/>
  <c r="AH1092" i="50"/>
  <c r="AG1092" i="50"/>
  <c r="AF1092" i="50"/>
  <c r="AE1092" i="50"/>
  <c r="AD1092" i="50"/>
  <c r="AC1092" i="50"/>
  <c r="AB1092" i="50"/>
  <c r="AH1091" i="50"/>
  <c r="AG1091" i="50"/>
  <c r="AF1091" i="50"/>
  <c r="AE1091" i="50"/>
  <c r="AD1091" i="50"/>
  <c r="AC1091" i="50"/>
  <c r="AB1091" i="50"/>
  <c r="AH1090" i="50"/>
  <c r="AG1090" i="50"/>
  <c r="AF1090" i="50"/>
  <c r="AE1090" i="50"/>
  <c r="AD1090" i="50"/>
  <c r="AC1090" i="50"/>
  <c r="AB1090" i="50"/>
  <c r="AH1089" i="50"/>
  <c r="AG1089" i="50"/>
  <c r="AF1089" i="50"/>
  <c r="AE1089" i="50"/>
  <c r="AD1089" i="50"/>
  <c r="AC1089" i="50"/>
  <c r="AB1089" i="50"/>
  <c r="AH1088" i="50"/>
  <c r="AG1088" i="50"/>
  <c r="AF1088" i="50"/>
  <c r="AE1088" i="50"/>
  <c r="AD1088" i="50"/>
  <c r="AC1088" i="50"/>
  <c r="AB1088" i="50"/>
  <c r="AH1087" i="50"/>
  <c r="AG1087" i="50"/>
  <c r="AF1087" i="50"/>
  <c r="AE1087" i="50"/>
  <c r="AD1087" i="50"/>
  <c r="AC1087" i="50"/>
  <c r="AB1087" i="50"/>
  <c r="AH1086" i="50"/>
  <c r="AG1086" i="50"/>
  <c r="AF1086" i="50"/>
  <c r="AE1086" i="50"/>
  <c r="AD1086" i="50"/>
  <c r="AC1086" i="50"/>
  <c r="AB1086" i="50"/>
  <c r="AH1085" i="50"/>
  <c r="AG1085" i="50"/>
  <c r="AF1085" i="50"/>
  <c r="AE1085" i="50"/>
  <c r="AD1085" i="50"/>
  <c r="AC1085" i="50"/>
  <c r="AB1085" i="50"/>
  <c r="AH1084" i="50"/>
  <c r="AG1084" i="50"/>
  <c r="AF1084" i="50"/>
  <c r="AE1084" i="50"/>
  <c r="AD1084" i="50"/>
  <c r="AC1084" i="50"/>
  <c r="AB1084" i="50"/>
  <c r="AH1083" i="50"/>
  <c r="AG1083" i="50"/>
  <c r="AF1083" i="50"/>
  <c r="AE1083" i="50"/>
  <c r="AD1083" i="50"/>
  <c r="AC1083" i="50"/>
  <c r="AB1083" i="50"/>
  <c r="AH1082" i="50"/>
  <c r="AG1082" i="50"/>
  <c r="AF1082" i="50"/>
  <c r="AE1082" i="50"/>
  <c r="AD1082" i="50"/>
  <c r="AC1082" i="50"/>
  <c r="AB1082" i="50"/>
  <c r="AH1081" i="50"/>
  <c r="AG1081" i="50"/>
  <c r="AF1081" i="50"/>
  <c r="AE1081" i="50"/>
  <c r="AD1081" i="50"/>
  <c r="AC1081" i="50"/>
  <c r="AB1081" i="50"/>
  <c r="AH1080" i="50"/>
  <c r="AG1080" i="50"/>
  <c r="AF1080" i="50"/>
  <c r="AE1080" i="50"/>
  <c r="AD1080" i="50"/>
  <c r="AC1080" i="50"/>
  <c r="AB1080" i="50"/>
  <c r="AH1079" i="50"/>
  <c r="AG1079" i="50"/>
  <c r="AF1079" i="50"/>
  <c r="AE1079" i="50"/>
  <c r="AD1079" i="50"/>
  <c r="AC1079" i="50"/>
  <c r="AB1079" i="50"/>
  <c r="AH1078" i="50"/>
  <c r="AG1078" i="50"/>
  <c r="AF1078" i="50"/>
  <c r="AE1078" i="50"/>
  <c r="AD1078" i="50"/>
  <c r="AC1078" i="50"/>
  <c r="AB1078" i="50"/>
  <c r="AH1077" i="50"/>
  <c r="AG1077" i="50"/>
  <c r="AF1077" i="50"/>
  <c r="AE1077" i="50"/>
  <c r="AD1077" i="50"/>
  <c r="AC1077" i="50"/>
  <c r="AB1077" i="50"/>
  <c r="AH1076" i="50"/>
  <c r="AG1076" i="50"/>
  <c r="AF1076" i="50"/>
  <c r="AE1076" i="50"/>
  <c r="AD1076" i="50"/>
  <c r="AC1076" i="50"/>
  <c r="AB1076" i="50"/>
  <c r="AH1075" i="50"/>
  <c r="AG1075" i="50"/>
  <c r="AF1075" i="50"/>
  <c r="AE1075" i="50"/>
  <c r="AD1075" i="50"/>
  <c r="AC1075" i="50"/>
  <c r="AB1075" i="50"/>
  <c r="AH1074" i="50"/>
  <c r="AG1074" i="50"/>
  <c r="AF1074" i="50"/>
  <c r="AE1074" i="50"/>
  <c r="AD1074" i="50"/>
  <c r="AC1074" i="50"/>
  <c r="AB1074" i="50"/>
  <c r="AH1073" i="50"/>
  <c r="AG1073" i="50"/>
  <c r="AF1073" i="50"/>
  <c r="AE1073" i="50"/>
  <c r="AD1073" i="50"/>
  <c r="AC1073" i="50"/>
  <c r="AB1073" i="50"/>
  <c r="AH1072" i="50"/>
  <c r="AG1072" i="50"/>
  <c r="AF1072" i="50"/>
  <c r="AE1072" i="50"/>
  <c r="AD1072" i="50"/>
  <c r="AC1072" i="50"/>
  <c r="AB1072" i="50"/>
  <c r="AH1071" i="50"/>
  <c r="AG1071" i="50"/>
  <c r="AF1071" i="50"/>
  <c r="AE1071" i="50"/>
  <c r="AD1071" i="50"/>
  <c r="AC1071" i="50"/>
  <c r="AB1071" i="50"/>
  <c r="AH1070" i="50"/>
  <c r="AG1070" i="50"/>
  <c r="AF1070" i="50"/>
  <c r="AE1070" i="50"/>
  <c r="AD1070" i="50"/>
  <c r="AC1070" i="50"/>
  <c r="AB1070" i="50"/>
  <c r="AH1069" i="50"/>
  <c r="AG1069" i="50"/>
  <c r="AF1069" i="50"/>
  <c r="AE1069" i="50"/>
  <c r="AD1069" i="50"/>
  <c r="AC1069" i="50"/>
  <c r="AB1069" i="50"/>
  <c r="AH1068" i="50"/>
  <c r="AG1068" i="50"/>
  <c r="AF1068" i="50"/>
  <c r="AE1068" i="50"/>
  <c r="AD1068" i="50"/>
  <c r="AC1068" i="50"/>
  <c r="AB1068" i="50"/>
  <c r="AH1067" i="50"/>
  <c r="AG1067" i="50"/>
  <c r="AF1067" i="50"/>
  <c r="AE1067" i="50"/>
  <c r="AD1067" i="50"/>
  <c r="AC1067" i="50"/>
  <c r="AB1067" i="50"/>
  <c r="AH1066" i="50"/>
  <c r="AG1066" i="50"/>
  <c r="AF1066" i="50"/>
  <c r="AE1066" i="50"/>
  <c r="AD1066" i="50"/>
  <c r="AC1066" i="50"/>
  <c r="AB1066" i="50"/>
  <c r="AH1065" i="50"/>
  <c r="AG1065" i="50"/>
  <c r="AF1065" i="50"/>
  <c r="AE1065" i="50"/>
  <c r="AD1065" i="50"/>
  <c r="AC1065" i="50"/>
  <c r="AB1065" i="50"/>
  <c r="AH1064" i="50"/>
  <c r="AG1064" i="50"/>
  <c r="AF1064" i="50"/>
  <c r="AE1064" i="50"/>
  <c r="AD1064" i="50"/>
  <c r="AC1064" i="50"/>
  <c r="AB1064" i="50"/>
  <c r="AH1063" i="50"/>
  <c r="AG1063" i="50"/>
  <c r="AF1063" i="50"/>
  <c r="AE1063" i="50"/>
  <c r="AD1063" i="50"/>
  <c r="AC1063" i="50"/>
  <c r="AB1063" i="50"/>
  <c r="AH1062" i="50"/>
  <c r="AG1062" i="50"/>
  <c r="AF1062" i="50"/>
  <c r="AE1062" i="50"/>
  <c r="AD1062" i="50"/>
  <c r="AC1062" i="50"/>
  <c r="AB1062" i="50"/>
  <c r="AH1061" i="50"/>
  <c r="AG1061" i="50"/>
  <c r="AF1061" i="50"/>
  <c r="AE1061" i="50"/>
  <c r="AD1061" i="50"/>
  <c r="AC1061" i="50"/>
  <c r="AB1061" i="50"/>
  <c r="AH1060" i="50"/>
  <c r="AG1060" i="50"/>
  <c r="AF1060" i="50"/>
  <c r="AE1060" i="50"/>
  <c r="AD1060" i="50"/>
  <c r="AC1060" i="50"/>
  <c r="AB1060" i="50"/>
  <c r="AH1059" i="50"/>
  <c r="AG1059" i="50"/>
  <c r="AF1059" i="50"/>
  <c r="AE1059" i="50"/>
  <c r="AD1059" i="50"/>
  <c r="AC1059" i="50"/>
  <c r="AB1059" i="50"/>
  <c r="AH1058" i="50"/>
  <c r="AG1058" i="50"/>
  <c r="AF1058" i="50"/>
  <c r="AE1058" i="50"/>
  <c r="AD1058" i="50"/>
  <c r="AC1058" i="50"/>
  <c r="AB1058" i="50"/>
  <c r="AH1057" i="50"/>
  <c r="AG1057" i="50"/>
  <c r="AF1057" i="50"/>
  <c r="AE1057" i="50"/>
  <c r="AD1057" i="50"/>
  <c r="AC1057" i="50"/>
  <c r="AB1057" i="50"/>
  <c r="AH1056" i="50"/>
  <c r="AG1056" i="50"/>
  <c r="AF1056" i="50"/>
  <c r="AE1056" i="50"/>
  <c r="AD1056" i="50"/>
  <c r="AC1056" i="50"/>
  <c r="AB1056" i="50"/>
  <c r="AH1055" i="50"/>
  <c r="AG1055" i="50"/>
  <c r="AF1055" i="50"/>
  <c r="AE1055" i="50"/>
  <c r="AD1055" i="50"/>
  <c r="AC1055" i="50"/>
  <c r="AB1055" i="50"/>
  <c r="AH1054" i="50"/>
  <c r="AG1054" i="50"/>
  <c r="AF1054" i="50"/>
  <c r="AE1054" i="50"/>
  <c r="AD1054" i="50"/>
  <c r="AC1054" i="50"/>
  <c r="AB1054" i="50"/>
  <c r="AH1053" i="50"/>
  <c r="AG1053" i="50"/>
  <c r="AF1053" i="50"/>
  <c r="AE1053" i="50"/>
  <c r="AD1053" i="50"/>
  <c r="AC1053" i="50"/>
  <c r="AB1053" i="50"/>
  <c r="AH1052" i="50"/>
  <c r="AG1052" i="50"/>
  <c r="AF1052" i="50"/>
  <c r="AE1052" i="50"/>
  <c r="AD1052" i="50"/>
  <c r="AC1052" i="50"/>
  <c r="AB1052" i="50"/>
  <c r="AH1051" i="50"/>
  <c r="AG1051" i="50"/>
  <c r="AF1051" i="50"/>
  <c r="AE1051" i="50"/>
  <c r="AD1051" i="50"/>
  <c r="AC1051" i="50"/>
  <c r="AB1051" i="50"/>
  <c r="AH1050" i="50"/>
  <c r="AG1050" i="50"/>
  <c r="AF1050" i="50"/>
  <c r="AE1050" i="50"/>
  <c r="AD1050" i="50"/>
  <c r="AC1050" i="50"/>
  <c r="AB1050" i="50"/>
  <c r="AH1049" i="50"/>
  <c r="AG1049" i="50"/>
  <c r="AF1049" i="50"/>
  <c r="AE1049" i="50"/>
  <c r="AD1049" i="50"/>
  <c r="AC1049" i="50"/>
  <c r="AB1049" i="50"/>
  <c r="AH1048" i="50"/>
  <c r="AG1048" i="50"/>
  <c r="AF1048" i="50"/>
  <c r="AE1048" i="50"/>
  <c r="AD1048" i="50"/>
  <c r="AC1048" i="50"/>
  <c r="AB1048" i="50"/>
  <c r="AH1047" i="50"/>
  <c r="AG1047" i="50"/>
  <c r="AF1047" i="50"/>
  <c r="AE1047" i="50"/>
  <c r="AD1047" i="50"/>
  <c r="AC1047" i="50"/>
  <c r="AB1047" i="50"/>
  <c r="AH1046" i="50"/>
  <c r="AG1046" i="50"/>
  <c r="AF1046" i="50"/>
  <c r="AE1046" i="50"/>
  <c r="AD1046" i="50"/>
  <c r="AC1046" i="50"/>
  <c r="AB1046" i="50"/>
  <c r="AH1045" i="50"/>
  <c r="AG1045" i="50"/>
  <c r="AF1045" i="50"/>
  <c r="AE1045" i="50"/>
  <c r="AD1045" i="50"/>
  <c r="AC1045" i="50"/>
  <c r="AB1045" i="50"/>
  <c r="AH1044" i="50"/>
  <c r="AG1044" i="50"/>
  <c r="AF1044" i="50"/>
  <c r="AE1044" i="50"/>
  <c r="AD1044" i="50"/>
  <c r="AC1044" i="50"/>
  <c r="AB1044" i="50"/>
  <c r="AH1043" i="50"/>
  <c r="AG1043" i="50"/>
  <c r="AF1043" i="50"/>
  <c r="AE1043" i="50"/>
  <c r="AD1043" i="50"/>
  <c r="AC1043" i="50"/>
  <c r="AB1043" i="50"/>
  <c r="AH1042" i="50"/>
  <c r="AG1042" i="50"/>
  <c r="AF1042" i="50"/>
  <c r="AE1042" i="50"/>
  <c r="AD1042" i="50"/>
  <c r="AC1042" i="50"/>
  <c r="AB1042" i="50"/>
  <c r="AH1041" i="50"/>
  <c r="AG1041" i="50"/>
  <c r="AF1041" i="50"/>
  <c r="AE1041" i="50"/>
  <c r="AD1041" i="50"/>
  <c r="AC1041" i="50"/>
  <c r="AB1041" i="50"/>
  <c r="AH1040" i="50"/>
  <c r="AG1040" i="50"/>
  <c r="AF1040" i="50"/>
  <c r="AE1040" i="50"/>
  <c r="AD1040" i="50"/>
  <c r="AC1040" i="50"/>
  <c r="AB1040" i="50"/>
  <c r="AH1039" i="50"/>
  <c r="AG1039" i="50"/>
  <c r="AF1039" i="50"/>
  <c r="AE1039" i="50"/>
  <c r="AD1039" i="50"/>
  <c r="AC1039" i="50"/>
  <c r="AB1039" i="50"/>
  <c r="AH1038" i="50"/>
  <c r="AG1038" i="50"/>
  <c r="AF1038" i="50"/>
  <c r="AE1038" i="50"/>
  <c r="AD1038" i="50"/>
  <c r="AC1038" i="50"/>
  <c r="AB1038" i="50"/>
  <c r="AH1037" i="50"/>
  <c r="AG1037" i="50"/>
  <c r="AF1037" i="50"/>
  <c r="AE1037" i="50"/>
  <c r="AD1037" i="50"/>
  <c r="AC1037" i="50"/>
  <c r="AB1037" i="50"/>
  <c r="AH1036" i="50"/>
  <c r="AG1036" i="50"/>
  <c r="AF1036" i="50"/>
  <c r="AE1036" i="50"/>
  <c r="AD1036" i="50"/>
  <c r="AC1036" i="50"/>
  <c r="AB1036" i="50"/>
  <c r="AH1035" i="50"/>
  <c r="AG1035" i="50"/>
  <c r="AF1035" i="50"/>
  <c r="AE1035" i="50"/>
  <c r="AD1035" i="50"/>
  <c r="AC1035" i="50"/>
  <c r="AB1035" i="50"/>
  <c r="AH1034" i="50"/>
  <c r="AG1034" i="50"/>
  <c r="AF1034" i="50"/>
  <c r="AE1034" i="50"/>
  <c r="AD1034" i="50"/>
  <c r="AC1034" i="50"/>
  <c r="AB1034" i="50"/>
  <c r="AH1033" i="50"/>
  <c r="AG1033" i="50"/>
  <c r="AF1033" i="50"/>
  <c r="AE1033" i="50"/>
  <c r="AD1033" i="50"/>
  <c r="AC1033" i="50"/>
  <c r="AB1033" i="50"/>
  <c r="AH1032" i="50"/>
  <c r="AG1032" i="50"/>
  <c r="AF1032" i="50"/>
  <c r="AE1032" i="50"/>
  <c r="AD1032" i="50"/>
  <c r="AC1032" i="50"/>
  <c r="AB1032" i="50"/>
  <c r="AH1031" i="50"/>
  <c r="AG1031" i="50"/>
  <c r="AF1031" i="50"/>
  <c r="AE1031" i="50"/>
  <c r="AD1031" i="50"/>
  <c r="AC1031" i="50"/>
  <c r="AB1031" i="50"/>
  <c r="AH1030" i="50"/>
  <c r="AG1030" i="50"/>
  <c r="AF1030" i="50"/>
  <c r="AE1030" i="50"/>
  <c r="AD1030" i="50"/>
  <c r="AC1030" i="50"/>
  <c r="AB1030" i="50"/>
  <c r="AH1029" i="50"/>
  <c r="AG1029" i="50"/>
  <c r="AF1029" i="50"/>
  <c r="AE1029" i="50"/>
  <c r="AD1029" i="50"/>
  <c r="AC1029" i="50"/>
  <c r="AB1029" i="50"/>
  <c r="AH1028" i="50"/>
  <c r="AG1028" i="50"/>
  <c r="AF1028" i="50"/>
  <c r="AE1028" i="50"/>
  <c r="AD1028" i="50"/>
  <c r="AC1028" i="50"/>
  <c r="AB1028" i="50"/>
  <c r="AH1027" i="50"/>
  <c r="AG1027" i="50"/>
  <c r="AF1027" i="50"/>
  <c r="AE1027" i="50"/>
  <c r="AD1027" i="50"/>
  <c r="AC1027" i="50"/>
  <c r="AB1027" i="50"/>
  <c r="AH1026" i="50"/>
  <c r="AG1026" i="50"/>
  <c r="AF1026" i="50"/>
  <c r="AE1026" i="50"/>
  <c r="AD1026" i="50"/>
  <c r="AC1026" i="50"/>
  <c r="AB1026" i="50"/>
  <c r="AH1025" i="50"/>
  <c r="AG1025" i="50"/>
  <c r="AF1025" i="50"/>
  <c r="AE1025" i="50"/>
  <c r="AD1025" i="50"/>
  <c r="AC1025" i="50"/>
  <c r="AB1025" i="50"/>
  <c r="AH1024" i="50"/>
  <c r="AG1024" i="50"/>
  <c r="AF1024" i="50"/>
  <c r="AE1024" i="50"/>
  <c r="AD1024" i="50"/>
  <c r="AC1024" i="50"/>
  <c r="AB1024" i="50"/>
  <c r="AH1023" i="50"/>
  <c r="AG1023" i="50"/>
  <c r="AF1023" i="50"/>
  <c r="AE1023" i="50"/>
  <c r="AD1023" i="50"/>
  <c r="AC1023" i="50"/>
  <c r="AB1023" i="50"/>
  <c r="AH1022" i="50"/>
  <c r="AG1022" i="50"/>
  <c r="AF1022" i="50"/>
  <c r="AE1022" i="50"/>
  <c r="AD1022" i="50"/>
  <c r="AC1022" i="50"/>
  <c r="AB1022" i="50"/>
  <c r="AH1021" i="50"/>
  <c r="AG1021" i="50"/>
  <c r="AF1021" i="50"/>
  <c r="AE1021" i="50"/>
  <c r="AD1021" i="50"/>
  <c r="AC1021" i="50"/>
  <c r="AB1021" i="50"/>
  <c r="AH1020" i="50"/>
  <c r="AG1020" i="50"/>
  <c r="AF1020" i="50"/>
  <c r="AE1020" i="50"/>
  <c r="AD1020" i="50"/>
  <c r="AC1020" i="50"/>
  <c r="AB1020" i="50"/>
  <c r="AH1019" i="50"/>
  <c r="AG1019" i="50"/>
  <c r="AF1019" i="50"/>
  <c r="AE1019" i="50"/>
  <c r="AD1019" i="50"/>
  <c r="AC1019" i="50"/>
  <c r="AB1019" i="50"/>
  <c r="AH1018" i="50"/>
  <c r="AG1018" i="50"/>
  <c r="AF1018" i="50"/>
  <c r="AE1018" i="50"/>
  <c r="AD1018" i="50"/>
  <c r="AC1018" i="50"/>
  <c r="AB1018" i="50"/>
  <c r="AH1017" i="50"/>
  <c r="AG1017" i="50"/>
  <c r="AF1017" i="50"/>
  <c r="AE1017" i="50"/>
  <c r="AD1017" i="50"/>
  <c r="AC1017" i="50"/>
  <c r="AB1017" i="50"/>
  <c r="AH1016" i="50"/>
  <c r="AG1016" i="50"/>
  <c r="AF1016" i="50"/>
  <c r="AE1016" i="50"/>
  <c r="AD1016" i="50"/>
  <c r="AC1016" i="50"/>
  <c r="AB1016" i="50"/>
  <c r="AH1015" i="50"/>
  <c r="AG1015" i="50"/>
  <c r="AF1015" i="50"/>
  <c r="AE1015" i="50"/>
  <c r="AD1015" i="50"/>
  <c r="AC1015" i="50"/>
  <c r="AB1015" i="50"/>
  <c r="AH1014" i="50"/>
  <c r="AG1014" i="50"/>
  <c r="AF1014" i="50"/>
  <c r="AE1014" i="50"/>
  <c r="AD1014" i="50"/>
  <c r="AC1014" i="50"/>
  <c r="AB1014" i="50"/>
  <c r="AH1013" i="50"/>
  <c r="AG1013" i="50"/>
  <c r="AF1013" i="50"/>
  <c r="AE1013" i="50"/>
  <c r="AD1013" i="50"/>
  <c r="AC1013" i="50"/>
  <c r="AB1013" i="50"/>
  <c r="AH1012" i="50"/>
  <c r="AG1012" i="50"/>
  <c r="AF1012" i="50"/>
  <c r="AE1012" i="50"/>
  <c r="AD1012" i="50"/>
  <c r="AC1012" i="50"/>
  <c r="AB1012" i="50"/>
  <c r="AH1011" i="50"/>
  <c r="AG1011" i="50"/>
  <c r="AF1011" i="50"/>
  <c r="AE1011" i="50"/>
  <c r="AD1011" i="50"/>
  <c r="AC1011" i="50"/>
  <c r="AB1011" i="50"/>
  <c r="AH1010" i="50"/>
  <c r="AG1010" i="50"/>
  <c r="AF1010" i="50"/>
  <c r="AE1010" i="50"/>
  <c r="AD1010" i="50"/>
  <c r="AC1010" i="50"/>
  <c r="AB1010" i="50"/>
  <c r="AH1009" i="50"/>
  <c r="AG1009" i="50"/>
  <c r="AF1009" i="50"/>
  <c r="AE1009" i="50"/>
  <c r="AD1009" i="50"/>
  <c r="AC1009" i="50"/>
  <c r="AB1009" i="50"/>
  <c r="AH1008" i="50"/>
  <c r="AG1008" i="50"/>
  <c r="AF1008" i="50"/>
  <c r="AE1008" i="50"/>
  <c r="AD1008" i="50"/>
  <c r="AC1008" i="50"/>
  <c r="AB1008" i="50"/>
  <c r="AH1007" i="50"/>
  <c r="AG1007" i="50"/>
  <c r="AF1007" i="50"/>
  <c r="AE1007" i="50"/>
  <c r="AD1007" i="50"/>
  <c r="AC1007" i="50"/>
  <c r="AB1007" i="50"/>
  <c r="AH1006" i="50"/>
  <c r="AG1006" i="50"/>
  <c r="AF1006" i="50"/>
  <c r="AE1006" i="50"/>
  <c r="AD1006" i="50"/>
  <c r="AC1006" i="50"/>
  <c r="AB1006" i="50"/>
  <c r="AH1005" i="50"/>
  <c r="AG1005" i="50"/>
  <c r="AF1005" i="50"/>
  <c r="AE1005" i="50"/>
  <c r="AD1005" i="50"/>
  <c r="AC1005" i="50"/>
  <c r="AB1005" i="50"/>
  <c r="AH1004" i="50"/>
  <c r="AG1004" i="50"/>
  <c r="AF1004" i="50"/>
  <c r="AE1004" i="50"/>
  <c r="AD1004" i="50"/>
  <c r="AC1004" i="50"/>
  <c r="AB1004" i="50"/>
  <c r="AH1003" i="50"/>
  <c r="AG1003" i="50"/>
  <c r="AF1003" i="50"/>
  <c r="AE1003" i="50"/>
  <c r="AD1003" i="50"/>
  <c r="AC1003" i="50"/>
  <c r="AB1003" i="50"/>
  <c r="AH1002" i="50"/>
  <c r="AG1002" i="50"/>
  <c r="AF1002" i="50"/>
  <c r="AE1002" i="50"/>
  <c r="AD1002" i="50"/>
  <c r="AC1002" i="50"/>
  <c r="AB1002" i="50"/>
  <c r="AH1001" i="50"/>
  <c r="AG1001" i="50"/>
  <c r="AF1001" i="50"/>
  <c r="AE1001" i="50"/>
  <c r="AD1001" i="50"/>
  <c r="AC1001" i="50"/>
  <c r="AB1001" i="50"/>
  <c r="AH1000" i="50"/>
  <c r="AG1000" i="50"/>
  <c r="AF1000" i="50"/>
  <c r="AE1000" i="50"/>
  <c r="AD1000" i="50"/>
  <c r="AC1000" i="50"/>
  <c r="AB1000" i="50"/>
  <c r="AH999" i="50"/>
  <c r="AG999" i="50"/>
  <c r="AF999" i="50"/>
  <c r="AE999" i="50"/>
  <c r="AD999" i="50"/>
  <c r="AC999" i="50"/>
  <c r="AB999" i="50"/>
  <c r="AH998" i="50"/>
  <c r="AG998" i="50"/>
  <c r="AF998" i="50"/>
  <c r="AE998" i="50"/>
  <c r="AD998" i="50"/>
  <c r="AC998" i="50"/>
  <c r="AB998" i="50"/>
  <c r="AH997" i="50"/>
  <c r="AG997" i="50"/>
  <c r="AF997" i="50"/>
  <c r="AE997" i="50"/>
  <c r="AD997" i="50"/>
  <c r="AC997" i="50"/>
  <c r="AB997" i="50"/>
  <c r="AH996" i="50"/>
  <c r="AG996" i="50"/>
  <c r="AF996" i="50"/>
  <c r="AE996" i="50"/>
  <c r="AD996" i="50"/>
  <c r="AC996" i="50"/>
  <c r="AB996" i="50"/>
  <c r="AH995" i="50"/>
  <c r="AG995" i="50"/>
  <c r="AF995" i="50"/>
  <c r="AE995" i="50"/>
  <c r="AD995" i="50"/>
  <c r="AC995" i="50"/>
  <c r="AB995" i="50"/>
  <c r="AH994" i="50"/>
  <c r="AG994" i="50"/>
  <c r="AF994" i="50"/>
  <c r="AE994" i="50"/>
  <c r="AD994" i="50"/>
  <c r="AC994" i="50"/>
  <c r="AB994" i="50"/>
  <c r="AH993" i="50"/>
  <c r="AG993" i="50"/>
  <c r="AF993" i="50"/>
  <c r="AE993" i="50"/>
  <c r="AD993" i="50"/>
  <c r="AC993" i="50"/>
  <c r="AB993" i="50"/>
  <c r="AH992" i="50"/>
  <c r="AG992" i="50"/>
  <c r="AF992" i="50"/>
  <c r="AE992" i="50"/>
  <c r="AD992" i="50"/>
  <c r="AC992" i="50"/>
  <c r="AB992" i="50"/>
  <c r="AH991" i="50"/>
  <c r="AG991" i="50"/>
  <c r="AF991" i="50"/>
  <c r="AE991" i="50"/>
  <c r="AD991" i="50"/>
  <c r="AC991" i="50"/>
  <c r="AB991" i="50"/>
  <c r="AH990" i="50"/>
  <c r="AG990" i="50"/>
  <c r="AF990" i="50"/>
  <c r="AE990" i="50"/>
  <c r="AD990" i="50"/>
  <c r="AC990" i="50"/>
  <c r="AB990" i="50"/>
  <c r="AH989" i="50"/>
  <c r="AG989" i="50"/>
  <c r="AF989" i="50"/>
  <c r="AE989" i="50"/>
  <c r="AD989" i="50"/>
  <c r="AC989" i="50"/>
  <c r="AB989" i="50"/>
  <c r="AH988" i="50"/>
  <c r="AG988" i="50"/>
  <c r="AF988" i="50"/>
  <c r="AE988" i="50"/>
  <c r="AD988" i="50"/>
  <c r="AC988" i="50"/>
  <c r="AB988" i="50"/>
  <c r="AH987" i="50"/>
  <c r="AG987" i="50"/>
  <c r="AF987" i="50"/>
  <c r="AE987" i="50"/>
  <c r="AD987" i="50"/>
  <c r="AC987" i="50"/>
  <c r="AB987" i="50"/>
  <c r="AH986" i="50"/>
  <c r="AG986" i="50"/>
  <c r="AF986" i="50"/>
  <c r="AE986" i="50"/>
  <c r="AD986" i="50"/>
  <c r="AC986" i="50"/>
  <c r="AB986" i="50"/>
  <c r="AH985" i="50"/>
  <c r="AG985" i="50"/>
  <c r="AF985" i="50"/>
  <c r="AE985" i="50"/>
  <c r="AD985" i="50"/>
  <c r="AC985" i="50"/>
  <c r="AB985" i="50"/>
  <c r="AH984" i="50"/>
  <c r="AG984" i="50"/>
  <c r="AF984" i="50"/>
  <c r="AE984" i="50"/>
  <c r="AD984" i="50"/>
  <c r="AC984" i="50"/>
  <c r="AB984" i="50"/>
  <c r="AH983" i="50"/>
  <c r="AG983" i="50"/>
  <c r="AF983" i="50"/>
  <c r="AE983" i="50"/>
  <c r="AD983" i="50"/>
  <c r="AC983" i="50"/>
  <c r="AB983" i="50"/>
  <c r="AH982" i="50"/>
  <c r="AG982" i="50"/>
  <c r="AF982" i="50"/>
  <c r="AE982" i="50"/>
  <c r="AD982" i="50"/>
  <c r="AC982" i="50"/>
  <c r="AB982" i="50"/>
  <c r="AH981" i="50"/>
  <c r="AG981" i="50"/>
  <c r="AF981" i="50"/>
  <c r="AE981" i="50"/>
  <c r="AD981" i="50"/>
  <c r="AC981" i="50"/>
  <c r="AB981" i="50"/>
  <c r="AH980" i="50"/>
  <c r="AG980" i="50"/>
  <c r="AF980" i="50"/>
  <c r="AE980" i="50"/>
  <c r="AD980" i="50"/>
  <c r="AC980" i="50"/>
  <c r="AB980" i="50"/>
  <c r="AH979" i="50"/>
  <c r="AG979" i="50"/>
  <c r="AF979" i="50"/>
  <c r="AE979" i="50"/>
  <c r="AD979" i="50"/>
  <c r="AC979" i="50"/>
  <c r="AB979" i="50"/>
  <c r="AH978" i="50"/>
  <c r="AG978" i="50"/>
  <c r="AF978" i="50"/>
  <c r="AE978" i="50"/>
  <c r="AD978" i="50"/>
  <c r="AC978" i="50"/>
  <c r="AB978" i="50"/>
  <c r="AH977" i="50"/>
  <c r="AG977" i="50"/>
  <c r="AF977" i="50"/>
  <c r="AE977" i="50"/>
  <c r="AD977" i="50"/>
  <c r="AC977" i="50"/>
  <c r="AB977" i="50"/>
  <c r="AH976" i="50"/>
  <c r="AG976" i="50"/>
  <c r="AF976" i="50"/>
  <c r="AE976" i="50"/>
  <c r="AD976" i="50"/>
  <c r="AC976" i="50"/>
  <c r="AB976" i="50"/>
  <c r="AH975" i="50"/>
  <c r="AG975" i="50"/>
  <c r="AF975" i="50"/>
  <c r="AE975" i="50"/>
  <c r="AD975" i="50"/>
  <c r="AC975" i="50"/>
  <c r="AB975" i="50"/>
  <c r="AH974" i="50"/>
  <c r="AG974" i="50"/>
  <c r="AF974" i="50"/>
  <c r="AE974" i="50"/>
  <c r="AD974" i="50"/>
  <c r="AC974" i="50"/>
  <c r="AB974" i="50"/>
  <c r="AH973" i="50"/>
  <c r="AG973" i="50"/>
  <c r="AF973" i="50"/>
  <c r="AE973" i="50"/>
  <c r="AD973" i="50"/>
  <c r="AC973" i="50"/>
  <c r="AB973" i="50"/>
  <c r="AH972" i="50"/>
  <c r="AG972" i="50"/>
  <c r="AF972" i="50"/>
  <c r="AE972" i="50"/>
  <c r="AD972" i="50"/>
  <c r="AC972" i="50"/>
  <c r="AB972" i="50"/>
  <c r="AH971" i="50"/>
  <c r="AG971" i="50"/>
  <c r="AF971" i="50"/>
  <c r="AE971" i="50"/>
  <c r="AD971" i="50"/>
  <c r="AC971" i="50"/>
  <c r="AB971" i="50"/>
  <c r="AH970" i="50"/>
  <c r="AG970" i="50"/>
  <c r="AF970" i="50"/>
  <c r="AE970" i="50"/>
  <c r="AD970" i="50"/>
  <c r="AC970" i="50"/>
  <c r="AB970" i="50"/>
  <c r="AH969" i="50"/>
  <c r="AG969" i="50"/>
  <c r="AF969" i="50"/>
  <c r="AE969" i="50"/>
  <c r="AD969" i="50"/>
  <c r="AC969" i="50"/>
  <c r="AB969" i="50"/>
  <c r="AH968" i="50"/>
  <c r="AG968" i="50"/>
  <c r="AF968" i="50"/>
  <c r="AE968" i="50"/>
  <c r="AD968" i="50"/>
  <c r="AC968" i="50"/>
  <c r="AB968" i="50"/>
  <c r="AH967" i="50"/>
  <c r="AG967" i="50"/>
  <c r="AF967" i="50"/>
  <c r="AE967" i="50"/>
  <c r="AD967" i="50"/>
  <c r="AC967" i="50"/>
  <c r="AB967" i="50"/>
  <c r="AH966" i="50"/>
  <c r="AG966" i="50"/>
  <c r="AF966" i="50"/>
  <c r="AE966" i="50"/>
  <c r="AD966" i="50"/>
  <c r="AC966" i="50"/>
  <c r="AB966" i="50"/>
  <c r="AH965" i="50"/>
  <c r="AG965" i="50"/>
  <c r="AF965" i="50"/>
  <c r="AE965" i="50"/>
  <c r="AD965" i="50"/>
  <c r="AC965" i="50"/>
  <c r="AB965" i="50"/>
  <c r="AH964" i="50"/>
  <c r="AG964" i="50"/>
  <c r="AF964" i="50"/>
  <c r="AE964" i="50"/>
  <c r="AD964" i="50"/>
  <c r="AC964" i="50"/>
  <c r="AB964" i="50"/>
  <c r="AH963" i="50"/>
  <c r="AG963" i="50"/>
  <c r="AF963" i="50"/>
  <c r="AE963" i="50"/>
  <c r="AD963" i="50"/>
  <c r="AC963" i="50"/>
  <c r="AB963" i="50"/>
  <c r="AH962" i="50"/>
  <c r="AG962" i="50"/>
  <c r="AF962" i="50"/>
  <c r="AE962" i="50"/>
  <c r="AD962" i="50"/>
  <c r="AC962" i="50"/>
  <c r="AB962" i="50"/>
  <c r="AH961" i="50"/>
  <c r="AG961" i="50"/>
  <c r="AF961" i="50"/>
  <c r="AE961" i="50"/>
  <c r="AD961" i="50"/>
  <c r="AC961" i="50"/>
  <c r="AB961" i="50"/>
  <c r="AH960" i="50"/>
  <c r="AG960" i="50"/>
  <c r="AF960" i="50"/>
  <c r="AE960" i="50"/>
  <c r="AD960" i="50"/>
  <c r="AC960" i="50"/>
  <c r="AB960" i="50"/>
  <c r="AH959" i="50"/>
  <c r="AG959" i="50"/>
  <c r="AF959" i="50"/>
  <c r="AE959" i="50"/>
  <c r="AD959" i="50"/>
  <c r="AC959" i="50"/>
  <c r="AB959" i="50"/>
  <c r="AH958" i="50"/>
  <c r="AG958" i="50"/>
  <c r="AF958" i="50"/>
  <c r="AE958" i="50"/>
  <c r="AD958" i="50"/>
  <c r="AC958" i="50"/>
  <c r="AB958" i="50"/>
  <c r="AH957" i="50"/>
  <c r="AG957" i="50"/>
  <c r="AF957" i="50"/>
  <c r="AE957" i="50"/>
  <c r="AD957" i="50"/>
  <c r="AC957" i="50"/>
  <c r="AB957" i="50"/>
  <c r="AH956" i="50"/>
  <c r="AG956" i="50"/>
  <c r="AF956" i="50"/>
  <c r="AE956" i="50"/>
  <c r="AD956" i="50"/>
  <c r="AC956" i="50"/>
  <c r="AB956" i="50"/>
  <c r="AH955" i="50"/>
  <c r="AG955" i="50"/>
  <c r="AF955" i="50"/>
  <c r="AE955" i="50"/>
  <c r="AD955" i="50"/>
  <c r="AC955" i="50"/>
  <c r="AB955" i="50"/>
  <c r="AH954" i="50"/>
  <c r="AG954" i="50"/>
  <c r="AF954" i="50"/>
  <c r="AE954" i="50"/>
  <c r="AD954" i="50"/>
  <c r="AC954" i="50"/>
  <c r="AB954" i="50"/>
  <c r="AH953" i="50"/>
  <c r="AG953" i="50"/>
  <c r="AF953" i="50"/>
  <c r="AE953" i="50"/>
  <c r="AD953" i="50"/>
  <c r="AC953" i="50"/>
  <c r="AB953" i="50"/>
  <c r="AH952" i="50"/>
  <c r="AG952" i="50"/>
  <c r="AF952" i="50"/>
  <c r="AE952" i="50"/>
  <c r="AD952" i="50"/>
  <c r="AC952" i="50"/>
  <c r="AB952" i="50"/>
  <c r="AH951" i="50"/>
  <c r="AG951" i="50"/>
  <c r="AF951" i="50"/>
  <c r="AE951" i="50"/>
  <c r="AD951" i="50"/>
  <c r="AC951" i="50"/>
  <c r="AB951" i="50"/>
  <c r="AH950" i="50"/>
  <c r="AG950" i="50"/>
  <c r="AF950" i="50"/>
  <c r="AE950" i="50"/>
  <c r="AD950" i="50"/>
  <c r="AC950" i="50"/>
  <c r="AB950" i="50"/>
  <c r="AH949" i="50"/>
  <c r="AG949" i="50"/>
  <c r="AF949" i="50"/>
  <c r="AE949" i="50"/>
  <c r="AD949" i="50"/>
  <c r="AC949" i="50"/>
  <c r="AB949" i="50"/>
  <c r="AH948" i="50"/>
  <c r="AG948" i="50"/>
  <c r="AF948" i="50"/>
  <c r="AE948" i="50"/>
  <c r="AD948" i="50"/>
  <c r="AC948" i="50"/>
  <c r="AB948" i="50"/>
  <c r="AH947" i="50"/>
  <c r="AG947" i="50"/>
  <c r="AF947" i="50"/>
  <c r="AE947" i="50"/>
  <c r="AD947" i="50"/>
  <c r="AC947" i="50"/>
  <c r="AB947" i="50"/>
  <c r="AH946" i="50"/>
  <c r="AG946" i="50"/>
  <c r="AF946" i="50"/>
  <c r="AE946" i="50"/>
  <c r="AD946" i="50"/>
  <c r="AC946" i="50"/>
  <c r="AB946" i="50"/>
  <c r="AH945" i="50"/>
  <c r="AG945" i="50"/>
  <c r="AF945" i="50"/>
  <c r="AE945" i="50"/>
  <c r="AD945" i="50"/>
  <c r="AC945" i="50"/>
  <c r="AB945" i="50"/>
  <c r="AH944" i="50"/>
  <c r="AG944" i="50"/>
  <c r="AF944" i="50"/>
  <c r="AE944" i="50"/>
  <c r="AD944" i="50"/>
  <c r="AC944" i="50"/>
  <c r="AB944" i="50"/>
  <c r="AH943" i="50"/>
  <c r="AG943" i="50"/>
  <c r="AF943" i="50"/>
  <c r="AE943" i="50"/>
  <c r="AD943" i="50"/>
  <c r="AC943" i="50"/>
  <c r="AB943" i="50"/>
  <c r="AH942" i="50"/>
  <c r="AG942" i="50"/>
  <c r="AF942" i="50"/>
  <c r="AE942" i="50"/>
  <c r="AD942" i="50"/>
  <c r="AC942" i="50"/>
  <c r="AB942" i="50"/>
  <c r="AH941" i="50"/>
  <c r="AG941" i="50"/>
  <c r="AF941" i="50"/>
  <c r="AE941" i="50"/>
  <c r="AD941" i="50"/>
  <c r="AC941" i="50"/>
  <c r="AB941" i="50"/>
  <c r="AH940" i="50"/>
  <c r="AG940" i="50"/>
  <c r="AF940" i="50"/>
  <c r="AE940" i="50"/>
  <c r="AD940" i="50"/>
  <c r="AC940" i="50"/>
  <c r="AB940" i="50"/>
  <c r="AH939" i="50"/>
  <c r="AG939" i="50"/>
  <c r="AF939" i="50"/>
  <c r="AE939" i="50"/>
  <c r="AD939" i="50"/>
  <c r="AC939" i="50"/>
  <c r="AB939" i="50"/>
  <c r="AH938" i="50"/>
  <c r="AG938" i="50"/>
  <c r="AF938" i="50"/>
  <c r="AE938" i="50"/>
  <c r="AD938" i="50"/>
  <c r="AC938" i="50"/>
  <c r="AB938" i="50"/>
  <c r="AH937" i="50"/>
  <c r="AG937" i="50"/>
  <c r="AF937" i="50"/>
  <c r="AE937" i="50"/>
  <c r="AD937" i="50"/>
  <c r="AC937" i="50"/>
  <c r="AB937" i="50"/>
  <c r="AH936" i="50"/>
  <c r="AG936" i="50"/>
  <c r="AF936" i="50"/>
  <c r="AE936" i="50"/>
  <c r="AD936" i="50"/>
  <c r="AC936" i="50"/>
  <c r="AB936" i="50"/>
  <c r="AH935" i="50"/>
  <c r="AG935" i="50"/>
  <c r="AF935" i="50"/>
  <c r="AE935" i="50"/>
  <c r="AD935" i="50"/>
  <c r="AC935" i="50"/>
  <c r="AB935" i="50"/>
  <c r="AH934" i="50"/>
  <c r="AG934" i="50"/>
  <c r="AF934" i="50"/>
  <c r="AE934" i="50"/>
  <c r="AD934" i="50"/>
  <c r="AC934" i="50"/>
  <c r="AB934" i="50"/>
  <c r="AH933" i="50"/>
  <c r="AG933" i="50"/>
  <c r="AF933" i="50"/>
  <c r="AE933" i="50"/>
  <c r="AD933" i="50"/>
  <c r="AC933" i="50"/>
  <c r="AB933" i="50"/>
  <c r="AH932" i="50"/>
  <c r="AG932" i="50"/>
  <c r="AF932" i="50"/>
  <c r="AE932" i="50"/>
  <c r="AD932" i="50"/>
  <c r="AC932" i="50"/>
  <c r="AB932" i="50"/>
  <c r="AH931" i="50"/>
  <c r="AG931" i="50"/>
  <c r="AF931" i="50"/>
  <c r="AE931" i="50"/>
  <c r="AD931" i="50"/>
  <c r="AC931" i="50"/>
  <c r="AB931" i="50"/>
  <c r="AH930" i="50"/>
  <c r="AG930" i="50"/>
  <c r="AF930" i="50"/>
  <c r="AE930" i="50"/>
  <c r="AD930" i="50"/>
  <c r="AC930" i="50"/>
  <c r="AB930" i="50"/>
  <c r="AH929" i="50"/>
  <c r="AG929" i="50"/>
  <c r="AF929" i="50"/>
  <c r="AE929" i="50"/>
  <c r="AD929" i="50"/>
  <c r="AC929" i="50"/>
  <c r="AB929" i="50"/>
  <c r="AH928" i="50"/>
  <c r="AG928" i="50"/>
  <c r="AF928" i="50"/>
  <c r="AE928" i="50"/>
  <c r="AD928" i="50"/>
  <c r="AC928" i="50"/>
  <c r="AB928" i="50"/>
  <c r="AH927" i="50"/>
  <c r="AG927" i="50"/>
  <c r="AF927" i="50"/>
  <c r="AE927" i="50"/>
  <c r="AD927" i="50"/>
  <c r="AC927" i="50"/>
  <c r="AB927" i="50"/>
  <c r="AH926" i="50"/>
  <c r="AG926" i="50"/>
  <c r="AF926" i="50"/>
  <c r="AE926" i="50"/>
  <c r="AD926" i="50"/>
  <c r="AC926" i="50"/>
  <c r="AB926" i="50"/>
  <c r="AH925" i="50"/>
  <c r="AG925" i="50"/>
  <c r="AF925" i="50"/>
  <c r="AE925" i="50"/>
  <c r="AD925" i="50"/>
  <c r="AC925" i="50"/>
  <c r="AB925" i="50"/>
  <c r="AH924" i="50"/>
  <c r="AG924" i="50"/>
  <c r="AF924" i="50"/>
  <c r="AE924" i="50"/>
  <c r="AD924" i="50"/>
  <c r="AC924" i="50"/>
  <c r="AB924" i="50"/>
  <c r="AH923" i="50"/>
  <c r="AG923" i="50"/>
  <c r="AF923" i="50"/>
  <c r="AE923" i="50"/>
  <c r="AD923" i="50"/>
  <c r="AC923" i="50"/>
  <c r="AB923" i="50"/>
  <c r="AH922" i="50"/>
  <c r="AG922" i="50"/>
  <c r="AF922" i="50"/>
  <c r="AE922" i="50"/>
  <c r="AD922" i="50"/>
  <c r="AC922" i="50"/>
  <c r="AB922" i="50"/>
  <c r="AH921" i="50"/>
  <c r="AG921" i="50"/>
  <c r="AF921" i="50"/>
  <c r="AE921" i="50"/>
  <c r="AD921" i="50"/>
  <c r="AC921" i="50"/>
  <c r="AB921" i="50"/>
  <c r="AH920" i="50"/>
  <c r="AG920" i="50"/>
  <c r="AF920" i="50"/>
  <c r="AE920" i="50"/>
  <c r="AD920" i="50"/>
  <c r="AC920" i="50"/>
  <c r="AB920" i="50"/>
  <c r="AH919" i="50"/>
  <c r="AG919" i="50"/>
  <c r="AF919" i="50"/>
  <c r="AE919" i="50"/>
  <c r="AD919" i="50"/>
  <c r="AC919" i="50"/>
  <c r="AB919" i="50"/>
  <c r="AH918" i="50"/>
  <c r="AG918" i="50"/>
  <c r="AF918" i="50"/>
  <c r="AE918" i="50"/>
  <c r="AD918" i="50"/>
  <c r="AC918" i="50"/>
  <c r="AB918" i="50"/>
  <c r="AH917" i="50"/>
  <c r="AG917" i="50"/>
  <c r="AF917" i="50"/>
  <c r="AE917" i="50"/>
  <c r="AD917" i="50"/>
  <c r="AC917" i="50"/>
  <c r="AB917" i="50"/>
  <c r="AH916" i="50"/>
  <c r="AG916" i="50"/>
  <c r="AF916" i="50"/>
  <c r="AE916" i="50"/>
  <c r="AD916" i="50"/>
  <c r="AC916" i="50"/>
  <c r="AB916" i="50"/>
  <c r="AH915" i="50"/>
  <c r="AG915" i="50"/>
  <c r="AF915" i="50"/>
  <c r="AE915" i="50"/>
  <c r="AD915" i="50"/>
  <c r="AC915" i="50"/>
  <c r="AB915" i="50"/>
  <c r="AH914" i="50"/>
  <c r="AG914" i="50"/>
  <c r="AF914" i="50"/>
  <c r="AE914" i="50"/>
  <c r="AD914" i="50"/>
  <c r="AC914" i="50"/>
  <c r="AB914" i="50"/>
  <c r="AH913" i="50"/>
  <c r="AG913" i="50"/>
  <c r="AF913" i="50"/>
  <c r="AE913" i="50"/>
  <c r="AD913" i="50"/>
  <c r="AC913" i="50"/>
  <c r="AB913" i="50"/>
  <c r="AH912" i="50"/>
  <c r="AG912" i="50"/>
  <c r="AF912" i="50"/>
  <c r="AE912" i="50"/>
  <c r="AD912" i="50"/>
  <c r="AC912" i="50"/>
  <c r="AB912" i="50"/>
  <c r="AH911" i="50"/>
  <c r="AG911" i="50"/>
  <c r="AF911" i="50"/>
  <c r="AE911" i="50"/>
  <c r="AD911" i="50"/>
  <c r="AC911" i="50"/>
  <c r="AB911" i="50"/>
  <c r="AH910" i="50"/>
  <c r="AG910" i="50"/>
  <c r="AF910" i="50"/>
  <c r="AE910" i="50"/>
  <c r="AD910" i="50"/>
  <c r="AC910" i="50"/>
  <c r="AB910" i="50"/>
  <c r="AH909" i="50"/>
  <c r="AG909" i="50"/>
  <c r="AF909" i="50"/>
  <c r="AE909" i="50"/>
  <c r="AD909" i="50"/>
  <c r="AC909" i="50"/>
  <c r="AB909" i="50"/>
  <c r="AH908" i="50"/>
  <c r="AG908" i="50"/>
  <c r="AF908" i="50"/>
  <c r="AE908" i="50"/>
  <c r="AD908" i="50"/>
  <c r="AC908" i="50"/>
  <c r="AB908" i="50"/>
  <c r="AH907" i="50"/>
  <c r="AG907" i="50"/>
  <c r="AF907" i="50"/>
  <c r="AE907" i="50"/>
  <c r="AD907" i="50"/>
  <c r="AC907" i="50"/>
  <c r="AB907" i="50"/>
  <c r="AH906" i="50"/>
  <c r="AG906" i="50"/>
  <c r="AF906" i="50"/>
  <c r="AE906" i="50"/>
  <c r="AD906" i="50"/>
  <c r="AC906" i="50"/>
  <c r="AB906" i="50"/>
  <c r="AH905" i="50"/>
  <c r="AG905" i="50"/>
  <c r="AF905" i="50"/>
  <c r="AE905" i="50"/>
  <c r="AD905" i="50"/>
  <c r="AC905" i="50"/>
  <c r="AB905" i="50"/>
  <c r="AH904" i="50"/>
  <c r="AG904" i="50"/>
  <c r="AF904" i="50"/>
  <c r="AE904" i="50"/>
  <c r="AD904" i="50"/>
  <c r="AC904" i="50"/>
  <c r="AB904" i="50"/>
  <c r="AH903" i="50"/>
  <c r="AG903" i="50"/>
  <c r="AF903" i="50"/>
  <c r="AE903" i="50"/>
  <c r="AD903" i="50"/>
  <c r="AC903" i="50"/>
  <c r="AB903" i="50"/>
  <c r="AH902" i="50"/>
  <c r="AG902" i="50"/>
  <c r="AF902" i="50"/>
  <c r="AE902" i="50"/>
  <c r="AD902" i="50"/>
  <c r="AC902" i="50"/>
  <c r="AB902" i="50"/>
  <c r="AH901" i="50"/>
  <c r="AG901" i="50"/>
  <c r="AF901" i="50"/>
  <c r="AE901" i="50"/>
  <c r="AD901" i="50"/>
  <c r="AC901" i="50"/>
  <c r="AB901" i="50"/>
  <c r="AH900" i="50"/>
  <c r="AG900" i="50"/>
  <c r="AF900" i="50"/>
  <c r="AE900" i="50"/>
  <c r="AD900" i="50"/>
  <c r="AC900" i="50"/>
  <c r="AB900" i="50"/>
  <c r="AH899" i="50"/>
  <c r="AG899" i="50"/>
  <c r="AF899" i="50"/>
  <c r="AE899" i="50"/>
  <c r="AD899" i="50"/>
  <c r="AC899" i="50"/>
  <c r="AB899" i="50"/>
  <c r="AH898" i="50"/>
  <c r="AG898" i="50"/>
  <c r="AF898" i="50"/>
  <c r="AE898" i="50"/>
  <c r="AD898" i="50"/>
  <c r="AC898" i="50"/>
  <c r="AB898" i="50"/>
  <c r="AH897" i="50"/>
  <c r="AG897" i="50"/>
  <c r="AF897" i="50"/>
  <c r="AE897" i="50"/>
  <c r="AD897" i="50"/>
  <c r="AC897" i="50"/>
  <c r="AB897" i="50"/>
  <c r="AH896" i="50"/>
  <c r="AG896" i="50"/>
  <c r="AF896" i="50"/>
  <c r="AE896" i="50"/>
  <c r="AD896" i="50"/>
  <c r="AC896" i="50"/>
  <c r="AB896" i="50"/>
  <c r="AH895" i="50"/>
  <c r="AG895" i="50"/>
  <c r="AF895" i="50"/>
  <c r="AE895" i="50"/>
  <c r="AD895" i="50"/>
  <c r="AC895" i="50"/>
  <c r="AB895" i="50"/>
  <c r="AH894" i="50"/>
  <c r="AG894" i="50"/>
  <c r="AF894" i="50"/>
  <c r="AE894" i="50"/>
  <c r="AD894" i="50"/>
  <c r="AC894" i="50"/>
  <c r="AB894" i="50"/>
  <c r="AH893" i="50"/>
  <c r="AG893" i="50"/>
  <c r="AF893" i="50"/>
  <c r="AE893" i="50"/>
  <c r="AD893" i="50"/>
  <c r="AC893" i="50"/>
  <c r="AB893" i="50"/>
  <c r="AH892" i="50"/>
  <c r="AG892" i="50"/>
  <c r="AF892" i="50"/>
  <c r="AE892" i="50"/>
  <c r="AD892" i="50"/>
  <c r="AC892" i="50"/>
  <c r="AB892" i="50"/>
  <c r="AH891" i="50"/>
  <c r="AG891" i="50"/>
  <c r="AF891" i="50"/>
  <c r="AE891" i="50"/>
  <c r="AD891" i="50"/>
  <c r="AC891" i="50"/>
  <c r="AB891" i="50"/>
  <c r="AH890" i="50"/>
  <c r="AG890" i="50"/>
  <c r="AF890" i="50"/>
  <c r="AE890" i="50"/>
  <c r="AD890" i="50"/>
  <c r="AC890" i="50"/>
  <c r="AB890" i="50"/>
  <c r="AH889" i="50"/>
  <c r="AG889" i="50"/>
  <c r="AF889" i="50"/>
  <c r="AE889" i="50"/>
  <c r="AD889" i="50"/>
  <c r="AC889" i="50"/>
  <c r="AB889" i="50"/>
  <c r="AH888" i="50"/>
  <c r="AG888" i="50"/>
  <c r="AF888" i="50"/>
  <c r="AE888" i="50"/>
  <c r="AD888" i="50"/>
  <c r="AC888" i="50"/>
  <c r="AB888" i="50"/>
  <c r="AH887" i="50"/>
  <c r="AG887" i="50"/>
  <c r="AF887" i="50"/>
  <c r="AE887" i="50"/>
  <c r="AD887" i="50"/>
  <c r="AC887" i="50"/>
  <c r="AB887" i="50"/>
  <c r="AH886" i="50"/>
  <c r="AG886" i="50"/>
  <c r="AF886" i="50"/>
  <c r="AE886" i="50"/>
  <c r="AD886" i="50"/>
  <c r="AC886" i="50"/>
  <c r="AB886" i="50"/>
  <c r="AH885" i="50"/>
  <c r="AG885" i="50"/>
  <c r="AF885" i="50"/>
  <c r="AE885" i="50"/>
  <c r="AD885" i="50"/>
  <c r="AC885" i="50"/>
  <c r="AB885" i="50"/>
  <c r="AH884" i="50"/>
  <c r="AG884" i="50"/>
  <c r="AF884" i="50"/>
  <c r="AE884" i="50"/>
  <c r="AD884" i="50"/>
  <c r="AC884" i="50"/>
  <c r="AB884" i="50"/>
  <c r="AH883" i="50"/>
  <c r="AG883" i="50"/>
  <c r="AF883" i="50"/>
  <c r="AE883" i="50"/>
  <c r="AD883" i="50"/>
  <c r="AC883" i="50"/>
  <c r="AB883" i="50"/>
  <c r="AH882" i="50"/>
  <c r="AG882" i="50"/>
  <c r="AF882" i="50"/>
  <c r="AE882" i="50"/>
  <c r="AD882" i="50"/>
  <c r="AC882" i="50"/>
  <c r="AB882" i="50"/>
  <c r="AH881" i="50"/>
  <c r="AG881" i="50"/>
  <c r="AF881" i="50"/>
  <c r="AE881" i="50"/>
  <c r="AD881" i="50"/>
  <c r="AC881" i="50"/>
  <c r="AB881" i="50"/>
  <c r="AH880" i="50"/>
  <c r="AG880" i="50"/>
  <c r="AF880" i="50"/>
  <c r="AE880" i="50"/>
  <c r="AD880" i="50"/>
  <c r="AC880" i="50"/>
  <c r="AB880" i="50"/>
  <c r="AH879" i="50"/>
  <c r="AG879" i="50"/>
  <c r="AF879" i="50"/>
  <c r="AE879" i="50"/>
  <c r="AD879" i="50"/>
  <c r="AC879" i="50"/>
  <c r="AB879" i="50"/>
  <c r="AH878" i="50"/>
  <c r="AG878" i="50"/>
  <c r="AF878" i="50"/>
  <c r="AE878" i="50"/>
  <c r="AD878" i="50"/>
  <c r="AC878" i="50"/>
  <c r="AB878" i="50"/>
  <c r="AH877" i="50"/>
  <c r="AG877" i="50"/>
  <c r="AF877" i="50"/>
  <c r="AE877" i="50"/>
  <c r="AD877" i="50"/>
  <c r="AC877" i="50"/>
  <c r="AB877" i="50"/>
  <c r="AH876" i="50"/>
  <c r="AG876" i="50"/>
  <c r="AF876" i="50"/>
  <c r="AE876" i="50"/>
  <c r="AD876" i="50"/>
  <c r="AC876" i="50"/>
  <c r="AB876" i="50"/>
  <c r="AH875" i="50"/>
  <c r="AG875" i="50"/>
  <c r="AF875" i="50"/>
  <c r="AE875" i="50"/>
  <c r="AD875" i="50"/>
  <c r="AC875" i="50"/>
  <c r="AB875" i="50"/>
  <c r="AH874" i="50"/>
  <c r="AG874" i="50"/>
  <c r="AF874" i="50"/>
  <c r="AE874" i="50"/>
  <c r="AD874" i="50"/>
  <c r="AC874" i="50"/>
  <c r="AB874" i="50"/>
  <c r="AH873" i="50"/>
  <c r="AG873" i="50"/>
  <c r="AF873" i="50"/>
  <c r="AE873" i="50"/>
  <c r="AD873" i="50"/>
  <c r="AC873" i="50"/>
  <c r="AB873" i="50"/>
  <c r="AH872" i="50"/>
  <c r="AG872" i="50"/>
  <c r="AF872" i="50"/>
  <c r="AE872" i="50"/>
  <c r="AD872" i="50"/>
  <c r="AC872" i="50"/>
  <c r="AB872" i="50"/>
  <c r="AH871" i="50"/>
  <c r="AG871" i="50"/>
  <c r="AF871" i="50"/>
  <c r="AE871" i="50"/>
  <c r="AD871" i="50"/>
  <c r="AC871" i="50"/>
  <c r="AB871" i="50"/>
  <c r="AH870" i="50"/>
  <c r="AG870" i="50"/>
  <c r="AF870" i="50"/>
  <c r="AE870" i="50"/>
  <c r="AD870" i="50"/>
  <c r="AC870" i="50"/>
  <c r="AB870" i="50"/>
  <c r="AH869" i="50"/>
  <c r="AG869" i="50"/>
  <c r="AF869" i="50"/>
  <c r="AE869" i="50"/>
  <c r="AD869" i="50"/>
  <c r="AC869" i="50"/>
  <c r="AB869" i="50"/>
  <c r="AH868" i="50"/>
  <c r="AG868" i="50"/>
  <c r="AF868" i="50"/>
  <c r="AE868" i="50"/>
  <c r="AD868" i="50"/>
  <c r="AC868" i="50"/>
  <c r="AB868" i="50"/>
  <c r="AH867" i="50"/>
  <c r="AG867" i="50"/>
  <c r="AF867" i="50"/>
  <c r="AE867" i="50"/>
  <c r="AD867" i="50"/>
  <c r="AC867" i="50"/>
  <c r="AB867" i="50"/>
  <c r="AH866" i="50"/>
  <c r="AG866" i="50"/>
  <c r="AF866" i="50"/>
  <c r="AE866" i="50"/>
  <c r="AD866" i="50"/>
  <c r="AC866" i="50"/>
  <c r="AB866" i="50"/>
  <c r="AH865" i="50"/>
  <c r="AG865" i="50"/>
  <c r="AF865" i="50"/>
  <c r="AE865" i="50"/>
  <c r="AD865" i="50"/>
  <c r="AC865" i="50"/>
  <c r="AB865" i="50"/>
  <c r="AH864" i="50"/>
  <c r="AG864" i="50"/>
  <c r="AF864" i="50"/>
  <c r="AE864" i="50"/>
  <c r="AD864" i="50"/>
  <c r="AC864" i="50"/>
  <c r="AB864" i="50"/>
  <c r="AH863" i="50"/>
  <c r="AG863" i="50"/>
  <c r="AF863" i="50"/>
  <c r="AE863" i="50"/>
  <c r="AD863" i="50"/>
  <c r="AC863" i="50"/>
  <c r="AB863" i="50"/>
  <c r="AH862" i="50"/>
  <c r="AG862" i="50"/>
  <c r="AF862" i="50"/>
  <c r="AE862" i="50"/>
  <c r="AD862" i="50"/>
  <c r="AC862" i="50"/>
  <c r="AB862" i="50"/>
  <c r="AH861" i="50"/>
  <c r="AG861" i="50"/>
  <c r="AF861" i="50"/>
  <c r="AE861" i="50"/>
  <c r="AD861" i="50"/>
  <c r="AC861" i="50"/>
  <c r="AB861" i="50"/>
  <c r="AH860" i="50"/>
  <c r="AG860" i="50"/>
  <c r="AF860" i="50"/>
  <c r="AE860" i="50"/>
  <c r="AD860" i="50"/>
  <c r="AC860" i="50"/>
  <c r="AB860" i="50"/>
  <c r="AH859" i="50"/>
  <c r="AG859" i="50"/>
  <c r="AF859" i="50"/>
  <c r="AE859" i="50"/>
  <c r="AD859" i="50"/>
  <c r="AC859" i="50"/>
  <c r="AB859" i="50"/>
  <c r="AH858" i="50"/>
  <c r="AG858" i="50"/>
  <c r="AF858" i="50"/>
  <c r="AE858" i="50"/>
  <c r="AD858" i="50"/>
  <c r="AC858" i="50"/>
  <c r="AB858" i="50"/>
  <c r="AH857" i="50"/>
  <c r="AG857" i="50"/>
  <c r="AF857" i="50"/>
  <c r="AE857" i="50"/>
  <c r="AD857" i="50"/>
  <c r="AC857" i="50"/>
  <c r="AB857" i="50"/>
  <c r="AH856" i="50"/>
  <c r="AG856" i="50"/>
  <c r="AF856" i="50"/>
  <c r="AE856" i="50"/>
  <c r="AD856" i="50"/>
  <c r="AC856" i="50"/>
  <c r="AB856" i="50"/>
  <c r="AH855" i="50"/>
  <c r="AG855" i="50"/>
  <c r="AF855" i="50"/>
  <c r="AE855" i="50"/>
  <c r="AD855" i="50"/>
  <c r="AC855" i="50"/>
  <c r="AB855" i="50"/>
  <c r="AH854" i="50"/>
  <c r="AG854" i="50"/>
  <c r="AF854" i="50"/>
  <c r="AE854" i="50"/>
  <c r="AD854" i="50"/>
  <c r="AC854" i="50"/>
  <c r="AB854" i="50"/>
  <c r="AH853" i="50"/>
  <c r="AG853" i="50"/>
  <c r="AF853" i="50"/>
  <c r="AE853" i="50"/>
  <c r="AD853" i="50"/>
  <c r="AC853" i="50"/>
  <c r="AB853" i="50"/>
  <c r="AH852" i="50"/>
  <c r="AG852" i="50"/>
  <c r="AF852" i="50"/>
  <c r="AE852" i="50"/>
  <c r="AD852" i="50"/>
  <c r="AC852" i="50"/>
  <c r="AB852" i="50"/>
  <c r="AH851" i="50"/>
  <c r="AG851" i="50"/>
  <c r="AF851" i="50"/>
  <c r="AE851" i="50"/>
  <c r="AD851" i="50"/>
  <c r="AC851" i="50"/>
  <c r="AB851" i="50"/>
  <c r="AH850" i="50"/>
  <c r="AG850" i="50"/>
  <c r="AF850" i="50"/>
  <c r="AE850" i="50"/>
  <c r="AD850" i="50"/>
  <c r="AC850" i="50"/>
  <c r="AB850" i="50"/>
  <c r="AH849" i="50"/>
  <c r="AG849" i="50"/>
  <c r="AF849" i="50"/>
  <c r="AE849" i="50"/>
  <c r="AD849" i="50"/>
  <c r="AC849" i="50"/>
  <c r="AB849" i="50"/>
  <c r="AH848" i="50"/>
  <c r="AG848" i="50"/>
  <c r="AF848" i="50"/>
  <c r="AE848" i="50"/>
  <c r="AD848" i="50"/>
  <c r="AC848" i="50"/>
  <c r="AB848" i="50"/>
  <c r="AH847" i="50"/>
  <c r="AG847" i="50"/>
  <c r="AF847" i="50"/>
  <c r="AE847" i="50"/>
  <c r="AD847" i="50"/>
  <c r="AC847" i="50"/>
  <c r="AB847" i="50"/>
  <c r="AH846" i="50"/>
  <c r="AG846" i="50"/>
  <c r="AF846" i="50"/>
  <c r="AE846" i="50"/>
  <c r="AD846" i="50"/>
  <c r="AC846" i="50"/>
  <c r="AB846" i="50"/>
  <c r="AH845" i="50"/>
  <c r="AG845" i="50"/>
  <c r="AF845" i="50"/>
  <c r="AE845" i="50"/>
  <c r="AD845" i="50"/>
  <c r="AC845" i="50"/>
  <c r="AB845" i="50"/>
  <c r="AH844" i="50"/>
  <c r="AG844" i="50"/>
  <c r="AF844" i="50"/>
  <c r="AE844" i="50"/>
  <c r="AD844" i="50"/>
  <c r="AC844" i="50"/>
  <c r="AB844" i="50"/>
  <c r="AH843" i="50"/>
  <c r="AG843" i="50"/>
  <c r="AF843" i="50"/>
  <c r="AE843" i="50"/>
  <c r="AD843" i="50"/>
  <c r="AC843" i="50"/>
  <c r="AB843" i="50"/>
  <c r="AH842" i="50"/>
  <c r="AG842" i="50"/>
  <c r="AF842" i="50"/>
  <c r="AE842" i="50"/>
  <c r="AD842" i="50"/>
  <c r="AC842" i="50"/>
  <c r="AB842" i="50"/>
  <c r="AH841" i="50"/>
  <c r="AG841" i="50"/>
  <c r="AF841" i="50"/>
  <c r="AE841" i="50"/>
  <c r="AD841" i="50"/>
  <c r="AC841" i="50"/>
  <c r="AB841" i="50"/>
  <c r="AH840" i="50"/>
  <c r="AG840" i="50"/>
  <c r="AF840" i="50"/>
  <c r="AE840" i="50"/>
  <c r="AD840" i="50"/>
  <c r="AC840" i="50"/>
  <c r="AB840" i="50"/>
  <c r="AH839" i="50"/>
  <c r="AG839" i="50"/>
  <c r="AF839" i="50"/>
  <c r="AE839" i="50"/>
  <c r="AD839" i="50"/>
  <c r="AC839" i="50"/>
  <c r="AB839" i="50"/>
  <c r="AH838" i="50"/>
  <c r="AG838" i="50"/>
  <c r="AF838" i="50"/>
  <c r="AE838" i="50"/>
  <c r="AD838" i="50"/>
  <c r="AC838" i="50"/>
  <c r="AB838" i="50"/>
  <c r="AH837" i="50"/>
  <c r="AG837" i="50"/>
  <c r="AF837" i="50"/>
  <c r="AE837" i="50"/>
  <c r="AD837" i="50"/>
  <c r="AC837" i="50"/>
  <c r="AB837" i="50"/>
  <c r="AH836" i="50"/>
  <c r="AG836" i="50"/>
  <c r="AF836" i="50"/>
  <c r="AE836" i="50"/>
  <c r="AD836" i="50"/>
  <c r="AC836" i="50"/>
  <c r="AB836" i="50"/>
  <c r="AH835" i="50"/>
  <c r="AG835" i="50"/>
  <c r="AF835" i="50"/>
  <c r="AE835" i="50"/>
  <c r="AD835" i="50"/>
  <c r="AC835" i="50"/>
  <c r="AB835" i="50"/>
  <c r="AH834" i="50"/>
  <c r="AG834" i="50"/>
  <c r="AF834" i="50"/>
  <c r="AE834" i="50"/>
  <c r="AD834" i="50"/>
  <c r="AC834" i="50"/>
  <c r="AB834" i="50"/>
  <c r="AH833" i="50"/>
  <c r="AG833" i="50"/>
  <c r="AF833" i="50"/>
  <c r="AE833" i="50"/>
  <c r="AD833" i="50"/>
  <c r="AC833" i="50"/>
  <c r="AB833" i="50"/>
  <c r="AH832" i="50"/>
  <c r="AG832" i="50"/>
  <c r="AF832" i="50"/>
  <c r="AE832" i="50"/>
  <c r="AD832" i="50"/>
  <c r="AC832" i="50"/>
  <c r="AB832" i="50"/>
  <c r="AH831" i="50"/>
  <c r="AG831" i="50"/>
  <c r="AF831" i="50"/>
  <c r="AE831" i="50"/>
  <c r="AD831" i="50"/>
  <c r="AC831" i="50"/>
  <c r="AB831" i="50"/>
  <c r="AH830" i="50"/>
  <c r="AG830" i="50"/>
  <c r="AF830" i="50"/>
  <c r="AE830" i="50"/>
  <c r="AD830" i="50"/>
  <c r="AC830" i="50"/>
  <c r="AB830" i="50"/>
  <c r="AH829" i="50"/>
  <c r="AG829" i="50"/>
  <c r="AF829" i="50"/>
  <c r="AE829" i="50"/>
  <c r="AD829" i="50"/>
  <c r="AC829" i="50"/>
  <c r="AB829" i="50"/>
  <c r="AH828" i="50"/>
  <c r="AG828" i="50"/>
  <c r="AF828" i="50"/>
  <c r="AE828" i="50"/>
  <c r="AD828" i="50"/>
  <c r="AC828" i="50"/>
  <c r="AB828" i="50"/>
  <c r="AH827" i="50"/>
  <c r="AG827" i="50"/>
  <c r="AF827" i="50"/>
  <c r="AE827" i="50"/>
  <c r="AD827" i="50"/>
  <c r="AC827" i="50"/>
  <c r="AB827" i="50"/>
  <c r="AH826" i="50"/>
  <c r="AG826" i="50"/>
  <c r="AF826" i="50"/>
  <c r="AE826" i="50"/>
  <c r="AD826" i="50"/>
  <c r="AC826" i="50"/>
  <c r="AB826" i="50"/>
  <c r="AH825" i="50"/>
  <c r="AG825" i="50"/>
  <c r="AF825" i="50"/>
  <c r="AE825" i="50"/>
  <c r="AD825" i="50"/>
  <c r="AC825" i="50"/>
  <c r="AB825" i="50"/>
  <c r="AH824" i="50"/>
  <c r="AG824" i="50"/>
  <c r="AF824" i="50"/>
  <c r="AE824" i="50"/>
  <c r="AD824" i="50"/>
  <c r="AC824" i="50"/>
  <c r="AB824" i="50"/>
  <c r="AH823" i="50"/>
  <c r="AG823" i="50"/>
  <c r="AF823" i="50"/>
  <c r="AE823" i="50"/>
  <c r="AD823" i="50"/>
  <c r="AC823" i="50"/>
  <c r="AB823" i="50"/>
  <c r="AH822" i="50"/>
  <c r="AG822" i="50"/>
  <c r="AF822" i="50"/>
  <c r="AE822" i="50"/>
  <c r="AD822" i="50"/>
  <c r="AC822" i="50"/>
  <c r="AB822" i="50"/>
  <c r="AH821" i="50"/>
  <c r="AG821" i="50"/>
  <c r="AF821" i="50"/>
  <c r="AE821" i="50"/>
  <c r="AD821" i="50"/>
  <c r="AC821" i="50"/>
  <c r="AB821" i="50"/>
  <c r="AH820" i="50"/>
  <c r="AG820" i="50"/>
  <c r="AF820" i="50"/>
  <c r="AE820" i="50"/>
  <c r="AD820" i="50"/>
  <c r="AC820" i="50"/>
  <c r="AB820" i="50"/>
  <c r="AH819" i="50"/>
  <c r="AG819" i="50"/>
  <c r="AF819" i="50"/>
  <c r="AE819" i="50"/>
  <c r="AD819" i="50"/>
  <c r="AC819" i="50"/>
  <c r="AB819" i="50"/>
  <c r="AH818" i="50"/>
  <c r="AG818" i="50"/>
  <c r="AF818" i="50"/>
  <c r="AE818" i="50"/>
  <c r="AD818" i="50"/>
  <c r="AC818" i="50"/>
  <c r="AB818" i="50"/>
  <c r="AH817" i="50"/>
  <c r="AG817" i="50"/>
  <c r="AF817" i="50"/>
  <c r="AE817" i="50"/>
  <c r="AD817" i="50"/>
  <c r="AC817" i="50"/>
  <c r="AB817" i="50"/>
  <c r="AH816" i="50"/>
  <c r="AG816" i="50"/>
  <c r="AF816" i="50"/>
  <c r="AE816" i="50"/>
  <c r="AD816" i="50"/>
  <c r="AC816" i="50"/>
  <c r="AB816" i="50"/>
  <c r="AH815" i="50"/>
  <c r="AG815" i="50"/>
  <c r="AF815" i="50"/>
  <c r="AE815" i="50"/>
  <c r="AD815" i="50"/>
  <c r="AC815" i="50"/>
  <c r="AB815" i="50"/>
  <c r="AH814" i="50"/>
  <c r="AG814" i="50"/>
  <c r="AF814" i="50"/>
  <c r="AE814" i="50"/>
  <c r="AD814" i="50"/>
  <c r="AC814" i="50"/>
  <c r="AB814" i="50"/>
  <c r="AH813" i="50"/>
  <c r="AG813" i="50"/>
  <c r="AF813" i="50"/>
  <c r="AE813" i="50"/>
  <c r="AD813" i="50"/>
  <c r="AC813" i="50"/>
  <c r="AB813" i="50"/>
  <c r="AH812" i="50"/>
  <c r="AG812" i="50"/>
  <c r="AF812" i="50"/>
  <c r="AE812" i="50"/>
  <c r="AD812" i="50"/>
  <c r="AC812" i="50"/>
  <c r="AB812" i="50"/>
  <c r="AH811" i="50"/>
  <c r="AG811" i="50"/>
  <c r="AF811" i="50"/>
  <c r="AE811" i="50"/>
  <c r="AD811" i="50"/>
  <c r="AC811" i="50"/>
  <c r="AB811" i="50"/>
  <c r="AH810" i="50"/>
  <c r="AG810" i="50"/>
  <c r="AF810" i="50"/>
  <c r="AE810" i="50"/>
  <c r="AD810" i="50"/>
  <c r="AC810" i="50"/>
  <c r="AB810" i="50"/>
  <c r="AH809" i="50"/>
  <c r="AG809" i="50"/>
  <c r="AF809" i="50"/>
  <c r="AE809" i="50"/>
  <c r="AD809" i="50"/>
  <c r="AC809" i="50"/>
  <c r="AB809" i="50"/>
  <c r="AH808" i="50"/>
  <c r="AG808" i="50"/>
  <c r="AF808" i="50"/>
  <c r="AE808" i="50"/>
  <c r="AD808" i="50"/>
  <c r="AC808" i="50"/>
  <c r="AB808" i="50"/>
  <c r="AH807" i="50"/>
  <c r="AG807" i="50"/>
  <c r="AF807" i="50"/>
  <c r="AE807" i="50"/>
  <c r="AD807" i="50"/>
  <c r="AC807" i="50"/>
  <c r="AB807" i="50"/>
  <c r="AH806" i="50"/>
  <c r="AG806" i="50"/>
  <c r="AF806" i="50"/>
  <c r="AE806" i="50"/>
  <c r="AD806" i="50"/>
  <c r="AC806" i="50"/>
  <c r="AB806" i="50"/>
  <c r="AH805" i="50"/>
  <c r="AG805" i="50"/>
  <c r="AF805" i="50"/>
  <c r="AE805" i="50"/>
  <c r="AD805" i="50"/>
  <c r="AC805" i="50"/>
  <c r="AB805" i="50"/>
  <c r="AH804" i="50"/>
  <c r="AG804" i="50"/>
  <c r="AF804" i="50"/>
  <c r="AE804" i="50"/>
  <c r="AD804" i="50"/>
  <c r="AC804" i="50"/>
  <c r="AB804" i="50"/>
  <c r="AH803" i="50"/>
  <c r="AG803" i="50"/>
  <c r="AF803" i="50"/>
  <c r="AE803" i="50"/>
  <c r="AD803" i="50"/>
  <c r="AC803" i="50"/>
  <c r="AB803" i="50"/>
  <c r="AH802" i="50"/>
  <c r="AG802" i="50"/>
  <c r="AF802" i="50"/>
  <c r="AE802" i="50"/>
  <c r="AD802" i="50"/>
  <c r="AC802" i="50"/>
  <c r="AB802" i="50"/>
  <c r="AH801" i="50"/>
  <c r="AG801" i="50"/>
  <c r="AF801" i="50"/>
  <c r="AE801" i="50"/>
  <c r="AD801" i="50"/>
  <c r="AC801" i="50"/>
  <c r="AB801" i="50"/>
  <c r="AH800" i="50"/>
  <c r="AG800" i="50"/>
  <c r="AF800" i="50"/>
  <c r="AE800" i="50"/>
  <c r="AD800" i="50"/>
  <c r="AC800" i="50"/>
  <c r="AB800" i="50"/>
  <c r="AH799" i="50"/>
  <c r="AG799" i="50"/>
  <c r="AF799" i="50"/>
  <c r="AE799" i="50"/>
  <c r="AD799" i="50"/>
  <c r="AC799" i="50"/>
  <c r="AB799" i="50"/>
  <c r="AH798" i="50"/>
  <c r="AG798" i="50"/>
  <c r="AF798" i="50"/>
  <c r="AE798" i="50"/>
  <c r="AD798" i="50"/>
  <c r="AC798" i="50"/>
  <c r="AB798" i="50"/>
  <c r="AH797" i="50"/>
  <c r="AG797" i="50"/>
  <c r="AF797" i="50"/>
  <c r="AE797" i="50"/>
  <c r="AD797" i="50"/>
  <c r="AC797" i="50"/>
  <c r="AB797" i="50"/>
  <c r="AH796" i="50"/>
  <c r="AG796" i="50"/>
  <c r="AF796" i="50"/>
  <c r="AE796" i="50"/>
  <c r="AD796" i="50"/>
  <c r="AC796" i="50"/>
  <c r="AB796" i="50"/>
  <c r="AH795" i="50"/>
  <c r="AG795" i="50"/>
  <c r="AF795" i="50"/>
  <c r="AE795" i="50"/>
  <c r="AD795" i="50"/>
  <c r="AC795" i="50"/>
  <c r="AB795" i="50"/>
  <c r="AH794" i="50"/>
  <c r="AG794" i="50"/>
  <c r="AF794" i="50"/>
  <c r="AE794" i="50"/>
  <c r="AD794" i="50"/>
  <c r="AC794" i="50"/>
  <c r="AB794" i="50"/>
  <c r="AH793" i="50"/>
  <c r="AG793" i="50"/>
  <c r="AF793" i="50"/>
  <c r="AE793" i="50"/>
  <c r="AD793" i="50"/>
  <c r="AC793" i="50"/>
  <c r="AB793" i="50"/>
  <c r="AH792" i="50"/>
  <c r="AG792" i="50"/>
  <c r="AF792" i="50"/>
  <c r="AE792" i="50"/>
  <c r="AD792" i="50"/>
  <c r="AC792" i="50"/>
  <c r="AB792" i="50"/>
  <c r="AH791" i="50"/>
  <c r="AG791" i="50"/>
  <c r="AF791" i="50"/>
  <c r="AE791" i="50"/>
  <c r="AD791" i="50"/>
  <c r="AC791" i="50"/>
  <c r="AB791" i="50"/>
  <c r="AH790" i="50"/>
  <c r="AG790" i="50"/>
  <c r="AF790" i="50"/>
  <c r="AE790" i="50"/>
  <c r="AD790" i="50"/>
  <c r="AC790" i="50"/>
  <c r="AB790" i="50"/>
  <c r="AH789" i="50"/>
  <c r="AG789" i="50"/>
  <c r="AF789" i="50"/>
  <c r="AE789" i="50"/>
  <c r="AD789" i="50"/>
  <c r="AC789" i="50"/>
  <c r="AB789" i="50"/>
  <c r="AH788" i="50"/>
  <c r="AG788" i="50"/>
  <c r="AF788" i="50"/>
  <c r="AE788" i="50"/>
  <c r="AD788" i="50"/>
  <c r="AC788" i="50"/>
  <c r="AB788" i="50"/>
  <c r="AH787" i="50"/>
  <c r="AG787" i="50"/>
  <c r="AF787" i="50"/>
  <c r="AE787" i="50"/>
  <c r="AD787" i="50"/>
  <c r="AC787" i="50"/>
  <c r="AB787" i="50"/>
  <c r="AH786" i="50"/>
  <c r="AG786" i="50"/>
  <c r="AF786" i="50"/>
  <c r="AE786" i="50"/>
  <c r="AD786" i="50"/>
  <c r="AC786" i="50"/>
  <c r="AB786" i="50"/>
  <c r="AH785" i="50"/>
  <c r="AG785" i="50"/>
  <c r="AF785" i="50"/>
  <c r="AE785" i="50"/>
  <c r="AD785" i="50"/>
  <c r="AC785" i="50"/>
  <c r="AB785" i="50"/>
  <c r="AH784" i="50"/>
  <c r="AG784" i="50"/>
  <c r="AF784" i="50"/>
  <c r="AE784" i="50"/>
  <c r="AD784" i="50"/>
  <c r="AC784" i="50"/>
  <c r="AB784" i="50"/>
  <c r="AH783" i="50"/>
  <c r="AG783" i="50"/>
  <c r="AF783" i="50"/>
  <c r="AE783" i="50"/>
  <c r="AD783" i="50"/>
  <c r="AC783" i="50"/>
  <c r="AB783" i="50"/>
  <c r="AH782" i="50"/>
  <c r="AG782" i="50"/>
  <c r="AF782" i="50"/>
  <c r="AE782" i="50"/>
  <c r="AD782" i="50"/>
  <c r="AC782" i="50"/>
  <c r="AB782" i="50"/>
  <c r="AH781" i="50"/>
  <c r="AG781" i="50"/>
  <c r="AF781" i="50"/>
  <c r="AE781" i="50"/>
  <c r="AD781" i="50"/>
  <c r="AC781" i="50"/>
  <c r="AB781" i="50"/>
  <c r="AH780" i="50"/>
  <c r="AG780" i="50"/>
  <c r="AF780" i="50"/>
  <c r="AE780" i="50"/>
  <c r="AD780" i="50"/>
  <c r="AC780" i="50"/>
  <c r="AB780" i="50"/>
  <c r="AH779" i="50"/>
  <c r="AG779" i="50"/>
  <c r="AF779" i="50"/>
  <c r="AE779" i="50"/>
  <c r="AD779" i="50"/>
  <c r="AC779" i="50"/>
  <c r="AB779" i="50"/>
  <c r="AH778" i="50"/>
  <c r="AG778" i="50"/>
  <c r="AF778" i="50"/>
  <c r="AE778" i="50"/>
  <c r="AD778" i="50"/>
  <c r="AC778" i="50"/>
  <c r="AB778" i="50"/>
  <c r="AH777" i="50"/>
  <c r="AG777" i="50"/>
  <c r="AF777" i="50"/>
  <c r="AE777" i="50"/>
  <c r="AD777" i="50"/>
  <c r="AC777" i="50"/>
  <c r="AB777" i="50"/>
  <c r="AH776" i="50"/>
  <c r="AG776" i="50"/>
  <c r="AF776" i="50"/>
  <c r="AE776" i="50"/>
  <c r="AD776" i="50"/>
  <c r="AC776" i="50"/>
  <c r="AB776" i="50"/>
  <c r="AH775" i="50"/>
  <c r="AG775" i="50"/>
  <c r="AF775" i="50"/>
  <c r="AE775" i="50"/>
  <c r="AD775" i="50"/>
  <c r="AC775" i="50"/>
  <c r="AB775" i="50"/>
  <c r="AH774" i="50"/>
  <c r="AG774" i="50"/>
  <c r="AF774" i="50"/>
  <c r="AE774" i="50"/>
  <c r="AD774" i="50"/>
  <c r="AC774" i="50"/>
  <c r="AB774" i="50"/>
  <c r="AH773" i="50"/>
  <c r="AG773" i="50"/>
  <c r="AF773" i="50"/>
  <c r="AE773" i="50"/>
  <c r="AD773" i="50"/>
  <c r="AC773" i="50"/>
  <c r="AB773" i="50"/>
  <c r="AH772" i="50"/>
  <c r="AG772" i="50"/>
  <c r="AF772" i="50"/>
  <c r="AE772" i="50"/>
  <c r="AD772" i="50"/>
  <c r="AC772" i="50"/>
  <c r="AB772" i="50"/>
  <c r="AH771" i="50"/>
  <c r="AG771" i="50"/>
  <c r="AF771" i="50"/>
  <c r="AE771" i="50"/>
  <c r="AD771" i="50"/>
  <c r="AC771" i="50"/>
  <c r="AB771" i="50"/>
  <c r="AH770" i="50"/>
  <c r="AG770" i="50"/>
  <c r="AF770" i="50"/>
  <c r="AE770" i="50"/>
  <c r="AD770" i="50"/>
  <c r="AC770" i="50"/>
  <c r="AB770" i="50"/>
  <c r="AH769" i="50"/>
  <c r="AG769" i="50"/>
  <c r="AF769" i="50"/>
  <c r="AE769" i="50"/>
  <c r="AD769" i="50"/>
  <c r="AC769" i="50"/>
  <c r="AB769" i="50"/>
  <c r="AH768" i="50"/>
  <c r="AG768" i="50"/>
  <c r="AF768" i="50"/>
  <c r="AE768" i="50"/>
  <c r="AD768" i="50"/>
  <c r="AC768" i="50"/>
  <c r="AB768" i="50"/>
  <c r="AH767" i="50"/>
  <c r="AG767" i="50"/>
  <c r="AF767" i="50"/>
  <c r="AE767" i="50"/>
  <c r="AD767" i="50"/>
  <c r="AC767" i="50"/>
  <c r="AB767" i="50"/>
  <c r="AH766" i="50"/>
  <c r="AG766" i="50"/>
  <c r="AF766" i="50"/>
  <c r="AE766" i="50"/>
  <c r="AD766" i="50"/>
  <c r="AC766" i="50"/>
  <c r="AB766" i="50"/>
  <c r="AH765" i="50"/>
  <c r="AG765" i="50"/>
  <c r="AF765" i="50"/>
  <c r="AE765" i="50"/>
  <c r="AD765" i="50"/>
  <c r="AC765" i="50"/>
  <c r="AB765" i="50"/>
  <c r="AH764" i="50"/>
  <c r="AG764" i="50"/>
  <c r="AF764" i="50"/>
  <c r="AE764" i="50"/>
  <c r="AD764" i="50"/>
  <c r="AC764" i="50"/>
  <c r="AB764" i="50"/>
  <c r="AH763" i="50"/>
  <c r="AG763" i="50"/>
  <c r="AF763" i="50"/>
  <c r="AE763" i="50"/>
  <c r="AD763" i="50"/>
  <c r="AC763" i="50"/>
  <c r="AB763" i="50"/>
  <c r="AH762" i="50"/>
  <c r="AG762" i="50"/>
  <c r="AF762" i="50"/>
  <c r="AE762" i="50"/>
  <c r="AD762" i="50"/>
  <c r="AC762" i="50"/>
  <c r="AB762" i="50"/>
  <c r="AH761" i="50"/>
  <c r="AG761" i="50"/>
  <c r="AF761" i="50"/>
  <c r="AE761" i="50"/>
  <c r="AD761" i="50"/>
  <c r="AC761" i="50"/>
  <c r="AB761" i="50"/>
  <c r="AH760" i="50"/>
  <c r="AG760" i="50"/>
  <c r="AF760" i="50"/>
  <c r="AE760" i="50"/>
  <c r="AD760" i="50"/>
  <c r="AC760" i="50"/>
  <c r="AB760" i="50"/>
  <c r="AH759" i="50"/>
  <c r="AG759" i="50"/>
  <c r="AF759" i="50"/>
  <c r="AE759" i="50"/>
  <c r="AD759" i="50"/>
  <c r="AC759" i="50"/>
  <c r="AB759" i="50"/>
  <c r="AH758" i="50"/>
  <c r="AG758" i="50"/>
  <c r="AF758" i="50"/>
  <c r="AE758" i="50"/>
  <c r="AD758" i="50"/>
  <c r="AC758" i="50"/>
  <c r="AB758" i="50"/>
  <c r="AH757" i="50"/>
  <c r="AG757" i="50"/>
  <c r="AF757" i="50"/>
  <c r="AE757" i="50"/>
  <c r="AD757" i="50"/>
  <c r="AC757" i="50"/>
  <c r="AB757" i="50"/>
  <c r="AH756" i="50"/>
  <c r="AG756" i="50"/>
  <c r="AF756" i="50"/>
  <c r="AE756" i="50"/>
  <c r="AD756" i="50"/>
  <c r="AC756" i="50"/>
  <c r="AB756" i="50"/>
  <c r="AH755" i="50"/>
  <c r="AG755" i="50"/>
  <c r="AF755" i="50"/>
  <c r="AE755" i="50"/>
  <c r="AD755" i="50"/>
  <c r="AC755" i="50"/>
  <c r="AB755" i="50"/>
  <c r="AH754" i="50"/>
  <c r="AG754" i="50"/>
  <c r="AF754" i="50"/>
  <c r="AE754" i="50"/>
  <c r="AD754" i="50"/>
  <c r="AC754" i="50"/>
  <c r="AB754" i="50"/>
  <c r="AH753" i="50"/>
  <c r="AG753" i="50"/>
  <c r="AF753" i="50"/>
  <c r="AE753" i="50"/>
  <c r="AD753" i="50"/>
  <c r="AC753" i="50"/>
  <c r="AB753" i="50"/>
  <c r="AH752" i="50"/>
  <c r="AG752" i="50"/>
  <c r="AF752" i="50"/>
  <c r="AE752" i="50"/>
  <c r="AD752" i="50"/>
  <c r="AC752" i="50"/>
  <c r="AB752" i="50"/>
  <c r="AH751" i="50"/>
  <c r="AG751" i="50"/>
  <c r="AF751" i="50"/>
  <c r="AE751" i="50"/>
  <c r="AD751" i="50"/>
  <c r="AC751" i="50"/>
  <c r="AB751" i="50"/>
  <c r="AH750" i="50"/>
  <c r="AG750" i="50"/>
  <c r="AF750" i="50"/>
  <c r="AE750" i="50"/>
  <c r="AD750" i="50"/>
  <c r="AC750" i="50"/>
  <c r="AB750" i="50"/>
  <c r="AH749" i="50"/>
  <c r="AG749" i="50"/>
  <c r="AF749" i="50"/>
  <c r="AE749" i="50"/>
  <c r="AD749" i="50"/>
  <c r="AC749" i="50"/>
  <c r="AB749" i="50"/>
  <c r="AH748" i="50"/>
  <c r="AG748" i="50"/>
  <c r="AF748" i="50"/>
  <c r="AE748" i="50"/>
  <c r="AD748" i="50"/>
  <c r="AC748" i="50"/>
  <c r="AB748" i="50"/>
  <c r="AH747" i="50"/>
  <c r="AG747" i="50"/>
  <c r="AF747" i="50"/>
  <c r="AE747" i="50"/>
  <c r="AD747" i="50"/>
  <c r="AC747" i="50"/>
  <c r="AB747" i="50"/>
  <c r="AH746" i="50"/>
  <c r="AG746" i="50"/>
  <c r="AF746" i="50"/>
  <c r="AE746" i="50"/>
  <c r="AD746" i="50"/>
  <c r="AC746" i="50"/>
  <c r="AB746" i="50"/>
  <c r="AH745" i="50"/>
  <c r="AG745" i="50"/>
  <c r="AF745" i="50"/>
  <c r="AE745" i="50"/>
  <c r="AD745" i="50"/>
  <c r="AC745" i="50"/>
  <c r="AB745" i="50"/>
  <c r="AH744" i="50"/>
  <c r="AG744" i="50"/>
  <c r="AF744" i="50"/>
  <c r="AE744" i="50"/>
  <c r="AD744" i="50"/>
  <c r="AC744" i="50"/>
  <c r="AB744" i="50"/>
  <c r="AH743" i="50"/>
  <c r="AG743" i="50"/>
  <c r="AF743" i="50"/>
  <c r="AE743" i="50"/>
  <c r="AD743" i="50"/>
  <c r="AC743" i="50"/>
  <c r="AB743" i="50"/>
  <c r="AH742" i="50"/>
  <c r="AG742" i="50"/>
  <c r="AF742" i="50"/>
  <c r="AE742" i="50"/>
  <c r="AD742" i="50"/>
  <c r="AC742" i="50"/>
  <c r="AB742" i="50"/>
  <c r="AH741" i="50"/>
  <c r="AG741" i="50"/>
  <c r="AF741" i="50"/>
  <c r="AE741" i="50"/>
  <c r="AD741" i="50"/>
  <c r="AC741" i="50"/>
  <c r="AB741" i="50"/>
  <c r="AH740" i="50"/>
  <c r="AG740" i="50"/>
  <c r="AF740" i="50"/>
  <c r="AE740" i="50"/>
  <c r="AD740" i="50"/>
  <c r="AC740" i="50"/>
  <c r="AB740" i="50"/>
  <c r="AH739" i="50"/>
  <c r="AG739" i="50"/>
  <c r="AF739" i="50"/>
  <c r="AE739" i="50"/>
  <c r="AD739" i="50"/>
  <c r="AC739" i="50"/>
  <c r="AB739" i="50"/>
  <c r="AH738" i="50"/>
  <c r="AG738" i="50"/>
  <c r="AF738" i="50"/>
  <c r="AE738" i="50"/>
  <c r="AD738" i="50"/>
  <c r="AC738" i="50"/>
  <c r="AB738" i="50"/>
  <c r="AH737" i="50"/>
  <c r="AG737" i="50"/>
  <c r="AF737" i="50"/>
  <c r="AE737" i="50"/>
  <c r="AD737" i="50"/>
  <c r="AC737" i="50"/>
  <c r="AB737" i="50"/>
  <c r="AH736" i="50"/>
  <c r="AG736" i="50"/>
  <c r="AF736" i="50"/>
  <c r="AE736" i="50"/>
  <c r="AD736" i="50"/>
  <c r="AC736" i="50"/>
  <c r="AB736" i="50"/>
  <c r="AH735" i="50"/>
  <c r="AG735" i="50"/>
  <c r="AF735" i="50"/>
  <c r="AE735" i="50"/>
  <c r="AD735" i="50"/>
  <c r="AC735" i="50"/>
  <c r="AB735" i="50"/>
  <c r="AH734" i="50"/>
  <c r="AG734" i="50"/>
  <c r="AF734" i="50"/>
  <c r="AE734" i="50"/>
  <c r="AD734" i="50"/>
  <c r="AC734" i="50"/>
  <c r="AB734" i="50"/>
  <c r="AH733" i="50"/>
  <c r="AG733" i="50"/>
  <c r="AF733" i="50"/>
  <c r="AE733" i="50"/>
  <c r="AD733" i="50"/>
  <c r="AC733" i="50"/>
  <c r="AB733" i="50"/>
  <c r="AH732" i="50"/>
  <c r="AG732" i="50"/>
  <c r="AF732" i="50"/>
  <c r="AE732" i="50"/>
  <c r="AD732" i="50"/>
  <c r="AC732" i="50"/>
  <c r="AB732" i="50"/>
  <c r="AH731" i="50"/>
  <c r="AG731" i="50"/>
  <c r="AF731" i="50"/>
  <c r="AE731" i="50"/>
  <c r="AD731" i="50"/>
  <c r="AC731" i="50"/>
  <c r="AB731" i="50"/>
  <c r="AH730" i="50"/>
  <c r="AG730" i="50"/>
  <c r="AF730" i="50"/>
  <c r="AE730" i="50"/>
  <c r="AD730" i="50"/>
  <c r="AC730" i="50"/>
  <c r="AB730" i="50"/>
  <c r="AH729" i="50"/>
  <c r="AG729" i="50"/>
  <c r="AF729" i="50"/>
  <c r="AE729" i="50"/>
  <c r="AD729" i="50"/>
  <c r="AC729" i="50"/>
  <c r="AB729" i="50"/>
  <c r="AH728" i="50"/>
  <c r="AG728" i="50"/>
  <c r="AF728" i="50"/>
  <c r="AE728" i="50"/>
  <c r="AD728" i="50"/>
  <c r="AC728" i="50"/>
  <c r="AB728" i="50"/>
  <c r="AH727" i="50"/>
  <c r="AG727" i="50"/>
  <c r="AF727" i="50"/>
  <c r="AE727" i="50"/>
  <c r="AD727" i="50"/>
  <c r="AC727" i="50"/>
  <c r="AB727" i="50"/>
  <c r="AH726" i="50"/>
  <c r="AG726" i="50"/>
  <c r="AF726" i="50"/>
  <c r="AE726" i="50"/>
  <c r="AD726" i="50"/>
  <c r="AC726" i="50"/>
  <c r="AB726" i="50"/>
  <c r="AH725" i="50"/>
  <c r="AG725" i="50"/>
  <c r="AF725" i="50"/>
  <c r="AE725" i="50"/>
  <c r="AD725" i="50"/>
  <c r="AC725" i="50"/>
  <c r="AB725" i="50"/>
  <c r="AH724" i="50"/>
  <c r="AG724" i="50"/>
  <c r="AF724" i="50"/>
  <c r="AE724" i="50"/>
  <c r="AD724" i="50"/>
  <c r="AC724" i="50"/>
  <c r="AB724" i="50"/>
  <c r="AH723" i="50"/>
  <c r="AG723" i="50"/>
  <c r="AF723" i="50"/>
  <c r="AE723" i="50"/>
  <c r="AD723" i="50"/>
  <c r="AC723" i="50"/>
  <c r="AB723" i="50"/>
  <c r="AH722" i="50"/>
  <c r="AG722" i="50"/>
  <c r="AF722" i="50"/>
  <c r="AE722" i="50"/>
  <c r="AD722" i="50"/>
  <c r="AC722" i="50"/>
  <c r="AB722" i="50"/>
  <c r="AH721" i="50"/>
  <c r="AG721" i="50"/>
  <c r="AF721" i="50"/>
  <c r="AE721" i="50"/>
  <c r="AD721" i="50"/>
  <c r="AC721" i="50"/>
  <c r="AB721" i="50"/>
  <c r="AH720" i="50"/>
  <c r="AG720" i="50"/>
  <c r="AF720" i="50"/>
  <c r="AE720" i="50"/>
  <c r="AD720" i="50"/>
  <c r="AC720" i="50"/>
  <c r="AB720" i="50"/>
  <c r="AH719" i="50"/>
  <c r="AG719" i="50"/>
  <c r="AF719" i="50"/>
  <c r="AE719" i="50"/>
  <c r="AD719" i="50"/>
  <c r="AC719" i="50"/>
  <c r="AB719" i="50"/>
  <c r="AH718" i="50"/>
  <c r="AG718" i="50"/>
  <c r="AF718" i="50"/>
  <c r="AE718" i="50"/>
  <c r="AD718" i="50"/>
  <c r="AC718" i="50"/>
  <c r="AB718" i="50"/>
  <c r="AH717" i="50"/>
  <c r="AG717" i="50"/>
  <c r="AF717" i="50"/>
  <c r="AE717" i="50"/>
  <c r="AD717" i="50"/>
  <c r="AC717" i="50"/>
  <c r="AB717" i="50"/>
  <c r="AH716" i="50"/>
  <c r="AG716" i="50"/>
  <c r="AF716" i="50"/>
  <c r="AE716" i="50"/>
  <c r="AD716" i="50"/>
  <c r="AC716" i="50"/>
  <c r="AB716" i="50"/>
  <c r="AH715" i="50"/>
  <c r="AG715" i="50"/>
  <c r="AF715" i="50"/>
  <c r="AE715" i="50"/>
  <c r="AD715" i="50"/>
  <c r="AC715" i="50"/>
  <c r="AB715" i="50"/>
  <c r="AH714" i="50"/>
  <c r="AG714" i="50"/>
  <c r="AF714" i="50"/>
  <c r="AE714" i="50"/>
  <c r="AD714" i="50"/>
  <c r="AC714" i="50"/>
  <c r="AB714" i="50"/>
  <c r="AH713" i="50"/>
  <c r="AG713" i="50"/>
  <c r="AF713" i="50"/>
  <c r="AE713" i="50"/>
  <c r="AD713" i="50"/>
  <c r="AC713" i="50"/>
  <c r="AB713" i="50"/>
  <c r="AH712" i="50"/>
  <c r="AG712" i="50"/>
  <c r="AF712" i="50"/>
  <c r="AE712" i="50"/>
  <c r="AD712" i="50"/>
  <c r="AC712" i="50"/>
  <c r="AB712" i="50"/>
  <c r="AH711" i="50"/>
  <c r="AG711" i="50"/>
  <c r="AF711" i="50"/>
  <c r="AE711" i="50"/>
  <c r="AD711" i="50"/>
  <c r="AC711" i="50"/>
  <c r="AB711" i="50"/>
  <c r="AH710" i="50"/>
  <c r="AG710" i="50"/>
  <c r="AF710" i="50"/>
  <c r="AE710" i="50"/>
  <c r="AD710" i="50"/>
  <c r="AC710" i="50"/>
  <c r="AB710" i="50"/>
  <c r="AH709" i="50"/>
  <c r="AG709" i="50"/>
  <c r="AF709" i="50"/>
  <c r="AE709" i="50"/>
  <c r="AD709" i="50"/>
  <c r="AC709" i="50"/>
  <c r="AB709" i="50"/>
  <c r="AH708" i="50"/>
  <c r="AG708" i="50"/>
  <c r="AF708" i="50"/>
  <c r="AE708" i="50"/>
  <c r="AD708" i="50"/>
  <c r="AC708" i="50"/>
  <c r="AB708" i="50"/>
  <c r="AH707" i="50"/>
  <c r="AG707" i="50"/>
  <c r="AF707" i="50"/>
  <c r="AE707" i="50"/>
  <c r="AD707" i="50"/>
  <c r="AC707" i="50"/>
  <c r="AB707" i="50"/>
  <c r="AH706" i="50"/>
  <c r="AG706" i="50"/>
  <c r="AF706" i="50"/>
  <c r="AE706" i="50"/>
  <c r="AD706" i="50"/>
  <c r="AC706" i="50"/>
  <c r="AB706" i="50"/>
  <c r="AH705" i="50"/>
  <c r="AG705" i="50"/>
  <c r="AF705" i="50"/>
  <c r="AE705" i="50"/>
  <c r="AD705" i="50"/>
  <c r="AC705" i="50"/>
  <c r="AB705" i="50"/>
  <c r="AH704" i="50"/>
  <c r="AG704" i="50"/>
  <c r="AF704" i="50"/>
  <c r="AE704" i="50"/>
  <c r="AD704" i="50"/>
  <c r="AC704" i="50"/>
  <c r="AB704" i="50"/>
  <c r="AH703" i="50"/>
  <c r="AG703" i="50"/>
  <c r="AF703" i="50"/>
  <c r="AE703" i="50"/>
  <c r="AD703" i="50"/>
  <c r="AC703" i="50"/>
  <c r="AB703" i="50"/>
  <c r="AH702" i="50"/>
  <c r="AG702" i="50"/>
  <c r="AF702" i="50"/>
  <c r="AE702" i="50"/>
  <c r="AD702" i="50"/>
  <c r="AC702" i="50"/>
  <c r="AB702" i="50"/>
  <c r="AH701" i="50"/>
  <c r="AG701" i="50"/>
  <c r="AF701" i="50"/>
  <c r="AE701" i="50"/>
  <c r="AD701" i="50"/>
  <c r="AC701" i="50"/>
  <c r="AB701" i="50"/>
  <c r="AH700" i="50"/>
  <c r="AG700" i="50"/>
  <c r="AF700" i="50"/>
  <c r="AE700" i="50"/>
  <c r="AD700" i="50"/>
  <c r="AC700" i="50"/>
  <c r="AB700" i="50"/>
  <c r="AH699" i="50"/>
  <c r="AG699" i="50"/>
  <c r="AF699" i="50"/>
  <c r="AE699" i="50"/>
  <c r="AD699" i="50"/>
  <c r="AC699" i="50"/>
  <c r="AB699" i="50"/>
  <c r="AH698" i="50"/>
  <c r="AG698" i="50"/>
  <c r="AF698" i="50"/>
  <c r="AE698" i="50"/>
  <c r="AD698" i="50"/>
  <c r="AC698" i="50"/>
  <c r="AB698" i="50"/>
  <c r="AH697" i="50"/>
  <c r="AG697" i="50"/>
  <c r="AF697" i="50"/>
  <c r="AE697" i="50"/>
  <c r="AD697" i="50"/>
  <c r="AC697" i="50"/>
  <c r="AB697" i="50"/>
  <c r="AH696" i="50"/>
  <c r="AG696" i="50"/>
  <c r="AF696" i="50"/>
  <c r="AE696" i="50"/>
  <c r="AD696" i="50"/>
  <c r="AC696" i="50"/>
  <c r="AB696" i="50"/>
  <c r="AH695" i="50"/>
  <c r="AG695" i="50"/>
  <c r="AF695" i="50"/>
  <c r="AE695" i="50"/>
  <c r="AD695" i="50"/>
  <c r="AC695" i="50"/>
  <c r="AB695" i="50"/>
  <c r="AH694" i="50"/>
  <c r="AG694" i="50"/>
  <c r="AF694" i="50"/>
  <c r="AE694" i="50"/>
  <c r="AD694" i="50"/>
  <c r="AC694" i="50"/>
  <c r="AB694" i="50"/>
  <c r="AH693" i="50"/>
  <c r="AG693" i="50"/>
  <c r="AF693" i="50"/>
  <c r="AE693" i="50"/>
  <c r="AD693" i="50"/>
  <c r="AC693" i="50"/>
  <c r="AB693" i="50"/>
  <c r="AH692" i="50"/>
  <c r="AG692" i="50"/>
  <c r="AF692" i="50"/>
  <c r="AE692" i="50"/>
  <c r="AD692" i="50"/>
  <c r="AC692" i="50"/>
  <c r="AB692" i="50"/>
  <c r="AH691" i="50"/>
  <c r="AG691" i="50"/>
  <c r="AF691" i="50"/>
  <c r="AE691" i="50"/>
  <c r="AD691" i="50"/>
  <c r="AC691" i="50"/>
  <c r="AB691" i="50"/>
  <c r="AH690" i="50"/>
  <c r="AG690" i="50"/>
  <c r="AF690" i="50"/>
  <c r="AE690" i="50"/>
  <c r="AD690" i="50"/>
  <c r="AC690" i="50"/>
  <c r="AB690" i="50"/>
  <c r="AH689" i="50"/>
  <c r="AG689" i="50"/>
  <c r="AF689" i="50"/>
  <c r="AE689" i="50"/>
  <c r="AD689" i="50"/>
  <c r="AC689" i="50"/>
  <c r="AB689" i="50"/>
  <c r="AH688" i="50"/>
  <c r="AG688" i="50"/>
  <c r="AF688" i="50"/>
  <c r="AE688" i="50"/>
  <c r="AD688" i="50"/>
  <c r="AC688" i="50"/>
  <c r="AB688" i="50"/>
  <c r="AH687" i="50"/>
  <c r="AG687" i="50"/>
  <c r="AF687" i="50"/>
  <c r="AE687" i="50"/>
  <c r="AD687" i="50"/>
  <c r="AC687" i="50"/>
  <c r="AB687" i="50"/>
  <c r="AH686" i="50"/>
  <c r="AG686" i="50"/>
  <c r="AF686" i="50"/>
  <c r="AE686" i="50"/>
  <c r="AD686" i="50"/>
  <c r="AC686" i="50"/>
  <c r="AB686" i="50"/>
  <c r="AH685" i="50"/>
  <c r="AG685" i="50"/>
  <c r="AF685" i="50"/>
  <c r="AE685" i="50"/>
  <c r="AD685" i="50"/>
  <c r="AC685" i="50"/>
  <c r="AB685" i="50"/>
  <c r="AH684" i="50"/>
  <c r="AG684" i="50"/>
  <c r="AF684" i="50"/>
  <c r="AE684" i="50"/>
  <c r="AD684" i="50"/>
  <c r="AC684" i="50"/>
  <c r="AB684" i="50"/>
  <c r="AH683" i="50"/>
  <c r="AG683" i="50"/>
  <c r="AF683" i="50"/>
  <c r="AE683" i="50"/>
  <c r="AD683" i="50"/>
  <c r="AC683" i="50"/>
  <c r="AB683" i="50"/>
  <c r="AH682" i="50"/>
  <c r="AG682" i="50"/>
  <c r="AF682" i="50"/>
  <c r="AE682" i="50"/>
  <c r="AD682" i="50"/>
  <c r="AC682" i="50"/>
  <c r="AB682" i="50"/>
  <c r="AH681" i="50"/>
  <c r="AG681" i="50"/>
  <c r="AF681" i="50"/>
  <c r="AE681" i="50"/>
  <c r="AD681" i="50"/>
  <c r="AC681" i="50"/>
  <c r="AB681" i="50"/>
  <c r="AH680" i="50"/>
  <c r="AG680" i="50"/>
  <c r="AF680" i="50"/>
  <c r="AE680" i="50"/>
  <c r="AD680" i="50"/>
  <c r="AC680" i="50"/>
  <c r="AB680" i="50"/>
  <c r="AH679" i="50"/>
  <c r="AG679" i="50"/>
  <c r="AF679" i="50"/>
  <c r="AE679" i="50"/>
  <c r="AD679" i="50"/>
  <c r="AC679" i="50"/>
  <c r="AB679" i="50"/>
  <c r="AH678" i="50"/>
  <c r="AG678" i="50"/>
  <c r="AF678" i="50"/>
  <c r="AE678" i="50"/>
  <c r="AD678" i="50"/>
  <c r="AC678" i="50"/>
  <c r="AB678" i="50"/>
  <c r="AH677" i="50"/>
  <c r="AG677" i="50"/>
  <c r="AF677" i="50"/>
  <c r="AE677" i="50"/>
  <c r="AD677" i="50"/>
  <c r="AC677" i="50"/>
  <c r="AB677" i="50"/>
  <c r="AH676" i="50"/>
  <c r="AG676" i="50"/>
  <c r="AF676" i="50"/>
  <c r="AE676" i="50"/>
  <c r="AD676" i="50"/>
  <c r="AC676" i="50"/>
  <c r="AB676" i="50"/>
  <c r="AH675" i="50"/>
  <c r="AG675" i="50"/>
  <c r="AF675" i="50"/>
  <c r="AE675" i="50"/>
  <c r="AD675" i="50"/>
  <c r="AC675" i="50"/>
  <c r="AB675" i="50"/>
  <c r="AH674" i="50"/>
  <c r="AG674" i="50"/>
  <c r="AF674" i="50"/>
  <c r="AE674" i="50"/>
  <c r="AD674" i="50"/>
  <c r="AC674" i="50"/>
  <c r="AB674" i="50"/>
  <c r="AH673" i="50"/>
  <c r="AG673" i="50"/>
  <c r="AF673" i="50"/>
  <c r="AE673" i="50"/>
  <c r="AD673" i="50"/>
  <c r="AC673" i="50"/>
  <c r="AB673" i="50"/>
  <c r="AH672" i="50"/>
  <c r="AG672" i="50"/>
  <c r="AF672" i="50"/>
  <c r="AE672" i="50"/>
  <c r="AD672" i="50"/>
  <c r="AC672" i="50"/>
  <c r="AB672" i="50"/>
  <c r="AH671" i="50"/>
  <c r="AG671" i="50"/>
  <c r="AF671" i="50"/>
  <c r="AE671" i="50"/>
  <c r="AD671" i="50"/>
  <c r="AC671" i="50"/>
  <c r="AB671" i="50"/>
  <c r="AH670" i="50"/>
  <c r="AG670" i="50"/>
  <c r="AF670" i="50"/>
  <c r="AE670" i="50"/>
  <c r="AD670" i="50"/>
  <c r="AC670" i="50"/>
  <c r="AB670" i="50"/>
  <c r="AH669" i="50"/>
  <c r="AG669" i="50"/>
  <c r="AF669" i="50"/>
  <c r="AE669" i="50"/>
  <c r="AD669" i="50"/>
  <c r="AC669" i="50"/>
  <c r="AB669" i="50"/>
  <c r="AH668" i="50"/>
  <c r="AG668" i="50"/>
  <c r="AF668" i="50"/>
  <c r="AE668" i="50"/>
  <c r="AD668" i="50"/>
  <c r="AC668" i="50"/>
  <c r="AB668" i="50"/>
  <c r="AH667" i="50"/>
  <c r="AG667" i="50"/>
  <c r="AF667" i="50"/>
  <c r="AE667" i="50"/>
  <c r="AD667" i="50"/>
  <c r="AC667" i="50"/>
  <c r="AB667" i="50"/>
  <c r="AH666" i="50"/>
  <c r="AG666" i="50"/>
  <c r="AF666" i="50"/>
  <c r="AE666" i="50"/>
  <c r="AD666" i="50"/>
  <c r="AC666" i="50"/>
  <c r="AB666" i="50"/>
  <c r="AH665" i="50"/>
  <c r="AG665" i="50"/>
  <c r="AF665" i="50"/>
  <c r="AE665" i="50"/>
  <c r="AD665" i="50"/>
  <c r="AC665" i="50"/>
  <c r="AB665" i="50"/>
  <c r="AH664" i="50"/>
  <c r="AG664" i="50"/>
  <c r="AF664" i="50"/>
  <c r="AE664" i="50"/>
  <c r="AD664" i="50"/>
  <c r="AC664" i="50"/>
  <c r="AB664" i="50"/>
  <c r="AH663" i="50"/>
  <c r="AG663" i="50"/>
  <c r="AF663" i="50"/>
  <c r="AE663" i="50"/>
  <c r="AD663" i="50"/>
  <c r="AC663" i="50"/>
  <c r="AB663" i="50"/>
  <c r="AH662" i="50"/>
  <c r="AG662" i="50"/>
  <c r="AF662" i="50"/>
  <c r="AE662" i="50"/>
  <c r="AD662" i="50"/>
  <c r="AC662" i="50"/>
  <c r="AB662" i="50"/>
  <c r="AH661" i="50"/>
  <c r="AG661" i="50"/>
  <c r="AF661" i="50"/>
  <c r="AE661" i="50"/>
  <c r="AD661" i="50"/>
  <c r="AC661" i="50"/>
  <c r="AB661" i="50"/>
  <c r="AH660" i="50"/>
  <c r="AG660" i="50"/>
  <c r="AF660" i="50"/>
  <c r="AE660" i="50"/>
  <c r="AD660" i="50"/>
  <c r="AC660" i="50"/>
  <c r="AB660" i="50"/>
  <c r="AH659" i="50"/>
  <c r="AG659" i="50"/>
  <c r="AF659" i="50"/>
  <c r="AE659" i="50"/>
  <c r="AD659" i="50"/>
  <c r="AC659" i="50"/>
  <c r="AB659" i="50"/>
  <c r="AH658" i="50"/>
  <c r="AG658" i="50"/>
  <c r="AF658" i="50"/>
  <c r="AE658" i="50"/>
  <c r="AD658" i="50"/>
  <c r="AC658" i="50"/>
  <c r="AB658" i="50"/>
  <c r="AH657" i="50"/>
  <c r="AG657" i="50"/>
  <c r="AF657" i="50"/>
  <c r="AE657" i="50"/>
  <c r="AD657" i="50"/>
  <c r="AC657" i="50"/>
  <c r="AB657" i="50"/>
  <c r="AH656" i="50"/>
  <c r="AG656" i="50"/>
  <c r="AF656" i="50"/>
  <c r="AE656" i="50"/>
  <c r="AD656" i="50"/>
  <c r="AC656" i="50"/>
  <c r="AB656" i="50"/>
  <c r="AH655" i="50"/>
  <c r="AG655" i="50"/>
  <c r="AF655" i="50"/>
  <c r="AE655" i="50"/>
  <c r="AD655" i="50"/>
  <c r="AC655" i="50"/>
  <c r="AB655" i="50"/>
  <c r="AH654" i="50"/>
  <c r="AG654" i="50"/>
  <c r="AF654" i="50"/>
  <c r="AE654" i="50"/>
  <c r="AD654" i="50"/>
  <c r="AC654" i="50"/>
  <c r="AB654" i="50"/>
  <c r="AH653" i="50"/>
  <c r="AG653" i="50"/>
  <c r="AF653" i="50"/>
  <c r="AE653" i="50"/>
  <c r="AD653" i="50"/>
  <c r="AC653" i="50"/>
  <c r="AB653" i="50"/>
  <c r="AH652" i="50"/>
  <c r="AG652" i="50"/>
  <c r="AF652" i="50"/>
  <c r="AE652" i="50"/>
  <c r="AD652" i="50"/>
  <c r="AC652" i="50"/>
  <c r="AB652" i="50"/>
  <c r="AH651" i="50"/>
  <c r="AG651" i="50"/>
  <c r="AF651" i="50"/>
  <c r="AE651" i="50"/>
  <c r="AD651" i="50"/>
  <c r="AC651" i="50"/>
  <c r="AB651" i="50"/>
  <c r="AH650" i="50"/>
  <c r="AG650" i="50"/>
  <c r="AF650" i="50"/>
  <c r="AE650" i="50"/>
  <c r="AD650" i="50"/>
  <c r="AC650" i="50"/>
  <c r="AB650" i="50"/>
  <c r="AH649" i="50"/>
  <c r="AG649" i="50"/>
  <c r="AF649" i="50"/>
  <c r="AE649" i="50"/>
  <c r="AD649" i="50"/>
  <c r="AC649" i="50"/>
  <c r="AB649" i="50"/>
  <c r="AH648" i="50"/>
  <c r="AG648" i="50"/>
  <c r="AF648" i="50"/>
  <c r="AE648" i="50"/>
  <c r="AD648" i="50"/>
  <c r="AC648" i="50"/>
  <c r="AB648" i="50"/>
  <c r="AH647" i="50"/>
  <c r="AG647" i="50"/>
  <c r="AF647" i="50"/>
  <c r="AE647" i="50"/>
  <c r="AD647" i="50"/>
  <c r="AC647" i="50"/>
  <c r="AB647" i="50"/>
  <c r="AH646" i="50"/>
  <c r="AG646" i="50"/>
  <c r="AF646" i="50"/>
  <c r="AE646" i="50"/>
  <c r="AD646" i="50"/>
  <c r="AC646" i="50"/>
  <c r="AB646" i="50"/>
  <c r="AH645" i="50"/>
  <c r="AG645" i="50"/>
  <c r="AF645" i="50"/>
  <c r="AE645" i="50"/>
  <c r="AD645" i="50"/>
  <c r="AC645" i="50"/>
  <c r="AB645" i="50"/>
  <c r="AH644" i="50"/>
  <c r="AG644" i="50"/>
  <c r="AF644" i="50"/>
  <c r="AE644" i="50"/>
  <c r="AD644" i="50"/>
  <c r="AC644" i="50"/>
  <c r="AB644" i="50"/>
  <c r="AH643" i="50"/>
  <c r="AG643" i="50"/>
  <c r="AF643" i="50"/>
  <c r="AE643" i="50"/>
  <c r="AD643" i="50"/>
  <c r="AC643" i="50"/>
  <c r="AB643" i="50"/>
  <c r="AH642" i="50"/>
  <c r="AG642" i="50"/>
  <c r="AF642" i="50"/>
  <c r="AE642" i="50"/>
  <c r="AD642" i="50"/>
  <c r="AC642" i="50"/>
  <c r="AB642" i="50"/>
  <c r="AH641" i="50"/>
  <c r="AG641" i="50"/>
  <c r="AF641" i="50"/>
  <c r="AE641" i="50"/>
  <c r="AD641" i="50"/>
  <c r="AC641" i="50"/>
  <c r="AB641" i="50"/>
  <c r="AH640" i="50"/>
  <c r="AG640" i="50"/>
  <c r="AF640" i="50"/>
  <c r="AE640" i="50"/>
  <c r="AD640" i="50"/>
  <c r="AC640" i="50"/>
  <c r="AB640" i="50"/>
  <c r="AH639" i="50"/>
  <c r="AG639" i="50"/>
  <c r="AF639" i="50"/>
  <c r="AE639" i="50"/>
  <c r="AD639" i="50"/>
  <c r="AC639" i="50"/>
  <c r="AB639" i="50"/>
  <c r="AH638" i="50"/>
  <c r="AG638" i="50"/>
  <c r="AF638" i="50"/>
  <c r="AE638" i="50"/>
  <c r="AD638" i="50"/>
  <c r="AC638" i="50"/>
  <c r="AB638" i="50"/>
  <c r="AH637" i="50"/>
  <c r="AG637" i="50"/>
  <c r="AF637" i="50"/>
  <c r="AE637" i="50"/>
  <c r="AD637" i="50"/>
  <c r="AC637" i="50"/>
  <c r="AB637" i="50"/>
  <c r="AH636" i="50"/>
  <c r="AG636" i="50"/>
  <c r="AF636" i="50"/>
  <c r="AE636" i="50"/>
  <c r="AD636" i="50"/>
  <c r="AC636" i="50"/>
  <c r="AB636" i="50"/>
  <c r="AH635" i="50"/>
  <c r="AG635" i="50"/>
  <c r="AF635" i="50"/>
  <c r="AE635" i="50"/>
  <c r="AD635" i="50"/>
  <c r="AC635" i="50"/>
  <c r="AB635" i="50"/>
  <c r="AH634" i="50"/>
  <c r="AG634" i="50"/>
  <c r="AF634" i="50"/>
  <c r="AE634" i="50"/>
  <c r="AD634" i="50"/>
  <c r="AC634" i="50"/>
  <c r="AB634" i="50"/>
  <c r="AH633" i="50"/>
  <c r="AG633" i="50"/>
  <c r="AF633" i="50"/>
  <c r="AE633" i="50"/>
  <c r="AD633" i="50"/>
  <c r="AC633" i="50"/>
  <c r="AB633" i="50"/>
  <c r="AH632" i="50"/>
  <c r="AG632" i="50"/>
  <c r="AF632" i="50"/>
  <c r="AE632" i="50"/>
  <c r="AD632" i="50"/>
  <c r="AC632" i="50"/>
  <c r="AB632" i="50"/>
  <c r="AH631" i="50"/>
  <c r="AG631" i="50"/>
  <c r="AF631" i="50"/>
  <c r="AE631" i="50"/>
  <c r="AD631" i="50"/>
  <c r="AC631" i="50"/>
  <c r="AB631" i="50"/>
  <c r="AH630" i="50"/>
  <c r="AG630" i="50"/>
  <c r="AF630" i="50"/>
  <c r="AE630" i="50"/>
  <c r="AD630" i="50"/>
  <c r="AC630" i="50"/>
  <c r="AB630" i="50"/>
  <c r="AH629" i="50"/>
  <c r="AG629" i="50"/>
  <c r="AF629" i="50"/>
  <c r="AE629" i="50"/>
  <c r="AD629" i="50"/>
  <c r="AC629" i="50"/>
  <c r="AB629" i="50"/>
  <c r="AH628" i="50"/>
  <c r="AG628" i="50"/>
  <c r="AF628" i="50"/>
  <c r="AE628" i="50"/>
  <c r="AD628" i="50"/>
  <c r="AC628" i="50"/>
  <c r="AB628" i="50"/>
  <c r="AH627" i="50"/>
  <c r="AG627" i="50"/>
  <c r="AF627" i="50"/>
  <c r="AE627" i="50"/>
  <c r="AD627" i="50"/>
  <c r="AC627" i="50"/>
  <c r="AB627" i="50"/>
  <c r="AH626" i="50"/>
  <c r="AG626" i="50"/>
  <c r="AF626" i="50"/>
  <c r="AE626" i="50"/>
  <c r="AD626" i="50"/>
  <c r="AC626" i="50"/>
  <c r="AB626" i="50"/>
  <c r="AH625" i="50"/>
  <c r="AG625" i="50"/>
  <c r="AF625" i="50"/>
  <c r="AE625" i="50"/>
  <c r="AD625" i="50"/>
  <c r="AC625" i="50"/>
  <c r="AB625" i="50"/>
  <c r="AH624" i="50"/>
  <c r="AG624" i="50"/>
  <c r="AF624" i="50"/>
  <c r="AE624" i="50"/>
  <c r="AD624" i="50"/>
  <c r="AC624" i="50"/>
  <c r="AB624" i="50"/>
  <c r="AH623" i="50"/>
  <c r="AG623" i="50"/>
  <c r="AF623" i="50"/>
  <c r="AE623" i="50"/>
  <c r="AD623" i="50"/>
  <c r="AC623" i="50"/>
  <c r="AB623" i="50"/>
  <c r="AH622" i="50"/>
  <c r="AG622" i="50"/>
  <c r="AF622" i="50"/>
  <c r="AE622" i="50"/>
  <c r="AD622" i="50"/>
  <c r="AC622" i="50"/>
  <c r="AB622" i="50"/>
  <c r="AH621" i="50"/>
  <c r="AG621" i="50"/>
  <c r="AF621" i="50"/>
  <c r="AE621" i="50"/>
  <c r="AD621" i="50"/>
  <c r="AC621" i="50"/>
  <c r="AB621" i="50"/>
  <c r="AH620" i="50"/>
  <c r="AG620" i="50"/>
  <c r="AF620" i="50"/>
  <c r="AE620" i="50"/>
  <c r="AD620" i="50"/>
  <c r="AC620" i="50"/>
  <c r="AB620" i="50"/>
  <c r="AH619" i="50"/>
  <c r="AG619" i="50"/>
  <c r="AF619" i="50"/>
  <c r="AE619" i="50"/>
  <c r="AD619" i="50"/>
  <c r="AC619" i="50"/>
  <c r="AB619" i="50"/>
  <c r="AH618" i="50"/>
  <c r="AG618" i="50"/>
  <c r="AF618" i="50"/>
  <c r="AE618" i="50"/>
  <c r="AD618" i="50"/>
  <c r="AC618" i="50"/>
  <c r="AB618" i="50"/>
  <c r="AH617" i="50"/>
  <c r="AG617" i="50"/>
  <c r="AF617" i="50"/>
  <c r="AE617" i="50"/>
  <c r="AD617" i="50"/>
  <c r="AC617" i="50"/>
  <c r="AB617" i="50"/>
  <c r="AH616" i="50"/>
  <c r="AG616" i="50"/>
  <c r="AF616" i="50"/>
  <c r="AE616" i="50"/>
  <c r="AD616" i="50"/>
  <c r="AC616" i="50"/>
  <c r="AB616" i="50"/>
  <c r="AH615" i="50"/>
  <c r="AG615" i="50"/>
  <c r="AF615" i="50"/>
  <c r="AE615" i="50"/>
  <c r="AD615" i="50"/>
  <c r="AC615" i="50"/>
  <c r="AB615" i="50"/>
  <c r="AH614" i="50"/>
  <c r="AG614" i="50"/>
  <c r="AF614" i="50"/>
  <c r="AE614" i="50"/>
  <c r="AD614" i="50"/>
  <c r="AC614" i="50"/>
  <c r="AB614" i="50"/>
  <c r="AH613" i="50"/>
  <c r="AG613" i="50"/>
  <c r="AF613" i="50"/>
  <c r="AE613" i="50"/>
  <c r="AD613" i="50"/>
  <c r="AC613" i="50"/>
  <c r="AB613" i="50"/>
  <c r="AH612" i="50"/>
  <c r="AG612" i="50"/>
  <c r="AF612" i="50"/>
  <c r="AE612" i="50"/>
  <c r="AD612" i="50"/>
  <c r="AC612" i="50"/>
  <c r="AB612" i="50"/>
  <c r="AH611" i="50"/>
  <c r="AG611" i="50"/>
  <c r="AF611" i="50"/>
  <c r="AE611" i="50"/>
  <c r="AD611" i="50"/>
  <c r="AC611" i="50"/>
  <c r="AB611" i="50"/>
  <c r="AH610" i="50"/>
  <c r="AG610" i="50"/>
  <c r="AF610" i="50"/>
  <c r="AE610" i="50"/>
  <c r="AD610" i="50"/>
  <c r="AC610" i="50"/>
  <c r="AB610" i="50"/>
  <c r="AH609" i="50"/>
  <c r="AG609" i="50"/>
  <c r="AF609" i="50"/>
  <c r="AE609" i="50"/>
  <c r="AD609" i="50"/>
  <c r="AC609" i="50"/>
  <c r="AB609" i="50"/>
  <c r="AH608" i="50"/>
  <c r="AG608" i="50"/>
  <c r="AF608" i="50"/>
  <c r="AE608" i="50"/>
  <c r="AD608" i="50"/>
  <c r="AC608" i="50"/>
  <c r="AB608" i="50"/>
  <c r="AH607" i="50"/>
  <c r="AG607" i="50"/>
  <c r="AF607" i="50"/>
  <c r="AE607" i="50"/>
  <c r="AD607" i="50"/>
  <c r="AC607" i="50"/>
  <c r="AB607" i="50"/>
  <c r="AH606" i="50"/>
  <c r="AG606" i="50"/>
  <c r="AF606" i="50"/>
  <c r="AE606" i="50"/>
  <c r="AD606" i="50"/>
  <c r="AC606" i="50"/>
  <c r="AB606" i="50"/>
  <c r="AH605" i="50"/>
  <c r="AG605" i="50"/>
  <c r="AF605" i="50"/>
  <c r="AE605" i="50"/>
  <c r="AD605" i="50"/>
  <c r="AC605" i="50"/>
  <c r="AB605" i="50"/>
  <c r="AH604" i="50"/>
  <c r="AG604" i="50"/>
  <c r="AF604" i="50"/>
  <c r="AE604" i="50"/>
  <c r="AD604" i="50"/>
  <c r="AC604" i="50"/>
  <c r="AB604" i="50"/>
  <c r="AH603" i="50"/>
  <c r="AG603" i="50"/>
  <c r="AF603" i="50"/>
  <c r="AE603" i="50"/>
  <c r="AD603" i="50"/>
  <c r="AC603" i="50"/>
  <c r="AB603" i="50"/>
  <c r="AH602" i="50"/>
  <c r="AG602" i="50"/>
  <c r="AF602" i="50"/>
  <c r="AE602" i="50"/>
  <c r="AD602" i="50"/>
  <c r="AC602" i="50"/>
  <c r="AB602" i="50"/>
  <c r="AH601" i="50"/>
  <c r="AG601" i="50"/>
  <c r="AF601" i="50"/>
  <c r="AE601" i="50"/>
  <c r="AD601" i="50"/>
  <c r="AC601" i="50"/>
  <c r="AB601" i="50"/>
  <c r="AH600" i="50"/>
  <c r="AG600" i="50"/>
  <c r="AF600" i="50"/>
  <c r="AE600" i="50"/>
  <c r="AD600" i="50"/>
  <c r="AC600" i="50"/>
  <c r="AB600" i="50"/>
  <c r="AH599" i="50"/>
  <c r="AG599" i="50"/>
  <c r="AF599" i="50"/>
  <c r="AE599" i="50"/>
  <c r="AD599" i="50"/>
  <c r="AC599" i="50"/>
  <c r="AB599" i="50"/>
  <c r="AH598" i="50"/>
  <c r="AG598" i="50"/>
  <c r="AF598" i="50"/>
  <c r="AE598" i="50"/>
  <c r="AD598" i="50"/>
  <c r="AC598" i="50"/>
  <c r="AB598" i="50"/>
  <c r="AH597" i="50"/>
  <c r="AG597" i="50"/>
  <c r="AF597" i="50"/>
  <c r="AE597" i="50"/>
  <c r="AD597" i="50"/>
  <c r="AC597" i="50"/>
  <c r="AB597" i="50"/>
  <c r="AH596" i="50"/>
  <c r="AG596" i="50"/>
  <c r="AF596" i="50"/>
  <c r="AE596" i="50"/>
  <c r="AD596" i="50"/>
  <c r="AC596" i="50"/>
  <c r="AB596" i="50"/>
  <c r="AH595" i="50"/>
  <c r="AG595" i="50"/>
  <c r="AF595" i="50"/>
  <c r="AE595" i="50"/>
  <c r="AD595" i="50"/>
  <c r="AC595" i="50"/>
  <c r="AB595" i="50"/>
  <c r="AH594" i="50"/>
  <c r="AG594" i="50"/>
  <c r="AF594" i="50"/>
  <c r="AE594" i="50"/>
  <c r="AD594" i="50"/>
  <c r="AC594" i="50"/>
  <c r="AB594" i="50"/>
  <c r="AH593" i="50"/>
  <c r="AG593" i="50"/>
  <c r="AF593" i="50"/>
  <c r="AE593" i="50"/>
  <c r="AD593" i="50"/>
  <c r="AC593" i="50"/>
  <c r="AB593" i="50"/>
  <c r="AH592" i="50"/>
  <c r="AG592" i="50"/>
  <c r="AF592" i="50"/>
  <c r="AE592" i="50"/>
  <c r="AD592" i="50"/>
  <c r="AC592" i="50"/>
  <c r="AB592" i="50"/>
  <c r="AH591" i="50"/>
  <c r="AG591" i="50"/>
  <c r="AF591" i="50"/>
  <c r="AE591" i="50"/>
  <c r="AD591" i="50"/>
  <c r="AC591" i="50"/>
  <c r="AB591" i="50"/>
  <c r="AH590" i="50"/>
  <c r="AG590" i="50"/>
  <c r="AF590" i="50"/>
  <c r="AE590" i="50"/>
  <c r="AD590" i="50"/>
  <c r="AC590" i="50"/>
  <c r="AB590" i="50"/>
  <c r="AH589" i="50"/>
  <c r="AG589" i="50"/>
  <c r="AF589" i="50"/>
  <c r="AE589" i="50"/>
  <c r="AD589" i="50"/>
  <c r="AC589" i="50"/>
  <c r="AB589" i="50"/>
  <c r="AH588" i="50"/>
  <c r="AG588" i="50"/>
  <c r="AF588" i="50"/>
  <c r="AE588" i="50"/>
  <c r="AD588" i="50"/>
  <c r="AC588" i="50"/>
  <c r="AB588" i="50"/>
  <c r="AH587" i="50"/>
  <c r="AG587" i="50"/>
  <c r="AF587" i="50"/>
  <c r="AE587" i="50"/>
  <c r="AD587" i="50"/>
  <c r="AC587" i="50"/>
  <c r="AB587" i="50"/>
  <c r="AH586" i="50"/>
  <c r="AG586" i="50"/>
  <c r="AF586" i="50"/>
  <c r="AE586" i="50"/>
  <c r="AD586" i="50"/>
  <c r="AC586" i="50"/>
  <c r="AB586" i="50"/>
  <c r="AH585" i="50"/>
  <c r="AG585" i="50"/>
  <c r="AF585" i="50"/>
  <c r="AE585" i="50"/>
  <c r="AD585" i="50"/>
  <c r="AC585" i="50"/>
  <c r="AB585" i="50"/>
  <c r="AH584" i="50"/>
  <c r="AG584" i="50"/>
  <c r="AF584" i="50"/>
  <c r="AE584" i="50"/>
  <c r="AD584" i="50"/>
  <c r="AC584" i="50"/>
  <c r="AB584" i="50"/>
  <c r="AH583" i="50"/>
  <c r="AG583" i="50"/>
  <c r="AF583" i="50"/>
  <c r="AE583" i="50"/>
  <c r="AD583" i="50"/>
  <c r="AC583" i="50"/>
  <c r="AB583" i="50"/>
  <c r="AH582" i="50"/>
  <c r="AG582" i="50"/>
  <c r="AF582" i="50"/>
  <c r="AE582" i="50"/>
  <c r="AD582" i="50"/>
  <c r="AC582" i="50"/>
  <c r="AB582" i="50"/>
  <c r="AH581" i="50"/>
  <c r="AG581" i="50"/>
  <c r="AF581" i="50"/>
  <c r="AE581" i="50"/>
  <c r="AD581" i="50"/>
  <c r="AC581" i="50"/>
  <c r="AB581" i="50"/>
  <c r="AH580" i="50"/>
  <c r="AG580" i="50"/>
  <c r="AF580" i="50"/>
  <c r="AE580" i="50"/>
  <c r="AD580" i="50"/>
  <c r="AC580" i="50"/>
  <c r="AB580" i="50"/>
  <c r="AH579" i="50"/>
  <c r="AG579" i="50"/>
  <c r="AF579" i="50"/>
  <c r="AE579" i="50"/>
  <c r="AD579" i="50"/>
  <c r="AC579" i="50"/>
  <c r="AB579" i="50"/>
  <c r="AH578" i="50"/>
  <c r="AG578" i="50"/>
  <c r="AF578" i="50"/>
  <c r="AE578" i="50"/>
  <c r="AD578" i="50"/>
  <c r="AC578" i="50"/>
  <c r="AB578" i="50"/>
  <c r="AH577" i="50"/>
  <c r="AG577" i="50"/>
  <c r="AF577" i="50"/>
  <c r="AE577" i="50"/>
  <c r="AD577" i="50"/>
  <c r="AC577" i="50"/>
  <c r="AB577" i="50"/>
  <c r="AH576" i="50"/>
  <c r="AG576" i="50"/>
  <c r="AF576" i="50"/>
  <c r="AE576" i="50"/>
  <c r="AD576" i="50"/>
  <c r="AC576" i="50"/>
  <c r="AB576" i="50"/>
  <c r="AH575" i="50"/>
  <c r="AG575" i="50"/>
  <c r="AF575" i="50"/>
  <c r="AE575" i="50"/>
  <c r="AD575" i="50"/>
  <c r="AC575" i="50"/>
  <c r="AB575" i="50"/>
  <c r="AH574" i="50"/>
  <c r="AG574" i="50"/>
  <c r="AF574" i="50"/>
  <c r="AE574" i="50"/>
  <c r="AD574" i="50"/>
  <c r="AC574" i="50"/>
  <c r="AB574" i="50"/>
  <c r="AH573" i="50"/>
  <c r="AG573" i="50"/>
  <c r="AF573" i="50"/>
  <c r="AE573" i="50"/>
  <c r="AD573" i="50"/>
  <c r="AC573" i="50"/>
  <c r="AB573" i="50"/>
  <c r="AH572" i="50"/>
  <c r="AG572" i="50"/>
  <c r="AF572" i="50"/>
  <c r="AE572" i="50"/>
  <c r="AD572" i="50"/>
  <c r="AC572" i="50"/>
  <c r="AB572" i="50"/>
  <c r="AH571" i="50"/>
  <c r="AG571" i="50"/>
  <c r="AF571" i="50"/>
  <c r="AE571" i="50"/>
  <c r="AD571" i="50"/>
  <c r="AC571" i="50"/>
  <c r="AB571" i="50"/>
  <c r="AH570" i="50"/>
  <c r="AG570" i="50"/>
  <c r="AF570" i="50"/>
  <c r="AE570" i="50"/>
  <c r="AD570" i="50"/>
  <c r="AC570" i="50"/>
  <c r="AB570" i="50"/>
  <c r="AH569" i="50"/>
  <c r="AG569" i="50"/>
  <c r="AF569" i="50"/>
  <c r="AE569" i="50"/>
  <c r="AD569" i="50"/>
  <c r="AC569" i="50"/>
  <c r="AB569" i="50"/>
  <c r="AH568" i="50"/>
  <c r="AG568" i="50"/>
  <c r="AF568" i="50"/>
  <c r="AE568" i="50"/>
  <c r="AD568" i="50"/>
  <c r="AC568" i="50"/>
  <c r="AB568" i="50"/>
  <c r="AH567" i="50"/>
  <c r="AG567" i="50"/>
  <c r="AF567" i="50"/>
  <c r="AE567" i="50"/>
  <c r="AD567" i="50"/>
  <c r="AC567" i="50"/>
  <c r="AB567" i="50"/>
  <c r="AH566" i="50"/>
  <c r="AG566" i="50"/>
  <c r="AF566" i="50"/>
  <c r="AE566" i="50"/>
  <c r="AD566" i="50"/>
  <c r="AC566" i="50"/>
  <c r="AB566" i="50"/>
  <c r="AH565" i="50"/>
  <c r="AG565" i="50"/>
  <c r="AF565" i="50"/>
  <c r="AE565" i="50"/>
  <c r="AD565" i="50"/>
  <c r="AC565" i="50"/>
  <c r="AB565" i="50"/>
  <c r="AH564" i="50"/>
  <c r="AG564" i="50"/>
  <c r="AF564" i="50"/>
  <c r="AE564" i="50"/>
  <c r="AD564" i="50"/>
  <c r="AC564" i="50"/>
  <c r="AB564" i="50"/>
  <c r="AH563" i="50"/>
  <c r="AG563" i="50"/>
  <c r="AF563" i="50"/>
  <c r="AE563" i="50"/>
  <c r="AD563" i="50"/>
  <c r="AC563" i="50"/>
  <c r="AB563" i="50"/>
  <c r="AH562" i="50"/>
  <c r="AG562" i="50"/>
  <c r="AF562" i="50"/>
  <c r="AE562" i="50"/>
  <c r="AD562" i="50"/>
  <c r="AC562" i="50"/>
  <c r="AB562" i="50"/>
  <c r="AH561" i="50"/>
  <c r="AG561" i="50"/>
  <c r="AF561" i="50"/>
  <c r="AE561" i="50"/>
  <c r="AD561" i="50"/>
  <c r="AC561" i="50"/>
  <c r="AB561" i="50"/>
  <c r="AH560" i="50"/>
  <c r="AG560" i="50"/>
  <c r="AF560" i="50"/>
  <c r="AE560" i="50"/>
  <c r="AD560" i="50"/>
  <c r="AC560" i="50"/>
  <c r="AB560" i="50"/>
  <c r="AH559" i="50"/>
  <c r="AG559" i="50"/>
  <c r="AF559" i="50"/>
  <c r="AE559" i="50"/>
  <c r="AD559" i="50"/>
  <c r="AC559" i="50"/>
  <c r="AB559" i="50"/>
  <c r="AH558" i="50"/>
  <c r="AG558" i="50"/>
  <c r="AF558" i="50"/>
  <c r="AE558" i="50"/>
  <c r="AD558" i="50"/>
  <c r="AC558" i="50"/>
  <c r="AB558" i="50"/>
  <c r="AH557" i="50"/>
  <c r="AG557" i="50"/>
  <c r="AF557" i="50"/>
  <c r="AE557" i="50"/>
  <c r="AD557" i="50"/>
  <c r="AC557" i="50"/>
  <c r="AB557" i="50"/>
  <c r="AH556" i="50"/>
  <c r="AG556" i="50"/>
  <c r="AF556" i="50"/>
  <c r="AE556" i="50"/>
  <c r="AD556" i="50"/>
  <c r="AC556" i="50"/>
  <c r="AB556" i="50"/>
  <c r="AH555" i="50"/>
  <c r="AG555" i="50"/>
  <c r="AF555" i="50"/>
  <c r="AE555" i="50"/>
  <c r="AD555" i="50"/>
  <c r="AC555" i="50"/>
  <c r="AB555" i="50"/>
  <c r="AH554" i="50"/>
  <c r="AG554" i="50"/>
  <c r="AF554" i="50"/>
  <c r="AE554" i="50"/>
  <c r="AD554" i="50"/>
  <c r="AC554" i="50"/>
  <c r="AB554" i="50"/>
  <c r="AH553" i="50"/>
  <c r="AG553" i="50"/>
  <c r="AF553" i="50"/>
  <c r="AE553" i="50"/>
  <c r="AD553" i="50"/>
  <c r="AC553" i="50"/>
  <c r="AB553" i="50"/>
  <c r="AH552" i="50"/>
  <c r="AG552" i="50"/>
  <c r="AF552" i="50"/>
  <c r="AE552" i="50"/>
  <c r="AD552" i="50"/>
  <c r="AC552" i="50"/>
  <c r="AB552" i="50"/>
  <c r="AH551" i="50"/>
  <c r="AG551" i="50"/>
  <c r="AF551" i="50"/>
  <c r="AE551" i="50"/>
  <c r="AD551" i="50"/>
  <c r="AC551" i="50"/>
  <c r="AB551" i="50"/>
  <c r="AH550" i="50"/>
  <c r="AG550" i="50"/>
  <c r="AF550" i="50"/>
  <c r="AE550" i="50"/>
  <c r="AD550" i="50"/>
  <c r="AC550" i="50"/>
  <c r="AB550" i="50"/>
  <c r="AH549" i="50"/>
  <c r="AG549" i="50"/>
  <c r="AF549" i="50"/>
  <c r="AE549" i="50"/>
  <c r="AD549" i="50"/>
  <c r="AC549" i="50"/>
  <c r="AB549" i="50"/>
  <c r="AH548" i="50"/>
  <c r="AG548" i="50"/>
  <c r="AF548" i="50"/>
  <c r="AE548" i="50"/>
  <c r="AD548" i="50"/>
  <c r="AC548" i="50"/>
  <c r="AB548" i="50"/>
  <c r="AH547" i="50"/>
  <c r="AG547" i="50"/>
  <c r="AF547" i="50"/>
  <c r="AE547" i="50"/>
  <c r="AD547" i="50"/>
  <c r="AC547" i="50"/>
  <c r="AB547" i="50"/>
  <c r="AH546" i="50"/>
  <c r="AG546" i="50"/>
  <c r="AF546" i="50"/>
  <c r="AE546" i="50"/>
  <c r="AD546" i="50"/>
  <c r="AC546" i="50"/>
  <c r="AB546" i="50"/>
  <c r="AH545" i="50"/>
  <c r="AG545" i="50"/>
  <c r="AF545" i="50"/>
  <c r="AE545" i="50"/>
  <c r="AD545" i="50"/>
  <c r="AC545" i="50"/>
  <c r="AB545" i="50"/>
  <c r="AH544" i="50"/>
  <c r="AG544" i="50"/>
  <c r="AF544" i="50"/>
  <c r="AE544" i="50"/>
  <c r="AD544" i="50"/>
  <c r="AC544" i="50"/>
  <c r="AB544" i="50"/>
  <c r="AH543" i="50"/>
  <c r="AG543" i="50"/>
  <c r="AF543" i="50"/>
  <c r="AE543" i="50"/>
  <c r="AD543" i="50"/>
  <c r="AC543" i="50"/>
  <c r="AB543" i="50"/>
  <c r="AH542" i="50"/>
  <c r="AG542" i="50"/>
  <c r="AF542" i="50"/>
  <c r="AE542" i="50"/>
  <c r="AD542" i="50"/>
  <c r="AC542" i="50"/>
  <c r="AB542" i="50"/>
  <c r="AH541" i="50"/>
  <c r="AG541" i="50"/>
  <c r="AF541" i="50"/>
  <c r="AE541" i="50"/>
  <c r="AD541" i="50"/>
  <c r="AC541" i="50"/>
  <c r="AB541" i="50"/>
  <c r="AH540" i="50"/>
  <c r="AG540" i="50"/>
  <c r="AF540" i="50"/>
  <c r="AE540" i="50"/>
  <c r="AD540" i="50"/>
  <c r="AC540" i="50"/>
  <c r="AB540" i="50"/>
  <c r="AH539" i="50"/>
  <c r="AG539" i="50"/>
  <c r="AF539" i="50"/>
  <c r="AE539" i="50"/>
  <c r="AD539" i="50"/>
  <c r="AC539" i="50"/>
  <c r="AB539" i="50"/>
  <c r="AH538" i="50"/>
  <c r="AG538" i="50"/>
  <c r="AF538" i="50"/>
  <c r="AE538" i="50"/>
  <c r="AD538" i="50"/>
  <c r="AC538" i="50"/>
  <c r="AB538" i="50"/>
  <c r="AH537" i="50"/>
  <c r="AG537" i="50"/>
  <c r="AF537" i="50"/>
  <c r="AE537" i="50"/>
  <c r="AD537" i="50"/>
  <c r="AC537" i="50"/>
  <c r="AB537" i="50"/>
  <c r="AH536" i="50"/>
  <c r="AG536" i="50"/>
  <c r="AF536" i="50"/>
  <c r="AE536" i="50"/>
  <c r="AD536" i="50"/>
  <c r="AC536" i="50"/>
  <c r="AB536" i="50"/>
  <c r="AH535" i="50"/>
  <c r="AG535" i="50"/>
  <c r="AF535" i="50"/>
  <c r="AE535" i="50"/>
  <c r="AD535" i="50"/>
  <c r="AC535" i="50"/>
  <c r="AB535" i="50"/>
  <c r="AH534" i="50"/>
  <c r="AG534" i="50"/>
  <c r="AF534" i="50"/>
  <c r="AE534" i="50"/>
  <c r="AD534" i="50"/>
  <c r="AC534" i="50"/>
  <c r="AB534" i="50"/>
  <c r="AH533" i="50"/>
  <c r="AG533" i="50"/>
  <c r="AF533" i="50"/>
  <c r="AE533" i="50"/>
  <c r="AD533" i="50"/>
  <c r="AC533" i="50"/>
  <c r="AB533" i="50"/>
  <c r="AH532" i="50"/>
  <c r="AG532" i="50"/>
  <c r="AF532" i="50"/>
  <c r="AE532" i="50"/>
  <c r="AD532" i="50"/>
  <c r="AC532" i="50"/>
  <c r="AB532" i="50"/>
  <c r="AH531" i="50"/>
  <c r="AG531" i="50"/>
  <c r="AF531" i="50"/>
  <c r="AE531" i="50"/>
  <c r="AD531" i="50"/>
  <c r="AC531" i="50"/>
  <c r="AB531" i="50"/>
  <c r="AH530" i="50"/>
  <c r="AG530" i="50"/>
  <c r="AF530" i="50"/>
  <c r="AE530" i="50"/>
  <c r="AD530" i="50"/>
  <c r="AC530" i="50"/>
  <c r="AB530" i="50"/>
  <c r="AH529" i="50"/>
  <c r="AG529" i="50"/>
  <c r="AF529" i="50"/>
  <c r="AE529" i="50"/>
  <c r="AD529" i="50"/>
  <c r="AC529" i="50"/>
  <c r="AB529" i="50"/>
  <c r="AH528" i="50"/>
  <c r="AG528" i="50"/>
  <c r="AF528" i="50"/>
  <c r="AE528" i="50"/>
  <c r="AD528" i="50"/>
  <c r="AC528" i="50"/>
  <c r="AB528" i="50"/>
  <c r="AH527" i="50"/>
  <c r="AG527" i="50"/>
  <c r="AF527" i="50"/>
  <c r="AE527" i="50"/>
  <c r="AD527" i="50"/>
  <c r="AC527" i="50"/>
  <c r="AB527" i="50"/>
  <c r="AH526" i="50"/>
  <c r="AG526" i="50"/>
  <c r="AF526" i="50"/>
  <c r="AE526" i="50"/>
  <c r="AD526" i="50"/>
  <c r="AC526" i="50"/>
  <c r="AB526" i="50"/>
  <c r="AH525" i="50"/>
  <c r="AG525" i="50"/>
  <c r="AF525" i="50"/>
  <c r="AE525" i="50"/>
  <c r="AD525" i="50"/>
  <c r="AC525" i="50"/>
  <c r="AB525" i="50"/>
  <c r="AH524" i="50"/>
  <c r="AG524" i="50"/>
  <c r="AF524" i="50"/>
  <c r="AE524" i="50"/>
  <c r="AD524" i="50"/>
  <c r="AC524" i="50"/>
  <c r="AB524" i="50"/>
  <c r="AH523" i="50"/>
  <c r="AG523" i="50"/>
  <c r="AF523" i="50"/>
  <c r="AE523" i="50"/>
  <c r="AD523" i="50"/>
  <c r="AC523" i="50"/>
  <c r="AB523" i="50"/>
  <c r="AH522" i="50"/>
  <c r="AG522" i="50"/>
  <c r="AF522" i="50"/>
  <c r="AE522" i="50"/>
  <c r="AD522" i="50"/>
  <c r="AC522" i="50"/>
  <c r="AB522" i="50"/>
  <c r="AH521" i="50"/>
  <c r="AG521" i="50"/>
  <c r="AF521" i="50"/>
  <c r="AE521" i="50"/>
  <c r="AD521" i="50"/>
  <c r="AC521" i="50"/>
  <c r="AB521" i="50"/>
  <c r="AH520" i="50"/>
  <c r="AG520" i="50"/>
  <c r="AF520" i="50"/>
  <c r="AE520" i="50"/>
  <c r="AD520" i="50"/>
  <c r="AC520" i="50"/>
  <c r="AB520" i="50"/>
  <c r="AH519" i="50"/>
  <c r="AG519" i="50"/>
  <c r="AF519" i="50"/>
  <c r="AE519" i="50"/>
  <c r="AD519" i="50"/>
  <c r="AC519" i="50"/>
  <c r="AB519" i="50"/>
  <c r="AH518" i="50"/>
  <c r="AG518" i="50"/>
  <c r="AF518" i="50"/>
  <c r="AE518" i="50"/>
  <c r="AD518" i="50"/>
  <c r="AC518" i="50"/>
  <c r="AB518" i="50"/>
  <c r="AH517" i="50"/>
  <c r="AG517" i="50"/>
  <c r="AF517" i="50"/>
  <c r="AE517" i="50"/>
  <c r="AD517" i="50"/>
  <c r="AC517" i="50"/>
  <c r="AB517" i="50"/>
  <c r="AH516" i="50"/>
  <c r="AG516" i="50"/>
  <c r="AF516" i="50"/>
  <c r="AE516" i="50"/>
  <c r="AD516" i="50"/>
  <c r="AC516" i="50"/>
  <c r="AB516" i="50"/>
  <c r="AH515" i="50"/>
  <c r="AG515" i="50"/>
  <c r="AF515" i="50"/>
  <c r="AE515" i="50"/>
  <c r="AD515" i="50"/>
  <c r="AC515" i="50"/>
  <c r="AB515" i="50"/>
  <c r="AH514" i="50"/>
  <c r="AG514" i="50"/>
  <c r="AF514" i="50"/>
  <c r="AE514" i="50"/>
  <c r="AD514" i="50"/>
  <c r="AC514" i="50"/>
  <c r="AB514" i="50"/>
  <c r="AH513" i="50"/>
  <c r="AG513" i="50"/>
  <c r="AF513" i="50"/>
  <c r="AE513" i="50"/>
  <c r="AD513" i="50"/>
  <c r="AC513" i="50"/>
  <c r="AB513" i="50"/>
  <c r="AH512" i="50"/>
  <c r="AG512" i="50"/>
  <c r="AF512" i="50"/>
  <c r="AE512" i="50"/>
  <c r="AD512" i="50"/>
  <c r="AC512" i="50"/>
  <c r="AB512" i="50"/>
  <c r="AH511" i="50"/>
  <c r="AG511" i="50"/>
  <c r="AF511" i="50"/>
  <c r="AE511" i="50"/>
  <c r="AD511" i="50"/>
  <c r="AC511" i="50"/>
  <c r="AB511" i="50"/>
  <c r="AH510" i="50"/>
  <c r="AG510" i="50"/>
  <c r="AF510" i="50"/>
  <c r="AE510" i="50"/>
  <c r="AD510" i="50"/>
  <c r="AC510" i="50"/>
  <c r="AB510" i="50"/>
  <c r="AH509" i="50"/>
  <c r="AG509" i="50"/>
  <c r="AF509" i="50"/>
  <c r="AE509" i="50"/>
  <c r="AD509" i="50"/>
  <c r="AC509" i="50"/>
  <c r="AB509" i="50"/>
  <c r="AH508" i="50"/>
  <c r="AG508" i="50"/>
  <c r="AF508" i="50"/>
  <c r="AE508" i="50"/>
  <c r="AD508" i="50"/>
  <c r="AC508" i="50"/>
  <c r="AB508" i="50"/>
  <c r="AH507" i="50"/>
  <c r="AG507" i="50"/>
  <c r="AF507" i="50"/>
  <c r="AE507" i="50"/>
  <c r="AD507" i="50"/>
  <c r="AC507" i="50"/>
  <c r="AB507" i="50"/>
  <c r="AH506" i="50"/>
  <c r="AG506" i="50"/>
  <c r="AF506" i="50"/>
  <c r="AE506" i="50"/>
  <c r="AD506" i="50"/>
  <c r="AC506" i="50"/>
  <c r="AB506" i="50"/>
  <c r="AH505" i="50"/>
  <c r="AG505" i="50"/>
  <c r="AF505" i="50"/>
  <c r="AE505" i="50"/>
  <c r="AD505" i="50"/>
  <c r="AC505" i="50"/>
  <c r="AB505" i="50"/>
  <c r="AH504" i="50"/>
  <c r="AG504" i="50"/>
  <c r="AF504" i="50"/>
  <c r="AE504" i="50"/>
  <c r="AD504" i="50"/>
  <c r="AC504" i="50"/>
  <c r="AB504" i="50"/>
  <c r="AH503" i="50"/>
  <c r="AG503" i="50"/>
  <c r="AF503" i="50"/>
  <c r="AE503" i="50"/>
  <c r="AD503" i="50"/>
  <c r="AC503" i="50"/>
  <c r="AB503" i="50"/>
  <c r="AH502" i="50"/>
  <c r="AG502" i="50"/>
  <c r="AF502" i="50"/>
  <c r="AE502" i="50"/>
  <c r="AD502" i="50"/>
  <c r="AC502" i="50"/>
  <c r="AB502" i="50"/>
  <c r="AH501" i="50"/>
  <c r="AG501" i="50"/>
  <c r="AF501" i="50"/>
  <c r="AE501" i="50"/>
  <c r="AD501" i="50"/>
  <c r="AC501" i="50"/>
  <c r="AB501" i="50"/>
  <c r="AH500" i="50"/>
  <c r="AG500" i="50"/>
  <c r="AF500" i="50"/>
  <c r="AE500" i="50"/>
  <c r="AD500" i="50"/>
  <c r="AC500" i="50"/>
  <c r="AB500" i="50"/>
  <c r="AH499" i="50"/>
  <c r="AG499" i="50"/>
  <c r="AF499" i="50"/>
  <c r="AE499" i="50"/>
  <c r="AD499" i="50"/>
  <c r="AC499" i="50"/>
  <c r="AB499" i="50"/>
  <c r="AH498" i="50"/>
  <c r="AG498" i="50"/>
  <c r="AF498" i="50"/>
  <c r="AE498" i="50"/>
  <c r="AD498" i="50"/>
  <c r="AC498" i="50"/>
  <c r="AB498" i="50"/>
  <c r="AH497" i="50"/>
  <c r="AG497" i="50"/>
  <c r="AF497" i="50"/>
  <c r="AE497" i="50"/>
  <c r="AD497" i="50"/>
  <c r="AC497" i="50"/>
  <c r="AB497" i="50"/>
  <c r="AH496" i="50"/>
  <c r="AG496" i="50"/>
  <c r="AF496" i="50"/>
  <c r="AE496" i="50"/>
  <c r="AD496" i="50"/>
  <c r="AC496" i="50"/>
  <c r="AB496" i="50"/>
  <c r="AH495" i="50"/>
  <c r="AG495" i="50"/>
  <c r="AF495" i="50"/>
  <c r="AE495" i="50"/>
  <c r="AD495" i="50"/>
  <c r="AC495" i="50"/>
  <c r="AB495" i="50"/>
  <c r="AH494" i="50"/>
  <c r="AG494" i="50"/>
  <c r="AF494" i="50"/>
  <c r="AE494" i="50"/>
  <c r="AD494" i="50"/>
  <c r="AC494" i="50"/>
  <c r="AB494" i="50"/>
  <c r="AH493" i="50"/>
  <c r="AG493" i="50"/>
  <c r="AF493" i="50"/>
  <c r="AE493" i="50"/>
  <c r="AD493" i="50"/>
  <c r="AC493" i="50"/>
  <c r="AB493" i="50"/>
  <c r="AH492" i="50"/>
  <c r="AG492" i="50"/>
  <c r="AF492" i="50"/>
  <c r="AE492" i="50"/>
  <c r="AD492" i="50"/>
  <c r="AC492" i="50"/>
  <c r="AB492" i="50"/>
  <c r="AH491" i="50"/>
  <c r="AG491" i="50"/>
  <c r="AF491" i="50"/>
  <c r="AE491" i="50"/>
  <c r="AD491" i="50"/>
  <c r="AC491" i="50"/>
  <c r="AB491" i="50"/>
  <c r="AH490" i="50"/>
  <c r="AG490" i="50"/>
  <c r="AF490" i="50"/>
  <c r="AE490" i="50"/>
  <c r="AD490" i="50"/>
  <c r="AC490" i="50"/>
  <c r="AB490" i="50"/>
  <c r="AH489" i="50"/>
  <c r="AG489" i="50"/>
  <c r="AF489" i="50"/>
  <c r="AE489" i="50"/>
  <c r="AD489" i="50"/>
  <c r="AC489" i="50"/>
  <c r="AB489" i="50"/>
  <c r="AH488" i="50"/>
  <c r="AG488" i="50"/>
  <c r="AF488" i="50"/>
  <c r="AE488" i="50"/>
  <c r="AD488" i="50"/>
  <c r="AC488" i="50"/>
  <c r="AB488" i="50"/>
  <c r="AH487" i="50"/>
  <c r="AG487" i="50"/>
  <c r="AF487" i="50"/>
  <c r="AE487" i="50"/>
  <c r="AD487" i="50"/>
  <c r="AC487" i="50"/>
  <c r="AB487" i="50"/>
  <c r="AH486" i="50"/>
  <c r="AG486" i="50"/>
  <c r="AF486" i="50"/>
  <c r="AE486" i="50"/>
  <c r="AD486" i="50"/>
  <c r="AC486" i="50"/>
  <c r="AB486" i="50"/>
  <c r="AH485" i="50"/>
  <c r="AG485" i="50"/>
  <c r="AF485" i="50"/>
  <c r="AE485" i="50"/>
  <c r="AD485" i="50"/>
  <c r="AC485" i="50"/>
  <c r="AB485" i="50"/>
  <c r="AH484" i="50"/>
  <c r="AG484" i="50"/>
  <c r="AF484" i="50"/>
  <c r="AE484" i="50"/>
  <c r="AD484" i="50"/>
  <c r="AC484" i="50"/>
  <c r="AB484" i="50"/>
  <c r="AH483" i="50"/>
  <c r="AG483" i="50"/>
  <c r="AF483" i="50"/>
  <c r="AE483" i="50"/>
  <c r="AD483" i="50"/>
  <c r="AC483" i="50"/>
  <c r="AB483" i="50"/>
  <c r="AH482" i="50"/>
  <c r="AG482" i="50"/>
  <c r="AF482" i="50"/>
  <c r="AE482" i="50"/>
  <c r="AD482" i="50"/>
  <c r="AC482" i="50"/>
  <c r="AB482" i="50"/>
  <c r="AH481" i="50"/>
  <c r="AG481" i="50"/>
  <c r="AF481" i="50"/>
  <c r="AE481" i="50"/>
  <c r="AD481" i="50"/>
  <c r="AC481" i="50"/>
  <c r="AB481" i="50"/>
  <c r="AH480" i="50"/>
  <c r="AG480" i="50"/>
  <c r="AF480" i="50"/>
  <c r="AE480" i="50"/>
  <c r="AD480" i="50"/>
  <c r="AC480" i="50"/>
  <c r="AB480" i="50"/>
  <c r="AH479" i="50"/>
  <c r="AG479" i="50"/>
  <c r="AF479" i="50"/>
  <c r="AE479" i="50"/>
  <c r="AD479" i="50"/>
  <c r="AC479" i="50"/>
  <c r="AB479" i="50"/>
  <c r="AH478" i="50"/>
  <c r="AG478" i="50"/>
  <c r="AF478" i="50"/>
  <c r="AE478" i="50"/>
  <c r="AD478" i="50"/>
  <c r="AC478" i="50"/>
  <c r="AB478" i="50"/>
  <c r="AH477" i="50"/>
  <c r="AG477" i="50"/>
  <c r="AF477" i="50"/>
  <c r="AE477" i="50"/>
  <c r="AD477" i="50"/>
  <c r="AC477" i="50"/>
  <c r="AB477" i="50"/>
  <c r="AH476" i="50"/>
  <c r="AG476" i="50"/>
  <c r="AF476" i="50"/>
  <c r="AE476" i="50"/>
  <c r="AD476" i="50"/>
  <c r="AC476" i="50"/>
  <c r="AB476" i="50"/>
  <c r="AH475" i="50"/>
  <c r="AG475" i="50"/>
  <c r="AF475" i="50"/>
  <c r="AE475" i="50"/>
  <c r="AD475" i="50"/>
  <c r="AC475" i="50"/>
  <c r="AB475" i="50"/>
  <c r="AH474" i="50"/>
  <c r="AG474" i="50"/>
  <c r="AF474" i="50"/>
  <c r="AE474" i="50"/>
  <c r="AD474" i="50"/>
  <c r="AC474" i="50"/>
  <c r="AB474" i="50"/>
  <c r="AH473" i="50"/>
  <c r="AG473" i="50"/>
  <c r="AF473" i="50"/>
  <c r="AE473" i="50"/>
  <c r="AD473" i="50"/>
  <c r="AC473" i="50"/>
  <c r="AB473" i="50"/>
  <c r="AH472" i="50"/>
  <c r="AG472" i="50"/>
  <c r="AF472" i="50"/>
  <c r="AE472" i="50"/>
  <c r="AD472" i="50"/>
  <c r="AC472" i="50"/>
  <c r="AB472" i="50"/>
  <c r="AH471" i="50"/>
  <c r="AG471" i="50"/>
  <c r="AF471" i="50"/>
  <c r="AE471" i="50"/>
  <c r="AD471" i="50"/>
  <c r="AC471" i="50"/>
  <c r="AB471" i="50"/>
  <c r="AH470" i="50"/>
  <c r="AG470" i="50"/>
  <c r="AF470" i="50"/>
  <c r="AE470" i="50"/>
  <c r="AD470" i="50"/>
  <c r="AC470" i="50"/>
  <c r="AB470" i="50"/>
  <c r="AH469" i="50"/>
  <c r="AG469" i="50"/>
  <c r="AF469" i="50"/>
  <c r="AE469" i="50"/>
  <c r="AD469" i="50"/>
  <c r="AC469" i="50"/>
  <c r="AB469" i="50"/>
  <c r="AH468" i="50"/>
  <c r="AG468" i="50"/>
  <c r="AF468" i="50"/>
  <c r="AE468" i="50"/>
  <c r="AD468" i="50"/>
  <c r="AC468" i="50"/>
  <c r="AB468" i="50"/>
  <c r="AH467" i="50"/>
  <c r="AG467" i="50"/>
  <c r="AF467" i="50"/>
  <c r="AE467" i="50"/>
  <c r="AD467" i="50"/>
  <c r="AC467" i="50"/>
  <c r="AB467" i="50"/>
  <c r="AH466" i="50"/>
  <c r="AG466" i="50"/>
  <c r="AF466" i="50"/>
  <c r="AE466" i="50"/>
  <c r="AD466" i="50"/>
  <c r="AC466" i="50"/>
  <c r="AB466" i="50"/>
  <c r="AH465" i="50"/>
  <c r="AG465" i="50"/>
  <c r="AF465" i="50"/>
  <c r="AE465" i="50"/>
  <c r="AD465" i="50"/>
  <c r="AC465" i="50"/>
  <c r="AB465" i="50"/>
  <c r="AH464" i="50"/>
  <c r="AG464" i="50"/>
  <c r="AF464" i="50"/>
  <c r="AE464" i="50"/>
  <c r="AD464" i="50"/>
  <c r="AC464" i="50"/>
  <c r="AB464" i="50"/>
  <c r="AH463" i="50"/>
  <c r="AG463" i="50"/>
  <c r="AF463" i="50"/>
  <c r="AE463" i="50"/>
  <c r="AD463" i="50"/>
  <c r="AC463" i="50"/>
  <c r="AB463" i="50"/>
  <c r="AH462" i="50"/>
  <c r="AG462" i="50"/>
  <c r="AF462" i="50"/>
  <c r="AE462" i="50"/>
  <c r="AD462" i="50"/>
  <c r="AC462" i="50"/>
  <c r="AB462" i="50"/>
  <c r="AH461" i="50"/>
  <c r="AG461" i="50"/>
  <c r="AF461" i="50"/>
  <c r="AE461" i="50"/>
  <c r="AD461" i="50"/>
  <c r="AC461" i="50"/>
  <c r="AB461" i="50"/>
  <c r="AH460" i="50"/>
  <c r="AG460" i="50"/>
  <c r="AF460" i="50"/>
  <c r="AE460" i="50"/>
  <c r="AD460" i="50"/>
  <c r="AC460" i="50"/>
  <c r="AB460" i="50"/>
  <c r="AH459" i="50"/>
  <c r="AG459" i="50"/>
  <c r="AF459" i="50"/>
  <c r="AE459" i="50"/>
  <c r="AD459" i="50"/>
  <c r="AC459" i="50"/>
  <c r="AB459" i="50"/>
  <c r="AH458" i="50"/>
  <c r="AG458" i="50"/>
  <c r="AF458" i="50"/>
  <c r="AE458" i="50"/>
  <c r="AD458" i="50"/>
  <c r="AC458" i="50"/>
  <c r="AB458" i="50"/>
  <c r="AH457" i="50"/>
  <c r="AG457" i="50"/>
  <c r="AF457" i="50"/>
  <c r="AE457" i="50"/>
  <c r="AD457" i="50"/>
  <c r="AC457" i="50"/>
  <c r="AB457" i="50"/>
  <c r="AH456" i="50"/>
  <c r="AG456" i="50"/>
  <c r="AF456" i="50"/>
  <c r="AE456" i="50"/>
  <c r="AD456" i="50"/>
  <c r="AC456" i="50"/>
  <c r="AB456" i="50"/>
  <c r="AH455" i="50"/>
  <c r="AG455" i="50"/>
  <c r="AF455" i="50"/>
  <c r="AE455" i="50"/>
  <c r="AD455" i="50"/>
  <c r="AC455" i="50"/>
  <c r="AB455" i="50"/>
  <c r="AH454" i="50"/>
  <c r="AG454" i="50"/>
  <c r="AF454" i="50"/>
  <c r="AE454" i="50"/>
  <c r="AD454" i="50"/>
  <c r="AC454" i="50"/>
  <c r="AB454" i="50"/>
  <c r="AH453" i="50"/>
  <c r="AG453" i="50"/>
  <c r="AF453" i="50"/>
  <c r="AE453" i="50"/>
  <c r="AD453" i="50"/>
  <c r="AC453" i="50"/>
  <c r="AB453" i="50"/>
  <c r="AH452" i="50"/>
  <c r="AG452" i="50"/>
  <c r="AF452" i="50"/>
  <c r="AE452" i="50"/>
  <c r="AD452" i="50"/>
  <c r="AC452" i="50"/>
  <c r="AB452" i="50"/>
  <c r="AH451" i="50"/>
  <c r="AG451" i="50"/>
  <c r="AF451" i="50"/>
  <c r="AE451" i="50"/>
  <c r="AD451" i="50"/>
  <c r="AC451" i="50"/>
  <c r="AB451" i="50"/>
  <c r="AH450" i="50"/>
  <c r="AG450" i="50"/>
  <c r="AF450" i="50"/>
  <c r="AE450" i="50"/>
  <c r="AD450" i="50"/>
  <c r="AC450" i="50"/>
  <c r="AB450" i="50"/>
  <c r="AH449" i="50"/>
  <c r="AG449" i="50"/>
  <c r="AF449" i="50"/>
  <c r="AE449" i="50"/>
  <c r="AD449" i="50"/>
  <c r="AC449" i="50"/>
  <c r="AB449" i="50"/>
  <c r="AH448" i="50"/>
  <c r="AG448" i="50"/>
  <c r="AF448" i="50"/>
  <c r="AE448" i="50"/>
  <c r="AD448" i="50"/>
  <c r="AC448" i="50"/>
  <c r="AB448" i="50"/>
  <c r="AH447" i="50"/>
  <c r="AG447" i="50"/>
  <c r="AF447" i="50"/>
  <c r="AE447" i="50"/>
  <c r="AD447" i="50"/>
  <c r="AC447" i="50"/>
  <c r="AB447" i="50"/>
  <c r="AH446" i="50"/>
  <c r="AG446" i="50"/>
  <c r="AF446" i="50"/>
  <c r="AE446" i="50"/>
  <c r="AD446" i="50"/>
  <c r="AC446" i="50"/>
  <c r="AB446" i="50"/>
  <c r="AH445" i="50"/>
  <c r="AG445" i="50"/>
  <c r="AF445" i="50"/>
  <c r="AE445" i="50"/>
  <c r="AD445" i="50"/>
  <c r="AC445" i="50"/>
  <c r="AB445" i="50"/>
  <c r="AH444" i="50"/>
  <c r="AG444" i="50"/>
  <c r="AF444" i="50"/>
  <c r="AE444" i="50"/>
  <c r="AD444" i="50"/>
  <c r="AC444" i="50"/>
  <c r="AB444" i="50"/>
  <c r="AH443" i="50"/>
  <c r="AG443" i="50"/>
  <c r="AF443" i="50"/>
  <c r="AE443" i="50"/>
  <c r="AD443" i="50"/>
  <c r="AC443" i="50"/>
  <c r="AB443" i="50"/>
  <c r="AH442" i="50"/>
  <c r="AG442" i="50"/>
  <c r="AF442" i="50"/>
  <c r="AE442" i="50"/>
  <c r="AD442" i="50"/>
  <c r="AC442" i="50"/>
  <c r="AB442" i="50"/>
  <c r="AH441" i="50"/>
  <c r="AG441" i="50"/>
  <c r="AF441" i="50"/>
  <c r="AE441" i="50"/>
  <c r="AD441" i="50"/>
  <c r="AC441" i="50"/>
  <c r="AB441" i="50"/>
  <c r="AH440" i="50"/>
  <c r="AG440" i="50"/>
  <c r="AF440" i="50"/>
  <c r="AE440" i="50"/>
  <c r="AD440" i="50"/>
  <c r="AC440" i="50"/>
  <c r="AB440" i="50"/>
  <c r="AH439" i="50"/>
  <c r="AG439" i="50"/>
  <c r="AF439" i="50"/>
  <c r="AE439" i="50"/>
  <c r="AD439" i="50"/>
  <c r="AC439" i="50"/>
  <c r="AB439" i="50"/>
  <c r="AH438" i="50"/>
  <c r="AG438" i="50"/>
  <c r="AF438" i="50"/>
  <c r="AE438" i="50"/>
  <c r="AD438" i="50"/>
  <c r="AC438" i="50"/>
  <c r="AB438" i="50"/>
  <c r="AH437" i="50"/>
  <c r="AG437" i="50"/>
  <c r="AF437" i="50"/>
  <c r="AE437" i="50"/>
  <c r="AD437" i="50"/>
  <c r="AC437" i="50"/>
  <c r="AB437" i="50"/>
  <c r="AH436" i="50"/>
  <c r="AG436" i="50"/>
  <c r="AF436" i="50"/>
  <c r="AE436" i="50"/>
  <c r="AD436" i="50"/>
  <c r="AC436" i="50"/>
  <c r="AB436" i="50"/>
  <c r="AH435" i="50"/>
  <c r="AG435" i="50"/>
  <c r="AF435" i="50"/>
  <c r="AE435" i="50"/>
  <c r="AD435" i="50"/>
  <c r="AC435" i="50"/>
  <c r="AB435" i="50"/>
  <c r="AH434" i="50"/>
  <c r="AG434" i="50"/>
  <c r="AF434" i="50"/>
  <c r="AE434" i="50"/>
  <c r="AD434" i="50"/>
  <c r="AC434" i="50"/>
  <c r="AB434" i="50"/>
  <c r="AH433" i="50"/>
  <c r="AG433" i="50"/>
  <c r="AF433" i="50"/>
  <c r="AE433" i="50"/>
  <c r="AD433" i="50"/>
  <c r="AC433" i="50"/>
  <c r="AB433" i="50"/>
  <c r="AH432" i="50"/>
  <c r="AG432" i="50"/>
  <c r="AF432" i="50"/>
  <c r="AE432" i="50"/>
  <c r="AD432" i="50"/>
  <c r="AC432" i="50"/>
  <c r="AB432" i="50"/>
  <c r="AH431" i="50"/>
  <c r="AG431" i="50"/>
  <c r="AF431" i="50"/>
  <c r="AE431" i="50"/>
  <c r="AD431" i="50"/>
  <c r="AC431" i="50"/>
  <c r="AB431" i="50"/>
  <c r="AH430" i="50"/>
  <c r="AG430" i="50"/>
  <c r="AF430" i="50"/>
  <c r="AE430" i="50"/>
  <c r="AD430" i="50"/>
  <c r="AC430" i="50"/>
  <c r="AB430" i="50"/>
  <c r="AH429" i="50"/>
  <c r="AG429" i="50"/>
  <c r="AF429" i="50"/>
  <c r="AE429" i="50"/>
  <c r="AD429" i="50"/>
  <c r="AC429" i="50"/>
  <c r="AB429" i="50"/>
  <c r="AH428" i="50"/>
  <c r="AG428" i="50"/>
  <c r="AF428" i="50"/>
  <c r="AE428" i="50"/>
  <c r="AD428" i="50"/>
  <c r="AC428" i="50"/>
  <c r="AB428" i="50"/>
  <c r="AH427" i="50"/>
  <c r="AG427" i="50"/>
  <c r="AF427" i="50"/>
  <c r="AE427" i="50"/>
  <c r="AD427" i="50"/>
  <c r="AC427" i="50"/>
  <c r="AB427" i="50"/>
  <c r="AH426" i="50"/>
  <c r="AG426" i="50"/>
  <c r="AF426" i="50"/>
  <c r="AE426" i="50"/>
  <c r="AD426" i="50"/>
  <c r="AC426" i="50"/>
  <c r="AB426" i="50"/>
  <c r="AH425" i="50"/>
  <c r="AG425" i="50"/>
  <c r="AF425" i="50"/>
  <c r="AE425" i="50"/>
  <c r="AD425" i="50"/>
  <c r="AC425" i="50"/>
  <c r="AB425" i="50"/>
  <c r="AH424" i="50"/>
  <c r="AG424" i="50"/>
  <c r="AF424" i="50"/>
  <c r="AE424" i="50"/>
  <c r="AD424" i="50"/>
  <c r="AC424" i="50"/>
  <c r="AB424" i="50"/>
  <c r="AH423" i="50"/>
  <c r="AG423" i="50"/>
  <c r="AF423" i="50"/>
  <c r="AE423" i="50"/>
  <c r="AD423" i="50"/>
  <c r="AC423" i="50"/>
  <c r="AB423" i="50"/>
  <c r="AH422" i="50"/>
  <c r="AG422" i="50"/>
  <c r="AF422" i="50"/>
  <c r="AE422" i="50"/>
  <c r="AD422" i="50"/>
  <c r="AC422" i="50"/>
  <c r="AB422" i="50"/>
  <c r="AH421" i="50"/>
  <c r="AG421" i="50"/>
  <c r="AF421" i="50"/>
  <c r="AE421" i="50"/>
  <c r="AD421" i="50"/>
  <c r="AC421" i="50"/>
  <c r="AB421" i="50"/>
  <c r="AH420" i="50"/>
  <c r="AG420" i="50"/>
  <c r="AF420" i="50"/>
  <c r="AE420" i="50"/>
  <c r="AD420" i="50"/>
  <c r="AC420" i="50"/>
  <c r="AB420" i="50"/>
  <c r="AH419" i="50"/>
  <c r="AG419" i="50"/>
  <c r="AF419" i="50"/>
  <c r="AE419" i="50"/>
  <c r="AD419" i="50"/>
  <c r="AC419" i="50"/>
  <c r="AB419" i="50"/>
  <c r="AH418" i="50"/>
  <c r="AG418" i="50"/>
  <c r="AF418" i="50"/>
  <c r="AE418" i="50"/>
  <c r="AD418" i="50"/>
  <c r="AC418" i="50"/>
  <c r="AB418" i="50"/>
  <c r="AH417" i="50"/>
  <c r="AG417" i="50"/>
  <c r="AF417" i="50"/>
  <c r="AE417" i="50"/>
  <c r="AD417" i="50"/>
  <c r="AC417" i="50"/>
  <c r="AB417" i="50"/>
  <c r="AH416" i="50"/>
  <c r="AG416" i="50"/>
  <c r="AF416" i="50"/>
  <c r="AE416" i="50"/>
  <c r="AD416" i="50"/>
  <c r="AC416" i="50"/>
  <c r="AB416" i="50"/>
  <c r="AH415" i="50"/>
  <c r="AG415" i="50"/>
  <c r="AF415" i="50"/>
  <c r="AE415" i="50"/>
  <c r="AD415" i="50"/>
  <c r="AC415" i="50"/>
  <c r="AB415" i="50"/>
  <c r="AH414" i="50"/>
  <c r="AG414" i="50"/>
  <c r="AF414" i="50"/>
  <c r="AE414" i="50"/>
  <c r="AD414" i="50"/>
  <c r="AC414" i="50"/>
  <c r="AB414" i="50"/>
  <c r="AH413" i="50"/>
  <c r="AG413" i="50"/>
  <c r="AF413" i="50"/>
  <c r="AE413" i="50"/>
  <c r="AD413" i="50"/>
  <c r="AC413" i="50"/>
  <c r="AB413" i="50"/>
  <c r="AH412" i="50"/>
  <c r="AG412" i="50"/>
  <c r="AF412" i="50"/>
  <c r="AE412" i="50"/>
  <c r="AD412" i="50"/>
  <c r="AC412" i="50"/>
  <c r="AB412" i="50"/>
  <c r="AH411" i="50"/>
  <c r="AG411" i="50"/>
  <c r="AF411" i="50"/>
  <c r="AE411" i="50"/>
  <c r="AD411" i="50"/>
  <c r="AC411" i="50"/>
  <c r="AB411" i="50"/>
  <c r="AH410" i="50"/>
  <c r="AG410" i="50"/>
  <c r="AF410" i="50"/>
  <c r="AE410" i="50"/>
  <c r="AD410" i="50"/>
  <c r="AC410" i="50"/>
  <c r="AB410" i="50"/>
  <c r="AH409" i="50"/>
  <c r="AG409" i="50"/>
  <c r="AF409" i="50"/>
  <c r="AE409" i="50"/>
  <c r="AD409" i="50"/>
  <c r="AC409" i="50"/>
  <c r="AB409" i="50"/>
  <c r="AH408" i="50"/>
  <c r="AG408" i="50"/>
  <c r="AF408" i="50"/>
  <c r="AE408" i="50"/>
  <c r="AD408" i="50"/>
  <c r="AC408" i="50"/>
  <c r="AB408" i="50"/>
  <c r="AH407" i="50"/>
  <c r="AG407" i="50"/>
  <c r="AF407" i="50"/>
  <c r="AE407" i="50"/>
  <c r="AD407" i="50"/>
  <c r="AC407" i="50"/>
  <c r="AB407" i="50"/>
  <c r="AH406" i="50"/>
  <c r="AG406" i="50"/>
  <c r="AF406" i="50"/>
  <c r="AE406" i="50"/>
  <c r="AD406" i="50"/>
  <c r="AC406" i="50"/>
  <c r="AB406" i="50"/>
  <c r="AH405" i="50"/>
  <c r="AG405" i="50"/>
  <c r="AF405" i="50"/>
  <c r="AE405" i="50"/>
  <c r="AD405" i="50"/>
  <c r="AC405" i="50"/>
  <c r="AB405" i="50"/>
  <c r="AH404" i="50"/>
  <c r="AG404" i="50"/>
  <c r="AF404" i="50"/>
  <c r="AE404" i="50"/>
  <c r="AD404" i="50"/>
  <c r="AC404" i="50"/>
  <c r="AB404" i="50"/>
  <c r="AH403" i="50"/>
  <c r="AG403" i="50"/>
  <c r="AF403" i="50"/>
  <c r="AE403" i="50"/>
  <c r="AD403" i="50"/>
  <c r="AC403" i="50"/>
  <c r="AB403" i="50"/>
  <c r="AH402" i="50"/>
  <c r="AG402" i="50"/>
  <c r="AF402" i="50"/>
  <c r="AE402" i="50"/>
  <c r="AD402" i="50"/>
  <c r="AC402" i="50"/>
  <c r="AB402" i="50"/>
  <c r="AH401" i="50"/>
  <c r="AG401" i="50"/>
  <c r="AF401" i="50"/>
  <c r="AE401" i="50"/>
  <c r="AD401" i="50"/>
  <c r="AC401" i="50"/>
  <c r="AB401" i="50"/>
  <c r="AH400" i="50"/>
  <c r="AG400" i="50"/>
  <c r="AF400" i="50"/>
  <c r="AE400" i="50"/>
  <c r="AD400" i="50"/>
  <c r="AC400" i="50"/>
  <c r="AB400" i="50"/>
  <c r="AH399" i="50"/>
  <c r="AG399" i="50"/>
  <c r="AF399" i="50"/>
  <c r="AE399" i="50"/>
  <c r="AD399" i="50"/>
  <c r="AC399" i="50"/>
  <c r="AB399" i="50"/>
  <c r="AH398" i="50"/>
  <c r="AG398" i="50"/>
  <c r="AF398" i="50"/>
  <c r="AE398" i="50"/>
  <c r="AD398" i="50"/>
  <c r="AC398" i="50"/>
  <c r="AB398" i="50"/>
  <c r="AH397" i="50"/>
  <c r="AG397" i="50"/>
  <c r="AF397" i="50"/>
  <c r="AE397" i="50"/>
  <c r="AD397" i="50"/>
  <c r="AC397" i="50"/>
  <c r="AB397" i="50"/>
  <c r="AH396" i="50"/>
  <c r="AG396" i="50"/>
  <c r="AF396" i="50"/>
  <c r="AE396" i="50"/>
  <c r="AD396" i="50"/>
  <c r="AC396" i="50"/>
  <c r="AB396" i="50"/>
  <c r="AH395" i="50"/>
  <c r="AG395" i="50"/>
  <c r="AF395" i="50"/>
  <c r="AE395" i="50"/>
  <c r="AD395" i="50"/>
  <c r="AC395" i="50"/>
  <c r="AB395" i="50"/>
  <c r="AH394" i="50"/>
  <c r="AG394" i="50"/>
  <c r="AF394" i="50"/>
  <c r="AE394" i="50"/>
  <c r="AD394" i="50"/>
  <c r="AC394" i="50"/>
  <c r="AB394" i="50"/>
  <c r="AH393" i="50"/>
  <c r="AG393" i="50"/>
  <c r="AF393" i="50"/>
  <c r="AE393" i="50"/>
  <c r="AD393" i="50"/>
  <c r="AC393" i="50"/>
  <c r="AB393" i="50"/>
  <c r="AH392" i="50"/>
  <c r="AG392" i="50"/>
  <c r="AF392" i="50"/>
  <c r="AE392" i="50"/>
  <c r="AD392" i="50"/>
  <c r="AC392" i="50"/>
  <c r="AB392" i="50"/>
  <c r="AH391" i="50"/>
  <c r="AG391" i="50"/>
  <c r="AF391" i="50"/>
  <c r="AE391" i="50"/>
  <c r="AD391" i="50"/>
  <c r="AC391" i="50"/>
  <c r="AB391" i="50"/>
  <c r="AH390" i="50"/>
  <c r="AG390" i="50"/>
  <c r="AF390" i="50"/>
  <c r="AE390" i="50"/>
  <c r="AD390" i="50"/>
  <c r="AC390" i="50"/>
  <c r="AB390" i="50"/>
  <c r="AH389" i="50"/>
  <c r="AG389" i="50"/>
  <c r="AF389" i="50"/>
  <c r="AE389" i="50"/>
  <c r="AD389" i="50"/>
  <c r="AC389" i="50"/>
  <c r="AB389" i="50"/>
  <c r="AH388" i="50"/>
  <c r="AG388" i="50"/>
  <c r="AF388" i="50"/>
  <c r="AE388" i="50"/>
  <c r="AD388" i="50"/>
  <c r="AC388" i="50"/>
  <c r="AB388" i="50"/>
  <c r="AH387" i="50"/>
  <c r="AG387" i="50"/>
  <c r="AF387" i="50"/>
  <c r="AE387" i="50"/>
  <c r="AD387" i="50"/>
  <c r="AC387" i="50"/>
  <c r="AB387" i="50"/>
  <c r="AH386" i="50"/>
  <c r="AG386" i="50"/>
  <c r="AF386" i="50"/>
  <c r="AE386" i="50"/>
  <c r="AD386" i="50"/>
  <c r="AC386" i="50"/>
  <c r="AB386" i="50"/>
  <c r="AH385" i="50"/>
  <c r="AG385" i="50"/>
  <c r="AF385" i="50"/>
  <c r="AE385" i="50"/>
  <c r="AD385" i="50"/>
  <c r="AC385" i="50"/>
  <c r="AB385" i="50"/>
  <c r="AH384" i="50"/>
  <c r="AG384" i="50"/>
  <c r="AF384" i="50"/>
  <c r="AE384" i="50"/>
  <c r="AD384" i="50"/>
  <c r="AC384" i="50"/>
  <c r="AB384" i="50"/>
  <c r="AH383" i="50"/>
  <c r="AG383" i="50"/>
  <c r="AF383" i="50"/>
  <c r="AE383" i="50"/>
  <c r="AD383" i="50"/>
  <c r="AC383" i="50"/>
  <c r="AB383" i="50"/>
  <c r="AH382" i="50"/>
  <c r="AG382" i="50"/>
  <c r="AF382" i="50"/>
  <c r="AE382" i="50"/>
  <c r="AD382" i="50"/>
  <c r="AC382" i="50"/>
  <c r="AB382" i="50"/>
  <c r="AH381" i="50"/>
  <c r="AG381" i="50"/>
  <c r="AF381" i="50"/>
  <c r="AE381" i="50"/>
  <c r="AD381" i="50"/>
  <c r="AC381" i="50"/>
  <c r="AB381" i="50"/>
  <c r="AH380" i="50"/>
  <c r="AG380" i="50"/>
  <c r="AF380" i="50"/>
  <c r="AE380" i="50"/>
  <c r="AD380" i="50"/>
  <c r="AC380" i="50"/>
  <c r="AB380" i="50"/>
  <c r="AH379" i="50"/>
  <c r="AG379" i="50"/>
  <c r="AF379" i="50"/>
  <c r="AE379" i="50"/>
  <c r="AD379" i="50"/>
  <c r="AC379" i="50"/>
  <c r="AB379" i="50"/>
  <c r="AH378" i="50"/>
  <c r="AG378" i="50"/>
  <c r="AF378" i="50"/>
  <c r="AE378" i="50"/>
  <c r="AD378" i="50"/>
  <c r="AC378" i="50"/>
  <c r="AB378" i="50"/>
  <c r="AH377" i="50"/>
  <c r="AG377" i="50"/>
  <c r="AF377" i="50"/>
  <c r="AE377" i="50"/>
  <c r="AD377" i="50"/>
  <c r="AC377" i="50"/>
  <c r="AB377" i="50"/>
  <c r="AH376" i="50"/>
  <c r="AG376" i="50"/>
  <c r="AF376" i="50"/>
  <c r="AE376" i="50"/>
  <c r="AD376" i="50"/>
  <c r="AC376" i="50"/>
  <c r="AB376" i="50"/>
  <c r="AH375" i="50"/>
  <c r="AG375" i="50"/>
  <c r="AF375" i="50"/>
  <c r="AE375" i="50"/>
  <c r="AD375" i="50"/>
  <c r="AC375" i="50"/>
  <c r="AB375" i="50"/>
  <c r="AH374" i="50"/>
  <c r="AG374" i="50"/>
  <c r="AF374" i="50"/>
  <c r="AE374" i="50"/>
  <c r="AD374" i="50"/>
  <c r="AC374" i="50"/>
  <c r="AB374" i="50"/>
  <c r="AH373" i="50"/>
  <c r="AG373" i="50"/>
  <c r="AF373" i="50"/>
  <c r="AE373" i="50"/>
  <c r="AD373" i="50"/>
  <c r="AC373" i="50"/>
  <c r="AB373" i="50"/>
  <c r="AH372" i="50"/>
  <c r="AG372" i="50"/>
  <c r="AF372" i="50"/>
  <c r="AE372" i="50"/>
  <c r="AD372" i="50"/>
  <c r="AC372" i="50"/>
  <c r="AB372" i="50"/>
  <c r="AH371" i="50"/>
  <c r="AG371" i="50"/>
  <c r="AF371" i="50"/>
  <c r="AE371" i="50"/>
  <c r="AD371" i="50"/>
  <c r="AC371" i="50"/>
  <c r="AB371" i="50"/>
  <c r="AH370" i="50"/>
  <c r="AG370" i="50"/>
  <c r="AF370" i="50"/>
  <c r="AE370" i="50"/>
  <c r="AD370" i="50"/>
  <c r="AC370" i="50"/>
  <c r="AB370" i="50"/>
  <c r="AH369" i="50"/>
  <c r="AG369" i="50"/>
  <c r="AF369" i="50"/>
  <c r="AE369" i="50"/>
  <c r="AD369" i="50"/>
  <c r="AC369" i="50"/>
  <c r="AB369" i="50"/>
  <c r="AH368" i="50"/>
  <c r="AG368" i="50"/>
  <c r="AF368" i="50"/>
  <c r="AE368" i="50"/>
  <c r="AD368" i="50"/>
  <c r="AC368" i="50"/>
  <c r="AB368" i="50"/>
  <c r="AH367" i="50"/>
  <c r="AG367" i="50"/>
  <c r="AF367" i="50"/>
  <c r="AE367" i="50"/>
  <c r="AD367" i="50"/>
  <c r="AC367" i="50"/>
  <c r="AB367" i="50"/>
  <c r="AH366" i="50"/>
  <c r="AG366" i="50"/>
  <c r="AF366" i="50"/>
  <c r="AE366" i="50"/>
  <c r="AD366" i="50"/>
  <c r="AC366" i="50"/>
  <c r="AB366" i="50"/>
  <c r="AH365" i="50"/>
  <c r="AG365" i="50"/>
  <c r="AF365" i="50"/>
  <c r="AE365" i="50"/>
  <c r="AD365" i="50"/>
  <c r="AC365" i="50"/>
  <c r="AB365" i="50"/>
  <c r="AH364" i="50"/>
  <c r="AG364" i="50"/>
  <c r="AF364" i="50"/>
  <c r="AE364" i="50"/>
  <c r="AD364" i="50"/>
  <c r="AC364" i="50"/>
  <c r="AB364" i="50"/>
  <c r="AH363" i="50"/>
  <c r="AG363" i="50"/>
  <c r="AF363" i="50"/>
  <c r="AE363" i="50"/>
  <c r="AD363" i="50"/>
  <c r="AC363" i="50"/>
  <c r="AB363" i="50"/>
  <c r="AH362" i="50"/>
  <c r="AG362" i="50"/>
  <c r="AF362" i="50"/>
  <c r="AE362" i="50"/>
  <c r="AD362" i="50"/>
  <c r="AC362" i="50"/>
  <c r="AB362" i="50"/>
  <c r="AH361" i="50"/>
  <c r="AG361" i="50"/>
  <c r="AF361" i="50"/>
  <c r="AE361" i="50"/>
  <c r="AD361" i="50"/>
  <c r="AC361" i="50"/>
  <c r="AB361" i="50"/>
  <c r="AH360" i="50"/>
  <c r="AG360" i="50"/>
  <c r="AF360" i="50"/>
  <c r="AE360" i="50"/>
  <c r="AD360" i="50"/>
  <c r="AC360" i="50"/>
  <c r="AB360" i="50"/>
  <c r="AH359" i="50"/>
  <c r="AG359" i="50"/>
  <c r="AF359" i="50"/>
  <c r="AE359" i="50"/>
  <c r="AD359" i="50"/>
  <c r="AC359" i="50"/>
  <c r="AB359" i="50"/>
  <c r="AH358" i="50"/>
  <c r="AG358" i="50"/>
  <c r="AF358" i="50"/>
  <c r="AE358" i="50"/>
  <c r="AD358" i="50"/>
  <c r="AC358" i="50"/>
  <c r="AB358" i="50"/>
  <c r="AH357" i="50"/>
  <c r="AG357" i="50"/>
  <c r="AF357" i="50"/>
  <c r="AE357" i="50"/>
  <c r="AD357" i="50"/>
  <c r="AC357" i="50"/>
  <c r="AB357" i="50"/>
  <c r="AH356" i="50"/>
  <c r="AG356" i="50"/>
  <c r="AF356" i="50"/>
  <c r="AE356" i="50"/>
  <c r="AD356" i="50"/>
  <c r="AC356" i="50"/>
  <c r="AB356" i="50"/>
  <c r="AH355" i="50"/>
  <c r="AG355" i="50"/>
  <c r="AF355" i="50"/>
  <c r="AE355" i="50"/>
  <c r="AD355" i="50"/>
  <c r="AC355" i="50"/>
  <c r="AB355" i="50"/>
  <c r="AH354" i="50"/>
  <c r="AG354" i="50"/>
  <c r="AF354" i="50"/>
  <c r="AE354" i="50"/>
  <c r="AD354" i="50"/>
  <c r="AC354" i="50"/>
  <c r="AB354" i="50"/>
  <c r="AH353" i="50"/>
  <c r="AG353" i="50"/>
  <c r="AF353" i="50"/>
  <c r="AE353" i="50"/>
  <c r="AD353" i="50"/>
  <c r="AC353" i="50"/>
  <c r="AB353" i="50"/>
  <c r="AH352" i="50"/>
  <c r="AG352" i="50"/>
  <c r="AF352" i="50"/>
  <c r="AE352" i="50"/>
  <c r="AD352" i="50"/>
  <c r="AC352" i="50"/>
  <c r="AB352" i="50"/>
  <c r="AH351" i="50"/>
  <c r="AG351" i="50"/>
  <c r="AF351" i="50"/>
  <c r="AE351" i="50"/>
  <c r="AD351" i="50"/>
  <c r="AC351" i="50"/>
  <c r="AB351" i="50"/>
  <c r="AH350" i="50"/>
  <c r="AG350" i="50"/>
  <c r="AF350" i="50"/>
  <c r="AE350" i="50"/>
  <c r="AD350" i="50"/>
  <c r="AC350" i="50"/>
  <c r="AB350" i="50"/>
  <c r="AH349" i="50"/>
  <c r="AG349" i="50"/>
  <c r="AF349" i="50"/>
  <c r="AE349" i="50"/>
  <c r="AD349" i="50"/>
  <c r="AC349" i="50"/>
  <c r="AB349" i="50"/>
  <c r="AH348" i="50"/>
  <c r="AG348" i="50"/>
  <c r="AF348" i="50"/>
  <c r="AE348" i="50"/>
  <c r="AD348" i="50"/>
  <c r="AC348" i="50"/>
  <c r="AB348" i="50"/>
  <c r="AH347" i="50"/>
  <c r="AG347" i="50"/>
  <c r="AF347" i="50"/>
  <c r="AE347" i="50"/>
  <c r="AD347" i="50"/>
  <c r="AC347" i="50"/>
  <c r="AB347" i="50"/>
  <c r="AH346" i="50"/>
  <c r="AG346" i="50"/>
  <c r="AF346" i="50"/>
  <c r="AE346" i="50"/>
  <c r="AD346" i="50"/>
  <c r="AC346" i="50"/>
  <c r="AB346" i="50"/>
  <c r="AH345" i="50"/>
  <c r="AG345" i="50"/>
  <c r="AF345" i="50"/>
  <c r="AE345" i="50"/>
  <c r="AD345" i="50"/>
  <c r="AC345" i="50"/>
  <c r="AB345" i="50"/>
  <c r="AH344" i="50"/>
  <c r="AG344" i="50"/>
  <c r="AF344" i="50"/>
  <c r="AE344" i="50"/>
  <c r="AD344" i="50"/>
  <c r="AC344" i="50"/>
  <c r="AB344" i="50"/>
  <c r="AH343" i="50"/>
  <c r="AG343" i="50"/>
  <c r="AF343" i="50"/>
  <c r="AE343" i="50"/>
  <c r="AD343" i="50"/>
  <c r="AC343" i="50"/>
  <c r="AB343" i="50"/>
  <c r="AH342" i="50"/>
  <c r="AG342" i="50"/>
  <c r="AF342" i="50"/>
  <c r="AE342" i="50"/>
  <c r="AD342" i="50"/>
  <c r="AC342" i="50"/>
  <c r="AB342" i="50"/>
  <c r="AH341" i="50"/>
  <c r="AG341" i="50"/>
  <c r="AF341" i="50"/>
  <c r="AE341" i="50"/>
  <c r="AD341" i="50"/>
  <c r="AC341" i="50"/>
  <c r="AB341" i="50"/>
  <c r="AH340" i="50"/>
  <c r="AG340" i="50"/>
  <c r="AF340" i="50"/>
  <c r="AE340" i="50"/>
  <c r="AD340" i="50"/>
  <c r="AC340" i="50"/>
  <c r="AB340" i="50"/>
  <c r="AH339" i="50"/>
  <c r="AG339" i="50"/>
  <c r="AF339" i="50"/>
  <c r="AE339" i="50"/>
  <c r="AD339" i="50"/>
  <c r="AC339" i="50"/>
  <c r="AB339" i="50"/>
  <c r="AH338" i="50"/>
  <c r="AG338" i="50"/>
  <c r="AF338" i="50"/>
  <c r="AE338" i="50"/>
  <c r="AD338" i="50"/>
  <c r="AC338" i="50"/>
  <c r="AB338" i="50"/>
  <c r="AH337" i="50"/>
  <c r="AG337" i="50"/>
  <c r="AF337" i="50"/>
  <c r="AE337" i="50"/>
  <c r="AD337" i="50"/>
  <c r="AC337" i="50"/>
  <c r="AB337" i="50"/>
  <c r="AH336" i="50"/>
  <c r="AG336" i="50"/>
  <c r="AF336" i="50"/>
  <c r="AE336" i="50"/>
  <c r="AD336" i="50"/>
  <c r="AC336" i="50"/>
  <c r="AB336" i="50"/>
  <c r="AH335" i="50"/>
  <c r="AG335" i="50"/>
  <c r="AF335" i="50"/>
  <c r="AE335" i="50"/>
  <c r="AD335" i="50"/>
  <c r="AC335" i="50"/>
  <c r="AB335" i="50"/>
  <c r="AH334" i="50"/>
  <c r="AG334" i="50"/>
  <c r="AF334" i="50"/>
  <c r="AE334" i="50"/>
  <c r="AD334" i="50"/>
  <c r="AC334" i="50"/>
  <c r="AB334" i="50"/>
  <c r="AH333" i="50"/>
  <c r="AG333" i="50"/>
  <c r="AF333" i="50"/>
  <c r="AE333" i="50"/>
  <c r="AD333" i="50"/>
  <c r="AC333" i="50"/>
  <c r="AB333" i="50"/>
  <c r="AH332" i="50"/>
  <c r="AG332" i="50"/>
  <c r="AF332" i="50"/>
  <c r="AE332" i="50"/>
  <c r="AD332" i="50"/>
  <c r="AC332" i="50"/>
  <c r="AB332" i="50"/>
  <c r="AH331" i="50"/>
  <c r="AG331" i="50"/>
  <c r="AF331" i="50"/>
  <c r="AE331" i="50"/>
  <c r="AD331" i="50"/>
  <c r="AC331" i="50"/>
  <c r="AB331" i="50"/>
  <c r="AH330" i="50"/>
  <c r="AG330" i="50"/>
  <c r="AF330" i="50"/>
  <c r="AE330" i="50"/>
  <c r="AD330" i="50"/>
  <c r="AC330" i="50"/>
  <c r="AB330" i="50"/>
  <c r="AH329" i="50"/>
  <c r="AG329" i="50"/>
  <c r="AF329" i="50"/>
  <c r="AE329" i="50"/>
  <c r="AD329" i="50"/>
  <c r="AC329" i="50"/>
  <c r="AB329" i="50"/>
  <c r="AH328" i="50"/>
  <c r="AG328" i="50"/>
  <c r="AF328" i="50"/>
  <c r="AE328" i="50"/>
  <c r="AD328" i="50"/>
  <c r="AC328" i="50"/>
  <c r="AB328" i="50"/>
  <c r="AH327" i="50"/>
  <c r="AG327" i="50"/>
  <c r="AF327" i="50"/>
  <c r="AE327" i="50"/>
  <c r="AD327" i="50"/>
  <c r="AC327" i="50"/>
  <c r="AB327" i="50"/>
  <c r="AH326" i="50"/>
  <c r="AG326" i="50"/>
  <c r="AF326" i="50"/>
  <c r="AE326" i="50"/>
  <c r="AD326" i="50"/>
  <c r="AC326" i="50"/>
  <c r="AB326" i="50"/>
  <c r="AH325" i="50"/>
  <c r="AG325" i="50"/>
  <c r="AF325" i="50"/>
  <c r="AE325" i="50"/>
  <c r="AD325" i="50"/>
  <c r="AC325" i="50"/>
  <c r="AB325" i="50"/>
  <c r="AH324" i="50"/>
  <c r="AG324" i="50"/>
  <c r="AF324" i="50"/>
  <c r="AE324" i="50"/>
  <c r="AD324" i="50"/>
  <c r="AC324" i="50"/>
  <c r="AB324" i="50"/>
  <c r="AH323" i="50"/>
  <c r="AG323" i="50"/>
  <c r="AF323" i="50"/>
  <c r="AE323" i="50"/>
  <c r="AD323" i="50"/>
  <c r="AC323" i="50"/>
  <c r="AB323" i="50"/>
  <c r="AH322" i="50"/>
  <c r="AG322" i="50"/>
  <c r="AF322" i="50"/>
  <c r="AE322" i="50"/>
  <c r="AD322" i="50"/>
  <c r="AC322" i="50"/>
  <c r="AB322" i="50"/>
  <c r="AH321" i="50"/>
  <c r="AG321" i="50"/>
  <c r="AF321" i="50"/>
  <c r="AE321" i="50"/>
  <c r="AD321" i="50"/>
  <c r="AC321" i="50"/>
  <c r="AB321" i="50"/>
  <c r="AH320" i="50"/>
  <c r="AG320" i="50"/>
  <c r="AF320" i="50"/>
  <c r="AE320" i="50"/>
  <c r="AD320" i="50"/>
  <c r="AC320" i="50"/>
  <c r="AB320" i="50"/>
  <c r="AH319" i="50"/>
  <c r="AG319" i="50"/>
  <c r="AF319" i="50"/>
  <c r="AE319" i="50"/>
  <c r="AD319" i="50"/>
  <c r="AC319" i="50"/>
  <c r="AB319" i="50"/>
  <c r="AH318" i="50"/>
  <c r="AG318" i="50"/>
  <c r="AF318" i="50"/>
  <c r="AE318" i="50"/>
  <c r="AD318" i="50"/>
  <c r="AC318" i="50"/>
  <c r="AB318" i="50"/>
  <c r="AH317" i="50"/>
  <c r="AG317" i="50"/>
  <c r="AF317" i="50"/>
  <c r="AE317" i="50"/>
  <c r="AD317" i="50"/>
  <c r="AC317" i="50"/>
  <c r="AB317" i="50"/>
  <c r="AH316" i="50"/>
  <c r="AG316" i="50"/>
  <c r="AF316" i="50"/>
  <c r="AE316" i="50"/>
  <c r="AD316" i="50"/>
  <c r="AC316" i="50"/>
  <c r="AB316" i="50"/>
  <c r="AH315" i="50"/>
  <c r="AG315" i="50"/>
  <c r="AF315" i="50"/>
  <c r="AE315" i="50"/>
  <c r="AD315" i="50"/>
  <c r="AC315" i="50"/>
  <c r="AB315" i="50"/>
  <c r="AH314" i="50"/>
  <c r="AG314" i="50"/>
  <c r="AF314" i="50"/>
  <c r="AE314" i="50"/>
  <c r="AD314" i="50"/>
  <c r="AC314" i="50"/>
  <c r="AB314" i="50"/>
  <c r="AH313" i="50"/>
  <c r="AG313" i="50"/>
  <c r="AF313" i="50"/>
  <c r="AE313" i="50"/>
  <c r="AD313" i="50"/>
  <c r="AC313" i="50"/>
  <c r="AB313" i="50"/>
  <c r="AH312" i="50"/>
  <c r="AG312" i="50"/>
  <c r="AF312" i="50"/>
  <c r="AE312" i="50"/>
  <c r="AD312" i="50"/>
  <c r="AC312" i="50"/>
  <c r="AB312" i="50"/>
  <c r="AH311" i="50"/>
  <c r="AG311" i="50"/>
  <c r="AF311" i="50"/>
  <c r="AE311" i="50"/>
  <c r="AD311" i="50"/>
  <c r="AC311" i="50"/>
  <c r="AB311" i="50"/>
  <c r="AH310" i="50"/>
  <c r="AG310" i="50"/>
  <c r="AF310" i="50"/>
  <c r="AE310" i="50"/>
  <c r="AD310" i="50"/>
  <c r="AC310" i="50"/>
  <c r="AB310" i="50"/>
  <c r="AH309" i="50"/>
  <c r="AG309" i="50"/>
  <c r="AF309" i="50"/>
  <c r="AE309" i="50"/>
  <c r="AD309" i="50"/>
  <c r="AC309" i="50"/>
  <c r="AB309" i="50"/>
  <c r="AH308" i="50"/>
  <c r="AG308" i="50"/>
  <c r="AF308" i="50"/>
  <c r="AE308" i="50"/>
  <c r="AD308" i="50"/>
  <c r="AC308" i="50"/>
  <c r="AB308" i="50"/>
  <c r="AH307" i="50"/>
  <c r="AG307" i="50"/>
  <c r="AF307" i="50"/>
  <c r="AE307" i="50"/>
  <c r="AD307" i="50"/>
  <c r="AC307" i="50"/>
  <c r="AB307" i="50"/>
  <c r="AH306" i="50"/>
  <c r="AG306" i="50"/>
  <c r="AF306" i="50"/>
  <c r="AE306" i="50"/>
  <c r="AD306" i="50"/>
  <c r="AC306" i="50"/>
  <c r="AB306" i="50"/>
  <c r="AH305" i="50"/>
  <c r="AG305" i="50"/>
  <c r="AF305" i="50"/>
  <c r="AE305" i="50"/>
  <c r="AD305" i="50"/>
  <c r="AC305" i="50"/>
  <c r="AB305" i="50"/>
  <c r="AH304" i="50"/>
  <c r="AG304" i="50"/>
  <c r="AF304" i="50"/>
  <c r="AE304" i="50"/>
  <c r="AD304" i="50"/>
  <c r="AC304" i="50"/>
  <c r="AB304" i="50"/>
  <c r="AH303" i="50"/>
  <c r="AG303" i="50"/>
  <c r="AF303" i="50"/>
  <c r="AE303" i="50"/>
  <c r="AD303" i="50"/>
  <c r="AC303" i="50"/>
  <c r="AB303" i="50"/>
  <c r="AH302" i="50"/>
  <c r="AG302" i="50"/>
  <c r="AF302" i="50"/>
  <c r="AE302" i="50"/>
  <c r="AD302" i="50"/>
  <c r="AC302" i="50"/>
  <c r="AB302" i="50"/>
  <c r="AH301" i="50"/>
  <c r="AG301" i="50"/>
  <c r="AF301" i="50"/>
  <c r="AE301" i="50"/>
  <c r="AD301" i="50"/>
  <c r="AC301" i="50"/>
  <c r="AB301" i="50"/>
  <c r="AH300" i="50"/>
  <c r="AG300" i="50"/>
  <c r="AF300" i="50"/>
  <c r="AE300" i="50"/>
  <c r="AD300" i="50"/>
  <c r="AC300" i="50"/>
  <c r="AB300" i="50"/>
  <c r="AH299" i="50"/>
  <c r="AG299" i="50"/>
  <c r="AF299" i="50"/>
  <c r="AE299" i="50"/>
  <c r="AD299" i="50"/>
  <c r="AC299" i="50"/>
  <c r="AB299" i="50"/>
  <c r="AH298" i="50"/>
  <c r="AG298" i="50"/>
  <c r="AF298" i="50"/>
  <c r="AE298" i="50"/>
  <c r="AD298" i="50"/>
  <c r="AC298" i="50"/>
  <c r="AB298" i="50"/>
  <c r="AH297" i="50"/>
  <c r="AG297" i="50"/>
  <c r="AF297" i="50"/>
  <c r="AE297" i="50"/>
  <c r="AD297" i="50"/>
  <c r="AC297" i="50"/>
  <c r="AB297" i="50"/>
  <c r="AH296" i="50"/>
  <c r="AG296" i="50"/>
  <c r="AF296" i="50"/>
  <c r="AE296" i="50"/>
  <c r="AD296" i="50"/>
  <c r="AC296" i="50"/>
  <c r="AB296" i="50"/>
  <c r="AH295" i="50"/>
  <c r="AG295" i="50"/>
  <c r="AF295" i="50"/>
  <c r="AE295" i="50"/>
  <c r="AD295" i="50"/>
  <c r="AC295" i="50"/>
  <c r="AB295" i="50"/>
  <c r="AH294" i="50"/>
  <c r="AG294" i="50"/>
  <c r="AF294" i="50"/>
  <c r="AE294" i="50"/>
  <c r="AD294" i="50"/>
  <c r="AC294" i="50"/>
  <c r="AB294" i="50"/>
  <c r="AH293" i="50"/>
  <c r="AG293" i="50"/>
  <c r="AF293" i="50"/>
  <c r="AE293" i="50"/>
  <c r="AD293" i="50"/>
  <c r="AC293" i="50"/>
  <c r="AB293" i="50"/>
  <c r="AH292" i="50"/>
  <c r="AG292" i="50"/>
  <c r="AF292" i="50"/>
  <c r="AE292" i="50"/>
  <c r="AD292" i="50"/>
  <c r="AC292" i="50"/>
  <c r="AB292" i="50"/>
  <c r="AH291" i="50"/>
  <c r="AG291" i="50"/>
  <c r="AF291" i="50"/>
  <c r="AE291" i="50"/>
  <c r="AD291" i="50"/>
  <c r="AC291" i="50"/>
  <c r="AB291" i="50"/>
  <c r="AH290" i="50"/>
  <c r="AG290" i="50"/>
  <c r="AF290" i="50"/>
  <c r="AE290" i="50"/>
  <c r="AD290" i="50"/>
  <c r="AC290" i="50"/>
  <c r="AB290" i="50"/>
  <c r="AH289" i="50"/>
  <c r="AG289" i="50"/>
  <c r="AF289" i="50"/>
  <c r="AE289" i="50"/>
  <c r="AD289" i="50"/>
  <c r="AC289" i="50"/>
  <c r="AB289" i="50"/>
  <c r="AH288" i="50"/>
  <c r="AG288" i="50"/>
  <c r="AF288" i="50"/>
  <c r="AE288" i="50"/>
  <c r="AD288" i="50"/>
  <c r="AC288" i="50"/>
  <c r="AB288" i="50"/>
  <c r="AH287" i="50"/>
  <c r="AG287" i="50"/>
  <c r="AF287" i="50"/>
  <c r="AE287" i="50"/>
  <c r="AD287" i="50"/>
  <c r="AC287" i="50"/>
  <c r="AB287" i="50"/>
  <c r="AH286" i="50"/>
  <c r="AG286" i="50"/>
  <c r="AF286" i="50"/>
  <c r="AE286" i="50"/>
  <c r="AD286" i="50"/>
  <c r="AC286" i="50"/>
  <c r="AB286" i="50"/>
  <c r="AH285" i="50"/>
  <c r="AG285" i="50"/>
  <c r="AF285" i="50"/>
  <c r="AE285" i="50"/>
  <c r="AD285" i="50"/>
  <c r="AC285" i="50"/>
  <c r="AB285" i="50"/>
  <c r="AH284" i="50"/>
  <c r="AG284" i="50"/>
  <c r="AF284" i="50"/>
  <c r="AE284" i="50"/>
  <c r="AD284" i="50"/>
  <c r="AC284" i="50"/>
  <c r="AB284" i="50"/>
  <c r="AH283" i="50"/>
  <c r="AG283" i="50"/>
  <c r="AF283" i="50"/>
  <c r="AE283" i="50"/>
  <c r="AD283" i="50"/>
  <c r="AC283" i="50"/>
  <c r="AB283" i="50"/>
  <c r="AH282" i="50"/>
  <c r="AG282" i="50"/>
  <c r="AF282" i="50"/>
  <c r="AE282" i="50"/>
  <c r="AD282" i="50"/>
  <c r="AC282" i="50"/>
  <c r="AB282" i="50"/>
  <c r="AH281" i="50"/>
  <c r="AG281" i="50"/>
  <c r="AF281" i="50"/>
  <c r="AE281" i="50"/>
  <c r="AD281" i="50"/>
  <c r="AC281" i="50"/>
  <c r="AB281" i="50"/>
  <c r="AH280" i="50"/>
  <c r="AG280" i="50"/>
  <c r="AF280" i="50"/>
  <c r="AE280" i="50"/>
  <c r="AD280" i="50"/>
  <c r="AC280" i="50"/>
  <c r="AB280" i="50"/>
  <c r="AH279" i="50"/>
  <c r="AG279" i="50"/>
  <c r="AF279" i="50"/>
  <c r="AE279" i="50"/>
  <c r="AD279" i="50"/>
  <c r="AC279" i="50"/>
  <c r="AB279" i="50"/>
  <c r="AH278" i="50"/>
  <c r="AG278" i="50"/>
  <c r="AF278" i="50"/>
  <c r="AE278" i="50"/>
  <c r="AD278" i="50"/>
  <c r="AC278" i="50"/>
  <c r="AB278" i="50"/>
  <c r="AH277" i="50"/>
  <c r="AG277" i="50"/>
  <c r="AF277" i="50"/>
  <c r="AE277" i="50"/>
  <c r="AD277" i="50"/>
  <c r="AC277" i="50"/>
  <c r="AB277" i="50"/>
  <c r="AH276" i="50"/>
  <c r="AG276" i="50"/>
  <c r="AF276" i="50"/>
  <c r="AE276" i="50"/>
  <c r="AD276" i="50"/>
  <c r="AC276" i="50"/>
  <c r="AB276" i="50"/>
  <c r="AH275" i="50"/>
  <c r="AG275" i="50"/>
  <c r="AF275" i="50"/>
  <c r="AE275" i="50"/>
  <c r="AD275" i="50"/>
  <c r="AC275" i="50"/>
  <c r="AB275" i="50"/>
  <c r="AH274" i="50"/>
  <c r="AG274" i="50"/>
  <c r="AF274" i="50"/>
  <c r="AE274" i="50"/>
  <c r="AD274" i="50"/>
  <c r="AC274" i="50"/>
  <c r="AB274" i="50"/>
  <c r="AH273" i="50"/>
  <c r="AG273" i="50"/>
  <c r="AF273" i="50"/>
  <c r="AE273" i="50"/>
  <c r="AD273" i="50"/>
  <c r="AC273" i="50"/>
  <c r="AB273" i="50"/>
  <c r="AH272" i="50"/>
  <c r="AG272" i="50"/>
  <c r="AF272" i="50"/>
  <c r="AE272" i="50"/>
  <c r="AD272" i="50"/>
  <c r="AC272" i="50"/>
  <c r="AB272" i="50"/>
  <c r="AH271" i="50"/>
  <c r="AG271" i="50"/>
  <c r="AF271" i="50"/>
  <c r="AE271" i="50"/>
  <c r="AD271" i="50"/>
  <c r="AC271" i="50"/>
  <c r="AB271" i="50"/>
  <c r="AH270" i="50"/>
  <c r="AG270" i="50"/>
  <c r="AF270" i="50"/>
  <c r="AE270" i="50"/>
  <c r="AD270" i="50"/>
  <c r="AC270" i="50"/>
  <c r="AB270" i="50"/>
  <c r="AH269" i="50"/>
  <c r="AG269" i="50"/>
  <c r="AF269" i="50"/>
  <c r="AE269" i="50"/>
  <c r="AD269" i="50"/>
  <c r="AC269" i="50"/>
  <c r="AB269" i="50"/>
  <c r="AH268" i="50"/>
  <c r="AG268" i="50"/>
  <c r="AF268" i="50"/>
  <c r="AE268" i="50"/>
  <c r="AD268" i="50"/>
  <c r="AC268" i="50"/>
  <c r="AB268" i="50"/>
  <c r="AH267" i="50"/>
  <c r="AG267" i="50"/>
  <c r="AF267" i="50"/>
  <c r="AE267" i="50"/>
  <c r="AD267" i="50"/>
  <c r="AC267" i="50"/>
  <c r="AB267" i="50"/>
  <c r="AH266" i="50"/>
  <c r="AG266" i="50"/>
  <c r="AF266" i="50"/>
  <c r="AE266" i="50"/>
  <c r="AD266" i="50"/>
  <c r="AC266" i="50"/>
  <c r="AB266" i="50"/>
  <c r="AH265" i="50"/>
  <c r="AG265" i="50"/>
  <c r="AF265" i="50"/>
  <c r="AE265" i="50"/>
  <c r="AD265" i="50"/>
  <c r="AC265" i="50"/>
  <c r="AB265" i="50"/>
  <c r="AH264" i="50"/>
  <c r="AG264" i="50"/>
  <c r="AF264" i="50"/>
  <c r="AE264" i="50"/>
  <c r="AD264" i="50"/>
  <c r="AC264" i="50"/>
  <c r="AB264" i="50"/>
  <c r="AH263" i="50"/>
  <c r="AG263" i="50"/>
  <c r="AF263" i="50"/>
  <c r="AE263" i="50"/>
  <c r="AD263" i="50"/>
  <c r="AC263" i="50"/>
  <c r="AB263" i="50"/>
  <c r="AH262" i="50"/>
  <c r="AG262" i="50"/>
  <c r="AF262" i="50"/>
  <c r="AE262" i="50"/>
  <c r="AD262" i="50"/>
  <c r="AC262" i="50"/>
  <c r="AB262" i="50"/>
  <c r="AH261" i="50"/>
  <c r="AG261" i="50"/>
  <c r="AF261" i="50"/>
  <c r="AE261" i="50"/>
  <c r="AD261" i="50"/>
  <c r="AC261" i="50"/>
  <c r="AB261" i="50"/>
  <c r="AH260" i="50"/>
  <c r="AG260" i="50"/>
  <c r="AF260" i="50"/>
  <c r="AE260" i="50"/>
  <c r="AD260" i="50"/>
  <c r="AC260" i="50"/>
  <c r="AB260" i="50"/>
  <c r="AH259" i="50"/>
  <c r="AG259" i="50"/>
  <c r="AF259" i="50"/>
  <c r="AE259" i="50"/>
  <c r="AD259" i="50"/>
  <c r="AC259" i="50"/>
  <c r="AB259" i="50"/>
  <c r="AH258" i="50"/>
  <c r="AG258" i="50"/>
  <c r="AF258" i="50"/>
  <c r="AE258" i="50"/>
  <c r="AD258" i="50"/>
  <c r="AC258" i="50"/>
  <c r="AB258" i="50"/>
  <c r="AH257" i="50"/>
  <c r="AG257" i="50"/>
  <c r="AF257" i="50"/>
  <c r="AE257" i="50"/>
  <c r="AD257" i="50"/>
  <c r="AC257" i="50"/>
  <c r="AB257" i="50"/>
  <c r="AH256" i="50"/>
  <c r="AG256" i="50"/>
  <c r="AF256" i="50"/>
  <c r="AE256" i="50"/>
  <c r="AD256" i="50"/>
  <c r="AC256" i="50"/>
  <c r="AB256" i="50"/>
  <c r="AH255" i="50"/>
  <c r="AG255" i="50"/>
  <c r="AF255" i="50"/>
  <c r="AE255" i="50"/>
  <c r="AD255" i="50"/>
  <c r="AC255" i="50"/>
  <c r="AB255" i="50"/>
  <c r="AH254" i="50"/>
  <c r="AG254" i="50"/>
  <c r="AF254" i="50"/>
  <c r="AE254" i="50"/>
  <c r="AD254" i="50"/>
  <c r="AC254" i="50"/>
  <c r="AB254" i="50"/>
  <c r="AH253" i="50"/>
  <c r="AG253" i="50"/>
  <c r="AF253" i="50"/>
  <c r="AE253" i="50"/>
  <c r="AD253" i="50"/>
  <c r="AC253" i="50"/>
  <c r="AB253" i="50"/>
  <c r="AH252" i="50"/>
  <c r="AG252" i="50"/>
  <c r="AF252" i="50"/>
  <c r="AE252" i="50"/>
  <c r="AD252" i="50"/>
  <c r="AC252" i="50"/>
  <c r="AB252" i="50"/>
  <c r="AH251" i="50"/>
  <c r="AG251" i="50"/>
  <c r="AF251" i="50"/>
  <c r="AE251" i="50"/>
  <c r="AD251" i="50"/>
  <c r="AC251" i="50"/>
  <c r="AB251" i="50"/>
  <c r="AH250" i="50"/>
  <c r="AG250" i="50"/>
  <c r="AF250" i="50"/>
  <c r="AE250" i="50"/>
  <c r="AD250" i="50"/>
  <c r="AC250" i="50"/>
  <c r="AB250" i="50"/>
  <c r="AH249" i="50"/>
  <c r="AG249" i="50"/>
  <c r="AF249" i="50"/>
  <c r="AE249" i="50"/>
  <c r="AD249" i="50"/>
  <c r="AC249" i="50"/>
  <c r="AB249" i="50"/>
  <c r="AH248" i="50"/>
  <c r="AG248" i="50"/>
  <c r="AF248" i="50"/>
  <c r="AE248" i="50"/>
  <c r="AD248" i="50"/>
  <c r="AC248" i="50"/>
  <c r="AB248" i="50"/>
  <c r="AH247" i="50"/>
  <c r="AG247" i="50"/>
  <c r="AF247" i="50"/>
  <c r="AE247" i="50"/>
  <c r="AD247" i="50"/>
  <c r="AC247" i="50"/>
  <c r="AB247" i="50"/>
  <c r="AH246" i="50"/>
  <c r="AG246" i="50"/>
  <c r="AF246" i="50"/>
  <c r="AE246" i="50"/>
  <c r="AD246" i="50"/>
  <c r="AC246" i="50"/>
  <c r="AB246" i="50"/>
  <c r="AH245" i="50"/>
  <c r="AG245" i="50"/>
  <c r="AF245" i="50"/>
  <c r="AE245" i="50"/>
  <c r="AD245" i="50"/>
  <c r="AC245" i="50"/>
  <c r="AB245" i="50"/>
  <c r="AH244" i="50"/>
  <c r="AG244" i="50"/>
  <c r="AF244" i="50"/>
  <c r="AE244" i="50"/>
  <c r="AD244" i="50"/>
  <c r="AC244" i="50"/>
  <c r="AB244" i="50"/>
  <c r="AH243" i="50"/>
  <c r="AG243" i="50"/>
  <c r="AF243" i="50"/>
  <c r="AE243" i="50"/>
  <c r="AD243" i="50"/>
  <c r="AC243" i="50"/>
  <c r="AB243" i="50"/>
  <c r="AH242" i="50"/>
  <c r="AG242" i="50"/>
  <c r="AF242" i="50"/>
  <c r="AE242" i="50"/>
  <c r="AD242" i="50"/>
  <c r="AC242" i="50"/>
  <c r="AB242" i="50"/>
  <c r="AH241" i="50"/>
  <c r="AG241" i="50"/>
  <c r="AF241" i="50"/>
  <c r="AE241" i="50"/>
  <c r="AD241" i="50"/>
  <c r="AC241" i="50"/>
  <c r="AB241" i="50"/>
  <c r="AH240" i="50"/>
  <c r="AG240" i="50"/>
  <c r="AF240" i="50"/>
  <c r="AE240" i="50"/>
  <c r="AD240" i="50"/>
  <c r="AC240" i="50"/>
  <c r="AB240" i="50"/>
  <c r="AH239" i="50"/>
  <c r="AG239" i="50"/>
  <c r="AF239" i="50"/>
  <c r="AE239" i="50"/>
  <c r="AD239" i="50"/>
  <c r="AC239" i="50"/>
  <c r="AB239" i="50"/>
  <c r="AH238" i="50"/>
  <c r="AG238" i="50"/>
  <c r="AF238" i="50"/>
  <c r="AE238" i="50"/>
  <c r="AD238" i="50"/>
  <c r="AC238" i="50"/>
  <c r="AB238" i="50"/>
  <c r="AH237" i="50"/>
  <c r="AG237" i="50"/>
  <c r="AF237" i="50"/>
  <c r="AE237" i="50"/>
  <c r="AD237" i="50"/>
  <c r="AC237" i="50"/>
  <c r="AB237" i="50"/>
  <c r="AH236" i="50"/>
  <c r="AG236" i="50"/>
  <c r="AF236" i="50"/>
  <c r="AE236" i="50"/>
  <c r="AD236" i="50"/>
  <c r="AC236" i="50"/>
  <c r="AB236" i="50"/>
  <c r="AH235" i="50"/>
  <c r="AG235" i="50"/>
  <c r="AF235" i="50"/>
  <c r="AE235" i="50"/>
  <c r="AD235" i="50"/>
  <c r="AC235" i="50"/>
  <c r="AB235" i="50"/>
  <c r="AH234" i="50"/>
  <c r="AG234" i="50"/>
  <c r="AF234" i="50"/>
  <c r="AE234" i="50"/>
  <c r="AD234" i="50"/>
  <c r="AC234" i="50"/>
  <c r="AB234" i="50"/>
  <c r="AH233" i="50"/>
  <c r="AG233" i="50"/>
  <c r="AF233" i="50"/>
  <c r="AE233" i="50"/>
  <c r="AD233" i="50"/>
  <c r="AC233" i="50"/>
  <c r="AB233" i="50"/>
  <c r="AH232" i="50"/>
  <c r="AG232" i="50"/>
  <c r="AF232" i="50"/>
  <c r="AE232" i="50"/>
  <c r="AD232" i="50"/>
  <c r="AC232" i="50"/>
  <c r="AB232" i="50"/>
  <c r="AH231" i="50"/>
  <c r="AG231" i="50"/>
  <c r="AF231" i="50"/>
  <c r="AE231" i="50"/>
  <c r="AD231" i="50"/>
  <c r="AC231" i="50"/>
  <c r="AB231" i="50"/>
  <c r="AH230" i="50"/>
  <c r="AG230" i="50"/>
  <c r="AF230" i="50"/>
  <c r="AE230" i="50"/>
  <c r="AD230" i="50"/>
  <c r="AC230" i="50"/>
  <c r="AB230" i="50"/>
  <c r="AH229" i="50"/>
  <c r="AG229" i="50"/>
  <c r="AF229" i="50"/>
  <c r="AE229" i="50"/>
  <c r="AD229" i="50"/>
  <c r="AC229" i="50"/>
  <c r="AB229" i="50"/>
  <c r="AH228" i="50"/>
  <c r="AG228" i="50"/>
  <c r="AF228" i="50"/>
  <c r="AE228" i="50"/>
  <c r="AD228" i="50"/>
  <c r="AC228" i="50"/>
  <c r="AB228" i="50"/>
  <c r="AH227" i="50"/>
  <c r="AG227" i="50"/>
  <c r="AF227" i="50"/>
  <c r="AE227" i="50"/>
  <c r="AD227" i="50"/>
  <c r="AC227" i="50"/>
  <c r="AB227" i="50"/>
  <c r="AH226" i="50"/>
  <c r="AG226" i="50"/>
  <c r="AF226" i="50"/>
  <c r="AE226" i="50"/>
  <c r="AD226" i="50"/>
  <c r="AC226" i="50"/>
  <c r="AB226" i="50"/>
  <c r="AH225" i="50"/>
  <c r="AG225" i="50"/>
  <c r="AF225" i="50"/>
  <c r="AE225" i="50"/>
  <c r="AD225" i="50"/>
  <c r="AC225" i="50"/>
  <c r="AB225" i="50"/>
  <c r="AH224" i="50"/>
  <c r="AG224" i="50"/>
  <c r="AF224" i="50"/>
  <c r="AE224" i="50"/>
  <c r="AD224" i="50"/>
  <c r="AC224" i="50"/>
  <c r="AB224" i="50"/>
  <c r="AH223" i="50"/>
  <c r="AG223" i="50"/>
  <c r="AF223" i="50"/>
  <c r="AE223" i="50"/>
  <c r="AD223" i="50"/>
  <c r="AC223" i="50"/>
  <c r="AB223" i="50"/>
  <c r="AH222" i="50"/>
  <c r="AG222" i="50"/>
  <c r="AF222" i="50"/>
  <c r="AE222" i="50"/>
  <c r="AD222" i="50"/>
  <c r="AC222" i="50"/>
  <c r="AB222" i="50"/>
  <c r="AH221" i="50"/>
  <c r="AG221" i="50"/>
  <c r="AF221" i="50"/>
  <c r="AE221" i="50"/>
  <c r="AD221" i="50"/>
  <c r="AC221" i="50"/>
  <c r="AB221" i="50"/>
  <c r="AH220" i="50"/>
  <c r="AG220" i="50"/>
  <c r="AF220" i="50"/>
  <c r="AE220" i="50"/>
  <c r="AD220" i="50"/>
  <c r="AC220" i="50"/>
  <c r="AB220" i="50"/>
  <c r="AH219" i="50"/>
  <c r="AG219" i="50"/>
  <c r="AF219" i="50"/>
  <c r="AE219" i="50"/>
  <c r="AD219" i="50"/>
  <c r="AC219" i="50"/>
  <c r="AB219" i="50"/>
  <c r="AH218" i="50"/>
  <c r="AG218" i="50"/>
  <c r="AF218" i="50"/>
  <c r="AE218" i="50"/>
  <c r="AD218" i="50"/>
  <c r="AC218" i="50"/>
  <c r="AB218" i="50"/>
  <c r="AH217" i="50"/>
  <c r="AG217" i="50"/>
  <c r="AF217" i="50"/>
  <c r="AE217" i="50"/>
  <c r="AD217" i="50"/>
  <c r="AC217" i="50"/>
  <c r="AB217" i="50"/>
  <c r="AH216" i="50"/>
  <c r="AG216" i="50"/>
  <c r="AF216" i="50"/>
  <c r="AE216" i="50"/>
  <c r="AD216" i="50"/>
  <c r="AC216" i="50"/>
  <c r="AB216" i="50"/>
  <c r="AH215" i="50"/>
  <c r="AG215" i="50"/>
  <c r="AF215" i="50"/>
  <c r="AE215" i="50"/>
  <c r="AD215" i="50"/>
  <c r="AC215" i="50"/>
  <c r="AB215" i="50"/>
  <c r="AH214" i="50"/>
  <c r="AG214" i="50"/>
  <c r="AF214" i="50"/>
  <c r="AE214" i="50"/>
  <c r="AD214" i="50"/>
  <c r="AC214" i="50"/>
  <c r="AB214" i="50"/>
  <c r="AH213" i="50"/>
  <c r="AG213" i="50"/>
  <c r="AF213" i="50"/>
  <c r="AE213" i="50"/>
  <c r="AD213" i="50"/>
  <c r="AC213" i="50"/>
  <c r="AB213" i="50"/>
  <c r="AH212" i="50"/>
  <c r="AG212" i="50"/>
  <c r="AF212" i="50"/>
  <c r="AE212" i="50"/>
  <c r="AD212" i="50"/>
  <c r="AC212" i="50"/>
  <c r="AB212" i="50"/>
  <c r="AH211" i="50"/>
  <c r="AG211" i="50"/>
  <c r="AF211" i="50"/>
  <c r="AE211" i="50"/>
  <c r="AD211" i="50"/>
  <c r="AC211" i="50"/>
  <c r="AB211" i="50"/>
  <c r="AH210" i="50"/>
  <c r="AG210" i="50"/>
  <c r="AF210" i="50"/>
  <c r="AE210" i="50"/>
  <c r="AD210" i="50"/>
  <c r="AC210" i="50"/>
  <c r="AB210" i="50"/>
  <c r="AH209" i="50"/>
  <c r="AG209" i="50"/>
  <c r="AF209" i="50"/>
  <c r="AE209" i="50"/>
  <c r="AD209" i="50"/>
  <c r="AC209" i="50"/>
  <c r="AB209" i="50"/>
  <c r="AH208" i="50"/>
  <c r="AG208" i="50"/>
  <c r="AF208" i="50"/>
  <c r="AE208" i="50"/>
  <c r="AD208" i="50"/>
  <c r="AC208" i="50"/>
  <c r="AB208" i="50"/>
  <c r="AH207" i="50"/>
  <c r="AG207" i="50"/>
  <c r="AF207" i="50"/>
  <c r="AE207" i="50"/>
  <c r="AD207" i="50"/>
  <c r="AC207" i="50"/>
  <c r="AB207" i="50"/>
  <c r="AH206" i="50"/>
  <c r="AG206" i="50"/>
  <c r="AF206" i="50"/>
  <c r="AE206" i="50"/>
  <c r="AD206" i="50"/>
  <c r="AC206" i="50"/>
  <c r="AB206" i="50"/>
  <c r="AH205" i="50"/>
  <c r="AG205" i="50"/>
  <c r="AF205" i="50"/>
  <c r="AE205" i="50"/>
  <c r="AD205" i="50"/>
  <c r="AC205" i="50"/>
  <c r="AB205" i="50"/>
  <c r="AH204" i="50"/>
  <c r="AG204" i="50"/>
  <c r="AF204" i="50"/>
  <c r="AE204" i="50"/>
  <c r="AD204" i="50"/>
  <c r="AC204" i="50"/>
  <c r="AB204" i="50"/>
  <c r="AH203" i="50"/>
  <c r="AG203" i="50"/>
  <c r="AF203" i="50"/>
  <c r="AE203" i="50"/>
  <c r="AD203" i="50"/>
  <c r="AC203" i="50"/>
  <c r="AB203" i="50"/>
  <c r="AH202" i="50"/>
  <c r="AG202" i="50"/>
  <c r="AF202" i="50"/>
  <c r="AE202" i="50"/>
  <c r="AD202" i="50"/>
  <c r="AC202" i="50"/>
  <c r="AB202" i="50"/>
  <c r="AH201" i="50"/>
  <c r="AG201" i="50"/>
  <c r="AF201" i="50"/>
  <c r="AE201" i="50"/>
  <c r="AD201" i="50"/>
  <c r="AC201" i="50"/>
  <c r="AB201" i="50"/>
  <c r="AH200" i="50"/>
  <c r="AG200" i="50"/>
  <c r="AF200" i="50"/>
  <c r="AE200" i="50"/>
  <c r="AD200" i="50"/>
  <c r="AC200" i="50"/>
  <c r="AB200" i="50"/>
  <c r="AH199" i="50"/>
  <c r="AG199" i="50"/>
  <c r="AF199" i="50"/>
  <c r="AE199" i="50"/>
  <c r="AD199" i="50"/>
  <c r="AC199" i="50"/>
  <c r="AB199" i="50"/>
  <c r="AH198" i="50"/>
  <c r="AG198" i="50"/>
  <c r="AF198" i="50"/>
  <c r="AE198" i="50"/>
  <c r="AD198" i="50"/>
  <c r="AC198" i="50"/>
  <c r="AB198" i="50"/>
  <c r="AH197" i="50"/>
  <c r="AG197" i="50"/>
  <c r="AF197" i="50"/>
  <c r="AE197" i="50"/>
  <c r="AD197" i="50"/>
  <c r="AC197" i="50"/>
  <c r="AB197" i="50"/>
  <c r="AH196" i="50"/>
  <c r="AG196" i="50"/>
  <c r="AF196" i="50"/>
  <c r="AE196" i="50"/>
  <c r="AD196" i="50"/>
  <c r="AC196" i="50"/>
  <c r="AB196" i="50"/>
  <c r="AH195" i="50"/>
  <c r="AG195" i="50"/>
  <c r="AF195" i="50"/>
  <c r="AE195" i="50"/>
  <c r="AD195" i="50"/>
  <c r="AC195" i="50"/>
  <c r="AB195" i="50"/>
  <c r="AH194" i="50"/>
  <c r="AG194" i="50"/>
  <c r="AF194" i="50"/>
  <c r="AE194" i="50"/>
  <c r="AD194" i="50"/>
  <c r="AC194" i="50"/>
  <c r="AB194" i="50"/>
  <c r="AH193" i="50"/>
  <c r="AG193" i="50"/>
  <c r="AF193" i="50"/>
  <c r="AE193" i="50"/>
  <c r="AD193" i="50"/>
  <c r="AC193" i="50"/>
  <c r="AB193" i="50"/>
  <c r="AH192" i="50"/>
  <c r="AG192" i="50"/>
  <c r="AF192" i="50"/>
  <c r="AE192" i="50"/>
  <c r="AD192" i="50"/>
  <c r="AC192" i="50"/>
  <c r="AB192" i="50"/>
  <c r="AH191" i="50"/>
  <c r="AG191" i="50"/>
  <c r="AF191" i="50"/>
  <c r="AE191" i="50"/>
  <c r="AD191" i="50"/>
  <c r="AC191" i="50"/>
  <c r="AB191" i="50"/>
  <c r="AH190" i="50"/>
  <c r="AG190" i="50"/>
  <c r="AF190" i="50"/>
  <c r="AE190" i="50"/>
  <c r="AD190" i="50"/>
  <c r="AC190" i="50"/>
  <c r="AB190" i="50"/>
  <c r="AH189" i="50"/>
  <c r="AG189" i="50"/>
  <c r="AF189" i="50"/>
  <c r="AE189" i="50"/>
  <c r="AD189" i="50"/>
  <c r="AC189" i="50"/>
  <c r="AB189" i="50"/>
  <c r="AH188" i="50"/>
  <c r="AG188" i="50"/>
  <c r="AF188" i="50"/>
  <c r="AE188" i="50"/>
  <c r="AD188" i="50"/>
  <c r="AC188" i="50"/>
  <c r="AB188" i="50"/>
  <c r="AH187" i="50"/>
  <c r="AG187" i="50"/>
  <c r="AF187" i="50"/>
  <c r="AE187" i="50"/>
  <c r="AD187" i="50"/>
  <c r="AC187" i="50"/>
  <c r="AB187" i="50"/>
  <c r="AH186" i="50"/>
  <c r="AG186" i="50"/>
  <c r="AF186" i="50"/>
  <c r="AE186" i="50"/>
  <c r="AD186" i="50"/>
  <c r="AC186" i="50"/>
  <c r="AB186" i="50"/>
  <c r="AH185" i="50"/>
  <c r="AG185" i="50"/>
  <c r="AF185" i="50"/>
  <c r="AE185" i="50"/>
  <c r="AD185" i="50"/>
  <c r="AC185" i="50"/>
  <c r="AB185" i="50"/>
  <c r="AH184" i="50"/>
  <c r="AG184" i="50"/>
  <c r="AF184" i="50"/>
  <c r="AE184" i="50"/>
  <c r="AD184" i="50"/>
  <c r="AC184" i="50"/>
  <c r="AB184" i="50"/>
  <c r="AH183" i="50"/>
  <c r="AG183" i="50"/>
  <c r="AF183" i="50"/>
  <c r="AE183" i="50"/>
  <c r="AD183" i="50"/>
  <c r="AC183" i="50"/>
  <c r="AB183" i="50"/>
  <c r="AH182" i="50"/>
  <c r="AG182" i="50"/>
  <c r="AF182" i="50"/>
  <c r="AE182" i="50"/>
  <c r="AD182" i="50"/>
  <c r="AC182" i="50"/>
  <c r="AB182" i="50"/>
  <c r="AH181" i="50"/>
  <c r="AG181" i="50"/>
  <c r="AF181" i="50"/>
  <c r="AE181" i="50"/>
  <c r="AD181" i="50"/>
  <c r="AC181" i="50"/>
  <c r="AB181" i="50"/>
  <c r="AH180" i="50"/>
  <c r="AG180" i="50"/>
  <c r="AF180" i="50"/>
  <c r="AE180" i="50"/>
  <c r="AD180" i="50"/>
  <c r="AC180" i="50"/>
  <c r="AB180" i="50"/>
  <c r="AH179" i="50"/>
  <c r="AG179" i="50"/>
  <c r="AF179" i="50"/>
  <c r="AE179" i="50"/>
  <c r="AD179" i="50"/>
  <c r="AC179" i="50"/>
  <c r="AB179" i="50"/>
  <c r="AH178" i="50"/>
  <c r="AG178" i="50"/>
  <c r="AF178" i="50"/>
  <c r="AE178" i="50"/>
  <c r="AD178" i="50"/>
  <c r="AC178" i="50"/>
  <c r="AB178" i="50"/>
  <c r="AH177" i="50"/>
  <c r="AG177" i="50"/>
  <c r="AF177" i="50"/>
  <c r="AE177" i="50"/>
  <c r="AD177" i="50"/>
  <c r="AC177" i="50"/>
  <c r="AB177" i="50"/>
  <c r="AH176" i="50"/>
  <c r="AG176" i="50"/>
  <c r="AF176" i="50"/>
  <c r="AE176" i="50"/>
  <c r="AD176" i="50"/>
  <c r="AC176" i="50"/>
  <c r="AB176" i="50"/>
  <c r="AH175" i="50"/>
  <c r="AG175" i="50"/>
  <c r="AF175" i="50"/>
  <c r="AE175" i="50"/>
  <c r="AD175" i="50"/>
  <c r="AC175" i="50"/>
  <c r="AB175" i="50"/>
  <c r="AH174" i="50"/>
  <c r="AG174" i="50"/>
  <c r="AF174" i="50"/>
  <c r="AE174" i="50"/>
  <c r="AD174" i="50"/>
  <c r="AC174" i="50"/>
  <c r="AB174" i="50"/>
  <c r="AH173" i="50"/>
  <c r="AG173" i="50"/>
  <c r="AF173" i="50"/>
  <c r="AE173" i="50"/>
  <c r="AD173" i="50"/>
  <c r="AC173" i="50"/>
  <c r="AB173" i="50"/>
  <c r="AH172" i="50"/>
  <c r="AG172" i="50"/>
  <c r="AF172" i="50"/>
  <c r="AE172" i="50"/>
  <c r="AD172" i="50"/>
  <c r="AC172" i="50"/>
  <c r="AB172" i="50"/>
  <c r="AH171" i="50"/>
  <c r="AG171" i="50"/>
  <c r="AF171" i="50"/>
  <c r="AE171" i="50"/>
  <c r="AD171" i="50"/>
  <c r="AC171" i="50"/>
  <c r="AB171" i="50"/>
  <c r="AH170" i="50"/>
  <c r="AG170" i="50"/>
  <c r="AF170" i="50"/>
  <c r="AE170" i="50"/>
  <c r="AD170" i="50"/>
  <c r="AC170" i="50"/>
  <c r="AB170" i="50"/>
  <c r="AH169" i="50"/>
  <c r="AG169" i="50"/>
  <c r="AF169" i="50"/>
  <c r="AE169" i="50"/>
  <c r="AD169" i="50"/>
  <c r="AC169" i="50"/>
  <c r="AB169" i="50"/>
  <c r="AH168" i="50"/>
  <c r="AG168" i="50"/>
  <c r="AF168" i="50"/>
  <c r="AE168" i="50"/>
  <c r="AD168" i="50"/>
  <c r="AC168" i="50"/>
  <c r="AB168" i="50"/>
  <c r="AH167" i="50"/>
  <c r="AG167" i="50"/>
  <c r="AF167" i="50"/>
  <c r="AE167" i="50"/>
  <c r="AD167" i="50"/>
  <c r="AC167" i="50"/>
  <c r="AB167" i="50"/>
  <c r="AH166" i="50"/>
  <c r="AG166" i="50"/>
  <c r="AF166" i="50"/>
  <c r="AE166" i="50"/>
  <c r="AD166" i="50"/>
  <c r="AC166" i="50"/>
  <c r="AB166" i="50"/>
  <c r="AH165" i="50"/>
  <c r="AG165" i="50"/>
  <c r="AF165" i="50"/>
  <c r="AE165" i="50"/>
  <c r="AD165" i="50"/>
  <c r="AC165" i="50"/>
  <c r="AB165" i="50"/>
  <c r="AH164" i="50"/>
  <c r="AG164" i="50"/>
  <c r="AF164" i="50"/>
  <c r="AE164" i="50"/>
  <c r="AD164" i="50"/>
  <c r="AC164" i="50"/>
  <c r="AB164" i="50"/>
  <c r="AH163" i="50"/>
  <c r="AG163" i="50"/>
  <c r="AF163" i="50"/>
  <c r="AE163" i="50"/>
  <c r="AD163" i="50"/>
  <c r="AC163" i="50"/>
  <c r="AB163" i="50"/>
  <c r="AH162" i="50"/>
  <c r="AG162" i="50"/>
  <c r="AF162" i="50"/>
  <c r="AE162" i="50"/>
  <c r="AD162" i="50"/>
  <c r="AC162" i="50"/>
  <c r="AB162" i="50"/>
  <c r="AH161" i="50"/>
  <c r="AG161" i="50"/>
  <c r="AF161" i="50"/>
  <c r="AE161" i="50"/>
  <c r="AD161" i="50"/>
  <c r="AC161" i="50"/>
  <c r="AB161" i="50"/>
  <c r="AH160" i="50"/>
  <c r="AG160" i="50"/>
  <c r="AF160" i="50"/>
  <c r="AE160" i="50"/>
  <c r="AD160" i="50"/>
  <c r="AC160" i="50"/>
  <c r="AB160" i="50"/>
  <c r="AH159" i="50"/>
  <c r="AG159" i="50"/>
  <c r="AF159" i="50"/>
  <c r="AE159" i="50"/>
  <c r="AD159" i="50"/>
  <c r="AC159" i="50"/>
  <c r="AB159" i="50"/>
  <c r="AH158" i="50"/>
  <c r="AG158" i="50"/>
  <c r="AF158" i="50"/>
  <c r="AE158" i="50"/>
  <c r="AD158" i="50"/>
  <c r="AC158" i="50"/>
  <c r="AB158" i="50"/>
  <c r="AH157" i="50"/>
  <c r="AG157" i="50"/>
  <c r="AF157" i="50"/>
  <c r="AE157" i="50"/>
  <c r="AD157" i="50"/>
  <c r="AC157" i="50"/>
  <c r="AB157" i="50"/>
  <c r="AH156" i="50"/>
  <c r="AG156" i="50"/>
  <c r="AF156" i="50"/>
  <c r="AE156" i="50"/>
  <c r="AD156" i="50"/>
  <c r="AC156" i="50"/>
  <c r="AB156" i="50"/>
  <c r="AH155" i="50"/>
  <c r="AG155" i="50"/>
  <c r="AF155" i="50"/>
  <c r="AE155" i="50"/>
  <c r="AD155" i="50"/>
  <c r="AC155" i="50"/>
  <c r="AB155" i="50"/>
  <c r="AH154" i="50"/>
  <c r="AG154" i="50"/>
  <c r="AF154" i="50"/>
  <c r="AE154" i="50"/>
  <c r="AD154" i="50"/>
  <c r="AC154" i="50"/>
  <c r="AB154" i="50"/>
  <c r="AH153" i="50"/>
  <c r="AG153" i="50"/>
  <c r="AF153" i="50"/>
  <c r="AE153" i="50"/>
  <c r="AD153" i="50"/>
  <c r="AC153" i="50"/>
  <c r="AB153" i="50"/>
  <c r="AH152" i="50"/>
  <c r="AG152" i="50"/>
  <c r="AF152" i="50"/>
  <c r="AE152" i="50"/>
  <c r="AD152" i="50"/>
  <c r="AC152" i="50"/>
  <c r="AB152" i="50"/>
  <c r="AH151" i="50"/>
  <c r="AG151" i="50"/>
  <c r="AF151" i="50"/>
  <c r="AE151" i="50"/>
  <c r="AD151" i="50"/>
  <c r="AC151" i="50"/>
  <c r="AB151" i="50"/>
  <c r="AH150" i="50"/>
  <c r="AG150" i="50"/>
  <c r="AF150" i="50"/>
  <c r="AE150" i="50"/>
  <c r="AD150" i="50"/>
  <c r="AC150" i="50"/>
  <c r="AB150" i="50"/>
  <c r="AH149" i="50"/>
  <c r="AG149" i="50"/>
  <c r="AF149" i="50"/>
  <c r="AE149" i="50"/>
  <c r="AD149" i="50"/>
  <c r="AC149" i="50"/>
  <c r="AB149" i="50"/>
  <c r="AH148" i="50"/>
  <c r="AG148" i="50"/>
  <c r="AF148" i="50"/>
  <c r="AE148" i="50"/>
  <c r="AD148" i="50"/>
  <c r="AC148" i="50"/>
  <c r="AB148" i="50"/>
  <c r="AH147" i="50"/>
  <c r="AG147" i="50"/>
  <c r="AF147" i="50"/>
  <c r="AE147" i="50"/>
  <c r="AD147" i="50"/>
  <c r="AC147" i="50"/>
  <c r="AB147" i="50"/>
  <c r="AH146" i="50"/>
  <c r="AG146" i="50"/>
  <c r="AF146" i="50"/>
  <c r="AE146" i="50"/>
  <c r="AD146" i="50"/>
  <c r="AC146" i="50"/>
  <c r="AB146" i="50"/>
  <c r="AH145" i="50"/>
  <c r="AG145" i="50"/>
  <c r="AF145" i="50"/>
  <c r="AE145" i="50"/>
  <c r="AD145" i="50"/>
  <c r="AC145" i="50"/>
  <c r="AB145" i="50"/>
  <c r="AH144" i="50"/>
  <c r="AG144" i="50"/>
  <c r="AF144" i="50"/>
  <c r="AE144" i="50"/>
  <c r="AD144" i="50"/>
  <c r="AC144" i="50"/>
  <c r="AB144" i="50"/>
  <c r="AH143" i="50"/>
  <c r="AG143" i="50"/>
  <c r="AF143" i="50"/>
  <c r="AE143" i="50"/>
  <c r="AD143" i="50"/>
  <c r="AC143" i="50"/>
  <c r="AB143" i="50"/>
  <c r="AH142" i="50"/>
  <c r="AG142" i="50"/>
  <c r="AF142" i="50"/>
  <c r="AE142" i="50"/>
  <c r="AD142" i="50"/>
  <c r="AC142" i="50"/>
  <c r="AB142" i="50"/>
  <c r="AH141" i="50"/>
  <c r="AG141" i="50"/>
  <c r="AF141" i="50"/>
  <c r="AE141" i="50"/>
  <c r="AD141" i="50"/>
  <c r="AC141" i="50"/>
  <c r="AB141" i="50"/>
  <c r="AH140" i="50"/>
  <c r="AG140" i="50"/>
  <c r="AF140" i="50"/>
  <c r="AE140" i="50"/>
  <c r="AD140" i="50"/>
  <c r="AC140" i="50"/>
  <c r="AB140" i="50"/>
  <c r="AH139" i="50"/>
  <c r="AG139" i="50"/>
  <c r="AF139" i="50"/>
  <c r="AE139" i="50"/>
  <c r="AD139" i="50"/>
  <c r="AC139" i="50"/>
  <c r="AB139" i="50"/>
  <c r="AH138" i="50"/>
  <c r="AG138" i="50"/>
  <c r="AF138" i="50"/>
  <c r="AE138" i="50"/>
  <c r="AD138" i="50"/>
  <c r="AC138" i="50"/>
  <c r="AB138" i="50"/>
  <c r="AH137" i="50"/>
  <c r="AG137" i="50"/>
  <c r="AF137" i="50"/>
  <c r="AE137" i="50"/>
  <c r="AD137" i="50"/>
  <c r="AC137" i="50"/>
  <c r="AB137" i="50"/>
  <c r="AH136" i="50"/>
  <c r="AG136" i="50"/>
  <c r="AF136" i="50"/>
  <c r="AE136" i="50"/>
  <c r="AD136" i="50"/>
  <c r="AC136" i="50"/>
  <c r="AB136" i="50"/>
  <c r="AH135" i="50"/>
  <c r="AG135" i="50"/>
  <c r="AF135" i="50"/>
  <c r="AE135" i="50"/>
  <c r="AD135" i="50"/>
  <c r="AC135" i="50"/>
  <c r="AB135" i="50"/>
  <c r="AH134" i="50"/>
  <c r="AG134" i="50"/>
  <c r="AF134" i="50"/>
  <c r="AE134" i="50"/>
  <c r="AD134" i="50"/>
  <c r="AC134" i="50"/>
  <c r="AB134" i="50"/>
  <c r="AH133" i="50"/>
  <c r="AG133" i="50"/>
  <c r="AF133" i="50"/>
  <c r="AE133" i="50"/>
  <c r="AD133" i="50"/>
  <c r="AC133" i="50"/>
  <c r="AB133" i="50"/>
  <c r="AH132" i="50"/>
  <c r="AG132" i="50"/>
  <c r="AF132" i="50"/>
  <c r="AE132" i="50"/>
  <c r="AD132" i="50"/>
  <c r="AC132" i="50"/>
  <c r="AB132" i="50"/>
  <c r="AH131" i="50"/>
  <c r="AG131" i="50"/>
  <c r="AF131" i="50"/>
  <c r="AE131" i="50"/>
  <c r="AD131" i="50"/>
  <c r="AC131" i="50"/>
  <c r="AB131" i="50"/>
  <c r="AH130" i="50"/>
  <c r="AG130" i="50"/>
  <c r="AF130" i="50"/>
  <c r="AE130" i="50"/>
  <c r="AD130" i="50"/>
  <c r="AC130" i="50"/>
  <c r="AB130" i="50"/>
  <c r="AH129" i="50"/>
  <c r="AG129" i="50"/>
  <c r="AF129" i="50"/>
  <c r="AE129" i="50"/>
  <c r="AD129" i="50"/>
  <c r="AC129" i="50"/>
  <c r="AB129" i="50"/>
  <c r="AH128" i="50"/>
  <c r="AG128" i="50"/>
  <c r="AF128" i="50"/>
  <c r="AE128" i="50"/>
  <c r="AD128" i="50"/>
  <c r="AC128" i="50"/>
  <c r="AB128" i="50"/>
  <c r="AH127" i="50"/>
  <c r="AG127" i="50"/>
  <c r="AF127" i="50"/>
  <c r="AE127" i="50"/>
  <c r="AD127" i="50"/>
  <c r="AC127" i="50"/>
  <c r="AB127" i="50"/>
  <c r="AH126" i="50"/>
  <c r="AG126" i="50"/>
  <c r="AF126" i="50"/>
  <c r="AE126" i="50"/>
  <c r="AD126" i="50"/>
  <c r="AC126" i="50"/>
  <c r="AB126" i="50"/>
  <c r="AH125" i="50"/>
  <c r="AG125" i="50"/>
  <c r="AF125" i="50"/>
  <c r="AE125" i="50"/>
  <c r="AD125" i="50"/>
  <c r="AC125" i="50"/>
  <c r="AB125" i="50"/>
  <c r="AH124" i="50"/>
  <c r="AG124" i="50"/>
  <c r="AF124" i="50"/>
  <c r="AE124" i="50"/>
  <c r="AD124" i="50"/>
  <c r="AC124" i="50"/>
  <c r="AB124" i="50"/>
  <c r="AH123" i="50"/>
  <c r="AG123" i="50"/>
  <c r="AF123" i="50"/>
  <c r="AE123" i="50"/>
  <c r="AD123" i="50"/>
  <c r="AC123" i="50"/>
  <c r="AB123" i="50"/>
  <c r="AH122" i="50"/>
  <c r="AG122" i="50"/>
  <c r="AF122" i="50"/>
  <c r="AE122" i="50"/>
  <c r="AD122" i="50"/>
  <c r="AC122" i="50"/>
  <c r="AB122" i="50"/>
  <c r="AH121" i="50"/>
  <c r="AG121" i="50"/>
  <c r="AF121" i="50"/>
  <c r="AE121" i="50"/>
  <c r="AD121" i="50"/>
  <c r="AC121" i="50"/>
  <c r="AB121" i="50"/>
  <c r="AH120" i="50"/>
  <c r="AG120" i="50"/>
  <c r="AF120" i="50"/>
  <c r="AE120" i="50"/>
  <c r="AD120" i="50"/>
  <c r="AC120" i="50"/>
  <c r="AB120" i="50"/>
  <c r="AH119" i="50"/>
  <c r="AG119" i="50"/>
  <c r="AF119" i="50"/>
  <c r="AE119" i="50"/>
  <c r="AD119" i="50"/>
  <c r="AC119" i="50"/>
  <c r="AB119" i="50"/>
  <c r="AH118" i="50"/>
  <c r="AG118" i="50"/>
  <c r="AF118" i="50"/>
  <c r="AE118" i="50"/>
  <c r="AD118" i="50"/>
  <c r="AC118" i="50"/>
  <c r="AB118" i="50"/>
  <c r="AH117" i="50"/>
  <c r="AG117" i="50"/>
  <c r="AF117" i="50"/>
  <c r="AE117" i="50"/>
  <c r="AD117" i="50"/>
  <c r="AC117" i="50"/>
  <c r="AB117" i="50"/>
  <c r="AH116" i="50"/>
  <c r="AG116" i="50"/>
  <c r="AF116" i="50"/>
  <c r="AE116" i="50"/>
  <c r="AD116" i="50"/>
  <c r="AC116" i="50"/>
  <c r="AB116" i="50"/>
  <c r="AH115" i="50"/>
  <c r="AG115" i="50"/>
  <c r="AF115" i="50"/>
  <c r="AE115" i="50"/>
  <c r="AD115" i="50"/>
  <c r="AC115" i="50"/>
  <c r="AB115" i="50"/>
  <c r="AH114" i="50"/>
  <c r="AG114" i="50"/>
  <c r="AF114" i="50"/>
  <c r="AE114" i="50"/>
  <c r="AD114" i="50"/>
  <c r="AC114" i="50"/>
  <c r="AB114" i="50"/>
  <c r="AH113" i="50"/>
  <c r="AG113" i="50"/>
  <c r="AF113" i="50"/>
  <c r="AE113" i="50"/>
  <c r="AD113" i="50"/>
  <c r="AC113" i="50"/>
  <c r="AB113" i="50"/>
  <c r="AH112" i="50"/>
  <c r="AG112" i="50"/>
  <c r="AF112" i="50"/>
  <c r="AE112" i="50"/>
  <c r="AD112" i="50"/>
  <c r="AC112" i="50"/>
  <c r="AB112" i="50"/>
  <c r="AH111" i="50"/>
  <c r="AG111" i="50"/>
  <c r="AF111" i="50"/>
  <c r="AE111" i="50"/>
  <c r="AD111" i="50"/>
  <c r="AC111" i="50"/>
  <c r="AB111" i="50"/>
  <c r="AH110" i="50"/>
  <c r="AG110" i="50"/>
  <c r="AF110" i="50"/>
  <c r="AE110" i="50"/>
  <c r="AD110" i="50"/>
  <c r="AC110" i="50"/>
  <c r="AB110" i="50"/>
  <c r="AH109" i="50"/>
  <c r="AG109" i="50"/>
  <c r="AF109" i="50"/>
  <c r="AE109" i="50"/>
  <c r="AD109" i="50"/>
  <c r="AC109" i="50"/>
  <c r="AB109" i="50"/>
  <c r="AH108" i="50"/>
  <c r="AG108" i="50"/>
  <c r="AF108" i="50"/>
  <c r="AE108" i="50"/>
  <c r="AD108" i="50"/>
  <c r="AC108" i="50"/>
  <c r="AB108" i="50"/>
  <c r="AH107" i="50"/>
  <c r="AG107" i="50"/>
  <c r="AF107" i="50"/>
  <c r="AE107" i="50"/>
  <c r="AD107" i="50"/>
  <c r="AC107" i="50"/>
  <c r="AB107" i="50"/>
  <c r="AH106" i="50"/>
  <c r="AG106" i="50"/>
  <c r="AF106" i="50"/>
  <c r="AE106" i="50"/>
  <c r="AD106" i="50"/>
  <c r="AC106" i="50"/>
  <c r="AB106" i="50"/>
  <c r="AH105" i="50"/>
  <c r="AG105" i="50"/>
  <c r="AF105" i="50"/>
  <c r="AE105" i="50"/>
  <c r="AD105" i="50"/>
  <c r="AC105" i="50"/>
  <c r="AB105" i="50"/>
  <c r="AH104" i="50"/>
  <c r="AG104" i="50"/>
  <c r="AF104" i="50"/>
  <c r="AE104" i="50"/>
  <c r="AD104" i="50"/>
  <c r="AC104" i="50"/>
  <c r="AB104" i="50"/>
  <c r="AH103" i="50"/>
  <c r="AG103" i="50"/>
  <c r="AF103" i="50"/>
  <c r="AE103" i="50"/>
  <c r="AD103" i="50"/>
  <c r="AC103" i="50"/>
  <c r="AB103" i="50"/>
  <c r="AH102" i="50"/>
  <c r="AG102" i="50"/>
  <c r="AF102" i="50"/>
  <c r="AE102" i="50"/>
  <c r="AD102" i="50"/>
  <c r="AC102" i="50"/>
  <c r="AB102" i="50"/>
  <c r="AH101" i="50"/>
  <c r="AG101" i="50"/>
  <c r="AF101" i="50"/>
  <c r="AE101" i="50"/>
  <c r="AD101" i="50"/>
  <c r="AC101" i="50"/>
  <c r="AB101" i="50"/>
  <c r="AH100" i="50"/>
  <c r="AG100" i="50"/>
  <c r="AF100" i="50"/>
  <c r="AE100" i="50"/>
  <c r="AD100" i="50"/>
  <c r="AC100" i="50"/>
  <c r="AB100" i="50"/>
  <c r="AH99" i="50"/>
  <c r="AG99" i="50"/>
  <c r="AF99" i="50"/>
  <c r="AE99" i="50"/>
  <c r="AD99" i="50"/>
  <c r="AC99" i="50"/>
  <c r="AB99" i="50"/>
  <c r="AH98" i="50"/>
  <c r="AG98" i="50"/>
  <c r="AF98" i="50"/>
  <c r="AE98" i="50"/>
  <c r="AD98" i="50"/>
  <c r="AC98" i="50"/>
  <c r="AB98" i="50"/>
  <c r="AH97" i="50"/>
  <c r="AG97" i="50"/>
  <c r="AF97" i="50"/>
  <c r="AE97" i="50"/>
  <c r="AD97" i="50"/>
  <c r="AC97" i="50"/>
  <c r="AB97" i="50"/>
  <c r="AH96" i="50"/>
  <c r="AG96" i="50"/>
  <c r="AF96" i="50"/>
  <c r="AE96" i="50"/>
  <c r="AD96" i="50"/>
  <c r="AC96" i="50"/>
  <c r="AB96" i="50"/>
  <c r="AH95" i="50"/>
  <c r="AG95" i="50"/>
  <c r="AF95" i="50"/>
  <c r="AE95" i="50"/>
  <c r="AD95" i="50"/>
  <c r="AC95" i="50"/>
  <c r="AB95" i="50"/>
  <c r="AH94" i="50"/>
  <c r="AG94" i="50"/>
  <c r="AF94" i="50"/>
  <c r="AE94" i="50"/>
  <c r="AD94" i="50"/>
  <c r="AC94" i="50"/>
  <c r="AB94" i="50"/>
  <c r="AH93" i="50"/>
  <c r="AG93" i="50"/>
  <c r="AF93" i="50"/>
  <c r="AE93" i="50"/>
  <c r="AD93" i="50"/>
  <c r="AC93" i="50"/>
  <c r="AB93" i="50"/>
  <c r="AH92" i="50"/>
  <c r="AG92" i="50"/>
  <c r="AF92" i="50"/>
  <c r="AE92" i="50"/>
  <c r="AD92" i="50"/>
  <c r="AC92" i="50"/>
  <c r="AB92" i="50"/>
  <c r="AH91" i="50"/>
  <c r="AG91" i="50"/>
  <c r="AF91" i="50"/>
  <c r="AE91" i="50"/>
  <c r="AD91" i="50"/>
  <c r="AC91" i="50"/>
  <c r="AB91" i="50"/>
  <c r="AH90" i="50"/>
  <c r="AG90" i="50"/>
  <c r="AF90" i="50"/>
  <c r="AE90" i="50"/>
  <c r="AD90" i="50"/>
  <c r="AC90" i="50"/>
  <c r="AB90" i="50"/>
  <c r="AH89" i="50"/>
  <c r="AG89" i="50"/>
  <c r="AF89" i="50"/>
  <c r="AE89" i="50"/>
  <c r="AD89" i="50"/>
  <c r="AC89" i="50"/>
  <c r="AB89" i="50"/>
  <c r="AH88" i="50"/>
  <c r="AG88" i="50"/>
  <c r="AF88" i="50"/>
  <c r="AE88" i="50"/>
  <c r="AD88" i="50"/>
  <c r="AC88" i="50"/>
  <c r="AB88" i="50"/>
  <c r="AH87" i="50"/>
  <c r="AG87" i="50"/>
  <c r="AF87" i="50"/>
  <c r="AE87" i="50"/>
  <c r="AD87" i="50"/>
  <c r="AC87" i="50"/>
  <c r="AB87" i="50"/>
  <c r="AH86" i="50"/>
  <c r="AG86" i="50"/>
  <c r="AF86" i="50"/>
  <c r="AE86" i="50"/>
  <c r="AD86" i="50"/>
  <c r="AC86" i="50"/>
  <c r="AB86" i="50"/>
  <c r="AH85" i="50"/>
  <c r="AG85" i="50"/>
  <c r="AF85" i="50"/>
  <c r="AE85" i="50"/>
  <c r="AD85" i="50"/>
  <c r="AC85" i="50"/>
  <c r="AB85" i="50"/>
  <c r="AH84" i="50"/>
  <c r="AG84" i="50"/>
  <c r="AF84" i="50"/>
  <c r="AE84" i="50"/>
  <c r="AD84" i="50"/>
  <c r="AC84" i="50"/>
  <c r="AB84" i="50"/>
  <c r="AH83" i="50"/>
  <c r="AG83" i="50"/>
  <c r="AF83" i="50"/>
  <c r="AE83" i="50"/>
  <c r="AD83" i="50"/>
  <c r="AC83" i="50"/>
  <c r="AB83" i="50"/>
  <c r="AH82" i="50"/>
  <c r="AG82" i="50"/>
  <c r="AF82" i="50"/>
  <c r="AE82" i="50"/>
  <c r="AD82" i="50"/>
  <c r="AC82" i="50"/>
  <c r="AB82" i="50"/>
  <c r="AH81" i="50"/>
  <c r="AG81" i="50"/>
  <c r="AF81" i="50"/>
  <c r="AE81" i="50"/>
  <c r="AD81" i="50"/>
  <c r="AC81" i="50"/>
  <c r="AB81" i="50"/>
  <c r="AH80" i="50"/>
  <c r="AG80" i="50"/>
  <c r="AF80" i="50"/>
  <c r="AE80" i="50"/>
  <c r="AD80" i="50"/>
  <c r="AC80" i="50"/>
  <c r="AB80" i="50"/>
  <c r="AH79" i="50"/>
  <c r="AG79" i="50"/>
  <c r="AF79" i="50"/>
  <c r="AE79" i="50"/>
  <c r="AD79" i="50"/>
  <c r="AC79" i="50"/>
  <c r="AB79" i="50"/>
  <c r="AH78" i="50"/>
  <c r="AG78" i="50"/>
  <c r="AF78" i="50"/>
  <c r="AE78" i="50"/>
  <c r="AD78" i="50"/>
  <c r="AC78" i="50"/>
  <c r="AB78" i="50"/>
  <c r="AH77" i="50"/>
  <c r="AG77" i="50"/>
  <c r="AF77" i="50"/>
  <c r="AE77" i="50"/>
  <c r="AD77" i="50"/>
  <c r="AC77" i="50"/>
  <c r="AB77" i="50"/>
  <c r="AH76" i="50"/>
  <c r="AG76" i="50"/>
  <c r="AF76" i="50"/>
  <c r="AE76" i="50"/>
  <c r="AD76" i="50"/>
  <c r="AC76" i="50"/>
  <c r="AB76" i="50"/>
  <c r="AH75" i="50"/>
  <c r="AG75" i="50"/>
  <c r="AF75" i="50"/>
  <c r="AE75" i="50"/>
  <c r="AD75" i="50"/>
  <c r="AC75" i="50"/>
  <c r="AB75" i="50"/>
  <c r="AH74" i="50"/>
  <c r="AG74" i="50"/>
  <c r="AF74" i="50"/>
  <c r="AE74" i="50"/>
  <c r="AD74" i="50"/>
  <c r="AC74" i="50"/>
  <c r="AB74" i="50"/>
  <c r="AH73" i="50"/>
  <c r="AG73" i="50"/>
  <c r="AF73" i="50"/>
  <c r="AE73" i="50"/>
  <c r="AD73" i="50"/>
  <c r="AC73" i="50"/>
  <c r="AB73" i="50"/>
  <c r="AH72" i="50"/>
  <c r="AG72" i="50"/>
  <c r="AF72" i="50"/>
  <c r="AE72" i="50"/>
  <c r="AD72" i="50"/>
  <c r="AC72" i="50"/>
  <c r="AB72" i="50"/>
  <c r="AH71" i="50"/>
  <c r="AG71" i="50"/>
  <c r="AF71" i="50"/>
  <c r="AE71" i="50"/>
  <c r="AD71" i="50"/>
  <c r="AC71" i="50"/>
  <c r="AB71" i="50"/>
  <c r="AH70" i="50"/>
  <c r="AG70" i="50"/>
  <c r="AF70" i="50"/>
  <c r="AE70" i="50"/>
  <c r="AD70" i="50"/>
  <c r="AC70" i="50"/>
  <c r="AB70" i="50"/>
  <c r="AH69" i="50"/>
  <c r="AG69" i="50"/>
  <c r="AF69" i="50"/>
  <c r="AE69" i="50"/>
  <c r="AD69" i="50"/>
  <c r="AC69" i="50"/>
  <c r="AB69" i="50"/>
  <c r="AH68" i="50"/>
  <c r="AG68" i="50"/>
  <c r="AF68" i="50"/>
  <c r="AE68" i="50"/>
  <c r="AD68" i="50"/>
  <c r="AC68" i="50"/>
  <c r="AB68" i="50"/>
  <c r="AH67" i="50"/>
  <c r="AG67" i="50"/>
  <c r="AF67" i="50"/>
  <c r="AE67" i="50"/>
  <c r="AD67" i="50"/>
  <c r="AC67" i="50"/>
  <c r="AB67" i="50"/>
  <c r="AH66" i="50"/>
  <c r="AG66" i="50"/>
  <c r="AF66" i="50"/>
  <c r="AE66" i="50"/>
  <c r="AD66" i="50"/>
  <c r="AC66" i="50"/>
  <c r="AB66" i="50"/>
  <c r="AH65" i="50"/>
  <c r="AG65" i="50"/>
  <c r="AF65" i="50"/>
  <c r="AE65" i="50"/>
  <c r="AD65" i="50"/>
  <c r="AC65" i="50"/>
  <c r="AB65" i="50"/>
  <c r="AH64" i="50"/>
  <c r="AG64" i="50"/>
  <c r="AF64" i="50"/>
  <c r="AE64" i="50"/>
  <c r="AD64" i="50"/>
  <c r="AC64" i="50"/>
  <c r="AB64" i="50"/>
  <c r="AH63" i="50"/>
  <c r="AG63" i="50"/>
  <c r="AF63" i="50"/>
  <c r="AE63" i="50"/>
  <c r="AD63" i="50"/>
  <c r="AC63" i="50"/>
  <c r="AB63" i="50"/>
  <c r="AH62" i="50"/>
  <c r="AG62" i="50"/>
  <c r="AF62" i="50"/>
  <c r="AE62" i="50"/>
  <c r="AD62" i="50"/>
  <c r="AC62" i="50"/>
  <c r="AB62" i="50"/>
  <c r="AH61" i="50"/>
  <c r="AG61" i="50"/>
  <c r="AF61" i="50"/>
  <c r="AE61" i="50"/>
  <c r="AD61" i="50"/>
  <c r="AC61" i="50"/>
  <c r="AB61" i="50"/>
  <c r="AH60" i="50"/>
  <c r="AG60" i="50"/>
  <c r="AF60" i="50"/>
  <c r="AE60" i="50"/>
  <c r="AD60" i="50"/>
  <c r="AC60" i="50"/>
  <c r="AB60" i="50"/>
  <c r="AH59" i="50"/>
  <c r="AG59" i="50"/>
  <c r="AF59" i="50"/>
  <c r="AE59" i="50"/>
  <c r="AD59" i="50"/>
  <c r="AC59" i="50"/>
  <c r="AB59" i="50"/>
  <c r="AH58" i="50"/>
  <c r="AG58" i="50"/>
  <c r="AF58" i="50"/>
  <c r="AE58" i="50"/>
  <c r="AD58" i="50"/>
  <c r="AC58" i="50"/>
  <c r="AB58" i="50"/>
  <c r="AH57" i="50"/>
  <c r="AG57" i="50"/>
  <c r="AF57" i="50"/>
  <c r="AE57" i="50"/>
  <c r="AD57" i="50"/>
  <c r="AC57" i="50"/>
  <c r="AB57" i="50"/>
  <c r="AH56" i="50"/>
  <c r="AG56" i="50"/>
  <c r="AF56" i="50"/>
  <c r="AE56" i="50"/>
  <c r="AD56" i="50"/>
  <c r="AC56" i="50"/>
  <c r="AB56" i="50"/>
  <c r="AH55" i="50"/>
  <c r="AG55" i="50"/>
  <c r="AF55" i="50"/>
  <c r="AE55" i="50"/>
  <c r="AD55" i="50"/>
  <c r="AC55" i="50"/>
  <c r="AB55" i="50"/>
  <c r="AH54" i="50"/>
  <c r="AG54" i="50"/>
  <c r="AF54" i="50"/>
  <c r="AE54" i="50"/>
  <c r="AD54" i="50"/>
  <c r="AC54" i="50"/>
  <c r="AB54" i="50"/>
  <c r="AH53" i="50"/>
  <c r="AG53" i="50"/>
  <c r="AF53" i="50"/>
  <c r="AE53" i="50"/>
  <c r="AD53" i="50"/>
  <c r="AC53" i="50"/>
  <c r="AB53" i="50"/>
  <c r="AH52" i="50"/>
  <c r="AG52" i="50"/>
  <c r="AF52" i="50"/>
  <c r="AE52" i="50"/>
  <c r="AD52" i="50"/>
  <c r="AC52" i="50"/>
  <c r="AB52" i="50"/>
  <c r="AH51" i="50"/>
  <c r="AG51" i="50"/>
  <c r="AF51" i="50"/>
  <c r="AE51" i="50"/>
  <c r="AD51" i="50"/>
  <c r="AC51" i="50"/>
  <c r="AB51" i="50"/>
  <c r="AH50" i="50"/>
  <c r="AG50" i="50"/>
  <c r="AF50" i="50"/>
  <c r="AE50" i="50"/>
  <c r="AD50" i="50"/>
  <c r="AC50" i="50"/>
  <c r="AB50" i="50"/>
  <c r="AH49" i="50"/>
  <c r="AG49" i="50"/>
  <c r="AF49" i="50"/>
  <c r="AE49" i="50"/>
  <c r="AD49" i="50"/>
  <c r="AC49" i="50"/>
  <c r="AB49" i="50"/>
  <c r="AH48" i="50"/>
  <c r="AG48" i="50"/>
  <c r="AF48" i="50"/>
  <c r="AE48" i="50"/>
  <c r="AD48" i="50"/>
  <c r="AC48" i="50"/>
  <c r="AB48" i="50"/>
  <c r="AH47" i="50"/>
  <c r="AG47" i="50"/>
  <c r="AF47" i="50"/>
  <c r="AE47" i="50"/>
  <c r="AD47" i="50"/>
  <c r="AC47" i="50"/>
  <c r="AB47" i="50"/>
  <c r="AH46" i="50"/>
  <c r="AG46" i="50"/>
  <c r="AF46" i="50"/>
  <c r="AE46" i="50"/>
  <c r="AD46" i="50"/>
  <c r="AC46" i="50"/>
  <c r="AB46" i="50"/>
  <c r="AH45" i="50"/>
  <c r="AG45" i="50"/>
  <c r="AF45" i="50"/>
  <c r="AE45" i="50"/>
  <c r="AD45" i="50"/>
  <c r="AC45" i="50"/>
  <c r="AB45" i="50"/>
  <c r="AH44" i="50"/>
  <c r="AG44" i="50"/>
  <c r="AF44" i="50"/>
  <c r="AE44" i="50"/>
  <c r="AD44" i="50"/>
  <c r="AC44" i="50"/>
  <c r="AB44" i="50"/>
  <c r="AH43" i="50"/>
  <c r="AG43" i="50"/>
  <c r="AF43" i="50"/>
  <c r="AE43" i="50"/>
  <c r="AD43" i="50"/>
  <c r="AC43" i="50"/>
  <c r="AB43" i="50"/>
  <c r="AH42" i="50"/>
  <c r="AG42" i="50"/>
  <c r="AF42" i="50"/>
  <c r="AE42" i="50"/>
  <c r="AD42" i="50"/>
  <c r="AC42" i="50"/>
  <c r="AB42" i="50"/>
  <c r="AH41" i="50"/>
  <c r="AG41" i="50"/>
  <c r="AF41" i="50"/>
  <c r="AE41" i="50"/>
  <c r="AD41" i="50"/>
  <c r="AC41" i="50"/>
  <c r="AB41" i="50"/>
  <c r="AH40" i="50"/>
  <c r="AG40" i="50"/>
  <c r="AF40" i="50"/>
  <c r="AE40" i="50"/>
  <c r="AD40" i="50"/>
  <c r="AC40" i="50"/>
  <c r="AB40" i="50"/>
  <c r="AH39" i="50"/>
  <c r="AG39" i="50"/>
  <c r="AF39" i="50"/>
  <c r="AE39" i="50"/>
  <c r="AD39" i="50"/>
  <c r="AC39" i="50"/>
  <c r="AB39" i="50"/>
  <c r="AH38" i="50"/>
  <c r="AG38" i="50"/>
  <c r="AF38" i="50"/>
  <c r="AE38" i="50"/>
  <c r="AD38" i="50"/>
  <c r="AC38" i="50"/>
  <c r="AB38" i="50"/>
  <c r="AH37" i="50"/>
  <c r="AG37" i="50"/>
  <c r="AF37" i="50"/>
  <c r="AE37" i="50"/>
  <c r="AD37" i="50"/>
  <c r="AC37" i="50"/>
  <c r="AB37" i="50"/>
  <c r="AH36" i="50"/>
  <c r="AG36" i="50"/>
  <c r="AF36" i="50"/>
  <c r="AE36" i="50"/>
  <c r="AD36" i="50"/>
  <c r="AC36" i="50"/>
  <c r="AB36" i="50"/>
  <c r="AH35" i="50"/>
  <c r="AG35" i="50"/>
  <c r="AF35" i="50"/>
  <c r="AE35" i="50"/>
  <c r="AD35" i="50"/>
  <c r="AC35" i="50"/>
  <c r="AB35" i="50"/>
  <c r="AH34" i="50"/>
  <c r="AG34" i="50"/>
  <c r="AF34" i="50"/>
  <c r="AE34" i="50"/>
  <c r="AD34" i="50"/>
  <c r="AC34" i="50"/>
  <c r="AB34" i="50"/>
  <c r="AH33" i="50"/>
  <c r="AG33" i="50"/>
  <c r="AF33" i="50"/>
  <c r="AE33" i="50"/>
  <c r="AD33" i="50"/>
  <c r="AC33" i="50"/>
  <c r="AB33" i="50"/>
  <c r="AH32" i="50"/>
  <c r="AG32" i="50"/>
  <c r="AF32" i="50"/>
  <c r="AE32" i="50"/>
  <c r="AD32" i="50"/>
  <c r="AC32" i="50"/>
  <c r="AB32" i="50"/>
  <c r="AH31" i="50"/>
  <c r="AG31" i="50"/>
  <c r="AF31" i="50"/>
  <c r="AE31" i="50"/>
  <c r="AD31" i="50"/>
  <c r="AC31" i="50"/>
  <c r="AB31" i="50"/>
  <c r="AH30" i="50"/>
  <c r="AG30" i="50"/>
  <c r="AF30" i="50"/>
  <c r="AE30" i="50"/>
  <c r="AD30" i="50"/>
  <c r="AC30" i="50"/>
  <c r="AB30" i="50"/>
  <c r="AH29" i="50"/>
  <c r="AG29" i="50"/>
  <c r="AF29" i="50"/>
  <c r="AE29" i="50"/>
  <c r="AD29" i="50"/>
  <c r="AC29" i="50"/>
  <c r="AB29" i="50"/>
  <c r="AH28" i="50"/>
  <c r="AG28" i="50"/>
  <c r="AF28" i="50"/>
  <c r="AE28" i="50"/>
  <c r="AD28" i="50"/>
  <c r="AC28" i="50"/>
  <c r="AB28" i="50"/>
  <c r="AH27" i="50"/>
  <c r="AG27" i="50"/>
  <c r="AF27" i="50"/>
  <c r="AE27" i="50"/>
  <c r="AD27" i="50"/>
  <c r="AC27" i="50"/>
  <c r="AB27" i="50"/>
  <c r="AH26" i="50"/>
  <c r="AG26" i="50"/>
  <c r="AF26" i="50"/>
  <c r="AE26" i="50"/>
  <c r="AD26" i="50"/>
  <c r="AC26" i="50"/>
  <c r="AB26" i="50"/>
  <c r="AH25" i="50"/>
  <c r="AG25" i="50"/>
  <c r="AF25" i="50"/>
  <c r="AE25" i="50"/>
  <c r="AD25" i="50"/>
  <c r="AC25" i="50"/>
  <c r="AB25" i="50"/>
  <c r="AH24" i="50"/>
  <c r="AG24" i="50"/>
  <c r="AF24" i="50"/>
  <c r="AE24" i="50"/>
  <c r="AD24" i="50"/>
  <c r="AC24" i="50"/>
  <c r="AB24" i="50"/>
  <c r="AH23" i="50"/>
  <c r="AG23" i="50"/>
  <c r="AF23" i="50"/>
  <c r="AE23" i="50"/>
  <c r="AD23" i="50"/>
  <c r="AC23" i="50"/>
  <c r="AB23" i="50"/>
  <c r="AH22" i="50"/>
  <c r="AG22" i="50"/>
  <c r="AF22" i="50"/>
  <c r="AE22" i="50"/>
  <c r="AD22" i="50"/>
  <c r="AC22" i="50"/>
  <c r="AB22" i="50"/>
  <c r="AH21" i="50"/>
  <c r="AG21" i="50"/>
  <c r="AF21" i="50"/>
  <c r="AE21" i="50"/>
  <c r="AD21" i="50"/>
  <c r="AC21" i="50"/>
  <c r="AB21" i="50"/>
  <c r="AH20" i="50"/>
  <c r="AG20" i="50"/>
  <c r="AF20" i="50"/>
  <c r="AE20" i="50"/>
  <c r="AD20" i="50"/>
  <c r="AC20" i="50"/>
  <c r="AB20" i="50"/>
  <c r="AH19" i="50"/>
  <c r="AG19" i="50"/>
  <c r="AF19" i="50"/>
  <c r="AE19" i="50"/>
  <c r="AD19" i="50"/>
  <c r="AC19" i="50"/>
  <c r="AB19" i="50"/>
  <c r="AH18" i="50"/>
  <c r="AG18" i="50"/>
  <c r="AF18" i="50"/>
  <c r="AE18" i="50"/>
  <c r="AD18" i="50"/>
  <c r="AC18" i="50"/>
  <c r="AB18" i="50"/>
  <c r="AH17" i="50"/>
  <c r="AG17" i="50"/>
  <c r="AF17" i="50"/>
  <c r="AE17" i="50"/>
  <c r="AD17" i="50"/>
  <c r="AC17" i="50"/>
  <c r="AB17" i="50"/>
  <c r="AH16" i="50"/>
  <c r="AG16" i="50"/>
  <c r="AF16" i="50"/>
  <c r="AE16" i="50"/>
  <c r="AD16" i="50"/>
  <c r="AC16" i="50"/>
  <c r="AB16" i="50"/>
  <c r="AH15" i="50"/>
  <c r="AG15" i="50"/>
  <c r="AF15" i="50"/>
  <c r="AE15" i="50"/>
  <c r="AD15" i="50"/>
  <c r="AC15" i="50"/>
  <c r="AB15" i="50"/>
  <c r="AH14" i="50"/>
  <c r="AG14" i="50"/>
  <c r="AF14" i="50"/>
  <c r="AE14" i="50"/>
  <c r="AD14" i="50"/>
  <c r="AC14" i="50"/>
  <c r="AB14" i="50"/>
  <c r="AH13" i="50"/>
  <c r="AG13" i="50"/>
  <c r="AF13" i="50"/>
  <c r="AE13" i="50"/>
  <c r="AD13" i="50"/>
  <c r="AC13" i="50"/>
  <c r="AB13" i="50"/>
  <c r="AH12" i="50"/>
  <c r="AG12" i="50"/>
  <c r="AF12" i="50"/>
  <c r="AE12" i="50"/>
  <c r="AD12" i="50"/>
  <c r="AC12" i="50"/>
  <c r="AB12" i="50"/>
  <c r="AH11" i="50"/>
  <c r="AG11" i="50"/>
  <c r="AF11" i="50"/>
  <c r="AE11" i="50"/>
  <c r="AD11" i="50"/>
  <c r="AC11" i="50"/>
  <c r="AB11" i="50"/>
  <c r="AH10" i="50"/>
  <c r="AG10" i="50"/>
  <c r="AF10" i="50"/>
  <c r="AE10" i="50"/>
  <c r="AD10" i="50"/>
  <c r="AC10" i="50"/>
  <c r="AB10" i="50"/>
  <c r="AH9" i="50"/>
  <c r="AG9" i="50"/>
  <c r="AF9" i="50"/>
  <c r="AE9" i="50"/>
  <c r="AD9" i="50"/>
  <c r="AC9" i="50"/>
  <c r="AB9" i="50"/>
  <c r="AH8" i="50"/>
  <c r="AG8" i="50"/>
  <c r="AF8" i="50"/>
  <c r="AE8" i="50"/>
  <c r="AD8" i="50"/>
  <c r="AC8" i="50"/>
  <c r="AB8" i="50"/>
  <c r="AH7" i="50"/>
  <c r="AG7" i="50"/>
  <c r="AF7" i="50"/>
  <c r="AE7" i="50"/>
  <c r="AD7" i="50"/>
  <c r="AC7" i="50"/>
  <c r="AB7" i="50"/>
  <c r="AH6" i="50"/>
  <c r="AG6" i="50"/>
  <c r="AF6" i="50"/>
  <c r="AE6" i="50"/>
  <c r="AD6" i="50"/>
  <c r="AC6" i="50"/>
  <c r="AB6" i="50"/>
  <c r="AH5" i="50"/>
  <c r="AG5" i="50"/>
  <c r="AF5" i="50"/>
  <c r="AE5" i="50"/>
  <c r="AD5" i="50"/>
  <c r="AC5" i="50"/>
  <c r="AB5" i="50"/>
  <c r="AH4" i="50"/>
  <c r="AG4" i="50"/>
  <c r="AF4" i="50"/>
  <c r="AE4" i="50"/>
  <c r="AD4" i="50"/>
  <c r="AC4" i="50"/>
  <c r="AB4" i="50"/>
  <c r="AH3" i="50"/>
  <c r="AG3" i="50"/>
  <c r="AF3" i="50"/>
  <c r="AE3" i="50"/>
  <c r="AD3" i="50"/>
  <c r="AC3" i="50"/>
  <c r="AB3" i="50"/>
  <c r="AH2" i="50"/>
  <c r="AG2" i="50"/>
  <c r="AF2" i="50"/>
  <c r="AE2" i="50"/>
  <c r="AD2" i="50"/>
  <c r="AC2" i="50"/>
  <c r="AB2" i="50"/>
  <c r="AL512" i="14" l="1"/>
  <c r="AA91" i="14"/>
  <c r="AK467" i="14"/>
  <c r="AK473" i="14" s="1"/>
  <c r="AE55" i="14"/>
  <c r="AJ512" i="14"/>
  <c r="AJ27" i="14"/>
  <c r="AI273" i="14"/>
  <c r="AH437" i="14"/>
  <c r="AH456" i="14" s="1"/>
  <c r="AJ437" i="14"/>
  <c r="AJ456" i="14" s="1"/>
  <c r="AL437" i="14"/>
  <c r="AL456" i="14" s="1"/>
  <c r="AK437" i="14"/>
  <c r="AK456" i="14" s="1"/>
  <c r="AI437" i="14"/>
  <c r="AI456" i="14" s="1"/>
  <c r="AM437" i="14"/>
  <c r="AM456" i="14" s="1"/>
  <c r="AJ67" i="14"/>
  <c r="AH333" i="14"/>
  <c r="AH352" i="14" s="1"/>
  <c r="AM333" i="14"/>
  <c r="AM352" i="14" s="1"/>
  <c r="AJ333" i="14"/>
  <c r="AJ352" i="14" s="1"/>
  <c r="AI333" i="14"/>
  <c r="AI352" i="14" s="1"/>
  <c r="AK333" i="14"/>
  <c r="AK352" i="14" s="1"/>
  <c r="AL333" i="14"/>
  <c r="AL352" i="14" s="1"/>
  <c r="AK229" i="14"/>
  <c r="AK248" i="14" s="1"/>
  <c r="AM125" i="14"/>
  <c r="AM144" i="14" s="1"/>
  <c r="AM229" i="14"/>
  <c r="AM248" i="14" s="1"/>
  <c r="AI229" i="14"/>
  <c r="AI248" i="14" s="1"/>
  <c r="AJ229" i="14"/>
  <c r="AJ248" i="14" s="1"/>
  <c r="AH229" i="14"/>
  <c r="AH248" i="14" s="1"/>
  <c r="AL229" i="14"/>
  <c r="AL248" i="14" s="1"/>
  <c r="AK28" i="14"/>
  <c r="AH28" i="14"/>
  <c r="AL125" i="14"/>
  <c r="AL144" i="14" s="1"/>
  <c r="AH125" i="14"/>
  <c r="AH144" i="14" s="1"/>
  <c r="AK125" i="14"/>
  <c r="AK144" i="14" s="1"/>
  <c r="AJ125" i="14"/>
  <c r="AJ144" i="14" s="1"/>
  <c r="AI125" i="14"/>
  <c r="AI144" i="14" s="1"/>
  <c r="AM28" i="14"/>
  <c r="AK18" i="14"/>
  <c r="AJ13" i="14"/>
  <c r="AL12" i="14"/>
  <c r="AI28" i="14"/>
  <c r="AI18" i="14"/>
  <c r="AI163" i="14"/>
  <c r="AH27" i="14"/>
  <c r="AL23" i="14"/>
  <c r="AH25" i="14"/>
  <c r="AK25" i="14"/>
  <c r="AJ30" i="14"/>
  <c r="AM23" i="14"/>
  <c r="AI30" i="14"/>
  <c r="AM30" i="14"/>
  <c r="AH30" i="14"/>
  <c r="AH475" i="14"/>
  <c r="AJ17" i="14"/>
  <c r="AJ28" i="14"/>
  <c r="AL30" i="14"/>
  <c r="AK27" i="14"/>
  <c r="AK30" i="14"/>
  <c r="AM25" i="14"/>
  <c r="AM16" i="14"/>
  <c r="AI24" i="14"/>
  <c r="AI23" i="14"/>
  <c r="AM18" i="14"/>
  <c r="AM24" i="14"/>
  <c r="AI27" i="14"/>
  <c r="AI13" i="14"/>
  <c r="AH24" i="14"/>
  <c r="AI25" i="14"/>
  <c r="AL27" i="14"/>
  <c r="AL25" i="14"/>
  <c r="AL24" i="14"/>
  <c r="AK29" i="14"/>
  <c r="AK23" i="14"/>
  <c r="AL29" i="14"/>
  <c r="AJ24" i="14"/>
  <c r="AJ23" i="14"/>
  <c r="AH17" i="14"/>
  <c r="AJ25" i="14"/>
  <c r="AH29" i="14"/>
  <c r="AM27" i="14"/>
  <c r="AH13" i="14"/>
  <c r="AH23" i="14"/>
  <c r="AK11" i="14"/>
  <c r="AM29" i="14"/>
  <c r="AK24" i="14"/>
  <c r="AJ29" i="14"/>
  <c r="AK16" i="14"/>
  <c r="AM12" i="14"/>
  <c r="AK13" i="14"/>
  <c r="AJ15" i="14"/>
  <c r="AJ12" i="14"/>
  <c r="AJ18" i="14"/>
  <c r="AH12" i="14"/>
  <c r="AI15" i="14"/>
  <c r="AJ11" i="14"/>
  <c r="AM15" i="14"/>
  <c r="AH16" i="14"/>
  <c r="AL13" i="14"/>
  <c r="AK12" i="14"/>
  <c r="AH11" i="14"/>
  <c r="AK15" i="14"/>
  <c r="AI16" i="14"/>
  <c r="AL16" i="14"/>
  <c r="AH15" i="14"/>
  <c r="AH18" i="14"/>
  <c r="AK17" i="14"/>
  <c r="AI12" i="14"/>
  <c r="AJ16" i="14"/>
  <c r="AL11" i="14"/>
  <c r="AM13" i="14"/>
  <c r="AL17" i="14"/>
  <c r="AI11" i="14"/>
  <c r="AM17" i="14"/>
  <c r="AL15" i="14"/>
  <c r="AM11" i="14"/>
  <c r="AF91" i="14"/>
  <c r="AM67" i="14"/>
  <c r="S22" i="14"/>
  <c r="AD91" i="14"/>
  <c r="Z56" i="14"/>
  <c r="AL146" i="14"/>
  <c r="AB56" i="14"/>
  <c r="Y91" i="14"/>
  <c r="T55" i="14"/>
  <c r="R54" i="14"/>
  <c r="AL467" i="14"/>
  <c r="AL473" i="14" s="1"/>
  <c r="AK61" i="14"/>
  <c r="V55" i="14"/>
  <c r="AG92" i="14"/>
  <c r="AB92" i="14"/>
  <c r="Z92" i="14"/>
  <c r="X56" i="14"/>
  <c r="S56" i="14"/>
  <c r="AE92" i="14"/>
  <c r="S90" i="14"/>
  <c r="AJ163" i="14"/>
  <c r="AH53" i="14"/>
  <c r="AH512" i="14"/>
  <c r="AI467" i="14"/>
  <c r="AI473" i="14" s="1"/>
  <c r="W91" i="14"/>
  <c r="AK54" i="14"/>
  <c r="X53" i="14"/>
  <c r="AL92" i="14"/>
  <c r="AK91" i="14"/>
  <c r="AL55" i="14"/>
  <c r="AA93" i="14"/>
  <c r="S91" i="14"/>
  <c r="AD53" i="14"/>
  <c r="Y53" i="14"/>
  <c r="Z53" i="14"/>
  <c r="AC95" i="14"/>
  <c r="AI92" i="14"/>
  <c r="AL61" i="14"/>
  <c r="AK53" i="14"/>
  <c r="W55" i="14"/>
  <c r="W90" i="14"/>
  <c r="AC53" i="14"/>
  <c r="Z91" i="14"/>
  <c r="AB94" i="14"/>
  <c r="AA90" i="14"/>
  <c r="AI73" i="14"/>
  <c r="T22" i="14"/>
  <c r="X55" i="14"/>
  <c r="AA55" i="14"/>
  <c r="T91" i="14"/>
  <c r="AK513" i="14"/>
  <c r="AM54" i="14"/>
  <c r="AH54" i="14"/>
  <c r="Y94" i="14"/>
  <c r="W94" i="14"/>
  <c r="R22" i="14"/>
  <c r="AD55" i="14"/>
  <c r="AB54" i="14"/>
  <c r="X91" i="14"/>
  <c r="V54" i="14"/>
  <c r="AD52" i="14"/>
  <c r="X95" i="14"/>
  <c r="AE95" i="14"/>
  <c r="AH72" i="14"/>
  <c r="Z94" i="14"/>
  <c r="AB95" i="14"/>
  <c r="V53" i="14"/>
  <c r="AL56" i="14"/>
  <c r="AH61" i="14"/>
  <c r="AM44" i="14"/>
  <c r="AM22" i="14"/>
  <c r="AG72" i="14"/>
  <c r="AG102" i="14"/>
  <c r="U93" i="14"/>
  <c r="X93" i="14"/>
  <c r="S93" i="14"/>
  <c r="AC22" i="14"/>
  <c r="Z93" i="14"/>
  <c r="Z55" i="14"/>
  <c r="U90" i="14"/>
  <c r="U92" i="14"/>
  <c r="AA92" i="14"/>
  <c r="T56" i="14"/>
  <c r="Y92" i="14"/>
  <c r="T92" i="14"/>
  <c r="R56" i="14"/>
  <c r="R91" i="14"/>
  <c r="V91" i="14"/>
  <c r="AE54" i="14"/>
  <c r="W53" i="14"/>
  <c r="AF52" i="14"/>
  <c r="AE52" i="14"/>
  <c r="AJ467" i="14"/>
  <c r="AJ473" i="14" s="1"/>
  <c r="AG371" i="14"/>
  <c r="AG22" i="14"/>
  <c r="AH73" i="14"/>
  <c r="AL90" i="14"/>
  <c r="AJ56" i="14"/>
  <c r="AJ61" i="14"/>
  <c r="AK383" i="14"/>
  <c r="AI512" i="14"/>
  <c r="AK72" i="14"/>
  <c r="AK44" i="14"/>
  <c r="AB22" i="14"/>
  <c r="AK95" i="14"/>
  <c r="AG94" i="14"/>
  <c r="AL22" i="14"/>
  <c r="AJ101" i="14"/>
  <c r="AL73" i="14"/>
  <c r="Q22" i="14"/>
  <c r="AJ72" i="14"/>
  <c r="AK512" i="14"/>
  <c r="AI61" i="14"/>
  <c r="AK475" i="14"/>
  <c r="AG475" i="14"/>
  <c r="AK52" i="14"/>
  <c r="AJ513" i="14"/>
  <c r="AG66" i="14"/>
  <c r="Q90" i="14"/>
  <c r="AG56" i="14"/>
  <c r="Q91" i="14"/>
  <c r="AI91" i="14"/>
  <c r="AG512" i="14"/>
  <c r="AJ45" i="14"/>
  <c r="AM45" i="14"/>
  <c r="AI54" i="14"/>
  <c r="AI45" i="14"/>
  <c r="AG61" i="14"/>
  <c r="AG44" i="14"/>
  <c r="AL53" i="14"/>
  <c r="AG53" i="14"/>
  <c r="AL475" i="14"/>
  <c r="AK102" i="14"/>
  <c r="AI53" i="14"/>
  <c r="AG45" i="14"/>
  <c r="Q54" i="14"/>
  <c r="AK10" i="14"/>
  <c r="AH101" i="14"/>
  <c r="AI22" i="14"/>
  <c r="AL54" i="14"/>
  <c r="AH467" i="14"/>
  <c r="AH473" i="14" s="1"/>
  <c r="AH371" i="14"/>
  <c r="AL52" i="14"/>
  <c r="U95" i="14"/>
  <c r="AE94" i="14"/>
  <c r="V93" i="14"/>
  <c r="Z22" i="14"/>
  <c r="AF55" i="14"/>
  <c r="R55" i="14"/>
  <c r="AJ55" i="14"/>
  <c r="AK56" i="14"/>
  <c r="AM61" i="14"/>
  <c r="T53" i="14"/>
  <c r="AH163" i="14"/>
  <c r="U94" i="14"/>
  <c r="AK66" i="14"/>
  <c r="Y93" i="14"/>
  <c r="T93" i="14"/>
  <c r="AF22" i="14"/>
  <c r="AK371" i="14"/>
  <c r="Y52" i="14"/>
  <c r="V52" i="14"/>
  <c r="AM43" i="14"/>
  <c r="AH43" i="14"/>
  <c r="AG169" i="14"/>
  <c r="AA95" i="14"/>
  <c r="AH95" i="14"/>
  <c r="V95" i="14"/>
  <c r="AI513" i="14"/>
  <c r="AI409" i="14"/>
  <c r="R95" i="14"/>
  <c r="V94" i="14"/>
  <c r="AI94" i="14"/>
  <c r="AG101" i="14"/>
  <c r="AK93" i="14"/>
  <c r="X22" i="14"/>
  <c r="R93" i="14"/>
  <c r="AJ73" i="14"/>
  <c r="Q55" i="14"/>
  <c r="AE90" i="14"/>
  <c r="Z90" i="14"/>
  <c r="AC92" i="14"/>
  <c r="W56" i="14"/>
  <c r="AA22" i="14"/>
  <c r="Y55" i="14"/>
  <c r="S55" i="14"/>
  <c r="AK90" i="14"/>
  <c r="AK43" i="14"/>
  <c r="AI72" i="14"/>
  <c r="AH93" i="14"/>
  <c r="AD95" i="14"/>
  <c r="AI93" i="14"/>
  <c r="AI101" i="14"/>
  <c r="AL101" i="14"/>
  <c r="AB93" i="14"/>
  <c r="AK73" i="14"/>
  <c r="AG55" i="14"/>
  <c r="AM90" i="14"/>
  <c r="V90" i="14"/>
  <c r="AG90" i="14"/>
  <c r="AM56" i="14"/>
  <c r="W92" i="14"/>
  <c r="AJ92" i="14"/>
  <c r="AM72" i="14"/>
  <c r="AC56" i="14"/>
  <c r="AE56" i="14"/>
  <c r="U56" i="14"/>
  <c r="AF56" i="14"/>
  <c r="AB91" i="14"/>
  <c r="R90" i="14"/>
  <c r="AC90" i="14"/>
  <c r="X90" i="14"/>
  <c r="AL45" i="14"/>
  <c r="Z54" i="14"/>
  <c r="AC54" i="14"/>
  <c r="X54" i="14"/>
  <c r="AJ146" i="14"/>
  <c r="AJ44" i="14"/>
  <c r="AB53" i="14"/>
  <c r="AE53" i="14"/>
  <c r="AM93" i="14"/>
  <c r="AM94" i="14"/>
  <c r="AL102" i="14"/>
  <c r="AG93" i="14"/>
  <c r="AH22" i="14"/>
  <c r="AI55" i="14"/>
  <c r="AK101" i="14"/>
  <c r="AG73" i="14"/>
  <c r="AL513" i="14"/>
  <c r="AM53" i="14"/>
  <c r="AJ53" i="14"/>
  <c r="AM60" i="14"/>
  <c r="AH90" i="14"/>
  <c r="AJ52" i="14"/>
  <c r="AG67" i="14"/>
  <c r="AI66" i="14"/>
  <c r="AH102" i="14"/>
  <c r="AM73" i="14"/>
  <c r="AL67" i="14"/>
  <c r="AH273" i="14"/>
  <c r="AL43" i="14"/>
  <c r="AJ22" i="14"/>
  <c r="AJ95" i="14"/>
  <c r="AJ94" i="14"/>
  <c r="AK55" i="14"/>
  <c r="AJ90" i="14"/>
  <c r="AK92" i="14"/>
  <c r="AI52" i="14"/>
  <c r="AH94" i="14"/>
  <c r="AG43" i="14"/>
  <c r="AI146" i="14"/>
  <c r="AI43" i="14"/>
  <c r="AH56" i="14"/>
  <c r="AM512" i="14"/>
  <c r="AI67" i="14"/>
  <c r="AH92" i="14"/>
  <c r="AG91" i="14"/>
  <c r="Q93" i="14"/>
  <c r="Q92" i="14"/>
  <c r="AI475" i="14"/>
  <c r="AI371" i="14"/>
  <c r="T52" i="14"/>
  <c r="AH52" i="14"/>
  <c r="AA52" i="14"/>
  <c r="W95" i="14"/>
  <c r="AL66" i="14"/>
  <c r="Z95" i="14"/>
  <c r="AK163" i="14"/>
  <c r="AG95" i="14"/>
  <c r="AL91" i="14"/>
  <c r="AM475" i="14"/>
  <c r="U52" i="14"/>
  <c r="AM102" i="14"/>
  <c r="AC94" i="14"/>
  <c r="AH66" i="14"/>
  <c r="AD94" i="14"/>
  <c r="AJ102" i="14"/>
  <c r="R94" i="14"/>
  <c r="AH175" i="14"/>
  <c r="AJ66" i="14"/>
  <c r="AM91" i="14"/>
  <c r="AM513" i="14"/>
  <c r="AH513" i="14"/>
  <c r="AD93" i="14"/>
  <c r="AK22" i="14"/>
  <c r="AL93" i="14"/>
  <c r="AF93" i="14"/>
  <c r="Y22" i="14"/>
  <c r="S54" i="14"/>
  <c r="AD90" i="14"/>
  <c r="U22" i="14"/>
  <c r="AL72" i="14"/>
  <c r="AA56" i="14"/>
  <c r="X92" i="14"/>
  <c r="S92" i="14"/>
  <c r="AK279" i="14"/>
  <c r="AI56" i="14"/>
  <c r="AF92" i="14"/>
  <c r="AM92" i="14"/>
  <c r="AJ91" i="14"/>
  <c r="AG513" i="14"/>
  <c r="AB55" i="14"/>
  <c r="AM55" i="14"/>
  <c r="AH55" i="14"/>
  <c r="AI90" i="14"/>
  <c r="Y90" i="14"/>
  <c r="AK45" i="14"/>
  <c r="AF54" i="14"/>
  <c r="AH45" i="14"/>
  <c r="Q52" i="14"/>
  <c r="AD54" i="14"/>
  <c r="Y54" i="14"/>
  <c r="Q56" i="14"/>
  <c r="U53" i="14"/>
  <c r="AL44" i="14"/>
  <c r="R53" i="14"/>
  <c r="Q53" i="14"/>
  <c r="AH44" i="14"/>
  <c r="AF53" i="14"/>
  <c r="AK67" i="14"/>
  <c r="AL60" i="14"/>
  <c r="X52" i="14"/>
  <c r="AM52" i="14"/>
  <c r="AG175" i="14"/>
  <c r="AG505" i="14"/>
  <c r="AG514" i="14" s="1"/>
  <c r="AG467" i="14"/>
  <c r="AG473" i="14" s="1"/>
  <c r="AH146" i="14"/>
  <c r="R103" i="14"/>
  <c r="AK146" i="14"/>
  <c r="AJ371" i="14"/>
  <c r="AI95" i="14"/>
  <c r="AJ60" i="14"/>
  <c r="AJ169" i="14"/>
  <c r="AH103" i="14"/>
  <c r="AG60" i="14"/>
  <c r="AM467" i="14"/>
  <c r="AM473" i="14" s="1"/>
  <c r="AA54" i="14"/>
  <c r="AJ475" i="14"/>
  <c r="AC52" i="14"/>
  <c r="AJ43" i="14"/>
  <c r="AB52" i="14"/>
  <c r="W52" i="14"/>
  <c r="AF95" i="14"/>
  <c r="S95" i="14"/>
  <c r="AM95" i="14"/>
  <c r="AH67" i="14"/>
  <c r="T95" i="14"/>
  <c r="AJ103" i="14"/>
  <c r="S103" i="14"/>
  <c r="W22" i="14"/>
  <c r="AK481" i="14"/>
  <c r="AA94" i="14"/>
  <c r="AK377" i="14"/>
  <c r="S94" i="14"/>
  <c r="AK94" i="14"/>
  <c r="AI102" i="14"/>
  <c r="Q94" i="14"/>
  <c r="T94" i="14"/>
  <c r="AL94" i="14"/>
  <c r="AM169" i="14"/>
  <c r="AJ175" i="14"/>
  <c r="AH91" i="14"/>
  <c r="AM101" i="14"/>
  <c r="AC93" i="14"/>
  <c r="AJ93" i="14"/>
  <c r="AK103" i="14"/>
  <c r="T103" i="14"/>
  <c r="AM481" i="14"/>
  <c r="AH481" i="14"/>
  <c r="AH377" i="14"/>
  <c r="AK175" i="14"/>
  <c r="AJ279" i="14"/>
  <c r="AM487" i="14"/>
  <c r="AL383" i="14"/>
  <c r="AK505" i="14"/>
  <c r="AK514" i="14" s="1"/>
  <c r="Q103" i="14"/>
  <c r="Y103" i="14"/>
  <c r="AA103" i="14"/>
  <c r="AE103" i="14"/>
  <c r="AK273" i="14"/>
  <c r="AJ487" i="14"/>
  <c r="AI425" i="14"/>
  <c r="AG279" i="14"/>
  <c r="AH425" i="14"/>
  <c r="AK60" i="14"/>
  <c r="AM66" i="14"/>
  <c r="AG103" i="14"/>
  <c r="AL103" i="14"/>
  <c r="X103" i="14"/>
  <c r="AL481" i="14"/>
  <c r="AL377" i="14"/>
  <c r="AG273" i="14"/>
  <c r="AM175" i="14"/>
  <c r="AL279" i="14"/>
  <c r="AI505" i="14"/>
  <c r="AI514" i="14" s="1"/>
  <c r="AM371" i="14"/>
  <c r="AI60" i="14"/>
  <c r="Z103" i="14"/>
  <c r="AL169" i="14"/>
  <c r="U103" i="14"/>
  <c r="AB103" i="14"/>
  <c r="AF103" i="14"/>
  <c r="AI481" i="14"/>
  <c r="AK169" i="14"/>
  <c r="AG456" i="14"/>
  <c r="AH487" i="14"/>
  <c r="AL505" i="14"/>
  <c r="AL514" i="14" s="1"/>
  <c r="AL371" i="14"/>
  <c r="AM163" i="14"/>
  <c r="AH60" i="14"/>
  <c r="AG377" i="14"/>
  <c r="AI103" i="14"/>
  <c r="AM103" i="14"/>
  <c r="AL425" i="14"/>
  <c r="AL273" i="14"/>
  <c r="AJ273" i="14"/>
  <c r="AI175" i="14"/>
  <c r="AK487" i="14"/>
  <c r="AM383" i="14"/>
  <c r="AH383" i="14"/>
  <c r="AG383" i="14"/>
  <c r="AH279" i="14"/>
  <c r="AM425" i="14"/>
  <c r="V103" i="14"/>
  <c r="AC103" i="14"/>
  <c r="AJ481" i="14"/>
  <c r="AG481" i="14"/>
  <c r="AJ377" i="14"/>
  <c r="AM377" i="14"/>
  <c r="AI377" i="14"/>
  <c r="AH169" i="14"/>
  <c r="AG163" i="14"/>
  <c r="AG487" i="14"/>
  <c r="AM279" i="14"/>
  <c r="AJ505" i="14"/>
  <c r="AJ514" i="14" s="1"/>
  <c r="AL163" i="14"/>
  <c r="AI44" i="14"/>
  <c r="AI487" i="14"/>
  <c r="AJ425" i="14"/>
  <c r="AI383" i="14"/>
  <c r="AI279" i="14"/>
  <c r="AM505" i="14"/>
  <c r="AM514" i="14" s="1"/>
  <c r="AG146" i="14"/>
  <c r="AI169" i="14"/>
  <c r="W103" i="14"/>
  <c r="AD103" i="14"/>
  <c r="AK425" i="14"/>
  <c r="AM273" i="14"/>
  <c r="AJ383" i="14"/>
  <c r="AL175" i="14"/>
  <c r="AL487" i="14"/>
  <c r="AG425" i="14"/>
  <c r="AG435" i="14" s="1"/>
  <c r="AH505" i="14"/>
  <c r="AH514" i="14" s="1"/>
  <c r="X94" i="14"/>
  <c r="AE22" i="14"/>
  <c r="AG52" i="14"/>
  <c r="AJ54" i="14"/>
  <c r="AE91" i="14"/>
  <c r="U54" i="14"/>
  <c r="AG54" i="14"/>
  <c r="AB90" i="14"/>
  <c r="AL95" i="14"/>
  <c r="AF90" i="14"/>
  <c r="T90" i="14"/>
  <c r="T54" i="14"/>
  <c r="AD22" i="14"/>
  <c r="V22" i="14"/>
  <c r="AA53" i="14"/>
  <c r="Y95" i="14"/>
  <c r="AE93" i="14"/>
  <c r="S53" i="14"/>
  <c r="S52" i="14"/>
  <c r="Q95" i="14"/>
  <c r="Y56" i="14"/>
  <c r="W93" i="14"/>
  <c r="AD56" i="14"/>
  <c r="AC91" i="14"/>
  <c r="R92" i="14"/>
  <c r="AC55" i="14"/>
  <c r="V56" i="14"/>
  <c r="U91" i="14"/>
  <c r="Z52" i="14"/>
  <c r="AD92" i="14"/>
  <c r="W54" i="14"/>
  <c r="U55" i="14"/>
  <c r="R52" i="14"/>
  <c r="V92" i="14"/>
  <c r="AF94" i="14"/>
  <c r="AH201" i="14"/>
  <c r="AL155" i="14"/>
  <c r="AL161" i="14" s="1"/>
  <c r="AH155" i="14"/>
  <c r="AH161" i="14" s="1"/>
  <c r="AG10" i="14"/>
  <c r="AK201" i="14"/>
  <c r="AG201" i="14"/>
  <c r="AI200" i="14"/>
  <c r="AI408" i="14"/>
  <c r="AM155" i="14"/>
  <c r="AM161" i="14" s="1"/>
  <c r="AL201" i="14"/>
  <c r="AM408" i="14"/>
  <c r="AJ259" i="14"/>
  <c r="AJ265" i="14" s="1"/>
  <c r="AM409" i="14"/>
  <c r="AH10" i="14"/>
  <c r="AG409" i="14"/>
  <c r="AM201" i="14"/>
  <c r="AG200" i="14"/>
  <c r="AK200" i="14"/>
  <c r="AG193" i="14"/>
  <c r="AG202" i="14" s="1"/>
  <c r="AL10" i="14"/>
  <c r="AK409" i="14"/>
  <c r="AH409" i="14"/>
  <c r="AJ409" i="14"/>
  <c r="AM113" i="14"/>
  <c r="AM123" i="14" s="1"/>
  <c r="AM10" i="14"/>
  <c r="AI10" i="14"/>
  <c r="AI201" i="14"/>
  <c r="AH408" i="14"/>
  <c r="AL408" i="14"/>
  <c r="AH113" i="14"/>
  <c r="AH123" i="14" s="1"/>
  <c r="AJ113" i="14"/>
  <c r="AJ123" i="14" s="1"/>
  <c r="AH401" i="14"/>
  <c r="AH410" i="14" s="1"/>
  <c r="AK113" i="14"/>
  <c r="AK123" i="14" s="1"/>
  <c r="AJ321" i="14"/>
  <c r="AJ331" i="14" s="1"/>
  <c r="AJ201" i="14"/>
  <c r="AK408" i="14"/>
  <c r="AJ408" i="14"/>
  <c r="AK155" i="14"/>
  <c r="AK161" i="14" s="1"/>
  <c r="AL297" i="14"/>
  <c r="AJ49" i="14"/>
  <c r="AL200" i="14"/>
  <c r="AG408" i="14"/>
  <c r="AJ10" i="14"/>
  <c r="AL193" i="14"/>
  <c r="AL202" i="14" s="1"/>
  <c r="AG155" i="14"/>
  <c r="AG161" i="14" s="1"/>
  <c r="AG84" i="14"/>
  <c r="AM363" i="14"/>
  <c r="AM369" i="14" s="1"/>
  <c r="AM193" i="14"/>
  <c r="AM202" i="14" s="1"/>
  <c r="AL113" i="14"/>
  <c r="AL123" i="14" s="1"/>
  <c r="AJ200" i="14"/>
  <c r="AI113" i="14"/>
  <c r="AI123" i="14" s="1"/>
  <c r="AH217" i="14"/>
  <c r="AH227" i="14" s="1"/>
  <c r="AH200" i="14"/>
  <c r="AM297" i="14"/>
  <c r="AK363" i="14"/>
  <c r="AK369" i="14" s="1"/>
  <c r="AG363" i="14"/>
  <c r="AG369" i="14" s="1"/>
  <c r="AM259" i="14"/>
  <c r="AM265" i="14" s="1"/>
  <c r="AH259" i="14"/>
  <c r="AH265" i="14" s="1"/>
  <c r="AM200" i="14"/>
  <c r="AG113" i="14"/>
  <c r="AG123" i="14" s="1"/>
  <c r="AJ297" i="14"/>
  <c r="AJ155" i="14"/>
  <c r="AJ161" i="14" s="1"/>
  <c r="AJ363" i="14"/>
  <c r="AJ369" i="14" s="1"/>
  <c r="AH321" i="14"/>
  <c r="AH331" i="14" s="1"/>
  <c r="AK193" i="14"/>
  <c r="AK202" i="14" s="1"/>
  <c r="AK321" i="14"/>
  <c r="AK297" i="14"/>
  <c r="AJ401" i="14"/>
  <c r="AJ410" i="14" s="1"/>
  <c r="AL259" i="14"/>
  <c r="AL265" i="14" s="1"/>
  <c r="AJ193" i="14"/>
  <c r="AJ202" i="14" s="1"/>
  <c r="AM401" i="14"/>
  <c r="AM410" i="14" s="1"/>
  <c r="AL363" i="14"/>
  <c r="AL369" i="14" s="1"/>
  <c r="AH363" i="14"/>
  <c r="AH369" i="14" s="1"/>
  <c r="AL217" i="14"/>
  <c r="AL227" i="14" s="1"/>
  <c r="AG217" i="14"/>
  <c r="AI297" i="14"/>
  <c r="AI259" i="14"/>
  <c r="AI265" i="14" s="1"/>
  <c r="AG144" i="14"/>
  <c r="AI321" i="14"/>
  <c r="AG321" i="14"/>
  <c r="AH193" i="14"/>
  <c r="AH202" i="14" s="1"/>
  <c r="AM321" i="14"/>
  <c r="AK217" i="14"/>
  <c r="AL321" i="14"/>
  <c r="AG297" i="14"/>
  <c r="AI193" i="14"/>
  <c r="AI202" i="14" s="1"/>
  <c r="AL401" i="14"/>
  <c r="AL410" i="14" s="1"/>
  <c r="AG401" i="14"/>
  <c r="AG410" i="14" s="1"/>
  <c r="AK259" i="14"/>
  <c r="AK265" i="14" s="1"/>
  <c r="AG259" i="14"/>
  <c r="AG265" i="14" s="1"/>
  <c r="AL409" i="14"/>
  <c r="AI155" i="14"/>
  <c r="AI161" i="14" s="1"/>
  <c r="AI363" i="14"/>
  <c r="AI369" i="14" s="1"/>
  <c r="AM217" i="14"/>
  <c r="AM227" i="14" s="1"/>
  <c r="AK401" i="14"/>
  <c r="AK410" i="14" s="1"/>
  <c r="AG248" i="14"/>
  <c r="AH297" i="14"/>
  <c r="AI217" i="14"/>
  <c r="AI401" i="14"/>
  <c r="AI410" i="14" s="1"/>
  <c r="AJ217" i="14"/>
  <c r="AJ227" i="14" s="1"/>
  <c r="AM49" i="14"/>
  <c r="AL84" i="14"/>
  <c r="AK84" i="14"/>
  <c r="AG81" i="14"/>
  <c r="AH81" i="14"/>
  <c r="AJ81" i="14"/>
  <c r="AH87" i="14"/>
  <c r="AM84" i="14"/>
  <c r="AI87" i="14"/>
  <c r="AH84" i="14"/>
  <c r="AG87" i="14"/>
  <c r="AG78" i="14"/>
  <c r="AK81" i="14"/>
  <c r="AM81" i="14"/>
  <c r="AK78" i="14"/>
  <c r="AG5" i="14"/>
  <c r="AI81" i="14"/>
  <c r="AH78" i="14"/>
  <c r="AL78" i="14"/>
  <c r="AI5" i="14"/>
  <c r="AI49" i="14"/>
  <c r="AL81" i="14"/>
  <c r="AM78" i="14"/>
  <c r="AL87" i="14"/>
  <c r="AJ84" i="14"/>
  <c r="AI78" i="14"/>
  <c r="AK87" i="14"/>
  <c r="AI84" i="14"/>
  <c r="AM87" i="14"/>
  <c r="AJ87" i="14"/>
  <c r="AG49" i="14"/>
  <c r="AK5" i="14"/>
  <c r="AL49" i="14"/>
  <c r="AK49" i="14"/>
  <c r="AL5" i="14"/>
  <c r="AJ78" i="14"/>
  <c r="AM5" i="14"/>
  <c r="AJ5" i="14"/>
  <c r="AH49" i="14"/>
  <c r="AH5" i="14"/>
  <c r="AJ65" i="14" l="1"/>
  <c r="AJ69" i="14" s="1"/>
  <c r="AE21" i="14"/>
  <c r="U21" i="14"/>
  <c r="R21" i="14"/>
  <c r="AB21" i="14"/>
  <c r="X21" i="14"/>
  <c r="AC21" i="14"/>
  <c r="AD21" i="14"/>
  <c r="AA21" i="14"/>
  <c r="AF21" i="14"/>
  <c r="S21" i="14"/>
  <c r="AG21" i="14"/>
  <c r="AG40" i="14" s="1"/>
  <c r="Y21" i="14"/>
  <c r="Z21" i="14"/>
  <c r="Q21" i="14"/>
  <c r="T21" i="14"/>
  <c r="V21" i="14"/>
  <c r="W21" i="14"/>
  <c r="AJ9" i="14"/>
  <c r="AJ19" i="14" s="1"/>
  <c r="AH9" i="14"/>
  <c r="AH19" i="14" s="1"/>
  <c r="AK71" i="14"/>
  <c r="AK75" i="14" s="1"/>
  <c r="AM71" i="14"/>
  <c r="AM75" i="14" s="1"/>
  <c r="AM21" i="14"/>
  <c r="AM40" i="14" s="1"/>
  <c r="AK21" i="14"/>
  <c r="AK40" i="14" s="1"/>
  <c r="AJ21" i="14"/>
  <c r="AJ40" i="14" s="1"/>
  <c r="AH21" i="14"/>
  <c r="AH40" i="14" s="1"/>
  <c r="AL21" i="14"/>
  <c r="AL40" i="14" s="1"/>
  <c r="AI21" i="14"/>
  <c r="AI40" i="14" s="1"/>
  <c r="AM65" i="14"/>
  <c r="AM69" i="14" s="1"/>
  <c r="AK59" i="14"/>
  <c r="AK63" i="14" s="1"/>
  <c r="AH51" i="14"/>
  <c r="AH57" i="14" s="1"/>
  <c r="AI71" i="14"/>
  <c r="AI75" i="14" s="1"/>
  <c r="AL59" i="14"/>
  <c r="AL63" i="14" s="1"/>
  <c r="AK100" i="14"/>
  <c r="AK104" i="14" s="1"/>
  <c r="AH59" i="14"/>
  <c r="AH63" i="14" s="1"/>
  <c r="AH71" i="14"/>
  <c r="AH75" i="14" s="1"/>
  <c r="AG71" i="14"/>
  <c r="AG75" i="14" s="1"/>
  <c r="AG59" i="14"/>
  <c r="AG63" i="14" s="1"/>
  <c r="AL71" i="14"/>
  <c r="AL75" i="14" s="1"/>
  <c r="AI100" i="14"/>
  <c r="AI104" i="14" s="1"/>
  <c r="AG100" i="14"/>
  <c r="AG104" i="14" s="1"/>
  <c r="AJ59" i="14"/>
  <c r="AJ63" i="14" s="1"/>
  <c r="AI59" i="14"/>
  <c r="AI63" i="14" s="1"/>
  <c r="AK42" i="14"/>
  <c r="AJ100" i="14"/>
  <c r="AJ104" i="14" s="1"/>
  <c r="AH100" i="14"/>
  <c r="AH104" i="14" s="1"/>
  <c r="AH65" i="14"/>
  <c r="AH69" i="14" s="1"/>
  <c r="AG65" i="14"/>
  <c r="AG69" i="14" s="1"/>
  <c r="AK65" i="14"/>
  <c r="AK69" i="14" s="1"/>
  <c r="AM42" i="14"/>
  <c r="AJ51" i="14"/>
  <c r="AJ57" i="14" s="1"/>
  <c r="AG42" i="14"/>
  <c r="AL100" i="14"/>
  <c r="AL104" i="14" s="1"/>
  <c r="AJ71" i="14"/>
  <c r="AJ75" i="14" s="1"/>
  <c r="AJ42" i="14"/>
  <c r="AI42" i="14"/>
  <c r="AL42" i="14"/>
  <c r="AL65" i="14"/>
  <c r="AL69" i="14" s="1"/>
  <c r="AM59" i="14"/>
  <c r="AM63" i="14" s="1"/>
  <c r="AM100" i="14"/>
  <c r="AM104" i="14" s="1"/>
  <c r="AI65" i="14"/>
  <c r="AI69" i="14" s="1"/>
  <c r="AH42" i="14"/>
  <c r="AK422" i="14"/>
  <c r="AK423" i="14" s="1"/>
  <c r="AK435" i="14"/>
  <c r="AJ422" i="14"/>
  <c r="AJ423" i="14" s="1"/>
  <c r="AJ435" i="14"/>
  <c r="AH422" i="14"/>
  <c r="AH423" i="14" s="1"/>
  <c r="AH435" i="14"/>
  <c r="AM422" i="14"/>
  <c r="AM423" i="14" s="1"/>
  <c r="AM435" i="14"/>
  <c r="AG422" i="14"/>
  <c r="AG423" i="14" s="1"/>
  <c r="AL435" i="14"/>
  <c r="AL422" i="14"/>
  <c r="AL423" i="14" s="1"/>
  <c r="AI435" i="14"/>
  <c r="AI422" i="14"/>
  <c r="AI423" i="14" s="1"/>
  <c r="AI51" i="14"/>
  <c r="AI57" i="14" s="1"/>
  <c r="AM51" i="14"/>
  <c r="AM57" i="14" s="1"/>
  <c r="AL51" i="14"/>
  <c r="AL57" i="14" s="1"/>
  <c r="AG51" i="14"/>
  <c r="AG57" i="14" s="1"/>
  <c r="AG89" i="14"/>
  <c r="AG98" i="14" s="1"/>
  <c r="AH89" i="14"/>
  <c r="AH98" i="14" s="1"/>
  <c r="AM89" i="14"/>
  <c r="AM98" i="14" s="1"/>
  <c r="AI89" i="14"/>
  <c r="AI98" i="14" s="1"/>
  <c r="AL89" i="14"/>
  <c r="AL98" i="14" s="1"/>
  <c r="AJ89" i="14"/>
  <c r="AJ98" i="14" s="1"/>
  <c r="AK110" i="14"/>
  <c r="AK111" i="14" s="1"/>
  <c r="AK89" i="14"/>
  <c r="AK98" i="14" s="1"/>
  <c r="AL214" i="14"/>
  <c r="AL215" i="14" s="1"/>
  <c r="AK51" i="14"/>
  <c r="AK57" i="14" s="1"/>
  <c r="AJ214" i="14"/>
  <c r="AJ215" i="14" s="1"/>
  <c r="AM110" i="14"/>
  <c r="AM111" i="14" s="1"/>
  <c r="AL304" i="14"/>
  <c r="AL305" i="14" s="1"/>
  <c r="AL97" i="14" s="1"/>
  <c r="AL306" i="14"/>
  <c r="AL110" i="14"/>
  <c r="AL111" i="14" s="1"/>
  <c r="AM214" i="14"/>
  <c r="AM215" i="14" s="1"/>
  <c r="AH318" i="14"/>
  <c r="AH319" i="14" s="1"/>
  <c r="AH214" i="14"/>
  <c r="AH215" i="14" s="1"/>
  <c r="AJ110" i="14"/>
  <c r="AJ111" i="14" s="1"/>
  <c r="AH306" i="14"/>
  <c r="AH304" i="14"/>
  <c r="AK214" i="14"/>
  <c r="AK215" i="14" s="1"/>
  <c r="AK227" i="14"/>
  <c r="AI318" i="14"/>
  <c r="AI319" i="14" s="1"/>
  <c r="AI331" i="14"/>
  <c r="AM304" i="14"/>
  <c r="AM306" i="14"/>
  <c r="AH110" i="14"/>
  <c r="AH111" i="14" s="1"/>
  <c r="AJ318" i="14"/>
  <c r="AJ319" i="14" s="1"/>
  <c r="AI306" i="14"/>
  <c r="AI304" i="14"/>
  <c r="AM331" i="14"/>
  <c r="AM9" i="14" s="1"/>
  <c r="AM19" i="14" s="1"/>
  <c r="AM318" i="14"/>
  <c r="AM319" i="14" s="1"/>
  <c r="AK304" i="14"/>
  <c r="AK306" i="14"/>
  <c r="AJ306" i="14"/>
  <c r="AJ304" i="14"/>
  <c r="AG304" i="14"/>
  <c r="AG306" i="14"/>
  <c r="AK331" i="14"/>
  <c r="AK318" i="14"/>
  <c r="AK319" i="14" s="1"/>
  <c r="AI110" i="14"/>
  <c r="AI111" i="14" s="1"/>
  <c r="AG110" i="14"/>
  <c r="AG111" i="14" s="1"/>
  <c r="AI214" i="14"/>
  <c r="AI215" i="14" s="1"/>
  <c r="AI227" i="14"/>
  <c r="AL331" i="14"/>
  <c r="AL9" i="14" s="1"/>
  <c r="AL318" i="14"/>
  <c r="AL319" i="14" s="1"/>
  <c r="AG318" i="14"/>
  <c r="AG319" i="14" s="1"/>
  <c r="AG331" i="14"/>
  <c r="AG214" i="14"/>
  <c r="AG215" i="14" s="1"/>
  <c r="AG227" i="14"/>
  <c r="AG9" i="14" l="1"/>
  <c r="AG19" i="14" s="1"/>
  <c r="AK9" i="14"/>
  <c r="AK19" i="14" s="1"/>
  <c r="AI9" i="14"/>
  <c r="AI6" i="14" s="1"/>
  <c r="AI7" i="14" s="1"/>
  <c r="AL6" i="14"/>
  <c r="AL7" i="14" s="1"/>
  <c r="AL19" i="14"/>
  <c r="AH6" i="14"/>
  <c r="AH7" i="14" s="1"/>
  <c r="AM6" i="14"/>
  <c r="AM7" i="14" s="1"/>
  <c r="AJ6" i="14"/>
  <c r="AJ418" i="14" s="1"/>
  <c r="AL96" i="14"/>
  <c r="AM305" i="14"/>
  <c r="AM97" i="14" s="1"/>
  <c r="AM96" i="14"/>
  <c r="AG305" i="14"/>
  <c r="AG97" i="14" s="1"/>
  <c r="AG96" i="14"/>
  <c r="AI305" i="14"/>
  <c r="AI97" i="14" s="1"/>
  <c r="AI96" i="14"/>
  <c r="AJ305" i="14"/>
  <c r="AJ97" i="14" s="1"/>
  <c r="AJ96" i="14"/>
  <c r="AH305" i="14"/>
  <c r="AH97" i="14" s="1"/>
  <c r="AH96" i="14"/>
  <c r="AK305" i="14"/>
  <c r="AK97" i="14" s="1"/>
  <c r="AK96" i="14"/>
  <c r="AC2" i="22"/>
  <c r="AC440" i="22"/>
  <c r="AC63" i="22"/>
  <c r="AC57" i="22"/>
  <c r="AC51" i="22"/>
  <c r="AC1" i="22"/>
  <c r="AC2" i="21"/>
  <c r="AC464" i="21"/>
  <c r="AC463" i="21"/>
  <c r="AC462" i="21"/>
  <c r="AC461" i="21"/>
  <c r="AC460" i="21"/>
  <c r="AC465" i="21" s="1"/>
  <c r="AC458" i="21"/>
  <c r="AC457" i="21"/>
  <c r="AC456" i="21"/>
  <c r="AC455" i="21"/>
  <c r="AC454" i="21"/>
  <c r="AC453" i="21"/>
  <c r="AC452" i="21"/>
  <c r="AC451" i="21"/>
  <c r="AC450" i="21"/>
  <c r="AC459" i="21" s="1"/>
  <c r="AC449" i="21"/>
  <c r="AC448" i="21"/>
  <c r="AC447" i="21"/>
  <c r="AC446" i="21"/>
  <c r="AC444" i="21"/>
  <c r="AC445" i="21" s="1"/>
  <c r="AC443" i="21"/>
  <c r="AC442" i="21"/>
  <c r="AC441" i="21"/>
  <c r="AC440" i="21"/>
  <c r="AC438" i="21"/>
  <c r="AC437" i="21"/>
  <c r="AC439" i="21" s="1"/>
  <c r="AC422" i="21"/>
  <c r="AC415" i="21"/>
  <c r="AC414" i="21"/>
  <c r="AC376" i="21"/>
  <c r="AC1" i="21"/>
  <c r="AC2" i="20"/>
  <c r="AC464" i="20"/>
  <c r="AC463" i="20"/>
  <c r="AC462" i="20"/>
  <c r="AC461" i="20"/>
  <c r="AC460" i="20"/>
  <c r="AC465" i="20" s="1"/>
  <c r="AC458" i="20"/>
  <c r="AC457" i="20"/>
  <c r="AC456" i="20"/>
  <c r="AC455" i="20"/>
  <c r="AC454" i="20"/>
  <c r="AC453" i="20"/>
  <c r="AC452" i="20"/>
  <c r="AC451" i="20"/>
  <c r="AC450" i="20"/>
  <c r="AC459" i="20" s="1"/>
  <c r="AC449" i="20"/>
  <c r="AC447" i="20"/>
  <c r="AC448" i="20" s="1"/>
  <c r="AC446" i="20"/>
  <c r="AC444" i="20"/>
  <c r="AC445" i="20" s="1"/>
  <c r="AC443" i="20"/>
  <c r="AC442" i="20"/>
  <c r="AC441" i="20"/>
  <c r="AC440" i="20"/>
  <c r="AC439" i="20"/>
  <c r="AC438" i="20"/>
  <c r="AC437" i="20"/>
  <c r="AC422" i="20"/>
  <c r="AC415" i="20"/>
  <c r="AC414" i="20"/>
  <c r="AC376" i="20"/>
  <c r="AC1" i="20"/>
  <c r="AC430" i="19"/>
  <c r="AC424" i="19"/>
  <c r="AC417" i="19"/>
  <c r="AC416" i="19"/>
  <c r="AC412" i="19"/>
  <c r="AC407" i="19"/>
  <c r="AC403" i="19"/>
  <c r="AC371" i="19"/>
  <c r="AC368" i="19"/>
  <c r="AC322" i="19"/>
  <c r="AC278" i="19"/>
  <c r="AC275" i="19"/>
  <c r="AC234" i="19"/>
  <c r="AC185" i="19"/>
  <c r="AC182" i="19"/>
  <c r="AC136" i="19"/>
  <c r="AC63" i="19"/>
  <c r="AC57" i="19"/>
  <c r="AC51" i="19"/>
  <c r="AC1" i="19"/>
  <c r="AE448" i="47"/>
  <c r="AE445" i="47"/>
  <c r="AE442" i="47"/>
  <c r="AE439" i="47"/>
  <c r="AE410" i="47"/>
  <c r="AE377" i="47"/>
  <c r="AE357" i="47"/>
  <c r="AE355" i="47"/>
  <c r="AE349" i="47"/>
  <c r="AE346" i="47"/>
  <c r="AE317" i="47"/>
  <c r="AE284" i="47"/>
  <c r="AE262" i="47"/>
  <c r="AE259" i="47"/>
  <c r="AE256" i="47"/>
  <c r="AE253" i="47"/>
  <c r="AE43" i="47"/>
  <c r="AE224" i="47"/>
  <c r="AE80" i="47"/>
  <c r="AE169" i="47"/>
  <c r="AE166" i="47"/>
  <c r="AE163" i="47"/>
  <c r="AE160" i="47"/>
  <c r="AE61" i="47"/>
  <c r="AE42" i="47"/>
  <c r="AE131" i="47"/>
  <c r="AE26" i="47"/>
  <c r="AE92" i="47"/>
  <c r="AE45" i="47"/>
  <c r="AE44" i="47"/>
  <c r="AE5" i="47"/>
  <c r="AE2" i="47"/>
  <c r="AC2" i="19" s="1"/>
  <c r="AE448" i="46"/>
  <c r="AE445" i="46"/>
  <c r="AE442" i="46"/>
  <c r="AE439" i="46"/>
  <c r="AE410" i="46"/>
  <c r="AE377" i="46"/>
  <c r="AE355" i="46"/>
  <c r="AE349" i="46"/>
  <c r="AE346" i="46"/>
  <c r="AE317" i="46"/>
  <c r="AE284" i="46"/>
  <c r="AE262" i="46"/>
  <c r="AE259" i="46"/>
  <c r="AE256" i="46"/>
  <c r="AE253" i="46"/>
  <c r="AE43" i="46"/>
  <c r="AE224" i="46"/>
  <c r="AE191" i="46"/>
  <c r="AE169" i="46"/>
  <c r="AE166" i="46"/>
  <c r="AE163" i="46"/>
  <c r="AE160" i="46"/>
  <c r="AE49" i="46"/>
  <c r="AE131" i="46"/>
  <c r="AE98" i="46"/>
  <c r="AE92" i="46"/>
  <c r="AE45" i="46"/>
  <c r="AE44" i="46"/>
  <c r="AE5" i="46"/>
  <c r="AE2" i="46"/>
  <c r="AE418" i="16"/>
  <c r="AC464" i="22"/>
  <c r="AC460" i="22"/>
  <c r="AC458" i="22"/>
  <c r="AC457" i="22"/>
  <c r="AC453" i="22"/>
  <c r="AC450" i="22"/>
  <c r="AC447" i="22"/>
  <c r="AC444" i="22"/>
  <c r="AC441" i="22"/>
  <c r="AC438" i="22"/>
  <c r="AC437" i="22"/>
  <c r="AC422" i="22"/>
  <c r="AC414" i="22"/>
  <c r="AC376" i="22"/>
  <c r="AE92" i="16"/>
  <c r="AE45" i="16"/>
  <c r="AC45" i="22" s="1"/>
  <c r="AE44" i="16"/>
  <c r="AC44" i="22" s="1"/>
  <c r="AE2" i="16"/>
  <c r="AC408" i="19"/>
  <c r="AC402" i="19"/>
  <c r="AC395" i="19"/>
  <c r="AC383" i="19"/>
  <c r="AC367" i="19"/>
  <c r="AC318" i="19"/>
  <c r="AC315" i="19"/>
  <c r="AC304" i="19"/>
  <c r="AC287" i="19"/>
  <c r="AC277" i="19"/>
  <c r="AC274" i="19"/>
  <c r="AC261" i="19"/>
  <c r="AC194" i="19"/>
  <c r="AC162" i="19"/>
  <c r="AC135" i="19"/>
  <c r="AC132" i="19"/>
  <c r="AC114" i="19"/>
  <c r="AC104" i="19"/>
  <c r="AC101" i="19"/>
  <c r="AC92" i="19"/>
  <c r="AC45" i="19"/>
  <c r="AC44" i="19"/>
  <c r="AF102" i="14"/>
  <c r="AF101" i="14"/>
  <c r="AF86" i="14"/>
  <c r="AF83" i="14"/>
  <c r="AF80" i="14"/>
  <c r="AF73" i="14"/>
  <c r="AF72" i="14"/>
  <c r="AF67" i="14"/>
  <c r="AF66" i="14"/>
  <c r="AF61" i="14"/>
  <c r="AF60" i="14"/>
  <c r="AF45" i="14"/>
  <c r="AF44" i="14"/>
  <c r="AF43" i="14"/>
  <c r="AG6" i="14" l="1"/>
  <c r="AG7" i="14" s="1"/>
  <c r="AI19" i="14"/>
  <c r="AK6" i="14"/>
  <c r="AK7" i="14" s="1"/>
  <c r="AH314" i="14"/>
  <c r="AH522" i="14"/>
  <c r="AH210" i="14"/>
  <c r="AH418" i="14"/>
  <c r="AL314" i="14"/>
  <c r="AI522" i="14"/>
  <c r="AI314" i="14"/>
  <c r="AL418" i="14"/>
  <c r="AL210" i="14"/>
  <c r="AI418" i="14"/>
  <c r="AL522" i="14"/>
  <c r="AI210" i="14"/>
  <c r="AM314" i="14"/>
  <c r="AM418" i="14"/>
  <c r="AM210" i="14"/>
  <c r="AM522" i="14"/>
  <c r="AJ210" i="14"/>
  <c r="AJ7" i="14"/>
  <c r="AJ314" i="14"/>
  <c r="AJ522" i="14"/>
  <c r="AC159" i="19"/>
  <c r="AC227" i="19"/>
  <c r="AC265" i="19"/>
  <c r="AC385" i="19"/>
  <c r="AC176" i="19"/>
  <c r="AC294" i="19"/>
  <c r="AC115" i="19"/>
  <c r="AC140" i="19"/>
  <c r="AC164" i="19"/>
  <c r="AC205" i="19"/>
  <c r="AC228" i="19"/>
  <c r="AC266" i="19"/>
  <c r="AC305" i="19"/>
  <c r="AC344" i="19"/>
  <c r="AC356" i="19"/>
  <c r="AE410" i="16"/>
  <c r="AC283" i="19"/>
  <c r="AC165" i="19"/>
  <c r="AC255" i="19"/>
  <c r="AC201" i="19"/>
  <c r="AC211" i="19"/>
  <c r="AC362" i="19"/>
  <c r="AC393" i="19"/>
  <c r="AC397" i="19"/>
  <c r="AC396" i="19"/>
  <c r="AC143" i="19"/>
  <c r="AC167" i="19"/>
  <c r="AC208" i="19"/>
  <c r="AC425" i="19"/>
  <c r="AC197" i="19"/>
  <c r="AC129" i="19"/>
  <c r="AC181" i="19"/>
  <c r="AC186" i="19" s="1"/>
  <c r="AC199" i="19"/>
  <c r="AC209" i="19"/>
  <c r="AC235" i="19"/>
  <c r="AC258" i="19"/>
  <c r="AC360" i="19"/>
  <c r="AC380" i="19"/>
  <c r="AC389" i="19"/>
  <c r="AC399" i="19"/>
  <c r="AC411" i="19"/>
  <c r="AE14" i="46"/>
  <c r="AE25" i="46"/>
  <c r="AC170" i="19"/>
  <c r="AC210" i="19"/>
  <c r="AC222" i="19"/>
  <c r="AE42" i="16"/>
  <c r="AE14" i="47"/>
  <c r="AE25" i="47"/>
  <c r="AC105" i="19"/>
  <c r="AC175" i="19"/>
  <c r="AC198" i="19"/>
  <c r="AC398" i="19"/>
  <c r="AC269" i="19"/>
  <c r="AC290" i="19"/>
  <c r="AC267" i="19"/>
  <c r="AC168" i="19"/>
  <c r="AC200" i="19"/>
  <c r="AC229" i="19"/>
  <c r="AC387" i="19"/>
  <c r="AC184" i="19"/>
  <c r="AC207" i="19"/>
  <c r="AC358" i="19"/>
  <c r="AC370" i="19"/>
  <c r="AE77" i="16"/>
  <c r="AE90" i="16"/>
  <c r="AC117" i="19"/>
  <c r="AC388" i="19"/>
  <c r="AE79" i="47"/>
  <c r="AE69" i="47"/>
  <c r="AE70" i="47" s="1"/>
  <c r="AC292" i="19"/>
  <c r="AC302" i="19"/>
  <c r="AC112" i="19"/>
  <c r="AC173" i="19"/>
  <c r="AC190" i="19"/>
  <c r="AC212" i="19"/>
  <c r="AC225" i="19"/>
  <c r="AC251" i="19"/>
  <c r="AC263" i="19"/>
  <c r="AC276" i="19"/>
  <c r="AC293" i="19"/>
  <c r="AC303" i="19"/>
  <c r="AC329" i="19"/>
  <c r="AC353" i="19"/>
  <c r="AC384" i="19"/>
  <c r="AC404" i="19"/>
  <c r="AC419" i="19"/>
  <c r="AC431" i="19"/>
  <c r="AE10" i="47"/>
  <c r="AE21" i="47"/>
  <c r="AE32" i="47"/>
  <c r="AC196" i="19"/>
  <c r="AC316" i="19"/>
  <c r="AC317" i="19" s="1"/>
  <c r="AE50" i="47"/>
  <c r="AE83" i="47"/>
  <c r="AC236" i="19"/>
  <c r="AC260" i="19"/>
  <c r="AC262" i="19" s="1"/>
  <c r="AC291" i="19"/>
  <c r="AC301" i="19"/>
  <c r="AC326" i="19"/>
  <c r="AC350" i="19"/>
  <c r="AC361" i="19"/>
  <c r="AC382" i="19"/>
  <c r="AC391" i="19"/>
  <c r="AC400" i="19"/>
  <c r="AC413" i="19"/>
  <c r="AE163" i="16"/>
  <c r="AE61" i="46"/>
  <c r="AE80" i="46"/>
  <c r="AC363" i="19"/>
  <c r="AE49" i="47"/>
  <c r="AC433" i="19"/>
  <c r="AC369" i="19"/>
  <c r="AC386" i="19"/>
  <c r="AE75" i="16"/>
  <c r="AE88" i="16"/>
  <c r="AE84" i="46"/>
  <c r="AE124" i="16"/>
  <c r="AE50" i="16"/>
  <c r="AE53" i="16"/>
  <c r="AC53" i="22" s="1"/>
  <c r="AE65" i="16"/>
  <c r="AE13" i="46"/>
  <c r="AE12" i="47"/>
  <c r="AE23" i="47"/>
  <c r="AE34" i="47"/>
  <c r="AE91" i="47"/>
  <c r="AE179" i="16"/>
  <c r="AE14" i="16"/>
  <c r="AE131" i="16"/>
  <c r="AE17" i="47"/>
  <c r="AE56" i="47"/>
  <c r="AE133" i="16"/>
  <c r="AE139" i="16" s="1"/>
  <c r="AE69" i="46"/>
  <c r="AE70" i="46" s="1"/>
  <c r="AE81" i="46"/>
  <c r="AE27" i="16"/>
  <c r="AC27" i="22" s="1"/>
  <c r="AE55" i="16"/>
  <c r="AC55" i="22" s="1"/>
  <c r="AE83" i="16"/>
  <c r="AE21" i="16"/>
  <c r="AE13" i="47"/>
  <c r="AE11" i="46"/>
  <c r="AE22" i="46"/>
  <c r="AE33" i="46"/>
  <c r="AE317" i="16"/>
  <c r="AE246" i="46"/>
  <c r="AE10" i="46"/>
  <c r="AE21" i="46"/>
  <c r="AE32" i="46"/>
  <c r="AE17" i="46"/>
  <c r="AE83" i="46"/>
  <c r="AE12" i="46"/>
  <c r="AE23" i="46"/>
  <c r="AE34" i="46"/>
  <c r="AE56" i="46"/>
  <c r="AE91" i="46"/>
  <c r="AE80" i="16"/>
  <c r="AE48" i="47"/>
  <c r="AE52" i="47" s="1"/>
  <c r="AC233" i="19"/>
  <c r="AC238" i="19" s="1"/>
  <c r="AC257" i="19"/>
  <c r="AC268" i="19"/>
  <c r="AC289" i="19"/>
  <c r="AC298" i="19"/>
  <c r="AC347" i="19"/>
  <c r="AE28" i="16"/>
  <c r="AC28" i="22" s="1"/>
  <c r="AE66" i="46"/>
  <c r="AE67" i="46" s="1"/>
  <c r="AC119" i="19"/>
  <c r="AC130" i="19"/>
  <c r="AC427" i="19"/>
  <c r="AE69" i="16"/>
  <c r="AE81" i="16"/>
  <c r="AE81" i="47"/>
  <c r="AE339" i="47"/>
  <c r="AE13" i="16"/>
  <c r="AE23" i="16"/>
  <c r="AE26" i="46"/>
  <c r="AE16" i="47"/>
  <c r="AE27" i="47"/>
  <c r="AE72" i="16"/>
  <c r="AE16" i="46"/>
  <c r="AE27" i="46"/>
  <c r="AE339" i="46"/>
  <c r="AE50" i="46"/>
  <c r="AE48" i="46" s="1"/>
  <c r="AE52" i="46" s="1"/>
  <c r="AE327" i="46"/>
  <c r="AE22" i="47"/>
  <c r="AE33" i="47"/>
  <c r="AE55" i="47"/>
  <c r="AE432" i="47"/>
  <c r="AE33" i="16"/>
  <c r="AC33" i="22" s="1"/>
  <c r="AE147" i="46"/>
  <c r="AE432" i="46"/>
  <c r="AE299" i="47"/>
  <c r="AE37" i="16"/>
  <c r="AE432" i="16"/>
  <c r="AE448" i="16"/>
  <c r="AE420" i="47"/>
  <c r="AE271" i="16"/>
  <c r="AE426" i="16"/>
  <c r="AE327" i="47"/>
  <c r="AE450" i="46"/>
  <c r="AE141" i="47"/>
  <c r="AE381" i="47"/>
  <c r="AE390" i="47" s="1"/>
  <c r="AE272" i="47"/>
  <c r="AC77" i="19"/>
  <c r="AE420" i="46"/>
  <c r="AE15" i="46"/>
  <c r="AE171" i="16"/>
  <c r="AE62" i="16"/>
  <c r="AC62" i="22" s="1"/>
  <c r="AE12" i="16"/>
  <c r="AE22" i="16"/>
  <c r="AE19" i="16"/>
  <c r="AE272" i="46"/>
  <c r="AE450" i="47"/>
  <c r="AE153" i="46"/>
  <c r="AF465" i="14"/>
  <c r="AF512" i="14"/>
  <c r="AE79" i="16"/>
  <c r="AE10" i="16"/>
  <c r="AE191" i="16"/>
  <c r="AE226" i="16"/>
  <c r="AE66" i="16"/>
  <c r="AE264" i="16"/>
  <c r="AE91" i="16"/>
  <c r="AE36" i="16"/>
  <c r="AE339" i="16"/>
  <c r="AE355" i="16"/>
  <c r="AC452" i="22" s="1"/>
  <c r="AC451" i="22"/>
  <c r="AE442" i="16"/>
  <c r="AE458" i="16"/>
  <c r="AE141" i="46"/>
  <c r="AE195" i="46"/>
  <c r="AE204" i="46" s="1"/>
  <c r="AE206" i="46"/>
  <c r="AE392" i="46"/>
  <c r="AE102" i="47"/>
  <c r="AE111" i="47" s="1"/>
  <c r="AE24" i="47"/>
  <c r="AE333" i="47"/>
  <c r="AE426" i="47"/>
  <c r="AC118" i="19"/>
  <c r="AE113" i="16"/>
  <c r="AE122" i="16" s="1"/>
  <c r="AE160" i="16"/>
  <c r="AE56" i="16"/>
  <c r="AC56" i="22" s="1"/>
  <c r="AE272" i="16"/>
  <c r="AE420" i="16"/>
  <c r="AE113" i="46"/>
  <c r="AE288" i="46"/>
  <c r="AE297" i="46" s="1"/>
  <c r="AE41" i="47"/>
  <c r="AE40" i="47" s="1"/>
  <c r="AE46" i="47" s="1"/>
  <c r="AE90" i="47"/>
  <c r="AE89" i="47" s="1"/>
  <c r="AE93" i="47" s="1"/>
  <c r="AE84" i="47"/>
  <c r="AE392" i="47"/>
  <c r="AC161" i="19"/>
  <c r="AC163" i="19" s="1"/>
  <c r="AC172" i="19"/>
  <c r="AC348" i="19"/>
  <c r="AC410" i="19"/>
  <c r="AE39" i="16"/>
  <c r="AE147" i="16"/>
  <c r="AE169" i="16"/>
  <c r="AE84" i="16"/>
  <c r="AE206" i="16"/>
  <c r="AE43" i="16"/>
  <c r="AE256" i="16"/>
  <c r="AE284" i="16"/>
  <c r="AE346" i="16"/>
  <c r="AC443" i="22" s="1"/>
  <c r="AE357" i="16"/>
  <c r="AC455" i="22"/>
  <c r="AE445" i="16"/>
  <c r="AE102" i="46"/>
  <c r="AE111" i="46" s="1"/>
  <c r="AE124" i="46"/>
  <c r="AE55" i="46"/>
  <c r="AE82" i="46"/>
  <c r="AE86" i="46" s="1"/>
  <c r="AE426" i="46"/>
  <c r="AE147" i="47"/>
  <c r="AE15" i="47"/>
  <c r="AE72" i="47"/>
  <c r="AE73" i="47" s="1"/>
  <c r="AC223" i="19"/>
  <c r="AC279" i="19"/>
  <c r="AC328" i="19"/>
  <c r="AC359" i="19"/>
  <c r="AE71" i="16"/>
  <c r="AE32" i="16"/>
  <c r="AC32" i="22" s="1"/>
  <c r="AE41" i="16"/>
  <c r="AE82" i="16"/>
  <c r="AE288" i="16"/>
  <c r="AE319" i="16"/>
  <c r="AE333" i="16"/>
  <c r="AC415" i="22" s="1"/>
  <c r="AE365" i="16"/>
  <c r="AC462" i="22" s="1"/>
  <c r="AC456" i="22"/>
  <c r="AE377" i="16"/>
  <c r="AE24" i="46"/>
  <c r="AE333" i="46"/>
  <c r="AE153" i="47"/>
  <c r="AE246" i="47"/>
  <c r="AE264" i="47"/>
  <c r="AC174" i="19"/>
  <c r="AC183" i="19"/>
  <c r="AC300" i="19"/>
  <c r="AE24" i="16"/>
  <c r="AE259" i="16"/>
  <c r="AE299" i="16"/>
  <c r="AE308" i="16" s="1"/>
  <c r="AE349" i="16"/>
  <c r="AC446" i="22" s="1"/>
  <c r="AE90" i="46"/>
  <c r="AC142" i="19"/>
  <c r="AC351" i="19"/>
  <c r="AC409" i="19"/>
  <c r="AE15" i="16"/>
  <c r="AE25" i="16"/>
  <c r="AE34" i="16"/>
  <c r="AC34" i="22" s="1"/>
  <c r="AE59" i="16"/>
  <c r="AC59" i="22" s="1"/>
  <c r="AE178" i="16"/>
  <c r="AE74" i="16"/>
  <c r="AE47" i="16"/>
  <c r="AE72" i="46"/>
  <c r="AE73" i="46" s="1"/>
  <c r="AE206" i="47"/>
  <c r="AE288" i="47"/>
  <c r="AE297" i="47" s="1"/>
  <c r="AC252" i="19"/>
  <c r="AC253" i="19" s="1"/>
  <c r="AC270" i="19"/>
  <c r="AC320" i="19"/>
  <c r="AF64" i="14"/>
  <c r="AC418" i="19"/>
  <c r="AE16" i="16"/>
  <c r="AC16" i="22" s="1"/>
  <c r="AE26" i="16"/>
  <c r="AE141" i="16"/>
  <c r="AE61" i="16"/>
  <c r="AE166" i="16"/>
  <c r="AE224" i="16"/>
  <c r="AE246" i="16"/>
  <c r="AE262" i="16"/>
  <c r="AE279" i="16"/>
  <c r="AE352" i="16"/>
  <c r="AC449" i="22" s="1"/>
  <c r="AE364" i="16"/>
  <c r="AC461" i="22" s="1"/>
  <c r="AE381" i="16"/>
  <c r="AE439" i="16"/>
  <c r="AE41" i="46"/>
  <c r="AE264" i="46"/>
  <c r="AE381" i="46"/>
  <c r="AE113" i="47"/>
  <c r="AC116" i="19"/>
  <c r="AC177" i="19"/>
  <c r="AC254" i="19"/>
  <c r="AC321" i="19"/>
  <c r="AC345" i="19"/>
  <c r="AC354" i="19"/>
  <c r="AC421" i="19"/>
  <c r="AE11" i="16"/>
  <c r="AE30" i="16"/>
  <c r="AC30" i="22" s="1"/>
  <c r="AE8" i="16"/>
  <c r="AE17" i="16"/>
  <c r="AC17" i="22" s="1"/>
  <c r="AE195" i="16"/>
  <c r="AE204" i="16" s="1"/>
  <c r="AE327" i="16"/>
  <c r="AE392" i="16"/>
  <c r="AE401" i="16" s="1"/>
  <c r="AE68" i="16"/>
  <c r="AE70" i="16" s="1"/>
  <c r="AE450" i="16"/>
  <c r="AE42" i="46"/>
  <c r="AE299" i="46"/>
  <c r="AE357" i="46"/>
  <c r="AE82" i="47"/>
  <c r="AC134" i="19"/>
  <c r="AC158" i="19"/>
  <c r="AC394" i="19"/>
  <c r="AC434" i="19"/>
  <c r="AC103" i="19"/>
  <c r="AC106" i="19"/>
  <c r="AC107" i="19"/>
  <c r="AC108" i="19"/>
  <c r="AC372" i="19"/>
  <c r="AE11" i="47"/>
  <c r="AE28" i="47"/>
  <c r="AE62" i="47"/>
  <c r="AE60" i="47" s="1"/>
  <c r="AE64" i="47" s="1"/>
  <c r="AE75" i="47"/>
  <c r="AE76" i="47" s="1"/>
  <c r="AE124" i="47"/>
  <c r="AE352" i="47"/>
  <c r="AE195" i="47"/>
  <c r="AE66" i="47"/>
  <c r="AE67" i="47" s="1"/>
  <c r="AE171" i="47"/>
  <c r="AE37" i="47"/>
  <c r="AE38" i="47" s="1"/>
  <c r="AE271" i="47"/>
  <c r="AE28" i="46"/>
  <c r="AE62" i="46"/>
  <c r="AE75" i="46"/>
  <c r="AE76" i="46" s="1"/>
  <c r="AE352" i="46"/>
  <c r="AE79" i="46"/>
  <c r="AE171" i="46"/>
  <c r="AE37" i="46"/>
  <c r="AE38" i="46" s="1"/>
  <c r="AE271" i="46"/>
  <c r="AE98" i="16"/>
  <c r="AE153" i="16"/>
  <c r="AE253" i="16"/>
  <c r="AE457" i="16"/>
  <c r="AE102" i="16"/>
  <c r="AE49" i="16"/>
  <c r="AC179" i="19"/>
  <c r="AF259" i="14"/>
  <c r="AF513" i="14"/>
  <c r="AF297" i="14"/>
  <c r="AF304" i="14" s="1"/>
  <c r="AF305" i="14" s="1"/>
  <c r="AF363" i="14"/>
  <c r="AF425" i="14"/>
  <c r="AF435" i="14" s="1"/>
  <c r="AF155" i="14"/>
  <c r="AF487" i="14"/>
  <c r="AF85" i="14"/>
  <c r="AF58" i="14"/>
  <c r="AF99" i="14"/>
  <c r="AF163" i="14"/>
  <c r="AF217" i="14"/>
  <c r="AF273" i="14"/>
  <c r="AF79" i="14"/>
  <c r="AF175" i="14"/>
  <c r="AF475" i="14"/>
  <c r="AF70" i="14"/>
  <c r="AF377" i="14"/>
  <c r="AF401" i="14"/>
  <c r="AF456" i="14"/>
  <c r="AF279" i="14"/>
  <c r="AF41" i="14"/>
  <c r="AF409" i="14"/>
  <c r="AF421" i="14"/>
  <c r="AF113" i="14"/>
  <c r="AF169" i="14"/>
  <c r="AF193" i="14"/>
  <c r="AF201" i="14"/>
  <c r="AF82" i="14"/>
  <c r="AF481" i="14"/>
  <c r="AF505" i="14"/>
  <c r="AF514" i="14" s="1"/>
  <c r="AF51" i="14"/>
  <c r="AF146" i="14"/>
  <c r="AF321" i="14"/>
  <c r="AF371" i="14"/>
  <c r="AF383" i="14"/>
  <c r="AF467" i="14"/>
  <c r="AF473" i="14" s="1"/>
  <c r="AF200" i="14"/>
  <c r="AF10" i="14"/>
  <c r="AF408" i="14"/>
  <c r="AC160" i="19" l="1"/>
  <c r="AC166" i="19"/>
  <c r="AC256" i="19"/>
  <c r="AC259" i="19"/>
  <c r="AC355" i="19"/>
  <c r="AG522" i="14"/>
  <c r="AG210" i="14"/>
  <c r="AK314" i="14"/>
  <c r="AG314" i="14"/>
  <c r="AG418" i="14"/>
  <c r="AK418" i="14"/>
  <c r="AK522" i="14"/>
  <c r="AK210" i="14"/>
  <c r="AC346" i="19"/>
  <c r="AC224" i="19"/>
  <c r="AC131" i="19"/>
  <c r="AE54" i="16"/>
  <c r="AC54" i="22" s="1"/>
  <c r="AC169" i="19"/>
  <c r="AE85" i="16"/>
  <c r="AF87" i="14"/>
  <c r="AE60" i="46"/>
  <c r="AE64" i="46" s="1"/>
  <c r="AC88" i="19"/>
  <c r="AE20" i="46"/>
  <c r="AC61" i="19"/>
  <c r="AE54" i="47"/>
  <c r="AE58" i="47" s="1"/>
  <c r="AC43" i="19"/>
  <c r="AC10" i="19"/>
  <c r="AC14" i="19"/>
  <c r="AE85" i="47"/>
  <c r="AE31" i="46"/>
  <c r="AE31" i="47"/>
  <c r="AF59" i="14"/>
  <c r="AF63" i="14" s="1"/>
  <c r="AC71" i="19"/>
  <c r="AC16" i="19"/>
  <c r="AC352" i="19"/>
  <c r="AC349" i="19"/>
  <c r="AC19" i="19"/>
  <c r="AC53" i="19"/>
  <c r="AC83" i="19"/>
  <c r="AC91" i="19"/>
  <c r="AC133" i="19"/>
  <c r="AC139" i="19" s="1"/>
  <c r="AF71" i="14"/>
  <c r="AF75" i="14" s="1"/>
  <c r="AC284" i="19"/>
  <c r="AE192" i="46"/>
  <c r="AE193" i="46" s="1"/>
  <c r="AC50" i="19"/>
  <c r="AC81" i="19"/>
  <c r="AC22" i="19"/>
  <c r="AC27" i="19"/>
  <c r="AC13" i="19"/>
  <c r="AE89" i="46"/>
  <c r="AE93" i="46" s="1"/>
  <c r="AC33" i="19"/>
  <c r="AE20" i="47"/>
  <c r="AE78" i="47"/>
  <c r="AE87" i="47" s="1"/>
  <c r="AE9" i="47"/>
  <c r="AE18" i="47" s="1"/>
  <c r="AC12" i="19"/>
  <c r="AE192" i="16"/>
  <c r="AE193" i="16" s="1"/>
  <c r="AE99" i="46"/>
  <c r="AE100" i="46" s="1"/>
  <c r="AE40" i="46"/>
  <c r="AE46" i="46" s="1"/>
  <c r="AE86" i="16"/>
  <c r="AE54" i="46"/>
  <c r="AE58" i="46" s="1"/>
  <c r="AC23" i="19"/>
  <c r="AE285" i="46"/>
  <c r="AE286" i="46" s="1"/>
  <c r="AE9" i="46"/>
  <c r="AE18" i="46" s="1"/>
  <c r="AC102" i="19"/>
  <c r="AC111" i="19" s="1"/>
  <c r="AE378" i="47"/>
  <c r="AE379" i="47" s="1"/>
  <c r="AC41" i="19"/>
  <c r="AC432" i="19"/>
  <c r="AE378" i="46"/>
  <c r="AE379" i="46" s="1"/>
  <c r="AC271" i="19"/>
  <c r="AE285" i="47"/>
  <c r="AE286" i="47" s="1"/>
  <c r="AE285" i="16"/>
  <c r="AE286" i="16" s="1"/>
  <c r="AC11" i="19"/>
  <c r="AE99" i="47"/>
  <c r="AC24" i="19"/>
  <c r="AC141" i="19"/>
  <c r="AC145" i="19" s="1"/>
  <c r="AE297" i="16"/>
  <c r="AE390" i="46"/>
  <c r="AC288" i="19"/>
  <c r="AC297" i="19" s="1"/>
  <c r="AC426" i="19"/>
  <c r="AC66" i="19"/>
  <c r="AE378" i="16"/>
  <c r="AE379" i="16" s="1"/>
  <c r="AC15" i="19"/>
  <c r="AE48" i="16"/>
  <c r="AC206" i="19"/>
  <c r="AC215" i="19" s="1"/>
  <c r="AC39" i="19"/>
  <c r="AE232" i="16"/>
  <c r="AE9" i="16"/>
  <c r="AE18" i="16" s="1"/>
  <c r="AC178" i="19"/>
  <c r="AC191" i="19"/>
  <c r="AC17" i="19"/>
  <c r="AE58" i="16"/>
  <c r="AE31" i="16"/>
  <c r="AC31" i="22" s="1"/>
  <c r="AC8" i="19"/>
  <c r="AC26" i="19"/>
  <c r="AE325" i="16"/>
  <c r="AC72" i="19"/>
  <c r="AE78" i="16"/>
  <c r="AC34" i="19"/>
  <c r="AC59" i="19"/>
  <c r="AC49" i="19"/>
  <c r="AC381" i="19"/>
  <c r="AE390" i="16"/>
  <c r="AE20" i="16"/>
  <c r="AE86" i="47"/>
  <c r="AC357" i="19"/>
  <c r="AC366" i="19" s="1"/>
  <c r="AE76" i="16"/>
  <c r="AC69" i="19"/>
  <c r="AC195" i="19"/>
  <c r="AC204" i="19" s="1"/>
  <c r="AE38" i="16"/>
  <c r="AC82" i="19"/>
  <c r="AC113" i="19"/>
  <c r="AC122" i="19" s="1"/>
  <c r="AC80" i="19"/>
  <c r="AC47" i="19"/>
  <c r="AC327" i="19"/>
  <c r="AC331" i="19" s="1"/>
  <c r="AE89" i="16"/>
  <c r="AC420" i="19"/>
  <c r="AC36" i="19"/>
  <c r="AC37" i="19"/>
  <c r="AC65" i="19"/>
  <c r="AE60" i="16"/>
  <c r="AC61" i="22"/>
  <c r="AC74" i="19"/>
  <c r="AC365" i="19"/>
  <c r="AC28" i="19"/>
  <c r="AC68" i="19"/>
  <c r="AC319" i="19"/>
  <c r="AC325" i="19" s="1"/>
  <c r="AC21" i="19"/>
  <c r="AC55" i="19"/>
  <c r="AC226" i="19"/>
  <c r="AC232" i="19" s="1"/>
  <c r="AE73" i="16"/>
  <c r="AE366" i="16"/>
  <c r="AC463" i="22" s="1"/>
  <c r="AC454" i="22"/>
  <c r="AC377" i="19"/>
  <c r="AE273" i="16"/>
  <c r="AC42" i="19"/>
  <c r="AC84" i="19"/>
  <c r="AC56" i="19"/>
  <c r="AC90" i="19"/>
  <c r="AC171" i="19"/>
  <c r="AC180" i="19" s="1"/>
  <c r="AC272" i="19"/>
  <c r="AE67" i="16"/>
  <c r="AC299" i="19"/>
  <c r="AC308" i="19" s="1"/>
  <c r="AC97" i="19"/>
  <c r="AC98" i="19" s="1"/>
  <c r="AC79" i="19"/>
  <c r="AC32" i="19"/>
  <c r="AC264" i="19"/>
  <c r="AC273" i="19" s="1"/>
  <c r="AC401" i="19"/>
  <c r="AC392" i="19"/>
  <c r="AC62" i="19"/>
  <c r="AE40" i="16"/>
  <c r="AE215" i="16"/>
  <c r="AC364" i="19"/>
  <c r="AC75" i="19"/>
  <c r="AC30" i="19"/>
  <c r="AC25" i="19"/>
  <c r="AE192" i="47"/>
  <c r="AE204" i="47"/>
  <c r="AE78" i="46"/>
  <c r="AE87" i="46" s="1"/>
  <c r="AE85" i="46"/>
  <c r="AE111" i="16"/>
  <c r="AE99" i="16"/>
  <c r="AE100" i="16" s="1"/>
  <c r="AF42" i="14"/>
  <c r="AF84" i="14"/>
  <c r="AF65" i="14"/>
  <c r="AF69" i="14" s="1"/>
  <c r="AF81" i="14"/>
  <c r="AF214" i="14"/>
  <c r="AF318" i="14"/>
  <c r="AF100" i="14"/>
  <c r="AF104" i="14" s="1"/>
  <c r="AF89" i="14"/>
  <c r="AF110" i="14"/>
  <c r="AF97" i="14"/>
  <c r="AF422" i="14"/>
  <c r="AF423" i="14" s="1"/>
  <c r="AF96" i="14"/>
  <c r="AC67" i="19" l="1"/>
  <c r="AE6" i="47"/>
  <c r="AE7" i="47" s="1"/>
  <c r="AC73" i="19"/>
  <c r="AC85" i="19"/>
  <c r="AC40" i="19"/>
  <c r="AC46" i="19" s="1"/>
  <c r="AC89" i="19"/>
  <c r="AC93" i="19" s="1"/>
  <c r="AC31" i="19"/>
  <c r="AC285" i="19"/>
  <c r="AC286" i="19" s="1"/>
  <c r="AC390" i="19"/>
  <c r="AC9" i="19"/>
  <c r="AC18" i="19" s="1"/>
  <c r="AC76" i="19"/>
  <c r="AC38" i="19"/>
  <c r="AC60" i="22"/>
  <c r="AE64" i="16"/>
  <c r="AC379" i="19"/>
  <c r="AC378" i="19"/>
  <c r="AC78" i="19"/>
  <c r="AC87" i="19" s="1"/>
  <c r="AC54" i="19"/>
  <c r="AE87" i="16"/>
  <c r="AC70" i="19"/>
  <c r="AE29" i="16"/>
  <c r="AE46" i="16"/>
  <c r="AE6" i="16"/>
  <c r="AC20" i="19"/>
  <c r="AC29" i="19" s="1"/>
  <c r="AC48" i="19"/>
  <c r="AC52" i="19" s="1"/>
  <c r="AE52" i="16"/>
  <c r="AE93" i="16"/>
  <c r="AC86" i="19"/>
  <c r="AC60" i="19"/>
  <c r="AC192" i="19"/>
  <c r="AC193" i="19" s="1"/>
  <c r="AC99" i="19"/>
  <c r="AC100" i="19" s="1"/>
  <c r="AE6" i="46"/>
  <c r="AE7" i="46" s="1"/>
  <c r="AC6" i="19" l="1"/>
  <c r="AF123" i="14" l="1"/>
  <c r="AF331" i="14"/>
  <c r="AF153" i="14"/>
  <c r="AF390" i="14"/>
  <c r="AF248" i="14"/>
  <c r="AF286" i="14"/>
  <c r="AF410" i="14"/>
  <c r="AF265" i="14"/>
  <c r="AF306" i="14"/>
  <c r="AF361" i="14"/>
  <c r="AF369" i="14"/>
  <c r="AF227" i="14"/>
  <c r="AF257" i="14"/>
  <c r="AF9" i="14" l="1"/>
  <c r="AF6" i="14" s="1"/>
  <c r="AF522" i="14" s="1"/>
  <c r="AF209" i="14"/>
  <c r="AF111" i="14"/>
  <c r="AF313" i="14"/>
  <c r="AF213" i="14"/>
  <c r="AF215" i="14"/>
  <c r="AF8" i="14"/>
  <c r="AF109" i="14"/>
  <c r="AF521" i="14"/>
  <c r="AF76" i="14"/>
  <c r="AF78" i="14" s="1"/>
  <c r="AF182" i="14"/>
  <c r="AF20" i="14"/>
  <c r="AF40" i="14" s="1"/>
  <c r="AF144" i="14"/>
  <c r="AF47" i="14"/>
  <c r="AF49" i="14" s="1"/>
  <c r="AF50" i="14"/>
  <c r="AF57" i="14" s="1"/>
  <c r="AF161" i="14"/>
  <c r="AF88" i="14"/>
  <c r="AF98" i="14" s="1"/>
  <c r="AF202" i="14"/>
  <c r="AF317" i="14"/>
  <c r="AF417" i="14"/>
  <c r="AF319" i="14"/>
  <c r="AF7" i="14" l="1"/>
  <c r="AF418" i="14"/>
  <c r="AF314" i="14"/>
  <c r="AF19" i="14"/>
  <c r="AF210" i="14"/>
  <c r="AF5" i="14"/>
  <c r="AE7" i="16" l="1"/>
  <c r="AC4" i="19"/>
  <c r="AC7" i="19" s="1"/>
  <c r="AE5" i="16"/>
  <c r="AC5" i="19" l="1"/>
  <c r="AB1" i="19" l="1"/>
  <c r="AB51" i="19"/>
  <c r="AB57" i="19"/>
  <c r="AB63" i="19"/>
  <c r="AB136" i="19"/>
  <c r="AB182" i="19"/>
  <c r="AB185" i="19"/>
  <c r="AB234" i="19"/>
  <c r="AB275" i="19"/>
  <c r="AB278" i="19"/>
  <c r="AB322" i="19"/>
  <c r="AB368" i="19"/>
  <c r="AB371" i="19"/>
  <c r="AB403" i="19"/>
  <c r="AB407" i="19"/>
  <c r="AB412" i="19"/>
  <c r="AB416" i="19"/>
  <c r="AB417" i="19"/>
  <c r="AB424" i="19"/>
  <c r="AB430" i="19"/>
  <c r="AD448" i="47"/>
  <c r="AD445" i="47"/>
  <c r="AD442" i="47"/>
  <c r="AD439" i="47"/>
  <c r="AD410" i="47"/>
  <c r="AD377" i="47"/>
  <c r="AD355" i="47"/>
  <c r="AD349" i="47"/>
  <c r="AD346" i="47"/>
  <c r="AD317" i="47"/>
  <c r="AD284" i="47"/>
  <c r="AD262" i="47"/>
  <c r="AD259" i="47"/>
  <c r="AD256" i="47"/>
  <c r="AD253" i="47"/>
  <c r="AD43" i="47"/>
  <c r="AD224" i="47"/>
  <c r="AD169" i="47"/>
  <c r="AD166" i="47"/>
  <c r="AD163" i="47"/>
  <c r="AD160" i="47"/>
  <c r="AD131" i="47"/>
  <c r="AD92" i="47"/>
  <c r="AD45" i="47"/>
  <c r="AD44" i="47"/>
  <c r="AD5" i="47"/>
  <c r="AD2" i="47"/>
  <c r="AD448" i="46"/>
  <c r="AD445" i="46"/>
  <c r="AD442" i="46"/>
  <c r="AD439" i="46"/>
  <c r="AD410" i="46"/>
  <c r="AD377" i="46"/>
  <c r="AD355" i="46"/>
  <c r="AD352" i="46"/>
  <c r="AD349" i="46"/>
  <c r="AD346" i="46"/>
  <c r="AD317" i="46"/>
  <c r="AD284" i="46"/>
  <c r="AD262" i="46"/>
  <c r="AD259" i="46"/>
  <c r="AD256" i="46"/>
  <c r="AD253" i="46"/>
  <c r="AD43" i="46"/>
  <c r="AD224" i="46"/>
  <c r="AD191" i="46"/>
  <c r="AD169" i="46"/>
  <c r="AD166" i="46"/>
  <c r="AD163" i="46"/>
  <c r="AD160" i="46"/>
  <c r="AD98" i="46"/>
  <c r="AD92" i="46"/>
  <c r="AD45" i="46"/>
  <c r="AD44" i="46"/>
  <c r="AD5" i="46"/>
  <c r="AD2" i="46"/>
  <c r="AD418" i="16"/>
  <c r="AD279" i="16"/>
  <c r="AD43" i="16"/>
  <c r="AD92" i="16"/>
  <c r="AD45" i="16"/>
  <c r="AD44" i="16"/>
  <c r="AD2" i="16"/>
  <c r="AB431" i="19"/>
  <c r="AB419" i="19"/>
  <c r="AB276" i="19"/>
  <c r="AB194" i="19"/>
  <c r="AE102" i="14"/>
  <c r="AE101" i="14"/>
  <c r="AE86" i="14"/>
  <c r="AE83" i="14"/>
  <c r="AE80" i="14"/>
  <c r="AE73" i="14"/>
  <c r="AE72" i="14"/>
  <c r="AE67" i="14"/>
  <c r="AE66" i="14"/>
  <c r="AE61" i="14"/>
  <c r="AE60" i="14"/>
  <c r="AE45" i="14"/>
  <c r="AE44" i="14"/>
  <c r="AE43" i="14"/>
  <c r="AE521" i="14"/>
  <c r="AB384" i="19" l="1"/>
  <c r="AB277" i="19"/>
  <c r="AB395" i="19"/>
  <c r="AB212" i="19"/>
  <c r="AB363" i="19"/>
  <c r="AB433" i="19"/>
  <c r="AB44" i="19"/>
  <c r="AB45" i="19"/>
  <c r="AB92" i="19"/>
  <c r="AB176" i="19"/>
  <c r="AB318" i="19"/>
  <c r="AB397" i="19"/>
  <c r="AB199" i="19"/>
  <c r="AB235" i="19"/>
  <c r="AB348" i="19"/>
  <c r="AB360" i="19"/>
  <c r="AB380" i="19"/>
  <c r="AB399" i="19"/>
  <c r="AB411" i="19"/>
  <c r="AB326" i="19"/>
  <c r="AB361" i="19"/>
  <c r="AB413" i="19"/>
  <c r="AB294" i="19"/>
  <c r="AB266" i="19"/>
  <c r="AB305" i="19"/>
  <c r="AB386" i="19"/>
  <c r="AB228" i="19"/>
  <c r="AB291" i="19"/>
  <c r="AB293" i="19"/>
  <c r="AB404" i="19"/>
  <c r="AB197" i="19"/>
  <c r="AD90" i="16"/>
  <c r="AD80" i="46"/>
  <c r="AB382" i="19"/>
  <c r="AB304" i="19"/>
  <c r="AB370" i="19"/>
  <c r="AD80" i="47"/>
  <c r="AD22" i="47"/>
  <c r="AD82" i="46"/>
  <c r="AD15" i="46"/>
  <c r="AD26" i="46"/>
  <c r="AD42" i="46"/>
  <c r="AD49" i="47"/>
  <c r="AD10" i="47"/>
  <c r="AD21" i="47"/>
  <c r="AD32" i="47"/>
  <c r="AD84" i="47"/>
  <c r="AD56" i="47"/>
  <c r="AD13" i="47"/>
  <c r="AD83" i="16"/>
  <c r="AD90" i="46"/>
  <c r="AD160" i="16"/>
  <c r="AD262" i="16"/>
  <c r="AD33" i="47"/>
  <c r="AB201" i="19"/>
  <c r="AB302" i="19"/>
  <c r="AB383" i="19"/>
  <c r="AB393" i="19"/>
  <c r="AD81" i="16"/>
  <c r="AD14" i="46"/>
  <c r="AD25" i="46"/>
  <c r="AD62" i="47"/>
  <c r="AD81" i="47"/>
  <c r="AD27" i="47"/>
  <c r="AD34" i="16"/>
  <c r="AD17" i="46"/>
  <c r="AD28" i="46"/>
  <c r="AD50" i="47"/>
  <c r="AD83" i="47"/>
  <c r="AD55" i="47"/>
  <c r="AD12" i="47"/>
  <c r="AD23" i="47"/>
  <c r="AD34" i="47"/>
  <c r="AB106" i="19"/>
  <c r="AB209" i="19"/>
  <c r="AB369" i="19"/>
  <c r="AB434" i="19"/>
  <c r="AD69" i="46"/>
  <c r="AD70" i="46" s="1"/>
  <c r="AD16" i="46"/>
  <c r="AD27" i="46"/>
  <c r="AB301" i="19"/>
  <c r="AB116" i="19"/>
  <c r="AB267" i="19"/>
  <c r="AB387" i="19"/>
  <c r="AB184" i="19"/>
  <c r="AB229" i="19"/>
  <c r="AD11" i="46"/>
  <c r="AD22" i="46"/>
  <c r="AD55" i="46"/>
  <c r="AB175" i="19"/>
  <c r="AD13" i="16"/>
  <c r="AD23" i="16"/>
  <c r="AD61" i="16"/>
  <c r="AB117" i="19"/>
  <c r="AB143" i="19"/>
  <c r="AB198" i="19"/>
  <c r="AB208" i="19"/>
  <c r="AB344" i="19"/>
  <c r="AB356" i="19"/>
  <c r="AB118" i="19"/>
  <c r="AB268" i="19"/>
  <c r="AB289" i="19"/>
  <c r="AB388" i="19"/>
  <c r="AB398" i="19"/>
  <c r="AB389" i="19"/>
  <c r="AB400" i="19"/>
  <c r="AD79" i="47"/>
  <c r="AB134" i="19"/>
  <c r="AB173" i="19"/>
  <c r="AB292" i="19"/>
  <c r="AB362" i="19"/>
  <c r="AD14" i="47"/>
  <c r="AD25" i="47"/>
  <c r="AD41" i="47"/>
  <c r="AB162" i="19"/>
  <c r="AB303" i="19"/>
  <c r="AB329" i="19"/>
  <c r="AB227" i="19"/>
  <c r="AB252" i="19"/>
  <c r="AB385" i="19"/>
  <c r="AD12" i="16"/>
  <c r="AD82" i="16"/>
  <c r="AB396" i="19"/>
  <c r="AD24" i="46"/>
  <c r="AD79" i="46"/>
  <c r="AD17" i="47"/>
  <c r="AB425" i="19"/>
  <c r="AD77" i="16"/>
  <c r="AB43" i="19"/>
  <c r="AE10" i="14"/>
  <c r="AD79" i="16"/>
  <c r="AD91" i="46"/>
  <c r="AD69" i="47"/>
  <c r="AD70" i="47" s="1"/>
  <c r="AD17" i="16"/>
  <c r="AD27" i="16"/>
  <c r="AD55" i="16"/>
  <c r="AD339" i="47"/>
  <c r="AE155" i="14"/>
  <c r="AE467" i="14"/>
  <c r="AE473" i="14" s="1"/>
  <c r="AD153" i="46"/>
  <c r="AE169" i="14"/>
  <c r="AD333" i="16"/>
  <c r="AD153" i="47"/>
  <c r="AD432" i="47"/>
  <c r="AD14" i="16"/>
  <c r="AE259" i="14"/>
  <c r="AE273" i="14"/>
  <c r="AD357" i="47"/>
  <c r="AD271" i="16"/>
  <c r="AD327" i="47"/>
  <c r="AD10" i="46"/>
  <c r="AD32" i="46"/>
  <c r="AD246" i="47"/>
  <c r="AD264" i="47"/>
  <c r="AD450" i="47"/>
  <c r="AD333" i="47"/>
  <c r="AD420" i="47"/>
  <c r="AD124" i="47"/>
  <c r="AD15" i="47"/>
  <c r="AD147" i="47"/>
  <c r="AD12" i="46"/>
  <c r="AD34" i="46"/>
  <c r="AD426" i="46"/>
  <c r="AD113" i="46"/>
  <c r="AD147" i="46"/>
  <c r="AD272" i="46"/>
  <c r="AD84" i="46"/>
  <c r="AD450" i="46"/>
  <c r="AD56" i="46"/>
  <c r="AD69" i="16"/>
  <c r="AB104" i="19"/>
  <c r="AB114" i="19"/>
  <c r="AB135" i="19"/>
  <c r="AD50" i="16"/>
  <c r="AD62" i="16"/>
  <c r="AD22" i="16"/>
  <c r="AD133" i="16"/>
  <c r="AD139" i="16" s="1"/>
  <c r="AD56" i="16"/>
  <c r="AD426" i="16"/>
  <c r="AD458" i="16"/>
  <c r="AD11" i="16"/>
  <c r="AB200" i="19"/>
  <c r="AB210" i="19"/>
  <c r="AB270" i="19"/>
  <c r="AD124" i="16"/>
  <c r="AD195" i="16"/>
  <c r="AD204" i="16" s="1"/>
  <c r="AD28" i="16"/>
  <c r="AD272" i="16"/>
  <c r="AD91" i="16"/>
  <c r="AB402" i="19"/>
  <c r="AE163" i="14"/>
  <c r="AE377" i="14"/>
  <c r="AE475" i="14"/>
  <c r="AE201" i="14"/>
  <c r="AE217" i="14"/>
  <c r="AE200" i="14"/>
  <c r="AE481" i="14"/>
  <c r="AE175" i="14"/>
  <c r="AE487" i="14"/>
  <c r="AB283" i="19"/>
  <c r="AB190" i="19"/>
  <c r="AB261" i="19"/>
  <c r="AB274" i="19"/>
  <c r="AB279" i="19" s="1"/>
  <c r="AD66" i="16"/>
  <c r="AB298" i="19"/>
  <c r="AB258" i="19"/>
  <c r="AB353" i="19"/>
  <c r="AB164" i="19"/>
  <c r="AB205" i="19"/>
  <c r="AB354" i="19"/>
  <c r="AB316" i="19"/>
  <c r="AD72" i="16"/>
  <c r="AB129" i="19"/>
  <c r="AB168" i="19"/>
  <c r="AB181" i="19"/>
  <c r="AB186" i="19" s="1"/>
  <c r="AB170" i="19"/>
  <c r="AD75" i="16"/>
  <c r="AB158" i="19"/>
  <c r="AB222" i="19"/>
  <c r="AB130" i="19"/>
  <c r="AB101" i="19"/>
  <c r="AB159" i="19"/>
  <c r="AB165" i="19"/>
  <c r="AB167" i="19"/>
  <c r="AB255" i="19"/>
  <c r="AD166" i="16"/>
  <c r="AD317" i="16"/>
  <c r="AB161" i="19"/>
  <c r="AB140" i="19"/>
  <c r="AB347" i="19"/>
  <c r="AB112" i="19"/>
  <c r="AB225" i="19"/>
  <c r="AB251" i="19"/>
  <c r="AB263" i="19"/>
  <c r="AB260" i="19"/>
  <c r="AB408" i="19"/>
  <c r="AD36" i="16"/>
  <c r="AD71" i="16"/>
  <c r="AD30" i="16"/>
  <c r="AB350" i="19"/>
  <c r="AB391" i="19"/>
  <c r="AB418" i="19"/>
  <c r="AD131" i="16"/>
  <c r="AD169" i="16"/>
  <c r="AD39" i="16"/>
  <c r="AD59" i="16"/>
  <c r="AD19" i="16"/>
  <c r="AD74" i="16"/>
  <c r="AE209" i="14"/>
  <c r="AE313" i="14"/>
  <c r="AE64" i="14"/>
  <c r="AE99" i="14"/>
  <c r="AE79" i="14"/>
  <c r="AD113" i="16"/>
  <c r="AD122" i="16" s="1"/>
  <c r="AD84" i="16"/>
  <c r="AD8" i="16"/>
  <c r="AD47" i="16"/>
  <c r="AD23" i="46"/>
  <c r="AD339" i="46"/>
  <c r="AD420" i="46"/>
  <c r="AD26" i="47"/>
  <c r="AD42" i="47"/>
  <c r="AD272" i="47"/>
  <c r="AD392" i="47"/>
  <c r="AB211" i="19"/>
  <c r="AB107" i="19"/>
  <c r="AE409" i="14"/>
  <c r="AE297" i="14"/>
  <c r="AE304" i="14" s="1"/>
  <c r="AD147" i="16"/>
  <c r="AD259" i="16"/>
  <c r="AD288" i="16"/>
  <c r="AD297" i="16" s="1"/>
  <c r="AD319" i="16"/>
  <c r="AD325" i="16" s="1"/>
  <c r="AD346" i="16"/>
  <c r="AD357" i="16"/>
  <c r="AD366" i="16" s="1"/>
  <c r="AD420" i="16"/>
  <c r="AD445" i="16"/>
  <c r="AD13" i="46"/>
  <c r="AD37" i="46"/>
  <c r="AD38" i="46" s="1"/>
  <c r="AD41" i="46"/>
  <c r="AD40" i="46" s="1"/>
  <c r="AD46" i="46" s="1"/>
  <c r="AD62" i="46"/>
  <c r="AD357" i="46"/>
  <c r="AD61" i="47"/>
  <c r="AD16" i="47"/>
  <c r="AD141" i="47"/>
  <c r="AD206" i="47"/>
  <c r="AD288" i="47"/>
  <c r="AD297" i="47" s="1"/>
  <c r="AB409" i="19"/>
  <c r="AE363" i="14"/>
  <c r="AE425" i="14"/>
  <c r="AE435" i="14" s="1"/>
  <c r="AE456" i="14"/>
  <c r="AE505" i="14"/>
  <c r="AE514" i="14" s="1"/>
  <c r="AD68" i="16"/>
  <c r="AD299" i="16"/>
  <c r="AD308" i="16" s="1"/>
  <c r="AD42" i="16"/>
  <c r="AD365" i="16"/>
  <c r="AD432" i="16"/>
  <c r="AD448" i="16"/>
  <c r="AD264" i="46"/>
  <c r="AD327" i="46"/>
  <c r="AD381" i="46"/>
  <c r="AD390" i="46" s="1"/>
  <c r="AD392" i="46"/>
  <c r="AD113" i="47"/>
  <c r="AD82" i="47"/>
  <c r="AD381" i="47"/>
  <c r="AD390" i="47" s="1"/>
  <c r="AD426" i="47"/>
  <c r="AB351" i="19"/>
  <c r="AB328" i="19"/>
  <c r="AB300" i="19"/>
  <c r="AB290" i="19"/>
  <c r="AB269" i="19"/>
  <c r="AB177" i="19"/>
  <c r="AB105" i="19"/>
  <c r="AB4" i="19"/>
  <c r="AE193" i="14"/>
  <c r="AE321" i="14"/>
  <c r="AE513" i="14"/>
  <c r="AD178" i="16"/>
  <c r="AD224" i="16"/>
  <c r="AD246" i="16"/>
  <c r="AD349" i="16"/>
  <c r="AD377" i="16"/>
  <c r="AD410" i="16"/>
  <c r="AD21" i="46"/>
  <c r="AD195" i="46"/>
  <c r="AD204" i="46" s="1"/>
  <c r="AD246" i="46"/>
  <c r="AD299" i="46"/>
  <c r="AD50" i="46"/>
  <c r="AD195" i="47"/>
  <c r="AD204" i="47" s="1"/>
  <c r="AB427" i="19"/>
  <c r="AB315" i="19"/>
  <c r="AB236" i="19"/>
  <c r="AB115" i="19"/>
  <c r="AE113" i="14"/>
  <c r="AD37" i="16"/>
  <c r="AD15" i="16"/>
  <c r="AD25" i="16"/>
  <c r="AD53" i="16"/>
  <c r="AD33" i="16"/>
  <c r="AD327" i="16"/>
  <c r="AD381" i="16"/>
  <c r="AD141" i="46"/>
  <c r="AD206" i="46"/>
  <c r="AD271" i="46"/>
  <c r="AD33" i="46"/>
  <c r="AD75" i="47"/>
  <c r="AD76" i="47" s="1"/>
  <c r="AD102" i="47"/>
  <c r="AD111" i="47" s="1"/>
  <c r="AD54" i="47"/>
  <c r="AD58" i="47" s="1"/>
  <c r="AD24" i="47"/>
  <c r="AB367" i="19"/>
  <c r="AB372" i="19" s="1"/>
  <c r="AB359" i="19"/>
  <c r="AB223" i="19"/>
  <c r="AB207" i="19"/>
  <c r="AB196" i="19"/>
  <c r="AB183" i="19"/>
  <c r="AB142" i="19"/>
  <c r="AB132" i="19"/>
  <c r="AB103" i="19"/>
  <c r="AE70" i="14"/>
  <c r="AE371" i="14"/>
  <c r="AE146" i="14"/>
  <c r="AE383" i="14"/>
  <c r="AD65" i="16"/>
  <c r="AD26" i="16"/>
  <c r="AD141" i="16"/>
  <c r="AD191" i="16"/>
  <c r="AD226" i="16"/>
  <c r="AD232" i="16" s="1"/>
  <c r="AD253" i="16"/>
  <c r="AD264" i="16"/>
  <c r="AD273" i="16" s="1"/>
  <c r="AD24" i="16"/>
  <c r="AD352" i="16"/>
  <c r="AD439" i="16"/>
  <c r="AD450" i="16"/>
  <c r="AD288" i="46"/>
  <c r="AD297" i="46" s="1"/>
  <c r="AD333" i="46"/>
  <c r="AD90" i="47"/>
  <c r="AD72" i="47"/>
  <c r="AD73" i="47" s="1"/>
  <c r="AB358" i="19"/>
  <c r="AB287" i="19"/>
  <c r="AB257" i="19"/>
  <c r="AB174" i="19"/>
  <c r="AB394" i="19"/>
  <c r="AB345" i="19"/>
  <c r="AB321" i="19"/>
  <c r="AB265" i="19"/>
  <c r="AB233" i="19"/>
  <c r="AB238" i="19" s="1"/>
  <c r="AE279" i="14"/>
  <c r="AE401" i="14"/>
  <c r="AE465" i="14"/>
  <c r="AD10" i="16"/>
  <c r="AD206" i="16"/>
  <c r="AD215" i="16" s="1"/>
  <c r="AD32" i="16"/>
  <c r="AD256" i="16"/>
  <c r="AD16" i="16"/>
  <c r="AD339" i="16"/>
  <c r="AD355" i="16"/>
  <c r="AD364" i="16"/>
  <c r="AD392" i="16"/>
  <c r="AD401" i="16" s="1"/>
  <c r="AD442" i="16"/>
  <c r="AD72" i="46"/>
  <c r="AD73" i="46" s="1"/>
  <c r="AD171" i="46"/>
  <c r="AD432" i="46"/>
  <c r="AD91" i="47"/>
  <c r="AD299" i="47"/>
  <c r="AB421" i="19"/>
  <c r="AB320" i="19"/>
  <c r="AB254" i="19"/>
  <c r="AB172" i="19"/>
  <c r="AB119" i="19"/>
  <c r="AB108" i="19"/>
  <c r="AE58" i="14"/>
  <c r="AE421" i="14"/>
  <c r="AE41" i="14"/>
  <c r="AE85" i="14"/>
  <c r="AD11" i="47"/>
  <c r="AD28" i="47"/>
  <c r="AD352" i="47"/>
  <c r="AD66" i="47"/>
  <c r="AD67" i="47" s="1"/>
  <c r="AD171" i="47"/>
  <c r="AD37" i="47"/>
  <c r="AD38" i="47" s="1"/>
  <c r="AD271" i="47"/>
  <c r="AD81" i="46"/>
  <c r="AD102" i="46"/>
  <c r="AD49" i="46"/>
  <c r="AD61" i="46"/>
  <c r="AD83" i="46"/>
  <c r="AD75" i="46"/>
  <c r="AD76" i="46" s="1"/>
  <c r="AD124" i="46"/>
  <c r="AD66" i="46"/>
  <c r="AD67" i="46" s="1"/>
  <c r="AD131" i="46"/>
  <c r="AD80" i="16"/>
  <c r="AD88" i="16"/>
  <c r="AD153" i="16"/>
  <c r="AD98" i="16"/>
  <c r="AD171" i="16"/>
  <c r="AD457" i="16"/>
  <c r="AD163" i="16"/>
  <c r="AD179" i="16"/>
  <c r="AD102" i="16"/>
  <c r="AD21" i="16"/>
  <c r="AD284" i="16"/>
  <c r="AD85" i="16"/>
  <c r="AD41" i="16"/>
  <c r="AD49" i="16"/>
  <c r="AE512" i="14"/>
  <c r="AE417" i="14"/>
  <c r="AE82" i="14"/>
  <c r="AE408" i="14"/>
  <c r="AA1" i="19"/>
  <c r="AA51" i="19"/>
  <c r="AA57" i="19"/>
  <c r="AA63" i="19"/>
  <c r="AA136" i="19"/>
  <c r="AA182" i="19"/>
  <c r="AA185" i="19"/>
  <c r="AA234" i="19"/>
  <c r="AA275" i="19"/>
  <c r="AA278" i="19"/>
  <c r="AA322" i="19"/>
  <c r="AA368" i="19"/>
  <c r="AA371" i="19"/>
  <c r="AA403" i="19"/>
  <c r="AA407" i="19"/>
  <c r="AA412" i="19"/>
  <c r="AA416" i="19"/>
  <c r="AA417" i="19"/>
  <c r="AA424" i="19"/>
  <c r="AA430" i="19"/>
  <c r="AC448" i="47"/>
  <c r="AC445" i="47"/>
  <c r="AC442" i="47"/>
  <c r="AC439" i="47"/>
  <c r="AC410" i="47"/>
  <c r="AC377" i="47"/>
  <c r="AC355" i="47"/>
  <c r="AC349" i="47"/>
  <c r="AC346" i="47"/>
  <c r="AC317" i="47"/>
  <c r="AC284" i="47"/>
  <c r="AC262" i="47"/>
  <c r="AC259" i="47"/>
  <c r="AC256" i="47"/>
  <c r="AC253" i="47"/>
  <c r="AC43" i="47"/>
  <c r="AC169" i="47"/>
  <c r="AC166" i="47"/>
  <c r="AC163" i="47"/>
  <c r="AC131" i="47"/>
  <c r="AC92" i="47"/>
  <c r="AC45" i="47"/>
  <c r="AC44" i="47"/>
  <c r="AC5" i="47"/>
  <c r="AC2" i="47"/>
  <c r="AC448" i="46"/>
  <c r="AC445" i="46"/>
  <c r="AC442" i="46"/>
  <c r="AC439" i="46"/>
  <c r="AC410" i="46"/>
  <c r="AC377" i="46"/>
  <c r="AC355" i="46"/>
  <c r="AC349" i="46"/>
  <c r="AC346" i="46"/>
  <c r="AC317" i="46"/>
  <c r="AC284" i="46"/>
  <c r="AC262" i="46"/>
  <c r="AC259" i="46"/>
  <c r="AC256" i="46"/>
  <c r="AC253" i="46"/>
  <c r="AC43" i="46"/>
  <c r="AC224" i="46"/>
  <c r="AC169" i="46"/>
  <c r="AC166" i="46"/>
  <c r="AC163" i="46"/>
  <c r="AC160" i="46"/>
  <c r="AC131" i="46"/>
  <c r="AC92" i="46"/>
  <c r="AC45" i="46"/>
  <c r="AC44" i="46"/>
  <c r="AC5" i="46"/>
  <c r="AC2" i="46"/>
  <c r="AC418" i="16"/>
  <c r="AC279" i="16"/>
  <c r="AC43" i="16"/>
  <c r="AC92" i="16"/>
  <c r="AC45" i="16"/>
  <c r="AC44" i="16"/>
  <c r="AC2" i="16"/>
  <c r="AA369" i="19"/>
  <c r="AA92" i="19"/>
  <c r="AA45" i="19"/>
  <c r="AA44" i="19"/>
  <c r="AD102" i="14"/>
  <c r="AD101" i="14"/>
  <c r="AD86" i="14"/>
  <c r="AD83" i="14"/>
  <c r="AD80" i="14"/>
  <c r="AD73" i="14"/>
  <c r="AD72" i="14"/>
  <c r="AD67" i="14"/>
  <c r="AD66" i="14"/>
  <c r="AD61" i="14"/>
  <c r="AD60" i="14"/>
  <c r="AD45" i="14"/>
  <c r="AD44" i="14"/>
  <c r="AD43" i="14"/>
  <c r="AB349" i="19" l="1"/>
  <c r="AD54" i="46"/>
  <c r="AD58" i="46" s="1"/>
  <c r="AC23" i="16"/>
  <c r="AC79" i="16"/>
  <c r="AC91" i="16"/>
  <c r="AA115" i="19"/>
  <c r="AA229" i="19"/>
  <c r="AA387" i="19"/>
  <c r="AA397" i="19"/>
  <c r="AA300" i="19"/>
  <c r="AB25" i="19"/>
  <c r="AA385" i="19"/>
  <c r="AA329" i="19"/>
  <c r="AA396" i="19"/>
  <c r="AA143" i="19"/>
  <c r="AC133" i="16"/>
  <c r="AE42" i="14"/>
  <c r="AC84" i="46"/>
  <c r="AD48" i="47"/>
  <c r="AD52" i="47" s="1"/>
  <c r="AD70" i="16"/>
  <c r="AD86" i="46"/>
  <c r="AD89" i="16"/>
  <c r="AC27" i="16"/>
  <c r="AC83" i="16"/>
  <c r="AD86" i="47"/>
  <c r="AC12" i="16"/>
  <c r="AB77" i="19"/>
  <c r="AD20" i="46"/>
  <c r="AD89" i="46"/>
  <c r="AD93" i="46" s="1"/>
  <c r="AB90" i="19"/>
  <c r="AD60" i="47"/>
  <c r="AD64" i="47" s="1"/>
  <c r="AD54" i="16"/>
  <c r="AB22" i="19"/>
  <c r="AD85" i="47"/>
  <c r="AD40" i="47"/>
  <c r="AD46" i="47" s="1"/>
  <c r="AD31" i="47"/>
  <c r="AC56" i="46"/>
  <c r="AC91" i="46"/>
  <c r="AD86" i="16"/>
  <c r="AE59" i="14"/>
  <c r="AE63" i="14" s="1"/>
  <c r="AB178" i="19"/>
  <c r="AA197" i="19"/>
  <c r="AA208" i="19"/>
  <c r="AA320" i="19"/>
  <c r="AA361" i="19"/>
  <c r="AA382" i="19"/>
  <c r="AB27" i="19"/>
  <c r="AA175" i="19"/>
  <c r="AA277" i="19"/>
  <c r="AB26" i="19"/>
  <c r="AA395" i="19"/>
  <c r="AD48" i="46"/>
  <c r="AD52" i="46" s="1"/>
  <c r="AD60" i="16"/>
  <c r="AD64" i="16" s="1"/>
  <c r="AA269" i="19"/>
  <c r="AA292" i="19"/>
  <c r="AC50" i="16"/>
  <c r="AC62" i="16"/>
  <c r="AC90" i="16"/>
  <c r="AB253" i="19"/>
  <c r="AB346" i="19"/>
  <c r="AB12" i="19"/>
  <c r="AA159" i="19"/>
  <c r="AB365" i="19"/>
  <c r="AD60" i="46"/>
  <c r="AD64" i="46" s="1"/>
  <c r="AA291" i="19"/>
  <c r="AC26" i="46"/>
  <c r="AC42" i="46"/>
  <c r="AA302" i="19"/>
  <c r="AA370" i="19"/>
  <c r="AB79" i="19"/>
  <c r="AB17" i="19"/>
  <c r="AC12" i="47"/>
  <c r="AC23" i="47"/>
  <c r="AC34" i="47"/>
  <c r="AB163" i="19"/>
  <c r="AA304" i="19"/>
  <c r="AA399" i="19"/>
  <c r="AD9" i="46"/>
  <c r="AC14" i="46"/>
  <c r="AC25" i="46"/>
  <c r="AC41" i="46"/>
  <c r="AB10" i="19"/>
  <c r="AD73" i="16"/>
  <c r="AD31" i="16"/>
  <c r="AC61" i="16"/>
  <c r="AC60" i="16" s="1"/>
  <c r="AC50" i="46"/>
  <c r="AC83" i="46"/>
  <c r="AB14" i="19"/>
  <c r="AA294" i="19"/>
  <c r="AA360" i="19"/>
  <c r="AA276" i="19"/>
  <c r="AA305" i="19"/>
  <c r="AB56" i="19"/>
  <c r="AA198" i="19"/>
  <c r="AA209" i="19"/>
  <c r="AA321" i="19"/>
  <c r="AD285" i="47"/>
  <c r="AD286" i="47" s="1"/>
  <c r="AD378" i="46"/>
  <c r="AD379" i="46" s="1"/>
  <c r="AD192" i="46"/>
  <c r="AD193" i="46" s="1"/>
  <c r="AC82" i="16"/>
  <c r="AD78" i="47"/>
  <c r="AD87" i="47" s="1"/>
  <c r="AB23" i="19"/>
  <c r="AD378" i="47"/>
  <c r="AD379" i="47" s="1"/>
  <c r="AD85" i="46"/>
  <c r="AE71" i="14"/>
  <c r="AE75" i="14" s="1"/>
  <c r="AB327" i="19"/>
  <c r="AB331" i="19" s="1"/>
  <c r="AD20" i="47"/>
  <c r="AB364" i="19"/>
  <c r="AE51" i="14"/>
  <c r="AE100" i="14"/>
  <c r="AE104" i="14" s="1"/>
  <c r="AC364" i="16"/>
  <c r="AC327" i="46"/>
  <c r="AD78" i="46"/>
  <c r="AD87" i="46" s="1"/>
  <c r="AB84" i="19"/>
  <c r="AB62" i="19"/>
  <c r="AE65" i="14"/>
  <c r="AE69" i="14" s="1"/>
  <c r="AD192" i="47"/>
  <c r="AB82" i="19"/>
  <c r="AC61" i="47"/>
  <c r="AC80" i="47"/>
  <c r="AC56" i="16"/>
  <c r="AC12" i="46"/>
  <c r="AC23" i="46"/>
  <c r="AC34" i="46"/>
  <c r="AB83" i="19"/>
  <c r="AB97" i="19"/>
  <c r="AB98" i="19" s="1"/>
  <c r="AB141" i="19"/>
  <c r="AB145" i="19" s="1"/>
  <c r="AB13" i="19"/>
  <c r="AD378" i="16"/>
  <c r="AD379" i="16" s="1"/>
  <c r="AE89" i="14"/>
  <c r="AC26" i="47"/>
  <c r="AC42" i="47"/>
  <c r="AC41" i="47"/>
  <c r="AD9" i="47"/>
  <c r="AD18" i="47" s="1"/>
  <c r="AB16" i="19"/>
  <c r="AA173" i="19"/>
  <c r="AA235" i="19"/>
  <c r="AC83" i="47"/>
  <c r="AC327" i="47"/>
  <c r="AB272" i="19"/>
  <c r="AA108" i="19"/>
  <c r="AA265" i="19"/>
  <c r="AA362" i="19"/>
  <c r="AC62" i="47"/>
  <c r="AB271" i="19"/>
  <c r="AD31" i="46"/>
  <c r="AB420" i="19"/>
  <c r="AD285" i="46"/>
  <c r="AD286" i="46" s="1"/>
  <c r="AC33" i="46"/>
  <c r="AC49" i="46"/>
  <c r="AA105" i="19"/>
  <c r="AC153" i="46"/>
  <c r="AB34" i="19"/>
  <c r="AC10" i="16"/>
  <c r="AD20" i="16"/>
  <c r="AD29" i="16" s="1"/>
  <c r="AA289" i="19"/>
  <c r="AA394" i="19"/>
  <c r="AA135" i="19"/>
  <c r="AA199" i="19"/>
  <c r="AA210" i="19"/>
  <c r="AA384" i="19"/>
  <c r="AA404" i="19"/>
  <c r="AC13" i="16"/>
  <c r="AD9" i="16"/>
  <c r="AB50" i="19"/>
  <c r="AA201" i="19"/>
  <c r="AA212" i="19"/>
  <c r="AA228" i="19"/>
  <c r="AA268" i="19"/>
  <c r="AD48" i="16"/>
  <c r="AD52" i="16" s="1"/>
  <c r="AB28" i="19"/>
  <c r="AB426" i="19"/>
  <c r="AA104" i="19"/>
  <c r="AD40" i="16"/>
  <c r="AD46" i="16" s="1"/>
  <c r="AD390" i="16"/>
  <c r="AB390" i="19" s="1"/>
  <c r="AE214" i="14"/>
  <c r="AE215" i="14" s="1"/>
  <c r="AE422" i="14"/>
  <c r="AE423" i="14" s="1"/>
  <c r="AE318" i="14"/>
  <c r="AE319" i="14" s="1"/>
  <c r="AE96" i="14"/>
  <c r="AB262" i="19"/>
  <c r="AD67" i="16"/>
  <c r="AB259" i="19"/>
  <c r="AB355" i="19"/>
  <c r="AA353" i="19"/>
  <c r="AB160" i="19"/>
  <c r="AC66" i="16"/>
  <c r="AA261" i="19"/>
  <c r="AB166" i="19"/>
  <c r="AA419" i="19"/>
  <c r="AA431" i="19"/>
  <c r="AB317" i="19"/>
  <c r="AA255" i="19"/>
  <c r="AB131" i="19"/>
  <c r="AB169" i="19"/>
  <c r="AB224" i="19"/>
  <c r="AD76" i="16"/>
  <c r="AB256" i="19"/>
  <c r="AA350" i="19"/>
  <c r="AA164" i="19"/>
  <c r="AA298" i="19"/>
  <c r="AA326" i="19"/>
  <c r="AA260" i="19"/>
  <c r="AA347" i="19"/>
  <c r="AA274" i="19"/>
  <c r="AA279" i="19" s="1"/>
  <c r="AA257" i="19"/>
  <c r="AA408" i="19"/>
  <c r="AC71" i="16"/>
  <c r="AB8" i="19"/>
  <c r="AB53" i="19"/>
  <c r="AB284" i="19"/>
  <c r="AA181" i="19"/>
  <c r="AA186" i="19" s="1"/>
  <c r="AA167" i="19"/>
  <c r="AA380" i="19"/>
  <c r="AB59" i="19"/>
  <c r="AD38" i="16"/>
  <c r="AB39" i="19"/>
  <c r="AD58" i="16"/>
  <c r="AB30" i="19"/>
  <c r="AB36" i="19"/>
  <c r="AA391" i="19"/>
  <c r="AB19" i="19"/>
  <c r="AB352" i="19"/>
  <c r="AD5" i="16"/>
  <c r="AB68" i="19"/>
  <c r="AB410" i="19"/>
  <c r="AB47" i="19"/>
  <c r="AC74" i="16"/>
  <c r="AC355" i="16"/>
  <c r="AE87" i="14"/>
  <c r="AE81" i="14"/>
  <c r="AB113" i="19"/>
  <c r="AB122" i="19" s="1"/>
  <c r="AA233" i="19"/>
  <c r="AA238" i="19" s="1"/>
  <c r="AA258" i="19"/>
  <c r="AA270" i="19"/>
  <c r="AA293" i="19"/>
  <c r="AA388" i="19"/>
  <c r="AA398" i="19"/>
  <c r="AA425" i="19"/>
  <c r="AC24" i="16"/>
  <c r="AC34" i="16"/>
  <c r="AC333" i="16"/>
  <c r="AC69" i="46"/>
  <c r="AC70" i="46" s="1"/>
  <c r="AB49" i="19"/>
  <c r="AB37" i="19"/>
  <c r="AD192" i="16"/>
  <c r="AD193" i="16" s="1"/>
  <c r="AD99" i="47"/>
  <c r="AB319" i="19"/>
  <c r="AB325" i="19" s="1"/>
  <c r="AB69" i="19"/>
  <c r="AB195" i="19"/>
  <c r="AB204" i="19" s="1"/>
  <c r="AB42" i="19"/>
  <c r="AB171" i="19"/>
  <c r="AB180" i="19" s="1"/>
  <c r="AB75" i="19"/>
  <c r="AB80" i="19"/>
  <c r="AD409" i="14"/>
  <c r="AD512" i="14"/>
  <c r="AA117" i="19"/>
  <c r="AA389" i="19"/>
  <c r="AC15" i="16"/>
  <c r="AC37" i="16"/>
  <c r="AC81" i="47"/>
  <c r="AC420" i="47"/>
  <c r="AB179" i="19"/>
  <c r="AD285" i="16"/>
  <c r="AD286" i="16" s="1"/>
  <c r="AD78" i="16"/>
  <c r="AD87" i="16" s="1"/>
  <c r="AB288" i="19"/>
  <c r="AB297" i="19" s="1"/>
  <c r="AB32" i="19"/>
  <c r="AB91" i="19"/>
  <c r="AB206" i="19"/>
  <c r="AB215" i="19" s="1"/>
  <c r="AD193" i="14"/>
  <c r="AD467" i="14"/>
  <c r="AD473" i="14" s="1"/>
  <c r="AA107" i="19"/>
  <c r="AA130" i="19"/>
  <c r="AA236" i="19"/>
  <c r="AA400" i="19"/>
  <c r="AA413" i="19"/>
  <c r="AC69" i="16"/>
  <c r="AC69" i="47"/>
  <c r="AC70" i="47" s="1"/>
  <c r="AC16" i="47"/>
  <c r="AC27" i="47"/>
  <c r="AC24" i="47"/>
  <c r="AC37" i="47"/>
  <c r="AC38" i="47" s="1"/>
  <c r="AC84" i="47"/>
  <c r="AB71" i="19"/>
  <c r="AD93" i="16"/>
  <c r="AB15" i="19"/>
  <c r="AD58" i="14"/>
  <c r="AD201" i="14"/>
  <c r="AD279" i="14"/>
  <c r="AC17" i="16"/>
  <c r="AC10" i="46"/>
  <c r="AC17" i="47"/>
  <c r="AC28" i="47"/>
  <c r="AC66" i="47"/>
  <c r="AC67" i="47" s="1"/>
  <c r="AB81" i="19"/>
  <c r="AB74" i="19"/>
  <c r="AB61" i="19"/>
  <c r="AB66" i="19"/>
  <c r="AA363" i="19"/>
  <c r="AC28" i="16"/>
  <c r="AC59" i="16"/>
  <c r="AC84" i="16"/>
  <c r="AC226" i="16"/>
  <c r="AC55" i="16"/>
  <c r="AC54" i="16" s="1"/>
  <c r="AC81" i="16"/>
  <c r="AC30" i="16"/>
  <c r="AC327" i="16"/>
  <c r="AC22" i="46"/>
  <c r="AC21" i="46"/>
  <c r="AC32" i="46"/>
  <c r="AC10" i="47"/>
  <c r="AC21" i="47"/>
  <c r="AC32" i="47"/>
  <c r="AB65" i="19"/>
  <c r="AB432" i="19"/>
  <c r="AB401" i="19"/>
  <c r="AB392" i="19"/>
  <c r="AB299" i="19"/>
  <c r="AB308" i="19" s="1"/>
  <c r="AB24" i="19"/>
  <c r="AB41" i="19"/>
  <c r="AB191" i="19"/>
  <c r="AA267" i="19"/>
  <c r="AA290" i="19"/>
  <c r="AA433" i="19"/>
  <c r="AB55" i="19"/>
  <c r="AB377" i="19"/>
  <c r="AB133" i="19"/>
  <c r="AB139" i="19" s="1"/>
  <c r="AB88" i="19"/>
  <c r="AB381" i="19"/>
  <c r="AB11" i="19"/>
  <c r="AD273" i="14"/>
  <c r="AD487" i="14"/>
  <c r="AA301" i="19"/>
  <c r="AA386" i="19"/>
  <c r="AC169" i="16"/>
  <c r="AB102" i="19"/>
  <c r="AB111" i="19" s="1"/>
  <c r="AB21" i="19"/>
  <c r="AD89" i="47"/>
  <c r="AD93" i="47" s="1"/>
  <c r="AB357" i="19"/>
  <c r="AB366" i="19" s="1"/>
  <c r="AB226" i="19"/>
  <c r="AB232" i="19" s="1"/>
  <c r="AB264" i="19"/>
  <c r="AB273" i="19" s="1"/>
  <c r="AB72" i="19"/>
  <c r="AB33" i="19"/>
  <c r="AD85" i="14"/>
  <c r="AD111" i="46"/>
  <c r="AD99" i="46"/>
  <c r="AD100" i="46" s="1"/>
  <c r="AD18" i="46"/>
  <c r="AD111" i="16"/>
  <c r="AD99" i="16"/>
  <c r="AD100" i="16" s="1"/>
  <c r="AE84" i="14"/>
  <c r="AE305" i="14"/>
  <c r="AE97" i="14" s="1"/>
  <c r="AE110" i="14"/>
  <c r="AD169" i="14"/>
  <c r="AD363" i="14"/>
  <c r="AC256" i="16"/>
  <c r="AC392" i="16"/>
  <c r="AC401" i="16" s="1"/>
  <c r="AC442" i="16"/>
  <c r="AC339" i="47"/>
  <c r="AD155" i="14"/>
  <c r="AD82" i="14"/>
  <c r="AA383" i="19"/>
  <c r="AA393" i="19"/>
  <c r="AA402" i="19"/>
  <c r="AC89" i="16"/>
  <c r="AC124" i="16"/>
  <c r="AC339" i="16"/>
  <c r="AC81" i="46"/>
  <c r="AC56" i="47"/>
  <c r="AA140" i="19"/>
  <c r="AA165" i="19"/>
  <c r="AA177" i="19"/>
  <c r="AA200" i="19"/>
  <c r="AA211" i="19"/>
  <c r="AA227" i="19"/>
  <c r="AA254" i="19"/>
  <c r="AC206" i="16"/>
  <c r="AC432" i="16"/>
  <c r="AC24" i="46"/>
  <c r="AC91" i="47"/>
  <c r="AC272" i="47"/>
  <c r="AD99" i="14"/>
  <c r="AD465" i="14"/>
  <c r="AA103" i="19"/>
  <c r="AC25" i="16"/>
  <c r="AC68" i="16"/>
  <c r="AC11" i="16"/>
  <c r="AC22" i="16"/>
  <c r="AC90" i="46"/>
  <c r="AC89" i="46" s="1"/>
  <c r="AC93" i="46" s="1"/>
  <c r="AC420" i="46"/>
  <c r="AC75" i="47"/>
  <c r="AC76" i="47" s="1"/>
  <c r="AC14" i="47"/>
  <c r="AC25" i="47"/>
  <c r="AC381" i="47"/>
  <c r="AC450" i="47"/>
  <c r="AD146" i="14"/>
  <c r="AC271" i="16"/>
  <c r="AC339" i="46"/>
  <c r="AC357" i="46"/>
  <c r="AC333" i="47"/>
  <c r="AC432" i="47"/>
  <c r="AD481" i="14"/>
  <c r="AC166" i="16"/>
  <c r="AC439" i="16"/>
  <c r="AC27" i="46"/>
  <c r="AC62" i="46"/>
  <c r="AC264" i="46"/>
  <c r="AC17" i="46"/>
  <c r="AC299" i="46"/>
  <c r="AC141" i="47"/>
  <c r="AD70" i="14"/>
  <c r="AD321" i="14"/>
  <c r="AD377" i="14"/>
  <c r="AD401" i="14"/>
  <c r="AC47" i="16"/>
  <c r="AC272" i="46"/>
  <c r="AC392" i="46"/>
  <c r="AC13" i="47"/>
  <c r="AD113" i="14"/>
  <c r="AD41" i="14"/>
  <c r="AD425" i="14"/>
  <c r="AD435" i="14" s="1"/>
  <c r="AD421" i="14"/>
  <c r="AC113" i="16"/>
  <c r="AC122" i="16" s="1"/>
  <c r="AC259" i="16"/>
  <c r="AC288" i="16"/>
  <c r="AC319" i="16"/>
  <c r="AC357" i="16"/>
  <c r="AC420" i="16"/>
  <c r="AC445" i="16"/>
  <c r="AC61" i="46"/>
  <c r="AC16" i="46"/>
  <c r="AC141" i="46"/>
  <c r="AC206" i="46"/>
  <c r="AC288" i="46"/>
  <c r="AC49" i="47"/>
  <c r="AC153" i="47"/>
  <c r="AC15" i="47"/>
  <c r="AC90" i="47"/>
  <c r="AC72" i="47"/>
  <c r="AC73" i="47" s="1"/>
  <c r="AD505" i="14"/>
  <c r="AD514" i="14" s="1"/>
  <c r="AA418" i="19"/>
  <c r="AC147" i="16"/>
  <c r="AC14" i="16"/>
  <c r="AC299" i="16"/>
  <c r="AC308" i="16" s="1"/>
  <c r="AC42" i="16"/>
  <c r="AC365" i="16"/>
  <c r="AC113" i="46"/>
  <c r="AC82" i="46"/>
  <c r="AC426" i="46"/>
  <c r="AC246" i="47"/>
  <c r="AD513" i="14"/>
  <c r="AC32" i="16"/>
  <c r="AC178" i="16"/>
  <c r="AC246" i="16"/>
  <c r="AC262" i="16"/>
  <c r="AC349" i="16"/>
  <c r="AC377" i="16"/>
  <c r="AC410" i="16"/>
  <c r="AC448" i="16"/>
  <c r="AC124" i="46"/>
  <c r="AC195" i="46"/>
  <c r="AC204" i="46" s="1"/>
  <c r="AC55" i="46"/>
  <c r="AC54" i="46" s="1"/>
  <c r="AC58" i="46" s="1"/>
  <c r="AC333" i="46"/>
  <c r="AC381" i="46"/>
  <c r="AC390" i="46" s="1"/>
  <c r="AC171" i="47"/>
  <c r="AC264" i="47"/>
  <c r="AC299" i="47"/>
  <c r="AC357" i="47"/>
  <c r="AD64" i="14"/>
  <c r="AD259" i="14"/>
  <c r="AD371" i="14"/>
  <c r="AD383" i="14"/>
  <c r="AC75" i="16"/>
  <c r="AC53" i="16"/>
  <c r="AC33" i="16"/>
  <c r="AC381" i="16"/>
  <c r="AC75" i="46"/>
  <c r="AC76" i="46" s="1"/>
  <c r="AC102" i="46"/>
  <c r="AC111" i="46" s="1"/>
  <c r="AC206" i="47"/>
  <c r="AC50" i="47"/>
  <c r="AC392" i="47"/>
  <c r="AD163" i="14"/>
  <c r="AC264" i="16"/>
  <c r="AC352" i="16"/>
  <c r="AC450" i="16"/>
  <c r="AC72" i="46"/>
  <c r="AC73" i="46" s="1"/>
  <c r="AC450" i="46"/>
  <c r="AC124" i="47"/>
  <c r="AC160" i="47"/>
  <c r="AC22" i="47"/>
  <c r="AC33" i="47"/>
  <c r="AC288" i="47"/>
  <c r="AC297" i="47" s="1"/>
  <c r="AD217" i="14"/>
  <c r="AD297" i="14"/>
  <c r="AD304" i="14" s="1"/>
  <c r="AD305" i="14" s="1"/>
  <c r="AD456" i="14"/>
  <c r="AD175" i="14"/>
  <c r="AD79" i="14"/>
  <c r="AD475" i="14"/>
  <c r="AA421" i="19"/>
  <c r="AC16" i="16"/>
  <c r="AC26" i="16"/>
  <c r="AC141" i="16"/>
  <c r="AC195" i="16"/>
  <c r="AC272" i="16"/>
  <c r="AC426" i="16"/>
  <c r="AC458" i="16"/>
  <c r="AC80" i="46"/>
  <c r="AC13" i="46"/>
  <c r="AC147" i="46"/>
  <c r="AC15" i="46"/>
  <c r="AC246" i="46"/>
  <c r="AC432" i="46"/>
  <c r="AC102" i="47"/>
  <c r="AC111" i="47" s="1"/>
  <c r="AC147" i="47"/>
  <c r="AC195" i="47"/>
  <c r="AC204" i="47" s="1"/>
  <c r="AC82" i="47"/>
  <c r="AC426" i="47"/>
  <c r="AA161" i="19"/>
  <c r="AA411" i="19"/>
  <c r="AA367" i="19"/>
  <c r="AA372" i="19" s="1"/>
  <c r="AA358" i="19"/>
  <c r="AA43" i="19"/>
  <c r="AA348" i="19"/>
  <c r="AA172" i="19"/>
  <c r="AA162" i="19"/>
  <c r="AA434" i="19"/>
  <c r="AA345" i="19"/>
  <c r="AA303" i="19"/>
  <c r="AA252" i="19"/>
  <c r="AA119" i="19"/>
  <c r="AA354" i="19"/>
  <c r="AA118" i="19"/>
  <c r="AA184" i="19"/>
  <c r="AA176" i="19"/>
  <c r="AA168" i="19"/>
  <c r="AA134" i="19"/>
  <c r="AA409" i="19"/>
  <c r="AA351" i="19"/>
  <c r="AA207" i="19"/>
  <c r="AA183" i="19"/>
  <c r="AA116" i="19"/>
  <c r="AA106" i="19"/>
  <c r="AA328" i="19"/>
  <c r="AA316" i="19"/>
  <c r="AA223" i="19"/>
  <c r="AA196" i="19"/>
  <c r="AA174" i="19"/>
  <c r="AA142" i="19"/>
  <c r="AA427" i="19"/>
  <c r="AA359" i="19"/>
  <c r="AA266" i="19"/>
  <c r="AA114" i="19"/>
  <c r="AC113" i="47"/>
  <c r="AC11" i="47"/>
  <c r="AC224" i="47"/>
  <c r="AC352" i="47"/>
  <c r="AC55" i="47"/>
  <c r="AC79" i="47"/>
  <c r="AC271" i="47"/>
  <c r="AC11" i="46"/>
  <c r="AC28" i="46"/>
  <c r="AC352" i="46"/>
  <c r="AC66" i="46"/>
  <c r="AC67" i="46" s="1"/>
  <c r="AC79" i="46"/>
  <c r="AC171" i="46"/>
  <c r="AC37" i="46"/>
  <c r="AC38" i="46" s="1"/>
  <c r="AC271" i="46"/>
  <c r="AC72" i="16"/>
  <c r="AC80" i="16"/>
  <c r="AC88" i="16"/>
  <c r="AC153" i="16"/>
  <c r="AC163" i="16"/>
  <c r="AC171" i="16"/>
  <c r="AC179" i="16"/>
  <c r="AC21" i="16"/>
  <c r="AC457" i="16"/>
  <c r="AC102" i="16"/>
  <c r="AC41" i="16"/>
  <c r="AC49" i="16"/>
  <c r="AC48" i="16" s="1"/>
  <c r="AD200" i="14"/>
  <c r="AD10" i="14"/>
  <c r="AD408" i="14"/>
  <c r="AC85" i="16" l="1"/>
  <c r="AA364" i="19"/>
  <c r="AC31" i="46"/>
  <c r="AA23" i="19"/>
  <c r="AC48" i="46"/>
  <c r="AC52" i="46" s="1"/>
  <c r="AD6" i="46"/>
  <c r="AD7" i="46" s="1"/>
  <c r="AA12" i="19"/>
  <c r="AB60" i="19"/>
  <c r="AB40" i="19"/>
  <c r="AB46" i="19" s="1"/>
  <c r="AB86" i="19"/>
  <c r="AC40" i="46"/>
  <c r="AC46" i="46" s="1"/>
  <c r="AA16" i="19"/>
  <c r="AA327" i="19"/>
  <c r="AA331" i="19" s="1"/>
  <c r="AB85" i="19"/>
  <c r="AA262" i="19"/>
  <c r="AA83" i="19"/>
  <c r="AC60" i="47"/>
  <c r="AC64" i="47" s="1"/>
  <c r="AD51" i="14"/>
  <c r="AB9" i="19"/>
  <c r="AB18" i="19" s="1"/>
  <c r="AD59" i="14"/>
  <c r="AD63" i="14" s="1"/>
  <c r="AA50" i="19"/>
  <c r="AA56" i="19"/>
  <c r="AD6" i="47"/>
  <c r="AD7" i="47" s="1"/>
  <c r="AA84" i="19"/>
  <c r="AC86" i="47"/>
  <c r="AD18" i="16"/>
  <c r="AA62" i="19"/>
  <c r="AD84" i="14"/>
  <c r="AB31" i="19"/>
  <c r="AC9" i="16"/>
  <c r="AC40" i="47"/>
  <c r="AC46" i="47" s="1"/>
  <c r="AA33" i="19"/>
  <c r="AA10" i="19"/>
  <c r="AC192" i="16"/>
  <c r="AA24" i="19"/>
  <c r="AC99" i="47"/>
  <c r="AD6" i="16"/>
  <c r="AD7" i="16" s="1"/>
  <c r="AB89" i="19"/>
  <c r="AB93" i="19" s="1"/>
  <c r="AA27" i="19"/>
  <c r="AC20" i="47"/>
  <c r="AC378" i="47"/>
  <c r="AC379" i="47" s="1"/>
  <c r="AC54" i="47"/>
  <c r="AC58" i="47" s="1"/>
  <c r="AC31" i="47"/>
  <c r="AA13" i="19"/>
  <c r="AC285" i="46"/>
  <c r="AC286" i="46" s="1"/>
  <c r="AC378" i="46"/>
  <c r="AC379" i="46" s="1"/>
  <c r="AC9" i="46"/>
  <c r="AC18" i="46" s="1"/>
  <c r="AA17" i="19"/>
  <c r="AA42" i="19"/>
  <c r="AA365" i="19"/>
  <c r="AA25" i="19"/>
  <c r="AC31" i="16"/>
  <c r="AD100" i="14"/>
  <c r="AD104" i="14" s="1"/>
  <c r="AD42" i="14"/>
  <c r="AD65" i="14"/>
  <c r="AD69" i="14" s="1"/>
  <c r="AD422" i="14"/>
  <c r="AD423" i="14" s="1"/>
  <c r="AA355" i="19"/>
  <c r="AA166" i="19"/>
  <c r="AA352" i="19"/>
  <c r="AA256" i="19"/>
  <c r="AA69" i="19"/>
  <c r="AC70" i="16"/>
  <c r="AA349" i="19"/>
  <c r="AA259" i="19"/>
  <c r="AC64" i="16"/>
  <c r="AA71" i="19"/>
  <c r="AC73" i="16"/>
  <c r="AA169" i="19"/>
  <c r="AA30" i="19"/>
  <c r="AA74" i="19"/>
  <c r="AB38" i="19"/>
  <c r="AA59" i="19"/>
  <c r="AB70" i="19"/>
  <c r="AC76" i="16"/>
  <c r="AB67" i="19"/>
  <c r="AA410" i="19"/>
  <c r="AA53" i="19"/>
  <c r="AB5" i="19"/>
  <c r="AB73" i="19"/>
  <c r="AD81" i="14"/>
  <c r="AD87" i="14"/>
  <c r="AC20" i="16"/>
  <c r="AB192" i="19"/>
  <c r="AB193" i="19" s="1"/>
  <c r="AA68" i="19"/>
  <c r="AC89" i="47"/>
  <c r="AC93" i="47" s="1"/>
  <c r="AC20" i="46"/>
  <c r="AA14" i="19"/>
  <c r="AA91" i="19"/>
  <c r="AA34" i="19"/>
  <c r="AB285" i="19"/>
  <c r="AB286" i="19" s="1"/>
  <c r="AB78" i="19"/>
  <c r="AB87" i="19" s="1"/>
  <c r="AC9" i="47"/>
  <c r="AC18" i="47" s="1"/>
  <c r="AA272" i="19"/>
  <c r="AA47" i="19"/>
  <c r="AD318" i="14"/>
  <c r="AB48" i="19"/>
  <c r="AB52" i="19" s="1"/>
  <c r="AD89" i="14"/>
  <c r="AC52" i="16"/>
  <c r="AA377" i="19"/>
  <c r="AB20" i="19"/>
  <c r="AB29" i="19" s="1"/>
  <c r="AB54" i="19"/>
  <c r="AB76" i="19"/>
  <c r="AC40" i="16"/>
  <c r="AC93" i="16"/>
  <c r="AC390" i="47"/>
  <c r="AC285" i="16"/>
  <c r="AB99" i="19"/>
  <c r="AB100" i="19" s="1"/>
  <c r="AD97" i="14"/>
  <c r="AC86" i="16"/>
  <c r="AC99" i="46"/>
  <c r="AA420" i="19"/>
  <c r="AC192" i="47"/>
  <c r="AB379" i="19"/>
  <c r="AB378" i="19"/>
  <c r="AE111" i="14"/>
  <c r="AC297" i="46"/>
  <c r="AA195" i="19"/>
  <c r="AA288" i="19"/>
  <c r="AA81" i="19"/>
  <c r="AD71" i="14"/>
  <c r="AD75" i="14" s="1"/>
  <c r="AD96" i="14"/>
  <c r="AA179" i="19"/>
  <c r="AA15" i="19"/>
  <c r="AC58" i="16"/>
  <c r="AA61" i="19"/>
  <c r="AA271" i="19"/>
  <c r="AA178" i="19"/>
  <c r="AC192" i="46"/>
  <c r="AA66" i="19"/>
  <c r="AA79" i="19"/>
  <c r="AA90" i="19"/>
  <c r="AC285" i="47"/>
  <c r="AC286" i="47" s="1"/>
  <c r="AC378" i="16"/>
  <c r="AC379" i="16" s="1"/>
  <c r="AA432" i="19"/>
  <c r="AC60" i="46"/>
  <c r="AC64" i="46" s="1"/>
  <c r="AA102" i="19"/>
  <c r="AA426" i="19"/>
  <c r="AA11" i="19"/>
  <c r="AA28" i="19"/>
  <c r="AA88" i="19"/>
  <c r="AA141" i="19"/>
  <c r="AA145" i="19" s="1"/>
  <c r="AC390" i="16"/>
  <c r="AA26" i="19"/>
  <c r="AD214" i="14"/>
  <c r="AA82" i="19"/>
  <c r="AA381" i="19"/>
  <c r="AA22" i="19"/>
  <c r="AA41" i="19"/>
  <c r="AC86" i="46"/>
  <c r="AC48" i="47"/>
  <c r="AC52" i="47" s="1"/>
  <c r="AA171" i="19"/>
  <c r="AA163" i="19"/>
  <c r="AA75" i="19"/>
  <c r="AA49" i="19"/>
  <c r="AA55" i="19"/>
  <c r="AA264" i="19"/>
  <c r="AA32" i="19"/>
  <c r="AA21" i="19"/>
  <c r="AA206" i="19"/>
  <c r="AA401" i="19"/>
  <c r="AA392" i="19"/>
  <c r="AA226" i="19"/>
  <c r="AA357" i="19"/>
  <c r="AA133" i="19"/>
  <c r="AA113" i="19"/>
  <c r="AA72" i="19"/>
  <c r="AA319" i="19"/>
  <c r="AA80" i="19"/>
  <c r="AA37" i="19"/>
  <c r="AA299" i="19"/>
  <c r="AA308" i="19" s="1"/>
  <c r="AC85" i="47"/>
  <c r="AC78" i="47"/>
  <c r="AC87" i="47" s="1"/>
  <c r="AC78" i="46"/>
  <c r="AC87" i="46" s="1"/>
  <c r="AC85" i="46"/>
  <c r="AC111" i="16"/>
  <c r="AC99" i="16"/>
  <c r="AC78" i="16"/>
  <c r="AD110" i="14"/>
  <c r="AA31" i="19" l="1"/>
  <c r="AA60" i="19"/>
  <c r="AA89" i="19"/>
  <c r="AA93" i="19" s="1"/>
  <c r="AA86" i="19"/>
  <c r="AA9" i="19"/>
  <c r="AA70" i="19"/>
  <c r="AA73" i="19"/>
  <c r="AA76" i="19"/>
  <c r="AA379" i="19"/>
  <c r="AB6" i="19"/>
  <c r="AB7" i="19" s="1"/>
  <c r="AC6" i="47"/>
  <c r="AC7" i="47" s="1"/>
  <c r="AA390" i="19"/>
  <c r="AA85" i="19"/>
  <c r="AC6" i="16"/>
  <c r="AA78" i="19"/>
  <c r="AA378" i="19"/>
  <c r="AA40" i="19"/>
  <c r="AA192" i="19"/>
  <c r="AA20" i="19"/>
  <c r="AA54" i="19"/>
  <c r="AA285" i="19"/>
  <c r="AA48" i="19"/>
  <c r="AA52" i="19" s="1"/>
  <c r="AC6" i="46"/>
  <c r="AC7" i="46" s="1"/>
  <c r="AA6" i="19" l="1"/>
  <c r="AA101" i="19" l="1"/>
  <c r="AA111" i="19" l="1"/>
  <c r="AA112" i="19"/>
  <c r="AA122" i="19" s="1"/>
  <c r="AC98" i="46" l="1"/>
  <c r="AC100" i="46"/>
  <c r="AC191" i="46" l="1"/>
  <c r="AC193" i="46"/>
  <c r="AC273" i="16" l="1"/>
  <c r="AA263" i="19"/>
  <c r="AA273" i="19" s="1"/>
  <c r="AC139" i="16"/>
  <c r="AA132" i="19"/>
  <c r="AA139" i="19" s="1"/>
  <c r="AC366" i="16"/>
  <c r="AA356" i="19"/>
  <c r="AA366" i="19" s="1"/>
  <c r="AC39" i="16"/>
  <c r="AC160" i="16"/>
  <c r="AA158" i="19"/>
  <c r="AA160" i="19" s="1"/>
  <c r="AC297" i="16"/>
  <c r="AA287" i="19"/>
  <c r="AA297" i="19" s="1"/>
  <c r="AC325" i="16"/>
  <c r="AA318" i="19"/>
  <c r="AA325" i="19" s="1"/>
  <c r="AC77" i="16"/>
  <c r="AA170" i="19"/>
  <c r="AA180" i="19" s="1"/>
  <c r="AC317" i="16"/>
  <c r="AA315" i="19"/>
  <c r="AA317" i="19" s="1"/>
  <c r="AC65" i="16" l="1"/>
  <c r="AC67" i="16" s="1"/>
  <c r="AC46" i="16"/>
  <c r="AA39" i="19"/>
  <c r="AA46" i="19" s="1"/>
  <c r="AC19" i="16"/>
  <c r="AC215" i="16"/>
  <c r="AA205" i="19"/>
  <c r="AA215" i="19" s="1"/>
  <c r="AC87" i="16"/>
  <c r="AA99" i="19"/>
  <c r="AA77" i="19"/>
  <c r="AA87" i="19" s="1"/>
  <c r="AC36" i="16"/>
  <c r="AC131" i="16"/>
  <c r="AA129" i="19"/>
  <c r="AA131" i="19" s="1"/>
  <c r="AC224" i="16"/>
  <c r="AA222" i="19"/>
  <c r="AA224" i="19" s="1"/>
  <c r="AC8" i="16"/>
  <c r="AC204" i="16"/>
  <c r="AA194" i="19"/>
  <c r="AA204" i="19" s="1"/>
  <c r="AC253" i="16"/>
  <c r="AA251" i="19"/>
  <c r="AA253" i="19" s="1"/>
  <c r="AC232" i="16"/>
  <c r="AA225" i="19"/>
  <c r="AA232" i="19" s="1"/>
  <c r="AC346" i="16"/>
  <c r="AA344" i="19"/>
  <c r="AA346" i="19" s="1"/>
  <c r="AA65" i="19" l="1"/>
  <c r="AA67" i="19" s="1"/>
  <c r="AC38" i="16"/>
  <c r="AA36" i="19"/>
  <c r="AA38" i="19" s="1"/>
  <c r="AC18" i="16"/>
  <c r="AA8" i="19"/>
  <c r="AA18" i="19" s="1"/>
  <c r="AC29" i="16"/>
  <c r="AA19" i="19"/>
  <c r="AA29" i="19" s="1"/>
  <c r="AC193" i="16" l="1"/>
  <c r="AC191" i="16"/>
  <c r="AA190" i="19"/>
  <c r="AA283" i="19"/>
  <c r="AC286" i="16"/>
  <c r="AC284" i="16"/>
  <c r="AA191" i="19" l="1"/>
  <c r="AA193" i="19"/>
  <c r="AC98" i="16"/>
  <c r="AC100" i="16"/>
  <c r="AA4" i="19"/>
  <c r="AC5" i="16"/>
  <c r="AC7" i="16"/>
  <c r="AA284" i="19"/>
  <c r="AA286" i="19"/>
  <c r="AA97" i="19"/>
  <c r="AA7" i="19" l="1"/>
  <c r="AA5" i="19"/>
  <c r="AA98" i="19"/>
  <c r="AA100" i="19"/>
  <c r="AD319" i="14" l="1"/>
  <c r="AD209" i="14" l="1"/>
  <c r="AD111" i="14"/>
  <c r="AD521" i="14"/>
  <c r="AD313" i="14"/>
  <c r="AD215" i="14"/>
  <c r="AD417" i="14"/>
  <c r="Z1" i="19" l="1"/>
  <c r="Z51" i="19"/>
  <c r="Z57" i="19"/>
  <c r="Z63" i="19"/>
  <c r="Z136" i="19"/>
  <c r="Z182" i="19"/>
  <c r="Z185" i="19"/>
  <c r="Z234" i="19"/>
  <c r="Z275" i="19"/>
  <c r="Z278" i="19"/>
  <c r="Z322" i="19"/>
  <c r="Z368" i="19"/>
  <c r="Z371" i="19"/>
  <c r="Z403" i="19"/>
  <c r="Z407" i="19"/>
  <c r="Z412" i="19"/>
  <c r="Z416" i="19"/>
  <c r="Z417" i="19"/>
  <c r="Z424" i="19"/>
  <c r="Z430" i="19"/>
  <c r="AB448" i="47"/>
  <c r="AB445" i="47"/>
  <c r="AB442" i="47"/>
  <c r="AB439" i="47"/>
  <c r="AB410" i="47"/>
  <c r="AB377" i="47"/>
  <c r="AB355" i="47"/>
  <c r="AB349" i="47"/>
  <c r="AB346" i="47"/>
  <c r="AB317" i="47"/>
  <c r="AB284" i="47"/>
  <c r="AB262" i="47"/>
  <c r="AB259" i="47"/>
  <c r="AB256" i="47"/>
  <c r="AB253" i="47"/>
  <c r="AB43" i="47"/>
  <c r="AB224" i="47"/>
  <c r="AB169" i="47"/>
  <c r="AB166" i="47"/>
  <c r="AB160" i="47"/>
  <c r="AB131" i="47"/>
  <c r="AB92" i="47"/>
  <c r="AB45" i="47"/>
  <c r="AB44" i="47"/>
  <c r="AB5" i="47"/>
  <c r="AB2" i="47"/>
  <c r="AB448" i="46"/>
  <c r="AB445" i="46"/>
  <c r="AB442" i="46"/>
  <c r="AB439" i="46"/>
  <c r="AB410" i="46"/>
  <c r="AB377" i="46"/>
  <c r="AB355" i="46"/>
  <c r="AB352" i="46"/>
  <c r="AB349" i="46"/>
  <c r="AB346" i="46"/>
  <c r="AB317" i="46"/>
  <c r="AB284" i="46"/>
  <c r="AB262" i="46"/>
  <c r="AB259" i="46"/>
  <c r="AB256" i="46"/>
  <c r="AB253" i="46"/>
  <c r="AB43" i="46"/>
  <c r="AB224" i="46"/>
  <c r="AB191" i="46"/>
  <c r="AB169" i="46"/>
  <c r="AB166" i="46"/>
  <c r="AB163" i="46"/>
  <c r="AB160" i="46"/>
  <c r="AB131" i="46"/>
  <c r="AB98" i="46"/>
  <c r="AB92" i="46"/>
  <c r="AB45" i="46"/>
  <c r="AB44" i="46"/>
  <c r="AB5" i="46"/>
  <c r="AB2" i="46"/>
  <c r="AB418" i="16"/>
  <c r="AB279" i="16"/>
  <c r="AB43" i="16"/>
  <c r="AB92" i="16"/>
  <c r="AB45" i="16"/>
  <c r="AB44" i="16"/>
  <c r="AB2" i="16"/>
  <c r="Z402" i="19"/>
  <c r="Z393" i="19"/>
  <c r="Z391" i="19"/>
  <c r="Z361" i="19"/>
  <c r="Z350" i="19"/>
  <c r="Z274" i="19"/>
  <c r="Z261" i="19"/>
  <c r="Z210" i="19"/>
  <c r="Z201" i="19"/>
  <c r="Z132" i="19"/>
  <c r="Z92" i="19"/>
  <c r="Z301" i="19" l="1"/>
  <c r="Z351" i="19"/>
  <c r="Z352" i="19" s="1"/>
  <c r="Z184" i="19"/>
  <c r="Z425" i="19"/>
  <c r="Z289" i="19"/>
  <c r="Z398" i="19"/>
  <c r="AB17" i="47"/>
  <c r="AB28" i="47"/>
  <c r="Z211" i="19"/>
  <c r="Z362" i="19"/>
  <c r="Z200" i="19"/>
  <c r="AB81" i="47"/>
  <c r="AB11" i="46"/>
  <c r="AB22" i="46"/>
  <c r="Z228" i="19"/>
  <c r="Z117" i="19"/>
  <c r="Z143" i="19"/>
  <c r="Z199" i="19"/>
  <c r="AB10" i="16"/>
  <c r="AB28" i="16"/>
  <c r="Z266" i="19"/>
  <c r="Z369" i="19"/>
  <c r="Z396" i="19"/>
  <c r="Z176" i="19"/>
  <c r="Z229" i="19"/>
  <c r="Z267" i="19"/>
  <c r="Z345" i="19"/>
  <c r="Z387" i="19"/>
  <c r="Z397" i="19"/>
  <c r="AB160" i="16"/>
  <c r="Z283" i="19"/>
  <c r="Z326" i="19"/>
  <c r="Z165" i="19"/>
  <c r="Z298" i="19"/>
  <c r="Z347" i="19"/>
  <c r="Z170" i="19"/>
  <c r="Z222" i="19"/>
  <c r="Z260" i="19"/>
  <c r="Z262" i="19" s="1"/>
  <c r="Z257" i="19"/>
  <c r="Z167" i="19"/>
  <c r="Z233" i="19"/>
  <c r="Z238" i="19" s="1"/>
  <c r="AB19" i="16"/>
  <c r="Z344" i="19"/>
  <c r="Z356" i="19"/>
  <c r="Z291" i="19"/>
  <c r="AB91" i="16"/>
  <c r="Z302" i="19"/>
  <c r="Z112" i="19"/>
  <c r="Z190" i="19"/>
  <c r="Z212" i="19"/>
  <c r="Z251" i="19"/>
  <c r="Z263" i="19"/>
  <c r="Z329" i="19"/>
  <c r="Z353" i="19"/>
  <c r="Z363" i="19"/>
  <c r="Z384" i="19"/>
  <c r="Z419" i="19"/>
  <c r="Z431" i="19"/>
  <c r="Z225" i="19"/>
  <c r="Z370" i="19"/>
  <c r="AB77" i="16"/>
  <c r="Z268" i="19"/>
  <c r="Z173" i="19"/>
  <c r="Z293" i="19"/>
  <c r="Z303" i="19"/>
  <c r="Z404" i="19"/>
  <c r="Z162" i="19"/>
  <c r="Z194" i="19"/>
  <c r="Z227" i="19"/>
  <c r="Z265" i="19"/>
  <c r="Z277" i="19"/>
  <c r="Z294" i="19"/>
  <c r="Z304" i="19"/>
  <c r="Z367" i="19"/>
  <c r="Z372" i="19" s="1"/>
  <c r="Z385" i="19"/>
  <c r="Z395" i="19"/>
  <c r="Z316" i="19"/>
  <c r="AB83" i="46"/>
  <c r="Z196" i="19"/>
  <c r="Z45" i="19"/>
  <c r="Z197" i="19"/>
  <c r="Z207" i="19"/>
  <c r="Z255" i="19"/>
  <c r="Z358" i="19"/>
  <c r="Z4" i="19"/>
  <c r="Z44" i="19"/>
  <c r="Z107" i="19"/>
  <c r="Z208" i="19"/>
  <c r="Z320" i="19"/>
  <c r="AB26" i="16"/>
  <c r="Z118" i="19"/>
  <c r="AB27" i="16"/>
  <c r="AB66" i="16"/>
  <c r="Z236" i="19"/>
  <c r="Z382" i="19"/>
  <c r="Z400" i="19"/>
  <c r="Z115" i="19"/>
  <c r="Z175" i="19"/>
  <c r="Z305" i="19"/>
  <c r="Z209" i="19"/>
  <c r="Z198" i="19"/>
  <c r="Z383" i="19"/>
  <c r="Z276" i="19"/>
  <c r="Z140" i="19"/>
  <c r="Z164" i="19"/>
  <c r="Z205" i="19"/>
  <c r="Z287" i="19"/>
  <c r="Z318" i="19"/>
  <c r="Z408" i="19"/>
  <c r="Z129" i="19"/>
  <c r="Z158" i="19"/>
  <c r="AB56" i="47"/>
  <c r="AB49" i="47"/>
  <c r="AB224" i="16"/>
  <c r="Z159" i="19"/>
  <c r="Z114" i="19"/>
  <c r="Z135" i="19"/>
  <c r="AB16" i="46"/>
  <c r="AB27" i="46"/>
  <c r="AB49" i="46"/>
  <c r="Z181" i="19"/>
  <c r="Z186" i="19" s="1"/>
  <c r="AB79" i="46"/>
  <c r="AB91" i="47"/>
  <c r="AB16" i="47"/>
  <c r="AB27" i="47"/>
  <c r="AB71" i="16"/>
  <c r="AB15" i="16"/>
  <c r="AB75" i="16"/>
  <c r="Z43" i="19"/>
  <c r="AB55" i="46"/>
  <c r="AB12" i="16"/>
  <c r="AB22" i="16"/>
  <c r="AB59" i="16"/>
  <c r="AB82" i="16"/>
  <c r="AB12" i="46"/>
  <c r="AB23" i="46"/>
  <c r="AB34" i="46"/>
  <c r="AB91" i="46"/>
  <c r="AB420" i="46"/>
  <c r="AB62" i="16"/>
  <c r="AB365" i="16"/>
  <c r="AB42" i="46"/>
  <c r="AB81" i="46"/>
  <c r="AB14" i="47"/>
  <c r="AB25" i="47"/>
  <c r="AB61" i="47"/>
  <c r="Z413" i="19"/>
  <c r="AB13" i="16"/>
  <c r="AB23" i="16"/>
  <c r="AB56" i="46"/>
  <c r="Z292" i="19"/>
  <c r="AB34" i="16"/>
  <c r="AB13" i="46"/>
  <c r="AB10" i="47"/>
  <c r="AB21" i="47"/>
  <c r="AB32" i="47"/>
  <c r="Z354" i="19"/>
  <c r="Z421" i="19"/>
  <c r="Z433" i="19"/>
  <c r="AB131" i="16"/>
  <c r="Z386" i="19"/>
  <c r="Z168" i="19"/>
  <c r="AB80" i="47"/>
  <c r="Z388" i="19"/>
  <c r="AB11" i="16"/>
  <c r="AB69" i="16"/>
  <c r="AB21" i="46"/>
  <c r="AB26" i="47"/>
  <c r="AB42" i="47"/>
  <c r="AB339" i="47"/>
  <c r="Z235" i="19"/>
  <c r="Z258" i="19"/>
  <c r="Z269" i="19"/>
  <c r="Z290" i="19"/>
  <c r="Z380" i="19"/>
  <c r="Z399" i="19"/>
  <c r="Z411" i="19"/>
  <c r="Z427" i="19"/>
  <c r="AB169" i="16"/>
  <c r="AB259" i="16"/>
  <c r="AB364" i="16"/>
  <c r="AB133" i="16"/>
  <c r="AB139" i="16" s="1"/>
  <c r="AB272" i="46"/>
  <c r="AB124" i="16"/>
  <c r="AB153" i="16"/>
  <c r="AB166" i="16"/>
  <c r="AB8" i="16"/>
  <c r="AB17" i="16"/>
  <c r="AB39" i="16"/>
  <c r="AB178" i="16"/>
  <c r="AB262" i="16"/>
  <c r="AB327" i="16"/>
  <c r="AB442" i="16"/>
  <c r="AB69" i="47"/>
  <c r="AB70" i="47" s="1"/>
  <c r="AB339" i="16"/>
  <c r="AB355" i="16"/>
  <c r="AB141" i="46"/>
  <c r="AB90" i="46"/>
  <c r="AB22" i="47"/>
  <c r="AB272" i="47"/>
  <c r="AB327" i="47"/>
  <c r="AB432" i="47"/>
  <c r="AB272" i="16"/>
  <c r="AB420" i="16"/>
  <c r="AB432" i="16"/>
  <c r="AB74" i="16"/>
  <c r="AB426" i="46"/>
  <c r="AB333" i="47"/>
  <c r="AB37" i="16"/>
  <c r="AB82" i="46"/>
  <c r="AB299" i="47"/>
  <c r="AB420" i="47"/>
  <c r="AB50" i="16"/>
  <c r="AB84" i="16"/>
  <c r="AB333" i="16"/>
  <c r="AB377" i="16"/>
  <c r="AB410" i="16"/>
  <c r="AB10" i="46"/>
  <c r="AB50" i="46"/>
  <c r="AB83" i="47"/>
  <c r="AB83" i="16"/>
  <c r="AB299" i="16"/>
  <c r="AB308" i="16" s="1"/>
  <c r="AB69" i="46"/>
  <c r="AB70" i="46" s="1"/>
  <c r="AB17" i="46"/>
  <c r="AB12" i="47"/>
  <c r="AB23" i="47"/>
  <c r="AB34" i="47"/>
  <c r="AB55" i="47"/>
  <c r="AB426" i="47"/>
  <c r="AB56" i="16"/>
  <c r="AB14" i="16"/>
  <c r="AB98" i="16"/>
  <c r="AB319" i="16"/>
  <c r="AB325" i="16" s="1"/>
  <c r="AB346" i="16"/>
  <c r="AB357" i="16"/>
  <c r="AB366" i="16" s="1"/>
  <c r="AB445" i="16"/>
  <c r="AB14" i="46"/>
  <c r="AB25" i="46"/>
  <c r="AB41" i="46"/>
  <c r="AB153" i="46"/>
  <c r="AB264" i="46"/>
  <c r="AB33" i="47"/>
  <c r="AB50" i="47"/>
  <c r="Z409" i="19"/>
  <c r="Z300" i="19"/>
  <c r="Z279" i="19"/>
  <c r="Z116" i="19"/>
  <c r="Z106" i="19"/>
  <c r="AB82" i="47"/>
  <c r="Z328" i="19"/>
  <c r="Z223" i="19"/>
  <c r="Z183" i="19"/>
  <c r="Z105" i="19"/>
  <c r="AB141" i="16"/>
  <c r="AB349" i="16"/>
  <c r="AB381" i="16"/>
  <c r="AB390" i="16" s="1"/>
  <c r="AB448" i="16"/>
  <c r="AB61" i="46"/>
  <c r="AB206" i="46"/>
  <c r="AB288" i="46"/>
  <c r="AB297" i="46" s="1"/>
  <c r="AB299" i="46"/>
  <c r="AB33" i="46"/>
  <c r="AB102" i="47"/>
  <c r="AB111" i="47" s="1"/>
  <c r="AB163" i="47"/>
  <c r="AB24" i="47"/>
  <c r="Z389" i="19"/>
  <c r="Z315" i="19"/>
  <c r="Z254" i="19"/>
  <c r="Z174" i="19"/>
  <c r="Z142" i="19"/>
  <c r="Z130" i="19"/>
  <c r="Z104" i="19"/>
  <c r="AB36" i="16"/>
  <c r="AB61" i="16"/>
  <c r="AB246" i="16"/>
  <c r="AB28" i="46"/>
  <c r="AB333" i="46"/>
  <c r="AB84" i="46"/>
  <c r="AB41" i="47"/>
  <c r="AB90" i="47"/>
  <c r="AB84" i="47"/>
  <c r="Z360" i="19"/>
  <c r="Z103" i="19"/>
  <c r="AB191" i="16"/>
  <c r="AB53" i="16"/>
  <c r="AB65" i="16"/>
  <c r="AB67" i="16" s="1"/>
  <c r="AB90" i="16"/>
  <c r="AB24" i="16"/>
  <c r="AB352" i="16"/>
  <c r="AB426" i="16"/>
  <c r="AB439" i="16"/>
  <c r="AB450" i="16"/>
  <c r="AB72" i="46"/>
  <c r="AB73" i="46" s="1"/>
  <c r="AB102" i="46"/>
  <c r="AB111" i="46" s="1"/>
  <c r="AB32" i="46"/>
  <c r="AB13" i="47"/>
  <c r="AB147" i="47"/>
  <c r="AB15" i="47"/>
  <c r="AB246" i="47"/>
  <c r="AB72" i="47"/>
  <c r="AB73" i="47" s="1"/>
  <c r="Z359" i="19"/>
  <c r="Z348" i="19"/>
  <c r="Z252" i="19"/>
  <c r="Z172" i="19"/>
  <c r="Z418" i="19"/>
  <c r="AB79" i="16"/>
  <c r="AB113" i="16"/>
  <c r="AB122" i="16" s="1"/>
  <c r="AB30" i="16"/>
  <c r="AB195" i="16"/>
  <c r="AB204" i="16" s="1"/>
  <c r="AB226" i="16"/>
  <c r="AB232" i="16" s="1"/>
  <c r="AB55" i="16"/>
  <c r="AB253" i="16"/>
  <c r="AB264" i="16"/>
  <c r="AB273" i="16" s="1"/>
  <c r="AB25" i="16"/>
  <c r="AB317" i="16"/>
  <c r="AB392" i="16"/>
  <c r="AB401" i="16" s="1"/>
  <c r="AB458" i="16"/>
  <c r="AB24" i="46"/>
  <c r="AB432" i="46"/>
  <c r="AB450" i="46"/>
  <c r="AB153" i="47"/>
  <c r="AB264" i="47"/>
  <c r="AB450" i="47"/>
  <c r="Z434" i="19"/>
  <c r="Z394" i="19"/>
  <c r="Z321" i="19"/>
  <c r="Z270" i="19"/>
  <c r="Z119" i="19"/>
  <c r="Z101" i="19"/>
  <c r="AB147" i="16"/>
  <c r="AB206" i="16"/>
  <c r="AB215" i="16" s="1"/>
  <c r="AB32" i="16"/>
  <c r="AB42" i="16"/>
  <c r="AB16" i="16"/>
  <c r="AB47" i="16"/>
  <c r="AB80" i="46"/>
  <c r="AB357" i="46"/>
  <c r="AB357" i="47"/>
  <c r="Z161" i="19"/>
  <c r="Z108" i="19"/>
  <c r="AB33" i="16"/>
  <c r="AB256" i="16"/>
  <c r="AB271" i="16"/>
  <c r="AB284" i="16"/>
  <c r="AB15" i="46"/>
  <c r="AB26" i="46"/>
  <c r="AB246" i="46"/>
  <c r="AB62" i="46"/>
  <c r="AB381" i="46"/>
  <c r="AB390" i="46" s="1"/>
  <c r="AB392" i="46"/>
  <c r="AB141" i="47"/>
  <c r="AB206" i="47"/>
  <c r="AB288" i="47"/>
  <c r="AB297" i="47" s="1"/>
  <c r="AB62" i="47"/>
  <c r="AB381" i="47"/>
  <c r="AB392" i="47"/>
  <c r="Z177" i="19"/>
  <c r="Z134" i="19"/>
  <c r="AB113" i="47"/>
  <c r="AB11" i="47"/>
  <c r="AB75" i="47"/>
  <c r="AB76" i="47" s="1"/>
  <c r="AB124" i="47"/>
  <c r="AB352" i="47"/>
  <c r="AB66" i="47"/>
  <c r="AB67" i="47" s="1"/>
  <c r="AB79" i="47"/>
  <c r="AB195" i="47"/>
  <c r="AB171" i="47"/>
  <c r="AB37" i="47"/>
  <c r="AB38" i="47" s="1"/>
  <c r="AB271" i="47"/>
  <c r="AB113" i="46"/>
  <c r="AB327" i="46"/>
  <c r="AB339" i="46"/>
  <c r="AB75" i="46"/>
  <c r="AB76" i="46" s="1"/>
  <c r="AB124" i="46"/>
  <c r="AB195" i="46"/>
  <c r="AB66" i="46"/>
  <c r="AB67" i="46" s="1"/>
  <c r="AB147" i="46"/>
  <c r="AB171" i="46"/>
  <c r="AB37" i="46"/>
  <c r="AB38" i="46" s="1"/>
  <c r="AB271" i="46"/>
  <c r="AB288" i="16"/>
  <c r="AB21" i="16"/>
  <c r="AB81" i="16"/>
  <c r="AB163" i="16"/>
  <c r="AB171" i="16"/>
  <c r="AB179" i="16"/>
  <c r="AB72" i="16"/>
  <c r="AB80" i="16"/>
  <c r="AB88" i="16"/>
  <c r="AB457" i="16"/>
  <c r="AB102" i="16"/>
  <c r="AB41" i="16"/>
  <c r="AB49" i="16"/>
  <c r="AB68" i="16"/>
  <c r="Z169" i="19" l="1"/>
  <c r="Z346" i="19"/>
  <c r="AB54" i="47"/>
  <c r="AB58" i="47" s="1"/>
  <c r="AB60" i="47"/>
  <c r="AB64" i="47" s="1"/>
  <c r="Z13" i="19"/>
  <c r="AB89" i="46"/>
  <c r="AB93" i="46" s="1"/>
  <c r="AB54" i="46"/>
  <c r="AB58" i="46" s="1"/>
  <c r="AB48" i="47"/>
  <c r="AB52" i="47" s="1"/>
  <c r="Z178" i="19"/>
  <c r="AB89" i="16"/>
  <c r="AB93" i="16" s="1"/>
  <c r="Z59" i="19"/>
  <c r="Z166" i="19"/>
  <c r="Z349" i="19"/>
  <c r="Z259" i="19"/>
  <c r="AB38" i="16"/>
  <c r="Z224" i="19"/>
  <c r="AB73" i="16"/>
  <c r="Z163" i="19"/>
  <c r="Z19" i="19"/>
  <c r="Z131" i="19"/>
  <c r="Z71" i="19"/>
  <c r="Z253" i="19"/>
  <c r="Z355" i="19"/>
  <c r="Z77" i="19"/>
  <c r="Z30" i="19"/>
  <c r="Z191" i="19"/>
  <c r="Z317" i="19"/>
  <c r="AB40" i="46"/>
  <c r="AB46" i="46" s="1"/>
  <c r="AB85" i="46"/>
  <c r="Z28" i="19"/>
  <c r="Z160" i="19"/>
  <c r="Z27" i="19"/>
  <c r="AB48" i="46"/>
  <c r="AB52" i="46" s="1"/>
  <c r="Z39" i="19"/>
  <c r="AB89" i="47"/>
  <c r="AB93" i="47" s="1"/>
  <c r="AB60" i="16"/>
  <c r="AB64" i="16" s="1"/>
  <c r="AB76" i="16"/>
  <c r="Z365" i="19"/>
  <c r="Z420" i="19"/>
  <c r="AB20" i="47"/>
  <c r="Z23" i="19"/>
  <c r="AB31" i="16"/>
  <c r="Z56" i="19"/>
  <c r="Z68" i="19"/>
  <c r="Z91" i="19"/>
  <c r="Z8" i="19"/>
  <c r="Z53" i="19"/>
  <c r="AB86" i="16"/>
  <c r="AB40" i="47"/>
  <c r="AB46" i="47" s="1"/>
  <c r="Z226" i="19"/>
  <c r="Z232" i="19" s="1"/>
  <c r="AB378" i="47"/>
  <c r="AB379" i="47" s="1"/>
  <c r="AB285" i="47"/>
  <c r="AB286" i="47" s="1"/>
  <c r="Z102" i="19"/>
  <c r="Z111" i="19" s="1"/>
  <c r="Z284" i="19"/>
  <c r="Z83" i="19"/>
  <c r="Z82" i="19"/>
  <c r="AB31" i="47"/>
  <c r="Z12" i="19"/>
  <c r="Z179" i="19"/>
  <c r="AB9" i="16"/>
  <c r="AB18" i="16" s="1"/>
  <c r="Z10" i="19"/>
  <c r="AB54" i="16"/>
  <c r="AB58" i="16" s="1"/>
  <c r="Z50" i="19"/>
  <c r="Z364" i="19"/>
  <c r="AB20" i="46"/>
  <c r="Z25" i="19"/>
  <c r="Z32" i="19"/>
  <c r="Z79" i="19"/>
  <c r="AB378" i="46"/>
  <c r="AB379" i="46" s="1"/>
  <c r="Z272" i="19"/>
  <c r="Z410" i="19"/>
  <c r="Z34" i="19"/>
  <c r="Z377" i="19"/>
  <c r="Z22" i="19"/>
  <c r="AB99" i="46"/>
  <c r="AB100" i="46" s="1"/>
  <c r="AB78" i="46"/>
  <c r="AB87" i="46" s="1"/>
  <c r="Z141" i="19"/>
  <c r="Z145" i="19" s="1"/>
  <c r="AB31" i="46"/>
  <c r="Z17" i="19"/>
  <c r="Z14" i="19"/>
  <c r="Z15" i="19"/>
  <c r="AB86" i="47"/>
  <c r="Z66" i="19"/>
  <c r="AB60" i="46"/>
  <c r="AB64" i="46" s="1"/>
  <c r="AB48" i="16"/>
  <c r="AB52" i="16" s="1"/>
  <c r="Z90" i="19"/>
  <c r="AB9" i="46"/>
  <c r="AB18" i="46" s="1"/>
  <c r="Z69" i="19"/>
  <c r="AB285" i="46"/>
  <c r="AB286" i="46" s="1"/>
  <c r="Z62" i="19"/>
  <c r="Z24" i="19"/>
  <c r="AB378" i="16"/>
  <c r="AB379" i="16" s="1"/>
  <c r="Z432" i="19"/>
  <c r="Z36" i="19"/>
  <c r="Z16" i="19"/>
  <c r="AB390" i="47"/>
  <c r="Z390" i="19" s="1"/>
  <c r="Z21" i="19"/>
  <c r="AB40" i="16"/>
  <c r="AB46" i="16" s="1"/>
  <c r="AB70" i="16"/>
  <c r="Z319" i="19"/>
  <c r="Z325" i="19" s="1"/>
  <c r="Z206" i="19"/>
  <c r="Z215" i="19" s="1"/>
  <c r="Z72" i="19"/>
  <c r="Z256" i="19"/>
  <c r="Z113" i="19"/>
  <c r="Z122" i="19" s="1"/>
  <c r="Z426" i="19"/>
  <c r="Z80" i="19"/>
  <c r="AB85" i="16"/>
  <c r="Z288" i="19"/>
  <c r="Z297" i="19" s="1"/>
  <c r="Z75" i="19"/>
  <c r="Z26" i="19"/>
  <c r="Z42" i="19"/>
  <c r="Z81" i="19"/>
  <c r="Z133" i="19"/>
  <c r="Z139" i="19" s="1"/>
  <c r="Z271" i="19"/>
  <c r="Z65" i="19"/>
  <c r="Z357" i="19"/>
  <c r="Z366" i="19" s="1"/>
  <c r="Z264" i="19"/>
  <c r="Z273" i="19" s="1"/>
  <c r="Z37" i="19"/>
  <c r="AB20" i="16"/>
  <c r="AB29" i="16" s="1"/>
  <c r="AB192" i="16"/>
  <c r="AB193" i="16" s="1"/>
  <c r="AB9" i="47"/>
  <c r="Z47" i="19"/>
  <c r="Z401" i="19"/>
  <c r="Z392" i="19"/>
  <c r="Z195" i="19"/>
  <c r="Z204" i="19" s="1"/>
  <c r="Z381" i="19"/>
  <c r="Z299" i="19"/>
  <c r="Z308" i="19" s="1"/>
  <c r="Z327" i="19"/>
  <c r="Z331" i="19" s="1"/>
  <c r="Z49" i="19"/>
  <c r="Z84" i="19"/>
  <c r="Z74" i="19"/>
  <c r="Z55" i="19"/>
  <c r="AB99" i="47"/>
  <c r="AB86" i="46"/>
  <c r="Z88" i="19"/>
  <c r="Z33" i="19"/>
  <c r="Z171" i="19"/>
  <c r="Z180" i="19" s="1"/>
  <c r="Z61" i="19"/>
  <c r="Z11" i="19"/>
  <c r="Z41" i="19"/>
  <c r="Z97" i="19"/>
  <c r="Z98" i="19" s="1"/>
  <c r="AB85" i="47"/>
  <c r="AB78" i="47"/>
  <c r="AB87" i="47" s="1"/>
  <c r="AB192" i="47"/>
  <c r="AB204" i="47"/>
  <c r="AB204" i="46"/>
  <c r="AB192" i="46"/>
  <c r="AB193" i="46" s="1"/>
  <c r="AB285" i="16"/>
  <c r="AB286" i="16" s="1"/>
  <c r="AB297" i="16"/>
  <c r="AB5" i="16"/>
  <c r="AB111" i="16"/>
  <c r="AB99" i="16"/>
  <c r="AB100" i="16" s="1"/>
  <c r="AB78" i="16"/>
  <c r="AB87" i="16" s="1"/>
  <c r="Z40" i="19" l="1"/>
  <c r="Z46" i="19" s="1"/>
  <c r="Z73" i="19"/>
  <c r="Z89" i="19"/>
  <c r="Z93" i="19" s="1"/>
  <c r="Z38" i="19"/>
  <c r="AB6" i="46"/>
  <c r="AB7" i="46" s="1"/>
  <c r="Z70" i="19"/>
  <c r="Z85" i="19"/>
  <c r="Z31" i="19"/>
  <c r="Z9" i="19"/>
  <c r="Z18" i="19" s="1"/>
  <c r="Z67" i="19"/>
  <c r="Z60" i="19"/>
  <c r="Z78" i="19"/>
  <c r="Z87" i="19" s="1"/>
  <c r="Z5" i="19"/>
  <c r="AB18" i="47"/>
  <c r="AB6" i="16"/>
  <c r="AB7" i="16" s="1"/>
  <c r="Z379" i="19"/>
  <c r="Z378" i="19"/>
  <c r="Z285" i="19"/>
  <c r="Z286" i="19" s="1"/>
  <c r="Z20" i="19"/>
  <c r="Z29" i="19" s="1"/>
  <c r="Z48" i="19"/>
  <c r="Z52" i="19" s="1"/>
  <c r="Z86" i="19"/>
  <c r="Z54" i="19"/>
  <c r="Z192" i="19"/>
  <c r="Z193" i="19" s="1"/>
  <c r="Z99" i="19"/>
  <c r="Z100" i="19" s="1"/>
  <c r="Z76" i="19"/>
  <c r="AB6" i="47"/>
  <c r="AB7" i="47" s="1"/>
  <c r="Z6" i="19" l="1"/>
  <c r="Z7" i="19" s="1"/>
  <c r="AC102" i="14"/>
  <c r="AC101" i="14"/>
  <c r="AC86" i="14"/>
  <c r="AC83" i="14"/>
  <c r="AC80" i="14"/>
  <c r="AC73" i="14"/>
  <c r="AC72" i="14"/>
  <c r="AC67" i="14"/>
  <c r="AC66" i="14"/>
  <c r="AC61" i="14"/>
  <c r="AC60" i="14"/>
  <c r="AC45" i="14"/>
  <c r="AC44" i="14"/>
  <c r="AC43" i="14"/>
  <c r="AC521" i="14"/>
  <c r="AC209" i="14" l="1"/>
  <c r="AC363" i="14"/>
  <c r="AC41" i="14"/>
  <c r="AC85" i="14"/>
  <c r="AC465" i="14"/>
  <c r="AC313" i="14"/>
  <c r="AC200" i="14"/>
  <c r="AC99" i="14"/>
  <c r="AC467" i="14"/>
  <c r="AC473" i="14" s="1"/>
  <c r="AC146" i="14"/>
  <c r="AC513" i="14"/>
  <c r="AC169" i="14"/>
  <c r="AC58" i="14"/>
  <c r="AC487" i="14"/>
  <c r="AC409" i="14"/>
  <c r="AC425" i="14"/>
  <c r="AC435" i="14" s="1"/>
  <c r="AC64" i="14"/>
  <c r="AC505" i="14"/>
  <c r="AC514" i="14" s="1"/>
  <c r="AC371" i="14"/>
  <c r="AC383" i="14"/>
  <c r="AC297" i="14"/>
  <c r="AC304" i="14" s="1"/>
  <c r="AC456" i="14"/>
  <c r="AC163" i="14"/>
  <c r="AC175" i="14"/>
  <c r="AC217" i="14"/>
  <c r="AC259" i="14"/>
  <c r="AC273" i="14"/>
  <c r="AC79" i="14"/>
  <c r="AC475" i="14"/>
  <c r="AC70" i="14"/>
  <c r="AC321" i="14"/>
  <c r="AC377" i="14"/>
  <c r="AC401" i="14"/>
  <c r="AC512" i="14"/>
  <c r="AC279" i="14"/>
  <c r="AC421" i="14"/>
  <c r="AC113" i="14"/>
  <c r="AC155" i="14"/>
  <c r="AC201" i="14"/>
  <c r="AC481" i="14"/>
  <c r="AC82" i="14"/>
  <c r="AC10" i="14"/>
  <c r="AC193" i="14"/>
  <c r="AC417" i="14"/>
  <c r="AC408" i="14"/>
  <c r="AA448" i="47"/>
  <c r="AA445" i="47"/>
  <c r="AA442" i="47"/>
  <c r="AA439" i="47"/>
  <c r="AA410" i="47"/>
  <c r="AA377" i="47"/>
  <c r="AA355" i="47"/>
  <c r="AA349" i="47"/>
  <c r="AA346" i="47"/>
  <c r="AA317" i="47"/>
  <c r="AA284" i="47"/>
  <c r="AA262" i="47"/>
  <c r="AA259" i="47"/>
  <c r="AA256" i="47"/>
  <c r="AA253" i="47"/>
  <c r="AA43" i="47"/>
  <c r="AA224" i="47"/>
  <c r="AA169" i="47"/>
  <c r="AA166" i="47"/>
  <c r="AA163" i="47"/>
  <c r="AA160" i="47"/>
  <c r="AA26" i="47"/>
  <c r="AA92" i="47"/>
  <c r="AA45" i="47"/>
  <c r="AA44" i="47"/>
  <c r="AA5" i="47"/>
  <c r="AA2" i="47"/>
  <c r="Z2" i="47"/>
  <c r="AA448" i="46"/>
  <c r="AA445" i="46"/>
  <c r="AA442" i="46"/>
  <c r="AA439" i="46"/>
  <c r="AA410" i="46"/>
  <c r="AA377" i="46"/>
  <c r="AA355" i="46"/>
  <c r="AA349" i="46"/>
  <c r="AA346" i="46"/>
  <c r="AA317" i="46"/>
  <c r="AA284" i="46"/>
  <c r="AA262" i="46"/>
  <c r="AA259" i="46"/>
  <c r="AA256" i="46"/>
  <c r="AA253" i="46"/>
  <c r="AA43" i="46"/>
  <c r="AA224" i="46"/>
  <c r="AA169" i="46"/>
  <c r="AA166" i="46"/>
  <c r="AA163" i="46"/>
  <c r="AA160" i="46"/>
  <c r="AA131" i="46"/>
  <c r="AA92" i="46"/>
  <c r="AA45" i="46"/>
  <c r="AA44" i="46"/>
  <c r="AA5" i="46"/>
  <c r="AA2" i="46"/>
  <c r="Z2" i="46"/>
  <c r="AA418" i="16"/>
  <c r="AA279" i="16"/>
  <c r="AA43" i="16"/>
  <c r="AA92" i="16"/>
  <c r="AA45" i="16"/>
  <c r="AA44" i="16"/>
  <c r="AA2" i="16"/>
  <c r="AB102" i="14"/>
  <c r="AB101" i="14"/>
  <c r="AB86" i="14"/>
  <c r="AB83" i="14"/>
  <c r="AB80" i="14"/>
  <c r="AB73" i="14"/>
  <c r="AB72" i="14"/>
  <c r="AB67" i="14"/>
  <c r="AB66" i="14"/>
  <c r="AB61" i="14"/>
  <c r="AB60" i="14"/>
  <c r="AB45" i="14"/>
  <c r="AB44" i="14"/>
  <c r="AB43" i="14"/>
  <c r="AA80" i="47" l="1"/>
  <c r="AA42" i="47"/>
  <c r="AC51" i="14"/>
  <c r="AC81" i="14"/>
  <c r="AA84" i="46"/>
  <c r="AC42" i="14"/>
  <c r="AC87" i="14"/>
  <c r="AC59" i="14"/>
  <c r="AC63" i="14" s="1"/>
  <c r="AA62" i="16"/>
  <c r="AC84" i="14"/>
  <c r="AC100" i="14"/>
  <c r="AC104" i="14" s="1"/>
  <c r="AC65" i="14"/>
  <c r="AC69" i="14" s="1"/>
  <c r="AA50" i="16"/>
  <c r="AA75" i="16"/>
  <c r="AA12" i="47"/>
  <c r="AA23" i="47"/>
  <c r="AA62" i="47"/>
  <c r="AA56" i="46"/>
  <c r="AC71" i="14"/>
  <c r="AC75" i="14" s="1"/>
  <c r="AC318" i="14"/>
  <c r="AC319" i="14" s="1"/>
  <c r="AC89" i="14"/>
  <c r="AC422" i="14"/>
  <c r="AC423" i="14" s="1"/>
  <c r="AC214" i="14"/>
  <c r="AC215" i="14" s="1"/>
  <c r="AC96" i="14"/>
  <c r="AC110" i="14"/>
  <c r="AC305" i="14"/>
  <c r="AC97" i="14" s="1"/>
  <c r="AA327" i="46"/>
  <c r="AA84" i="47"/>
  <c r="AA10" i="46"/>
  <c r="AA21" i="46"/>
  <c r="AA133" i="16"/>
  <c r="AA62" i="46"/>
  <c r="AA141" i="16"/>
  <c r="AA333" i="16"/>
  <c r="AA69" i="47"/>
  <c r="AA70" i="47" s="1"/>
  <c r="AA14" i="47"/>
  <c r="AA25" i="47"/>
  <c r="AA41" i="47"/>
  <c r="AA153" i="47"/>
  <c r="AA21" i="47"/>
  <c r="AA41" i="46"/>
  <c r="AA27" i="47"/>
  <c r="AA365" i="16"/>
  <c r="AA81" i="46"/>
  <c r="AA56" i="47"/>
  <c r="AA91" i="47"/>
  <c r="AA17" i="16"/>
  <c r="AA27" i="16"/>
  <c r="AA91" i="16"/>
  <c r="AA37" i="47"/>
  <c r="AA38" i="47" s="1"/>
  <c r="AB467" i="14"/>
  <c r="AB473" i="14" s="1"/>
  <c r="AA33" i="46"/>
  <c r="AA124" i="16"/>
  <c r="AA90" i="16"/>
  <c r="AA432" i="46"/>
  <c r="AA426" i="47"/>
  <c r="AB169" i="14"/>
  <c r="AA56" i="16"/>
  <c r="AA16" i="46"/>
  <c r="AA27" i="46"/>
  <c r="AA23" i="46"/>
  <c r="AA339" i="46"/>
  <c r="AA392" i="46"/>
  <c r="AA83" i="47"/>
  <c r="AB279" i="14"/>
  <c r="AA69" i="16"/>
  <c r="AA81" i="16"/>
  <c r="AA226" i="16"/>
  <c r="AA426" i="46"/>
  <c r="AA166" i="16"/>
  <c r="AA79" i="16"/>
  <c r="AA71" i="16"/>
  <c r="AA169" i="16"/>
  <c r="AA83" i="16"/>
  <c r="AA11" i="16"/>
  <c r="AA30" i="16"/>
  <c r="AA426" i="16"/>
  <c r="AA49" i="47"/>
  <c r="AA339" i="47"/>
  <c r="AA28" i="16"/>
  <c r="AA147" i="16"/>
  <c r="AA25" i="16"/>
  <c r="AA26" i="46"/>
  <c r="AA42" i="46"/>
  <c r="AA83" i="46"/>
  <c r="AA10" i="47"/>
  <c r="AA37" i="16"/>
  <c r="AA364" i="16"/>
  <c r="AA439" i="16"/>
  <c r="AA17" i="46"/>
  <c r="AA50" i="46"/>
  <c r="AA90" i="46"/>
  <c r="AA327" i="47"/>
  <c r="AA53" i="16"/>
  <c r="AA352" i="16"/>
  <c r="AA442" i="16"/>
  <c r="AA81" i="47"/>
  <c r="AA34" i="47"/>
  <c r="AA10" i="16"/>
  <c r="AA12" i="16"/>
  <c r="AA271" i="16"/>
  <c r="AA12" i="46"/>
  <c r="AA34" i="46"/>
  <c r="AA91" i="46"/>
  <c r="AA272" i="46"/>
  <c r="AA17" i="47"/>
  <c r="AA113" i="47"/>
  <c r="AA50" i="47"/>
  <c r="AA15" i="16"/>
  <c r="AA61" i="16"/>
  <c r="AA82" i="16"/>
  <c r="AA69" i="46"/>
  <c r="AA70" i="46" s="1"/>
  <c r="AA13" i="46"/>
  <c r="AA49" i="46"/>
  <c r="AA32" i="47"/>
  <c r="AA68" i="16"/>
  <c r="AB99" i="14"/>
  <c r="AB64" i="14"/>
  <c r="AA26" i="16"/>
  <c r="AA432" i="16"/>
  <c r="AA33" i="47"/>
  <c r="AB487" i="14"/>
  <c r="AB512" i="14"/>
  <c r="AB85" i="14"/>
  <c r="AA55" i="16"/>
  <c r="AA34" i="16"/>
  <c r="AA59" i="16"/>
  <c r="AA246" i="16"/>
  <c r="AA262" i="16"/>
  <c r="AA349" i="16"/>
  <c r="AA377" i="16"/>
  <c r="AA410" i="16"/>
  <c r="AA448" i="16"/>
  <c r="AA32" i="46"/>
  <c r="AA195" i="46"/>
  <c r="AA204" i="46" s="1"/>
  <c r="AA55" i="46"/>
  <c r="AA333" i="46"/>
  <c r="AA90" i="47"/>
  <c r="AA72" i="47"/>
  <c r="AA73" i="47" s="1"/>
  <c r="AA450" i="47"/>
  <c r="AB41" i="14"/>
  <c r="AB259" i="14"/>
  <c r="AB297" i="14"/>
  <c r="AB304" i="14" s="1"/>
  <c r="AA33" i="16"/>
  <c r="AA327" i="16"/>
  <c r="AA381" i="16"/>
  <c r="AA390" i="16" s="1"/>
  <c r="AA75" i="46"/>
  <c r="AA76" i="46" s="1"/>
  <c r="AA102" i="46"/>
  <c r="AA111" i="46" s="1"/>
  <c r="AA22" i="46"/>
  <c r="AA24" i="46"/>
  <c r="AA13" i="47"/>
  <c r="AA147" i="47"/>
  <c r="AA15" i="47"/>
  <c r="AA246" i="47"/>
  <c r="AA432" i="47"/>
  <c r="AB146" i="14"/>
  <c r="AB465" i="14"/>
  <c r="AA195" i="16"/>
  <c r="AA264" i="16"/>
  <c r="AA24" i="16"/>
  <c r="AA450" i="16"/>
  <c r="AA72" i="46"/>
  <c r="AA73" i="46" s="1"/>
  <c r="AA450" i="46"/>
  <c r="AA264" i="47"/>
  <c r="AA299" i="47"/>
  <c r="AA357" i="47"/>
  <c r="AB58" i="14"/>
  <c r="AB163" i="14"/>
  <c r="AB200" i="14"/>
  <c r="AA206" i="16"/>
  <c r="AA32" i="16"/>
  <c r="AA272" i="16"/>
  <c r="AA458" i="16"/>
  <c r="AA80" i="46"/>
  <c r="AA147" i="46"/>
  <c r="AA15" i="46"/>
  <c r="AA246" i="46"/>
  <c r="AA272" i="47"/>
  <c r="AA392" i="47"/>
  <c r="AA420" i="47"/>
  <c r="AB363" i="14"/>
  <c r="AA66" i="16"/>
  <c r="AA113" i="16"/>
  <c r="AA122" i="16" s="1"/>
  <c r="AA84" i="16"/>
  <c r="AA22" i="16"/>
  <c r="AA256" i="16"/>
  <c r="AA16" i="16"/>
  <c r="AA339" i="16"/>
  <c r="AA355" i="16"/>
  <c r="AA392" i="16"/>
  <c r="AA401" i="16" s="1"/>
  <c r="AA14" i="46"/>
  <c r="AA25" i="46"/>
  <c r="AA153" i="46"/>
  <c r="AA264" i="46"/>
  <c r="AA299" i="46"/>
  <c r="AA357" i="46"/>
  <c r="AA420" i="46"/>
  <c r="AA61" i="47"/>
  <c r="AA16" i="47"/>
  <c r="AA141" i="47"/>
  <c r="AA206" i="47"/>
  <c r="AA288" i="47"/>
  <c r="AA297" i="47" s="1"/>
  <c r="AA47" i="16"/>
  <c r="AA82" i="47"/>
  <c r="AA13" i="16"/>
  <c r="AA23" i="16"/>
  <c r="AA14" i="16"/>
  <c r="AA259" i="16"/>
  <c r="AA288" i="16"/>
  <c r="AA319" i="16"/>
  <c r="AA357" i="16"/>
  <c r="AA420" i="16"/>
  <c r="AA445" i="16"/>
  <c r="AA61" i="46"/>
  <c r="AA141" i="46"/>
  <c r="AA206" i="46"/>
  <c r="AA288" i="46"/>
  <c r="AA297" i="46" s="1"/>
  <c r="AA195" i="47"/>
  <c r="AA55" i="47"/>
  <c r="AA333" i="47"/>
  <c r="AA381" i="47"/>
  <c r="AA178" i="16"/>
  <c r="AA299" i="16"/>
  <c r="AA308" i="16" s="1"/>
  <c r="AA42" i="16"/>
  <c r="AA74" i="16"/>
  <c r="AA28" i="46"/>
  <c r="AA82" i="46"/>
  <c r="AA381" i="46"/>
  <c r="AA75" i="47"/>
  <c r="AA76" i="47" s="1"/>
  <c r="AA102" i="47"/>
  <c r="AA22" i="47"/>
  <c r="AA24" i="47"/>
  <c r="AB456" i="14"/>
  <c r="AB70" i="14"/>
  <c r="AB321" i="14"/>
  <c r="AB377" i="14"/>
  <c r="AB401" i="14"/>
  <c r="AB193" i="14"/>
  <c r="AB409" i="14"/>
  <c r="AB425" i="14"/>
  <c r="AB421" i="14"/>
  <c r="AB113" i="14"/>
  <c r="AB155" i="14"/>
  <c r="AB201" i="14"/>
  <c r="AB481" i="14"/>
  <c r="AB505" i="14"/>
  <c r="AB514" i="14" s="1"/>
  <c r="AB82" i="14"/>
  <c r="AB513" i="14"/>
  <c r="AB371" i="14"/>
  <c r="AB383" i="14"/>
  <c r="AB175" i="14"/>
  <c r="AB217" i="14"/>
  <c r="AB273" i="14"/>
  <c r="AB79" i="14"/>
  <c r="AB475" i="14"/>
  <c r="AA11" i="47"/>
  <c r="AA28" i="47"/>
  <c r="AA124" i="47"/>
  <c r="AA352" i="47"/>
  <c r="AA66" i="47"/>
  <c r="AA67" i="47" s="1"/>
  <c r="AA79" i="47"/>
  <c r="AA171" i="47"/>
  <c r="AA131" i="47"/>
  <c r="AA271" i="47"/>
  <c r="AA113" i="46"/>
  <c r="AA11" i="46"/>
  <c r="AA124" i="46"/>
  <c r="AA352" i="46"/>
  <c r="AA66" i="46"/>
  <c r="AA67" i="46" s="1"/>
  <c r="AA79" i="46"/>
  <c r="AA171" i="46"/>
  <c r="AA37" i="46"/>
  <c r="AA38" i="46" s="1"/>
  <c r="AA271" i="46"/>
  <c r="AA72" i="16"/>
  <c r="AA80" i="16"/>
  <c r="AA88" i="16"/>
  <c r="AA153" i="16"/>
  <c r="AA163" i="16"/>
  <c r="AA171" i="16"/>
  <c r="AA179" i="16"/>
  <c r="AA457" i="16"/>
  <c r="AA102" i="16"/>
  <c r="AA21" i="16"/>
  <c r="AA41" i="16"/>
  <c r="AA49" i="16"/>
  <c r="AA48" i="16" s="1"/>
  <c r="AB10" i="14"/>
  <c r="AB408" i="14"/>
  <c r="BG6" i="20"/>
  <c r="BF6" i="20"/>
  <c r="BE6" i="20"/>
  <c r="BD6" i="20"/>
  <c r="BC6" i="20"/>
  <c r="BB6" i="20"/>
  <c r="BA6" i="20"/>
  <c r="AZ6" i="20"/>
  <c r="AY6" i="20"/>
  <c r="BZ471" i="20" s="1"/>
  <c r="AX6" i="20"/>
  <c r="AW6" i="20"/>
  <c r="AV6" i="20"/>
  <c r="AU6" i="20"/>
  <c r="AT6" i="20"/>
  <c r="AS6" i="20"/>
  <c r="AR6" i="20"/>
  <c r="BS471" i="20" s="1"/>
  <c r="CG933" i="20"/>
  <c r="CF933" i="20"/>
  <c r="CE933" i="20"/>
  <c r="CD933" i="20"/>
  <c r="CC933" i="20"/>
  <c r="CB933" i="20"/>
  <c r="CA933" i="20"/>
  <c r="BZ933" i="20"/>
  <c r="BY933" i="20"/>
  <c r="BX933" i="20"/>
  <c r="BW933" i="20"/>
  <c r="BV933" i="20"/>
  <c r="BU933" i="20"/>
  <c r="BT933" i="20"/>
  <c r="BS933" i="20"/>
  <c r="BR933" i="20"/>
  <c r="CG932" i="20"/>
  <c r="CF932" i="20"/>
  <c r="CE932" i="20"/>
  <c r="CD932" i="20"/>
  <c r="CC932" i="20"/>
  <c r="CB932" i="20"/>
  <c r="CA932" i="20"/>
  <c r="BZ932" i="20"/>
  <c r="BY932" i="20"/>
  <c r="BX932" i="20"/>
  <c r="BW932" i="20"/>
  <c r="BV932" i="20"/>
  <c r="BU932" i="20"/>
  <c r="BT932" i="20"/>
  <c r="BS932" i="20"/>
  <c r="BR932" i="20"/>
  <c r="CG931" i="20"/>
  <c r="CF931" i="20"/>
  <c r="CE931" i="20"/>
  <c r="CD931" i="20"/>
  <c r="CC931" i="20"/>
  <c r="CB931" i="20"/>
  <c r="CA931" i="20"/>
  <c r="BZ931" i="20"/>
  <c r="BY931" i="20"/>
  <c r="BX931" i="20"/>
  <c r="BW931" i="20"/>
  <c r="BV931" i="20"/>
  <c r="BU931" i="20"/>
  <c r="BT931" i="20"/>
  <c r="BS931" i="20"/>
  <c r="BR931" i="20"/>
  <c r="CG930" i="20"/>
  <c r="CF930" i="20"/>
  <c r="CE930" i="20"/>
  <c r="CD930" i="20"/>
  <c r="CC930" i="20"/>
  <c r="CB930" i="20"/>
  <c r="CA930" i="20"/>
  <c r="BZ930" i="20"/>
  <c r="BY930" i="20"/>
  <c r="BX930" i="20"/>
  <c r="BW930" i="20"/>
  <c r="BV930" i="20"/>
  <c r="BU930" i="20"/>
  <c r="BT930" i="20"/>
  <c r="BS930" i="20"/>
  <c r="BR930" i="20"/>
  <c r="CG929" i="20"/>
  <c r="CF929" i="20"/>
  <c r="CE929" i="20"/>
  <c r="CD929" i="20"/>
  <c r="CC929" i="20"/>
  <c r="CB929" i="20"/>
  <c r="CA929" i="20"/>
  <c r="BZ929" i="20"/>
  <c r="BY929" i="20"/>
  <c r="BX929" i="20"/>
  <c r="BW929" i="20"/>
  <c r="BV929" i="20"/>
  <c r="BU929" i="20"/>
  <c r="BT929" i="20"/>
  <c r="BS929" i="20"/>
  <c r="BR929" i="20"/>
  <c r="CG928" i="20"/>
  <c r="CF928" i="20"/>
  <c r="CE928" i="20"/>
  <c r="CD928" i="20"/>
  <c r="CC928" i="20"/>
  <c r="CB928" i="20"/>
  <c r="CA928" i="20"/>
  <c r="BZ928" i="20"/>
  <c r="BY928" i="20"/>
  <c r="BX928" i="20"/>
  <c r="BW928" i="20"/>
  <c r="BV928" i="20"/>
  <c r="BU928" i="20"/>
  <c r="BT928" i="20"/>
  <c r="BS928" i="20"/>
  <c r="BR928" i="20"/>
  <c r="CG927" i="20"/>
  <c r="CF927" i="20"/>
  <c r="CE927" i="20"/>
  <c r="CD927" i="20"/>
  <c r="CC927" i="20"/>
  <c r="CB927" i="20"/>
  <c r="CA927" i="20"/>
  <c r="BZ927" i="20"/>
  <c r="BY927" i="20"/>
  <c r="BX927" i="20"/>
  <c r="BW927" i="20"/>
  <c r="BV927" i="20"/>
  <c r="BU927" i="20"/>
  <c r="BT927" i="20"/>
  <c r="BS927" i="20"/>
  <c r="BR927" i="20"/>
  <c r="CG926" i="20"/>
  <c r="CF926" i="20"/>
  <c r="CE926" i="20"/>
  <c r="CD926" i="20"/>
  <c r="CC926" i="20"/>
  <c r="CB926" i="20"/>
  <c r="CA926" i="20"/>
  <c r="BZ926" i="20"/>
  <c r="BY926" i="20"/>
  <c r="BX926" i="20"/>
  <c r="BW926" i="20"/>
  <c r="BV926" i="20"/>
  <c r="BU926" i="20"/>
  <c r="BT926" i="20"/>
  <c r="BS926" i="20"/>
  <c r="BR926" i="20"/>
  <c r="CG925" i="20"/>
  <c r="CF925" i="20"/>
  <c r="CE925" i="20"/>
  <c r="CD925" i="20"/>
  <c r="CC925" i="20"/>
  <c r="CB925" i="20"/>
  <c r="CA925" i="20"/>
  <c r="BZ925" i="20"/>
  <c r="BY925" i="20"/>
  <c r="BX925" i="20"/>
  <c r="BW925" i="20"/>
  <c r="BV925" i="20"/>
  <c r="BU925" i="20"/>
  <c r="BT925" i="20"/>
  <c r="BS925" i="20"/>
  <c r="BR925" i="20"/>
  <c r="CG924" i="20"/>
  <c r="CF924" i="20"/>
  <c r="CE924" i="20"/>
  <c r="CD924" i="20"/>
  <c r="CC924" i="20"/>
  <c r="CB924" i="20"/>
  <c r="CA924" i="20"/>
  <c r="BZ924" i="20"/>
  <c r="BY924" i="20"/>
  <c r="BX924" i="20"/>
  <c r="BW924" i="20"/>
  <c r="BV924" i="20"/>
  <c r="BU924" i="20"/>
  <c r="BT924" i="20"/>
  <c r="BS924" i="20"/>
  <c r="BR924" i="20"/>
  <c r="CG923" i="20"/>
  <c r="CF923" i="20"/>
  <c r="CE923" i="20"/>
  <c r="CD923" i="20"/>
  <c r="CC923" i="20"/>
  <c r="CB923" i="20"/>
  <c r="CA923" i="20"/>
  <c r="BZ923" i="20"/>
  <c r="BY923" i="20"/>
  <c r="BX923" i="20"/>
  <c r="BW923" i="20"/>
  <c r="BV923" i="20"/>
  <c r="BU923" i="20"/>
  <c r="BT923" i="20"/>
  <c r="BS923" i="20"/>
  <c r="BR923" i="20"/>
  <c r="BO923" i="20"/>
  <c r="CG922" i="20"/>
  <c r="CF922" i="20"/>
  <c r="CE922" i="20"/>
  <c r="CD922" i="20"/>
  <c r="CC922" i="20"/>
  <c r="CB922" i="20"/>
  <c r="CA922" i="20"/>
  <c r="BZ922" i="20"/>
  <c r="BY922" i="20"/>
  <c r="BX922" i="20"/>
  <c r="BW922" i="20"/>
  <c r="BV922" i="20"/>
  <c r="BU922" i="20"/>
  <c r="BT922" i="20"/>
  <c r="BS922" i="20"/>
  <c r="BR922" i="20"/>
  <c r="BO922" i="20"/>
  <c r="CG921" i="20"/>
  <c r="CF921" i="20"/>
  <c r="CE921" i="20"/>
  <c r="CD921" i="20"/>
  <c r="CC921" i="20"/>
  <c r="CB921" i="20"/>
  <c r="CA921" i="20"/>
  <c r="BZ921" i="20"/>
  <c r="BY921" i="20"/>
  <c r="BX921" i="20"/>
  <c r="BW921" i="20"/>
  <c r="BV921" i="20"/>
  <c r="BU921" i="20"/>
  <c r="BT921" i="20"/>
  <c r="BS921" i="20"/>
  <c r="BR921" i="20"/>
  <c r="BO921" i="20"/>
  <c r="CG920" i="20"/>
  <c r="CF920" i="20"/>
  <c r="CE920" i="20"/>
  <c r="CD920" i="20"/>
  <c r="CC920" i="20"/>
  <c r="CB920" i="20"/>
  <c r="CA920" i="20"/>
  <c r="BZ920" i="20"/>
  <c r="BY920" i="20"/>
  <c r="BX920" i="20"/>
  <c r="BW920" i="20"/>
  <c r="BV920" i="20"/>
  <c r="BU920" i="20"/>
  <c r="BT920" i="20"/>
  <c r="BS920" i="20"/>
  <c r="BR920" i="20"/>
  <c r="BO920" i="20"/>
  <c r="CG919" i="20"/>
  <c r="CF919" i="20"/>
  <c r="CE919" i="20"/>
  <c r="CD919" i="20"/>
  <c r="CC919" i="20"/>
  <c r="CB919" i="20"/>
  <c r="CA919" i="20"/>
  <c r="BZ919" i="20"/>
  <c r="BY919" i="20"/>
  <c r="BX919" i="20"/>
  <c r="BW919" i="20"/>
  <c r="BV919" i="20"/>
  <c r="BU919" i="20"/>
  <c r="BT919" i="20"/>
  <c r="BS919" i="20"/>
  <c r="BR919" i="20"/>
  <c r="BO919" i="20"/>
  <c r="CG918" i="20"/>
  <c r="CF918" i="20"/>
  <c r="CE918" i="20"/>
  <c r="CD918" i="20"/>
  <c r="CC918" i="20"/>
  <c r="CB918" i="20"/>
  <c r="CA918" i="20"/>
  <c r="BZ918" i="20"/>
  <c r="BY918" i="20"/>
  <c r="BX918" i="20"/>
  <c r="BW918" i="20"/>
  <c r="BV918" i="20"/>
  <c r="BU918" i="20"/>
  <c r="BT918" i="20"/>
  <c r="BS918" i="20"/>
  <c r="BR918" i="20"/>
  <c r="BO918" i="20"/>
  <c r="CG917" i="20"/>
  <c r="CF917" i="20"/>
  <c r="CE917" i="20"/>
  <c r="CD917" i="20"/>
  <c r="CC917" i="20"/>
  <c r="CB917" i="20"/>
  <c r="CA917" i="20"/>
  <c r="BZ917" i="20"/>
  <c r="BY917" i="20"/>
  <c r="BX917" i="20"/>
  <c r="BW917" i="20"/>
  <c r="BV917" i="20"/>
  <c r="BU917" i="20"/>
  <c r="BT917" i="20"/>
  <c r="BS917" i="20"/>
  <c r="BR917" i="20"/>
  <c r="BO917" i="20"/>
  <c r="CG916" i="20"/>
  <c r="CF916" i="20"/>
  <c r="CE916" i="20"/>
  <c r="CD916" i="20"/>
  <c r="CC916" i="20"/>
  <c r="CB916" i="20"/>
  <c r="CA916" i="20"/>
  <c r="BZ916" i="20"/>
  <c r="BY916" i="20"/>
  <c r="BX916" i="20"/>
  <c r="BW916" i="20"/>
  <c r="BV916" i="20"/>
  <c r="BU916" i="20"/>
  <c r="BT916" i="20"/>
  <c r="BS916" i="20"/>
  <c r="BR916" i="20"/>
  <c r="CG915" i="20"/>
  <c r="CF915" i="20"/>
  <c r="CE915" i="20"/>
  <c r="CD915" i="20"/>
  <c r="CC915" i="20"/>
  <c r="CB915" i="20"/>
  <c r="CA915" i="20"/>
  <c r="BZ915" i="20"/>
  <c r="BY915" i="20"/>
  <c r="BX915" i="20"/>
  <c r="BW915" i="20"/>
  <c r="BV915" i="20"/>
  <c r="BU915" i="20"/>
  <c r="BT915" i="20"/>
  <c r="BS915" i="20"/>
  <c r="BR915" i="20"/>
  <c r="CG914" i="20"/>
  <c r="CF914" i="20"/>
  <c r="CE914" i="20"/>
  <c r="CD914" i="20"/>
  <c r="CC914" i="20"/>
  <c r="CB914" i="20"/>
  <c r="CA914" i="20"/>
  <c r="BZ914" i="20"/>
  <c r="BY914" i="20"/>
  <c r="BX914" i="20"/>
  <c r="BW914" i="20"/>
  <c r="BV914" i="20"/>
  <c r="BU914" i="20"/>
  <c r="BT914" i="20"/>
  <c r="BS914" i="20"/>
  <c r="BR914" i="20"/>
  <c r="CG913" i="20"/>
  <c r="CF913" i="20"/>
  <c r="CE913" i="20"/>
  <c r="CD913" i="20"/>
  <c r="CC913" i="20"/>
  <c r="CB913" i="20"/>
  <c r="CA913" i="20"/>
  <c r="BZ913" i="20"/>
  <c r="BY913" i="20"/>
  <c r="BX913" i="20"/>
  <c r="BW913" i="20"/>
  <c r="BV913" i="20"/>
  <c r="BU913" i="20"/>
  <c r="BT913" i="20"/>
  <c r="BS913" i="20"/>
  <c r="BR913" i="20"/>
  <c r="CG912" i="20"/>
  <c r="CF912" i="20"/>
  <c r="CE912" i="20"/>
  <c r="CD912" i="20"/>
  <c r="CC912" i="20"/>
  <c r="CB912" i="20"/>
  <c r="CA912" i="20"/>
  <c r="BZ912" i="20"/>
  <c r="BY912" i="20"/>
  <c r="BX912" i="20"/>
  <c r="BW912" i="20"/>
  <c r="BV912" i="20"/>
  <c r="BU912" i="20"/>
  <c r="BT912" i="20"/>
  <c r="BS912" i="20"/>
  <c r="BR912" i="20"/>
  <c r="CG911" i="20"/>
  <c r="CF911" i="20"/>
  <c r="CE911" i="20"/>
  <c r="CD911" i="20"/>
  <c r="CC911" i="20"/>
  <c r="CB911" i="20"/>
  <c r="CA911" i="20"/>
  <c r="BZ911" i="20"/>
  <c r="BY911" i="20"/>
  <c r="BX911" i="20"/>
  <c r="BW911" i="20"/>
  <c r="BV911" i="20"/>
  <c r="BU911" i="20"/>
  <c r="BT911" i="20"/>
  <c r="BS911" i="20"/>
  <c r="BR911" i="20"/>
  <c r="CG910" i="20"/>
  <c r="CF910" i="20"/>
  <c r="CE910" i="20"/>
  <c r="CD910" i="20"/>
  <c r="CC910" i="20"/>
  <c r="CB910" i="20"/>
  <c r="CA910" i="20"/>
  <c r="BZ910" i="20"/>
  <c r="BY910" i="20"/>
  <c r="BX910" i="20"/>
  <c r="BW910" i="20"/>
  <c r="BV910" i="20"/>
  <c r="BU910" i="20"/>
  <c r="BT910" i="20"/>
  <c r="BS910" i="20"/>
  <c r="BR910" i="20"/>
  <c r="CG909" i="20"/>
  <c r="CF909" i="20"/>
  <c r="CE909" i="20"/>
  <c r="CD909" i="20"/>
  <c r="CC909" i="20"/>
  <c r="CB909" i="20"/>
  <c r="CA909" i="20"/>
  <c r="BZ909" i="20"/>
  <c r="BY909" i="20"/>
  <c r="BX909" i="20"/>
  <c r="BW909" i="20"/>
  <c r="BV909" i="20"/>
  <c r="BU909" i="20"/>
  <c r="BT909" i="20"/>
  <c r="BS909" i="20"/>
  <c r="BR909" i="20"/>
  <c r="CG908" i="20"/>
  <c r="CF908" i="20"/>
  <c r="CE908" i="20"/>
  <c r="CD908" i="20"/>
  <c r="CC908" i="20"/>
  <c r="CB908" i="20"/>
  <c r="CA908" i="20"/>
  <c r="BZ908" i="20"/>
  <c r="BY908" i="20"/>
  <c r="BX908" i="20"/>
  <c r="BW908" i="20"/>
  <c r="BV908" i="20"/>
  <c r="BU908" i="20"/>
  <c r="BT908" i="20"/>
  <c r="BS908" i="20"/>
  <c r="BR908" i="20"/>
  <c r="CG907" i="20"/>
  <c r="CF907" i="20"/>
  <c r="CE907" i="20"/>
  <c r="CD907" i="20"/>
  <c r="CC907" i="20"/>
  <c r="CB907" i="20"/>
  <c r="CA907" i="20"/>
  <c r="BZ907" i="20"/>
  <c r="BY907" i="20"/>
  <c r="BX907" i="20"/>
  <c r="BW907" i="20"/>
  <c r="BV907" i="20"/>
  <c r="BU907" i="20"/>
  <c r="BT907" i="20"/>
  <c r="BS907" i="20"/>
  <c r="BR907" i="20"/>
  <c r="CG906" i="20"/>
  <c r="CF906" i="20"/>
  <c r="CE906" i="20"/>
  <c r="CD906" i="20"/>
  <c r="CC906" i="20"/>
  <c r="CB906" i="20"/>
  <c r="CA906" i="20"/>
  <c r="BZ906" i="20"/>
  <c r="BY906" i="20"/>
  <c r="BX906" i="20"/>
  <c r="BW906" i="20"/>
  <c r="BV906" i="20"/>
  <c r="BU906" i="20"/>
  <c r="BT906" i="20"/>
  <c r="BS906" i="20"/>
  <c r="BR906" i="20"/>
  <c r="CG905" i="20"/>
  <c r="CF905" i="20"/>
  <c r="CE905" i="20"/>
  <c r="CD905" i="20"/>
  <c r="CC905" i="20"/>
  <c r="CB905" i="20"/>
  <c r="CA905" i="20"/>
  <c r="BZ905" i="20"/>
  <c r="BY905" i="20"/>
  <c r="BX905" i="20"/>
  <c r="BW905" i="20"/>
  <c r="BV905" i="20"/>
  <c r="BU905" i="20"/>
  <c r="BT905" i="20"/>
  <c r="BS905" i="20"/>
  <c r="BR905" i="20"/>
  <c r="CG904" i="20"/>
  <c r="CF904" i="20"/>
  <c r="CE904" i="20"/>
  <c r="CD904" i="20"/>
  <c r="CC904" i="20"/>
  <c r="CB904" i="20"/>
  <c r="CA904" i="20"/>
  <c r="BZ904" i="20"/>
  <c r="BY904" i="20"/>
  <c r="BX904" i="20"/>
  <c r="BW904" i="20"/>
  <c r="BV904" i="20"/>
  <c r="BU904" i="20"/>
  <c r="BT904" i="20"/>
  <c r="BS904" i="20"/>
  <c r="BR904" i="20"/>
  <c r="CG903" i="20"/>
  <c r="CF903" i="20"/>
  <c r="CE903" i="20"/>
  <c r="CD903" i="20"/>
  <c r="CC903" i="20"/>
  <c r="CB903" i="20"/>
  <c r="CA903" i="20"/>
  <c r="BZ903" i="20"/>
  <c r="BY903" i="20"/>
  <c r="BX903" i="20"/>
  <c r="BW903" i="20"/>
  <c r="BV903" i="20"/>
  <c r="BU903" i="20"/>
  <c r="BT903" i="20"/>
  <c r="BS903" i="20"/>
  <c r="BR903" i="20"/>
  <c r="CG902" i="20"/>
  <c r="CF902" i="20"/>
  <c r="CE902" i="20"/>
  <c r="CD902" i="20"/>
  <c r="CC902" i="20"/>
  <c r="CB902" i="20"/>
  <c r="CA902" i="20"/>
  <c r="BZ902" i="20"/>
  <c r="BY902" i="20"/>
  <c r="BX902" i="20"/>
  <c r="BW902" i="20"/>
  <c r="BV902" i="20"/>
  <c r="BU902" i="20"/>
  <c r="BT902" i="20"/>
  <c r="BS902" i="20"/>
  <c r="BR902" i="20"/>
  <c r="CG901" i="20"/>
  <c r="CF901" i="20"/>
  <c r="CE901" i="20"/>
  <c r="CD901" i="20"/>
  <c r="CC901" i="20"/>
  <c r="CB901" i="20"/>
  <c r="CA901" i="20"/>
  <c r="BZ901" i="20"/>
  <c r="BY901" i="20"/>
  <c r="BX901" i="20"/>
  <c r="BW901" i="20"/>
  <c r="BV901" i="20"/>
  <c r="BU901" i="20"/>
  <c r="BT901" i="20"/>
  <c r="BS901" i="20"/>
  <c r="BR901" i="20"/>
  <c r="CG900" i="20"/>
  <c r="CF900" i="20"/>
  <c r="CE900" i="20"/>
  <c r="CD900" i="20"/>
  <c r="CC900" i="20"/>
  <c r="CB900" i="20"/>
  <c r="CA900" i="20"/>
  <c r="BZ900" i="20"/>
  <c r="BY900" i="20"/>
  <c r="BX900" i="20"/>
  <c r="BW900" i="20"/>
  <c r="BV900" i="20"/>
  <c r="BU900" i="20"/>
  <c r="BT900" i="20"/>
  <c r="BS900" i="20"/>
  <c r="BR900" i="20"/>
  <c r="BO900" i="20"/>
  <c r="CG899" i="20"/>
  <c r="CF899" i="20"/>
  <c r="CE899" i="20"/>
  <c r="CD899" i="20"/>
  <c r="CC899" i="20"/>
  <c r="CB899" i="20"/>
  <c r="CA899" i="20"/>
  <c r="BZ899" i="20"/>
  <c r="BY899" i="20"/>
  <c r="BX899" i="20"/>
  <c r="BW899" i="20"/>
  <c r="BV899" i="20"/>
  <c r="BU899" i="20"/>
  <c r="BT899" i="20"/>
  <c r="BS899" i="20"/>
  <c r="BR899" i="20"/>
  <c r="BO899" i="20"/>
  <c r="CG898" i="20"/>
  <c r="CF898" i="20"/>
  <c r="CE898" i="20"/>
  <c r="CD898" i="20"/>
  <c r="CC898" i="20"/>
  <c r="CB898" i="20"/>
  <c r="CA898" i="20"/>
  <c r="BZ898" i="20"/>
  <c r="BY898" i="20"/>
  <c r="BX898" i="20"/>
  <c r="BW898" i="20"/>
  <c r="BV898" i="20"/>
  <c r="BU898" i="20"/>
  <c r="BT898" i="20"/>
  <c r="BS898" i="20"/>
  <c r="BR898" i="20"/>
  <c r="BO898" i="20"/>
  <c r="CG897" i="20"/>
  <c r="CF897" i="20"/>
  <c r="CE897" i="20"/>
  <c r="CD897" i="20"/>
  <c r="CC897" i="20"/>
  <c r="CB897" i="20"/>
  <c r="CA897" i="20"/>
  <c r="BZ897" i="20"/>
  <c r="BY897" i="20"/>
  <c r="BX897" i="20"/>
  <c r="BW897" i="20"/>
  <c r="BV897" i="20"/>
  <c r="BU897" i="20"/>
  <c r="BT897" i="20"/>
  <c r="BS897" i="20"/>
  <c r="BR897" i="20"/>
  <c r="CG896" i="20"/>
  <c r="CF896" i="20"/>
  <c r="CE896" i="20"/>
  <c r="CD896" i="20"/>
  <c r="CC896" i="20"/>
  <c r="CB896" i="20"/>
  <c r="CA896" i="20"/>
  <c r="BZ896" i="20"/>
  <c r="BY896" i="20"/>
  <c r="BX896" i="20"/>
  <c r="BW896" i="20"/>
  <c r="BV896" i="20"/>
  <c r="BU896" i="20"/>
  <c r="BT896" i="20"/>
  <c r="BS896" i="20"/>
  <c r="BR896" i="20"/>
  <c r="CG895" i="20"/>
  <c r="CF895" i="20"/>
  <c r="CE895" i="20"/>
  <c r="CD895" i="20"/>
  <c r="CC895" i="20"/>
  <c r="CB895" i="20"/>
  <c r="CA895" i="20"/>
  <c r="BZ895" i="20"/>
  <c r="BY895" i="20"/>
  <c r="BX895" i="20"/>
  <c r="BW895" i="20"/>
  <c r="BV895" i="20"/>
  <c r="BU895" i="20"/>
  <c r="BT895" i="20"/>
  <c r="BS895" i="20"/>
  <c r="BR895" i="20"/>
  <c r="CG894" i="20"/>
  <c r="CF894" i="20"/>
  <c r="CE894" i="20"/>
  <c r="CD894" i="20"/>
  <c r="CC894" i="20"/>
  <c r="CB894" i="20"/>
  <c r="CA894" i="20"/>
  <c r="BZ894" i="20"/>
  <c r="BY894" i="20"/>
  <c r="BX894" i="20"/>
  <c r="BW894" i="20"/>
  <c r="BV894" i="20"/>
  <c r="BU894" i="20"/>
  <c r="BT894" i="20"/>
  <c r="BS894" i="20"/>
  <c r="BR894" i="20"/>
  <c r="BO894" i="20"/>
  <c r="CG893" i="20"/>
  <c r="CF893" i="20"/>
  <c r="CE893" i="20"/>
  <c r="CD893" i="20"/>
  <c r="CC893" i="20"/>
  <c r="CB893" i="20"/>
  <c r="CA893" i="20"/>
  <c r="BZ893" i="20"/>
  <c r="BY893" i="20"/>
  <c r="BX893" i="20"/>
  <c r="BW893" i="20"/>
  <c r="BV893" i="20"/>
  <c r="BU893" i="20"/>
  <c r="BT893" i="20"/>
  <c r="BS893" i="20"/>
  <c r="BR893" i="20"/>
  <c r="BO893" i="20"/>
  <c r="CG892" i="20"/>
  <c r="CF892" i="20"/>
  <c r="CE892" i="20"/>
  <c r="CD892" i="20"/>
  <c r="CC892" i="20"/>
  <c r="CB892" i="20"/>
  <c r="CA892" i="20"/>
  <c r="BZ892" i="20"/>
  <c r="BY892" i="20"/>
  <c r="BX892" i="20"/>
  <c r="BW892" i="20"/>
  <c r="BV892" i="20"/>
  <c r="BU892" i="20"/>
  <c r="BT892" i="20"/>
  <c r="BS892" i="20"/>
  <c r="BR892" i="20"/>
  <c r="BO892" i="20"/>
  <c r="CG891" i="20"/>
  <c r="CF891" i="20"/>
  <c r="CE891" i="20"/>
  <c r="CD891" i="20"/>
  <c r="CC891" i="20"/>
  <c r="CB891" i="20"/>
  <c r="CA891" i="20"/>
  <c r="BZ891" i="20"/>
  <c r="BY891" i="20"/>
  <c r="BX891" i="20"/>
  <c r="BW891" i="20"/>
  <c r="BV891" i="20"/>
  <c r="BU891" i="20"/>
  <c r="BT891" i="20"/>
  <c r="BS891" i="20"/>
  <c r="BR891" i="20"/>
  <c r="CG890" i="20"/>
  <c r="CF890" i="20"/>
  <c r="CE890" i="20"/>
  <c r="CD890" i="20"/>
  <c r="CC890" i="20"/>
  <c r="CB890" i="20"/>
  <c r="CA890" i="20"/>
  <c r="BZ890" i="20"/>
  <c r="BY890" i="20"/>
  <c r="BX890" i="20"/>
  <c r="BW890" i="20"/>
  <c r="BV890" i="20"/>
  <c r="BU890" i="20"/>
  <c r="BT890" i="20"/>
  <c r="BS890" i="20"/>
  <c r="BR890" i="20"/>
  <c r="CG889" i="20"/>
  <c r="CF889" i="20"/>
  <c r="CE889" i="20"/>
  <c r="CD889" i="20"/>
  <c r="CC889" i="20"/>
  <c r="CB889" i="20"/>
  <c r="CA889" i="20"/>
  <c r="BZ889" i="20"/>
  <c r="BY889" i="20"/>
  <c r="BX889" i="20"/>
  <c r="BW889" i="20"/>
  <c r="BV889" i="20"/>
  <c r="BU889" i="20"/>
  <c r="BT889" i="20"/>
  <c r="BS889" i="20"/>
  <c r="BR889" i="20"/>
  <c r="CG888" i="20"/>
  <c r="CF888" i="20"/>
  <c r="CE888" i="20"/>
  <c r="CD888" i="20"/>
  <c r="CC888" i="20"/>
  <c r="CB888" i="20"/>
  <c r="CA888" i="20"/>
  <c r="BZ888" i="20"/>
  <c r="BY888" i="20"/>
  <c r="BX888" i="20"/>
  <c r="BW888" i="20"/>
  <c r="BV888" i="20"/>
  <c r="BU888" i="20"/>
  <c r="BT888" i="20"/>
  <c r="BS888" i="20"/>
  <c r="BR888" i="20"/>
  <c r="BO888" i="20"/>
  <c r="CG887" i="20"/>
  <c r="CF887" i="20"/>
  <c r="CE887" i="20"/>
  <c r="CD887" i="20"/>
  <c r="CC887" i="20"/>
  <c r="CB887" i="20"/>
  <c r="CA887" i="20"/>
  <c r="BZ887" i="20"/>
  <c r="BY887" i="20"/>
  <c r="BX887" i="20"/>
  <c r="BW887" i="20"/>
  <c r="BV887" i="20"/>
  <c r="BU887" i="20"/>
  <c r="BT887" i="20"/>
  <c r="BS887" i="20"/>
  <c r="BR887" i="20"/>
  <c r="BO887" i="20"/>
  <c r="CG886" i="20"/>
  <c r="CF886" i="20"/>
  <c r="CE886" i="20"/>
  <c r="CD886" i="20"/>
  <c r="CC886" i="20"/>
  <c r="CB886" i="20"/>
  <c r="CA886" i="20"/>
  <c r="BZ886" i="20"/>
  <c r="BY886" i="20"/>
  <c r="BX886" i="20"/>
  <c r="BW886" i="20"/>
  <c r="BV886" i="20"/>
  <c r="BU886" i="20"/>
  <c r="BT886" i="20"/>
  <c r="BS886" i="20"/>
  <c r="BR886" i="20"/>
  <c r="BO886" i="20"/>
  <c r="CG885" i="20"/>
  <c r="CF885" i="20"/>
  <c r="CE885" i="20"/>
  <c r="CD885" i="20"/>
  <c r="CC885" i="20"/>
  <c r="CB885" i="20"/>
  <c r="CA885" i="20"/>
  <c r="BZ885" i="20"/>
  <c r="BY885" i="20"/>
  <c r="BX885" i="20"/>
  <c r="BW885" i="20"/>
  <c r="BV885" i="20"/>
  <c r="BU885" i="20"/>
  <c r="BT885" i="20"/>
  <c r="BS885" i="20"/>
  <c r="BR885" i="20"/>
  <c r="CG884" i="20"/>
  <c r="CF884" i="20"/>
  <c r="CE884" i="20"/>
  <c r="CD884" i="20"/>
  <c r="CC884" i="20"/>
  <c r="CB884" i="20"/>
  <c r="CA884" i="20"/>
  <c r="BZ884" i="20"/>
  <c r="BY884" i="20"/>
  <c r="BX884" i="20"/>
  <c r="BW884" i="20"/>
  <c r="BV884" i="20"/>
  <c r="BU884" i="20"/>
  <c r="BT884" i="20"/>
  <c r="BS884" i="20"/>
  <c r="BR884" i="20"/>
  <c r="CG883" i="20"/>
  <c r="CF883" i="20"/>
  <c r="CE883" i="20"/>
  <c r="CD883" i="20"/>
  <c r="CC883" i="20"/>
  <c r="CB883" i="20"/>
  <c r="CA883" i="20"/>
  <c r="BZ883" i="20"/>
  <c r="BY883" i="20"/>
  <c r="BX883" i="20"/>
  <c r="BW883" i="20"/>
  <c r="BV883" i="20"/>
  <c r="BU883" i="20"/>
  <c r="BT883" i="20"/>
  <c r="BS883" i="20"/>
  <c r="BR883" i="20"/>
  <c r="CG882" i="20"/>
  <c r="CF882" i="20"/>
  <c r="CE882" i="20"/>
  <c r="CD882" i="20"/>
  <c r="CC882" i="20"/>
  <c r="CB882" i="20"/>
  <c r="CA882" i="20"/>
  <c r="BZ882" i="20"/>
  <c r="BY882" i="20"/>
  <c r="BX882" i="20"/>
  <c r="BW882" i="20"/>
  <c r="BV882" i="20"/>
  <c r="BU882" i="20"/>
  <c r="BT882" i="20"/>
  <c r="BS882" i="20"/>
  <c r="BR882" i="20"/>
  <c r="CG881" i="20"/>
  <c r="CF881" i="20"/>
  <c r="CE881" i="20"/>
  <c r="CD881" i="20"/>
  <c r="CC881" i="20"/>
  <c r="CB881" i="20"/>
  <c r="CA881" i="20"/>
  <c r="BZ881" i="20"/>
  <c r="BY881" i="20"/>
  <c r="BX881" i="20"/>
  <c r="BW881" i="20"/>
  <c r="BV881" i="20"/>
  <c r="BU881" i="20"/>
  <c r="BT881" i="20"/>
  <c r="BS881" i="20"/>
  <c r="BR881" i="20"/>
  <c r="CG880" i="20"/>
  <c r="CF880" i="20"/>
  <c r="CE880" i="20"/>
  <c r="CD880" i="20"/>
  <c r="CC880" i="20"/>
  <c r="CB880" i="20"/>
  <c r="CA880" i="20"/>
  <c r="BZ880" i="20"/>
  <c r="BY880" i="20"/>
  <c r="BX880" i="20"/>
  <c r="BW880" i="20"/>
  <c r="BV880" i="20"/>
  <c r="BU880" i="20"/>
  <c r="BT880" i="20"/>
  <c r="BS880" i="20"/>
  <c r="BR880" i="20"/>
  <c r="CG879" i="20"/>
  <c r="CF879" i="20"/>
  <c r="CE879" i="20"/>
  <c r="CD879" i="20"/>
  <c r="CC879" i="20"/>
  <c r="CB879" i="20"/>
  <c r="CA879" i="20"/>
  <c r="BZ879" i="20"/>
  <c r="BY879" i="20"/>
  <c r="BX879" i="20"/>
  <c r="BW879" i="20"/>
  <c r="BV879" i="20"/>
  <c r="BU879" i="20"/>
  <c r="BT879" i="20"/>
  <c r="BS879" i="20"/>
  <c r="BR879" i="20"/>
  <c r="CG878" i="20"/>
  <c r="CF878" i="20"/>
  <c r="CE878" i="20"/>
  <c r="CD878" i="20"/>
  <c r="CC878" i="20"/>
  <c r="CB878" i="20"/>
  <c r="CA878" i="20"/>
  <c r="BZ878" i="20"/>
  <c r="BY878" i="20"/>
  <c r="BX878" i="20"/>
  <c r="BW878" i="20"/>
  <c r="BV878" i="20"/>
  <c r="BU878" i="20"/>
  <c r="BT878" i="20"/>
  <c r="BS878" i="20"/>
  <c r="BR878" i="20"/>
  <c r="CG877" i="20"/>
  <c r="CF877" i="20"/>
  <c r="CE877" i="20"/>
  <c r="CD877" i="20"/>
  <c r="CC877" i="20"/>
  <c r="CB877" i="20"/>
  <c r="CA877" i="20"/>
  <c r="BZ877" i="20"/>
  <c r="BY877" i="20"/>
  <c r="BX877" i="20"/>
  <c r="BW877" i="20"/>
  <c r="BV877" i="20"/>
  <c r="BU877" i="20"/>
  <c r="BT877" i="20"/>
  <c r="BS877" i="20"/>
  <c r="BR877" i="20"/>
  <c r="CG876" i="20"/>
  <c r="CF876" i="20"/>
  <c r="CE876" i="20"/>
  <c r="CD876" i="20"/>
  <c r="CC876" i="20"/>
  <c r="CB876" i="20"/>
  <c r="CA876" i="20"/>
  <c r="BZ876" i="20"/>
  <c r="BY876" i="20"/>
  <c r="BX876" i="20"/>
  <c r="BW876" i="20"/>
  <c r="BV876" i="20"/>
  <c r="BU876" i="20"/>
  <c r="BT876" i="20"/>
  <c r="BS876" i="20"/>
  <c r="BR876" i="20"/>
  <c r="CG875" i="20"/>
  <c r="CF875" i="20"/>
  <c r="CE875" i="20"/>
  <c r="CD875" i="20"/>
  <c r="CC875" i="20"/>
  <c r="CB875" i="20"/>
  <c r="CA875" i="20"/>
  <c r="BZ875" i="20"/>
  <c r="BY875" i="20"/>
  <c r="BX875" i="20"/>
  <c r="BW875" i="20"/>
  <c r="BV875" i="20"/>
  <c r="BU875" i="20"/>
  <c r="BT875" i="20"/>
  <c r="BS875" i="20"/>
  <c r="BR875" i="20"/>
  <c r="CG874" i="20"/>
  <c r="CF874" i="20"/>
  <c r="CE874" i="20"/>
  <c r="CD874" i="20"/>
  <c r="CC874" i="20"/>
  <c r="CB874" i="20"/>
  <c r="CA874" i="20"/>
  <c r="BZ874" i="20"/>
  <c r="BY874" i="20"/>
  <c r="BX874" i="20"/>
  <c r="BW874" i="20"/>
  <c r="BV874" i="20"/>
  <c r="BU874" i="20"/>
  <c r="BT874" i="20"/>
  <c r="BS874" i="20"/>
  <c r="BR874" i="20"/>
  <c r="CG873" i="20"/>
  <c r="CF873" i="20"/>
  <c r="CE873" i="20"/>
  <c r="CD873" i="20"/>
  <c r="CC873" i="20"/>
  <c r="CB873" i="20"/>
  <c r="CA873" i="20"/>
  <c r="BZ873" i="20"/>
  <c r="BY873" i="20"/>
  <c r="BX873" i="20"/>
  <c r="BW873" i="20"/>
  <c r="BV873" i="20"/>
  <c r="BU873" i="20"/>
  <c r="BT873" i="20"/>
  <c r="BS873" i="20"/>
  <c r="BR873" i="20"/>
  <c r="CG872" i="20"/>
  <c r="CF872" i="20"/>
  <c r="CE872" i="20"/>
  <c r="CD872" i="20"/>
  <c r="CC872" i="20"/>
  <c r="CB872" i="20"/>
  <c r="CA872" i="20"/>
  <c r="BZ872" i="20"/>
  <c r="BY872" i="20"/>
  <c r="BX872" i="20"/>
  <c r="BW872" i="20"/>
  <c r="BV872" i="20"/>
  <c r="BU872" i="20"/>
  <c r="BT872" i="20"/>
  <c r="BS872" i="20"/>
  <c r="BR872" i="20"/>
  <c r="CG871" i="20"/>
  <c r="CF871" i="20"/>
  <c r="CE871" i="20"/>
  <c r="CD871" i="20"/>
  <c r="CC871" i="20"/>
  <c r="CB871" i="20"/>
  <c r="CA871" i="20"/>
  <c r="BZ871" i="20"/>
  <c r="BY871" i="20"/>
  <c r="BX871" i="20"/>
  <c r="BW871" i="20"/>
  <c r="BV871" i="20"/>
  <c r="BU871" i="20"/>
  <c r="BT871" i="20"/>
  <c r="BS871" i="20"/>
  <c r="BR871" i="20"/>
  <c r="CG870" i="20"/>
  <c r="CF870" i="20"/>
  <c r="CE870" i="20"/>
  <c r="CD870" i="20"/>
  <c r="CC870" i="20"/>
  <c r="CB870" i="20"/>
  <c r="CA870" i="20"/>
  <c r="BZ870" i="20"/>
  <c r="BY870" i="20"/>
  <c r="BX870" i="20"/>
  <c r="BW870" i="20"/>
  <c r="BV870" i="20"/>
  <c r="BU870" i="20"/>
  <c r="BT870" i="20"/>
  <c r="BS870" i="20"/>
  <c r="BR870" i="20"/>
  <c r="CG869" i="20"/>
  <c r="CF869" i="20"/>
  <c r="CE869" i="20"/>
  <c r="CD869" i="20"/>
  <c r="CC869" i="20"/>
  <c r="CB869" i="20"/>
  <c r="CA869" i="20"/>
  <c r="BZ869" i="20"/>
  <c r="BY869" i="20"/>
  <c r="BX869" i="20"/>
  <c r="BW869" i="20"/>
  <c r="BV869" i="20"/>
  <c r="BU869" i="20"/>
  <c r="BT869" i="20"/>
  <c r="BS869" i="20"/>
  <c r="BR869" i="20"/>
  <c r="CG868" i="20"/>
  <c r="CF868" i="20"/>
  <c r="CE868" i="20"/>
  <c r="CD868" i="20"/>
  <c r="CC868" i="20"/>
  <c r="CB868" i="20"/>
  <c r="CA868" i="20"/>
  <c r="BZ868" i="20"/>
  <c r="BY868" i="20"/>
  <c r="BX868" i="20"/>
  <c r="BW868" i="20"/>
  <c r="BV868" i="20"/>
  <c r="BU868" i="20"/>
  <c r="BT868" i="20"/>
  <c r="BS868" i="20"/>
  <c r="BR868" i="20"/>
  <c r="CG867" i="20"/>
  <c r="CF867" i="20"/>
  <c r="CE867" i="20"/>
  <c r="CD867" i="20"/>
  <c r="CC867" i="20"/>
  <c r="CB867" i="20"/>
  <c r="CA867" i="20"/>
  <c r="BZ867" i="20"/>
  <c r="BY867" i="20"/>
  <c r="BX867" i="20"/>
  <c r="BW867" i="20"/>
  <c r="BV867" i="20"/>
  <c r="BU867" i="20"/>
  <c r="BT867" i="20"/>
  <c r="BS867" i="20"/>
  <c r="BR867" i="20"/>
  <c r="CG866" i="20"/>
  <c r="CF866" i="20"/>
  <c r="CE866" i="20"/>
  <c r="CD866" i="20"/>
  <c r="CC866" i="20"/>
  <c r="CB866" i="20"/>
  <c r="CA866" i="20"/>
  <c r="BZ866" i="20"/>
  <c r="BY866" i="20"/>
  <c r="BX866" i="20"/>
  <c r="BW866" i="20"/>
  <c r="BV866" i="20"/>
  <c r="BU866" i="20"/>
  <c r="BT866" i="20"/>
  <c r="BS866" i="20"/>
  <c r="BR866" i="20"/>
  <c r="CG865" i="20"/>
  <c r="CF865" i="20"/>
  <c r="CE865" i="20"/>
  <c r="CD865" i="20"/>
  <c r="CC865" i="20"/>
  <c r="CB865" i="20"/>
  <c r="CA865" i="20"/>
  <c r="BZ865" i="20"/>
  <c r="BY865" i="20"/>
  <c r="BX865" i="20"/>
  <c r="BW865" i="20"/>
  <c r="BV865" i="20"/>
  <c r="BU865" i="20"/>
  <c r="BT865" i="20"/>
  <c r="BS865" i="20"/>
  <c r="BR865" i="20"/>
  <c r="CG864" i="20"/>
  <c r="CF864" i="20"/>
  <c r="CE864" i="20"/>
  <c r="CD864" i="20"/>
  <c r="CC864" i="20"/>
  <c r="CB864" i="20"/>
  <c r="CA864" i="20"/>
  <c r="BZ864" i="20"/>
  <c r="BY864" i="20"/>
  <c r="BX864" i="20"/>
  <c r="BW864" i="20"/>
  <c r="BV864" i="20"/>
  <c r="BU864" i="20"/>
  <c r="BT864" i="20"/>
  <c r="BS864" i="20"/>
  <c r="BR864" i="20"/>
  <c r="CG863" i="20"/>
  <c r="CF863" i="20"/>
  <c r="CE863" i="20"/>
  <c r="CD863" i="20"/>
  <c r="CC863" i="20"/>
  <c r="CB863" i="20"/>
  <c r="CA863" i="20"/>
  <c r="BZ863" i="20"/>
  <c r="BY863" i="20"/>
  <c r="BX863" i="20"/>
  <c r="BW863" i="20"/>
  <c r="BV863" i="20"/>
  <c r="BU863" i="20"/>
  <c r="BT863" i="20"/>
  <c r="BS863" i="20"/>
  <c r="BR863" i="20"/>
  <c r="CG862" i="20"/>
  <c r="CF862" i="20"/>
  <c r="CE862" i="20"/>
  <c r="CD862" i="20"/>
  <c r="CC862" i="20"/>
  <c r="CB862" i="20"/>
  <c r="CA862" i="20"/>
  <c r="BZ862" i="20"/>
  <c r="BY862" i="20"/>
  <c r="BX862" i="20"/>
  <c r="BW862" i="20"/>
  <c r="BV862" i="20"/>
  <c r="BU862" i="20"/>
  <c r="BT862" i="20"/>
  <c r="BS862" i="20"/>
  <c r="BR862" i="20"/>
  <c r="CG861" i="20"/>
  <c r="CF861" i="20"/>
  <c r="CE861" i="20"/>
  <c r="CD861" i="20"/>
  <c r="CC861" i="20"/>
  <c r="CB861" i="20"/>
  <c r="CA861" i="20"/>
  <c r="BZ861" i="20"/>
  <c r="BY861" i="20"/>
  <c r="BX861" i="20"/>
  <c r="BW861" i="20"/>
  <c r="BV861" i="20"/>
  <c r="BU861" i="20"/>
  <c r="BT861" i="20"/>
  <c r="BS861" i="20"/>
  <c r="BR861" i="20"/>
  <c r="CG860" i="20"/>
  <c r="CF860" i="20"/>
  <c r="CE860" i="20"/>
  <c r="CD860" i="20"/>
  <c r="CC860" i="20"/>
  <c r="CB860" i="20"/>
  <c r="CA860" i="20"/>
  <c r="BZ860" i="20"/>
  <c r="BY860" i="20"/>
  <c r="BX860" i="20"/>
  <c r="BW860" i="20"/>
  <c r="BV860" i="20"/>
  <c r="BU860" i="20"/>
  <c r="BT860" i="20"/>
  <c r="BS860" i="20"/>
  <c r="BR860" i="20"/>
  <c r="CG859" i="20"/>
  <c r="CF859" i="20"/>
  <c r="CE859" i="20"/>
  <c r="CD859" i="20"/>
  <c r="CC859" i="20"/>
  <c r="CB859" i="20"/>
  <c r="CA859" i="20"/>
  <c r="BZ859" i="20"/>
  <c r="BY859" i="20"/>
  <c r="BX859" i="20"/>
  <c r="BW859" i="20"/>
  <c r="BV859" i="20"/>
  <c r="BU859" i="20"/>
  <c r="BT859" i="20"/>
  <c r="BS859" i="20"/>
  <c r="BR859" i="20"/>
  <c r="CG858" i="20"/>
  <c r="CF858" i="20"/>
  <c r="CE858" i="20"/>
  <c r="CD858" i="20"/>
  <c r="CC858" i="20"/>
  <c r="CB858" i="20"/>
  <c r="CA858" i="20"/>
  <c r="BZ858" i="20"/>
  <c r="BY858" i="20"/>
  <c r="BX858" i="20"/>
  <c r="BW858" i="20"/>
  <c r="BV858" i="20"/>
  <c r="BU858" i="20"/>
  <c r="BT858" i="20"/>
  <c r="BS858" i="20"/>
  <c r="BR858" i="20"/>
  <c r="CG857" i="20"/>
  <c r="CF857" i="20"/>
  <c r="CE857" i="20"/>
  <c r="CD857" i="20"/>
  <c r="CC857" i="20"/>
  <c r="CB857" i="20"/>
  <c r="CA857" i="20"/>
  <c r="BZ857" i="20"/>
  <c r="BY857" i="20"/>
  <c r="BX857" i="20"/>
  <c r="BW857" i="20"/>
  <c r="BV857" i="20"/>
  <c r="BU857" i="20"/>
  <c r="BT857" i="20"/>
  <c r="BS857" i="20"/>
  <c r="BR857" i="20"/>
  <c r="CG856" i="20"/>
  <c r="CF856" i="20"/>
  <c r="CE856" i="20"/>
  <c r="CD856" i="20"/>
  <c r="CC856" i="20"/>
  <c r="CB856" i="20"/>
  <c r="CA856" i="20"/>
  <c r="BZ856" i="20"/>
  <c r="BY856" i="20"/>
  <c r="BX856" i="20"/>
  <c r="BW856" i="20"/>
  <c r="BV856" i="20"/>
  <c r="BU856" i="20"/>
  <c r="BT856" i="20"/>
  <c r="BS856" i="20"/>
  <c r="BR856" i="20"/>
  <c r="CG855" i="20"/>
  <c r="CF855" i="20"/>
  <c r="CE855" i="20"/>
  <c r="CD855" i="20"/>
  <c r="CC855" i="20"/>
  <c r="CB855" i="20"/>
  <c r="CA855" i="20"/>
  <c r="BZ855" i="20"/>
  <c r="BY855" i="20"/>
  <c r="BX855" i="20"/>
  <c r="BW855" i="20"/>
  <c r="BV855" i="20"/>
  <c r="BU855" i="20"/>
  <c r="BT855" i="20"/>
  <c r="BS855" i="20"/>
  <c r="BR855" i="20"/>
  <c r="CG854" i="20"/>
  <c r="CF854" i="20"/>
  <c r="CE854" i="20"/>
  <c r="CD854" i="20"/>
  <c r="CC854" i="20"/>
  <c r="CB854" i="20"/>
  <c r="CA854" i="20"/>
  <c r="BZ854" i="20"/>
  <c r="BY854" i="20"/>
  <c r="BX854" i="20"/>
  <c r="BW854" i="20"/>
  <c r="BV854" i="20"/>
  <c r="BU854" i="20"/>
  <c r="BT854" i="20"/>
  <c r="BS854" i="20"/>
  <c r="BR854" i="20"/>
  <c r="CG853" i="20"/>
  <c r="CF853" i="20"/>
  <c r="CE853" i="20"/>
  <c r="CD853" i="20"/>
  <c r="CC853" i="20"/>
  <c r="CB853" i="20"/>
  <c r="CA853" i="20"/>
  <c r="BZ853" i="20"/>
  <c r="BY853" i="20"/>
  <c r="BX853" i="20"/>
  <c r="BW853" i="20"/>
  <c r="BV853" i="20"/>
  <c r="BU853" i="20"/>
  <c r="BT853" i="20"/>
  <c r="BS853" i="20"/>
  <c r="BR853" i="20"/>
  <c r="CG852" i="20"/>
  <c r="CF852" i="20"/>
  <c r="CE852" i="20"/>
  <c r="CD852" i="20"/>
  <c r="CC852" i="20"/>
  <c r="CB852" i="20"/>
  <c r="CA852" i="20"/>
  <c r="BZ852" i="20"/>
  <c r="BY852" i="20"/>
  <c r="BX852" i="20"/>
  <c r="BW852" i="20"/>
  <c r="BV852" i="20"/>
  <c r="BU852" i="20"/>
  <c r="BT852" i="20"/>
  <c r="BS852" i="20"/>
  <c r="BR852" i="20"/>
  <c r="CG851" i="20"/>
  <c r="CF851" i="20"/>
  <c r="CE851" i="20"/>
  <c r="CD851" i="20"/>
  <c r="CC851" i="20"/>
  <c r="CB851" i="20"/>
  <c r="CA851" i="20"/>
  <c r="BZ851" i="20"/>
  <c r="BY851" i="20"/>
  <c r="BX851" i="20"/>
  <c r="BW851" i="20"/>
  <c r="BV851" i="20"/>
  <c r="BU851" i="20"/>
  <c r="BT851" i="20"/>
  <c r="BS851" i="20"/>
  <c r="BR851" i="20"/>
  <c r="CG850" i="20"/>
  <c r="CF850" i="20"/>
  <c r="CE850" i="20"/>
  <c r="CD850" i="20"/>
  <c r="CC850" i="20"/>
  <c r="CB850" i="20"/>
  <c r="CA850" i="20"/>
  <c r="BZ850" i="20"/>
  <c r="BY850" i="20"/>
  <c r="BX850" i="20"/>
  <c r="BW850" i="20"/>
  <c r="BV850" i="20"/>
  <c r="BU850" i="20"/>
  <c r="BT850" i="20"/>
  <c r="BS850" i="20"/>
  <c r="BR850" i="20"/>
  <c r="CG849" i="20"/>
  <c r="CF849" i="20"/>
  <c r="CE849" i="20"/>
  <c r="CD849" i="20"/>
  <c r="CC849" i="20"/>
  <c r="CB849" i="20"/>
  <c r="CA849" i="20"/>
  <c r="BZ849" i="20"/>
  <c r="BY849" i="20"/>
  <c r="BX849" i="20"/>
  <c r="BW849" i="20"/>
  <c r="BV849" i="20"/>
  <c r="BU849" i="20"/>
  <c r="BT849" i="20"/>
  <c r="BS849" i="20"/>
  <c r="BR849" i="20"/>
  <c r="CG848" i="20"/>
  <c r="CF848" i="20"/>
  <c r="CE848" i="20"/>
  <c r="CD848" i="20"/>
  <c r="CC848" i="20"/>
  <c r="CB848" i="20"/>
  <c r="CA848" i="20"/>
  <c r="BZ848" i="20"/>
  <c r="BY848" i="20"/>
  <c r="BX848" i="20"/>
  <c r="BW848" i="20"/>
  <c r="BV848" i="20"/>
  <c r="BU848" i="20"/>
  <c r="BT848" i="20"/>
  <c r="BS848" i="20"/>
  <c r="BR848" i="20"/>
  <c r="CG847" i="20"/>
  <c r="CF847" i="20"/>
  <c r="CE847" i="20"/>
  <c r="CD847" i="20"/>
  <c r="CC847" i="20"/>
  <c r="CB847" i="20"/>
  <c r="CA847" i="20"/>
  <c r="BZ847" i="20"/>
  <c r="BY847" i="20"/>
  <c r="BX847" i="20"/>
  <c r="BW847" i="20"/>
  <c r="BV847" i="20"/>
  <c r="BU847" i="20"/>
  <c r="BT847" i="20"/>
  <c r="BS847" i="20"/>
  <c r="BR847" i="20"/>
  <c r="CG846" i="20"/>
  <c r="CF846" i="20"/>
  <c r="CE846" i="20"/>
  <c r="CD846" i="20"/>
  <c r="CC846" i="20"/>
  <c r="CB846" i="20"/>
  <c r="CA846" i="20"/>
  <c r="BZ846" i="20"/>
  <c r="BY846" i="20"/>
  <c r="BX846" i="20"/>
  <c r="BW846" i="20"/>
  <c r="BV846" i="20"/>
  <c r="BU846" i="20"/>
  <c r="BT846" i="20"/>
  <c r="BS846" i="20"/>
  <c r="BR846" i="20"/>
  <c r="CG845" i="20"/>
  <c r="CF845" i="20"/>
  <c r="CE845" i="20"/>
  <c r="CD845" i="20"/>
  <c r="CC845" i="20"/>
  <c r="CB845" i="20"/>
  <c r="CA845" i="20"/>
  <c r="BZ845" i="20"/>
  <c r="BY845" i="20"/>
  <c r="BX845" i="20"/>
  <c r="BW845" i="20"/>
  <c r="BV845" i="20"/>
  <c r="BU845" i="20"/>
  <c r="BT845" i="20"/>
  <c r="BS845" i="20"/>
  <c r="BR845" i="20"/>
  <c r="CG844" i="20"/>
  <c r="CF844" i="20"/>
  <c r="CE844" i="20"/>
  <c r="CD844" i="20"/>
  <c r="CC844" i="20"/>
  <c r="CB844" i="20"/>
  <c r="CA844" i="20"/>
  <c r="BZ844" i="20"/>
  <c r="BY844" i="20"/>
  <c r="BX844" i="20"/>
  <c r="BW844" i="20"/>
  <c r="BV844" i="20"/>
  <c r="BU844" i="20"/>
  <c r="BT844" i="20"/>
  <c r="BS844" i="20"/>
  <c r="BR844" i="20"/>
  <c r="CG843" i="20"/>
  <c r="CF843" i="20"/>
  <c r="CE843" i="20"/>
  <c r="CD843" i="20"/>
  <c r="CC843" i="20"/>
  <c r="CB843" i="20"/>
  <c r="CA843" i="20"/>
  <c r="BZ843" i="20"/>
  <c r="BY843" i="20"/>
  <c r="BX843" i="20"/>
  <c r="BW843" i="20"/>
  <c r="BV843" i="20"/>
  <c r="BU843" i="20"/>
  <c r="BT843" i="20"/>
  <c r="BS843" i="20"/>
  <c r="BR843" i="20"/>
  <c r="CG842" i="20"/>
  <c r="CF842" i="20"/>
  <c r="CE842" i="20"/>
  <c r="CD842" i="20"/>
  <c r="CC842" i="20"/>
  <c r="CB842" i="20"/>
  <c r="CA842" i="20"/>
  <c r="BZ842" i="20"/>
  <c r="BY842" i="20"/>
  <c r="BX842" i="20"/>
  <c r="BW842" i="20"/>
  <c r="BV842" i="20"/>
  <c r="BU842" i="20"/>
  <c r="BT842" i="20"/>
  <c r="BS842" i="20"/>
  <c r="BR842" i="20"/>
  <c r="CG841" i="20"/>
  <c r="CF841" i="20"/>
  <c r="CE841" i="20"/>
  <c r="CD841" i="20"/>
  <c r="CC841" i="20"/>
  <c r="CB841" i="20"/>
  <c r="CA841" i="20"/>
  <c r="BZ841" i="20"/>
  <c r="BY841" i="20"/>
  <c r="BX841" i="20"/>
  <c r="BW841" i="20"/>
  <c r="BV841" i="20"/>
  <c r="BU841" i="20"/>
  <c r="BT841" i="20"/>
  <c r="BS841" i="20"/>
  <c r="BR841" i="20"/>
  <c r="CG840" i="20"/>
  <c r="CF840" i="20"/>
  <c r="CE840" i="20"/>
  <c r="CD840" i="20"/>
  <c r="CC840" i="20"/>
  <c r="CB840" i="20"/>
  <c r="CA840" i="20"/>
  <c r="BZ840" i="20"/>
  <c r="BY840" i="20"/>
  <c r="BX840" i="20"/>
  <c r="BW840" i="20"/>
  <c r="BV840" i="20"/>
  <c r="BU840" i="20"/>
  <c r="BT840" i="20"/>
  <c r="BS840" i="20"/>
  <c r="BR840" i="20"/>
  <c r="CG839" i="20"/>
  <c r="CF839" i="20"/>
  <c r="CE839" i="20"/>
  <c r="CD839" i="20"/>
  <c r="CC839" i="20"/>
  <c r="CB839" i="20"/>
  <c r="CA839" i="20"/>
  <c r="BZ839" i="20"/>
  <c r="BY839" i="20"/>
  <c r="BX839" i="20"/>
  <c r="BW839" i="20"/>
  <c r="BV839" i="20"/>
  <c r="BU839" i="20"/>
  <c r="BT839" i="20"/>
  <c r="BS839" i="20"/>
  <c r="BR839" i="20"/>
  <c r="CG838" i="20"/>
  <c r="CF838" i="20"/>
  <c r="CE838" i="20"/>
  <c r="CD838" i="20"/>
  <c r="CC838" i="20"/>
  <c r="CB838" i="20"/>
  <c r="CA838" i="20"/>
  <c r="BZ838" i="20"/>
  <c r="BY838" i="20"/>
  <c r="BX838" i="20"/>
  <c r="BW838" i="20"/>
  <c r="BV838" i="20"/>
  <c r="BU838" i="20"/>
  <c r="BT838" i="20"/>
  <c r="BS838" i="20"/>
  <c r="BR838" i="20"/>
  <c r="CG837" i="20"/>
  <c r="CF837" i="20"/>
  <c r="CE837" i="20"/>
  <c r="CD837" i="20"/>
  <c r="CC837" i="20"/>
  <c r="CB837" i="20"/>
  <c r="CA837" i="20"/>
  <c r="BZ837" i="20"/>
  <c r="BY837" i="20"/>
  <c r="BX837" i="20"/>
  <c r="BW837" i="20"/>
  <c r="BV837" i="20"/>
  <c r="BU837" i="20"/>
  <c r="BT837" i="20"/>
  <c r="BS837" i="20"/>
  <c r="BR837" i="20"/>
  <c r="CG836" i="20"/>
  <c r="CF836" i="20"/>
  <c r="CE836" i="20"/>
  <c r="CD836" i="20"/>
  <c r="CC836" i="20"/>
  <c r="CB836" i="20"/>
  <c r="CA836" i="20"/>
  <c r="BZ836" i="20"/>
  <c r="BY836" i="20"/>
  <c r="BX836" i="20"/>
  <c r="BW836" i="20"/>
  <c r="BV836" i="20"/>
  <c r="BU836" i="20"/>
  <c r="BT836" i="20"/>
  <c r="BS836" i="20"/>
  <c r="BR836" i="20"/>
  <c r="CG835" i="20"/>
  <c r="CF835" i="20"/>
  <c r="CE835" i="20"/>
  <c r="CD835" i="20"/>
  <c r="CC835" i="20"/>
  <c r="CB835" i="20"/>
  <c r="CA835" i="20"/>
  <c r="BZ835" i="20"/>
  <c r="BY835" i="20"/>
  <c r="BX835" i="20"/>
  <c r="BW835" i="20"/>
  <c r="BV835" i="20"/>
  <c r="BU835" i="20"/>
  <c r="BT835" i="20"/>
  <c r="BS835" i="20"/>
  <c r="BR835" i="20"/>
  <c r="CG834" i="20"/>
  <c r="CF834" i="20"/>
  <c r="CE834" i="20"/>
  <c r="CD834" i="20"/>
  <c r="CC834" i="20"/>
  <c r="CB834" i="20"/>
  <c r="CA834" i="20"/>
  <c r="BZ834" i="20"/>
  <c r="BY834" i="20"/>
  <c r="BX834" i="20"/>
  <c r="BW834" i="20"/>
  <c r="BV834" i="20"/>
  <c r="BU834" i="20"/>
  <c r="BT834" i="20"/>
  <c r="BS834" i="20"/>
  <c r="BR834" i="20"/>
  <c r="CG833" i="20"/>
  <c r="CF833" i="20"/>
  <c r="CE833" i="20"/>
  <c r="CD833" i="20"/>
  <c r="CC833" i="20"/>
  <c r="CB833" i="20"/>
  <c r="CA833" i="20"/>
  <c r="BZ833" i="20"/>
  <c r="BY833" i="20"/>
  <c r="BX833" i="20"/>
  <c r="BW833" i="20"/>
  <c r="BV833" i="20"/>
  <c r="BU833" i="20"/>
  <c r="BT833" i="20"/>
  <c r="BS833" i="20"/>
  <c r="BR833" i="20"/>
  <c r="CG832" i="20"/>
  <c r="CF832" i="20"/>
  <c r="CE832" i="20"/>
  <c r="CD832" i="20"/>
  <c r="CC832" i="20"/>
  <c r="CB832" i="20"/>
  <c r="CA832" i="20"/>
  <c r="BZ832" i="20"/>
  <c r="BY832" i="20"/>
  <c r="BX832" i="20"/>
  <c r="BW832" i="20"/>
  <c r="BV832" i="20"/>
  <c r="BU832" i="20"/>
  <c r="BT832" i="20"/>
  <c r="BS832" i="20"/>
  <c r="BR832" i="20"/>
  <c r="CG831" i="20"/>
  <c r="CF831" i="20"/>
  <c r="CE831" i="20"/>
  <c r="CD831" i="20"/>
  <c r="CC831" i="20"/>
  <c r="CB831" i="20"/>
  <c r="CA831" i="20"/>
  <c r="BZ831" i="20"/>
  <c r="BY831" i="20"/>
  <c r="BX831" i="20"/>
  <c r="BW831" i="20"/>
  <c r="BV831" i="20"/>
  <c r="BU831" i="20"/>
  <c r="BT831" i="20"/>
  <c r="BS831" i="20"/>
  <c r="BR831" i="20"/>
  <c r="CG830" i="20"/>
  <c r="CF830" i="20"/>
  <c r="CE830" i="20"/>
  <c r="CD830" i="20"/>
  <c r="CC830" i="20"/>
  <c r="CB830" i="20"/>
  <c r="CA830" i="20"/>
  <c r="BZ830" i="20"/>
  <c r="BY830" i="20"/>
  <c r="BX830" i="20"/>
  <c r="BW830" i="20"/>
  <c r="BV830" i="20"/>
  <c r="BU830" i="20"/>
  <c r="BT830" i="20"/>
  <c r="BS830" i="20"/>
  <c r="BR830" i="20"/>
  <c r="BO830" i="20"/>
  <c r="CG829" i="20"/>
  <c r="CF829" i="20"/>
  <c r="CE829" i="20"/>
  <c r="CD829" i="20"/>
  <c r="CC829" i="20"/>
  <c r="CB829" i="20"/>
  <c r="CA829" i="20"/>
  <c r="BZ829" i="20"/>
  <c r="BY829" i="20"/>
  <c r="BX829" i="20"/>
  <c r="BW829" i="20"/>
  <c r="BV829" i="20"/>
  <c r="BU829" i="20"/>
  <c r="BT829" i="20"/>
  <c r="BS829" i="20"/>
  <c r="BR829" i="20"/>
  <c r="BO829" i="20"/>
  <c r="CG828" i="20"/>
  <c r="CF828" i="20"/>
  <c r="CE828" i="20"/>
  <c r="CD828" i="20"/>
  <c r="CC828" i="20"/>
  <c r="CB828" i="20"/>
  <c r="CA828" i="20"/>
  <c r="BZ828" i="20"/>
  <c r="BY828" i="20"/>
  <c r="BX828" i="20"/>
  <c r="BW828" i="20"/>
  <c r="BV828" i="20"/>
  <c r="BU828" i="20"/>
  <c r="BT828" i="20"/>
  <c r="BS828" i="20"/>
  <c r="BR828" i="20"/>
  <c r="BO828" i="20"/>
  <c r="CG827" i="20"/>
  <c r="CF827" i="20"/>
  <c r="CE827" i="20"/>
  <c r="CD827" i="20"/>
  <c r="CC827" i="20"/>
  <c r="CB827" i="20"/>
  <c r="CA827" i="20"/>
  <c r="BZ827" i="20"/>
  <c r="BY827" i="20"/>
  <c r="BX827" i="20"/>
  <c r="BW827" i="20"/>
  <c r="BV827" i="20"/>
  <c r="BU827" i="20"/>
  <c r="BT827" i="20"/>
  <c r="BS827" i="20"/>
  <c r="BR827" i="20"/>
  <c r="BO827" i="20"/>
  <c r="CG826" i="20"/>
  <c r="CF826" i="20"/>
  <c r="CE826" i="20"/>
  <c r="CD826" i="20"/>
  <c r="CC826" i="20"/>
  <c r="CB826" i="20"/>
  <c r="CA826" i="20"/>
  <c r="BZ826" i="20"/>
  <c r="BY826" i="20"/>
  <c r="BX826" i="20"/>
  <c r="BW826" i="20"/>
  <c r="BV826" i="20"/>
  <c r="BU826" i="20"/>
  <c r="BT826" i="20"/>
  <c r="BS826" i="20"/>
  <c r="BR826" i="20"/>
  <c r="BO826" i="20"/>
  <c r="CG825" i="20"/>
  <c r="CF825" i="20"/>
  <c r="CE825" i="20"/>
  <c r="CD825" i="20"/>
  <c r="CC825" i="20"/>
  <c r="CB825" i="20"/>
  <c r="CA825" i="20"/>
  <c r="BZ825" i="20"/>
  <c r="BY825" i="20"/>
  <c r="BX825" i="20"/>
  <c r="BW825" i="20"/>
  <c r="BV825" i="20"/>
  <c r="BU825" i="20"/>
  <c r="BT825" i="20"/>
  <c r="BS825" i="20"/>
  <c r="BR825" i="20"/>
  <c r="BO825" i="20"/>
  <c r="CG824" i="20"/>
  <c r="CF824" i="20"/>
  <c r="CE824" i="20"/>
  <c r="CD824" i="20"/>
  <c r="CC824" i="20"/>
  <c r="CB824" i="20"/>
  <c r="CA824" i="20"/>
  <c r="BZ824" i="20"/>
  <c r="BY824" i="20"/>
  <c r="BX824" i="20"/>
  <c r="BW824" i="20"/>
  <c r="BV824" i="20"/>
  <c r="BU824" i="20"/>
  <c r="BT824" i="20"/>
  <c r="BS824" i="20"/>
  <c r="BR824" i="20"/>
  <c r="BO824" i="20"/>
  <c r="CG823" i="20"/>
  <c r="CF823" i="20"/>
  <c r="CE823" i="20"/>
  <c r="CD823" i="20"/>
  <c r="CC823" i="20"/>
  <c r="CB823" i="20"/>
  <c r="CA823" i="20"/>
  <c r="BZ823" i="20"/>
  <c r="BY823" i="20"/>
  <c r="BX823" i="20"/>
  <c r="BW823" i="20"/>
  <c r="BV823" i="20"/>
  <c r="BU823" i="20"/>
  <c r="BT823" i="20"/>
  <c r="BS823" i="20"/>
  <c r="BR823" i="20"/>
  <c r="CG822" i="20"/>
  <c r="CF822" i="20"/>
  <c r="CE822" i="20"/>
  <c r="CD822" i="20"/>
  <c r="CC822" i="20"/>
  <c r="CB822" i="20"/>
  <c r="CA822" i="20"/>
  <c r="BZ822" i="20"/>
  <c r="BY822" i="20"/>
  <c r="BX822" i="20"/>
  <c r="BW822" i="20"/>
  <c r="BV822" i="20"/>
  <c r="BU822" i="20"/>
  <c r="BT822" i="20"/>
  <c r="BS822" i="20"/>
  <c r="BR822" i="20"/>
  <c r="CG821" i="20"/>
  <c r="CF821" i="20"/>
  <c r="CE821" i="20"/>
  <c r="CD821" i="20"/>
  <c r="CC821" i="20"/>
  <c r="CB821" i="20"/>
  <c r="CA821" i="20"/>
  <c r="BZ821" i="20"/>
  <c r="BY821" i="20"/>
  <c r="BX821" i="20"/>
  <c r="BW821" i="20"/>
  <c r="BV821" i="20"/>
  <c r="BU821" i="20"/>
  <c r="BT821" i="20"/>
  <c r="BS821" i="20"/>
  <c r="BR821" i="20"/>
  <c r="CG820" i="20"/>
  <c r="CF820" i="20"/>
  <c r="CE820" i="20"/>
  <c r="CD820" i="20"/>
  <c r="CC820" i="20"/>
  <c r="CB820" i="20"/>
  <c r="CA820" i="20"/>
  <c r="BZ820" i="20"/>
  <c r="BY820" i="20"/>
  <c r="BX820" i="20"/>
  <c r="BW820" i="20"/>
  <c r="BV820" i="20"/>
  <c r="BU820" i="20"/>
  <c r="BT820" i="20"/>
  <c r="BS820" i="20"/>
  <c r="BR820" i="20"/>
  <c r="CG819" i="20"/>
  <c r="CF819" i="20"/>
  <c r="CE819" i="20"/>
  <c r="CD819" i="20"/>
  <c r="CC819" i="20"/>
  <c r="CB819" i="20"/>
  <c r="CA819" i="20"/>
  <c r="BZ819" i="20"/>
  <c r="BY819" i="20"/>
  <c r="BX819" i="20"/>
  <c r="BW819" i="20"/>
  <c r="BV819" i="20"/>
  <c r="BU819" i="20"/>
  <c r="BT819" i="20"/>
  <c r="BS819" i="20"/>
  <c r="BR819" i="20"/>
  <c r="CG818" i="20"/>
  <c r="CF818" i="20"/>
  <c r="CE818" i="20"/>
  <c r="CD818" i="20"/>
  <c r="CC818" i="20"/>
  <c r="CB818" i="20"/>
  <c r="CA818" i="20"/>
  <c r="BZ818" i="20"/>
  <c r="BY818" i="20"/>
  <c r="BX818" i="20"/>
  <c r="BW818" i="20"/>
  <c r="BV818" i="20"/>
  <c r="BU818" i="20"/>
  <c r="BT818" i="20"/>
  <c r="BS818" i="20"/>
  <c r="BR818" i="20"/>
  <c r="CG817" i="20"/>
  <c r="CF817" i="20"/>
  <c r="CE817" i="20"/>
  <c r="CD817" i="20"/>
  <c r="CC817" i="20"/>
  <c r="CB817" i="20"/>
  <c r="CA817" i="20"/>
  <c r="BZ817" i="20"/>
  <c r="BY817" i="20"/>
  <c r="BX817" i="20"/>
  <c r="BW817" i="20"/>
  <c r="BV817" i="20"/>
  <c r="BU817" i="20"/>
  <c r="BT817" i="20"/>
  <c r="BS817" i="20"/>
  <c r="BR817" i="20"/>
  <c r="CG816" i="20"/>
  <c r="CF816" i="20"/>
  <c r="CE816" i="20"/>
  <c r="CD816" i="20"/>
  <c r="CC816" i="20"/>
  <c r="CB816" i="20"/>
  <c r="CA816" i="20"/>
  <c r="BZ816" i="20"/>
  <c r="BY816" i="20"/>
  <c r="BX816" i="20"/>
  <c r="BW816" i="20"/>
  <c r="BV816" i="20"/>
  <c r="BU816" i="20"/>
  <c r="BT816" i="20"/>
  <c r="BS816" i="20"/>
  <c r="BR816" i="20"/>
  <c r="CG815" i="20"/>
  <c r="CF815" i="20"/>
  <c r="CE815" i="20"/>
  <c r="CD815" i="20"/>
  <c r="CC815" i="20"/>
  <c r="CB815" i="20"/>
  <c r="CA815" i="20"/>
  <c r="BZ815" i="20"/>
  <c r="BY815" i="20"/>
  <c r="BX815" i="20"/>
  <c r="BW815" i="20"/>
  <c r="BV815" i="20"/>
  <c r="BU815" i="20"/>
  <c r="BT815" i="20"/>
  <c r="BS815" i="20"/>
  <c r="BR815" i="20"/>
  <c r="CG814" i="20"/>
  <c r="CF814" i="20"/>
  <c r="CE814" i="20"/>
  <c r="CD814" i="20"/>
  <c r="CC814" i="20"/>
  <c r="CB814" i="20"/>
  <c r="CA814" i="20"/>
  <c r="BZ814" i="20"/>
  <c r="BY814" i="20"/>
  <c r="BX814" i="20"/>
  <c r="BW814" i="20"/>
  <c r="BV814" i="20"/>
  <c r="BU814" i="20"/>
  <c r="BT814" i="20"/>
  <c r="BS814" i="20"/>
  <c r="BR814" i="20"/>
  <c r="CG813" i="20"/>
  <c r="CF813" i="20"/>
  <c r="CE813" i="20"/>
  <c r="CD813" i="20"/>
  <c r="CC813" i="20"/>
  <c r="CB813" i="20"/>
  <c r="CA813" i="20"/>
  <c r="BZ813" i="20"/>
  <c r="BY813" i="20"/>
  <c r="BX813" i="20"/>
  <c r="BW813" i="20"/>
  <c r="BV813" i="20"/>
  <c r="BU813" i="20"/>
  <c r="BT813" i="20"/>
  <c r="BS813" i="20"/>
  <c r="BR813" i="20"/>
  <c r="CG812" i="20"/>
  <c r="CF812" i="20"/>
  <c r="CE812" i="20"/>
  <c r="CD812" i="20"/>
  <c r="CC812" i="20"/>
  <c r="CB812" i="20"/>
  <c r="CA812" i="20"/>
  <c r="BZ812" i="20"/>
  <c r="BY812" i="20"/>
  <c r="BX812" i="20"/>
  <c r="BW812" i="20"/>
  <c r="BV812" i="20"/>
  <c r="BU812" i="20"/>
  <c r="BT812" i="20"/>
  <c r="BS812" i="20"/>
  <c r="BR812" i="20"/>
  <c r="CG811" i="20"/>
  <c r="CF811" i="20"/>
  <c r="CE811" i="20"/>
  <c r="CD811" i="20"/>
  <c r="CC811" i="20"/>
  <c r="CB811" i="20"/>
  <c r="CA811" i="20"/>
  <c r="BZ811" i="20"/>
  <c r="BY811" i="20"/>
  <c r="BX811" i="20"/>
  <c r="BW811" i="20"/>
  <c r="BV811" i="20"/>
  <c r="BU811" i="20"/>
  <c r="BT811" i="20"/>
  <c r="BS811" i="20"/>
  <c r="BR811" i="20"/>
  <c r="CG810" i="20"/>
  <c r="CF810" i="20"/>
  <c r="CE810" i="20"/>
  <c r="CD810" i="20"/>
  <c r="CC810" i="20"/>
  <c r="CB810" i="20"/>
  <c r="CA810" i="20"/>
  <c r="BZ810" i="20"/>
  <c r="BY810" i="20"/>
  <c r="BX810" i="20"/>
  <c r="BW810" i="20"/>
  <c r="BV810" i="20"/>
  <c r="BU810" i="20"/>
  <c r="BT810" i="20"/>
  <c r="BS810" i="20"/>
  <c r="BR810" i="20"/>
  <c r="CG809" i="20"/>
  <c r="CF809" i="20"/>
  <c r="CE809" i="20"/>
  <c r="CD809" i="20"/>
  <c r="CC809" i="20"/>
  <c r="CB809" i="20"/>
  <c r="CA809" i="20"/>
  <c r="BZ809" i="20"/>
  <c r="BY809" i="20"/>
  <c r="BX809" i="20"/>
  <c r="BW809" i="20"/>
  <c r="BV809" i="20"/>
  <c r="BU809" i="20"/>
  <c r="BT809" i="20"/>
  <c r="BS809" i="20"/>
  <c r="BR809" i="20"/>
  <c r="CG808" i="20"/>
  <c r="CF808" i="20"/>
  <c r="CE808" i="20"/>
  <c r="CD808" i="20"/>
  <c r="CC808" i="20"/>
  <c r="CB808" i="20"/>
  <c r="CA808" i="20"/>
  <c r="BZ808" i="20"/>
  <c r="BY808" i="20"/>
  <c r="BX808" i="20"/>
  <c r="BW808" i="20"/>
  <c r="BV808" i="20"/>
  <c r="BU808" i="20"/>
  <c r="BT808" i="20"/>
  <c r="BS808" i="20"/>
  <c r="BR808" i="20"/>
  <c r="CG807" i="20"/>
  <c r="CF807" i="20"/>
  <c r="CE807" i="20"/>
  <c r="CD807" i="20"/>
  <c r="CC807" i="20"/>
  <c r="CB807" i="20"/>
  <c r="CA807" i="20"/>
  <c r="BZ807" i="20"/>
  <c r="BY807" i="20"/>
  <c r="BX807" i="20"/>
  <c r="BW807" i="20"/>
  <c r="BV807" i="20"/>
  <c r="BU807" i="20"/>
  <c r="BT807" i="20"/>
  <c r="BS807" i="20"/>
  <c r="BR807" i="20"/>
  <c r="BO807" i="20"/>
  <c r="CG806" i="20"/>
  <c r="CF806" i="20"/>
  <c r="CE806" i="20"/>
  <c r="CD806" i="20"/>
  <c r="CC806" i="20"/>
  <c r="CB806" i="20"/>
  <c r="CA806" i="20"/>
  <c r="BZ806" i="20"/>
  <c r="BY806" i="20"/>
  <c r="BX806" i="20"/>
  <c r="BW806" i="20"/>
  <c r="BV806" i="20"/>
  <c r="BU806" i="20"/>
  <c r="BT806" i="20"/>
  <c r="BS806" i="20"/>
  <c r="BR806" i="20"/>
  <c r="BO806" i="20"/>
  <c r="CG805" i="20"/>
  <c r="CF805" i="20"/>
  <c r="CE805" i="20"/>
  <c r="CD805" i="20"/>
  <c r="CC805" i="20"/>
  <c r="CB805" i="20"/>
  <c r="CA805" i="20"/>
  <c r="BZ805" i="20"/>
  <c r="BY805" i="20"/>
  <c r="BX805" i="20"/>
  <c r="BW805" i="20"/>
  <c r="BV805" i="20"/>
  <c r="BU805" i="20"/>
  <c r="BT805" i="20"/>
  <c r="BS805" i="20"/>
  <c r="BR805" i="20"/>
  <c r="BO805" i="20"/>
  <c r="CG804" i="20"/>
  <c r="CF804" i="20"/>
  <c r="CE804" i="20"/>
  <c r="CD804" i="20"/>
  <c r="CC804" i="20"/>
  <c r="CB804" i="20"/>
  <c r="CA804" i="20"/>
  <c r="BZ804" i="20"/>
  <c r="BY804" i="20"/>
  <c r="BX804" i="20"/>
  <c r="BW804" i="20"/>
  <c r="BV804" i="20"/>
  <c r="BU804" i="20"/>
  <c r="BT804" i="20"/>
  <c r="BS804" i="20"/>
  <c r="BR804" i="20"/>
  <c r="CG803" i="20"/>
  <c r="CF803" i="20"/>
  <c r="CE803" i="20"/>
  <c r="CD803" i="20"/>
  <c r="CC803" i="20"/>
  <c r="CB803" i="20"/>
  <c r="CA803" i="20"/>
  <c r="BZ803" i="20"/>
  <c r="BY803" i="20"/>
  <c r="BX803" i="20"/>
  <c r="BW803" i="20"/>
  <c r="BV803" i="20"/>
  <c r="BU803" i="20"/>
  <c r="BT803" i="20"/>
  <c r="BS803" i="20"/>
  <c r="BR803" i="20"/>
  <c r="CG802" i="20"/>
  <c r="CF802" i="20"/>
  <c r="CE802" i="20"/>
  <c r="CD802" i="20"/>
  <c r="CC802" i="20"/>
  <c r="CB802" i="20"/>
  <c r="CA802" i="20"/>
  <c r="BZ802" i="20"/>
  <c r="BY802" i="20"/>
  <c r="BX802" i="20"/>
  <c r="BW802" i="20"/>
  <c r="BV802" i="20"/>
  <c r="BU802" i="20"/>
  <c r="BT802" i="20"/>
  <c r="BS802" i="20"/>
  <c r="BR802" i="20"/>
  <c r="CG801" i="20"/>
  <c r="CF801" i="20"/>
  <c r="CE801" i="20"/>
  <c r="CD801" i="20"/>
  <c r="CC801" i="20"/>
  <c r="CB801" i="20"/>
  <c r="CA801" i="20"/>
  <c r="BZ801" i="20"/>
  <c r="BY801" i="20"/>
  <c r="BX801" i="20"/>
  <c r="BW801" i="20"/>
  <c r="BV801" i="20"/>
  <c r="BU801" i="20"/>
  <c r="BT801" i="20"/>
  <c r="BS801" i="20"/>
  <c r="BR801" i="20"/>
  <c r="BO801" i="20"/>
  <c r="CG800" i="20"/>
  <c r="CF800" i="20"/>
  <c r="CE800" i="20"/>
  <c r="CD800" i="20"/>
  <c r="CC800" i="20"/>
  <c r="CB800" i="20"/>
  <c r="CA800" i="20"/>
  <c r="BZ800" i="20"/>
  <c r="BY800" i="20"/>
  <c r="BX800" i="20"/>
  <c r="BW800" i="20"/>
  <c r="BV800" i="20"/>
  <c r="BU800" i="20"/>
  <c r="BT800" i="20"/>
  <c r="BS800" i="20"/>
  <c r="BR800" i="20"/>
  <c r="BO800" i="20"/>
  <c r="CG799" i="20"/>
  <c r="CF799" i="20"/>
  <c r="CE799" i="20"/>
  <c r="CD799" i="20"/>
  <c r="CC799" i="20"/>
  <c r="CB799" i="20"/>
  <c r="CA799" i="20"/>
  <c r="BZ799" i="20"/>
  <c r="BY799" i="20"/>
  <c r="BX799" i="20"/>
  <c r="BW799" i="20"/>
  <c r="BV799" i="20"/>
  <c r="BU799" i="20"/>
  <c r="BT799" i="20"/>
  <c r="BS799" i="20"/>
  <c r="BR799" i="20"/>
  <c r="BO799" i="20"/>
  <c r="CG798" i="20"/>
  <c r="CF798" i="20"/>
  <c r="CE798" i="20"/>
  <c r="CD798" i="20"/>
  <c r="CC798" i="20"/>
  <c r="CB798" i="20"/>
  <c r="CA798" i="20"/>
  <c r="BZ798" i="20"/>
  <c r="BY798" i="20"/>
  <c r="BX798" i="20"/>
  <c r="BW798" i="20"/>
  <c r="BV798" i="20"/>
  <c r="BU798" i="20"/>
  <c r="BT798" i="20"/>
  <c r="BS798" i="20"/>
  <c r="BR798" i="20"/>
  <c r="CG797" i="20"/>
  <c r="CF797" i="20"/>
  <c r="CE797" i="20"/>
  <c r="CD797" i="20"/>
  <c r="CC797" i="20"/>
  <c r="CB797" i="20"/>
  <c r="CA797" i="20"/>
  <c r="BZ797" i="20"/>
  <c r="BY797" i="20"/>
  <c r="BX797" i="20"/>
  <c r="BW797" i="20"/>
  <c r="BV797" i="20"/>
  <c r="BU797" i="20"/>
  <c r="BT797" i="20"/>
  <c r="BS797" i="20"/>
  <c r="BR797" i="20"/>
  <c r="CG796" i="20"/>
  <c r="CF796" i="20"/>
  <c r="CE796" i="20"/>
  <c r="CD796" i="20"/>
  <c r="CC796" i="20"/>
  <c r="CB796" i="20"/>
  <c r="CA796" i="20"/>
  <c r="BZ796" i="20"/>
  <c r="BY796" i="20"/>
  <c r="BX796" i="20"/>
  <c r="BW796" i="20"/>
  <c r="BV796" i="20"/>
  <c r="BU796" i="20"/>
  <c r="BT796" i="20"/>
  <c r="BS796" i="20"/>
  <c r="BR796" i="20"/>
  <c r="CG795" i="20"/>
  <c r="CF795" i="20"/>
  <c r="CE795" i="20"/>
  <c r="CD795" i="20"/>
  <c r="CC795" i="20"/>
  <c r="CB795" i="20"/>
  <c r="CA795" i="20"/>
  <c r="BZ795" i="20"/>
  <c r="BY795" i="20"/>
  <c r="BX795" i="20"/>
  <c r="BW795" i="20"/>
  <c r="BV795" i="20"/>
  <c r="BU795" i="20"/>
  <c r="BT795" i="20"/>
  <c r="BS795" i="20"/>
  <c r="BR795" i="20"/>
  <c r="BO795" i="20"/>
  <c r="CG794" i="20"/>
  <c r="CF794" i="20"/>
  <c r="CE794" i="20"/>
  <c r="CD794" i="20"/>
  <c r="CC794" i="20"/>
  <c r="CB794" i="20"/>
  <c r="CA794" i="20"/>
  <c r="BZ794" i="20"/>
  <c r="BY794" i="20"/>
  <c r="BX794" i="20"/>
  <c r="BW794" i="20"/>
  <c r="BV794" i="20"/>
  <c r="BU794" i="20"/>
  <c r="BT794" i="20"/>
  <c r="BS794" i="20"/>
  <c r="BR794" i="20"/>
  <c r="BO794" i="20"/>
  <c r="CG793" i="20"/>
  <c r="CF793" i="20"/>
  <c r="CE793" i="20"/>
  <c r="CD793" i="20"/>
  <c r="CC793" i="20"/>
  <c r="CB793" i="20"/>
  <c r="CA793" i="20"/>
  <c r="BZ793" i="20"/>
  <c r="BY793" i="20"/>
  <c r="BX793" i="20"/>
  <c r="BW793" i="20"/>
  <c r="BV793" i="20"/>
  <c r="BU793" i="20"/>
  <c r="BT793" i="20"/>
  <c r="BS793" i="20"/>
  <c r="BR793" i="20"/>
  <c r="BO793" i="20"/>
  <c r="CG792" i="20"/>
  <c r="CF792" i="20"/>
  <c r="CE792" i="20"/>
  <c r="CD792" i="20"/>
  <c r="CC792" i="20"/>
  <c r="CB792" i="20"/>
  <c r="CA792" i="20"/>
  <c r="BZ792" i="20"/>
  <c r="BY792" i="20"/>
  <c r="BX792" i="20"/>
  <c r="BW792" i="20"/>
  <c r="BV792" i="20"/>
  <c r="BU792" i="20"/>
  <c r="BT792" i="20"/>
  <c r="BS792" i="20"/>
  <c r="BR792" i="20"/>
  <c r="CG791" i="20"/>
  <c r="CF791" i="20"/>
  <c r="CE791" i="20"/>
  <c r="CD791" i="20"/>
  <c r="CC791" i="20"/>
  <c r="CB791" i="20"/>
  <c r="CA791" i="20"/>
  <c r="BZ791" i="20"/>
  <c r="BY791" i="20"/>
  <c r="BX791" i="20"/>
  <c r="BW791" i="20"/>
  <c r="BV791" i="20"/>
  <c r="BU791" i="20"/>
  <c r="BT791" i="20"/>
  <c r="BS791" i="20"/>
  <c r="BR791" i="20"/>
  <c r="CG790" i="20"/>
  <c r="CF790" i="20"/>
  <c r="CE790" i="20"/>
  <c r="CD790" i="20"/>
  <c r="CC790" i="20"/>
  <c r="CB790" i="20"/>
  <c r="CA790" i="20"/>
  <c r="BZ790" i="20"/>
  <c r="BY790" i="20"/>
  <c r="BX790" i="20"/>
  <c r="BW790" i="20"/>
  <c r="BV790" i="20"/>
  <c r="BU790" i="20"/>
  <c r="BT790" i="20"/>
  <c r="BS790" i="20"/>
  <c r="BR790" i="20"/>
  <c r="CG789" i="20"/>
  <c r="CF789" i="20"/>
  <c r="CE789" i="20"/>
  <c r="CD789" i="20"/>
  <c r="CC789" i="20"/>
  <c r="CB789" i="20"/>
  <c r="CA789" i="20"/>
  <c r="BZ789" i="20"/>
  <c r="BY789" i="20"/>
  <c r="BX789" i="20"/>
  <c r="BW789" i="20"/>
  <c r="BV789" i="20"/>
  <c r="BU789" i="20"/>
  <c r="BT789" i="20"/>
  <c r="BS789" i="20"/>
  <c r="BR789" i="20"/>
  <c r="CG788" i="20"/>
  <c r="CF788" i="20"/>
  <c r="CE788" i="20"/>
  <c r="CD788" i="20"/>
  <c r="CC788" i="20"/>
  <c r="CB788" i="20"/>
  <c r="CA788" i="20"/>
  <c r="BZ788" i="20"/>
  <c r="BY788" i="20"/>
  <c r="BX788" i="20"/>
  <c r="BW788" i="20"/>
  <c r="BV788" i="20"/>
  <c r="BU788" i="20"/>
  <c r="BT788" i="20"/>
  <c r="BS788" i="20"/>
  <c r="BR788" i="20"/>
  <c r="CG787" i="20"/>
  <c r="CF787" i="20"/>
  <c r="CE787" i="20"/>
  <c r="CD787" i="20"/>
  <c r="CC787" i="20"/>
  <c r="CB787" i="20"/>
  <c r="CA787" i="20"/>
  <c r="BZ787" i="20"/>
  <c r="BY787" i="20"/>
  <c r="BX787" i="20"/>
  <c r="BW787" i="20"/>
  <c r="BV787" i="20"/>
  <c r="BU787" i="20"/>
  <c r="BT787" i="20"/>
  <c r="BS787" i="20"/>
  <c r="BR787" i="20"/>
  <c r="CG786" i="20"/>
  <c r="CF786" i="20"/>
  <c r="CE786" i="20"/>
  <c r="CD786" i="20"/>
  <c r="CC786" i="20"/>
  <c r="CB786" i="20"/>
  <c r="CA786" i="20"/>
  <c r="BZ786" i="20"/>
  <c r="BY786" i="20"/>
  <c r="BX786" i="20"/>
  <c r="BW786" i="20"/>
  <c r="BV786" i="20"/>
  <c r="BU786" i="20"/>
  <c r="BT786" i="20"/>
  <c r="BS786" i="20"/>
  <c r="BR786" i="20"/>
  <c r="CG785" i="20"/>
  <c r="CF785" i="20"/>
  <c r="CE785" i="20"/>
  <c r="CD785" i="20"/>
  <c r="CC785" i="20"/>
  <c r="CB785" i="20"/>
  <c r="CA785" i="20"/>
  <c r="BZ785" i="20"/>
  <c r="BY785" i="20"/>
  <c r="BX785" i="20"/>
  <c r="BW785" i="20"/>
  <c r="BV785" i="20"/>
  <c r="BU785" i="20"/>
  <c r="BT785" i="20"/>
  <c r="BS785" i="20"/>
  <c r="BR785" i="20"/>
  <c r="CG784" i="20"/>
  <c r="CF784" i="20"/>
  <c r="CE784" i="20"/>
  <c r="CD784" i="20"/>
  <c r="CC784" i="20"/>
  <c r="CB784" i="20"/>
  <c r="CA784" i="20"/>
  <c r="BZ784" i="20"/>
  <c r="BY784" i="20"/>
  <c r="BX784" i="20"/>
  <c r="BW784" i="20"/>
  <c r="BV784" i="20"/>
  <c r="BU784" i="20"/>
  <c r="BT784" i="20"/>
  <c r="BS784" i="20"/>
  <c r="BR784" i="20"/>
  <c r="CG783" i="20"/>
  <c r="CF783" i="20"/>
  <c r="CE783" i="20"/>
  <c r="CD783" i="20"/>
  <c r="CC783" i="20"/>
  <c r="CB783" i="20"/>
  <c r="CA783" i="20"/>
  <c r="BZ783" i="20"/>
  <c r="BY783" i="20"/>
  <c r="BX783" i="20"/>
  <c r="BW783" i="20"/>
  <c r="BV783" i="20"/>
  <c r="BU783" i="20"/>
  <c r="BT783" i="20"/>
  <c r="BS783" i="20"/>
  <c r="BR783" i="20"/>
  <c r="CG782" i="20"/>
  <c r="CF782" i="20"/>
  <c r="CE782" i="20"/>
  <c r="CD782" i="20"/>
  <c r="CC782" i="20"/>
  <c r="CB782" i="20"/>
  <c r="CA782" i="20"/>
  <c r="BZ782" i="20"/>
  <c r="BY782" i="20"/>
  <c r="BX782" i="20"/>
  <c r="BW782" i="20"/>
  <c r="BV782" i="20"/>
  <c r="BU782" i="20"/>
  <c r="BT782" i="20"/>
  <c r="BS782" i="20"/>
  <c r="BR782" i="20"/>
  <c r="CG781" i="20"/>
  <c r="CF781" i="20"/>
  <c r="CE781" i="20"/>
  <c r="CD781" i="20"/>
  <c r="CC781" i="20"/>
  <c r="CB781" i="20"/>
  <c r="CA781" i="20"/>
  <c r="BZ781" i="20"/>
  <c r="BY781" i="20"/>
  <c r="BX781" i="20"/>
  <c r="BW781" i="20"/>
  <c r="BV781" i="20"/>
  <c r="BU781" i="20"/>
  <c r="BT781" i="20"/>
  <c r="BS781" i="20"/>
  <c r="BR781" i="20"/>
  <c r="CG780" i="20"/>
  <c r="CF780" i="20"/>
  <c r="CE780" i="20"/>
  <c r="CD780" i="20"/>
  <c r="CC780" i="20"/>
  <c r="CB780" i="20"/>
  <c r="CA780" i="20"/>
  <c r="BZ780" i="20"/>
  <c r="BY780" i="20"/>
  <c r="BX780" i="20"/>
  <c r="BW780" i="20"/>
  <c r="BV780" i="20"/>
  <c r="BU780" i="20"/>
  <c r="BT780" i="20"/>
  <c r="BS780" i="20"/>
  <c r="BR780" i="20"/>
  <c r="CG779" i="20"/>
  <c r="CF779" i="20"/>
  <c r="CE779" i="20"/>
  <c r="CD779" i="20"/>
  <c r="CC779" i="20"/>
  <c r="CB779" i="20"/>
  <c r="CA779" i="20"/>
  <c r="BZ779" i="20"/>
  <c r="BY779" i="20"/>
  <c r="BX779" i="20"/>
  <c r="BW779" i="20"/>
  <c r="BV779" i="20"/>
  <c r="BU779" i="20"/>
  <c r="BT779" i="20"/>
  <c r="BS779" i="20"/>
  <c r="BR779" i="20"/>
  <c r="CG778" i="20"/>
  <c r="CF778" i="20"/>
  <c r="CE778" i="20"/>
  <c r="CD778" i="20"/>
  <c r="CC778" i="20"/>
  <c r="CB778" i="20"/>
  <c r="CA778" i="20"/>
  <c r="BZ778" i="20"/>
  <c r="BY778" i="20"/>
  <c r="BX778" i="20"/>
  <c r="BW778" i="20"/>
  <c r="BV778" i="20"/>
  <c r="BU778" i="20"/>
  <c r="BT778" i="20"/>
  <c r="BS778" i="20"/>
  <c r="BR778" i="20"/>
  <c r="CG777" i="20"/>
  <c r="CF777" i="20"/>
  <c r="CE777" i="20"/>
  <c r="CD777" i="20"/>
  <c r="CC777" i="20"/>
  <c r="CB777" i="20"/>
  <c r="CA777" i="20"/>
  <c r="BZ777" i="20"/>
  <c r="BY777" i="20"/>
  <c r="BX777" i="20"/>
  <c r="BW777" i="20"/>
  <c r="BV777" i="20"/>
  <c r="BU777" i="20"/>
  <c r="BT777" i="20"/>
  <c r="BS777" i="20"/>
  <c r="BR777" i="20"/>
  <c r="CG776" i="20"/>
  <c r="CF776" i="20"/>
  <c r="CE776" i="20"/>
  <c r="CD776" i="20"/>
  <c r="CC776" i="20"/>
  <c r="CB776" i="20"/>
  <c r="CA776" i="20"/>
  <c r="BZ776" i="20"/>
  <c r="BY776" i="20"/>
  <c r="BX776" i="20"/>
  <c r="BW776" i="20"/>
  <c r="BV776" i="20"/>
  <c r="BU776" i="20"/>
  <c r="BT776" i="20"/>
  <c r="BS776" i="20"/>
  <c r="BR776" i="20"/>
  <c r="CG775" i="20"/>
  <c r="CF775" i="20"/>
  <c r="CE775" i="20"/>
  <c r="CD775" i="20"/>
  <c r="CC775" i="20"/>
  <c r="CB775" i="20"/>
  <c r="CA775" i="20"/>
  <c r="BZ775" i="20"/>
  <c r="BY775" i="20"/>
  <c r="BX775" i="20"/>
  <c r="BW775" i="20"/>
  <c r="BV775" i="20"/>
  <c r="BU775" i="20"/>
  <c r="BT775" i="20"/>
  <c r="BS775" i="20"/>
  <c r="BR775" i="20"/>
  <c r="CG774" i="20"/>
  <c r="CF774" i="20"/>
  <c r="CE774" i="20"/>
  <c r="CD774" i="20"/>
  <c r="CC774" i="20"/>
  <c r="CB774" i="20"/>
  <c r="CA774" i="20"/>
  <c r="BZ774" i="20"/>
  <c r="BY774" i="20"/>
  <c r="BX774" i="20"/>
  <c r="BW774" i="20"/>
  <c r="BV774" i="20"/>
  <c r="BU774" i="20"/>
  <c r="BT774" i="20"/>
  <c r="BS774" i="20"/>
  <c r="BR774" i="20"/>
  <c r="CG773" i="20"/>
  <c r="CF773" i="20"/>
  <c r="CE773" i="20"/>
  <c r="CD773" i="20"/>
  <c r="CC773" i="20"/>
  <c r="CB773" i="20"/>
  <c r="CA773" i="20"/>
  <c r="BZ773" i="20"/>
  <c r="BY773" i="20"/>
  <c r="BX773" i="20"/>
  <c r="BW773" i="20"/>
  <c r="BV773" i="20"/>
  <c r="BU773" i="20"/>
  <c r="BT773" i="20"/>
  <c r="BS773" i="20"/>
  <c r="BR773" i="20"/>
  <c r="CG772" i="20"/>
  <c r="CF772" i="20"/>
  <c r="CE772" i="20"/>
  <c r="CD772" i="20"/>
  <c r="CC772" i="20"/>
  <c r="CB772" i="20"/>
  <c r="CA772" i="20"/>
  <c r="BZ772" i="20"/>
  <c r="BY772" i="20"/>
  <c r="BX772" i="20"/>
  <c r="BW772" i="20"/>
  <c r="BV772" i="20"/>
  <c r="BU772" i="20"/>
  <c r="BT772" i="20"/>
  <c r="BS772" i="20"/>
  <c r="BR772" i="20"/>
  <c r="CG771" i="20"/>
  <c r="CF771" i="20"/>
  <c r="CE771" i="20"/>
  <c r="CD771" i="20"/>
  <c r="CC771" i="20"/>
  <c r="CB771" i="20"/>
  <c r="CA771" i="20"/>
  <c r="BZ771" i="20"/>
  <c r="BY771" i="20"/>
  <c r="BX771" i="20"/>
  <c r="BW771" i="20"/>
  <c r="BV771" i="20"/>
  <c r="BU771" i="20"/>
  <c r="BT771" i="20"/>
  <c r="BS771" i="20"/>
  <c r="BR771" i="20"/>
  <c r="CG770" i="20"/>
  <c r="CF770" i="20"/>
  <c r="CE770" i="20"/>
  <c r="CD770" i="20"/>
  <c r="CC770" i="20"/>
  <c r="CB770" i="20"/>
  <c r="CA770" i="20"/>
  <c r="BZ770" i="20"/>
  <c r="BY770" i="20"/>
  <c r="BX770" i="20"/>
  <c r="BW770" i="20"/>
  <c r="BV770" i="20"/>
  <c r="BU770" i="20"/>
  <c r="BT770" i="20"/>
  <c r="BS770" i="20"/>
  <c r="BR770" i="20"/>
  <c r="CG769" i="20"/>
  <c r="CF769" i="20"/>
  <c r="CE769" i="20"/>
  <c r="CD769" i="20"/>
  <c r="CC769" i="20"/>
  <c r="CB769" i="20"/>
  <c r="CA769" i="20"/>
  <c r="BZ769" i="20"/>
  <c r="BY769" i="20"/>
  <c r="BX769" i="20"/>
  <c r="BW769" i="20"/>
  <c r="BV769" i="20"/>
  <c r="BU769" i="20"/>
  <c r="BT769" i="20"/>
  <c r="BS769" i="20"/>
  <c r="BR769" i="20"/>
  <c r="CG768" i="20"/>
  <c r="CF768" i="20"/>
  <c r="CE768" i="20"/>
  <c r="CD768" i="20"/>
  <c r="CC768" i="20"/>
  <c r="CB768" i="20"/>
  <c r="CA768" i="20"/>
  <c r="BZ768" i="20"/>
  <c r="BY768" i="20"/>
  <c r="BX768" i="20"/>
  <c r="BW768" i="20"/>
  <c r="BV768" i="20"/>
  <c r="BU768" i="20"/>
  <c r="BT768" i="20"/>
  <c r="BS768" i="20"/>
  <c r="BR768" i="20"/>
  <c r="CG767" i="20"/>
  <c r="CF767" i="20"/>
  <c r="CE767" i="20"/>
  <c r="CD767" i="20"/>
  <c r="CC767" i="20"/>
  <c r="CB767" i="20"/>
  <c r="CA767" i="20"/>
  <c r="BZ767" i="20"/>
  <c r="BY767" i="20"/>
  <c r="BX767" i="20"/>
  <c r="BW767" i="20"/>
  <c r="BV767" i="20"/>
  <c r="BU767" i="20"/>
  <c r="BT767" i="20"/>
  <c r="BS767" i="20"/>
  <c r="BR767" i="20"/>
  <c r="CG766" i="20"/>
  <c r="CF766" i="20"/>
  <c r="CE766" i="20"/>
  <c r="CD766" i="20"/>
  <c r="CC766" i="20"/>
  <c r="CB766" i="20"/>
  <c r="CA766" i="20"/>
  <c r="BZ766" i="20"/>
  <c r="BY766" i="20"/>
  <c r="BX766" i="20"/>
  <c r="BW766" i="20"/>
  <c r="BV766" i="20"/>
  <c r="BU766" i="20"/>
  <c r="BT766" i="20"/>
  <c r="BS766" i="20"/>
  <c r="BR766" i="20"/>
  <c r="CG765" i="20"/>
  <c r="CF765" i="20"/>
  <c r="CE765" i="20"/>
  <c r="CD765" i="20"/>
  <c r="CC765" i="20"/>
  <c r="CB765" i="20"/>
  <c r="CA765" i="20"/>
  <c r="BZ765" i="20"/>
  <c r="BY765" i="20"/>
  <c r="BX765" i="20"/>
  <c r="BW765" i="20"/>
  <c r="BV765" i="20"/>
  <c r="BU765" i="20"/>
  <c r="BT765" i="20"/>
  <c r="BS765" i="20"/>
  <c r="BR765" i="20"/>
  <c r="CG764" i="20"/>
  <c r="CF764" i="20"/>
  <c r="CE764" i="20"/>
  <c r="CD764" i="20"/>
  <c r="CC764" i="20"/>
  <c r="CB764" i="20"/>
  <c r="CA764" i="20"/>
  <c r="BZ764" i="20"/>
  <c r="BY764" i="20"/>
  <c r="BX764" i="20"/>
  <c r="BW764" i="20"/>
  <c r="BV764" i="20"/>
  <c r="BU764" i="20"/>
  <c r="BT764" i="20"/>
  <c r="BS764" i="20"/>
  <c r="BR764" i="20"/>
  <c r="CG763" i="20"/>
  <c r="CF763" i="20"/>
  <c r="CE763" i="20"/>
  <c r="CD763" i="20"/>
  <c r="CC763" i="20"/>
  <c r="CB763" i="20"/>
  <c r="CA763" i="20"/>
  <c r="BZ763" i="20"/>
  <c r="BY763" i="20"/>
  <c r="BX763" i="20"/>
  <c r="BW763" i="20"/>
  <c r="BV763" i="20"/>
  <c r="BU763" i="20"/>
  <c r="BT763" i="20"/>
  <c r="BS763" i="20"/>
  <c r="BR763" i="20"/>
  <c r="CG762" i="20"/>
  <c r="CF762" i="20"/>
  <c r="CE762" i="20"/>
  <c r="CD762" i="20"/>
  <c r="CC762" i="20"/>
  <c r="CB762" i="20"/>
  <c r="CA762" i="20"/>
  <c r="BZ762" i="20"/>
  <c r="BY762" i="20"/>
  <c r="BX762" i="20"/>
  <c r="BW762" i="20"/>
  <c r="BV762" i="20"/>
  <c r="BU762" i="20"/>
  <c r="BT762" i="20"/>
  <c r="BS762" i="20"/>
  <c r="BR762" i="20"/>
  <c r="CG761" i="20"/>
  <c r="CF761" i="20"/>
  <c r="CE761" i="20"/>
  <c r="CD761" i="20"/>
  <c r="CC761" i="20"/>
  <c r="CB761" i="20"/>
  <c r="CA761" i="20"/>
  <c r="BZ761" i="20"/>
  <c r="BY761" i="20"/>
  <c r="BX761" i="20"/>
  <c r="BW761" i="20"/>
  <c r="BV761" i="20"/>
  <c r="BU761" i="20"/>
  <c r="BT761" i="20"/>
  <c r="BS761" i="20"/>
  <c r="BR761" i="20"/>
  <c r="CG760" i="20"/>
  <c r="CF760" i="20"/>
  <c r="CE760" i="20"/>
  <c r="CD760" i="20"/>
  <c r="CC760" i="20"/>
  <c r="CB760" i="20"/>
  <c r="CA760" i="20"/>
  <c r="BZ760" i="20"/>
  <c r="BY760" i="20"/>
  <c r="BX760" i="20"/>
  <c r="BW760" i="20"/>
  <c r="BV760" i="20"/>
  <c r="BU760" i="20"/>
  <c r="BT760" i="20"/>
  <c r="BS760" i="20"/>
  <c r="BR760" i="20"/>
  <c r="CG759" i="20"/>
  <c r="CF759" i="20"/>
  <c r="CE759" i="20"/>
  <c r="CD759" i="20"/>
  <c r="CC759" i="20"/>
  <c r="CB759" i="20"/>
  <c r="CA759" i="20"/>
  <c r="BZ759" i="20"/>
  <c r="BY759" i="20"/>
  <c r="BX759" i="20"/>
  <c r="BW759" i="20"/>
  <c r="BV759" i="20"/>
  <c r="BU759" i="20"/>
  <c r="BT759" i="20"/>
  <c r="BS759" i="20"/>
  <c r="BR759" i="20"/>
  <c r="CG758" i="20"/>
  <c r="CF758" i="20"/>
  <c r="CE758" i="20"/>
  <c r="CD758" i="20"/>
  <c r="CC758" i="20"/>
  <c r="CB758" i="20"/>
  <c r="CA758" i="20"/>
  <c r="BZ758" i="20"/>
  <c r="BY758" i="20"/>
  <c r="BX758" i="20"/>
  <c r="BW758" i="20"/>
  <c r="BV758" i="20"/>
  <c r="BU758" i="20"/>
  <c r="BT758" i="20"/>
  <c r="BS758" i="20"/>
  <c r="BR758" i="20"/>
  <c r="CG757" i="20"/>
  <c r="CF757" i="20"/>
  <c r="CE757" i="20"/>
  <c r="CD757" i="20"/>
  <c r="CC757" i="20"/>
  <c r="CB757" i="20"/>
  <c r="CA757" i="20"/>
  <c r="BZ757" i="20"/>
  <c r="BY757" i="20"/>
  <c r="BX757" i="20"/>
  <c r="BW757" i="20"/>
  <c r="BV757" i="20"/>
  <c r="BU757" i="20"/>
  <c r="BT757" i="20"/>
  <c r="BS757" i="20"/>
  <c r="BR757" i="20"/>
  <c r="CG756" i="20"/>
  <c r="CF756" i="20"/>
  <c r="CE756" i="20"/>
  <c r="CD756" i="20"/>
  <c r="CC756" i="20"/>
  <c r="CB756" i="20"/>
  <c r="CA756" i="20"/>
  <c r="BZ756" i="20"/>
  <c r="BY756" i="20"/>
  <c r="BX756" i="20"/>
  <c r="BW756" i="20"/>
  <c r="BV756" i="20"/>
  <c r="BU756" i="20"/>
  <c r="BT756" i="20"/>
  <c r="BS756" i="20"/>
  <c r="BR756" i="20"/>
  <c r="CG755" i="20"/>
  <c r="CF755" i="20"/>
  <c r="CE755" i="20"/>
  <c r="CD755" i="20"/>
  <c r="CC755" i="20"/>
  <c r="CB755" i="20"/>
  <c r="CA755" i="20"/>
  <c r="BZ755" i="20"/>
  <c r="BY755" i="20"/>
  <c r="BX755" i="20"/>
  <c r="BW755" i="20"/>
  <c r="BV755" i="20"/>
  <c r="BU755" i="20"/>
  <c r="BT755" i="20"/>
  <c r="BS755" i="20"/>
  <c r="BR755" i="20"/>
  <c r="CG754" i="20"/>
  <c r="CF754" i="20"/>
  <c r="CE754" i="20"/>
  <c r="CD754" i="20"/>
  <c r="CC754" i="20"/>
  <c r="CB754" i="20"/>
  <c r="CA754" i="20"/>
  <c r="BZ754" i="20"/>
  <c r="BY754" i="20"/>
  <c r="BX754" i="20"/>
  <c r="BW754" i="20"/>
  <c r="BV754" i="20"/>
  <c r="BU754" i="20"/>
  <c r="BT754" i="20"/>
  <c r="BS754" i="20"/>
  <c r="BR754" i="20"/>
  <c r="CG753" i="20"/>
  <c r="CF753" i="20"/>
  <c r="CE753" i="20"/>
  <c r="CD753" i="20"/>
  <c r="CC753" i="20"/>
  <c r="CB753" i="20"/>
  <c r="CA753" i="20"/>
  <c r="BZ753" i="20"/>
  <c r="BY753" i="20"/>
  <c r="BX753" i="20"/>
  <c r="BW753" i="20"/>
  <c r="BV753" i="20"/>
  <c r="BU753" i="20"/>
  <c r="BT753" i="20"/>
  <c r="BS753" i="20"/>
  <c r="BR753" i="20"/>
  <c r="CG752" i="20"/>
  <c r="CF752" i="20"/>
  <c r="CE752" i="20"/>
  <c r="CD752" i="20"/>
  <c r="CC752" i="20"/>
  <c r="CB752" i="20"/>
  <c r="CA752" i="20"/>
  <c r="BZ752" i="20"/>
  <c r="BY752" i="20"/>
  <c r="BX752" i="20"/>
  <c r="BW752" i="20"/>
  <c r="BV752" i="20"/>
  <c r="BU752" i="20"/>
  <c r="BT752" i="20"/>
  <c r="BS752" i="20"/>
  <c r="BR752" i="20"/>
  <c r="CG751" i="20"/>
  <c r="CF751" i="20"/>
  <c r="CE751" i="20"/>
  <c r="CD751" i="20"/>
  <c r="CC751" i="20"/>
  <c r="CB751" i="20"/>
  <c r="CA751" i="20"/>
  <c r="BZ751" i="20"/>
  <c r="BY751" i="20"/>
  <c r="BX751" i="20"/>
  <c r="BW751" i="20"/>
  <c r="BV751" i="20"/>
  <c r="BU751" i="20"/>
  <c r="BT751" i="20"/>
  <c r="BS751" i="20"/>
  <c r="BR751" i="20"/>
  <c r="CG750" i="20"/>
  <c r="CF750" i="20"/>
  <c r="CE750" i="20"/>
  <c r="CD750" i="20"/>
  <c r="CC750" i="20"/>
  <c r="CB750" i="20"/>
  <c r="CA750" i="20"/>
  <c r="BZ750" i="20"/>
  <c r="BY750" i="20"/>
  <c r="BX750" i="20"/>
  <c r="BW750" i="20"/>
  <c r="BV750" i="20"/>
  <c r="BU750" i="20"/>
  <c r="BT750" i="20"/>
  <c r="BS750" i="20"/>
  <c r="BR750" i="20"/>
  <c r="CG749" i="20"/>
  <c r="CF749" i="20"/>
  <c r="CE749" i="20"/>
  <c r="CD749" i="20"/>
  <c r="CC749" i="20"/>
  <c r="CB749" i="20"/>
  <c r="CA749" i="20"/>
  <c r="BZ749" i="20"/>
  <c r="BY749" i="20"/>
  <c r="BX749" i="20"/>
  <c r="BW749" i="20"/>
  <c r="BV749" i="20"/>
  <c r="BU749" i="20"/>
  <c r="BT749" i="20"/>
  <c r="BS749" i="20"/>
  <c r="BR749" i="20"/>
  <c r="CG748" i="20"/>
  <c r="CF748" i="20"/>
  <c r="CE748" i="20"/>
  <c r="CD748" i="20"/>
  <c r="CC748" i="20"/>
  <c r="CB748" i="20"/>
  <c r="CA748" i="20"/>
  <c r="BZ748" i="20"/>
  <c r="BY748" i="20"/>
  <c r="BX748" i="20"/>
  <c r="BW748" i="20"/>
  <c r="BV748" i="20"/>
  <c r="BU748" i="20"/>
  <c r="BT748" i="20"/>
  <c r="BS748" i="20"/>
  <c r="BR748" i="20"/>
  <c r="CG747" i="20"/>
  <c r="CF747" i="20"/>
  <c r="CE747" i="20"/>
  <c r="CD747" i="20"/>
  <c r="CC747" i="20"/>
  <c r="CB747" i="20"/>
  <c r="CA747" i="20"/>
  <c r="BZ747" i="20"/>
  <c r="BY747" i="20"/>
  <c r="BX747" i="20"/>
  <c r="BW747" i="20"/>
  <c r="BV747" i="20"/>
  <c r="BU747" i="20"/>
  <c r="BT747" i="20"/>
  <c r="BS747" i="20"/>
  <c r="BR747" i="20"/>
  <c r="CG746" i="20"/>
  <c r="CF746" i="20"/>
  <c r="CE746" i="20"/>
  <c r="CD746" i="20"/>
  <c r="CC746" i="20"/>
  <c r="CB746" i="20"/>
  <c r="CA746" i="20"/>
  <c r="BZ746" i="20"/>
  <c r="BY746" i="20"/>
  <c r="BX746" i="20"/>
  <c r="BW746" i="20"/>
  <c r="BV746" i="20"/>
  <c r="BU746" i="20"/>
  <c r="BT746" i="20"/>
  <c r="BS746" i="20"/>
  <c r="BR746" i="20"/>
  <c r="CG745" i="20"/>
  <c r="CF745" i="20"/>
  <c r="CE745" i="20"/>
  <c r="CD745" i="20"/>
  <c r="CC745" i="20"/>
  <c r="CB745" i="20"/>
  <c r="CA745" i="20"/>
  <c r="BZ745" i="20"/>
  <c r="BY745" i="20"/>
  <c r="BX745" i="20"/>
  <c r="BW745" i="20"/>
  <c r="BV745" i="20"/>
  <c r="BU745" i="20"/>
  <c r="BT745" i="20"/>
  <c r="BS745" i="20"/>
  <c r="BR745" i="20"/>
  <c r="CG744" i="20"/>
  <c r="CF744" i="20"/>
  <c r="CE744" i="20"/>
  <c r="CD744" i="20"/>
  <c r="CC744" i="20"/>
  <c r="CB744" i="20"/>
  <c r="CA744" i="20"/>
  <c r="BZ744" i="20"/>
  <c r="BY744" i="20"/>
  <c r="BX744" i="20"/>
  <c r="BW744" i="20"/>
  <c r="BV744" i="20"/>
  <c r="BU744" i="20"/>
  <c r="BT744" i="20"/>
  <c r="BS744" i="20"/>
  <c r="BR744" i="20"/>
  <c r="CG743" i="20"/>
  <c r="CF743" i="20"/>
  <c r="CE743" i="20"/>
  <c r="CD743" i="20"/>
  <c r="CC743" i="20"/>
  <c r="CB743" i="20"/>
  <c r="CA743" i="20"/>
  <c r="BZ743" i="20"/>
  <c r="BY743" i="20"/>
  <c r="BX743" i="20"/>
  <c r="BW743" i="20"/>
  <c r="BV743" i="20"/>
  <c r="BU743" i="20"/>
  <c r="BT743" i="20"/>
  <c r="BS743" i="20"/>
  <c r="BR743" i="20"/>
  <c r="CG742" i="20"/>
  <c r="CF742" i="20"/>
  <c r="CE742" i="20"/>
  <c r="CD742" i="20"/>
  <c r="CC742" i="20"/>
  <c r="CB742" i="20"/>
  <c r="CA742" i="20"/>
  <c r="BZ742" i="20"/>
  <c r="BY742" i="20"/>
  <c r="BX742" i="20"/>
  <c r="BW742" i="20"/>
  <c r="BV742" i="20"/>
  <c r="BU742" i="20"/>
  <c r="BT742" i="20"/>
  <c r="BS742" i="20"/>
  <c r="BR742" i="20"/>
  <c r="CG741" i="20"/>
  <c r="CF741" i="20"/>
  <c r="CE741" i="20"/>
  <c r="CD741" i="20"/>
  <c r="CC741" i="20"/>
  <c r="CB741" i="20"/>
  <c r="CA741" i="20"/>
  <c r="BZ741" i="20"/>
  <c r="BY741" i="20"/>
  <c r="BX741" i="20"/>
  <c r="BW741" i="20"/>
  <c r="BV741" i="20"/>
  <c r="BU741" i="20"/>
  <c r="BT741" i="20"/>
  <c r="BS741" i="20"/>
  <c r="BR741" i="20"/>
  <c r="CG740" i="20"/>
  <c r="CF740" i="20"/>
  <c r="CE740" i="20"/>
  <c r="CD740" i="20"/>
  <c r="CC740" i="20"/>
  <c r="CB740" i="20"/>
  <c r="CA740" i="20"/>
  <c r="BZ740" i="20"/>
  <c r="BY740" i="20"/>
  <c r="BX740" i="20"/>
  <c r="BW740" i="20"/>
  <c r="BV740" i="20"/>
  <c r="BU740" i="20"/>
  <c r="BT740" i="20"/>
  <c r="BS740" i="20"/>
  <c r="BR740" i="20"/>
  <c r="CG739" i="20"/>
  <c r="CF739" i="20"/>
  <c r="CE739" i="20"/>
  <c r="CD739" i="20"/>
  <c r="CC739" i="20"/>
  <c r="CB739" i="20"/>
  <c r="CA739" i="20"/>
  <c r="BZ739" i="20"/>
  <c r="BY739" i="20"/>
  <c r="BX739" i="20"/>
  <c r="BW739" i="20"/>
  <c r="BV739" i="20"/>
  <c r="BU739" i="20"/>
  <c r="BT739" i="20"/>
  <c r="BS739" i="20"/>
  <c r="BR739" i="20"/>
  <c r="CG738" i="20"/>
  <c r="CF738" i="20"/>
  <c r="CE738" i="20"/>
  <c r="CD738" i="20"/>
  <c r="CC738" i="20"/>
  <c r="CB738" i="20"/>
  <c r="CA738" i="20"/>
  <c r="BZ738" i="20"/>
  <c r="BY738" i="20"/>
  <c r="BX738" i="20"/>
  <c r="BW738" i="20"/>
  <c r="BV738" i="20"/>
  <c r="BU738" i="20"/>
  <c r="BT738" i="20"/>
  <c r="BS738" i="20"/>
  <c r="BR738" i="20"/>
  <c r="CG737" i="20"/>
  <c r="CF737" i="20"/>
  <c r="CE737" i="20"/>
  <c r="CD737" i="20"/>
  <c r="CC737" i="20"/>
  <c r="CB737" i="20"/>
  <c r="CA737" i="20"/>
  <c r="BZ737" i="20"/>
  <c r="BY737" i="20"/>
  <c r="BX737" i="20"/>
  <c r="BW737" i="20"/>
  <c r="BV737" i="20"/>
  <c r="BU737" i="20"/>
  <c r="BT737" i="20"/>
  <c r="BS737" i="20"/>
  <c r="BR737" i="20"/>
  <c r="BO737" i="20"/>
  <c r="CG736" i="20"/>
  <c r="CF736" i="20"/>
  <c r="CE736" i="20"/>
  <c r="CD736" i="20"/>
  <c r="CC736" i="20"/>
  <c r="CB736" i="20"/>
  <c r="CA736" i="20"/>
  <c r="BZ736" i="20"/>
  <c r="BY736" i="20"/>
  <c r="BX736" i="20"/>
  <c r="BW736" i="20"/>
  <c r="BV736" i="20"/>
  <c r="BU736" i="20"/>
  <c r="BT736" i="20"/>
  <c r="BS736" i="20"/>
  <c r="BR736" i="20"/>
  <c r="BO736" i="20"/>
  <c r="CG735" i="20"/>
  <c r="CF735" i="20"/>
  <c r="CE735" i="20"/>
  <c r="CD735" i="20"/>
  <c r="CC735" i="20"/>
  <c r="CB735" i="20"/>
  <c r="CA735" i="20"/>
  <c r="BZ735" i="20"/>
  <c r="BY735" i="20"/>
  <c r="BX735" i="20"/>
  <c r="BW735" i="20"/>
  <c r="BV735" i="20"/>
  <c r="BU735" i="20"/>
  <c r="BT735" i="20"/>
  <c r="BS735" i="20"/>
  <c r="BR735" i="20"/>
  <c r="BO735" i="20"/>
  <c r="CG734" i="20"/>
  <c r="CF734" i="20"/>
  <c r="CE734" i="20"/>
  <c r="CD734" i="20"/>
  <c r="CC734" i="20"/>
  <c r="CB734" i="20"/>
  <c r="CA734" i="20"/>
  <c r="BZ734" i="20"/>
  <c r="BY734" i="20"/>
  <c r="BX734" i="20"/>
  <c r="BW734" i="20"/>
  <c r="BV734" i="20"/>
  <c r="BU734" i="20"/>
  <c r="BT734" i="20"/>
  <c r="BS734" i="20"/>
  <c r="BR734" i="20"/>
  <c r="BO734" i="20"/>
  <c r="CG733" i="20"/>
  <c r="CF733" i="20"/>
  <c r="CE733" i="20"/>
  <c r="CD733" i="20"/>
  <c r="CC733" i="20"/>
  <c r="CB733" i="20"/>
  <c r="CA733" i="20"/>
  <c r="BZ733" i="20"/>
  <c r="BY733" i="20"/>
  <c r="BX733" i="20"/>
  <c r="BW733" i="20"/>
  <c r="BV733" i="20"/>
  <c r="BU733" i="20"/>
  <c r="BT733" i="20"/>
  <c r="BS733" i="20"/>
  <c r="BR733" i="20"/>
  <c r="BO733" i="20"/>
  <c r="CG732" i="20"/>
  <c r="CF732" i="20"/>
  <c r="CE732" i="20"/>
  <c r="CD732" i="20"/>
  <c r="CC732" i="20"/>
  <c r="CB732" i="20"/>
  <c r="CA732" i="20"/>
  <c r="BZ732" i="20"/>
  <c r="BY732" i="20"/>
  <c r="BX732" i="20"/>
  <c r="BW732" i="20"/>
  <c r="BV732" i="20"/>
  <c r="BU732" i="20"/>
  <c r="BT732" i="20"/>
  <c r="BS732" i="20"/>
  <c r="BR732" i="20"/>
  <c r="BO732" i="20"/>
  <c r="CG731" i="20"/>
  <c r="CF731" i="20"/>
  <c r="CE731" i="20"/>
  <c r="CD731" i="20"/>
  <c r="CC731" i="20"/>
  <c r="CB731" i="20"/>
  <c r="CA731" i="20"/>
  <c r="BZ731" i="20"/>
  <c r="BY731" i="20"/>
  <c r="BX731" i="20"/>
  <c r="BW731" i="20"/>
  <c r="BV731" i="20"/>
  <c r="BU731" i="20"/>
  <c r="BT731" i="20"/>
  <c r="BS731" i="20"/>
  <c r="BR731" i="20"/>
  <c r="BO731" i="20"/>
  <c r="CG730" i="20"/>
  <c r="CF730" i="20"/>
  <c r="CE730" i="20"/>
  <c r="CD730" i="20"/>
  <c r="CC730" i="20"/>
  <c r="CB730" i="20"/>
  <c r="CA730" i="20"/>
  <c r="BZ730" i="20"/>
  <c r="BY730" i="20"/>
  <c r="BX730" i="20"/>
  <c r="BW730" i="20"/>
  <c r="BV730" i="20"/>
  <c r="BU730" i="20"/>
  <c r="BT730" i="20"/>
  <c r="BS730" i="20"/>
  <c r="BR730" i="20"/>
  <c r="CG729" i="20"/>
  <c r="CF729" i="20"/>
  <c r="CE729" i="20"/>
  <c r="CD729" i="20"/>
  <c r="CC729" i="20"/>
  <c r="CB729" i="20"/>
  <c r="CA729" i="20"/>
  <c r="BZ729" i="20"/>
  <c r="BY729" i="20"/>
  <c r="BX729" i="20"/>
  <c r="BW729" i="20"/>
  <c r="BV729" i="20"/>
  <c r="BU729" i="20"/>
  <c r="BT729" i="20"/>
  <c r="BS729" i="20"/>
  <c r="BR729" i="20"/>
  <c r="CG728" i="20"/>
  <c r="CF728" i="20"/>
  <c r="CE728" i="20"/>
  <c r="CD728" i="20"/>
  <c r="CC728" i="20"/>
  <c r="CB728" i="20"/>
  <c r="CA728" i="20"/>
  <c r="BZ728" i="20"/>
  <c r="BY728" i="20"/>
  <c r="BX728" i="20"/>
  <c r="BW728" i="20"/>
  <c r="BV728" i="20"/>
  <c r="BU728" i="20"/>
  <c r="BT728" i="20"/>
  <c r="BS728" i="20"/>
  <c r="BR728" i="20"/>
  <c r="CG727" i="20"/>
  <c r="CF727" i="20"/>
  <c r="CE727" i="20"/>
  <c r="CD727" i="20"/>
  <c r="CC727" i="20"/>
  <c r="CB727" i="20"/>
  <c r="CA727" i="20"/>
  <c r="BZ727" i="20"/>
  <c r="BY727" i="20"/>
  <c r="BX727" i="20"/>
  <c r="BW727" i="20"/>
  <c r="BV727" i="20"/>
  <c r="BU727" i="20"/>
  <c r="BT727" i="20"/>
  <c r="BS727" i="20"/>
  <c r="BR727" i="20"/>
  <c r="CG726" i="20"/>
  <c r="CF726" i="20"/>
  <c r="CE726" i="20"/>
  <c r="CD726" i="20"/>
  <c r="CC726" i="20"/>
  <c r="CB726" i="20"/>
  <c r="CA726" i="20"/>
  <c r="BZ726" i="20"/>
  <c r="BY726" i="20"/>
  <c r="BX726" i="20"/>
  <c r="BW726" i="20"/>
  <c r="BV726" i="20"/>
  <c r="BU726" i="20"/>
  <c r="BT726" i="20"/>
  <c r="BS726" i="20"/>
  <c r="BR726" i="20"/>
  <c r="CG725" i="20"/>
  <c r="CF725" i="20"/>
  <c r="CE725" i="20"/>
  <c r="CD725" i="20"/>
  <c r="CC725" i="20"/>
  <c r="CB725" i="20"/>
  <c r="CA725" i="20"/>
  <c r="BZ725" i="20"/>
  <c r="BY725" i="20"/>
  <c r="BX725" i="20"/>
  <c r="BW725" i="20"/>
  <c r="BV725" i="20"/>
  <c r="BU725" i="20"/>
  <c r="BT725" i="20"/>
  <c r="BS725" i="20"/>
  <c r="BR725" i="20"/>
  <c r="CG724" i="20"/>
  <c r="CF724" i="20"/>
  <c r="CE724" i="20"/>
  <c r="CD724" i="20"/>
  <c r="CC724" i="20"/>
  <c r="CB724" i="20"/>
  <c r="CA724" i="20"/>
  <c r="BZ724" i="20"/>
  <c r="BY724" i="20"/>
  <c r="BX724" i="20"/>
  <c r="BW724" i="20"/>
  <c r="BV724" i="20"/>
  <c r="BU724" i="20"/>
  <c r="BT724" i="20"/>
  <c r="BS724" i="20"/>
  <c r="BR724" i="20"/>
  <c r="CG723" i="20"/>
  <c r="CF723" i="20"/>
  <c r="CE723" i="20"/>
  <c r="CD723" i="20"/>
  <c r="CC723" i="20"/>
  <c r="CB723" i="20"/>
  <c r="CA723" i="20"/>
  <c r="BZ723" i="20"/>
  <c r="BY723" i="20"/>
  <c r="BX723" i="20"/>
  <c r="BW723" i="20"/>
  <c r="BV723" i="20"/>
  <c r="BU723" i="20"/>
  <c r="BT723" i="20"/>
  <c r="BS723" i="20"/>
  <c r="BR723" i="20"/>
  <c r="CG722" i="20"/>
  <c r="CF722" i="20"/>
  <c r="CE722" i="20"/>
  <c r="CD722" i="20"/>
  <c r="CC722" i="20"/>
  <c r="CB722" i="20"/>
  <c r="CA722" i="20"/>
  <c r="BZ722" i="20"/>
  <c r="BY722" i="20"/>
  <c r="BX722" i="20"/>
  <c r="BW722" i="20"/>
  <c r="BV722" i="20"/>
  <c r="BU722" i="20"/>
  <c r="BT722" i="20"/>
  <c r="BS722" i="20"/>
  <c r="BR722" i="20"/>
  <c r="CG721" i="20"/>
  <c r="CF721" i="20"/>
  <c r="CE721" i="20"/>
  <c r="CD721" i="20"/>
  <c r="CC721" i="20"/>
  <c r="CB721" i="20"/>
  <c r="CA721" i="20"/>
  <c r="BZ721" i="20"/>
  <c r="BY721" i="20"/>
  <c r="BX721" i="20"/>
  <c r="BW721" i="20"/>
  <c r="BV721" i="20"/>
  <c r="BU721" i="20"/>
  <c r="BT721" i="20"/>
  <c r="BS721" i="20"/>
  <c r="BR721" i="20"/>
  <c r="CG720" i="20"/>
  <c r="CF720" i="20"/>
  <c r="CE720" i="20"/>
  <c r="CD720" i="20"/>
  <c r="CC720" i="20"/>
  <c r="CB720" i="20"/>
  <c r="CA720" i="20"/>
  <c r="BZ720" i="20"/>
  <c r="BY720" i="20"/>
  <c r="BX720" i="20"/>
  <c r="BW720" i="20"/>
  <c r="BV720" i="20"/>
  <c r="BU720" i="20"/>
  <c r="BT720" i="20"/>
  <c r="BS720" i="20"/>
  <c r="BR720" i="20"/>
  <c r="CG719" i="20"/>
  <c r="CF719" i="20"/>
  <c r="CE719" i="20"/>
  <c r="CD719" i="20"/>
  <c r="CC719" i="20"/>
  <c r="CB719" i="20"/>
  <c r="CA719" i="20"/>
  <c r="BZ719" i="20"/>
  <c r="BY719" i="20"/>
  <c r="BX719" i="20"/>
  <c r="BW719" i="20"/>
  <c r="BV719" i="20"/>
  <c r="BU719" i="20"/>
  <c r="BT719" i="20"/>
  <c r="BS719" i="20"/>
  <c r="BR719" i="20"/>
  <c r="CG718" i="20"/>
  <c r="CF718" i="20"/>
  <c r="CE718" i="20"/>
  <c r="CD718" i="20"/>
  <c r="CC718" i="20"/>
  <c r="CB718" i="20"/>
  <c r="CA718" i="20"/>
  <c r="BZ718" i="20"/>
  <c r="BY718" i="20"/>
  <c r="BX718" i="20"/>
  <c r="BW718" i="20"/>
  <c r="BV718" i="20"/>
  <c r="BU718" i="20"/>
  <c r="BT718" i="20"/>
  <c r="BS718" i="20"/>
  <c r="BR718" i="20"/>
  <c r="CG717" i="20"/>
  <c r="CF717" i="20"/>
  <c r="CE717" i="20"/>
  <c r="CD717" i="20"/>
  <c r="CC717" i="20"/>
  <c r="CB717" i="20"/>
  <c r="CA717" i="20"/>
  <c r="BZ717" i="20"/>
  <c r="BY717" i="20"/>
  <c r="BX717" i="20"/>
  <c r="BW717" i="20"/>
  <c r="BV717" i="20"/>
  <c r="BU717" i="20"/>
  <c r="BT717" i="20"/>
  <c r="BS717" i="20"/>
  <c r="BR717" i="20"/>
  <c r="CG716" i="20"/>
  <c r="CF716" i="20"/>
  <c r="CE716" i="20"/>
  <c r="CD716" i="20"/>
  <c r="CC716" i="20"/>
  <c r="CB716" i="20"/>
  <c r="CA716" i="20"/>
  <c r="BZ716" i="20"/>
  <c r="BY716" i="20"/>
  <c r="BX716" i="20"/>
  <c r="BW716" i="20"/>
  <c r="BV716" i="20"/>
  <c r="BU716" i="20"/>
  <c r="BT716" i="20"/>
  <c r="BS716" i="20"/>
  <c r="BR716" i="20"/>
  <c r="CG715" i="20"/>
  <c r="CF715" i="20"/>
  <c r="CE715" i="20"/>
  <c r="CD715" i="20"/>
  <c r="CC715" i="20"/>
  <c r="CB715" i="20"/>
  <c r="CA715" i="20"/>
  <c r="BZ715" i="20"/>
  <c r="BY715" i="20"/>
  <c r="BX715" i="20"/>
  <c r="BW715" i="20"/>
  <c r="BV715" i="20"/>
  <c r="BU715" i="20"/>
  <c r="BT715" i="20"/>
  <c r="BS715" i="20"/>
  <c r="BR715" i="20"/>
  <c r="CG714" i="20"/>
  <c r="CF714" i="20"/>
  <c r="CE714" i="20"/>
  <c r="CD714" i="20"/>
  <c r="CC714" i="20"/>
  <c r="CB714" i="20"/>
  <c r="CA714" i="20"/>
  <c r="BZ714" i="20"/>
  <c r="BY714" i="20"/>
  <c r="BX714" i="20"/>
  <c r="BW714" i="20"/>
  <c r="BV714" i="20"/>
  <c r="BU714" i="20"/>
  <c r="BT714" i="20"/>
  <c r="BS714" i="20"/>
  <c r="BR714" i="20"/>
  <c r="BO714" i="20"/>
  <c r="CG713" i="20"/>
  <c r="CF713" i="20"/>
  <c r="CE713" i="20"/>
  <c r="CD713" i="20"/>
  <c r="CC713" i="20"/>
  <c r="CB713" i="20"/>
  <c r="CA713" i="20"/>
  <c r="BZ713" i="20"/>
  <c r="BY713" i="20"/>
  <c r="BX713" i="20"/>
  <c r="BW713" i="20"/>
  <c r="BV713" i="20"/>
  <c r="BU713" i="20"/>
  <c r="BT713" i="20"/>
  <c r="BS713" i="20"/>
  <c r="BR713" i="20"/>
  <c r="BO713" i="20"/>
  <c r="CG712" i="20"/>
  <c r="CF712" i="20"/>
  <c r="CE712" i="20"/>
  <c r="CD712" i="20"/>
  <c r="CC712" i="20"/>
  <c r="CB712" i="20"/>
  <c r="CA712" i="20"/>
  <c r="BZ712" i="20"/>
  <c r="BY712" i="20"/>
  <c r="BX712" i="20"/>
  <c r="BW712" i="20"/>
  <c r="BV712" i="20"/>
  <c r="BU712" i="20"/>
  <c r="BT712" i="20"/>
  <c r="BS712" i="20"/>
  <c r="BR712" i="20"/>
  <c r="BO712" i="20"/>
  <c r="CG711" i="20"/>
  <c r="CF711" i="20"/>
  <c r="CE711" i="20"/>
  <c r="CD711" i="20"/>
  <c r="CC711" i="20"/>
  <c r="CB711" i="20"/>
  <c r="CA711" i="20"/>
  <c r="BZ711" i="20"/>
  <c r="BY711" i="20"/>
  <c r="BX711" i="20"/>
  <c r="BW711" i="20"/>
  <c r="BV711" i="20"/>
  <c r="BU711" i="20"/>
  <c r="BT711" i="20"/>
  <c r="BS711" i="20"/>
  <c r="BR711" i="20"/>
  <c r="CG710" i="20"/>
  <c r="CF710" i="20"/>
  <c r="CE710" i="20"/>
  <c r="CD710" i="20"/>
  <c r="CC710" i="20"/>
  <c r="CB710" i="20"/>
  <c r="CA710" i="20"/>
  <c r="BZ710" i="20"/>
  <c r="BY710" i="20"/>
  <c r="BX710" i="20"/>
  <c r="BW710" i="20"/>
  <c r="BV710" i="20"/>
  <c r="BU710" i="20"/>
  <c r="BT710" i="20"/>
  <c r="BS710" i="20"/>
  <c r="BR710" i="20"/>
  <c r="CG709" i="20"/>
  <c r="CF709" i="20"/>
  <c r="CE709" i="20"/>
  <c r="CD709" i="20"/>
  <c r="CC709" i="20"/>
  <c r="CB709" i="20"/>
  <c r="CA709" i="20"/>
  <c r="BZ709" i="20"/>
  <c r="BY709" i="20"/>
  <c r="BX709" i="20"/>
  <c r="BW709" i="20"/>
  <c r="BV709" i="20"/>
  <c r="BU709" i="20"/>
  <c r="BT709" i="20"/>
  <c r="BS709" i="20"/>
  <c r="BR709" i="20"/>
  <c r="CG708" i="20"/>
  <c r="CF708" i="20"/>
  <c r="CE708" i="20"/>
  <c r="CD708" i="20"/>
  <c r="CC708" i="20"/>
  <c r="CB708" i="20"/>
  <c r="CA708" i="20"/>
  <c r="BZ708" i="20"/>
  <c r="BY708" i="20"/>
  <c r="BX708" i="20"/>
  <c r="BW708" i="20"/>
  <c r="BV708" i="20"/>
  <c r="BU708" i="20"/>
  <c r="BT708" i="20"/>
  <c r="BS708" i="20"/>
  <c r="BR708" i="20"/>
  <c r="BO708" i="20"/>
  <c r="CG707" i="20"/>
  <c r="CF707" i="20"/>
  <c r="CE707" i="20"/>
  <c r="CD707" i="20"/>
  <c r="CC707" i="20"/>
  <c r="CB707" i="20"/>
  <c r="CA707" i="20"/>
  <c r="BZ707" i="20"/>
  <c r="BY707" i="20"/>
  <c r="BX707" i="20"/>
  <c r="BW707" i="20"/>
  <c r="BV707" i="20"/>
  <c r="BU707" i="20"/>
  <c r="BT707" i="20"/>
  <c r="BS707" i="20"/>
  <c r="BR707" i="20"/>
  <c r="BO707" i="20"/>
  <c r="CG706" i="20"/>
  <c r="CF706" i="20"/>
  <c r="CE706" i="20"/>
  <c r="CD706" i="20"/>
  <c r="CC706" i="20"/>
  <c r="CB706" i="20"/>
  <c r="CA706" i="20"/>
  <c r="BZ706" i="20"/>
  <c r="BY706" i="20"/>
  <c r="BX706" i="20"/>
  <c r="BW706" i="20"/>
  <c r="BV706" i="20"/>
  <c r="BU706" i="20"/>
  <c r="BT706" i="20"/>
  <c r="BS706" i="20"/>
  <c r="BR706" i="20"/>
  <c r="BO706" i="20"/>
  <c r="CG705" i="20"/>
  <c r="CF705" i="20"/>
  <c r="CE705" i="20"/>
  <c r="CD705" i="20"/>
  <c r="CC705" i="20"/>
  <c r="CB705" i="20"/>
  <c r="CA705" i="20"/>
  <c r="BZ705" i="20"/>
  <c r="BY705" i="20"/>
  <c r="BX705" i="20"/>
  <c r="BW705" i="20"/>
  <c r="BV705" i="20"/>
  <c r="BU705" i="20"/>
  <c r="BT705" i="20"/>
  <c r="BS705" i="20"/>
  <c r="BR705" i="20"/>
  <c r="CG704" i="20"/>
  <c r="CF704" i="20"/>
  <c r="CE704" i="20"/>
  <c r="CD704" i="20"/>
  <c r="CC704" i="20"/>
  <c r="CB704" i="20"/>
  <c r="CA704" i="20"/>
  <c r="BZ704" i="20"/>
  <c r="BY704" i="20"/>
  <c r="BX704" i="20"/>
  <c r="BW704" i="20"/>
  <c r="BV704" i="20"/>
  <c r="BU704" i="20"/>
  <c r="BT704" i="20"/>
  <c r="BS704" i="20"/>
  <c r="BR704" i="20"/>
  <c r="CG703" i="20"/>
  <c r="CF703" i="20"/>
  <c r="CE703" i="20"/>
  <c r="CD703" i="20"/>
  <c r="CC703" i="20"/>
  <c r="CB703" i="20"/>
  <c r="CA703" i="20"/>
  <c r="BZ703" i="20"/>
  <c r="BY703" i="20"/>
  <c r="BX703" i="20"/>
  <c r="BW703" i="20"/>
  <c r="BV703" i="20"/>
  <c r="BU703" i="20"/>
  <c r="BT703" i="20"/>
  <c r="BS703" i="20"/>
  <c r="BR703" i="20"/>
  <c r="CG702" i="20"/>
  <c r="CF702" i="20"/>
  <c r="CE702" i="20"/>
  <c r="CD702" i="20"/>
  <c r="CC702" i="20"/>
  <c r="CB702" i="20"/>
  <c r="CA702" i="20"/>
  <c r="BZ702" i="20"/>
  <c r="BY702" i="20"/>
  <c r="BX702" i="20"/>
  <c r="BW702" i="20"/>
  <c r="BV702" i="20"/>
  <c r="BU702" i="20"/>
  <c r="BT702" i="20"/>
  <c r="BS702" i="20"/>
  <c r="BR702" i="20"/>
  <c r="BO702" i="20"/>
  <c r="CG701" i="20"/>
  <c r="CF701" i="20"/>
  <c r="CE701" i="20"/>
  <c r="CD701" i="20"/>
  <c r="CC701" i="20"/>
  <c r="CB701" i="20"/>
  <c r="CA701" i="20"/>
  <c r="BZ701" i="20"/>
  <c r="BY701" i="20"/>
  <c r="BX701" i="20"/>
  <c r="BW701" i="20"/>
  <c r="BV701" i="20"/>
  <c r="BU701" i="20"/>
  <c r="BT701" i="20"/>
  <c r="BS701" i="20"/>
  <c r="BR701" i="20"/>
  <c r="BO701" i="20"/>
  <c r="CG700" i="20"/>
  <c r="CF700" i="20"/>
  <c r="CE700" i="20"/>
  <c r="CD700" i="20"/>
  <c r="CC700" i="20"/>
  <c r="CB700" i="20"/>
  <c r="CA700" i="20"/>
  <c r="BZ700" i="20"/>
  <c r="BY700" i="20"/>
  <c r="BX700" i="20"/>
  <c r="BW700" i="20"/>
  <c r="BV700" i="20"/>
  <c r="BU700" i="20"/>
  <c r="BT700" i="20"/>
  <c r="BS700" i="20"/>
  <c r="BR700" i="20"/>
  <c r="BO700" i="20"/>
  <c r="CG699" i="20"/>
  <c r="CF699" i="20"/>
  <c r="CE699" i="20"/>
  <c r="CD699" i="20"/>
  <c r="CC699" i="20"/>
  <c r="CB699" i="20"/>
  <c r="CA699" i="20"/>
  <c r="BZ699" i="20"/>
  <c r="BY699" i="20"/>
  <c r="BX699" i="20"/>
  <c r="BW699" i="20"/>
  <c r="BV699" i="20"/>
  <c r="BU699" i="20"/>
  <c r="BT699" i="20"/>
  <c r="BS699" i="20"/>
  <c r="BR699" i="20"/>
  <c r="CG698" i="20"/>
  <c r="CF698" i="20"/>
  <c r="CE698" i="20"/>
  <c r="CD698" i="20"/>
  <c r="CC698" i="20"/>
  <c r="CB698" i="20"/>
  <c r="CA698" i="20"/>
  <c r="BZ698" i="20"/>
  <c r="BY698" i="20"/>
  <c r="BX698" i="20"/>
  <c r="BW698" i="20"/>
  <c r="BV698" i="20"/>
  <c r="BU698" i="20"/>
  <c r="BT698" i="20"/>
  <c r="BS698" i="20"/>
  <c r="BR698" i="20"/>
  <c r="CG697" i="20"/>
  <c r="CF697" i="20"/>
  <c r="CE697" i="20"/>
  <c r="CD697" i="20"/>
  <c r="CC697" i="20"/>
  <c r="CB697" i="20"/>
  <c r="CA697" i="20"/>
  <c r="BZ697" i="20"/>
  <c r="BY697" i="20"/>
  <c r="BX697" i="20"/>
  <c r="BW697" i="20"/>
  <c r="BV697" i="20"/>
  <c r="BU697" i="20"/>
  <c r="BT697" i="20"/>
  <c r="BS697" i="20"/>
  <c r="BR697" i="20"/>
  <c r="CG696" i="20"/>
  <c r="CF696" i="20"/>
  <c r="CE696" i="20"/>
  <c r="CD696" i="20"/>
  <c r="CC696" i="20"/>
  <c r="CB696" i="20"/>
  <c r="CA696" i="20"/>
  <c r="BZ696" i="20"/>
  <c r="BY696" i="20"/>
  <c r="BX696" i="20"/>
  <c r="BW696" i="20"/>
  <c r="BV696" i="20"/>
  <c r="BU696" i="20"/>
  <c r="BT696" i="20"/>
  <c r="BS696" i="20"/>
  <c r="BR696" i="20"/>
  <c r="CG695" i="20"/>
  <c r="CF695" i="20"/>
  <c r="CE695" i="20"/>
  <c r="CD695" i="20"/>
  <c r="CC695" i="20"/>
  <c r="CB695" i="20"/>
  <c r="CA695" i="20"/>
  <c r="BZ695" i="20"/>
  <c r="BY695" i="20"/>
  <c r="BX695" i="20"/>
  <c r="BW695" i="20"/>
  <c r="BV695" i="20"/>
  <c r="BU695" i="20"/>
  <c r="BT695" i="20"/>
  <c r="BS695" i="20"/>
  <c r="BR695" i="20"/>
  <c r="CG694" i="20"/>
  <c r="CF694" i="20"/>
  <c r="CE694" i="20"/>
  <c r="CD694" i="20"/>
  <c r="CC694" i="20"/>
  <c r="CB694" i="20"/>
  <c r="CA694" i="20"/>
  <c r="BZ694" i="20"/>
  <c r="BY694" i="20"/>
  <c r="BX694" i="20"/>
  <c r="BW694" i="20"/>
  <c r="BV694" i="20"/>
  <c r="BU694" i="20"/>
  <c r="BT694" i="20"/>
  <c r="BS694" i="20"/>
  <c r="BR694" i="20"/>
  <c r="CG693" i="20"/>
  <c r="CF693" i="20"/>
  <c r="CE693" i="20"/>
  <c r="CD693" i="20"/>
  <c r="CC693" i="20"/>
  <c r="CB693" i="20"/>
  <c r="CA693" i="20"/>
  <c r="BZ693" i="20"/>
  <c r="BY693" i="20"/>
  <c r="BX693" i="20"/>
  <c r="BW693" i="20"/>
  <c r="BV693" i="20"/>
  <c r="BU693" i="20"/>
  <c r="BT693" i="20"/>
  <c r="BS693" i="20"/>
  <c r="BR693" i="20"/>
  <c r="CG692" i="20"/>
  <c r="CF692" i="20"/>
  <c r="CE692" i="20"/>
  <c r="CD692" i="20"/>
  <c r="CC692" i="20"/>
  <c r="CB692" i="20"/>
  <c r="CA692" i="20"/>
  <c r="BZ692" i="20"/>
  <c r="BY692" i="20"/>
  <c r="BX692" i="20"/>
  <c r="BW692" i="20"/>
  <c r="BV692" i="20"/>
  <c r="BU692" i="20"/>
  <c r="BT692" i="20"/>
  <c r="BS692" i="20"/>
  <c r="BR692" i="20"/>
  <c r="CG691" i="20"/>
  <c r="CF691" i="20"/>
  <c r="CE691" i="20"/>
  <c r="CD691" i="20"/>
  <c r="CC691" i="20"/>
  <c r="CB691" i="20"/>
  <c r="CA691" i="20"/>
  <c r="BZ691" i="20"/>
  <c r="BY691" i="20"/>
  <c r="BX691" i="20"/>
  <c r="BW691" i="20"/>
  <c r="BV691" i="20"/>
  <c r="BU691" i="20"/>
  <c r="BT691" i="20"/>
  <c r="BS691" i="20"/>
  <c r="BR691" i="20"/>
  <c r="CG690" i="20"/>
  <c r="CF690" i="20"/>
  <c r="CE690" i="20"/>
  <c r="CD690" i="20"/>
  <c r="CC690" i="20"/>
  <c r="CB690" i="20"/>
  <c r="CA690" i="20"/>
  <c r="BZ690" i="20"/>
  <c r="BY690" i="20"/>
  <c r="BX690" i="20"/>
  <c r="BW690" i="20"/>
  <c r="BV690" i="20"/>
  <c r="BU690" i="20"/>
  <c r="BT690" i="20"/>
  <c r="BS690" i="20"/>
  <c r="BR690" i="20"/>
  <c r="CG689" i="20"/>
  <c r="CF689" i="20"/>
  <c r="CE689" i="20"/>
  <c r="CD689" i="20"/>
  <c r="CC689" i="20"/>
  <c r="CB689" i="20"/>
  <c r="CA689" i="20"/>
  <c r="BZ689" i="20"/>
  <c r="BY689" i="20"/>
  <c r="BX689" i="20"/>
  <c r="BW689" i="20"/>
  <c r="BV689" i="20"/>
  <c r="BU689" i="20"/>
  <c r="BT689" i="20"/>
  <c r="BS689" i="20"/>
  <c r="BR689" i="20"/>
  <c r="CG688" i="20"/>
  <c r="CF688" i="20"/>
  <c r="CE688" i="20"/>
  <c r="CD688" i="20"/>
  <c r="CC688" i="20"/>
  <c r="CB688" i="20"/>
  <c r="CA688" i="20"/>
  <c r="BZ688" i="20"/>
  <c r="BY688" i="20"/>
  <c r="BX688" i="20"/>
  <c r="BW688" i="20"/>
  <c r="BV688" i="20"/>
  <c r="BU688" i="20"/>
  <c r="BT688" i="20"/>
  <c r="BS688" i="20"/>
  <c r="BR688" i="20"/>
  <c r="CG687" i="20"/>
  <c r="CF687" i="20"/>
  <c r="CE687" i="20"/>
  <c r="CD687" i="20"/>
  <c r="CC687" i="20"/>
  <c r="CB687" i="20"/>
  <c r="CA687" i="20"/>
  <c r="BZ687" i="20"/>
  <c r="BY687" i="20"/>
  <c r="BX687" i="20"/>
  <c r="BW687" i="20"/>
  <c r="BV687" i="20"/>
  <c r="BU687" i="20"/>
  <c r="BT687" i="20"/>
  <c r="BS687" i="20"/>
  <c r="BR687" i="20"/>
  <c r="CG686" i="20"/>
  <c r="CF686" i="20"/>
  <c r="CE686" i="20"/>
  <c r="CD686" i="20"/>
  <c r="CC686" i="20"/>
  <c r="CB686" i="20"/>
  <c r="CA686" i="20"/>
  <c r="BZ686" i="20"/>
  <c r="BY686" i="20"/>
  <c r="BX686" i="20"/>
  <c r="BW686" i="20"/>
  <c r="BV686" i="20"/>
  <c r="BU686" i="20"/>
  <c r="BT686" i="20"/>
  <c r="BS686" i="20"/>
  <c r="BR686" i="20"/>
  <c r="CG685" i="20"/>
  <c r="CF685" i="20"/>
  <c r="CE685" i="20"/>
  <c r="CD685" i="20"/>
  <c r="CC685" i="20"/>
  <c r="CB685" i="20"/>
  <c r="CA685" i="20"/>
  <c r="BZ685" i="20"/>
  <c r="BY685" i="20"/>
  <c r="BX685" i="20"/>
  <c r="BW685" i="20"/>
  <c r="BV685" i="20"/>
  <c r="BU685" i="20"/>
  <c r="BT685" i="20"/>
  <c r="BS685" i="20"/>
  <c r="BR685" i="20"/>
  <c r="CG684" i="20"/>
  <c r="CF684" i="20"/>
  <c r="CE684" i="20"/>
  <c r="CD684" i="20"/>
  <c r="CC684" i="20"/>
  <c r="CB684" i="20"/>
  <c r="CA684" i="20"/>
  <c r="BZ684" i="20"/>
  <c r="BY684" i="20"/>
  <c r="BX684" i="20"/>
  <c r="BW684" i="20"/>
  <c r="BV684" i="20"/>
  <c r="BU684" i="20"/>
  <c r="BT684" i="20"/>
  <c r="BS684" i="20"/>
  <c r="BR684" i="20"/>
  <c r="CG683" i="20"/>
  <c r="CF683" i="20"/>
  <c r="CE683" i="20"/>
  <c r="CD683" i="20"/>
  <c r="CC683" i="20"/>
  <c r="CB683" i="20"/>
  <c r="CA683" i="20"/>
  <c r="BZ683" i="20"/>
  <c r="BY683" i="20"/>
  <c r="BX683" i="20"/>
  <c r="BW683" i="20"/>
  <c r="BV683" i="20"/>
  <c r="BU683" i="20"/>
  <c r="BT683" i="20"/>
  <c r="BS683" i="20"/>
  <c r="BR683" i="20"/>
  <c r="CG682" i="20"/>
  <c r="CF682" i="20"/>
  <c r="CE682" i="20"/>
  <c r="CD682" i="20"/>
  <c r="CC682" i="20"/>
  <c r="CB682" i="20"/>
  <c r="CA682" i="20"/>
  <c r="BZ682" i="20"/>
  <c r="BY682" i="20"/>
  <c r="BX682" i="20"/>
  <c r="BW682" i="20"/>
  <c r="BV682" i="20"/>
  <c r="BU682" i="20"/>
  <c r="BT682" i="20"/>
  <c r="BS682" i="20"/>
  <c r="BR682" i="20"/>
  <c r="CG681" i="20"/>
  <c r="CF681" i="20"/>
  <c r="CE681" i="20"/>
  <c r="CD681" i="20"/>
  <c r="CC681" i="20"/>
  <c r="CB681" i="20"/>
  <c r="CA681" i="20"/>
  <c r="BZ681" i="20"/>
  <c r="BY681" i="20"/>
  <c r="BX681" i="20"/>
  <c r="BW681" i="20"/>
  <c r="BV681" i="20"/>
  <c r="BU681" i="20"/>
  <c r="BT681" i="20"/>
  <c r="BS681" i="20"/>
  <c r="BR681" i="20"/>
  <c r="CG680" i="20"/>
  <c r="CF680" i="20"/>
  <c r="CE680" i="20"/>
  <c r="CD680" i="20"/>
  <c r="CC680" i="20"/>
  <c r="CB680" i="20"/>
  <c r="CA680" i="20"/>
  <c r="BZ680" i="20"/>
  <c r="BY680" i="20"/>
  <c r="BX680" i="20"/>
  <c r="BW680" i="20"/>
  <c r="BV680" i="20"/>
  <c r="BU680" i="20"/>
  <c r="BT680" i="20"/>
  <c r="BS680" i="20"/>
  <c r="BR680" i="20"/>
  <c r="CG679" i="20"/>
  <c r="CF679" i="20"/>
  <c r="CE679" i="20"/>
  <c r="CD679" i="20"/>
  <c r="CC679" i="20"/>
  <c r="CB679" i="20"/>
  <c r="CA679" i="20"/>
  <c r="BZ679" i="20"/>
  <c r="BY679" i="20"/>
  <c r="BX679" i="20"/>
  <c r="BW679" i="20"/>
  <c r="BV679" i="20"/>
  <c r="BU679" i="20"/>
  <c r="BT679" i="20"/>
  <c r="BS679" i="20"/>
  <c r="BR679" i="20"/>
  <c r="CG678" i="20"/>
  <c r="CF678" i="20"/>
  <c r="CE678" i="20"/>
  <c r="CD678" i="20"/>
  <c r="CC678" i="20"/>
  <c r="CB678" i="20"/>
  <c r="CA678" i="20"/>
  <c r="BZ678" i="20"/>
  <c r="BY678" i="20"/>
  <c r="BX678" i="20"/>
  <c r="BW678" i="20"/>
  <c r="BV678" i="20"/>
  <c r="BU678" i="20"/>
  <c r="BT678" i="20"/>
  <c r="BS678" i="20"/>
  <c r="BR678" i="20"/>
  <c r="CG677" i="20"/>
  <c r="CF677" i="20"/>
  <c r="CE677" i="20"/>
  <c r="CD677" i="20"/>
  <c r="CC677" i="20"/>
  <c r="CB677" i="20"/>
  <c r="CA677" i="20"/>
  <c r="BZ677" i="20"/>
  <c r="BY677" i="20"/>
  <c r="BX677" i="20"/>
  <c r="BW677" i="20"/>
  <c r="BV677" i="20"/>
  <c r="BU677" i="20"/>
  <c r="BT677" i="20"/>
  <c r="BS677" i="20"/>
  <c r="BR677" i="20"/>
  <c r="CG676" i="20"/>
  <c r="CF676" i="20"/>
  <c r="CE676" i="20"/>
  <c r="CD676" i="20"/>
  <c r="CC676" i="20"/>
  <c r="CB676" i="20"/>
  <c r="CA676" i="20"/>
  <c r="BZ676" i="20"/>
  <c r="BY676" i="20"/>
  <c r="BX676" i="20"/>
  <c r="BW676" i="20"/>
  <c r="BV676" i="20"/>
  <c r="BU676" i="20"/>
  <c r="BT676" i="20"/>
  <c r="BS676" i="20"/>
  <c r="BR676" i="20"/>
  <c r="CG675" i="20"/>
  <c r="CF675" i="20"/>
  <c r="CE675" i="20"/>
  <c r="CD675" i="20"/>
  <c r="CC675" i="20"/>
  <c r="CB675" i="20"/>
  <c r="CA675" i="20"/>
  <c r="BZ675" i="20"/>
  <c r="BY675" i="20"/>
  <c r="BX675" i="20"/>
  <c r="BW675" i="20"/>
  <c r="BV675" i="20"/>
  <c r="BU675" i="20"/>
  <c r="BT675" i="20"/>
  <c r="BS675" i="20"/>
  <c r="BR675" i="20"/>
  <c r="CG674" i="20"/>
  <c r="CF674" i="20"/>
  <c r="CE674" i="20"/>
  <c r="CD674" i="20"/>
  <c r="CC674" i="20"/>
  <c r="CB674" i="20"/>
  <c r="CA674" i="20"/>
  <c r="BZ674" i="20"/>
  <c r="BY674" i="20"/>
  <c r="BX674" i="20"/>
  <c r="BW674" i="20"/>
  <c r="BV674" i="20"/>
  <c r="BU674" i="20"/>
  <c r="BT674" i="20"/>
  <c r="BS674" i="20"/>
  <c r="BR674" i="20"/>
  <c r="CG673" i="20"/>
  <c r="CF673" i="20"/>
  <c r="CE673" i="20"/>
  <c r="CD673" i="20"/>
  <c r="CC673" i="20"/>
  <c r="CB673" i="20"/>
  <c r="CA673" i="20"/>
  <c r="BZ673" i="20"/>
  <c r="BY673" i="20"/>
  <c r="BX673" i="20"/>
  <c r="BW673" i="20"/>
  <c r="BV673" i="20"/>
  <c r="BU673" i="20"/>
  <c r="BT673" i="20"/>
  <c r="BS673" i="20"/>
  <c r="BR673" i="20"/>
  <c r="CG672" i="20"/>
  <c r="CF672" i="20"/>
  <c r="CE672" i="20"/>
  <c r="CD672" i="20"/>
  <c r="CC672" i="20"/>
  <c r="CB672" i="20"/>
  <c r="CA672" i="20"/>
  <c r="BZ672" i="20"/>
  <c r="BY672" i="20"/>
  <c r="BX672" i="20"/>
  <c r="BW672" i="20"/>
  <c r="BV672" i="20"/>
  <c r="BU672" i="20"/>
  <c r="BT672" i="20"/>
  <c r="BS672" i="20"/>
  <c r="BR672" i="20"/>
  <c r="CG671" i="20"/>
  <c r="CF671" i="20"/>
  <c r="CE671" i="20"/>
  <c r="CD671" i="20"/>
  <c r="CC671" i="20"/>
  <c r="CB671" i="20"/>
  <c r="CA671" i="20"/>
  <c r="BZ671" i="20"/>
  <c r="BY671" i="20"/>
  <c r="BX671" i="20"/>
  <c r="BW671" i="20"/>
  <c r="BV671" i="20"/>
  <c r="BU671" i="20"/>
  <c r="BT671" i="20"/>
  <c r="BS671" i="20"/>
  <c r="BR671" i="20"/>
  <c r="CG670" i="20"/>
  <c r="CF670" i="20"/>
  <c r="CE670" i="20"/>
  <c r="CD670" i="20"/>
  <c r="CC670" i="20"/>
  <c r="CB670" i="20"/>
  <c r="CA670" i="20"/>
  <c r="BZ670" i="20"/>
  <c r="BY670" i="20"/>
  <c r="BX670" i="20"/>
  <c r="BW670" i="20"/>
  <c r="BV670" i="20"/>
  <c r="BU670" i="20"/>
  <c r="BT670" i="20"/>
  <c r="BS670" i="20"/>
  <c r="BR670" i="20"/>
  <c r="CG669" i="20"/>
  <c r="CF669" i="20"/>
  <c r="CE669" i="20"/>
  <c r="CD669" i="20"/>
  <c r="CC669" i="20"/>
  <c r="CB669" i="20"/>
  <c r="CA669" i="20"/>
  <c r="BZ669" i="20"/>
  <c r="BY669" i="20"/>
  <c r="BX669" i="20"/>
  <c r="BW669" i="20"/>
  <c r="BV669" i="20"/>
  <c r="BU669" i="20"/>
  <c r="BT669" i="20"/>
  <c r="BS669" i="20"/>
  <c r="BR669" i="20"/>
  <c r="CG668" i="20"/>
  <c r="CF668" i="20"/>
  <c r="CE668" i="20"/>
  <c r="CD668" i="20"/>
  <c r="CC668" i="20"/>
  <c r="CB668" i="20"/>
  <c r="CA668" i="20"/>
  <c r="BZ668" i="20"/>
  <c r="BY668" i="20"/>
  <c r="BX668" i="20"/>
  <c r="BW668" i="20"/>
  <c r="BV668" i="20"/>
  <c r="BU668" i="20"/>
  <c r="BT668" i="20"/>
  <c r="BS668" i="20"/>
  <c r="BR668" i="20"/>
  <c r="CG667" i="20"/>
  <c r="CF667" i="20"/>
  <c r="CE667" i="20"/>
  <c r="CD667" i="20"/>
  <c r="CC667" i="20"/>
  <c r="CB667" i="20"/>
  <c r="CA667" i="20"/>
  <c r="BZ667" i="20"/>
  <c r="BY667" i="20"/>
  <c r="BX667" i="20"/>
  <c r="BW667" i="20"/>
  <c r="BV667" i="20"/>
  <c r="BU667" i="20"/>
  <c r="BT667" i="20"/>
  <c r="BS667" i="20"/>
  <c r="BR667" i="20"/>
  <c r="CG666" i="20"/>
  <c r="CF666" i="20"/>
  <c r="CE666" i="20"/>
  <c r="CD666" i="20"/>
  <c r="CC666" i="20"/>
  <c r="CB666" i="20"/>
  <c r="CA666" i="20"/>
  <c r="BZ666" i="20"/>
  <c r="BY666" i="20"/>
  <c r="BX666" i="20"/>
  <c r="BW666" i="20"/>
  <c r="BV666" i="20"/>
  <c r="BU666" i="20"/>
  <c r="BT666" i="20"/>
  <c r="BS666" i="20"/>
  <c r="BR666" i="20"/>
  <c r="CG665" i="20"/>
  <c r="CF665" i="20"/>
  <c r="CE665" i="20"/>
  <c r="CD665" i="20"/>
  <c r="CC665" i="20"/>
  <c r="CB665" i="20"/>
  <c r="CA665" i="20"/>
  <c r="BZ665" i="20"/>
  <c r="BY665" i="20"/>
  <c r="BX665" i="20"/>
  <c r="BW665" i="20"/>
  <c r="BV665" i="20"/>
  <c r="BU665" i="20"/>
  <c r="BT665" i="20"/>
  <c r="BS665" i="20"/>
  <c r="BR665" i="20"/>
  <c r="CG664" i="20"/>
  <c r="CF664" i="20"/>
  <c r="CE664" i="20"/>
  <c r="CD664" i="20"/>
  <c r="CC664" i="20"/>
  <c r="CB664" i="20"/>
  <c r="CA664" i="20"/>
  <c r="BZ664" i="20"/>
  <c r="BY664" i="20"/>
  <c r="BX664" i="20"/>
  <c r="BW664" i="20"/>
  <c r="BV664" i="20"/>
  <c r="BU664" i="20"/>
  <c r="BT664" i="20"/>
  <c r="BS664" i="20"/>
  <c r="BR664" i="20"/>
  <c r="CG663" i="20"/>
  <c r="CF663" i="20"/>
  <c r="CE663" i="20"/>
  <c r="CD663" i="20"/>
  <c r="CC663" i="20"/>
  <c r="CB663" i="20"/>
  <c r="CA663" i="20"/>
  <c r="BZ663" i="20"/>
  <c r="BY663" i="20"/>
  <c r="BX663" i="20"/>
  <c r="BW663" i="20"/>
  <c r="BV663" i="20"/>
  <c r="BU663" i="20"/>
  <c r="BT663" i="20"/>
  <c r="BS663" i="20"/>
  <c r="BR663" i="20"/>
  <c r="CG662" i="20"/>
  <c r="CF662" i="20"/>
  <c r="CE662" i="20"/>
  <c r="CD662" i="20"/>
  <c r="CC662" i="20"/>
  <c r="CB662" i="20"/>
  <c r="CA662" i="20"/>
  <c r="BZ662" i="20"/>
  <c r="BY662" i="20"/>
  <c r="BX662" i="20"/>
  <c r="BW662" i="20"/>
  <c r="BV662" i="20"/>
  <c r="BU662" i="20"/>
  <c r="BT662" i="20"/>
  <c r="BS662" i="20"/>
  <c r="BR662" i="20"/>
  <c r="CG661" i="20"/>
  <c r="CF661" i="20"/>
  <c r="CE661" i="20"/>
  <c r="CD661" i="20"/>
  <c r="CC661" i="20"/>
  <c r="CB661" i="20"/>
  <c r="CA661" i="20"/>
  <c r="BZ661" i="20"/>
  <c r="BY661" i="20"/>
  <c r="BX661" i="20"/>
  <c r="BW661" i="20"/>
  <c r="BV661" i="20"/>
  <c r="BU661" i="20"/>
  <c r="BT661" i="20"/>
  <c r="BS661" i="20"/>
  <c r="BR661" i="20"/>
  <c r="CG660" i="20"/>
  <c r="CF660" i="20"/>
  <c r="CE660" i="20"/>
  <c r="CD660" i="20"/>
  <c r="CC660" i="20"/>
  <c r="CB660" i="20"/>
  <c r="CA660" i="20"/>
  <c r="BZ660" i="20"/>
  <c r="BY660" i="20"/>
  <c r="BX660" i="20"/>
  <c r="BW660" i="20"/>
  <c r="BV660" i="20"/>
  <c r="BU660" i="20"/>
  <c r="BT660" i="20"/>
  <c r="BS660" i="20"/>
  <c r="BR660" i="20"/>
  <c r="CG659" i="20"/>
  <c r="CF659" i="20"/>
  <c r="CE659" i="20"/>
  <c r="CD659" i="20"/>
  <c r="CC659" i="20"/>
  <c r="CB659" i="20"/>
  <c r="CA659" i="20"/>
  <c r="BZ659" i="20"/>
  <c r="BY659" i="20"/>
  <c r="BX659" i="20"/>
  <c r="BW659" i="20"/>
  <c r="BV659" i="20"/>
  <c r="BU659" i="20"/>
  <c r="BT659" i="20"/>
  <c r="BS659" i="20"/>
  <c r="BR659" i="20"/>
  <c r="CG658" i="20"/>
  <c r="CF658" i="20"/>
  <c r="CE658" i="20"/>
  <c r="CD658" i="20"/>
  <c r="CC658" i="20"/>
  <c r="CB658" i="20"/>
  <c r="CA658" i="20"/>
  <c r="BZ658" i="20"/>
  <c r="BY658" i="20"/>
  <c r="BX658" i="20"/>
  <c r="BW658" i="20"/>
  <c r="BV658" i="20"/>
  <c r="BU658" i="20"/>
  <c r="BT658" i="20"/>
  <c r="BS658" i="20"/>
  <c r="BR658" i="20"/>
  <c r="CG657" i="20"/>
  <c r="CF657" i="20"/>
  <c r="CE657" i="20"/>
  <c r="CD657" i="20"/>
  <c r="CC657" i="20"/>
  <c r="CB657" i="20"/>
  <c r="CA657" i="20"/>
  <c r="BZ657" i="20"/>
  <c r="BY657" i="20"/>
  <c r="BX657" i="20"/>
  <c r="BW657" i="20"/>
  <c r="BV657" i="20"/>
  <c r="BU657" i="20"/>
  <c r="BT657" i="20"/>
  <c r="BS657" i="20"/>
  <c r="BR657" i="20"/>
  <c r="CG656" i="20"/>
  <c r="CF656" i="20"/>
  <c r="CE656" i="20"/>
  <c r="CD656" i="20"/>
  <c r="CC656" i="20"/>
  <c r="CB656" i="20"/>
  <c r="CA656" i="20"/>
  <c r="BZ656" i="20"/>
  <c r="BY656" i="20"/>
  <c r="BX656" i="20"/>
  <c r="BW656" i="20"/>
  <c r="BV656" i="20"/>
  <c r="BU656" i="20"/>
  <c r="BT656" i="20"/>
  <c r="BS656" i="20"/>
  <c r="BR656" i="20"/>
  <c r="CG655" i="20"/>
  <c r="CF655" i="20"/>
  <c r="CE655" i="20"/>
  <c r="CD655" i="20"/>
  <c r="CC655" i="20"/>
  <c r="CB655" i="20"/>
  <c r="CA655" i="20"/>
  <c r="BZ655" i="20"/>
  <c r="BY655" i="20"/>
  <c r="BX655" i="20"/>
  <c r="BW655" i="20"/>
  <c r="BV655" i="20"/>
  <c r="BU655" i="20"/>
  <c r="BT655" i="20"/>
  <c r="BS655" i="20"/>
  <c r="BR655" i="20"/>
  <c r="CG654" i="20"/>
  <c r="CF654" i="20"/>
  <c r="CE654" i="20"/>
  <c r="CD654" i="20"/>
  <c r="CC654" i="20"/>
  <c r="CB654" i="20"/>
  <c r="CA654" i="20"/>
  <c r="BZ654" i="20"/>
  <c r="BY654" i="20"/>
  <c r="BX654" i="20"/>
  <c r="BW654" i="20"/>
  <c r="BV654" i="20"/>
  <c r="BU654" i="20"/>
  <c r="BT654" i="20"/>
  <c r="BS654" i="20"/>
  <c r="BR654" i="20"/>
  <c r="CG653" i="20"/>
  <c r="CF653" i="20"/>
  <c r="CE653" i="20"/>
  <c r="CD653" i="20"/>
  <c r="CC653" i="20"/>
  <c r="CB653" i="20"/>
  <c r="CA653" i="20"/>
  <c r="BZ653" i="20"/>
  <c r="BY653" i="20"/>
  <c r="BX653" i="20"/>
  <c r="BW653" i="20"/>
  <c r="BV653" i="20"/>
  <c r="BU653" i="20"/>
  <c r="BT653" i="20"/>
  <c r="BS653" i="20"/>
  <c r="BR653" i="20"/>
  <c r="CG652" i="20"/>
  <c r="CF652" i="20"/>
  <c r="CE652" i="20"/>
  <c r="CD652" i="20"/>
  <c r="CC652" i="20"/>
  <c r="CB652" i="20"/>
  <c r="CA652" i="20"/>
  <c r="BZ652" i="20"/>
  <c r="BY652" i="20"/>
  <c r="BX652" i="20"/>
  <c r="BW652" i="20"/>
  <c r="BV652" i="20"/>
  <c r="BU652" i="20"/>
  <c r="BT652" i="20"/>
  <c r="BS652" i="20"/>
  <c r="BR652" i="20"/>
  <c r="CG651" i="20"/>
  <c r="CF651" i="20"/>
  <c r="CE651" i="20"/>
  <c r="CD651" i="20"/>
  <c r="CC651" i="20"/>
  <c r="CB651" i="20"/>
  <c r="CA651" i="20"/>
  <c r="BZ651" i="20"/>
  <c r="BY651" i="20"/>
  <c r="BX651" i="20"/>
  <c r="BW651" i="20"/>
  <c r="BV651" i="20"/>
  <c r="BU651" i="20"/>
  <c r="BT651" i="20"/>
  <c r="BS651" i="20"/>
  <c r="BR651" i="20"/>
  <c r="CG650" i="20"/>
  <c r="CF650" i="20"/>
  <c r="CE650" i="20"/>
  <c r="CD650" i="20"/>
  <c r="CC650" i="20"/>
  <c r="CB650" i="20"/>
  <c r="CA650" i="20"/>
  <c r="BZ650" i="20"/>
  <c r="BY650" i="20"/>
  <c r="BX650" i="20"/>
  <c r="BW650" i="20"/>
  <c r="BV650" i="20"/>
  <c r="BU650" i="20"/>
  <c r="BT650" i="20"/>
  <c r="BS650" i="20"/>
  <c r="BR650" i="20"/>
  <c r="CG649" i="20"/>
  <c r="CF649" i="20"/>
  <c r="CE649" i="20"/>
  <c r="CD649" i="20"/>
  <c r="CC649" i="20"/>
  <c r="CB649" i="20"/>
  <c r="CA649" i="20"/>
  <c r="BZ649" i="20"/>
  <c r="BY649" i="20"/>
  <c r="BX649" i="20"/>
  <c r="BW649" i="20"/>
  <c r="BV649" i="20"/>
  <c r="BU649" i="20"/>
  <c r="BT649" i="20"/>
  <c r="BS649" i="20"/>
  <c r="BR649" i="20"/>
  <c r="CG648" i="20"/>
  <c r="CF648" i="20"/>
  <c r="CE648" i="20"/>
  <c r="CD648" i="20"/>
  <c r="CC648" i="20"/>
  <c r="CB648" i="20"/>
  <c r="CA648" i="20"/>
  <c r="BZ648" i="20"/>
  <c r="BY648" i="20"/>
  <c r="BX648" i="20"/>
  <c r="BW648" i="20"/>
  <c r="BV648" i="20"/>
  <c r="BU648" i="20"/>
  <c r="BT648" i="20"/>
  <c r="BS648" i="20"/>
  <c r="BR648" i="20"/>
  <c r="CG647" i="20"/>
  <c r="CF647" i="20"/>
  <c r="CE647" i="20"/>
  <c r="CD647" i="20"/>
  <c r="CC647" i="20"/>
  <c r="CB647" i="20"/>
  <c r="CA647" i="20"/>
  <c r="BZ647" i="20"/>
  <c r="BY647" i="20"/>
  <c r="BX647" i="20"/>
  <c r="BW647" i="20"/>
  <c r="BV647" i="20"/>
  <c r="BU647" i="20"/>
  <c r="BT647" i="20"/>
  <c r="BS647" i="20"/>
  <c r="BR647" i="20"/>
  <c r="CG646" i="20"/>
  <c r="CF646" i="20"/>
  <c r="CE646" i="20"/>
  <c r="CD646" i="20"/>
  <c r="CC646" i="20"/>
  <c r="CB646" i="20"/>
  <c r="CA646" i="20"/>
  <c r="BZ646" i="20"/>
  <c r="BY646" i="20"/>
  <c r="BX646" i="20"/>
  <c r="BW646" i="20"/>
  <c r="BV646" i="20"/>
  <c r="BU646" i="20"/>
  <c r="BT646" i="20"/>
  <c r="BS646" i="20"/>
  <c r="BR646" i="20"/>
  <c r="CG645" i="20"/>
  <c r="CF645" i="20"/>
  <c r="CE645" i="20"/>
  <c r="CD645" i="20"/>
  <c r="CC645" i="20"/>
  <c r="CB645" i="20"/>
  <c r="CA645" i="20"/>
  <c r="BZ645" i="20"/>
  <c r="BY645" i="20"/>
  <c r="BX645" i="20"/>
  <c r="BW645" i="20"/>
  <c r="BV645" i="20"/>
  <c r="BU645" i="20"/>
  <c r="BT645" i="20"/>
  <c r="BS645" i="20"/>
  <c r="BR645" i="20"/>
  <c r="CG644" i="20"/>
  <c r="CF644" i="20"/>
  <c r="CE644" i="20"/>
  <c r="CD644" i="20"/>
  <c r="CC644" i="20"/>
  <c r="CB644" i="20"/>
  <c r="CA644" i="20"/>
  <c r="BZ644" i="20"/>
  <c r="BY644" i="20"/>
  <c r="BX644" i="20"/>
  <c r="BW644" i="20"/>
  <c r="BV644" i="20"/>
  <c r="BU644" i="20"/>
  <c r="BT644" i="20"/>
  <c r="BS644" i="20"/>
  <c r="BR644" i="20"/>
  <c r="BO644" i="20"/>
  <c r="CG643" i="20"/>
  <c r="CF643" i="20"/>
  <c r="CE643" i="20"/>
  <c r="CD643" i="20"/>
  <c r="CC643" i="20"/>
  <c r="CB643" i="20"/>
  <c r="CA643" i="20"/>
  <c r="BZ643" i="20"/>
  <c r="BY643" i="20"/>
  <c r="BX643" i="20"/>
  <c r="BW643" i="20"/>
  <c r="BV643" i="20"/>
  <c r="BU643" i="20"/>
  <c r="BT643" i="20"/>
  <c r="BS643" i="20"/>
  <c r="BR643" i="20"/>
  <c r="BO643" i="20"/>
  <c r="CG642" i="20"/>
  <c r="CF642" i="20"/>
  <c r="CE642" i="20"/>
  <c r="CD642" i="20"/>
  <c r="CC642" i="20"/>
  <c r="CB642" i="20"/>
  <c r="CA642" i="20"/>
  <c r="BZ642" i="20"/>
  <c r="BY642" i="20"/>
  <c r="BX642" i="20"/>
  <c r="BW642" i="20"/>
  <c r="BV642" i="20"/>
  <c r="BU642" i="20"/>
  <c r="BT642" i="20"/>
  <c r="BS642" i="20"/>
  <c r="BR642" i="20"/>
  <c r="BO642" i="20"/>
  <c r="CG641" i="20"/>
  <c r="CF641" i="20"/>
  <c r="CE641" i="20"/>
  <c r="CD641" i="20"/>
  <c r="CC641" i="20"/>
  <c r="CB641" i="20"/>
  <c r="CA641" i="20"/>
  <c r="BZ641" i="20"/>
  <c r="BY641" i="20"/>
  <c r="BX641" i="20"/>
  <c r="BW641" i="20"/>
  <c r="BV641" i="20"/>
  <c r="BU641" i="20"/>
  <c r="BT641" i="20"/>
  <c r="BS641" i="20"/>
  <c r="BR641" i="20"/>
  <c r="BO641" i="20"/>
  <c r="CG640" i="20"/>
  <c r="CF640" i="20"/>
  <c r="CE640" i="20"/>
  <c r="CD640" i="20"/>
  <c r="CC640" i="20"/>
  <c r="CB640" i="20"/>
  <c r="CA640" i="20"/>
  <c r="BZ640" i="20"/>
  <c r="BY640" i="20"/>
  <c r="BX640" i="20"/>
  <c r="BW640" i="20"/>
  <c r="BV640" i="20"/>
  <c r="BU640" i="20"/>
  <c r="BT640" i="20"/>
  <c r="BS640" i="20"/>
  <c r="BR640" i="20"/>
  <c r="BO640" i="20"/>
  <c r="CG639" i="20"/>
  <c r="CF639" i="20"/>
  <c r="CE639" i="20"/>
  <c r="CD639" i="20"/>
  <c r="CC639" i="20"/>
  <c r="CB639" i="20"/>
  <c r="CA639" i="20"/>
  <c r="BZ639" i="20"/>
  <c r="BY639" i="20"/>
  <c r="BX639" i="20"/>
  <c r="BW639" i="20"/>
  <c r="BV639" i="20"/>
  <c r="BU639" i="20"/>
  <c r="BT639" i="20"/>
  <c r="BS639" i="20"/>
  <c r="BR639" i="20"/>
  <c r="BO639" i="20"/>
  <c r="CG638" i="20"/>
  <c r="CF638" i="20"/>
  <c r="CE638" i="20"/>
  <c r="CD638" i="20"/>
  <c r="CC638" i="20"/>
  <c r="CB638" i="20"/>
  <c r="CA638" i="20"/>
  <c r="BZ638" i="20"/>
  <c r="BY638" i="20"/>
  <c r="BX638" i="20"/>
  <c r="BW638" i="20"/>
  <c r="BV638" i="20"/>
  <c r="BU638" i="20"/>
  <c r="BT638" i="20"/>
  <c r="BS638" i="20"/>
  <c r="BR638" i="20"/>
  <c r="BO638" i="20"/>
  <c r="CG637" i="20"/>
  <c r="CF637" i="20"/>
  <c r="CE637" i="20"/>
  <c r="CD637" i="20"/>
  <c r="CC637" i="20"/>
  <c r="CB637" i="20"/>
  <c r="CA637" i="20"/>
  <c r="BZ637" i="20"/>
  <c r="BY637" i="20"/>
  <c r="BX637" i="20"/>
  <c r="BW637" i="20"/>
  <c r="BV637" i="20"/>
  <c r="BU637" i="20"/>
  <c r="BT637" i="20"/>
  <c r="BS637" i="20"/>
  <c r="BR637" i="20"/>
  <c r="CG636" i="20"/>
  <c r="CF636" i="20"/>
  <c r="CE636" i="20"/>
  <c r="CD636" i="20"/>
  <c r="CC636" i="20"/>
  <c r="CB636" i="20"/>
  <c r="CA636" i="20"/>
  <c r="BZ636" i="20"/>
  <c r="BY636" i="20"/>
  <c r="BX636" i="20"/>
  <c r="BW636" i="20"/>
  <c r="BV636" i="20"/>
  <c r="BU636" i="20"/>
  <c r="BT636" i="20"/>
  <c r="BS636" i="20"/>
  <c r="BR636" i="20"/>
  <c r="CG635" i="20"/>
  <c r="CF635" i="20"/>
  <c r="CE635" i="20"/>
  <c r="CD635" i="20"/>
  <c r="CC635" i="20"/>
  <c r="CB635" i="20"/>
  <c r="CA635" i="20"/>
  <c r="BZ635" i="20"/>
  <c r="BY635" i="20"/>
  <c r="BX635" i="20"/>
  <c r="BW635" i="20"/>
  <c r="BV635" i="20"/>
  <c r="BU635" i="20"/>
  <c r="BT635" i="20"/>
  <c r="BS635" i="20"/>
  <c r="BR635" i="20"/>
  <c r="CG634" i="20"/>
  <c r="CF634" i="20"/>
  <c r="CE634" i="20"/>
  <c r="CD634" i="20"/>
  <c r="CC634" i="20"/>
  <c r="CB634" i="20"/>
  <c r="CA634" i="20"/>
  <c r="BZ634" i="20"/>
  <c r="BY634" i="20"/>
  <c r="BX634" i="20"/>
  <c r="BW634" i="20"/>
  <c r="BV634" i="20"/>
  <c r="BU634" i="20"/>
  <c r="BT634" i="20"/>
  <c r="BS634" i="20"/>
  <c r="BR634" i="20"/>
  <c r="CG633" i="20"/>
  <c r="CF633" i="20"/>
  <c r="CE633" i="20"/>
  <c r="CD633" i="20"/>
  <c r="CC633" i="20"/>
  <c r="CB633" i="20"/>
  <c r="CA633" i="20"/>
  <c r="BZ633" i="20"/>
  <c r="BY633" i="20"/>
  <c r="BX633" i="20"/>
  <c r="BW633" i="20"/>
  <c r="BV633" i="20"/>
  <c r="BU633" i="20"/>
  <c r="BT633" i="20"/>
  <c r="BS633" i="20"/>
  <c r="BR633" i="20"/>
  <c r="CG632" i="20"/>
  <c r="CF632" i="20"/>
  <c r="CE632" i="20"/>
  <c r="CD632" i="20"/>
  <c r="CC632" i="20"/>
  <c r="CB632" i="20"/>
  <c r="CA632" i="20"/>
  <c r="BZ632" i="20"/>
  <c r="BY632" i="20"/>
  <c r="BX632" i="20"/>
  <c r="BW632" i="20"/>
  <c r="BV632" i="20"/>
  <c r="BU632" i="20"/>
  <c r="BT632" i="20"/>
  <c r="BS632" i="20"/>
  <c r="BR632" i="20"/>
  <c r="CG631" i="20"/>
  <c r="CF631" i="20"/>
  <c r="CE631" i="20"/>
  <c r="CD631" i="20"/>
  <c r="CC631" i="20"/>
  <c r="CB631" i="20"/>
  <c r="CA631" i="20"/>
  <c r="BZ631" i="20"/>
  <c r="BY631" i="20"/>
  <c r="BX631" i="20"/>
  <c r="BW631" i="20"/>
  <c r="BV631" i="20"/>
  <c r="BU631" i="20"/>
  <c r="BT631" i="20"/>
  <c r="BS631" i="20"/>
  <c r="BR631" i="20"/>
  <c r="CG630" i="20"/>
  <c r="CF630" i="20"/>
  <c r="CE630" i="20"/>
  <c r="CD630" i="20"/>
  <c r="CC630" i="20"/>
  <c r="CB630" i="20"/>
  <c r="CA630" i="20"/>
  <c r="BZ630" i="20"/>
  <c r="BY630" i="20"/>
  <c r="BX630" i="20"/>
  <c r="BW630" i="20"/>
  <c r="BV630" i="20"/>
  <c r="BU630" i="20"/>
  <c r="BT630" i="20"/>
  <c r="BS630" i="20"/>
  <c r="BR630" i="20"/>
  <c r="CG629" i="20"/>
  <c r="CF629" i="20"/>
  <c r="CE629" i="20"/>
  <c r="CD629" i="20"/>
  <c r="CC629" i="20"/>
  <c r="CB629" i="20"/>
  <c r="CA629" i="20"/>
  <c r="BZ629" i="20"/>
  <c r="BY629" i="20"/>
  <c r="BX629" i="20"/>
  <c r="BW629" i="20"/>
  <c r="BV629" i="20"/>
  <c r="BU629" i="20"/>
  <c r="BT629" i="20"/>
  <c r="BS629" i="20"/>
  <c r="BR629" i="20"/>
  <c r="CG628" i="20"/>
  <c r="CF628" i="20"/>
  <c r="CE628" i="20"/>
  <c r="CD628" i="20"/>
  <c r="CC628" i="20"/>
  <c r="CB628" i="20"/>
  <c r="CA628" i="20"/>
  <c r="BZ628" i="20"/>
  <c r="BY628" i="20"/>
  <c r="BX628" i="20"/>
  <c r="BW628" i="20"/>
  <c r="BV628" i="20"/>
  <c r="BU628" i="20"/>
  <c r="BT628" i="20"/>
  <c r="BS628" i="20"/>
  <c r="BR628" i="20"/>
  <c r="CG627" i="20"/>
  <c r="CF627" i="20"/>
  <c r="CE627" i="20"/>
  <c r="CD627" i="20"/>
  <c r="CC627" i="20"/>
  <c r="CB627" i="20"/>
  <c r="CA627" i="20"/>
  <c r="BZ627" i="20"/>
  <c r="BY627" i="20"/>
  <c r="BX627" i="20"/>
  <c r="BW627" i="20"/>
  <c r="BV627" i="20"/>
  <c r="BU627" i="20"/>
  <c r="BT627" i="20"/>
  <c r="BS627" i="20"/>
  <c r="BR627" i="20"/>
  <c r="CG626" i="20"/>
  <c r="CF626" i="20"/>
  <c r="CE626" i="20"/>
  <c r="CD626" i="20"/>
  <c r="CC626" i="20"/>
  <c r="CB626" i="20"/>
  <c r="CA626" i="20"/>
  <c r="BZ626" i="20"/>
  <c r="BY626" i="20"/>
  <c r="BX626" i="20"/>
  <c r="BW626" i="20"/>
  <c r="BV626" i="20"/>
  <c r="BU626" i="20"/>
  <c r="BT626" i="20"/>
  <c r="BS626" i="20"/>
  <c r="BR626" i="20"/>
  <c r="CG625" i="20"/>
  <c r="CF625" i="20"/>
  <c r="CE625" i="20"/>
  <c r="CD625" i="20"/>
  <c r="CC625" i="20"/>
  <c r="CB625" i="20"/>
  <c r="CA625" i="20"/>
  <c r="BZ625" i="20"/>
  <c r="BY625" i="20"/>
  <c r="BX625" i="20"/>
  <c r="BW625" i="20"/>
  <c r="BV625" i="20"/>
  <c r="BU625" i="20"/>
  <c r="BT625" i="20"/>
  <c r="BS625" i="20"/>
  <c r="BR625" i="20"/>
  <c r="CG624" i="20"/>
  <c r="CF624" i="20"/>
  <c r="CE624" i="20"/>
  <c r="CD624" i="20"/>
  <c r="CC624" i="20"/>
  <c r="CB624" i="20"/>
  <c r="CA624" i="20"/>
  <c r="BZ624" i="20"/>
  <c r="BY624" i="20"/>
  <c r="BX624" i="20"/>
  <c r="BW624" i="20"/>
  <c r="BV624" i="20"/>
  <c r="BU624" i="20"/>
  <c r="BT624" i="20"/>
  <c r="BS624" i="20"/>
  <c r="BR624" i="20"/>
  <c r="CG623" i="20"/>
  <c r="CF623" i="20"/>
  <c r="CE623" i="20"/>
  <c r="CD623" i="20"/>
  <c r="CC623" i="20"/>
  <c r="CB623" i="20"/>
  <c r="CA623" i="20"/>
  <c r="BZ623" i="20"/>
  <c r="BY623" i="20"/>
  <c r="BX623" i="20"/>
  <c r="BW623" i="20"/>
  <c r="BV623" i="20"/>
  <c r="BU623" i="20"/>
  <c r="BT623" i="20"/>
  <c r="BS623" i="20"/>
  <c r="BR623" i="20"/>
  <c r="CG622" i="20"/>
  <c r="CF622" i="20"/>
  <c r="CE622" i="20"/>
  <c r="CD622" i="20"/>
  <c r="CC622" i="20"/>
  <c r="CB622" i="20"/>
  <c r="CA622" i="20"/>
  <c r="BZ622" i="20"/>
  <c r="BY622" i="20"/>
  <c r="BX622" i="20"/>
  <c r="BW622" i="20"/>
  <c r="BV622" i="20"/>
  <c r="BU622" i="20"/>
  <c r="BT622" i="20"/>
  <c r="BS622" i="20"/>
  <c r="BR622" i="20"/>
  <c r="CG621" i="20"/>
  <c r="CF621" i="20"/>
  <c r="CE621" i="20"/>
  <c r="CD621" i="20"/>
  <c r="CC621" i="20"/>
  <c r="CB621" i="20"/>
  <c r="CA621" i="20"/>
  <c r="BZ621" i="20"/>
  <c r="BY621" i="20"/>
  <c r="BX621" i="20"/>
  <c r="BW621" i="20"/>
  <c r="BV621" i="20"/>
  <c r="BU621" i="20"/>
  <c r="BT621" i="20"/>
  <c r="BS621" i="20"/>
  <c r="BR621" i="20"/>
  <c r="BO621" i="20"/>
  <c r="CG620" i="20"/>
  <c r="CF620" i="20"/>
  <c r="CE620" i="20"/>
  <c r="CD620" i="20"/>
  <c r="CC620" i="20"/>
  <c r="CB620" i="20"/>
  <c r="CA620" i="20"/>
  <c r="BZ620" i="20"/>
  <c r="BY620" i="20"/>
  <c r="BX620" i="20"/>
  <c r="BW620" i="20"/>
  <c r="BV620" i="20"/>
  <c r="BU620" i="20"/>
  <c r="BT620" i="20"/>
  <c r="BS620" i="20"/>
  <c r="BR620" i="20"/>
  <c r="BO620" i="20"/>
  <c r="CG619" i="20"/>
  <c r="CF619" i="20"/>
  <c r="CE619" i="20"/>
  <c r="CD619" i="20"/>
  <c r="CC619" i="20"/>
  <c r="CB619" i="20"/>
  <c r="CA619" i="20"/>
  <c r="BZ619" i="20"/>
  <c r="BY619" i="20"/>
  <c r="BX619" i="20"/>
  <c r="BW619" i="20"/>
  <c r="BV619" i="20"/>
  <c r="BU619" i="20"/>
  <c r="BT619" i="20"/>
  <c r="BS619" i="20"/>
  <c r="BR619" i="20"/>
  <c r="BO619" i="20"/>
  <c r="CG618" i="20"/>
  <c r="CF618" i="20"/>
  <c r="CE618" i="20"/>
  <c r="CD618" i="20"/>
  <c r="CC618" i="20"/>
  <c r="CB618" i="20"/>
  <c r="CA618" i="20"/>
  <c r="BZ618" i="20"/>
  <c r="BY618" i="20"/>
  <c r="BX618" i="20"/>
  <c r="BW618" i="20"/>
  <c r="BV618" i="20"/>
  <c r="BU618" i="20"/>
  <c r="BT618" i="20"/>
  <c r="BS618" i="20"/>
  <c r="BR618" i="20"/>
  <c r="CG617" i="20"/>
  <c r="CF617" i="20"/>
  <c r="CE617" i="20"/>
  <c r="CD617" i="20"/>
  <c r="CC617" i="20"/>
  <c r="CB617" i="20"/>
  <c r="CA617" i="20"/>
  <c r="BZ617" i="20"/>
  <c r="BY617" i="20"/>
  <c r="BX617" i="20"/>
  <c r="BW617" i="20"/>
  <c r="BV617" i="20"/>
  <c r="BU617" i="20"/>
  <c r="BT617" i="20"/>
  <c r="BS617" i="20"/>
  <c r="BR617" i="20"/>
  <c r="CG616" i="20"/>
  <c r="CF616" i="20"/>
  <c r="CE616" i="20"/>
  <c r="CD616" i="20"/>
  <c r="CC616" i="20"/>
  <c r="CB616" i="20"/>
  <c r="CA616" i="20"/>
  <c r="BZ616" i="20"/>
  <c r="BY616" i="20"/>
  <c r="BX616" i="20"/>
  <c r="BW616" i="20"/>
  <c r="BV616" i="20"/>
  <c r="BU616" i="20"/>
  <c r="BT616" i="20"/>
  <c r="BS616" i="20"/>
  <c r="BR616" i="20"/>
  <c r="CG615" i="20"/>
  <c r="CF615" i="20"/>
  <c r="CE615" i="20"/>
  <c r="CD615" i="20"/>
  <c r="CC615" i="20"/>
  <c r="CB615" i="20"/>
  <c r="CA615" i="20"/>
  <c r="BZ615" i="20"/>
  <c r="BY615" i="20"/>
  <c r="BX615" i="20"/>
  <c r="BW615" i="20"/>
  <c r="BV615" i="20"/>
  <c r="BU615" i="20"/>
  <c r="BT615" i="20"/>
  <c r="BS615" i="20"/>
  <c r="BR615" i="20"/>
  <c r="BO615" i="20"/>
  <c r="CG614" i="20"/>
  <c r="CF614" i="20"/>
  <c r="CE614" i="20"/>
  <c r="CD614" i="20"/>
  <c r="CC614" i="20"/>
  <c r="CB614" i="20"/>
  <c r="CA614" i="20"/>
  <c r="BZ614" i="20"/>
  <c r="BY614" i="20"/>
  <c r="BX614" i="20"/>
  <c r="BW614" i="20"/>
  <c r="BV614" i="20"/>
  <c r="BU614" i="20"/>
  <c r="BT614" i="20"/>
  <c r="BS614" i="20"/>
  <c r="BR614" i="20"/>
  <c r="BO614" i="20"/>
  <c r="CG613" i="20"/>
  <c r="CF613" i="20"/>
  <c r="CE613" i="20"/>
  <c r="CD613" i="20"/>
  <c r="CC613" i="20"/>
  <c r="CB613" i="20"/>
  <c r="CA613" i="20"/>
  <c r="BZ613" i="20"/>
  <c r="BY613" i="20"/>
  <c r="BX613" i="20"/>
  <c r="BW613" i="20"/>
  <c r="BV613" i="20"/>
  <c r="BU613" i="20"/>
  <c r="BT613" i="20"/>
  <c r="BS613" i="20"/>
  <c r="BR613" i="20"/>
  <c r="BO613" i="20"/>
  <c r="CG612" i="20"/>
  <c r="CF612" i="20"/>
  <c r="CE612" i="20"/>
  <c r="CD612" i="20"/>
  <c r="CC612" i="20"/>
  <c r="CB612" i="20"/>
  <c r="CA612" i="20"/>
  <c r="BZ612" i="20"/>
  <c r="BY612" i="20"/>
  <c r="BX612" i="20"/>
  <c r="BW612" i="20"/>
  <c r="BV612" i="20"/>
  <c r="BU612" i="20"/>
  <c r="BT612" i="20"/>
  <c r="BS612" i="20"/>
  <c r="BR612" i="20"/>
  <c r="CG611" i="20"/>
  <c r="CF611" i="20"/>
  <c r="CE611" i="20"/>
  <c r="CD611" i="20"/>
  <c r="CC611" i="20"/>
  <c r="CB611" i="20"/>
  <c r="CA611" i="20"/>
  <c r="BZ611" i="20"/>
  <c r="BY611" i="20"/>
  <c r="BX611" i="20"/>
  <c r="BW611" i="20"/>
  <c r="BV611" i="20"/>
  <c r="BU611" i="20"/>
  <c r="BT611" i="20"/>
  <c r="BS611" i="20"/>
  <c r="BR611" i="20"/>
  <c r="CG610" i="20"/>
  <c r="CF610" i="20"/>
  <c r="CE610" i="20"/>
  <c r="CD610" i="20"/>
  <c r="CC610" i="20"/>
  <c r="CB610" i="20"/>
  <c r="CA610" i="20"/>
  <c r="BZ610" i="20"/>
  <c r="BY610" i="20"/>
  <c r="BX610" i="20"/>
  <c r="BW610" i="20"/>
  <c r="BV610" i="20"/>
  <c r="BU610" i="20"/>
  <c r="BT610" i="20"/>
  <c r="BS610" i="20"/>
  <c r="BR610" i="20"/>
  <c r="CG609" i="20"/>
  <c r="CF609" i="20"/>
  <c r="CE609" i="20"/>
  <c r="CD609" i="20"/>
  <c r="CC609" i="20"/>
  <c r="CB609" i="20"/>
  <c r="CA609" i="20"/>
  <c r="BZ609" i="20"/>
  <c r="BY609" i="20"/>
  <c r="BX609" i="20"/>
  <c r="BW609" i="20"/>
  <c r="BV609" i="20"/>
  <c r="BU609" i="20"/>
  <c r="BT609" i="20"/>
  <c r="BS609" i="20"/>
  <c r="BR609" i="20"/>
  <c r="BO609" i="20"/>
  <c r="CG608" i="20"/>
  <c r="CF608" i="20"/>
  <c r="CE608" i="20"/>
  <c r="CD608" i="20"/>
  <c r="CC608" i="20"/>
  <c r="CB608" i="20"/>
  <c r="CA608" i="20"/>
  <c r="BZ608" i="20"/>
  <c r="BY608" i="20"/>
  <c r="BX608" i="20"/>
  <c r="BW608" i="20"/>
  <c r="BV608" i="20"/>
  <c r="BU608" i="20"/>
  <c r="BT608" i="20"/>
  <c r="BS608" i="20"/>
  <c r="BR608" i="20"/>
  <c r="BO608" i="20"/>
  <c r="CG607" i="20"/>
  <c r="CF607" i="20"/>
  <c r="CE607" i="20"/>
  <c r="CD607" i="20"/>
  <c r="CC607" i="20"/>
  <c r="CB607" i="20"/>
  <c r="CA607" i="20"/>
  <c r="BZ607" i="20"/>
  <c r="BY607" i="20"/>
  <c r="BX607" i="20"/>
  <c r="BW607" i="20"/>
  <c r="BV607" i="20"/>
  <c r="BU607" i="20"/>
  <c r="BT607" i="20"/>
  <c r="BS607" i="20"/>
  <c r="BR607" i="20"/>
  <c r="BO607" i="20"/>
  <c r="CG606" i="20"/>
  <c r="CF606" i="20"/>
  <c r="CE606" i="20"/>
  <c r="CD606" i="20"/>
  <c r="CC606" i="20"/>
  <c r="CB606" i="20"/>
  <c r="CA606" i="20"/>
  <c r="BZ606" i="20"/>
  <c r="BY606" i="20"/>
  <c r="BX606" i="20"/>
  <c r="BW606" i="20"/>
  <c r="BV606" i="20"/>
  <c r="BU606" i="20"/>
  <c r="BT606" i="20"/>
  <c r="BS606" i="20"/>
  <c r="BR606" i="20"/>
  <c r="CG605" i="20"/>
  <c r="CF605" i="20"/>
  <c r="CE605" i="20"/>
  <c r="CD605" i="20"/>
  <c r="CC605" i="20"/>
  <c r="CB605" i="20"/>
  <c r="CA605" i="20"/>
  <c r="BZ605" i="20"/>
  <c r="BY605" i="20"/>
  <c r="BX605" i="20"/>
  <c r="BW605" i="20"/>
  <c r="BV605" i="20"/>
  <c r="BU605" i="20"/>
  <c r="BT605" i="20"/>
  <c r="BS605" i="20"/>
  <c r="BR605" i="20"/>
  <c r="CG604" i="20"/>
  <c r="CF604" i="20"/>
  <c r="CE604" i="20"/>
  <c r="CD604" i="20"/>
  <c r="CC604" i="20"/>
  <c r="CB604" i="20"/>
  <c r="CA604" i="20"/>
  <c r="BZ604" i="20"/>
  <c r="BY604" i="20"/>
  <c r="BX604" i="20"/>
  <c r="BW604" i="20"/>
  <c r="BV604" i="20"/>
  <c r="BU604" i="20"/>
  <c r="BT604" i="20"/>
  <c r="BS604" i="20"/>
  <c r="BR604" i="20"/>
  <c r="CG603" i="20"/>
  <c r="CF603" i="20"/>
  <c r="CE603" i="20"/>
  <c r="CD603" i="20"/>
  <c r="CC603" i="20"/>
  <c r="CB603" i="20"/>
  <c r="CA603" i="20"/>
  <c r="BZ603" i="20"/>
  <c r="BY603" i="20"/>
  <c r="BX603" i="20"/>
  <c r="BW603" i="20"/>
  <c r="BV603" i="20"/>
  <c r="BU603" i="20"/>
  <c r="BT603" i="20"/>
  <c r="BS603" i="20"/>
  <c r="BR603" i="20"/>
  <c r="CG602" i="20"/>
  <c r="CF602" i="20"/>
  <c r="CE602" i="20"/>
  <c r="CD602" i="20"/>
  <c r="CC602" i="20"/>
  <c r="CB602" i="20"/>
  <c r="CA602" i="20"/>
  <c r="BZ602" i="20"/>
  <c r="BY602" i="20"/>
  <c r="BX602" i="20"/>
  <c r="BW602" i="20"/>
  <c r="BV602" i="20"/>
  <c r="BU602" i="20"/>
  <c r="BT602" i="20"/>
  <c r="BS602" i="20"/>
  <c r="BR602" i="20"/>
  <c r="CG601" i="20"/>
  <c r="CF601" i="20"/>
  <c r="CE601" i="20"/>
  <c r="CD601" i="20"/>
  <c r="CC601" i="20"/>
  <c r="CB601" i="20"/>
  <c r="CA601" i="20"/>
  <c r="BZ601" i="20"/>
  <c r="BY601" i="20"/>
  <c r="BX601" i="20"/>
  <c r="BW601" i="20"/>
  <c r="BV601" i="20"/>
  <c r="BU601" i="20"/>
  <c r="BT601" i="20"/>
  <c r="BS601" i="20"/>
  <c r="BR601" i="20"/>
  <c r="CG600" i="20"/>
  <c r="CF600" i="20"/>
  <c r="CE600" i="20"/>
  <c r="CD600" i="20"/>
  <c r="CC600" i="20"/>
  <c r="CB600" i="20"/>
  <c r="CA600" i="20"/>
  <c r="BZ600" i="20"/>
  <c r="BY600" i="20"/>
  <c r="BX600" i="20"/>
  <c r="BW600" i="20"/>
  <c r="BV600" i="20"/>
  <c r="BU600" i="20"/>
  <c r="BT600" i="20"/>
  <c r="BS600" i="20"/>
  <c r="BR600" i="20"/>
  <c r="CG599" i="20"/>
  <c r="CF599" i="20"/>
  <c r="CE599" i="20"/>
  <c r="CD599" i="20"/>
  <c r="CC599" i="20"/>
  <c r="CB599" i="20"/>
  <c r="CA599" i="20"/>
  <c r="BZ599" i="20"/>
  <c r="BY599" i="20"/>
  <c r="BX599" i="20"/>
  <c r="BW599" i="20"/>
  <c r="BV599" i="20"/>
  <c r="BU599" i="20"/>
  <c r="BT599" i="20"/>
  <c r="BS599" i="20"/>
  <c r="BR599" i="20"/>
  <c r="CG598" i="20"/>
  <c r="CF598" i="20"/>
  <c r="CE598" i="20"/>
  <c r="CD598" i="20"/>
  <c r="CC598" i="20"/>
  <c r="CB598" i="20"/>
  <c r="CA598" i="20"/>
  <c r="BZ598" i="20"/>
  <c r="BY598" i="20"/>
  <c r="BX598" i="20"/>
  <c r="BW598" i="20"/>
  <c r="BV598" i="20"/>
  <c r="BU598" i="20"/>
  <c r="BT598" i="20"/>
  <c r="BS598" i="20"/>
  <c r="BR598" i="20"/>
  <c r="CG597" i="20"/>
  <c r="CF597" i="20"/>
  <c r="CE597" i="20"/>
  <c r="CD597" i="20"/>
  <c r="CC597" i="20"/>
  <c r="CB597" i="20"/>
  <c r="CA597" i="20"/>
  <c r="BZ597" i="20"/>
  <c r="BY597" i="20"/>
  <c r="BX597" i="20"/>
  <c r="BW597" i="20"/>
  <c r="BV597" i="20"/>
  <c r="BU597" i="20"/>
  <c r="BT597" i="20"/>
  <c r="BS597" i="20"/>
  <c r="BR597" i="20"/>
  <c r="CG596" i="20"/>
  <c r="CF596" i="20"/>
  <c r="CE596" i="20"/>
  <c r="CD596" i="20"/>
  <c r="CC596" i="20"/>
  <c r="CB596" i="20"/>
  <c r="CA596" i="20"/>
  <c r="BZ596" i="20"/>
  <c r="BY596" i="20"/>
  <c r="BX596" i="20"/>
  <c r="BW596" i="20"/>
  <c r="BV596" i="20"/>
  <c r="BU596" i="20"/>
  <c r="BT596" i="20"/>
  <c r="BS596" i="20"/>
  <c r="BR596" i="20"/>
  <c r="CG595" i="20"/>
  <c r="CF595" i="20"/>
  <c r="CE595" i="20"/>
  <c r="CD595" i="20"/>
  <c r="CC595" i="20"/>
  <c r="CB595" i="20"/>
  <c r="CA595" i="20"/>
  <c r="BZ595" i="20"/>
  <c r="BY595" i="20"/>
  <c r="BX595" i="20"/>
  <c r="BW595" i="20"/>
  <c r="BV595" i="20"/>
  <c r="BU595" i="20"/>
  <c r="BT595" i="20"/>
  <c r="BS595" i="20"/>
  <c r="BR595" i="20"/>
  <c r="CG594" i="20"/>
  <c r="CF594" i="20"/>
  <c r="CE594" i="20"/>
  <c r="CD594" i="20"/>
  <c r="CC594" i="20"/>
  <c r="CB594" i="20"/>
  <c r="CA594" i="20"/>
  <c r="BZ594" i="20"/>
  <c r="BY594" i="20"/>
  <c r="BX594" i="20"/>
  <c r="BW594" i="20"/>
  <c r="BV594" i="20"/>
  <c r="BU594" i="20"/>
  <c r="BT594" i="20"/>
  <c r="BS594" i="20"/>
  <c r="BR594" i="20"/>
  <c r="CG593" i="20"/>
  <c r="CF593" i="20"/>
  <c r="CE593" i="20"/>
  <c r="CD593" i="20"/>
  <c r="CC593" i="20"/>
  <c r="CB593" i="20"/>
  <c r="CA593" i="20"/>
  <c r="BZ593" i="20"/>
  <c r="BY593" i="20"/>
  <c r="BX593" i="20"/>
  <c r="BW593" i="20"/>
  <c r="BV593" i="20"/>
  <c r="BU593" i="20"/>
  <c r="BT593" i="20"/>
  <c r="BS593" i="20"/>
  <c r="BR593" i="20"/>
  <c r="CG592" i="20"/>
  <c r="CF592" i="20"/>
  <c r="CE592" i="20"/>
  <c r="CD592" i="20"/>
  <c r="CC592" i="20"/>
  <c r="CB592" i="20"/>
  <c r="CA592" i="20"/>
  <c r="BZ592" i="20"/>
  <c r="BY592" i="20"/>
  <c r="BX592" i="20"/>
  <c r="BW592" i="20"/>
  <c r="BV592" i="20"/>
  <c r="BU592" i="20"/>
  <c r="BT592" i="20"/>
  <c r="BS592" i="20"/>
  <c r="BR592" i="20"/>
  <c r="CG591" i="20"/>
  <c r="CF591" i="20"/>
  <c r="CE591" i="20"/>
  <c r="CD591" i="20"/>
  <c r="CC591" i="20"/>
  <c r="CB591" i="20"/>
  <c r="CA591" i="20"/>
  <c r="BZ591" i="20"/>
  <c r="BY591" i="20"/>
  <c r="BX591" i="20"/>
  <c r="BW591" i="20"/>
  <c r="BV591" i="20"/>
  <c r="BU591" i="20"/>
  <c r="BT591" i="20"/>
  <c r="BS591" i="20"/>
  <c r="BR591" i="20"/>
  <c r="CG590" i="20"/>
  <c r="CF590" i="20"/>
  <c r="CE590" i="20"/>
  <c r="CD590" i="20"/>
  <c r="CC590" i="20"/>
  <c r="CB590" i="20"/>
  <c r="CA590" i="20"/>
  <c r="BZ590" i="20"/>
  <c r="BY590" i="20"/>
  <c r="BX590" i="20"/>
  <c r="BW590" i="20"/>
  <c r="BV590" i="20"/>
  <c r="BU590" i="20"/>
  <c r="BT590" i="20"/>
  <c r="BS590" i="20"/>
  <c r="BR590" i="20"/>
  <c r="CG589" i="20"/>
  <c r="CF589" i="20"/>
  <c r="CE589" i="20"/>
  <c r="CD589" i="20"/>
  <c r="CC589" i="20"/>
  <c r="CB589" i="20"/>
  <c r="CA589" i="20"/>
  <c r="BZ589" i="20"/>
  <c r="BY589" i="20"/>
  <c r="BX589" i="20"/>
  <c r="BW589" i="20"/>
  <c r="BV589" i="20"/>
  <c r="BU589" i="20"/>
  <c r="BT589" i="20"/>
  <c r="BS589" i="20"/>
  <c r="BR589" i="20"/>
  <c r="CG588" i="20"/>
  <c r="CF588" i="20"/>
  <c r="CE588" i="20"/>
  <c r="CD588" i="20"/>
  <c r="CC588" i="20"/>
  <c r="CB588" i="20"/>
  <c r="CA588" i="20"/>
  <c r="BZ588" i="20"/>
  <c r="BY588" i="20"/>
  <c r="BX588" i="20"/>
  <c r="BW588" i="20"/>
  <c r="BV588" i="20"/>
  <c r="BU588" i="20"/>
  <c r="BT588" i="20"/>
  <c r="BS588" i="20"/>
  <c r="BR588" i="20"/>
  <c r="CG587" i="20"/>
  <c r="CF587" i="20"/>
  <c r="CE587" i="20"/>
  <c r="CD587" i="20"/>
  <c r="CC587" i="20"/>
  <c r="CB587" i="20"/>
  <c r="CA587" i="20"/>
  <c r="BZ587" i="20"/>
  <c r="BY587" i="20"/>
  <c r="BX587" i="20"/>
  <c r="BW587" i="20"/>
  <c r="BV587" i="20"/>
  <c r="BU587" i="20"/>
  <c r="BT587" i="20"/>
  <c r="BS587" i="20"/>
  <c r="BR587" i="20"/>
  <c r="CG586" i="20"/>
  <c r="CF586" i="20"/>
  <c r="CE586" i="20"/>
  <c r="CD586" i="20"/>
  <c r="CC586" i="20"/>
  <c r="CB586" i="20"/>
  <c r="CA586" i="20"/>
  <c r="BZ586" i="20"/>
  <c r="BY586" i="20"/>
  <c r="BX586" i="20"/>
  <c r="BW586" i="20"/>
  <c r="BV586" i="20"/>
  <c r="BU586" i="20"/>
  <c r="BT586" i="20"/>
  <c r="BS586" i="20"/>
  <c r="BR586" i="20"/>
  <c r="CG585" i="20"/>
  <c r="CF585" i="20"/>
  <c r="CE585" i="20"/>
  <c r="CD585" i="20"/>
  <c r="CC585" i="20"/>
  <c r="CB585" i="20"/>
  <c r="CA585" i="20"/>
  <c r="BZ585" i="20"/>
  <c r="BY585" i="20"/>
  <c r="BX585" i="20"/>
  <c r="BW585" i="20"/>
  <c r="BV585" i="20"/>
  <c r="BU585" i="20"/>
  <c r="BT585" i="20"/>
  <c r="BS585" i="20"/>
  <c r="BR585" i="20"/>
  <c r="CG584" i="20"/>
  <c r="CF584" i="20"/>
  <c r="CE584" i="20"/>
  <c r="CD584" i="20"/>
  <c r="CC584" i="20"/>
  <c r="CB584" i="20"/>
  <c r="CA584" i="20"/>
  <c r="BZ584" i="20"/>
  <c r="BY584" i="20"/>
  <c r="BX584" i="20"/>
  <c r="BW584" i="20"/>
  <c r="BV584" i="20"/>
  <c r="BU584" i="20"/>
  <c r="BT584" i="20"/>
  <c r="BS584" i="20"/>
  <c r="BR584" i="20"/>
  <c r="CG583" i="20"/>
  <c r="CF583" i="20"/>
  <c r="CE583" i="20"/>
  <c r="CD583" i="20"/>
  <c r="CC583" i="20"/>
  <c r="CB583" i="20"/>
  <c r="CA583" i="20"/>
  <c r="BZ583" i="20"/>
  <c r="BY583" i="20"/>
  <c r="BX583" i="20"/>
  <c r="BW583" i="20"/>
  <c r="BV583" i="20"/>
  <c r="BU583" i="20"/>
  <c r="BT583" i="20"/>
  <c r="BS583" i="20"/>
  <c r="BR583" i="20"/>
  <c r="CG582" i="20"/>
  <c r="CF582" i="20"/>
  <c r="CE582" i="20"/>
  <c r="CD582" i="20"/>
  <c r="CC582" i="20"/>
  <c r="CB582" i="20"/>
  <c r="CA582" i="20"/>
  <c r="BZ582" i="20"/>
  <c r="BY582" i="20"/>
  <c r="BX582" i="20"/>
  <c r="BW582" i="20"/>
  <c r="BV582" i="20"/>
  <c r="BU582" i="20"/>
  <c r="BT582" i="20"/>
  <c r="BS582" i="20"/>
  <c r="BR582" i="20"/>
  <c r="CG581" i="20"/>
  <c r="CF581" i="20"/>
  <c r="CE581" i="20"/>
  <c r="CD581" i="20"/>
  <c r="CC581" i="20"/>
  <c r="CB581" i="20"/>
  <c r="CA581" i="20"/>
  <c r="BZ581" i="20"/>
  <c r="BY581" i="20"/>
  <c r="BX581" i="20"/>
  <c r="BW581" i="20"/>
  <c r="BV581" i="20"/>
  <c r="BU581" i="20"/>
  <c r="BT581" i="20"/>
  <c r="BS581" i="20"/>
  <c r="BR581" i="20"/>
  <c r="CG580" i="20"/>
  <c r="CF580" i="20"/>
  <c r="CE580" i="20"/>
  <c r="CD580" i="20"/>
  <c r="CC580" i="20"/>
  <c r="CB580" i="20"/>
  <c r="CA580" i="20"/>
  <c r="BZ580" i="20"/>
  <c r="BY580" i="20"/>
  <c r="BX580" i="20"/>
  <c r="BW580" i="20"/>
  <c r="BV580" i="20"/>
  <c r="BU580" i="20"/>
  <c r="BT580" i="20"/>
  <c r="BS580" i="20"/>
  <c r="BR580" i="20"/>
  <c r="CG579" i="20"/>
  <c r="CF579" i="20"/>
  <c r="CE579" i="20"/>
  <c r="CD579" i="20"/>
  <c r="CC579" i="20"/>
  <c r="CB579" i="20"/>
  <c r="CA579" i="20"/>
  <c r="BZ579" i="20"/>
  <c r="BY579" i="20"/>
  <c r="BX579" i="20"/>
  <c r="BW579" i="20"/>
  <c r="BV579" i="20"/>
  <c r="BU579" i="20"/>
  <c r="BT579" i="20"/>
  <c r="BS579" i="20"/>
  <c r="BR579" i="20"/>
  <c r="CG578" i="20"/>
  <c r="CF578" i="20"/>
  <c r="CE578" i="20"/>
  <c r="CD578" i="20"/>
  <c r="CC578" i="20"/>
  <c r="CB578" i="20"/>
  <c r="CA578" i="20"/>
  <c r="BZ578" i="20"/>
  <c r="BY578" i="20"/>
  <c r="BX578" i="20"/>
  <c r="BW578" i="20"/>
  <c r="BV578" i="20"/>
  <c r="BU578" i="20"/>
  <c r="BT578" i="20"/>
  <c r="BS578" i="20"/>
  <c r="BR578" i="20"/>
  <c r="CG577" i="20"/>
  <c r="CF577" i="20"/>
  <c r="CE577" i="20"/>
  <c r="CD577" i="20"/>
  <c r="CC577" i="20"/>
  <c r="CB577" i="20"/>
  <c r="CA577" i="20"/>
  <c r="BZ577" i="20"/>
  <c r="BY577" i="20"/>
  <c r="BX577" i="20"/>
  <c r="BW577" i="20"/>
  <c r="BV577" i="20"/>
  <c r="BU577" i="20"/>
  <c r="BT577" i="20"/>
  <c r="BS577" i="20"/>
  <c r="BR577" i="20"/>
  <c r="CG576" i="20"/>
  <c r="CF576" i="20"/>
  <c r="CE576" i="20"/>
  <c r="CD576" i="20"/>
  <c r="CC576" i="20"/>
  <c r="CB576" i="20"/>
  <c r="CA576" i="20"/>
  <c r="BZ576" i="20"/>
  <c r="BY576" i="20"/>
  <c r="BX576" i="20"/>
  <c r="BW576" i="20"/>
  <c r="BV576" i="20"/>
  <c r="BU576" i="20"/>
  <c r="BT576" i="20"/>
  <c r="BS576" i="20"/>
  <c r="BR576" i="20"/>
  <c r="CG575" i="20"/>
  <c r="CF575" i="20"/>
  <c r="CE575" i="20"/>
  <c r="CD575" i="20"/>
  <c r="CC575" i="20"/>
  <c r="CB575" i="20"/>
  <c r="CA575" i="20"/>
  <c r="BZ575" i="20"/>
  <c r="BY575" i="20"/>
  <c r="BX575" i="20"/>
  <c r="BW575" i="20"/>
  <c r="BV575" i="20"/>
  <c r="BU575" i="20"/>
  <c r="BT575" i="20"/>
  <c r="BS575" i="20"/>
  <c r="BR575" i="20"/>
  <c r="CG574" i="20"/>
  <c r="CF574" i="20"/>
  <c r="CE574" i="20"/>
  <c r="CD574" i="20"/>
  <c r="CC574" i="20"/>
  <c r="CB574" i="20"/>
  <c r="CA574" i="20"/>
  <c r="BZ574" i="20"/>
  <c r="BY574" i="20"/>
  <c r="BX574" i="20"/>
  <c r="BW574" i="20"/>
  <c r="BV574" i="20"/>
  <c r="BU574" i="20"/>
  <c r="BT574" i="20"/>
  <c r="BS574" i="20"/>
  <c r="BR574" i="20"/>
  <c r="CG573" i="20"/>
  <c r="CF573" i="20"/>
  <c r="CE573" i="20"/>
  <c r="CD573" i="20"/>
  <c r="CC573" i="20"/>
  <c r="CB573" i="20"/>
  <c r="CA573" i="20"/>
  <c r="BZ573" i="20"/>
  <c r="BY573" i="20"/>
  <c r="BX573" i="20"/>
  <c r="BW573" i="20"/>
  <c r="BV573" i="20"/>
  <c r="BU573" i="20"/>
  <c r="BT573" i="20"/>
  <c r="BS573" i="20"/>
  <c r="BR573" i="20"/>
  <c r="CG572" i="20"/>
  <c r="CF572" i="20"/>
  <c r="CE572" i="20"/>
  <c r="CD572" i="20"/>
  <c r="CC572" i="20"/>
  <c r="CB572" i="20"/>
  <c r="CA572" i="20"/>
  <c r="BZ572" i="20"/>
  <c r="BY572" i="20"/>
  <c r="BX572" i="20"/>
  <c r="BW572" i="20"/>
  <c r="BV572" i="20"/>
  <c r="BU572" i="20"/>
  <c r="BT572" i="20"/>
  <c r="BS572" i="20"/>
  <c r="BR572" i="20"/>
  <c r="CG571" i="20"/>
  <c r="CF571" i="20"/>
  <c r="CE571" i="20"/>
  <c r="CD571" i="20"/>
  <c r="CC571" i="20"/>
  <c r="CB571" i="20"/>
  <c r="CA571" i="20"/>
  <c r="BZ571" i="20"/>
  <c r="BY571" i="20"/>
  <c r="BX571" i="20"/>
  <c r="BW571" i="20"/>
  <c r="BV571" i="20"/>
  <c r="BU571" i="20"/>
  <c r="BT571" i="20"/>
  <c r="BS571" i="20"/>
  <c r="BR571" i="20"/>
  <c r="CG570" i="20"/>
  <c r="CF570" i="20"/>
  <c r="CE570" i="20"/>
  <c r="CD570" i="20"/>
  <c r="CC570" i="20"/>
  <c r="CB570" i="20"/>
  <c r="CA570" i="20"/>
  <c r="BZ570" i="20"/>
  <c r="BY570" i="20"/>
  <c r="BX570" i="20"/>
  <c r="BW570" i="20"/>
  <c r="BV570" i="20"/>
  <c r="BU570" i="20"/>
  <c r="BT570" i="20"/>
  <c r="BS570" i="20"/>
  <c r="BR570" i="20"/>
  <c r="CG569" i="20"/>
  <c r="CF569" i="20"/>
  <c r="CE569" i="20"/>
  <c r="CD569" i="20"/>
  <c r="CC569" i="20"/>
  <c r="CB569" i="20"/>
  <c r="CA569" i="20"/>
  <c r="BZ569" i="20"/>
  <c r="BY569" i="20"/>
  <c r="BX569" i="20"/>
  <c r="BW569" i="20"/>
  <c r="BV569" i="20"/>
  <c r="BU569" i="20"/>
  <c r="BT569" i="20"/>
  <c r="BS569" i="20"/>
  <c r="BR569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CG567" i="20"/>
  <c r="CF567" i="20"/>
  <c r="CE567" i="20"/>
  <c r="CD567" i="20"/>
  <c r="CC567" i="20"/>
  <c r="CB567" i="20"/>
  <c r="CA567" i="20"/>
  <c r="BZ567" i="20"/>
  <c r="BY567" i="20"/>
  <c r="BX567" i="20"/>
  <c r="BW567" i="20"/>
  <c r="BV567" i="20"/>
  <c r="BU567" i="20"/>
  <c r="BT567" i="20"/>
  <c r="BS567" i="20"/>
  <c r="BR567" i="20"/>
  <c r="CG566" i="20"/>
  <c r="CF566" i="20"/>
  <c r="CE566" i="20"/>
  <c r="CD566" i="20"/>
  <c r="CC566" i="20"/>
  <c r="CB566" i="20"/>
  <c r="CA566" i="20"/>
  <c r="BZ566" i="20"/>
  <c r="BY566" i="20"/>
  <c r="BX566" i="20"/>
  <c r="BW566" i="20"/>
  <c r="BV566" i="20"/>
  <c r="BU566" i="20"/>
  <c r="BT566" i="20"/>
  <c r="BS566" i="20"/>
  <c r="BR566" i="20"/>
  <c r="CG565" i="20"/>
  <c r="CF565" i="20"/>
  <c r="CE565" i="20"/>
  <c r="CD565" i="20"/>
  <c r="CC565" i="20"/>
  <c r="CB565" i="20"/>
  <c r="CA565" i="20"/>
  <c r="BZ565" i="20"/>
  <c r="BY565" i="20"/>
  <c r="BX565" i="20"/>
  <c r="BW565" i="20"/>
  <c r="BV565" i="20"/>
  <c r="BU565" i="20"/>
  <c r="BT565" i="20"/>
  <c r="BS565" i="20"/>
  <c r="BR565" i="20"/>
  <c r="CG564" i="20"/>
  <c r="CF564" i="20"/>
  <c r="CE564" i="20"/>
  <c r="CD564" i="20"/>
  <c r="CC564" i="20"/>
  <c r="CB564" i="20"/>
  <c r="CA564" i="20"/>
  <c r="BZ564" i="20"/>
  <c r="BY564" i="20"/>
  <c r="BX564" i="20"/>
  <c r="BW564" i="20"/>
  <c r="BV564" i="20"/>
  <c r="BU564" i="20"/>
  <c r="BT564" i="20"/>
  <c r="BS564" i="20"/>
  <c r="BR564" i="20"/>
  <c r="CG563" i="20"/>
  <c r="CF563" i="20"/>
  <c r="CE563" i="20"/>
  <c r="CD563" i="20"/>
  <c r="CC563" i="20"/>
  <c r="CB563" i="20"/>
  <c r="CA563" i="20"/>
  <c r="BZ563" i="20"/>
  <c r="BY563" i="20"/>
  <c r="BX563" i="20"/>
  <c r="BW563" i="20"/>
  <c r="BV563" i="20"/>
  <c r="BU563" i="20"/>
  <c r="BT563" i="20"/>
  <c r="BS563" i="20"/>
  <c r="BR563" i="20"/>
  <c r="CG562" i="20"/>
  <c r="CF562" i="20"/>
  <c r="CE562" i="20"/>
  <c r="CD562" i="20"/>
  <c r="CC562" i="20"/>
  <c r="CB562" i="20"/>
  <c r="CA562" i="20"/>
  <c r="BZ562" i="20"/>
  <c r="BY562" i="20"/>
  <c r="BX562" i="20"/>
  <c r="BW562" i="20"/>
  <c r="BV562" i="20"/>
  <c r="BU562" i="20"/>
  <c r="BT562" i="20"/>
  <c r="BS562" i="20"/>
  <c r="BR562" i="20"/>
  <c r="CG561" i="20"/>
  <c r="CF561" i="20"/>
  <c r="CE561" i="20"/>
  <c r="CD561" i="20"/>
  <c r="CC561" i="20"/>
  <c r="CB561" i="20"/>
  <c r="CA561" i="20"/>
  <c r="BZ561" i="20"/>
  <c r="BY561" i="20"/>
  <c r="BX561" i="20"/>
  <c r="BW561" i="20"/>
  <c r="BV561" i="20"/>
  <c r="BU561" i="20"/>
  <c r="BT561" i="20"/>
  <c r="BS561" i="20"/>
  <c r="BR561" i="20"/>
  <c r="CG560" i="20"/>
  <c r="CF560" i="20"/>
  <c r="CE560" i="20"/>
  <c r="CD560" i="20"/>
  <c r="CC560" i="20"/>
  <c r="CB560" i="20"/>
  <c r="CA560" i="20"/>
  <c r="BZ560" i="20"/>
  <c r="BY560" i="20"/>
  <c r="BX560" i="20"/>
  <c r="BW560" i="20"/>
  <c r="BV560" i="20"/>
  <c r="BU560" i="20"/>
  <c r="BT560" i="20"/>
  <c r="BS560" i="20"/>
  <c r="BR560" i="20"/>
  <c r="CG559" i="20"/>
  <c r="CF559" i="20"/>
  <c r="CE559" i="20"/>
  <c r="CD559" i="20"/>
  <c r="CC559" i="20"/>
  <c r="CB559" i="20"/>
  <c r="CA559" i="20"/>
  <c r="BZ559" i="20"/>
  <c r="BY559" i="20"/>
  <c r="BX559" i="20"/>
  <c r="BW559" i="20"/>
  <c r="BV559" i="20"/>
  <c r="BU559" i="20"/>
  <c r="BT559" i="20"/>
  <c r="BS559" i="20"/>
  <c r="BR559" i="20"/>
  <c r="CG558" i="20"/>
  <c r="CF558" i="20"/>
  <c r="CE558" i="20"/>
  <c r="CD558" i="20"/>
  <c r="CC558" i="20"/>
  <c r="CB558" i="20"/>
  <c r="CA558" i="20"/>
  <c r="BZ558" i="20"/>
  <c r="BY558" i="20"/>
  <c r="BX558" i="20"/>
  <c r="BW558" i="20"/>
  <c r="BV558" i="20"/>
  <c r="BU558" i="20"/>
  <c r="BT558" i="20"/>
  <c r="BS558" i="20"/>
  <c r="BR558" i="20"/>
  <c r="CG557" i="20"/>
  <c r="CF557" i="20"/>
  <c r="CE557" i="20"/>
  <c r="CD557" i="20"/>
  <c r="CC557" i="20"/>
  <c r="CB557" i="20"/>
  <c r="CA557" i="20"/>
  <c r="BZ557" i="20"/>
  <c r="BY557" i="20"/>
  <c r="BX557" i="20"/>
  <c r="BW557" i="20"/>
  <c r="BV557" i="20"/>
  <c r="BU557" i="20"/>
  <c r="BT557" i="20"/>
  <c r="BS557" i="20"/>
  <c r="BR557" i="20"/>
  <c r="CG556" i="20"/>
  <c r="CF556" i="20"/>
  <c r="CE556" i="20"/>
  <c r="CD556" i="20"/>
  <c r="CC556" i="20"/>
  <c r="CB556" i="20"/>
  <c r="CA556" i="20"/>
  <c r="BZ556" i="20"/>
  <c r="BY556" i="20"/>
  <c r="BX556" i="20"/>
  <c r="BW556" i="20"/>
  <c r="BV556" i="20"/>
  <c r="BU556" i="20"/>
  <c r="BT556" i="20"/>
  <c r="BS556" i="20"/>
  <c r="BR556" i="20"/>
  <c r="CG555" i="20"/>
  <c r="CF555" i="20"/>
  <c r="CE555" i="20"/>
  <c r="CD555" i="20"/>
  <c r="CC555" i="20"/>
  <c r="CB555" i="20"/>
  <c r="CA555" i="20"/>
  <c r="BZ555" i="20"/>
  <c r="BY555" i="20"/>
  <c r="BX555" i="20"/>
  <c r="BW555" i="20"/>
  <c r="BV555" i="20"/>
  <c r="BU555" i="20"/>
  <c r="BT555" i="20"/>
  <c r="BS555" i="20"/>
  <c r="BR555" i="20"/>
  <c r="CG554" i="20"/>
  <c r="CF554" i="20"/>
  <c r="CE554" i="20"/>
  <c r="CD554" i="20"/>
  <c r="CC554" i="20"/>
  <c r="CB554" i="20"/>
  <c r="CA554" i="20"/>
  <c r="BZ554" i="20"/>
  <c r="BY554" i="20"/>
  <c r="BX554" i="20"/>
  <c r="BW554" i="20"/>
  <c r="BV554" i="20"/>
  <c r="BU554" i="20"/>
  <c r="BT554" i="20"/>
  <c r="BS554" i="20"/>
  <c r="BR554" i="20"/>
  <c r="CG553" i="20"/>
  <c r="CF553" i="20"/>
  <c r="CE553" i="20"/>
  <c r="CD553" i="20"/>
  <c r="CC553" i="20"/>
  <c r="CB553" i="20"/>
  <c r="CA553" i="20"/>
  <c r="BZ553" i="20"/>
  <c r="BY553" i="20"/>
  <c r="BX553" i="20"/>
  <c r="BW553" i="20"/>
  <c r="BV553" i="20"/>
  <c r="BU553" i="20"/>
  <c r="BT553" i="20"/>
  <c r="BS553" i="20"/>
  <c r="BR553" i="20"/>
  <c r="CG552" i="20"/>
  <c r="CF552" i="20"/>
  <c r="CE552" i="20"/>
  <c r="CD552" i="20"/>
  <c r="CC552" i="20"/>
  <c r="CB552" i="20"/>
  <c r="CA552" i="20"/>
  <c r="BZ552" i="20"/>
  <c r="BY552" i="20"/>
  <c r="BX552" i="20"/>
  <c r="BW552" i="20"/>
  <c r="BV552" i="20"/>
  <c r="BU552" i="20"/>
  <c r="BT552" i="20"/>
  <c r="BS552" i="20"/>
  <c r="BR552" i="20"/>
  <c r="CG551" i="20"/>
  <c r="CF551" i="20"/>
  <c r="CE551" i="20"/>
  <c r="CD551" i="20"/>
  <c r="CC551" i="20"/>
  <c r="CB551" i="20"/>
  <c r="CA551" i="20"/>
  <c r="BZ551" i="20"/>
  <c r="BY551" i="20"/>
  <c r="BX551" i="20"/>
  <c r="BW551" i="20"/>
  <c r="BV551" i="20"/>
  <c r="BU551" i="20"/>
  <c r="BT551" i="20"/>
  <c r="BS551" i="20"/>
  <c r="BR551" i="20"/>
  <c r="BO551" i="20"/>
  <c r="CG550" i="20"/>
  <c r="CF550" i="20"/>
  <c r="CE550" i="20"/>
  <c r="CD550" i="20"/>
  <c r="CC550" i="20"/>
  <c r="CB550" i="20"/>
  <c r="CA550" i="20"/>
  <c r="BZ550" i="20"/>
  <c r="BY550" i="20"/>
  <c r="BX550" i="20"/>
  <c r="BW550" i="20"/>
  <c r="BV550" i="20"/>
  <c r="BU550" i="20"/>
  <c r="BT550" i="20"/>
  <c r="BS550" i="20"/>
  <c r="BR550" i="20"/>
  <c r="BO550" i="20"/>
  <c r="CG549" i="20"/>
  <c r="CF549" i="20"/>
  <c r="CE549" i="20"/>
  <c r="CD549" i="20"/>
  <c r="CC549" i="20"/>
  <c r="CB549" i="20"/>
  <c r="CA549" i="20"/>
  <c r="BZ549" i="20"/>
  <c r="BY549" i="20"/>
  <c r="BX549" i="20"/>
  <c r="BW549" i="20"/>
  <c r="BV549" i="20"/>
  <c r="BU549" i="20"/>
  <c r="BT549" i="20"/>
  <c r="BS549" i="20"/>
  <c r="BR549" i="20"/>
  <c r="BO549" i="20"/>
  <c r="CG548" i="20"/>
  <c r="CF548" i="20"/>
  <c r="CE548" i="20"/>
  <c r="CD548" i="20"/>
  <c r="CC548" i="20"/>
  <c r="CB548" i="20"/>
  <c r="CA548" i="20"/>
  <c r="BZ548" i="20"/>
  <c r="BY548" i="20"/>
  <c r="BX548" i="20"/>
  <c r="BW548" i="20"/>
  <c r="BV548" i="20"/>
  <c r="BU548" i="20"/>
  <c r="BT548" i="20"/>
  <c r="BS548" i="20"/>
  <c r="BR548" i="20"/>
  <c r="BO548" i="20"/>
  <c r="CG547" i="20"/>
  <c r="CF547" i="20"/>
  <c r="CE547" i="20"/>
  <c r="CD547" i="20"/>
  <c r="CC547" i="20"/>
  <c r="CB547" i="20"/>
  <c r="CA547" i="20"/>
  <c r="BZ547" i="20"/>
  <c r="BY547" i="20"/>
  <c r="BX547" i="20"/>
  <c r="BW547" i="20"/>
  <c r="BV547" i="20"/>
  <c r="BU547" i="20"/>
  <c r="BT547" i="20"/>
  <c r="BS547" i="20"/>
  <c r="BR547" i="20"/>
  <c r="BO547" i="20"/>
  <c r="CG546" i="20"/>
  <c r="CF546" i="20"/>
  <c r="CE546" i="20"/>
  <c r="CD546" i="20"/>
  <c r="CC546" i="20"/>
  <c r="CB546" i="20"/>
  <c r="CA546" i="20"/>
  <c r="BZ546" i="20"/>
  <c r="BY546" i="20"/>
  <c r="BX546" i="20"/>
  <c r="BW546" i="20"/>
  <c r="BV546" i="20"/>
  <c r="BU546" i="20"/>
  <c r="BT546" i="20"/>
  <c r="BS546" i="20"/>
  <c r="BR546" i="20"/>
  <c r="BO546" i="20"/>
  <c r="CG545" i="20"/>
  <c r="CF545" i="20"/>
  <c r="CE545" i="20"/>
  <c r="CD545" i="20"/>
  <c r="CC545" i="20"/>
  <c r="CB545" i="20"/>
  <c r="CA545" i="20"/>
  <c r="BZ545" i="20"/>
  <c r="BY545" i="20"/>
  <c r="BX545" i="20"/>
  <c r="BW545" i="20"/>
  <c r="BV545" i="20"/>
  <c r="BU545" i="20"/>
  <c r="BT545" i="20"/>
  <c r="BS545" i="20"/>
  <c r="BR545" i="20"/>
  <c r="BO545" i="20"/>
  <c r="CG544" i="20"/>
  <c r="CF544" i="20"/>
  <c r="CE544" i="20"/>
  <c r="CD544" i="20"/>
  <c r="CC544" i="20"/>
  <c r="CB544" i="20"/>
  <c r="CA544" i="20"/>
  <c r="BZ544" i="20"/>
  <c r="BY544" i="20"/>
  <c r="BX544" i="20"/>
  <c r="BW544" i="20"/>
  <c r="BV544" i="20"/>
  <c r="BU544" i="20"/>
  <c r="BT544" i="20"/>
  <c r="BS544" i="20"/>
  <c r="BR544" i="20"/>
  <c r="CG543" i="20"/>
  <c r="CF543" i="20"/>
  <c r="CE543" i="20"/>
  <c r="CD543" i="20"/>
  <c r="CC543" i="20"/>
  <c r="CB543" i="20"/>
  <c r="CA543" i="20"/>
  <c r="BZ543" i="20"/>
  <c r="BY543" i="20"/>
  <c r="BX543" i="20"/>
  <c r="BW543" i="20"/>
  <c r="BV543" i="20"/>
  <c r="BU543" i="20"/>
  <c r="BT543" i="20"/>
  <c r="BS543" i="20"/>
  <c r="BR543" i="20"/>
  <c r="CG542" i="20"/>
  <c r="CF542" i="20"/>
  <c r="CE542" i="20"/>
  <c r="CD542" i="20"/>
  <c r="CC542" i="20"/>
  <c r="CB542" i="20"/>
  <c r="CA542" i="20"/>
  <c r="BZ542" i="20"/>
  <c r="BY542" i="20"/>
  <c r="BX542" i="20"/>
  <c r="BW542" i="20"/>
  <c r="BV542" i="20"/>
  <c r="BU542" i="20"/>
  <c r="BT542" i="20"/>
  <c r="BS542" i="20"/>
  <c r="BR542" i="20"/>
  <c r="CG541" i="20"/>
  <c r="CF541" i="20"/>
  <c r="CE541" i="20"/>
  <c r="CD541" i="20"/>
  <c r="CC541" i="20"/>
  <c r="CB541" i="20"/>
  <c r="CA541" i="20"/>
  <c r="BZ541" i="20"/>
  <c r="BY541" i="20"/>
  <c r="BX541" i="20"/>
  <c r="BW541" i="20"/>
  <c r="BV541" i="20"/>
  <c r="BU541" i="20"/>
  <c r="BT541" i="20"/>
  <c r="BS541" i="20"/>
  <c r="BR541" i="20"/>
  <c r="CG540" i="20"/>
  <c r="CF540" i="20"/>
  <c r="CE540" i="20"/>
  <c r="CD540" i="20"/>
  <c r="CC540" i="20"/>
  <c r="CB540" i="20"/>
  <c r="CA540" i="20"/>
  <c r="BZ540" i="20"/>
  <c r="BY540" i="20"/>
  <c r="BX540" i="20"/>
  <c r="BW540" i="20"/>
  <c r="BV540" i="20"/>
  <c r="BU540" i="20"/>
  <c r="BT540" i="20"/>
  <c r="BS540" i="20"/>
  <c r="BR540" i="20"/>
  <c r="CG539" i="20"/>
  <c r="CF539" i="20"/>
  <c r="CE539" i="20"/>
  <c r="CD539" i="20"/>
  <c r="CC539" i="20"/>
  <c r="CB539" i="20"/>
  <c r="CA539" i="20"/>
  <c r="BZ539" i="20"/>
  <c r="BY539" i="20"/>
  <c r="BX539" i="20"/>
  <c r="BW539" i="20"/>
  <c r="BV539" i="20"/>
  <c r="BU539" i="20"/>
  <c r="BT539" i="20"/>
  <c r="BS539" i="20"/>
  <c r="BR539" i="20"/>
  <c r="CG538" i="20"/>
  <c r="CF538" i="20"/>
  <c r="CE538" i="20"/>
  <c r="CD538" i="20"/>
  <c r="CC538" i="20"/>
  <c r="CB538" i="20"/>
  <c r="CA538" i="20"/>
  <c r="BZ538" i="20"/>
  <c r="BY538" i="20"/>
  <c r="BX538" i="20"/>
  <c r="BW538" i="20"/>
  <c r="BV538" i="20"/>
  <c r="BU538" i="20"/>
  <c r="BT538" i="20"/>
  <c r="BS538" i="20"/>
  <c r="BR538" i="20"/>
  <c r="CG537" i="20"/>
  <c r="CF537" i="20"/>
  <c r="CE537" i="20"/>
  <c r="CD537" i="20"/>
  <c r="CC537" i="20"/>
  <c r="CB537" i="20"/>
  <c r="CA537" i="20"/>
  <c r="BZ537" i="20"/>
  <c r="BY537" i="20"/>
  <c r="BX537" i="20"/>
  <c r="BW537" i="20"/>
  <c r="BV537" i="20"/>
  <c r="BU537" i="20"/>
  <c r="BT537" i="20"/>
  <c r="BS537" i="20"/>
  <c r="BR537" i="20"/>
  <c r="CG536" i="20"/>
  <c r="CF536" i="20"/>
  <c r="CE536" i="20"/>
  <c r="CD536" i="20"/>
  <c r="CC536" i="20"/>
  <c r="CB536" i="20"/>
  <c r="CA536" i="20"/>
  <c r="BZ536" i="20"/>
  <c r="BY536" i="20"/>
  <c r="BX536" i="20"/>
  <c r="BW536" i="20"/>
  <c r="BV536" i="20"/>
  <c r="BU536" i="20"/>
  <c r="BT536" i="20"/>
  <c r="BS536" i="20"/>
  <c r="BR536" i="20"/>
  <c r="CG535" i="20"/>
  <c r="CF535" i="20"/>
  <c r="CE535" i="20"/>
  <c r="CD535" i="20"/>
  <c r="CC535" i="20"/>
  <c r="CB535" i="20"/>
  <c r="CA535" i="20"/>
  <c r="BZ535" i="20"/>
  <c r="BY535" i="20"/>
  <c r="BX535" i="20"/>
  <c r="BW535" i="20"/>
  <c r="BV535" i="20"/>
  <c r="BU535" i="20"/>
  <c r="BT535" i="20"/>
  <c r="BS535" i="20"/>
  <c r="BR535" i="20"/>
  <c r="CG534" i="20"/>
  <c r="CF534" i="20"/>
  <c r="CE534" i="20"/>
  <c r="CD534" i="20"/>
  <c r="CC534" i="20"/>
  <c r="CB534" i="20"/>
  <c r="CA534" i="20"/>
  <c r="BZ534" i="20"/>
  <c r="BY534" i="20"/>
  <c r="BX534" i="20"/>
  <c r="BW534" i="20"/>
  <c r="BV534" i="20"/>
  <c r="BU534" i="20"/>
  <c r="BT534" i="20"/>
  <c r="BS534" i="20"/>
  <c r="BR534" i="20"/>
  <c r="CG533" i="20"/>
  <c r="CF533" i="20"/>
  <c r="CE533" i="20"/>
  <c r="CD533" i="20"/>
  <c r="CC533" i="20"/>
  <c r="CB533" i="20"/>
  <c r="CA533" i="20"/>
  <c r="BZ533" i="20"/>
  <c r="BY533" i="20"/>
  <c r="BX533" i="20"/>
  <c r="BW533" i="20"/>
  <c r="BV533" i="20"/>
  <c r="BU533" i="20"/>
  <c r="BT533" i="20"/>
  <c r="BS533" i="20"/>
  <c r="BR533" i="20"/>
  <c r="CG532" i="20"/>
  <c r="CF532" i="20"/>
  <c r="CE532" i="20"/>
  <c r="CD532" i="20"/>
  <c r="CC532" i="20"/>
  <c r="CB532" i="20"/>
  <c r="CA532" i="20"/>
  <c r="BZ532" i="20"/>
  <c r="BY532" i="20"/>
  <c r="BX532" i="20"/>
  <c r="BW532" i="20"/>
  <c r="BV532" i="20"/>
  <c r="BU532" i="20"/>
  <c r="BT532" i="20"/>
  <c r="BS532" i="20"/>
  <c r="BR532" i="20"/>
  <c r="CG531" i="20"/>
  <c r="CF531" i="20"/>
  <c r="CE531" i="20"/>
  <c r="CD531" i="20"/>
  <c r="CC531" i="20"/>
  <c r="CB531" i="20"/>
  <c r="CA531" i="20"/>
  <c r="BZ531" i="20"/>
  <c r="BY531" i="20"/>
  <c r="BX531" i="20"/>
  <c r="BW531" i="20"/>
  <c r="BV531" i="20"/>
  <c r="BU531" i="20"/>
  <c r="BT531" i="20"/>
  <c r="BS531" i="20"/>
  <c r="BR531" i="20"/>
  <c r="CG530" i="20"/>
  <c r="CF530" i="20"/>
  <c r="CE530" i="20"/>
  <c r="CD530" i="20"/>
  <c r="CC530" i="20"/>
  <c r="CB530" i="20"/>
  <c r="CA530" i="20"/>
  <c r="BZ530" i="20"/>
  <c r="BY530" i="20"/>
  <c r="BX530" i="20"/>
  <c r="BW530" i="20"/>
  <c r="BV530" i="20"/>
  <c r="BU530" i="20"/>
  <c r="BT530" i="20"/>
  <c r="BS530" i="20"/>
  <c r="BR530" i="20"/>
  <c r="CG529" i="20"/>
  <c r="CF529" i="20"/>
  <c r="CE529" i="20"/>
  <c r="CD529" i="20"/>
  <c r="CC529" i="20"/>
  <c r="CB529" i="20"/>
  <c r="CA529" i="20"/>
  <c r="BZ529" i="20"/>
  <c r="BY529" i="20"/>
  <c r="BX529" i="20"/>
  <c r="BW529" i="20"/>
  <c r="BV529" i="20"/>
  <c r="BU529" i="20"/>
  <c r="BT529" i="20"/>
  <c r="BS529" i="20"/>
  <c r="BR529" i="20"/>
  <c r="CG528" i="20"/>
  <c r="CF528" i="20"/>
  <c r="CE528" i="20"/>
  <c r="CD528" i="20"/>
  <c r="CC528" i="20"/>
  <c r="CB528" i="20"/>
  <c r="CA528" i="20"/>
  <c r="BZ528" i="20"/>
  <c r="BY528" i="20"/>
  <c r="BX528" i="20"/>
  <c r="BW528" i="20"/>
  <c r="BV528" i="20"/>
  <c r="BU528" i="20"/>
  <c r="BT528" i="20"/>
  <c r="BS528" i="20"/>
  <c r="BR528" i="20"/>
  <c r="BO528" i="20"/>
  <c r="CG527" i="20"/>
  <c r="CF527" i="20"/>
  <c r="CE527" i="20"/>
  <c r="CD527" i="20"/>
  <c r="CC527" i="20"/>
  <c r="CB527" i="20"/>
  <c r="CA527" i="20"/>
  <c r="BZ527" i="20"/>
  <c r="BY527" i="20"/>
  <c r="BX527" i="20"/>
  <c r="BW527" i="20"/>
  <c r="BV527" i="20"/>
  <c r="BU527" i="20"/>
  <c r="BT527" i="20"/>
  <c r="BS527" i="20"/>
  <c r="BR527" i="20"/>
  <c r="BO527" i="20"/>
  <c r="CG526" i="20"/>
  <c r="CF526" i="20"/>
  <c r="CE526" i="20"/>
  <c r="CD526" i="20"/>
  <c r="CC526" i="20"/>
  <c r="CB526" i="20"/>
  <c r="CA526" i="20"/>
  <c r="BZ526" i="20"/>
  <c r="BY526" i="20"/>
  <c r="BX526" i="20"/>
  <c r="BW526" i="20"/>
  <c r="BV526" i="20"/>
  <c r="BU526" i="20"/>
  <c r="BT526" i="20"/>
  <c r="BS526" i="20"/>
  <c r="BR526" i="20"/>
  <c r="BO526" i="20"/>
  <c r="CG525" i="20"/>
  <c r="CF525" i="20"/>
  <c r="CE525" i="20"/>
  <c r="CD525" i="20"/>
  <c r="CC525" i="20"/>
  <c r="CB525" i="20"/>
  <c r="CA525" i="20"/>
  <c r="BZ525" i="20"/>
  <c r="BY525" i="20"/>
  <c r="BX525" i="20"/>
  <c r="BW525" i="20"/>
  <c r="BV525" i="20"/>
  <c r="BU525" i="20"/>
  <c r="BT525" i="20"/>
  <c r="BS525" i="20"/>
  <c r="BR525" i="20"/>
  <c r="CG524" i="20"/>
  <c r="CF524" i="20"/>
  <c r="CE524" i="20"/>
  <c r="CD524" i="20"/>
  <c r="CC524" i="20"/>
  <c r="CB524" i="20"/>
  <c r="CA524" i="20"/>
  <c r="BZ524" i="20"/>
  <c r="BY524" i="20"/>
  <c r="BX524" i="20"/>
  <c r="BW524" i="20"/>
  <c r="BV524" i="20"/>
  <c r="BU524" i="20"/>
  <c r="BT524" i="20"/>
  <c r="BS524" i="20"/>
  <c r="BR524" i="20"/>
  <c r="CG523" i="20"/>
  <c r="CF523" i="20"/>
  <c r="CE523" i="20"/>
  <c r="CD523" i="20"/>
  <c r="CC523" i="20"/>
  <c r="CB523" i="20"/>
  <c r="CA523" i="20"/>
  <c r="BZ523" i="20"/>
  <c r="BY523" i="20"/>
  <c r="BX523" i="20"/>
  <c r="BW523" i="20"/>
  <c r="BV523" i="20"/>
  <c r="BU523" i="20"/>
  <c r="BT523" i="20"/>
  <c r="BS523" i="20"/>
  <c r="BR523" i="20"/>
  <c r="CG522" i="20"/>
  <c r="CF522" i="20"/>
  <c r="CE522" i="20"/>
  <c r="CD522" i="20"/>
  <c r="CC522" i="20"/>
  <c r="CB522" i="20"/>
  <c r="CA522" i="20"/>
  <c r="BZ522" i="20"/>
  <c r="BY522" i="20"/>
  <c r="BX522" i="20"/>
  <c r="BW522" i="20"/>
  <c r="BV522" i="20"/>
  <c r="BU522" i="20"/>
  <c r="BT522" i="20"/>
  <c r="BS522" i="20"/>
  <c r="BR522" i="20"/>
  <c r="BO522" i="20"/>
  <c r="CG521" i="20"/>
  <c r="CF521" i="20"/>
  <c r="CE521" i="20"/>
  <c r="CD521" i="20"/>
  <c r="CC521" i="20"/>
  <c r="CB521" i="20"/>
  <c r="CA521" i="20"/>
  <c r="BZ521" i="20"/>
  <c r="BY521" i="20"/>
  <c r="BX521" i="20"/>
  <c r="BW521" i="20"/>
  <c r="BV521" i="20"/>
  <c r="BU521" i="20"/>
  <c r="BT521" i="20"/>
  <c r="BS521" i="20"/>
  <c r="BR521" i="20"/>
  <c r="BO521" i="20"/>
  <c r="CG520" i="20"/>
  <c r="CF520" i="20"/>
  <c r="CE520" i="20"/>
  <c r="CD520" i="20"/>
  <c r="CC520" i="20"/>
  <c r="CB520" i="20"/>
  <c r="CA520" i="20"/>
  <c r="BZ520" i="20"/>
  <c r="BY520" i="20"/>
  <c r="BX520" i="20"/>
  <c r="BW520" i="20"/>
  <c r="BV520" i="20"/>
  <c r="BU520" i="20"/>
  <c r="BT520" i="20"/>
  <c r="BS520" i="20"/>
  <c r="BR520" i="20"/>
  <c r="BO520" i="20"/>
  <c r="CG519" i="20"/>
  <c r="CF519" i="20"/>
  <c r="CE519" i="20"/>
  <c r="CD519" i="20"/>
  <c r="CC519" i="20"/>
  <c r="CB519" i="20"/>
  <c r="CA519" i="20"/>
  <c r="BZ519" i="20"/>
  <c r="BY519" i="20"/>
  <c r="BX519" i="20"/>
  <c r="BW519" i="20"/>
  <c r="BV519" i="20"/>
  <c r="BU519" i="20"/>
  <c r="BT519" i="20"/>
  <c r="BS519" i="20"/>
  <c r="BR519" i="20"/>
  <c r="CG518" i="20"/>
  <c r="CF518" i="20"/>
  <c r="CE518" i="20"/>
  <c r="CD518" i="20"/>
  <c r="CC518" i="20"/>
  <c r="CB518" i="20"/>
  <c r="CA518" i="20"/>
  <c r="BZ518" i="20"/>
  <c r="BY518" i="20"/>
  <c r="BX518" i="20"/>
  <c r="BW518" i="20"/>
  <c r="BV518" i="20"/>
  <c r="BU518" i="20"/>
  <c r="BT518" i="20"/>
  <c r="BS518" i="20"/>
  <c r="BR518" i="20"/>
  <c r="CG517" i="20"/>
  <c r="CF517" i="20"/>
  <c r="CE517" i="20"/>
  <c r="CD517" i="20"/>
  <c r="CC517" i="20"/>
  <c r="CB517" i="20"/>
  <c r="CA517" i="20"/>
  <c r="BZ517" i="20"/>
  <c r="BY517" i="20"/>
  <c r="BX517" i="20"/>
  <c r="BW517" i="20"/>
  <c r="BV517" i="20"/>
  <c r="BU517" i="20"/>
  <c r="BT517" i="20"/>
  <c r="BS517" i="20"/>
  <c r="BR517" i="20"/>
  <c r="CG516" i="20"/>
  <c r="CF516" i="20"/>
  <c r="CE516" i="20"/>
  <c r="CD516" i="20"/>
  <c r="CC516" i="20"/>
  <c r="CB516" i="20"/>
  <c r="CA516" i="20"/>
  <c r="BZ516" i="20"/>
  <c r="BY516" i="20"/>
  <c r="BX516" i="20"/>
  <c r="BW516" i="20"/>
  <c r="BV516" i="20"/>
  <c r="BU516" i="20"/>
  <c r="BT516" i="20"/>
  <c r="BS516" i="20"/>
  <c r="BR516" i="20"/>
  <c r="BO516" i="20"/>
  <c r="CG515" i="20"/>
  <c r="CF515" i="20"/>
  <c r="CE515" i="20"/>
  <c r="CD515" i="20"/>
  <c r="CC515" i="20"/>
  <c r="CB515" i="20"/>
  <c r="CA515" i="20"/>
  <c r="BZ515" i="20"/>
  <c r="BY515" i="20"/>
  <c r="BX515" i="20"/>
  <c r="BW515" i="20"/>
  <c r="BV515" i="20"/>
  <c r="BU515" i="20"/>
  <c r="BT515" i="20"/>
  <c r="BS515" i="20"/>
  <c r="BR515" i="20"/>
  <c r="BO515" i="20"/>
  <c r="CG514" i="20"/>
  <c r="CF514" i="20"/>
  <c r="CE514" i="20"/>
  <c r="CD514" i="20"/>
  <c r="CC514" i="20"/>
  <c r="CB514" i="20"/>
  <c r="CA514" i="20"/>
  <c r="BZ514" i="20"/>
  <c r="BY514" i="20"/>
  <c r="BX514" i="20"/>
  <c r="BW514" i="20"/>
  <c r="BV514" i="20"/>
  <c r="BU514" i="20"/>
  <c r="BT514" i="20"/>
  <c r="BS514" i="20"/>
  <c r="BR514" i="20"/>
  <c r="BO514" i="20"/>
  <c r="CG513" i="20"/>
  <c r="CF513" i="20"/>
  <c r="CE513" i="20"/>
  <c r="CD513" i="20"/>
  <c r="CC513" i="20"/>
  <c r="CB513" i="20"/>
  <c r="CA513" i="20"/>
  <c r="BZ513" i="20"/>
  <c r="BY513" i="20"/>
  <c r="BX513" i="20"/>
  <c r="BW513" i="20"/>
  <c r="BV513" i="20"/>
  <c r="BU513" i="20"/>
  <c r="BT513" i="20"/>
  <c r="BS513" i="20"/>
  <c r="BR513" i="20"/>
  <c r="CG512" i="20"/>
  <c r="CF512" i="20"/>
  <c r="CE512" i="20"/>
  <c r="CD512" i="20"/>
  <c r="CC512" i="20"/>
  <c r="CB512" i="20"/>
  <c r="CA512" i="20"/>
  <c r="BZ512" i="20"/>
  <c r="BY512" i="20"/>
  <c r="BX512" i="20"/>
  <c r="BW512" i="20"/>
  <c r="BV512" i="20"/>
  <c r="BU512" i="20"/>
  <c r="BT512" i="20"/>
  <c r="BS512" i="20"/>
  <c r="BR512" i="20"/>
  <c r="CG511" i="20"/>
  <c r="CF511" i="20"/>
  <c r="CE511" i="20"/>
  <c r="CD511" i="20"/>
  <c r="CC511" i="20"/>
  <c r="CB511" i="20"/>
  <c r="CA511" i="20"/>
  <c r="BZ511" i="20"/>
  <c r="BY511" i="20"/>
  <c r="BX511" i="20"/>
  <c r="BW511" i="20"/>
  <c r="BV511" i="20"/>
  <c r="BU511" i="20"/>
  <c r="BT511" i="20"/>
  <c r="BS511" i="20"/>
  <c r="BR511" i="20"/>
  <c r="CG510" i="20"/>
  <c r="CF510" i="20"/>
  <c r="CE510" i="20"/>
  <c r="CD510" i="20"/>
  <c r="CC510" i="20"/>
  <c r="CB510" i="20"/>
  <c r="CA510" i="20"/>
  <c r="BZ510" i="20"/>
  <c r="BY510" i="20"/>
  <c r="BX510" i="20"/>
  <c r="BW510" i="20"/>
  <c r="BV510" i="20"/>
  <c r="BU510" i="20"/>
  <c r="BT510" i="20"/>
  <c r="BS510" i="20"/>
  <c r="BR510" i="20"/>
  <c r="CG509" i="20"/>
  <c r="CF509" i="20"/>
  <c r="CE509" i="20"/>
  <c r="CD509" i="20"/>
  <c r="CC509" i="20"/>
  <c r="CB509" i="20"/>
  <c r="CA509" i="20"/>
  <c r="BZ509" i="20"/>
  <c r="BY509" i="20"/>
  <c r="BX509" i="20"/>
  <c r="BW509" i="20"/>
  <c r="BV509" i="20"/>
  <c r="BU509" i="20"/>
  <c r="BT509" i="20"/>
  <c r="BS509" i="20"/>
  <c r="BR509" i="20"/>
  <c r="CG508" i="20"/>
  <c r="CF508" i="20"/>
  <c r="CE508" i="20"/>
  <c r="CD508" i="20"/>
  <c r="CC508" i="20"/>
  <c r="CB508" i="20"/>
  <c r="CA508" i="20"/>
  <c r="BZ508" i="20"/>
  <c r="BY508" i="20"/>
  <c r="BX508" i="20"/>
  <c r="BW508" i="20"/>
  <c r="BV508" i="20"/>
  <c r="BU508" i="20"/>
  <c r="BT508" i="20"/>
  <c r="BS508" i="20"/>
  <c r="BR508" i="20"/>
  <c r="CG507" i="20"/>
  <c r="CF507" i="20"/>
  <c r="CE507" i="20"/>
  <c r="CD507" i="20"/>
  <c r="CC507" i="20"/>
  <c r="CB507" i="20"/>
  <c r="CA507" i="20"/>
  <c r="BZ507" i="20"/>
  <c r="BY507" i="20"/>
  <c r="BX507" i="20"/>
  <c r="BW507" i="20"/>
  <c r="BV507" i="20"/>
  <c r="BU507" i="20"/>
  <c r="BT507" i="20"/>
  <c r="BS507" i="20"/>
  <c r="BR507" i="20"/>
  <c r="CG506" i="20"/>
  <c r="CF506" i="20"/>
  <c r="CE506" i="20"/>
  <c r="CD506" i="20"/>
  <c r="CC506" i="20"/>
  <c r="CB506" i="20"/>
  <c r="CA506" i="20"/>
  <c r="BZ506" i="20"/>
  <c r="BY506" i="20"/>
  <c r="BX506" i="20"/>
  <c r="BW506" i="20"/>
  <c r="BV506" i="20"/>
  <c r="BU506" i="20"/>
  <c r="BT506" i="20"/>
  <c r="BS506" i="20"/>
  <c r="BR506" i="20"/>
  <c r="CG505" i="20"/>
  <c r="CF505" i="20"/>
  <c r="CE505" i="20"/>
  <c r="CD505" i="20"/>
  <c r="CC505" i="20"/>
  <c r="CB505" i="20"/>
  <c r="CA505" i="20"/>
  <c r="BZ505" i="20"/>
  <c r="BY505" i="20"/>
  <c r="BX505" i="20"/>
  <c r="BW505" i="20"/>
  <c r="BV505" i="20"/>
  <c r="BU505" i="20"/>
  <c r="BT505" i="20"/>
  <c r="BS505" i="20"/>
  <c r="BR505" i="20"/>
  <c r="CG504" i="20"/>
  <c r="CF504" i="20"/>
  <c r="CE504" i="20"/>
  <c r="CD504" i="20"/>
  <c r="CC504" i="20"/>
  <c r="CB504" i="20"/>
  <c r="CA504" i="20"/>
  <c r="BZ504" i="20"/>
  <c r="BY504" i="20"/>
  <c r="BX504" i="20"/>
  <c r="BW504" i="20"/>
  <c r="BV504" i="20"/>
  <c r="BU504" i="20"/>
  <c r="BT504" i="20"/>
  <c r="BS504" i="20"/>
  <c r="BR504" i="20"/>
  <c r="CG503" i="20"/>
  <c r="CF503" i="20"/>
  <c r="CE503" i="20"/>
  <c r="CD503" i="20"/>
  <c r="CC503" i="20"/>
  <c r="CB503" i="20"/>
  <c r="CA503" i="20"/>
  <c r="BZ503" i="20"/>
  <c r="BY503" i="20"/>
  <c r="BX503" i="20"/>
  <c r="BW503" i="20"/>
  <c r="BV503" i="20"/>
  <c r="BU503" i="20"/>
  <c r="BT503" i="20"/>
  <c r="BS503" i="20"/>
  <c r="BR503" i="20"/>
  <c r="CG502" i="20"/>
  <c r="CF502" i="20"/>
  <c r="CE502" i="20"/>
  <c r="CD502" i="20"/>
  <c r="CC502" i="20"/>
  <c r="CB502" i="20"/>
  <c r="CA502" i="20"/>
  <c r="BZ502" i="20"/>
  <c r="BY502" i="20"/>
  <c r="BX502" i="20"/>
  <c r="BW502" i="20"/>
  <c r="BV502" i="20"/>
  <c r="BU502" i="20"/>
  <c r="BT502" i="20"/>
  <c r="BS502" i="20"/>
  <c r="BR502" i="20"/>
  <c r="CG501" i="20"/>
  <c r="CF501" i="20"/>
  <c r="CE501" i="20"/>
  <c r="CD501" i="20"/>
  <c r="CC501" i="20"/>
  <c r="CB501" i="20"/>
  <c r="CA501" i="20"/>
  <c r="BZ501" i="20"/>
  <c r="BY501" i="20"/>
  <c r="BX501" i="20"/>
  <c r="BW501" i="20"/>
  <c r="BV501" i="20"/>
  <c r="BU501" i="20"/>
  <c r="BT501" i="20"/>
  <c r="BS501" i="20"/>
  <c r="BR501" i="20"/>
  <c r="CG500" i="20"/>
  <c r="CF500" i="20"/>
  <c r="CE500" i="20"/>
  <c r="CD500" i="20"/>
  <c r="CC500" i="20"/>
  <c r="CB500" i="20"/>
  <c r="CA500" i="20"/>
  <c r="BZ500" i="20"/>
  <c r="BY500" i="20"/>
  <c r="BX500" i="20"/>
  <c r="BW500" i="20"/>
  <c r="BV500" i="20"/>
  <c r="BU500" i="20"/>
  <c r="BT500" i="20"/>
  <c r="BS500" i="20"/>
  <c r="BR500" i="20"/>
  <c r="CG499" i="20"/>
  <c r="CF499" i="20"/>
  <c r="CE499" i="20"/>
  <c r="CD499" i="20"/>
  <c r="CC499" i="20"/>
  <c r="CB499" i="20"/>
  <c r="CA499" i="20"/>
  <c r="BZ499" i="20"/>
  <c r="BY499" i="20"/>
  <c r="BX499" i="20"/>
  <c r="BW499" i="20"/>
  <c r="BV499" i="20"/>
  <c r="BU499" i="20"/>
  <c r="BT499" i="20"/>
  <c r="BS499" i="20"/>
  <c r="BR499" i="20"/>
  <c r="CG498" i="20"/>
  <c r="CF498" i="20"/>
  <c r="CE498" i="20"/>
  <c r="CD498" i="20"/>
  <c r="CC498" i="20"/>
  <c r="CB498" i="20"/>
  <c r="CA498" i="20"/>
  <c r="BZ498" i="20"/>
  <c r="BY498" i="20"/>
  <c r="BX498" i="20"/>
  <c r="BW498" i="20"/>
  <c r="BV498" i="20"/>
  <c r="BU498" i="20"/>
  <c r="BT498" i="20"/>
  <c r="BS498" i="20"/>
  <c r="BR498" i="20"/>
  <c r="CG497" i="20"/>
  <c r="CF497" i="20"/>
  <c r="CE497" i="20"/>
  <c r="CD497" i="20"/>
  <c r="CC497" i="20"/>
  <c r="CB497" i="20"/>
  <c r="CA497" i="20"/>
  <c r="BZ497" i="20"/>
  <c r="BY497" i="20"/>
  <c r="BX497" i="20"/>
  <c r="BW497" i="20"/>
  <c r="BV497" i="20"/>
  <c r="BU497" i="20"/>
  <c r="BT497" i="20"/>
  <c r="BS497" i="20"/>
  <c r="BR497" i="20"/>
  <c r="CG496" i="20"/>
  <c r="CF496" i="20"/>
  <c r="CE496" i="20"/>
  <c r="CD496" i="20"/>
  <c r="CC496" i="20"/>
  <c r="CB496" i="20"/>
  <c r="CA496" i="20"/>
  <c r="BZ496" i="20"/>
  <c r="BY496" i="20"/>
  <c r="BX496" i="20"/>
  <c r="BW496" i="20"/>
  <c r="BV496" i="20"/>
  <c r="BU496" i="20"/>
  <c r="BT496" i="20"/>
  <c r="BS496" i="20"/>
  <c r="BR496" i="20"/>
  <c r="CG495" i="20"/>
  <c r="CF495" i="20"/>
  <c r="CE495" i="20"/>
  <c r="CD495" i="20"/>
  <c r="CC495" i="20"/>
  <c r="CB495" i="20"/>
  <c r="CA495" i="20"/>
  <c r="BZ495" i="20"/>
  <c r="BY495" i="20"/>
  <c r="BX495" i="20"/>
  <c r="BW495" i="20"/>
  <c r="BV495" i="20"/>
  <c r="BU495" i="20"/>
  <c r="BT495" i="20"/>
  <c r="BS495" i="20"/>
  <c r="BR495" i="20"/>
  <c r="CG494" i="20"/>
  <c r="CF494" i="20"/>
  <c r="CE494" i="20"/>
  <c r="CD494" i="20"/>
  <c r="CC494" i="20"/>
  <c r="CB494" i="20"/>
  <c r="CA494" i="20"/>
  <c r="BZ494" i="20"/>
  <c r="BY494" i="20"/>
  <c r="BX494" i="20"/>
  <c r="BW494" i="20"/>
  <c r="BV494" i="20"/>
  <c r="BU494" i="20"/>
  <c r="BT494" i="20"/>
  <c r="BS494" i="20"/>
  <c r="BR494" i="20"/>
  <c r="CG493" i="20"/>
  <c r="CF493" i="20"/>
  <c r="CE493" i="20"/>
  <c r="CD493" i="20"/>
  <c r="CC493" i="20"/>
  <c r="CB493" i="20"/>
  <c r="CA493" i="20"/>
  <c r="BZ493" i="20"/>
  <c r="BY493" i="20"/>
  <c r="BX493" i="20"/>
  <c r="BW493" i="20"/>
  <c r="BV493" i="20"/>
  <c r="BU493" i="20"/>
  <c r="BT493" i="20"/>
  <c r="BS493" i="20"/>
  <c r="BR493" i="20"/>
  <c r="CG492" i="20"/>
  <c r="CF492" i="20"/>
  <c r="CE492" i="20"/>
  <c r="CD492" i="20"/>
  <c r="CC492" i="20"/>
  <c r="CB492" i="20"/>
  <c r="CA492" i="20"/>
  <c r="BZ492" i="20"/>
  <c r="BY492" i="20"/>
  <c r="BX492" i="20"/>
  <c r="BW492" i="20"/>
  <c r="BV492" i="20"/>
  <c r="BU492" i="20"/>
  <c r="BT492" i="20"/>
  <c r="BS492" i="20"/>
  <c r="BR492" i="20"/>
  <c r="CG491" i="20"/>
  <c r="CF491" i="20"/>
  <c r="CE491" i="20"/>
  <c r="CD491" i="20"/>
  <c r="CC491" i="20"/>
  <c r="CB491" i="20"/>
  <c r="CA491" i="20"/>
  <c r="BZ491" i="20"/>
  <c r="BY491" i="20"/>
  <c r="BX491" i="20"/>
  <c r="BW491" i="20"/>
  <c r="BV491" i="20"/>
  <c r="BU491" i="20"/>
  <c r="BT491" i="20"/>
  <c r="BS491" i="20"/>
  <c r="BR491" i="20"/>
  <c r="CG490" i="20"/>
  <c r="CF490" i="20"/>
  <c r="CE490" i="20"/>
  <c r="CD490" i="20"/>
  <c r="CC490" i="20"/>
  <c r="CB490" i="20"/>
  <c r="CA490" i="20"/>
  <c r="BZ490" i="20"/>
  <c r="BY490" i="20"/>
  <c r="BX490" i="20"/>
  <c r="BW490" i="20"/>
  <c r="BV490" i="20"/>
  <c r="BU490" i="20"/>
  <c r="BT490" i="20"/>
  <c r="BS490" i="20"/>
  <c r="BR490" i="20"/>
  <c r="CG489" i="20"/>
  <c r="CF489" i="20"/>
  <c r="CE489" i="20"/>
  <c r="CD489" i="20"/>
  <c r="CC489" i="20"/>
  <c r="CB489" i="20"/>
  <c r="CA489" i="20"/>
  <c r="BZ489" i="20"/>
  <c r="BY489" i="20"/>
  <c r="BX489" i="20"/>
  <c r="BW489" i="20"/>
  <c r="BV489" i="20"/>
  <c r="BU489" i="20"/>
  <c r="BT489" i="20"/>
  <c r="BS489" i="20"/>
  <c r="BR489" i="20"/>
  <c r="CG488" i="20"/>
  <c r="CF488" i="20"/>
  <c r="CE488" i="20"/>
  <c r="CD488" i="20"/>
  <c r="CC488" i="20"/>
  <c r="CB488" i="20"/>
  <c r="CA488" i="20"/>
  <c r="BZ488" i="20"/>
  <c r="BY488" i="20"/>
  <c r="BX488" i="20"/>
  <c r="BW488" i="20"/>
  <c r="BV488" i="20"/>
  <c r="BU488" i="20"/>
  <c r="BT488" i="20"/>
  <c r="BS488" i="20"/>
  <c r="BR488" i="20"/>
  <c r="CG487" i="20"/>
  <c r="CF487" i="20"/>
  <c r="CE487" i="20"/>
  <c r="CD487" i="20"/>
  <c r="CC487" i="20"/>
  <c r="CB487" i="20"/>
  <c r="CA487" i="20"/>
  <c r="BZ487" i="20"/>
  <c r="BY487" i="20"/>
  <c r="BX487" i="20"/>
  <c r="BW487" i="20"/>
  <c r="BV487" i="20"/>
  <c r="BU487" i="20"/>
  <c r="BT487" i="20"/>
  <c r="BS487" i="20"/>
  <c r="BR487" i="20"/>
  <c r="CG486" i="20"/>
  <c r="CF486" i="20"/>
  <c r="CE486" i="20"/>
  <c r="CD486" i="20"/>
  <c r="CC486" i="20"/>
  <c r="CB486" i="20"/>
  <c r="CA486" i="20"/>
  <c r="BZ486" i="20"/>
  <c r="BY486" i="20"/>
  <c r="BX486" i="20"/>
  <c r="BW486" i="20"/>
  <c r="BV486" i="20"/>
  <c r="BU486" i="20"/>
  <c r="BT486" i="20"/>
  <c r="BS486" i="20"/>
  <c r="BR486" i="20"/>
  <c r="CG485" i="20"/>
  <c r="CF485" i="20"/>
  <c r="CE485" i="20"/>
  <c r="CD485" i="20"/>
  <c r="CC485" i="20"/>
  <c r="CB485" i="20"/>
  <c r="CA485" i="20"/>
  <c r="BZ485" i="20"/>
  <c r="BY485" i="20"/>
  <c r="BX485" i="20"/>
  <c r="BW485" i="20"/>
  <c r="BV485" i="20"/>
  <c r="BU485" i="20"/>
  <c r="BT485" i="20"/>
  <c r="BS485" i="20"/>
  <c r="BR485" i="20"/>
  <c r="CG484" i="20"/>
  <c r="CF484" i="20"/>
  <c r="CE484" i="20"/>
  <c r="CD484" i="20"/>
  <c r="CC484" i="20"/>
  <c r="CB484" i="20"/>
  <c r="CA484" i="20"/>
  <c r="BZ484" i="20"/>
  <c r="BY484" i="20"/>
  <c r="BX484" i="20"/>
  <c r="BW484" i="20"/>
  <c r="BV484" i="20"/>
  <c r="BU484" i="20"/>
  <c r="BT484" i="20"/>
  <c r="BS484" i="20"/>
  <c r="BR484" i="20"/>
  <c r="CG483" i="20"/>
  <c r="CF483" i="20"/>
  <c r="CE483" i="20"/>
  <c r="CD483" i="20"/>
  <c r="CC483" i="20"/>
  <c r="CB483" i="20"/>
  <c r="CA483" i="20"/>
  <c r="BZ483" i="20"/>
  <c r="BY483" i="20"/>
  <c r="BX483" i="20"/>
  <c r="BW483" i="20"/>
  <c r="BV483" i="20"/>
  <c r="BU483" i="20"/>
  <c r="BT483" i="20"/>
  <c r="BS483" i="20"/>
  <c r="BR483" i="20"/>
  <c r="CG482" i="20"/>
  <c r="CF482" i="20"/>
  <c r="CE482" i="20"/>
  <c r="CD482" i="20"/>
  <c r="CC482" i="20"/>
  <c r="CB482" i="20"/>
  <c r="CA482" i="20"/>
  <c r="BZ482" i="20"/>
  <c r="BY482" i="20"/>
  <c r="BX482" i="20"/>
  <c r="BW482" i="20"/>
  <c r="BV482" i="20"/>
  <c r="BU482" i="20"/>
  <c r="BT482" i="20"/>
  <c r="BS482" i="20"/>
  <c r="BR482" i="20"/>
  <c r="CG481" i="20"/>
  <c r="CF481" i="20"/>
  <c r="CE481" i="20"/>
  <c r="CD481" i="20"/>
  <c r="CC481" i="20"/>
  <c r="CB481" i="20"/>
  <c r="CA481" i="20"/>
  <c r="BZ481" i="20"/>
  <c r="BY481" i="20"/>
  <c r="BX481" i="20"/>
  <c r="BW481" i="20"/>
  <c r="BV481" i="20"/>
  <c r="BU481" i="20"/>
  <c r="BT481" i="20"/>
  <c r="BS481" i="20"/>
  <c r="BR481" i="20"/>
  <c r="CG480" i="20"/>
  <c r="CF480" i="20"/>
  <c r="CE480" i="20"/>
  <c r="CD480" i="20"/>
  <c r="CC480" i="20"/>
  <c r="CB480" i="20"/>
  <c r="CA480" i="20"/>
  <c r="BZ480" i="20"/>
  <c r="BY480" i="20"/>
  <c r="BX480" i="20"/>
  <c r="BW480" i="20"/>
  <c r="BV480" i="20"/>
  <c r="BU480" i="20"/>
  <c r="BT480" i="20"/>
  <c r="BS480" i="20"/>
  <c r="BR480" i="20"/>
  <c r="CG479" i="20"/>
  <c r="CF479" i="20"/>
  <c r="CE479" i="20"/>
  <c r="CD479" i="20"/>
  <c r="CC479" i="20"/>
  <c r="CB479" i="20"/>
  <c r="CA479" i="20"/>
  <c r="BZ479" i="20"/>
  <c r="BY479" i="20"/>
  <c r="BX479" i="20"/>
  <c r="BW479" i="20"/>
  <c r="BV479" i="20"/>
  <c r="BU479" i="20"/>
  <c r="BT479" i="20"/>
  <c r="BS479" i="20"/>
  <c r="BR479" i="20"/>
  <c r="CG478" i="20"/>
  <c r="CF478" i="20"/>
  <c r="CE478" i="20"/>
  <c r="CD478" i="20"/>
  <c r="CC478" i="20"/>
  <c r="CB478" i="20"/>
  <c r="CA478" i="20"/>
  <c r="BZ478" i="20"/>
  <c r="BY478" i="20"/>
  <c r="BX478" i="20"/>
  <c r="BW478" i="20"/>
  <c r="BV478" i="20"/>
  <c r="BU478" i="20"/>
  <c r="BT478" i="20"/>
  <c r="BS478" i="20"/>
  <c r="BR478" i="20"/>
  <c r="CG477" i="20"/>
  <c r="CF477" i="20"/>
  <c r="CE477" i="20"/>
  <c r="CD477" i="20"/>
  <c r="CC477" i="20"/>
  <c r="CB477" i="20"/>
  <c r="CA477" i="20"/>
  <c r="BZ477" i="20"/>
  <c r="BY477" i="20"/>
  <c r="BX477" i="20"/>
  <c r="BW477" i="20"/>
  <c r="BV477" i="20"/>
  <c r="BU477" i="20"/>
  <c r="BT477" i="20"/>
  <c r="BS477" i="20"/>
  <c r="BR477" i="20"/>
  <c r="CG476" i="20"/>
  <c r="CF476" i="20"/>
  <c r="CE476" i="20"/>
  <c r="CD476" i="20"/>
  <c r="CC476" i="20"/>
  <c r="CB476" i="20"/>
  <c r="CA476" i="20"/>
  <c r="BZ476" i="20"/>
  <c r="BY476" i="20"/>
  <c r="BX476" i="20"/>
  <c r="BW476" i="20"/>
  <c r="BV476" i="20"/>
  <c r="BU476" i="20"/>
  <c r="BT476" i="20"/>
  <c r="BS476" i="20"/>
  <c r="BR476" i="20"/>
  <c r="CG475" i="20"/>
  <c r="CF475" i="20"/>
  <c r="CE475" i="20"/>
  <c r="CD475" i="20"/>
  <c r="CC475" i="20"/>
  <c r="CB475" i="20"/>
  <c r="CA475" i="20"/>
  <c r="BZ475" i="20"/>
  <c r="BY475" i="20"/>
  <c r="BX475" i="20"/>
  <c r="BW475" i="20"/>
  <c r="BV475" i="20"/>
  <c r="BU475" i="20"/>
  <c r="BT475" i="20"/>
  <c r="BS475" i="20"/>
  <c r="BR475" i="20"/>
  <c r="CG474" i="20"/>
  <c r="CF474" i="20"/>
  <c r="CE474" i="20"/>
  <c r="CD474" i="20"/>
  <c r="CC474" i="20"/>
  <c r="CB474" i="20"/>
  <c r="CA474" i="20"/>
  <c r="BZ474" i="20"/>
  <c r="BY474" i="20"/>
  <c r="BX474" i="20"/>
  <c r="BW474" i="20"/>
  <c r="BV474" i="20"/>
  <c r="BU474" i="20"/>
  <c r="BT474" i="20"/>
  <c r="BS474" i="20"/>
  <c r="BR474" i="20"/>
  <c r="CG473" i="20"/>
  <c r="CF473" i="20"/>
  <c r="CE473" i="20"/>
  <c r="CD473" i="20"/>
  <c r="CC473" i="20"/>
  <c r="CB473" i="20"/>
  <c r="CA473" i="20"/>
  <c r="BZ473" i="20"/>
  <c r="BY473" i="20"/>
  <c r="BX473" i="20"/>
  <c r="BW473" i="20"/>
  <c r="BV473" i="20"/>
  <c r="BU473" i="20"/>
  <c r="BT473" i="20"/>
  <c r="BS473" i="20"/>
  <c r="BR473" i="20"/>
  <c r="CG472" i="20"/>
  <c r="CF472" i="20"/>
  <c r="CE472" i="20"/>
  <c r="CD472" i="20"/>
  <c r="CC472" i="20"/>
  <c r="CB472" i="20"/>
  <c r="CA472" i="20"/>
  <c r="BZ472" i="20"/>
  <c r="BY472" i="20"/>
  <c r="BX472" i="20"/>
  <c r="BW472" i="20"/>
  <c r="BV472" i="20"/>
  <c r="BU472" i="20"/>
  <c r="BT472" i="20"/>
  <c r="BS472" i="20"/>
  <c r="BR472" i="20"/>
  <c r="CG471" i="20"/>
  <c r="CF471" i="20"/>
  <c r="CE471" i="20"/>
  <c r="CD471" i="20"/>
  <c r="CC471" i="20"/>
  <c r="CB471" i="20"/>
  <c r="CA471" i="20"/>
  <c r="BY471" i="20"/>
  <c r="BX471" i="20"/>
  <c r="BW471" i="20"/>
  <c r="BV471" i="20"/>
  <c r="BU471" i="20"/>
  <c r="BT471" i="20"/>
  <c r="BR471" i="20"/>
  <c r="CG470" i="20"/>
  <c r="CF470" i="20"/>
  <c r="CE470" i="20"/>
  <c r="CD470" i="20"/>
  <c r="CC470" i="20"/>
  <c r="CB470" i="20"/>
  <c r="CA470" i="20"/>
  <c r="BZ470" i="20"/>
  <c r="BY470" i="20"/>
  <c r="BX470" i="20"/>
  <c r="BW470" i="20"/>
  <c r="BV470" i="20"/>
  <c r="BU470" i="20"/>
  <c r="BT470" i="20"/>
  <c r="BS470" i="20"/>
  <c r="BR470" i="20"/>
  <c r="CG469" i="20"/>
  <c r="CF469" i="20"/>
  <c r="CE469" i="20"/>
  <c r="CD469" i="20"/>
  <c r="CC469" i="20"/>
  <c r="CB469" i="20"/>
  <c r="CA469" i="20"/>
  <c r="BZ469" i="20"/>
  <c r="BY469" i="20"/>
  <c r="BX469" i="20"/>
  <c r="BW469" i="20"/>
  <c r="BV469" i="20"/>
  <c r="BU469" i="20"/>
  <c r="BT469" i="20"/>
  <c r="BS469" i="20"/>
  <c r="BR469" i="20"/>
  <c r="AA54" i="47" l="1"/>
  <c r="AA58" i="47" s="1"/>
  <c r="AA40" i="47"/>
  <c r="AA46" i="47" s="1"/>
  <c r="AA60" i="16"/>
  <c r="AA64" i="16" s="1"/>
  <c r="AA73" i="16"/>
  <c r="AA54" i="46"/>
  <c r="AA58" i="46" s="1"/>
  <c r="AA86" i="47"/>
  <c r="AA89" i="47"/>
  <c r="AA93" i="47" s="1"/>
  <c r="AA31" i="47"/>
  <c r="AA76" i="16"/>
  <c r="AB65" i="14"/>
  <c r="AB69" i="14" s="1"/>
  <c r="AA60" i="47"/>
  <c r="AA64" i="47" s="1"/>
  <c r="AA70" i="16"/>
  <c r="AA192" i="16"/>
  <c r="AA40" i="46"/>
  <c r="AA46" i="46" s="1"/>
  <c r="AA60" i="46"/>
  <c r="AA64" i="46" s="1"/>
  <c r="AA31" i="46"/>
  <c r="AB51" i="14"/>
  <c r="AA54" i="16"/>
  <c r="AA58" i="16" s="1"/>
  <c r="AA48" i="47"/>
  <c r="AA52" i="47" s="1"/>
  <c r="AA89" i="16"/>
  <c r="AA93" i="16" s="1"/>
  <c r="AA192" i="47"/>
  <c r="AA85" i="16"/>
  <c r="AC111" i="14"/>
  <c r="AB81" i="14"/>
  <c r="AA86" i="46"/>
  <c r="AA20" i="47"/>
  <c r="AA48" i="46"/>
  <c r="AA52" i="46" s="1"/>
  <c r="AA9" i="16"/>
  <c r="AA20" i="46"/>
  <c r="AA89" i="46"/>
  <c r="AA93" i="46" s="1"/>
  <c r="AB71" i="14"/>
  <c r="AB75" i="14" s="1"/>
  <c r="AA9" i="47"/>
  <c r="AA18" i="47" s="1"/>
  <c r="AB87" i="14"/>
  <c r="AA9" i="46"/>
  <c r="AA18" i="46" s="1"/>
  <c r="AA285" i="16"/>
  <c r="AA31" i="16"/>
  <c r="AA285" i="47"/>
  <c r="AA286" i="47" s="1"/>
  <c r="AB59" i="14"/>
  <c r="AB63" i="14" s="1"/>
  <c r="AB89" i="14"/>
  <c r="AB214" i="14"/>
  <c r="AA378" i="16"/>
  <c r="AA379" i="16" s="1"/>
  <c r="AA192" i="46"/>
  <c r="AA378" i="47"/>
  <c r="AA379" i="47" s="1"/>
  <c r="AA99" i="47"/>
  <c r="AA285" i="46"/>
  <c r="AA286" i="46" s="1"/>
  <c r="AA378" i="46"/>
  <c r="AA379" i="46" s="1"/>
  <c r="AB84" i="14"/>
  <c r="AB42" i="14"/>
  <c r="AB110" i="14"/>
  <c r="AB422" i="14"/>
  <c r="AB423" i="14" s="1"/>
  <c r="AA99" i="46"/>
  <c r="AA111" i="47"/>
  <c r="AB435" i="14"/>
  <c r="AA52" i="16"/>
  <c r="AA390" i="46"/>
  <c r="AA390" i="47"/>
  <c r="AA40" i="16"/>
  <c r="AA20" i="16"/>
  <c r="AA204" i="47"/>
  <c r="AA86" i="16"/>
  <c r="AB318" i="14"/>
  <c r="AB100" i="14"/>
  <c r="AB104" i="14" s="1"/>
  <c r="AA78" i="47"/>
  <c r="AA87" i="47" s="1"/>
  <c r="AA85" i="47"/>
  <c r="AA78" i="46"/>
  <c r="AA87" i="46" s="1"/>
  <c r="AA85" i="46"/>
  <c r="AA111" i="16"/>
  <c r="AA99" i="16"/>
  <c r="AA78" i="16"/>
  <c r="AB96" i="14"/>
  <c r="AB305" i="14"/>
  <c r="AB97" i="14" s="1"/>
  <c r="BO458" i="20"/>
  <c r="BO457" i="20"/>
  <c r="BO456" i="20"/>
  <c r="BO455" i="20"/>
  <c r="BO454" i="20"/>
  <c r="BO453" i="20"/>
  <c r="BO452" i="20"/>
  <c r="BO435" i="20"/>
  <c r="BO434" i="20"/>
  <c r="BO433" i="20"/>
  <c r="BO429" i="20"/>
  <c r="BO428" i="20"/>
  <c r="BO427" i="20"/>
  <c r="BO423" i="20"/>
  <c r="BO422" i="20"/>
  <c r="BO421" i="20"/>
  <c r="BO365" i="20"/>
  <c r="BO364" i="20"/>
  <c r="BO363" i="20"/>
  <c r="BO362" i="20"/>
  <c r="BO361" i="20"/>
  <c r="BO360" i="20"/>
  <c r="BO359" i="20"/>
  <c r="BO342" i="20"/>
  <c r="BO341" i="20"/>
  <c r="BO340" i="20"/>
  <c r="BO336" i="20"/>
  <c r="BO335" i="20"/>
  <c r="BO334" i="20"/>
  <c r="BO330" i="20"/>
  <c r="BO329" i="20"/>
  <c r="BO328" i="20"/>
  <c r="BO272" i="20"/>
  <c r="BO271" i="20"/>
  <c r="BO270" i="20"/>
  <c r="BO269" i="20"/>
  <c r="BO268" i="20"/>
  <c r="BO267" i="20"/>
  <c r="BO266" i="20"/>
  <c r="BO249" i="20"/>
  <c r="BO248" i="20"/>
  <c r="BO247" i="20"/>
  <c r="BO243" i="20"/>
  <c r="BO242" i="20"/>
  <c r="BO241" i="20"/>
  <c r="BO237" i="20"/>
  <c r="BO236" i="20"/>
  <c r="BO235" i="20"/>
  <c r="BO179" i="20"/>
  <c r="BO178" i="20"/>
  <c r="BO177" i="20"/>
  <c r="BO176" i="20"/>
  <c r="BO175" i="20"/>
  <c r="BO174" i="20"/>
  <c r="BO173" i="20"/>
  <c r="BO156" i="20"/>
  <c r="BO155" i="20"/>
  <c r="BO154" i="20"/>
  <c r="BO150" i="20"/>
  <c r="BO149" i="20"/>
  <c r="BO148" i="20"/>
  <c r="BO144" i="20"/>
  <c r="BO143" i="20"/>
  <c r="BO142" i="20"/>
  <c r="BO86" i="20"/>
  <c r="BO85" i="20"/>
  <c r="BO84" i="20"/>
  <c r="BO83" i="20"/>
  <c r="BO82" i="20"/>
  <c r="BO81" i="20"/>
  <c r="BO80" i="20"/>
  <c r="BO63" i="20"/>
  <c r="BO62" i="20"/>
  <c r="BO61" i="20"/>
  <c r="BO57" i="20"/>
  <c r="BO56" i="20"/>
  <c r="BO55" i="20"/>
  <c r="BO51" i="20"/>
  <c r="BO50" i="20"/>
  <c r="BO49" i="20"/>
  <c r="AA6" i="46" l="1"/>
  <c r="AA7" i="46" s="1"/>
  <c r="AA6" i="47"/>
  <c r="AA7" i="47" s="1"/>
  <c r="AA6" i="16"/>
  <c r="O319" i="16"/>
  <c r="AG464" i="16" l="1"/>
  <c r="AF464" i="16"/>
  <c r="AG461" i="16"/>
  <c r="AF461" i="16"/>
  <c r="AF415" i="16"/>
  <c r="AG412" i="16"/>
  <c r="AF412" i="16"/>
  <c r="AF371" i="16"/>
  <c r="AF368" i="16"/>
  <c r="AF322" i="16"/>
  <c r="AF278" i="16"/>
  <c r="AF275" i="16"/>
  <c r="AF234" i="16"/>
  <c r="AF185" i="16"/>
  <c r="AF182" i="16"/>
  <c r="AF136" i="16"/>
  <c r="O366" i="16" l="1"/>
  <c r="O279" i="16"/>
  <c r="O273" i="16"/>
  <c r="O133" i="16"/>
  <c r="O179" i="16" l="1"/>
  <c r="O178" i="16"/>
  <c r="O226" i="16"/>
  <c r="AF456" i="16" l="1"/>
  <c r="AG456" i="16"/>
  <c r="AI461" i="47" l="1"/>
  <c r="AI460" i="47"/>
  <c r="AI449" i="47"/>
  <c r="AI446" i="47"/>
  <c r="AI443" i="47"/>
  <c r="AI440" i="47"/>
  <c r="AI437" i="47"/>
  <c r="AI431" i="47"/>
  <c r="AI425" i="47"/>
  <c r="AI419" i="47"/>
  <c r="AI412" i="47"/>
  <c r="AI411" i="47"/>
  <c r="AI408" i="47"/>
  <c r="AI403" i="47"/>
  <c r="AI402" i="47"/>
  <c r="AI391" i="47"/>
  <c r="AI380" i="47"/>
  <c r="AI368" i="47"/>
  <c r="AI367" i="47"/>
  <c r="AI356" i="47"/>
  <c r="AI353" i="47"/>
  <c r="AI350" i="47"/>
  <c r="AI347" i="47"/>
  <c r="AI344" i="47"/>
  <c r="AI338" i="47"/>
  <c r="AI332" i="47"/>
  <c r="AI326" i="47"/>
  <c r="AI319" i="47"/>
  <c r="AI318" i="47"/>
  <c r="AI315" i="47"/>
  <c r="AI310" i="47"/>
  <c r="AI309" i="47"/>
  <c r="AI298" i="47"/>
  <c r="AI287" i="47"/>
  <c r="AI275" i="47"/>
  <c r="AI274" i="47"/>
  <c r="AI263" i="47"/>
  <c r="AI260" i="47"/>
  <c r="AI257" i="47"/>
  <c r="AI254" i="47"/>
  <c r="AI251" i="47"/>
  <c r="AI245" i="47"/>
  <c r="AI240" i="47"/>
  <c r="AI239" i="47"/>
  <c r="AI234" i="47"/>
  <c r="AI233" i="47"/>
  <c r="AI226" i="47"/>
  <c r="AI225" i="47"/>
  <c r="AI222" i="47"/>
  <c r="AI217" i="47"/>
  <c r="AI216" i="47"/>
  <c r="AI205" i="47"/>
  <c r="AI194" i="47"/>
  <c r="AI182" i="47"/>
  <c r="AI181" i="47"/>
  <c r="AI170" i="47"/>
  <c r="AI167" i="47"/>
  <c r="AI164" i="47"/>
  <c r="AI161" i="47"/>
  <c r="AI158" i="47"/>
  <c r="AI152" i="47"/>
  <c r="AI146" i="47"/>
  <c r="AI140" i="47"/>
  <c r="AI133" i="47"/>
  <c r="AI132" i="47"/>
  <c r="AI129" i="47"/>
  <c r="AI123" i="47"/>
  <c r="AI112" i="47"/>
  <c r="AI101" i="47"/>
  <c r="AI88" i="47"/>
  <c r="AI77" i="47"/>
  <c r="AI74" i="47"/>
  <c r="AI71" i="47"/>
  <c r="AI68" i="47"/>
  <c r="AI65" i="47"/>
  <c r="AI59" i="47"/>
  <c r="AI53" i="47"/>
  <c r="AI47" i="47"/>
  <c r="AI39" i="47"/>
  <c r="AI36" i="47"/>
  <c r="AI30" i="47"/>
  <c r="AI19" i="47"/>
  <c r="AI8" i="47"/>
  <c r="AI4" i="47"/>
  <c r="AI461" i="46"/>
  <c r="AI460" i="46"/>
  <c r="AI449" i="46"/>
  <c r="AI446" i="46"/>
  <c r="AI443" i="46"/>
  <c r="AI440" i="46"/>
  <c r="AI437" i="46"/>
  <c r="AI431" i="46"/>
  <c r="AI425" i="46"/>
  <c r="AI419" i="46"/>
  <c r="AI412" i="46"/>
  <c r="AI411" i="46"/>
  <c r="AI408" i="46"/>
  <c r="AI403" i="46"/>
  <c r="AI402" i="46"/>
  <c r="AI391" i="46"/>
  <c r="AI380" i="46"/>
  <c r="AI368" i="46"/>
  <c r="AI367" i="46"/>
  <c r="AI356" i="46"/>
  <c r="AI353" i="46"/>
  <c r="AI350" i="46"/>
  <c r="AI347" i="46"/>
  <c r="AI344" i="46"/>
  <c r="AI338" i="46"/>
  <c r="AI332" i="46"/>
  <c r="AI326" i="46"/>
  <c r="AI319" i="46"/>
  <c r="AI318" i="46"/>
  <c r="AI315" i="46"/>
  <c r="AI310" i="46"/>
  <c r="AI309" i="46"/>
  <c r="AI298" i="46"/>
  <c r="AI287" i="46"/>
  <c r="AI275" i="46"/>
  <c r="AI274" i="46"/>
  <c r="AI263" i="46"/>
  <c r="AI260" i="46"/>
  <c r="AI257" i="46"/>
  <c r="AI254" i="46"/>
  <c r="AI251" i="46"/>
  <c r="AI245" i="46"/>
  <c r="AI240" i="46"/>
  <c r="AI239" i="46"/>
  <c r="AI234" i="46"/>
  <c r="AI233" i="46"/>
  <c r="AI226" i="46"/>
  <c r="AI225" i="46"/>
  <c r="AI222" i="46"/>
  <c r="AI217" i="46"/>
  <c r="AI216" i="46"/>
  <c r="AI205" i="46"/>
  <c r="AI194" i="46"/>
  <c r="AI182" i="46"/>
  <c r="AI181" i="46"/>
  <c r="AI170" i="46"/>
  <c r="AI167" i="46"/>
  <c r="AI164" i="46"/>
  <c r="AI161" i="46"/>
  <c r="AI158" i="46"/>
  <c r="AI152" i="46"/>
  <c r="AI146" i="46"/>
  <c r="AI140" i="46"/>
  <c r="AI133" i="46"/>
  <c r="AI132" i="46"/>
  <c r="AI129" i="46"/>
  <c r="AI123" i="46"/>
  <c r="AI112" i="46"/>
  <c r="AI101" i="46"/>
  <c r="AI88" i="46"/>
  <c r="AI77" i="46"/>
  <c r="AI74" i="46"/>
  <c r="AI71" i="46"/>
  <c r="AI68" i="46"/>
  <c r="AI65" i="46"/>
  <c r="AI59" i="46"/>
  <c r="AI53" i="46"/>
  <c r="AI47" i="46"/>
  <c r="AI39" i="46"/>
  <c r="AI36" i="46"/>
  <c r="AI30" i="46"/>
  <c r="AI19" i="46"/>
  <c r="AI8" i="46"/>
  <c r="AI4" i="46"/>
  <c r="AI461" i="16"/>
  <c r="AI412" i="16"/>
  <c r="AI403" i="16"/>
  <c r="AI368" i="16"/>
  <c r="AI310" i="16"/>
  <c r="AI275" i="16"/>
  <c r="AI240" i="16"/>
  <c r="AI234" i="16"/>
  <c r="AI217" i="16"/>
  <c r="AI216" i="16"/>
  <c r="AI182" i="16"/>
  <c r="O6" i="16"/>
  <c r="O88" i="16"/>
  <c r="O77" i="16"/>
  <c r="O74" i="16"/>
  <c r="O71" i="16"/>
  <c r="O68" i="16"/>
  <c r="O65" i="16"/>
  <c r="O59" i="16"/>
  <c r="O53" i="16"/>
  <c r="O47" i="16"/>
  <c r="O39" i="16"/>
  <c r="O36" i="16"/>
  <c r="O30" i="16"/>
  <c r="O19" i="16"/>
  <c r="O29" i="16" s="1"/>
  <c r="O8" i="16"/>
  <c r="O18" i="16" s="1"/>
  <c r="P103" i="14"/>
  <c r="P56" i="14"/>
  <c r="P55" i="14"/>
  <c r="P521" i="14" l="1"/>
  <c r="P54" i="14"/>
  <c r="P390" i="14"/>
  <c r="O5" i="16"/>
  <c r="P101" i="14"/>
  <c r="P209" i="14"/>
  <c r="P313" i="14"/>
  <c r="P259" i="14"/>
  <c r="P361" i="14"/>
  <c r="P417" i="14"/>
  <c r="P257" i="14"/>
  <c r="P73" i="14"/>
  <c r="P95" i="14"/>
  <c r="P86" i="14"/>
  <c r="P52" i="14"/>
  <c r="P102" i="14"/>
  <c r="P45" i="14"/>
  <c r="P43" i="14"/>
  <c r="P481" i="14"/>
  <c r="P22" i="14"/>
  <c r="P41" i="14"/>
  <c r="P83" i="14"/>
  <c r="P363" i="14"/>
  <c r="P47" i="14"/>
  <c r="P201" i="14"/>
  <c r="P58" i="14"/>
  <c r="P77" i="14"/>
  <c r="P163" i="14"/>
  <c r="P67" i="14"/>
  <c r="P93" i="14"/>
  <c r="P475" i="14"/>
  <c r="P513" i="14"/>
  <c r="P70" i="14"/>
  <c r="P273" i="14"/>
  <c r="P286" i="14"/>
  <c r="P383" i="14"/>
  <c r="P92" i="14"/>
  <c r="P82" i="14"/>
  <c r="P48" i="14"/>
  <c r="P64" i="14"/>
  <c r="P76" i="14"/>
  <c r="P88" i="14"/>
  <c r="P487" i="14"/>
  <c r="P50" i="14"/>
  <c r="P169" i="14"/>
  <c r="P409" i="14"/>
  <c r="P20" i="14"/>
  <c r="P155" i="14"/>
  <c r="P377" i="14"/>
  <c r="P193" i="14"/>
  <c r="P321" i="14"/>
  <c r="P53" i="14"/>
  <c r="P79" i="14"/>
  <c r="P200" i="14"/>
  <c r="P279" i="14"/>
  <c r="P94" i="14"/>
  <c r="P99" i="14"/>
  <c r="P66" i="14"/>
  <c r="P146" i="14"/>
  <c r="P85" i="14"/>
  <c r="P44" i="14"/>
  <c r="P401" i="14"/>
  <c r="P465" i="14"/>
  <c r="P213" i="14"/>
  <c r="P421" i="14"/>
  <c r="P425" i="14"/>
  <c r="P371" i="14"/>
  <c r="P80" i="14"/>
  <c r="P175" i="14"/>
  <c r="P297" i="14"/>
  <c r="P109" i="14"/>
  <c r="P217" i="14"/>
  <c r="P305" i="14"/>
  <c r="P317" i="14"/>
  <c r="P61" i="14"/>
  <c r="P467" i="14"/>
  <c r="P494" i="14"/>
  <c r="P505" i="14"/>
  <c r="P91" i="14"/>
  <c r="P304" i="14"/>
  <c r="P512" i="14"/>
  <c r="P153" i="14"/>
  <c r="P10" i="14"/>
  <c r="P72" i="14"/>
  <c r="P8" i="14"/>
  <c r="P60" i="14"/>
  <c r="P90" i="14"/>
  <c r="P182" i="14"/>
  <c r="P408" i="14"/>
  <c r="P21" i="14" l="1"/>
  <c r="P248" i="14"/>
  <c r="P352" i="14"/>
  <c r="P456" i="14"/>
  <c r="P265" i="14"/>
  <c r="P144" i="14"/>
  <c r="P161" i="14"/>
  <c r="P369" i="14"/>
  <c r="P435" i="14"/>
  <c r="P100" i="14"/>
  <c r="P71" i="14"/>
  <c r="P51" i="14"/>
  <c r="P42" i="14"/>
  <c r="P97" i="14"/>
  <c r="P78" i="14"/>
  <c r="P202" i="14"/>
  <c r="P514" i="14"/>
  <c r="P49" i="14"/>
  <c r="P5" i="14"/>
  <c r="P227" i="14"/>
  <c r="P473" i="14"/>
  <c r="P65" i="14"/>
  <c r="P123" i="14"/>
  <c r="P306" i="14"/>
  <c r="P410" i="14"/>
  <c r="P331" i="14"/>
  <c r="P214" i="14"/>
  <c r="P318" i="14"/>
  <c r="P422" i="14"/>
  <c r="P59" i="14"/>
  <c r="P110" i="14"/>
  <c r="P96" i="14"/>
  <c r="P89" i="14"/>
  <c r="P19" i="14" l="1"/>
  <c r="P75" i="14"/>
  <c r="P63" i="14"/>
  <c r="P104" i="14"/>
  <c r="P69" i="14"/>
  <c r="P57" i="14"/>
  <c r="P40" i="14"/>
  <c r="P98" i="14"/>
  <c r="P423" i="14"/>
  <c r="P319" i="14"/>
  <c r="P215" i="14"/>
  <c r="P111" i="14"/>
  <c r="P6" i="14" l="1"/>
  <c r="P7" i="14" s="1"/>
  <c r="P314" i="14"/>
  <c r="P522" i="14"/>
  <c r="AE63" i="22"/>
  <c r="AD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AE62" i="22"/>
  <c r="AD62" i="22"/>
  <c r="AB62" i="22"/>
  <c r="AA62" i="22"/>
  <c r="Z62" i="22"/>
  <c r="Y62" i="22"/>
  <c r="M62" i="22"/>
  <c r="AE61" i="22"/>
  <c r="AD61" i="22"/>
  <c r="AB61" i="22"/>
  <c r="AA61" i="22"/>
  <c r="Z61" i="22"/>
  <c r="Y61" i="22"/>
  <c r="M61" i="22"/>
  <c r="AE60" i="22"/>
  <c r="AD60" i="22"/>
  <c r="AB60" i="22"/>
  <c r="AA60" i="22"/>
  <c r="Z60" i="22"/>
  <c r="Y60" i="22"/>
  <c r="M60" i="22"/>
  <c r="AE59" i="22"/>
  <c r="AD59" i="22"/>
  <c r="AB59" i="22"/>
  <c r="AA59" i="22"/>
  <c r="Z59" i="22"/>
  <c r="Y59" i="22"/>
  <c r="M59" i="22"/>
  <c r="AE57" i="22"/>
  <c r="AD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AE56" i="22"/>
  <c r="AD56" i="22"/>
  <c r="AB56" i="22"/>
  <c r="AA56" i="22"/>
  <c r="Z56" i="22"/>
  <c r="Y56" i="22"/>
  <c r="M56" i="22"/>
  <c r="AE55" i="22"/>
  <c r="AD55" i="22"/>
  <c r="AB55" i="22"/>
  <c r="AA55" i="22"/>
  <c r="Z55" i="22"/>
  <c r="Y55" i="22"/>
  <c r="M55" i="22"/>
  <c r="AE54" i="22"/>
  <c r="AD54" i="22"/>
  <c r="AB54" i="22"/>
  <c r="AA54" i="22"/>
  <c r="Z54" i="22"/>
  <c r="Y54" i="22"/>
  <c r="M54" i="22"/>
  <c r="AE53" i="22"/>
  <c r="AD53" i="22"/>
  <c r="AB53" i="22"/>
  <c r="AA53" i="22"/>
  <c r="Z53" i="22"/>
  <c r="Y53" i="22"/>
  <c r="M53" i="22"/>
  <c r="AE51" i="22"/>
  <c r="AD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AE45" i="22"/>
  <c r="AD45" i="22"/>
  <c r="AB45" i="22"/>
  <c r="AA45" i="22"/>
  <c r="Z45" i="22"/>
  <c r="Y45" i="22"/>
  <c r="M45" i="22"/>
  <c r="AE44" i="22"/>
  <c r="AD44" i="22"/>
  <c r="AB44" i="22"/>
  <c r="AA44" i="22"/>
  <c r="Z44" i="22"/>
  <c r="Y44" i="22"/>
  <c r="M44" i="22"/>
  <c r="AE34" i="22"/>
  <c r="AD34" i="22"/>
  <c r="AB34" i="22"/>
  <c r="AA34" i="22"/>
  <c r="Z34" i="22"/>
  <c r="Y34" i="22"/>
  <c r="M34" i="22"/>
  <c r="AE33" i="22"/>
  <c r="AD33" i="22"/>
  <c r="AB33" i="22"/>
  <c r="AA33" i="22"/>
  <c r="Z33" i="22"/>
  <c r="Y33" i="22"/>
  <c r="M33" i="22"/>
  <c r="AE32" i="22"/>
  <c r="AD32" i="22"/>
  <c r="AB32" i="22"/>
  <c r="AA32" i="22"/>
  <c r="Z32" i="22"/>
  <c r="Y32" i="22"/>
  <c r="M32" i="22"/>
  <c r="AE31" i="22"/>
  <c r="AD31" i="22"/>
  <c r="AB31" i="22"/>
  <c r="AA31" i="22"/>
  <c r="Z31" i="22"/>
  <c r="Y31" i="22"/>
  <c r="AE30" i="22"/>
  <c r="AD30" i="22"/>
  <c r="AB30" i="22"/>
  <c r="AA30" i="22"/>
  <c r="Z30" i="22"/>
  <c r="Y30" i="22"/>
  <c r="M30" i="22"/>
  <c r="AE28" i="22"/>
  <c r="AD28" i="22"/>
  <c r="AB28" i="22"/>
  <c r="AA28" i="22"/>
  <c r="Z28" i="22"/>
  <c r="Y28" i="22"/>
  <c r="M28" i="22"/>
  <c r="AE27" i="22"/>
  <c r="AD27" i="22"/>
  <c r="AB27" i="22"/>
  <c r="AA27" i="22"/>
  <c r="Z27" i="22"/>
  <c r="Y27" i="22"/>
  <c r="M27" i="22"/>
  <c r="AE17" i="22"/>
  <c r="AD17" i="22"/>
  <c r="AB17" i="22"/>
  <c r="AA17" i="22"/>
  <c r="Z17" i="22"/>
  <c r="Y17" i="22"/>
  <c r="M17" i="22"/>
  <c r="AE16" i="22"/>
  <c r="AD16" i="22"/>
  <c r="AB16" i="22"/>
  <c r="AA16" i="22"/>
  <c r="Z16" i="22"/>
  <c r="Y16" i="22"/>
  <c r="M16" i="22"/>
  <c r="M6" i="22"/>
  <c r="M387" i="21"/>
  <c r="M386" i="21"/>
  <c r="M382" i="21"/>
  <c r="M464" i="20"/>
  <c r="M463" i="20"/>
  <c r="M462" i="20"/>
  <c r="M461" i="20"/>
  <c r="M460" i="20"/>
  <c r="M458" i="20"/>
  <c r="M457" i="20"/>
  <c r="M456" i="20"/>
  <c r="M455" i="20"/>
  <c r="M454" i="20"/>
  <c r="M453" i="20"/>
  <c r="M452" i="20"/>
  <c r="M451" i="20"/>
  <c r="M450" i="20"/>
  <c r="M449" i="20"/>
  <c r="M447" i="20"/>
  <c r="M446" i="20"/>
  <c r="M444" i="20"/>
  <c r="M443" i="20"/>
  <c r="M441" i="20"/>
  <c r="M440" i="20"/>
  <c r="M438" i="20"/>
  <c r="M437" i="20"/>
  <c r="M422" i="20"/>
  <c r="M415" i="20"/>
  <c r="M415" i="21" s="1"/>
  <c r="M414" i="20"/>
  <c r="M376" i="20"/>
  <c r="Z448" i="47"/>
  <c r="Z445" i="47"/>
  <c r="Z442" i="47"/>
  <c r="Z439" i="47"/>
  <c r="Z410" i="47"/>
  <c r="Z377" i="47"/>
  <c r="Z355" i="47"/>
  <c r="Z352" i="47"/>
  <c r="Z349" i="47"/>
  <c r="Z346" i="47"/>
  <c r="Z317" i="47"/>
  <c r="Z284" i="47"/>
  <c r="Z262" i="47"/>
  <c r="Z259" i="47"/>
  <c r="Z256" i="47"/>
  <c r="Z253" i="47"/>
  <c r="Z43" i="47"/>
  <c r="Z224" i="47"/>
  <c r="Z169" i="47"/>
  <c r="Z163" i="47"/>
  <c r="Z160" i="47"/>
  <c r="Z131" i="47"/>
  <c r="Z92" i="47"/>
  <c r="Z45" i="47"/>
  <c r="Z44" i="47"/>
  <c r="Z5" i="47"/>
  <c r="Z448" i="46"/>
  <c r="Z445" i="46"/>
  <c r="Z442" i="46"/>
  <c r="Z439" i="46"/>
  <c r="Z410" i="46"/>
  <c r="Z377" i="46"/>
  <c r="Z355" i="46"/>
  <c r="Z352" i="46"/>
  <c r="Z349" i="46"/>
  <c r="Z346" i="46"/>
  <c r="Z317" i="46"/>
  <c r="Z284" i="46"/>
  <c r="Z262" i="46"/>
  <c r="Z259" i="46"/>
  <c r="Z256" i="46"/>
  <c r="Z253" i="46"/>
  <c r="Z43" i="46"/>
  <c r="Z224" i="46"/>
  <c r="Z169" i="46"/>
  <c r="Z163" i="46"/>
  <c r="Z160" i="46"/>
  <c r="Z131" i="46"/>
  <c r="Z92" i="46"/>
  <c r="Z45" i="46"/>
  <c r="Z44" i="46"/>
  <c r="Z5" i="46"/>
  <c r="Z2" i="16"/>
  <c r="Z418" i="16"/>
  <c r="Z279" i="16"/>
  <c r="Z43" i="16"/>
  <c r="Z92" i="16"/>
  <c r="Z45" i="16"/>
  <c r="X45" i="22" s="1"/>
  <c r="Z44" i="16"/>
  <c r="X44" i="22" s="1"/>
  <c r="AA43" i="14"/>
  <c r="AA44" i="14"/>
  <c r="AA45" i="14"/>
  <c r="AA60" i="14"/>
  <c r="AA61" i="14"/>
  <c r="AA66" i="14"/>
  <c r="AA67" i="14"/>
  <c r="AA72" i="14"/>
  <c r="AA73" i="14"/>
  <c r="AA80" i="14"/>
  <c r="AA83" i="14"/>
  <c r="AA86" i="14"/>
  <c r="AA101" i="14"/>
  <c r="AA102" i="14"/>
  <c r="P210" i="14" l="1"/>
  <c r="P418" i="14"/>
  <c r="Z81" i="47"/>
  <c r="Z319" i="16"/>
  <c r="Z41" i="46"/>
  <c r="Z27" i="47"/>
  <c r="Z133" i="16"/>
  <c r="M448" i="20"/>
  <c r="M438" i="21"/>
  <c r="N449" i="20"/>
  <c r="N449" i="21" s="1"/>
  <c r="N457" i="20"/>
  <c r="N440" i="20"/>
  <c r="N451" i="20"/>
  <c r="N451" i="21" s="1"/>
  <c r="N458" i="20"/>
  <c r="N458" i="21" s="1"/>
  <c r="N414" i="20"/>
  <c r="N414" i="21" s="1"/>
  <c r="N441" i="20"/>
  <c r="N441" i="21" s="1"/>
  <c r="N415" i="20"/>
  <c r="N415" i="21" s="1"/>
  <c r="N443" i="20"/>
  <c r="N443" i="21" s="1"/>
  <c r="N453" i="20"/>
  <c r="N453" i="21" s="1"/>
  <c r="N461" i="20"/>
  <c r="N461" i="21" s="1"/>
  <c r="N422" i="20"/>
  <c r="N422" i="21" s="1"/>
  <c r="M444" i="21"/>
  <c r="N454" i="20"/>
  <c r="N454" i="21" s="1"/>
  <c r="N462" i="20"/>
  <c r="N462" i="21" s="1"/>
  <c r="N437" i="20"/>
  <c r="N446" i="20"/>
  <c r="N446" i="21" s="1"/>
  <c r="N455" i="20"/>
  <c r="N455" i="21" s="1"/>
  <c r="N463" i="20"/>
  <c r="N463" i="21" s="1"/>
  <c r="Z14" i="46"/>
  <c r="Z25" i="46"/>
  <c r="Z72" i="47"/>
  <c r="Z73" i="47" s="1"/>
  <c r="Z457" i="16"/>
  <c r="Z61" i="47"/>
  <c r="Z458" i="16"/>
  <c r="Z226" i="16"/>
  <c r="Z178" i="16"/>
  <c r="Z179" i="16"/>
  <c r="Z11" i="16"/>
  <c r="Z364" i="16"/>
  <c r="Z365" i="16"/>
  <c r="Z12" i="47"/>
  <c r="Z23" i="47"/>
  <c r="Z34" i="47"/>
  <c r="Z47" i="16"/>
  <c r="Z59" i="16"/>
  <c r="X59" i="22" s="1"/>
  <c r="Z71" i="16"/>
  <c r="Z83" i="47"/>
  <c r="Z62" i="16"/>
  <c r="X62" i="22" s="1"/>
  <c r="Z74" i="16"/>
  <c r="Z49" i="47"/>
  <c r="Z53" i="16"/>
  <c r="X53" i="22" s="1"/>
  <c r="Z56" i="47"/>
  <c r="Z91" i="47"/>
  <c r="Z27" i="16"/>
  <c r="X27" i="22" s="1"/>
  <c r="Z75" i="16"/>
  <c r="Z13" i="47"/>
  <c r="Z327" i="16"/>
  <c r="Z30" i="16"/>
  <c r="X30" i="22" s="1"/>
  <c r="Z13" i="16"/>
  <c r="Z49" i="16"/>
  <c r="Z271" i="16"/>
  <c r="Z327" i="46"/>
  <c r="Z69" i="47"/>
  <c r="Z70" i="47" s="1"/>
  <c r="Z25" i="16"/>
  <c r="Z88" i="16"/>
  <c r="Z37" i="16"/>
  <c r="Z22" i="47"/>
  <c r="Z33" i="47"/>
  <c r="Z14" i="47"/>
  <c r="Z69" i="46"/>
  <c r="Z70" i="46" s="1"/>
  <c r="Z83" i="46"/>
  <c r="Z68" i="16"/>
  <c r="N456" i="20"/>
  <c r="N456" i="21" s="1"/>
  <c r="N464" i="20"/>
  <c r="N464" i="21" s="1"/>
  <c r="M442" i="20"/>
  <c r="M422" i="21"/>
  <c r="M445" i="20"/>
  <c r="N452" i="20"/>
  <c r="M449" i="21"/>
  <c r="M450" i="21"/>
  <c r="M451" i="21"/>
  <c r="M452" i="21"/>
  <c r="M453" i="21"/>
  <c r="M454" i="21"/>
  <c r="M455" i="21"/>
  <c r="M379" i="20"/>
  <c r="N444" i="20"/>
  <c r="M376" i="21"/>
  <c r="M456" i="21"/>
  <c r="M457" i="21"/>
  <c r="M458" i="21"/>
  <c r="N460" i="20"/>
  <c r="M440" i="21"/>
  <c r="M441" i="21"/>
  <c r="M446" i="21"/>
  <c r="M447" i="21"/>
  <c r="M460" i="21"/>
  <c r="M461" i="21"/>
  <c r="M461" i="22" s="1"/>
  <c r="M462" i="21"/>
  <c r="M463" i="21"/>
  <c r="M464" i="21"/>
  <c r="M459" i="20"/>
  <c r="M414" i="21"/>
  <c r="M437" i="21"/>
  <c r="M443" i="21"/>
  <c r="Z432" i="47"/>
  <c r="Z56" i="46"/>
  <c r="AA70" i="14"/>
  <c r="AA85" i="14"/>
  <c r="AA99" i="14"/>
  <c r="AA41" i="14"/>
  <c r="AA64" i="14"/>
  <c r="AA82" i="14"/>
  <c r="AA79" i="14"/>
  <c r="AA58" i="14"/>
  <c r="AA200" i="14"/>
  <c r="AA259" i="14"/>
  <c r="AA371" i="14"/>
  <c r="AA505" i="14"/>
  <c r="AA363" i="14"/>
  <c r="AA163" i="14"/>
  <c r="Z339" i="16"/>
  <c r="Z445" i="16"/>
  <c r="Z147" i="47"/>
  <c r="Z166" i="47"/>
  <c r="Z246" i="47"/>
  <c r="Z272" i="47"/>
  <c r="Z21" i="47"/>
  <c r="Z25" i="47"/>
  <c r="AA146" i="14"/>
  <c r="Z256" i="16"/>
  <c r="Z333" i="16"/>
  <c r="Z91" i="16"/>
  <c r="Z432" i="16"/>
  <c r="Z91" i="46"/>
  <c r="AA377" i="14"/>
  <c r="AA487" i="14"/>
  <c r="AA475" i="14"/>
  <c r="Z34" i="16"/>
  <c r="X34" i="22" s="1"/>
  <c r="Z288" i="16"/>
  <c r="Z28" i="16"/>
  <c r="X28" i="22" s="1"/>
  <c r="Z41" i="16"/>
  <c r="Z13" i="46"/>
  <c r="Z16" i="47"/>
  <c r="Z83" i="16"/>
  <c r="Z426" i="16"/>
  <c r="Z61" i="46"/>
  <c r="Z80" i="46"/>
  <c r="Z10" i="46"/>
  <c r="Z21" i="46"/>
  <c r="Z50" i="46"/>
  <c r="Z17" i="47"/>
  <c r="AA193" i="14"/>
  <c r="Z16" i="16"/>
  <c r="X16" i="22" s="1"/>
  <c r="Z26" i="16"/>
  <c r="Z90" i="16"/>
  <c r="Z339" i="46"/>
  <c r="Z357" i="46"/>
  <c r="Z262" i="16"/>
  <c r="Z16" i="46"/>
  <c r="Z27" i="46"/>
  <c r="Z141" i="46"/>
  <c r="Z23" i="46"/>
  <c r="Z34" i="46"/>
  <c r="AA513" i="14"/>
  <c r="Z171" i="16"/>
  <c r="Z299" i="16"/>
  <c r="Z308" i="16" s="1"/>
  <c r="Z377" i="16"/>
  <c r="Z17" i="46"/>
  <c r="Z392" i="46"/>
  <c r="Z153" i="47"/>
  <c r="Z450" i="47"/>
  <c r="AA481" i="14"/>
  <c r="AA465" i="14"/>
  <c r="AA155" i="14"/>
  <c r="AA113" i="14"/>
  <c r="Z79" i="16"/>
  <c r="Z113" i="16"/>
  <c r="Z122" i="16" s="1"/>
  <c r="Z12" i="16"/>
  <c r="Z349" i="16"/>
  <c r="Z439" i="16"/>
  <c r="Z264" i="46"/>
  <c r="Z426" i="46"/>
  <c r="Z26" i="47"/>
  <c r="Z42" i="47"/>
  <c r="Z333" i="47"/>
  <c r="AA321" i="14"/>
  <c r="Z381" i="16"/>
  <c r="Z390" i="16" s="1"/>
  <c r="Z72" i="46"/>
  <c r="Z73" i="46" s="1"/>
  <c r="Z246" i="46"/>
  <c r="Z272" i="46"/>
  <c r="Z141" i="47"/>
  <c r="Z80" i="47"/>
  <c r="Z10" i="47"/>
  <c r="Z206" i="47"/>
  <c r="AA408" i="14"/>
  <c r="Z124" i="16"/>
  <c r="Z141" i="16"/>
  <c r="Z392" i="16"/>
  <c r="Z401" i="16" s="1"/>
  <c r="Z12" i="46"/>
  <c r="Z288" i="46"/>
  <c r="Z297" i="46" s="1"/>
  <c r="Z33" i="46"/>
  <c r="Z381" i="46"/>
  <c r="Z390" i="46" s="1"/>
  <c r="Z113" i="47"/>
  <c r="Z50" i="47"/>
  <c r="Z357" i="47"/>
  <c r="Z420" i="47"/>
  <c r="Z14" i="16"/>
  <c r="Z24" i="16"/>
  <c r="Z153" i="16"/>
  <c r="Z333" i="46"/>
  <c r="Z450" i="46"/>
  <c r="Z339" i="47"/>
  <c r="Z392" i="47"/>
  <c r="AA10" i="14"/>
  <c r="Z50" i="16"/>
  <c r="Z420" i="16"/>
  <c r="Z153" i="46"/>
  <c r="Z206" i="46"/>
  <c r="Z102" i="47"/>
  <c r="Z111" i="47" s="1"/>
  <c r="AA383" i="14"/>
  <c r="AA297" i="14"/>
  <c r="AA273" i="14"/>
  <c r="Z169" i="16"/>
  <c r="Z206" i="16"/>
  <c r="Z246" i="16"/>
  <c r="Z259" i="16"/>
  <c r="Z26" i="46"/>
  <c r="Z42" i="46"/>
  <c r="Z40" i="46" s="1"/>
  <c r="Z46" i="46" s="1"/>
  <c r="Z420" i="46"/>
  <c r="Z264" i="47"/>
  <c r="Z327" i="47"/>
  <c r="Z426" i="47"/>
  <c r="Z32" i="16"/>
  <c r="X32" i="22" s="1"/>
  <c r="Z166" i="16"/>
  <c r="Z33" i="16"/>
  <c r="X33" i="22" s="1"/>
  <c r="Z81" i="16"/>
  <c r="Z410" i="16"/>
  <c r="Z448" i="16"/>
  <c r="Z49" i="46"/>
  <c r="Z113" i="46"/>
  <c r="Z171" i="46"/>
  <c r="Z82" i="46"/>
  <c r="Z32" i="47"/>
  <c r="Z288" i="47"/>
  <c r="Z297" i="47" s="1"/>
  <c r="Z357" i="16"/>
  <c r="AA201" i="14"/>
  <c r="Z102" i="16"/>
  <c r="Z82" i="16"/>
  <c r="Z32" i="46"/>
  <c r="Z195" i="46"/>
  <c r="Z204" i="46" s="1"/>
  <c r="Z55" i="46"/>
  <c r="Z195" i="47"/>
  <c r="Z204" i="47" s="1"/>
  <c r="Z55" i="47"/>
  <c r="Z82" i="47"/>
  <c r="Z381" i="47"/>
  <c r="Z390" i="47" s="1"/>
  <c r="AA467" i="14"/>
  <c r="Z10" i="16"/>
  <c r="Z352" i="16"/>
  <c r="Z102" i="46"/>
  <c r="Z111" i="46" s="1"/>
  <c r="Z22" i="46"/>
  <c r="Z24" i="46"/>
  <c r="Z84" i="46"/>
  <c r="Z24" i="47"/>
  <c r="AA421" i="14"/>
  <c r="Z80" i="16"/>
  <c r="Z61" i="16"/>
  <c r="Z90" i="46"/>
  <c r="Z41" i="47"/>
  <c r="Z84" i="47"/>
  <c r="AA512" i="14"/>
  <c r="AA425" i="14"/>
  <c r="Z22" i="16"/>
  <c r="Z147" i="16"/>
  <c r="Z15" i="16"/>
  <c r="Z355" i="16"/>
  <c r="Z442" i="16"/>
  <c r="Z147" i="46"/>
  <c r="Z166" i="46"/>
  <c r="Z15" i="46"/>
  <c r="Z432" i="46"/>
  <c r="Z15" i="47"/>
  <c r="Z90" i="47"/>
  <c r="AA409" i="14"/>
  <c r="Z21" i="16"/>
  <c r="Z62" i="46"/>
  <c r="Z299" i="46"/>
  <c r="Z62" i="47"/>
  <c r="AA279" i="14"/>
  <c r="AA217" i="14"/>
  <c r="Z69" i="16"/>
  <c r="Z272" i="16"/>
  <c r="Z42" i="16"/>
  <c r="Z56" i="16"/>
  <c r="X56" i="22" s="1"/>
  <c r="Z299" i="47"/>
  <c r="N376" i="20"/>
  <c r="M439" i="20"/>
  <c r="N438" i="20"/>
  <c r="N450" i="20"/>
  <c r="N447" i="20"/>
  <c r="Z11" i="47"/>
  <c r="Z28" i="47"/>
  <c r="Z75" i="47"/>
  <c r="Z76" i="47" s="1"/>
  <c r="Z124" i="47"/>
  <c r="Z66" i="47"/>
  <c r="Z67" i="47" s="1"/>
  <c r="Z79" i="47"/>
  <c r="Z171" i="47"/>
  <c r="Z37" i="47"/>
  <c r="Z38" i="47" s="1"/>
  <c r="Z271" i="47"/>
  <c r="Z11" i="46"/>
  <c r="Z28" i="46"/>
  <c r="Z75" i="46"/>
  <c r="Z76" i="46" s="1"/>
  <c r="Z124" i="46"/>
  <c r="Z66" i="46"/>
  <c r="Z67" i="46" s="1"/>
  <c r="Z79" i="46"/>
  <c r="Z37" i="46"/>
  <c r="Z38" i="46" s="1"/>
  <c r="Z81" i="46"/>
  <c r="Z271" i="46"/>
  <c r="Z66" i="16"/>
  <c r="Z163" i="16"/>
  <c r="Z55" i="16"/>
  <c r="Z84" i="16"/>
  <c r="Z195" i="16"/>
  <c r="Z23" i="16"/>
  <c r="Z264" i="16"/>
  <c r="Z17" i="16"/>
  <c r="Z72" i="16"/>
  <c r="AA401" i="14"/>
  <c r="AA169" i="14"/>
  <c r="AA175" i="14"/>
  <c r="M285" i="19"/>
  <c r="M192" i="19"/>
  <c r="Y434" i="19"/>
  <c r="X434" i="19"/>
  <c r="Y433" i="19"/>
  <c r="X433" i="19"/>
  <c r="Y432" i="19"/>
  <c r="Y431" i="19"/>
  <c r="X431" i="19"/>
  <c r="Y430" i="19"/>
  <c r="X430" i="19"/>
  <c r="W430" i="19"/>
  <c r="V430" i="19"/>
  <c r="U430" i="19"/>
  <c r="T430" i="19"/>
  <c r="S430" i="19"/>
  <c r="R430" i="19"/>
  <c r="Q430" i="19"/>
  <c r="P430" i="19"/>
  <c r="O430" i="19"/>
  <c r="N430" i="19"/>
  <c r="Y427" i="19"/>
  <c r="X427" i="19"/>
  <c r="Y426" i="19"/>
  <c r="Y425" i="19"/>
  <c r="X425" i="19"/>
  <c r="W424" i="19"/>
  <c r="V424" i="19"/>
  <c r="U424" i="19"/>
  <c r="T424" i="19"/>
  <c r="S424" i="19"/>
  <c r="R424" i="19"/>
  <c r="Q424" i="19"/>
  <c r="P424" i="19"/>
  <c r="O424" i="19"/>
  <c r="N424" i="19"/>
  <c r="Y417" i="19"/>
  <c r="X417" i="19"/>
  <c r="W417" i="19"/>
  <c r="V417" i="19"/>
  <c r="U417" i="19"/>
  <c r="T417" i="19"/>
  <c r="S417" i="19"/>
  <c r="R417" i="19"/>
  <c r="Q417" i="19"/>
  <c r="P417" i="19"/>
  <c r="O417" i="19"/>
  <c r="N417" i="19"/>
  <c r="Y416" i="19"/>
  <c r="X416" i="19"/>
  <c r="W416" i="19"/>
  <c r="V416" i="19"/>
  <c r="U416" i="19"/>
  <c r="T416" i="19"/>
  <c r="S416" i="19"/>
  <c r="R416" i="19"/>
  <c r="Q416" i="19"/>
  <c r="P416" i="19"/>
  <c r="O416" i="19"/>
  <c r="N416" i="19"/>
  <c r="W412" i="19"/>
  <c r="V412" i="19"/>
  <c r="U412" i="19"/>
  <c r="T412" i="19"/>
  <c r="S412" i="19"/>
  <c r="R412" i="19"/>
  <c r="Q412" i="19"/>
  <c r="P412" i="19"/>
  <c r="O412" i="19"/>
  <c r="N412" i="19"/>
  <c r="Y407" i="19"/>
  <c r="X407" i="19"/>
  <c r="W407" i="19"/>
  <c r="V407" i="19"/>
  <c r="U407" i="19"/>
  <c r="T407" i="19"/>
  <c r="S407" i="19"/>
  <c r="R407" i="19"/>
  <c r="Q407" i="19"/>
  <c r="P407" i="19"/>
  <c r="O407" i="19"/>
  <c r="N407" i="19"/>
  <c r="Y404" i="19"/>
  <c r="X404" i="19"/>
  <c r="Y403" i="19"/>
  <c r="X403" i="19"/>
  <c r="W403" i="19"/>
  <c r="V403" i="19"/>
  <c r="U403" i="19"/>
  <c r="T403" i="19"/>
  <c r="S403" i="19"/>
  <c r="R403" i="19"/>
  <c r="Q403" i="19"/>
  <c r="P403" i="19"/>
  <c r="O403" i="19"/>
  <c r="N403" i="19"/>
  <c r="Y402" i="19"/>
  <c r="X402" i="19"/>
  <c r="Y400" i="19"/>
  <c r="X400" i="19"/>
  <c r="Y399" i="19"/>
  <c r="X399" i="19"/>
  <c r="Y389" i="19"/>
  <c r="X389" i="19"/>
  <c r="Y388" i="19"/>
  <c r="X388" i="19"/>
  <c r="Y377" i="19"/>
  <c r="W371" i="19"/>
  <c r="V371" i="19"/>
  <c r="U371" i="19"/>
  <c r="T371" i="19"/>
  <c r="S371" i="19"/>
  <c r="R371" i="19"/>
  <c r="Q371" i="19"/>
  <c r="P371" i="19"/>
  <c r="O371" i="19"/>
  <c r="N371" i="19"/>
  <c r="W368" i="19"/>
  <c r="V368" i="19"/>
  <c r="U368" i="19"/>
  <c r="T368" i="19"/>
  <c r="S368" i="19"/>
  <c r="R368" i="19"/>
  <c r="Q368" i="19"/>
  <c r="P368" i="19"/>
  <c r="O368" i="19"/>
  <c r="N368" i="19"/>
  <c r="W322" i="19"/>
  <c r="V322" i="19"/>
  <c r="U322" i="19"/>
  <c r="T322" i="19"/>
  <c r="S322" i="19"/>
  <c r="R322" i="19"/>
  <c r="Q322" i="19"/>
  <c r="P322" i="19"/>
  <c r="O322" i="19"/>
  <c r="N322" i="19"/>
  <c r="W278" i="19"/>
  <c r="V278" i="19"/>
  <c r="U278" i="19"/>
  <c r="T278" i="19"/>
  <c r="S278" i="19"/>
  <c r="R278" i="19"/>
  <c r="Q278" i="19"/>
  <c r="P278" i="19"/>
  <c r="O278" i="19"/>
  <c r="N278" i="19"/>
  <c r="W275" i="19"/>
  <c r="V275" i="19"/>
  <c r="U275" i="19"/>
  <c r="T275" i="19"/>
  <c r="S275" i="19"/>
  <c r="R275" i="19"/>
  <c r="Q275" i="19"/>
  <c r="P275" i="19"/>
  <c r="O275" i="19"/>
  <c r="N275" i="19"/>
  <c r="W234" i="19"/>
  <c r="V234" i="19"/>
  <c r="U234" i="19"/>
  <c r="T234" i="19"/>
  <c r="S234" i="19"/>
  <c r="R234" i="19"/>
  <c r="Q234" i="19"/>
  <c r="P234" i="19"/>
  <c r="O234" i="19"/>
  <c r="N234" i="19"/>
  <c r="W185" i="19"/>
  <c r="V185" i="19"/>
  <c r="U185" i="19"/>
  <c r="T185" i="19"/>
  <c r="S185" i="19"/>
  <c r="R185" i="19"/>
  <c r="Q185" i="19"/>
  <c r="P185" i="19"/>
  <c r="O185" i="19"/>
  <c r="N185" i="19"/>
  <c r="W182" i="19"/>
  <c r="V182" i="19"/>
  <c r="U182" i="19"/>
  <c r="T182" i="19"/>
  <c r="S182" i="19"/>
  <c r="R182" i="19"/>
  <c r="Q182" i="19"/>
  <c r="P182" i="19"/>
  <c r="O182" i="19"/>
  <c r="N182" i="19"/>
  <c r="W136" i="19"/>
  <c r="V136" i="19"/>
  <c r="U136" i="19"/>
  <c r="T136" i="19"/>
  <c r="S136" i="19"/>
  <c r="R136" i="19"/>
  <c r="Q136" i="19"/>
  <c r="P136" i="19"/>
  <c r="O136" i="19"/>
  <c r="N136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Y62" i="19"/>
  <c r="Y61" i="19"/>
  <c r="Y60" i="19"/>
  <c r="Y59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Y56" i="19"/>
  <c r="Y55" i="19"/>
  <c r="Y54" i="19"/>
  <c r="Y53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Y45" i="19"/>
  <c r="X45" i="19"/>
  <c r="Y44" i="19"/>
  <c r="X44" i="19"/>
  <c r="Y34" i="19"/>
  <c r="Y33" i="19"/>
  <c r="Y32" i="19"/>
  <c r="Y31" i="19"/>
  <c r="Y30" i="19"/>
  <c r="Y28" i="19"/>
  <c r="Y27" i="19"/>
  <c r="Y17" i="19"/>
  <c r="Y16" i="19"/>
  <c r="M371" i="19"/>
  <c r="M370" i="19"/>
  <c r="M369" i="19"/>
  <c r="M368" i="19"/>
  <c r="M367" i="19"/>
  <c r="M365" i="19"/>
  <c r="M364" i="19"/>
  <c r="M363" i="19"/>
  <c r="M362" i="19"/>
  <c r="M361" i="19"/>
  <c r="M360" i="19"/>
  <c r="M359" i="19"/>
  <c r="M358" i="19"/>
  <c r="M356" i="19"/>
  <c r="M354" i="19"/>
  <c r="M353" i="19"/>
  <c r="M351" i="19"/>
  <c r="M350" i="19"/>
  <c r="M348" i="19"/>
  <c r="M347" i="19"/>
  <c r="M345" i="19"/>
  <c r="M344" i="19"/>
  <c r="M329" i="19"/>
  <c r="M328" i="19"/>
  <c r="M327" i="19"/>
  <c r="M326" i="19"/>
  <c r="M322" i="19"/>
  <c r="M320" i="19"/>
  <c r="M319" i="19"/>
  <c r="M318" i="19"/>
  <c r="M316" i="19"/>
  <c r="M315" i="19"/>
  <c r="M305" i="19"/>
  <c r="M304" i="19"/>
  <c r="M303" i="19"/>
  <c r="M302" i="19"/>
  <c r="M301" i="19"/>
  <c r="M300" i="19"/>
  <c r="M298" i="19"/>
  <c r="M294" i="19"/>
  <c r="M293" i="19"/>
  <c r="M292" i="19"/>
  <c r="M291" i="19"/>
  <c r="M290" i="19"/>
  <c r="M289" i="19"/>
  <c r="M287" i="19"/>
  <c r="M278" i="19"/>
  <c r="M277" i="19"/>
  <c r="M276" i="19"/>
  <c r="M275" i="19"/>
  <c r="M274" i="19"/>
  <c r="M272" i="19"/>
  <c r="M271" i="19"/>
  <c r="M270" i="19"/>
  <c r="M269" i="19"/>
  <c r="M268" i="19"/>
  <c r="M267" i="19"/>
  <c r="M266" i="19"/>
  <c r="M265" i="19"/>
  <c r="M264" i="19"/>
  <c r="M263" i="19"/>
  <c r="M261" i="19"/>
  <c r="M260" i="19"/>
  <c r="M258" i="19"/>
  <c r="M257" i="19"/>
  <c r="M255" i="19"/>
  <c r="M254" i="19"/>
  <c r="M252" i="19"/>
  <c r="M251" i="19"/>
  <c r="M236" i="19"/>
  <c r="M235" i="19"/>
  <c r="M234" i="19"/>
  <c r="M233" i="19"/>
  <c r="M229" i="19"/>
  <c r="M227" i="19"/>
  <c r="M226" i="19"/>
  <c r="M225" i="19"/>
  <c r="M223" i="19"/>
  <c r="M222" i="19"/>
  <c r="M212" i="19"/>
  <c r="M211" i="19"/>
  <c r="M210" i="19"/>
  <c r="M209" i="19"/>
  <c r="M208" i="19"/>
  <c r="M207" i="19"/>
  <c r="M205" i="19"/>
  <c r="M201" i="19"/>
  <c r="M200" i="19"/>
  <c r="M199" i="19"/>
  <c r="M198" i="19"/>
  <c r="M197" i="19"/>
  <c r="M194" i="19"/>
  <c r="M185" i="19"/>
  <c r="M184" i="19"/>
  <c r="M183" i="19"/>
  <c r="M182" i="19"/>
  <c r="M181" i="19"/>
  <c r="M179" i="19"/>
  <c r="M178" i="19"/>
  <c r="M177" i="19"/>
  <c r="M176" i="19"/>
  <c r="M175" i="19"/>
  <c r="M174" i="19"/>
  <c r="M173" i="19"/>
  <c r="M172" i="19"/>
  <c r="M170" i="19"/>
  <c r="M168" i="19"/>
  <c r="M167" i="19"/>
  <c r="M165" i="19"/>
  <c r="M164" i="19"/>
  <c r="M162" i="19"/>
  <c r="M161" i="19"/>
  <c r="M159" i="19"/>
  <c r="M158" i="19"/>
  <c r="M143" i="19"/>
  <c r="M142" i="19"/>
  <c r="M141" i="19"/>
  <c r="M140" i="19"/>
  <c r="M136" i="19"/>
  <c r="M134" i="19"/>
  <c r="M133" i="19"/>
  <c r="M132" i="19"/>
  <c r="M130" i="19"/>
  <c r="M129" i="19"/>
  <c r="M119" i="19"/>
  <c r="M118" i="19"/>
  <c r="M117" i="19"/>
  <c r="M116" i="19"/>
  <c r="M115" i="19"/>
  <c r="M114" i="19"/>
  <c r="M112" i="19"/>
  <c r="M108" i="19"/>
  <c r="M107" i="19"/>
  <c r="M106" i="19"/>
  <c r="M105" i="19"/>
  <c r="M104" i="19"/>
  <c r="M92" i="19"/>
  <c r="M91" i="19"/>
  <c r="M90" i="19"/>
  <c r="M89" i="19"/>
  <c r="M88" i="19"/>
  <c r="M86" i="19"/>
  <c r="M85" i="19"/>
  <c r="M84" i="19"/>
  <c r="M83" i="19"/>
  <c r="M82" i="19"/>
  <c r="M81" i="19"/>
  <c r="M80" i="19"/>
  <c r="M79" i="19"/>
  <c r="M77" i="19"/>
  <c r="M75" i="19"/>
  <c r="M74" i="19"/>
  <c r="M72" i="19"/>
  <c r="M71" i="19"/>
  <c r="M69" i="19"/>
  <c r="M68" i="19"/>
  <c r="M66" i="19"/>
  <c r="M65" i="19"/>
  <c r="M63" i="19"/>
  <c r="M62" i="19"/>
  <c r="M61" i="19"/>
  <c r="M60" i="19"/>
  <c r="M59" i="19"/>
  <c r="M57" i="19"/>
  <c r="M56" i="19"/>
  <c r="M55" i="19"/>
  <c r="M54" i="19"/>
  <c r="M53" i="19"/>
  <c r="M51" i="19"/>
  <c r="M50" i="19"/>
  <c r="M49" i="19"/>
  <c r="M48" i="19"/>
  <c r="M47" i="19"/>
  <c r="M45" i="19"/>
  <c r="M44" i="19"/>
  <c r="M43" i="19"/>
  <c r="M42" i="19"/>
  <c r="M41" i="19"/>
  <c r="M40" i="19"/>
  <c r="M39" i="19"/>
  <c r="M37" i="19"/>
  <c r="M36" i="19"/>
  <c r="M34" i="19"/>
  <c r="M33" i="19"/>
  <c r="M32" i="19"/>
  <c r="M30" i="19"/>
  <c r="M28" i="19"/>
  <c r="M27" i="19"/>
  <c r="M26" i="19"/>
  <c r="M25" i="19"/>
  <c r="M24" i="19"/>
  <c r="M23" i="19"/>
  <c r="M22" i="19"/>
  <c r="M21" i="19"/>
  <c r="M20" i="19"/>
  <c r="M19" i="19"/>
  <c r="M17" i="19"/>
  <c r="M16" i="19"/>
  <c r="M15" i="19"/>
  <c r="M14" i="19"/>
  <c r="M13" i="19"/>
  <c r="M12" i="19"/>
  <c r="M11" i="19"/>
  <c r="M10" i="19"/>
  <c r="M9" i="19"/>
  <c r="Y448" i="47"/>
  <c r="X448" i="47"/>
  <c r="W448" i="47"/>
  <c r="V448" i="47"/>
  <c r="U448" i="47"/>
  <c r="T448" i="47"/>
  <c r="R448" i="47"/>
  <c r="Q448" i="47"/>
  <c r="P448" i="47"/>
  <c r="Y445" i="47"/>
  <c r="X445" i="47"/>
  <c r="W445" i="47"/>
  <c r="V445" i="47"/>
  <c r="U445" i="47"/>
  <c r="T445" i="47"/>
  <c r="S445" i="47"/>
  <c r="R445" i="47"/>
  <c r="Q445" i="47"/>
  <c r="P445" i="47"/>
  <c r="Y442" i="47"/>
  <c r="X442" i="47"/>
  <c r="W442" i="47"/>
  <c r="V442" i="47"/>
  <c r="U442" i="47"/>
  <c r="T442" i="47"/>
  <c r="S442" i="47"/>
  <c r="R442" i="47"/>
  <c r="Q442" i="47"/>
  <c r="P442" i="47"/>
  <c r="Y439" i="47"/>
  <c r="X439" i="47"/>
  <c r="W439" i="47"/>
  <c r="V439" i="47"/>
  <c r="U439" i="47"/>
  <c r="T439" i="47"/>
  <c r="S439" i="47"/>
  <c r="R439" i="47"/>
  <c r="Y410" i="47"/>
  <c r="X410" i="47"/>
  <c r="V410" i="47"/>
  <c r="U410" i="47"/>
  <c r="T410" i="47"/>
  <c r="R410" i="47"/>
  <c r="Q410" i="47"/>
  <c r="Y355" i="47"/>
  <c r="X355" i="47"/>
  <c r="W355" i="47"/>
  <c r="V355" i="47"/>
  <c r="U355" i="47"/>
  <c r="T355" i="47"/>
  <c r="R355" i="47"/>
  <c r="Q355" i="47"/>
  <c r="Y352" i="47"/>
  <c r="X352" i="47"/>
  <c r="V352" i="47"/>
  <c r="U352" i="47"/>
  <c r="T352" i="47"/>
  <c r="Q352" i="47"/>
  <c r="P352" i="47"/>
  <c r="X349" i="47"/>
  <c r="W349" i="47"/>
  <c r="V349" i="47"/>
  <c r="T349" i="47"/>
  <c r="S349" i="47"/>
  <c r="R349" i="47"/>
  <c r="Q349" i="47"/>
  <c r="Y346" i="47"/>
  <c r="X346" i="47"/>
  <c r="W346" i="47"/>
  <c r="V346" i="47"/>
  <c r="U346" i="47"/>
  <c r="T346" i="47"/>
  <c r="R346" i="47"/>
  <c r="Q346" i="47"/>
  <c r="P346" i="47"/>
  <c r="Y317" i="47"/>
  <c r="X317" i="47"/>
  <c r="W317" i="47"/>
  <c r="V317" i="47"/>
  <c r="U317" i="47"/>
  <c r="T317" i="47"/>
  <c r="R317" i="47"/>
  <c r="Q317" i="47"/>
  <c r="P317" i="47"/>
  <c r="Y262" i="47"/>
  <c r="X262" i="47"/>
  <c r="W262" i="47"/>
  <c r="V262" i="47"/>
  <c r="U262" i="47"/>
  <c r="T262" i="47"/>
  <c r="S262" i="47"/>
  <c r="Q262" i="47"/>
  <c r="P262" i="47"/>
  <c r="Y259" i="47"/>
  <c r="X259" i="47"/>
  <c r="W259" i="47"/>
  <c r="V259" i="47"/>
  <c r="U259" i="47"/>
  <c r="T259" i="47"/>
  <c r="S259" i="47"/>
  <c r="R259" i="47"/>
  <c r="Q259" i="47"/>
  <c r="Y256" i="47"/>
  <c r="X256" i="47"/>
  <c r="W256" i="47"/>
  <c r="V256" i="47"/>
  <c r="U256" i="47"/>
  <c r="T256" i="47"/>
  <c r="S256" i="47"/>
  <c r="R256" i="47"/>
  <c r="Q256" i="47"/>
  <c r="P256" i="47"/>
  <c r="Y253" i="47"/>
  <c r="X253" i="47"/>
  <c r="W253" i="47"/>
  <c r="V253" i="47"/>
  <c r="U253" i="47"/>
  <c r="T253" i="47"/>
  <c r="S253" i="47"/>
  <c r="R253" i="47"/>
  <c r="Q253" i="47"/>
  <c r="Y43" i="47"/>
  <c r="X43" i="47"/>
  <c r="W43" i="47"/>
  <c r="V43" i="47"/>
  <c r="U43" i="47"/>
  <c r="T43" i="47"/>
  <c r="S43" i="47"/>
  <c r="R43" i="47"/>
  <c r="Q43" i="47"/>
  <c r="P43" i="47"/>
  <c r="Y224" i="47"/>
  <c r="X224" i="47"/>
  <c r="W224" i="47"/>
  <c r="U224" i="47"/>
  <c r="T224" i="47"/>
  <c r="R224" i="47"/>
  <c r="Q224" i="47"/>
  <c r="P224" i="47"/>
  <c r="Y169" i="47"/>
  <c r="X169" i="47"/>
  <c r="V169" i="47"/>
  <c r="U169" i="47"/>
  <c r="T169" i="47"/>
  <c r="S169" i="47"/>
  <c r="Q169" i="47"/>
  <c r="P169" i="47"/>
  <c r="Y166" i="47"/>
  <c r="W166" i="47"/>
  <c r="V166" i="47"/>
  <c r="T166" i="47"/>
  <c r="S166" i="47"/>
  <c r="Y163" i="47"/>
  <c r="X163" i="47"/>
  <c r="W163" i="47"/>
  <c r="V163" i="47"/>
  <c r="U163" i="47"/>
  <c r="T163" i="47"/>
  <c r="Q163" i="47"/>
  <c r="X160" i="47"/>
  <c r="W160" i="47"/>
  <c r="V160" i="47"/>
  <c r="U160" i="47"/>
  <c r="S160" i="47"/>
  <c r="Q160" i="47"/>
  <c r="P160" i="47"/>
  <c r="W131" i="47"/>
  <c r="V131" i="47"/>
  <c r="S131" i="47"/>
  <c r="Q131" i="47"/>
  <c r="Y377" i="47"/>
  <c r="X377" i="47"/>
  <c r="W377" i="47"/>
  <c r="V377" i="47"/>
  <c r="U377" i="47"/>
  <c r="T377" i="47"/>
  <c r="S377" i="47"/>
  <c r="R377" i="47"/>
  <c r="Q377" i="47"/>
  <c r="Y284" i="47"/>
  <c r="X284" i="47"/>
  <c r="W284" i="47"/>
  <c r="V284" i="47"/>
  <c r="U284" i="47"/>
  <c r="R284" i="47"/>
  <c r="Q284" i="47"/>
  <c r="R5" i="47"/>
  <c r="AG464" i="47"/>
  <c r="AF464" i="47"/>
  <c r="AG461" i="47"/>
  <c r="AF461" i="47"/>
  <c r="AG460" i="47"/>
  <c r="AF460" i="47"/>
  <c r="AG458" i="47"/>
  <c r="AF458" i="47"/>
  <c r="AG457" i="47"/>
  <c r="AF457" i="47"/>
  <c r="O450" i="47"/>
  <c r="AG449" i="47"/>
  <c r="AF449" i="47"/>
  <c r="AG446" i="47"/>
  <c r="AF446" i="47"/>
  <c r="AG443" i="47"/>
  <c r="AF443" i="47"/>
  <c r="AG440" i="47"/>
  <c r="AF440" i="47"/>
  <c r="AG437" i="47"/>
  <c r="AF437" i="47"/>
  <c r="AG419" i="47"/>
  <c r="AF419" i="47"/>
  <c r="AF415" i="47"/>
  <c r="AG412" i="47"/>
  <c r="AF412" i="47"/>
  <c r="AG411" i="47"/>
  <c r="AF411" i="47"/>
  <c r="AG408" i="47"/>
  <c r="AF408" i="47"/>
  <c r="O392" i="47"/>
  <c r="AG391" i="47"/>
  <c r="AF391" i="47"/>
  <c r="O381" i="47"/>
  <c r="AG380" i="47"/>
  <c r="AF380" i="47"/>
  <c r="O379" i="47"/>
  <c r="O377" i="47"/>
  <c r="AG371" i="47"/>
  <c r="AF371" i="47"/>
  <c r="AG368" i="47"/>
  <c r="AF368" i="47"/>
  <c r="AG367" i="47"/>
  <c r="AF367" i="47"/>
  <c r="AG365" i="47"/>
  <c r="AF365" i="47"/>
  <c r="AG364" i="47"/>
  <c r="AF364" i="47"/>
  <c r="O357" i="47"/>
  <c r="AG356" i="47"/>
  <c r="AF356" i="47"/>
  <c r="AG353" i="47"/>
  <c r="AF353" i="47"/>
  <c r="AG350" i="47"/>
  <c r="AF350" i="47"/>
  <c r="Y349" i="47"/>
  <c r="AG347" i="47"/>
  <c r="AF347" i="47"/>
  <c r="AG344" i="47"/>
  <c r="AF344" i="47"/>
  <c r="AG326" i="47"/>
  <c r="AF326" i="47"/>
  <c r="AF322" i="47"/>
  <c r="AG319" i="47"/>
  <c r="AF319" i="47"/>
  <c r="AG318" i="47"/>
  <c r="AF318" i="47"/>
  <c r="AG315" i="47"/>
  <c r="AF315" i="47"/>
  <c r="O299" i="47"/>
  <c r="AG298" i="47"/>
  <c r="AF298" i="47"/>
  <c r="O288" i="47"/>
  <c r="AG287" i="47"/>
  <c r="AF287" i="47"/>
  <c r="O286" i="47"/>
  <c r="O284" i="47"/>
  <c r="AG278" i="47"/>
  <c r="AF278" i="47"/>
  <c r="AG275" i="47"/>
  <c r="AF275" i="47"/>
  <c r="AG274" i="47"/>
  <c r="AF274" i="47"/>
  <c r="AG263" i="47"/>
  <c r="AF263" i="47"/>
  <c r="AG260" i="47"/>
  <c r="AF260" i="47"/>
  <c r="AG257" i="47"/>
  <c r="AF257" i="47"/>
  <c r="AG254" i="47"/>
  <c r="AF254" i="47"/>
  <c r="AG251" i="47"/>
  <c r="AF251" i="47"/>
  <c r="AG234" i="47"/>
  <c r="AF234" i="47"/>
  <c r="AG233" i="47"/>
  <c r="AF233" i="47"/>
  <c r="AG226" i="47"/>
  <c r="AF226" i="47"/>
  <c r="AG225" i="47"/>
  <c r="AF225" i="47"/>
  <c r="AG222" i="47"/>
  <c r="AF222" i="47"/>
  <c r="O206" i="47"/>
  <c r="AG205" i="47"/>
  <c r="AF205" i="47"/>
  <c r="O195" i="47"/>
  <c r="AG194" i="47"/>
  <c r="AF194" i="47"/>
  <c r="O193" i="47"/>
  <c r="O191" i="47"/>
  <c r="AF185" i="47"/>
  <c r="AF182" i="47"/>
  <c r="AG181" i="47"/>
  <c r="AF181" i="47"/>
  <c r="AG179" i="47"/>
  <c r="AF179" i="47"/>
  <c r="AG178" i="47"/>
  <c r="AF178" i="47"/>
  <c r="O171" i="47"/>
  <c r="M196" i="19" s="1"/>
  <c r="AG170" i="47"/>
  <c r="AF170" i="47"/>
  <c r="AG167" i="47"/>
  <c r="AF167" i="47"/>
  <c r="AG164" i="47"/>
  <c r="AF164" i="47"/>
  <c r="AG161" i="47"/>
  <c r="AF161" i="47"/>
  <c r="AG158" i="47"/>
  <c r="AF158" i="47"/>
  <c r="AG140" i="47"/>
  <c r="AF140" i="47"/>
  <c r="AF136" i="47"/>
  <c r="AG133" i="47"/>
  <c r="AF133" i="47"/>
  <c r="AG132" i="47"/>
  <c r="AF132" i="47"/>
  <c r="AG129" i="47"/>
  <c r="AF129" i="47"/>
  <c r="O113" i="47"/>
  <c r="AG112" i="47"/>
  <c r="AF112" i="47"/>
  <c r="O102" i="47"/>
  <c r="AG101" i="47"/>
  <c r="AF101" i="47"/>
  <c r="O100" i="47"/>
  <c r="O98" i="47"/>
  <c r="Y92" i="47"/>
  <c r="X92" i="47"/>
  <c r="W92" i="47"/>
  <c r="V92" i="47"/>
  <c r="U92" i="47"/>
  <c r="T92" i="47"/>
  <c r="S92" i="47"/>
  <c r="R92" i="47"/>
  <c r="Q92" i="47"/>
  <c r="P92" i="47"/>
  <c r="AG88" i="47"/>
  <c r="AF88" i="47"/>
  <c r="O78" i="47"/>
  <c r="M103" i="19" s="1"/>
  <c r="AG77" i="47"/>
  <c r="AF77" i="47"/>
  <c r="AG74" i="47"/>
  <c r="AF74" i="47"/>
  <c r="AG71" i="47"/>
  <c r="AF71" i="47"/>
  <c r="AG68" i="47"/>
  <c r="AF68" i="47"/>
  <c r="AG65" i="47"/>
  <c r="AF65" i="47"/>
  <c r="AG47" i="47"/>
  <c r="AF47" i="47"/>
  <c r="Y45" i="47"/>
  <c r="X45" i="47"/>
  <c r="W45" i="47"/>
  <c r="V45" i="47"/>
  <c r="U45" i="47"/>
  <c r="T45" i="47"/>
  <c r="S45" i="47"/>
  <c r="R45" i="47"/>
  <c r="Q45" i="47"/>
  <c r="P45" i="47"/>
  <c r="Y44" i="47"/>
  <c r="X44" i="47"/>
  <c r="W44" i="47"/>
  <c r="V44" i="47"/>
  <c r="U44" i="47"/>
  <c r="T44" i="47"/>
  <c r="S44" i="47"/>
  <c r="R44" i="47"/>
  <c r="Q44" i="47"/>
  <c r="P44" i="47"/>
  <c r="AG39" i="47"/>
  <c r="AF39" i="47"/>
  <c r="AG36" i="47"/>
  <c r="AF36" i="47"/>
  <c r="O31" i="47"/>
  <c r="AG19" i="47"/>
  <c r="AF19" i="47"/>
  <c r="AG8" i="47"/>
  <c r="AF8" i="47"/>
  <c r="W5" i="47"/>
  <c r="T5" i="47"/>
  <c r="S5" i="47"/>
  <c r="Q5" i="47"/>
  <c r="P5" i="47"/>
  <c r="Y5" i="47"/>
  <c r="X5" i="47"/>
  <c r="V5" i="47"/>
  <c r="U5" i="47"/>
  <c r="O78" i="46"/>
  <c r="M78" i="19" s="1"/>
  <c r="O171" i="46"/>
  <c r="M171" i="19" s="1"/>
  <c r="O450" i="46"/>
  <c r="O357" i="46"/>
  <c r="M357" i="19" s="1"/>
  <c r="Z40" i="16" l="1"/>
  <c r="W26" i="47"/>
  <c r="W62" i="47"/>
  <c r="W42" i="47"/>
  <c r="Y84" i="47"/>
  <c r="M439" i="21"/>
  <c r="M465" i="21"/>
  <c r="O441" i="20"/>
  <c r="O441" i="21" s="1"/>
  <c r="N442" i="20"/>
  <c r="O457" i="20"/>
  <c r="O457" i="21" s="1"/>
  <c r="O444" i="20"/>
  <c r="O444" i="21" s="1"/>
  <c r="O456" i="20"/>
  <c r="N440" i="21"/>
  <c r="N440" i="22" s="1"/>
  <c r="O455" i="20"/>
  <c r="O454" i="20"/>
  <c r="O453" i="20"/>
  <c r="O414" i="20"/>
  <c r="N376" i="21"/>
  <c r="N445" i="20"/>
  <c r="N457" i="21"/>
  <c r="O449" i="20"/>
  <c r="N447" i="21"/>
  <c r="N448" i="21" s="1"/>
  <c r="O446" i="20"/>
  <c r="O443" i="20"/>
  <c r="O458" i="20"/>
  <c r="O464" i="20"/>
  <c r="O464" i="21" s="1"/>
  <c r="N450" i="21"/>
  <c r="N459" i="21" s="1"/>
  <c r="O437" i="20"/>
  <c r="O422" i="20"/>
  <c r="O415" i="20"/>
  <c r="O451" i="20"/>
  <c r="N460" i="21"/>
  <c r="N465" i="21" s="1"/>
  <c r="O440" i="20"/>
  <c r="O463" i="20"/>
  <c r="O462" i="20"/>
  <c r="O461" i="20"/>
  <c r="N437" i="21"/>
  <c r="P21" i="47"/>
  <c r="T49" i="47"/>
  <c r="X61" i="47"/>
  <c r="R83" i="47"/>
  <c r="T91" i="47"/>
  <c r="Z40" i="47"/>
  <c r="Z46" i="47" s="1"/>
  <c r="U10" i="47"/>
  <c r="Q27" i="47"/>
  <c r="S33" i="47"/>
  <c r="Y21" i="47"/>
  <c r="W272" i="47"/>
  <c r="X272" i="47"/>
  <c r="V271" i="47"/>
  <c r="AF359" i="47"/>
  <c r="AF383" i="47"/>
  <c r="Q42" i="47"/>
  <c r="Y55" i="47"/>
  <c r="W91" i="47"/>
  <c r="S10" i="47"/>
  <c r="Z89" i="47"/>
  <c r="Z93" i="47" s="1"/>
  <c r="Q11" i="47"/>
  <c r="U246" i="47"/>
  <c r="S327" i="47"/>
  <c r="U333" i="47"/>
  <c r="Z60" i="47"/>
  <c r="Z64" i="47" s="1"/>
  <c r="Z54" i="47"/>
  <c r="Z58" i="47" s="1"/>
  <c r="S24" i="47"/>
  <c r="Q25" i="47"/>
  <c r="Y25" i="47"/>
  <c r="U27" i="47"/>
  <c r="S28" i="47"/>
  <c r="Q32" i="47"/>
  <c r="Y32" i="47"/>
  <c r="W33" i="47"/>
  <c r="U34" i="47"/>
  <c r="S37" i="47"/>
  <c r="S38" i="47" s="1"/>
  <c r="Q41" i="47"/>
  <c r="Y41" i="47"/>
  <c r="U49" i="47"/>
  <c r="S50" i="47"/>
  <c r="W55" i="47"/>
  <c r="U56" i="47"/>
  <c r="Q61" i="47"/>
  <c r="Y61" i="47"/>
  <c r="S66" i="47"/>
  <c r="S67" i="47" s="1"/>
  <c r="Y69" i="47"/>
  <c r="Y70" i="47" s="1"/>
  <c r="W72" i="47"/>
  <c r="W73" i="47" s="1"/>
  <c r="S79" i="47"/>
  <c r="Q80" i="47"/>
  <c r="Y80" i="47"/>
  <c r="W81" i="47"/>
  <c r="U82" i="47"/>
  <c r="S83" i="47"/>
  <c r="Q84" i="47"/>
  <c r="W90" i="47"/>
  <c r="U91" i="47"/>
  <c r="Z48" i="47"/>
  <c r="Z52" i="47" s="1"/>
  <c r="Y11" i="47"/>
  <c r="W12" i="47"/>
  <c r="U13" i="47"/>
  <c r="S14" i="47"/>
  <c r="Q15" i="47"/>
  <c r="Y15" i="47"/>
  <c r="W16" i="47"/>
  <c r="U17" i="47"/>
  <c r="Y22" i="47"/>
  <c r="W23" i="47"/>
  <c r="U24" i="47"/>
  <c r="S25" i="47"/>
  <c r="Q26" i="47"/>
  <c r="Y26" i="47"/>
  <c r="W27" i="47"/>
  <c r="U28" i="47"/>
  <c r="Q33" i="47"/>
  <c r="Y33" i="47"/>
  <c r="U37" i="47"/>
  <c r="U38" i="47" s="1"/>
  <c r="Y42" i="47"/>
  <c r="U50" i="47"/>
  <c r="Q55" i="47"/>
  <c r="S61" i="47"/>
  <c r="Q62" i="47"/>
  <c r="Y62" i="47"/>
  <c r="Q72" i="47"/>
  <c r="Q73" i="47" s="1"/>
  <c r="W75" i="47"/>
  <c r="W76" i="47" s="1"/>
  <c r="S80" i="47"/>
  <c r="Y81" i="47"/>
  <c r="W82" i="47"/>
  <c r="U83" i="47"/>
  <c r="S84" i="47"/>
  <c r="Q90" i="47"/>
  <c r="Y90" i="47"/>
  <c r="U75" i="47"/>
  <c r="U76" i="47" s="1"/>
  <c r="W352" i="47"/>
  <c r="Q69" i="47"/>
  <c r="Q70" i="47" s="1"/>
  <c r="AF139" i="47"/>
  <c r="U131" i="47"/>
  <c r="X432" i="19"/>
  <c r="AA456" i="14"/>
  <c r="AA473" i="14"/>
  <c r="AA514" i="14"/>
  <c r="AA304" i="14"/>
  <c r="V49" i="47"/>
  <c r="P55" i="47"/>
  <c r="X55" i="47"/>
  <c r="V56" i="47"/>
  <c r="R61" i="47"/>
  <c r="P62" i="47"/>
  <c r="X62" i="47"/>
  <c r="T66" i="47"/>
  <c r="T67" i="47" s="1"/>
  <c r="R69" i="47"/>
  <c r="R70" i="47" s="1"/>
  <c r="X72" i="47"/>
  <c r="X73" i="47" s="1"/>
  <c r="R80" i="47"/>
  <c r="P81" i="47"/>
  <c r="X81" i="47"/>
  <c r="V82" i="47"/>
  <c r="T83" i="47"/>
  <c r="R84" i="47"/>
  <c r="X90" i="47"/>
  <c r="V91" i="47"/>
  <c r="Z76" i="16"/>
  <c r="T272" i="47"/>
  <c r="R271" i="47"/>
  <c r="S147" i="47"/>
  <c r="Y153" i="47"/>
  <c r="U264" i="47"/>
  <c r="Q272" i="47"/>
  <c r="Y272" i="47"/>
  <c r="Y333" i="47"/>
  <c r="W339" i="47"/>
  <c r="Z60" i="46"/>
  <c r="Z64" i="46" s="1"/>
  <c r="X30" i="19"/>
  <c r="X28" i="19"/>
  <c r="Z48" i="16"/>
  <c r="Z52" i="16" s="1"/>
  <c r="Z89" i="16"/>
  <c r="Z93" i="16" s="1"/>
  <c r="AD185" i="19"/>
  <c r="X53" i="19"/>
  <c r="Z285" i="16"/>
  <c r="X34" i="19"/>
  <c r="X426" i="19"/>
  <c r="V10" i="47"/>
  <c r="T11" i="47"/>
  <c r="R12" i="47"/>
  <c r="X13" i="47"/>
  <c r="V14" i="47"/>
  <c r="T15" i="47"/>
  <c r="R16" i="47"/>
  <c r="P17" i="47"/>
  <c r="X17" i="47"/>
  <c r="V21" i="47"/>
  <c r="T22" i="47"/>
  <c r="R23" i="47"/>
  <c r="P24" i="47"/>
  <c r="X24" i="47"/>
  <c r="V25" i="47"/>
  <c r="T26" i="47"/>
  <c r="R27" i="47"/>
  <c r="P28" i="47"/>
  <c r="X28" i="47"/>
  <c r="V32" i="47"/>
  <c r="T33" i="47"/>
  <c r="R34" i="47"/>
  <c r="X37" i="47"/>
  <c r="X38" i="47" s="1"/>
  <c r="V41" i="47"/>
  <c r="T42" i="47"/>
  <c r="R49" i="47"/>
  <c r="P50" i="47"/>
  <c r="X50" i="47"/>
  <c r="T55" i="47"/>
  <c r="V61" i="47"/>
  <c r="T62" i="47"/>
  <c r="R75" i="47"/>
  <c r="R76" i="47" s="1"/>
  <c r="P79" i="47"/>
  <c r="X79" i="47"/>
  <c r="V80" i="47"/>
  <c r="T81" i="47"/>
  <c r="R82" i="47"/>
  <c r="X83" i="47"/>
  <c r="V84" i="47"/>
  <c r="T90" i="47"/>
  <c r="R91" i="47"/>
  <c r="Z31" i="47"/>
  <c r="X27" i="19"/>
  <c r="Z99" i="46"/>
  <c r="Z9" i="46"/>
  <c r="Z18" i="46" s="1"/>
  <c r="X61" i="19"/>
  <c r="Z89" i="46"/>
  <c r="Z93" i="46" s="1"/>
  <c r="AF106" i="47"/>
  <c r="Z48" i="46"/>
  <c r="Z52" i="46" s="1"/>
  <c r="Z54" i="46"/>
  <c r="Z58" i="46" s="1"/>
  <c r="AF418" i="47"/>
  <c r="AG465" i="47"/>
  <c r="U11" i="47"/>
  <c r="S12" i="47"/>
  <c r="S16" i="47"/>
  <c r="W21" i="47"/>
  <c r="W25" i="47"/>
  <c r="Q28" i="47"/>
  <c r="W32" i="47"/>
  <c r="U42" i="47"/>
  <c r="Q66" i="47"/>
  <c r="Q67" i="47" s="1"/>
  <c r="S75" i="47"/>
  <c r="S76" i="47" s="1"/>
  <c r="Q79" i="47"/>
  <c r="U81" i="47"/>
  <c r="AF397" i="47"/>
  <c r="P131" i="47"/>
  <c r="AI130" i="47"/>
  <c r="P66" i="47"/>
  <c r="AI159" i="47"/>
  <c r="AI252" i="47"/>
  <c r="AI348" i="47"/>
  <c r="AI444" i="47"/>
  <c r="AI376" i="47"/>
  <c r="P163" i="47"/>
  <c r="AI162" i="47"/>
  <c r="AI255" i="47"/>
  <c r="AI351" i="47"/>
  <c r="AI447" i="47"/>
  <c r="P166" i="47"/>
  <c r="AI165" i="47"/>
  <c r="AI258" i="47"/>
  <c r="AI354" i="47"/>
  <c r="P410" i="47"/>
  <c r="AI409" i="47"/>
  <c r="AI438" i="47"/>
  <c r="Y72" i="47"/>
  <c r="Y73" i="47" s="1"/>
  <c r="AI283" i="47"/>
  <c r="AI168" i="47"/>
  <c r="AI223" i="47"/>
  <c r="AI261" i="47"/>
  <c r="AI316" i="47"/>
  <c r="AI345" i="47"/>
  <c r="AI441" i="47"/>
  <c r="X56" i="19"/>
  <c r="Z378" i="47"/>
  <c r="Z379" i="47" s="1"/>
  <c r="Z86" i="47"/>
  <c r="W10" i="47"/>
  <c r="S102" i="47"/>
  <c r="S111" i="47" s="1"/>
  <c r="Q13" i="47"/>
  <c r="Y13" i="47"/>
  <c r="W14" i="47"/>
  <c r="U15" i="47"/>
  <c r="Q17" i="47"/>
  <c r="Y17" i="47"/>
  <c r="U22" i="47"/>
  <c r="S23" i="47"/>
  <c r="U26" i="47"/>
  <c r="S27" i="47"/>
  <c r="Y28" i="47"/>
  <c r="U33" i="47"/>
  <c r="S34" i="47"/>
  <c r="Q37" i="47"/>
  <c r="Q38" i="47" s="1"/>
  <c r="Y37" i="47"/>
  <c r="Y38" i="47" s="1"/>
  <c r="W41" i="47"/>
  <c r="S49" i="47"/>
  <c r="Q50" i="47"/>
  <c r="Y141" i="47"/>
  <c r="U55" i="47"/>
  <c r="S56" i="47"/>
  <c r="Q147" i="47"/>
  <c r="W61" i="47"/>
  <c r="U153" i="47"/>
  <c r="Y66" i="47"/>
  <c r="Y67" i="47" s="1"/>
  <c r="W69" i="47"/>
  <c r="W70" i="47" s="1"/>
  <c r="U72" i="47"/>
  <c r="U73" i="47" s="1"/>
  <c r="Y79" i="47"/>
  <c r="W80" i="47"/>
  <c r="S82" i="47"/>
  <c r="Q83" i="47"/>
  <c r="Y83" i="47"/>
  <c r="W84" i="47"/>
  <c r="U90" i="47"/>
  <c r="S91" i="47"/>
  <c r="Q195" i="47"/>
  <c r="Q204" i="47" s="1"/>
  <c r="W22" i="47"/>
  <c r="U23" i="47"/>
  <c r="U272" i="47"/>
  <c r="S355" i="47"/>
  <c r="R10" i="47"/>
  <c r="P11" i="47"/>
  <c r="X11" i="47"/>
  <c r="V12" i="47"/>
  <c r="T13" i="47"/>
  <c r="R14" i="47"/>
  <c r="P15" i="47"/>
  <c r="X15" i="47"/>
  <c r="V16" i="47"/>
  <c r="T17" i="47"/>
  <c r="P22" i="47"/>
  <c r="X22" i="47"/>
  <c r="V23" i="47"/>
  <c r="P26" i="47"/>
  <c r="V27" i="47"/>
  <c r="T28" i="47"/>
  <c r="R32" i="47"/>
  <c r="P33" i="47"/>
  <c r="V34" i="47"/>
  <c r="T37" i="47"/>
  <c r="T38" i="47" s="1"/>
  <c r="R41" i="47"/>
  <c r="P42" i="47"/>
  <c r="W66" i="47"/>
  <c r="W67" i="47" s="1"/>
  <c r="R147" i="47"/>
  <c r="AF176" i="47"/>
  <c r="P10" i="47"/>
  <c r="X10" i="47"/>
  <c r="V11" i="47"/>
  <c r="T12" i="47"/>
  <c r="AF199" i="47"/>
  <c r="P14" i="47"/>
  <c r="X14" i="47"/>
  <c r="V15" i="47"/>
  <c r="T16" i="47"/>
  <c r="R17" i="47"/>
  <c r="X21" i="47"/>
  <c r="V22" i="47"/>
  <c r="T23" i="47"/>
  <c r="R24" i="47"/>
  <c r="AF211" i="47"/>
  <c r="X25" i="47"/>
  <c r="V26" i="47"/>
  <c r="T27" i="47"/>
  <c r="R28" i="47"/>
  <c r="P32" i="47"/>
  <c r="X32" i="47"/>
  <c r="V33" i="47"/>
  <c r="T34" i="47"/>
  <c r="P41" i="47"/>
  <c r="X41" i="47"/>
  <c r="V42" i="47"/>
  <c r="AF235" i="47"/>
  <c r="AF236" i="47"/>
  <c r="T246" i="47"/>
  <c r="AF261" i="47"/>
  <c r="AF262" i="47" s="1"/>
  <c r="AF265" i="47"/>
  <c r="AF268" i="47"/>
  <c r="AF269" i="47"/>
  <c r="AF277" i="47"/>
  <c r="AF292" i="47"/>
  <c r="AF293" i="47"/>
  <c r="AF300" i="47"/>
  <c r="AF303" i="47"/>
  <c r="AF304" i="47"/>
  <c r="AF316" i="47"/>
  <c r="AF317" i="47" s="1"/>
  <c r="AF320" i="47"/>
  <c r="R327" i="47"/>
  <c r="V55" i="47"/>
  <c r="T56" i="47"/>
  <c r="P61" i="47"/>
  <c r="V339" i="47"/>
  <c r="P69" i="47"/>
  <c r="P70" i="47" s="1"/>
  <c r="R79" i="47"/>
  <c r="P80" i="47"/>
  <c r="X80" i="47"/>
  <c r="V81" i="47"/>
  <c r="T82" i="47"/>
  <c r="AF362" i="47"/>
  <c r="AF363" i="47"/>
  <c r="X84" i="47"/>
  <c r="V90" i="47"/>
  <c r="AF382" i="47"/>
  <c r="AF386" i="47"/>
  <c r="AF387" i="47"/>
  <c r="AF393" i="47"/>
  <c r="AF394" i="47"/>
  <c r="AF398" i="47"/>
  <c r="AF413" i="47"/>
  <c r="AF414" i="47"/>
  <c r="T420" i="47"/>
  <c r="V426" i="47"/>
  <c r="P432" i="47"/>
  <c r="X432" i="47"/>
  <c r="AF452" i="47"/>
  <c r="AF453" i="47"/>
  <c r="AF456" i="47"/>
  <c r="AF462" i="47"/>
  <c r="Z99" i="16"/>
  <c r="X377" i="19"/>
  <c r="X16" i="19"/>
  <c r="M448" i="21"/>
  <c r="M462" i="22"/>
  <c r="O460" i="20"/>
  <c r="O452" i="20"/>
  <c r="M455" i="22"/>
  <c r="M445" i="21"/>
  <c r="M437" i="22"/>
  <c r="M460" i="22"/>
  <c r="M449" i="22"/>
  <c r="M414" i="22"/>
  <c r="M441" i="22"/>
  <c r="M442" i="21"/>
  <c r="M376" i="22"/>
  <c r="M379" i="21"/>
  <c r="M453" i="22"/>
  <c r="N452" i="21"/>
  <c r="M458" i="22"/>
  <c r="N444" i="21"/>
  <c r="N438" i="21"/>
  <c r="M440" i="22"/>
  <c r="M457" i="22"/>
  <c r="M451" i="22"/>
  <c r="M463" i="22"/>
  <c r="M450" i="22"/>
  <c r="M459" i="21"/>
  <c r="Z20" i="47"/>
  <c r="R56" i="47"/>
  <c r="T75" i="47"/>
  <c r="T76" i="47" s="1"/>
  <c r="R13" i="47"/>
  <c r="P37" i="47"/>
  <c r="P38" i="47" s="1"/>
  <c r="U62" i="47"/>
  <c r="V69" i="47"/>
  <c r="V70" i="47" s="1"/>
  <c r="V72" i="47"/>
  <c r="V73" i="47" s="1"/>
  <c r="P84" i="47"/>
  <c r="AF92" i="47"/>
  <c r="W11" i="47"/>
  <c r="U12" i="47"/>
  <c r="S13" i="47"/>
  <c r="Q14" i="47"/>
  <c r="Y14" i="47"/>
  <c r="W15" i="47"/>
  <c r="S17" i="47"/>
  <c r="Q21" i="47"/>
  <c r="Z9" i="47"/>
  <c r="Z18" i="47" s="1"/>
  <c r="U166" i="47"/>
  <c r="U124" i="47"/>
  <c r="Y131" i="47"/>
  <c r="Y160" i="47"/>
  <c r="W171" i="47"/>
  <c r="AF232" i="47"/>
  <c r="AF238" i="47"/>
  <c r="Y50" i="47"/>
  <c r="V62" i="47"/>
  <c r="AF210" i="47"/>
  <c r="AG232" i="47"/>
  <c r="AG238" i="47"/>
  <c r="AF465" i="47"/>
  <c r="AF369" i="47"/>
  <c r="W357" i="47"/>
  <c r="S420" i="47"/>
  <c r="U426" i="47"/>
  <c r="W432" i="47"/>
  <c r="Z99" i="47"/>
  <c r="Z192" i="47"/>
  <c r="T357" i="47"/>
  <c r="X69" i="47"/>
  <c r="X70" i="47" s="1"/>
  <c r="R262" i="47"/>
  <c r="P349" i="47"/>
  <c r="AF325" i="47"/>
  <c r="AF345" i="47"/>
  <c r="AF346" i="47" s="1"/>
  <c r="AF116" i="47"/>
  <c r="T124" i="47"/>
  <c r="X141" i="47"/>
  <c r="T153" i="47"/>
  <c r="R66" i="47"/>
  <c r="R67" i="47" s="1"/>
  <c r="T333" i="47"/>
  <c r="Z20" i="46"/>
  <c r="Z285" i="46"/>
  <c r="Z286" i="46" s="1"/>
  <c r="AD368" i="19"/>
  <c r="AD63" i="19"/>
  <c r="AD234" i="19"/>
  <c r="AD322" i="19"/>
  <c r="AD371" i="19"/>
  <c r="AD182" i="19"/>
  <c r="AD275" i="19"/>
  <c r="AD51" i="19"/>
  <c r="AD57" i="19"/>
  <c r="AD136" i="19"/>
  <c r="AD278" i="19"/>
  <c r="AA59" i="14"/>
  <c r="AA81" i="14"/>
  <c r="AA318" i="14"/>
  <c r="AA435" i="14"/>
  <c r="AA422" i="14"/>
  <c r="AA110" i="14"/>
  <c r="AA214" i="14"/>
  <c r="AA71" i="14"/>
  <c r="AA42" i="14"/>
  <c r="AA51" i="14"/>
  <c r="AA65" i="14"/>
  <c r="P13" i="47"/>
  <c r="P25" i="47"/>
  <c r="R50" i="47"/>
  <c r="X66" i="47"/>
  <c r="X67" i="47" s="1"/>
  <c r="X131" i="47"/>
  <c r="R169" i="47"/>
  <c r="Z31" i="16"/>
  <c r="X31" i="22" s="1"/>
  <c r="AF175" i="47"/>
  <c r="AF227" i="47"/>
  <c r="P83" i="47"/>
  <c r="AF200" i="47"/>
  <c r="AF184" i="47"/>
  <c r="Z111" i="16"/>
  <c r="AF143" i="47"/>
  <c r="R141" i="47"/>
  <c r="T147" i="47"/>
  <c r="V153" i="47"/>
  <c r="T171" i="47"/>
  <c r="R195" i="47"/>
  <c r="R204" i="47" s="1"/>
  <c r="AF212" i="47"/>
  <c r="T32" i="47"/>
  <c r="R246" i="47"/>
  <c r="X246" i="47"/>
  <c r="V246" i="47"/>
  <c r="T271" i="47"/>
  <c r="R264" i="47"/>
  <c r="X271" i="47"/>
  <c r="V272" i="47"/>
  <c r="AF270" i="47"/>
  <c r="T288" i="47"/>
  <c r="T297" i="47" s="1"/>
  <c r="R288" i="47"/>
  <c r="R297" i="47" s="1"/>
  <c r="P288" i="47"/>
  <c r="V288" i="47"/>
  <c r="V297" i="47" s="1"/>
  <c r="AF294" i="47"/>
  <c r="T299" i="47"/>
  <c r="AF301" i="47"/>
  <c r="P299" i="47"/>
  <c r="AF305" i="47"/>
  <c r="AF321" i="47"/>
  <c r="P327" i="47"/>
  <c r="X327" i="47"/>
  <c r="V327" i="47"/>
  <c r="T327" i="47"/>
  <c r="R333" i="47"/>
  <c r="X333" i="47"/>
  <c r="V333" i="47"/>
  <c r="T339" i="47"/>
  <c r="R339" i="47"/>
  <c r="P339" i="47"/>
  <c r="X339" i="47"/>
  <c r="AF351" i="47"/>
  <c r="AF352" i="47" s="1"/>
  <c r="V357" i="47"/>
  <c r="R357" i="47"/>
  <c r="T381" i="47"/>
  <c r="T390" i="47" s="1"/>
  <c r="V392" i="47"/>
  <c r="R420" i="47"/>
  <c r="X420" i="47"/>
  <c r="T426" i="47"/>
  <c r="R426" i="47"/>
  <c r="V432" i="47"/>
  <c r="T432" i="47"/>
  <c r="X32" i="19"/>
  <c r="Z192" i="46"/>
  <c r="X33" i="19"/>
  <c r="T72" i="47"/>
  <c r="T73" i="47" s="1"/>
  <c r="W141" i="47"/>
  <c r="S141" i="47"/>
  <c r="Y147" i="47"/>
  <c r="U147" i="47"/>
  <c r="Q153" i="47"/>
  <c r="W153" i="47"/>
  <c r="U171" i="47"/>
  <c r="Q171" i="47"/>
  <c r="U195" i="47"/>
  <c r="U204" i="47" s="1"/>
  <c r="U206" i="47"/>
  <c r="S246" i="47"/>
  <c r="Q246" i="47"/>
  <c r="Y246" i="47"/>
  <c r="S272" i="47"/>
  <c r="U288" i="47"/>
  <c r="U297" i="47" s="1"/>
  <c r="Q327" i="47"/>
  <c r="Y327" i="47"/>
  <c r="S333" i="47"/>
  <c r="S339" i="47"/>
  <c r="U357" i="47"/>
  <c r="Z285" i="47"/>
  <c r="Z286" i="47" s="1"/>
  <c r="AA89" i="14"/>
  <c r="Z378" i="46"/>
  <c r="Z379" i="46" s="1"/>
  <c r="X102" i="47"/>
  <c r="X111" i="47" s="1"/>
  <c r="AF360" i="47"/>
  <c r="AG162" i="47"/>
  <c r="AG163" i="47" s="1"/>
  <c r="Y195" i="47"/>
  <c r="Y204" i="47" s="1"/>
  <c r="W195" i="47"/>
  <c r="W204" i="47" s="1"/>
  <c r="W246" i="47"/>
  <c r="Q271" i="47"/>
  <c r="W264" i="47"/>
  <c r="AG290" i="47"/>
  <c r="Q288" i="47"/>
  <c r="Q297" i="47" s="1"/>
  <c r="Y288" i="47"/>
  <c r="Y297" i="47" s="1"/>
  <c r="AG292" i="47"/>
  <c r="AG294" i="47"/>
  <c r="AG300" i="47"/>
  <c r="AG301" i="47"/>
  <c r="Q299" i="47"/>
  <c r="Y299" i="47"/>
  <c r="AG305" i="47"/>
  <c r="AG321" i="47"/>
  <c r="W333" i="47"/>
  <c r="Q339" i="47"/>
  <c r="Y339" i="47"/>
  <c r="Q357" i="47"/>
  <c r="Y357" i="47"/>
  <c r="AG369" i="47"/>
  <c r="X62" i="19"/>
  <c r="T102" i="47"/>
  <c r="T111" i="47" s="1"/>
  <c r="V124" i="47"/>
  <c r="AF177" i="47"/>
  <c r="AA100" i="14"/>
  <c r="Z86" i="46"/>
  <c r="AF134" i="47"/>
  <c r="Z31" i="46"/>
  <c r="X113" i="47"/>
  <c r="AF103" i="47"/>
  <c r="P147" i="47"/>
  <c r="AF115" i="47"/>
  <c r="S11" i="47"/>
  <c r="Q12" i="47"/>
  <c r="U14" i="47"/>
  <c r="S15" i="47"/>
  <c r="Q16" i="47"/>
  <c r="Y16" i="47"/>
  <c r="W17" i="47"/>
  <c r="S22" i="47"/>
  <c r="Q23" i="47"/>
  <c r="Y23" i="47"/>
  <c r="W24" i="47"/>
  <c r="U25" i="47"/>
  <c r="S26" i="47"/>
  <c r="Y27" i="47"/>
  <c r="W28" i="47"/>
  <c r="U32" i="47"/>
  <c r="Q34" i="47"/>
  <c r="Y34" i="47"/>
  <c r="U41" i="47"/>
  <c r="S42" i="47"/>
  <c r="AF276" i="47"/>
  <c r="W50" i="47"/>
  <c r="Q56" i="47"/>
  <c r="Y56" i="47"/>
  <c r="U61" i="47"/>
  <c r="U69" i="47"/>
  <c r="U70" i="47" s="1"/>
  <c r="S72" i="47"/>
  <c r="S73" i="47" s="1"/>
  <c r="S81" i="47"/>
  <c r="W83" i="47"/>
  <c r="U84" i="47"/>
  <c r="Y91" i="47"/>
  <c r="AF396" i="47"/>
  <c r="S450" i="47"/>
  <c r="Z73" i="16"/>
  <c r="AA84" i="14"/>
  <c r="V141" i="47"/>
  <c r="T160" i="47"/>
  <c r="R11" i="47"/>
  <c r="V102" i="47"/>
  <c r="V111" i="47" s="1"/>
  <c r="X55" i="19"/>
  <c r="Z9" i="16"/>
  <c r="X17" i="22"/>
  <c r="AG279" i="47"/>
  <c r="X59" i="19"/>
  <c r="AA87" i="14"/>
  <c r="X166" i="47"/>
  <c r="AF372" i="47"/>
  <c r="AG418" i="47"/>
  <c r="Z20" i="16"/>
  <c r="Z70" i="16"/>
  <c r="T79" i="47"/>
  <c r="R153" i="47"/>
  <c r="AF186" i="47"/>
  <c r="AF279" i="47"/>
  <c r="AG372" i="47"/>
  <c r="Z86" i="16"/>
  <c r="Z60" i="16"/>
  <c r="X61" i="22"/>
  <c r="AF463" i="47"/>
  <c r="Z54" i="16"/>
  <c r="X55" i="22"/>
  <c r="Z85" i="16"/>
  <c r="N439" i="20"/>
  <c r="O438" i="20"/>
  <c r="O447" i="20"/>
  <c r="N448" i="20"/>
  <c r="N459" i="20"/>
  <c r="O450" i="20"/>
  <c r="O376" i="20"/>
  <c r="AG325" i="47"/>
  <c r="AG139" i="47"/>
  <c r="AE416" i="19"/>
  <c r="Z78" i="47"/>
  <c r="Z87" i="47" s="1"/>
  <c r="Z85" i="47"/>
  <c r="Z85" i="46"/>
  <c r="Z78" i="46"/>
  <c r="Z87" i="46" s="1"/>
  <c r="AE417" i="19"/>
  <c r="AE63" i="19"/>
  <c r="X17" i="19"/>
  <c r="Z192" i="16"/>
  <c r="Z78" i="16"/>
  <c r="AE57" i="19"/>
  <c r="AE430" i="19"/>
  <c r="AE51" i="19"/>
  <c r="AE403" i="19"/>
  <c r="AE407" i="19"/>
  <c r="Q75" i="47"/>
  <c r="Q76" i="47" s="1"/>
  <c r="U79" i="47"/>
  <c r="U80" i="47"/>
  <c r="S90" i="47"/>
  <c r="S153" i="47"/>
  <c r="Q166" i="47"/>
  <c r="Y171" i="47"/>
  <c r="AG200" i="47"/>
  <c r="U299" i="47"/>
  <c r="U339" i="47"/>
  <c r="U349" i="47"/>
  <c r="W102" i="47"/>
  <c r="T10" i="47"/>
  <c r="Y12" i="47"/>
  <c r="U66" i="47"/>
  <c r="U67" i="47" s="1"/>
  <c r="W79" i="47"/>
  <c r="Q333" i="47"/>
  <c r="S113" i="47"/>
  <c r="S21" i="47"/>
  <c r="W299" i="47"/>
  <c r="AG303" i="47"/>
  <c r="AF370" i="47"/>
  <c r="Q91" i="47"/>
  <c r="Q22" i="47"/>
  <c r="S69" i="47"/>
  <c r="S70" i="47" s="1"/>
  <c r="W49" i="47"/>
  <c r="Y82" i="47"/>
  <c r="W113" i="47"/>
  <c r="S195" i="47"/>
  <c r="S204" i="47" s="1"/>
  <c r="AG227" i="47"/>
  <c r="S41" i="47"/>
  <c r="AG134" i="47"/>
  <c r="Y49" i="47"/>
  <c r="S55" i="47"/>
  <c r="Y75" i="47"/>
  <c r="Y76" i="47" s="1"/>
  <c r="S206" i="47"/>
  <c r="AG255" i="47"/>
  <c r="AG256" i="47" s="1"/>
  <c r="W288" i="47"/>
  <c r="W147" i="47"/>
  <c r="W56" i="47"/>
  <c r="Y271" i="47"/>
  <c r="Y264" i="47"/>
  <c r="U21" i="47"/>
  <c r="Q81" i="47"/>
  <c r="Q82" i="47"/>
  <c r="AF107" i="47"/>
  <c r="W327" i="47"/>
  <c r="W37" i="47"/>
  <c r="W38" i="47" s="1"/>
  <c r="S62" i="47"/>
  <c r="W169" i="47"/>
  <c r="W13" i="47"/>
  <c r="Q49" i="47"/>
  <c r="S163" i="47"/>
  <c r="AG210" i="47"/>
  <c r="Q264" i="47"/>
  <c r="AG103" i="47"/>
  <c r="AG283" i="47"/>
  <c r="AG384" i="47"/>
  <c r="W381" i="47"/>
  <c r="W390" i="47" s="1"/>
  <c r="AG386" i="47"/>
  <c r="Y392" i="47"/>
  <c r="AG409" i="47"/>
  <c r="AG410" i="47" s="1"/>
  <c r="AG414" i="47"/>
  <c r="AG421" i="47"/>
  <c r="W420" i="47"/>
  <c r="U420" i="47"/>
  <c r="S426" i="47"/>
  <c r="W426" i="47"/>
  <c r="W450" i="47"/>
  <c r="U450" i="47"/>
  <c r="Q450" i="47"/>
  <c r="Y450" i="47"/>
  <c r="AG463" i="47"/>
  <c r="R113" i="47"/>
  <c r="T113" i="47"/>
  <c r="AF118" i="47"/>
  <c r="AG119" i="47"/>
  <c r="X124" i="47"/>
  <c r="AG135" i="47"/>
  <c r="T141" i="47"/>
  <c r="P153" i="47"/>
  <c r="X153" i="47"/>
  <c r="AG168" i="47"/>
  <c r="AG169" i="47" s="1"/>
  <c r="R171" i="47"/>
  <c r="AF174" i="47"/>
  <c r="V171" i="47"/>
  <c r="AF183" i="47"/>
  <c r="T195" i="47"/>
  <c r="T204" i="47" s="1"/>
  <c r="AF197" i="47"/>
  <c r="AF198" i="47"/>
  <c r="X12" i="47"/>
  <c r="V13" i="47"/>
  <c r="T14" i="47"/>
  <c r="R15" i="47"/>
  <c r="P16" i="47"/>
  <c r="X16" i="47"/>
  <c r="V17" i="47"/>
  <c r="T21" i="47"/>
  <c r="R22" i="47"/>
  <c r="P23" i="47"/>
  <c r="AG209" i="47"/>
  <c r="V24" i="47"/>
  <c r="T25" i="47"/>
  <c r="P27" i="47"/>
  <c r="X27" i="47"/>
  <c r="V28" i="47"/>
  <c r="R33" i="47"/>
  <c r="P34" i="47"/>
  <c r="X34" i="47"/>
  <c r="V37" i="47"/>
  <c r="V38" i="47" s="1"/>
  <c r="T41" i="47"/>
  <c r="R42" i="47"/>
  <c r="AG236" i="47"/>
  <c r="AF267" i="47"/>
  <c r="AG267" i="47"/>
  <c r="V264" i="47"/>
  <c r="AG276" i="47"/>
  <c r="AG291" i="47"/>
  <c r="AF302" i="47"/>
  <c r="AG302" i="47"/>
  <c r="AG320" i="47"/>
  <c r="X49" i="47"/>
  <c r="V50" i="47"/>
  <c r="R55" i="47"/>
  <c r="P56" i="47"/>
  <c r="P75" i="47"/>
  <c r="P76" i="47" s="1"/>
  <c r="X75" i="47"/>
  <c r="X76" i="47" s="1"/>
  <c r="T80" i="47"/>
  <c r="R81" i="47"/>
  <c r="AF361" i="47"/>
  <c r="X82" i="47"/>
  <c r="V83" i="47"/>
  <c r="T84" i="47"/>
  <c r="P91" i="47"/>
  <c r="X91" i="47"/>
  <c r="AF385" i="47"/>
  <c r="AF422" i="47"/>
  <c r="V420" i="47"/>
  <c r="P426" i="47"/>
  <c r="X426" i="47"/>
  <c r="R432" i="47"/>
  <c r="AF438" i="47"/>
  <c r="AF439" i="47" s="1"/>
  <c r="AF451" i="47"/>
  <c r="AF455" i="47"/>
  <c r="U381" i="47"/>
  <c r="AG422" i="47"/>
  <c r="AF454" i="47"/>
  <c r="AG395" i="47"/>
  <c r="S432" i="47"/>
  <c r="AG454" i="47"/>
  <c r="AG383" i="47"/>
  <c r="AG382" i="47"/>
  <c r="AF384" i="47"/>
  <c r="X381" i="47"/>
  <c r="X390" i="47" s="1"/>
  <c r="AG387" i="47"/>
  <c r="T392" i="47"/>
  <c r="AF395" i="47"/>
  <c r="X392" i="47"/>
  <c r="AG413" i="47"/>
  <c r="AG451" i="47"/>
  <c r="AG452" i="47"/>
  <c r="T450" i="47"/>
  <c r="AG455" i="47"/>
  <c r="AG456" i="47"/>
  <c r="U392" i="47"/>
  <c r="W392" i="47"/>
  <c r="W410" i="47"/>
  <c r="U432" i="47"/>
  <c r="M38" i="19"/>
  <c r="M67" i="19"/>
  <c r="M87" i="19"/>
  <c r="M70" i="19"/>
  <c r="M52" i="19"/>
  <c r="M93" i="19"/>
  <c r="M46" i="19"/>
  <c r="M29" i="19"/>
  <c r="R25" i="47"/>
  <c r="X26" i="47"/>
  <c r="V79" i="47"/>
  <c r="P82" i="47"/>
  <c r="R102" i="47"/>
  <c r="Y102" i="47"/>
  <c r="Y111" i="47" s="1"/>
  <c r="AF108" i="47"/>
  <c r="V147" i="47"/>
  <c r="X147" i="47"/>
  <c r="R163" i="47"/>
  <c r="AF201" i="47"/>
  <c r="T206" i="47"/>
  <c r="AF228" i="47"/>
  <c r="AF266" i="47"/>
  <c r="X264" i="47"/>
  <c r="X288" i="47"/>
  <c r="X297" i="47" s="1"/>
  <c r="AG316" i="47"/>
  <c r="AG317" i="47" s="1"/>
  <c r="R392" i="47"/>
  <c r="AG396" i="47"/>
  <c r="X450" i="47"/>
  <c r="T24" i="47"/>
  <c r="T50" i="47"/>
  <c r="T61" i="47"/>
  <c r="R62" i="47"/>
  <c r="P72" i="47"/>
  <c r="V75" i="47"/>
  <c r="V76" i="47" s="1"/>
  <c r="P90" i="47"/>
  <c r="AF104" i="47"/>
  <c r="AG108" i="47"/>
  <c r="V113" i="47"/>
  <c r="AG116" i="47"/>
  <c r="R124" i="47"/>
  <c r="T131" i="47"/>
  <c r="AF135" i="47"/>
  <c r="V206" i="47"/>
  <c r="AG211" i="47"/>
  <c r="V224" i="47"/>
  <c r="AF229" i="47"/>
  <c r="AF255" i="47"/>
  <c r="AF256" i="47" s="1"/>
  <c r="AF290" i="47"/>
  <c r="R299" i="47"/>
  <c r="AG329" i="47"/>
  <c r="P355" i="47"/>
  <c r="V381" i="47"/>
  <c r="P420" i="47"/>
  <c r="P439" i="47"/>
  <c r="R26" i="47"/>
  <c r="X42" i="47"/>
  <c r="AG104" i="47"/>
  <c r="AF114" i="47"/>
  <c r="AF173" i="47"/>
  <c r="V195" i="47"/>
  <c r="V204" i="47" s="1"/>
  <c r="AF208" i="47"/>
  <c r="AG258" i="47"/>
  <c r="AG259" i="47" s="1"/>
  <c r="AG265" i="47"/>
  <c r="R272" i="47"/>
  <c r="P381" i="47"/>
  <c r="P450" i="47"/>
  <c r="R21" i="47"/>
  <c r="Q10" i="47"/>
  <c r="Y10" i="47"/>
  <c r="X33" i="47"/>
  <c r="P49" i="47"/>
  <c r="V66" i="47"/>
  <c r="V67" i="47" s="1"/>
  <c r="T69" i="47"/>
  <c r="T70" i="47" s="1"/>
  <c r="R72" i="47"/>
  <c r="R73" i="47" s="1"/>
  <c r="R90" i="47"/>
  <c r="Q102" i="47"/>
  <c r="Q111" i="47" s="1"/>
  <c r="P12" i="47"/>
  <c r="P124" i="47"/>
  <c r="R206" i="47"/>
  <c r="AF291" i="47"/>
  <c r="X299" i="47"/>
  <c r="P333" i="47"/>
  <c r="R352" i="47"/>
  <c r="AG385" i="47"/>
  <c r="AG444" i="47"/>
  <c r="AG445" i="47" s="1"/>
  <c r="X23" i="47"/>
  <c r="X56" i="47"/>
  <c r="T284" i="47"/>
  <c r="U16" i="47"/>
  <c r="U102" i="47"/>
  <c r="AG92" i="47"/>
  <c r="AF4" i="47"/>
  <c r="AG4" i="47"/>
  <c r="AF43" i="47"/>
  <c r="P102" i="47"/>
  <c r="AF105" i="47"/>
  <c r="S124" i="47"/>
  <c r="S32" i="47"/>
  <c r="W124" i="47"/>
  <c r="W34" i="47"/>
  <c r="R131" i="47"/>
  <c r="R37" i="47"/>
  <c r="R38" i="47" s="1"/>
  <c r="AF130" i="47"/>
  <c r="AF131" i="47" s="1"/>
  <c r="Q141" i="47"/>
  <c r="AF142" i="47"/>
  <c r="Q24" i="47"/>
  <c r="Q113" i="47"/>
  <c r="Y113" i="47"/>
  <c r="Y24" i="47"/>
  <c r="AG107" i="47"/>
  <c r="P113" i="47"/>
  <c r="AG173" i="47"/>
  <c r="AG177" i="47"/>
  <c r="AG182" i="47"/>
  <c r="AG186" i="47" s="1"/>
  <c r="AG197" i="47"/>
  <c r="AG201" i="47"/>
  <c r="AG208" i="47"/>
  <c r="AG117" i="47"/>
  <c r="R160" i="47"/>
  <c r="AF159" i="47"/>
  <c r="AF160" i="47" s="1"/>
  <c r="R166" i="47"/>
  <c r="AF165" i="47"/>
  <c r="AF166" i="47" s="1"/>
  <c r="AG212" i="47"/>
  <c r="AF354" i="47"/>
  <c r="AF355" i="47" s="1"/>
  <c r="AG105" i="47"/>
  <c r="AG114" i="47"/>
  <c r="AF119" i="47"/>
  <c r="AG174" i="47"/>
  <c r="AG198" i="47"/>
  <c r="AG115" i="47"/>
  <c r="AG118" i="47"/>
  <c r="U141" i="47"/>
  <c r="AG143" i="47"/>
  <c r="P171" i="47"/>
  <c r="X171" i="47"/>
  <c r="P195" i="47"/>
  <c r="AF196" i="47"/>
  <c r="X195" i="47"/>
  <c r="AF207" i="47"/>
  <c r="P206" i="47"/>
  <c r="X206" i="47"/>
  <c r="AG207" i="47"/>
  <c r="U113" i="47"/>
  <c r="AG175" i="47"/>
  <c r="AG199" i="47"/>
  <c r="Q206" i="47"/>
  <c r="Y206" i="47"/>
  <c r="W206" i="47"/>
  <c r="AG106" i="47"/>
  <c r="Q124" i="47"/>
  <c r="Y124" i="47"/>
  <c r="AF117" i="47"/>
  <c r="AG172" i="47"/>
  <c r="AG176" i="47"/>
  <c r="AG130" i="47"/>
  <c r="AG131" i="47" s="1"/>
  <c r="AG159" i="47"/>
  <c r="AG160" i="47" s="1"/>
  <c r="AG165" i="47"/>
  <c r="AG166" i="47" s="1"/>
  <c r="AG345" i="47"/>
  <c r="AG346" i="47" s="1"/>
  <c r="AG360" i="47"/>
  <c r="AG376" i="47"/>
  <c r="Q381" i="47"/>
  <c r="Y381" i="47"/>
  <c r="AG394" i="47"/>
  <c r="AG398" i="47"/>
  <c r="Q420" i="47"/>
  <c r="Y420" i="47"/>
  <c r="Q426" i="47"/>
  <c r="Y426" i="47"/>
  <c r="V450" i="47"/>
  <c r="P141" i="47"/>
  <c r="AG142" i="47"/>
  <c r="S171" i="47"/>
  <c r="AG235" i="47"/>
  <c r="AG252" i="47"/>
  <c r="AG253" i="47" s="1"/>
  <c r="AG261" i="47"/>
  <c r="AG262" i="47" s="1"/>
  <c r="P357" i="47"/>
  <c r="AF358" i="47"/>
  <c r="X357" i="47"/>
  <c r="Q432" i="47"/>
  <c r="Y432" i="47"/>
  <c r="AG185" i="47"/>
  <c r="AG196" i="47"/>
  <c r="P264" i="47"/>
  <c r="AG268" i="47"/>
  <c r="AF329" i="47"/>
  <c r="AF348" i="47"/>
  <c r="AF349" i="47" s="1"/>
  <c r="AG361" i="47"/>
  <c r="S381" i="47"/>
  <c r="AG438" i="47"/>
  <c r="AG439" i="47" s="1"/>
  <c r="R450" i="47"/>
  <c r="AG453" i="47"/>
  <c r="AF162" i="47"/>
  <c r="AF163" i="47" s="1"/>
  <c r="AF168" i="47"/>
  <c r="AF169" i="47" s="1"/>
  <c r="S271" i="47"/>
  <c r="S264" i="47"/>
  <c r="AG277" i="47"/>
  <c r="AG289" i="47"/>
  <c r="AG328" i="47"/>
  <c r="P259" i="47"/>
  <c r="AF258" i="47"/>
  <c r="AF259" i="47" s="1"/>
  <c r="T264" i="47"/>
  <c r="AG269" i="47"/>
  <c r="P284" i="47"/>
  <c r="AF283" i="47"/>
  <c r="AG358" i="47"/>
  <c r="AG362" i="47"/>
  <c r="AG370" i="47"/>
  <c r="AG447" i="47"/>
  <c r="AG448" i="47" s="1"/>
  <c r="AG462" i="47"/>
  <c r="AF172" i="47"/>
  <c r="P246" i="47"/>
  <c r="S288" i="47"/>
  <c r="AG293" i="47"/>
  <c r="AG304" i="47"/>
  <c r="U327" i="47"/>
  <c r="P377" i="47"/>
  <c r="AF376" i="47"/>
  <c r="AF209" i="47"/>
  <c r="AG223" i="47"/>
  <c r="AG224" i="47" s="1"/>
  <c r="AG228" i="47"/>
  <c r="P253" i="47"/>
  <c r="AF252" i="47"/>
  <c r="AF253" i="47" s="1"/>
  <c r="AG270" i="47"/>
  <c r="P272" i="47"/>
  <c r="V299" i="47"/>
  <c r="AG351" i="47"/>
  <c r="AG352" i="47" s="1"/>
  <c r="AG359" i="47"/>
  <c r="AG363" i="47"/>
  <c r="P392" i="47"/>
  <c r="AG393" i="47"/>
  <c r="AG397" i="47"/>
  <c r="S224" i="47"/>
  <c r="U271" i="47"/>
  <c r="S284" i="47"/>
  <c r="S299" i="47"/>
  <c r="S317" i="47"/>
  <c r="AG348" i="47"/>
  <c r="AG349" i="47" s="1"/>
  <c r="AG354" i="47"/>
  <c r="AG355" i="47" s="1"/>
  <c r="Q392" i="47"/>
  <c r="S410" i="47"/>
  <c r="AF421" i="47"/>
  <c r="AF441" i="47"/>
  <c r="AF442" i="47" s="1"/>
  <c r="S346" i="47"/>
  <c r="S352" i="47"/>
  <c r="Q439" i="47"/>
  <c r="AG441" i="47"/>
  <c r="AG442" i="47" s="1"/>
  <c r="S448" i="47"/>
  <c r="AG266" i="47"/>
  <c r="W271" i="47"/>
  <c r="AF289" i="47"/>
  <c r="R381" i="47"/>
  <c r="S392" i="47"/>
  <c r="AF444" i="47"/>
  <c r="AF445" i="47" s="1"/>
  <c r="AF223" i="47"/>
  <c r="AF224" i="47" s="1"/>
  <c r="P271" i="47"/>
  <c r="AF409" i="47"/>
  <c r="AF410" i="47" s="1"/>
  <c r="AF328" i="47"/>
  <c r="AF447" i="47"/>
  <c r="AF448" i="47" s="1"/>
  <c r="S357" i="47"/>
  <c r="V60" i="47" l="1"/>
  <c r="V64" i="47" s="1"/>
  <c r="R31" i="47"/>
  <c r="R48" i="47"/>
  <c r="R52" i="47" s="1"/>
  <c r="Q54" i="47"/>
  <c r="Q58" i="47" s="1"/>
  <c r="U48" i="47"/>
  <c r="U52" i="47" s="1"/>
  <c r="W40" i="47"/>
  <c r="W46" i="47" s="1"/>
  <c r="U89" i="47"/>
  <c r="U93" i="47" s="1"/>
  <c r="P60" i="47"/>
  <c r="P64" i="47" s="1"/>
  <c r="Q60" i="47"/>
  <c r="Q64" i="47" s="1"/>
  <c r="V54" i="47"/>
  <c r="V58" i="47" s="1"/>
  <c r="W60" i="47"/>
  <c r="W64" i="47" s="1"/>
  <c r="T89" i="47"/>
  <c r="T93" i="47" s="1"/>
  <c r="P54" i="47"/>
  <c r="P58" i="47" s="1"/>
  <c r="R54" i="47"/>
  <c r="R58" i="47" s="1"/>
  <c r="X48" i="47"/>
  <c r="X52" i="47" s="1"/>
  <c r="V89" i="47"/>
  <c r="V93" i="47" s="1"/>
  <c r="X54" i="47"/>
  <c r="X58" i="47" s="1"/>
  <c r="R89" i="47"/>
  <c r="R93" i="47" s="1"/>
  <c r="AF21" i="47"/>
  <c r="AF41" i="47"/>
  <c r="W89" i="47"/>
  <c r="W93" i="47" s="1"/>
  <c r="U54" i="47"/>
  <c r="U58" i="47" s="1"/>
  <c r="S54" i="47"/>
  <c r="S58" i="47" s="1"/>
  <c r="T48" i="47"/>
  <c r="T52" i="47" s="1"/>
  <c r="R40" i="47"/>
  <c r="R46" i="47" s="1"/>
  <c r="Q89" i="47"/>
  <c r="Q93" i="47" s="1"/>
  <c r="AF84" i="47"/>
  <c r="P40" i="47"/>
  <c r="Y54" i="47"/>
  <c r="Y58" i="47" s="1"/>
  <c r="V31" i="47"/>
  <c r="W54" i="47"/>
  <c r="W58" i="47" s="1"/>
  <c r="Y31" i="47"/>
  <c r="S31" i="47"/>
  <c r="AF83" i="47"/>
  <c r="AF80" i="47"/>
  <c r="AF26" i="47"/>
  <c r="AF25" i="47"/>
  <c r="V86" i="47"/>
  <c r="X60" i="47"/>
  <c r="X64" i="47" s="1"/>
  <c r="Q40" i="47"/>
  <c r="Q46" i="47" s="1"/>
  <c r="X85" i="47"/>
  <c r="S40" i="47"/>
  <c r="S46" i="47" s="1"/>
  <c r="AF50" i="47"/>
  <c r="S78" i="47"/>
  <c r="S87" i="47" s="1"/>
  <c r="P89" i="47"/>
  <c r="AA96" i="14"/>
  <c r="P441" i="20"/>
  <c r="Q441" i="20" s="1"/>
  <c r="P444" i="20"/>
  <c r="Q444" i="20" s="1"/>
  <c r="O445" i="20"/>
  <c r="O442" i="20"/>
  <c r="U60" i="47"/>
  <c r="U64" i="47" s="1"/>
  <c r="U192" i="47"/>
  <c r="Y40" i="47"/>
  <c r="Y46" i="47" s="1"/>
  <c r="P437" i="20"/>
  <c r="P437" i="21" s="1"/>
  <c r="O437" i="21"/>
  <c r="P458" i="20"/>
  <c r="O458" i="21"/>
  <c r="O447" i="21"/>
  <c r="O460" i="21"/>
  <c r="P461" i="20"/>
  <c r="P461" i="21" s="1"/>
  <c r="O461" i="21"/>
  <c r="P449" i="20"/>
  <c r="P449" i="21" s="1"/>
  <c r="O449" i="21"/>
  <c r="P414" i="20"/>
  <c r="P414" i="21" s="1"/>
  <c r="O414" i="21"/>
  <c r="O438" i="21"/>
  <c r="N442" i="21"/>
  <c r="P443" i="20"/>
  <c r="P443" i="21" s="1"/>
  <c r="O443" i="21"/>
  <c r="O445" i="21" s="1"/>
  <c r="P456" i="20"/>
  <c r="O456" i="21"/>
  <c r="P462" i="20"/>
  <c r="P462" i="21" s="1"/>
  <c r="O462" i="21"/>
  <c r="P451" i="20"/>
  <c r="P451" i="21" s="1"/>
  <c r="O451" i="21"/>
  <c r="P453" i="20"/>
  <c r="P453" i="21" s="1"/>
  <c r="O453" i="21"/>
  <c r="P446" i="20"/>
  <c r="P446" i="21" s="1"/>
  <c r="O446" i="21"/>
  <c r="O376" i="21"/>
  <c r="P463" i="20"/>
  <c r="P463" i="21" s="1"/>
  <c r="O463" i="21"/>
  <c r="P415" i="20"/>
  <c r="O415" i="21"/>
  <c r="P454" i="20"/>
  <c r="P454" i="21" s="1"/>
  <c r="O454" i="21"/>
  <c r="P464" i="20"/>
  <c r="P457" i="20"/>
  <c r="P457" i="21" s="1"/>
  <c r="AD457" i="21" s="1"/>
  <c r="O452" i="21"/>
  <c r="P440" i="20"/>
  <c r="P422" i="20"/>
  <c r="P422" i="21" s="1"/>
  <c r="O422" i="21"/>
  <c r="P455" i="20"/>
  <c r="P455" i="21" s="1"/>
  <c r="O455" i="21"/>
  <c r="O440" i="21"/>
  <c r="O440" i="22" s="1"/>
  <c r="AG25" i="47"/>
  <c r="Q86" i="47"/>
  <c r="Y60" i="47"/>
  <c r="Y64" i="47" s="1"/>
  <c r="R60" i="47"/>
  <c r="R64" i="47" s="1"/>
  <c r="T85" i="47"/>
  <c r="S48" i="47"/>
  <c r="S52" i="47" s="1"/>
  <c r="S85" i="47"/>
  <c r="P31" i="47"/>
  <c r="Q48" i="47"/>
  <c r="Q52" i="47" s="1"/>
  <c r="T60" i="47"/>
  <c r="T64" i="47" s="1"/>
  <c r="S60" i="47"/>
  <c r="S64" i="47" s="1"/>
  <c r="U20" i="47"/>
  <c r="AG90" i="47"/>
  <c r="AA305" i="14"/>
  <c r="AA97" i="14" s="1"/>
  <c r="V40" i="47"/>
  <c r="V46" i="47" s="1"/>
  <c r="S86" i="47"/>
  <c r="X89" i="47"/>
  <c r="X93" i="47" s="1"/>
  <c r="T40" i="47"/>
  <c r="T46" i="47" s="1"/>
  <c r="AF215" i="47"/>
  <c r="U9" i="47"/>
  <c r="U18" i="47" s="1"/>
  <c r="Y86" i="47"/>
  <c r="AF79" i="47"/>
  <c r="AG80" i="47"/>
  <c r="W31" i="47"/>
  <c r="AG13" i="47"/>
  <c r="S89" i="47"/>
  <c r="S93" i="47" s="1"/>
  <c r="Q31" i="47"/>
  <c r="S9" i="47"/>
  <c r="S18" i="47" s="1"/>
  <c r="AF49" i="47"/>
  <c r="R285" i="47"/>
  <c r="R286" i="47" s="1"/>
  <c r="AF12" i="47"/>
  <c r="U86" i="47"/>
  <c r="R85" i="47"/>
  <c r="AG401" i="47"/>
  <c r="T31" i="47"/>
  <c r="R86" i="47"/>
  <c r="AA63" i="14"/>
  <c r="AA69" i="14"/>
  <c r="AA104" i="14"/>
  <c r="AA75" i="14"/>
  <c r="AG272" i="47"/>
  <c r="R192" i="47"/>
  <c r="T54" i="47"/>
  <c r="T58" i="47" s="1"/>
  <c r="P86" i="47"/>
  <c r="T285" i="47"/>
  <c r="T286" i="47" s="1"/>
  <c r="AF122" i="47"/>
  <c r="AG14" i="47"/>
  <c r="AG15" i="47"/>
  <c r="AG83" i="47"/>
  <c r="V285" i="47"/>
  <c r="V286" i="47" s="1"/>
  <c r="X31" i="19"/>
  <c r="Y48" i="47"/>
  <c r="Y52" i="47" s="1"/>
  <c r="AG81" i="47"/>
  <c r="AG11" i="47"/>
  <c r="T9" i="47"/>
  <c r="T18" i="47" s="1"/>
  <c r="AI357" i="47"/>
  <c r="X31" i="47"/>
  <c r="AG26" i="47"/>
  <c r="AF23" i="47"/>
  <c r="Y78" i="47"/>
  <c r="Y87" i="47" s="1"/>
  <c r="AG72" i="47"/>
  <c r="AG73" i="47" s="1"/>
  <c r="AF22" i="47"/>
  <c r="U40" i="47"/>
  <c r="U46" i="47" s="1"/>
  <c r="AI246" i="47"/>
  <c r="AI195" i="47"/>
  <c r="X99" i="47"/>
  <c r="Y9" i="47"/>
  <c r="Y18" i="47" s="1"/>
  <c r="W85" i="47"/>
  <c r="Y85" i="47"/>
  <c r="AI333" i="47"/>
  <c r="Q9" i="47"/>
  <c r="Q18" i="47" s="1"/>
  <c r="U31" i="47"/>
  <c r="AF308" i="47"/>
  <c r="AF14" i="47"/>
  <c r="AF66" i="47"/>
  <c r="AF67" i="47" s="1"/>
  <c r="AI392" i="47"/>
  <c r="AG141" i="47"/>
  <c r="AG145" i="47" s="1"/>
  <c r="AF69" i="47"/>
  <c r="AF70" i="47" s="1"/>
  <c r="AF15" i="47"/>
  <c r="T192" i="47"/>
  <c r="P85" i="47"/>
  <c r="Q85" i="47"/>
  <c r="Y192" i="47"/>
  <c r="X86" i="47"/>
  <c r="P48" i="47"/>
  <c r="P52" i="47" s="1"/>
  <c r="AG42" i="47"/>
  <c r="W192" i="47"/>
  <c r="AA423" i="14"/>
  <c r="AI124" i="47"/>
  <c r="AI381" i="47"/>
  <c r="AI420" i="47"/>
  <c r="AI75" i="47"/>
  <c r="AI299" i="47"/>
  <c r="AI432" i="47"/>
  <c r="AI171" i="47"/>
  <c r="AI113" i="47"/>
  <c r="AI102" i="47"/>
  <c r="AI141" i="47"/>
  <c r="AI264" i="47"/>
  <c r="AI206" i="47"/>
  <c r="AG75" i="47"/>
  <c r="AG76" i="47" s="1"/>
  <c r="AI426" i="47"/>
  <c r="AG12" i="47"/>
  <c r="AI339" i="47"/>
  <c r="AI69" i="47"/>
  <c r="P73" i="47"/>
  <c r="AI72" i="47"/>
  <c r="AI153" i="47"/>
  <c r="AI327" i="47"/>
  <c r="P297" i="47"/>
  <c r="AI288" i="47"/>
  <c r="P67" i="47"/>
  <c r="AI66" i="47"/>
  <c r="AI37" i="47"/>
  <c r="Y99" i="47"/>
  <c r="AI450" i="47"/>
  <c r="AI147" i="47"/>
  <c r="W86" i="47"/>
  <c r="V78" i="47"/>
  <c r="V87" i="47" s="1"/>
  <c r="AG50" i="47"/>
  <c r="T99" i="47"/>
  <c r="AF13" i="47"/>
  <c r="Z6" i="16"/>
  <c r="N439" i="21"/>
  <c r="P452" i="20"/>
  <c r="O450" i="21"/>
  <c r="P460" i="20"/>
  <c r="N445" i="21"/>
  <c r="V378" i="47"/>
  <c r="V379" i="47" s="1"/>
  <c r="Y285" i="47"/>
  <c r="Y286" i="47" s="1"/>
  <c r="V48" i="47"/>
  <c r="V52" i="47" s="1"/>
  <c r="S20" i="47"/>
  <c r="W20" i="47"/>
  <c r="AF327" i="47"/>
  <c r="AF331" i="47" s="1"/>
  <c r="AF288" i="47"/>
  <c r="AF297" i="47" s="1"/>
  <c r="AF299" i="47"/>
  <c r="W285" i="47"/>
  <c r="W286" i="47" s="1"/>
  <c r="V192" i="47"/>
  <c r="U378" i="47"/>
  <c r="U379" i="47" s="1"/>
  <c r="AG22" i="47"/>
  <c r="R9" i="47"/>
  <c r="R18" i="47" s="1"/>
  <c r="AG91" i="47"/>
  <c r="Q285" i="47"/>
  <c r="Q286" i="47" s="1"/>
  <c r="Q192" i="47"/>
  <c r="AG66" i="47"/>
  <c r="AG67" i="47" s="1"/>
  <c r="AG84" i="47"/>
  <c r="P285" i="47"/>
  <c r="AG102" i="47"/>
  <c r="AG111" i="47" s="1"/>
  <c r="U285" i="47"/>
  <c r="U286" i="47" s="1"/>
  <c r="AG357" i="47"/>
  <c r="AG366" i="47" s="1"/>
  <c r="T20" i="47"/>
  <c r="AF401" i="47"/>
  <c r="X78" i="47"/>
  <c r="X87" i="47" s="1"/>
  <c r="AG10" i="47"/>
  <c r="X9" i="47"/>
  <c r="X18" i="47" s="1"/>
  <c r="U78" i="47"/>
  <c r="U87" i="47" s="1"/>
  <c r="V9" i="47"/>
  <c r="AG450" i="47"/>
  <c r="AG459" i="47" s="1"/>
  <c r="AG82" i="47"/>
  <c r="Q78" i="47"/>
  <c r="Q87" i="47" s="1"/>
  <c r="P20" i="47"/>
  <c r="Y89" i="47"/>
  <c r="Y93" i="47" s="1"/>
  <c r="W9" i="47"/>
  <c r="W18" i="47" s="1"/>
  <c r="AF271" i="47"/>
  <c r="AF10" i="47"/>
  <c r="AG49" i="47"/>
  <c r="AF11" i="47"/>
  <c r="Y20" i="47"/>
  <c r="V20" i="47"/>
  <c r="W48" i="47"/>
  <c r="W52" i="47" s="1"/>
  <c r="AF206" i="47"/>
  <c r="AG21" i="47"/>
  <c r="AG41" i="47"/>
  <c r="V99" i="47"/>
  <c r="T86" i="47"/>
  <c r="AG308" i="47"/>
  <c r="X285" i="47"/>
  <c r="X286" i="47" s="1"/>
  <c r="W297" i="47"/>
  <c r="Q99" i="47"/>
  <c r="T78" i="47"/>
  <c r="X378" i="47"/>
  <c r="X379" i="47" s="1"/>
  <c r="X60" i="22"/>
  <c r="X60" i="19"/>
  <c r="Z64" i="16"/>
  <c r="Z58" i="16"/>
  <c r="X54" i="22"/>
  <c r="X54" i="19"/>
  <c r="T378" i="47"/>
  <c r="T379" i="47" s="1"/>
  <c r="P376" i="20"/>
  <c r="O459" i="20"/>
  <c r="P450" i="20"/>
  <c r="O448" i="20"/>
  <c r="P447" i="20"/>
  <c r="O439" i="20"/>
  <c r="P438" i="20"/>
  <c r="AG215" i="47"/>
  <c r="AG122" i="47"/>
  <c r="Z6" i="47"/>
  <c r="Z7" i="47" s="1"/>
  <c r="Z6" i="46"/>
  <c r="Z7" i="46" s="1"/>
  <c r="R20" i="47"/>
  <c r="U85" i="47"/>
  <c r="AF42" i="47"/>
  <c r="W111" i="47"/>
  <c r="W99" i="47"/>
  <c r="AG113" i="47"/>
  <c r="AF450" i="47"/>
  <c r="AF459" i="47" s="1"/>
  <c r="AG171" i="47"/>
  <c r="AG180" i="47" s="1"/>
  <c r="R78" i="47"/>
  <c r="R87" i="47" s="1"/>
  <c r="P9" i="47"/>
  <c r="P18" i="47" s="1"/>
  <c r="X20" i="47"/>
  <c r="W78" i="47"/>
  <c r="W87" i="47" s="1"/>
  <c r="V85" i="47"/>
  <c r="AG24" i="47"/>
  <c r="AG195" i="47"/>
  <c r="AG204" i="47" s="1"/>
  <c r="AG69" i="47"/>
  <c r="AG70" i="47" s="1"/>
  <c r="AF81" i="47"/>
  <c r="AF91" i="47"/>
  <c r="AF75" i="47"/>
  <c r="AF76" i="47" s="1"/>
  <c r="AG79" i="47"/>
  <c r="AF90" i="47"/>
  <c r="AG37" i="47"/>
  <c r="AG38" i="47" s="1"/>
  <c r="AG392" i="47"/>
  <c r="W378" i="47"/>
  <c r="P390" i="47"/>
  <c r="AF420" i="47"/>
  <c r="AF424" i="47" s="1"/>
  <c r="AG420" i="47"/>
  <c r="AG424" i="47" s="1"/>
  <c r="V390" i="47"/>
  <c r="U390" i="47"/>
  <c r="X40" i="47"/>
  <c r="X46" i="47" s="1"/>
  <c r="AG23" i="47"/>
  <c r="AF381" i="47"/>
  <c r="AF390" i="47" s="1"/>
  <c r="AG299" i="47"/>
  <c r="AF392" i="47"/>
  <c r="R99" i="47"/>
  <c r="R111" i="47"/>
  <c r="AF272" i="47"/>
  <c r="AF82" i="47"/>
  <c r="P78" i="47"/>
  <c r="AF72" i="47"/>
  <c r="AF73" i="47" s="1"/>
  <c r="AG184" i="47"/>
  <c r="Q20" i="47"/>
  <c r="AF24" i="47"/>
  <c r="AG327" i="47"/>
  <c r="AG331" i="47" s="1"/>
  <c r="P192" i="47"/>
  <c r="P204" i="47"/>
  <c r="AF37" i="47"/>
  <c r="AF38" i="47" s="1"/>
  <c r="S390" i="47"/>
  <c r="AG381" i="47"/>
  <c r="AG390" i="47" s="1"/>
  <c r="S378" i="47"/>
  <c r="AF113" i="47"/>
  <c r="P46" i="47"/>
  <c r="U99" i="47"/>
  <c r="U111" i="47"/>
  <c r="AG264" i="47"/>
  <c r="AG273" i="47" s="1"/>
  <c r="AF264" i="47"/>
  <c r="AF273" i="47" s="1"/>
  <c r="AF141" i="47"/>
  <c r="AF145" i="47" s="1"/>
  <c r="Y390" i="47"/>
  <c r="Y378" i="47"/>
  <c r="P378" i="47"/>
  <c r="AG183" i="47"/>
  <c r="AG288" i="47"/>
  <c r="AG297" i="47" s="1"/>
  <c r="S285" i="47"/>
  <c r="S297" i="47"/>
  <c r="AF195" i="47"/>
  <c r="AF204" i="47" s="1"/>
  <c r="AG271" i="47"/>
  <c r="Q390" i="47"/>
  <c r="Q378" i="47"/>
  <c r="AF171" i="47"/>
  <c r="AF180" i="47" s="1"/>
  <c r="S192" i="47"/>
  <c r="X192" i="47"/>
  <c r="X204" i="47"/>
  <c r="AG206" i="47"/>
  <c r="AF357" i="47"/>
  <c r="AF366" i="47" s="1"/>
  <c r="P111" i="47"/>
  <c r="AF102" i="47"/>
  <c r="AF111" i="47" s="1"/>
  <c r="P99" i="47"/>
  <c r="R390" i="47"/>
  <c r="R378" i="47"/>
  <c r="S99" i="47"/>
  <c r="AF40" i="47" l="1"/>
  <c r="AF46" i="47" s="1"/>
  <c r="AF29" i="47"/>
  <c r="AF89" i="47"/>
  <c r="AF93" i="47" s="1"/>
  <c r="AI54" i="47"/>
  <c r="P93" i="47"/>
  <c r="AF48" i="47"/>
  <c r="AF52" i="47" s="1"/>
  <c r="P442" i="20"/>
  <c r="P441" i="21"/>
  <c r="AG86" i="47"/>
  <c r="AI31" i="47"/>
  <c r="AI60" i="47"/>
  <c r="AD441" i="20"/>
  <c r="AD444" i="20"/>
  <c r="P444" i="21"/>
  <c r="AD444" i="21" s="1"/>
  <c r="P445" i="20"/>
  <c r="AD437" i="21"/>
  <c r="AD437" i="22" s="1"/>
  <c r="O439" i="21"/>
  <c r="P438" i="21"/>
  <c r="P439" i="21" s="1"/>
  <c r="AD449" i="21"/>
  <c r="O465" i="21"/>
  <c r="AD446" i="21"/>
  <c r="AD462" i="21"/>
  <c r="Q444" i="21"/>
  <c r="O442" i="21"/>
  <c r="Q455" i="20"/>
  <c r="AD455" i="20"/>
  <c r="AD440" i="20"/>
  <c r="Q440" i="20"/>
  <c r="Q440" i="21" s="1"/>
  <c r="Q440" i="22" s="1"/>
  <c r="Q464" i="20"/>
  <c r="Q464" i="21" s="1"/>
  <c r="Q415" i="20"/>
  <c r="Q415" i="21" s="1"/>
  <c r="AD415" i="20"/>
  <c r="AD453" i="21"/>
  <c r="Q414" i="20"/>
  <c r="AD414" i="20"/>
  <c r="Q461" i="20"/>
  <c r="Q461" i="21" s="1"/>
  <c r="AD461" i="20"/>
  <c r="Q458" i="20"/>
  <c r="AD458" i="20"/>
  <c r="AD454" i="21"/>
  <c r="AD463" i="21"/>
  <c r="AD443" i="20"/>
  <c r="Q443" i="20"/>
  <c r="Q445" i="20" s="1"/>
  <c r="P460" i="21"/>
  <c r="P465" i="21" s="1"/>
  <c r="O448" i="21"/>
  <c r="AD422" i="21"/>
  <c r="AD422" i="22" s="1"/>
  <c r="AD446" i="20"/>
  <c r="Q446" i="20"/>
  <c r="Q446" i="21" s="1"/>
  <c r="AD453" i="20"/>
  <c r="Q453" i="20"/>
  <c r="Q453" i="21" s="1"/>
  <c r="Q462" i="20"/>
  <c r="Q462" i="21" s="1"/>
  <c r="AD462" i="20"/>
  <c r="P452" i="21"/>
  <c r="AD452" i="21" s="1"/>
  <c r="Q454" i="20"/>
  <c r="Q454" i="21" s="1"/>
  <c r="AD454" i="20"/>
  <c r="Q463" i="20"/>
  <c r="Q463" i="21" s="1"/>
  <c r="AD463" i="20"/>
  <c r="AD451" i="21"/>
  <c r="Q449" i="20"/>
  <c r="AD449" i="20"/>
  <c r="Q437" i="20"/>
  <c r="AD437" i="20"/>
  <c r="AD422" i="20"/>
  <c r="Q422" i="20"/>
  <c r="Q422" i="21" s="1"/>
  <c r="Q457" i="20"/>
  <c r="Q457" i="21" s="1"/>
  <c r="AD457" i="20"/>
  <c r="AD456" i="20"/>
  <c r="Q456" i="20"/>
  <c r="P456" i="21"/>
  <c r="AD456" i="21" s="1"/>
  <c r="AD455" i="21"/>
  <c r="P440" i="21"/>
  <c r="P440" i="22" s="1"/>
  <c r="P464" i="21"/>
  <c r="AD464" i="21" s="1"/>
  <c r="P415" i="21"/>
  <c r="AD415" i="21" s="1"/>
  <c r="AD415" i="22" s="1"/>
  <c r="AD464" i="20"/>
  <c r="Q451" i="20"/>
  <c r="Q451" i="21" s="1"/>
  <c r="AD451" i="20"/>
  <c r="AD443" i="21"/>
  <c r="AD414" i="21"/>
  <c r="AD414" i="22" s="1"/>
  <c r="AD461" i="21"/>
  <c r="P458" i="21"/>
  <c r="AD458" i="21" s="1"/>
  <c r="S6" i="47"/>
  <c r="S7" i="47" s="1"/>
  <c r="AF86" i="47"/>
  <c r="AF85" i="47"/>
  <c r="AG40" i="47"/>
  <c r="AG46" i="47" s="1"/>
  <c r="T6" i="47"/>
  <c r="T7" i="47" s="1"/>
  <c r="AI192" i="47"/>
  <c r="AI78" i="47"/>
  <c r="AI9" i="47"/>
  <c r="AI99" i="47"/>
  <c r="U6" i="47"/>
  <c r="U7" i="47" s="1"/>
  <c r="AI20" i="47"/>
  <c r="AI48" i="47"/>
  <c r="AI89" i="47"/>
  <c r="AG85" i="47"/>
  <c r="AI378" i="47"/>
  <c r="P286" i="47"/>
  <c r="AI285" i="47"/>
  <c r="AI40" i="47"/>
  <c r="AG9" i="47"/>
  <c r="AG18" i="47" s="1"/>
  <c r="R6" i="47"/>
  <c r="R7" i="47" s="1"/>
  <c r="O459" i="21"/>
  <c r="AD460" i="20"/>
  <c r="Q460" i="20"/>
  <c r="P465" i="20"/>
  <c r="Q441" i="21"/>
  <c r="AD452" i="20"/>
  <c r="Q452" i="20"/>
  <c r="P447" i="21"/>
  <c r="P450" i="21"/>
  <c r="P459" i="21" s="1"/>
  <c r="P376" i="21"/>
  <c r="AD376" i="21" s="1"/>
  <c r="AD441" i="21"/>
  <c r="AF9" i="47"/>
  <c r="AF18" i="47" s="1"/>
  <c r="V18" i="47"/>
  <c r="T87" i="47"/>
  <c r="V6" i="47"/>
  <c r="V7" i="47" s="1"/>
  <c r="AF285" i="47"/>
  <c r="Y6" i="47"/>
  <c r="Y7" i="47" s="1"/>
  <c r="AG48" i="47"/>
  <c r="AG52" i="47" s="1"/>
  <c r="AG89" i="47"/>
  <c r="AG93" i="47" s="1"/>
  <c r="AG20" i="47"/>
  <c r="AF78" i="47"/>
  <c r="AF87" i="47" s="1"/>
  <c r="X6" i="47"/>
  <c r="X7" i="47" s="1"/>
  <c r="P6" i="47"/>
  <c r="Q438" i="20"/>
  <c r="P439" i="20"/>
  <c r="AD438" i="20"/>
  <c r="Q376" i="20"/>
  <c r="AD376" i="20"/>
  <c r="AD447" i="20"/>
  <c r="P448" i="20"/>
  <c r="Q447" i="20"/>
  <c r="R444" i="20"/>
  <c r="R441" i="20"/>
  <c r="Q450" i="20"/>
  <c r="AD450" i="20"/>
  <c r="P459" i="20"/>
  <c r="AG29" i="47"/>
  <c r="AG78" i="47"/>
  <c r="AG87" i="47" s="1"/>
  <c r="W6" i="47"/>
  <c r="W7" i="47" s="1"/>
  <c r="Y379" i="47"/>
  <c r="Q379" i="47"/>
  <c r="W379" i="47"/>
  <c r="R379" i="47"/>
  <c r="P87" i="47"/>
  <c r="AG192" i="47"/>
  <c r="AF99" i="47"/>
  <c r="AG285" i="47"/>
  <c r="S286" i="47"/>
  <c r="P379" i="47"/>
  <c r="AF378" i="47"/>
  <c r="Q6" i="47"/>
  <c r="Q7" i="47" s="1"/>
  <c r="AF20" i="47"/>
  <c r="AG99" i="47"/>
  <c r="S379" i="47"/>
  <c r="AG378" i="47"/>
  <c r="AF192" i="47"/>
  <c r="AD439" i="20" l="1"/>
  <c r="AD442" i="20"/>
  <c r="AD445" i="20"/>
  <c r="P445" i="21"/>
  <c r="AD460" i="21"/>
  <c r="AD465" i="21" s="1"/>
  <c r="Q442" i="20"/>
  <c r="AD438" i="21"/>
  <c r="AD438" i="22" s="1"/>
  <c r="AD448" i="20"/>
  <c r="AD459" i="20"/>
  <c r="Q438" i="21"/>
  <c r="Q455" i="21"/>
  <c r="R455" i="20"/>
  <c r="Q447" i="21"/>
  <c r="Q448" i="21" s="1"/>
  <c r="AD465" i="20"/>
  <c r="Q456" i="21"/>
  <c r="R456" i="20"/>
  <c r="Q458" i="21"/>
  <c r="R458" i="20"/>
  <c r="R414" i="20"/>
  <c r="R451" i="20"/>
  <c r="R422" i="20"/>
  <c r="R422" i="21" s="1"/>
  <c r="Q449" i="21"/>
  <c r="R449" i="20"/>
  <c r="R446" i="20"/>
  <c r="R464" i="20"/>
  <c r="R464" i="21" s="1"/>
  <c r="Q452" i="21"/>
  <c r="R454" i="20"/>
  <c r="R462" i="20"/>
  <c r="R462" i="21" s="1"/>
  <c r="Q443" i="21"/>
  <c r="Q445" i="21" s="1"/>
  <c r="R443" i="20"/>
  <c r="R445" i="20" s="1"/>
  <c r="P442" i="21"/>
  <c r="R440" i="20"/>
  <c r="R442" i="20" s="1"/>
  <c r="R441" i="21"/>
  <c r="Q376" i="21"/>
  <c r="Q442" i="21"/>
  <c r="AD440" i="21"/>
  <c r="AD442" i="21" s="1"/>
  <c r="R461" i="20"/>
  <c r="R461" i="21" s="1"/>
  <c r="R453" i="20"/>
  <c r="R457" i="20"/>
  <c r="Q437" i="21"/>
  <c r="R437" i="20"/>
  <c r="R463" i="20"/>
  <c r="AD445" i="21"/>
  <c r="Q414" i="21"/>
  <c r="R415" i="20"/>
  <c r="R415" i="21" s="1"/>
  <c r="P7" i="47"/>
  <c r="AI6" i="47"/>
  <c r="AG6" i="47"/>
  <c r="AD450" i="21"/>
  <c r="AD459" i="21" s="1"/>
  <c r="P448" i="21"/>
  <c r="AD447" i="21"/>
  <c r="AD448" i="21" s="1"/>
  <c r="R460" i="20"/>
  <c r="Q465" i="20"/>
  <c r="R452" i="20"/>
  <c r="R444" i="21"/>
  <c r="Q460" i="21"/>
  <c r="Q450" i="21"/>
  <c r="Q448" i="20"/>
  <c r="R447" i="20"/>
  <c r="Q439" i="20"/>
  <c r="R438" i="20"/>
  <c r="Q459" i="20"/>
  <c r="R450" i="20"/>
  <c r="S441" i="20"/>
  <c r="S444" i="20"/>
  <c r="R376" i="20"/>
  <c r="AF6" i="47"/>
  <c r="Q459" i="21" l="1"/>
  <c r="AD439" i="21"/>
  <c r="R452" i="21"/>
  <c r="S441" i="21"/>
  <c r="R458" i="21"/>
  <c r="S458" i="20"/>
  <c r="S458" i="21" s="1"/>
  <c r="R443" i="21"/>
  <c r="R445" i="21" s="1"/>
  <c r="S443" i="20"/>
  <c r="S445" i="20" s="1"/>
  <c r="R455" i="21"/>
  <c r="S455" i="20"/>
  <c r="R453" i="21"/>
  <c r="S453" i="20"/>
  <c r="S449" i="20"/>
  <c r="S449" i="21" s="1"/>
  <c r="R447" i="21"/>
  <c r="R437" i="21"/>
  <c r="S437" i="20"/>
  <c r="R450" i="21"/>
  <c r="S415" i="20"/>
  <c r="S415" i="21" s="1"/>
  <c r="R457" i="21"/>
  <c r="S457" i="20"/>
  <c r="S462" i="20"/>
  <c r="S462" i="21" s="1"/>
  <c r="S464" i="20"/>
  <c r="S464" i="21" s="1"/>
  <c r="S422" i="20"/>
  <c r="S461" i="20"/>
  <c r="R440" i="21"/>
  <c r="R440" i="22" s="1"/>
  <c r="S440" i="20"/>
  <c r="S442" i="20" s="1"/>
  <c r="R446" i="21"/>
  <c r="S446" i="20"/>
  <c r="R456" i="21"/>
  <c r="S456" i="20"/>
  <c r="S456" i="21" s="1"/>
  <c r="R414" i="21"/>
  <c r="S414" i="20"/>
  <c r="R454" i="21"/>
  <c r="S454" i="20"/>
  <c r="R451" i="21"/>
  <c r="S451" i="20"/>
  <c r="S451" i="21" s="1"/>
  <c r="R460" i="21"/>
  <c r="R465" i="21" s="1"/>
  <c r="R463" i="21"/>
  <c r="S463" i="20"/>
  <c r="R449" i="21"/>
  <c r="Q439" i="21"/>
  <c r="S452" i="20"/>
  <c r="S460" i="20"/>
  <c r="R465" i="20"/>
  <c r="R438" i="21"/>
  <c r="Q465" i="21"/>
  <c r="R376" i="21"/>
  <c r="S444" i="21"/>
  <c r="R439" i="20"/>
  <c r="S438" i="20"/>
  <c r="T441" i="20"/>
  <c r="R448" i="20"/>
  <c r="S447" i="20"/>
  <c r="T444" i="20"/>
  <c r="R459" i="20"/>
  <c r="S450" i="20"/>
  <c r="S376" i="20"/>
  <c r="AG449" i="46"/>
  <c r="AG446" i="46"/>
  <c r="AG437" i="46"/>
  <c r="X377" i="46"/>
  <c r="W377" i="46"/>
  <c r="U377" i="46"/>
  <c r="Q377" i="46"/>
  <c r="Y284" i="46"/>
  <c r="U284" i="46"/>
  <c r="Y448" i="46"/>
  <c r="W448" i="46"/>
  <c r="V448" i="46"/>
  <c r="T448" i="46"/>
  <c r="S448" i="46"/>
  <c r="Q448" i="46"/>
  <c r="Y445" i="46"/>
  <c r="V445" i="46"/>
  <c r="U445" i="46"/>
  <c r="T445" i="46"/>
  <c r="S445" i="46"/>
  <c r="R445" i="46"/>
  <c r="Q445" i="46"/>
  <c r="W442" i="46"/>
  <c r="V442" i="46"/>
  <c r="U442" i="46"/>
  <c r="T442" i="46"/>
  <c r="S442" i="46"/>
  <c r="R442" i="46"/>
  <c r="Y439" i="46"/>
  <c r="X439" i="46"/>
  <c r="W439" i="46"/>
  <c r="V439" i="46"/>
  <c r="U439" i="46"/>
  <c r="T439" i="46"/>
  <c r="R439" i="46"/>
  <c r="Q439" i="46"/>
  <c r="W410" i="46"/>
  <c r="U410" i="46"/>
  <c r="Y355" i="46"/>
  <c r="W355" i="46"/>
  <c r="V355" i="46"/>
  <c r="U355" i="46"/>
  <c r="T355" i="46"/>
  <c r="Q355" i="46"/>
  <c r="Y352" i="46"/>
  <c r="X352" i="46"/>
  <c r="W352" i="46"/>
  <c r="S352" i="46"/>
  <c r="R352" i="46"/>
  <c r="Q352" i="46"/>
  <c r="P352" i="46"/>
  <c r="Y349" i="46"/>
  <c r="V349" i="46"/>
  <c r="T349" i="46"/>
  <c r="S349" i="46"/>
  <c r="R349" i="46"/>
  <c r="Q349" i="46"/>
  <c r="X346" i="46"/>
  <c r="W346" i="46"/>
  <c r="U346" i="46"/>
  <c r="T346" i="46"/>
  <c r="W317" i="46"/>
  <c r="V317" i="46"/>
  <c r="U317" i="46"/>
  <c r="S317" i="46"/>
  <c r="Y262" i="46"/>
  <c r="W262" i="46"/>
  <c r="U262" i="46"/>
  <c r="S262" i="46"/>
  <c r="Q262" i="46"/>
  <c r="Y259" i="46"/>
  <c r="W259" i="46"/>
  <c r="U259" i="46"/>
  <c r="S259" i="46"/>
  <c r="R259" i="46"/>
  <c r="Q259" i="46"/>
  <c r="Y256" i="46"/>
  <c r="W256" i="46"/>
  <c r="V256" i="46"/>
  <c r="U256" i="46"/>
  <c r="S256" i="46"/>
  <c r="Q256" i="46"/>
  <c r="Y253" i="46"/>
  <c r="W253" i="46"/>
  <c r="V253" i="46"/>
  <c r="U253" i="46"/>
  <c r="S253" i="46"/>
  <c r="R253" i="46"/>
  <c r="Q253" i="46"/>
  <c r="Y43" i="46"/>
  <c r="X43" i="46"/>
  <c r="W43" i="46"/>
  <c r="V43" i="46"/>
  <c r="U43" i="46"/>
  <c r="T43" i="46"/>
  <c r="S43" i="46"/>
  <c r="R43" i="46"/>
  <c r="Q43" i="46"/>
  <c r="P43" i="46"/>
  <c r="Y224" i="46"/>
  <c r="W224" i="46"/>
  <c r="U224" i="46"/>
  <c r="T224" i="46"/>
  <c r="Q224" i="46"/>
  <c r="S91" i="46"/>
  <c r="U90" i="46"/>
  <c r="W84" i="46"/>
  <c r="Y83" i="46"/>
  <c r="Q83" i="46"/>
  <c r="S82" i="46"/>
  <c r="U81" i="46"/>
  <c r="W80" i="46"/>
  <c r="V169" i="46"/>
  <c r="U169" i="46"/>
  <c r="T169" i="46"/>
  <c r="S169" i="46"/>
  <c r="R169" i="46"/>
  <c r="Q169" i="46"/>
  <c r="Y166" i="46"/>
  <c r="X166" i="46"/>
  <c r="W166" i="46"/>
  <c r="V166" i="46"/>
  <c r="U166" i="46"/>
  <c r="T166" i="46"/>
  <c r="S166" i="46"/>
  <c r="R166" i="46"/>
  <c r="Y163" i="46"/>
  <c r="X163" i="46"/>
  <c r="W163" i="46"/>
  <c r="U163" i="46"/>
  <c r="Q163" i="46"/>
  <c r="Y66" i="46"/>
  <c r="V160" i="46"/>
  <c r="R160" i="46"/>
  <c r="Q66" i="46"/>
  <c r="U62" i="46"/>
  <c r="W61" i="46"/>
  <c r="S56" i="46"/>
  <c r="U55" i="46"/>
  <c r="Y50" i="46"/>
  <c r="Q50" i="46"/>
  <c r="S49" i="46"/>
  <c r="R131" i="46"/>
  <c r="U448" i="46"/>
  <c r="AF446" i="46"/>
  <c r="W445" i="46"/>
  <c r="Y442" i="46"/>
  <c r="Q442" i="46"/>
  <c r="S439" i="46"/>
  <c r="S410" i="46"/>
  <c r="O392" i="46"/>
  <c r="O381" i="46"/>
  <c r="O379" i="46"/>
  <c r="O377" i="46"/>
  <c r="S355" i="46"/>
  <c r="U352" i="46"/>
  <c r="W349" i="46"/>
  <c r="Y346" i="46"/>
  <c r="Q346" i="46"/>
  <c r="Y317" i="46"/>
  <c r="Q317" i="46"/>
  <c r="O299" i="46"/>
  <c r="O288" i="46"/>
  <c r="O286" i="46"/>
  <c r="O284" i="46"/>
  <c r="O206" i="46"/>
  <c r="O195" i="46"/>
  <c r="O193" i="46"/>
  <c r="O191" i="46"/>
  <c r="O113" i="46"/>
  <c r="O102" i="46"/>
  <c r="O100" i="46"/>
  <c r="O98" i="46"/>
  <c r="Y92" i="46"/>
  <c r="X92" i="46"/>
  <c r="W92" i="46"/>
  <c r="V92" i="46"/>
  <c r="U92" i="46"/>
  <c r="T92" i="46"/>
  <c r="S92" i="46"/>
  <c r="R92" i="46"/>
  <c r="Q92" i="46"/>
  <c r="P92" i="46"/>
  <c r="Y45" i="46"/>
  <c r="X45" i="46"/>
  <c r="W45" i="46"/>
  <c r="V45" i="46"/>
  <c r="U45" i="46"/>
  <c r="T45" i="46"/>
  <c r="S45" i="46"/>
  <c r="R45" i="46"/>
  <c r="Q45" i="46"/>
  <c r="P45" i="46"/>
  <c r="Y44" i="46"/>
  <c r="X44" i="46"/>
  <c r="W44" i="46"/>
  <c r="V44" i="46"/>
  <c r="U44" i="46"/>
  <c r="T44" i="46"/>
  <c r="S44" i="46"/>
  <c r="R44" i="46"/>
  <c r="Q44" i="46"/>
  <c r="P44" i="46"/>
  <c r="O31" i="46"/>
  <c r="AG464" i="46"/>
  <c r="AF464" i="46"/>
  <c r="AG461" i="46"/>
  <c r="AF461" i="46"/>
  <c r="AG460" i="46"/>
  <c r="AF460" i="46"/>
  <c r="AF449" i="46"/>
  <c r="AG443" i="46"/>
  <c r="AG440" i="46"/>
  <c r="AF440" i="46"/>
  <c r="AF437" i="46"/>
  <c r="AG419" i="46"/>
  <c r="AF415" i="46"/>
  <c r="AF412" i="46"/>
  <c r="AF408" i="46"/>
  <c r="AG391" i="46"/>
  <c r="AF391" i="46"/>
  <c r="Y418" i="16"/>
  <c r="X418" i="16"/>
  <c r="W418" i="16"/>
  <c r="V418" i="16"/>
  <c r="U418" i="16"/>
  <c r="T418" i="16"/>
  <c r="R418" i="16"/>
  <c r="Q418" i="16"/>
  <c r="O392" i="16"/>
  <c r="O401" i="16" s="1"/>
  <c r="O381" i="16"/>
  <c r="O379" i="16"/>
  <c r="O377" i="16"/>
  <c r="X421" i="19"/>
  <c r="X419" i="19"/>
  <c r="X413" i="19"/>
  <c r="X411" i="19"/>
  <c r="X398" i="19"/>
  <c r="X397" i="19"/>
  <c r="X396" i="19"/>
  <c r="X395" i="19"/>
  <c r="X394" i="19"/>
  <c r="X391" i="19"/>
  <c r="X387" i="19"/>
  <c r="X386" i="19"/>
  <c r="X385" i="19"/>
  <c r="X384" i="19"/>
  <c r="X383" i="19"/>
  <c r="X382" i="19"/>
  <c r="X380" i="19"/>
  <c r="U391" i="19" l="1"/>
  <c r="S402" i="19"/>
  <c r="S408" i="19"/>
  <c r="Q419" i="19"/>
  <c r="Q425" i="19"/>
  <c r="Q431" i="19"/>
  <c r="S418" i="19"/>
  <c r="V49" i="46"/>
  <c r="T50" i="46"/>
  <c r="V56" i="46"/>
  <c r="R61" i="46"/>
  <c r="X62" i="46"/>
  <c r="R80" i="46"/>
  <c r="P81" i="46"/>
  <c r="X81" i="46"/>
  <c r="V82" i="46"/>
  <c r="T83" i="46"/>
  <c r="R84" i="46"/>
  <c r="P90" i="46"/>
  <c r="X90" i="46"/>
  <c r="V91" i="46"/>
  <c r="V271" i="46"/>
  <c r="R37" i="46"/>
  <c r="R38" i="46" s="1"/>
  <c r="R418" i="19"/>
  <c r="R24" i="46"/>
  <c r="T91" i="46"/>
  <c r="R439" i="21"/>
  <c r="Y432" i="46"/>
  <c r="T441" i="21"/>
  <c r="T444" i="21"/>
  <c r="T451" i="20"/>
  <c r="S437" i="21"/>
  <c r="T437" i="20"/>
  <c r="S440" i="21"/>
  <c r="S440" i="22" s="1"/>
  <c r="T440" i="20"/>
  <c r="T440" i="21" s="1"/>
  <c r="T440" i="22" s="1"/>
  <c r="T458" i="20"/>
  <c r="S457" i="21"/>
  <c r="T457" i="20"/>
  <c r="S447" i="21"/>
  <c r="S460" i="21"/>
  <c r="S463" i="21"/>
  <c r="T463" i="20"/>
  <c r="T456" i="20"/>
  <c r="T464" i="20"/>
  <c r="T464" i="21" s="1"/>
  <c r="S455" i="21"/>
  <c r="T455" i="20"/>
  <c r="S453" i="21"/>
  <c r="T453" i="20"/>
  <c r="T453" i="21" s="1"/>
  <c r="S452" i="21"/>
  <c r="S454" i="21"/>
  <c r="T454" i="20"/>
  <c r="R448" i="21"/>
  <c r="S461" i="21"/>
  <c r="T461" i="20"/>
  <c r="T462" i="20"/>
  <c r="T462" i="21" s="1"/>
  <c r="T415" i="20"/>
  <c r="T415" i="21" s="1"/>
  <c r="T449" i="20"/>
  <c r="S443" i="21"/>
  <c r="S445" i="21" s="1"/>
  <c r="T443" i="20"/>
  <c r="T443" i="21" s="1"/>
  <c r="T414" i="20"/>
  <c r="S450" i="21"/>
  <c r="S459" i="21" s="1"/>
  <c r="S438" i="21"/>
  <c r="S414" i="21"/>
  <c r="S446" i="21"/>
  <c r="T446" i="20"/>
  <c r="S422" i="21"/>
  <c r="T422" i="20"/>
  <c r="T422" i="21" s="1"/>
  <c r="R442" i="21"/>
  <c r="R459" i="21"/>
  <c r="S445" i="16"/>
  <c r="S439" i="16"/>
  <c r="AG382" i="16"/>
  <c r="AG386" i="16"/>
  <c r="AG391" i="16"/>
  <c r="AG396" i="16"/>
  <c r="AG413" i="16"/>
  <c r="AG422" i="16"/>
  <c r="AG440" i="16"/>
  <c r="AG446" i="16"/>
  <c r="AG452" i="16"/>
  <c r="AG460" i="16"/>
  <c r="AG465" i="16" s="1"/>
  <c r="Y10" i="46"/>
  <c r="W339" i="46"/>
  <c r="U420" i="46"/>
  <c r="W426" i="46"/>
  <c r="Q432" i="46"/>
  <c r="U418" i="19"/>
  <c r="AF384" i="16"/>
  <c r="AF394" i="16"/>
  <c r="AF398" i="16"/>
  <c r="AF409" i="16"/>
  <c r="AF419" i="16"/>
  <c r="AF437" i="16"/>
  <c r="AF443" i="16"/>
  <c r="AF449" i="16"/>
  <c r="AF454" i="16"/>
  <c r="V34" i="46"/>
  <c r="Y160" i="46"/>
  <c r="O391" i="19"/>
  <c r="W391" i="19"/>
  <c r="U402" i="19"/>
  <c r="U408" i="19"/>
  <c r="S419" i="19"/>
  <c r="S425" i="19"/>
  <c r="S431" i="19"/>
  <c r="AF382" i="16"/>
  <c r="AF386" i="16"/>
  <c r="AF391" i="16"/>
  <c r="AF396" i="16"/>
  <c r="AF413" i="16"/>
  <c r="AF422" i="16"/>
  <c r="AF440" i="16"/>
  <c r="AF446" i="16"/>
  <c r="AF452" i="16"/>
  <c r="AF460" i="16"/>
  <c r="AF465" i="16" s="1"/>
  <c r="AF463" i="16"/>
  <c r="AG383" i="16"/>
  <c r="AG387" i="16"/>
  <c r="AG393" i="16"/>
  <c r="AG397" i="16"/>
  <c r="AG408" i="16"/>
  <c r="AG414" i="16"/>
  <c r="AG441" i="16"/>
  <c r="AG447" i="16"/>
  <c r="AG453" i="16"/>
  <c r="AG462" i="16"/>
  <c r="AF380" i="16"/>
  <c r="AF385" i="16"/>
  <c r="AF395" i="16"/>
  <c r="AF421" i="16"/>
  <c r="AF438" i="16"/>
  <c r="AF444" i="16"/>
  <c r="AF451" i="16"/>
  <c r="AF455" i="16"/>
  <c r="AF376" i="16"/>
  <c r="AG384" i="16"/>
  <c r="AG394" i="16"/>
  <c r="AG398" i="16"/>
  <c r="AG409" i="16"/>
  <c r="AG419" i="16"/>
  <c r="AG437" i="16"/>
  <c r="AG443" i="16"/>
  <c r="AG449" i="16"/>
  <c r="AG454" i="16"/>
  <c r="AG463" i="16"/>
  <c r="AG376" i="16"/>
  <c r="AG380" i="16"/>
  <c r="AG385" i="16"/>
  <c r="AG395" i="16"/>
  <c r="AG421" i="16"/>
  <c r="AG438" i="16"/>
  <c r="AG444" i="16"/>
  <c r="AG451" i="16"/>
  <c r="AG455" i="16"/>
  <c r="AF383" i="16"/>
  <c r="AF387" i="16"/>
  <c r="AF393" i="16"/>
  <c r="AF397" i="16"/>
  <c r="AF408" i="16"/>
  <c r="AF414" i="16"/>
  <c r="AF441" i="16"/>
  <c r="AF447" i="16"/>
  <c r="AF453" i="16"/>
  <c r="AF462" i="16"/>
  <c r="P418" i="16"/>
  <c r="AF411" i="16"/>
  <c r="AF418" i="16" s="1"/>
  <c r="S418" i="16"/>
  <c r="AG411" i="16"/>
  <c r="AG418" i="16" s="1"/>
  <c r="V418" i="19"/>
  <c r="T418" i="19"/>
  <c r="AF421" i="46"/>
  <c r="W91" i="46"/>
  <c r="W457" i="16"/>
  <c r="U458" i="16"/>
  <c r="R13" i="46"/>
  <c r="P418" i="19"/>
  <c r="U457" i="16"/>
  <c r="S458" i="16"/>
  <c r="O380" i="19"/>
  <c r="V457" i="16"/>
  <c r="T458" i="16"/>
  <c r="Q439" i="16"/>
  <c r="Y445" i="16"/>
  <c r="U448" i="16"/>
  <c r="P457" i="16"/>
  <c r="X457" i="16"/>
  <c r="V458" i="16"/>
  <c r="U513" i="14"/>
  <c r="W411" i="19"/>
  <c r="W418" i="19"/>
  <c r="Q411" i="19"/>
  <c r="O411" i="19"/>
  <c r="O418" i="19"/>
  <c r="Q410" i="16"/>
  <c r="Q457" i="16"/>
  <c r="Y457" i="16"/>
  <c r="W458" i="16"/>
  <c r="R457" i="16"/>
  <c r="P458" i="16"/>
  <c r="X458" i="16"/>
  <c r="S457" i="16"/>
  <c r="Q458" i="16"/>
  <c r="Y458" i="16"/>
  <c r="T457" i="16"/>
  <c r="R458" i="16"/>
  <c r="AF454" i="46"/>
  <c r="AF463" i="46"/>
  <c r="R410" i="16"/>
  <c r="X439" i="16"/>
  <c r="X445" i="16"/>
  <c r="T448" i="16"/>
  <c r="AI258" i="46"/>
  <c r="AI354" i="46"/>
  <c r="X82" i="46"/>
  <c r="AI409" i="46"/>
  <c r="N380" i="19"/>
  <c r="V380" i="19"/>
  <c r="T391" i="19"/>
  <c r="R402" i="19"/>
  <c r="R408" i="19"/>
  <c r="N411" i="19"/>
  <c r="V411" i="19"/>
  <c r="P419" i="19"/>
  <c r="P425" i="19"/>
  <c r="P431" i="19"/>
  <c r="P72" i="46"/>
  <c r="AI165" i="46"/>
  <c r="P439" i="46"/>
  <c r="AI438" i="46"/>
  <c r="AI168" i="46"/>
  <c r="AI223" i="46"/>
  <c r="AI261" i="46"/>
  <c r="AI316" i="46"/>
  <c r="P346" i="46"/>
  <c r="AI345" i="46"/>
  <c r="AI441" i="46"/>
  <c r="AI130" i="46"/>
  <c r="AI159" i="46"/>
  <c r="AI252" i="46"/>
  <c r="AI348" i="46"/>
  <c r="AI444" i="46"/>
  <c r="AI283" i="46"/>
  <c r="P163" i="46"/>
  <c r="AI162" i="46"/>
  <c r="AI255" i="46"/>
  <c r="AI351" i="46"/>
  <c r="AI447" i="46"/>
  <c r="AI376" i="46"/>
  <c r="V79" i="46"/>
  <c r="T80" i="46"/>
  <c r="R81" i="46"/>
  <c r="P82" i="46"/>
  <c r="V83" i="46"/>
  <c r="T84" i="46"/>
  <c r="R90" i="46"/>
  <c r="P91" i="46"/>
  <c r="P89" i="46" s="1"/>
  <c r="X91" i="46"/>
  <c r="X89" i="46" s="1"/>
  <c r="X93" i="46" s="1"/>
  <c r="AI380" i="16"/>
  <c r="AI411" i="16"/>
  <c r="AI438" i="16"/>
  <c r="AI444" i="16"/>
  <c r="AI391" i="16"/>
  <c r="AI440" i="16"/>
  <c r="AI446" i="16"/>
  <c r="U442" i="16"/>
  <c r="AI376" i="16"/>
  <c r="AI402" i="16"/>
  <c r="AI408" i="16"/>
  <c r="AI441" i="16"/>
  <c r="AI447" i="16"/>
  <c r="AI460" i="16"/>
  <c r="AI409" i="16"/>
  <c r="AI419" i="16"/>
  <c r="AI425" i="16"/>
  <c r="AI431" i="16"/>
  <c r="P439" i="16"/>
  <c r="AI437" i="16"/>
  <c r="T442" i="16"/>
  <c r="AI443" i="16"/>
  <c r="AI449" i="16"/>
  <c r="T452" i="20"/>
  <c r="T460" i="20"/>
  <c r="S465" i="20"/>
  <c r="S376" i="21"/>
  <c r="T420" i="16"/>
  <c r="T426" i="16"/>
  <c r="T432" i="16"/>
  <c r="U380" i="19"/>
  <c r="S391" i="19"/>
  <c r="Q402" i="19"/>
  <c r="Q408" i="19"/>
  <c r="U411" i="19"/>
  <c r="O419" i="19"/>
  <c r="W419" i="19"/>
  <c r="O425" i="19"/>
  <c r="W425" i="19"/>
  <c r="O431" i="19"/>
  <c r="W431" i="19"/>
  <c r="S465" i="14"/>
  <c r="U467" i="14"/>
  <c r="R465" i="14"/>
  <c r="X487" i="14"/>
  <c r="Z465" i="14"/>
  <c r="T467" i="14"/>
  <c r="T465" i="14"/>
  <c r="X467" i="14"/>
  <c r="V467" i="14"/>
  <c r="Z475" i="14"/>
  <c r="X475" i="14"/>
  <c r="R481" i="14"/>
  <c r="Z481" i="14"/>
  <c r="X481" i="14"/>
  <c r="R487" i="14"/>
  <c r="Z487" i="14"/>
  <c r="R494" i="14"/>
  <c r="R505" i="14"/>
  <c r="Z505" i="14"/>
  <c r="Y410" i="16"/>
  <c r="U420" i="16"/>
  <c r="U432" i="16"/>
  <c r="S432" i="16"/>
  <c r="W439" i="16"/>
  <c r="S442" i="16"/>
  <c r="Y442" i="16"/>
  <c r="W445" i="16"/>
  <c r="U445" i="16"/>
  <c r="S448" i="16"/>
  <c r="Q448" i="16"/>
  <c r="Y448" i="16"/>
  <c r="S487" i="14"/>
  <c r="R380" i="19"/>
  <c r="P391" i="19"/>
  <c r="N402" i="19"/>
  <c r="V402" i="19"/>
  <c r="N408" i="19"/>
  <c r="V408" i="19"/>
  <c r="R411" i="19"/>
  <c r="T419" i="19"/>
  <c r="T425" i="19"/>
  <c r="T431" i="19"/>
  <c r="P410" i="16"/>
  <c r="X410" i="16"/>
  <c r="T10" i="46"/>
  <c r="P12" i="46"/>
  <c r="X12" i="46"/>
  <c r="V13" i="46"/>
  <c r="T14" i="46"/>
  <c r="R15" i="46"/>
  <c r="P16" i="46"/>
  <c r="X16" i="46"/>
  <c r="P23" i="46"/>
  <c r="X23" i="46"/>
  <c r="V28" i="46"/>
  <c r="T41" i="46"/>
  <c r="X49" i="46"/>
  <c r="P420" i="46"/>
  <c r="R425" i="14"/>
  <c r="X465" i="14"/>
  <c r="R467" i="14"/>
  <c r="Z467" i="14"/>
  <c r="T481" i="14"/>
  <c r="T487" i="14"/>
  <c r="R497" i="14"/>
  <c r="T512" i="14"/>
  <c r="R513" i="14"/>
  <c r="Z513" i="14"/>
  <c r="V513" i="14"/>
  <c r="AF444" i="46"/>
  <c r="V75" i="46"/>
  <c r="V76" i="46" s="1"/>
  <c r="Q37" i="46"/>
  <c r="Q38" i="46" s="1"/>
  <c r="Y37" i="46"/>
  <c r="Y38" i="46" s="1"/>
  <c r="V410" i="16"/>
  <c r="R426" i="16"/>
  <c r="R432" i="16"/>
  <c r="T439" i="16"/>
  <c r="P442" i="16"/>
  <c r="X442" i="16"/>
  <c r="X448" i="16"/>
  <c r="W380" i="19"/>
  <c r="T494" i="14"/>
  <c r="V512" i="14"/>
  <c r="V439" i="16"/>
  <c r="R442" i="16"/>
  <c r="V445" i="16"/>
  <c r="R448" i="16"/>
  <c r="W171" i="46"/>
  <c r="W264" i="46"/>
  <c r="Q357" i="46"/>
  <c r="Y357" i="46"/>
  <c r="T26" i="46"/>
  <c r="T33" i="46"/>
  <c r="R124" i="46"/>
  <c r="V41" i="46"/>
  <c r="X66" i="46"/>
  <c r="X67" i="46" s="1"/>
  <c r="V69" i="46"/>
  <c r="V70" i="46" s="1"/>
  <c r="P171" i="46"/>
  <c r="X171" i="46"/>
  <c r="T90" i="46"/>
  <c r="P264" i="46"/>
  <c r="X264" i="46"/>
  <c r="R357" i="46"/>
  <c r="R420" i="46"/>
  <c r="T450" i="46"/>
  <c r="Y41" i="46"/>
  <c r="Q80" i="46"/>
  <c r="S83" i="46"/>
  <c r="U91" i="46"/>
  <c r="U89" i="46" s="1"/>
  <c r="U93" i="46" s="1"/>
  <c r="S410" i="16"/>
  <c r="Y420" i="16"/>
  <c r="W432" i="16"/>
  <c r="Y439" i="16"/>
  <c r="Q445" i="16"/>
  <c r="W512" i="14"/>
  <c r="S512" i="14"/>
  <c r="Y513" i="14"/>
  <c r="V381" i="16"/>
  <c r="V390" i="16" s="1"/>
  <c r="V392" i="16"/>
  <c r="V401" i="16" s="1"/>
  <c r="T392" i="16"/>
  <c r="T401" i="16" s="1"/>
  <c r="X392" i="16"/>
  <c r="X401" i="16" s="1"/>
  <c r="T410" i="16"/>
  <c r="W467" i="14"/>
  <c r="U475" i="14"/>
  <c r="Q505" i="14"/>
  <c r="Y505" i="14"/>
  <c r="S380" i="19"/>
  <c r="Q391" i="19"/>
  <c r="O402" i="19"/>
  <c r="W402" i="19"/>
  <c r="O408" i="19"/>
  <c r="W408" i="19"/>
  <c r="S411" i="19"/>
  <c r="U419" i="19"/>
  <c r="U425" i="19"/>
  <c r="U431" i="19"/>
  <c r="Z425" i="14"/>
  <c r="W69" i="46"/>
  <c r="W70" i="46" s="1"/>
  <c r="U465" i="14"/>
  <c r="W475" i="14"/>
  <c r="W481" i="14"/>
  <c r="W487" i="14"/>
  <c r="S494" i="14"/>
  <c r="S500" i="14"/>
  <c r="W72" i="46"/>
  <c r="W73" i="46" s="1"/>
  <c r="Q10" i="46"/>
  <c r="W11" i="46"/>
  <c r="U12" i="46"/>
  <c r="S13" i="46"/>
  <c r="Q14" i="46"/>
  <c r="Y14" i="46"/>
  <c r="W15" i="46"/>
  <c r="U16" i="46"/>
  <c r="S17" i="46"/>
  <c r="Q21" i="46"/>
  <c r="Y21" i="46"/>
  <c r="W22" i="46"/>
  <c r="U23" i="46"/>
  <c r="S24" i="46"/>
  <c r="Q25" i="46"/>
  <c r="Y25" i="46"/>
  <c r="W26" i="46"/>
  <c r="U27" i="46"/>
  <c r="S28" i="46"/>
  <c r="Y32" i="46"/>
  <c r="W33" i="46"/>
  <c r="U34" i="46"/>
  <c r="S37" i="46"/>
  <c r="S38" i="46" s="1"/>
  <c r="Q41" i="46"/>
  <c r="W42" i="46"/>
  <c r="U49" i="46"/>
  <c r="S50" i="46"/>
  <c r="S48" i="46" s="1"/>
  <c r="S52" i="46" s="1"/>
  <c r="W55" i="46"/>
  <c r="U56" i="46"/>
  <c r="U54" i="46" s="1"/>
  <c r="U58" i="46" s="1"/>
  <c r="W62" i="46"/>
  <c r="W60" i="46" s="1"/>
  <c r="W64" i="46" s="1"/>
  <c r="S66" i="46"/>
  <c r="S67" i="46" s="1"/>
  <c r="Y80" i="46"/>
  <c r="W81" i="46"/>
  <c r="U82" i="46"/>
  <c r="Q84" i="46"/>
  <c r="Y84" i="46"/>
  <c r="W90" i="46"/>
  <c r="T425" i="14"/>
  <c r="V475" i="14"/>
  <c r="V481" i="14"/>
  <c r="V487" i="14"/>
  <c r="X513" i="14"/>
  <c r="T513" i="14"/>
  <c r="U410" i="16"/>
  <c r="U426" i="16"/>
  <c r="W442" i="16"/>
  <c r="W448" i="16"/>
  <c r="S75" i="46"/>
  <c r="S76" i="46" s="1"/>
  <c r="P445" i="16"/>
  <c r="P420" i="16"/>
  <c r="X420" i="16"/>
  <c r="P426" i="16"/>
  <c r="X426" i="16"/>
  <c r="P432" i="16"/>
  <c r="X432" i="16"/>
  <c r="R439" i="16"/>
  <c r="V442" i="16"/>
  <c r="R445" i="16"/>
  <c r="V448" i="16"/>
  <c r="S272" i="46"/>
  <c r="Y465" i="14"/>
  <c r="W465" i="14"/>
  <c r="Y467" i="14"/>
  <c r="S481" i="14"/>
  <c r="S503" i="14"/>
  <c r="T380" i="19"/>
  <c r="R391" i="19"/>
  <c r="P402" i="19"/>
  <c r="P408" i="19"/>
  <c r="T411" i="19"/>
  <c r="N419" i="19"/>
  <c r="V419" i="19"/>
  <c r="N425" i="19"/>
  <c r="V425" i="19"/>
  <c r="N431" i="19"/>
  <c r="V431" i="19"/>
  <c r="W14" i="46"/>
  <c r="W25" i="46"/>
  <c r="Q160" i="46"/>
  <c r="T16" i="46"/>
  <c r="R17" i="46"/>
  <c r="P21" i="46"/>
  <c r="X21" i="46"/>
  <c r="T23" i="46"/>
  <c r="X25" i="46"/>
  <c r="V26" i="46"/>
  <c r="R28" i="46"/>
  <c r="X41" i="46"/>
  <c r="T49" i="46"/>
  <c r="T48" i="46" s="1"/>
  <c r="T52" i="46" s="1"/>
  <c r="T56" i="46"/>
  <c r="P61" i="46"/>
  <c r="X69" i="46"/>
  <c r="X70" i="46" s="1"/>
  <c r="V81" i="46"/>
  <c r="T82" i="46"/>
  <c r="P84" i="46"/>
  <c r="P382" i="19"/>
  <c r="N383" i="19"/>
  <c r="V383" i="19"/>
  <c r="T384" i="19"/>
  <c r="R385" i="19"/>
  <c r="P386" i="19"/>
  <c r="N387" i="19"/>
  <c r="N387" i="20" s="1"/>
  <c r="V387" i="19"/>
  <c r="T388" i="19"/>
  <c r="R389" i="19"/>
  <c r="P393" i="19"/>
  <c r="N394" i="19"/>
  <c r="V394" i="19"/>
  <c r="T395" i="19"/>
  <c r="R396" i="19"/>
  <c r="P397" i="19"/>
  <c r="N398" i="19"/>
  <c r="V398" i="19"/>
  <c r="T399" i="19"/>
  <c r="R400" i="19"/>
  <c r="P404" i="19"/>
  <c r="P413" i="19"/>
  <c r="T421" i="19"/>
  <c r="N427" i="19"/>
  <c r="V427" i="19"/>
  <c r="S459" i="20"/>
  <c r="T450" i="20"/>
  <c r="S448" i="20"/>
  <c r="T447" i="20"/>
  <c r="U441" i="20"/>
  <c r="T376" i="20"/>
  <c r="U444" i="20"/>
  <c r="T438" i="20"/>
  <c r="S439" i="20"/>
  <c r="X393" i="19"/>
  <c r="X408" i="19"/>
  <c r="X410" i="19"/>
  <c r="X409" i="19"/>
  <c r="X381" i="19"/>
  <c r="X418" i="19"/>
  <c r="X412" i="19"/>
  <c r="P433" i="19"/>
  <c r="V434" i="19"/>
  <c r="Z421" i="14"/>
  <c r="S505" i="14"/>
  <c r="W10" i="46"/>
  <c r="Q17" i="46"/>
  <c r="Q79" i="46"/>
  <c r="Q171" i="46"/>
  <c r="Y79" i="46"/>
  <c r="Y171" i="46"/>
  <c r="Q264" i="46"/>
  <c r="Y264" i="46"/>
  <c r="S357" i="46"/>
  <c r="Q382" i="19"/>
  <c r="O383" i="19"/>
  <c r="W383" i="19"/>
  <c r="U384" i="19"/>
  <c r="S385" i="19"/>
  <c r="Q386" i="19"/>
  <c r="O387" i="19"/>
  <c r="W387" i="19"/>
  <c r="U388" i="19"/>
  <c r="S389" i="19"/>
  <c r="Q393" i="19"/>
  <c r="O394" i="19"/>
  <c r="W394" i="19"/>
  <c r="U395" i="19"/>
  <c r="S396" i="19"/>
  <c r="Q397" i="19"/>
  <c r="O398" i="19"/>
  <c r="W398" i="19"/>
  <c r="U399" i="19"/>
  <c r="S400" i="19"/>
  <c r="Q404" i="19"/>
  <c r="S409" i="19"/>
  <c r="Q413" i="19"/>
  <c r="U421" i="19"/>
  <c r="O427" i="19"/>
  <c r="W427" i="19"/>
  <c r="Q433" i="19"/>
  <c r="O434" i="19"/>
  <c r="W434" i="19"/>
  <c r="R409" i="19"/>
  <c r="N434" i="19"/>
  <c r="Q500" i="14"/>
  <c r="T505" i="14"/>
  <c r="X10" i="46"/>
  <c r="V11" i="46"/>
  <c r="T12" i="46"/>
  <c r="P14" i="46"/>
  <c r="X14" i="46"/>
  <c r="V15" i="46"/>
  <c r="V22" i="46"/>
  <c r="P25" i="46"/>
  <c r="P32" i="46"/>
  <c r="X32" i="46"/>
  <c r="V33" i="46"/>
  <c r="T34" i="46"/>
  <c r="P41" i="46"/>
  <c r="V42" i="46"/>
  <c r="R50" i="46"/>
  <c r="V55" i="46"/>
  <c r="V54" i="46" s="1"/>
  <c r="X61" i="46"/>
  <c r="V62" i="46"/>
  <c r="R66" i="46"/>
  <c r="R67" i="46" s="1"/>
  <c r="V72" i="46"/>
  <c r="V73" i="46" s="1"/>
  <c r="R171" i="46"/>
  <c r="X80" i="46"/>
  <c r="R83" i="46"/>
  <c r="X84" i="46"/>
  <c r="V90" i="46"/>
  <c r="V89" i="46" s="1"/>
  <c r="V93" i="46" s="1"/>
  <c r="R264" i="46"/>
  <c r="T357" i="46"/>
  <c r="R382" i="19"/>
  <c r="P383" i="19"/>
  <c r="N384" i="19"/>
  <c r="V384" i="19"/>
  <c r="T385" i="19"/>
  <c r="R386" i="19"/>
  <c r="P387" i="19"/>
  <c r="N388" i="19"/>
  <c r="V388" i="19"/>
  <c r="T389" i="19"/>
  <c r="R393" i="19"/>
  <c r="P394" i="19"/>
  <c r="N395" i="19"/>
  <c r="V395" i="19"/>
  <c r="T396" i="19"/>
  <c r="R397" i="19"/>
  <c r="P398" i="19"/>
  <c r="N399" i="19"/>
  <c r="V399" i="19"/>
  <c r="T400" i="19"/>
  <c r="R404" i="19"/>
  <c r="T409" i="19"/>
  <c r="R413" i="19"/>
  <c r="N421" i="19"/>
  <c r="V421" i="19"/>
  <c r="P427" i="19"/>
  <c r="R433" i="19"/>
  <c r="P434" i="19"/>
  <c r="Y475" i="14"/>
  <c r="U481" i="14"/>
  <c r="Q481" i="14"/>
  <c r="Y481" i="14"/>
  <c r="U487" i="14"/>
  <c r="Q487" i="14"/>
  <c r="Y487" i="14"/>
  <c r="U505" i="14"/>
  <c r="Y512" i="14"/>
  <c r="P380" i="19"/>
  <c r="N391" i="19"/>
  <c r="V391" i="19"/>
  <c r="T402" i="19"/>
  <c r="T408" i="19"/>
  <c r="P411" i="19"/>
  <c r="R419" i="19"/>
  <c r="R425" i="19"/>
  <c r="R431" i="19"/>
  <c r="Y392" i="16"/>
  <c r="Y401" i="16" s="1"/>
  <c r="S79" i="46"/>
  <c r="S171" i="46"/>
  <c r="S271" i="46"/>
  <c r="S264" i="46"/>
  <c r="Q272" i="46"/>
  <c r="Y272" i="46"/>
  <c r="W271" i="46"/>
  <c r="U272" i="46"/>
  <c r="S327" i="46"/>
  <c r="U333" i="46"/>
  <c r="U357" i="46"/>
  <c r="S382" i="19"/>
  <c r="Q383" i="19"/>
  <c r="O384" i="19"/>
  <c r="W384" i="19"/>
  <c r="U385" i="19"/>
  <c r="S386" i="19"/>
  <c r="Q387" i="19"/>
  <c r="O388" i="19"/>
  <c r="W388" i="19"/>
  <c r="U389" i="19"/>
  <c r="S393" i="19"/>
  <c r="Q394" i="19"/>
  <c r="O395" i="19"/>
  <c r="W395" i="19"/>
  <c r="U396" i="19"/>
  <c r="S397" i="19"/>
  <c r="Q398" i="19"/>
  <c r="O399" i="19"/>
  <c r="W399" i="19"/>
  <c r="U400" i="19"/>
  <c r="S404" i="19"/>
  <c r="U409" i="19"/>
  <c r="S413" i="19"/>
  <c r="O421" i="19"/>
  <c r="W421" i="19"/>
  <c r="Q427" i="19"/>
  <c r="S433" i="19"/>
  <c r="Q434" i="19"/>
  <c r="W450" i="46"/>
  <c r="Z512" i="14"/>
  <c r="S425" i="14"/>
  <c r="Y425" i="14"/>
  <c r="V505" i="14"/>
  <c r="Q380" i="19"/>
  <c r="AF383" i="46"/>
  <c r="T75" i="46"/>
  <c r="T76" i="46" s="1"/>
  <c r="T79" i="46"/>
  <c r="T171" i="46"/>
  <c r="T264" i="46"/>
  <c r="V357" i="46"/>
  <c r="T382" i="19"/>
  <c r="R383" i="19"/>
  <c r="P384" i="19"/>
  <c r="N385" i="19"/>
  <c r="V385" i="19"/>
  <c r="T386" i="19"/>
  <c r="R387" i="19"/>
  <c r="P388" i="19"/>
  <c r="N389" i="19"/>
  <c r="V389" i="19"/>
  <c r="T393" i="19"/>
  <c r="R394" i="19"/>
  <c r="P395" i="19"/>
  <c r="N396" i="19"/>
  <c r="V396" i="19"/>
  <c r="T397" i="19"/>
  <c r="R398" i="19"/>
  <c r="P399" i="19"/>
  <c r="N400" i="19"/>
  <c r="V400" i="19"/>
  <c r="T404" i="19"/>
  <c r="N409" i="19"/>
  <c r="V409" i="19"/>
  <c r="T413" i="19"/>
  <c r="P421" i="19"/>
  <c r="R427" i="19"/>
  <c r="T433" i="19"/>
  <c r="R434" i="19"/>
  <c r="W505" i="14"/>
  <c r="U171" i="46"/>
  <c r="S246" i="46"/>
  <c r="U271" i="46"/>
  <c r="U264" i="46"/>
  <c r="Q327" i="46"/>
  <c r="Y327" i="46"/>
  <c r="S333" i="46"/>
  <c r="U339" i="46"/>
  <c r="W357" i="46"/>
  <c r="U382" i="19"/>
  <c r="S383" i="19"/>
  <c r="Q384" i="19"/>
  <c r="O385" i="19"/>
  <c r="W385" i="19"/>
  <c r="U386" i="19"/>
  <c r="S387" i="19"/>
  <c r="Q388" i="19"/>
  <c r="O389" i="19"/>
  <c r="W389" i="19"/>
  <c r="U393" i="19"/>
  <c r="S394" i="19"/>
  <c r="Q395" i="19"/>
  <c r="O396" i="19"/>
  <c r="W396" i="19"/>
  <c r="U397" i="19"/>
  <c r="S398" i="19"/>
  <c r="Q399" i="19"/>
  <c r="O400" i="19"/>
  <c r="W400" i="19"/>
  <c r="U404" i="19"/>
  <c r="U413" i="19"/>
  <c r="S434" i="19"/>
  <c r="Y450" i="46"/>
  <c r="V421" i="14"/>
  <c r="U425" i="14"/>
  <c r="R512" i="14"/>
  <c r="V425" i="14"/>
  <c r="X425" i="14"/>
  <c r="X505" i="14"/>
  <c r="V171" i="46"/>
  <c r="V264" i="46"/>
  <c r="P357" i="46"/>
  <c r="X357" i="46"/>
  <c r="N382" i="19"/>
  <c r="N382" i="20" s="1"/>
  <c r="V382" i="19"/>
  <c r="T383" i="19"/>
  <c r="R384" i="19"/>
  <c r="P385" i="19"/>
  <c r="N386" i="19"/>
  <c r="N386" i="20" s="1"/>
  <c r="V386" i="19"/>
  <c r="T387" i="19"/>
  <c r="R388" i="19"/>
  <c r="P389" i="19"/>
  <c r="N393" i="19"/>
  <c r="V393" i="19"/>
  <c r="T394" i="19"/>
  <c r="R395" i="19"/>
  <c r="P396" i="19"/>
  <c r="N397" i="19"/>
  <c r="V397" i="19"/>
  <c r="T398" i="19"/>
  <c r="R399" i="19"/>
  <c r="P400" i="19"/>
  <c r="N404" i="19"/>
  <c r="V404" i="19"/>
  <c r="P409" i="19"/>
  <c r="N413" i="19"/>
  <c r="V413" i="19"/>
  <c r="R421" i="19"/>
  <c r="T427" i="19"/>
  <c r="N433" i="19"/>
  <c r="V433" i="19"/>
  <c r="T434" i="19"/>
  <c r="V163" i="46"/>
  <c r="O382" i="19"/>
  <c r="W382" i="19"/>
  <c r="U383" i="19"/>
  <c r="S384" i="19"/>
  <c r="Q385" i="19"/>
  <c r="O386" i="19"/>
  <c r="W386" i="19"/>
  <c r="U387" i="19"/>
  <c r="S388" i="19"/>
  <c r="Q389" i="19"/>
  <c r="O393" i="19"/>
  <c r="W393" i="19"/>
  <c r="U394" i="19"/>
  <c r="S395" i="19"/>
  <c r="Q396" i="19"/>
  <c r="O397" i="19"/>
  <c r="W397" i="19"/>
  <c r="U398" i="19"/>
  <c r="S399" i="19"/>
  <c r="Q400" i="19"/>
  <c r="O404" i="19"/>
  <c r="W404" i="19"/>
  <c r="Q409" i="19"/>
  <c r="O413" i="19"/>
  <c r="W413" i="19"/>
  <c r="S421" i="19"/>
  <c r="U427" i="19"/>
  <c r="O433" i="19"/>
  <c r="W433" i="19"/>
  <c r="U434" i="19"/>
  <c r="U450" i="46"/>
  <c r="V450" i="46"/>
  <c r="P450" i="46"/>
  <c r="X450" i="46"/>
  <c r="T410" i="46"/>
  <c r="Q410" i="46"/>
  <c r="O409" i="19"/>
  <c r="Y410" i="46"/>
  <c r="W409" i="19"/>
  <c r="S420" i="46"/>
  <c r="Q421" i="19"/>
  <c r="U426" i="46"/>
  <c r="S427" i="19"/>
  <c r="W432" i="46"/>
  <c r="U433" i="19"/>
  <c r="Q450" i="46"/>
  <c r="AF393" i="46"/>
  <c r="R450" i="46"/>
  <c r="S450" i="46"/>
  <c r="W410" i="16"/>
  <c r="S420" i="16"/>
  <c r="Q420" i="16"/>
  <c r="W420" i="16"/>
  <c r="S426" i="16"/>
  <c r="Q426" i="16"/>
  <c r="Y426" i="16"/>
  <c r="W426" i="16"/>
  <c r="Q432" i="16"/>
  <c r="Y432" i="16"/>
  <c r="U439" i="16"/>
  <c r="Q442" i="16"/>
  <c r="U377" i="16"/>
  <c r="S377" i="16"/>
  <c r="Y381" i="16"/>
  <c r="Y390" i="16" s="1"/>
  <c r="S381" i="16"/>
  <c r="U392" i="16"/>
  <c r="U401" i="16" s="1"/>
  <c r="S392" i="16"/>
  <c r="Q392" i="16"/>
  <c r="Q401" i="16" s="1"/>
  <c r="W392" i="16"/>
  <c r="W401" i="16" s="1"/>
  <c r="Y377" i="16"/>
  <c r="Q377" i="16"/>
  <c r="T381" i="16"/>
  <c r="T390" i="16" s="1"/>
  <c r="U381" i="16"/>
  <c r="Q381" i="16"/>
  <c r="W381" i="16"/>
  <c r="W390" i="16" s="1"/>
  <c r="W12" i="46"/>
  <c r="Y15" i="46"/>
  <c r="Q113" i="46"/>
  <c r="Q26" i="46"/>
  <c r="U28" i="46"/>
  <c r="W34" i="46"/>
  <c r="Q42" i="46"/>
  <c r="U50" i="46"/>
  <c r="Y55" i="46"/>
  <c r="S69" i="46"/>
  <c r="S70" i="46" s="1"/>
  <c r="Y69" i="46"/>
  <c r="Y70" i="46" s="1"/>
  <c r="S160" i="46"/>
  <c r="T13" i="46"/>
  <c r="Y72" i="46"/>
  <c r="Y73" i="46" s="1"/>
  <c r="U195" i="46"/>
  <c r="U204" i="46" s="1"/>
  <c r="U206" i="46"/>
  <c r="S206" i="46"/>
  <c r="Q206" i="46"/>
  <c r="Y206" i="46"/>
  <c r="Y27" i="46"/>
  <c r="U32" i="46"/>
  <c r="Y34" i="46"/>
  <c r="Q246" i="46"/>
  <c r="Y246" i="46"/>
  <c r="W246" i="46"/>
  <c r="Q271" i="46"/>
  <c r="Y271" i="46"/>
  <c r="W272" i="46"/>
  <c r="U288" i="46"/>
  <c r="U297" i="46" s="1"/>
  <c r="S288" i="46"/>
  <c r="S297" i="46" s="1"/>
  <c r="Y288" i="46"/>
  <c r="Y297" i="46" s="1"/>
  <c r="W288" i="46"/>
  <c r="W297" i="46" s="1"/>
  <c r="U299" i="46"/>
  <c r="S299" i="46"/>
  <c r="Q299" i="46"/>
  <c r="Y299" i="46"/>
  <c r="W299" i="46"/>
  <c r="W327" i="46"/>
  <c r="U327" i="46"/>
  <c r="Q333" i="46"/>
  <c r="Y333" i="46"/>
  <c r="W333" i="46"/>
  <c r="S339" i="46"/>
  <c r="Q339" i="46"/>
  <c r="Y339" i="46"/>
  <c r="U69" i="46"/>
  <c r="U70" i="46" s="1"/>
  <c r="W381" i="46"/>
  <c r="U381" i="46"/>
  <c r="U390" i="46" s="1"/>
  <c r="Q381" i="46"/>
  <c r="Y381" i="46"/>
  <c r="Y390" i="46" s="1"/>
  <c r="W392" i="46"/>
  <c r="U392" i="46"/>
  <c r="Q392" i="46"/>
  <c r="Y392" i="46"/>
  <c r="Q420" i="46"/>
  <c r="Y420" i="46"/>
  <c r="W420" i="46"/>
  <c r="S426" i="46"/>
  <c r="Q426" i="46"/>
  <c r="Y426" i="46"/>
  <c r="U432" i="46"/>
  <c r="S432" i="46"/>
  <c r="AF451" i="46"/>
  <c r="AF455" i="46"/>
  <c r="U13" i="46"/>
  <c r="U17" i="46"/>
  <c r="U24" i="46"/>
  <c r="Y26" i="46"/>
  <c r="S32" i="46"/>
  <c r="Y42" i="46"/>
  <c r="W56" i="46"/>
  <c r="Q62" i="46"/>
  <c r="S80" i="46"/>
  <c r="Y81" i="46"/>
  <c r="U83" i="46"/>
  <c r="S84" i="46"/>
  <c r="Y90" i="46"/>
  <c r="S163" i="46"/>
  <c r="S10" i="46"/>
  <c r="S14" i="46"/>
  <c r="W16" i="46"/>
  <c r="W23" i="46"/>
  <c r="Q33" i="46"/>
  <c r="Q69" i="46"/>
  <c r="Q70" i="46" s="1"/>
  <c r="U75" i="46"/>
  <c r="U76" i="46" s="1"/>
  <c r="U11" i="46"/>
  <c r="S12" i="46"/>
  <c r="Q13" i="46"/>
  <c r="Y13" i="46"/>
  <c r="U15" i="46"/>
  <c r="S16" i="46"/>
  <c r="Y17" i="46"/>
  <c r="W21" i="46"/>
  <c r="S23" i="46"/>
  <c r="S27" i="46"/>
  <c r="Q28" i="46"/>
  <c r="Y28" i="46"/>
  <c r="S34" i="46"/>
  <c r="U246" i="46"/>
  <c r="Y11" i="46"/>
  <c r="Q15" i="46"/>
  <c r="S21" i="46"/>
  <c r="S25" i="46"/>
  <c r="W27" i="46"/>
  <c r="S41" i="46"/>
  <c r="W49" i="46"/>
  <c r="Q55" i="46"/>
  <c r="Y62" i="46"/>
  <c r="U79" i="46"/>
  <c r="Q81" i="46"/>
  <c r="W82" i="46"/>
  <c r="W86" i="46" s="1"/>
  <c r="Q90" i="46"/>
  <c r="T27" i="46"/>
  <c r="V339" i="46"/>
  <c r="P69" i="46"/>
  <c r="R79" i="46"/>
  <c r="P80" i="46"/>
  <c r="AF387" i="46"/>
  <c r="AF394" i="46"/>
  <c r="AF398" i="46"/>
  <c r="AF414" i="46"/>
  <c r="V432" i="46"/>
  <c r="AF453" i="46"/>
  <c r="AF462" i="46"/>
  <c r="Q11" i="46"/>
  <c r="Y22" i="46"/>
  <c r="Q72" i="46"/>
  <c r="Q73" i="46" s="1"/>
  <c r="Q166" i="46"/>
  <c r="U131" i="46"/>
  <c r="U37" i="46"/>
  <c r="U38" i="46" s="1"/>
  <c r="W169" i="46"/>
  <c r="W75" i="46"/>
  <c r="W76" i="46" s="1"/>
  <c r="AG395" i="46"/>
  <c r="S392" i="46"/>
  <c r="U349" i="46"/>
  <c r="S22" i="46"/>
  <c r="U25" i="46"/>
  <c r="Q27" i="46"/>
  <c r="Q34" i="46"/>
  <c r="U41" i="46"/>
  <c r="S42" i="46"/>
  <c r="S55" i="46"/>
  <c r="S54" i="46" s="1"/>
  <c r="S58" i="46" s="1"/>
  <c r="Y56" i="46"/>
  <c r="U61" i="46"/>
  <c r="U60" i="46" s="1"/>
  <c r="U64" i="46" s="1"/>
  <c r="S90" i="46"/>
  <c r="S89" i="46" s="1"/>
  <c r="S93" i="46" s="1"/>
  <c r="Q91" i="46"/>
  <c r="Y91" i="46"/>
  <c r="Y23" i="46"/>
  <c r="AG455" i="46"/>
  <c r="U66" i="46"/>
  <c r="U67" i="46" s="1"/>
  <c r="U160" i="46"/>
  <c r="Y124" i="46"/>
  <c r="Y33" i="46"/>
  <c r="S153" i="46"/>
  <c r="S61" i="46"/>
  <c r="S224" i="46"/>
  <c r="AF438" i="46"/>
  <c r="AF439" i="46" s="1"/>
  <c r="S62" i="46"/>
  <c r="Q284" i="46"/>
  <c r="Q288" i="46"/>
  <c r="U21" i="46"/>
  <c r="S26" i="46"/>
  <c r="S5" i="46"/>
  <c r="S284" i="46"/>
  <c r="Q22" i="46"/>
  <c r="Q56" i="46"/>
  <c r="AF443" i="46"/>
  <c r="S346" i="46"/>
  <c r="Y377" i="46"/>
  <c r="T124" i="46"/>
  <c r="V10" i="46"/>
  <c r="T11" i="46"/>
  <c r="R12" i="46"/>
  <c r="P13" i="46"/>
  <c r="X13" i="46"/>
  <c r="V14" i="46"/>
  <c r="T15" i="46"/>
  <c r="R16" i="46"/>
  <c r="P17" i="46"/>
  <c r="X17" i="46"/>
  <c r="T22" i="46"/>
  <c r="R23" i="46"/>
  <c r="P24" i="46"/>
  <c r="X24" i="46"/>
  <c r="V25" i="46"/>
  <c r="R27" i="46"/>
  <c r="P28" i="46"/>
  <c r="X28" i="46"/>
  <c r="V32" i="46"/>
  <c r="R34" i="46"/>
  <c r="P37" i="46"/>
  <c r="P38" i="46" s="1"/>
  <c r="X37" i="46"/>
  <c r="X38" i="46" s="1"/>
  <c r="Q12" i="46"/>
  <c r="S15" i="46"/>
  <c r="W28" i="46"/>
  <c r="Y75" i="46"/>
  <c r="Y76" i="46" s="1"/>
  <c r="Q82" i="46"/>
  <c r="U14" i="46"/>
  <c r="W17" i="46"/>
  <c r="Y113" i="46"/>
  <c r="S33" i="46"/>
  <c r="U141" i="46"/>
  <c r="W66" i="46"/>
  <c r="W67" i="46" s="1"/>
  <c r="S81" i="46"/>
  <c r="W83" i="46"/>
  <c r="W206" i="46"/>
  <c r="W102" i="46"/>
  <c r="W111" i="46" s="1"/>
  <c r="W113" i="46"/>
  <c r="U22" i="46"/>
  <c r="Q24" i="46"/>
  <c r="Y24" i="46"/>
  <c r="U26" i="46"/>
  <c r="W41" i="46"/>
  <c r="U42" i="46"/>
  <c r="S141" i="46"/>
  <c r="Y16" i="46"/>
  <c r="Q153" i="46"/>
  <c r="Q75" i="46"/>
  <c r="Q76" i="46" s="1"/>
  <c r="Y169" i="46"/>
  <c r="Y12" i="46"/>
  <c r="Q16" i="46"/>
  <c r="Q23" i="46"/>
  <c r="U80" i="46"/>
  <c r="U84" i="46"/>
  <c r="S147" i="46"/>
  <c r="W160" i="46"/>
  <c r="W13" i="46"/>
  <c r="U113" i="46"/>
  <c r="W24" i="46"/>
  <c r="Y153" i="46"/>
  <c r="W79" i="46"/>
  <c r="Y82" i="46"/>
  <c r="P11" i="46"/>
  <c r="X102" i="46"/>
  <c r="X111" i="46" s="1"/>
  <c r="V102" i="46"/>
  <c r="V111" i="46" s="1"/>
  <c r="R14" i="46"/>
  <c r="P15" i="46"/>
  <c r="X15" i="46"/>
  <c r="V16" i="46"/>
  <c r="T17" i="46"/>
  <c r="R21" i="46"/>
  <c r="P22" i="46"/>
  <c r="X22" i="46"/>
  <c r="V23" i="46"/>
  <c r="T24" i="46"/>
  <c r="R25" i="46"/>
  <c r="P26" i="46"/>
  <c r="X26" i="46"/>
  <c r="V27" i="46"/>
  <c r="T28" i="46"/>
  <c r="R32" i="46"/>
  <c r="X124" i="46"/>
  <c r="V124" i="46"/>
  <c r="R41" i="46"/>
  <c r="P42" i="46"/>
  <c r="X42" i="46"/>
  <c r="R141" i="46"/>
  <c r="P147" i="46"/>
  <c r="X147" i="46"/>
  <c r="P153" i="46"/>
  <c r="X153" i="46"/>
  <c r="V153" i="46"/>
  <c r="R195" i="46"/>
  <c r="R204" i="46" s="1"/>
  <c r="T42" i="46"/>
  <c r="T246" i="46"/>
  <c r="T272" i="46"/>
  <c r="R271" i="46"/>
  <c r="P272" i="46"/>
  <c r="X272" i="46"/>
  <c r="P317" i="46"/>
  <c r="X317" i="46"/>
  <c r="P50" i="46"/>
  <c r="X50" i="46"/>
  <c r="R56" i="46"/>
  <c r="T62" i="46"/>
  <c r="T72" i="46"/>
  <c r="T73" i="46" s="1"/>
  <c r="P79" i="46"/>
  <c r="X79" i="46"/>
  <c r="V80" i="46"/>
  <c r="T81" i="46"/>
  <c r="R82" i="46"/>
  <c r="R86" i="46" s="1"/>
  <c r="P83" i="46"/>
  <c r="X83" i="46"/>
  <c r="V84" i="46"/>
  <c r="R91" i="46"/>
  <c r="AF382" i="46"/>
  <c r="X381" i="46"/>
  <c r="X390" i="46" s="1"/>
  <c r="AG384" i="46"/>
  <c r="AF386" i="46"/>
  <c r="P392" i="46"/>
  <c r="AF397" i="46"/>
  <c r="R410" i="46"/>
  <c r="AF413" i="46"/>
  <c r="AG414" i="46"/>
  <c r="AG421" i="46"/>
  <c r="V426" i="46"/>
  <c r="T426" i="46"/>
  <c r="P432" i="46"/>
  <c r="X432" i="46"/>
  <c r="T432" i="46"/>
  <c r="AF441" i="46"/>
  <c r="AF442" i="46" s="1"/>
  <c r="AF452" i="46"/>
  <c r="AG452" i="46"/>
  <c r="AG453" i="46"/>
  <c r="AG454" i="46"/>
  <c r="AF456" i="46"/>
  <c r="AG456" i="46"/>
  <c r="AG462" i="46"/>
  <c r="AG463" i="46"/>
  <c r="T5" i="46"/>
  <c r="X131" i="46"/>
  <c r="P256" i="46"/>
  <c r="X256" i="46"/>
  <c r="V259" i="46"/>
  <c r="T262" i="46"/>
  <c r="V284" i="46"/>
  <c r="U5" i="46"/>
  <c r="W195" i="46"/>
  <c r="P195" i="46"/>
  <c r="P204" i="46" s="1"/>
  <c r="X195" i="46"/>
  <c r="X204" i="46" s="1"/>
  <c r="V17" i="46"/>
  <c r="T206" i="46"/>
  <c r="R206" i="46"/>
  <c r="P206" i="46"/>
  <c r="X206" i="46"/>
  <c r="X34" i="46"/>
  <c r="V224" i="46"/>
  <c r="R246" i="46"/>
  <c r="P246" i="46"/>
  <c r="X246" i="46"/>
  <c r="V246" i="46"/>
  <c r="T253" i="46"/>
  <c r="P259" i="46"/>
  <c r="X259" i="46"/>
  <c r="T271" i="46"/>
  <c r="R272" i="46"/>
  <c r="P271" i="46"/>
  <c r="X271" i="46"/>
  <c r="V272" i="46"/>
  <c r="T288" i="46"/>
  <c r="T297" i="46" s="1"/>
  <c r="R288" i="46"/>
  <c r="R297" i="46" s="1"/>
  <c r="P288" i="46"/>
  <c r="X288" i="46"/>
  <c r="X297" i="46" s="1"/>
  <c r="T299" i="46"/>
  <c r="P299" i="46"/>
  <c r="X299" i="46"/>
  <c r="P327" i="46"/>
  <c r="X327" i="46"/>
  <c r="V327" i="46"/>
  <c r="T327" i="46"/>
  <c r="R333" i="46"/>
  <c r="P333" i="46"/>
  <c r="X333" i="46"/>
  <c r="V333" i="46"/>
  <c r="T339" i="46"/>
  <c r="R339" i="46"/>
  <c r="P339" i="46"/>
  <c r="X339" i="46"/>
  <c r="V346" i="46"/>
  <c r="V381" i="46"/>
  <c r="V390" i="46" s="1"/>
  <c r="AG383" i="46"/>
  <c r="AF385" i="46"/>
  <c r="AG386" i="46"/>
  <c r="AG387" i="46"/>
  <c r="AG394" i="46"/>
  <c r="R392" i="46"/>
  <c r="AG397" i="46"/>
  <c r="AG398" i="46"/>
  <c r="AG409" i="46"/>
  <c r="AG413" i="46"/>
  <c r="V420" i="46"/>
  <c r="P426" i="46"/>
  <c r="X426" i="46"/>
  <c r="R432" i="46"/>
  <c r="P253" i="46"/>
  <c r="X253" i="46"/>
  <c r="T259" i="46"/>
  <c r="R262" i="46"/>
  <c r="T317" i="46"/>
  <c r="R346" i="46"/>
  <c r="P349" i="46"/>
  <c r="X349" i="46"/>
  <c r="V352" i="46"/>
  <c r="AG380" i="46"/>
  <c r="AG408" i="46"/>
  <c r="AF419" i="46"/>
  <c r="P131" i="46"/>
  <c r="R224" i="46"/>
  <c r="V131" i="46"/>
  <c r="Q67" i="46"/>
  <c r="Y67" i="46"/>
  <c r="R381" i="46"/>
  <c r="AF384" i="46"/>
  <c r="AF409" i="46"/>
  <c r="AF410" i="46" s="1"/>
  <c r="AF422" i="46"/>
  <c r="X420" i="46"/>
  <c r="R426" i="46"/>
  <c r="AG441" i="46"/>
  <c r="AG442" i="46" s="1"/>
  <c r="V66" i="46"/>
  <c r="V67" i="46" s="1"/>
  <c r="X72" i="46"/>
  <c r="X73" i="46" s="1"/>
  <c r="T141" i="46"/>
  <c r="R163" i="46"/>
  <c r="R69" i="46"/>
  <c r="R70" i="46" s="1"/>
  <c r="P27" i="46"/>
  <c r="R33" i="46"/>
  <c r="R42" i="46"/>
  <c r="R55" i="46"/>
  <c r="T61" i="46"/>
  <c r="T69" i="46"/>
  <c r="T70" i="46" s="1"/>
  <c r="T163" i="46"/>
  <c r="R49" i="46"/>
  <c r="R327" i="46"/>
  <c r="T160" i="46"/>
  <c r="T66" i="46"/>
  <c r="T67" i="46" s="1"/>
  <c r="R22" i="46"/>
  <c r="R26" i="46"/>
  <c r="P34" i="46"/>
  <c r="V50" i="46"/>
  <c r="R62" i="46"/>
  <c r="R60" i="46" s="1"/>
  <c r="V12" i="46"/>
  <c r="S102" i="46"/>
  <c r="S111" i="46" s="1"/>
  <c r="S11" i="46"/>
  <c r="P124" i="46"/>
  <c r="P33" i="46"/>
  <c r="X27" i="46"/>
  <c r="X56" i="46"/>
  <c r="P169" i="46"/>
  <c r="P75" i="46"/>
  <c r="V206" i="46"/>
  <c r="V288" i="46"/>
  <c r="V297" i="46" s="1"/>
  <c r="T333" i="46"/>
  <c r="T55" i="46"/>
  <c r="P381" i="46"/>
  <c r="AG444" i="46"/>
  <c r="AG445" i="46" s="1"/>
  <c r="U102" i="46"/>
  <c r="U10" i="46"/>
  <c r="X33" i="46"/>
  <c r="X55" i="46"/>
  <c r="P62" i="46"/>
  <c r="T102" i="46"/>
  <c r="T111" i="46" s="1"/>
  <c r="R147" i="46"/>
  <c r="T381" i="46"/>
  <c r="X75" i="46"/>
  <c r="X76" i="46" s="1"/>
  <c r="X169" i="46"/>
  <c r="P66" i="46"/>
  <c r="P49" i="46"/>
  <c r="P56" i="46"/>
  <c r="V299" i="46"/>
  <c r="T32" i="46"/>
  <c r="X11" i="46"/>
  <c r="R72" i="46"/>
  <c r="R73" i="46" s="1"/>
  <c r="P102" i="46"/>
  <c r="T37" i="46"/>
  <c r="T38" i="46" s="1"/>
  <c r="T131" i="46"/>
  <c r="R299" i="46"/>
  <c r="R11" i="46"/>
  <c r="T25" i="46"/>
  <c r="R75" i="46"/>
  <c r="R76" i="46" s="1"/>
  <c r="R355" i="46"/>
  <c r="V37" i="46"/>
  <c r="V38" i="46" s="1"/>
  <c r="P55" i="46"/>
  <c r="P166" i="46"/>
  <c r="AG422" i="46"/>
  <c r="P355" i="46"/>
  <c r="X355" i="46"/>
  <c r="AG438" i="46"/>
  <c r="AG439" i="46" s="1"/>
  <c r="S72" i="46"/>
  <c r="S73" i="46" s="1"/>
  <c r="U147" i="46"/>
  <c r="P262" i="46"/>
  <c r="X262" i="46"/>
  <c r="T256" i="46"/>
  <c r="P442" i="46"/>
  <c r="X442" i="46"/>
  <c r="P410" i="46"/>
  <c r="X410" i="46"/>
  <c r="W5" i="46"/>
  <c r="X392" i="46"/>
  <c r="AG396" i="46"/>
  <c r="P377" i="46"/>
  <c r="AF411" i="46"/>
  <c r="AF418" i="46" s="1"/>
  <c r="P448" i="46"/>
  <c r="AF447" i="46"/>
  <c r="AF448" i="46" s="1"/>
  <c r="X448" i="46"/>
  <c r="AG447" i="46"/>
  <c r="AG448" i="46" s="1"/>
  <c r="AG411" i="46"/>
  <c r="AG465" i="46"/>
  <c r="V61" i="46"/>
  <c r="S195" i="46"/>
  <c r="Q195" i="46"/>
  <c r="Y195" i="46"/>
  <c r="V113" i="46"/>
  <c r="V24" i="46"/>
  <c r="U124" i="46"/>
  <c r="U33" i="46"/>
  <c r="V392" i="46"/>
  <c r="AG393" i="46"/>
  <c r="Q124" i="46"/>
  <c r="Q32" i="46"/>
  <c r="Q141" i="46"/>
  <c r="Q49" i="46"/>
  <c r="Q48" i="46" s="1"/>
  <c r="Q52" i="46" s="1"/>
  <c r="Y141" i="46"/>
  <c r="Y49" i="46"/>
  <c r="Y48" i="46" s="1"/>
  <c r="Y52" i="46" s="1"/>
  <c r="W141" i="46"/>
  <c r="W50" i="46"/>
  <c r="V147" i="46"/>
  <c r="T147" i="46"/>
  <c r="W131" i="46"/>
  <c r="W37" i="46"/>
  <c r="W38" i="46" s="1"/>
  <c r="Q131" i="46"/>
  <c r="Y5" i="46"/>
  <c r="P10" i="46"/>
  <c r="Q61" i="46"/>
  <c r="Y61" i="46"/>
  <c r="U153" i="46"/>
  <c r="R377" i="46"/>
  <c r="AF380" i="46"/>
  <c r="AF395" i="46"/>
  <c r="Q5" i="46"/>
  <c r="AF396" i="46"/>
  <c r="R102" i="46"/>
  <c r="Y131" i="46"/>
  <c r="T113" i="46"/>
  <c r="T21" i="46"/>
  <c r="W124" i="46"/>
  <c r="W32" i="46"/>
  <c r="S124" i="46"/>
  <c r="AF465" i="46"/>
  <c r="R10" i="46"/>
  <c r="W147" i="46"/>
  <c r="P5" i="46"/>
  <c r="T195" i="46"/>
  <c r="R256" i="46"/>
  <c r="S377" i="46"/>
  <c r="T420" i="46"/>
  <c r="P445" i="46"/>
  <c r="X445" i="46"/>
  <c r="T352" i="46"/>
  <c r="T377" i="46"/>
  <c r="V410" i="46"/>
  <c r="R448" i="46"/>
  <c r="V21" i="46"/>
  <c r="U72" i="46"/>
  <c r="U73" i="46" s="1"/>
  <c r="Q147" i="46"/>
  <c r="Y147" i="46"/>
  <c r="T153" i="46"/>
  <c r="R153" i="46"/>
  <c r="V195" i="46"/>
  <c r="W284" i="46"/>
  <c r="P284" i="46"/>
  <c r="X284" i="46"/>
  <c r="R317" i="46"/>
  <c r="T284" i="46"/>
  <c r="V377" i="46"/>
  <c r="Q102" i="46"/>
  <c r="Y102" i="46"/>
  <c r="R113" i="46"/>
  <c r="P113" i="46"/>
  <c r="X113" i="46"/>
  <c r="S131" i="46"/>
  <c r="W153" i="46"/>
  <c r="P224" i="46"/>
  <c r="X224" i="46"/>
  <c r="V262" i="46"/>
  <c r="R284" i="46"/>
  <c r="S381" i="46"/>
  <c r="T392" i="46"/>
  <c r="S113" i="46"/>
  <c r="P141" i="46"/>
  <c r="X141" i="46"/>
  <c r="V141" i="46"/>
  <c r="P160" i="46"/>
  <c r="X160" i="46"/>
  <c r="AG385" i="46"/>
  <c r="AG451" i="46"/>
  <c r="AF458" i="46"/>
  <c r="AG376" i="46"/>
  <c r="AF457" i="46"/>
  <c r="AG382" i="46"/>
  <c r="AG412" i="46"/>
  <c r="AG457" i="46"/>
  <c r="AF376" i="46"/>
  <c r="AG458" i="46"/>
  <c r="V420" i="16"/>
  <c r="V426" i="16"/>
  <c r="V432" i="16"/>
  <c r="R392" i="16"/>
  <c r="R401" i="16" s="1"/>
  <c r="T445" i="16"/>
  <c r="T377" i="16"/>
  <c r="R420" i="16"/>
  <c r="R377" i="16"/>
  <c r="V377" i="16"/>
  <c r="P448" i="16"/>
  <c r="W377" i="16"/>
  <c r="P377" i="16"/>
  <c r="X377" i="16"/>
  <c r="R381" i="16"/>
  <c r="R390" i="16" s="1"/>
  <c r="P392" i="16"/>
  <c r="P381" i="16"/>
  <c r="X381" i="16"/>
  <c r="X390" i="19"/>
  <c r="R421" i="14"/>
  <c r="S475" i="14"/>
  <c r="Q503" i="14"/>
  <c r="S421" i="14"/>
  <c r="W425" i="14"/>
  <c r="S467" i="14"/>
  <c r="Q497" i="14"/>
  <c r="X421" i="14"/>
  <c r="U421" i="14"/>
  <c r="Q465" i="14"/>
  <c r="S497" i="14"/>
  <c r="Y421" i="14"/>
  <c r="W421" i="14"/>
  <c r="R503" i="14"/>
  <c r="S513" i="14"/>
  <c r="Q421" i="14"/>
  <c r="Q425" i="14"/>
  <c r="V465" i="14"/>
  <c r="Q494" i="14"/>
  <c r="R500" i="14"/>
  <c r="U512" i="14"/>
  <c r="Q475" i="14"/>
  <c r="T421" i="14"/>
  <c r="R475" i="14"/>
  <c r="W513" i="14"/>
  <c r="X512" i="14"/>
  <c r="T475" i="14"/>
  <c r="R460" i="22"/>
  <c r="P460" i="22"/>
  <c r="O460" i="22"/>
  <c r="S458" i="22"/>
  <c r="R458" i="22"/>
  <c r="P458" i="22"/>
  <c r="O458" i="22"/>
  <c r="R457" i="22"/>
  <c r="P457" i="22"/>
  <c r="O457" i="22"/>
  <c r="S451" i="22"/>
  <c r="R451" i="22"/>
  <c r="P451" i="22"/>
  <c r="O451" i="22"/>
  <c r="R438" i="22"/>
  <c r="Q438" i="22"/>
  <c r="P438" i="22"/>
  <c r="O438" i="22"/>
  <c r="N438" i="22"/>
  <c r="R437" i="22"/>
  <c r="Q437" i="22"/>
  <c r="P437" i="22"/>
  <c r="O437" i="22"/>
  <c r="N437" i="22"/>
  <c r="R376" i="22"/>
  <c r="P376" i="22"/>
  <c r="O376" i="22"/>
  <c r="X43" i="16"/>
  <c r="W43" i="16"/>
  <c r="V43" i="16"/>
  <c r="U43" i="16"/>
  <c r="T43" i="16"/>
  <c r="S43" i="16"/>
  <c r="R43" i="16"/>
  <c r="Q43" i="16"/>
  <c r="S464" i="22"/>
  <c r="R464" i="22"/>
  <c r="P464" i="22"/>
  <c r="O464" i="22"/>
  <c r="P450" i="22"/>
  <c r="O450" i="22"/>
  <c r="S447" i="22"/>
  <c r="R447" i="22"/>
  <c r="P447" i="22"/>
  <c r="O447" i="22"/>
  <c r="S444" i="22"/>
  <c r="R444" i="22"/>
  <c r="R422" i="22"/>
  <c r="Q422" i="22"/>
  <c r="P422" i="22"/>
  <c r="O422" i="22"/>
  <c r="R414" i="22"/>
  <c r="Q414" i="22"/>
  <c r="P414" i="22"/>
  <c r="O414" i="22"/>
  <c r="Y279" i="16"/>
  <c r="X279" i="16"/>
  <c r="W279" i="16"/>
  <c r="V279" i="16"/>
  <c r="U279" i="16"/>
  <c r="T279" i="16"/>
  <c r="R279" i="16"/>
  <c r="Q279" i="16"/>
  <c r="W262" i="16"/>
  <c r="T262" i="16"/>
  <c r="Y259" i="16"/>
  <c r="V259" i="16"/>
  <c r="Q259" i="16"/>
  <c r="X256" i="16"/>
  <c r="O299" i="16"/>
  <c r="O288" i="16"/>
  <c r="O286" i="16"/>
  <c r="O284" i="16"/>
  <c r="Y256" i="16"/>
  <c r="O206" i="16"/>
  <c r="O195" i="16"/>
  <c r="O193" i="16"/>
  <c r="O191" i="16"/>
  <c r="O113" i="16"/>
  <c r="O102" i="16"/>
  <c r="O100" i="16"/>
  <c r="O98" i="16"/>
  <c r="Y92" i="16"/>
  <c r="X92" i="16"/>
  <c r="W92" i="16"/>
  <c r="V92" i="16"/>
  <c r="U92" i="16"/>
  <c r="T92" i="16"/>
  <c r="S92" i="16"/>
  <c r="R92" i="16"/>
  <c r="Q92" i="16"/>
  <c r="P92" i="16"/>
  <c r="W82" i="16"/>
  <c r="S69" i="16"/>
  <c r="Q55" i="16"/>
  <c r="O55" i="22" s="1"/>
  <c r="Y45" i="16"/>
  <c r="X45" i="16"/>
  <c r="W45" i="16"/>
  <c r="V45" i="16"/>
  <c r="U45" i="16"/>
  <c r="T45" i="16"/>
  <c r="S45" i="16"/>
  <c r="R45" i="16"/>
  <c r="Q45" i="16"/>
  <c r="P45" i="16"/>
  <c r="N45" i="22" s="1"/>
  <c r="Y44" i="16"/>
  <c r="X44" i="16"/>
  <c r="W44" i="16"/>
  <c r="V44" i="16"/>
  <c r="U44" i="16"/>
  <c r="T44" i="16"/>
  <c r="S44" i="16"/>
  <c r="R44" i="16"/>
  <c r="Q44" i="16"/>
  <c r="P44" i="16"/>
  <c r="N44" i="22" s="1"/>
  <c r="Y43" i="16"/>
  <c r="O31" i="16"/>
  <c r="M31" i="22" s="1"/>
  <c r="AG368" i="16"/>
  <c r="AD440" i="22"/>
  <c r="AF282" i="16"/>
  <c r="AG275" i="16"/>
  <c r="BS67" i="16"/>
  <c r="BR67" i="16"/>
  <c r="BQ67" i="16"/>
  <c r="BP67" i="16"/>
  <c r="BO67" i="16"/>
  <c r="BN67" i="16"/>
  <c r="BM67" i="16"/>
  <c r="BL67" i="16"/>
  <c r="BS52" i="16"/>
  <c r="BR52" i="16"/>
  <c r="BQ52" i="16"/>
  <c r="BP52" i="16"/>
  <c r="BO52" i="16"/>
  <c r="BN52" i="16"/>
  <c r="BM52" i="16"/>
  <c r="BL52" i="16"/>
  <c r="BS38" i="16"/>
  <c r="BR38" i="16"/>
  <c r="BQ38" i="16"/>
  <c r="BP38" i="16"/>
  <c r="BO38" i="16"/>
  <c r="BN38" i="16"/>
  <c r="BM38" i="16"/>
  <c r="BL38" i="16"/>
  <c r="BS4" i="16"/>
  <c r="BR4" i="16"/>
  <c r="BQ4" i="16"/>
  <c r="BP4" i="16"/>
  <c r="BO4" i="16"/>
  <c r="BN4" i="16"/>
  <c r="BM4" i="16"/>
  <c r="BL4" i="16"/>
  <c r="BM2" i="16"/>
  <c r="BN2" i="16" s="1"/>
  <c r="BO2" i="16" s="1"/>
  <c r="BP2" i="16" s="1"/>
  <c r="BQ2" i="16" s="1"/>
  <c r="BR2" i="16" s="1"/>
  <c r="BS2" i="16" s="1"/>
  <c r="O115" i="19"/>
  <c r="W115" i="19"/>
  <c r="S130" i="19"/>
  <c r="S175" i="19"/>
  <c r="T177" i="19"/>
  <c r="R183" i="19"/>
  <c r="S184" i="19"/>
  <c r="Q196" i="19"/>
  <c r="U198" i="19"/>
  <c r="S199" i="19"/>
  <c r="Q200" i="19"/>
  <c r="S200" i="19"/>
  <c r="O201" i="19"/>
  <c r="W201" i="19"/>
  <c r="O208" i="19"/>
  <c r="W208" i="19"/>
  <c r="U209" i="19"/>
  <c r="S210" i="19"/>
  <c r="Q211" i="19"/>
  <c r="O212" i="19"/>
  <c r="Q212" i="19"/>
  <c r="W212" i="19"/>
  <c r="O228" i="19"/>
  <c r="P228" i="19"/>
  <c r="W228" i="19"/>
  <c r="S235" i="19"/>
  <c r="S236" i="19"/>
  <c r="Q252" i="19"/>
  <c r="V257" i="19"/>
  <c r="U258" i="19"/>
  <c r="T260" i="19"/>
  <c r="V260" i="19"/>
  <c r="S261" i="19"/>
  <c r="U267" i="19"/>
  <c r="U268" i="19"/>
  <c r="Q269" i="19"/>
  <c r="O270" i="19"/>
  <c r="W270" i="19"/>
  <c r="R274" i="19"/>
  <c r="U276" i="19"/>
  <c r="S277" i="19"/>
  <c r="T277" i="19"/>
  <c r="Q289" i="19"/>
  <c r="O290" i="19"/>
  <c r="P290" i="19"/>
  <c r="W290" i="19"/>
  <c r="U291" i="19"/>
  <c r="V291" i="19"/>
  <c r="S292" i="19"/>
  <c r="T292" i="19"/>
  <c r="Q293" i="19"/>
  <c r="R293" i="19"/>
  <c r="O294" i="19"/>
  <c r="P294" i="19"/>
  <c r="W294" i="19"/>
  <c r="O301" i="19"/>
  <c r="P301" i="19"/>
  <c r="W301" i="19"/>
  <c r="U302" i="19"/>
  <c r="V302" i="19"/>
  <c r="S303" i="19"/>
  <c r="T303" i="19"/>
  <c r="Q304" i="19"/>
  <c r="R304" i="19"/>
  <c r="O305" i="19"/>
  <c r="P305" i="19"/>
  <c r="W305" i="19"/>
  <c r="S316" i="19"/>
  <c r="T316" i="19"/>
  <c r="O321" i="19"/>
  <c r="P321" i="19"/>
  <c r="W321" i="19"/>
  <c r="T326" i="19"/>
  <c r="S329" i="19"/>
  <c r="T329" i="19"/>
  <c r="T345" i="19"/>
  <c r="Q348" i="19"/>
  <c r="O350" i="19"/>
  <c r="W350" i="19"/>
  <c r="U353" i="19"/>
  <c r="V354" i="19"/>
  <c r="O360" i="19"/>
  <c r="P360" i="19"/>
  <c r="W360" i="19"/>
  <c r="U361" i="19"/>
  <c r="V361" i="19"/>
  <c r="S362" i="19"/>
  <c r="T362" i="19"/>
  <c r="Q363" i="19"/>
  <c r="R363" i="19"/>
  <c r="Q367" i="19"/>
  <c r="R367" i="19"/>
  <c r="O369" i="19"/>
  <c r="P369" i="19"/>
  <c r="W369" i="19"/>
  <c r="U370" i="19"/>
  <c r="V370" i="19"/>
  <c r="T298" i="19" l="1"/>
  <c r="R212" i="19"/>
  <c r="P370" i="19"/>
  <c r="T236" i="19"/>
  <c r="Q326" i="19"/>
  <c r="Y15" i="16"/>
  <c r="S168" i="19"/>
  <c r="U165" i="19"/>
  <c r="W162" i="19"/>
  <c r="O162" i="19"/>
  <c r="Q159" i="19"/>
  <c r="U135" i="19"/>
  <c r="Q256" i="16"/>
  <c r="W259" i="16"/>
  <c r="U262" i="16"/>
  <c r="U174" i="19"/>
  <c r="Q176" i="19"/>
  <c r="U183" i="19"/>
  <c r="W177" i="19"/>
  <c r="O177" i="19"/>
  <c r="U115" i="19"/>
  <c r="U256" i="16"/>
  <c r="Q262" i="16"/>
  <c r="V304" i="19"/>
  <c r="P292" i="19"/>
  <c r="V196" i="19"/>
  <c r="Q40" i="46"/>
  <c r="Q46" i="46" s="1"/>
  <c r="T107" i="19"/>
  <c r="R119" i="19"/>
  <c r="V367" i="19"/>
  <c r="P362" i="19"/>
  <c r="V256" i="16"/>
  <c r="T259" i="16"/>
  <c r="R262" i="16"/>
  <c r="P261" i="19"/>
  <c r="R258" i="19"/>
  <c r="V252" i="19"/>
  <c r="W114" i="19"/>
  <c r="O114" i="19"/>
  <c r="R48" i="46"/>
  <c r="R52" i="46" s="1"/>
  <c r="T89" i="46"/>
  <c r="T93" i="46" s="1"/>
  <c r="T210" i="19"/>
  <c r="R254" i="19"/>
  <c r="Q298" i="19"/>
  <c r="R233" i="19"/>
  <c r="W274" i="19"/>
  <c r="O274" i="19"/>
  <c r="P161" i="19"/>
  <c r="U294" i="19"/>
  <c r="S198" i="19"/>
  <c r="Q69" i="16"/>
  <c r="Y84" i="16"/>
  <c r="S260" i="19"/>
  <c r="U257" i="19"/>
  <c r="W254" i="19"/>
  <c r="O254" i="19"/>
  <c r="Q61" i="16"/>
  <c r="O61" i="22" s="1"/>
  <c r="Y352" i="16"/>
  <c r="W355" i="16"/>
  <c r="W49" i="16"/>
  <c r="U50" i="16"/>
  <c r="Y55" i="16"/>
  <c r="W55" i="22" s="1"/>
  <c r="W56" i="16"/>
  <c r="U56" i="22" s="1"/>
  <c r="Q62" i="16"/>
  <c r="O62" i="22" s="1"/>
  <c r="Y62" i="16"/>
  <c r="W62" i="22" s="1"/>
  <c r="U66" i="16"/>
  <c r="Q72" i="16"/>
  <c r="Y72" i="16"/>
  <c r="W75" i="16"/>
  <c r="U79" i="16"/>
  <c r="Q81" i="16"/>
  <c r="Y81" i="16"/>
  <c r="U83" i="16"/>
  <c r="Q90" i="16"/>
  <c r="Y90" i="16"/>
  <c r="W91" i="16"/>
  <c r="S370" i="19"/>
  <c r="Q235" i="19"/>
  <c r="V48" i="46"/>
  <c r="V52" i="46" s="1"/>
  <c r="W256" i="16"/>
  <c r="U259" i="16"/>
  <c r="S267" i="19"/>
  <c r="W16" i="16"/>
  <c r="U16" i="22" s="1"/>
  <c r="Q26" i="16"/>
  <c r="Y33" i="16"/>
  <c r="W33" i="22" s="1"/>
  <c r="W34" i="16"/>
  <c r="U34" i="22" s="1"/>
  <c r="W233" i="19"/>
  <c r="O233" i="19"/>
  <c r="T200" i="19"/>
  <c r="R103" i="19"/>
  <c r="P115" i="19"/>
  <c r="Q103" i="19"/>
  <c r="T130" i="19"/>
  <c r="S319" i="16"/>
  <c r="W40" i="46"/>
  <c r="W46" i="46" s="1"/>
  <c r="W89" i="46"/>
  <c r="W93" i="46" s="1"/>
  <c r="R85" i="46"/>
  <c r="X60" i="46"/>
  <c r="X64" i="46" s="1"/>
  <c r="AF448" i="16"/>
  <c r="V364" i="16"/>
  <c r="U319" i="16"/>
  <c r="Q31" i="46"/>
  <c r="AG442" i="16"/>
  <c r="P319" i="16"/>
  <c r="X319" i="16"/>
  <c r="V161" i="19"/>
  <c r="V68" i="16"/>
  <c r="T319" i="16"/>
  <c r="Q418" i="19"/>
  <c r="AF439" i="16"/>
  <c r="Y60" i="46"/>
  <c r="Y64" i="46" s="1"/>
  <c r="W271" i="16"/>
  <c r="W31" i="46"/>
  <c r="Q319" i="16"/>
  <c r="Y319" i="16"/>
  <c r="Q85" i="46"/>
  <c r="Y40" i="46"/>
  <c r="Y46" i="46" s="1"/>
  <c r="T30" i="16"/>
  <c r="R30" i="22" s="1"/>
  <c r="T444" i="22"/>
  <c r="T442" i="20"/>
  <c r="S438" i="22"/>
  <c r="S422" i="22"/>
  <c r="S437" i="22"/>
  <c r="S460" i="22"/>
  <c r="S439" i="21"/>
  <c r="T442" i="21"/>
  <c r="W319" i="16"/>
  <c r="T40" i="46"/>
  <c r="T46" i="46" s="1"/>
  <c r="X40" i="46"/>
  <c r="X46" i="46" s="1"/>
  <c r="AG448" i="16"/>
  <c r="R319" i="16"/>
  <c r="U410" i="19"/>
  <c r="X259" i="16"/>
  <c r="V319" i="16"/>
  <c r="V349" i="16"/>
  <c r="T352" i="16"/>
  <c r="R449" i="22" s="1"/>
  <c r="AF442" i="16"/>
  <c r="S465" i="21"/>
  <c r="T464" i="22"/>
  <c r="T445" i="20"/>
  <c r="T422" i="22"/>
  <c r="T450" i="21"/>
  <c r="T450" i="22" s="1"/>
  <c r="U414" i="20"/>
  <c r="U449" i="20"/>
  <c r="T461" i="21"/>
  <c r="T461" i="22" s="1"/>
  <c r="U461" i="20"/>
  <c r="U457" i="20"/>
  <c r="U457" i="21" s="1"/>
  <c r="U457" i="22" s="1"/>
  <c r="T437" i="21"/>
  <c r="T437" i="22" s="1"/>
  <c r="U437" i="20"/>
  <c r="S414" i="22"/>
  <c r="S457" i="22"/>
  <c r="T376" i="21"/>
  <c r="T376" i="22" s="1"/>
  <c r="U443" i="20"/>
  <c r="U445" i="20" s="1"/>
  <c r="T458" i="21"/>
  <c r="T458" i="22" s="1"/>
  <c r="U458" i="20"/>
  <c r="U441" i="21"/>
  <c r="T460" i="21"/>
  <c r="T460" i="22" s="1"/>
  <c r="U422" i="20"/>
  <c r="U422" i="21" s="1"/>
  <c r="U422" i="22" s="1"/>
  <c r="U415" i="20"/>
  <c r="U415" i="21" s="1"/>
  <c r="T454" i="21"/>
  <c r="U454" i="20"/>
  <c r="U454" i="21" s="1"/>
  <c r="U464" i="20"/>
  <c r="T451" i="21"/>
  <c r="T451" i="22" s="1"/>
  <c r="U451" i="20"/>
  <c r="U453" i="20"/>
  <c r="T456" i="21"/>
  <c r="T456" i="22" s="1"/>
  <c r="U456" i="20"/>
  <c r="S442" i="21"/>
  <c r="U462" i="20"/>
  <c r="T455" i="21"/>
  <c r="T455" i="22" s="1"/>
  <c r="U455" i="20"/>
  <c r="U455" i="21" s="1"/>
  <c r="U455" i="22" s="1"/>
  <c r="S448" i="21"/>
  <c r="U440" i="20"/>
  <c r="U440" i="21" s="1"/>
  <c r="U444" i="21"/>
  <c r="T452" i="21"/>
  <c r="T446" i="21"/>
  <c r="U446" i="20"/>
  <c r="T414" i="21"/>
  <c r="T414" i="22" s="1"/>
  <c r="T449" i="21"/>
  <c r="T463" i="21"/>
  <c r="U463" i="20"/>
  <c r="U463" i="21" s="1"/>
  <c r="T457" i="21"/>
  <c r="T457" i="22" s="1"/>
  <c r="T445" i="21"/>
  <c r="P354" i="19"/>
  <c r="T348" i="19"/>
  <c r="T269" i="19"/>
  <c r="R201" i="19"/>
  <c r="P174" i="19"/>
  <c r="V142" i="19"/>
  <c r="P135" i="19"/>
  <c r="V116" i="19"/>
  <c r="P104" i="19"/>
  <c r="P353" i="19"/>
  <c r="R350" i="19"/>
  <c r="T347" i="19"/>
  <c r="V316" i="19"/>
  <c r="R301" i="19"/>
  <c r="P276" i="19"/>
  <c r="R270" i="19"/>
  <c r="V175" i="19"/>
  <c r="T143" i="19"/>
  <c r="T117" i="19"/>
  <c r="V105" i="19"/>
  <c r="V14" i="16"/>
  <c r="V21" i="16"/>
  <c r="R49" i="16"/>
  <c r="X50" i="16"/>
  <c r="T55" i="16"/>
  <c r="R55" i="22" s="1"/>
  <c r="R56" i="16"/>
  <c r="P56" i="22" s="1"/>
  <c r="V61" i="16"/>
  <c r="T61" i="22" s="1"/>
  <c r="T62" i="16"/>
  <c r="R62" i="22" s="1"/>
  <c r="V69" i="16"/>
  <c r="T72" i="16"/>
  <c r="R75" i="16"/>
  <c r="T81" i="16"/>
  <c r="R82" i="16"/>
  <c r="X83" i="16"/>
  <c r="V84" i="16"/>
  <c r="T90" i="16"/>
  <c r="R91" i="16"/>
  <c r="R360" i="19"/>
  <c r="P302" i="19"/>
  <c r="R290" i="19"/>
  <c r="V277" i="19"/>
  <c r="T207" i="19"/>
  <c r="T176" i="19"/>
  <c r="R118" i="19"/>
  <c r="R355" i="16"/>
  <c r="P452" i="22" s="1"/>
  <c r="W192" i="46"/>
  <c r="R321" i="19"/>
  <c r="P361" i="19"/>
  <c r="V329" i="19"/>
  <c r="V303" i="19"/>
  <c r="P291" i="19"/>
  <c r="R208" i="19"/>
  <c r="T196" i="19"/>
  <c r="P183" i="19"/>
  <c r="R177" i="19"/>
  <c r="P119" i="19"/>
  <c r="R107" i="19"/>
  <c r="AF321" i="16"/>
  <c r="AF351" i="16"/>
  <c r="AF369" i="16"/>
  <c r="T367" i="19"/>
  <c r="V362" i="19"/>
  <c r="T304" i="19"/>
  <c r="V292" i="19"/>
  <c r="P258" i="19"/>
  <c r="P209" i="19"/>
  <c r="R197" i="19"/>
  <c r="V184" i="19"/>
  <c r="P108" i="19"/>
  <c r="R369" i="19"/>
  <c r="T363" i="19"/>
  <c r="R305" i="19"/>
  <c r="T293" i="19"/>
  <c r="R266" i="19"/>
  <c r="R228" i="19"/>
  <c r="V210" i="19"/>
  <c r="P198" i="19"/>
  <c r="AF410" i="16"/>
  <c r="AF445" i="16"/>
  <c r="R294" i="19"/>
  <c r="P267" i="19"/>
  <c r="V235" i="19"/>
  <c r="T211" i="19"/>
  <c r="V199" i="19"/>
  <c r="V168" i="19"/>
  <c r="R162" i="19"/>
  <c r="T159" i="19"/>
  <c r="R114" i="19"/>
  <c r="U378" i="46"/>
  <c r="U379" i="46" s="1"/>
  <c r="AG410" i="16"/>
  <c r="AF112" i="16"/>
  <c r="AF140" i="16"/>
  <c r="AF161" i="16"/>
  <c r="AF181" i="16"/>
  <c r="AF186" i="16" s="1"/>
  <c r="AF199" i="16"/>
  <c r="AF210" i="16"/>
  <c r="AF223" i="16"/>
  <c r="AF235" i="16"/>
  <c r="AF261" i="16"/>
  <c r="AF268" i="16"/>
  <c r="AF277" i="16"/>
  <c r="AF292" i="16"/>
  <c r="AF303" i="16"/>
  <c r="AF316" i="16"/>
  <c r="AF329" i="16"/>
  <c r="AF345" i="16"/>
  <c r="AF358" i="16"/>
  <c r="AD455" i="22" s="1"/>
  <c r="AF362" i="16"/>
  <c r="R89" i="46"/>
  <c r="R93" i="46" s="1"/>
  <c r="N418" i="19"/>
  <c r="W432" i="19"/>
  <c r="AG445" i="16"/>
  <c r="U85" i="46"/>
  <c r="Y89" i="46"/>
  <c r="Y93" i="46" s="1"/>
  <c r="AF458" i="16"/>
  <c r="AF260" i="16"/>
  <c r="AF105" i="16"/>
  <c r="AF116" i="16"/>
  <c r="AF142" i="16"/>
  <c r="AF168" i="16"/>
  <c r="AF175" i="16"/>
  <c r="AF184" i="16"/>
  <c r="T60" i="46"/>
  <c r="T64" i="46" s="1"/>
  <c r="AG439" i="16"/>
  <c r="AF167" i="16"/>
  <c r="AF233" i="16"/>
  <c r="AF238" i="16" s="1"/>
  <c r="AF254" i="16"/>
  <c r="AF350" i="16"/>
  <c r="AD447" i="22" s="1"/>
  <c r="AF103" i="16"/>
  <c r="AF107" i="16"/>
  <c r="AF114" i="16"/>
  <c r="AF118" i="16"/>
  <c r="AF134" i="16"/>
  <c r="AF162" i="16"/>
  <c r="AF173" i="16"/>
  <c r="AF177" i="16"/>
  <c r="AF197" i="16"/>
  <c r="AF201" i="16"/>
  <c r="AF208" i="16"/>
  <c r="AF212" i="16"/>
  <c r="AF228" i="16"/>
  <c r="AF255" i="16"/>
  <c r="AF266" i="16"/>
  <c r="AF270" i="16"/>
  <c r="AF290" i="16"/>
  <c r="AF294" i="16"/>
  <c r="AF301" i="16"/>
  <c r="AF305" i="16"/>
  <c r="AF457" i="16"/>
  <c r="AG140" i="16"/>
  <c r="AG260" i="16"/>
  <c r="AG105" i="16"/>
  <c r="AG116" i="16"/>
  <c r="AG142" i="16"/>
  <c r="AG168" i="16"/>
  <c r="AG175" i="16"/>
  <c r="AG184" i="16"/>
  <c r="AG199" i="16"/>
  <c r="AG210" i="16"/>
  <c r="AG223" i="16"/>
  <c r="AG235" i="16"/>
  <c r="AG268" i="16"/>
  <c r="AG292" i="16"/>
  <c r="AG303" i="16"/>
  <c r="AG329" i="16"/>
  <c r="AG358" i="16"/>
  <c r="AG362" i="16"/>
  <c r="T31" i="46"/>
  <c r="AG420" i="16"/>
  <c r="AG424" i="16" s="1"/>
  <c r="AG458" i="16"/>
  <c r="AG347" i="16"/>
  <c r="AG106" i="16"/>
  <c r="AG117" i="16"/>
  <c r="AG130" i="16"/>
  <c r="AG143" i="16"/>
  <c r="AG159" i="16"/>
  <c r="AG172" i="16"/>
  <c r="AG176" i="16"/>
  <c r="AG196" i="16"/>
  <c r="AG200" i="16"/>
  <c r="AG207" i="16"/>
  <c r="AG211" i="16"/>
  <c r="AG227" i="16"/>
  <c r="AG236" i="16"/>
  <c r="AG265" i="16"/>
  <c r="AG269" i="16"/>
  <c r="AG289" i="16"/>
  <c r="AG293" i="16"/>
  <c r="AG300" i="16"/>
  <c r="AG320" i="16"/>
  <c r="AG348" i="16"/>
  <c r="AG359" i="16"/>
  <c r="AF381" i="16"/>
  <c r="AF390" i="16" s="1"/>
  <c r="T54" i="46"/>
  <c r="T58" i="46" s="1"/>
  <c r="P31" i="46"/>
  <c r="AF101" i="16"/>
  <c r="AF257" i="16"/>
  <c r="AF353" i="16"/>
  <c r="AF104" i="16"/>
  <c r="AF108" i="16"/>
  <c r="AF115" i="16"/>
  <c r="AF119" i="16"/>
  <c r="R133" i="16"/>
  <c r="AF135" i="16"/>
  <c r="AF165" i="16"/>
  <c r="AF174" i="16"/>
  <c r="AF183" i="16"/>
  <c r="AF198" i="16"/>
  <c r="AF209" i="16"/>
  <c r="AF258" i="16"/>
  <c r="AF267" i="16"/>
  <c r="AF276" i="16"/>
  <c r="AF291" i="16"/>
  <c r="AF302" i="16"/>
  <c r="AF328" i="16"/>
  <c r="AF354" i="16"/>
  <c r="AF370" i="16"/>
  <c r="Q285" i="46"/>
  <c r="Q286" i="46" s="1"/>
  <c r="AG254" i="16"/>
  <c r="AG350" i="16"/>
  <c r="AG103" i="16"/>
  <c r="AG107" i="16"/>
  <c r="AG114" i="16"/>
  <c r="AG134" i="16"/>
  <c r="AG162" i="16"/>
  <c r="AG197" i="16"/>
  <c r="AG201" i="16"/>
  <c r="AG208" i="16"/>
  <c r="AG212" i="16"/>
  <c r="AG228" i="16"/>
  <c r="AG255" i="16"/>
  <c r="AG266" i="16"/>
  <c r="AG290" i="16"/>
  <c r="AG294" i="16"/>
  <c r="AG301" i="16"/>
  <c r="AG305" i="16"/>
  <c r="AG321" i="16"/>
  <c r="W364" i="16"/>
  <c r="AG369" i="16"/>
  <c r="S31" i="46"/>
  <c r="AG257" i="16"/>
  <c r="AG353" i="16"/>
  <c r="AG104" i="16"/>
  <c r="AG108" i="16"/>
  <c r="AG115" i="16"/>
  <c r="AG119" i="16"/>
  <c r="AG135" i="16"/>
  <c r="AG165" i="16"/>
  <c r="AG174" i="16"/>
  <c r="AG183" i="16"/>
  <c r="AG198" i="16"/>
  <c r="AG209" i="16"/>
  <c r="AG267" i="16"/>
  <c r="AG276" i="16"/>
  <c r="AG291" i="16"/>
  <c r="AG302" i="16"/>
  <c r="AG328" i="16"/>
  <c r="W204" i="46"/>
  <c r="Q86" i="46"/>
  <c r="AF164" i="16"/>
  <c r="AF298" i="16"/>
  <c r="AF326" i="16"/>
  <c r="AF347" i="16"/>
  <c r="AD444" i="22" s="1"/>
  <c r="AF367" i="16"/>
  <c r="AF372" i="16" s="1"/>
  <c r="AF106" i="16"/>
  <c r="AF117" i="16"/>
  <c r="AF130" i="16"/>
  <c r="AF159" i="16"/>
  <c r="AF172" i="16"/>
  <c r="AF196" i="16"/>
  <c r="AF200" i="16"/>
  <c r="AF207" i="16"/>
  <c r="AF211" i="16"/>
  <c r="AF227" i="16"/>
  <c r="AF236" i="16"/>
  <c r="AF252" i="16"/>
  <c r="AF265" i="16"/>
  <c r="AF269" i="16"/>
  <c r="AF289" i="16"/>
  <c r="AF293" i="16"/>
  <c r="AF300" i="16"/>
  <c r="AF320" i="16"/>
  <c r="AF348" i="16"/>
  <c r="AF359" i="16"/>
  <c r="AD456" i="22" s="1"/>
  <c r="V60" i="46"/>
  <c r="V64" i="46" s="1"/>
  <c r="U99" i="46"/>
  <c r="S85" i="46"/>
  <c r="AF420" i="16"/>
  <c r="AF424" i="16" s="1"/>
  <c r="X86" i="46"/>
  <c r="AG457" i="16"/>
  <c r="N260" i="19"/>
  <c r="Q464" i="22"/>
  <c r="Q376" i="22"/>
  <c r="AG304" i="16"/>
  <c r="Q460" i="22"/>
  <c r="N161" i="19"/>
  <c r="P43" i="16"/>
  <c r="AF43" i="16" s="1"/>
  <c r="AF229" i="16"/>
  <c r="N458" i="22"/>
  <c r="AF361" i="16"/>
  <c r="AD458" i="22" s="1"/>
  <c r="P401" i="16"/>
  <c r="AF392" i="16"/>
  <c r="AF401" i="16" s="1"/>
  <c r="S390" i="16"/>
  <c r="AG381" i="16"/>
  <c r="AG390" i="16" s="1"/>
  <c r="S279" i="16"/>
  <c r="S25" i="16"/>
  <c r="AG118" i="16"/>
  <c r="S80" i="16"/>
  <c r="AG173" i="16"/>
  <c r="S84" i="16"/>
  <c r="AG177" i="16"/>
  <c r="Q457" i="22"/>
  <c r="AG360" i="16"/>
  <c r="V40" i="46"/>
  <c r="V46" i="46" s="1"/>
  <c r="N298" i="19"/>
  <c r="N347" i="19"/>
  <c r="Q458" i="22"/>
  <c r="AG361" i="16"/>
  <c r="P279" i="16"/>
  <c r="AF274" i="16"/>
  <c r="AF279" i="16" s="1"/>
  <c r="N457" i="22"/>
  <c r="AF360" i="16"/>
  <c r="AD457" i="22" s="1"/>
  <c r="S401" i="16"/>
  <c r="Q401" i="19" s="1"/>
  <c r="AG392" i="16"/>
  <c r="AG401" i="16" s="1"/>
  <c r="P50" i="16"/>
  <c r="AF143" i="16"/>
  <c r="P83" i="16"/>
  <c r="AF176" i="16"/>
  <c r="N376" i="22"/>
  <c r="AF304" i="16"/>
  <c r="AD376" i="22" s="1"/>
  <c r="N460" i="22"/>
  <c r="AF363" i="16"/>
  <c r="AD460" i="22" s="1"/>
  <c r="N353" i="19"/>
  <c r="W54" i="46"/>
  <c r="W58" i="46" s="1"/>
  <c r="Y473" i="14"/>
  <c r="T435" i="14"/>
  <c r="Y456" i="14"/>
  <c r="Z473" i="14"/>
  <c r="V473" i="14"/>
  <c r="Q456" i="14"/>
  <c r="S473" i="14"/>
  <c r="Y514" i="14"/>
  <c r="X456" i="14"/>
  <c r="X473" i="14"/>
  <c r="U456" i="14"/>
  <c r="X514" i="14"/>
  <c r="V514" i="14"/>
  <c r="R435" i="14"/>
  <c r="Z514" i="14"/>
  <c r="T456" i="14"/>
  <c r="U473" i="14"/>
  <c r="W514" i="14"/>
  <c r="S514" i="14"/>
  <c r="V456" i="14"/>
  <c r="W456" i="14"/>
  <c r="Z456" i="14"/>
  <c r="W473" i="14"/>
  <c r="T473" i="14"/>
  <c r="S456" i="14"/>
  <c r="U514" i="14"/>
  <c r="R456" i="14"/>
  <c r="W316" i="19"/>
  <c r="O316" i="19"/>
  <c r="W175" i="19"/>
  <c r="O175" i="19"/>
  <c r="U143" i="19"/>
  <c r="U117" i="19"/>
  <c r="W105" i="19"/>
  <c r="O105" i="19"/>
  <c r="S360" i="19"/>
  <c r="Q450" i="22"/>
  <c r="S321" i="19"/>
  <c r="Q302" i="19"/>
  <c r="S290" i="19"/>
  <c r="W277" i="19"/>
  <c r="O277" i="19"/>
  <c r="S259" i="16"/>
  <c r="Q444" i="22"/>
  <c r="U364" i="16"/>
  <c r="S461" i="22" s="1"/>
  <c r="Q451" i="22"/>
  <c r="U30" i="16"/>
  <c r="S30" i="22" s="1"/>
  <c r="S256" i="16"/>
  <c r="Q447" i="22"/>
  <c r="S133" i="16"/>
  <c r="S153" i="16"/>
  <c r="W13" i="16"/>
  <c r="Q23" i="16"/>
  <c r="U226" i="16"/>
  <c r="S246" i="16"/>
  <c r="Y49" i="16"/>
  <c r="Y355" i="16"/>
  <c r="S90" i="16"/>
  <c r="T133" i="16"/>
  <c r="S300" i="19"/>
  <c r="S269" i="19"/>
  <c r="Q201" i="19"/>
  <c r="W174" i="19"/>
  <c r="O174" i="19"/>
  <c r="U142" i="19"/>
  <c r="U116" i="19"/>
  <c r="W104" i="19"/>
  <c r="Q355" i="16"/>
  <c r="O452" i="22" s="1"/>
  <c r="Q364" i="16"/>
  <c r="O461" i="22" s="1"/>
  <c r="Y364" i="16"/>
  <c r="S377" i="19"/>
  <c r="Q270" i="19"/>
  <c r="U175" i="19"/>
  <c r="S143" i="19"/>
  <c r="Q360" i="19"/>
  <c r="W328" i="19"/>
  <c r="O328" i="19"/>
  <c r="Q321" i="19"/>
  <c r="W302" i="19"/>
  <c r="O302" i="19"/>
  <c r="Q290" i="19"/>
  <c r="U277" i="19"/>
  <c r="S207" i="19"/>
  <c r="S176" i="19"/>
  <c r="Q118" i="19"/>
  <c r="S106" i="19"/>
  <c r="W361" i="19"/>
  <c r="O361" i="19"/>
  <c r="U329" i="19"/>
  <c r="U303" i="19"/>
  <c r="W291" i="19"/>
  <c r="O291" i="19"/>
  <c r="Q208" i="19"/>
  <c r="S196" i="19"/>
  <c r="W183" i="19"/>
  <c r="O183" i="19"/>
  <c r="Q177" i="19"/>
  <c r="Q107" i="19"/>
  <c r="S61" i="16"/>
  <c r="Q61" i="22" s="1"/>
  <c r="S163" i="16"/>
  <c r="S367" i="19"/>
  <c r="U362" i="19"/>
  <c r="S304" i="19"/>
  <c r="U292" i="19"/>
  <c r="U261" i="19"/>
  <c r="Q255" i="19"/>
  <c r="S252" i="19"/>
  <c r="U223" i="19"/>
  <c r="W209" i="19"/>
  <c r="O209" i="19"/>
  <c r="Q197" i="19"/>
  <c r="W108" i="19"/>
  <c r="O108" i="19"/>
  <c r="O276" i="19"/>
  <c r="S117" i="19"/>
  <c r="Q369" i="19"/>
  <c r="S363" i="19"/>
  <c r="Q305" i="19"/>
  <c r="Q266" i="19"/>
  <c r="Q228" i="19"/>
  <c r="U210" i="19"/>
  <c r="W198" i="19"/>
  <c r="O198" i="19"/>
  <c r="Q133" i="16"/>
  <c r="Y133" i="16"/>
  <c r="Q301" i="19"/>
  <c r="S289" i="19"/>
  <c r="W276" i="19"/>
  <c r="W370" i="19"/>
  <c r="O370" i="19"/>
  <c r="Q294" i="19"/>
  <c r="U235" i="19"/>
  <c r="S211" i="19"/>
  <c r="U199" i="19"/>
  <c r="Q162" i="19"/>
  <c r="S159" i="19"/>
  <c r="Q114" i="19"/>
  <c r="R42" i="16"/>
  <c r="P259" i="16"/>
  <c r="T349" i="16"/>
  <c r="R446" i="22" s="1"/>
  <c r="O432" i="19"/>
  <c r="P432" i="19"/>
  <c r="V267" i="19"/>
  <c r="T235" i="19"/>
  <c r="R211" i="19"/>
  <c r="T199" i="19"/>
  <c r="V165" i="19"/>
  <c r="P162" i="19"/>
  <c r="P114" i="19"/>
  <c r="R326" i="19"/>
  <c r="T268" i="19"/>
  <c r="R236" i="19"/>
  <c r="R200" i="19"/>
  <c r="R130" i="19"/>
  <c r="V115" i="19"/>
  <c r="P103" i="19"/>
  <c r="AF450" i="46"/>
  <c r="AF459" i="46" s="1"/>
  <c r="P274" i="19"/>
  <c r="R269" i="19"/>
  <c r="P201" i="19"/>
  <c r="V174" i="19"/>
  <c r="T142" i="19"/>
  <c r="V135" i="19"/>
  <c r="T116" i="19"/>
  <c r="U133" i="16"/>
  <c r="V353" i="19"/>
  <c r="P350" i="19"/>
  <c r="R347" i="19"/>
  <c r="R298" i="19"/>
  <c r="V276" i="19"/>
  <c r="P270" i="19"/>
  <c r="T175" i="19"/>
  <c r="R117" i="19"/>
  <c r="T105" i="19"/>
  <c r="V133" i="16"/>
  <c r="U48" i="46"/>
  <c r="U52" i="46" s="1"/>
  <c r="R176" i="19"/>
  <c r="R106" i="19"/>
  <c r="P82" i="16"/>
  <c r="W133" i="16"/>
  <c r="T86" i="46"/>
  <c r="P208" i="19"/>
  <c r="P177" i="19"/>
  <c r="V119" i="19"/>
  <c r="P107" i="19"/>
  <c r="R30" i="16"/>
  <c r="P30" i="22" s="1"/>
  <c r="T47" i="16"/>
  <c r="T68" i="16"/>
  <c r="R71" i="16"/>
  <c r="X74" i="16"/>
  <c r="T88" i="16"/>
  <c r="P133" i="16"/>
  <c r="X133" i="16"/>
  <c r="W48" i="46"/>
  <c r="W52" i="46" s="1"/>
  <c r="P60" i="46"/>
  <c r="P64" i="46" s="1"/>
  <c r="V258" i="19"/>
  <c r="P255" i="19"/>
  <c r="T223" i="19"/>
  <c r="V209" i="19"/>
  <c r="P197" i="19"/>
  <c r="T184" i="19"/>
  <c r="V108" i="19"/>
  <c r="X82" i="16"/>
  <c r="W99" i="46"/>
  <c r="U426" i="19"/>
  <c r="S410" i="19"/>
  <c r="R426" i="19"/>
  <c r="Q432" i="19"/>
  <c r="R134" i="19"/>
  <c r="U320" i="19"/>
  <c r="Q134" i="19"/>
  <c r="T320" i="19"/>
  <c r="S320" i="19"/>
  <c r="W134" i="19"/>
  <c r="O134" i="19"/>
  <c r="R320" i="19"/>
  <c r="Q320" i="19"/>
  <c r="M135" i="19"/>
  <c r="O122" i="16"/>
  <c r="O104" i="19"/>
  <c r="M228" i="19"/>
  <c r="O215" i="16"/>
  <c r="S352" i="16"/>
  <c r="Q449" i="22" s="1"/>
  <c r="U401" i="19"/>
  <c r="U349" i="16"/>
  <c r="S446" i="22" s="1"/>
  <c r="W353" i="19"/>
  <c r="O353" i="19"/>
  <c r="Q350" i="19"/>
  <c r="S347" i="19"/>
  <c r="S298" i="19"/>
  <c r="M321" i="19"/>
  <c r="O308" i="16"/>
  <c r="T178" i="16"/>
  <c r="R179" i="16"/>
  <c r="T226" i="16"/>
  <c r="R401" i="19"/>
  <c r="W401" i="19"/>
  <c r="U14" i="16"/>
  <c r="S15" i="16"/>
  <c r="Q16" i="16"/>
  <c r="O16" i="22" s="1"/>
  <c r="Y16" i="16"/>
  <c r="W16" i="22" s="1"/>
  <c r="W17" i="16"/>
  <c r="U17" i="22" s="1"/>
  <c r="Y23" i="16"/>
  <c r="W24" i="16"/>
  <c r="U25" i="16"/>
  <c r="S26" i="16"/>
  <c r="Q27" i="16"/>
  <c r="O27" i="22" s="1"/>
  <c r="Y27" i="16"/>
  <c r="W27" i="22" s="1"/>
  <c r="W28" i="16"/>
  <c r="U28" i="22" s="1"/>
  <c r="U32" i="16"/>
  <c r="S32" i="22" s="1"/>
  <c r="S33" i="16"/>
  <c r="Q33" i="22" s="1"/>
  <c r="Q34" i="16"/>
  <c r="O34" i="22" s="1"/>
  <c r="W37" i="16"/>
  <c r="U41" i="16"/>
  <c r="S42" i="16"/>
  <c r="Q49" i="16"/>
  <c r="W50" i="16"/>
  <c r="S55" i="16"/>
  <c r="Q55" i="22" s="1"/>
  <c r="Y56" i="16"/>
  <c r="W56" i="22" s="1"/>
  <c r="U61" i="16"/>
  <c r="S61" i="22" s="1"/>
  <c r="S62" i="16"/>
  <c r="Q62" i="22" s="1"/>
  <c r="W66" i="16"/>
  <c r="S72" i="16"/>
  <c r="S81" i="16"/>
  <c r="Q82" i="16"/>
  <c r="Y82" i="16"/>
  <c r="W83" i="16"/>
  <c r="U84" i="16"/>
  <c r="Q91" i="16"/>
  <c r="Y91" i="16"/>
  <c r="V401" i="19"/>
  <c r="P401" i="19"/>
  <c r="Y365" i="16"/>
  <c r="T401" i="19"/>
  <c r="S326" i="19"/>
  <c r="O401" i="19"/>
  <c r="S401" i="19"/>
  <c r="U392" i="19"/>
  <c r="R392" i="19"/>
  <c r="Q410" i="19"/>
  <c r="AE410" i="19" s="1"/>
  <c r="Q233" i="19"/>
  <c r="R226" i="16"/>
  <c r="O257" i="19"/>
  <c r="Q254" i="19"/>
  <c r="Q179" i="16"/>
  <c r="Y179" i="16"/>
  <c r="W257" i="19"/>
  <c r="Q274" i="19"/>
  <c r="V226" i="16"/>
  <c r="Q12" i="16"/>
  <c r="Y12" i="16"/>
  <c r="S364" i="16"/>
  <c r="S10" i="16"/>
  <c r="Y11" i="16"/>
  <c r="U13" i="16"/>
  <c r="S14" i="16"/>
  <c r="Q15" i="16"/>
  <c r="U17" i="16"/>
  <c r="S17" i="22" s="1"/>
  <c r="S21" i="16"/>
  <c r="Q22" i="16"/>
  <c r="Y22" i="16"/>
  <c r="W23" i="16"/>
  <c r="U24" i="16"/>
  <c r="Y26" i="16"/>
  <c r="S226" i="16"/>
  <c r="R199" i="19"/>
  <c r="R168" i="19"/>
  <c r="V114" i="19"/>
  <c r="N350" i="19"/>
  <c r="P326" i="19"/>
  <c r="R268" i="19"/>
  <c r="P236" i="19"/>
  <c r="V212" i="19"/>
  <c r="P200" i="19"/>
  <c r="V134" i="19"/>
  <c r="P130" i="19"/>
  <c r="T115" i="19"/>
  <c r="V103" i="19"/>
  <c r="V178" i="16"/>
  <c r="T179" i="16"/>
  <c r="P364" i="16"/>
  <c r="X364" i="16"/>
  <c r="P159" i="19"/>
  <c r="V351" i="19"/>
  <c r="R345" i="19"/>
  <c r="P300" i="19"/>
  <c r="P269" i="19"/>
  <c r="P211" i="19"/>
  <c r="T165" i="19"/>
  <c r="N254" i="19"/>
  <c r="V274" i="19"/>
  <c r="U161" i="19"/>
  <c r="N257" i="19"/>
  <c r="P233" i="19"/>
  <c r="T161" i="19"/>
  <c r="P178" i="16"/>
  <c r="X178" i="16"/>
  <c r="P226" i="16"/>
  <c r="X226" i="16"/>
  <c r="R364" i="16"/>
  <c r="P461" i="22" s="1"/>
  <c r="V420" i="19"/>
  <c r="Q178" i="16"/>
  <c r="Y178" i="16"/>
  <c r="W179" i="16"/>
  <c r="Q426" i="19"/>
  <c r="O410" i="19"/>
  <c r="W420" i="19"/>
  <c r="V377" i="19"/>
  <c r="S426" i="19"/>
  <c r="AE402" i="19"/>
  <c r="O426" i="19"/>
  <c r="T359" i="19"/>
  <c r="S359" i="19"/>
  <c r="W173" i="19"/>
  <c r="O173" i="19"/>
  <c r="U178" i="16"/>
  <c r="S179" i="16"/>
  <c r="S456" i="22"/>
  <c r="U365" i="16"/>
  <c r="S462" i="22" s="1"/>
  <c r="V173" i="19"/>
  <c r="V365" i="16"/>
  <c r="T462" i="22" s="1"/>
  <c r="R359" i="19"/>
  <c r="Q359" i="19"/>
  <c r="W79" i="16"/>
  <c r="W178" i="16"/>
  <c r="U80" i="16"/>
  <c r="U179" i="16"/>
  <c r="W226" i="16"/>
  <c r="W365" i="16"/>
  <c r="V80" i="16"/>
  <c r="V179" i="16"/>
  <c r="N456" i="22"/>
  <c r="P365" i="16"/>
  <c r="X365" i="16"/>
  <c r="Q226" i="16"/>
  <c r="Y226" i="16"/>
  <c r="O456" i="22"/>
  <c r="Q365" i="16"/>
  <c r="O462" i="22" s="1"/>
  <c r="O364" i="19"/>
  <c r="R173" i="19"/>
  <c r="R178" i="16"/>
  <c r="P179" i="16"/>
  <c r="X179" i="16"/>
  <c r="R10" i="16"/>
  <c r="R455" i="22"/>
  <c r="T364" i="16"/>
  <c r="R461" i="22" s="1"/>
  <c r="P456" i="22"/>
  <c r="R365" i="16"/>
  <c r="P462" i="22" s="1"/>
  <c r="Q173" i="19"/>
  <c r="S79" i="16"/>
  <c r="S178" i="16"/>
  <c r="W27" i="16"/>
  <c r="U27" i="22" s="1"/>
  <c r="U28" i="16"/>
  <c r="S28" i="22" s="1"/>
  <c r="S32" i="16"/>
  <c r="Q32" i="22" s="1"/>
  <c r="Q33" i="16"/>
  <c r="O33" i="22" s="1"/>
  <c r="Q42" i="16"/>
  <c r="Y42" i="16"/>
  <c r="Q456" i="22"/>
  <c r="S365" i="16"/>
  <c r="Y85" i="46"/>
  <c r="U359" i="19"/>
  <c r="P173" i="19"/>
  <c r="R456" i="22"/>
  <c r="T365" i="16"/>
  <c r="R462" i="22" s="1"/>
  <c r="U108" i="19"/>
  <c r="P264" i="16"/>
  <c r="X264" i="16"/>
  <c r="T327" i="16"/>
  <c r="Q352" i="16"/>
  <c r="O449" i="22" s="1"/>
  <c r="S47" i="16"/>
  <c r="Y53" i="16"/>
  <c r="W53" i="22" s="1"/>
  <c r="W59" i="16"/>
  <c r="U59" i="22" s="1"/>
  <c r="S88" i="16"/>
  <c r="Y14" i="16"/>
  <c r="Q25" i="16"/>
  <c r="U27" i="16"/>
  <c r="S27" i="22" s="1"/>
  <c r="Y32" i="16"/>
  <c r="W32" i="22" s="1"/>
  <c r="S37" i="16"/>
  <c r="W42" i="16"/>
  <c r="W246" i="16"/>
  <c r="S272" i="16"/>
  <c r="U327" i="16"/>
  <c r="S50" i="16"/>
  <c r="W55" i="16"/>
  <c r="U55" i="22" s="1"/>
  <c r="U56" i="16"/>
  <c r="S56" i="22" s="1"/>
  <c r="W62" i="16"/>
  <c r="U62" i="22" s="1"/>
  <c r="Y69" i="16"/>
  <c r="W72" i="16"/>
  <c r="Y80" i="16"/>
  <c r="S83" i="16"/>
  <c r="W90" i="16"/>
  <c r="U91" i="16"/>
  <c r="U31" i="46"/>
  <c r="AI246" i="46"/>
  <c r="V432" i="19"/>
  <c r="V31" i="46"/>
  <c r="V85" i="46"/>
  <c r="V91" i="16"/>
  <c r="AI113" i="46"/>
  <c r="X48" i="46"/>
  <c r="X52" i="46" s="1"/>
  <c r="AE425" i="19"/>
  <c r="S116" i="19"/>
  <c r="U104" i="19"/>
  <c r="U37" i="16"/>
  <c r="Q117" i="19"/>
  <c r="S105" i="19"/>
  <c r="Q11" i="16"/>
  <c r="W12" i="16"/>
  <c r="AI339" i="46"/>
  <c r="W118" i="19"/>
  <c r="O118" i="19"/>
  <c r="Q106" i="19"/>
  <c r="R54" i="46"/>
  <c r="R58" i="46" s="1"/>
  <c r="U119" i="19"/>
  <c r="W107" i="19"/>
  <c r="O107" i="19"/>
  <c r="S349" i="16"/>
  <c r="Q446" i="22" s="1"/>
  <c r="Q163" i="16"/>
  <c r="Y163" i="16"/>
  <c r="U272" i="16"/>
  <c r="W326" i="19"/>
  <c r="U162" i="19"/>
  <c r="N233" i="19"/>
  <c r="R362" i="19"/>
  <c r="V369" i="19"/>
  <c r="W367" i="19"/>
  <c r="O367" i="19"/>
  <c r="P363" i="19"/>
  <c r="Q362" i="19"/>
  <c r="V305" i="19"/>
  <c r="W304" i="19"/>
  <c r="O304" i="19"/>
  <c r="P293" i="19"/>
  <c r="Q292" i="19"/>
  <c r="V266" i="19"/>
  <c r="R260" i="19"/>
  <c r="S258" i="19"/>
  <c r="T257" i="19"/>
  <c r="U255" i="19"/>
  <c r="V254" i="19"/>
  <c r="V228" i="19"/>
  <c r="W227" i="19"/>
  <c r="O227" i="19"/>
  <c r="R223" i="19"/>
  <c r="T209" i="19"/>
  <c r="U208" i="19"/>
  <c r="V197" i="19"/>
  <c r="W196" i="19"/>
  <c r="R184" i="19"/>
  <c r="S183" i="19"/>
  <c r="Q161" i="19"/>
  <c r="S119" i="19"/>
  <c r="T108" i="19"/>
  <c r="U107" i="19"/>
  <c r="U49" i="16"/>
  <c r="S66" i="16"/>
  <c r="U75" i="16"/>
  <c r="W81" i="16"/>
  <c r="Q84" i="16"/>
  <c r="Q47" i="16"/>
  <c r="Y47" i="16"/>
  <c r="Q88" i="16"/>
  <c r="Y88" i="16"/>
  <c r="R420" i="19"/>
  <c r="Q54" i="46"/>
  <c r="Q58" i="46" s="1"/>
  <c r="O236" i="19"/>
  <c r="O211" i="19"/>
  <c r="W159" i="19"/>
  <c r="U82" i="16"/>
  <c r="N274" i="19"/>
  <c r="P367" i="19"/>
  <c r="S361" i="19"/>
  <c r="Q329" i="19"/>
  <c r="T370" i="19"/>
  <c r="U369" i="19"/>
  <c r="W363" i="19"/>
  <c r="O363" i="19"/>
  <c r="U305" i="19"/>
  <c r="V294" i="19"/>
  <c r="W293" i="19"/>
  <c r="O293" i="19"/>
  <c r="Q260" i="19"/>
  <c r="S257" i="19"/>
  <c r="R235" i="19"/>
  <c r="U228" i="19"/>
  <c r="V227" i="19"/>
  <c r="R210" i="19"/>
  <c r="T198" i="19"/>
  <c r="U197" i="19"/>
  <c r="Q184" i="19"/>
  <c r="S108" i="19"/>
  <c r="X30" i="16"/>
  <c r="V30" i="22" s="1"/>
  <c r="R47" i="16"/>
  <c r="X53" i="16"/>
  <c r="V53" i="22" s="1"/>
  <c r="V59" i="16"/>
  <c r="T59" i="22" s="1"/>
  <c r="R68" i="16"/>
  <c r="X71" i="16"/>
  <c r="V74" i="16"/>
  <c r="R88" i="16"/>
  <c r="S381" i="19"/>
  <c r="Q268" i="19"/>
  <c r="S420" i="19"/>
  <c r="W236" i="19"/>
  <c r="O159" i="19"/>
  <c r="P359" i="19"/>
  <c r="S354" i="19"/>
  <c r="T353" i="19"/>
  <c r="O348" i="19"/>
  <c r="P347" i="19"/>
  <c r="Q345" i="19"/>
  <c r="P320" i="19"/>
  <c r="V301" i="19"/>
  <c r="P298" i="19"/>
  <c r="T276" i="19"/>
  <c r="U274" i="19"/>
  <c r="V270" i="19"/>
  <c r="W269" i="19"/>
  <c r="O269" i="19"/>
  <c r="S227" i="19"/>
  <c r="U212" i="19"/>
  <c r="V201" i="19"/>
  <c r="W200" i="19"/>
  <c r="O200" i="19"/>
  <c r="T174" i="19"/>
  <c r="U173" i="19"/>
  <c r="R142" i="19"/>
  <c r="T135" i="19"/>
  <c r="U134" i="19"/>
  <c r="W130" i="19"/>
  <c r="O130" i="19"/>
  <c r="T104" i="19"/>
  <c r="U103" i="19"/>
  <c r="Y61" i="16"/>
  <c r="W61" i="22" s="1"/>
  <c r="Q80" i="16"/>
  <c r="U47" i="16"/>
  <c r="S53" i="16"/>
  <c r="Q53" i="22" s="1"/>
  <c r="Q59" i="16"/>
  <c r="O59" i="22" s="1"/>
  <c r="Y59" i="16"/>
  <c r="W59" i="22" s="1"/>
  <c r="U68" i="16"/>
  <c r="S71" i="16"/>
  <c r="Q74" i="16"/>
  <c r="Y74" i="16"/>
  <c r="U88" i="16"/>
  <c r="V426" i="19"/>
  <c r="X192" i="46"/>
  <c r="S432" i="19"/>
  <c r="O326" i="19"/>
  <c r="T227" i="19"/>
  <c r="U114" i="19"/>
  <c r="V360" i="19"/>
  <c r="W359" i="19"/>
  <c r="O359" i="19"/>
  <c r="U350" i="19"/>
  <c r="W347" i="19"/>
  <c r="O347" i="19"/>
  <c r="T328" i="19"/>
  <c r="V321" i="19"/>
  <c r="W320" i="19"/>
  <c r="O320" i="19"/>
  <c r="Q316" i="19"/>
  <c r="T302" i="19"/>
  <c r="U301" i="19"/>
  <c r="R277" i="19"/>
  <c r="S276" i="19"/>
  <c r="U270" i="19"/>
  <c r="R227" i="19"/>
  <c r="U201" i="19"/>
  <c r="R175" i="19"/>
  <c r="S174" i="19"/>
  <c r="P143" i="19"/>
  <c r="Q142" i="19"/>
  <c r="S135" i="19"/>
  <c r="P117" i="19"/>
  <c r="Q116" i="19"/>
  <c r="R105" i="19"/>
  <c r="S104" i="19"/>
  <c r="W333" i="16"/>
  <c r="AG401" i="46"/>
  <c r="Q199" i="19"/>
  <c r="T361" i="19"/>
  <c r="U360" i="19"/>
  <c r="R329" i="19"/>
  <c r="U321" i="19"/>
  <c r="R303" i="19"/>
  <c r="S302" i="19"/>
  <c r="T291" i="19"/>
  <c r="U290" i="19"/>
  <c r="Q277" i="19"/>
  <c r="V233" i="19"/>
  <c r="Q227" i="19"/>
  <c r="P207" i="19"/>
  <c r="P176" i="19"/>
  <c r="Q175" i="19"/>
  <c r="W143" i="19"/>
  <c r="O143" i="19"/>
  <c r="V118" i="19"/>
  <c r="W117" i="19"/>
  <c r="O117" i="19"/>
  <c r="P106" i="19"/>
  <c r="Q105" i="19"/>
  <c r="Q339" i="16"/>
  <c r="W47" i="16"/>
  <c r="U53" i="16"/>
  <c r="S53" i="22" s="1"/>
  <c r="S59" i="16"/>
  <c r="Q59" i="22" s="1"/>
  <c r="W68" i="16"/>
  <c r="U71" i="16"/>
  <c r="S74" i="16"/>
  <c r="W88" i="16"/>
  <c r="V392" i="19"/>
  <c r="W211" i="19"/>
  <c r="Q168" i="19"/>
  <c r="Q303" i="19"/>
  <c r="R292" i="19"/>
  <c r="S291" i="19"/>
  <c r="R261" i="19"/>
  <c r="V255" i="19"/>
  <c r="P252" i="19"/>
  <c r="P227" i="19"/>
  <c r="V208" i="19"/>
  <c r="T183" i="19"/>
  <c r="V177" i="19"/>
  <c r="W176" i="19"/>
  <c r="O176" i="19"/>
  <c r="T119" i="19"/>
  <c r="U118" i="19"/>
  <c r="V107" i="19"/>
  <c r="W106" i="19"/>
  <c r="O106" i="19"/>
  <c r="Y339" i="16"/>
  <c r="X68" i="16"/>
  <c r="AI195" i="46"/>
  <c r="AI432" i="46"/>
  <c r="AI392" i="46"/>
  <c r="AI147" i="46"/>
  <c r="W378" i="46"/>
  <c r="W379" i="46" s="1"/>
  <c r="U285" i="46"/>
  <c r="U286" i="46" s="1"/>
  <c r="Y54" i="46"/>
  <c r="Y58" i="46" s="1"/>
  <c r="AI171" i="46"/>
  <c r="AI420" i="46"/>
  <c r="P111" i="46"/>
  <c r="AI102" i="46"/>
  <c r="AI124" i="46"/>
  <c r="P297" i="46"/>
  <c r="AI288" i="46"/>
  <c r="AI450" i="46"/>
  <c r="P67" i="46"/>
  <c r="AI66" i="46"/>
  <c r="AI426" i="46"/>
  <c r="P192" i="46"/>
  <c r="AI206" i="46"/>
  <c r="P70" i="46"/>
  <c r="AI69" i="46"/>
  <c r="Y68" i="16"/>
  <c r="P76" i="46"/>
  <c r="AI75" i="46"/>
  <c r="R31" i="46"/>
  <c r="AI327" i="46"/>
  <c r="AI37" i="46"/>
  <c r="AI264" i="46"/>
  <c r="AI299" i="46"/>
  <c r="AI153" i="46"/>
  <c r="AI426" i="16"/>
  <c r="AI298" i="16"/>
  <c r="AI326" i="16"/>
  <c r="AI347" i="16"/>
  <c r="AI130" i="16"/>
  <c r="AI159" i="16"/>
  <c r="AI252" i="16"/>
  <c r="AI348" i="16"/>
  <c r="AI381" i="16"/>
  <c r="AI141" i="46"/>
  <c r="P93" i="46"/>
  <c r="P390" i="46"/>
  <c r="AI381" i="46"/>
  <c r="AI333" i="46"/>
  <c r="AI357" i="46"/>
  <c r="P73" i="46"/>
  <c r="AI72" i="46"/>
  <c r="P86" i="46"/>
  <c r="V78" i="46"/>
  <c r="V87" i="46" s="1"/>
  <c r="T9" i="46"/>
  <c r="T18" i="46" s="1"/>
  <c r="P40" i="46"/>
  <c r="P285" i="46"/>
  <c r="AF445" i="46"/>
  <c r="AI123" i="16"/>
  <c r="P30" i="16"/>
  <c r="N30" i="22" s="1"/>
  <c r="AI146" i="16"/>
  <c r="P53" i="16"/>
  <c r="N53" i="22" s="1"/>
  <c r="AI164" i="16"/>
  <c r="P71" i="16"/>
  <c r="T369" i="19"/>
  <c r="V363" i="19"/>
  <c r="T305" i="19"/>
  <c r="V293" i="19"/>
  <c r="T266" i="19"/>
  <c r="P260" i="19"/>
  <c r="T254" i="19"/>
  <c r="T228" i="19"/>
  <c r="P223" i="19"/>
  <c r="R209" i="19"/>
  <c r="P184" i="19"/>
  <c r="Q30" i="16"/>
  <c r="O30" i="22" s="1"/>
  <c r="Y30" i="16"/>
  <c r="W30" i="22" s="1"/>
  <c r="Q53" i="16"/>
  <c r="O53" i="22" s="1"/>
  <c r="Q166" i="16"/>
  <c r="Q71" i="16"/>
  <c r="Y166" i="16"/>
  <c r="Y71" i="16"/>
  <c r="W169" i="16"/>
  <c r="W74" i="16"/>
  <c r="Q392" i="19"/>
  <c r="O420" i="19"/>
  <c r="S68" i="16"/>
  <c r="Q68" i="16"/>
  <c r="R198" i="19"/>
  <c r="P271" i="16"/>
  <c r="R53" i="16"/>
  <c r="P53" i="22" s="1"/>
  <c r="AI152" i="16"/>
  <c r="P59" i="16"/>
  <c r="N59" i="22" s="1"/>
  <c r="X59" i="16"/>
  <c r="V59" i="22" s="1"/>
  <c r="P74" i="16"/>
  <c r="AI167" i="16"/>
  <c r="AI233" i="16"/>
  <c r="P256" i="16"/>
  <c r="AI254" i="16"/>
  <c r="AI274" i="16"/>
  <c r="AI309" i="16"/>
  <c r="N414" i="22"/>
  <c r="AI332" i="16"/>
  <c r="N447" i="22"/>
  <c r="AI350" i="16"/>
  <c r="R17" i="16"/>
  <c r="P17" i="22" s="1"/>
  <c r="V22" i="16"/>
  <c r="X25" i="16"/>
  <c r="V55" i="16"/>
  <c r="T55" i="22" s="1"/>
  <c r="R66" i="16"/>
  <c r="AI162" i="16"/>
  <c r="X69" i="16"/>
  <c r="P80" i="16"/>
  <c r="V81" i="16"/>
  <c r="T82" i="16"/>
  <c r="P84" i="16"/>
  <c r="T91" i="16"/>
  <c r="AI255" i="16"/>
  <c r="AI351" i="16"/>
  <c r="AI420" i="16"/>
  <c r="R370" i="19"/>
  <c r="P210" i="19"/>
  <c r="N426" i="19"/>
  <c r="P235" i="19"/>
  <c r="P268" i="19"/>
  <c r="V236" i="19"/>
  <c r="N326" i="19"/>
  <c r="N367" i="19"/>
  <c r="T351" i="19"/>
  <c r="V348" i="19"/>
  <c r="V300" i="19"/>
  <c r="T274" i="19"/>
  <c r="V269" i="19"/>
  <c r="T212" i="19"/>
  <c r="V200" i="19"/>
  <c r="T173" i="19"/>
  <c r="T134" i="19"/>
  <c r="R115" i="19"/>
  <c r="T103" i="19"/>
  <c r="AI101" i="16"/>
  <c r="V47" i="16"/>
  <c r="T53" i="16"/>
  <c r="R53" i="22" s="1"/>
  <c r="R59" i="16"/>
  <c r="P59" i="22" s="1"/>
  <c r="T166" i="16"/>
  <c r="T71" i="16"/>
  <c r="R74" i="16"/>
  <c r="V88" i="16"/>
  <c r="AI239" i="16"/>
  <c r="AI257" i="16"/>
  <c r="N422" i="22"/>
  <c r="AI338" i="16"/>
  <c r="AI353" i="16"/>
  <c r="AI165" i="16"/>
  <c r="AI258" i="16"/>
  <c r="N451" i="22"/>
  <c r="AI354" i="16"/>
  <c r="V410" i="19"/>
  <c r="R267" i="19"/>
  <c r="V211" i="19"/>
  <c r="P199" i="19"/>
  <c r="T162" i="19"/>
  <c r="V359" i="19"/>
  <c r="R353" i="19"/>
  <c r="T350" i="19"/>
  <c r="V347" i="19"/>
  <c r="V320" i="19"/>
  <c r="T301" i="19"/>
  <c r="V298" i="19"/>
  <c r="V289" i="19"/>
  <c r="R276" i="19"/>
  <c r="T201" i="19"/>
  <c r="R174" i="19"/>
  <c r="S161" i="19"/>
  <c r="P142" i="19"/>
  <c r="R135" i="19"/>
  <c r="P116" i="19"/>
  <c r="R104" i="19"/>
  <c r="T410" i="19"/>
  <c r="N464" i="22"/>
  <c r="AI367" i="16"/>
  <c r="T294" i="19"/>
  <c r="S30" i="16"/>
  <c r="Q30" i="22" s="1"/>
  <c r="T360" i="19"/>
  <c r="R328" i="19"/>
  <c r="T321" i="19"/>
  <c r="R302" i="19"/>
  <c r="T290" i="19"/>
  <c r="P277" i="19"/>
  <c r="P175" i="19"/>
  <c r="V143" i="19"/>
  <c r="V117" i="19"/>
  <c r="P105" i="19"/>
  <c r="AI112" i="16"/>
  <c r="V30" i="16"/>
  <c r="T30" i="22" s="1"/>
  <c r="AI140" i="16"/>
  <c r="P47" i="16"/>
  <c r="X47" i="16"/>
  <c r="V53" i="16"/>
  <c r="T53" i="22" s="1"/>
  <c r="T59" i="16"/>
  <c r="AI161" i="16"/>
  <c r="V71" i="16"/>
  <c r="T74" i="16"/>
  <c r="AI181" i="16"/>
  <c r="P88" i="16"/>
  <c r="X88" i="16"/>
  <c r="AI245" i="16"/>
  <c r="AI260" i="16"/>
  <c r="AI168" i="16"/>
  <c r="AI223" i="16"/>
  <c r="AI261" i="16"/>
  <c r="AI316" i="16"/>
  <c r="AI345" i="16"/>
  <c r="AI392" i="16"/>
  <c r="R432" i="19"/>
  <c r="AI432" i="16"/>
  <c r="V326" i="19"/>
  <c r="R361" i="19"/>
  <c r="P329" i="19"/>
  <c r="P303" i="19"/>
  <c r="R291" i="19"/>
  <c r="T233" i="19"/>
  <c r="V207" i="19"/>
  <c r="V176" i="19"/>
  <c r="T118" i="19"/>
  <c r="V106" i="19"/>
  <c r="W30" i="16"/>
  <c r="U30" i="22" s="1"/>
  <c r="W53" i="16"/>
  <c r="U53" i="22" s="1"/>
  <c r="U59" i="16"/>
  <c r="W166" i="16"/>
  <c r="W71" i="16"/>
  <c r="U169" i="16"/>
  <c r="U74" i="16"/>
  <c r="Y124" i="16"/>
  <c r="U141" i="16"/>
  <c r="Q147" i="16"/>
  <c r="W147" i="16"/>
  <c r="Q153" i="16"/>
  <c r="Y153" i="16"/>
  <c r="U163" i="16"/>
  <c r="Q169" i="16"/>
  <c r="Y169" i="16"/>
  <c r="Q206" i="16"/>
  <c r="Y206" i="16"/>
  <c r="Q246" i="16"/>
  <c r="Y246" i="16"/>
  <c r="Y262" i="16"/>
  <c r="S271" i="16"/>
  <c r="Q272" i="16"/>
  <c r="Y272" i="16"/>
  <c r="T381" i="19"/>
  <c r="P68" i="16"/>
  <c r="P167" i="19"/>
  <c r="R164" i="19"/>
  <c r="R140" i="19"/>
  <c r="V181" i="19"/>
  <c r="W167" i="19"/>
  <c r="O167" i="19"/>
  <c r="Q164" i="19"/>
  <c r="Q140" i="19"/>
  <c r="N164" i="19"/>
  <c r="U181" i="19"/>
  <c r="V167" i="19"/>
  <c r="P164" i="19"/>
  <c r="P426" i="19"/>
  <c r="O392" i="19"/>
  <c r="AE431" i="19"/>
  <c r="N167" i="19"/>
  <c r="T181" i="19"/>
  <c r="U167" i="19"/>
  <c r="W164" i="19"/>
  <c r="O164" i="19"/>
  <c r="W140" i="19"/>
  <c r="O140" i="19"/>
  <c r="S181" i="19"/>
  <c r="T167" i="19"/>
  <c r="N140" i="19"/>
  <c r="N181" i="19"/>
  <c r="R181" i="19"/>
  <c r="U140" i="19"/>
  <c r="Q181" i="19"/>
  <c r="R167" i="19"/>
  <c r="T164" i="19"/>
  <c r="T140" i="19"/>
  <c r="P181" i="19"/>
  <c r="Q167" i="19"/>
  <c r="S164" i="19"/>
  <c r="S140" i="19"/>
  <c r="N432" i="19"/>
  <c r="R473" i="14"/>
  <c r="S376" i="22"/>
  <c r="U452" i="20"/>
  <c r="T447" i="21"/>
  <c r="U460" i="20"/>
  <c r="T465" i="20"/>
  <c r="T438" i="21"/>
  <c r="W78" i="46"/>
  <c r="W87" i="46" s="1"/>
  <c r="AE433" i="19"/>
  <c r="S9" i="46"/>
  <c r="S18" i="46" s="1"/>
  <c r="AE388" i="19"/>
  <c r="Y285" i="46"/>
  <c r="Y286" i="46" s="1"/>
  <c r="W303" i="19"/>
  <c r="Q75" i="16"/>
  <c r="U153" i="16"/>
  <c r="U227" i="19"/>
  <c r="Q183" i="19"/>
  <c r="S177" i="19"/>
  <c r="U164" i="19"/>
  <c r="Q119" i="19"/>
  <c r="U69" i="16"/>
  <c r="Q171" i="16"/>
  <c r="Y171" i="16"/>
  <c r="Q264" i="16"/>
  <c r="Y264" i="16"/>
  <c r="W426" i="19"/>
  <c r="S392" i="19"/>
  <c r="AE389" i="19"/>
  <c r="Q361" i="19"/>
  <c r="U176" i="19"/>
  <c r="Q56" i="16"/>
  <c r="O56" i="22" s="1"/>
  <c r="U367" i="19"/>
  <c r="W362" i="19"/>
  <c r="U304" i="19"/>
  <c r="W292" i="19"/>
  <c r="W261" i="19"/>
  <c r="S208" i="19"/>
  <c r="S369" i="19"/>
  <c r="U363" i="19"/>
  <c r="U293" i="19"/>
  <c r="S266" i="19"/>
  <c r="Q257" i="19"/>
  <c r="S228" i="19"/>
  <c r="Q209" i="19"/>
  <c r="S197" i="19"/>
  <c r="W184" i="19"/>
  <c r="O184" i="19"/>
  <c r="Q108" i="19"/>
  <c r="Y34" i="16"/>
  <c r="W34" i="22" s="1"/>
  <c r="S147" i="16"/>
  <c r="Q291" i="19"/>
  <c r="O362" i="19"/>
  <c r="O292" i="19"/>
  <c r="O261" i="19"/>
  <c r="S255" i="19"/>
  <c r="S305" i="19"/>
  <c r="Q370" i="19"/>
  <c r="S294" i="19"/>
  <c r="Q267" i="19"/>
  <c r="W235" i="19"/>
  <c r="O235" i="19"/>
  <c r="W210" i="19"/>
  <c r="O210" i="19"/>
  <c r="Q198" i="19"/>
  <c r="Y75" i="16"/>
  <c r="S166" i="16"/>
  <c r="S264" i="16"/>
  <c r="W410" i="19"/>
  <c r="AE434" i="19"/>
  <c r="U106" i="19"/>
  <c r="U326" i="19"/>
  <c r="O268" i="19"/>
  <c r="U236" i="19"/>
  <c r="U211" i="19"/>
  <c r="O199" i="19"/>
  <c r="O181" i="19"/>
  <c r="S162" i="19"/>
  <c r="U159" i="19"/>
  <c r="S114" i="19"/>
  <c r="U420" i="19"/>
  <c r="O303" i="19"/>
  <c r="S233" i="19"/>
  <c r="S118" i="19"/>
  <c r="W268" i="19"/>
  <c r="W199" i="19"/>
  <c r="W181" i="19"/>
  <c r="Q165" i="19"/>
  <c r="Q354" i="19"/>
  <c r="S351" i="19"/>
  <c r="W345" i="19"/>
  <c r="O345" i="19"/>
  <c r="S274" i="19"/>
  <c r="S212" i="19"/>
  <c r="U200" i="19"/>
  <c r="S173" i="19"/>
  <c r="S134" i="19"/>
  <c r="U130" i="19"/>
  <c r="Q115" i="19"/>
  <c r="S103" i="19"/>
  <c r="U432" i="19"/>
  <c r="Q353" i="19"/>
  <c r="S350" i="19"/>
  <c r="U347" i="19"/>
  <c r="U298" i="19"/>
  <c r="Q276" i="19"/>
  <c r="S270" i="19"/>
  <c r="Q174" i="19"/>
  <c r="Q135" i="19"/>
  <c r="W116" i="19"/>
  <c r="O116" i="19"/>
  <c r="Q104" i="19"/>
  <c r="T392" i="19"/>
  <c r="O377" i="19"/>
  <c r="AE427" i="19"/>
  <c r="W377" i="19"/>
  <c r="R410" i="19"/>
  <c r="AE400" i="19"/>
  <c r="P410" i="19"/>
  <c r="AE404" i="19"/>
  <c r="V422" i="14"/>
  <c r="U435" i="14"/>
  <c r="U422" i="14"/>
  <c r="Y435" i="14"/>
  <c r="Y422" i="14"/>
  <c r="Z435" i="14"/>
  <c r="Z422" i="14"/>
  <c r="S435" i="14"/>
  <c r="S422" i="14"/>
  <c r="R422" i="14"/>
  <c r="V435" i="14"/>
  <c r="Q422" i="14"/>
  <c r="W435" i="14"/>
  <c r="W422" i="14"/>
  <c r="X435" i="14"/>
  <c r="X422" i="14"/>
  <c r="T422" i="14"/>
  <c r="AE399" i="19"/>
  <c r="U20" i="46"/>
  <c r="U192" i="46"/>
  <c r="U381" i="19"/>
  <c r="S44" i="22"/>
  <c r="S44" i="19"/>
  <c r="Q45" i="22"/>
  <c r="Q45" i="19"/>
  <c r="T92" i="19"/>
  <c r="W357" i="16"/>
  <c r="T44" i="22"/>
  <c r="T44" i="19"/>
  <c r="R45" i="22"/>
  <c r="R45" i="19"/>
  <c r="U92" i="19"/>
  <c r="P357" i="16"/>
  <c r="N455" i="22"/>
  <c r="X357" i="16"/>
  <c r="U44" i="22"/>
  <c r="U44" i="19"/>
  <c r="S45" i="22"/>
  <c r="S45" i="19"/>
  <c r="V92" i="19"/>
  <c r="Q357" i="16"/>
  <c r="O455" i="22"/>
  <c r="Y357" i="16"/>
  <c r="O382" i="20"/>
  <c r="N382" i="21"/>
  <c r="V44" i="22"/>
  <c r="V44" i="19"/>
  <c r="T45" i="22"/>
  <c r="T45" i="19"/>
  <c r="O92" i="19"/>
  <c r="W92" i="19"/>
  <c r="P349" i="16"/>
  <c r="N446" i="22" s="1"/>
  <c r="N444" i="22"/>
  <c r="X349" i="16"/>
  <c r="V352" i="16"/>
  <c r="T355" i="16"/>
  <c r="R452" i="22" s="1"/>
  <c r="R450" i="22"/>
  <c r="R357" i="16"/>
  <c r="P455" i="22"/>
  <c r="O44" i="22"/>
  <c r="O44" i="19"/>
  <c r="W44" i="22"/>
  <c r="W44" i="19"/>
  <c r="U45" i="22"/>
  <c r="U45" i="19"/>
  <c r="P92" i="19"/>
  <c r="Q349" i="16"/>
  <c r="O446" i="22" s="1"/>
  <c r="O444" i="22"/>
  <c r="Y349" i="16"/>
  <c r="U355" i="16"/>
  <c r="S452" i="22" s="1"/>
  <c r="S450" i="22"/>
  <c r="S357" i="16"/>
  <c r="Q455" i="22"/>
  <c r="U377" i="19"/>
  <c r="W381" i="19"/>
  <c r="Q420" i="19"/>
  <c r="O387" i="20"/>
  <c r="N387" i="21"/>
  <c r="P44" i="22"/>
  <c r="P44" i="19"/>
  <c r="V45" i="22"/>
  <c r="V45" i="19"/>
  <c r="Q92" i="19"/>
  <c r="R349" i="16"/>
  <c r="P446" i="22" s="1"/>
  <c r="P444" i="22"/>
  <c r="X352" i="16"/>
  <c r="V355" i="16"/>
  <c r="S86" i="46"/>
  <c r="Q378" i="46"/>
  <c r="Q379" i="46" s="1"/>
  <c r="O386" i="20"/>
  <c r="N386" i="21"/>
  <c r="Q44" i="22"/>
  <c r="Q44" i="19"/>
  <c r="O45" i="22"/>
  <c r="O45" i="19"/>
  <c r="W45" i="22"/>
  <c r="W45" i="19"/>
  <c r="R92" i="19"/>
  <c r="U357" i="16"/>
  <c r="S455" i="22"/>
  <c r="R44" i="22"/>
  <c r="R44" i="19"/>
  <c r="P45" i="22"/>
  <c r="P45" i="19"/>
  <c r="S92" i="19"/>
  <c r="P355" i="16"/>
  <c r="N452" i="22" s="1"/>
  <c r="N450" i="22"/>
  <c r="V357" i="16"/>
  <c r="U376" i="20"/>
  <c r="T448" i="20"/>
  <c r="U447" i="20"/>
  <c r="T459" i="20"/>
  <c r="U450" i="20"/>
  <c r="V441" i="20"/>
  <c r="T439" i="20"/>
  <c r="U438" i="20"/>
  <c r="V444" i="20"/>
  <c r="X424" i="19"/>
  <c r="X420" i="19"/>
  <c r="X401" i="19"/>
  <c r="X392" i="19"/>
  <c r="P348" i="19"/>
  <c r="R351" i="19"/>
  <c r="W348" i="19"/>
  <c r="V328" i="19"/>
  <c r="U354" i="19"/>
  <c r="Q351" i="19"/>
  <c r="W266" i="19"/>
  <c r="O266" i="19"/>
  <c r="P265" i="19"/>
  <c r="T252" i="19"/>
  <c r="T354" i="19"/>
  <c r="P358" i="19"/>
  <c r="W255" i="19"/>
  <c r="O255" i="19"/>
  <c r="P254" i="19"/>
  <c r="W358" i="19"/>
  <c r="O358" i="19"/>
  <c r="W300" i="19"/>
  <c r="O300" i="19"/>
  <c r="P289" i="19"/>
  <c r="V345" i="19"/>
  <c r="R316" i="19"/>
  <c r="U345" i="19"/>
  <c r="Q347" i="19"/>
  <c r="Q236" i="19"/>
  <c r="T43" i="19"/>
  <c r="T229" i="19"/>
  <c r="O298" i="19"/>
  <c r="S293" i="19"/>
  <c r="V290" i="19"/>
  <c r="W289" i="19"/>
  <c r="O289" i="19"/>
  <c r="W265" i="19"/>
  <c r="O265" i="19"/>
  <c r="T261" i="19"/>
  <c r="U260" i="19"/>
  <c r="Q258" i="19"/>
  <c r="R257" i="19"/>
  <c r="S43" i="19"/>
  <c r="S229" i="19"/>
  <c r="Q223" i="19"/>
  <c r="P212" i="19"/>
  <c r="S209" i="19"/>
  <c r="T208" i="19"/>
  <c r="U207" i="19"/>
  <c r="Q172" i="19"/>
  <c r="U168" i="19"/>
  <c r="V162" i="19"/>
  <c r="W161" i="19"/>
  <c r="O161" i="19"/>
  <c r="R159" i="19"/>
  <c r="X285" i="46"/>
  <c r="X286" i="46" s="1"/>
  <c r="P85" i="46"/>
  <c r="P78" i="46"/>
  <c r="P87" i="46" s="1"/>
  <c r="R40" i="46"/>
  <c r="R46" i="46" s="1"/>
  <c r="V358" i="19"/>
  <c r="P351" i="19"/>
  <c r="U328" i="19"/>
  <c r="P316" i="19"/>
  <c r="U300" i="19"/>
  <c r="S268" i="19"/>
  <c r="T267" i="19"/>
  <c r="U266" i="19"/>
  <c r="V265" i="19"/>
  <c r="R252" i="19"/>
  <c r="R43" i="19"/>
  <c r="R229" i="19"/>
  <c r="Q210" i="19"/>
  <c r="T197" i="19"/>
  <c r="U196" i="19"/>
  <c r="P172" i="19"/>
  <c r="T168" i="19"/>
  <c r="P165" i="19"/>
  <c r="X10" i="16"/>
  <c r="V11" i="16"/>
  <c r="P124" i="16"/>
  <c r="V124" i="16"/>
  <c r="T147" i="16"/>
  <c r="P163" i="16"/>
  <c r="V166" i="16"/>
  <c r="T169" i="16"/>
  <c r="R171" i="16"/>
  <c r="X11" i="16"/>
  <c r="R14" i="16"/>
  <c r="R25" i="16"/>
  <c r="V27" i="16"/>
  <c r="T27" i="22" s="1"/>
  <c r="P42" i="16"/>
  <c r="P246" i="16"/>
  <c r="R264" i="16"/>
  <c r="R288" i="16"/>
  <c r="V327" i="16"/>
  <c r="T50" i="16"/>
  <c r="P333" i="16"/>
  <c r="X333" i="16"/>
  <c r="R339" i="16"/>
  <c r="P339" i="16"/>
  <c r="X62" i="16"/>
  <c r="V62" i="22" s="1"/>
  <c r="P72" i="16"/>
  <c r="V75" i="16"/>
  <c r="T357" i="16"/>
  <c r="P81" i="16"/>
  <c r="X81" i="16"/>
  <c r="R84" i="16"/>
  <c r="T377" i="19"/>
  <c r="W390" i="19"/>
  <c r="T432" i="19"/>
  <c r="T78" i="46"/>
  <c r="T87" i="46" s="1"/>
  <c r="W298" i="19"/>
  <c r="U358" i="19"/>
  <c r="R354" i="19"/>
  <c r="S353" i="19"/>
  <c r="W351" i="19"/>
  <c r="O351" i="19"/>
  <c r="U348" i="19"/>
  <c r="S345" i="19"/>
  <c r="P304" i="19"/>
  <c r="S301" i="19"/>
  <c r="T300" i="19"/>
  <c r="U289" i="19"/>
  <c r="U265" i="19"/>
  <c r="W258" i="19"/>
  <c r="O258" i="19"/>
  <c r="P257" i="19"/>
  <c r="T255" i="19"/>
  <c r="U254" i="19"/>
  <c r="Q43" i="19"/>
  <c r="Q229" i="19"/>
  <c r="W223" i="19"/>
  <c r="O223" i="19"/>
  <c r="W172" i="19"/>
  <c r="O172" i="19"/>
  <c r="W165" i="19"/>
  <c r="O165" i="19"/>
  <c r="W142" i="19"/>
  <c r="O142" i="19"/>
  <c r="S171" i="16"/>
  <c r="R377" i="19"/>
  <c r="T358" i="19"/>
  <c r="S328" i="19"/>
  <c r="T289" i="19"/>
  <c r="T265" i="19"/>
  <c r="Q261" i="19"/>
  <c r="P43" i="19"/>
  <c r="P229" i="19"/>
  <c r="V223" i="19"/>
  <c r="R207" i="19"/>
  <c r="V172" i="19"/>
  <c r="S167" i="19"/>
  <c r="Q130" i="19"/>
  <c r="T171" i="16"/>
  <c r="T264" i="16"/>
  <c r="N392" i="19"/>
  <c r="Y9" i="46"/>
  <c r="Y18" i="46" s="1"/>
  <c r="Y78" i="46"/>
  <c r="Y87" i="46" s="1"/>
  <c r="S358" i="19"/>
  <c r="U351" i="19"/>
  <c r="V350" i="19"/>
  <c r="S348" i="19"/>
  <c r="U316" i="19"/>
  <c r="R300" i="19"/>
  <c r="S265" i="19"/>
  <c r="R255" i="19"/>
  <c r="S254" i="19"/>
  <c r="W252" i="19"/>
  <c r="O252" i="19"/>
  <c r="W43" i="19"/>
  <c r="W229" i="19"/>
  <c r="O43" i="19"/>
  <c r="O229" i="19"/>
  <c r="Q207" i="19"/>
  <c r="R196" i="19"/>
  <c r="U184" i="19"/>
  <c r="V183" i="19"/>
  <c r="U172" i="19"/>
  <c r="V164" i="19"/>
  <c r="V159" i="19"/>
  <c r="P140" i="19"/>
  <c r="R108" i="19"/>
  <c r="S107" i="19"/>
  <c r="T106" i="19"/>
  <c r="U105" i="19"/>
  <c r="V104" i="19"/>
  <c r="W103" i="19"/>
  <c r="O103" i="19"/>
  <c r="U171" i="16"/>
  <c r="U264" i="16"/>
  <c r="P392" i="19"/>
  <c r="W9" i="46"/>
  <c r="W85" i="46"/>
  <c r="Q20" i="46"/>
  <c r="S78" i="46"/>
  <c r="S87" i="46" s="1"/>
  <c r="R358" i="19"/>
  <c r="W354" i="19"/>
  <c r="O354" i="19"/>
  <c r="R348" i="19"/>
  <c r="P345" i="19"/>
  <c r="Q328" i="19"/>
  <c r="Q300" i="19"/>
  <c r="R289" i="19"/>
  <c r="R265" i="19"/>
  <c r="T258" i="19"/>
  <c r="U233" i="19"/>
  <c r="V43" i="19"/>
  <c r="V229" i="19"/>
  <c r="T172" i="19"/>
  <c r="P168" i="19"/>
  <c r="R161" i="19"/>
  <c r="V171" i="16"/>
  <c r="V264" i="16"/>
  <c r="N377" i="19"/>
  <c r="N410" i="19"/>
  <c r="T426" i="19"/>
  <c r="AG450" i="46"/>
  <c r="AG459" i="46" s="1"/>
  <c r="N420" i="19"/>
  <c r="Q78" i="46"/>
  <c r="Q87" i="46" s="1"/>
  <c r="Q358" i="19"/>
  <c r="W329" i="19"/>
  <c r="O329" i="19"/>
  <c r="P328" i="19"/>
  <c r="T270" i="19"/>
  <c r="U269" i="19"/>
  <c r="V268" i="19"/>
  <c r="W267" i="19"/>
  <c r="O267" i="19"/>
  <c r="P266" i="19"/>
  <c r="Q265" i="19"/>
  <c r="V261" i="19"/>
  <c r="W260" i="19"/>
  <c r="O260" i="19"/>
  <c r="U252" i="19"/>
  <c r="U43" i="19"/>
  <c r="U229" i="19"/>
  <c r="S223" i="19"/>
  <c r="W207" i="19"/>
  <c r="O207" i="19"/>
  <c r="S201" i="19"/>
  <c r="V198" i="19"/>
  <c r="W197" i="19"/>
  <c r="O197" i="19"/>
  <c r="P196" i="19"/>
  <c r="S172" i="19"/>
  <c r="W168" i="19"/>
  <c r="O168" i="19"/>
  <c r="S165" i="19"/>
  <c r="R143" i="19"/>
  <c r="S142" i="19"/>
  <c r="V140" i="19"/>
  <c r="W135" i="19"/>
  <c r="O135" i="19"/>
  <c r="P134" i="19"/>
  <c r="V130" i="19"/>
  <c r="W119" i="19"/>
  <c r="O119" i="19"/>
  <c r="P118" i="19"/>
  <c r="R116" i="19"/>
  <c r="S115" i="19"/>
  <c r="T114" i="19"/>
  <c r="W171" i="16"/>
  <c r="W264" i="16"/>
  <c r="T390" i="19"/>
  <c r="R9" i="46"/>
  <c r="R18" i="46" s="1"/>
  <c r="P377" i="19"/>
  <c r="X20" i="46"/>
  <c r="W20" i="46"/>
  <c r="P20" i="46"/>
  <c r="V9" i="46"/>
  <c r="V18" i="46" s="1"/>
  <c r="S40" i="46"/>
  <c r="S46" i="46" s="1"/>
  <c r="Q9" i="46"/>
  <c r="Q18" i="46" s="1"/>
  <c r="S20" i="46"/>
  <c r="W285" i="46"/>
  <c r="W286" i="46" s="1"/>
  <c r="Y31" i="46"/>
  <c r="O196" i="19"/>
  <c r="U177" i="19"/>
  <c r="R172" i="19"/>
  <c r="R165" i="19"/>
  <c r="Q143" i="19"/>
  <c r="P79" i="16"/>
  <c r="P171" i="16"/>
  <c r="X79" i="16"/>
  <c r="X171" i="16"/>
  <c r="Q377" i="19"/>
  <c r="AE377" i="19" s="1"/>
  <c r="T420" i="19"/>
  <c r="X78" i="46"/>
  <c r="X87" i="46" s="1"/>
  <c r="R78" i="46"/>
  <c r="R87" i="46" s="1"/>
  <c r="U78" i="46"/>
  <c r="U87" i="46" s="1"/>
  <c r="P420" i="19"/>
  <c r="AF420" i="46"/>
  <c r="AF424" i="46" s="1"/>
  <c r="AF392" i="46"/>
  <c r="R378" i="46"/>
  <c r="P381" i="19"/>
  <c r="Q390" i="46"/>
  <c r="O381" i="19"/>
  <c r="P378" i="46"/>
  <c r="N381" i="19"/>
  <c r="AG381" i="46"/>
  <c r="AG390" i="46" s="1"/>
  <c r="Q381" i="19"/>
  <c r="W390" i="46"/>
  <c r="U390" i="19" s="1"/>
  <c r="T390" i="46"/>
  <c r="R390" i="19" s="1"/>
  <c r="R381" i="19"/>
  <c r="X378" i="46"/>
  <c r="V381" i="19"/>
  <c r="Y378" i="46"/>
  <c r="W392" i="19"/>
  <c r="P11" i="16"/>
  <c r="V12" i="16"/>
  <c r="T13" i="16"/>
  <c r="P15" i="16"/>
  <c r="X15" i="16"/>
  <c r="V16" i="16"/>
  <c r="T16" i="22" s="1"/>
  <c r="T17" i="16"/>
  <c r="R17" i="22" s="1"/>
  <c r="V23" i="16"/>
  <c r="T24" i="16"/>
  <c r="P26" i="16"/>
  <c r="X26" i="16"/>
  <c r="T28" i="16"/>
  <c r="R28" i="22" s="1"/>
  <c r="R32" i="16"/>
  <c r="P32" i="22" s="1"/>
  <c r="P33" i="16"/>
  <c r="N33" i="22" s="1"/>
  <c r="X33" i="16"/>
  <c r="V33" i="22" s="1"/>
  <c r="V34" i="16"/>
  <c r="T34" i="22" s="1"/>
  <c r="R41" i="16"/>
  <c r="X42" i="16"/>
  <c r="V49" i="16"/>
  <c r="P55" i="16"/>
  <c r="N55" i="22" s="1"/>
  <c r="V56" i="16"/>
  <c r="T56" i="22" s="1"/>
  <c r="P62" i="16"/>
  <c r="N62" i="22" s="1"/>
  <c r="T66" i="16"/>
  <c r="R69" i="16"/>
  <c r="X72" i="16"/>
  <c r="T79" i="16"/>
  <c r="R80" i="16"/>
  <c r="V82" i="16"/>
  <c r="T83" i="16"/>
  <c r="P90" i="16"/>
  <c r="X90" i="16"/>
  <c r="P12" i="16"/>
  <c r="T25" i="16"/>
  <c r="X27" i="16"/>
  <c r="V27" i="22" s="1"/>
  <c r="R256" i="16"/>
  <c r="V262" i="16"/>
  <c r="T288" i="16"/>
  <c r="R352" i="16"/>
  <c r="P449" i="22" s="1"/>
  <c r="X355" i="16"/>
  <c r="V79" i="16"/>
  <c r="T80" i="16"/>
  <c r="R81" i="16"/>
  <c r="V83" i="16"/>
  <c r="T84" i="16"/>
  <c r="R61" i="16"/>
  <c r="P61" i="22" s="1"/>
  <c r="X55" i="16"/>
  <c r="Q271" i="16"/>
  <c r="P352" i="16"/>
  <c r="N449" i="22" s="1"/>
  <c r="P69" i="16"/>
  <c r="T37" i="16"/>
  <c r="X163" i="16"/>
  <c r="R26" i="16"/>
  <c r="P27" i="16"/>
  <c r="N27" i="22" s="1"/>
  <c r="V28" i="16"/>
  <c r="T28" i="22" s="1"/>
  <c r="T32" i="16"/>
  <c r="R32" i="22" s="1"/>
  <c r="P34" i="16"/>
  <c r="N34" i="22" s="1"/>
  <c r="X34" i="16"/>
  <c r="V34" i="22" s="1"/>
  <c r="X49" i="16"/>
  <c r="T61" i="16"/>
  <c r="R61" i="22" s="1"/>
  <c r="V66" i="16"/>
  <c r="T69" i="16"/>
  <c r="R72" i="16"/>
  <c r="P75" i="16"/>
  <c r="X75" i="16"/>
  <c r="W288" i="16"/>
  <c r="S327" i="16"/>
  <c r="U333" i="16"/>
  <c r="S415" i="22" s="1"/>
  <c r="W339" i="16"/>
  <c r="R163" i="16"/>
  <c r="P166" i="16"/>
  <c r="X166" i="16"/>
  <c r="V169" i="16"/>
  <c r="V246" i="16"/>
  <c r="X271" i="16"/>
  <c r="V272" i="16"/>
  <c r="X288" i="16"/>
  <c r="P299" i="16"/>
  <c r="X299" i="16"/>
  <c r="X308" i="16" s="1"/>
  <c r="V333" i="16"/>
  <c r="T415" i="22" s="1"/>
  <c r="X339" i="16"/>
  <c r="U288" i="16"/>
  <c r="Q299" i="16"/>
  <c r="Q308" i="16" s="1"/>
  <c r="Y299" i="16"/>
  <c r="Y308" i="16" s="1"/>
  <c r="Q327" i="16"/>
  <c r="Y327" i="16"/>
  <c r="W327" i="16"/>
  <c r="S333" i="16"/>
  <c r="Q415" i="22" s="1"/>
  <c r="Q333" i="16"/>
  <c r="O415" i="22" s="1"/>
  <c r="Y333" i="16"/>
  <c r="U339" i="16"/>
  <c r="S339" i="16"/>
  <c r="V163" i="16"/>
  <c r="P10" i="16"/>
  <c r="T12" i="16"/>
  <c r="R13" i="16"/>
  <c r="P14" i="16"/>
  <c r="X14" i="16"/>
  <c r="V15" i="16"/>
  <c r="T16" i="16"/>
  <c r="R16" i="22" s="1"/>
  <c r="P21" i="16"/>
  <c r="X21" i="16"/>
  <c r="T23" i="16"/>
  <c r="R24" i="16"/>
  <c r="P25" i="16"/>
  <c r="V26" i="16"/>
  <c r="T27" i="16"/>
  <c r="R27" i="22" s="1"/>
  <c r="R28" i="16"/>
  <c r="P28" i="22" s="1"/>
  <c r="P32" i="16"/>
  <c r="N32" i="22" s="1"/>
  <c r="X32" i="16"/>
  <c r="V32" i="22" s="1"/>
  <c r="V33" i="16"/>
  <c r="T33" i="22" s="1"/>
  <c r="T34" i="16"/>
  <c r="R34" i="22" s="1"/>
  <c r="R37" i="16"/>
  <c r="P41" i="16"/>
  <c r="X41" i="16"/>
  <c r="V42" i="16"/>
  <c r="T271" i="16"/>
  <c r="R272" i="16"/>
  <c r="V299" i="16"/>
  <c r="V308" i="16" s="1"/>
  <c r="T299" i="16"/>
  <c r="T308" i="16" s="1"/>
  <c r="R327" i="16"/>
  <c r="P327" i="16"/>
  <c r="X327" i="16"/>
  <c r="T333" i="16"/>
  <c r="R415" i="22" s="1"/>
  <c r="R333" i="16"/>
  <c r="P415" i="22" s="1"/>
  <c r="V339" i="16"/>
  <c r="T339" i="16"/>
  <c r="V72" i="16"/>
  <c r="T75" i="16"/>
  <c r="R79" i="16"/>
  <c r="X80" i="16"/>
  <c r="R83" i="16"/>
  <c r="X84" i="16"/>
  <c r="V90" i="16"/>
  <c r="AF92" i="16"/>
  <c r="U113" i="16"/>
  <c r="U122" i="16" s="1"/>
  <c r="U124" i="16"/>
  <c r="S124" i="16"/>
  <c r="S141" i="16"/>
  <c r="Q141" i="16"/>
  <c r="Y141" i="16"/>
  <c r="W141" i="16"/>
  <c r="U147" i="16"/>
  <c r="Y147" i="16"/>
  <c r="W163" i="16"/>
  <c r="U166" i="16"/>
  <c r="Q195" i="16"/>
  <c r="Y195" i="16"/>
  <c r="W195" i="16"/>
  <c r="U195" i="16"/>
  <c r="S195" i="16"/>
  <c r="Q14" i="16"/>
  <c r="W206" i="16"/>
  <c r="U206" i="16"/>
  <c r="S206" i="16"/>
  <c r="Y25" i="16"/>
  <c r="S28" i="16"/>
  <c r="Q28" i="22" s="1"/>
  <c r="Q32" i="16"/>
  <c r="O32" i="22" s="1"/>
  <c r="W33" i="16"/>
  <c r="U33" i="22" s="1"/>
  <c r="U34" i="16"/>
  <c r="S34" i="22" s="1"/>
  <c r="Q41" i="16"/>
  <c r="Y41" i="16"/>
  <c r="U246" i="16"/>
  <c r="S262" i="16"/>
  <c r="U271" i="16"/>
  <c r="Q390" i="16"/>
  <c r="U390" i="16"/>
  <c r="S390" i="19" s="1"/>
  <c r="R169" i="16"/>
  <c r="T56" i="16"/>
  <c r="P141" i="16"/>
  <c r="V206" i="16"/>
  <c r="T246" i="16"/>
  <c r="V271" i="16"/>
  <c r="T272" i="16"/>
  <c r="S12" i="16"/>
  <c r="W21" i="16"/>
  <c r="W25" i="16"/>
  <c r="U42" i="16"/>
  <c r="S91" i="16"/>
  <c r="T99" i="46"/>
  <c r="Q60" i="46"/>
  <c r="Q64" i="46" s="1"/>
  <c r="S285" i="46"/>
  <c r="S286" i="46" s="1"/>
  <c r="U86" i="46"/>
  <c r="S60" i="46"/>
  <c r="S64" i="46" s="1"/>
  <c r="Y20" i="46"/>
  <c r="U40" i="46"/>
  <c r="U46" i="46" s="1"/>
  <c r="X99" i="46"/>
  <c r="X85" i="46"/>
  <c r="T85" i="46"/>
  <c r="Q89" i="46"/>
  <c r="Q93" i="46" s="1"/>
  <c r="V86" i="46"/>
  <c r="V378" i="46"/>
  <c r="R192" i="46"/>
  <c r="AG410" i="46"/>
  <c r="P9" i="46"/>
  <c r="X31" i="46"/>
  <c r="S99" i="46"/>
  <c r="T285" i="46"/>
  <c r="T286" i="46" s="1"/>
  <c r="AG420" i="46"/>
  <c r="AG424" i="46" s="1"/>
  <c r="Y86" i="46"/>
  <c r="P48" i="46"/>
  <c r="U9" i="46"/>
  <c r="R390" i="46"/>
  <c r="P54" i="46"/>
  <c r="R285" i="46"/>
  <c r="R286" i="46" s="1"/>
  <c r="V58" i="46"/>
  <c r="T20" i="46"/>
  <c r="Q297" i="46"/>
  <c r="V5" i="46"/>
  <c r="R64" i="46"/>
  <c r="AF401" i="46"/>
  <c r="X9" i="46"/>
  <c r="X18" i="46" s="1"/>
  <c r="R20" i="46"/>
  <c r="X54" i="46"/>
  <c r="X58" i="46" s="1"/>
  <c r="T378" i="46"/>
  <c r="V99" i="46"/>
  <c r="P99" i="46"/>
  <c r="V285" i="46"/>
  <c r="V286" i="46" s="1"/>
  <c r="U111" i="46"/>
  <c r="S390" i="46"/>
  <c r="S378" i="46"/>
  <c r="V20" i="46"/>
  <c r="T204" i="46"/>
  <c r="T192" i="46"/>
  <c r="AG418" i="46"/>
  <c r="V192" i="46"/>
  <c r="V204" i="46"/>
  <c r="Y99" i="46"/>
  <c r="Y111" i="46"/>
  <c r="Y204" i="46"/>
  <c r="Y192" i="46"/>
  <c r="X5" i="46"/>
  <c r="R111" i="46"/>
  <c r="R99" i="46"/>
  <c r="Q99" i="46"/>
  <c r="Q111" i="46"/>
  <c r="Q204" i="46"/>
  <c r="Q192" i="46"/>
  <c r="S204" i="46"/>
  <c r="S192" i="46"/>
  <c r="R5" i="46"/>
  <c r="AG392" i="46"/>
  <c r="AF381" i="46"/>
  <c r="AF390" i="46" s="1"/>
  <c r="X390" i="16"/>
  <c r="P390" i="16"/>
  <c r="Q435" i="14"/>
  <c r="T514" i="14"/>
  <c r="R514" i="14"/>
  <c r="S355" i="16"/>
  <c r="W349" i="16"/>
  <c r="U352" i="16"/>
  <c r="S449" i="22" s="1"/>
  <c r="Y66" i="16"/>
  <c r="W41" i="16"/>
  <c r="W10" i="16"/>
  <c r="U11" i="16"/>
  <c r="Y13" i="16"/>
  <c r="W14" i="16"/>
  <c r="U15" i="16"/>
  <c r="S16" i="16"/>
  <c r="Q16" i="22" s="1"/>
  <c r="Q17" i="16"/>
  <c r="O17" i="22" s="1"/>
  <c r="Y17" i="16"/>
  <c r="W17" i="22" s="1"/>
  <c r="S23" i="16"/>
  <c r="Q24" i="16"/>
  <c r="Y24" i="16"/>
  <c r="U26" i="16"/>
  <c r="S27" i="16"/>
  <c r="Q27" i="22" s="1"/>
  <c r="Q28" i="16"/>
  <c r="O28" i="22" s="1"/>
  <c r="Y28" i="16"/>
  <c r="W28" i="22" s="1"/>
  <c r="W32" i="16"/>
  <c r="Q37" i="16"/>
  <c r="W61" i="16"/>
  <c r="U62" i="16"/>
  <c r="Q66" i="16"/>
  <c r="S75" i="16"/>
  <c r="Q79" i="16"/>
  <c r="Y79" i="16"/>
  <c r="W80" i="16"/>
  <c r="U81" i="16"/>
  <c r="S82" i="16"/>
  <c r="Q83" i="16"/>
  <c r="Y83" i="16"/>
  <c r="W84" i="16"/>
  <c r="U90" i="16"/>
  <c r="S56" i="16"/>
  <c r="W299" i="16"/>
  <c r="W308" i="16" s="1"/>
  <c r="U72" i="16"/>
  <c r="R11" i="16"/>
  <c r="X12" i="16"/>
  <c r="T14" i="16"/>
  <c r="R15" i="16"/>
  <c r="P16" i="16"/>
  <c r="N16" i="22" s="1"/>
  <c r="X16" i="16"/>
  <c r="V16" i="22" s="1"/>
  <c r="V17" i="16"/>
  <c r="T17" i="22" s="1"/>
  <c r="T21" i="16"/>
  <c r="X23" i="16"/>
  <c r="V24" i="16"/>
  <c r="U299" i="16"/>
  <c r="U308" i="16" s="1"/>
  <c r="S299" i="16"/>
  <c r="U102" i="16"/>
  <c r="U111" i="16" s="1"/>
  <c r="W69" i="16"/>
  <c r="W124" i="16"/>
  <c r="W153" i="16"/>
  <c r="W352" i="16"/>
  <c r="U22" i="16"/>
  <c r="S34" i="16"/>
  <c r="U55" i="16"/>
  <c r="S55" i="22" s="1"/>
  <c r="AG363" i="16"/>
  <c r="Q13" i="16"/>
  <c r="Y10" i="16"/>
  <c r="W11" i="16"/>
  <c r="U12" i="16"/>
  <c r="S13" i="16"/>
  <c r="W15" i="16"/>
  <c r="U16" i="16"/>
  <c r="S16" i="22" s="1"/>
  <c r="S17" i="16"/>
  <c r="Q17" i="22" s="1"/>
  <c r="Q113" i="16"/>
  <c r="Q122" i="16" s="1"/>
  <c r="Y113" i="16"/>
  <c r="Y122" i="16" s="1"/>
  <c r="U23" i="16"/>
  <c r="W26" i="16"/>
  <c r="Q124" i="16"/>
  <c r="AG234" i="16"/>
  <c r="AG298" i="16"/>
  <c r="U33" i="16"/>
  <c r="S33" i="22" s="1"/>
  <c r="S169" i="16"/>
  <c r="AG182" i="16"/>
  <c r="S102" i="16"/>
  <c r="Y37" i="16"/>
  <c r="R113" i="16"/>
  <c r="R122" i="16" s="1"/>
  <c r="P113" i="16"/>
  <c r="R124" i="16"/>
  <c r="V141" i="16"/>
  <c r="V147" i="16"/>
  <c r="R153" i="16"/>
  <c r="V288" i="16"/>
  <c r="AG367" i="16"/>
  <c r="AG372" i="16" s="1"/>
  <c r="W113" i="16"/>
  <c r="W122" i="16" s="1"/>
  <c r="S113" i="16"/>
  <c r="T102" i="16"/>
  <c r="T111" i="16" s="1"/>
  <c r="V102" i="16"/>
  <c r="V10" i="16"/>
  <c r="T11" i="16"/>
  <c r="R195" i="16"/>
  <c r="P13" i="16"/>
  <c r="X195" i="16"/>
  <c r="T15" i="16"/>
  <c r="R16" i="16"/>
  <c r="P16" i="22" s="1"/>
  <c r="P17" i="16"/>
  <c r="N17" i="22" s="1"/>
  <c r="X17" i="16"/>
  <c r="V17" i="22" s="1"/>
  <c r="T22" i="16"/>
  <c r="R206" i="16"/>
  <c r="P24" i="16"/>
  <c r="X206" i="16"/>
  <c r="V25" i="16"/>
  <c r="T26" i="16"/>
  <c r="R27" i="16"/>
  <c r="P27" i="22" s="1"/>
  <c r="P28" i="16"/>
  <c r="N28" i="22" s="1"/>
  <c r="X28" i="16"/>
  <c r="V28" i="22" s="1"/>
  <c r="V32" i="16"/>
  <c r="T33" i="16"/>
  <c r="R33" i="22" s="1"/>
  <c r="R34" i="16"/>
  <c r="P34" i="22" s="1"/>
  <c r="P37" i="16"/>
  <c r="X37" i="16"/>
  <c r="T42" i="16"/>
  <c r="R246" i="16"/>
  <c r="X246" i="16"/>
  <c r="T256" i="16"/>
  <c r="R259" i="16"/>
  <c r="P262" i="16"/>
  <c r="X262" i="16"/>
  <c r="R271" i="16"/>
  <c r="P272" i="16"/>
  <c r="X272" i="16"/>
  <c r="P288" i="16"/>
  <c r="R12" i="16"/>
  <c r="P23" i="16"/>
  <c r="T41" i="16"/>
  <c r="R62" i="16"/>
  <c r="X141" i="16"/>
  <c r="V195" i="16"/>
  <c r="P206" i="16"/>
  <c r="V13" i="16"/>
  <c r="R23" i="16"/>
  <c r="V50" i="16"/>
  <c r="R90" i="16"/>
  <c r="P91" i="16"/>
  <c r="X91" i="16"/>
  <c r="S24" i="16"/>
  <c r="T124" i="16"/>
  <c r="V41" i="16"/>
  <c r="X124" i="16"/>
  <c r="P195" i="16"/>
  <c r="T195" i="16"/>
  <c r="T206" i="16"/>
  <c r="X13" i="16"/>
  <c r="V37" i="16"/>
  <c r="R22" i="16"/>
  <c r="X24" i="16"/>
  <c r="R33" i="16"/>
  <c r="P33" i="22" s="1"/>
  <c r="T163" i="16"/>
  <c r="R166" i="16"/>
  <c r="X169" i="16"/>
  <c r="X113" i="16"/>
  <c r="X122" i="16" s="1"/>
  <c r="T10" i="16"/>
  <c r="P49" i="16"/>
  <c r="T113" i="16"/>
  <c r="T122" i="16" s="1"/>
  <c r="P169" i="16"/>
  <c r="U10" i="16"/>
  <c r="S11" i="16"/>
  <c r="Q21" i="16"/>
  <c r="Y21" i="16"/>
  <c r="W22" i="16"/>
  <c r="V113" i="16"/>
  <c r="V122" i="16" s="1"/>
  <c r="T153" i="16"/>
  <c r="R21" i="16"/>
  <c r="P22" i="16"/>
  <c r="X22" i="16"/>
  <c r="W102" i="16"/>
  <c r="P102" i="16"/>
  <c r="X102" i="16"/>
  <c r="T141" i="16"/>
  <c r="T49" i="16"/>
  <c r="R141" i="16"/>
  <c r="R50" i="16"/>
  <c r="R147" i="16"/>
  <c r="R55" i="16"/>
  <c r="P147" i="16"/>
  <c r="P56" i="16"/>
  <c r="X147" i="16"/>
  <c r="X56" i="16"/>
  <c r="Q102" i="16"/>
  <c r="R102" i="16"/>
  <c r="P153" i="16"/>
  <c r="P61" i="16"/>
  <c r="X153" i="16"/>
  <c r="X61" i="16"/>
  <c r="V153" i="16"/>
  <c r="V62" i="16"/>
  <c r="P66" i="16"/>
  <c r="X66" i="16"/>
  <c r="Y102" i="16"/>
  <c r="Q10" i="16"/>
  <c r="U21" i="16"/>
  <c r="S22" i="16"/>
  <c r="S41" i="16"/>
  <c r="S49" i="16"/>
  <c r="Q50" i="16"/>
  <c r="Y50" i="16"/>
  <c r="Y271" i="16"/>
  <c r="W272" i="16"/>
  <c r="Q288" i="16"/>
  <c r="Y288" i="16"/>
  <c r="S288" i="16"/>
  <c r="R299" i="16"/>
  <c r="R308" i="16" s="1"/>
  <c r="AG270" i="16"/>
  <c r="AG326" i="16"/>
  <c r="BQ18" i="16"/>
  <c r="BR18" i="16"/>
  <c r="AG316" i="16"/>
  <c r="BP18" i="16"/>
  <c r="BS18" i="16"/>
  <c r="BL18" i="16"/>
  <c r="BO18" i="16"/>
  <c r="BM18" i="16"/>
  <c r="AG161" i="16"/>
  <c r="BN18" i="16"/>
  <c r="AG252" i="16"/>
  <c r="AG258" i="16"/>
  <c r="W15" i="19"/>
  <c r="O55" i="19"/>
  <c r="U82" i="19"/>
  <c r="O25" i="19"/>
  <c r="S28" i="19"/>
  <c r="Y73" i="16" l="1"/>
  <c r="S83" i="19"/>
  <c r="U34" i="19"/>
  <c r="O81" i="19"/>
  <c r="R81" i="19"/>
  <c r="U56" i="19"/>
  <c r="W62" i="19"/>
  <c r="Q70" i="16"/>
  <c r="Q73" i="16"/>
  <c r="Y89" i="16"/>
  <c r="W90" i="19"/>
  <c r="T80" i="19"/>
  <c r="Q89" i="16"/>
  <c r="W48" i="16"/>
  <c r="W52" i="16" s="1"/>
  <c r="U16" i="19"/>
  <c r="W89" i="16"/>
  <c r="W93" i="16" s="1"/>
  <c r="U91" i="19"/>
  <c r="W84" i="19"/>
  <c r="Q84" i="19"/>
  <c r="O62" i="19"/>
  <c r="Q60" i="16"/>
  <c r="Q319" i="19"/>
  <c r="Q50" i="19"/>
  <c r="S79" i="19"/>
  <c r="W55" i="19"/>
  <c r="W33" i="19"/>
  <c r="R30" i="19"/>
  <c r="AD254" i="19"/>
  <c r="V59" i="19"/>
  <c r="AF262" i="16"/>
  <c r="U83" i="19"/>
  <c r="W76" i="16"/>
  <c r="U48" i="16"/>
  <c r="U52" i="16" s="1"/>
  <c r="W12" i="19"/>
  <c r="O26" i="19"/>
  <c r="V74" i="19"/>
  <c r="S30" i="19"/>
  <c r="AG274" i="16"/>
  <c r="AG279" i="16" s="1"/>
  <c r="AG164" i="16"/>
  <c r="AG166" i="16" s="1"/>
  <c r="R91" i="19"/>
  <c r="T91" i="19"/>
  <c r="Q83" i="19"/>
  <c r="P84" i="19"/>
  <c r="S17" i="19"/>
  <c r="U319" i="19"/>
  <c r="P71" i="19"/>
  <c r="T319" i="19"/>
  <c r="V319" i="19"/>
  <c r="P15" i="19"/>
  <c r="O27" i="19"/>
  <c r="R55" i="19"/>
  <c r="P82" i="19"/>
  <c r="R76" i="16"/>
  <c r="S319" i="19"/>
  <c r="AD260" i="19"/>
  <c r="U23" i="19"/>
  <c r="Q12" i="19"/>
  <c r="T364" i="19"/>
  <c r="V50" i="19"/>
  <c r="U71" i="19"/>
  <c r="V70" i="16"/>
  <c r="Q40" i="16"/>
  <c r="X48" i="16"/>
  <c r="X52" i="16" s="1"/>
  <c r="P319" i="19"/>
  <c r="P56" i="19"/>
  <c r="V83" i="19"/>
  <c r="S49" i="19"/>
  <c r="T11" i="19"/>
  <c r="AF171" i="16"/>
  <c r="AF259" i="16"/>
  <c r="T84" i="19"/>
  <c r="V86" i="16"/>
  <c r="AD353" i="19"/>
  <c r="AF169" i="16"/>
  <c r="P133" i="19"/>
  <c r="AF163" i="16"/>
  <c r="U271" i="19"/>
  <c r="AD161" i="19"/>
  <c r="V25" i="19"/>
  <c r="U442" i="20"/>
  <c r="R62" i="19"/>
  <c r="V80" i="19"/>
  <c r="AF319" i="16"/>
  <c r="AG256" i="16"/>
  <c r="W364" i="19"/>
  <c r="P88" i="19"/>
  <c r="P47" i="19"/>
  <c r="AG163" i="16"/>
  <c r="T21" i="19"/>
  <c r="R68" i="19"/>
  <c r="R56" i="19"/>
  <c r="S41" i="19"/>
  <c r="S80" i="19"/>
  <c r="T68" i="19"/>
  <c r="S14" i="19"/>
  <c r="T73" i="16"/>
  <c r="Q26" i="19"/>
  <c r="O23" i="19"/>
  <c r="O33" i="19"/>
  <c r="W91" i="19"/>
  <c r="Y60" i="16"/>
  <c r="W60" i="22" s="1"/>
  <c r="R319" i="19"/>
  <c r="W319" i="19"/>
  <c r="Q80" i="19"/>
  <c r="S81" i="19"/>
  <c r="AF75" i="16"/>
  <c r="P91" i="19"/>
  <c r="Q21" i="19"/>
  <c r="O319" i="19"/>
  <c r="T14" i="19"/>
  <c r="T452" i="22"/>
  <c r="T465" i="21"/>
  <c r="T449" i="22"/>
  <c r="U53" i="19"/>
  <c r="AF69" i="16"/>
  <c r="AF349" i="16"/>
  <c r="AD446" i="22" s="1"/>
  <c r="AF256" i="16"/>
  <c r="AF352" i="16"/>
  <c r="T446" i="22"/>
  <c r="S47" i="19"/>
  <c r="AG319" i="16"/>
  <c r="AI319" i="16"/>
  <c r="V15" i="19"/>
  <c r="T439" i="21"/>
  <c r="U440" i="22"/>
  <c r="U442" i="21"/>
  <c r="O387" i="21"/>
  <c r="T448" i="21"/>
  <c r="V463" i="20"/>
  <c r="U462" i="21"/>
  <c r="U462" i="22" s="1"/>
  <c r="V462" i="20"/>
  <c r="U456" i="21"/>
  <c r="U456" i="22" s="1"/>
  <c r="V456" i="20"/>
  <c r="V456" i="21" s="1"/>
  <c r="V456" i="22" s="1"/>
  <c r="U453" i="21"/>
  <c r="V453" i="20"/>
  <c r="V422" i="20"/>
  <c r="V422" i="21" s="1"/>
  <c r="V422" i="22" s="1"/>
  <c r="U443" i="21"/>
  <c r="U445" i="21" s="1"/>
  <c r="V443" i="20"/>
  <c r="V443" i="21" s="1"/>
  <c r="U437" i="21"/>
  <c r="U437" i="22" s="1"/>
  <c r="V437" i="20"/>
  <c r="U461" i="21"/>
  <c r="U461" i="22" s="1"/>
  <c r="V461" i="20"/>
  <c r="V441" i="21"/>
  <c r="U450" i="21"/>
  <c r="V440" i="20"/>
  <c r="V440" i="21" s="1"/>
  <c r="V454" i="20"/>
  <c r="T459" i="21"/>
  <c r="V464" i="20"/>
  <c r="V444" i="21"/>
  <c r="V444" i="22" s="1"/>
  <c r="U451" i="21"/>
  <c r="U451" i="22" s="1"/>
  <c r="V451" i="20"/>
  <c r="U460" i="21"/>
  <c r="U460" i="22" s="1"/>
  <c r="U444" i="22"/>
  <c r="V449" i="20"/>
  <c r="O382" i="21"/>
  <c r="O382" i="22" s="1"/>
  <c r="V458" i="20"/>
  <c r="U449" i="21"/>
  <c r="U449" i="22" s="1"/>
  <c r="U452" i="21"/>
  <c r="U452" i="22" s="1"/>
  <c r="U415" i="22"/>
  <c r="U446" i="21"/>
  <c r="U446" i="22" s="1"/>
  <c r="V446" i="20"/>
  <c r="V455" i="20"/>
  <c r="V455" i="21" s="1"/>
  <c r="V455" i="22" s="1"/>
  <c r="U464" i="21"/>
  <c r="U464" i="22" s="1"/>
  <c r="U458" i="21"/>
  <c r="U458" i="22" s="1"/>
  <c r="O386" i="21"/>
  <c r="O386" i="22" s="1"/>
  <c r="V415" i="20"/>
  <c r="V415" i="21" s="1"/>
  <c r="V415" i="22" s="1"/>
  <c r="V457" i="20"/>
  <c r="U414" i="21"/>
  <c r="U414" i="22" s="1"/>
  <c r="V414" i="20"/>
  <c r="O53" i="19"/>
  <c r="P53" i="19"/>
  <c r="U12" i="19"/>
  <c r="AD257" i="19"/>
  <c r="AD233" i="19"/>
  <c r="S364" i="19"/>
  <c r="AD350" i="19"/>
  <c r="N401" i="19"/>
  <c r="T49" i="19"/>
  <c r="O56" i="19"/>
  <c r="O12" i="19"/>
  <c r="O28" i="19"/>
  <c r="AF102" i="16"/>
  <c r="AF111" i="16" s="1"/>
  <c r="P17" i="19"/>
  <c r="Q76" i="16"/>
  <c r="S53" i="19"/>
  <c r="W56" i="19"/>
  <c r="O15" i="19"/>
  <c r="W23" i="19"/>
  <c r="T81" i="19"/>
  <c r="P40" i="16"/>
  <c r="Q33" i="19"/>
  <c r="W74" i="19"/>
  <c r="T89" i="16"/>
  <c r="T93" i="16" s="1"/>
  <c r="Y76" i="16"/>
  <c r="P42" i="19"/>
  <c r="U13" i="19"/>
  <c r="R80" i="19"/>
  <c r="Y54" i="16"/>
  <c r="W54" i="22" s="1"/>
  <c r="R40" i="16"/>
  <c r="AF166" i="16"/>
  <c r="O84" i="19"/>
  <c r="P81" i="19"/>
  <c r="AG69" i="16"/>
  <c r="AF84" i="16"/>
  <c r="P30" i="19"/>
  <c r="S85" i="16"/>
  <c r="AF272" i="16"/>
  <c r="R88" i="19"/>
  <c r="AG259" i="16"/>
  <c r="AG349" i="16"/>
  <c r="Q14" i="19"/>
  <c r="W82" i="19"/>
  <c r="AF327" i="16"/>
  <c r="AF331" i="16" s="1"/>
  <c r="U364" i="19"/>
  <c r="AF179" i="16"/>
  <c r="U27" i="19"/>
  <c r="R272" i="19"/>
  <c r="W26" i="19"/>
  <c r="O30" i="19"/>
  <c r="V10" i="19"/>
  <c r="AF195" i="16"/>
  <c r="V30" i="19"/>
  <c r="U59" i="19"/>
  <c r="V71" i="19"/>
  <c r="S82" i="19"/>
  <c r="T28" i="19"/>
  <c r="T16" i="19"/>
  <c r="T83" i="19"/>
  <c r="O32" i="19"/>
  <c r="AF355" i="16"/>
  <c r="AD452" i="22" s="1"/>
  <c r="O16" i="19"/>
  <c r="W42" i="19"/>
  <c r="AF68" i="16"/>
  <c r="AG68" i="16"/>
  <c r="AF264" i="16"/>
  <c r="AF42" i="16"/>
  <c r="R178" i="19"/>
  <c r="P10" i="19"/>
  <c r="S56" i="19"/>
  <c r="T34" i="19"/>
  <c r="Q23" i="19"/>
  <c r="W27" i="19"/>
  <c r="S91" i="19"/>
  <c r="O71" i="19"/>
  <c r="AG75" i="16"/>
  <c r="W66" i="19"/>
  <c r="U68" i="19"/>
  <c r="O49" i="19"/>
  <c r="Q79" i="19"/>
  <c r="Q81" i="19"/>
  <c r="O79" i="19"/>
  <c r="Q47" i="19"/>
  <c r="V82" i="19"/>
  <c r="O66" i="19"/>
  <c r="AG171" i="16"/>
  <c r="AF72" i="16"/>
  <c r="U55" i="19"/>
  <c r="R83" i="19"/>
  <c r="AG288" i="16"/>
  <c r="AF141" i="16"/>
  <c r="AF145" i="16" s="1"/>
  <c r="Q15" i="19"/>
  <c r="AF288" i="16"/>
  <c r="W54" i="16"/>
  <c r="W58" i="16" s="1"/>
  <c r="AG299" i="16"/>
  <c r="AG308" i="16" s="1"/>
  <c r="S70" i="16"/>
  <c r="AG271" i="16"/>
  <c r="AF71" i="16"/>
  <c r="AG72" i="16"/>
  <c r="S27" i="19"/>
  <c r="Q54" i="16"/>
  <c r="O54" i="22" s="1"/>
  <c r="O42" i="19"/>
  <c r="S272" i="19"/>
  <c r="AF271" i="16"/>
  <c r="AG74" i="16"/>
  <c r="Q364" i="19"/>
  <c r="Q42" i="19"/>
  <c r="AG357" i="16"/>
  <c r="AG178" i="16"/>
  <c r="AF82" i="16"/>
  <c r="AG141" i="16"/>
  <c r="AG145" i="16" s="1"/>
  <c r="AG327" i="16"/>
  <c r="AG331" i="16" s="1"/>
  <c r="AF81" i="16"/>
  <c r="AG264" i="16"/>
  <c r="Q68" i="19"/>
  <c r="AF74" i="16"/>
  <c r="AG179" i="16"/>
  <c r="AF178" i="16"/>
  <c r="O82" i="19"/>
  <c r="V33" i="19"/>
  <c r="S122" i="16"/>
  <c r="AG113" i="16"/>
  <c r="N461" i="22"/>
  <c r="AF364" i="16"/>
  <c r="AD461" i="22" s="1"/>
  <c r="N462" i="22"/>
  <c r="AF365" i="16"/>
  <c r="AD462" i="22" s="1"/>
  <c r="U50" i="19"/>
  <c r="Q25" i="19"/>
  <c r="R17" i="19"/>
  <c r="Q91" i="19"/>
  <c r="S111" i="16"/>
  <c r="AG102" i="16"/>
  <c r="AG133" i="16"/>
  <c r="U11" i="19"/>
  <c r="AG195" i="16"/>
  <c r="U28" i="19"/>
  <c r="P308" i="16"/>
  <c r="AF299" i="16"/>
  <c r="AF308" i="16" s="1"/>
  <c r="P27" i="19"/>
  <c r="U70" i="16"/>
  <c r="Q461" i="22"/>
  <c r="AG364" i="16"/>
  <c r="AF133" i="16"/>
  <c r="W16" i="19"/>
  <c r="U102" i="19"/>
  <c r="AF206" i="16"/>
  <c r="P122" i="16"/>
  <c r="AF113" i="16"/>
  <c r="AF122" i="16" s="1"/>
  <c r="AF357" i="16"/>
  <c r="AG226" i="16"/>
  <c r="AG206" i="16"/>
  <c r="N74" i="19"/>
  <c r="P68" i="19"/>
  <c r="S73" i="16"/>
  <c r="AG71" i="16"/>
  <c r="P179" i="19"/>
  <c r="Q462" i="22"/>
  <c r="AF226" i="16"/>
  <c r="Q102" i="19"/>
  <c r="P11" i="19"/>
  <c r="O22" i="19"/>
  <c r="S141" i="19"/>
  <c r="O88" i="19"/>
  <c r="W365" i="19"/>
  <c r="AD450" i="22"/>
  <c r="P141" i="19"/>
  <c r="Y86" i="16"/>
  <c r="O179" i="19"/>
  <c r="P74" i="19"/>
  <c r="W73" i="16"/>
  <c r="Q93" i="16"/>
  <c r="S308" i="16"/>
  <c r="W49" i="19"/>
  <c r="Q34" i="19"/>
  <c r="V62" i="19"/>
  <c r="U17" i="19"/>
  <c r="R47" i="19"/>
  <c r="W34" i="19"/>
  <c r="Q272" i="19"/>
  <c r="U86" i="16"/>
  <c r="S24" i="19"/>
  <c r="V364" i="19"/>
  <c r="S179" i="19"/>
  <c r="Y31" i="16"/>
  <c r="W31" i="22" s="1"/>
  <c r="Q192" i="16"/>
  <c r="S60" i="16"/>
  <c r="Q60" i="22" s="1"/>
  <c r="V178" i="19"/>
  <c r="P37" i="19"/>
  <c r="U33" i="19"/>
  <c r="Q88" i="19"/>
  <c r="Q179" i="19"/>
  <c r="R25" i="19"/>
  <c r="O91" i="19"/>
  <c r="S13" i="19"/>
  <c r="S25" i="19"/>
  <c r="Q62" i="19"/>
  <c r="V133" i="19"/>
  <c r="AD274" i="19"/>
  <c r="T66" i="19"/>
  <c r="T26" i="19"/>
  <c r="S454" i="22"/>
  <c r="Q86" i="16"/>
  <c r="P85" i="16"/>
  <c r="Q454" i="22"/>
  <c r="T30" i="19"/>
  <c r="R71" i="19"/>
  <c r="U179" i="19"/>
  <c r="AI133" i="16"/>
  <c r="V14" i="19"/>
  <c r="W272" i="19"/>
  <c r="W71" i="19"/>
  <c r="W22" i="19"/>
  <c r="W178" i="19"/>
  <c r="R454" i="22"/>
  <c r="O454" i="22"/>
  <c r="U79" i="19"/>
  <c r="T454" i="22"/>
  <c r="P454" i="22"/>
  <c r="U454" i="22"/>
  <c r="R179" i="19"/>
  <c r="P26" i="19"/>
  <c r="O34" i="19"/>
  <c r="U24" i="19"/>
  <c r="S84" i="19"/>
  <c r="W179" i="19"/>
  <c r="AD367" i="19"/>
  <c r="S133" i="19"/>
  <c r="W133" i="19"/>
  <c r="U133" i="19"/>
  <c r="U357" i="19"/>
  <c r="O264" i="19"/>
  <c r="R133" i="19"/>
  <c r="AD326" i="19"/>
  <c r="T133" i="19"/>
  <c r="Q264" i="19"/>
  <c r="AD140" i="19"/>
  <c r="V264" i="19"/>
  <c r="O133" i="19"/>
  <c r="Q133" i="19"/>
  <c r="R22" i="19"/>
  <c r="V23" i="19"/>
  <c r="S90" i="19"/>
  <c r="P55" i="19"/>
  <c r="P62" i="19"/>
  <c r="W85" i="16"/>
  <c r="V22" i="19"/>
  <c r="T33" i="19"/>
  <c r="AI153" i="16"/>
  <c r="S15" i="19"/>
  <c r="O178" i="19"/>
  <c r="R21" i="19"/>
  <c r="V13" i="19"/>
  <c r="R12" i="19"/>
  <c r="R53" i="19"/>
  <c r="U74" i="19"/>
  <c r="Q30" i="19"/>
  <c r="T23" i="19"/>
  <c r="V84" i="19"/>
  <c r="S68" i="19"/>
  <c r="Q27" i="19"/>
  <c r="T178" i="19"/>
  <c r="AI226" i="16"/>
  <c r="W68" i="19"/>
  <c r="X70" i="16"/>
  <c r="U76" i="16"/>
  <c r="V365" i="19"/>
  <c r="S12" i="19"/>
  <c r="T15" i="19"/>
  <c r="Q59" i="19"/>
  <c r="W83" i="19"/>
  <c r="U178" i="19"/>
  <c r="S16" i="19"/>
  <c r="V54" i="16"/>
  <c r="T54" i="22" s="1"/>
  <c r="O272" i="19"/>
  <c r="W53" i="19"/>
  <c r="T59" i="19"/>
  <c r="W47" i="19"/>
  <c r="V68" i="19"/>
  <c r="V17" i="19"/>
  <c r="R327" i="19"/>
  <c r="P364" i="19"/>
  <c r="T27" i="19"/>
  <c r="Q28" i="19"/>
  <c r="U88" i="19"/>
  <c r="Q178" i="19"/>
  <c r="O365" i="19"/>
  <c r="AD181" i="19"/>
  <c r="O59" i="19"/>
  <c r="Q37" i="19"/>
  <c r="S88" i="19"/>
  <c r="AD347" i="19"/>
  <c r="S365" i="19"/>
  <c r="U226" i="19"/>
  <c r="S113" i="19"/>
  <c r="W171" i="19"/>
  <c r="V226" i="19"/>
  <c r="O226" i="19"/>
  <c r="Q226" i="19"/>
  <c r="S226" i="19"/>
  <c r="W206" i="19"/>
  <c r="T226" i="19"/>
  <c r="W226" i="19"/>
  <c r="O171" i="19"/>
  <c r="O206" i="19"/>
  <c r="P226" i="19"/>
  <c r="R226" i="19"/>
  <c r="AE432" i="19"/>
  <c r="S178" i="19"/>
  <c r="AD298" i="19"/>
  <c r="W59" i="19"/>
  <c r="T25" i="19"/>
  <c r="O17" i="19"/>
  <c r="P21" i="19"/>
  <c r="Q271" i="19"/>
  <c r="T47" i="19"/>
  <c r="P86" i="16"/>
  <c r="U365" i="19"/>
  <c r="P365" i="19"/>
  <c r="R102" i="19"/>
  <c r="T50" i="19"/>
  <c r="U21" i="19"/>
  <c r="R27" i="19"/>
  <c r="T24" i="19"/>
  <c r="R171" i="19"/>
  <c r="AI47" i="16"/>
  <c r="O68" i="19"/>
  <c r="R364" i="19"/>
  <c r="P178" i="19"/>
  <c r="U42" i="19"/>
  <c r="U81" i="19"/>
  <c r="Q365" i="19"/>
  <c r="V179" i="19"/>
  <c r="T179" i="19"/>
  <c r="R365" i="19"/>
  <c r="T365" i="19"/>
  <c r="V26" i="19"/>
  <c r="P12" i="19"/>
  <c r="O21" i="19"/>
  <c r="W14" i="19"/>
  <c r="R61" i="19"/>
  <c r="T71" i="19"/>
  <c r="S59" i="19"/>
  <c r="AD451" i="22"/>
  <c r="R85" i="16"/>
  <c r="S327" i="19"/>
  <c r="V42" i="19"/>
  <c r="X40" i="16"/>
  <c r="V21" i="19"/>
  <c r="S11" i="19"/>
  <c r="S71" i="19"/>
  <c r="R13" i="19"/>
  <c r="W264" i="19"/>
  <c r="Q71" i="19"/>
  <c r="V78" i="16"/>
  <c r="T74" i="19"/>
  <c r="AI88" i="16"/>
  <c r="AI31" i="46"/>
  <c r="R79" i="19"/>
  <c r="P78" i="16"/>
  <c r="W88" i="19"/>
  <c r="W17" i="19"/>
  <c r="O13" i="19"/>
  <c r="Q74" i="19"/>
  <c r="V28" i="19"/>
  <c r="O14" i="19"/>
  <c r="U25" i="19"/>
  <c r="W30" i="19"/>
  <c r="R113" i="19"/>
  <c r="T10" i="19"/>
  <c r="T60" i="16"/>
  <c r="R60" i="22" s="1"/>
  <c r="R357" i="19"/>
  <c r="O74" i="19"/>
  <c r="U80" i="19"/>
  <c r="R50" i="19"/>
  <c r="U15" i="19"/>
  <c r="T41" i="19"/>
  <c r="S34" i="19"/>
  <c r="S10" i="19"/>
  <c r="Q13" i="19"/>
  <c r="T357" i="19"/>
  <c r="R24" i="19"/>
  <c r="O24" i="19"/>
  <c r="T42" i="19"/>
  <c r="R11" i="19"/>
  <c r="P14" i="19"/>
  <c r="Q56" i="19"/>
  <c r="T6" i="46"/>
  <c r="T7" i="46" s="1"/>
  <c r="R84" i="19"/>
  <c r="Q82" i="19"/>
  <c r="Y6" i="46"/>
  <c r="Y7" i="46" s="1"/>
  <c r="U30" i="19"/>
  <c r="Q53" i="19"/>
  <c r="O47" i="19"/>
  <c r="AD164" i="19"/>
  <c r="V34" i="19"/>
  <c r="W102" i="19"/>
  <c r="V24" i="19"/>
  <c r="R6" i="46"/>
  <c r="R7" i="46" s="1"/>
  <c r="T423" i="14"/>
  <c r="X423" i="14"/>
  <c r="S423" i="14"/>
  <c r="Z423" i="14"/>
  <c r="W423" i="14"/>
  <c r="V423" i="14"/>
  <c r="Y423" i="14"/>
  <c r="U423" i="14"/>
  <c r="R423" i="14"/>
  <c r="S33" i="19"/>
  <c r="R14" i="19"/>
  <c r="P24" i="19"/>
  <c r="U26" i="19"/>
  <c r="W25" i="19"/>
  <c r="P102" i="19"/>
  <c r="R82" i="19"/>
  <c r="AI102" i="16"/>
  <c r="P52" i="46"/>
  <c r="AI48" i="46"/>
  <c r="S357" i="19"/>
  <c r="AI60" i="46"/>
  <c r="P59" i="19"/>
  <c r="U32" i="19"/>
  <c r="T141" i="19"/>
  <c r="T79" i="19"/>
  <c r="AI66" i="16"/>
  <c r="AI206" i="16"/>
  <c r="AI78" i="46"/>
  <c r="AD167" i="19"/>
  <c r="P286" i="46"/>
  <c r="AI285" i="46"/>
  <c r="P58" i="46"/>
  <c r="AI54" i="46"/>
  <c r="R86" i="16"/>
  <c r="N71" i="19"/>
  <c r="AI68" i="16"/>
  <c r="S59" i="22"/>
  <c r="Q22" i="19"/>
  <c r="V12" i="19"/>
  <c r="R34" i="19"/>
  <c r="R10" i="19"/>
  <c r="AI378" i="46"/>
  <c r="Y70" i="16"/>
  <c r="R74" i="19"/>
  <c r="T22" i="19"/>
  <c r="W50" i="19"/>
  <c r="S23" i="19"/>
  <c r="Q288" i="19"/>
  <c r="AI264" i="16"/>
  <c r="P46" i="46"/>
  <c r="AI40" i="46"/>
  <c r="Q113" i="19"/>
  <c r="X85" i="16"/>
  <c r="AE426" i="19"/>
  <c r="AI89" i="46"/>
  <c r="AI192" i="46"/>
  <c r="AI99" i="46"/>
  <c r="W28" i="19"/>
  <c r="P50" i="19"/>
  <c r="P13" i="19"/>
  <c r="T82" i="19"/>
  <c r="P18" i="46"/>
  <c r="AI9" i="46"/>
  <c r="V85" i="16"/>
  <c r="AI171" i="16"/>
  <c r="AI20" i="46"/>
  <c r="N68" i="19"/>
  <c r="S6" i="46"/>
  <c r="S7" i="46" s="1"/>
  <c r="AI288" i="16"/>
  <c r="AI113" i="16"/>
  <c r="AI141" i="16"/>
  <c r="N454" i="22"/>
  <c r="AI357" i="16"/>
  <c r="AI147" i="16"/>
  <c r="AI327" i="16"/>
  <c r="AI69" i="16"/>
  <c r="AI72" i="16"/>
  <c r="AI71" i="16"/>
  <c r="AI75" i="16"/>
  <c r="AI124" i="16"/>
  <c r="AI74" i="16"/>
  <c r="AI339" i="16"/>
  <c r="AI53" i="16"/>
  <c r="AI299" i="16"/>
  <c r="AI195" i="16"/>
  <c r="AI37" i="16"/>
  <c r="AI246" i="16"/>
  <c r="W357" i="19"/>
  <c r="S74" i="19"/>
  <c r="AI59" i="16"/>
  <c r="AI30" i="16"/>
  <c r="N415" i="22"/>
  <c r="AI333" i="16"/>
  <c r="T447" i="22"/>
  <c r="T438" i="22"/>
  <c r="V460" i="20"/>
  <c r="U465" i="20"/>
  <c r="V452" i="20"/>
  <c r="U376" i="21"/>
  <c r="U376" i="22" s="1"/>
  <c r="U438" i="21"/>
  <c r="U447" i="21"/>
  <c r="AF26" i="16"/>
  <c r="T62" i="19"/>
  <c r="AG351" i="16"/>
  <c r="AG352" i="16" s="1"/>
  <c r="AG345" i="16"/>
  <c r="T12" i="19"/>
  <c r="R16" i="19"/>
  <c r="T88" i="19"/>
  <c r="W24" i="19"/>
  <c r="S102" i="19"/>
  <c r="W113" i="19"/>
  <c r="O83" i="19"/>
  <c r="T102" i="19"/>
  <c r="V16" i="19"/>
  <c r="Q11" i="19"/>
  <c r="R26" i="19"/>
  <c r="O357" i="19"/>
  <c r="S42" i="19"/>
  <c r="P16" i="19"/>
  <c r="V113" i="19"/>
  <c r="P79" i="19"/>
  <c r="S62" i="19"/>
  <c r="P33" i="19"/>
  <c r="P113" i="19"/>
  <c r="P28" i="19"/>
  <c r="P25" i="19"/>
  <c r="V102" i="19"/>
  <c r="W13" i="19"/>
  <c r="P90" i="19"/>
  <c r="V32" i="19"/>
  <c r="Q17" i="19"/>
  <c r="R141" i="19"/>
  <c r="V88" i="19"/>
  <c r="AF80" i="16"/>
  <c r="U192" i="16"/>
  <c r="W192" i="16"/>
  <c r="X31" i="16"/>
  <c r="V31" i="22" s="1"/>
  <c r="U14" i="19"/>
  <c r="U22" i="19"/>
  <c r="V53" i="19"/>
  <c r="T17" i="19"/>
  <c r="S26" i="19"/>
  <c r="R78" i="16"/>
  <c r="R271" i="19"/>
  <c r="Q31" i="16"/>
  <c r="O31" i="22" s="1"/>
  <c r="P357" i="19"/>
  <c r="R28" i="19"/>
  <c r="P83" i="19"/>
  <c r="V79" i="19"/>
  <c r="V192" i="16"/>
  <c r="V6" i="46"/>
  <c r="V7" i="46" s="1"/>
  <c r="P23" i="19"/>
  <c r="V81" i="19"/>
  <c r="V357" i="19"/>
  <c r="R60" i="16"/>
  <c r="P60" i="22" s="1"/>
  <c r="P62" i="22"/>
  <c r="V31" i="16"/>
  <c r="T31" i="22" s="1"/>
  <c r="T32" i="22"/>
  <c r="U60" i="16"/>
  <c r="S62" i="22"/>
  <c r="P22" i="19"/>
  <c r="P89" i="16"/>
  <c r="U54" i="16"/>
  <c r="S54" i="22" s="1"/>
  <c r="W18" i="46"/>
  <c r="W6" i="46"/>
  <c r="W7" i="46" s="1"/>
  <c r="V60" i="16"/>
  <c r="T60" i="22" s="1"/>
  <c r="T62" i="22"/>
  <c r="X54" i="16"/>
  <c r="V56" i="22"/>
  <c r="AD464" i="22"/>
  <c r="U18" i="46"/>
  <c r="U6" i="46"/>
  <c r="U7" i="46" s="1"/>
  <c r="T54" i="16"/>
  <c r="R54" i="22" s="1"/>
  <c r="R56" i="22"/>
  <c r="V89" i="16"/>
  <c r="V93" i="16" s="1"/>
  <c r="T85" i="16"/>
  <c r="AF10" i="16"/>
  <c r="R89" i="16"/>
  <c r="R93" i="16" s="1"/>
  <c r="R59" i="19"/>
  <c r="R59" i="22"/>
  <c r="S31" i="16"/>
  <c r="Q31" i="22" s="1"/>
  <c r="Q34" i="22"/>
  <c r="S86" i="16"/>
  <c r="W60" i="16"/>
  <c r="U61" i="22"/>
  <c r="N390" i="19"/>
  <c r="S89" i="16"/>
  <c r="V55" i="19"/>
  <c r="V55" i="22"/>
  <c r="V27" i="19"/>
  <c r="R264" i="19"/>
  <c r="T264" i="19"/>
  <c r="P386" i="20"/>
  <c r="AE45" i="19"/>
  <c r="AG81" i="16"/>
  <c r="S192" i="16"/>
  <c r="S171" i="19"/>
  <c r="Q357" i="19"/>
  <c r="S264" i="19"/>
  <c r="W70" i="16"/>
  <c r="S54" i="16"/>
  <c r="Q54" i="22" s="1"/>
  <c r="Q56" i="22"/>
  <c r="W31" i="16"/>
  <c r="U31" i="22" s="1"/>
  <c r="U32" i="22"/>
  <c r="Y40" i="16"/>
  <c r="AG79" i="16"/>
  <c r="U40" i="16"/>
  <c r="X76" i="16"/>
  <c r="P70" i="16"/>
  <c r="X73" i="16"/>
  <c r="V11" i="19"/>
  <c r="P387" i="20"/>
  <c r="Q64" i="16"/>
  <c r="O60" i="22"/>
  <c r="X60" i="16"/>
  <c r="V61" i="22"/>
  <c r="P54" i="16"/>
  <c r="N56" i="22"/>
  <c r="V48" i="16"/>
  <c r="V52" i="16" s="1"/>
  <c r="U89" i="16"/>
  <c r="AF79" i="16"/>
  <c r="T76" i="16"/>
  <c r="P76" i="16"/>
  <c r="T78" i="16"/>
  <c r="R70" i="16"/>
  <c r="T171" i="19"/>
  <c r="N382" i="22"/>
  <c r="AF47" i="16"/>
  <c r="U73" i="16"/>
  <c r="S76" i="16"/>
  <c r="V73" i="16"/>
  <c r="AF41" i="16"/>
  <c r="R73" i="16"/>
  <c r="V76" i="16"/>
  <c r="T327" i="19"/>
  <c r="AE44" i="19"/>
  <c r="P60" i="16"/>
  <c r="N61" i="22"/>
  <c r="R54" i="16"/>
  <c r="P55" i="22"/>
  <c r="X89" i="16"/>
  <c r="X93" i="16" s="1"/>
  <c r="Q452" i="22"/>
  <c r="T70" i="16"/>
  <c r="P73" i="16"/>
  <c r="N386" i="22"/>
  <c r="P382" i="20"/>
  <c r="U439" i="20"/>
  <c r="V438" i="20"/>
  <c r="U459" i="20"/>
  <c r="V450" i="20"/>
  <c r="U448" i="20"/>
  <c r="V447" i="20"/>
  <c r="W441" i="20"/>
  <c r="V376" i="20"/>
  <c r="W444" i="20"/>
  <c r="AG365" i="16"/>
  <c r="W37" i="19"/>
  <c r="U75" i="19"/>
  <c r="U69" i="19"/>
  <c r="S66" i="19"/>
  <c r="U66" i="19"/>
  <c r="P32" i="19"/>
  <c r="U37" i="19"/>
  <c r="V61" i="19"/>
  <c r="Q10" i="19"/>
  <c r="P61" i="19"/>
  <c r="V41" i="19"/>
  <c r="V72" i="19"/>
  <c r="O72" i="19"/>
  <c r="R42" i="19"/>
  <c r="Q69" i="19"/>
  <c r="S37" i="19"/>
  <c r="R72" i="19"/>
  <c r="V91" i="19"/>
  <c r="O390" i="19"/>
  <c r="S22" i="19"/>
  <c r="P41" i="19"/>
  <c r="W271" i="19"/>
  <c r="R41" i="19"/>
  <c r="Q16" i="19"/>
  <c r="V90" i="19"/>
  <c r="U327" i="19"/>
  <c r="V69" i="19"/>
  <c r="V206" i="19"/>
  <c r="O288" i="19"/>
  <c r="T75" i="19"/>
  <c r="R37" i="19"/>
  <c r="S21" i="19"/>
  <c r="T61" i="19"/>
  <c r="U113" i="19"/>
  <c r="S32" i="19"/>
  <c r="U62" i="19"/>
  <c r="O61" i="19"/>
  <c r="O37" i="19"/>
  <c r="W72" i="19"/>
  <c r="P72" i="19"/>
  <c r="W75" i="19"/>
  <c r="U72" i="19"/>
  <c r="P195" i="19"/>
  <c r="S195" i="19"/>
  <c r="W327" i="19"/>
  <c r="Q206" i="19"/>
  <c r="R206" i="19"/>
  <c r="W79" i="19"/>
  <c r="U288" i="19"/>
  <c r="P299" i="19"/>
  <c r="U206" i="19"/>
  <c r="P264" i="19"/>
  <c r="U84" i="19"/>
  <c r="R23" i="19"/>
  <c r="Q195" i="19"/>
  <c r="V272" i="19"/>
  <c r="Q327" i="19"/>
  <c r="T288" i="19"/>
  <c r="U195" i="19"/>
  <c r="V271" i="19"/>
  <c r="S271" i="19"/>
  <c r="W288" i="19"/>
  <c r="P288" i="19"/>
  <c r="R33" i="19"/>
  <c r="U10" i="19"/>
  <c r="U49" i="19"/>
  <c r="Q32" i="19"/>
  <c r="V49" i="19"/>
  <c r="O11" i="19"/>
  <c r="S55" i="19"/>
  <c r="R66" i="19"/>
  <c r="Q49" i="19"/>
  <c r="U89" i="19"/>
  <c r="U90" i="19"/>
  <c r="T72" i="19"/>
  <c r="T285" i="16"/>
  <c r="O195" i="19"/>
  <c r="O102" i="19"/>
  <c r="T13" i="19"/>
  <c r="V171" i="19"/>
  <c r="U264" i="19"/>
  <c r="Q171" i="19"/>
  <c r="T206" i="19"/>
  <c r="P271" i="19"/>
  <c r="W61" i="19"/>
  <c r="P66" i="19"/>
  <c r="W11" i="19"/>
  <c r="R90" i="19"/>
  <c r="W32" i="19"/>
  <c r="T69" i="19"/>
  <c r="O41" i="19"/>
  <c r="Q75" i="19"/>
  <c r="Q141" i="19"/>
  <c r="V37" i="19"/>
  <c r="T56" i="19"/>
  <c r="P272" i="19"/>
  <c r="R288" i="19"/>
  <c r="U171" i="19"/>
  <c r="R32" i="19"/>
  <c r="O141" i="19"/>
  <c r="T53" i="19"/>
  <c r="T299" i="19"/>
  <c r="T195" i="19"/>
  <c r="U272" i="19"/>
  <c r="V288" i="19"/>
  <c r="Q61" i="19"/>
  <c r="Q90" i="19"/>
  <c r="P80" i="19"/>
  <c r="R69" i="19"/>
  <c r="S72" i="19"/>
  <c r="W41" i="19"/>
  <c r="O10" i="19"/>
  <c r="V390" i="19"/>
  <c r="W195" i="19"/>
  <c r="P327" i="19"/>
  <c r="U47" i="19"/>
  <c r="W10" i="19"/>
  <c r="U141" i="19"/>
  <c r="R195" i="19"/>
  <c r="R299" i="19"/>
  <c r="U61" i="19"/>
  <c r="U299" i="19"/>
  <c r="S206" i="19"/>
  <c r="O299" i="19"/>
  <c r="Q55" i="19"/>
  <c r="P49" i="19"/>
  <c r="T55" i="19"/>
  <c r="P69" i="19"/>
  <c r="S50" i="19"/>
  <c r="O69" i="19"/>
  <c r="O80" i="19"/>
  <c r="R75" i="19"/>
  <c r="Q72" i="19"/>
  <c r="Q66" i="19"/>
  <c r="P75" i="19"/>
  <c r="O89" i="19"/>
  <c r="O90" i="19"/>
  <c r="Q390" i="19"/>
  <c r="AE390" i="19" s="1"/>
  <c r="T113" i="19"/>
  <c r="P34" i="19"/>
  <c r="V47" i="19"/>
  <c r="O271" i="19"/>
  <c r="T272" i="19"/>
  <c r="W141" i="19"/>
  <c r="S299" i="19"/>
  <c r="P171" i="19"/>
  <c r="Q24" i="19"/>
  <c r="T271" i="19"/>
  <c r="S288" i="19"/>
  <c r="V327" i="19"/>
  <c r="S61" i="19"/>
  <c r="O113" i="19"/>
  <c r="S75" i="19"/>
  <c r="T37" i="19"/>
  <c r="Q41" i="19"/>
  <c r="O50" i="19"/>
  <c r="T32" i="19"/>
  <c r="U41" i="19"/>
  <c r="W21" i="19"/>
  <c r="W69" i="19"/>
  <c r="W80" i="19"/>
  <c r="V56" i="19"/>
  <c r="V66" i="19"/>
  <c r="W81" i="19"/>
  <c r="V75" i="19"/>
  <c r="T90" i="19"/>
  <c r="S69" i="19"/>
  <c r="R49" i="19"/>
  <c r="P390" i="19"/>
  <c r="P31" i="16"/>
  <c r="O75" i="19"/>
  <c r="V195" i="19"/>
  <c r="O327" i="19"/>
  <c r="Q299" i="19"/>
  <c r="R15" i="19"/>
  <c r="V141" i="19"/>
  <c r="V299" i="19"/>
  <c r="P206" i="19"/>
  <c r="W299" i="19"/>
  <c r="X379" i="46"/>
  <c r="R379" i="46"/>
  <c r="S379" i="46"/>
  <c r="T379" i="46"/>
  <c r="V379" i="46"/>
  <c r="P379" i="46"/>
  <c r="Y379" i="46"/>
  <c r="T86" i="16"/>
  <c r="Y85" i="16"/>
  <c r="T31" i="16"/>
  <c r="R31" i="22" s="1"/>
  <c r="Q78" i="16"/>
  <c r="P285" i="16"/>
  <c r="Y78" i="16"/>
  <c r="Y192" i="16"/>
  <c r="V285" i="16"/>
  <c r="AF14" i="16"/>
  <c r="X86" i="16"/>
  <c r="AF21" i="16"/>
  <c r="X192" i="16"/>
  <c r="R31" i="16"/>
  <c r="P31" i="22" s="1"/>
  <c r="X78" i="16"/>
  <c r="S78" i="16"/>
  <c r="U31" i="16"/>
  <c r="S31" i="22" s="1"/>
  <c r="AG278" i="16"/>
  <c r="AG80" i="16"/>
  <c r="T99" i="16"/>
  <c r="W86" i="16"/>
  <c r="X285" i="16"/>
  <c r="S9" i="16"/>
  <c r="U99" i="16"/>
  <c r="AG88" i="16"/>
  <c r="W78" i="16"/>
  <c r="Y9" i="16"/>
  <c r="AG84" i="16"/>
  <c r="Q6" i="46"/>
  <c r="Q7" i="46" s="1"/>
  <c r="X6" i="46"/>
  <c r="X7" i="46" s="1"/>
  <c r="P6" i="46"/>
  <c r="AF378" i="46"/>
  <c r="AG378" i="46"/>
  <c r="Q423" i="14"/>
  <c r="AG14" i="16"/>
  <c r="T9" i="16"/>
  <c r="U78" i="16"/>
  <c r="V9" i="16"/>
  <c r="Q85" i="16"/>
  <c r="AG41" i="16"/>
  <c r="AF24" i="16"/>
  <c r="AG26" i="16"/>
  <c r="AG25" i="16"/>
  <c r="AF83" i="16"/>
  <c r="T20" i="16"/>
  <c r="V20" i="16"/>
  <c r="AF91" i="16"/>
  <c r="W40" i="16"/>
  <c r="AF37" i="16"/>
  <c r="U85" i="16"/>
  <c r="W9" i="16"/>
  <c r="U285" i="16"/>
  <c r="R9" i="16"/>
  <c r="AF11" i="16"/>
  <c r="W285" i="16"/>
  <c r="P9" i="16"/>
  <c r="R192" i="16"/>
  <c r="P192" i="16"/>
  <c r="AG91" i="16"/>
  <c r="AF66" i="16"/>
  <c r="Y93" i="16"/>
  <c r="AG42" i="16"/>
  <c r="AG272" i="16"/>
  <c r="T192" i="16"/>
  <c r="S99" i="16"/>
  <c r="V111" i="16"/>
  <c r="X9" i="16"/>
  <c r="T40" i="16"/>
  <c r="P48" i="16"/>
  <c r="R285" i="16"/>
  <c r="V40" i="16"/>
  <c r="Q48" i="16"/>
  <c r="T48" i="16"/>
  <c r="X99" i="16"/>
  <c r="X111" i="16"/>
  <c r="W111" i="16"/>
  <c r="W99" i="16"/>
  <c r="X20" i="16"/>
  <c r="Y20" i="16"/>
  <c r="S48" i="16"/>
  <c r="P99" i="16"/>
  <c r="P111" i="16"/>
  <c r="P20" i="16"/>
  <c r="Q20" i="16"/>
  <c r="S40" i="16"/>
  <c r="Q99" i="16"/>
  <c r="Q111" i="16"/>
  <c r="R20" i="16"/>
  <c r="S20" i="16"/>
  <c r="S285" i="16"/>
  <c r="U20" i="16"/>
  <c r="Q9" i="16"/>
  <c r="R111" i="16"/>
  <c r="R99" i="16"/>
  <c r="U9" i="16"/>
  <c r="Y285" i="16"/>
  <c r="Y99" i="16"/>
  <c r="Y111" i="16"/>
  <c r="V99" i="16"/>
  <c r="AG22" i="16"/>
  <c r="Q285" i="16"/>
  <c r="R48" i="16"/>
  <c r="Y48" i="16"/>
  <c r="W20" i="16"/>
  <c r="AF49" i="16"/>
  <c r="AG11" i="16"/>
  <c r="AF13" i="16"/>
  <c r="AG10" i="16"/>
  <c r="AG15" i="16"/>
  <c r="AG13" i="16"/>
  <c r="AF88" i="16"/>
  <c r="AF15" i="16"/>
  <c r="AF50" i="16"/>
  <c r="AG83" i="16"/>
  <c r="AF23" i="16"/>
  <c r="AG66" i="16"/>
  <c r="AG37" i="16"/>
  <c r="AG21" i="16"/>
  <c r="AG50" i="16"/>
  <c r="AF25" i="16"/>
  <c r="AG23" i="16"/>
  <c r="AF22" i="16"/>
  <c r="AF12" i="16"/>
  <c r="AG24" i="16"/>
  <c r="AG82" i="16"/>
  <c r="AG370" i="16"/>
  <c r="AG277" i="16"/>
  <c r="AG185" i="16"/>
  <c r="AG90" i="16"/>
  <c r="AG233" i="16"/>
  <c r="AG238" i="16" s="1"/>
  <c r="AG47" i="16"/>
  <c r="AG12" i="16"/>
  <c r="AF90" i="16"/>
  <c r="AG261" i="16"/>
  <c r="AG262" i="16" s="1"/>
  <c r="AG92" i="16"/>
  <c r="AG49" i="16"/>
  <c r="T86" i="19" l="1"/>
  <c r="O40" i="19"/>
  <c r="Y58" i="16"/>
  <c r="P73" i="19"/>
  <c r="U85" i="19"/>
  <c r="V76" i="19"/>
  <c r="R70" i="19"/>
  <c r="W76" i="19"/>
  <c r="U73" i="19"/>
  <c r="V73" i="19"/>
  <c r="P76" i="19"/>
  <c r="AG112" i="16"/>
  <c r="AG122" i="16" s="1"/>
  <c r="AG181" i="16"/>
  <c r="AG186" i="16" s="1"/>
  <c r="AG167" i="16"/>
  <c r="AG169" i="16" s="1"/>
  <c r="Y64" i="16"/>
  <c r="U93" i="19"/>
  <c r="T70" i="19"/>
  <c r="AF70" i="16"/>
  <c r="P70" i="19"/>
  <c r="AF40" i="16"/>
  <c r="Q86" i="19"/>
  <c r="U70" i="19"/>
  <c r="Q85" i="19"/>
  <c r="W86" i="19"/>
  <c r="AF76" i="16"/>
  <c r="AG70" i="16"/>
  <c r="R64" i="16"/>
  <c r="U459" i="21"/>
  <c r="V442" i="20"/>
  <c r="U450" i="22"/>
  <c r="V445" i="21"/>
  <c r="V445" i="20"/>
  <c r="V440" i="22"/>
  <c r="V442" i="21"/>
  <c r="V446" i="21"/>
  <c r="V446" i="22" s="1"/>
  <c r="W446" i="20"/>
  <c r="V449" i="21"/>
  <c r="V449" i="22" s="1"/>
  <c r="W449" i="20"/>
  <c r="V451" i="21"/>
  <c r="V451" i="22" s="1"/>
  <c r="W451" i="20"/>
  <c r="V437" i="21"/>
  <c r="V437" i="22" s="1"/>
  <c r="W437" i="20"/>
  <c r="W422" i="20"/>
  <c r="W422" i="21" s="1"/>
  <c r="W422" i="22" s="1"/>
  <c r="W464" i="20"/>
  <c r="W464" i="21" s="1"/>
  <c r="W464" i="22" s="1"/>
  <c r="V450" i="21"/>
  <c r="V458" i="21"/>
  <c r="V458" i="22" s="1"/>
  <c r="W458" i="20"/>
  <c r="V462" i="21"/>
  <c r="V462" i="22" s="1"/>
  <c r="W462" i="20"/>
  <c r="P387" i="21"/>
  <c r="AD387" i="21" s="1"/>
  <c r="V457" i="21"/>
  <c r="V457" i="22" s="1"/>
  <c r="W457" i="20"/>
  <c r="W457" i="21" s="1"/>
  <c r="W457" i="22" s="1"/>
  <c r="V454" i="21"/>
  <c r="V454" i="22" s="1"/>
  <c r="W454" i="20"/>
  <c r="V453" i="21"/>
  <c r="W453" i="20"/>
  <c r="V438" i="21"/>
  <c r="P386" i="21"/>
  <c r="P386" i="22" s="1"/>
  <c r="V460" i="21"/>
  <c r="V460" i="22" s="1"/>
  <c r="U465" i="21"/>
  <c r="V452" i="21"/>
  <c r="V452" i="22" s="1"/>
  <c r="W443" i="20"/>
  <c r="W445" i="20" s="1"/>
  <c r="V463" i="21"/>
  <c r="W463" i="20"/>
  <c r="W440" i="20"/>
  <c r="W440" i="21" s="1"/>
  <c r="W440" i="22" s="1"/>
  <c r="V461" i="21"/>
  <c r="V461" i="22" s="1"/>
  <c r="W461" i="20"/>
  <c r="W461" i="21" s="1"/>
  <c r="W461" i="22" s="1"/>
  <c r="V414" i="21"/>
  <c r="V414" i="22" s="1"/>
  <c r="W414" i="20"/>
  <c r="W414" i="21" s="1"/>
  <c r="W414" i="22" s="1"/>
  <c r="W444" i="21"/>
  <c r="W444" i="22" s="1"/>
  <c r="P382" i="21"/>
  <c r="P382" i="22" s="1"/>
  <c r="W415" i="20"/>
  <c r="W415" i="21" s="1"/>
  <c r="W415" i="22" s="1"/>
  <c r="W455" i="20"/>
  <c r="V464" i="21"/>
  <c r="V464" i="22" s="1"/>
  <c r="W456" i="20"/>
  <c r="R85" i="19"/>
  <c r="R89" i="19"/>
  <c r="R93" i="19" s="1"/>
  <c r="AF86" i="16"/>
  <c r="AF73" i="16"/>
  <c r="AG76" i="16"/>
  <c r="O31" i="19"/>
  <c r="Q58" i="16"/>
  <c r="O73" i="19"/>
  <c r="AD71" i="19"/>
  <c r="AF99" i="16"/>
  <c r="U54" i="22"/>
  <c r="AF285" i="16"/>
  <c r="AF192" i="16"/>
  <c r="AG73" i="16"/>
  <c r="AG99" i="16"/>
  <c r="Q60" i="19"/>
  <c r="R73" i="19"/>
  <c r="T85" i="19"/>
  <c r="R86" i="19"/>
  <c r="O86" i="19"/>
  <c r="AD74" i="19"/>
  <c r="S64" i="16"/>
  <c r="O93" i="19"/>
  <c r="AG192" i="16"/>
  <c r="S70" i="19"/>
  <c r="V58" i="16"/>
  <c r="V85" i="19"/>
  <c r="S86" i="19"/>
  <c r="U31" i="19"/>
  <c r="AD449" i="22"/>
  <c r="P85" i="19"/>
  <c r="W31" i="19"/>
  <c r="S73" i="19"/>
  <c r="O192" i="19"/>
  <c r="S192" i="19"/>
  <c r="W73" i="19"/>
  <c r="AD454" i="22"/>
  <c r="V70" i="19"/>
  <c r="W70" i="19"/>
  <c r="T73" i="19"/>
  <c r="U76" i="19"/>
  <c r="V31" i="19"/>
  <c r="U58" i="16"/>
  <c r="P86" i="19"/>
  <c r="T76" i="19"/>
  <c r="T64" i="16"/>
  <c r="AE33" i="19"/>
  <c r="AF89" i="16"/>
  <c r="AF93" i="16" s="1"/>
  <c r="Q31" i="19"/>
  <c r="O85" i="19"/>
  <c r="Q54" i="19"/>
  <c r="S58" i="16"/>
  <c r="AG85" i="16"/>
  <c r="AE34" i="19"/>
  <c r="AD68" i="19"/>
  <c r="R76" i="19"/>
  <c r="AE59" i="19"/>
  <c r="AE30" i="19"/>
  <c r="AE56" i="19"/>
  <c r="AE28" i="19"/>
  <c r="O70" i="19"/>
  <c r="AE27" i="19"/>
  <c r="O76" i="19"/>
  <c r="R20" i="19"/>
  <c r="S85" i="19"/>
  <c r="T89" i="19"/>
  <c r="T93" i="19" s="1"/>
  <c r="T20" i="19"/>
  <c r="W40" i="19"/>
  <c r="U86" i="19"/>
  <c r="U6" i="16"/>
  <c r="V64" i="16"/>
  <c r="S76" i="19"/>
  <c r="T58" i="16"/>
  <c r="AI40" i="16"/>
  <c r="AI78" i="16"/>
  <c r="P7" i="46"/>
  <c r="AI6" i="46"/>
  <c r="U20" i="19"/>
  <c r="AI48" i="16"/>
  <c r="X6" i="16"/>
  <c r="AI285" i="16"/>
  <c r="N31" i="22"/>
  <c r="AI31" i="16"/>
  <c r="AI20" i="16"/>
  <c r="AI9" i="16"/>
  <c r="P6" i="16"/>
  <c r="W6" i="16"/>
  <c r="AI192" i="16"/>
  <c r="Y6" i="16"/>
  <c r="S6" i="16"/>
  <c r="AI60" i="16"/>
  <c r="AI99" i="16"/>
  <c r="Q6" i="16"/>
  <c r="V6" i="16"/>
  <c r="P93" i="16"/>
  <c r="AI89" i="16"/>
  <c r="R6" i="16"/>
  <c r="T6" i="16"/>
  <c r="N54" i="22"/>
  <c r="AI54" i="16"/>
  <c r="V9" i="19"/>
  <c r="T9" i="19"/>
  <c r="P9" i="19"/>
  <c r="W460" i="20"/>
  <c r="V465" i="20"/>
  <c r="W452" i="20"/>
  <c r="V447" i="21"/>
  <c r="U448" i="21"/>
  <c r="U447" i="22"/>
  <c r="U439" i="21"/>
  <c r="U438" i="22"/>
  <c r="W441" i="21"/>
  <c r="V376" i="21"/>
  <c r="V376" i="22" s="1"/>
  <c r="AE62" i="19"/>
  <c r="P20" i="19"/>
  <c r="AE53" i="19"/>
  <c r="Q20" i="19"/>
  <c r="AG371" i="16"/>
  <c r="U192" i="19"/>
  <c r="AE16" i="19"/>
  <c r="P58" i="16"/>
  <c r="AG354" i="16"/>
  <c r="AG355" i="16" s="1"/>
  <c r="T192" i="19"/>
  <c r="AE55" i="19"/>
  <c r="AE17" i="19"/>
  <c r="R9" i="19"/>
  <c r="AD382" i="20"/>
  <c r="Q382" i="20"/>
  <c r="U93" i="16"/>
  <c r="W64" i="16"/>
  <c r="U60" i="22"/>
  <c r="U64" i="16"/>
  <c r="S60" i="22"/>
  <c r="AD386" i="20"/>
  <c r="Q386" i="20"/>
  <c r="S93" i="16"/>
  <c r="AF78" i="16"/>
  <c r="T31" i="19"/>
  <c r="V60" i="19"/>
  <c r="S20" i="19"/>
  <c r="X64" i="16"/>
  <c r="V60" i="22"/>
  <c r="AF85" i="16"/>
  <c r="Q192" i="19"/>
  <c r="T285" i="19"/>
  <c r="R58" i="16"/>
  <c r="P54" i="22"/>
  <c r="AD387" i="20"/>
  <c r="Q387" i="20"/>
  <c r="P64" i="16"/>
  <c r="N60" i="22"/>
  <c r="X58" i="16"/>
  <c r="V54" i="22"/>
  <c r="W376" i="20"/>
  <c r="W447" i="20"/>
  <c r="V448" i="20"/>
  <c r="V459" i="20"/>
  <c r="W450" i="20"/>
  <c r="X444" i="20"/>
  <c r="X441" i="20"/>
  <c r="V439" i="20"/>
  <c r="W438" i="20"/>
  <c r="W20" i="19"/>
  <c r="Q76" i="19"/>
  <c r="R48" i="19"/>
  <c r="R52" i="19" s="1"/>
  <c r="W78" i="19"/>
  <c r="U40" i="19"/>
  <c r="V285" i="19"/>
  <c r="P192" i="19"/>
  <c r="W9" i="19"/>
  <c r="R285" i="19"/>
  <c r="O9" i="19"/>
  <c r="U48" i="19"/>
  <c r="U52" i="19" s="1"/>
  <c r="W192" i="19"/>
  <c r="W285" i="19"/>
  <c r="S78" i="19"/>
  <c r="V86" i="19"/>
  <c r="S89" i="19"/>
  <c r="S93" i="19" s="1"/>
  <c r="O60" i="19"/>
  <c r="Q9" i="19"/>
  <c r="P31" i="19"/>
  <c r="V78" i="19"/>
  <c r="V54" i="19"/>
  <c r="T40" i="19"/>
  <c r="U78" i="19"/>
  <c r="T48" i="19"/>
  <c r="T52" i="19" s="1"/>
  <c r="O54" i="19"/>
  <c r="R60" i="19"/>
  <c r="W85" i="19"/>
  <c r="U285" i="19"/>
  <c r="S285" i="19"/>
  <c r="R192" i="19"/>
  <c r="Q48" i="19"/>
  <c r="U9" i="19"/>
  <c r="P40" i="19"/>
  <c r="Q70" i="19"/>
  <c r="O78" i="19"/>
  <c r="W54" i="19"/>
  <c r="S40" i="19"/>
  <c r="O20" i="19"/>
  <c r="T78" i="19"/>
  <c r="S9" i="19"/>
  <c r="P54" i="19"/>
  <c r="V20" i="19"/>
  <c r="U54" i="19"/>
  <c r="P285" i="19"/>
  <c r="T54" i="19"/>
  <c r="O285" i="19"/>
  <c r="V48" i="19"/>
  <c r="V52" i="19" s="1"/>
  <c r="V89" i="19"/>
  <c r="V93" i="19" s="1"/>
  <c r="P78" i="19"/>
  <c r="Q78" i="19"/>
  <c r="R78" i="19"/>
  <c r="W48" i="19"/>
  <c r="W52" i="19" s="1"/>
  <c r="P89" i="19"/>
  <c r="P93" i="19" s="1"/>
  <c r="W60" i="19"/>
  <c r="AE32" i="19"/>
  <c r="T60" i="19"/>
  <c r="V40" i="19"/>
  <c r="R54" i="19"/>
  <c r="W89" i="19"/>
  <c r="W93" i="19" s="1"/>
  <c r="Q40" i="19"/>
  <c r="Q73" i="19"/>
  <c r="P48" i="19"/>
  <c r="P52" i="19" s="1"/>
  <c r="AE61" i="19"/>
  <c r="R31" i="19"/>
  <c r="U60" i="19"/>
  <c r="R40" i="19"/>
  <c r="Q285" i="19"/>
  <c r="P60" i="19"/>
  <c r="V192" i="19"/>
  <c r="S54" i="19"/>
  <c r="O48" i="19"/>
  <c r="O52" i="19" s="1"/>
  <c r="S60" i="19"/>
  <c r="S48" i="19"/>
  <c r="S52" i="19" s="1"/>
  <c r="Q89" i="19"/>
  <c r="S31" i="19"/>
  <c r="AF9" i="16"/>
  <c r="AG48" i="16"/>
  <c r="AG52" i="16" s="1"/>
  <c r="P52" i="16"/>
  <c r="AF20" i="16"/>
  <c r="R52" i="16"/>
  <c r="Y52" i="16"/>
  <c r="T52" i="16"/>
  <c r="Q52" i="16"/>
  <c r="AF48" i="16"/>
  <c r="S52" i="16"/>
  <c r="AG40" i="16"/>
  <c r="AG78" i="16"/>
  <c r="AG86" i="16"/>
  <c r="AG89" i="16"/>
  <c r="AG20" i="16"/>
  <c r="AG9" i="16"/>
  <c r="W442" i="20" l="1"/>
  <c r="V439" i="21"/>
  <c r="AD382" i="21"/>
  <c r="AD382" i="22" s="1"/>
  <c r="V438" i="22"/>
  <c r="V459" i="21"/>
  <c r="V465" i="21"/>
  <c r="V450" i="22"/>
  <c r="W456" i="21"/>
  <c r="W456" i="22" s="1"/>
  <c r="X456" i="20"/>
  <c r="W454" i="21"/>
  <c r="W454" i="22" s="1"/>
  <c r="X454" i="20"/>
  <c r="X454" i="21" s="1"/>
  <c r="X454" i="22" s="1"/>
  <c r="X437" i="20"/>
  <c r="W447" i="21"/>
  <c r="W447" i="22" s="1"/>
  <c r="X461" i="20"/>
  <c r="W462" i="21"/>
  <c r="W462" i="22" s="1"/>
  <c r="X462" i="20"/>
  <c r="W437" i="21"/>
  <c r="W437" i="22" s="1"/>
  <c r="W455" i="21"/>
  <c r="W455" i="22" s="1"/>
  <c r="X455" i="20"/>
  <c r="X455" i="21" s="1"/>
  <c r="X455" i="22" s="1"/>
  <c r="X464" i="20"/>
  <c r="W376" i="21"/>
  <c r="W376" i="22" s="1"/>
  <c r="W452" i="21"/>
  <c r="W452" i="22" s="1"/>
  <c r="W446" i="21"/>
  <c r="W446" i="22" s="1"/>
  <c r="X446" i="20"/>
  <c r="Q382" i="21"/>
  <c r="Q382" i="22" s="1"/>
  <c r="AD386" i="21"/>
  <c r="AD386" i="22" s="1"/>
  <c r="X440" i="20"/>
  <c r="X442" i="20" s="1"/>
  <c r="X457" i="20"/>
  <c r="W458" i="21"/>
  <c r="W458" i="22" s="1"/>
  <c r="X458" i="20"/>
  <c r="X458" i="21" s="1"/>
  <c r="X458" i="22" s="1"/>
  <c r="W451" i="21"/>
  <c r="W451" i="22" s="1"/>
  <c r="X451" i="20"/>
  <c r="X451" i="21" s="1"/>
  <c r="X451" i="22" s="1"/>
  <c r="W450" i="21"/>
  <c r="W450" i="22" s="1"/>
  <c r="X414" i="20"/>
  <c r="W453" i="21"/>
  <c r="X453" i="20"/>
  <c r="Q386" i="21"/>
  <c r="Q386" i="22" s="1"/>
  <c r="W443" i="21"/>
  <c r="X443" i="20"/>
  <c r="X445" i="20" s="1"/>
  <c r="X444" i="21"/>
  <c r="X444" i="22" s="1"/>
  <c r="X422" i="20"/>
  <c r="W460" i="21"/>
  <c r="W460" i="22" s="1"/>
  <c r="X415" i="20"/>
  <c r="X415" i="21" s="1"/>
  <c r="X415" i="22" s="1"/>
  <c r="W463" i="21"/>
  <c r="X463" i="20"/>
  <c r="W449" i="21"/>
  <c r="W449" i="22" s="1"/>
  <c r="X449" i="20"/>
  <c r="X449" i="21" s="1"/>
  <c r="X449" i="22" s="1"/>
  <c r="AI6" i="16"/>
  <c r="W442" i="21"/>
  <c r="W438" i="21"/>
  <c r="V448" i="21"/>
  <c r="V447" i="22"/>
  <c r="X441" i="21"/>
  <c r="X452" i="20"/>
  <c r="X460" i="20"/>
  <c r="W465" i="20"/>
  <c r="AE31" i="19"/>
  <c r="AE60" i="19"/>
  <c r="R387" i="20"/>
  <c r="Q387" i="21"/>
  <c r="R386" i="20"/>
  <c r="R382" i="20"/>
  <c r="Y441" i="20"/>
  <c r="Y441" i="21" s="1"/>
  <c r="W459" i="20"/>
  <c r="X450" i="20"/>
  <c r="Y444" i="20"/>
  <c r="W448" i="20"/>
  <c r="X447" i="20"/>
  <c r="W439" i="20"/>
  <c r="X438" i="20"/>
  <c r="X376" i="20"/>
  <c r="Q93" i="19"/>
  <c r="Q52" i="19"/>
  <c r="AE54" i="19"/>
  <c r="AF52" i="16"/>
  <c r="AF6" i="16"/>
  <c r="AG6" i="16"/>
  <c r="AG93" i="16"/>
  <c r="W448" i="21" l="1"/>
  <c r="W459" i="21"/>
  <c r="W465" i="21"/>
  <c r="Y422" i="20"/>
  <c r="X446" i="21"/>
  <c r="X446" i="22" s="1"/>
  <c r="Y446" i="20"/>
  <c r="Y454" i="20"/>
  <c r="R382" i="21"/>
  <c r="R382" i="22" s="1"/>
  <c r="X422" i="21"/>
  <c r="X422" i="22" s="1"/>
  <c r="X457" i="21"/>
  <c r="X457" i="22" s="1"/>
  <c r="Y457" i="20"/>
  <c r="Z457" i="20" s="1"/>
  <c r="X461" i="21"/>
  <c r="X461" i="22" s="1"/>
  <c r="Y461" i="20"/>
  <c r="Y461" i="21" s="1"/>
  <c r="Y461" i="22" s="1"/>
  <c r="X453" i="21"/>
  <c r="Y453" i="20"/>
  <c r="Y451" i="20"/>
  <c r="Y455" i="20"/>
  <c r="Z455" i="20" s="1"/>
  <c r="R387" i="21"/>
  <c r="Y463" i="20"/>
  <c r="X376" i="21"/>
  <c r="X376" i="22" s="1"/>
  <c r="X450" i="21"/>
  <c r="X450" i="22" s="1"/>
  <c r="X460" i="21"/>
  <c r="X460" i="22" s="1"/>
  <c r="Y449" i="20"/>
  <c r="X440" i="21"/>
  <c r="X440" i="22" s="1"/>
  <c r="Y440" i="20"/>
  <c r="Y442" i="20" s="1"/>
  <c r="X456" i="21"/>
  <c r="X456" i="22" s="1"/>
  <c r="Y456" i="20"/>
  <c r="X452" i="21"/>
  <c r="X452" i="22" s="1"/>
  <c r="Y415" i="20"/>
  <c r="Y415" i="21" s="1"/>
  <c r="Y415" i="22" s="1"/>
  <c r="X464" i="21"/>
  <c r="X464" i="22" s="1"/>
  <c r="Y464" i="20"/>
  <c r="X443" i="21"/>
  <c r="Y443" i="20"/>
  <c r="Y445" i="20" s="1"/>
  <c r="X414" i="21"/>
  <c r="X414" i="22" s="1"/>
  <c r="Y414" i="20"/>
  <c r="X437" i="21"/>
  <c r="X437" i="22" s="1"/>
  <c r="Y437" i="20"/>
  <c r="Z437" i="20" s="1"/>
  <c r="X438" i="21"/>
  <c r="X447" i="21"/>
  <c r="X463" i="21"/>
  <c r="Y458" i="20"/>
  <c r="Y458" i="21" s="1"/>
  <c r="Y458" i="22" s="1"/>
  <c r="X462" i="21"/>
  <c r="X462" i="22" s="1"/>
  <c r="Y462" i="20"/>
  <c r="Y462" i="21" s="1"/>
  <c r="Y462" i="22" s="1"/>
  <c r="W445" i="21"/>
  <c r="Y444" i="21"/>
  <c r="Y460" i="20"/>
  <c r="Y460" i="21" s="1"/>
  <c r="X465" i="20"/>
  <c r="W439" i="21"/>
  <c r="W438" i="22"/>
  <c r="Y452" i="20"/>
  <c r="Y452" i="21" s="1"/>
  <c r="Y452" i="22" s="1"/>
  <c r="S386" i="20"/>
  <c r="S387" i="20"/>
  <c r="S382" i="20"/>
  <c r="R386" i="21"/>
  <c r="Z441" i="20"/>
  <c r="Z441" i="21" s="1"/>
  <c r="X448" i="20"/>
  <c r="Y447" i="20"/>
  <c r="Y438" i="20"/>
  <c r="X439" i="20"/>
  <c r="Z444" i="20"/>
  <c r="Z444" i="21" s="1"/>
  <c r="Y376" i="20"/>
  <c r="Y376" i="21" s="1"/>
  <c r="Y376" i="22" s="1"/>
  <c r="Y450" i="20"/>
  <c r="Y450" i="21" s="1"/>
  <c r="X459" i="20"/>
  <c r="N59" i="19"/>
  <c r="AD59" i="19" s="1"/>
  <c r="N229" i="19"/>
  <c r="AD229" i="19" s="1"/>
  <c r="M299" i="19"/>
  <c r="M288" i="19"/>
  <c r="M206" i="19"/>
  <c r="M195" i="19"/>
  <c r="M113" i="19"/>
  <c r="M102" i="19"/>
  <c r="N92" i="19"/>
  <c r="AD92" i="19" s="1"/>
  <c r="N88" i="19"/>
  <c r="AD88" i="19" s="1"/>
  <c r="N53" i="19"/>
  <c r="AD53" i="19" s="1"/>
  <c r="N47" i="19"/>
  <c r="AD47" i="19" s="1"/>
  <c r="N45" i="19"/>
  <c r="AD45" i="19" s="1"/>
  <c r="N44" i="19"/>
  <c r="AD44" i="19" s="1"/>
  <c r="M31" i="19"/>
  <c r="N30" i="19"/>
  <c r="AD30" i="19" s="1"/>
  <c r="Q73" i="14"/>
  <c r="R73" i="14"/>
  <c r="S73" i="14"/>
  <c r="T73" i="14"/>
  <c r="U73" i="14"/>
  <c r="V73" i="14"/>
  <c r="W73" i="14"/>
  <c r="X73" i="14"/>
  <c r="Y73" i="14"/>
  <c r="Z73" i="14"/>
  <c r="R72" i="14"/>
  <c r="S72" i="14"/>
  <c r="T72" i="14"/>
  <c r="U72" i="14"/>
  <c r="V72" i="14"/>
  <c r="W72" i="14"/>
  <c r="X72" i="14"/>
  <c r="Y72" i="14"/>
  <c r="Z72" i="14"/>
  <c r="Q72" i="14"/>
  <c r="Q67" i="14"/>
  <c r="R67" i="14"/>
  <c r="S67" i="14"/>
  <c r="T67" i="14"/>
  <c r="U67" i="14"/>
  <c r="V67" i="14"/>
  <c r="W67" i="14"/>
  <c r="X67" i="14"/>
  <c r="Y67" i="14"/>
  <c r="Z67" i="14"/>
  <c r="R66" i="14"/>
  <c r="S66" i="14"/>
  <c r="T66" i="14"/>
  <c r="U66" i="14"/>
  <c r="V66" i="14"/>
  <c r="W66" i="14"/>
  <c r="X66" i="14"/>
  <c r="Y66" i="14"/>
  <c r="Z66" i="14"/>
  <c r="Q66" i="14"/>
  <c r="Z61" i="14"/>
  <c r="Y61" i="14"/>
  <c r="X61" i="14"/>
  <c r="W61" i="14"/>
  <c r="V61" i="14"/>
  <c r="U61" i="14"/>
  <c r="T61" i="14"/>
  <c r="S61" i="14"/>
  <c r="R61" i="14"/>
  <c r="Q61" i="14"/>
  <c r="Z45" i="14"/>
  <c r="Y45" i="14"/>
  <c r="X45" i="14"/>
  <c r="W45" i="14"/>
  <c r="V45" i="14"/>
  <c r="U45" i="14"/>
  <c r="T45" i="14"/>
  <c r="S45" i="14"/>
  <c r="R45" i="14"/>
  <c r="Q45" i="14"/>
  <c r="Z44" i="14"/>
  <c r="Y44" i="14"/>
  <c r="X44" i="14"/>
  <c r="W44" i="14"/>
  <c r="V44" i="14"/>
  <c r="U44" i="14"/>
  <c r="T44" i="14"/>
  <c r="S44" i="14"/>
  <c r="R44" i="14"/>
  <c r="Q44" i="14"/>
  <c r="R43" i="14"/>
  <c r="S43" i="14"/>
  <c r="T43" i="14"/>
  <c r="U43" i="14"/>
  <c r="V43" i="14"/>
  <c r="W43" i="14"/>
  <c r="X43" i="14"/>
  <c r="Y43" i="14"/>
  <c r="Z43" i="14"/>
  <c r="Q43" i="14"/>
  <c r="X459" i="21" l="1"/>
  <c r="X439" i="21"/>
  <c r="X448" i="21"/>
  <c r="Y457" i="21"/>
  <c r="Y457" i="22" s="1"/>
  <c r="X465" i="21"/>
  <c r="X447" i="22"/>
  <c r="X442" i="21"/>
  <c r="X438" i="22"/>
  <c r="Y455" i="21"/>
  <c r="Y455" i="22" s="1"/>
  <c r="Y451" i="21"/>
  <c r="Y451" i="22" s="1"/>
  <c r="Z451" i="20"/>
  <c r="Y454" i="21"/>
  <c r="Y454" i="22" s="1"/>
  <c r="Z454" i="20"/>
  <c r="Y437" i="21"/>
  <c r="Y437" i="22" s="1"/>
  <c r="Y443" i="21"/>
  <c r="Z443" i="20"/>
  <c r="AA443" i="20" s="1"/>
  <c r="Z415" i="20"/>
  <c r="Z415" i="21" s="1"/>
  <c r="Z415" i="22" s="1"/>
  <c r="Y449" i="21"/>
  <c r="Y449" i="22" s="1"/>
  <c r="Z449" i="20"/>
  <c r="Z449" i="21" s="1"/>
  <c r="Z449" i="22" s="1"/>
  <c r="Y463" i="21"/>
  <c r="Z463" i="20"/>
  <c r="Z463" i="21" s="1"/>
  <c r="Z463" i="22" s="1"/>
  <c r="S382" i="21"/>
  <c r="S382" i="22" s="1"/>
  <c r="Z458" i="20"/>
  <c r="AA458" i="20" s="1"/>
  <c r="Z437" i="21"/>
  <c r="Z437" i="22" s="1"/>
  <c r="AA437" i="20"/>
  <c r="Y453" i="21"/>
  <c r="Z453" i="20"/>
  <c r="AA453" i="20" s="1"/>
  <c r="Z457" i="21"/>
  <c r="Z457" i="22" s="1"/>
  <c r="AA457" i="20"/>
  <c r="Y446" i="21"/>
  <c r="Y446" i="22" s="1"/>
  <c r="Z446" i="20"/>
  <c r="AA446" i="20" s="1"/>
  <c r="X445" i="21"/>
  <c r="Y456" i="21"/>
  <c r="Y456" i="22" s="1"/>
  <c r="Z456" i="20"/>
  <c r="AA456" i="20" s="1"/>
  <c r="S386" i="21"/>
  <c r="S386" i="22" s="1"/>
  <c r="Y464" i="21"/>
  <c r="Y464" i="22" s="1"/>
  <c r="Z464" i="20"/>
  <c r="AA464" i="20" s="1"/>
  <c r="Z414" i="20"/>
  <c r="AA414" i="20" s="1"/>
  <c r="Z455" i="21"/>
  <c r="Z455" i="22" s="1"/>
  <c r="AA455" i="20"/>
  <c r="AB455" i="20" s="1"/>
  <c r="AE455" i="20" s="1"/>
  <c r="Y422" i="21"/>
  <c r="Y422" i="22" s="1"/>
  <c r="Z422" i="20"/>
  <c r="AA422" i="20" s="1"/>
  <c r="Z462" i="20"/>
  <c r="AA462" i="20" s="1"/>
  <c r="Y414" i="21"/>
  <c r="Y414" i="22" s="1"/>
  <c r="Y440" i="21"/>
  <c r="Z440" i="20"/>
  <c r="AA440" i="20" s="1"/>
  <c r="Z461" i="20"/>
  <c r="AA461" i="20" s="1"/>
  <c r="N162" i="19"/>
  <c r="AD162" i="19" s="1"/>
  <c r="N290" i="19"/>
  <c r="AD290" i="19" s="1"/>
  <c r="N351" i="19"/>
  <c r="AD351" i="19" s="1"/>
  <c r="N277" i="19"/>
  <c r="AD277" i="19" s="1"/>
  <c r="N266" i="19"/>
  <c r="AD266" i="19" s="1"/>
  <c r="N143" i="19"/>
  <c r="AD143" i="19" s="1"/>
  <c r="N159" i="19"/>
  <c r="AD159" i="19" s="1"/>
  <c r="N176" i="19"/>
  <c r="AD176" i="19" s="1"/>
  <c r="N200" i="19"/>
  <c r="AD200" i="19" s="1"/>
  <c r="N211" i="19"/>
  <c r="AD211" i="19" s="1"/>
  <c r="N289" i="19"/>
  <c r="AD289" i="19" s="1"/>
  <c r="N300" i="19"/>
  <c r="AD300" i="19" s="1"/>
  <c r="N348" i="19"/>
  <c r="AD348" i="19" s="1"/>
  <c r="N363" i="19"/>
  <c r="AD363" i="19" s="1"/>
  <c r="N212" i="19"/>
  <c r="AD212" i="19" s="1"/>
  <c r="N369" i="19"/>
  <c r="AD369" i="19" s="1"/>
  <c r="N115" i="19"/>
  <c r="AD115" i="19" s="1"/>
  <c r="N165" i="19"/>
  <c r="AD165" i="19" s="1"/>
  <c r="N183" i="19"/>
  <c r="AD183" i="19" s="1"/>
  <c r="N267" i="19"/>
  <c r="AD267" i="19" s="1"/>
  <c r="N291" i="19"/>
  <c r="AD291" i="19" s="1"/>
  <c r="N302" i="19"/>
  <c r="AD302" i="19" s="1"/>
  <c r="N354" i="19"/>
  <c r="AD354" i="19" s="1"/>
  <c r="N370" i="19"/>
  <c r="AD370" i="19" s="1"/>
  <c r="N168" i="19"/>
  <c r="AD168" i="19" s="1"/>
  <c r="N235" i="19"/>
  <c r="AD235" i="19" s="1"/>
  <c r="N268" i="19"/>
  <c r="AD268" i="19" s="1"/>
  <c r="N303" i="19"/>
  <c r="AD303" i="19" s="1"/>
  <c r="N103" i="19"/>
  <c r="AD103" i="19" s="1"/>
  <c r="N228" i="19"/>
  <c r="AD228" i="19" s="1"/>
  <c r="N106" i="19"/>
  <c r="AD106" i="19" s="1"/>
  <c r="N117" i="19"/>
  <c r="AD117" i="19" s="1"/>
  <c r="N130" i="19"/>
  <c r="AD130" i="19" s="1"/>
  <c r="N196" i="19"/>
  <c r="AD196" i="19" s="1"/>
  <c r="N207" i="19"/>
  <c r="AD207" i="19" s="1"/>
  <c r="N236" i="19"/>
  <c r="AD236" i="19" s="1"/>
  <c r="N252" i="19"/>
  <c r="AD252" i="19" s="1"/>
  <c r="N269" i="19"/>
  <c r="AD269" i="19" s="1"/>
  <c r="N293" i="19"/>
  <c r="AD293" i="19" s="1"/>
  <c r="N304" i="19"/>
  <c r="AD304" i="19" s="1"/>
  <c r="N177" i="19"/>
  <c r="AD177" i="19" s="1"/>
  <c r="N107" i="19"/>
  <c r="AD107" i="19" s="1"/>
  <c r="N118" i="19"/>
  <c r="AD118" i="19" s="1"/>
  <c r="N197" i="19"/>
  <c r="AD197" i="19" s="1"/>
  <c r="N208" i="19"/>
  <c r="AD208" i="19" s="1"/>
  <c r="N255" i="19"/>
  <c r="AD255" i="19" s="1"/>
  <c r="N270" i="19"/>
  <c r="AD270" i="19" s="1"/>
  <c r="N294" i="19"/>
  <c r="AD294" i="19" s="1"/>
  <c r="N305" i="19"/>
  <c r="AD305" i="19" s="1"/>
  <c r="N321" i="19"/>
  <c r="AD321" i="19" s="1"/>
  <c r="N360" i="19"/>
  <c r="AD360" i="19" s="1"/>
  <c r="N114" i="19"/>
  <c r="AD114" i="19" s="1"/>
  <c r="N201" i="19"/>
  <c r="AD201" i="19" s="1"/>
  <c r="N301" i="19"/>
  <c r="AD301" i="19" s="1"/>
  <c r="N108" i="19"/>
  <c r="AD108" i="19" s="1"/>
  <c r="N119" i="19"/>
  <c r="AD119" i="19" s="1"/>
  <c r="N135" i="19"/>
  <c r="AD135" i="19" s="1"/>
  <c r="N174" i="19"/>
  <c r="AD174" i="19" s="1"/>
  <c r="N198" i="19"/>
  <c r="AD198" i="19" s="1"/>
  <c r="N209" i="19"/>
  <c r="AD209" i="19" s="1"/>
  <c r="N258" i="19"/>
  <c r="AD258" i="19" s="1"/>
  <c r="N276" i="19"/>
  <c r="AD276" i="19" s="1"/>
  <c r="N328" i="19"/>
  <c r="AD328" i="19" s="1"/>
  <c r="N361" i="19"/>
  <c r="AD361" i="19" s="1"/>
  <c r="N43" i="19"/>
  <c r="AD43" i="19" s="1"/>
  <c r="N34" i="19"/>
  <c r="AD34" i="19" s="1"/>
  <c r="W41" i="14"/>
  <c r="N320" i="19"/>
  <c r="AD320" i="19" s="1"/>
  <c r="N134" i="19"/>
  <c r="AD134" i="19" s="1"/>
  <c r="Y70" i="14"/>
  <c r="N359" i="19"/>
  <c r="AD359" i="19" s="1"/>
  <c r="N173" i="19"/>
  <c r="AD173" i="19" s="1"/>
  <c r="S64" i="14"/>
  <c r="N55" i="19"/>
  <c r="AD55" i="19" s="1"/>
  <c r="N227" i="19"/>
  <c r="AD227" i="19" s="1"/>
  <c r="R64" i="14"/>
  <c r="Z64" i="14"/>
  <c r="X70" i="14"/>
  <c r="Y64" i="14"/>
  <c r="W70" i="14"/>
  <c r="U41" i="14"/>
  <c r="S41" i="14"/>
  <c r="N90" i="19"/>
  <c r="AD90" i="19" s="1"/>
  <c r="N56" i="19"/>
  <c r="AD56" i="19" s="1"/>
  <c r="N33" i="19"/>
  <c r="AD33" i="19" s="1"/>
  <c r="V70" i="14"/>
  <c r="U64" i="14"/>
  <c r="S70" i="14"/>
  <c r="Y41" i="14"/>
  <c r="V41" i="14"/>
  <c r="T41" i="14"/>
  <c r="X64" i="14"/>
  <c r="V64" i="14"/>
  <c r="T70" i="14"/>
  <c r="Q41" i="14"/>
  <c r="W64" i="14"/>
  <c r="U70" i="14"/>
  <c r="Q70" i="14"/>
  <c r="R41" i="14"/>
  <c r="Z41" i="14"/>
  <c r="Q64" i="14"/>
  <c r="Y450" i="22"/>
  <c r="Z444" i="22"/>
  <c r="Z452" i="20"/>
  <c r="Z452" i="21" s="1"/>
  <c r="Z452" i="22" s="1"/>
  <c r="Z460" i="20"/>
  <c r="Z460" i="21" s="1"/>
  <c r="Y465" i="20"/>
  <c r="Z441" i="22"/>
  <c r="Y438" i="21"/>
  <c r="Y447" i="21"/>
  <c r="Y465" i="21"/>
  <c r="Y460" i="22"/>
  <c r="Y444" i="22"/>
  <c r="N62" i="19"/>
  <c r="AD62" i="19" s="1"/>
  <c r="T383" i="14"/>
  <c r="X41" i="14"/>
  <c r="V377" i="14"/>
  <c r="R70" i="14"/>
  <c r="Z70" i="14"/>
  <c r="T64" i="14"/>
  <c r="Y371" i="14"/>
  <c r="W377" i="14"/>
  <c r="R175" i="14"/>
  <c r="X371" i="14"/>
  <c r="Y273" i="14"/>
  <c r="W279" i="14"/>
  <c r="V146" i="14"/>
  <c r="S175" i="14"/>
  <c r="V371" i="14"/>
  <c r="T377" i="14"/>
  <c r="Z383" i="14"/>
  <c r="Z273" i="14"/>
  <c r="R273" i="14"/>
  <c r="X279" i="14"/>
  <c r="N42" i="19"/>
  <c r="AD42" i="19" s="1"/>
  <c r="U383" i="14"/>
  <c r="T279" i="14"/>
  <c r="N11" i="19"/>
  <c r="AD11" i="19" s="1"/>
  <c r="U169" i="14"/>
  <c r="Y175" i="14"/>
  <c r="U273" i="14"/>
  <c r="Q279" i="14"/>
  <c r="S279" i="14"/>
  <c r="W371" i="14"/>
  <c r="U377" i="14"/>
  <c r="Q383" i="14"/>
  <c r="Z279" i="14"/>
  <c r="R279" i="14"/>
  <c r="N22" i="19"/>
  <c r="AD22" i="19" s="1"/>
  <c r="U371" i="14"/>
  <c r="S377" i="14"/>
  <c r="Y383" i="14"/>
  <c r="T175" i="14"/>
  <c r="X175" i="14"/>
  <c r="W273" i="14"/>
  <c r="Q371" i="14"/>
  <c r="S371" i="14"/>
  <c r="Y377" i="14"/>
  <c r="W383" i="14"/>
  <c r="V273" i="14"/>
  <c r="Z371" i="14"/>
  <c r="R371" i="14"/>
  <c r="X377" i="14"/>
  <c r="T169" i="14"/>
  <c r="R386" i="22"/>
  <c r="S273" i="14"/>
  <c r="Y279" i="14"/>
  <c r="S383" i="14"/>
  <c r="Q377" i="14"/>
  <c r="N80" i="19"/>
  <c r="AD80" i="19" s="1"/>
  <c r="X273" i="14"/>
  <c r="V279" i="14"/>
  <c r="T371" i="14"/>
  <c r="Z377" i="14"/>
  <c r="R377" i="14"/>
  <c r="X383" i="14"/>
  <c r="N81" i="19"/>
  <c r="AD81" i="19" s="1"/>
  <c r="Z169" i="14"/>
  <c r="R169" i="14"/>
  <c r="N61" i="19"/>
  <c r="AD61" i="19" s="1"/>
  <c r="T387" i="20"/>
  <c r="N16" i="19"/>
  <c r="AD16" i="19" s="1"/>
  <c r="N27" i="19"/>
  <c r="AD27" i="19" s="1"/>
  <c r="T382" i="20"/>
  <c r="T386" i="20"/>
  <c r="N32" i="19"/>
  <c r="AD32" i="19" s="1"/>
  <c r="N25" i="19"/>
  <c r="AD25" i="19" s="1"/>
  <c r="S387" i="21"/>
  <c r="AA441" i="20"/>
  <c r="AA444" i="20"/>
  <c r="AA444" i="21" s="1"/>
  <c r="Y459" i="20"/>
  <c r="Z450" i="20"/>
  <c r="Y439" i="20"/>
  <c r="Z438" i="20"/>
  <c r="Y448" i="20"/>
  <c r="Z447" i="20"/>
  <c r="Z376" i="20"/>
  <c r="N265" i="19"/>
  <c r="AD265" i="19" s="1"/>
  <c r="X169" i="14"/>
  <c r="U279" i="14"/>
  <c r="N10" i="19"/>
  <c r="AD10" i="19" s="1"/>
  <c r="N26" i="19"/>
  <c r="AD26" i="19" s="1"/>
  <c r="N84" i="19"/>
  <c r="AD84" i="19" s="1"/>
  <c r="W169" i="14"/>
  <c r="N104" i="19"/>
  <c r="AD104" i="19" s="1"/>
  <c r="U175" i="14"/>
  <c r="Z175" i="14"/>
  <c r="V383" i="14"/>
  <c r="N14" i="19"/>
  <c r="AD14" i="19" s="1"/>
  <c r="N12" i="19"/>
  <c r="AD12" i="19" s="1"/>
  <c r="N105" i="19"/>
  <c r="AD105" i="19" s="1"/>
  <c r="N23" i="19"/>
  <c r="AD23" i="19" s="1"/>
  <c r="N116" i="19"/>
  <c r="AD116" i="19" s="1"/>
  <c r="N184" i="19"/>
  <c r="AD184" i="19" s="1"/>
  <c r="N17" i="19"/>
  <c r="AD17" i="19" s="1"/>
  <c r="N28" i="19"/>
  <c r="AD28" i="19" s="1"/>
  <c r="N292" i="19"/>
  <c r="AD292" i="19" s="1"/>
  <c r="N316" i="19"/>
  <c r="AD316" i="19" s="1"/>
  <c r="N358" i="19"/>
  <c r="AD358" i="19" s="1"/>
  <c r="V175" i="14"/>
  <c r="N15" i="19"/>
  <c r="AD15" i="19" s="1"/>
  <c r="N172" i="19"/>
  <c r="AD172" i="19" s="1"/>
  <c r="T273" i="14"/>
  <c r="N21" i="19"/>
  <c r="AD21" i="19" s="1"/>
  <c r="N41" i="19"/>
  <c r="AD41" i="19" s="1"/>
  <c r="N79" i="19"/>
  <c r="AD79" i="19" s="1"/>
  <c r="R383" i="14"/>
  <c r="N142" i="19"/>
  <c r="AD142" i="19" s="1"/>
  <c r="N175" i="19"/>
  <c r="AD175" i="19" s="1"/>
  <c r="N199" i="19"/>
  <c r="AD199" i="19" s="1"/>
  <c r="N210" i="19"/>
  <c r="AD210" i="19" s="1"/>
  <c r="N223" i="19"/>
  <c r="AD223" i="19" s="1"/>
  <c r="N261" i="19"/>
  <c r="AD261" i="19" s="1"/>
  <c r="N50" i="19"/>
  <c r="AD50" i="19" s="1"/>
  <c r="N329" i="19"/>
  <c r="AD329" i="19" s="1"/>
  <c r="N66" i="19"/>
  <c r="N345" i="19"/>
  <c r="AD345" i="19" s="1"/>
  <c r="N362" i="19"/>
  <c r="AD362" i="19" s="1"/>
  <c r="N24" i="19"/>
  <c r="AD24" i="19" s="1"/>
  <c r="N13" i="19"/>
  <c r="AD13" i="19" s="1"/>
  <c r="N37" i="19"/>
  <c r="N49" i="19"/>
  <c r="AD49" i="19" s="1"/>
  <c r="W175" i="14"/>
  <c r="Q175" i="14"/>
  <c r="S169" i="14"/>
  <c r="Y169" i="14"/>
  <c r="V169" i="14"/>
  <c r="Q169" i="14"/>
  <c r="X146" i="14"/>
  <c r="W146" i="14"/>
  <c r="Z146" i="14"/>
  <c r="T146" i="14"/>
  <c r="Q146" i="14"/>
  <c r="Y146" i="14"/>
  <c r="R146" i="14"/>
  <c r="U146" i="14"/>
  <c r="S146" i="14"/>
  <c r="W1" i="20"/>
  <c r="W1" i="21"/>
  <c r="W1" i="19"/>
  <c r="Z102" i="14"/>
  <c r="Z101" i="14"/>
  <c r="Z86" i="14"/>
  <c r="Z83" i="14"/>
  <c r="Z80" i="14"/>
  <c r="Z60" i="14"/>
  <c r="Y459" i="21" l="1"/>
  <c r="Z464" i="21"/>
  <c r="Z464" i="22" s="1"/>
  <c r="Z446" i="21"/>
  <c r="Z446" i="22" s="1"/>
  <c r="Z458" i="21"/>
  <c r="Z458" i="22" s="1"/>
  <c r="Z445" i="20"/>
  <c r="CB428" i="20"/>
  <c r="CB427" i="20"/>
  <c r="CB426" i="20"/>
  <c r="CB425" i="20"/>
  <c r="CB436" i="20"/>
  <c r="CB435" i="20"/>
  <c r="CB434" i="20"/>
  <c r="CB417" i="20"/>
  <c r="CB416" i="20"/>
  <c r="CB407" i="20"/>
  <c r="CB406" i="20"/>
  <c r="CB405" i="20"/>
  <c r="CB404" i="20"/>
  <c r="CB403" i="20"/>
  <c r="CB402" i="20"/>
  <c r="CB389" i="20"/>
  <c r="CB388" i="20"/>
  <c r="CB468" i="20"/>
  <c r="CB467" i="20"/>
  <c r="CB466" i="20"/>
  <c r="CB433" i="20"/>
  <c r="CB423" i="20"/>
  <c r="CB432" i="20"/>
  <c r="CB399" i="20"/>
  <c r="CB339" i="20"/>
  <c r="CB338" i="20"/>
  <c r="CB337" i="20"/>
  <c r="CB336" i="20"/>
  <c r="CB431" i="20"/>
  <c r="CB400" i="20"/>
  <c r="CB333" i="20"/>
  <c r="CB332" i="20"/>
  <c r="CB430" i="20"/>
  <c r="CB343" i="20"/>
  <c r="CB342" i="20"/>
  <c r="CB429" i="20"/>
  <c r="CB341" i="20"/>
  <c r="CB324" i="20"/>
  <c r="CB323" i="20"/>
  <c r="CB314" i="20"/>
  <c r="CB313" i="20"/>
  <c r="CB312" i="20"/>
  <c r="CB374" i="20"/>
  <c r="CB250" i="20"/>
  <c r="CB249" i="20"/>
  <c r="CB340" i="20"/>
  <c r="CB335" i="20"/>
  <c r="CB334" i="20"/>
  <c r="CB307" i="20"/>
  <c r="CB306" i="20"/>
  <c r="CB282" i="20"/>
  <c r="CB281" i="20"/>
  <c r="CB280" i="20"/>
  <c r="CB247" i="20"/>
  <c r="CB375" i="20"/>
  <c r="CB373" i="20"/>
  <c r="CB330" i="20"/>
  <c r="CB295" i="20"/>
  <c r="CB242" i="20"/>
  <c r="CB241" i="20"/>
  <c r="CB214" i="20"/>
  <c r="CB213" i="20"/>
  <c r="CB189" i="20"/>
  <c r="CB296" i="20"/>
  <c r="CB240" i="20"/>
  <c r="CB239" i="20"/>
  <c r="CB311" i="20"/>
  <c r="CB246" i="20"/>
  <c r="CB310" i="20"/>
  <c r="CB248" i="20"/>
  <c r="CB231" i="20"/>
  <c r="CB230" i="20"/>
  <c r="CB221" i="20"/>
  <c r="CB220" i="20"/>
  <c r="CB219" i="20"/>
  <c r="CB218" i="20"/>
  <c r="CB217" i="20"/>
  <c r="CB216" i="20"/>
  <c r="CB203" i="20"/>
  <c r="CB202" i="20"/>
  <c r="CB237" i="20"/>
  <c r="CB147" i="20"/>
  <c r="CB146" i="20"/>
  <c r="CB245" i="20"/>
  <c r="CB155" i="20"/>
  <c r="CB138" i="20"/>
  <c r="CB137" i="20"/>
  <c r="CB128" i="20"/>
  <c r="CB127" i="20"/>
  <c r="CB126" i="20"/>
  <c r="CB125" i="20"/>
  <c r="CB124" i="20"/>
  <c r="CB188" i="20"/>
  <c r="CB187" i="20"/>
  <c r="CB154" i="20"/>
  <c r="CB144" i="20"/>
  <c r="CB309" i="20"/>
  <c r="CB244" i="20"/>
  <c r="CB153" i="20"/>
  <c r="CB152" i="20"/>
  <c r="CB151" i="20"/>
  <c r="CB150" i="20"/>
  <c r="CB149" i="20"/>
  <c r="CB157" i="20"/>
  <c r="CB62" i="20"/>
  <c r="CB121" i="20"/>
  <c r="CB120" i="20"/>
  <c r="CB148" i="20"/>
  <c r="CB60" i="20"/>
  <c r="CB59" i="20"/>
  <c r="CB58" i="20"/>
  <c r="CB57" i="20"/>
  <c r="CB243" i="20"/>
  <c r="CB110" i="20"/>
  <c r="CB109" i="20"/>
  <c r="CB95" i="20"/>
  <c r="CB51" i="20"/>
  <c r="CB123" i="20"/>
  <c r="CB96" i="20"/>
  <c r="CB28" i="20"/>
  <c r="CB27" i="20"/>
  <c r="CB45" i="20"/>
  <c r="CB35" i="20"/>
  <c r="CB33" i="20"/>
  <c r="CB31" i="20"/>
  <c r="CB61" i="20"/>
  <c r="CB55" i="20"/>
  <c r="CB54" i="20"/>
  <c r="CB53" i="20"/>
  <c r="CB17" i="20"/>
  <c r="CB63" i="20"/>
  <c r="CB56" i="20"/>
  <c r="CB44" i="20"/>
  <c r="CB34" i="20"/>
  <c r="CB32" i="20"/>
  <c r="CB30" i="20"/>
  <c r="CB16" i="20"/>
  <c r="CB156" i="20"/>
  <c r="CB94" i="20"/>
  <c r="CB64" i="20"/>
  <c r="CB444" i="20"/>
  <c r="CB441" i="20"/>
  <c r="CB461" i="20"/>
  <c r="CB446" i="20"/>
  <c r="CB442" i="20"/>
  <c r="CB454" i="20"/>
  <c r="CB464" i="20"/>
  <c r="CB450" i="20"/>
  <c r="CB460" i="20"/>
  <c r="CB449" i="20"/>
  <c r="CB445" i="20"/>
  <c r="CB458" i="20"/>
  <c r="CB414" i="20"/>
  <c r="CB443" i="20"/>
  <c r="CB462" i="20"/>
  <c r="CB415" i="20"/>
  <c r="CB437" i="20"/>
  <c r="CB376" i="20"/>
  <c r="CB457" i="20"/>
  <c r="CB438" i="20"/>
  <c r="CB440" i="20"/>
  <c r="CB453" i="20"/>
  <c r="CB455" i="20"/>
  <c r="CB456" i="20"/>
  <c r="CB452" i="20"/>
  <c r="CB451" i="20"/>
  <c r="CB422" i="20"/>
  <c r="CB463" i="20"/>
  <c r="CB447" i="20"/>
  <c r="CB439" i="20"/>
  <c r="CB448" i="20"/>
  <c r="CB465" i="20"/>
  <c r="CB459" i="20"/>
  <c r="Z461" i="21"/>
  <c r="Z461" i="22" s="1"/>
  <c r="AA422" i="21"/>
  <c r="AA422" i="22" s="1"/>
  <c r="AB422" i="20"/>
  <c r="AE422" i="20" s="1"/>
  <c r="AA453" i="21"/>
  <c r="AA453" i="22" s="1"/>
  <c r="AB453" i="20"/>
  <c r="AE453" i="20" s="1"/>
  <c r="AA443" i="21"/>
  <c r="AA443" i="22" s="1"/>
  <c r="AB443" i="20"/>
  <c r="AE443" i="20" s="1"/>
  <c r="T387" i="21"/>
  <c r="Y445" i="21"/>
  <c r="AA461" i="21"/>
  <c r="AA461" i="22" s="1"/>
  <c r="AB461" i="20"/>
  <c r="Z422" i="21"/>
  <c r="AA464" i="21"/>
  <c r="AA464" i="22" s="1"/>
  <c r="AB464" i="20"/>
  <c r="AE464" i="20" s="1"/>
  <c r="AA463" i="20"/>
  <c r="AA463" i="21" s="1"/>
  <c r="Z443" i="21"/>
  <c r="T382" i="21"/>
  <c r="T382" i="22" s="1"/>
  <c r="Z440" i="21"/>
  <c r="AA446" i="21"/>
  <c r="AA446" i="22" s="1"/>
  <c r="AB446" i="20"/>
  <c r="T386" i="21"/>
  <c r="T386" i="22" s="1"/>
  <c r="Y440" i="22"/>
  <c r="Y442" i="21"/>
  <c r="AA455" i="21"/>
  <c r="AA458" i="21"/>
  <c r="AB458" i="20"/>
  <c r="AE458" i="20" s="1"/>
  <c r="AA449" i="20"/>
  <c r="AA449" i="21" s="1"/>
  <c r="AA449" i="22" s="1"/>
  <c r="Z454" i="21"/>
  <c r="AA454" i="20"/>
  <c r="AA454" i="21" s="1"/>
  <c r="AA454" i="22" s="1"/>
  <c r="AA440" i="21"/>
  <c r="AA440" i="22" s="1"/>
  <c r="AB440" i="20"/>
  <c r="AE440" i="20" s="1"/>
  <c r="AA437" i="21"/>
  <c r="AB437" i="20"/>
  <c r="AE437" i="20" s="1"/>
  <c r="Z442" i="20"/>
  <c r="AA456" i="21"/>
  <c r="AA456" i="22" s="1"/>
  <c r="AB456" i="20"/>
  <c r="AE456" i="20" s="1"/>
  <c r="AA457" i="21"/>
  <c r="AB457" i="20"/>
  <c r="AE457" i="20" s="1"/>
  <c r="Z462" i="21"/>
  <c r="Z414" i="21"/>
  <c r="Z414" i="22" s="1"/>
  <c r="Z456" i="21"/>
  <c r="Z451" i="21"/>
  <c r="AA451" i="20"/>
  <c r="AA451" i="21" s="1"/>
  <c r="AA451" i="22" s="1"/>
  <c r="AB455" i="21"/>
  <c r="AB455" i="22" s="1"/>
  <c r="AA462" i="21"/>
  <c r="AA462" i="22" s="1"/>
  <c r="AB462" i="20"/>
  <c r="AE462" i="20" s="1"/>
  <c r="AA414" i="21"/>
  <c r="AA414" i="22" s="1"/>
  <c r="AB414" i="20"/>
  <c r="Z453" i="21"/>
  <c r="Z453" i="22" s="1"/>
  <c r="AA415" i="20"/>
  <c r="AA415" i="21" s="1"/>
  <c r="AA415" i="22" s="1"/>
  <c r="N272" i="19"/>
  <c r="AD272" i="19" s="1"/>
  <c r="N141" i="19"/>
  <c r="AD141" i="19" s="1"/>
  <c r="N288" i="19"/>
  <c r="AD288" i="19" s="1"/>
  <c r="N271" i="19"/>
  <c r="AD271" i="19" s="1"/>
  <c r="N179" i="19"/>
  <c r="AD179" i="19" s="1"/>
  <c r="N195" i="19"/>
  <c r="AD195" i="19" s="1"/>
  <c r="N365" i="19"/>
  <c r="AD365" i="19" s="1"/>
  <c r="N102" i="19"/>
  <c r="AD102" i="19" s="1"/>
  <c r="N178" i="19"/>
  <c r="AD178" i="19" s="1"/>
  <c r="N327" i="19"/>
  <c r="AD327" i="19" s="1"/>
  <c r="N364" i="19"/>
  <c r="AD364" i="19" s="1"/>
  <c r="Z163" i="14"/>
  <c r="X65" i="14"/>
  <c r="N264" i="19"/>
  <c r="AD264" i="19" s="1"/>
  <c r="N133" i="19"/>
  <c r="AD133" i="19" s="1"/>
  <c r="N319" i="19"/>
  <c r="AD319" i="19" s="1"/>
  <c r="N357" i="19"/>
  <c r="AD357" i="19" s="1"/>
  <c r="N299" i="19"/>
  <c r="AD299" i="19" s="1"/>
  <c r="N113" i="19"/>
  <c r="AD113" i="19" s="1"/>
  <c r="N54" i="19"/>
  <c r="AD54" i="19" s="1"/>
  <c r="N226" i="19"/>
  <c r="AD226" i="19" s="1"/>
  <c r="N206" i="19"/>
  <c r="AD206" i="19" s="1"/>
  <c r="N171" i="19"/>
  <c r="AD171" i="19" s="1"/>
  <c r="N31" i="19"/>
  <c r="AD31" i="19" s="1"/>
  <c r="N72" i="19"/>
  <c r="AD72" i="19" s="1"/>
  <c r="AD73" i="19" s="1"/>
  <c r="N75" i="19"/>
  <c r="AD75" i="19" s="1"/>
  <c r="AD76" i="19" s="1"/>
  <c r="Z99" i="14"/>
  <c r="R71" i="14"/>
  <c r="Z82" i="14"/>
  <c r="AA444" i="22"/>
  <c r="Z460" i="22"/>
  <c r="Z376" i="21"/>
  <c r="Z376" i="22" s="1"/>
  <c r="AA460" i="20"/>
  <c r="AA460" i="21" s="1"/>
  <c r="Z465" i="20"/>
  <c r="Y438" i="22"/>
  <c r="Y439" i="21"/>
  <c r="Y447" i="22"/>
  <c r="Y448" i="21"/>
  <c r="AA452" i="20"/>
  <c r="AA441" i="21"/>
  <c r="Z450" i="21"/>
  <c r="Z447" i="21"/>
  <c r="Z438" i="21"/>
  <c r="N40" i="19"/>
  <c r="N60" i="19"/>
  <c r="AD60" i="19" s="1"/>
  <c r="Q65" i="14"/>
  <c r="T71" i="14"/>
  <c r="Z85" i="14"/>
  <c r="Z71" i="14"/>
  <c r="Z79" i="14"/>
  <c r="R65" i="14"/>
  <c r="Z58" i="14"/>
  <c r="W65" i="14"/>
  <c r="Y71" i="14"/>
  <c r="Q71" i="14"/>
  <c r="Z65" i="14"/>
  <c r="S42" i="14"/>
  <c r="Y65" i="14"/>
  <c r="V71" i="14"/>
  <c r="T42" i="14"/>
  <c r="V65" i="14"/>
  <c r="U65" i="14"/>
  <c r="U71" i="14"/>
  <c r="V42" i="14"/>
  <c r="Z113" i="14"/>
  <c r="W42" i="14"/>
  <c r="T65" i="14"/>
  <c r="Z401" i="14"/>
  <c r="X71" i="14"/>
  <c r="S71" i="14"/>
  <c r="Z297" i="14"/>
  <c r="X42" i="14"/>
  <c r="U387" i="20"/>
  <c r="W71" i="14"/>
  <c r="U386" i="20"/>
  <c r="U382" i="20"/>
  <c r="AA376" i="20"/>
  <c r="AA376" i="21" s="1"/>
  <c r="AA376" i="22" s="1"/>
  <c r="Z448" i="20"/>
  <c r="AA447" i="20"/>
  <c r="AA445" i="20"/>
  <c r="AB444" i="20"/>
  <c r="AB444" i="21" s="1"/>
  <c r="AE444" i="21" s="1"/>
  <c r="AA442" i="20"/>
  <c r="AB441" i="20"/>
  <c r="AB441" i="21" s="1"/>
  <c r="Z439" i="20"/>
  <c r="AA438" i="20"/>
  <c r="Z459" i="20"/>
  <c r="AA450" i="20"/>
  <c r="Z321" i="14"/>
  <c r="N69" i="19"/>
  <c r="N91" i="19"/>
  <c r="AD91" i="19" s="1"/>
  <c r="N82" i="19"/>
  <c r="AD82" i="19" s="1"/>
  <c r="N86" i="19"/>
  <c r="AD86" i="19" s="1"/>
  <c r="AD37" i="19"/>
  <c r="N85" i="19"/>
  <c r="AD85" i="19" s="1"/>
  <c r="N83" i="19"/>
  <c r="AD83" i="19" s="1"/>
  <c r="Z217" i="14"/>
  <c r="AD66" i="19"/>
  <c r="N48" i="19"/>
  <c r="S65" i="14"/>
  <c r="Z42" i="14"/>
  <c r="R42" i="14"/>
  <c r="U42" i="14"/>
  <c r="Y42" i="14"/>
  <c r="Q42" i="14"/>
  <c r="W259" i="19"/>
  <c r="W352" i="19"/>
  <c r="Z10" i="14"/>
  <c r="Z155" i="14"/>
  <c r="Z259" i="14"/>
  <c r="Z193" i="14"/>
  <c r="Z201" i="14"/>
  <c r="Z409" i="14"/>
  <c r="Z363" i="14"/>
  <c r="Z408" i="14"/>
  <c r="W256" i="19"/>
  <c r="Z200" i="14"/>
  <c r="Z465" i="21" l="1"/>
  <c r="AB453" i="21"/>
  <c r="AB453" i="22" s="1"/>
  <c r="AB464" i="21"/>
  <c r="AB464" i="22" s="1"/>
  <c r="AB457" i="21"/>
  <c r="AB457" i="22" s="1"/>
  <c r="AB458" i="21"/>
  <c r="AB458" i="22" s="1"/>
  <c r="AB443" i="21"/>
  <c r="AB443" i="22" s="1"/>
  <c r="AB437" i="21"/>
  <c r="AB437" i="22" s="1"/>
  <c r="AA463" i="22"/>
  <c r="AA445" i="21"/>
  <c r="AB462" i="21"/>
  <c r="AB462" i="22" s="1"/>
  <c r="Z462" i="22"/>
  <c r="AA458" i="22"/>
  <c r="Z440" i="22"/>
  <c r="Z442" i="21"/>
  <c r="U382" i="21"/>
  <c r="U382" i="22" s="1"/>
  <c r="AB454" i="20"/>
  <c r="AE454" i="20" s="1"/>
  <c r="Z422" i="22"/>
  <c r="U386" i="21"/>
  <c r="U386" i="22" s="1"/>
  <c r="AB415" i="20"/>
  <c r="AE415" i="20" s="1"/>
  <c r="Z454" i="22"/>
  <c r="AB461" i="21"/>
  <c r="AE461" i="20"/>
  <c r="AB451" i="20"/>
  <c r="AE451" i="20" s="1"/>
  <c r="AA437" i="22"/>
  <c r="Z443" i="22"/>
  <c r="Z445" i="21"/>
  <c r="AB422" i="21"/>
  <c r="AB422" i="22" s="1"/>
  <c r="AA455" i="22"/>
  <c r="AE455" i="21"/>
  <c r="AE455" i="22" s="1"/>
  <c r="U387" i="21"/>
  <c r="AE414" i="20"/>
  <c r="AB414" i="21"/>
  <c r="AB414" i="22" s="1"/>
  <c r="Z451" i="22"/>
  <c r="AA457" i="22"/>
  <c r="AB440" i="21"/>
  <c r="AB440" i="22" s="1"/>
  <c r="AB449" i="20"/>
  <c r="AE449" i="20" s="1"/>
  <c r="Z456" i="22"/>
  <c r="AB456" i="21"/>
  <c r="AB456" i="22" s="1"/>
  <c r="AE446" i="20"/>
  <c r="AB446" i="21"/>
  <c r="AB446" i="22" s="1"/>
  <c r="AB463" i="20"/>
  <c r="AE463" i="20" s="1"/>
  <c r="N192" i="19"/>
  <c r="AE192" i="19" s="1"/>
  <c r="N73" i="19"/>
  <c r="N20" i="19"/>
  <c r="AD20" i="19" s="1"/>
  <c r="N76" i="19"/>
  <c r="N9" i="19"/>
  <c r="AD9" i="19" s="1"/>
  <c r="AE444" i="22"/>
  <c r="AB441" i="22"/>
  <c r="AA460" i="22"/>
  <c r="AA465" i="21"/>
  <c r="Z450" i="22"/>
  <c r="Z459" i="21"/>
  <c r="AB460" i="20"/>
  <c r="AB460" i="21" s="1"/>
  <c r="AA465" i="20"/>
  <c r="AA438" i="21"/>
  <c r="AB452" i="20"/>
  <c r="AE452" i="20" s="1"/>
  <c r="AA442" i="21"/>
  <c r="AA441" i="22"/>
  <c r="AE441" i="21"/>
  <c r="Z438" i="22"/>
  <c r="Z439" i="21"/>
  <c r="AA450" i="21"/>
  <c r="AB444" i="22"/>
  <c r="Z448" i="21"/>
  <c r="Z447" i="22"/>
  <c r="AA452" i="21"/>
  <c r="AA452" i="22" s="1"/>
  <c r="AA447" i="21"/>
  <c r="AD40" i="19"/>
  <c r="Z214" i="14"/>
  <c r="Z318" i="14"/>
  <c r="Z110" i="14"/>
  <c r="V382" i="20"/>
  <c r="V386" i="20"/>
  <c r="V387" i="20"/>
  <c r="AA448" i="20"/>
  <c r="AB447" i="20"/>
  <c r="AB447" i="21" s="1"/>
  <c r="AB438" i="20"/>
  <c r="AB438" i="21" s="1"/>
  <c r="AA439" i="20"/>
  <c r="AE444" i="20"/>
  <c r="AE445" i="20" s="1"/>
  <c r="AB445" i="20"/>
  <c r="AA459" i="20"/>
  <c r="AB450" i="20"/>
  <c r="AB450" i="21" s="1"/>
  <c r="AB442" i="20"/>
  <c r="AE441" i="20"/>
  <c r="AE442" i="20" s="1"/>
  <c r="AB376" i="20"/>
  <c r="AB376" i="21" s="1"/>
  <c r="N78" i="19"/>
  <c r="AD48" i="19"/>
  <c r="AD52" i="19" s="1"/>
  <c r="N52" i="19"/>
  <c r="AD69" i="19"/>
  <c r="AD70" i="19" s="1"/>
  <c r="N70" i="19"/>
  <c r="N89" i="19"/>
  <c r="N285" i="19"/>
  <c r="W166" i="19"/>
  <c r="Z59" i="14"/>
  <c r="Z69" i="14"/>
  <c r="Z75" i="14"/>
  <c r="Z84" i="14"/>
  <c r="W186" i="19"/>
  <c r="W262" i="19"/>
  <c r="W163" i="19"/>
  <c r="W238" i="19"/>
  <c r="W355" i="19"/>
  <c r="Z81" i="14"/>
  <c r="W349" i="19"/>
  <c r="W331" i="19"/>
  <c r="Z87" i="14"/>
  <c r="Z100" i="14"/>
  <c r="Z89" i="14"/>
  <c r="W169" i="19"/>
  <c r="W279" i="19"/>
  <c r="Z51" i="14"/>
  <c r="Z304" i="14"/>
  <c r="AD192" i="19" l="1"/>
  <c r="AE464" i="21"/>
  <c r="AE464" i="22" s="1"/>
  <c r="AE457" i="21"/>
  <c r="AE457" i="22" s="1"/>
  <c r="AE437" i="21"/>
  <c r="AE437" i="22" s="1"/>
  <c r="AE453" i="21"/>
  <c r="AB445" i="21"/>
  <c r="AE458" i="21"/>
  <c r="AE458" i="22" s="1"/>
  <c r="AE443" i="21"/>
  <c r="AE462" i="21"/>
  <c r="AE462" i="22" s="1"/>
  <c r="AB415" i="21"/>
  <c r="AB415" i="22" s="1"/>
  <c r="AE414" i="21"/>
  <c r="AE414" i="22" s="1"/>
  <c r="V387" i="21"/>
  <c r="AB451" i="21"/>
  <c r="AE440" i="21"/>
  <c r="AE440" i="22" s="1"/>
  <c r="V386" i="21"/>
  <c r="V386" i="22" s="1"/>
  <c r="AB442" i="21"/>
  <c r="AE456" i="21"/>
  <c r="AE456" i="22" s="1"/>
  <c r="AB461" i="22"/>
  <c r="AE461" i="21"/>
  <c r="AE461" i="22" s="1"/>
  <c r="AE422" i="21"/>
  <c r="AE422" i="22" s="1"/>
  <c r="V382" i="21"/>
  <c r="V382" i="22" s="1"/>
  <c r="AE446" i="21"/>
  <c r="AE446" i="22" s="1"/>
  <c r="AB463" i="21"/>
  <c r="AB449" i="21"/>
  <c r="AB459" i="21" s="1"/>
  <c r="AB454" i="21"/>
  <c r="Z305" i="14"/>
  <c r="Z63" i="14"/>
  <c r="Z104" i="14"/>
  <c r="AB460" i="22"/>
  <c r="AE460" i="21"/>
  <c r="AB465" i="21"/>
  <c r="AB438" i="22"/>
  <c r="AB439" i="21"/>
  <c r="AB450" i="22"/>
  <c r="AE450" i="21"/>
  <c r="AE376" i="21"/>
  <c r="AE376" i="22" s="1"/>
  <c r="AB376" i="22"/>
  <c r="AA438" i="22"/>
  <c r="AA439" i="21"/>
  <c r="AB448" i="21"/>
  <c r="AB447" i="22"/>
  <c r="AE460" i="20"/>
  <c r="AE465" i="20" s="1"/>
  <c r="AB465" i="20"/>
  <c r="AE438" i="21"/>
  <c r="AA447" i="22"/>
  <c r="AA448" i="21"/>
  <c r="AE447" i="21"/>
  <c r="AA450" i="22"/>
  <c r="AA459" i="21"/>
  <c r="AB452" i="21"/>
  <c r="W382" i="20"/>
  <c r="W386" i="20"/>
  <c r="CB386" i="20" s="1"/>
  <c r="W387" i="20"/>
  <c r="AE376" i="20"/>
  <c r="AB459" i="20"/>
  <c r="AE450" i="20"/>
  <c r="AE459" i="20" s="1"/>
  <c r="AB439" i="20"/>
  <c r="AE438" i="20"/>
  <c r="AE439" i="20" s="1"/>
  <c r="AB448" i="20"/>
  <c r="AE447" i="20"/>
  <c r="AE448" i="20" s="1"/>
  <c r="AD89" i="19"/>
  <c r="AD93" i="19" s="1"/>
  <c r="N93" i="19"/>
  <c r="AD78" i="19"/>
  <c r="AD285" i="19"/>
  <c r="AE285" i="19"/>
  <c r="W308" i="19"/>
  <c r="Z96" i="14"/>
  <c r="W372" i="19"/>
  <c r="W145" i="19"/>
  <c r="AF350" i="46"/>
  <c r="AF344" i="46"/>
  <c r="AF274" i="46"/>
  <c r="AF371" i="46"/>
  <c r="AF368" i="46"/>
  <c r="AF327" i="46"/>
  <c r="AF322" i="46"/>
  <c r="AF287" i="46"/>
  <c r="AF278" i="46"/>
  <c r="AF275" i="46"/>
  <c r="AF234" i="46"/>
  <c r="AF185" i="46"/>
  <c r="AF182" i="46"/>
  <c r="AF164" i="46"/>
  <c r="AF141" i="46"/>
  <c r="AF136" i="46"/>
  <c r="AF74" i="46"/>
  <c r="AF71" i="46"/>
  <c r="AF68" i="46"/>
  <c r="AE442" i="21" l="1"/>
  <c r="AE445" i="21"/>
  <c r="AE415" i="21"/>
  <c r="AE415" i="22" s="1"/>
  <c r="W382" i="21"/>
  <c r="W382" i="22" s="1"/>
  <c r="CB382" i="20"/>
  <c r="AB454" i="22"/>
  <c r="AE454" i="21"/>
  <c r="AE454" i="22" s="1"/>
  <c r="AB449" i="22"/>
  <c r="AE449" i="21"/>
  <c r="AE449" i="22" s="1"/>
  <c r="AB451" i="22"/>
  <c r="AE451" i="21"/>
  <c r="AE451" i="22" s="1"/>
  <c r="W387" i="21"/>
  <c r="CB387" i="20"/>
  <c r="AB463" i="22"/>
  <c r="AE463" i="21"/>
  <c r="Z97" i="14"/>
  <c r="AE450" i="22"/>
  <c r="AE447" i="22"/>
  <c r="AE448" i="21"/>
  <c r="AE438" i="22"/>
  <c r="AE439" i="21"/>
  <c r="AE460" i="22"/>
  <c r="AE465" i="21"/>
  <c r="AE452" i="21"/>
  <c r="AE452" i="22" s="1"/>
  <c r="AB452" i="22"/>
  <c r="X386" i="20"/>
  <c r="X382" i="20"/>
  <c r="X387" i="20"/>
  <c r="W386" i="21"/>
  <c r="W6" i="19"/>
  <c r="AF276" i="46"/>
  <c r="AF359" i="46"/>
  <c r="AF362" i="46"/>
  <c r="AF208" i="46"/>
  <c r="AF345" i="46"/>
  <c r="AF346" i="46" s="1"/>
  <c r="AF117" i="46"/>
  <c r="AF184" i="46"/>
  <c r="AF290" i="46"/>
  <c r="AF303" i="46"/>
  <c r="AF347" i="46"/>
  <c r="AF161" i="46"/>
  <c r="AG315" i="46"/>
  <c r="AG318" i="46"/>
  <c r="AG367" i="46"/>
  <c r="AF205" i="46"/>
  <c r="AF158" i="46"/>
  <c r="AF233" i="46"/>
  <c r="AF238" i="46" s="1"/>
  <c r="AF104" i="46"/>
  <c r="AF119" i="46"/>
  <c r="AF165" i="46"/>
  <c r="AF166" i="46" s="1"/>
  <c r="AF177" i="46"/>
  <c r="AG197" i="46"/>
  <c r="AF200" i="46"/>
  <c r="AF201" i="46"/>
  <c r="AF228" i="46"/>
  <c r="AF302" i="46"/>
  <c r="AF329" i="46"/>
  <c r="AF361" i="46"/>
  <c r="AF107" i="46"/>
  <c r="AF65" i="46"/>
  <c r="AG210" i="46"/>
  <c r="AF223" i="46"/>
  <c r="AF277" i="46"/>
  <c r="AF300" i="46"/>
  <c r="AF301" i="46"/>
  <c r="AF181" i="46"/>
  <c r="AF186" i="46" s="1"/>
  <c r="AF298" i="46"/>
  <c r="AG129" i="46"/>
  <c r="AF112" i="46"/>
  <c r="AF176" i="46"/>
  <c r="AF251" i="46"/>
  <c r="AF258" i="46"/>
  <c r="AF321" i="46"/>
  <c r="AF360" i="46"/>
  <c r="AF227" i="46"/>
  <c r="AF174" i="46"/>
  <c r="AG200" i="46"/>
  <c r="AF210" i="46"/>
  <c r="AF252" i="46"/>
  <c r="AF162" i="46"/>
  <c r="AF167" i="46"/>
  <c r="AG287" i="46"/>
  <c r="AG298" i="46"/>
  <c r="AG353" i="46"/>
  <c r="AF367" i="46"/>
  <c r="AF372" i="46" s="1"/>
  <c r="AG207" i="46"/>
  <c r="AG212" i="46"/>
  <c r="AF229" i="46"/>
  <c r="AG258" i="46"/>
  <c r="AG354" i="46"/>
  <c r="AF92" i="46"/>
  <c r="AF315" i="46"/>
  <c r="AG257" i="46"/>
  <c r="AF173" i="46"/>
  <c r="AG201" i="46"/>
  <c r="AF209" i="46"/>
  <c r="AF236" i="46"/>
  <c r="AF267" i="46"/>
  <c r="AF268" i="46"/>
  <c r="AF269" i="46"/>
  <c r="AF304" i="46"/>
  <c r="AF351" i="46"/>
  <c r="AF352" i="46" s="1"/>
  <c r="AF363" i="46"/>
  <c r="AF88" i="46"/>
  <c r="AG222" i="46"/>
  <c r="AG132" i="46"/>
  <c r="AF132" i="46"/>
  <c r="AG351" i="46"/>
  <c r="AG350" i="46"/>
  <c r="AF135" i="46"/>
  <c r="AG165" i="46"/>
  <c r="AF196" i="46"/>
  <c r="AG199" i="46"/>
  <c r="AG208" i="46"/>
  <c r="AF211" i="46"/>
  <c r="AF270" i="46"/>
  <c r="AF292" i="46"/>
  <c r="AF293" i="46"/>
  <c r="AF316" i="46"/>
  <c r="AG182" i="46"/>
  <c r="AG254" i="46"/>
  <c r="AF108" i="46"/>
  <c r="AF47" i="46"/>
  <c r="AF318" i="46"/>
  <c r="AF194" i="46"/>
  <c r="AF254" i="46"/>
  <c r="AG194" i="46"/>
  <c r="AF257" i="46"/>
  <c r="AF326" i="46"/>
  <c r="AF331" i="46" s="1"/>
  <c r="AG170" i="46"/>
  <c r="AF36" i="46"/>
  <c r="AF106" i="46"/>
  <c r="AF175" i="46"/>
  <c r="AF198" i="46"/>
  <c r="AF212" i="46"/>
  <c r="AF134" i="46"/>
  <c r="AG227" i="46"/>
  <c r="AF305" i="46"/>
  <c r="AG209" i="46"/>
  <c r="AF294" i="46"/>
  <c r="AG328" i="46"/>
  <c r="AF370" i="46"/>
  <c r="AF19" i="46"/>
  <c r="AF101" i="46"/>
  <c r="AF115" i="46"/>
  <c r="AF118" i="46"/>
  <c r="AF103" i="46"/>
  <c r="AF116" i="46"/>
  <c r="AG101" i="46"/>
  <c r="AG112" i="46"/>
  <c r="AF114" i="46"/>
  <c r="AF105" i="46"/>
  <c r="AF129" i="46"/>
  <c r="AF130" i="46"/>
  <c r="AF142" i="46"/>
  <c r="AF183" i="46"/>
  <c r="AG211" i="46"/>
  <c r="AG235" i="46"/>
  <c r="AG142" i="46"/>
  <c r="AF159" i="46"/>
  <c r="AF168" i="46"/>
  <c r="AF197" i="46"/>
  <c r="AG130" i="46"/>
  <c r="AF170" i="46"/>
  <c r="AG181" i="46"/>
  <c r="AG223" i="46"/>
  <c r="AF291" i="46"/>
  <c r="AG162" i="46"/>
  <c r="AG164" i="46"/>
  <c r="AG196" i="46"/>
  <c r="AF140" i="46"/>
  <c r="AF145" i="46" s="1"/>
  <c r="AG161" i="46"/>
  <c r="AG168" i="46"/>
  <c r="AF199" i="46"/>
  <c r="AG205" i="46"/>
  <c r="AF143" i="46"/>
  <c r="AF172" i="46"/>
  <c r="AG198" i="46"/>
  <c r="AG261" i="46"/>
  <c r="AF266" i="46"/>
  <c r="AF320" i="46"/>
  <c r="AF222" i="46"/>
  <c r="AF235" i="46"/>
  <c r="AF260" i="46"/>
  <c r="AF283" i="46"/>
  <c r="AG329" i="46"/>
  <c r="AG283" i="46"/>
  <c r="AG344" i="46"/>
  <c r="AG274" i="46"/>
  <c r="AG275" i="46"/>
  <c r="AG316" i="46"/>
  <c r="AF354" i="46"/>
  <c r="AG251" i="46"/>
  <c r="AG252" i="46"/>
  <c r="AG260" i="46"/>
  <c r="AF265" i="46"/>
  <c r="AF279" i="46"/>
  <c r="AG347" i="46"/>
  <c r="AF207" i="46"/>
  <c r="AG255" i="46"/>
  <c r="AG348" i="46"/>
  <c r="AF328" i="46"/>
  <c r="AG356" i="46"/>
  <c r="AF358" i="46"/>
  <c r="AG345" i="46"/>
  <c r="AF255" i="46"/>
  <c r="AF261" i="46"/>
  <c r="AG301" i="46"/>
  <c r="AF348" i="46"/>
  <c r="AG302" i="46"/>
  <c r="AF353" i="46"/>
  <c r="AF356" i="46"/>
  <c r="AG361" i="46"/>
  <c r="AF289" i="46"/>
  <c r="AG327" i="46"/>
  <c r="AF369" i="46"/>
  <c r="AG304" i="46"/>
  <c r="AG368" i="46"/>
  <c r="X382" i="21" l="1"/>
  <c r="X382" i="22" s="1"/>
  <c r="AE459" i="21"/>
  <c r="X387" i="21"/>
  <c r="X386" i="21"/>
  <c r="X386" i="22" s="1"/>
  <c r="W386" i="22"/>
  <c r="AF349" i="46"/>
  <c r="AG317" i="46"/>
  <c r="AF253" i="46"/>
  <c r="AF163" i="46"/>
  <c r="AG186" i="46"/>
  <c r="AF122" i="46"/>
  <c r="AF79" i="46"/>
  <c r="AF21" i="46"/>
  <c r="AF91" i="46"/>
  <c r="AF308" i="46"/>
  <c r="AF226" i="46"/>
  <c r="AF224" i="46"/>
  <c r="AF42" i="46"/>
  <c r="AF215" i="46"/>
  <c r="AG226" i="46"/>
  <c r="AF259" i="46"/>
  <c r="AF133" i="46"/>
  <c r="AF72" i="46"/>
  <c r="AF73" i="46" s="1"/>
  <c r="AG259" i="46"/>
  <c r="AG183" i="46"/>
  <c r="AF365" i="46"/>
  <c r="AF84" i="46"/>
  <c r="AG355" i="46"/>
  <c r="AG131" i="46"/>
  <c r="AG88" i="46"/>
  <c r="AF160" i="46"/>
  <c r="AF69" i="46"/>
  <c r="AF70" i="46" s="1"/>
  <c r="AF319" i="46"/>
  <c r="AF22" i="46"/>
  <c r="AF83" i="46"/>
  <c r="AF113" i="46"/>
  <c r="AF80" i="46"/>
  <c r="AF206" i="46"/>
  <c r="AG215" i="46"/>
  <c r="AF81" i="46"/>
  <c r="AF317" i="46"/>
  <c r="AF8" i="46"/>
  <c r="AG224" i="46"/>
  <c r="AF169" i="46"/>
  <c r="AG357" i="46"/>
  <c r="AG366" i="46" s="1"/>
  <c r="AG37" i="46"/>
  <c r="AF82" i="46"/>
  <c r="AG72" i="46"/>
  <c r="AF15" i="46"/>
  <c r="AF256" i="46"/>
  <c r="AF26" i="46"/>
  <c r="AG319" i="46"/>
  <c r="AG325" i="46" s="1"/>
  <c r="AF299" i="46"/>
  <c r="AF24" i="46"/>
  <c r="AF262" i="46"/>
  <c r="AG256" i="46"/>
  <c r="AF23" i="46"/>
  <c r="AF25" i="46"/>
  <c r="AG75" i="46"/>
  <c r="AG206" i="46"/>
  <c r="AF11" i="46"/>
  <c r="AF41" i="46"/>
  <c r="AF43" i="46"/>
  <c r="AF12" i="46"/>
  <c r="AF49" i="46"/>
  <c r="AG352" i="46"/>
  <c r="AG69" i="46"/>
  <c r="AG166" i="46"/>
  <c r="AG68" i="46"/>
  <c r="AG363" i="46"/>
  <c r="AG300" i="46"/>
  <c r="AF37" i="46"/>
  <c r="AF38" i="46" s="1"/>
  <c r="AG71" i="46"/>
  <c r="AG303" i="46"/>
  <c r="AG308" i="46" s="1"/>
  <c r="AF272" i="46"/>
  <c r="AF131" i="46"/>
  <c r="AG236" i="46"/>
  <c r="AG267" i="46"/>
  <c r="AG359" i="46"/>
  <c r="AG8" i="46"/>
  <c r="AG276" i="46"/>
  <c r="AG178" i="46"/>
  <c r="AG74" i="46"/>
  <c r="AG173" i="46"/>
  <c r="AG143" i="46"/>
  <c r="AF357" i="46"/>
  <c r="AG177" i="46"/>
  <c r="AG167" i="46"/>
  <c r="AG169" i="46" s="1"/>
  <c r="AF75" i="46"/>
  <c r="AF76" i="46" s="1"/>
  <c r="AG364" i="46"/>
  <c r="AG268" i="46"/>
  <c r="AF178" i="46"/>
  <c r="AG19" i="46"/>
  <c r="AG49" i="46"/>
  <c r="AG117" i="46"/>
  <c r="AG346" i="46"/>
  <c r="AG253" i="46"/>
  <c r="AG349" i="46"/>
  <c r="AG163" i="46"/>
  <c r="AF179" i="46"/>
  <c r="AG264" i="46"/>
  <c r="AF66" i="46"/>
  <c r="AF67" i="46" s="1"/>
  <c r="AF50" i="46"/>
  <c r="AG365" i="46"/>
  <c r="AG171" i="46"/>
  <c r="AG180" i="46" s="1"/>
  <c r="AG371" i="46"/>
  <c r="AG266" i="46"/>
  <c r="AF195" i="46"/>
  <c r="AF355" i="46"/>
  <c r="AG270" i="46"/>
  <c r="AG174" i="46"/>
  <c r="AF13" i="46"/>
  <c r="AG372" i="46"/>
  <c r="AG265" i="46"/>
  <c r="AG279" i="46"/>
  <c r="AG320" i="46"/>
  <c r="AG290" i="46"/>
  <c r="AG175" i="46"/>
  <c r="AF288" i="46"/>
  <c r="AG118" i="46"/>
  <c r="AF10" i="46"/>
  <c r="AG114" i="46"/>
  <c r="AF90" i="46"/>
  <c r="AG358" i="46"/>
  <c r="AF271" i="46"/>
  <c r="AG293" i="46"/>
  <c r="AG321" i="46"/>
  <c r="AF171" i="46"/>
  <c r="AF180" i="46" s="1"/>
  <c r="AG141" i="46"/>
  <c r="AG133" i="46"/>
  <c r="AG102" i="46"/>
  <c r="AG113" i="46"/>
  <c r="AG50" i="46"/>
  <c r="AG36" i="46"/>
  <c r="AG360" i="46"/>
  <c r="AG326" i="46"/>
  <c r="AG331" i="46" s="1"/>
  <c r="AG277" i="46"/>
  <c r="AG292" i="46"/>
  <c r="AG289" i="46"/>
  <c r="AG134" i="46"/>
  <c r="AF364" i="46"/>
  <c r="AG299" i="46"/>
  <c r="AG278" i="46"/>
  <c r="AG262" i="46"/>
  <c r="AG195" i="46"/>
  <c r="AG288" i="46"/>
  <c r="AG104" i="46"/>
  <c r="AG185" i="46"/>
  <c r="AG291" i="46"/>
  <c r="AG228" i="46"/>
  <c r="AG369" i="46"/>
  <c r="AF264" i="46"/>
  <c r="AF102" i="46"/>
  <c r="AG140" i="46"/>
  <c r="AF14" i="46"/>
  <c r="AG116" i="46"/>
  <c r="AG158" i="46"/>
  <c r="AF89" i="46" l="1"/>
  <c r="AF93" i="46" s="1"/>
  <c r="AF325" i="46"/>
  <c r="AG73" i="46"/>
  <c r="AF139" i="46"/>
  <c r="AF85" i="46"/>
  <c r="AF9" i="46"/>
  <c r="AG122" i="46"/>
  <c r="AF78" i="46"/>
  <c r="AF366" i="46"/>
  <c r="AF29" i="46"/>
  <c r="AF86" i="46"/>
  <c r="AF40" i="46"/>
  <c r="AG76" i="46"/>
  <c r="AF20" i="46"/>
  <c r="AG70" i="46"/>
  <c r="AG172" i="46"/>
  <c r="AG107" i="46"/>
  <c r="AG294" i="46"/>
  <c r="AG362" i="46"/>
  <c r="AG48" i="46"/>
  <c r="AG24" i="46"/>
  <c r="AG90" i="46"/>
  <c r="AG25" i="46"/>
  <c r="AG176" i="46"/>
  <c r="AG80" i="46"/>
  <c r="AG13" i="46"/>
  <c r="AG115" i="46"/>
  <c r="AG79" i="46"/>
  <c r="AG108" i="46"/>
  <c r="AG285" i="46"/>
  <c r="AF48" i="46"/>
  <c r="AG139" i="46"/>
  <c r="AG84" i="46"/>
  <c r="AF285" i="46"/>
  <c r="AG14" i="46"/>
  <c r="AG297" i="46"/>
  <c r="AF297" i="46"/>
  <c r="AG65" i="46"/>
  <c r="AG204" i="46"/>
  <c r="AG159" i="46"/>
  <c r="AG160" i="46" s="1"/>
  <c r="AG370" i="46"/>
  <c r="AG233" i="46"/>
  <c r="AG41" i="46"/>
  <c r="AG23" i="46"/>
  <c r="AG38" i="46"/>
  <c r="AG85" i="46"/>
  <c r="AG271" i="46"/>
  <c r="AG305" i="46"/>
  <c r="AG119" i="46"/>
  <c r="AF204" i="46"/>
  <c r="AG234" i="46"/>
  <c r="AG179" i="46"/>
  <c r="AF99" i="46"/>
  <c r="AG269" i="46"/>
  <c r="AF111" i="46"/>
  <c r="AG135" i="46"/>
  <c r="AG92" i="46"/>
  <c r="AG111" i="46"/>
  <c r="AG145" i="46"/>
  <c r="AG82" i="46"/>
  <c r="AG81" i="46"/>
  <c r="AG106" i="46"/>
  <c r="AF192" i="46"/>
  <c r="AG184" i="46"/>
  <c r="AG11" i="46"/>
  <c r="AG21" i="46"/>
  <c r="AG103" i="46"/>
  <c r="AG105" i="46"/>
  <c r="AG22" i="46"/>
  <c r="AF18" i="46" l="1"/>
  <c r="AG99" i="46"/>
  <c r="AG192" i="46"/>
  <c r="AG66" i="46"/>
  <c r="AG67" i="46" s="1"/>
  <c r="AG29" i="46"/>
  <c r="AF6" i="46"/>
  <c r="AF52" i="46"/>
  <c r="AG40" i="46"/>
  <c r="AG12" i="46"/>
  <c r="AG238" i="46"/>
  <c r="AG26" i="46"/>
  <c r="AG20" i="46"/>
  <c r="AG42" i="46"/>
  <c r="AG10" i="46"/>
  <c r="AG91" i="46"/>
  <c r="AG86" i="46"/>
  <c r="AG272" i="46"/>
  <c r="AG83" i="46"/>
  <c r="AG9" i="46" l="1"/>
  <c r="AG15" i="46"/>
  <c r="AG78" i="46"/>
  <c r="AG89" i="46"/>
  <c r="AG47" i="46"/>
  <c r="AG6" i="46" l="1"/>
  <c r="AG93" i="46"/>
  <c r="AG18" i="46"/>
  <c r="AG52" i="46"/>
  <c r="AF263" i="46" l="1"/>
  <c r="AF273" i="46" s="1"/>
  <c r="AG263" i="46"/>
  <c r="AG273" i="46" s="1"/>
  <c r="AF225" i="46" l="1"/>
  <c r="AF232" i="46" s="1"/>
  <c r="AG225" i="46"/>
  <c r="AG232" i="46" s="1"/>
  <c r="AG77" i="46"/>
  <c r="AG87" i="46" s="1"/>
  <c r="AF77" i="46"/>
  <c r="AF87" i="46" s="1"/>
  <c r="AG4" i="46"/>
  <c r="AF4" i="46"/>
  <c r="AG39" i="46" l="1"/>
  <c r="AF39" i="46"/>
  <c r="AF46" i="46" l="1"/>
  <c r="AG46" i="46"/>
  <c r="Y102" i="14" l="1"/>
  <c r="Y101" i="14"/>
  <c r="Y86" i="14"/>
  <c r="Y83" i="14"/>
  <c r="Y80" i="14"/>
  <c r="Y60" i="14"/>
  <c r="Y163" i="14" l="1"/>
  <c r="Y99" i="14"/>
  <c r="Y85" i="14"/>
  <c r="Y82" i="14"/>
  <c r="Y79" i="14"/>
  <c r="Y58" i="14"/>
  <c r="Y113" i="14"/>
  <c r="Y321" i="14"/>
  <c r="Y217" i="14"/>
  <c r="Y297" i="14"/>
  <c r="Y401" i="14"/>
  <c r="V169" i="19"/>
  <c r="V163" i="19"/>
  <c r="V166" i="19"/>
  <c r="V352" i="19"/>
  <c r="V355" i="19"/>
  <c r="V259" i="19"/>
  <c r="V262" i="19"/>
  <c r="V349" i="19"/>
  <c r="Y10" i="14"/>
  <c r="Y259" i="14"/>
  <c r="Y193" i="14"/>
  <c r="Y408" i="14"/>
  <c r="Y409" i="14"/>
  <c r="Y155" i="14"/>
  <c r="Y200" i="14"/>
  <c r="Y201" i="14"/>
  <c r="Y363" i="14"/>
  <c r="X102" i="14"/>
  <c r="X101" i="14"/>
  <c r="X86" i="14"/>
  <c r="X83" i="14"/>
  <c r="X80" i="14"/>
  <c r="X60" i="14"/>
  <c r="X163" i="14" l="1"/>
  <c r="X82" i="14"/>
  <c r="X85" i="14"/>
  <c r="X99" i="14"/>
  <c r="X79" i="14"/>
  <c r="X58" i="14"/>
  <c r="Y110" i="14"/>
  <c r="Y214" i="14"/>
  <c r="Y318" i="14"/>
  <c r="X113" i="14"/>
  <c r="X297" i="14"/>
  <c r="X401" i="14"/>
  <c r="X217" i="14"/>
  <c r="X321" i="14"/>
  <c r="Y59" i="14"/>
  <c r="Y75" i="14"/>
  <c r="Y69" i="14"/>
  <c r="Y100" i="14"/>
  <c r="V256" i="19"/>
  <c r="V145" i="19"/>
  <c r="V279" i="19"/>
  <c r="V372" i="19"/>
  <c r="Y84" i="14"/>
  <c r="Y87" i="14"/>
  <c r="Y81" i="14"/>
  <c r="Y89" i="14"/>
  <c r="Y304" i="14"/>
  <c r="Y51" i="14"/>
  <c r="X259" i="14"/>
  <c r="X409" i="14"/>
  <c r="X408" i="14"/>
  <c r="X155" i="14"/>
  <c r="X200" i="14"/>
  <c r="X201" i="14"/>
  <c r="X193" i="14"/>
  <c r="X363" i="14"/>
  <c r="X10" i="14"/>
  <c r="X304" i="14" l="1"/>
  <c r="Y63" i="14"/>
  <c r="Y305" i="14"/>
  <c r="X318" i="14"/>
  <c r="X214" i="14"/>
  <c r="X110" i="14"/>
  <c r="X59" i="14"/>
  <c r="X69" i="14"/>
  <c r="X75" i="14"/>
  <c r="V186" i="19"/>
  <c r="Y104" i="14"/>
  <c r="V308" i="19"/>
  <c r="V331" i="19"/>
  <c r="V238" i="19"/>
  <c r="Y96" i="14"/>
  <c r="X87" i="14"/>
  <c r="X81" i="14"/>
  <c r="X100" i="14"/>
  <c r="X84" i="14"/>
  <c r="X89" i="14"/>
  <c r="X51" i="14"/>
  <c r="X305" i="14" l="1"/>
  <c r="Y97" i="14"/>
  <c r="X104" i="14"/>
  <c r="X96" i="14"/>
  <c r="V6" i="19"/>
  <c r="X63" i="14"/>
  <c r="X97" i="14" l="1"/>
  <c r="Q401" i="14" l="1"/>
  <c r="R321" i="14"/>
  <c r="R401" i="14"/>
  <c r="Q297" i="14"/>
  <c r="Q217" i="14"/>
  <c r="W297" i="14"/>
  <c r="W217" i="14"/>
  <c r="V297" i="14"/>
  <c r="Q321" i="14"/>
  <c r="V217" i="14"/>
  <c r="U297" i="14"/>
  <c r="W321" i="14"/>
  <c r="W401" i="14"/>
  <c r="U217" i="14"/>
  <c r="T297" i="14"/>
  <c r="V401" i="14"/>
  <c r="T217" i="14"/>
  <c r="S297" i="14"/>
  <c r="U321" i="14"/>
  <c r="U401" i="14"/>
  <c r="R297" i="14"/>
  <c r="W113" i="14"/>
  <c r="V113" i="14"/>
  <c r="U113" i="14"/>
  <c r="V321" i="14"/>
  <c r="T113" i="14"/>
  <c r="Q113" i="14"/>
  <c r="S113" i="14"/>
  <c r="S217" i="14"/>
  <c r="T321" i="14"/>
  <c r="T401" i="14"/>
  <c r="R113" i="14"/>
  <c r="R217" i="14"/>
  <c r="S321" i="14"/>
  <c r="S401" i="14"/>
  <c r="W102" i="14"/>
  <c r="W101" i="14"/>
  <c r="W86" i="14"/>
  <c r="W83" i="14"/>
  <c r="W80" i="14"/>
  <c r="W60" i="14"/>
  <c r="W163" i="14" l="1"/>
  <c r="W82" i="14"/>
  <c r="W85" i="14"/>
  <c r="W99" i="14"/>
  <c r="W58" i="14"/>
  <c r="W79" i="14"/>
  <c r="W259" i="14"/>
  <c r="W155" i="14"/>
  <c r="W363" i="14"/>
  <c r="W193" i="14"/>
  <c r="W201" i="14"/>
  <c r="W408" i="14"/>
  <c r="W200" i="14"/>
  <c r="W304" i="14"/>
  <c r="W409" i="14"/>
  <c r="W10" i="14"/>
  <c r="W214" i="14" l="1"/>
  <c r="W318" i="14"/>
  <c r="W305" i="14"/>
  <c r="W110" i="14"/>
  <c r="W59" i="14"/>
  <c r="W75" i="14"/>
  <c r="W69" i="14"/>
  <c r="W84" i="14"/>
  <c r="W81" i="14"/>
  <c r="W100" i="14"/>
  <c r="W87" i="14"/>
  <c r="W89" i="14"/>
  <c r="W96" i="14"/>
  <c r="W51" i="14"/>
  <c r="W97" i="14" l="1"/>
  <c r="W63" i="14"/>
  <c r="W104" i="14"/>
  <c r="V102" i="14"/>
  <c r="V101" i="14"/>
  <c r="V86" i="14"/>
  <c r="V83" i="14"/>
  <c r="V80" i="14"/>
  <c r="V60" i="14"/>
  <c r="V163" i="14" l="1"/>
  <c r="V82" i="14"/>
  <c r="V58" i="14"/>
  <c r="V85" i="14"/>
  <c r="V99" i="14"/>
  <c r="V79" i="14"/>
  <c r="V155" i="14"/>
  <c r="V201" i="14"/>
  <c r="V259" i="14"/>
  <c r="V409" i="14"/>
  <c r="V363" i="14"/>
  <c r="V408" i="14"/>
  <c r="V193" i="14"/>
  <c r="V200" i="14"/>
  <c r="V318" i="14" l="1"/>
  <c r="V214" i="14"/>
  <c r="V110" i="14"/>
  <c r="V69" i="14"/>
  <c r="V75" i="14"/>
  <c r="V304" i="14"/>
  <c r="V305" i="14" l="1"/>
  <c r="U102" i="14" l="1"/>
  <c r="T102" i="14"/>
  <c r="S102" i="14"/>
  <c r="R102" i="14"/>
  <c r="Q102" i="14"/>
  <c r="U101" i="14"/>
  <c r="T101" i="14"/>
  <c r="S101" i="14"/>
  <c r="R101" i="14"/>
  <c r="U86" i="14"/>
  <c r="T86" i="14"/>
  <c r="S86" i="14"/>
  <c r="R86" i="14"/>
  <c r="U83" i="14"/>
  <c r="T83" i="14"/>
  <c r="S83" i="14"/>
  <c r="R83" i="14"/>
  <c r="U80" i="14"/>
  <c r="T80" i="14"/>
  <c r="S80" i="14"/>
  <c r="R80" i="14"/>
  <c r="U60" i="14"/>
  <c r="T60" i="14"/>
  <c r="S60" i="14"/>
  <c r="R60" i="14"/>
  <c r="Q60" i="14"/>
  <c r="Q80" i="14"/>
  <c r="Q83" i="14"/>
  <c r="Q86" i="14"/>
  <c r="Q101" i="14"/>
  <c r="R163" i="14" l="1"/>
  <c r="U99" i="14"/>
  <c r="S163" i="14"/>
  <c r="T163" i="14"/>
  <c r="U163" i="14"/>
  <c r="S82" i="14"/>
  <c r="T82" i="14"/>
  <c r="R99" i="14"/>
  <c r="Q163" i="14"/>
  <c r="R85" i="14"/>
  <c r="U79" i="14"/>
  <c r="S85" i="14"/>
  <c r="R82" i="14"/>
  <c r="U85" i="14"/>
  <c r="T79" i="14"/>
  <c r="Q214" i="14"/>
  <c r="Q99" i="14"/>
  <c r="Q79" i="14"/>
  <c r="Q82" i="14"/>
  <c r="T85" i="14"/>
  <c r="S99" i="14"/>
  <c r="Q85" i="14"/>
  <c r="T99" i="14"/>
  <c r="R79" i="14"/>
  <c r="U82" i="14"/>
  <c r="S79" i="14"/>
  <c r="Q58" i="14"/>
  <c r="R58" i="14"/>
  <c r="S58" i="14"/>
  <c r="T58" i="14"/>
  <c r="U58" i="14"/>
  <c r="Q318" i="14"/>
  <c r="T201" i="14"/>
  <c r="R200" i="14"/>
  <c r="T200" i="14"/>
  <c r="S201" i="14"/>
  <c r="R201" i="14"/>
  <c r="U201" i="14"/>
  <c r="U200" i="14"/>
  <c r="S200" i="14"/>
  <c r="S259" i="14"/>
  <c r="Q304" i="14"/>
  <c r="Q305" i="14"/>
  <c r="S214" i="14" l="1"/>
  <c r="Q110" i="14"/>
  <c r="Q59" i="14"/>
  <c r="S75" i="14"/>
  <c r="R69" i="14"/>
  <c r="Q75" i="14"/>
  <c r="S69" i="14"/>
  <c r="U69" i="14"/>
  <c r="U75" i="14"/>
  <c r="R75" i="14"/>
  <c r="Q100" i="14"/>
  <c r="Q89" i="14"/>
  <c r="Q97" i="14"/>
  <c r="Q51" i="14"/>
  <c r="Q96" i="14"/>
  <c r="T69" i="14" l="1"/>
  <c r="Q69" i="14"/>
  <c r="T75" i="14"/>
  <c r="Q104" i="14"/>
  <c r="Q63" i="14"/>
  <c r="U10" i="14" l="1"/>
  <c r="U259" i="14"/>
  <c r="U214" i="14" l="1"/>
  <c r="U59" i="14"/>
  <c r="U100" i="14"/>
  <c r="U51" i="14"/>
  <c r="U96" i="14"/>
  <c r="U97" i="14"/>
  <c r="U89" i="14"/>
  <c r="U104" i="14" l="1"/>
  <c r="U63" i="14"/>
  <c r="U409" i="14" l="1"/>
  <c r="U408" i="14"/>
  <c r="U193" i="14"/>
  <c r="U155" i="14"/>
  <c r="U110" i="14" l="1"/>
  <c r="M294" i="21" l="1"/>
  <c r="M293" i="21"/>
  <c r="M289" i="21"/>
  <c r="M201" i="21"/>
  <c r="M200" i="21"/>
  <c r="M196" i="21"/>
  <c r="M108" i="21"/>
  <c r="M107" i="21"/>
  <c r="M103" i="21"/>
  <c r="M371" i="20"/>
  <c r="M370" i="20"/>
  <c r="M368" i="20"/>
  <c r="M367" i="20"/>
  <c r="M364" i="20"/>
  <c r="M363" i="20"/>
  <c r="M362" i="20"/>
  <c r="M360" i="20"/>
  <c r="M359" i="20"/>
  <c r="M358" i="20"/>
  <c r="M354" i="20"/>
  <c r="M351" i="20"/>
  <c r="M350" i="20"/>
  <c r="M345" i="20"/>
  <c r="M344" i="20"/>
  <c r="M329" i="20"/>
  <c r="M328" i="20"/>
  <c r="M327" i="20"/>
  <c r="M326" i="20"/>
  <c r="M322" i="20"/>
  <c r="M320" i="20"/>
  <c r="M318" i="20"/>
  <c r="M315" i="20"/>
  <c r="M305" i="20"/>
  <c r="M304" i="20"/>
  <c r="M302" i="20"/>
  <c r="M301" i="20"/>
  <c r="M300" i="20"/>
  <c r="M298" i="20"/>
  <c r="N294" i="20"/>
  <c r="N293" i="20"/>
  <c r="M292" i="20"/>
  <c r="M290" i="20"/>
  <c r="N289" i="20"/>
  <c r="M288" i="20"/>
  <c r="M287" i="20"/>
  <c r="M283" i="19"/>
  <c r="M283" i="20" s="1"/>
  <c r="M275" i="20"/>
  <c r="M271" i="20"/>
  <c r="M270" i="20"/>
  <c r="M269" i="20"/>
  <c r="M267" i="20"/>
  <c r="M266" i="20"/>
  <c r="M265" i="20"/>
  <c r="M263" i="20"/>
  <c r="M258" i="20"/>
  <c r="M254" i="20"/>
  <c r="M251" i="20"/>
  <c r="M236" i="20"/>
  <c r="M235" i="20"/>
  <c r="M234" i="20"/>
  <c r="M229" i="20"/>
  <c r="M228" i="20"/>
  <c r="M223" i="20"/>
  <c r="M212" i="20"/>
  <c r="M211" i="20"/>
  <c r="M210" i="20"/>
  <c r="M207" i="20"/>
  <c r="M205" i="20"/>
  <c r="N201" i="20"/>
  <c r="N200" i="20"/>
  <c r="M197" i="20"/>
  <c r="N196" i="20"/>
  <c r="M194" i="20"/>
  <c r="M190" i="19"/>
  <c r="M179" i="20"/>
  <c r="M178" i="20"/>
  <c r="M177" i="20"/>
  <c r="M167" i="20"/>
  <c r="M165" i="20"/>
  <c r="M158" i="20"/>
  <c r="M143" i="20"/>
  <c r="M142" i="20"/>
  <c r="M136" i="20"/>
  <c r="M135" i="20"/>
  <c r="M132" i="20"/>
  <c r="M119" i="20"/>
  <c r="M118" i="20"/>
  <c r="M117" i="20"/>
  <c r="M116" i="20"/>
  <c r="M114" i="20"/>
  <c r="M113" i="20"/>
  <c r="M112" i="20"/>
  <c r="N108" i="20"/>
  <c r="N107" i="20"/>
  <c r="M106" i="20"/>
  <c r="M104" i="20"/>
  <c r="N103" i="20"/>
  <c r="M102" i="20"/>
  <c r="M101" i="19"/>
  <c r="M99" i="19"/>
  <c r="M97" i="19"/>
  <c r="M97" i="20" s="1"/>
  <c r="M8" i="19"/>
  <c r="M6" i="19"/>
  <c r="M4" i="19"/>
  <c r="M117" i="21" l="1"/>
  <c r="M106" i="21"/>
  <c r="M106" i="22" s="1"/>
  <c r="M258" i="21"/>
  <c r="N103" i="21"/>
  <c r="N103" i="22" s="1"/>
  <c r="M143" i="21"/>
  <c r="M104" i="21"/>
  <c r="M104" i="22" s="1"/>
  <c r="M205" i="21"/>
  <c r="M205" i="22" s="1"/>
  <c r="M354" i="21"/>
  <c r="M368" i="21"/>
  <c r="M368" i="22" s="1"/>
  <c r="M18" i="19"/>
  <c r="P372" i="19"/>
  <c r="M389" i="19"/>
  <c r="AD389" i="19" s="1"/>
  <c r="M395" i="19"/>
  <c r="M404" i="19"/>
  <c r="AD404" i="19" s="1"/>
  <c r="N279" i="19"/>
  <c r="M393" i="19"/>
  <c r="M163" i="19"/>
  <c r="O166" i="19"/>
  <c r="O256" i="19"/>
  <c r="Q259" i="19"/>
  <c r="O331" i="19"/>
  <c r="N328" i="20"/>
  <c r="N352" i="19"/>
  <c r="Q355" i="19"/>
  <c r="M378" i="19"/>
  <c r="P279" i="19"/>
  <c r="N372" i="19"/>
  <c r="N163" i="19"/>
  <c r="P166" i="19"/>
  <c r="N169" i="19"/>
  <c r="O238" i="19"/>
  <c r="N326" i="20"/>
  <c r="O349" i="19"/>
  <c r="N349" i="19"/>
  <c r="Q352" i="19"/>
  <c r="P352" i="19"/>
  <c r="N355" i="19"/>
  <c r="M382" i="19"/>
  <c r="AD382" i="19" s="1"/>
  <c r="M386" i="19"/>
  <c r="AD386" i="19" s="1"/>
  <c r="M390" i="19"/>
  <c r="AD390" i="19" s="1"/>
  <c r="M161" i="20"/>
  <c r="M232" i="19"/>
  <c r="M225" i="20"/>
  <c r="M399" i="19"/>
  <c r="AD399" i="19" s="1"/>
  <c r="M403" i="19"/>
  <c r="AD403" i="19" s="1"/>
  <c r="Q262" i="19"/>
  <c r="N304" i="20"/>
  <c r="M432" i="19"/>
  <c r="AD432" i="19" s="1"/>
  <c r="M381" i="19"/>
  <c r="M385" i="19"/>
  <c r="M401" i="19"/>
  <c r="AD401" i="19" s="1"/>
  <c r="P163" i="19"/>
  <c r="M317" i="19"/>
  <c r="N135" i="20"/>
  <c r="M135" i="21"/>
  <c r="M207" i="21"/>
  <c r="N207" i="20"/>
  <c r="M211" i="21"/>
  <c r="N211" i="20"/>
  <c r="M254" i="21"/>
  <c r="N113" i="20"/>
  <c r="M113" i="21"/>
  <c r="M212" i="21"/>
  <c r="N212" i="20"/>
  <c r="M305" i="21"/>
  <c r="N305" i="20"/>
  <c r="M158" i="21"/>
  <c r="N196" i="21"/>
  <c r="O196" i="20"/>
  <c r="N197" i="20"/>
  <c r="M197" i="21"/>
  <c r="O200" i="20"/>
  <c r="N200" i="21"/>
  <c r="M165" i="21"/>
  <c r="N165" i="20"/>
  <c r="O201" i="20"/>
  <c r="N201" i="21"/>
  <c r="M210" i="21"/>
  <c r="N210" i="20"/>
  <c r="M410" i="19"/>
  <c r="AD410" i="19" s="1"/>
  <c r="M397" i="19"/>
  <c r="O107" i="20"/>
  <c r="N107" i="21"/>
  <c r="M115" i="20"/>
  <c r="M418" i="19"/>
  <c r="AD418" i="19" s="1"/>
  <c r="M133" i="20"/>
  <c r="M185" i="20"/>
  <c r="M215" i="19"/>
  <c r="M425" i="19"/>
  <c r="AD425" i="19" s="1"/>
  <c r="M206" i="20"/>
  <c r="M227" i="20"/>
  <c r="M273" i="19"/>
  <c r="M264" i="20"/>
  <c r="M276" i="20"/>
  <c r="N301" i="20"/>
  <c r="M301" i="21"/>
  <c r="N116" i="20"/>
  <c r="M116" i="21"/>
  <c r="N136" i="20"/>
  <c r="M136" i="21"/>
  <c r="M172" i="20"/>
  <c r="M223" i="21"/>
  <c r="N223" i="20"/>
  <c r="N234" i="20"/>
  <c r="N269" i="20"/>
  <c r="N290" i="20"/>
  <c r="M290" i="21"/>
  <c r="M322" i="21"/>
  <c r="N322" i="20"/>
  <c r="M358" i="21"/>
  <c r="N358" i="20"/>
  <c r="M367" i="21"/>
  <c r="N367" i="20"/>
  <c r="M407" i="19"/>
  <c r="AD407" i="19" s="1"/>
  <c r="M377" i="19"/>
  <c r="AD377" i="19" s="1"/>
  <c r="M394" i="19"/>
  <c r="M398" i="19"/>
  <c r="M402" i="19"/>
  <c r="AD402" i="19" s="1"/>
  <c r="M411" i="19"/>
  <c r="M419" i="19"/>
  <c r="M420" i="19"/>
  <c r="M412" i="19"/>
  <c r="M101" i="20"/>
  <c r="M105" i="20"/>
  <c r="M112" i="21"/>
  <c r="M131" i="19"/>
  <c r="M129" i="20"/>
  <c r="M159" i="20"/>
  <c r="O163" i="19"/>
  <c r="Q166" i="19"/>
  <c r="M186" i="19"/>
  <c r="M421" i="19"/>
  <c r="M182" i="20"/>
  <c r="M190" i="20"/>
  <c r="M224" i="19"/>
  <c r="M238" i="19"/>
  <c r="M427" i="19"/>
  <c r="AD427" i="19" s="1"/>
  <c r="Q238" i="19"/>
  <c r="M252" i="20"/>
  <c r="M256" i="19"/>
  <c r="M255" i="20"/>
  <c r="Q256" i="19"/>
  <c r="O259" i="19"/>
  <c r="M291" i="20"/>
  <c r="N331" i="19"/>
  <c r="M347" i="20"/>
  <c r="O103" i="20"/>
  <c r="N106" i="20"/>
  <c r="N117" i="20"/>
  <c r="M132" i="21"/>
  <c r="M168" i="20"/>
  <c r="M173" i="20"/>
  <c r="N178" i="20"/>
  <c r="M199" i="20"/>
  <c r="N229" i="20"/>
  <c r="M229" i="21"/>
  <c r="M261" i="20"/>
  <c r="N266" i="20"/>
  <c r="M266" i="21"/>
  <c r="M270" i="21"/>
  <c r="N270" i="20"/>
  <c r="M287" i="21"/>
  <c r="M298" i="21"/>
  <c r="N298" i="20"/>
  <c r="M302" i="21"/>
  <c r="N302" i="20"/>
  <c r="M319" i="20"/>
  <c r="M344" i="21"/>
  <c r="M344" i="22" s="1"/>
  <c r="N350" i="20"/>
  <c r="M350" i="21"/>
  <c r="M361" i="20"/>
  <c r="M364" i="21"/>
  <c r="N364" i="20"/>
  <c r="N368" i="20"/>
  <c r="M178" i="21"/>
  <c r="M145" i="19"/>
  <c r="M140" i="20"/>
  <c r="M164" i="20"/>
  <c r="M181" i="20"/>
  <c r="P186" i="19"/>
  <c r="M424" i="19"/>
  <c r="AD424" i="19" s="1"/>
  <c r="M195" i="20"/>
  <c r="M233" i="20"/>
  <c r="M260" i="20"/>
  <c r="M288" i="21"/>
  <c r="M346" i="20"/>
  <c r="M345" i="21"/>
  <c r="M102" i="21"/>
  <c r="N142" i="20"/>
  <c r="M142" i="21"/>
  <c r="N167" i="20"/>
  <c r="N177" i="20"/>
  <c r="M177" i="21"/>
  <c r="M228" i="21"/>
  <c r="N228" i="20"/>
  <c r="N265" i="20"/>
  <c r="M283" i="21"/>
  <c r="N294" i="21"/>
  <c r="O294" i="20"/>
  <c r="M318" i="21"/>
  <c r="N354" i="20"/>
  <c r="N363" i="20"/>
  <c r="M370" i="21"/>
  <c r="N370" i="20"/>
  <c r="M167" i="21"/>
  <c r="M408" i="19"/>
  <c r="M379" i="19"/>
  <c r="M383" i="19"/>
  <c r="M387" i="19"/>
  <c r="AD387" i="19" s="1"/>
  <c r="M409" i="19"/>
  <c r="M391" i="19"/>
  <c r="M111" i="19"/>
  <c r="M416" i="19"/>
  <c r="AD416" i="19" s="1"/>
  <c r="M122" i="19"/>
  <c r="M417" i="19"/>
  <c r="AD417" i="19" s="1"/>
  <c r="M130" i="20"/>
  <c r="N145" i="19"/>
  <c r="N166" i="19"/>
  <c r="O169" i="19"/>
  <c r="M174" i="20"/>
  <c r="N186" i="19"/>
  <c r="M183" i="20"/>
  <c r="N238" i="19"/>
  <c r="N235" i="20"/>
  <c r="M235" i="21"/>
  <c r="M253" i="19"/>
  <c r="N256" i="19"/>
  <c r="M257" i="20"/>
  <c r="P259" i="19"/>
  <c r="N262" i="19"/>
  <c r="M274" i="20"/>
  <c r="M278" i="20"/>
  <c r="M303" i="20"/>
  <c r="N329" i="20"/>
  <c r="M329" i="21"/>
  <c r="O352" i="19"/>
  <c r="M366" i="19"/>
  <c r="M434" i="19"/>
  <c r="AD434" i="19" s="1"/>
  <c r="O372" i="19"/>
  <c r="M100" i="20"/>
  <c r="N114" i="20"/>
  <c r="M114" i="21"/>
  <c r="M134" i="20"/>
  <c r="M170" i="20"/>
  <c r="N179" i="20"/>
  <c r="M179" i="21"/>
  <c r="M208" i="20"/>
  <c r="N236" i="20"/>
  <c r="M236" i="21"/>
  <c r="N292" i="20"/>
  <c r="M315" i="21"/>
  <c r="M320" i="21"/>
  <c r="N320" i="20"/>
  <c r="N345" i="20"/>
  <c r="M351" i="21"/>
  <c r="N351" i="20"/>
  <c r="N359" i="20"/>
  <c r="M362" i="21"/>
  <c r="N362" i="20"/>
  <c r="M371" i="21"/>
  <c r="N371" i="20"/>
  <c r="N108" i="21"/>
  <c r="M119" i="21"/>
  <c r="M194" i="21"/>
  <c r="M234" i="21"/>
  <c r="M251" i="21"/>
  <c r="M251" i="22" s="1"/>
  <c r="M265" i="21"/>
  <c r="N293" i="21"/>
  <c r="M328" i="21"/>
  <c r="M359" i="21"/>
  <c r="M380" i="19"/>
  <c r="M384" i="19"/>
  <c r="M388" i="19"/>
  <c r="AD388" i="19" s="1"/>
  <c r="M392" i="19"/>
  <c r="M396" i="19"/>
  <c r="M400" i="19"/>
  <c r="AD400" i="19" s="1"/>
  <c r="M413" i="19"/>
  <c r="N118" i="20"/>
  <c r="M118" i="21"/>
  <c r="P145" i="19"/>
  <c r="O145" i="19"/>
  <c r="N143" i="20"/>
  <c r="M162" i="20"/>
  <c r="P169" i="19"/>
  <c r="M180" i="19"/>
  <c r="M171" i="20"/>
  <c r="M175" i="20"/>
  <c r="O186" i="19"/>
  <c r="M184" i="20"/>
  <c r="M198" i="20"/>
  <c r="M426" i="19"/>
  <c r="AD426" i="19" s="1"/>
  <c r="M226" i="20"/>
  <c r="P238" i="19"/>
  <c r="P256" i="19"/>
  <c r="N259" i="19"/>
  <c r="P262" i="19"/>
  <c r="O262" i="19"/>
  <c r="M263" i="21"/>
  <c r="N267" i="20"/>
  <c r="M267" i="21"/>
  <c r="N271" i="20"/>
  <c r="M271" i="21"/>
  <c r="N275" i="20"/>
  <c r="M275" i="21"/>
  <c r="M308" i="19"/>
  <c r="M431" i="19"/>
  <c r="AD431" i="19" s="1"/>
  <c r="M299" i="20"/>
  <c r="M304" i="21"/>
  <c r="M326" i="21"/>
  <c r="N104" i="20"/>
  <c r="O108" i="20"/>
  <c r="N119" i="20"/>
  <c r="M141" i="20"/>
  <c r="M176" i="20"/>
  <c r="M209" i="20"/>
  <c r="M222" i="20"/>
  <c r="M268" i="20"/>
  <c r="N289" i="21"/>
  <c r="O289" i="20"/>
  <c r="O293" i="20"/>
  <c r="M300" i="21"/>
  <c r="N300" i="20"/>
  <c r="M316" i="20"/>
  <c r="M321" i="20"/>
  <c r="M327" i="21"/>
  <c r="M353" i="20"/>
  <c r="M357" i="20"/>
  <c r="M360" i="21"/>
  <c r="N360" i="20"/>
  <c r="M365" i="20"/>
  <c r="M369" i="20"/>
  <c r="M97" i="21"/>
  <c r="M269" i="21"/>
  <c r="M292" i="21"/>
  <c r="M363" i="21"/>
  <c r="O279" i="19"/>
  <c r="N308" i="19"/>
  <c r="M325" i="19"/>
  <c r="P331" i="19"/>
  <c r="M349" i="19"/>
  <c r="Q349" i="19"/>
  <c r="P355" i="19"/>
  <c r="O355" i="19"/>
  <c r="M272" i="20"/>
  <c r="M348" i="20"/>
  <c r="M356" i="20"/>
  <c r="M279" i="19"/>
  <c r="Q279" i="19"/>
  <c r="M297" i="19"/>
  <c r="M430" i="19"/>
  <c r="AD430" i="19" s="1"/>
  <c r="M331" i="19"/>
  <c r="M433" i="19"/>
  <c r="AD433" i="19" s="1"/>
  <c r="Q331" i="19"/>
  <c r="P349" i="19"/>
  <c r="M277" i="20"/>
  <c r="M286" i="20"/>
  <c r="M297" i="20"/>
  <c r="N327" i="20"/>
  <c r="M331" i="20"/>
  <c r="M352" i="20"/>
  <c r="N254" i="20"/>
  <c r="N258" i="20"/>
  <c r="M122" i="20"/>
  <c r="O308" i="19"/>
  <c r="M346" i="19"/>
  <c r="M372" i="19"/>
  <c r="Q372" i="19"/>
  <c r="M204" i="19"/>
  <c r="Q169" i="19"/>
  <c r="M139" i="19"/>
  <c r="M160" i="19"/>
  <c r="Q145" i="19"/>
  <c r="Q163" i="19"/>
  <c r="Q186" i="19"/>
  <c r="N301" i="21" l="1"/>
  <c r="N301" i="22" s="1"/>
  <c r="N104" i="21"/>
  <c r="N104" i="22" s="1"/>
  <c r="N177" i="21"/>
  <c r="N177" i="22" s="1"/>
  <c r="N290" i="21"/>
  <c r="N290" i="22" s="1"/>
  <c r="N206" i="20"/>
  <c r="N267" i="21"/>
  <c r="N267" i="22" s="1"/>
  <c r="M169" i="20"/>
  <c r="N358" i="21"/>
  <c r="N358" i="22" s="1"/>
  <c r="O289" i="21"/>
  <c r="O289" i="22" s="1"/>
  <c r="O294" i="21"/>
  <c r="M238" i="20"/>
  <c r="N178" i="21"/>
  <c r="N116" i="21"/>
  <c r="N116" i="22" s="1"/>
  <c r="M161" i="21"/>
  <c r="M161" i="22" s="1"/>
  <c r="M259" i="20"/>
  <c r="O304" i="20"/>
  <c r="O304" i="21" s="1"/>
  <c r="N300" i="21"/>
  <c r="N300" i="22" s="1"/>
  <c r="N143" i="21"/>
  <c r="N143" i="22" s="1"/>
  <c r="N329" i="21"/>
  <c r="N329" i="22" s="1"/>
  <c r="N370" i="21"/>
  <c r="N265" i="21"/>
  <c r="N302" i="21"/>
  <c r="N302" i="22" s="1"/>
  <c r="N266" i="21"/>
  <c r="M139" i="20"/>
  <c r="O328" i="20"/>
  <c r="P328" i="20" s="1"/>
  <c r="N212" i="21"/>
  <c r="N212" i="22" s="1"/>
  <c r="N362" i="21"/>
  <c r="N362" i="22" s="1"/>
  <c r="N359" i="21"/>
  <c r="N359" i="22" s="1"/>
  <c r="N114" i="21"/>
  <c r="N114" i="22" s="1"/>
  <c r="N228" i="21"/>
  <c r="N228" i="22" s="1"/>
  <c r="N261" i="20"/>
  <c r="N261" i="21" s="1"/>
  <c r="M256" i="20"/>
  <c r="N322" i="21"/>
  <c r="N322" i="22" s="1"/>
  <c r="M273" i="20"/>
  <c r="O196" i="21"/>
  <c r="O196" i="22" s="1"/>
  <c r="N113" i="21"/>
  <c r="N113" i="22" s="1"/>
  <c r="N234" i="21"/>
  <c r="N234" i="22" s="1"/>
  <c r="N299" i="20"/>
  <c r="N299" i="21" s="1"/>
  <c r="N130" i="20"/>
  <c r="N130" i="21" s="1"/>
  <c r="M166" i="20"/>
  <c r="N275" i="21"/>
  <c r="N275" i="22" s="1"/>
  <c r="N229" i="21"/>
  <c r="N229" i="22" s="1"/>
  <c r="N252" i="20"/>
  <c r="O252" i="20" s="1"/>
  <c r="M111" i="20"/>
  <c r="N136" i="21"/>
  <c r="N136" i="22" s="1"/>
  <c r="N211" i="21"/>
  <c r="N211" i="22" s="1"/>
  <c r="M225" i="21"/>
  <c r="M225" i="22" s="1"/>
  <c r="AD391" i="19"/>
  <c r="M391" i="20"/>
  <c r="AD384" i="19"/>
  <c r="M384" i="20"/>
  <c r="AD421" i="19"/>
  <c r="M421" i="20"/>
  <c r="AD394" i="19"/>
  <c r="M394" i="20"/>
  <c r="AD392" i="19"/>
  <c r="M392" i="20"/>
  <c r="AD380" i="19"/>
  <c r="M380" i="20"/>
  <c r="AD383" i="19"/>
  <c r="M383" i="20"/>
  <c r="AD412" i="19"/>
  <c r="M412" i="20"/>
  <c r="AD385" i="19"/>
  <c r="M385" i="20"/>
  <c r="AD409" i="19"/>
  <c r="M409" i="20"/>
  <c r="AD398" i="19"/>
  <c r="M398" i="20"/>
  <c r="AD413" i="19"/>
  <c r="M413" i="20"/>
  <c r="AD408" i="19"/>
  <c r="M408" i="20"/>
  <c r="AD420" i="19"/>
  <c r="M420" i="20"/>
  <c r="AD397" i="19"/>
  <c r="M397" i="20"/>
  <c r="AD381" i="19"/>
  <c r="M381" i="20"/>
  <c r="AD395" i="19"/>
  <c r="M395" i="20"/>
  <c r="AD419" i="19"/>
  <c r="M419" i="20"/>
  <c r="AD393" i="19"/>
  <c r="M393" i="20"/>
  <c r="AD396" i="19"/>
  <c r="M396" i="20"/>
  <c r="AD411" i="19"/>
  <c r="M411" i="20"/>
  <c r="O351" i="20"/>
  <c r="N298" i="21"/>
  <c r="N167" i="21"/>
  <c r="N350" i="21"/>
  <c r="N165" i="21"/>
  <c r="N165" i="22" s="1"/>
  <c r="N326" i="21"/>
  <c r="N326" i="22" s="1"/>
  <c r="N367" i="21"/>
  <c r="O364" i="20"/>
  <c r="O271" i="20"/>
  <c r="AD169" i="19"/>
  <c r="X143" i="19"/>
  <c r="X258" i="19"/>
  <c r="AD262" i="19"/>
  <c r="O326" i="20"/>
  <c r="N328" i="21"/>
  <c r="N328" i="22" s="1"/>
  <c r="M253" i="20"/>
  <c r="M215" i="20"/>
  <c r="M180" i="20"/>
  <c r="O113" i="20"/>
  <c r="M349" i="20"/>
  <c r="AD355" i="19"/>
  <c r="M193" i="20"/>
  <c r="N304" i="21"/>
  <c r="N304" i="22" s="1"/>
  <c r="M145" i="20"/>
  <c r="N161" i="20"/>
  <c r="AD352" i="19"/>
  <c r="M284" i="20"/>
  <c r="N352" i="20"/>
  <c r="AD145" i="19"/>
  <c r="AD166" i="19"/>
  <c r="AD256" i="19"/>
  <c r="Y229" i="19"/>
  <c r="X229" i="19"/>
  <c r="X236" i="19"/>
  <c r="X165" i="19"/>
  <c r="X167" i="19"/>
  <c r="AD163" i="19"/>
  <c r="AD279" i="19"/>
  <c r="AD259" i="19"/>
  <c r="O167" i="20"/>
  <c r="M346" i="21"/>
  <c r="N351" i="21"/>
  <c r="X164" i="19"/>
  <c r="X168" i="19"/>
  <c r="O165" i="20"/>
  <c r="O179" i="20"/>
  <c r="N277" i="20"/>
  <c r="M277" i="21"/>
  <c r="M292" i="22"/>
  <c r="M369" i="21"/>
  <c r="N369" i="20"/>
  <c r="M360" i="22"/>
  <c r="N289" i="22"/>
  <c r="M222" i="21"/>
  <c r="O119" i="20"/>
  <c r="M275" i="22"/>
  <c r="M232" i="20"/>
  <c r="M226" i="21"/>
  <c r="N226" i="20"/>
  <c r="N171" i="20"/>
  <c r="M171" i="21"/>
  <c r="N162" i="20"/>
  <c r="M162" i="21"/>
  <c r="O118" i="20"/>
  <c r="N118" i="21"/>
  <c r="N118" i="22" s="1"/>
  <c r="N293" i="22"/>
  <c r="M194" i="22"/>
  <c r="O292" i="20"/>
  <c r="M208" i="21"/>
  <c r="N208" i="20"/>
  <c r="N134" i="20"/>
  <c r="M134" i="21"/>
  <c r="N278" i="20"/>
  <c r="M278" i="21"/>
  <c r="O235" i="20"/>
  <c r="N183" i="20"/>
  <c r="M183" i="21"/>
  <c r="O363" i="20"/>
  <c r="M318" i="22"/>
  <c r="O368" i="20"/>
  <c r="M364" i="22"/>
  <c r="M325" i="20"/>
  <c r="M319" i="21"/>
  <c r="N319" i="20"/>
  <c r="M298" i="22"/>
  <c r="O270" i="20"/>
  <c r="N173" i="20"/>
  <c r="M173" i="21"/>
  <c r="O117" i="20"/>
  <c r="M129" i="21"/>
  <c r="M101" i="21"/>
  <c r="M111" i="21" s="1"/>
  <c r="M358" i="22"/>
  <c r="M290" i="22"/>
  <c r="O269" i="20"/>
  <c r="M223" i="22"/>
  <c r="N172" i="20"/>
  <c r="M172" i="21"/>
  <c r="O136" i="20"/>
  <c r="N276" i="20"/>
  <c r="M276" i="21"/>
  <c r="M133" i="21"/>
  <c r="P107" i="20"/>
  <c r="O210" i="20"/>
  <c r="P201" i="20"/>
  <c r="P200" i="20"/>
  <c r="O197" i="20"/>
  <c r="M158" i="22"/>
  <c r="O305" i="20"/>
  <c r="M113" i="22"/>
  <c r="O207" i="20"/>
  <c r="O178" i="20"/>
  <c r="AD372" i="19"/>
  <c r="AD349" i="19"/>
  <c r="AD331" i="19"/>
  <c r="M131" i="20"/>
  <c r="N327" i="21"/>
  <c r="N327" i="22" s="1"/>
  <c r="M356" i="21"/>
  <c r="O107" i="21"/>
  <c r="M365" i="21"/>
  <c r="N365" i="20"/>
  <c r="M366" i="20"/>
  <c r="M357" i="21"/>
  <c r="N357" i="20"/>
  <c r="N321" i="20"/>
  <c r="M321" i="21"/>
  <c r="N209" i="20"/>
  <c r="M209" i="21"/>
  <c r="P108" i="20"/>
  <c r="O275" i="20"/>
  <c r="M267" i="22"/>
  <c r="M263" i="22"/>
  <c r="M198" i="21"/>
  <c r="N198" i="20"/>
  <c r="N184" i="20"/>
  <c r="M184" i="21"/>
  <c r="M265" i="22"/>
  <c r="N108" i="22"/>
  <c r="O362" i="20"/>
  <c r="M315" i="22"/>
  <c r="M179" i="22"/>
  <c r="O329" i="20"/>
  <c r="N274" i="20"/>
  <c r="M274" i="21"/>
  <c r="N174" i="20"/>
  <c r="M174" i="21"/>
  <c r="N117" i="21"/>
  <c r="O370" i="20"/>
  <c r="N363" i="21"/>
  <c r="N363" i="22" s="1"/>
  <c r="M286" i="21"/>
  <c r="M283" i="22"/>
  <c r="O177" i="20"/>
  <c r="O142" i="20"/>
  <c r="M297" i="21"/>
  <c r="M288" i="22"/>
  <c r="N260" i="20"/>
  <c r="M260" i="21"/>
  <c r="M195" i="21"/>
  <c r="N181" i="20"/>
  <c r="M181" i="21"/>
  <c r="N140" i="20"/>
  <c r="M140" i="21"/>
  <c r="M178" i="22"/>
  <c r="N368" i="21"/>
  <c r="M361" i="21"/>
  <c r="N361" i="20"/>
  <c r="O350" i="20"/>
  <c r="O302" i="20"/>
  <c r="N270" i="21"/>
  <c r="N270" i="22" s="1"/>
  <c r="O266" i="20"/>
  <c r="O229" i="20"/>
  <c r="N199" i="20"/>
  <c r="M199" i="21"/>
  <c r="N168" i="20"/>
  <c r="M168" i="21"/>
  <c r="O106" i="20"/>
  <c r="N106" i="21"/>
  <c r="M347" i="21"/>
  <c r="N347" i="20"/>
  <c r="M255" i="21"/>
  <c r="N255" i="20"/>
  <c r="M191" i="20"/>
  <c r="M190" i="21"/>
  <c r="O108" i="21"/>
  <c r="O367" i="20"/>
  <c r="O322" i="20"/>
  <c r="M224" i="20"/>
  <c r="N227" i="20"/>
  <c r="M227" i="21"/>
  <c r="O200" i="21"/>
  <c r="O211" i="20"/>
  <c r="M135" i="22"/>
  <c r="AD238" i="19"/>
  <c r="N348" i="20"/>
  <c r="M348" i="21"/>
  <c r="M269" i="22"/>
  <c r="O360" i="20"/>
  <c r="M353" i="21"/>
  <c r="N353" i="20"/>
  <c r="N316" i="20"/>
  <c r="M316" i="21"/>
  <c r="P293" i="20"/>
  <c r="M268" i="21"/>
  <c r="N268" i="20"/>
  <c r="N176" i="20"/>
  <c r="M176" i="21"/>
  <c r="O104" i="20"/>
  <c r="M331" i="21"/>
  <c r="M331" i="22" s="1"/>
  <c r="M326" i="22"/>
  <c r="M271" i="22"/>
  <c r="N175" i="20"/>
  <c r="M175" i="21"/>
  <c r="M362" i="22"/>
  <c r="M352" i="21"/>
  <c r="O320" i="20"/>
  <c r="N320" i="21"/>
  <c r="N320" i="22" s="1"/>
  <c r="M317" i="20"/>
  <c r="O236" i="20"/>
  <c r="N179" i="21"/>
  <c r="O114" i="20"/>
  <c r="N257" i="20"/>
  <c r="M257" i="21"/>
  <c r="N235" i="21"/>
  <c r="N235" i="22" s="1"/>
  <c r="M370" i="22"/>
  <c r="P294" i="20"/>
  <c r="O228" i="20"/>
  <c r="M102" i="22"/>
  <c r="M355" i="20"/>
  <c r="M287" i="22"/>
  <c r="M261" i="21"/>
  <c r="M132" i="22"/>
  <c r="P103" i="20"/>
  <c r="N105" i="20"/>
  <c r="M105" i="21"/>
  <c r="M367" i="22"/>
  <c r="O290" i="20"/>
  <c r="O223" i="20"/>
  <c r="O116" i="20"/>
  <c r="O301" i="20"/>
  <c r="N264" i="20"/>
  <c r="M264" i="21"/>
  <c r="N185" i="20"/>
  <c r="M185" i="21"/>
  <c r="N201" i="22"/>
  <c r="M197" i="22"/>
  <c r="P196" i="20"/>
  <c r="N305" i="21"/>
  <c r="N305" i="22" s="1"/>
  <c r="O212" i="20"/>
  <c r="M254" i="22"/>
  <c r="N207" i="21"/>
  <c r="O135" i="20"/>
  <c r="AD186" i="19"/>
  <c r="M163" i="20"/>
  <c r="N133" i="20"/>
  <c r="M262" i="20"/>
  <c r="O254" i="20"/>
  <c r="O354" i="20"/>
  <c r="O345" i="20"/>
  <c r="N272" i="20"/>
  <c r="M272" i="21"/>
  <c r="M100" i="21"/>
  <c r="M97" i="22"/>
  <c r="N360" i="21"/>
  <c r="M327" i="22"/>
  <c r="O300" i="20"/>
  <c r="P289" i="20"/>
  <c r="N141" i="20"/>
  <c r="M141" i="21"/>
  <c r="M308" i="20"/>
  <c r="M299" i="21"/>
  <c r="N271" i="21"/>
  <c r="N271" i="22" s="1"/>
  <c r="O267" i="20"/>
  <c r="O143" i="20"/>
  <c r="M234" i="22"/>
  <c r="O371" i="20"/>
  <c r="N371" i="21"/>
  <c r="N371" i="22" s="1"/>
  <c r="O359" i="20"/>
  <c r="M320" i="22"/>
  <c r="N292" i="21"/>
  <c r="N292" i="22" s="1"/>
  <c r="N236" i="21"/>
  <c r="N236" i="22" s="1"/>
  <c r="M170" i="21"/>
  <c r="M303" i="21"/>
  <c r="N303" i="20"/>
  <c r="M130" i="21"/>
  <c r="M372" i="21"/>
  <c r="N354" i="21"/>
  <c r="O265" i="20"/>
  <c r="M228" i="22"/>
  <c r="N345" i="21"/>
  <c r="N233" i="20"/>
  <c r="M233" i="21"/>
  <c r="N164" i="20"/>
  <c r="M164" i="21"/>
  <c r="M166" i="21" s="1"/>
  <c r="N119" i="21"/>
  <c r="N119" i="22" s="1"/>
  <c r="O103" i="21"/>
  <c r="N364" i="21"/>
  <c r="N364" i="22" s="1"/>
  <c r="O298" i="20"/>
  <c r="M291" i="21"/>
  <c r="N291" i="20"/>
  <c r="M252" i="21"/>
  <c r="M253" i="21" s="1"/>
  <c r="N182" i="20"/>
  <c r="M182" i="21"/>
  <c r="N159" i="20"/>
  <c r="M159" i="21"/>
  <c r="M160" i="20"/>
  <c r="M122" i="21"/>
  <c r="M112" i="22"/>
  <c r="N258" i="21"/>
  <c r="O358" i="20"/>
  <c r="N269" i="21"/>
  <c r="N269" i="22" s="1"/>
  <c r="O234" i="20"/>
  <c r="N223" i="21"/>
  <c r="M204" i="20"/>
  <c r="M98" i="20"/>
  <c r="O293" i="21"/>
  <c r="M206" i="21"/>
  <c r="N115" i="20"/>
  <c r="M115" i="21"/>
  <c r="N107" i="22"/>
  <c r="N210" i="21"/>
  <c r="N210" i="22" s="1"/>
  <c r="O201" i="21"/>
  <c r="N200" i="22"/>
  <c r="N197" i="21"/>
  <c r="N197" i="22" s="1"/>
  <c r="N196" i="22"/>
  <c r="N142" i="21"/>
  <c r="N142" i="22" s="1"/>
  <c r="N254" i="21"/>
  <c r="N135" i="21"/>
  <c r="N135" i="22" s="1"/>
  <c r="N331" i="20"/>
  <c r="O327" i="20"/>
  <c r="O258" i="20"/>
  <c r="X208" i="19"/>
  <c r="X209" i="19"/>
  <c r="X212" i="19"/>
  <c r="X228" i="19"/>
  <c r="X261" i="19"/>
  <c r="X252" i="19"/>
  <c r="X257" i="19"/>
  <c r="X274" i="19"/>
  <c r="X207" i="19"/>
  <c r="X211" i="19"/>
  <c r="X227" i="19"/>
  <c r="X210" i="19"/>
  <c r="X223" i="19"/>
  <c r="N252" i="21" l="1"/>
  <c r="N252" i="22" s="1"/>
  <c r="N308" i="20"/>
  <c r="O130" i="20"/>
  <c r="O130" i="21" s="1"/>
  <c r="O261" i="20"/>
  <c r="P261" i="20" s="1"/>
  <c r="O299" i="20"/>
  <c r="O299" i="21" s="1"/>
  <c r="P304" i="20"/>
  <c r="P304" i="21" s="1"/>
  <c r="AD304" i="21" s="1"/>
  <c r="AD304" i="22" s="1"/>
  <c r="O114" i="21"/>
  <c r="O114" i="22" s="1"/>
  <c r="O207" i="21"/>
  <c r="O210" i="21"/>
  <c r="O210" i="22" s="1"/>
  <c r="N173" i="21"/>
  <c r="N173" i="22" s="1"/>
  <c r="N134" i="21"/>
  <c r="N134" i="22" s="1"/>
  <c r="O119" i="21"/>
  <c r="O119" i="22" s="1"/>
  <c r="O328" i="21"/>
  <c r="O328" i="22" s="1"/>
  <c r="N291" i="21"/>
  <c r="N291" i="22" s="1"/>
  <c r="O359" i="21"/>
  <c r="O359" i="22" s="1"/>
  <c r="N105" i="21"/>
  <c r="N105" i="22" s="1"/>
  <c r="N268" i="21"/>
  <c r="N268" i="22" s="1"/>
  <c r="N199" i="21"/>
  <c r="N199" i="22" s="1"/>
  <c r="N198" i="21"/>
  <c r="N198" i="22" s="1"/>
  <c r="P107" i="21"/>
  <c r="P107" i="22" s="1"/>
  <c r="O269" i="21"/>
  <c r="O269" i="22" s="1"/>
  <c r="O363" i="21"/>
  <c r="O363" i="22" s="1"/>
  <c r="N208" i="21"/>
  <c r="N208" i="22" s="1"/>
  <c r="N162" i="21"/>
  <c r="N162" i="22" s="1"/>
  <c r="P326" i="20"/>
  <c r="Q326" i="20" s="1"/>
  <c r="N184" i="21"/>
  <c r="N184" i="22" s="1"/>
  <c r="N277" i="21"/>
  <c r="O351" i="21"/>
  <c r="O351" i="22" s="1"/>
  <c r="O206" i="20"/>
  <c r="O206" i="21" s="1"/>
  <c r="N264" i="21"/>
  <c r="N264" i="22" s="1"/>
  <c r="O228" i="21"/>
  <c r="O228" i="22" s="1"/>
  <c r="O236" i="21"/>
  <c r="O236" i="22" s="1"/>
  <c r="N175" i="21"/>
  <c r="N175" i="22" s="1"/>
  <c r="O229" i="21"/>
  <c r="O298" i="21"/>
  <c r="O301" i="21"/>
  <c r="N183" i="21"/>
  <c r="N183" i="22" s="1"/>
  <c r="O364" i="21"/>
  <c r="P196" i="21"/>
  <c r="AD196" i="21" s="1"/>
  <c r="AD196" i="22" s="1"/>
  <c r="O235" i="21"/>
  <c r="O235" i="22" s="1"/>
  <c r="N226" i="21"/>
  <c r="N226" i="22" s="1"/>
  <c r="N369" i="21"/>
  <c r="N369" i="22" s="1"/>
  <c r="O113" i="21"/>
  <c r="O113" i="22" s="1"/>
  <c r="O371" i="21"/>
  <c r="O371" i="22" s="1"/>
  <c r="O322" i="21"/>
  <c r="O322" i="22" s="1"/>
  <c r="O265" i="21"/>
  <c r="N141" i="21"/>
  <c r="N141" i="22" s="1"/>
  <c r="N272" i="21"/>
  <c r="N272" i="22" s="1"/>
  <c r="O223" i="21"/>
  <c r="O320" i="21"/>
  <c r="O320" i="22" s="1"/>
  <c r="N316" i="21"/>
  <c r="N316" i="22" s="1"/>
  <c r="O106" i="21"/>
  <c r="O302" i="21"/>
  <c r="O302" i="22" s="1"/>
  <c r="O177" i="21"/>
  <c r="O177" i="22" s="1"/>
  <c r="N174" i="21"/>
  <c r="N174" i="22" s="1"/>
  <c r="O275" i="21"/>
  <c r="O275" i="22" s="1"/>
  <c r="O197" i="21"/>
  <c r="O197" i="22" s="1"/>
  <c r="O136" i="21"/>
  <c r="O252" i="21"/>
  <c r="O252" i="22" s="1"/>
  <c r="O362" i="21"/>
  <c r="O362" i="22" s="1"/>
  <c r="O305" i="21"/>
  <c r="O358" i="21"/>
  <c r="O358" i="22" s="1"/>
  <c r="O267" i="21"/>
  <c r="O267" i="22" s="1"/>
  <c r="O345" i="21"/>
  <c r="O345" i="22" s="1"/>
  <c r="O104" i="21"/>
  <c r="O104" i="22" s="1"/>
  <c r="O211" i="21"/>
  <c r="O211" i="22" s="1"/>
  <c r="O350" i="21"/>
  <c r="P108" i="21"/>
  <c r="AD108" i="21" s="1"/>
  <c r="AD108" i="22" s="1"/>
  <c r="N365" i="21"/>
  <c r="N365" i="22" s="1"/>
  <c r="P200" i="21"/>
  <c r="P200" i="22" s="1"/>
  <c r="O117" i="21"/>
  <c r="O117" i="22" s="1"/>
  <c r="N278" i="21"/>
  <c r="N278" i="22" s="1"/>
  <c r="O165" i="21"/>
  <c r="O165" i="22" s="1"/>
  <c r="O167" i="21"/>
  <c r="O167" i="22" s="1"/>
  <c r="N357" i="21"/>
  <c r="N357" i="22" s="1"/>
  <c r="N319" i="21"/>
  <c r="N319" i="22" s="1"/>
  <c r="N171" i="21"/>
  <c r="N171" i="22" s="1"/>
  <c r="N206" i="21"/>
  <c r="N206" i="22" s="1"/>
  <c r="O300" i="21"/>
  <c r="O354" i="21"/>
  <c r="O354" i="22" s="1"/>
  <c r="N361" i="21"/>
  <c r="N361" i="22" s="1"/>
  <c r="O178" i="21"/>
  <c r="P201" i="21"/>
  <c r="AD201" i="21" s="1"/>
  <c r="AD201" i="22" s="1"/>
  <c r="O368" i="21"/>
  <c r="O368" i="22" s="1"/>
  <c r="O118" i="21"/>
  <c r="O118" i="22" s="1"/>
  <c r="Y212" i="19"/>
  <c r="AE212" i="19" s="1"/>
  <c r="Y228" i="19"/>
  <c r="AE228" i="19" s="1"/>
  <c r="Y210" i="19"/>
  <c r="AE210" i="19" s="1"/>
  <c r="Y207" i="19"/>
  <c r="AE207" i="19" s="1"/>
  <c r="Y209" i="19"/>
  <c r="AE209" i="19" s="1"/>
  <c r="Y211" i="19"/>
  <c r="AE211" i="19" s="1"/>
  <c r="Y223" i="19"/>
  <c r="AE223" i="19" s="1"/>
  <c r="Y227" i="19"/>
  <c r="AE227" i="19" s="1"/>
  <c r="Y274" i="19"/>
  <c r="AE274" i="19" s="1"/>
  <c r="Y208" i="19"/>
  <c r="AE208" i="19" s="1"/>
  <c r="Y252" i="19"/>
  <c r="AE252" i="19" s="1"/>
  <c r="Y143" i="19"/>
  <c r="Y198" i="19"/>
  <c r="M394" i="21"/>
  <c r="N394" i="20"/>
  <c r="M393" i="21"/>
  <c r="N393" i="20"/>
  <c r="M397" i="21"/>
  <c r="N397" i="20"/>
  <c r="M398" i="21"/>
  <c r="N398" i="20"/>
  <c r="M383" i="21"/>
  <c r="N383" i="20"/>
  <c r="M421" i="21"/>
  <c r="N421" i="20"/>
  <c r="M396" i="21"/>
  <c r="N396" i="20"/>
  <c r="M413" i="21"/>
  <c r="N413" i="20"/>
  <c r="M419" i="21"/>
  <c r="N419" i="20"/>
  <c r="M420" i="21"/>
  <c r="M424" i="20"/>
  <c r="N420" i="20"/>
  <c r="M410" i="20"/>
  <c r="M409" i="21"/>
  <c r="N409" i="20"/>
  <c r="M380" i="21"/>
  <c r="M377" i="20"/>
  <c r="N380" i="20"/>
  <c r="M384" i="21"/>
  <c r="N384" i="20"/>
  <c r="M412" i="21"/>
  <c r="N412" i="20"/>
  <c r="M418" i="20"/>
  <c r="M411" i="21"/>
  <c r="M411" i="22" s="1"/>
  <c r="N411" i="20"/>
  <c r="M395" i="21"/>
  <c r="N395" i="20"/>
  <c r="M408" i="21"/>
  <c r="N408" i="20"/>
  <c r="M385" i="21"/>
  <c r="N385" i="20"/>
  <c r="M392" i="21"/>
  <c r="M401" i="20"/>
  <c r="N392" i="20"/>
  <c r="M391" i="21"/>
  <c r="M391" i="22" s="1"/>
  <c r="N391" i="20"/>
  <c r="M390" i="20"/>
  <c r="M381" i="21"/>
  <c r="N381" i="20"/>
  <c r="AE229" i="19"/>
  <c r="P351" i="20"/>
  <c r="X200" i="19"/>
  <c r="X199" i="19"/>
  <c r="X201" i="19"/>
  <c r="X196" i="19"/>
  <c r="X254" i="19"/>
  <c r="P308" i="19"/>
  <c r="N367" i="22"/>
  <c r="N347" i="21"/>
  <c r="M163" i="21"/>
  <c r="N254" i="22"/>
  <c r="N348" i="21"/>
  <c r="N140" i="21"/>
  <c r="N195" i="20"/>
  <c r="N161" i="21"/>
  <c r="N261" i="22"/>
  <c r="N233" i="21"/>
  <c r="N238" i="21" s="1"/>
  <c r="N238" i="22" s="1"/>
  <c r="N255" i="21"/>
  <c r="N255" i="22" s="1"/>
  <c r="N181" i="21"/>
  <c r="N274" i="21"/>
  <c r="N279" i="21" s="1"/>
  <c r="N260" i="21"/>
  <c r="N262" i="21" s="1"/>
  <c r="N259" i="20"/>
  <c r="N353" i="21"/>
  <c r="N355" i="21" s="1"/>
  <c r="N352" i="21"/>
  <c r="N167" i="22"/>
  <c r="AD308" i="19"/>
  <c r="O326" i="21"/>
  <c r="O326" i="22" s="1"/>
  <c r="U169" i="19"/>
  <c r="U145" i="19"/>
  <c r="Y322" i="19"/>
  <c r="X198" i="19"/>
  <c r="X197" i="19"/>
  <c r="X166" i="19"/>
  <c r="N351" i="22"/>
  <c r="X322" i="19"/>
  <c r="U166" i="19"/>
  <c r="P113" i="20"/>
  <c r="O161" i="20"/>
  <c r="P167" i="20"/>
  <c r="P165" i="20"/>
  <c r="R166" i="19"/>
  <c r="N262" i="20"/>
  <c r="P345" i="20"/>
  <c r="N288" i="20"/>
  <c r="O352" i="20"/>
  <c r="N257" i="21"/>
  <c r="P354" i="20"/>
  <c r="Q308" i="19"/>
  <c r="O304" i="22"/>
  <c r="M206" i="22"/>
  <c r="M215" i="21"/>
  <c r="P234" i="20"/>
  <c r="M186" i="21"/>
  <c r="M182" i="22"/>
  <c r="O103" i="22"/>
  <c r="O164" i="20"/>
  <c r="N345" i="22"/>
  <c r="N303" i="21"/>
  <c r="N303" i="22" s="1"/>
  <c r="P143" i="20"/>
  <c r="M141" i="22"/>
  <c r="AD289" i="20"/>
  <c r="Q289" i="20"/>
  <c r="P254" i="20"/>
  <c r="N166" i="20"/>
  <c r="P135" i="20"/>
  <c r="P212" i="20"/>
  <c r="O185" i="20"/>
  <c r="O264" i="20"/>
  <c r="P116" i="20"/>
  <c r="P290" i="20"/>
  <c r="AD294" i="20"/>
  <c r="Q294" i="20"/>
  <c r="P179" i="20"/>
  <c r="O175" i="20"/>
  <c r="O176" i="20"/>
  <c r="Q293" i="20"/>
  <c r="AD293" i="20"/>
  <c r="P360" i="20"/>
  <c r="O200" i="22"/>
  <c r="O227" i="20"/>
  <c r="P367" i="20"/>
  <c r="N106" i="22"/>
  <c r="O199" i="20"/>
  <c r="P266" i="20"/>
  <c r="O140" i="20"/>
  <c r="M262" i="21"/>
  <c r="P142" i="20"/>
  <c r="AD328" i="20"/>
  <c r="Q328" i="20"/>
  <c r="N117" i="22"/>
  <c r="M274" i="22"/>
  <c r="P329" i="20"/>
  <c r="O198" i="20"/>
  <c r="O209" i="20"/>
  <c r="O321" i="20"/>
  <c r="M365" i="22"/>
  <c r="M356" i="22"/>
  <c r="O276" i="20"/>
  <c r="O172" i="20"/>
  <c r="M319" i="22"/>
  <c r="M325" i="21"/>
  <c r="M169" i="21"/>
  <c r="P292" i="20"/>
  <c r="N163" i="20"/>
  <c r="O162" i="20"/>
  <c r="M226" i="22"/>
  <c r="M232" i="21"/>
  <c r="P271" i="20"/>
  <c r="O277" i="20"/>
  <c r="O201" i="22"/>
  <c r="O234" i="21"/>
  <c r="P358" i="20"/>
  <c r="M160" i="21"/>
  <c r="O291" i="20"/>
  <c r="M131" i="21"/>
  <c r="M131" i="22" s="1"/>
  <c r="M130" i="22"/>
  <c r="M170" i="22"/>
  <c r="P300" i="20"/>
  <c r="M272" i="22"/>
  <c r="AD196" i="20"/>
  <c r="Q196" i="20"/>
  <c r="N185" i="21"/>
  <c r="N185" i="22" s="1"/>
  <c r="O105" i="20"/>
  <c r="O257" i="20"/>
  <c r="P114" i="20"/>
  <c r="P104" i="20"/>
  <c r="P293" i="21"/>
  <c r="AD293" i="21" s="1"/>
  <c r="AD293" i="22" s="1"/>
  <c r="O360" i="21"/>
  <c r="M348" i="22"/>
  <c r="M349" i="21"/>
  <c r="O108" i="22"/>
  <c r="O347" i="20"/>
  <c r="O168" i="20"/>
  <c r="N169" i="20"/>
  <c r="P350" i="20"/>
  <c r="N372" i="21"/>
  <c r="N368" i="22"/>
  <c r="M181" i="22"/>
  <c r="M204" i="21"/>
  <c r="M195" i="22"/>
  <c r="M174" i="22"/>
  <c r="O274" i="20"/>
  <c r="M198" i="22"/>
  <c r="N209" i="21"/>
  <c r="N321" i="21"/>
  <c r="N321" i="22" s="1"/>
  <c r="P305" i="20"/>
  <c r="P197" i="20"/>
  <c r="AD201" i="20"/>
  <c r="Q201" i="20"/>
  <c r="Q107" i="20"/>
  <c r="AD107" i="20"/>
  <c r="P136" i="20"/>
  <c r="P269" i="20"/>
  <c r="M129" i="22"/>
  <c r="O183" i="20"/>
  <c r="O278" i="20"/>
  <c r="O208" i="20"/>
  <c r="P118" i="20"/>
  <c r="P119" i="20"/>
  <c r="O369" i="20"/>
  <c r="X169" i="19"/>
  <c r="O115" i="20"/>
  <c r="O159" i="20"/>
  <c r="O182" i="20"/>
  <c r="M238" i="21"/>
  <c r="M238" i="22" s="1"/>
  <c r="M233" i="22"/>
  <c r="P265" i="20"/>
  <c r="O303" i="20"/>
  <c r="P371" i="20"/>
  <c r="P267" i="20"/>
  <c r="M299" i="22"/>
  <c r="N145" i="20"/>
  <c r="O141" i="20"/>
  <c r="O272" i="20"/>
  <c r="P301" i="20"/>
  <c r="P223" i="20"/>
  <c r="Q103" i="20"/>
  <c r="AD103" i="20"/>
  <c r="P228" i="20"/>
  <c r="P236" i="20"/>
  <c r="P320" i="20"/>
  <c r="M176" i="22"/>
  <c r="O268" i="20"/>
  <c r="M317" i="21"/>
  <c r="M317" i="22" s="1"/>
  <c r="M316" i="22"/>
  <c r="O353" i="20"/>
  <c r="N355" i="20"/>
  <c r="M227" i="22"/>
  <c r="P322" i="20"/>
  <c r="M193" i="21"/>
  <c r="M191" i="21"/>
  <c r="M190" i="22"/>
  <c r="O255" i="20"/>
  <c r="N256" i="20"/>
  <c r="P106" i="20"/>
  <c r="P229" i="20"/>
  <c r="O361" i="20"/>
  <c r="O260" i="20"/>
  <c r="P177" i="20"/>
  <c r="P370" i="20"/>
  <c r="M184" i="22"/>
  <c r="Q108" i="20"/>
  <c r="AD108" i="20"/>
  <c r="O357" i="20"/>
  <c r="O107" i="22"/>
  <c r="M139" i="21"/>
  <c r="M133" i="22"/>
  <c r="M276" i="22"/>
  <c r="M172" i="22"/>
  <c r="O173" i="20"/>
  <c r="P270" i="20"/>
  <c r="M308" i="21"/>
  <c r="P363" i="20"/>
  <c r="M134" i="22"/>
  <c r="M180" i="21"/>
  <c r="M171" i="22"/>
  <c r="M222" i="22"/>
  <c r="O258" i="21"/>
  <c r="O258" i="22" s="1"/>
  <c r="O133" i="20"/>
  <c r="N115" i="21"/>
  <c r="N115" i="22" s="1"/>
  <c r="O293" i="22"/>
  <c r="N223" i="22"/>
  <c r="N258" i="22"/>
  <c r="N159" i="21"/>
  <c r="N182" i="21"/>
  <c r="M291" i="22"/>
  <c r="P178" i="20"/>
  <c r="P298" i="20"/>
  <c r="N164" i="21"/>
  <c r="O233" i="20"/>
  <c r="N238" i="20"/>
  <c r="N354" i="22"/>
  <c r="P359" i="20"/>
  <c r="O143" i="21"/>
  <c r="N331" i="21"/>
  <c r="N331" i="22" s="1"/>
  <c r="P289" i="21"/>
  <c r="M98" i="21"/>
  <c r="O254" i="21"/>
  <c r="O135" i="21"/>
  <c r="O212" i="21"/>
  <c r="M273" i="21"/>
  <c r="M264" i="22"/>
  <c r="O116" i="21"/>
  <c r="O290" i="21"/>
  <c r="M105" i="22"/>
  <c r="P103" i="21"/>
  <c r="P364" i="20"/>
  <c r="P294" i="21"/>
  <c r="M259" i="21"/>
  <c r="O179" i="21"/>
  <c r="N176" i="21"/>
  <c r="O316" i="20"/>
  <c r="M355" i="21"/>
  <c r="O348" i="20"/>
  <c r="N349" i="20"/>
  <c r="N102" i="20"/>
  <c r="P211" i="20"/>
  <c r="N227" i="21"/>
  <c r="O367" i="21"/>
  <c r="M255" i="22"/>
  <c r="M256" i="21"/>
  <c r="M347" i="22"/>
  <c r="N168" i="21"/>
  <c r="M199" i="22"/>
  <c r="O266" i="21"/>
  <c r="P302" i="20"/>
  <c r="M145" i="21"/>
  <c r="M145" i="22" s="1"/>
  <c r="M140" i="22"/>
  <c r="O181" i="20"/>
  <c r="O142" i="21"/>
  <c r="O142" i="22" s="1"/>
  <c r="M284" i="21"/>
  <c r="P328" i="21"/>
  <c r="O370" i="21"/>
  <c r="O174" i="20"/>
  <c r="O329" i="21"/>
  <c r="P362" i="20"/>
  <c r="O184" i="20"/>
  <c r="P275" i="20"/>
  <c r="M321" i="22"/>
  <c r="M366" i="21"/>
  <c r="M357" i="22"/>
  <c r="O365" i="20"/>
  <c r="O327" i="21"/>
  <c r="P207" i="20"/>
  <c r="AD200" i="20"/>
  <c r="Q200" i="20"/>
  <c r="P210" i="20"/>
  <c r="N133" i="21"/>
  <c r="N276" i="21"/>
  <c r="N172" i="21"/>
  <c r="N172" i="22" s="1"/>
  <c r="M224" i="21"/>
  <c r="M224" i="22" s="1"/>
  <c r="M101" i="22"/>
  <c r="P117" i="20"/>
  <c r="O270" i="21"/>
  <c r="O319" i="20"/>
  <c r="P368" i="20"/>
  <c r="M183" i="22"/>
  <c r="P235" i="20"/>
  <c r="O134" i="20"/>
  <c r="O292" i="21"/>
  <c r="M162" i="22"/>
  <c r="O171" i="20"/>
  <c r="O226" i="20"/>
  <c r="O271" i="21"/>
  <c r="M279" i="21"/>
  <c r="M369" i="22"/>
  <c r="M277" i="22"/>
  <c r="N308" i="21"/>
  <c r="R163" i="19"/>
  <c r="X255" i="19"/>
  <c r="X259" i="19"/>
  <c r="U262" i="19"/>
  <c r="O308" i="20"/>
  <c r="P299" i="20"/>
  <c r="O331" i="20"/>
  <c r="P327" i="20"/>
  <c r="P258" i="20"/>
  <c r="P252" i="20"/>
  <c r="X226" i="19"/>
  <c r="X206" i="19"/>
  <c r="X328" i="19"/>
  <c r="X347" i="19"/>
  <c r="X298" i="19"/>
  <c r="X351" i="19"/>
  <c r="X353" i="19"/>
  <c r="X354" i="19"/>
  <c r="X367" i="19"/>
  <c r="T10" i="14"/>
  <c r="S10" i="14"/>
  <c r="R10" i="14"/>
  <c r="Q10" i="14"/>
  <c r="T305" i="14"/>
  <c r="S305" i="14"/>
  <c r="R305" i="14"/>
  <c r="T304" i="14"/>
  <c r="S304" i="14"/>
  <c r="R304" i="14"/>
  <c r="S295" i="14"/>
  <c r="R295" i="14"/>
  <c r="Q295" i="14"/>
  <c r="S292" i="14"/>
  <c r="R292" i="14"/>
  <c r="Q292" i="14"/>
  <c r="S289" i="14"/>
  <c r="R289" i="14"/>
  <c r="Q289" i="14"/>
  <c r="T259" i="14"/>
  <c r="R259" i="14"/>
  <c r="T409" i="14"/>
  <c r="S409" i="14"/>
  <c r="R409" i="14"/>
  <c r="T408" i="14"/>
  <c r="S408" i="14"/>
  <c r="R408" i="14"/>
  <c r="S399" i="14"/>
  <c r="R399" i="14"/>
  <c r="Q399" i="14"/>
  <c r="S396" i="14"/>
  <c r="R396" i="14"/>
  <c r="Q396" i="14"/>
  <c r="S393" i="14"/>
  <c r="R393" i="14"/>
  <c r="Q393" i="14"/>
  <c r="T363" i="14"/>
  <c r="S363" i="14"/>
  <c r="R363" i="14"/>
  <c r="T193" i="14"/>
  <c r="S193" i="14"/>
  <c r="R193" i="14"/>
  <c r="S191" i="14"/>
  <c r="R191" i="14"/>
  <c r="Q191" i="14"/>
  <c r="S188" i="14"/>
  <c r="R188" i="14"/>
  <c r="Q188" i="14"/>
  <c r="S185" i="14"/>
  <c r="R185" i="14"/>
  <c r="Q185" i="14"/>
  <c r="T155" i="14"/>
  <c r="S155" i="14"/>
  <c r="P206" i="20" l="1"/>
  <c r="P206" i="21" s="1"/>
  <c r="P206" i="22" s="1"/>
  <c r="P108" i="22"/>
  <c r="O261" i="21"/>
  <c r="P130" i="20"/>
  <c r="P130" i="21" s="1"/>
  <c r="O301" i="22"/>
  <c r="Q304" i="20"/>
  <c r="Q304" i="21" s="1"/>
  <c r="AD304" i="20"/>
  <c r="O305" i="22"/>
  <c r="AD326" i="20"/>
  <c r="P326" i="21"/>
  <c r="P326" i="22" s="1"/>
  <c r="N145" i="21"/>
  <c r="N145" i="22" s="1"/>
  <c r="AD200" i="21"/>
  <c r="AD200" i="22" s="1"/>
  <c r="N163" i="21"/>
  <c r="O229" i="22"/>
  <c r="AD107" i="21"/>
  <c r="AD107" i="22" s="1"/>
  <c r="O136" i="22"/>
  <c r="O352" i="21"/>
  <c r="O300" i="22"/>
  <c r="P201" i="22"/>
  <c r="O106" i="22"/>
  <c r="O223" i="22"/>
  <c r="P196" i="22"/>
  <c r="O308" i="21"/>
  <c r="P304" i="22"/>
  <c r="O141" i="21"/>
  <c r="O141" i="22" s="1"/>
  <c r="P329" i="21"/>
  <c r="P329" i="22" s="1"/>
  <c r="O396" i="20"/>
  <c r="O396" i="21" s="1"/>
  <c r="O396" i="22" s="1"/>
  <c r="P275" i="21"/>
  <c r="AD275" i="21" s="1"/>
  <c r="AD275" i="22" s="1"/>
  <c r="O348" i="21"/>
  <c r="O238" i="20"/>
  <c r="P363" i="21"/>
  <c r="AD363" i="21" s="1"/>
  <c r="AD363" i="22" s="1"/>
  <c r="O260" i="21"/>
  <c r="P136" i="21"/>
  <c r="AD136" i="21" s="1"/>
  <c r="O105" i="21"/>
  <c r="P300" i="21"/>
  <c r="AD300" i="21" s="1"/>
  <c r="AD300" i="22" s="1"/>
  <c r="O162" i="21"/>
  <c r="O172" i="21"/>
  <c r="O172" i="22" s="1"/>
  <c r="P179" i="21"/>
  <c r="O185" i="21"/>
  <c r="O185" i="22" s="1"/>
  <c r="O164" i="21"/>
  <c r="O166" i="21" s="1"/>
  <c r="O391" i="20"/>
  <c r="O391" i="21" s="1"/>
  <c r="N384" i="21"/>
  <c r="N384" i="22" s="1"/>
  <c r="N420" i="21"/>
  <c r="N420" i="22" s="1"/>
  <c r="P269" i="21"/>
  <c r="P360" i="21"/>
  <c r="P298" i="21"/>
  <c r="AD298" i="21" s="1"/>
  <c r="P270" i="21"/>
  <c r="P301" i="21"/>
  <c r="AD301" i="21" s="1"/>
  <c r="AD301" i="22" s="1"/>
  <c r="P267" i="21"/>
  <c r="AD267" i="21" s="1"/>
  <c r="AD267" i="22" s="1"/>
  <c r="O159" i="21"/>
  <c r="Q107" i="21"/>
  <c r="O209" i="21"/>
  <c r="Q328" i="21"/>
  <c r="Q289" i="21"/>
  <c r="N195" i="21"/>
  <c r="N192" i="21" s="1"/>
  <c r="N192" i="22" s="1"/>
  <c r="P351" i="21"/>
  <c r="P351" i="22" s="1"/>
  <c r="N392" i="21"/>
  <c r="N380" i="21"/>
  <c r="N380" i="22" s="1"/>
  <c r="P364" i="21"/>
  <c r="O353" i="21"/>
  <c r="O353" i="22" s="1"/>
  <c r="P119" i="21"/>
  <c r="AD119" i="21" s="1"/>
  <c r="AD119" i="22" s="1"/>
  <c r="O184" i="21"/>
  <c r="O184" i="22" s="1"/>
  <c r="P207" i="21"/>
  <c r="O372" i="21"/>
  <c r="O173" i="21"/>
  <c r="O173" i="22" s="1"/>
  <c r="P322" i="21"/>
  <c r="AD322" i="21" s="1"/>
  <c r="P371" i="21"/>
  <c r="AD371" i="21" s="1"/>
  <c r="AD371" i="22" s="1"/>
  <c r="Q201" i="21"/>
  <c r="P350" i="21"/>
  <c r="Q196" i="21"/>
  <c r="O277" i="21"/>
  <c r="O276" i="21"/>
  <c r="O364" i="22"/>
  <c r="P212" i="21"/>
  <c r="AD212" i="21" s="1"/>
  <c r="AD212" i="22" s="1"/>
  <c r="Q354" i="20"/>
  <c r="O411" i="20"/>
  <c r="O419" i="20"/>
  <c r="P419" i="20" s="1"/>
  <c r="O383" i="20"/>
  <c r="O383" i="21" s="1"/>
  <c r="O383" i="22" s="1"/>
  <c r="O394" i="20"/>
  <c r="O408" i="20"/>
  <c r="P223" i="21"/>
  <c r="AD223" i="21" s="1"/>
  <c r="AD223" i="22" s="1"/>
  <c r="O365" i="21"/>
  <c r="P302" i="21"/>
  <c r="P302" i="22" s="1"/>
  <c r="Q108" i="21"/>
  <c r="Q108" i="22" s="1"/>
  <c r="O183" i="21"/>
  <c r="O183" i="22" s="1"/>
  <c r="O274" i="21"/>
  <c r="O274" i="22" s="1"/>
  <c r="O291" i="21"/>
  <c r="P142" i="21"/>
  <c r="P367" i="21"/>
  <c r="P367" i="22" s="1"/>
  <c r="Q293" i="21"/>
  <c r="Q293" i="22" s="1"/>
  <c r="P135" i="21"/>
  <c r="AD135" i="21" s="1"/>
  <c r="AD135" i="22" s="1"/>
  <c r="P234" i="21"/>
  <c r="AD234" i="21" s="1"/>
  <c r="AD165" i="20"/>
  <c r="O321" i="21"/>
  <c r="Q294" i="21"/>
  <c r="P345" i="21"/>
  <c r="P345" i="22" s="1"/>
  <c r="O393" i="20"/>
  <c r="P393" i="20" s="1"/>
  <c r="P327" i="21"/>
  <c r="P327" i="22" s="1"/>
  <c r="P211" i="21"/>
  <c r="P211" i="22" s="1"/>
  <c r="P359" i="21"/>
  <c r="AD359" i="21" s="1"/>
  <c r="AD359" i="22" s="1"/>
  <c r="P106" i="21"/>
  <c r="P236" i="21"/>
  <c r="AD236" i="21" s="1"/>
  <c r="AD236" i="22" s="1"/>
  <c r="P197" i="21"/>
  <c r="P197" i="22" s="1"/>
  <c r="O168" i="21"/>
  <c r="O169" i="21" s="1"/>
  <c r="P104" i="21"/>
  <c r="P104" i="22" s="1"/>
  <c r="P271" i="21"/>
  <c r="O227" i="21"/>
  <c r="O176" i="21"/>
  <c r="P290" i="21"/>
  <c r="AD290" i="21" s="1"/>
  <c r="AD290" i="22" s="1"/>
  <c r="AD167" i="20"/>
  <c r="N381" i="21"/>
  <c r="O385" i="20"/>
  <c r="O385" i="21" s="1"/>
  <c r="O385" i="22" s="1"/>
  <c r="N409" i="21"/>
  <c r="N409" i="22" s="1"/>
  <c r="O413" i="20"/>
  <c r="O413" i="21" s="1"/>
  <c r="O413" i="22" s="1"/>
  <c r="O398" i="20"/>
  <c r="O398" i="21" s="1"/>
  <c r="O398" i="22" s="1"/>
  <c r="P117" i="21"/>
  <c r="AD117" i="21" s="1"/>
  <c r="AD117" i="22" s="1"/>
  <c r="P113" i="21"/>
  <c r="P113" i="22" s="1"/>
  <c r="O181" i="21"/>
  <c r="O181" i="22" s="1"/>
  <c r="P266" i="21"/>
  <c r="P254" i="21"/>
  <c r="P254" i="22" s="1"/>
  <c r="O395" i="20"/>
  <c r="O421" i="20"/>
  <c r="Q200" i="21"/>
  <c r="P370" i="21"/>
  <c r="AD370" i="21" s="1"/>
  <c r="O369" i="21"/>
  <c r="O369" i="22" s="1"/>
  <c r="O347" i="21"/>
  <c r="O347" i="22" s="1"/>
  <c r="P358" i="21"/>
  <c r="AD358" i="21" s="1"/>
  <c r="AD358" i="22" s="1"/>
  <c r="Q326" i="21"/>
  <c r="Q326" i="22" s="1"/>
  <c r="O140" i="21"/>
  <c r="O140" i="22" s="1"/>
  <c r="P116" i="21"/>
  <c r="AD116" i="21" s="1"/>
  <c r="AD116" i="22" s="1"/>
  <c r="O161" i="21"/>
  <c r="O161" i="22" s="1"/>
  <c r="S318" i="14"/>
  <c r="T318" i="14"/>
  <c r="Y255" i="19"/>
  <c r="Y347" i="19"/>
  <c r="AE347" i="19" s="1"/>
  <c r="Y201" i="19"/>
  <c r="AE201" i="19" s="1"/>
  <c r="Y226" i="19"/>
  <c r="AE226" i="19" s="1"/>
  <c r="Y329" i="19"/>
  <c r="Y197" i="19"/>
  <c r="AE197" i="19" s="1"/>
  <c r="Y328" i="19"/>
  <c r="AE328" i="19" s="1"/>
  <c r="Y367" i="19"/>
  <c r="AE367" i="19" s="1"/>
  <c r="Y206" i="19"/>
  <c r="Y254" i="19"/>
  <c r="AE254" i="19" s="1"/>
  <c r="Y200" i="19"/>
  <c r="AE200" i="19" s="1"/>
  <c r="Y199" i="19"/>
  <c r="AE199" i="19" s="1"/>
  <c r="Y298" i="19"/>
  <c r="AE298" i="19" s="1"/>
  <c r="Y196" i="19"/>
  <c r="AE196" i="19" s="1"/>
  <c r="Y391" i="19"/>
  <c r="AE391" i="19" s="1"/>
  <c r="Y411" i="19"/>
  <c r="AE411" i="19" s="1"/>
  <c r="Y408" i="19"/>
  <c r="AE408" i="19" s="1"/>
  <c r="Y410" i="19"/>
  <c r="Y409" i="19"/>
  <c r="Y413" i="19"/>
  <c r="Y393" i="19"/>
  <c r="Y398" i="19"/>
  <c r="AE398" i="19" s="1"/>
  <c r="Y396" i="19"/>
  <c r="AE396" i="19" s="1"/>
  <c r="Y421" i="19"/>
  <c r="Y397" i="19"/>
  <c r="AE397" i="19" s="1"/>
  <c r="Y395" i="19"/>
  <c r="AE395" i="19" s="1"/>
  <c r="Y394" i="19"/>
  <c r="AE394" i="19" s="1"/>
  <c r="Y419" i="19"/>
  <c r="AE419" i="19" s="1"/>
  <c r="R214" i="14"/>
  <c r="R318" i="14"/>
  <c r="R110" i="14"/>
  <c r="N391" i="21"/>
  <c r="N383" i="21"/>
  <c r="N383" i="22" s="1"/>
  <c r="N393" i="21"/>
  <c r="N393" i="22" s="1"/>
  <c r="N394" i="21"/>
  <c r="N394" i="22" s="1"/>
  <c r="N419" i="21"/>
  <c r="N419" i="22" s="1"/>
  <c r="O392" i="20"/>
  <c r="N401" i="20"/>
  <c r="N408" i="21"/>
  <c r="N408" i="22" s="1"/>
  <c r="O380" i="20"/>
  <c r="N377" i="20"/>
  <c r="N424" i="20"/>
  <c r="O420" i="20"/>
  <c r="M413" i="22"/>
  <c r="N413" i="21"/>
  <c r="N413" i="22" s="1"/>
  <c r="N378" i="20"/>
  <c r="O381" i="20"/>
  <c r="N390" i="20"/>
  <c r="M408" i="22"/>
  <c r="O412" i="20"/>
  <c r="N418" i="20"/>
  <c r="N396" i="21"/>
  <c r="N396" i="22" s="1"/>
  <c r="M383" i="22"/>
  <c r="M418" i="21"/>
  <c r="M412" i="22"/>
  <c r="M377" i="21"/>
  <c r="M380" i="22"/>
  <c r="M420" i="22"/>
  <c r="M424" i="21"/>
  <c r="M424" i="22" s="1"/>
  <c r="M384" i="22"/>
  <c r="M381" i="22"/>
  <c r="M390" i="21"/>
  <c r="M401" i="21"/>
  <c r="M392" i="22"/>
  <c r="N395" i="21"/>
  <c r="N395" i="22" s="1"/>
  <c r="N412" i="21"/>
  <c r="N398" i="21"/>
  <c r="N398" i="22" s="1"/>
  <c r="N385" i="21"/>
  <c r="N385" i="22" s="1"/>
  <c r="N410" i="20"/>
  <c r="O409" i="20"/>
  <c r="N421" i="21"/>
  <c r="N421" i="22" s="1"/>
  <c r="M385" i="22"/>
  <c r="O397" i="20"/>
  <c r="N411" i="21"/>
  <c r="N411" i="22" s="1"/>
  <c r="O384" i="20"/>
  <c r="M409" i="22"/>
  <c r="M410" i="21"/>
  <c r="M410" i="22" s="1"/>
  <c r="M419" i="22"/>
  <c r="N397" i="21"/>
  <c r="N397" i="22" s="1"/>
  <c r="T110" i="14"/>
  <c r="S110" i="14"/>
  <c r="T214" i="14"/>
  <c r="AE198" i="19"/>
  <c r="Q351" i="20"/>
  <c r="AD351" i="20"/>
  <c r="AE322" i="19"/>
  <c r="X260" i="19"/>
  <c r="X50" i="19"/>
  <c r="X329" i="19"/>
  <c r="S59" i="14"/>
  <c r="T59" i="14"/>
  <c r="R59" i="14"/>
  <c r="V59" i="14"/>
  <c r="N260" i="22"/>
  <c r="O195" i="20"/>
  <c r="N192" i="20"/>
  <c r="N233" i="22"/>
  <c r="N353" i="22"/>
  <c r="N256" i="21"/>
  <c r="N349" i="21"/>
  <c r="R256" i="19"/>
  <c r="N161" i="22"/>
  <c r="R145" i="19"/>
  <c r="O357" i="21"/>
  <c r="O264" i="21"/>
  <c r="O226" i="21"/>
  <c r="O226" i="22" s="1"/>
  <c r="P133" i="20"/>
  <c r="N181" i="22"/>
  <c r="N140" i="22"/>
  <c r="O171" i="21"/>
  <c r="O319" i="21"/>
  <c r="O319" i="22" s="1"/>
  <c r="N274" i="22"/>
  <c r="R169" i="19"/>
  <c r="R259" i="19"/>
  <c r="N257" i="22"/>
  <c r="N347" i="22"/>
  <c r="T169" i="19"/>
  <c r="T166" i="19"/>
  <c r="T145" i="19"/>
  <c r="T262" i="19"/>
  <c r="AD113" i="20"/>
  <c r="P161" i="20"/>
  <c r="Q113" i="20"/>
  <c r="U259" i="19"/>
  <c r="X235" i="19"/>
  <c r="X142" i="19"/>
  <c r="X161" i="19"/>
  <c r="X195" i="19"/>
  <c r="U256" i="19"/>
  <c r="P165" i="21"/>
  <c r="AD354" i="20"/>
  <c r="Q103" i="21"/>
  <c r="Q345" i="20"/>
  <c r="AD345" i="20"/>
  <c r="P352" i="20"/>
  <c r="P167" i="21"/>
  <c r="Q167" i="20"/>
  <c r="N259" i="21"/>
  <c r="Q165" i="20"/>
  <c r="O262" i="20"/>
  <c r="O233" i="21"/>
  <c r="O233" i="22" s="1"/>
  <c r="O355" i="20"/>
  <c r="P354" i="21"/>
  <c r="O115" i="21"/>
  <c r="AD371" i="20"/>
  <c r="N288" i="21"/>
  <c r="O288" i="20"/>
  <c r="N285" i="20"/>
  <c r="O303" i="21"/>
  <c r="O303" i="22" s="1"/>
  <c r="O271" i="22"/>
  <c r="P226" i="20"/>
  <c r="P134" i="20"/>
  <c r="AD235" i="20"/>
  <c r="Q235" i="20"/>
  <c r="O270" i="22"/>
  <c r="AD210" i="20"/>
  <c r="Q210" i="20"/>
  <c r="AD362" i="20"/>
  <c r="Q362" i="20"/>
  <c r="P174" i="20"/>
  <c r="N169" i="21"/>
  <c r="N168" i="22"/>
  <c r="P316" i="20"/>
  <c r="AD294" i="21"/>
  <c r="P103" i="22"/>
  <c r="O116" i="22"/>
  <c r="O135" i="22"/>
  <c r="O143" i="22"/>
  <c r="N164" i="22"/>
  <c r="N166" i="21"/>
  <c r="AD178" i="20"/>
  <c r="Q178" i="20"/>
  <c r="AD177" i="20"/>
  <c r="Q177" i="20"/>
  <c r="P361" i="20"/>
  <c r="AD229" i="20"/>
  <c r="Q229" i="20"/>
  <c r="P255" i="20"/>
  <c r="O256" i="20"/>
  <c r="P268" i="20"/>
  <c r="AD320" i="20"/>
  <c r="Q320" i="20"/>
  <c r="AD228" i="20"/>
  <c r="Q228" i="20"/>
  <c r="P272" i="20"/>
  <c r="Q265" i="20"/>
  <c r="AD265" i="20"/>
  <c r="P182" i="20"/>
  <c r="AD118" i="20"/>
  <c r="Q118" i="20"/>
  <c r="P278" i="20"/>
  <c r="AD305" i="20"/>
  <c r="Q305" i="20"/>
  <c r="P257" i="20"/>
  <c r="P299" i="21"/>
  <c r="AD292" i="20"/>
  <c r="Q292" i="20"/>
  <c r="P199" i="20"/>
  <c r="P175" i="20"/>
  <c r="Q143" i="20"/>
  <c r="AD143" i="20"/>
  <c r="O259" i="20"/>
  <c r="P171" i="20"/>
  <c r="O134" i="21"/>
  <c r="AD207" i="20"/>
  <c r="Q207" i="20"/>
  <c r="P365" i="20"/>
  <c r="AD275" i="20"/>
  <c r="Q275" i="20"/>
  <c r="P362" i="21"/>
  <c r="P181" i="20"/>
  <c r="N102" i="21"/>
  <c r="N99" i="20"/>
  <c r="O102" i="20"/>
  <c r="O254" i="22"/>
  <c r="P289" i="22"/>
  <c r="AD289" i="21"/>
  <c r="AD289" i="22" s="1"/>
  <c r="N182" i="22"/>
  <c r="N186" i="21"/>
  <c r="AD363" i="20"/>
  <c r="Q363" i="20"/>
  <c r="P173" i="20"/>
  <c r="Q370" i="20"/>
  <c r="AD370" i="20"/>
  <c r="O255" i="21"/>
  <c r="AD223" i="20"/>
  <c r="Q223" i="20"/>
  <c r="O133" i="21"/>
  <c r="O272" i="21"/>
  <c r="P141" i="20"/>
  <c r="O145" i="20"/>
  <c r="Q267" i="20"/>
  <c r="AD267" i="20"/>
  <c r="Q371" i="20"/>
  <c r="P265" i="21"/>
  <c r="O182" i="21"/>
  <c r="P369" i="20"/>
  <c r="O208" i="21"/>
  <c r="AD136" i="20"/>
  <c r="Q136" i="20"/>
  <c r="P168" i="20"/>
  <c r="O169" i="20"/>
  <c r="P293" i="22"/>
  <c r="P114" i="21"/>
  <c r="P291" i="20"/>
  <c r="AD358" i="20"/>
  <c r="Q358" i="20"/>
  <c r="P277" i="20"/>
  <c r="Q271" i="20"/>
  <c r="AD271" i="20"/>
  <c r="O163" i="20"/>
  <c r="P162" i="20"/>
  <c r="P321" i="20"/>
  <c r="P140" i="20"/>
  <c r="AD367" i="20"/>
  <c r="Q367" i="20"/>
  <c r="P176" i="20"/>
  <c r="Q116" i="20"/>
  <c r="AD116" i="20"/>
  <c r="Q135" i="20"/>
  <c r="AD135" i="20"/>
  <c r="P164" i="20"/>
  <c r="O166" i="20"/>
  <c r="P372" i="20"/>
  <c r="AD368" i="20"/>
  <c r="Q368" i="20"/>
  <c r="N133" i="22"/>
  <c r="O331" i="21"/>
  <c r="O331" i="22" s="1"/>
  <c r="O327" i="22"/>
  <c r="O329" i="22"/>
  <c r="P328" i="22"/>
  <c r="AD328" i="21"/>
  <c r="AD328" i="22" s="1"/>
  <c r="O367" i="22"/>
  <c r="AD211" i="20"/>
  <c r="Q211" i="20"/>
  <c r="Q364" i="20"/>
  <c r="AD364" i="20"/>
  <c r="AD298" i="20"/>
  <c r="Q298" i="20"/>
  <c r="N159" i="22"/>
  <c r="P260" i="20"/>
  <c r="AD106" i="20"/>
  <c r="Q106" i="20"/>
  <c r="AD236" i="20"/>
  <c r="Q236" i="20"/>
  <c r="P208" i="20"/>
  <c r="P183" i="20"/>
  <c r="Q197" i="20"/>
  <c r="AD197" i="20"/>
  <c r="P274" i="20"/>
  <c r="AD350" i="20"/>
  <c r="Q350" i="20"/>
  <c r="AD114" i="20"/>
  <c r="Q114" i="20"/>
  <c r="O206" i="22"/>
  <c r="P172" i="20"/>
  <c r="P276" i="20"/>
  <c r="P198" i="20"/>
  <c r="AD329" i="20"/>
  <c r="Q329" i="20"/>
  <c r="AD266" i="20"/>
  <c r="Q266" i="20"/>
  <c r="AD360" i="20"/>
  <c r="Q360" i="20"/>
  <c r="Q179" i="20"/>
  <c r="AD179" i="20"/>
  <c r="AD290" i="20"/>
  <c r="Q290" i="20"/>
  <c r="AD103" i="21"/>
  <c r="AD103" i="22" s="1"/>
  <c r="O292" i="22"/>
  <c r="P235" i="21"/>
  <c r="P368" i="21"/>
  <c r="P319" i="20"/>
  <c r="Q117" i="20"/>
  <c r="AD117" i="20"/>
  <c r="P210" i="21"/>
  <c r="P184" i="20"/>
  <c r="O174" i="21"/>
  <c r="Q302" i="20"/>
  <c r="AD302" i="20"/>
  <c r="P348" i="20"/>
  <c r="O349" i="20"/>
  <c r="O316" i="21"/>
  <c r="O290" i="22"/>
  <c r="O212" i="22"/>
  <c r="AD359" i="20"/>
  <c r="Q359" i="20"/>
  <c r="P233" i="20"/>
  <c r="P178" i="21"/>
  <c r="Q270" i="20"/>
  <c r="AD270" i="20"/>
  <c r="P357" i="20"/>
  <c r="P177" i="21"/>
  <c r="O361" i="21"/>
  <c r="P229" i="21"/>
  <c r="AD322" i="20"/>
  <c r="Q322" i="20"/>
  <c r="P353" i="20"/>
  <c r="O268" i="21"/>
  <c r="P320" i="21"/>
  <c r="P228" i="21"/>
  <c r="AD301" i="20"/>
  <c r="Q301" i="20"/>
  <c r="P303" i="20"/>
  <c r="P159" i="20"/>
  <c r="P115" i="20"/>
  <c r="P258" i="21"/>
  <c r="O261" i="22"/>
  <c r="AD119" i="20"/>
  <c r="Q119" i="20"/>
  <c r="P118" i="21"/>
  <c r="O278" i="21"/>
  <c r="AD269" i="20"/>
  <c r="Q269" i="20"/>
  <c r="P305" i="21"/>
  <c r="P347" i="20"/>
  <c r="Q104" i="20"/>
  <c r="AD104" i="20"/>
  <c r="O257" i="21"/>
  <c r="P105" i="20"/>
  <c r="AD300" i="20"/>
  <c r="Q300" i="20"/>
  <c r="O234" i="22"/>
  <c r="P261" i="21"/>
  <c r="AD261" i="21" s="1"/>
  <c r="P292" i="21"/>
  <c r="P209" i="20"/>
  <c r="O198" i="21"/>
  <c r="AD142" i="20"/>
  <c r="Q142" i="20"/>
  <c r="O199" i="21"/>
  <c r="P227" i="20"/>
  <c r="O175" i="21"/>
  <c r="P264" i="20"/>
  <c r="P185" i="20"/>
  <c r="AD212" i="20"/>
  <c r="Q212" i="20"/>
  <c r="Q254" i="20"/>
  <c r="AD254" i="20"/>
  <c r="P143" i="21"/>
  <c r="AD143" i="21" s="1"/>
  <c r="AD143" i="22" s="1"/>
  <c r="AD234" i="20"/>
  <c r="Q234" i="20"/>
  <c r="P252" i="21"/>
  <c r="X316" i="19"/>
  <c r="X74" i="19"/>
  <c r="U355" i="19"/>
  <c r="X256" i="19"/>
  <c r="X162" i="19"/>
  <c r="X278" i="19"/>
  <c r="U349" i="19"/>
  <c r="X267" i="19"/>
  <c r="X355" i="19"/>
  <c r="X345" i="19"/>
  <c r="R349" i="19"/>
  <c r="X75" i="19"/>
  <c r="X72" i="19"/>
  <c r="AD299" i="20"/>
  <c r="Q299" i="20"/>
  <c r="P308" i="20"/>
  <c r="P331" i="20"/>
  <c r="AD327" i="20"/>
  <c r="Q327" i="20"/>
  <c r="AD206" i="20"/>
  <c r="Q206" i="20"/>
  <c r="AD261" i="20"/>
  <c r="Q261" i="20"/>
  <c r="Q252" i="20"/>
  <c r="AD252" i="20"/>
  <c r="AD258" i="20"/>
  <c r="Q258" i="20"/>
  <c r="Q130" i="20"/>
  <c r="AD130" i="20"/>
  <c r="X327" i="19"/>
  <c r="T100" i="14"/>
  <c r="S100" i="14"/>
  <c r="R100" i="14"/>
  <c r="U304" i="14"/>
  <c r="P322" i="22" l="1"/>
  <c r="P119" i="22"/>
  <c r="O262" i="21"/>
  <c r="N390" i="21"/>
  <c r="AD326" i="21"/>
  <c r="AD326" i="22" s="1"/>
  <c r="AD266" i="21"/>
  <c r="AD345" i="21"/>
  <c r="AD345" i="22" s="1"/>
  <c r="O105" i="22"/>
  <c r="O393" i="21"/>
  <c r="O393" i="22" s="1"/>
  <c r="P212" i="22"/>
  <c r="O159" i="22"/>
  <c r="P223" i="22"/>
  <c r="AD367" i="21"/>
  <c r="AD367" i="22" s="1"/>
  <c r="O279" i="21"/>
  <c r="AD197" i="21"/>
  <c r="AD197" i="22" s="1"/>
  <c r="P290" i="22"/>
  <c r="P396" i="20"/>
  <c r="P396" i="21" s="1"/>
  <c r="N381" i="22"/>
  <c r="O321" i="22"/>
  <c r="P391" i="20"/>
  <c r="AD391" i="20" s="1"/>
  <c r="P136" i="22"/>
  <c r="AD329" i="21"/>
  <c r="AD329" i="22" s="1"/>
  <c r="P142" i="22"/>
  <c r="P267" i="22"/>
  <c r="Q200" i="22"/>
  <c r="Q196" i="22"/>
  <c r="AD350" i="21"/>
  <c r="O419" i="21"/>
  <c r="O419" i="22" s="1"/>
  <c r="Q328" i="22"/>
  <c r="AD130" i="21"/>
  <c r="AD130" i="22" s="1"/>
  <c r="AD211" i="21"/>
  <c r="AD211" i="22" s="1"/>
  <c r="Q289" i="22"/>
  <c r="AD360" i="21"/>
  <c r="AD179" i="21"/>
  <c r="P234" i="22"/>
  <c r="AD270" i="21"/>
  <c r="AD270" i="22" s="1"/>
  <c r="AD206" i="21"/>
  <c r="AD206" i="22" s="1"/>
  <c r="N195" i="22"/>
  <c r="P383" i="20"/>
  <c r="P383" i="21" s="1"/>
  <c r="P359" i="22"/>
  <c r="P117" i="22"/>
  <c r="P398" i="20"/>
  <c r="AD398" i="20" s="1"/>
  <c r="AD254" i="21"/>
  <c r="P385" i="20"/>
  <c r="Q385" i="20" s="1"/>
  <c r="O365" i="22"/>
  <c r="P358" i="22"/>
  <c r="O168" i="22"/>
  <c r="O163" i="21"/>
  <c r="P116" i="22"/>
  <c r="P352" i="21"/>
  <c r="P275" i="22"/>
  <c r="O260" i="22"/>
  <c r="AD269" i="21"/>
  <c r="AD269" i="22" s="1"/>
  <c r="O349" i="21"/>
  <c r="P269" i="22"/>
  <c r="O355" i="21"/>
  <c r="O164" i="22"/>
  <c r="O162" i="22"/>
  <c r="P301" i="22"/>
  <c r="AD351" i="21"/>
  <c r="AD351" i="22" s="1"/>
  <c r="AD207" i="21"/>
  <c r="Q304" i="22"/>
  <c r="P270" i="22"/>
  <c r="AD364" i="21"/>
  <c r="AD364" i="22" s="1"/>
  <c r="P300" i="22"/>
  <c r="P363" i="22"/>
  <c r="P364" i="22"/>
  <c r="Q107" i="22"/>
  <c r="O145" i="21"/>
  <c r="O145" i="22" s="1"/>
  <c r="O381" i="21"/>
  <c r="O381" i="22" s="1"/>
  <c r="Q258" i="21"/>
  <c r="Q258" i="22" s="1"/>
  <c r="Q359" i="21"/>
  <c r="Q359" i="22" s="1"/>
  <c r="Q360" i="21"/>
  <c r="Q106" i="21"/>
  <c r="AD302" i="21"/>
  <c r="AD302" i="22" s="1"/>
  <c r="P176" i="21"/>
  <c r="Q271" i="21"/>
  <c r="P369" i="21"/>
  <c r="P369" i="22" s="1"/>
  <c r="P173" i="21"/>
  <c r="P173" i="22" s="1"/>
  <c r="Q207" i="21"/>
  <c r="P199" i="21"/>
  <c r="AD199" i="21" s="1"/>
  <c r="AD199" i="22" s="1"/>
  <c r="P255" i="21"/>
  <c r="AD255" i="21" s="1"/>
  <c r="P236" i="22"/>
  <c r="Q165" i="21"/>
  <c r="Q165" i="22" s="1"/>
  <c r="Q345" i="21"/>
  <c r="Q345" i="22" s="1"/>
  <c r="P161" i="21"/>
  <c r="P161" i="22" s="1"/>
  <c r="P421" i="20"/>
  <c r="P421" i="21" s="1"/>
  <c r="P421" i="22" s="1"/>
  <c r="P408" i="20"/>
  <c r="P408" i="21" s="1"/>
  <c r="P408" i="22" s="1"/>
  <c r="Q298" i="21"/>
  <c r="Q114" i="21"/>
  <c r="Q114" i="22" s="1"/>
  <c r="Q358" i="21"/>
  <c r="Q358" i="22" s="1"/>
  <c r="Q223" i="21"/>
  <c r="Q223" i="22" s="1"/>
  <c r="P135" i="22"/>
  <c r="P257" i="21"/>
  <c r="P259" i="21" s="1"/>
  <c r="P182" i="21"/>
  <c r="P182" i="22" s="1"/>
  <c r="Q228" i="21"/>
  <c r="Q178" i="21"/>
  <c r="P331" i="21"/>
  <c r="P331" i="22" s="1"/>
  <c r="AD327" i="21"/>
  <c r="AD327" i="22" s="1"/>
  <c r="Q133" i="20"/>
  <c r="P411" i="20"/>
  <c r="Q411" i="20" s="1"/>
  <c r="Q305" i="21"/>
  <c r="Q305" i="22" s="1"/>
  <c r="Q269" i="21"/>
  <c r="Q269" i="22" s="1"/>
  <c r="P181" i="21"/>
  <c r="Q229" i="21"/>
  <c r="Q229" i="22" s="1"/>
  <c r="P316" i="21"/>
  <c r="AD316" i="21" s="1"/>
  <c r="Q354" i="21"/>
  <c r="Q354" i="22" s="1"/>
  <c r="P198" i="21"/>
  <c r="P198" i="22" s="1"/>
  <c r="P260" i="21"/>
  <c r="AD260" i="21" s="1"/>
  <c r="AD262" i="21" s="1"/>
  <c r="AD142" i="21"/>
  <c r="AD142" i="22" s="1"/>
  <c r="P115" i="21"/>
  <c r="AD115" i="21" s="1"/>
  <c r="AD115" i="22" s="1"/>
  <c r="P357" i="21"/>
  <c r="P357" i="22" s="1"/>
  <c r="O291" i="22"/>
  <c r="P164" i="21"/>
  <c r="P166" i="21" s="1"/>
  <c r="Q371" i="21"/>
  <c r="Q371" i="22" s="1"/>
  <c r="P171" i="21"/>
  <c r="P171" i="22" s="1"/>
  <c r="Q292" i="21"/>
  <c r="P361" i="21"/>
  <c r="AD106" i="21"/>
  <c r="AD106" i="22" s="1"/>
  <c r="Q201" i="22"/>
  <c r="AD113" i="21"/>
  <c r="AD113" i="22" s="1"/>
  <c r="P397" i="20"/>
  <c r="P397" i="21" s="1"/>
  <c r="P397" i="22" s="1"/>
  <c r="P395" i="20"/>
  <c r="O411" i="21"/>
  <c r="O411" i="22" s="1"/>
  <c r="Q212" i="21"/>
  <c r="P277" i="21"/>
  <c r="Q363" i="21"/>
  <c r="P272" i="21"/>
  <c r="P272" i="22" s="1"/>
  <c r="Q351" i="21"/>
  <c r="Q351" i="22" s="1"/>
  <c r="O421" i="21"/>
  <c r="O421" i="22" s="1"/>
  <c r="O408" i="21"/>
  <c r="O408" i="22" s="1"/>
  <c r="Q234" i="21"/>
  <c r="Q234" i="22" s="1"/>
  <c r="Q197" i="21"/>
  <c r="Q252" i="21"/>
  <c r="Q261" i="21"/>
  <c r="Q261" i="22" s="1"/>
  <c r="Q299" i="21"/>
  <c r="P227" i="21"/>
  <c r="P159" i="21"/>
  <c r="Q302" i="21"/>
  <c r="Q266" i="21"/>
  <c r="Q350" i="21"/>
  <c r="R236" i="20"/>
  <c r="R236" i="21" s="1"/>
  <c r="R236" i="22" s="1"/>
  <c r="P321" i="21"/>
  <c r="P321" i="22" s="1"/>
  <c r="P168" i="21"/>
  <c r="AD168" i="21" s="1"/>
  <c r="AD168" i="22" s="1"/>
  <c r="AD104" i="21"/>
  <c r="AD104" i="22" s="1"/>
  <c r="Q265" i="21"/>
  <c r="Q320" i="21"/>
  <c r="Q320" i="22" s="1"/>
  <c r="Q177" i="21"/>
  <c r="P226" i="21"/>
  <c r="P226" i="22" s="1"/>
  <c r="P106" i="22"/>
  <c r="Q113" i="21"/>
  <c r="Q113" i="22" s="1"/>
  <c r="O395" i="21"/>
  <c r="O395" i="22" s="1"/>
  <c r="P233" i="21"/>
  <c r="P233" i="22" s="1"/>
  <c r="Q211" i="21"/>
  <c r="Q211" i="22" s="1"/>
  <c r="Q362" i="21"/>
  <c r="Q362" i="22" s="1"/>
  <c r="R143" i="20"/>
  <c r="P264" i="21"/>
  <c r="P264" i="22" s="1"/>
  <c r="P303" i="21"/>
  <c r="P303" i="22" s="1"/>
  <c r="Q270" i="21"/>
  <c r="Q270" i="22" s="1"/>
  <c r="Q117" i="21"/>
  <c r="Q179" i="21"/>
  <c r="Q368" i="21"/>
  <c r="Q368" i="22" s="1"/>
  <c r="Q135" i="21"/>
  <c r="Q135" i="22" s="1"/>
  <c r="P162" i="21"/>
  <c r="P162" i="22" s="1"/>
  <c r="Q267" i="21"/>
  <c r="Q275" i="21"/>
  <c r="Q275" i="22" s="1"/>
  <c r="P271" i="22"/>
  <c r="P371" i="22"/>
  <c r="Q210" i="21"/>
  <c r="AD271" i="21"/>
  <c r="AD271" i="22" s="1"/>
  <c r="O285" i="20"/>
  <c r="O195" i="21"/>
  <c r="O195" i="22" s="1"/>
  <c r="P384" i="20"/>
  <c r="AD384" i="20" s="1"/>
  <c r="P394" i="20"/>
  <c r="AD394" i="20" s="1"/>
  <c r="Q130" i="21"/>
  <c r="Q116" i="21"/>
  <c r="Q116" i="22" s="1"/>
  <c r="P141" i="21"/>
  <c r="AD141" i="21" s="1"/>
  <c r="AD141" i="22" s="1"/>
  <c r="P209" i="21"/>
  <c r="P348" i="21"/>
  <c r="Q367" i="21"/>
  <c r="Q367" i="22" s="1"/>
  <c r="R235" i="20"/>
  <c r="Q290" i="21"/>
  <c r="Q206" i="21"/>
  <c r="Q206" i="22" s="1"/>
  <c r="Q254" i="21"/>
  <c r="Q254" i="22" s="1"/>
  <c r="Q142" i="21"/>
  <c r="Q142" i="22" s="1"/>
  <c r="Q300" i="21"/>
  <c r="Q119" i="21"/>
  <c r="Q119" i="22" s="1"/>
  <c r="Q301" i="21"/>
  <c r="Q322" i="21"/>
  <c r="Q322" i="22" s="1"/>
  <c r="P172" i="21"/>
  <c r="AD172" i="21" s="1"/>
  <c r="AD172" i="22" s="1"/>
  <c r="P274" i="21"/>
  <c r="P274" i="22" s="1"/>
  <c r="Q364" i="21"/>
  <c r="Q370" i="21"/>
  <c r="P175" i="21"/>
  <c r="P175" i="22" s="1"/>
  <c r="Q118" i="21"/>
  <c r="Q118" i="22" s="1"/>
  <c r="P268" i="21"/>
  <c r="AD268" i="21" s="1"/>
  <c r="AD268" i="22" s="1"/>
  <c r="O394" i="21"/>
  <c r="O394" i="22" s="1"/>
  <c r="P413" i="20"/>
  <c r="Y256" i="19"/>
  <c r="AE206" i="19"/>
  <c r="Y278" i="19"/>
  <c r="AE278" i="19" s="1"/>
  <c r="Y345" i="19"/>
  <c r="AE345" i="19" s="1"/>
  <c r="Y258" i="19"/>
  <c r="AE258" i="19" s="1"/>
  <c r="Y168" i="19"/>
  <c r="AE168" i="19" s="1"/>
  <c r="Y165" i="19"/>
  <c r="AE165" i="19" s="1"/>
  <c r="Y161" i="19"/>
  <c r="AE161" i="19" s="1"/>
  <c r="Y260" i="19"/>
  <c r="Y261" i="19"/>
  <c r="AE261" i="19" s="1"/>
  <c r="Y316" i="19"/>
  <c r="AE316" i="19" s="1"/>
  <c r="Y326" i="19"/>
  <c r="Y142" i="19"/>
  <c r="AE142" i="19" s="1"/>
  <c r="Y354" i="19"/>
  <c r="AE354" i="19" s="1"/>
  <c r="Y327" i="19"/>
  <c r="Y348" i="19"/>
  <c r="Y349" i="19" s="1"/>
  <c r="Y320" i="19"/>
  <c r="Y351" i="19"/>
  <c r="AE351" i="19" s="1"/>
  <c r="Y235" i="19"/>
  <c r="AE235" i="19" s="1"/>
  <c r="Y195" i="19"/>
  <c r="AE195" i="19" s="1"/>
  <c r="N410" i="21"/>
  <c r="N410" i="22" s="1"/>
  <c r="N401" i="21"/>
  <c r="AE393" i="19"/>
  <c r="Y387" i="19"/>
  <c r="AE409" i="19"/>
  <c r="Y383" i="19"/>
  <c r="AE383" i="19" s="1"/>
  <c r="Y382" i="19"/>
  <c r="Y385" i="19"/>
  <c r="AE385" i="19" s="1"/>
  <c r="Y380" i="19"/>
  <c r="Y412" i="19"/>
  <c r="Y418" i="19"/>
  <c r="Y384" i="19"/>
  <c r="AE384" i="19" s="1"/>
  <c r="AE413" i="19"/>
  <c r="AE421" i="19"/>
  <c r="Y392" i="19"/>
  <c r="Y401" i="19"/>
  <c r="Y424" i="19"/>
  <c r="Y420" i="19"/>
  <c r="Y386" i="19"/>
  <c r="N424" i="21"/>
  <c r="N424" i="22" s="1"/>
  <c r="O380" i="21"/>
  <c r="P380" i="20"/>
  <c r="O377" i="20"/>
  <c r="P393" i="21"/>
  <c r="AD393" i="20"/>
  <c r="Q393" i="20"/>
  <c r="O384" i="21"/>
  <c r="O397" i="21"/>
  <c r="O397" i="22" s="1"/>
  <c r="N412" i="22"/>
  <c r="N418" i="21"/>
  <c r="N378" i="21"/>
  <c r="P381" i="20"/>
  <c r="O390" i="20"/>
  <c r="O378" i="20"/>
  <c r="P419" i="21"/>
  <c r="AD419" i="20"/>
  <c r="Q419" i="20"/>
  <c r="P412" i="20"/>
  <c r="O418" i="20"/>
  <c r="N379" i="20"/>
  <c r="N377" i="21"/>
  <c r="O412" i="21"/>
  <c r="O412" i="22" s="1"/>
  <c r="O392" i="21"/>
  <c r="P392" i="20"/>
  <c r="O401" i="20"/>
  <c r="P409" i="20"/>
  <c r="O410" i="20"/>
  <c r="X76" i="19"/>
  <c r="O409" i="21"/>
  <c r="O420" i="21"/>
  <c r="O424" i="20"/>
  <c r="P420" i="20"/>
  <c r="AE255" i="19"/>
  <c r="AE329" i="19"/>
  <c r="AD352" i="20"/>
  <c r="X348" i="19"/>
  <c r="X71" i="19"/>
  <c r="X73" i="19" s="1"/>
  <c r="X350" i="19"/>
  <c r="X352" i="19" s="1"/>
  <c r="X88" i="19"/>
  <c r="X181" i="19"/>
  <c r="X262" i="19"/>
  <c r="P195" i="20"/>
  <c r="O192" i="20"/>
  <c r="P133" i="21"/>
  <c r="AD133" i="21" s="1"/>
  <c r="AD133" i="20"/>
  <c r="P167" i="22"/>
  <c r="O264" i="22"/>
  <c r="R352" i="19"/>
  <c r="AD354" i="21"/>
  <c r="R355" i="19"/>
  <c r="AD165" i="21"/>
  <c r="O171" i="22"/>
  <c r="O357" i="22"/>
  <c r="R262" i="19"/>
  <c r="Q104" i="21"/>
  <c r="Q104" i="22" s="1"/>
  <c r="T259" i="19"/>
  <c r="T355" i="19"/>
  <c r="T256" i="19"/>
  <c r="T349" i="19"/>
  <c r="Q161" i="20"/>
  <c r="AD161" i="20"/>
  <c r="T63" i="14"/>
  <c r="R104" i="14"/>
  <c r="S63" i="14"/>
  <c r="R63" i="14"/>
  <c r="S104" i="14"/>
  <c r="T104" i="14"/>
  <c r="U352" i="19"/>
  <c r="P165" i="22"/>
  <c r="X49" i="19"/>
  <c r="X68" i="19"/>
  <c r="Q103" i="22"/>
  <c r="Y49" i="19"/>
  <c r="X141" i="19"/>
  <c r="X234" i="19"/>
  <c r="P174" i="21"/>
  <c r="P174" i="22" s="1"/>
  <c r="R345" i="20"/>
  <c r="O115" i="22"/>
  <c r="O288" i="21"/>
  <c r="O288" i="22" s="1"/>
  <c r="O238" i="21"/>
  <c r="O238" i="22" s="1"/>
  <c r="AD167" i="21"/>
  <c r="Q167" i="21"/>
  <c r="Q167" i="22" s="1"/>
  <c r="R167" i="20"/>
  <c r="R165" i="20"/>
  <c r="P259" i="20"/>
  <c r="R350" i="20"/>
  <c r="Q352" i="20"/>
  <c r="R275" i="20"/>
  <c r="R371" i="20"/>
  <c r="P354" i="22"/>
  <c r="R370" i="20"/>
  <c r="P238" i="20"/>
  <c r="Q143" i="21"/>
  <c r="Q143" i="22" s="1"/>
  <c r="P279" i="20"/>
  <c r="N288" i="22"/>
  <c r="N285" i="21"/>
  <c r="P288" i="20"/>
  <c r="AD372" i="20"/>
  <c r="AD261" i="22"/>
  <c r="O259" i="21"/>
  <c r="O257" i="22"/>
  <c r="AD319" i="20"/>
  <c r="Q319" i="20"/>
  <c r="AD308" i="20"/>
  <c r="Q185" i="20"/>
  <c r="O175" i="22"/>
  <c r="R142" i="20"/>
  <c r="P292" i="22"/>
  <c r="AD234" i="22"/>
  <c r="AD105" i="20"/>
  <c r="Q105" i="20"/>
  <c r="AD347" i="20"/>
  <c r="Q347" i="20"/>
  <c r="P228" i="22"/>
  <c r="AD228" i="21"/>
  <c r="AD228" i="22" s="1"/>
  <c r="Q353" i="20"/>
  <c r="AD353" i="20"/>
  <c r="AD355" i="20" s="1"/>
  <c r="P355" i="20"/>
  <c r="P229" i="22"/>
  <c r="AD229" i="21"/>
  <c r="AD357" i="20"/>
  <c r="Q357" i="20"/>
  <c r="AD184" i="20"/>
  <c r="Q184" i="20"/>
  <c r="P319" i="21"/>
  <c r="P235" i="22"/>
  <c r="AD235" i="21"/>
  <c r="AD235" i="22" s="1"/>
  <c r="Q329" i="21"/>
  <c r="Q276" i="20"/>
  <c r="AD276" i="20"/>
  <c r="Q183" i="20"/>
  <c r="AD183" i="20"/>
  <c r="AD140" i="20"/>
  <c r="Q140" i="20"/>
  <c r="AD291" i="20"/>
  <c r="Q291" i="20"/>
  <c r="R136" i="20"/>
  <c r="O208" i="22"/>
  <c r="O133" i="22"/>
  <c r="N99" i="21"/>
  <c r="N102" i="22"/>
  <c r="Q365" i="20"/>
  <c r="AD365" i="20"/>
  <c r="Q278" i="20"/>
  <c r="AD278" i="20"/>
  <c r="P186" i="20"/>
  <c r="AD182" i="20"/>
  <c r="Q182" i="20"/>
  <c r="AD134" i="20"/>
  <c r="Q134" i="20"/>
  <c r="Q226" i="20"/>
  <c r="AD226" i="20"/>
  <c r="R329" i="20"/>
  <c r="P262" i="20"/>
  <c r="R254" i="20"/>
  <c r="R234" i="20"/>
  <c r="AD209" i="20"/>
  <c r="Q209" i="20"/>
  <c r="P105" i="21"/>
  <c r="P258" i="22"/>
  <c r="AD258" i="21"/>
  <c r="AD159" i="20"/>
  <c r="Q159" i="20"/>
  <c r="Q303" i="20"/>
  <c r="AD303" i="20"/>
  <c r="P320" i="22"/>
  <c r="AD320" i="21"/>
  <c r="AD320" i="22" s="1"/>
  <c r="R322" i="20"/>
  <c r="O361" i="22"/>
  <c r="AD178" i="21"/>
  <c r="O316" i="22"/>
  <c r="AD292" i="21"/>
  <c r="AD292" i="22" s="1"/>
  <c r="P208" i="21"/>
  <c r="AD208" i="21" s="1"/>
  <c r="AD208" i="22" s="1"/>
  <c r="Q236" i="21"/>
  <c r="Q372" i="20"/>
  <c r="Q277" i="20"/>
  <c r="AD277" i="20"/>
  <c r="P114" i="22"/>
  <c r="AD114" i="21"/>
  <c r="AD114" i="22" s="1"/>
  <c r="Q136" i="21"/>
  <c r="AD265" i="21"/>
  <c r="AD265" i="22" s="1"/>
  <c r="Q141" i="20"/>
  <c r="P145" i="20"/>
  <c r="AD141" i="20"/>
  <c r="P102" i="20"/>
  <c r="O99" i="20"/>
  <c r="O102" i="21"/>
  <c r="P362" i="22"/>
  <c r="AD362" i="21"/>
  <c r="AD362" i="22" s="1"/>
  <c r="AD171" i="20"/>
  <c r="Q171" i="20"/>
  <c r="P308" i="21"/>
  <c r="AD299" i="21"/>
  <c r="Q272" i="20"/>
  <c r="AD272" i="20"/>
  <c r="Q268" i="20"/>
  <c r="AD268" i="20"/>
  <c r="R229" i="20"/>
  <c r="AD361" i="20"/>
  <c r="Q361" i="20"/>
  <c r="AD316" i="20"/>
  <c r="Q316" i="20"/>
  <c r="Q235" i="21"/>
  <c r="AD227" i="20"/>
  <c r="Q227" i="20"/>
  <c r="O278" i="22"/>
  <c r="O268" i="22"/>
  <c r="P177" i="22"/>
  <c r="AD177" i="21"/>
  <c r="AD177" i="22" s="1"/>
  <c r="O174" i="22"/>
  <c r="P210" i="22"/>
  <c r="AD210" i="21"/>
  <c r="AD210" i="22" s="1"/>
  <c r="P372" i="21"/>
  <c r="P368" i="22"/>
  <c r="AD368" i="21"/>
  <c r="AD198" i="20"/>
  <c r="Q198" i="20"/>
  <c r="Q172" i="20"/>
  <c r="AD172" i="20"/>
  <c r="AD208" i="20"/>
  <c r="Q208" i="20"/>
  <c r="Q260" i="20"/>
  <c r="AD260" i="20"/>
  <c r="AD262" i="20" s="1"/>
  <c r="AD164" i="20"/>
  <c r="AD166" i="20" s="1"/>
  <c r="Q164" i="20"/>
  <c r="P166" i="20"/>
  <c r="AD176" i="20"/>
  <c r="Q176" i="20"/>
  <c r="AD321" i="20"/>
  <c r="Q321" i="20"/>
  <c r="AD369" i="20"/>
  <c r="Q369" i="20"/>
  <c r="Q173" i="20"/>
  <c r="AD173" i="20"/>
  <c r="Q181" i="20"/>
  <c r="AD181" i="20"/>
  <c r="Q175" i="20"/>
  <c r="AD175" i="20"/>
  <c r="Q174" i="20"/>
  <c r="AD174" i="20"/>
  <c r="AD331" i="20"/>
  <c r="P143" i="22"/>
  <c r="P185" i="21"/>
  <c r="Q264" i="20"/>
  <c r="AD264" i="20"/>
  <c r="O199" i="22"/>
  <c r="O198" i="22"/>
  <c r="P261" i="22"/>
  <c r="P347" i="21"/>
  <c r="P305" i="22"/>
  <c r="AD305" i="21"/>
  <c r="AD305" i="22" s="1"/>
  <c r="P118" i="22"/>
  <c r="AD118" i="21"/>
  <c r="AD118" i="22" s="1"/>
  <c r="AD115" i="20"/>
  <c r="Q115" i="20"/>
  <c r="P353" i="21"/>
  <c r="AD233" i="20"/>
  <c r="AD238" i="20" s="1"/>
  <c r="Q233" i="20"/>
  <c r="P349" i="20"/>
  <c r="AD348" i="20"/>
  <c r="Q348" i="20"/>
  <c r="P184" i="21"/>
  <c r="P276" i="21"/>
  <c r="Q274" i="20"/>
  <c r="AD274" i="20"/>
  <c r="AD279" i="20" s="1"/>
  <c r="P183" i="21"/>
  <c r="Q327" i="21"/>
  <c r="P140" i="21"/>
  <c r="Q162" i="20"/>
  <c r="P163" i="20"/>
  <c r="AD162" i="20"/>
  <c r="P291" i="21"/>
  <c r="Q168" i="20"/>
  <c r="P169" i="20"/>
  <c r="AD168" i="20"/>
  <c r="AD169" i="20" s="1"/>
  <c r="O186" i="21"/>
  <c r="O182" i="22"/>
  <c r="O272" i="22"/>
  <c r="O256" i="21"/>
  <c r="O255" i="22"/>
  <c r="P365" i="21"/>
  <c r="O134" i="22"/>
  <c r="AD199" i="20"/>
  <c r="Q199" i="20"/>
  <c r="Q257" i="20"/>
  <c r="AD257" i="20"/>
  <c r="AD259" i="20" s="1"/>
  <c r="P278" i="21"/>
  <c r="Q255" i="20"/>
  <c r="AD255" i="20"/>
  <c r="AD256" i="20" s="1"/>
  <c r="P256" i="20"/>
  <c r="P134" i="21"/>
  <c r="AD134" i="21" s="1"/>
  <c r="AD134" i="22" s="1"/>
  <c r="AD185" i="20"/>
  <c r="X371" i="19"/>
  <c r="R328" i="20"/>
  <c r="P252" i="22"/>
  <c r="AD252" i="21"/>
  <c r="X175" i="19"/>
  <c r="X174" i="19"/>
  <c r="R351" i="20"/>
  <c r="R354" i="20"/>
  <c r="X136" i="19"/>
  <c r="X320" i="19"/>
  <c r="X361" i="19"/>
  <c r="X291" i="19"/>
  <c r="X265" i="19"/>
  <c r="X358" i="19"/>
  <c r="X302" i="19"/>
  <c r="X140" i="19"/>
  <c r="X292" i="19"/>
  <c r="X159" i="19"/>
  <c r="X276" i="19"/>
  <c r="X363" i="19"/>
  <c r="X268" i="19"/>
  <c r="X359" i="19"/>
  <c r="X300" i="19"/>
  <c r="X172" i="19"/>
  <c r="X134" i="19"/>
  <c r="X290" i="19"/>
  <c r="X293" i="19"/>
  <c r="X369" i="19"/>
  <c r="X270" i="19"/>
  <c r="X301" i="19"/>
  <c r="X69" i="19"/>
  <c r="X163" i="19"/>
  <c r="X266" i="19"/>
  <c r="X271" i="19"/>
  <c r="X360" i="19"/>
  <c r="X304" i="19"/>
  <c r="X303" i="19"/>
  <c r="X130" i="19"/>
  <c r="X289" i="19"/>
  <c r="R368" i="20"/>
  <c r="Q331" i="20"/>
  <c r="Q308" i="20"/>
  <c r="R258" i="20"/>
  <c r="R261" i="20"/>
  <c r="U305" i="14"/>
  <c r="AD408" i="20" l="1"/>
  <c r="P141" i="22"/>
  <c r="Q210" i="22"/>
  <c r="AD233" i="21"/>
  <c r="AD233" i="22" s="1"/>
  <c r="Q398" i="20"/>
  <c r="R398" i="20" s="1"/>
  <c r="P398" i="21"/>
  <c r="P398" i="22" s="1"/>
  <c r="P238" i="21"/>
  <c r="P238" i="22" s="1"/>
  <c r="AD385" i="20"/>
  <c r="Q271" i="22"/>
  <c r="P385" i="21"/>
  <c r="P385" i="22" s="1"/>
  <c r="Q267" i="22"/>
  <c r="AD357" i="21"/>
  <c r="AD357" i="22" s="1"/>
  <c r="P279" i="21"/>
  <c r="AE424" i="19"/>
  <c r="O390" i="21"/>
  <c r="AD348" i="21"/>
  <c r="P257" i="22"/>
  <c r="AD173" i="21"/>
  <c r="AD173" i="22" s="1"/>
  <c r="Q383" i="20"/>
  <c r="Q383" i="21" s="1"/>
  <c r="Q383" i="22" s="1"/>
  <c r="AD383" i="20"/>
  <c r="Q212" i="22"/>
  <c r="AD396" i="20"/>
  <c r="Q396" i="20"/>
  <c r="R396" i="20" s="1"/>
  <c r="AD272" i="21"/>
  <c r="AD272" i="22" s="1"/>
  <c r="P115" i="22"/>
  <c r="AD182" i="21"/>
  <c r="AD182" i="22" s="1"/>
  <c r="AD421" i="20"/>
  <c r="Q252" i="22"/>
  <c r="O192" i="21"/>
  <c r="O192" i="22" s="1"/>
  <c r="Q421" i="20"/>
  <c r="R421" i="20" s="1"/>
  <c r="AD274" i="21"/>
  <c r="AD274" i="22" s="1"/>
  <c r="AD164" i="21"/>
  <c r="P316" i="22"/>
  <c r="P169" i="21"/>
  <c r="P391" i="21"/>
  <c r="AD391" i="21" s="1"/>
  <c r="Q391" i="20"/>
  <c r="R391" i="20" s="1"/>
  <c r="P168" i="22"/>
  <c r="Q292" i="22"/>
  <c r="P186" i="21"/>
  <c r="AD254" i="22"/>
  <c r="AD331" i="21"/>
  <c r="Q397" i="20"/>
  <c r="Q397" i="21" s="1"/>
  <c r="AD159" i="21"/>
  <c r="AD159" i="22" s="1"/>
  <c r="P159" i="22"/>
  <c r="Q106" i="22"/>
  <c r="P172" i="22"/>
  <c r="AD352" i="21"/>
  <c r="AD264" i="21"/>
  <c r="AD264" i="22" s="1"/>
  <c r="Q363" i="22"/>
  <c r="P181" i="22"/>
  <c r="Q408" i="20"/>
  <c r="Q408" i="21" s="1"/>
  <c r="Q408" i="22" s="1"/>
  <c r="Q364" i="22"/>
  <c r="P268" i="22"/>
  <c r="Q228" i="22"/>
  <c r="P260" i="22"/>
  <c r="P164" i="22"/>
  <c r="AD227" i="21"/>
  <c r="P256" i="21"/>
  <c r="P255" i="22"/>
  <c r="Q352" i="21"/>
  <c r="Q290" i="22"/>
  <c r="AD162" i="21"/>
  <c r="AD321" i="21"/>
  <c r="AD321" i="22" s="1"/>
  <c r="Q384" i="20"/>
  <c r="R384" i="20" s="1"/>
  <c r="AD171" i="21"/>
  <c r="AD171" i="22" s="1"/>
  <c r="AD413" i="20"/>
  <c r="P384" i="21"/>
  <c r="P384" i="22" s="1"/>
  <c r="AD209" i="21"/>
  <c r="AD257" i="21"/>
  <c r="AD257" i="22" s="1"/>
  <c r="Q117" i="22"/>
  <c r="AD176" i="21"/>
  <c r="Q413" i="20"/>
  <c r="R413" i="20" s="1"/>
  <c r="R413" i="21" s="1"/>
  <c r="R413" i="22" s="1"/>
  <c r="Q372" i="21"/>
  <c r="AD277" i="21"/>
  <c r="P413" i="21"/>
  <c r="P413" i="22" s="1"/>
  <c r="R143" i="21"/>
  <c r="R143" i="22" s="1"/>
  <c r="Q300" i="22"/>
  <c r="Q302" i="22"/>
  <c r="AD175" i="21"/>
  <c r="AD175" i="22" s="1"/>
  <c r="Q198" i="21"/>
  <c r="Q198" i="22" s="1"/>
  <c r="Q184" i="21"/>
  <c r="Q184" i="22" s="1"/>
  <c r="AD303" i="21"/>
  <c r="AD303" i="22" s="1"/>
  <c r="Q301" i="22"/>
  <c r="P285" i="20"/>
  <c r="AD285" i="20" s="1"/>
  <c r="AD411" i="20"/>
  <c r="Q168" i="21"/>
  <c r="Q169" i="21" s="1"/>
  <c r="Q274" i="21"/>
  <c r="Q279" i="21" s="1"/>
  <c r="Q238" i="20"/>
  <c r="P262" i="21"/>
  <c r="P199" i="22"/>
  <c r="Q260" i="21"/>
  <c r="Q260" i="22" s="1"/>
  <c r="R278" i="20"/>
  <c r="Q140" i="21"/>
  <c r="Q140" i="22" s="1"/>
  <c r="Q319" i="21"/>
  <c r="Q319" i="22" s="1"/>
  <c r="AD181" i="21"/>
  <c r="AD181" i="22" s="1"/>
  <c r="R370" i="21"/>
  <c r="P195" i="21"/>
  <c r="P195" i="22" s="1"/>
  <c r="P411" i="21"/>
  <c r="AD411" i="21" s="1"/>
  <c r="AD411" i="22" s="1"/>
  <c r="P412" i="21"/>
  <c r="P412" i="22" s="1"/>
  <c r="AD397" i="20"/>
  <c r="Q133" i="21"/>
  <c r="Q133" i="22" s="1"/>
  <c r="Q361" i="21"/>
  <c r="Q361" i="22" s="1"/>
  <c r="Q173" i="21"/>
  <c r="R161" i="20"/>
  <c r="Q175" i="21"/>
  <c r="Q177" i="22"/>
  <c r="AD161" i="21"/>
  <c r="AD226" i="21"/>
  <c r="AD226" i="22" s="1"/>
  <c r="AD395" i="20"/>
  <c r="Q321" i="21"/>
  <c r="R350" i="21"/>
  <c r="Q209" i="21"/>
  <c r="R229" i="21"/>
  <c r="R229" i="22" s="1"/>
  <c r="R165" i="21"/>
  <c r="R165" i="22" s="1"/>
  <c r="P394" i="21"/>
  <c r="Q134" i="21"/>
  <c r="Q365" i="21"/>
  <c r="Q197" i="22"/>
  <c r="Q347" i="21"/>
  <c r="Q347" i="22" s="1"/>
  <c r="Q308" i="21"/>
  <c r="Q348" i="21"/>
  <c r="Q268" i="21"/>
  <c r="Q268" i="22" s="1"/>
  <c r="R136" i="21"/>
  <c r="P163" i="21"/>
  <c r="R371" i="21"/>
  <c r="Q395" i="20"/>
  <c r="O379" i="20"/>
  <c r="Q181" i="21"/>
  <c r="Q181" i="22" s="1"/>
  <c r="R185" i="20"/>
  <c r="R385" i="20"/>
  <c r="AD198" i="21"/>
  <c r="AD198" i="22" s="1"/>
  <c r="Q176" i="21"/>
  <c r="P102" i="21"/>
  <c r="P102" i="22" s="1"/>
  <c r="R257" i="20"/>
  <c r="R257" i="21" s="1"/>
  <c r="R257" i="22" s="1"/>
  <c r="Q227" i="21"/>
  <c r="S322" i="20"/>
  <c r="S322" i="21" s="1"/>
  <c r="P361" i="22"/>
  <c r="Q182" i="21"/>
  <c r="Q182" i="22" s="1"/>
  <c r="Q357" i="21"/>
  <c r="Q357" i="22" s="1"/>
  <c r="Q105" i="21"/>
  <c r="Q105" i="22" s="1"/>
  <c r="AD369" i="21"/>
  <c r="AD369" i="22" s="1"/>
  <c r="P395" i="21"/>
  <c r="AD395" i="21" s="1"/>
  <c r="AD395" i="22" s="1"/>
  <c r="R235" i="21"/>
  <c r="Q303" i="21"/>
  <c r="AD361" i="21"/>
  <c r="AD361" i="22" s="1"/>
  <c r="Q199" i="21"/>
  <c r="Q162" i="21"/>
  <c r="Q162" i="22" s="1"/>
  <c r="Q369" i="21"/>
  <c r="Q369" i="22" s="1"/>
  <c r="Q164" i="21"/>
  <c r="Q166" i="21" s="1"/>
  <c r="Q172" i="21"/>
  <c r="Q272" i="21"/>
  <c r="Q141" i="21"/>
  <c r="Q141" i="22" s="1"/>
  <c r="R277" i="20"/>
  <c r="Q394" i="20"/>
  <c r="Q394" i="21" s="1"/>
  <c r="Q394" i="22" s="1"/>
  <c r="Y159" i="19"/>
  <c r="AE159" i="19" s="1"/>
  <c r="Y292" i="19"/>
  <c r="AE292" i="19" s="1"/>
  <c r="Y358" i="19"/>
  <c r="AE358" i="19" s="1"/>
  <c r="Y270" i="19"/>
  <c r="AE270" i="19" s="1"/>
  <c r="Y350" i="19"/>
  <c r="Y352" i="19" s="1"/>
  <c r="Y302" i="19"/>
  <c r="AE302" i="19" s="1"/>
  <c r="Y300" i="19"/>
  <c r="AE300" i="19" s="1"/>
  <c r="Y301" i="19"/>
  <c r="AE301" i="19" s="1"/>
  <c r="Y361" i="19"/>
  <c r="AE361" i="19" s="1"/>
  <c r="Y268" i="19"/>
  <c r="AE268" i="19" s="1"/>
  <c r="Y174" i="19"/>
  <c r="Y141" i="19"/>
  <c r="Y303" i="19"/>
  <c r="AE303" i="19" s="1"/>
  <c r="Y265" i="19"/>
  <c r="AE265" i="19" s="1"/>
  <c r="Y75" i="19"/>
  <c r="AE75" i="19" s="1"/>
  <c r="Y164" i="19"/>
  <c r="Y166" i="19" s="1"/>
  <c r="Y167" i="19"/>
  <c r="Y169" i="19" s="1"/>
  <c r="Y276" i="19"/>
  <c r="AE276" i="19" s="1"/>
  <c r="AE143" i="19"/>
  <c r="Y290" i="19"/>
  <c r="AE290" i="19" s="1"/>
  <c r="Y360" i="19"/>
  <c r="AE360" i="19" s="1"/>
  <c r="Y130" i="19"/>
  <c r="AE130" i="19" s="1"/>
  <c r="Y363" i="19"/>
  <c r="AE363" i="19" s="1"/>
  <c r="Y267" i="19"/>
  <c r="AE267" i="19" s="1"/>
  <c r="Y72" i="19"/>
  <c r="AE72" i="19" s="1"/>
  <c r="Y236" i="19"/>
  <c r="Y68" i="19"/>
  <c r="AE68" i="19" s="1"/>
  <c r="Y257" i="19"/>
  <c r="AE257" i="19" s="1"/>
  <c r="Y291" i="19"/>
  <c r="AE291" i="19" s="1"/>
  <c r="Y289" i="19"/>
  <c r="AE289" i="19" s="1"/>
  <c r="Y271" i="19"/>
  <c r="AE271" i="19" s="1"/>
  <c r="Y304" i="19"/>
  <c r="AE304" i="19" s="1"/>
  <c r="Y369" i="19"/>
  <c r="AE369" i="19" s="1"/>
  <c r="Y266" i="19"/>
  <c r="AE266" i="19" s="1"/>
  <c r="Y140" i="19"/>
  <c r="Y371" i="19"/>
  <c r="AE371" i="19" s="1"/>
  <c r="Y293" i="19"/>
  <c r="AE293" i="19" s="1"/>
  <c r="Y359" i="19"/>
  <c r="AE359" i="19" s="1"/>
  <c r="AE420" i="19"/>
  <c r="AE392" i="19"/>
  <c r="AE380" i="19"/>
  <c r="AE418" i="19"/>
  <c r="Y381" i="19"/>
  <c r="Y390" i="19"/>
  <c r="AE382" i="19"/>
  <c r="Y382" i="20"/>
  <c r="AE412" i="19"/>
  <c r="AE386" i="19"/>
  <c r="Y386" i="20"/>
  <c r="AE401" i="19"/>
  <c r="AE387" i="19"/>
  <c r="Y387" i="20"/>
  <c r="AD421" i="21"/>
  <c r="AD421" i="22" s="1"/>
  <c r="O418" i="21"/>
  <c r="AD397" i="21"/>
  <c r="AD397" i="22" s="1"/>
  <c r="AD408" i="21"/>
  <c r="AD408" i="22" s="1"/>
  <c r="O384" i="22"/>
  <c r="Q385" i="21"/>
  <c r="P392" i="21"/>
  <c r="AD392" i="20"/>
  <c r="AD401" i="20" s="1"/>
  <c r="Q392" i="20"/>
  <c r="P401" i="20"/>
  <c r="P419" i="22"/>
  <c r="AD419" i="21"/>
  <c r="AD419" i="22" s="1"/>
  <c r="Q393" i="21"/>
  <c r="R393" i="20"/>
  <c r="Q409" i="20"/>
  <c r="AD409" i="20"/>
  <c r="AD410" i="20" s="1"/>
  <c r="P410" i="20"/>
  <c r="P383" i="22"/>
  <c r="AD383" i="21"/>
  <c r="AD383" i="22" s="1"/>
  <c r="O424" i="21"/>
  <c r="O424" i="22" s="1"/>
  <c r="O420" i="22"/>
  <c r="O401" i="21"/>
  <c r="AD412" i="20"/>
  <c r="Q412" i="20"/>
  <c r="P418" i="20"/>
  <c r="Q411" i="21"/>
  <c r="R411" i="20"/>
  <c r="P381" i="21"/>
  <c r="P378" i="20"/>
  <c r="Q381" i="20"/>
  <c r="P390" i="20"/>
  <c r="AD381" i="20"/>
  <c r="P393" i="22"/>
  <c r="AD393" i="21"/>
  <c r="AD393" i="22" s="1"/>
  <c r="N379" i="21"/>
  <c r="N378" i="22"/>
  <c r="P396" i="22"/>
  <c r="AD396" i="21"/>
  <c r="AD396" i="22" s="1"/>
  <c r="P380" i="21"/>
  <c r="Q380" i="20"/>
  <c r="AD380" i="20"/>
  <c r="P377" i="20"/>
  <c r="AD420" i="20"/>
  <c r="AD424" i="20" s="1"/>
  <c r="Q420" i="20"/>
  <c r="P424" i="20"/>
  <c r="O378" i="21"/>
  <c r="O380" i="22"/>
  <c r="O377" i="21"/>
  <c r="P420" i="21"/>
  <c r="O410" i="21"/>
  <c r="O410" i="22" s="1"/>
  <c r="O409" i="22"/>
  <c r="P409" i="21"/>
  <c r="Q419" i="21"/>
  <c r="R419" i="20"/>
  <c r="AE327" i="19"/>
  <c r="AE260" i="19"/>
  <c r="AE320" i="19"/>
  <c r="AE348" i="19"/>
  <c r="Y162" i="19"/>
  <c r="AE49" i="19"/>
  <c r="Y88" i="19"/>
  <c r="AE88" i="19" s="1"/>
  <c r="Y181" i="19"/>
  <c r="AE181" i="19" s="1"/>
  <c r="Y353" i="19"/>
  <c r="AE353" i="19" s="1"/>
  <c r="X349" i="19"/>
  <c r="X326" i="19"/>
  <c r="X70" i="19"/>
  <c r="X233" i="19"/>
  <c r="P192" i="20"/>
  <c r="Q195" i="20"/>
  <c r="AD195" i="20"/>
  <c r="P133" i="22"/>
  <c r="AD354" i="22"/>
  <c r="AD165" i="22"/>
  <c r="R252" i="20"/>
  <c r="R351" i="21"/>
  <c r="R354" i="21"/>
  <c r="R275" i="21"/>
  <c r="T163" i="19"/>
  <c r="Q161" i="21"/>
  <c r="AD163" i="20"/>
  <c r="T352" i="19"/>
  <c r="Y262" i="19"/>
  <c r="AD174" i="21"/>
  <c r="AD174" i="22" s="1"/>
  <c r="Y50" i="19"/>
  <c r="X48" i="19"/>
  <c r="R345" i="21"/>
  <c r="R345" i="22" s="1"/>
  <c r="Q174" i="21"/>
  <c r="AD169" i="21"/>
  <c r="AD167" i="22"/>
  <c r="O285" i="21"/>
  <c r="R167" i="21"/>
  <c r="R167" i="22" s="1"/>
  <c r="R369" i="20"/>
  <c r="AD349" i="20"/>
  <c r="Q115" i="21"/>
  <c r="Q115" i="22" s="1"/>
  <c r="Q159" i="21"/>
  <c r="Q257" i="21"/>
  <c r="Q277" i="21"/>
  <c r="Q259" i="20"/>
  <c r="Q185" i="21"/>
  <c r="Q262" i="20"/>
  <c r="R316" i="20"/>
  <c r="Q278" i="21"/>
  <c r="Q278" i="22" s="1"/>
  <c r="Q291" i="21"/>
  <c r="Q291" i="22" s="1"/>
  <c r="R329" i="21"/>
  <c r="N285" i="22"/>
  <c r="Q233" i="21"/>
  <c r="Q288" i="20"/>
  <c r="AD288" i="20"/>
  <c r="P288" i="21"/>
  <c r="P285" i="21" s="1"/>
  <c r="Q256" i="20"/>
  <c r="R255" i="20"/>
  <c r="P365" i="22"/>
  <c r="AD365" i="21"/>
  <c r="AD365" i="22" s="1"/>
  <c r="Q327" i="22"/>
  <c r="Q331" i="21"/>
  <c r="Q331" i="22" s="1"/>
  <c r="R164" i="20"/>
  <c r="Q166" i="20"/>
  <c r="Q208" i="21"/>
  <c r="AD372" i="21"/>
  <c r="AD368" i="22"/>
  <c r="O99" i="21"/>
  <c r="O102" i="22"/>
  <c r="R183" i="20"/>
  <c r="R276" i="20"/>
  <c r="P349" i="21"/>
  <c r="R353" i="20"/>
  <c r="Q355" i="20"/>
  <c r="R347" i="20"/>
  <c r="R234" i="21"/>
  <c r="P134" i="22"/>
  <c r="Q255" i="21"/>
  <c r="P278" i="22"/>
  <c r="Q279" i="20"/>
  <c r="Q169" i="20"/>
  <c r="R168" i="20"/>
  <c r="P353" i="22"/>
  <c r="AD353" i="21"/>
  <c r="P355" i="21"/>
  <c r="Q264" i="21"/>
  <c r="AD278" i="21"/>
  <c r="AD278" i="22" s="1"/>
  <c r="Q235" i="22"/>
  <c r="Q316" i="21"/>
  <c r="AD308" i="21"/>
  <c r="Q145" i="20"/>
  <c r="R141" i="20"/>
  <c r="P208" i="22"/>
  <c r="AD316" i="22"/>
  <c r="R322" i="21"/>
  <c r="AD258" i="22"/>
  <c r="Q353" i="21"/>
  <c r="P140" i="22"/>
  <c r="AD140" i="21"/>
  <c r="AD133" i="22"/>
  <c r="P183" i="22"/>
  <c r="AD183" i="21"/>
  <c r="AD183" i="22" s="1"/>
  <c r="AD276" i="21"/>
  <c r="P184" i="22"/>
  <c r="AD184" i="21"/>
  <c r="AD184" i="22" s="1"/>
  <c r="P347" i="22"/>
  <c r="AD347" i="21"/>
  <c r="P185" i="22"/>
  <c r="AD185" i="21"/>
  <c r="AD185" i="22" s="1"/>
  <c r="Q136" i="22"/>
  <c r="Q186" i="20"/>
  <c r="R182" i="20"/>
  <c r="Q329" i="22"/>
  <c r="P319" i="22"/>
  <c r="AD319" i="21"/>
  <c r="AD260" i="22"/>
  <c r="R254" i="21"/>
  <c r="R254" i="22" s="1"/>
  <c r="AD255" i="22"/>
  <c r="AD256" i="21"/>
  <c r="P291" i="22"/>
  <c r="AD291" i="21"/>
  <c r="AD291" i="22" s="1"/>
  <c r="R162" i="20"/>
  <c r="Q163" i="20"/>
  <c r="Q349" i="20"/>
  <c r="R348" i="20"/>
  <c r="P145" i="21"/>
  <c r="P145" i="22" s="1"/>
  <c r="R260" i="20"/>
  <c r="Q171" i="21"/>
  <c r="P99" i="20"/>
  <c r="Q102" i="20"/>
  <c r="AD102" i="20"/>
  <c r="AD145" i="20"/>
  <c r="Q236" i="22"/>
  <c r="P105" i="22"/>
  <c r="AD105" i="21"/>
  <c r="AD105" i="22" s="1"/>
  <c r="Q226" i="21"/>
  <c r="AD186" i="20"/>
  <c r="R140" i="20"/>
  <c r="Q183" i="21"/>
  <c r="Q276" i="21"/>
  <c r="R184" i="20"/>
  <c r="R142" i="21"/>
  <c r="S229" i="20"/>
  <c r="R328" i="21"/>
  <c r="R114" i="20"/>
  <c r="X173" i="19"/>
  <c r="V96" i="14"/>
  <c r="R352" i="20"/>
  <c r="X116" i="19"/>
  <c r="X37" i="19"/>
  <c r="Y81" i="19"/>
  <c r="R223" i="20"/>
  <c r="X272" i="19"/>
  <c r="R293" i="20"/>
  <c r="Y37" i="19"/>
  <c r="X115" i="19"/>
  <c r="Y136" i="19"/>
  <c r="R130" i="20"/>
  <c r="S136" i="20"/>
  <c r="R159" i="20"/>
  <c r="X135" i="19"/>
  <c r="U163" i="19"/>
  <c r="X114" i="19"/>
  <c r="V97" i="14"/>
  <c r="X79" i="19"/>
  <c r="R300" i="20"/>
  <c r="R104" i="20"/>
  <c r="X43" i="19"/>
  <c r="X117" i="19"/>
  <c r="X118" i="19"/>
  <c r="R327" i="20"/>
  <c r="Y66" i="19"/>
  <c r="R304" i="20"/>
  <c r="X81" i="19"/>
  <c r="R301" i="20"/>
  <c r="X41" i="19"/>
  <c r="R107" i="20"/>
  <c r="X365" i="19"/>
  <c r="X66" i="19"/>
  <c r="X145" i="19"/>
  <c r="X47" i="19"/>
  <c r="X82" i="19"/>
  <c r="R368" i="21"/>
  <c r="R261" i="21"/>
  <c r="R258" i="21"/>
  <c r="R258" i="22" s="1"/>
  <c r="AD164" i="22" l="1"/>
  <c r="Q398" i="21"/>
  <c r="Q398" i="22" s="1"/>
  <c r="AD238" i="21"/>
  <c r="AD398" i="21"/>
  <c r="AD398" i="22" s="1"/>
  <c r="AD385" i="21"/>
  <c r="AD385" i="22" s="1"/>
  <c r="R408" i="20"/>
  <c r="R408" i="21" s="1"/>
  <c r="R408" i="22" s="1"/>
  <c r="AD349" i="21"/>
  <c r="Q391" i="21"/>
  <c r="Q168" i="22"/>
  <c r="Q396" i="21"/>
  <c r="Q396" i="22" s="1"/>
  <c r="Q421" i="21"/>
  <c r="Q421" i="22" s="1"/>
  <c r="AD384" i="21"/>
  <c r="AD384" i="22" s="1"/>
  <c r="Y259" i="19"/>
  <c r="Y145" i="19"/>
  <c r="AE236" i="19"/>
  <c r="Q365" i="22"/>
  <c r="Q321" i="22"/>
  <c r="AD166" i="21"/>
  <c r="R383" i="20"/>
  <c r="S383" i="20" s="1"/>
  <c r="T383" i="20" s="1"/>
  <c r="R371" i="22"/>
  <c r="Q272" i="22"/>
  <c r="AD279" i="21"/>
  <c r="Q175" i="22"/>
  <c r="Q262" i="21"/>
  <c r="R352" i="21"/>
  <c r="AD163" i="21"/>
  <c r="AD162" i="22"/>
  <c r="R397" i="20"/>
  <c r="S397" i="20" s="1"/>
  <c r="Q164" i="22"/>
  <c r="P99" i="21"/>
  <c r="Q274" i="22"/>
  <c r="AD161" i="22"/>
  <c r="Q199" i="22"/>
  <c r="AD186" i="21"/>
  <c r="Q145" i="21"/>
  <c r="Q145" i="22" s="1"/>
  <c r="Q303" i="22"/>
  <c r="P192" i="21"/>
  <c r="P192" i="22" s="1"/>
  <c r="T322" i="20"/>
  <c r="U322" i="20" s="1"/>
  <c r="U322" i="21" s="1"/>
  <c r="U322" i="22" s="1"/>
  <c r="P395" i="22"/>
  <c r="Q186" i="21"/>
  <c r="P418" i="21"/>
  <c r="AD418" i="20"/>
  <c r="Q413" i="21"/>
  <c r="Q413" i="22" s="1"/>
  <c r="AD377" i="20"/>
  <c r="Q134" i="22"/>
  <c r="Q173" i="22"/>
  <c r="Q172" i="22"/>
  <c r="S385" i="20"/>
  <c r="S385" i="21" s="1"/>
  <c r="S385" i="22" s="1"/>
  <c r="AD412" i="21"/>
  <c r="AD412" i="22" s="1"/>
  <c r="R136" i="22"/>
  <c r="Q384" i="21"/>
  <c r="Q384" i="22" s="1"/>
  <c r="R259" i="20"/>
  <c r="AD259" i="21"/>
  <c r="P411" i="22"/>
  <c r="R395" i="20"/>
  <c r="S395" i="20" s="1"/>
  <c r="AD413" i="21"/>
  <c r="AD413" i="22" s="1"/>
  <c r="Q395" i="21"/>
  <c r="Q395" i="22" s="1"/>
  <c r="R183" i="21"/>
  <c r="R183" i="22" s="1"/>
  <c r="AD192" i="20"/>
  <c r="R394" i="20"/>
  <c r="R394" i="21" s="1"/>
  <c r="R394" i="22" s="1"/>
  <c r="R130" i="21"/>
  <c r="AD195" i="21"/>
  <c r="AD195" i="22" s="1"/>
  <c r="S413" i="20"/>
  <c r="S413" i="21" s="1"/>
  <c r="S413" i="22" s="1"/>
  <c r="Q381" i="21"/>
  <c r="Q381" i="22" s="1"/>
  <c r="R140" i="21"/>
  <c r="R140" i="22" s="1"/>
  <c r="P379" i="20"/>
  <c r="R161" i="21"/>
  <c r="R161" i="22" s="1"/>
  <c r="R385" i="21"/>
  <c r="R385" i="22" s="1"/>
  <c r="S384" i="20"/>
  <c r="S229" i="21"/>
  <c r="R168" i="21"/>
  <c r="R168" i="22" s="1"/>
  <c r="R277" i="21"/>
  <c r="R278" i="21"/>
  <c r="Q102" i="21"/>
  <c r="Q99" i="21" s="1"/>
  <c r="Q349" i="21"/>
  <c r="AD102" i="21"/>
  <c r="AD102" i="22" s="1"/>
  <c r="Q195" i="21"/>
  <c r="Q195" i="22" s="1"/>
  <c r="R391" i="21"/>
  <c r="Q380" i="21"/>
  <c r="Q380" i="22" s="1"/>
  <c r="S411" i="20"/>
  <c r="S411" i="21" s="1"/>
  <c r="S411" i="22" s="1"/>
  <c r="Q392" i="21"/>
  <c r="R252" i="21"/>
  <c r="R235" i="22"/>
  <c r="P394" i="22"/>
  <c r="AD394" i="21"/>
  <c r="AD394" i="22" s="1"/>
  <c r="R184" i="21"/>
  <c r="R163" i="20"/>
  <c r="R276" i="21"/>
  <c r="R164" i="21"/>
  <c r="R164" i="22" s="1"/>
  <c r="R255" i="21"/>
  <c r="R255" i="22" s="1"/>
  <c r="R369" i="21"/>
  <c r="R185" i="21"/>
  <c r="AE350" i="19"/>
  <c r="AE164" i="19"/>
  <c r="AE167" i="19"/>
  <c r="Y134" i="19"/>
  <c r="AE134" i="19" s="1"/>
  <c r="Y176" i="19"/>
  <c r="Y177" i="19"/>
  <c r="Y365" i="19"/>
  <c r="AE365" i="19" s="1"/>
  <c r="Y118" i="19"/>
  <c r="AE118" i="19" s="1"/>
  <c r="Y172" i="19"/>
  <c r="AE172" i="19" s="1"/>
  <c r="Y71" i="19"/>
  <c r="Y73" i="19" s="1"/>
  <c r="Y117" i="19"/>
  <c r="AE117" i="19" s="1"/>
  <c r="Y234" i="19"/>
  <c r="AE234" i="19" s="1"/>
  <c r="Y74" i="19"/>
  <c r="AE74" i="19" s="1"/>
  <c r="AE76" i="19" s="1"/>
  <c r="Y114" i="19"/>
  <c r="Y115" i="19"/>
  <c r="Y116" i="19"/>
  <c r="AE116" i="19" s="1"/>
  <c r="Y305" i="19"/>
  <c r="Y173" i="19"/>
  <c r="AE173" i="19" s="1"/>
  <c r="Y277" i="19"/>
  <c r="Y272" i="19"/>
  <c r="AE272" i="19" s="1"/>
  <c r="Y69" i="19"/>
  <c r="Y70" i="19" s="1"/>
  <c r="Y370" i="19"/>
  <c r="Y175" i="19"/>
  <c r="AE175" i="19" s="1"/>
  <c r="Z386" i="20"/>
  <c r="AA386" i="20" s="1"/>
  <c r="Y386" i="21"/>
  <c r="Y378" i="19"/>
  <c r="Y379" i="19"/>
  <c r="AE381" i="19"/>
  <c r="Z387" i="20"/>
  <c r="AA387" i="20" s="1"/>
  <c r="Y387" i="21"/>
  <c r="Y382" i="21"/>
  <c r="Z382" i="20"/>
  <c r="Y355" i="19"/>
  <c r="AD378" i="20"/>
  <c r="AD379" i="20" s="1"/>
  <c r="R412" i="20"/>
  <c r="Q418" i="20"/>
  <c r="R419" i="21"/>
  <c r="R419" i="22" s="1"/>
  <c r="S419" i="20"/>
  <c r="R380" i="20"/>
  <c r="Q377" i="20"/>
  <c r="Q411" i="22"/>
  <c r="R384" i="21"/>
  <c r="R384" i="22" s="1"/>
  <c r="AD392" i="21"/>
  <c r="P401" i="21"/>
  <c r="S391" i="20"/>
  <c r="Q393" i="22"/>
  <c r="Q419" i="22"/>
  <c r="AD380" i="21"/>
  <c r="AD380" i="22" s="1"/>
  <c r="P380" i="22"/>
  <c r="P377" i="21"/>
  <c r="AD390" i="20"/>
  <c r="R393" i="21"/>
  <c r="R393" i="22" s="1"/>
  <c r="S393" i="20"/>
  <c r="Q385" i="22"/>
  <c r="Q412" i="21"/>
  <c r="AD381" i="21"/>
  <c r="P390" i="21"/>
  <c r="P381" i="22"/>
  <c r="P378" i="21"/>
  <c r="R421" i="21"/>
  <c r="R421" i="22" s="1"/>
  <c r="S421" i="20"/>
  <c r="P424" i="21"/>
  <c r="P424" i="22" s="1"/>
  <c r="P420" i="22"/>
  <c r="P410" i="21"/>
  <c r="P410" i="22" s="1"/>
  <c r="P409" i="22"/>
  <c r="Q420" i="21"/>
  <c r="R420" i="20"/>
  <c r="Q424" i="20"/>
  <c r="R396" i="21"/>
  <c r="R396" i="22" s="1"/>
  <c r="S396" i="20"/>
  <c r="Q390" i="20"/>
  <c r="R381" i="20"/>
  <c r="Q378" i="20"/>
  <c r="Q397" i="22"/>
  <c r="AD420" i="21"/>
  <c r="Q401" i="20"/>
  <c r="R392" i="20"/>
  <c r="R411" i="21"/>
  <c r="R411" i="22" s="1"/>
  <c r="AD409" i="21"/>
  <c r="O379" i="21"/>
  <c r="O378" i="22"/>
  <c r="R398" i="21"/>
  <c r="R398" i="22" s="1"/>
  <c r="S398" i="20"/>
  <c r="Q409" i="21"/>
  <c r="Q410" i="20"/>
  <c r="R409" i="20"/>
  <c r="AE141" i="19"/>
  <c r="AE162" i="19"/>
  <c r="Y163" i="19"/>
  <c r="AE174" i="19"/>
  <c r="AE326" i="19"/>
  <c r="AE50" i="19"/>
  <c r="AE136" i="19"/>
  <c r="Y321" i="19"/>
  <c r="Y362" i="19"/>
  <c r="Y233" i="19"/>
  <c r="Y294" i="19"/>
  <c r="Y269" i="19"/>
  <c r="X299" i="19"/>
  <c r="X305" i="19"/>
  <c r="X319" i="19"/>
  <c r="X321" i="19"/>
  <c r="X275" i="19"/>
  <c r="X277" i="19"/>
  <c r="X364" i="19"/>
  <c r="X362" i="19"/>
  <c r="X52" i="19"/>
  <c r="X264" i="19"/>
  <c r="X269" i="19"/>
  <c r="X288" i="19"/>
  <c r="X294" i="19"/>
  <c r="X368" i="19"/>
  <c r="X370" i="19"/>
  <c r="X84" i="19"/>
  <c r="X177" i="19"/>
  <c r="AE66" i="19"/>
  <c r="AE37" i="19"/>
  <c r="Q192" i="20"/>
  <c r="Y48" i="19"/>
  <c r="R261" i="22"/>
  <c r="R234" i="22"/>
  <c r="Q161" i="22"/>
  <c r="R354" i="22"/>
  <c r="Q233" i="22"/>
  <c r="R368" i="22"/>
  <c r="R182" i="21"/>
  <c r="Q257" i="22"/>
  <c r="R351" i="22"/>
  <c r="R275" i="22"/>
  <c r="Q163" i="21"/>
  <c r="V51" i="14"/>
  <c r="Y47" i="19"/>
  <c r="Q174" i="22"/>
  <c r="Q259" i="21"/>
  <c r="Q159" i="22"/>
  <c r="O285" i="22"/>
  <c r="Q185" i="22"/>
  <c r="AD99" i="20"/>
  <c r="R256" i="20"/>
  <c r="R260" i="21"/>
  <c r="R260" i="22" s="1"/>
  <c r="Q288" i="21"/>
  <c r="Q285" i="21" s="1"/>
  <c r="Q285" i="20"/>
  <c r="R329" i="22"/>
  <c r="AD288" i="21"/>
  <c r="P288" i="22"/>
  <c r="R262" i="20"/>
  <c r="Q238" i="21"/>
  <c r="Q238" i="22" s="1"/>
  <c r="R316" i="21"/>
  <c r="Q183" i="22"/>
  <c r="R349" i="20"/>
  <c r="AD319" i="22"/>
  <c r="S322" i="22"/>
  <c r="Q355" i="21"/>
  <c r="Q353" i="22"/>
  <c r="R355" i="20"/>
  <c r="R142" i="22"/>
  <c r="Q226" i="22"/>
  <c r="Q99" i="20"/>
  <c r="R348" i="21"/>
  <c r="R162" i="21"/>
  <c r="R353" i="21"/>
  <c r="AD285" i="21"/>
  <c r="AD285" i="22" s="1"/>
  <c r="P285" i="22"/>
  <c r="R169" i="20"/>
  <c r="Q208" i="22"/>
  <c r="S140" i="20"/>
  <c r="Q171" i="22"/>
  <c r="Q316" i="22"/>
  <c r="Q264" i="22"/>
  <c r="Q255" i="22"/>
  <c r="Q256" i="21"/>
  <c r="R166" i="20"/>
  <c r="AD347" i="22"/>
  <c r="AD140" i="22"/>
  <c r="AD145" i="21"/>
  <c r="R322" i="22"/>
  <c r="R141" i="21"/>
  <c r="R145" i="20"/>
  <c r="AD353" i="22"/>
  <c r="AD355" i="21"/>
  <c r="R347" i="21"/>
  <c r="T229" i="20"/>
  <c r="R327" i="21"/>
  <c r="R328" i="22"/>
  <c r="X80" i="19"/>
  <c r="X179" i="19"/>
  <c r="X176" i="19"/>
  <c r="Y84" i="19"/>
  <c r="R118" i="20"/>
  <c r="X357" i="19"/>
  <c r="Y79" i="19"/>
  <c r="R301" i="21"/>
  <c r="R159" i="21"/>
  <c r="X22" i="19"/>
  <c r="R293" i="21"/>
  <c r="R291" i="20"/>
  <c r="S229" i="22"/>
  <c r="R359" i="20"/>
  <c r="X21" i="19"/>
  <c r="X42" i="19"/>
  <c r="R363" i="20"/>
  <c r="R292" i="20"/>
  <c r="Y83" i="19"/>
  <c r="Y82" i="19"/>
  <c r="X25" i="19"/>
  <c r="R228" i="20"/>
  <c r="Y41" i="19"/>
  <c r="Y25" i="19"/>
  <c r="R271" i="20"/>
  <c r="R290" i="20"/>
  <c r="R107" i="21"/>
  <c r="R108" i="20"/>
  <c r="R300" i="21"/>
  <c r="R114" i="21"/>
  <c r="R303" i="20"/>
  <c r="R358" i="20"/>
  <c r="S136" i="21"/>
  <c r="R294" i="20"/>
  <c r="R360" i="20"/>
  <c r="Y22" i="19"/>
  <c r="R106" i="20"/>
  <c r="Y23" i="19"/>
  <c r="X119" i="19"/>
  <c r="X183" i="19"/>
  <c r="R270" i="20"/>
  <c r="Y80" i="19"/>
  <c r="R105" i="20"/>
  <c r="R304" i="21"/>
  <c r="R174" i="20"/>
  <c r="R305" i="20"/>
  <c r="X24" i="19"/>
  <c r="Y24" i="19"/>
  <c r="Y21" i="19"/>
  <c r="R361" i="20"/>
  <c r="Y43" i="19"/>
  <c r="R302" i="20"/>
  <c r="R223" i="21"/>
  <c r="T136" i="20"/>
  <c r="R175" i="20"/>
  <c r="X23" i="19"/>
  <c r="R259" i="21"/>
  <c r="S408" i="20" l="1"/>
  <c r="T408" i="20" s="1"/>
  <c r="Q401" i="21"/>
  <c r="T413" i="20"/>
  <c r="U413" i="20" s="1"/>
  <c r="R369" i="22"/>
  <c r="Y52" i="19"/>
  <c r="R383" i="21"/>
  <c r="R383" i="22" s="1"/>
  <c r="R397" i="21"/>
  <c r="R397" i="22" s="1"/>
  <c r="S383" i="21"/>
  <c r="S383" i="22" s="1"/>
  <c r="AE114" i="19"/>
  <c r="R169" i="21"/>
  <c r="T322" i="21"/>
  <c r="AD99" i="21"/>
  <c r="AD192" i="21"/>
  <c r="AD192" i="22" s="1"/>
  <c r="Q192" i="21"/>
  <c r="Q192" i="22" s="1"/>
  <c r="T411" i="20"/>
  <c r="T411" i="21" s="1"/>
  <c r="T411" i="22" s="1"/>
  <c r="T385" i="20"/>
  <c r="T385" i="21" s="1"/>
  <c r="T385" i="22" s="1"/>
  <c r="AE370" i="19"/>
  <c r="AE115" i="19"/>
  <c r="AE69" i="19"/>
  <c r="AE70" i="19" s="1"/>
  <c r="Q390" i="21"/>
  <c r="AD418" i="21"/>
  <c r="R166" i="21"/>
  <c r="R184" i="22"/>
  <c r="S384" i="21"/>
  <c r="S384" i="22" s="1"/>
  <c r="R395" i="21"/>
  <c r="R395" i="22" s="1"/>
  <c r="T384" i="20"/>
  <c r="U384" i="20" s="1"/>
  <c r="V384" i="20" s="1"/>
  <c r="T397" i="20"/>
  <c r="T397" i="21" s="1"/>
  <c r="S397" i="21"/>
  <c r="S397" i="22" s="1"/>
  <c r="Q377" i="21"/>
  <c r="R118" i="21"/>
  <c r="R118" i="22" s="1"/>
  <c r="R256" i="21"/>
  <c r="Q379" i="20"/>
  <c r="T395" i="20"/>
  <c r="R185" i="22"/>
  <c r="V322" i="20"/>
  <c r="S394" i="20"/>
  <c r="R409" i="21"/>
  <c r="R409" i="22" s="1"/>
  <c r="R278" i="22"/>
  <c r="T391" i="20"/>
  <c r="T391" i="21" s="1"/>
  <c r="S395" i="21"/>
  <c r="S395" i="22" s="1"/>
  <c r="T140" i="20"/>
  <c r="R252" i="22"/>
  <c r="Q102" i="22"/>
  <c r="R420" i="21"/>
  <c r="R420" i="22" s="1"/>
  <c r="U229" i="20"/>
  <c r="V229" i="20" s="1"/>
  <c r="AE177" i="19"/>
  <c r="Y76" i="19"/>
  <c r="AE71" i="19"/>
  <c r="AE73" i="19" s="1"/>
  <c r="Y179" i="19"/>
  <c r="Y119" i="19"/>
  <c r="AE119" i="19" s="1"/>
  <c r="Y299" i="19"/>
  <c r="AE299" i="19" s="1"/>
  <c r="Y264" i="19"/>
  <c r="AE264" i="19" s="1"/>
  <c r="Y288" i="19"/>
  <c r="AE288" i="19" s="1"/>
  <c r="Y319" i="19"/>
  <c r="AE319" i="19" s="1"/>
  <c r="Y183" i="19"/>
  <c r="AE183" i="19" s="1"/>
  <c r="Y364" i="19"/>
  <c r="AE364" i="19" s="1"/>
  <c r="Y135" i="19"/>
  <c r="Y178" i="19"/>
  <c r="Y357" i="19"/>
  <c r="AE357" i="19" s="1"/>
  <c r="Y275" i="19"/>
  <c r="Y171" i="19"/>
  <c r="Y368" i="19"/>
  <c r="AE368" i="19" s="1"/>
  <c r="Z387" i="21"/>
  <c r="Z387" i="22" s="1"/>
  <c r="Z382" i="21"/>
  <c r="Z382" i="22" s="1"/>
  <c r="AA382" i="20"/>
  <c r="Y382" i="22"/>
  <c r="Z386" i="21"/>
  <c r="Z386" i="22" s="1"/>
  <c r="AA387" i="21"/>
  <c r="AA387" i="22" s="1"/>
  <c r="AB387" i="20"/>
  <c r="Y386" i="22"/>
  <c r="AA386" i="21"/>
  <c r="AA386" i="22" s="1"/>
  <c r="AB386" i="20"/>
  <c r="Q378" i="21"/>
  <c r="Q379" i="21" s="1"/>
  <c r="S391" i="21"/>
  <c r="R410" i="20"/>
  <c r="S409" i="20"/>
  <c r="Q412" i="22"/>
  <c r="Q418" i="21"/>
  <c r="S419" i="21"/>
  <c r="T419" i="20"/>
  <c r="S398" i="21"/>
  <c r="S398" i="22" s="1"/>
  <c r="T398" i="20"/>
  <c r="AD420" i="22"/>
  <c r="AD424" i="21"/>
  <c r="S421" i="21"/>
  <c r="S421" i="22" s="1"/>
  <c r="T421" i="20"/>
  <c r="Q410" i="21"/>
  <c r="Q409" i="22"/>
  <c r="T383" i="21"/>
  <c r="U383" i="20"/>
  <c r="S396" i="21"/>
  <c r="S396" i="22" s="1"/>
  <c r="T396" i="20"/>
  <c r="R424" i="20"/>
  <c r="S420" i="20"/>
  <c r="P379" i="21"/>
  <c r="P378" i="22"/>
  <c r="AD378" i="21"/>
  <c r="AD378" i="22" s="1"/>
  <c r="R380" i="21"/>
  <c r="S380" i="20"/>
  <c r="R377" i="20"/>
  <c r="Q424" i="21"/>
  <c r="Q424" i="22" s="1"/>
  <c r="Q420" i="22"/>
  <c r="R392" i="21"/>
  <c r="R401" i="20"/>
  <c r="S392" i="20"/>
  <c r="AD410" i="21"/>
  <c r="AD409" i="22"/>
  <c r="R381" i="21"/>
  <c r="S381" i="20"/>
  <c r="R378" i="20"/>
  <c r="R390" i="20"/>
  <c r="S412" i="20"/>
  <c r="R418" i="20"/>
  <c r="AD390" i="21"/>
  <c r="AD381" i="22"/>
  <c r="S393" i="21"/>
  <c r="S393" i="22" s="1"/>
  <c r="T393" i="20"/>
  <c r="AD401" i="21"/>
  <c r="R412" i="21"/>
  <c r="AE43" i="19"/>
  <c r="AE277" i="19"/>
  <c r="AE81" i="19"/>
  <c r="AE41" i="19"/>
  <c r="AE294" i="19"/>
  <c r="AE321" i="19"/>
  <c r="AE140" i="19"/>
  <c r="AE48" i="19"/>
  <c r="AE305" i="19"/>
  <c r="AE79" i="19"/>
  <c r="AE82" i="19"/>
  <c r="AE362" i="19"/>
  <c r="AE269" i="19"/>
  <c r="AE21" i="19"/>
  <c r="AE84" i="19"/>
  <c r="AE80" i="19"/>
  <c r="AE25" i="19"/>
  <c r="AE24" i="19"/>
  <c r="Y92" i="19"/>
  <c r="Y185" i="19"/>
  <c r="AE22" i="19"/>
  <c r="AE23" i="19"/>
  <c r="X92" i="19"/>
  <c r="X185" i="19"/>
  <c r="R327" i="22"/>
  <c r="R182" i="22"/>
  <c r="R347" i="22"/>
  <c r="V100" i="14"/>
  <c r="Q285" i="22"/>
  <c r="R262" i="21"/>
  <c r="T229" i="21"/>
  <c r="T229" i="22" s="1"/>
  <c r="R135" i="20"/>
  <c r="Q288" i="22"/>
  <c r="AD288" i="22"/>
  <c r="S140" i="21"/>
  <c r="R316" i="22"/>
  <c r="R141" i="22"/>
  <c r="R145" i="21"/>
  <c r="R145" i="22" s="1"/>
  <c r="R162" i="22"/>
  <c r="R163" i="21"/>
  <c r="R349" i="21"/>
  <c r="T322" i="22"/>
  <c r="R353" i="22"/>
  <c r="R355" i="21"/>
  <c r="X285" i="19"/>
  <c r="X83" i="19"/>
  <c r="X86" i="19"/>
  <c r="Y85" i="19"/>
  <c r="U136" i="20"/>
  <c r="T136" i="21"/>
  <c r="R299" i="20"/>
  <c r="R174" i="21"/>
  <c r="R115" i="20"/>
  <c r="R302" i="21"/>
  <c r="R105" i="21"/>
  <c r="R358" i="21"/>
  <c r="R108" i="21"/>
  <c r="Y26" i="19"/>
  <c r="X184" i="19"/>
  <c r="R116" i="20"/>
  <c r="R173" i="20"/>
  <c r="R361" i="21"/>
  <c r="R304" i="22"/>
  <c r="R365" i="20"/>
  <c r="Y86" i="19"/>
  <c r="R119" i="20"/>
  <c r="R177" i="20"/>
  <c r="S136" i="22"/>
  <c r="R303" i="21"/>
  <c r="R107" i="22"/>
  <c r="R290" i="21"/>
  <c r="R271" i="21"/>
  <c r="R363" i="21"/>
  <c r="R104" i="21"/>
  <c r="R291" i="21"/>
  <c r="R293" i="22"/>
  <c r="R301" i="22"/>
  <c r="R175" i="21"/>
  <c r="R270" i="21"/>
  <c r="X26" i="19"/>
  <c r="R117" i="20"/>
  <c r="R106" i="21"/>
  <c r="R360" i="21"/>
  <c r="R300" i="22"/>
  <c r="R272" i="20"/>
  <c r="Y90" i="19"/>
  <c r="R292" i="21"/>
  <c r="R172" i="20"/>
  <c r="R223" i="22"/>
  <c r="R305" i="21"/>
  <c r="X90" i="19"/>
  <c r="Y42" i="19"/>
  <c r="R294" i="21"/>
  <c r="R114" i="22"/>
  <c r="Y78" i="19"/>
  <c r="R228" i="21"/>
  <c r="R359" i="21"/>
  <c r="R159" i="22"/>
  <c r="AE387" i="20" l="1"/>
  <c r="AC387" i="20"/>
  <c r="AC387" i="21" s="1"/>
  <c r="AC387" i="22" s="1"/>
  <c r="AE386" i="20"/>
  <c r="AC386" i="20"/>
  <c r="AC386" i="21" s="1"/>
  <c r="AC386" i="22" s="1"/>
  <c r="S408" i="21"/>
  <c r="S408" i="22" s="1"/>
  <c r="T413" i="21"/>
  <c r="T413" i="22" s="1"/>
  <c r="U385" i="20"/>
  <c r="V385" i="20" s="1"/>
  <c r="T384" i="21"/>
  <c r="T384" i="22" s="1"/>
  <c r="U411" i="20"/>
  <c r="U411" i="21" s="1"/>
  <c r="U397" i="20"/>
  <c r="U397" i="21" s="1"/>
  <c r="U397" i="22" s="1"/>
  <c r="U391" i="20"/>
  <c r="U391" i="21" s="1"/>
  <c r="U229" i="21"/>
  <c r="U229" i="22" s="1"/>
  <c r="U384" i="21"/>
  <c r="U384" i="22" s="1"/>
  <c r="R410" i="21"/>
  <c r="AE179" i="19"/>
  <c r="AE275" i="19"/>
  <c r="T140" i="21"/>
  <c r="T140" i="22" s="1"/>
  <c r="U140" i="20"/>
  <c r="U140" i="21" s="1"/>
  <c r="U140" i="22" s="1"/>
  <c r="U395" i="20"/>
  <c r="T395" i="21"/>
  <c r="T395" i="22" s="1"/>
  <c r="S412" i="21"/>
  <c r="S412" i="22" s="1"/>
  <c r="T394" i="20"/>
  <c r="S394" i="21"/>
  <c r="S394" i="22" s="1"/>
  <c r="W322" i="20"/>
  <c r="V322" i="21"/>
  <c r="S420" i="21"/>
  <c r="S424" i="21" s="1"/>
  <c r="S424" i="22" s="1"/>
  <c r="R135" i="21"/>
  <c r="R379" i="20"/>
  <c r="T419" i="21"/>
  <c r="T419" i="22" s="1"/>
  <c r="R424" i="21"/>
  <c r="R424" i="22" s="1"/>
  <c r="S392" i="21"/>
  <c r="S401" i="21" s="1"/>
  <c r="W229" i="20"/>
  <c r="W384" i="20"/>
  <c r="CB384" i="20" s="1"/>
  <c r="AE135" i="19"/>
  <c r="Y184" i="19"/>
  <c r="AE184" i="19" s="1"/>
  <c r="AB386" i="21"/>
  <c r="AB386" i="22" s="1"/>
  <c r="AB387" i="21"/>
  <c r="AB387" i="22" s="1"/>
  <c r="AA382" i="21"/>
  <c r="AB382" i="20"/>
  <c r="Q378" i="22"/>
  <c r="S390" i="20"/>
  <c r="S378" i="20"/>
  <c r="T381" i="20"/>
  <c r="S424" i="20"/>
  <c r="T420" i="20"/>
  <c r="S409" i="21"/>
  <c r="S410" i="20"/>
  <c r="T409" i="20"/>
  <c r="V384" i="21"/>
  <c r="S380" i="21"/>
  <c r="T380" i="20"/>
  <c r="S377" i="20"/>
  <c r="T421" i="21"/>
  <c r="U421" i="20"/>
  <c r="S419" i="22"/>
  <c r="R401" i="21"/>
  <c r="R390" i="21"/>
  <c r="R378" i="21"/>
  <c r="R381" i="22"/>
  <c r="T393" i="21"/>
  <c r="T393" i="22" s="1"/>
  <c r="U393" i="20"/>
  <c r="R380" i="22"/>
  <c r="R377" i="21"/>
  <c r="T412" i="20"/>
  <c r="S418" i="20"/>
  <c r="U419" i="20"/>
  <c r="T397" i="22"/>
  <c r="U413" i="21"/>
  <c r="U413" i="22" s="1"/>
  <c r="V413" i="20"/>
  <c r="S381" i="21"/>
  <c r="U383" i="21"/>
  <c r="U383" i="22" s="1"/>
  <c r="V383" i="20"/>
  <c r="R412" i="22"/>
  <c r="R418" i="21"/>
  <c r="S401" i="20"/>
  <c r="T392" i="20"/>
  <c r="T396" i="21"/>
  <c r="U396" i="20"/>
  <c r="T383" i="22"/>
  <c r="T398" i="21"/>
  <c r="T398" i="22" s="1"/>
  <c r="U398" i="20"/>
  <c r="T408" i="21"/>
  <c r="T408" i="22" s="1"/>
  <c r="U408" i="20"/>
  <c r="AE233" i="19"/>
  <c r="AE176" i="19"/>
  <c r="AE42" i="19"/>
  <c r="AE83" i="19"/>
  <c r="AE185" i="19"/>
  <c r="AE47" i="19"/>
  <c r="AE52" i="19" s="1"/>
  <c r="AE92" i="19"/>
  <c r="AE86" i="19"/>
  <c r="AE90" i="19"/>
  <c r="AE26" i="19"/>
  <c r="Y192" i="19"/>
  <c r="X192" i="19"/>
  <c r="X78" i="19"/>
  <c r="X171" i="19"/>
  <c r="X85" i="19"/>
  <c r="X178" i="19"/>
  <c r="S140" i="22"/>
  <c r="V229" i="21"/>
  <c r="R359" i="22"/>
  <c r="R305" i="22"/>
  <c r="R172" i="21"/>
  <c r="R117" i="21"/>
  <c r="R270" i="22"/>
  <c r="R175" i="22"/>
  <c r="R290" i="22"/>
  <c r="R358" i="22"/>
  <c r="R105" i="22"/>
  <c r="R179" i="20"/>
  <c r="R302" i="22"/>
  <c r="R299" i="21"/>
  <c r="V136" i="20"/>
  <c r="R228" i="22"/>
  <c r="R106" i="22"/>
  <c r="R271" i="22"/>
  <c r="R177" i="21"/>
  <c r="X91" i="19"/>
  <c r="Y91" i="19"/>
  <c r="R115" i="21"/>
  <c r="R292" i="22"/>
  <c r="R291" i="22"/>
  <c r="R104" i="22"/>
  <c r="R363" i="22"/>
  <c r="R303" i="22"/>
  <c r="R119" i="21"/>
  <c r="R361" i="22"/>
  <c r="R173" i="21"/>
  <c r="R108" i="22"/>
  <c r="T136" i="22"/>
  <c r="R272" i="21"/>
  <c r="R365" i="21"/>
  <c r="R116" i="21"/>
  <c r="R174" i="22"/>
  <c r="U136" i="21"/>
  <c r="M15" i="21"/>
  <c r="M15" i="22" s="1"/>
  <c r="M14" i="21"/>
  <c r="M14" i="22" s="1"/>
  <c r="M10" i="21"/>
  <c r="M10" i="22" s="1"/>
  <c r="M92" i="20"/>
  <c r="M90" i="20"/>
  <c r="M89" i="20"/>
  <c r="M88" i="20"/>
  <c r="M86" i="20"/>
  <c r="M85" i="20"/>
  <c r="M84" i="20"/>
  <c r="M83" i="20"/>
  <c r="M82" i="20"/>
  <c r="M81" i="20"/>
  <c r="M80" i="20"/>
  <c r="M79" i="20"/>
  <c r="M78" i="20"/>
  <c r="M75" i="20"/>
  <c r="M74" i="20"/>
  <c r="M72" i="20"/>
  <c r="M71" i="20"/>
  <c r="M66" i="20"/>
  <c r="M50" i="20"/>
  <c r="M49" i="20"/>
  <c r="M48" i="20"/>
  <c r="M43" i="20"/>
  <c r="M42" i="20"/>
  <c r="M41" i="20"/>
  <c r="M39" i="20"/>
  <c r="M37" i="20"/>
  <c r="M36" i="20"/>
  <c r="M26" i="20"/>
  <c r="M25" i="20"/>
  <c r="M24" i="20"/>
  <c r="M23" i="20"/>
  <c r="M22" i="20"/>
  <c r="M21" i="20"/>
  <c r="M19" i="20"/>
  <c r="N15" i="20"/>
  <c r="N14" i="20"/>
  <c r="M13" i="20"/>
  <c r="M12" i="20"/>
  <c r="M11" i="20"/>
  <c r="N10" i="20"/>
  <c r="M9" i="20"/>
  <c r="M8" i="20"/>
  <c r="M40" i="20"/>
  <c r="BI93" i="22"/>
  <c r="BI91" i="22"/>
  <c r="BI90" i="22"/>
  <c r="BI89" i="22"/>
  <c r="BI88" i="22"/>
  <c r="BI87" i="22"/>
  <c r="BI86" i="22"/>
  <c r="BI85" i="22"/>
  <c r="BI83" i="22"/>
  <c r="BI81" i="22"/>
  <c r="BI79" i="22"/>
  <c r="BI78" i="22"/>
  <c r="BI77" i="22"/>
  <c r="BI70" i="22"/>
  <c r="BI69" i="22"/>
  <c r="BI68" i="22"/>
  <c r="BI67" i="22"/>
  <c r="BI66" i="22"/>
  <c r="BI65" i="22"/>
  <c r="BI52" i="22"/>
  <c r="BI48" i="22"/>
  <c r="BI47" i="22"/>
  <c r="BI46" i="22"/>
  <c r="BI42" i="22"/>
  <c r="BI41" i="22"/>
  <c r="BI40" i="22"/>
  <c r="BI39" i="22"/>
  <c r="BI38" i="22"/>
  <c r="BI37" i="22"/>
  <c r="BI36" i="22"/>
  <c r="BI19" i="22"/>
  <c r="BI13" i="22"/>
  <c r="BI12" i="22"/>
  <c r="BI11" i="22"/>
  <c r="BI9" i="22"/>
  <c r="BI8" i="22"/>
  <c r="BI4" i="22"/>
  <c r="BH1" i="22"/>
  <c r="BG1" i="22"/>
  <c r="BF1" i="22"/>
  <c r="BE1" i="22"/>
  <c r="BD1" i="22"/>
  <c r="BC1" i="22"/>
  <c r="BB1" i="22"/>
  <c r="BA1" i="22"/>
  <c r="AZ1" i="22"/>
  <c r="AY1" i="22"/>
  <c r="AX1" i="22"/>
  <c r="AW1" i="22"/>
  <c r="AV1" i="22"/>
  <c r="AU1" i="22"/>
  <c r="AT1" i="22"/>
  <c r="AS1" i="22"/>
  <c r="AR1" i="22"/>
  <c r="AQ1" i="22"/>
  <c r="BH1" i="21"/>
  <c r="BG1" i="21"/>
  <c r="BF1" i="21"/>
  <c r="BE1" i="21"/>
  <c r="BD1" i="21"/>
  <c r="BC1" i="21"/>
  <c r="BB1" i="21"/>
  <c r="BA1" i="21"/>
  <c r="AZ1" i="21"/>
  <c r="AY1" i="21"/>
  <c r="AX1" i="21"/>
  <c r="AW1" i="21"/>
  <c r="AV1" i="21"/>
  <c r="AU1" i="21"/>
  <c r="AT1" i="21"/>
  <c r="AS1" i="21"/>
  <c r="AR1" i="21"/>
  <c r="AQ1" i="21"/>
  <c r="BI1" i="19"/>
  <c r="BH1" i="19"/>
  <c r="BG1" i="19"/>
  <c r="BF1" i="19"/>
  <c r="BE1" i="19"/>
  <c r="BD1" i="19"/>
  <c r="BC1" i="19"/>
  <c r="BB1" i="19"/>
  <c r="BA1" i="19"/>
  <c r="AZ1" i="19"/>
  <c r="AY1" i="19"/>
  <c r="AX1" i="19"/>
  <c r="AW1" i="19"/>
  <c r="AV1" i="19"/>
  <c r="AU1" i="19"/>
  <c r="AT1" i="19"/>
  <c r="AS1" i="19"/>
  <c r="AR1" i="19"/>
  <c r="BI1" i="20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V87" i="14"/>
  <c r="S87" i="14"/>
  <c r="R87" i="14"/>
  <c r="Q87" i="14"/>
  <c r="V84" i="14"/>
  <c r="S84" i="14"/>
  <c r="R84" i="14"/>
  <c r="Q84" i="14"/>
  <c r="M65" i="20"/>
  <c r="M4" i="20"/>
  <c r="O1" i="15"/>
  <c r="N1" i="15"/>
  <c r="M1" i="15"/>
  <c r="L1" i="15"/>
  <c r="K1" i="15"/>
  <c r="J1" i="15"/>
  <c r="I1" i="15"/>
  <c r="S81" i="14"/>
  <c r="R81" i="14"/>
  <c r="Q81" i="14"/>
  <c r="M20" i="20"/>
  <c r="AE1" i="22"/>
  <c r="AD1" i="22"/>
  <c r="AB1" i="22"/>
  <c r="AA1" i="22"/>
  <c r="Z1" i="22"/>
  <c r="Y1" i="22"/>
  <c r="X1" i="22"/>
  <c r="W1" i="22"/>
  <c r="V1" i="22"/>
  <c r="U1" i="22"/>
  <c r="T1" i="22"/>
  <c r="S1" i="22"/>
  <c r="R1" i="22"/>
  <c r="Q1" i="22"/>
  <c r="P1" i="22"/>
  <c r="O1" i="22"/>
  <c r="N1" i="22"/>
  <c r="M1" i="22"/>
  <c r="L1" i="22"/>
  <c r="K1" i="22"/>
  <c r="J1" i="22"/>
  <c r="I1" i="22"/>
  <c r="H1" i="22"/>
  <c r="G1" i="22"/>
  <c r="F1" i="22"/>
  <c r="E1" i="22"/>
  <c r="AE1" i="21"/>
  <c r="AD1" i="21"/>
  <c r="AB1" i="21"/>
  <c r="AA1" i="21"/>
  <c r="Z1" i="21"/>
  <c r="Y1" i="21"/>
  <c r="X1" i="21"/>
  <c r="V1" i="21"/>
  <c r="U1" i="21"/>
  <c r="T1" i="21"/>
  <c r="S1" i="21"/>
  <c r="R1" i="21"/>
  <c r="Q1" i="21"/>
  <c r="P1" i="21"/>
  <c r="O1" i="21"/>
  <c r="N1" i="21"/>
  <c r="M1" i="21"/>
  <c r="L1" i="21"/>
  <c r="K1" i="21"/>
  <c r="J1" i="21"/>
  <c r="I1" i="21"/>
  <c r="H1" i="21"/>
  <c r="G1" i="21"/>
  <c r="F1" i="21"/>
  <c r="E1" i="21"/>
  <c r="AE1" i="20"/>
  <c r="AD1" i="20"/>
  <c r="AB1" i="20"/>
  <c r="AA1" i="20"/>
  <c r="Z1" i="20"/>
  <c r="Y1" i="20"/>
  <c r="X1" i="20"/>
  <c r="V1" i="20"/>
  <c r="CA229" i="20" s="1"/>
  <c r="U1" i="20"/>
  <c r="T1" i="20"/>
  <c r="BY396" i="20" s="1"/>
  <c r="S1" i="20"/>
  <c r="BX392" i="20" s="1"/>
  <c r="R1" i="20"/>
  <c r="BW418" i="20" s="1"/>
  <c r="Q1" i="20"/>
  <c r="P1" i="20"/>
  <c r="O1" i="20"/>
  <c r="N1" i="20"/>
  <c r="M1" i="20"/>
  <c r="L1" i="20"/>
  <c r="K1" i="20"/>
  <c r="J1" i="20"/>
  <c r="I1" i="20"/>
  <c r="H1" i="20"/>
  <c r="G1" i="20"/>
  <c r="F1" i="20"/>
  <c r="E1" i="20"/>
  <c r="AE1" i="19"/>
  <c r="AD1" i="19"/>
  <c r="Y1" i="19"/>
  <c r="X1" i="19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E1" i="19"/>
  <c r="H1" i="15"/>
  <c r="BJ38" i="21"/>
  <c r="BK38" i="21"/>
  <c r="BL38" i="21"/>
  <c r="BM38" i="21"/>
  <c r="BN38" i="21"/>
  <c r="BO38" i="21"/>
  <c r="BP38" i="21"/>
  <c r="BQ38" i="21"/>
  <c r="BJ52" i="21"/>
  <c r="BK52" i="21"/>
  <c r="BL52" i="21"/>
  <c r="BM52" i="21"/>
  <c r="BN52" i="21"/>
  <c r="BO52" i="21"/>
  <c r="BP52" i="21"/>
  <c r="BQ52" i="21"/>
  <c r="BJ67" i="21"/>
  <c r="BK67" i="21"/>
  <c r="BL67" i="21"/>
  <c r="BM67" i="21"/>
  <c r="BN67" i="21"/>
  <c r="BO67" i="21"/>
  <c r="BP67" i="21"/>
  <c r="BQ67" i="21"/>
  <c r="BK2" i="21"/>
  <c r="BL2" i="21" s="1"/>
  <c r="BM2" i="21" s="1"/>
  <c r="BN2" i="21" s="1"/>
  <c r="BO2" i="21" s="1"/>
  <c r="BP2" i="21" s="1"/>
  <c r="BQ2" i="21" s="1"/>
  <c r="AF91" i="22"/>
  <c r="AF90" i="22"/>
  <c r="AF93" i="22"/>
  <c r="AF89" i="22"/>
  <c r="AF88" i="22"/>
  <c r="AF86" i="22"/>
  <c r="AF85" i="22"/>
  <c r="AF83" i="22"/>
  <c r="AF81" i="22"/>
  <c r="AF79" i="22"/>
  <c r="AF87" i="22"/>
  <c r="AF78" i="22"/>
  <c r="AF77" i="22"/>
  <c r="AF70" i="22"/>
  <c r="AF69" i="22"/>
  <c r="AF68" i="22"/>
  <c r="AF67" i="22"/>
  <c r="AF66" i="22"/>
  <c r="AF65" i="22"/>
  <c r="AF52" i="22"/>
  <c r="AF48" i="22"/>
  <c r="AF47" i="22"/>
  <c r="AF42" i="22"/>
  <c r="AF41" i="22"/>
  <c r="AF46" i="22"/>
  <c r="AF40" i="22"/>
  <c r="AF39" i="22"/>
  <c r="AF38" i="22"/>
  <c r="AF37" i="22"/>
  <c r="AF36" i="22"/>
  <c r="AF19" i="22"/>
  <c r="AF13" i="22"/>
  <c r="AF12" i="22"/>
  <c r="AF11" i="22"/>
  <c r="AF9" i="22"/>
  <c r="AF8" i="22"/>
  <c r="AF4" i="22"/>
  <c r="BJ81" i="21"/>
  <c r="BJ79" i="21"/>
  <c r="BJ83" i="21"/>
  <c r="BJ8" i="21"/>
  <c r="BJ11" i="21"/>
  <c r="BJ12" i="21"/>
  <c r="BJ78" i="21"/>
  <c r="BJ77" i="21"/>
  <c r="BJ88" i="21"/>
  <c r="BJ13" i="21"/>
  <c r="BJ4" i="21"/>
  <c r="BJ9" i="21"/>
  <c r="BJ89" i="21"/>
  <c r="BJ39" i="21"/>
  <c r="BJ19" i="21"/>
  <c r="BJ40" i="21"/>
  <c r="BJ46" i="21"/>
  <c r="BK89" i="21"/>
  <c r="BK77" i="21"/>
  <c r="BK9" i="21"/>
  <c r="BK88" i="21"/>
  <c r="BK83" i="21"/>
  <c r="BK81" i="21"/>
  <c r="BK79" i="21"/>
  <c r="BK13" i="21"/>
  <c r="BK12" i="21"/>
  <c r="BK11" i="21"/>
  <c r="BK4" i="21"/>
  <c r="BK19" i="21"/>
  <c r="BK78" i="21"/>
  <c r="BK8" i="21"/>
  <c r="BK46" i="21"/>
  <c r="BK39" i="21"/>
  <c r="BK40" i="21"/>
  <c r="BL11" i="21"/>
  <c r="BL13" i="21"/>
  <c r="BL12" i="21"/>
  <c r="BL4" i="21"/>
  <c r="BL9" i="21"/>
  <c r="BL19" i="21"/>
  <c r="BL77" i="21"/>
  <c r="BL81" i="21"/>
  <c r="BL83" i="21"/>
  <c r="BL79" i="21"/>
  <c r="BL88" i="21"/>
  <c r="BL8" i="21"/>
  <c r="BL78" i="21"/>
  <c r="BL89" i="21"/>
  <c r="BL46" i="21"/>
  <c r="BL39" i="21"/>
  <c r="BM77" i="21"/>
  <c r="BM8" i="21"/>
  <c r="BL40" i="21"/>
  <c r="BM89" i="21"/>
  <c r="BM4" i="21"/>
  <c r="BM13" i="21"/>
  <c r="BM11" i="21"/>
  <c r="BM12" i="21"/>
  <c r="BM19" i="21"/>
  <c r="BM78" i="21"/>
  <c r="BM83" i="21"/>
  <c r="BM81" i="21"/>
  <c r="BM79" i="21"/>
  <c r="BM9" i="21"/>
  <c r="BM88" i="21"/>
  <c r="BM46" i="21"/>
  <c r="BM39" i="21"/>
  <c r="BN89" i="21"/>
  <c r="BN8" i="21"/>
  <c r="BN78" i="21"/>
  <c r="BN13" i="21"/>
  <c r="BN11" i="21"/>
  <c r="BN12" i="21"/>
  <c r="BN77" i="21"/>
  <c r="BN9" i="21"/>
  <c r="BN4" i="21"/>
  <c r="BN83" i="21"/>
  <c r="BN81" i="21"/>
  <c r="BN79" i="21"/>
  <c r="BN88" i="21"/>
  <c r="BN19" i="21"/>
  <c r="BM40" i="21"/>
  <c r="BN46" i="21"/>
  <c r="BN39" i="21"/>
  <c r="BO13" i="21"/>
  <c r="BO12" i="21"/>
  <c r="BO11" i="21"/>
  <c r="BO89" i="21"/>
  <c r="BO8" i="21"/>
  <c r="BO19" i="21"/>
  <c r="BO83" i="21"/>
  <c r="BO81" i="21"/>
  <c r="BO79" i="21"/>
  <c r="BO77" i="21"/>
  <c r="BO9" i="21"/>
  <c r="BN40" i="21"/>
  <c r="BO78" i="21"/>
  <c r="BO88" i="21"/>
  <c r="BO4" i="21"/>
  <c r="BO46" i="21"/>
  <c r="BO39" i="21"/>
  <c r="BP89" i="21"/>
  <c r="BP83" i="21"/>
  <c r="BP81" i="21"/>
  <c r="BP79" i="21"/>
  <c r="BP9" i="21"/>
  <c r="BP88" i="21"/>
  <c r="BP78" i="21"/>
  <c r="BP46" i="21"/>
  <c r="BP19" i="21"/>
  <c r="BP4" i="21"/>
  <c r="BP8" i="21"/>
  <c r="BO40" i="21"/>
  <c r="BP11" i="21"/>
  <c r="BP12" i="21"/>
  <c r="BP13" i="21"/>
  <c r="BP77" i="21"/>
  <c r="BQ4" i="21"/>
  <c r="BP39" i="21"/>
  <c r="BQ9" i="21"/>
  <c r="BQ88" i="21"/>
  <c r="BQ8" i="21"/>
  <c r="BQ78" i="21"/>
  <c r="BQ19" i="21"/>
  <c r="BQ39" i="21"/>
  <c r="BQ12" i="21"/>
  <c r="BQ13" i="21"/>
  <c r="BQ11" i="21"/>
  <c r="BP40" i="21"/>
  <c r="BQ81" i="21"/>
  <c r="BQ79" i="21"/>
  <c r="BQ83" i="21"/>
  <c r="BQ77" i="21"/>
  <c r="BQ89" i="21"/>
  <c r="BQ46" i="21"/>
  <c r="BQ40" i="21"/>
  <c r="AE382" i="20" l="1"/>
  <c r="AC382" i="20"/>
  <c r="AC382" i="21" s="1"/>
  <c r="AC382" i="22" s="1"/>
  <c r="BX409" i="20"/>
  <c r="V391" i="20"/>
  <c r="CA391" i="20" s="1"/>
  <c r="BZ391" i="20"/>
  <c r="V411" i="20"/>
  <c r="V411" i="21" s="1"/>
  <c r="V411" i="22" s="1"/>
  <c r="U385" i="21"/>
  <c r="U385" i="22" s="1"/>
  <c r="BZ385" i="20"/>
  <c r="V397" i="20"/>
  <c r="V397" i="21" s="1"/>
  <c r="V397" i="22" s="1"/>
  <c r="W384" i="21"/>
  <c r="W384" i="22" s="1"/>
  <c r="V140" i="20"/>
  <c r="W140" i="20" s="1"/>
  <c r="S418" i="21"/>
  <c r="X384" i="20"/>
  <c r="CC384" i="20" s="1"/>
  <c r="R135" i="22"/>
  <c r="BR8" i="20"/>
  <c r="BR19" i="20"/>
  <c r="BR37" i="20"/>
  <c r="BR66" i="20"/>
  <c r="BR81" i="20"/>
  <c r="BR90" i="20"/>
  <c r="BW179" i="20"/>
  <c r="BW115" i="20"/>
  <c r="BW379" i="20"/>
  <c r="BY140" i="20"/>
  <c r="BZ413" i="20"/>
  <c r="BZ395" i="20"/>
  <c r="CD457" i="20"/>
  <c r="CD426" i="20"/>
  <c r="CD425" i="20"/>
  <c r="CD386" i="20"/>
  <c r="CD452" i="20"/>
  <c r="CD455" i="20"/>
  <c r="CD450" i="20"/>
  <c r="CD448" i="20"/>
  <c r="CD446" i="20"/>
  <c r="CD444" i="20"/>
  <c r="CD442" i="20"/>
  <c r="CD440" i="20"/>
  <c r="CD438" i="20"/>
  <c r="CD436" i="20"/>
  <c r="CD435" i="20"/>
  <c r="CD464" i="20"/>
  <c r="CD462" i="20"/>
  <c r="CD460" i="20"/>
  <c r="CD458" i="20"/>
  <c r="CD434" i="20"/>
  <c r="CD417" i="20"/>
  <c r="CD416" i="20"/>
  <c r="CD415" i="20"/>
  <c r="CD407" i="20"/>
  <c r="CD406" i="20"/>
  <c r="CD405" i="20"/>
  <c r="CD468" i="20"/>
  <c r="CD467" i="20"/>
  <c r="CD466" i="20"/>
  <c r="CD465" i="20"/>
  <c r="CD453" i="20"/>
  <c r="CD433" i="20"/>
  <c r="CD423" i="20"/>
  <c r="CD456" i="20"/>
  <c r="CD432" i="20"/>
  <c r="CD431" i="20"/>
  <c r="CD430" i="20"/>
  <c r="CD429" i="20"/>
  <c r="CD422" i="20"/>
  <c r="CD451" i="20"/>
  <c r="CD449" i="20"/>
  <c r="CD447" i="20"/>
  <c r="CD445" i="20"/>
  <c r="CD443" i="20"/>
  <c r="CD441" i="20"/>
  <c r="CD439" i="20"/>
  <c r="CD437" i="20"/>
  <c r="CD428" i="20"/>
  <c r="CD463" i="20"/>
  <c r="CD414" i="20"/>
  <c r="CD334" i="20"/>
  <c r="CD461" i="20"/>
  <c r="CD454" i="20"/>
  <c r="CD400" i="20"/>
  <c r="CD388" i="20"/>
  <c r="CD376" i="20"/>
  <c r="CD459" i="20"/>
  <c r="CD402" i="20"/>
  <c r="CD389" i="20"/>
  <c r="CD343" i="20"/>
  <c r="CD342" i="20"/>
  <c r="CD427" i="20"/>
  <c r="CD403" i="20"/>
  <c r="CD341" i="20"/>
  <c r="CD324" i="20"/>
  <c r="CD323" i="20"/>
  <c r="CD314" i="20"/>
  <c r="CD313" i="20"/>
  <c r="CD375" i="20"/>
  <c r="CD374" i="20"/>
  <c r="CD373" i="20"/>
  <c r="CD340" i="20"/>
  <c r="CD330" i="20"/>
  <c r="CD404" i="20"/>
  <c r="CD339" i="20"/>
  <c r="CD338" i="20"/>
  <c r="CD337" i="20"/>
  <c r="CD336" i="20"/>
  <c r="CD387" i="20"/>
  <c r="CD333" i="20"/>
  <c r="CD307" i="20"/>
  <c r="CD306" i="20"/>
  <c r="CD282" i="20"/>
  <c r="CD281" i="20"/>
  <c r="CD280" i="20"/>
  <c r="CD247" i="20"/>
  <c r="CD382" i="20"/>
  <c r="CD335" i="20"/>
  <c r="CD312" i="20"/>
  <c r="CD399" i="20"/>
  <c r="CD311" i="20"/>
  <c r="CD310" i="20"/>
  <c r="CD309" i="20"/>
  <c r="CD296" i="20"/>
  <c r="CD295" i="20"/>
  <c r="CD240" i="20"/>
  <c r="CD239" i="20"/>
  <c r="CD246" i="20"/>
  <c r="CD231" i="20"/>
  <c r="CD230" i="20"/>
  <c r="CD221" i="20"/>
  <c r="CD220" i="20"/>
  <c r="CD219" i="20"/>
  <c r="CD218" i="20"/>
  <c r="CD217" i="20"/>
  <c r="CD216" i="20"/>
  <c r="CD203" i="20"/>
  <c r="CD202" i="20"/>
  <c r="CD249" i="20"/>
  <c r="CD248" i="20"/>
  <c r="CD237" i="20"/>
  <c r="CD244" i="20"/>
  <c r="CD243" i="20"/>
  <c r="CD250" i="20"/>
  <c r="CD245" i="20"/>
  <c r="CD242" i="20"/>
  <c r="CD332" i="20"/>
  <c r="CD157" i="20"/>
  <c r="CD156" i="20"/>
  <c r="CD213" i="20"/>
  <c r="CD188" i="20"/>
  <c r="CD187" i="20"/>
  <c r="CD214" i="20"/>
  <c r="CD153" i="20"/>
  <c r="CD152" i="20"/>
  <c r="CD151" i="20"/>
  <c r="CD150" i="20"/>
  <c r="CD189" i="20"/>
  <c r="CD149" i="20"/>
  <c r="CD241" i="20"/>
  <c r="CD148" i="20"/>
  <c r="CD147" i="20"/>
  <c r="CD146" i="20"/>
  <c r="CD125" i="20"/>
  <c r="CD121" i="20"/>
  <c r="CD120" i="20"/>
  <c r="CD60" i="20"/>
  <c r="CD59" i="20"/>
  <c r="CD58" i="20"/>
  <c r="CD57" i="20"/>
  <c r="CD126" i="20"/>
  <c r="CD55" i="20"/>
  <c r="CD137" i="20"/>
  <c r="CD127" i="20"/>
  <c r="CD110" i="20"/>
  <c r="CD109" i="20"/>
  <c r="CD155" i="20"/>
  <c r="CD154" i="20"/>
  <c r="CD123" i="20"/>
  <c r="CD138" i="20"/>
  <c r="CD128" i="20"/>
  <c r="CD124" i="20"/>
  <c r="CD64" i="20"/>
  <c r="CD63" i="20"/>
  <c r="CD96" i="20"/>
  <c r="CD28" i="20"/>
  <c r="CD27" i="20"/>
  <c r="CD54" i="20"/>
  <c r="CD53" i="20"/>
  <c r="CD62" i="20"/>
  <c r="CD61" i="20"/>
  <c r="CD95" i="20"/>
  <c r="CD144" i="20"/>
  <c r="CD94" i="20"/>
  <c r="CD45" i="20"/>
  <c r="CD44" i="20"/>
  <c r="CD35" i="20"/>
  <c r="CD34" i="20"/>
  <c r="CD33" i="20"/>
  <c r="CD32" i="20"/>
  <c r="CD31" i="20"/>
  <c r="CD30" i="20"/>
  <c r="CD17" i="20"/>
  <c r="CD16" i="20"/>
  <c r="CD56" i="20"/>
  <c r="CD51" i="20"/>
  <c r="BV426" i="20"/>
  <c r="BV425" i="20"/>
  <c r="BV436" i="20"/>
  <c r="BV435" i="20"/>
  <c r="BV434" i="20"/>
  <c r="BV417" i="20"/>
  <c r="BV416" i="20"/>
  <c r="BV407" i="20"/>
  <c r="BV406" i="20"/>
  <c r="BV405" i="20"/>
  <c r="BV468" i="20"/>
  <c r="BV467" i="20"/>
  <c r="BV466" i="20"/>
  <c r="BV433" i="20"/>
  <c r="BV423" i="20"/>
  <c r="BV432" i="20"/>
  <c r="BV431" i="20"/>
  <c r="BV430" i="20"/>
  <c r="BV429" i="20"/>
  <c r="BV428" i="20"/>
  <c r="BV334" i="20"/>
  <c r="BV404" i="20"/>
  <c r="BV399" i="20"/>
  <c r="BV343" i="20"/>
  <c r="BV342" i="20"/>
  <c r="BV400" i="20"/>
  <c r="BV388" i="20"/>
  <c r="BV341" i="20"/>
  <c r="BV324" i="20"/>
  <c r="BV323" i="20"/>
  <c r="BV314" i="20"/>
  <c r="BV313" i="20"/>
  <c r="BV427" i="20"/>
  <c r="BV402" i="20"/>
  <c r="BV375" i="20"/>
  <c r="BV374" i="20"/>
  <c r="BV373" i="20"/>
  <c r="BV340" i="20"/>
  <c r="BV330" i="20"/>
  <c r="BV389" i="20"/>
  <c r="BV339" i="20"/>
  <c r="BV338" i="20"/>
  <c r="BV337" i="20"/>
  <c r="BV336" i="20"/>
  <c r="BV307" i="20"/>
  <c r="BV306" i="20"/>
  <c r="BV282" i="20"/>
  <c r="BV281" i="20"/>
  <c r="BV280" i="20"/>
  <c r="BV247" i="20"/>
  <c r="BV403" i="20"/>
  <c r="BV332" i="20"/>
  <c r="BV333" i="20"/>
  <c r="BV335" i="20"/>
  <c r="BV311" i="20"/>
  <c r="BV310" i="20"/>
  <c r="BV309" i="20"/>
  <c r="BV296" i="20"/>
  <c r="BV295" i="20"/>
  <c r="BV246" i="20"/>
  <c r="BV240" i="20"/>
  <c r="BV239" i="20"/>
  <c r="BV250" i="20"/>
  <c r="BV312" i="20"/>
  <c r="BV231" i="20"/>
  <c r="BV230" i="20"/>
  <c r="BV221" i="20"/>
  <c r="BV220" i="20"/>
  <c r="BV219" i="20"/>
  <c r="BV218" i="20"/>
  <c r="BV217" i="20"/>
  <c r="BV216" i="20"/>
  <c r="BV203" i="20"/>
  <c r="BV202" i="20"/>
  <c r="BV237" i="20"/>
  <c r="BV245" i="20"/>
  <c r="BV244" i="20"/>
  <c r="BV243" i="20"/>
  <c r="BV242" i="20"/>
  <c r="BV157" i="20"/>
  <c r="BV156" i="20"/>
  <c r="BV188" i="20"/>
  <c r="BV187" i="20"/>
  <c r="BV153" i="20"/>
  <c r="BV152" i="20"/>
  <c r="BV151" i="20"/>
  <c r="BV150" i="20"/>
  <c r="BV249" i="20"/>
  <c r="BV213" i="20"/>
  <c r="BV149" i="20"/>
  <c r="BV148" i="20"/>
  <c r="BV248" i="20"/>
  <c r="BV241" i="20"/>
  <c r="BV214" i="20"/>
  <c r="BV147" i="20"/>
  <c r="BV146" i="20"/>
  <c r="BV189" i="20"/>
  <c r="BV155" i="20"/>
  <c r="BV154" i="20"/>
  <c r="BV121" i="20"/>
  <c r="BV120" i="20"/>
  <c r="BV138" i="20"/>
  <c r="BV128" i="20"/>
  <c r="BV124" i="20"/>
  <c r="BV60" i="20"/>
  <c r="BV59" i="20"/>
  <c r="BV58" i="20"/>
  <c r="BV57" i="20"/>
  <c r="BV144" i="20"/>
  <c r="BV125" i="20"/>
  <c r="BV55" i="20"/>
  <c r="BV123" i="20"/>
  <c r="BV110" i="20"/>
  <c r="BV109" i="20"/>
  <c r="BV126" i="20"/>
  <c r="BV64" i="20"/>
  <c r="BV63" i="20"/>
  <c r="BV94" i="20"/>
  <c r="BV28" i="20"/>
  <c r="BV27" i="20"/>
  <c r="BV95" i="20"/>
  <c r="BV54" i="20"/>
  <c r="BV53" i="20"/>
  <c r="BV137" i="20"/>
  <c r="BV96" i="20"/>
  <c r="BV56" i="20"/>
  <c r="BV45" i="20"/>
  <c r="BV44" i="20"/>
  <c r="BV35" i="20"/>
  <c r="BV34" i="20"/>
  <c r="BV33" i="20"/>
  <c r="BV32" i="20"/>
  <c r="BV31" i="20"/>
  <c r="BV30" i="20"/>
  <c r="BV17" i="20"/>
  <c r="BV16" i="20"/>
  <c r="BV127" i="20"/>
  <c r="BV62" i="20"/>
  <c r="BV61" i="20"/>
  <c r="BV51" i="20"/>
  <c r="BV441" i="20"/>
  <c r="BV444" i="20"/>
  <c r="BV445" i="20"/>
  <c r="BV454" i="20"/>
  <c r="BV415" i="20"/>
  <c r="BV447" i="20"/>
  <c r="BV442" i="20"/>
  <c r="BV451" i="20"/>
  <c r="BV446" i="20"/>
  <c r="BV440" i="20"/>
  <c r="BV461" i="20"/>
  <c r="BV437" i="20"/>
  <c r="BV414" i="20"/>
  <c r="BV438" i="20"/>
  <c r="BV456" i="20"/>
  <c r="BV462" i="20"/>
  <c r="BV449" i="20"/>
  <c r="BV422" i="20"/>
  <c r="BV453" i="20"/>
  <c r="BV463" i="20"/>
  <c r="BV450" i="20"/>
  <c r="BV455" i="20"/>
  <c r="BV464" i="20"/>
  <c r="BV460" i="20"/>
  <c r="BV458" i="20"/>
  <c r="BV452" i="20"/>
  <c r="BV443" i="20"/>
  <c r="BV376" i="20"/>
  <c r="BV457" i="20"/>
  <c r="BV439" i="20"/>
  <c r="BV459" i="20"/>
  <c r="BV465" i="20"/>
  <c r="BV448" i="20"/>
  <c r="BV386" i="20"/>
  <c r="BV387" i="20"/>
  <c r="BV382" i="20"/>
  <c r="BV103" i="20"/>
  <c r="BV200" i="20"/>
  <c r="BV201" i="20"/>
  <c r="BV328" i="20"/>
  <c r="BV294" i="20"/>
  <c r="BV196" i="20"/>
  <c r="BV293" i="20"/>
  <c r="BV289" i="20"/>
  <c r="BV326" i="20"/>
  <c r="BV108" i="20"/>
  <c r="BV304" i="20"/>
  <c r="BV107" i="20"/>
  <c r="BV167" i="20"/>
  <c r="BV358" i="20"/>
  <c r="BV229" i="20"/>
  <c r="BV197" i="20"/>
  <c r="BV136" i="20"/>
  <c r="BV106" i="20"/>
  <c r="BV228" i="20"/>
  <c r="BV350" i="20"/>
  <c r="BV211" i="20"/>
  <c r="BV368" i="20"/>
  <c r="BV275" i="20"/>
  <c r="BV116" i="20"/>
  <c r="BV367" i="20"/>
  <c r="BV254" i="20"/>
  <c r="BV301" i="20"/>
  <c r="BV364" i="20"/>
  <c r="BV292" i="20"/>
  <c r="BV119" i="20"/>
  <c r="BV223" i="20"/>
  <c r="BV305" i="20"/>
  <c r="BV371" i="20"/>
  <c r="BV212" i="20"/>
  <c r="BV351" i="20"/>
  <c r="BV252" i="20"/>
  <c r="BV265" i="20"/>
  <c r="BV258" i="20"/>
  <c r="BV178" i="20"/>
  <c r="BV236" i="20"/>
  <c r="BV362" i="20"/>
  <c r="BV270" i="20"/>
  <c r="BV135" i="20"/>
  <c r="BV235" i="20"/>
  <c r="BV142" i="20"/>
  <c r="BV322" i="20"/>
  <c r="BV370" i="20"/>
  <c r="BV206" i="20"/>
  <c r="BV104" i="20"/>
  <c r="BV207" i="20"/>
  <c r="BV165" i="20"/>
  <c r="BV298" i="20"/>
  <c r="BV269" i="20"/>
  <c r="BV354" i="20"/>
  <c r="BV261" i="20"/>
  <c r="BV302" i="20"/>
  <c r="BV320" i="20"/>
  <c r="BV113" i="20"/>
  <c r="BV179" i="20"/>
  <c r="BV118" i="20"/>
  <c r="BV359" i="20"/>
  <c r="BV143" i="20"/>
  <c r="BV117" i="20"/>
  <c r="BV210" i="20"/>
  <c r="BV290" i="20"/>
  <c r="BV300" i="20"/>
  <c r="BV329" i="20"/>
  <c r="BV266" i="20"/>
  <c r="BV267" i="20"/>
  <c r="BV327" i="20"/>
  <c r="BV271" i="20"/>
  <c r="BV345" i="20"/>
  <c r="BV114" i="20"/>
  <c r="BV363" i="20"/>
  <c r="BV234" i="20"/>
  <c r="BV299" i="20"/>
  <c r="BV177" i="20"/>
  <c r="BV360" i="20"/>
  <c r="BV130" i="20"/>
  <c r="BV316" i="20"/>
  <c r="BV396" i="20"/>
  <c r="BV184" i="20"/>
  <c r="BV319" i="20"/>
  <c r="BV391" i="20"/>
  <c r="BV385" i="20"/>
  <c r="BV357" i="20"/>
  <c r="BV372" i="20"/>
  <c r="BV159" i="20"/>
  <c r="BV352" i="20"/>
  <c r="BV168" i="20"/>
  <c r="BV260" i="20"/>
  <c r="BV173" i="20"/>
  <c r="BV209" i="20"/>
  <c r="BV227" i="20"/>
  <c r="BV369" i="20"/>
  <c r="BV141" i="20"/>
  <c r="BV397" i="20"/>
  <c r="BV257" i="20"/>
  <c r="BV419" i="20"/>
  <c r="BV226" i="20"/>
  <c r="BV264" i="20"/>
  <c r="BV134" i="20"/>
  <c r="BV105" i="20"/>
  <c r="BV303" i="20"/>
  <c r="BV361" i="20"/>
  <c r="BV347" i="20"/>
  <c r="BV162" i="20"/>
  <c r="BV183" i="20"/>
  <c r="BV174" i="20"/>
  <c r="BV274" i="20"/>
  <c r="BV278" i="20"/>
  <c r="BV383" i="20"/>
  <c r="BV161" i="20"/>
  <c r="BV348" i="20"/>
  <c r="BV176" i="20"/>
  <c r="BV164" i="20"/>
  <c r="BV277" i="20"/>
  <c r="BV171" i="20"/>
  <c r="BV115" i="20"/>
  <c r="BV365" i="20"/>
  <c r="BV181" i="20"/>
  <c r="BV276" i="20"/>
  <c r="BV272" i="20"/>
  <c r="BV421" i="20"/>
  <c r="BV208" i="20"/>
  <c r="BV408" i="20"/>
  <c r="BV331" i="20"/>
  <c r="BV398" i="20"/>
  <c r="BV233" i="20"/>
  <c r="BV140" i="20"/>
  <c r="BV133" i="20"/>
  <c r="BV175" i="20"/>
  <c r="BV321" i="20"/>
  <c r="BV268" i="20"/>
  <c r="BV199" i="20"/>
  <c r="BV172" i="20"/>
  <c r="BV255" i="20"/>
  <c r="BV291" i="20"/>
  <c r="BV308" i="20"/>
  <c r="BV411" i="20"/>
  <c r="BV393" i="20"/>
  <c r="BV198" i="20"/>
  <c r="BV185" i="20"/>
  <c r="BV182" i="20"/>
  <c r="BV413" i="20"/>
  <c r="BV353" i="20"/>
  <c r="BV381" i="20"/>
  <c r="BV395" i="20"/>
  <c r="BV145" i="20"/>
  <c r="BV279" i="20"/>
  <c r="BV169" i="20"/>
  <c r="BV166" i="20"/>
  <c r="BV394" i="20"/>
  <c r="BV392" i="20"/>
  <c r="BV288" i="20"/>
  <c r="BV238" i="20"/>
  <c r="BV409" i="20"/>
  <c r="BV262" i="20"/>
  <c r="BV102" i="20"/>
  <c r="BV380" i="20"/>
  <c r="BV259" i="20"/>
  <c r="BV412" i="20"/>
  <c r="BV195" i="20"/>
  <c r="BV384" i="20"/>
  <c r="BV420" i="20"/>
  <c r="BV355" i="20"/>
  <c r="BV163" i="20"/>
  <c r="BV186" i="20"/>
  <c r="BV349" i="20"/>
  <c r="BV256" i="20"/>
  <c r="BV192" i="20"/>
  <c r="BV401" i="20"/>
  <c r="BV390" i="20"/>
  <c r="BV424" i="20"/>
  <c r="BV285" i="20"/>
  <c r="BV99" i="20"/>
  <c r="BV377" i="20"/>
  <c r="BV418" i="20"/>
  <c r="BV410" i="20"/>
  <c r="BV378" i="20"/>
  <c r="CE452" i="20"/>
  <c r="CE455" i="20"/>
  <c r="CE450" i="20"/>
  <c r="CE448" i="20"/>
  <c r="CE446" i="20"/>
  <c r="CE444" i="20"/>
  <c r="CE442" i="20"/>
  <c r="CE440" i="20"/>
  <c r="CE438" i="20"/>
  <c r="CE436" i="20"/>
  <c r="CE435" i="20"/>
  <c r="CE464" i="20"/>
  <c r="CE462" i="20"/>
  <c r="CE460" i="20"/>
  <c r="CE458" i="20"/>
  <c r="CE434" i="20"/>
  <c r="CE417" i="20"/>
  <c r="CE416" i="20"/>
  <c r="CE415" i="20"/>
  <c r="CE407" i="20"/>
  <c r="CE406" i="20"/>
  <c r="CE405" i="20"/>
  <c r="CE404" i="20"/>
  <c r="CE403" i="20"/>
  <c r="CE402" i="20"/>
  <c r="CE389" i="20"/>
  <c r="CE388" i="20"/>
  <c r="CE387" i="20"/>
  <c r="CE468" i="20"/>
  <c r="CE467" i="20"/>
  <c r="CE466" i="20"/>
  <c r="CE465" i="20"/>
  <c r="CE453" i="20"/>
  <c r="CE433" i="20"/>
  <c r="CE423" i="20"/>
  <c r="CE456" i="20"/>
  <c r="CE432" i="20"/>
  <c r="CE431" i="20"/>
  <c r="CE430" i="20"/>
  <c r="CE429" i="20"/>
  <c r="CE422" i="20"/>
  <c r="CE451" i="20"/>
  <c r="CE449" i="20"/>
  <c r="CE447" i="20"/>
  <c r="CE445" i="20"/>
  <c r="CE443" i="20"/>
  <c r="CE441" i="20"/>
  <c r="CE439" i="20"/>
  <c r="CE437" i="20"/>
  <c r="CE428" i="20"/>
  <c r="CE463" i="20"/>
  <c r="CE461" i="20"/>
  <c r="CE459" i="20"/>
  <c r="CE454" i="20"/>
  <c r="CE427" i="20"/>
  <c r="CE414" i="20"/>
  <c r="CE400" i="20"/>
  <c r="CE399" i="20"/>
  <c r="CE386" i="20"/>
  <c r="CE376" i="20"/>
  <c r="CE333" i="20"/>
  <c r="CE332" i="20"/>
  <c r="CE425" i="20"/>
  <c r="CE341" i="20"/>
  <c r="CE324" i="20"/>
  <c r="CE323" i="20"/>
  <c r="CE314" i="20"/>
  <c r="CE313" i="20"/>
  <c r="CE312" i="20"/>
  <c r="CE457" i="20"/>
  <c r="CE375" i="20"/>
  <c r="CE374" i="20"/>
  <c r="CE373" i="20"/>
  <c r="CE340" i="20"/>
  <c r="CE330" i="20"/>
  <c r="CE339" i="20"/>
  <c r="CE338" i="20"/>
  <c r="CE337" i="20"/>
  <c r="CE336" i="20"/>
  <c r="CE382" i="20"/>
  <c r="CE335" i="20"/>
  <c r="CE307" i="20"/>
  <c r="CE306" i="20"/>
  <c r="CE334" i="20"/>
  <c r="CE246" i="20"/>
  <c r="CE245" i="20"/>
  <c r="CE426" i="20"/>
  <c r="CE311" i="20"/>
  <c r="CE310" i="20"/>
  <c r="CE309" i="20"/>
  <c r="CE296" i="20"/>
  <c r="CE295" i="20"/>
  <c r="CE342" i="20"/>
  <c r="CE250" i="20"/>
  <c r="CE249" i="20"/>
  <c r="CE343" i="20"/>
  <c r="CE282" i="20"/>
  <c r="CE231" i="20"/>
  <c r="CE230" i="20"/>
  <c r="CE221" i="20"/>
  <c r="CE220" i="20"/>
  <c r="CE219" i="20"/>
  <c r="CE248" i="20"/>
  <c r="CE237" i="20"/>
  <c r="CE244" i="20"/>
  <c r="CE243" i="20"/>
  <c r="CE280" i="20"/>
  <c r="CE247" i="20"/>
  <c r="CE242" i="20"/>
  <c r="CE241" i="20"/>
  <c r="CE214" i="20"/>
  <c r="CE213" i="20"/>
  <c r="CE189" i="20"/>
  <c r="CE188" i="20"/>
  <c r="CE240" i="20"/>
  <c r="CE218" i="20"/>
  <c r="CE155" i="20"/>
  <c r="CE138" i="20"/>
  <c r="CE137" i="20"/>
  <c r="CE128" i="20"/>
  <c r="CE127" i="20"/>
  <c r="CE126" i="20"/>
  <c r="CE125" i="20"/>
  <c r="CE124" i="20"/>
  <c r="CE123" i="20"/>
  <c r="CE187" i="20"/>
  <c r="CE239" i="20"/>
  <c r="CE202" i="20"/>
  <c r="CE149" i="20"/>
  <c r="CE281" i="20"/>
  <c r="CE216" i="20"/>
  <c r="CE148" i="20"/>
  <c r="CE203" i="20"/>
  <c r="CE147" i="20"/>
  <c r="CE146" i="20"/>
  <c r="CE217" i="20"/>
  <c r="CE152" i="20"/>
  <c r="CE56" i="20"/>
  <c r="CE153" i="20"/>
  <c r="CE110" i="20"/>
  <c r="CE109" i="20"/>
  <c r="CE154" i="20"/>
  <c r="CE156" i="20"/>
  <c r="CE150" i="20"/>
  <c r="CE64" i="20"/>
  <c r="CE63" i="20"/>
  <c r="CE144" i="20"/>
  <c r="CE62" i="20"/>
  <c r="CE96" i="20"/>
  <c r="CE59" i="20"/>
  <c r="CE28" i="20"/>
  <c r="CE27" i="20"/>
  <c r="CE54" i="20"/>
  <c r="CE53" i="20"/>
  <c r="CE61" i="20"/>
  <c r="CE60" i="20"/>
  <c r="CE55" i="20"/>
  <c r="CE121" i="20"/>
  <c r="CE94" i="20"/>
  <c r="CE57" i="20"/>
  <c r="CE45" i="20"/>
  <c r="CE44" i="20"/>
  <c r="CE35" i="20"/>
  <c r="CE34" i="20"/>
  <c r="CE33" i="20"/>
  <c r="CE32" i="20"/>
  <c r="CE31" i="20"/>
  <c r="CE30" i="20"/>
  <c r="CE17" i="20"/>
  <c r="CE16" i="20"/>
  <c r="CE157" i="20"/>
  <c r="CE151" i="20"/>
  <c r="CE120" i="20"/>
  <c r="CE51" i="20"/>
  <c r="CE95" i="20"/>
  <c r="CE58" i="20"/>
  <c r="BR65" i="20"/>
  <c r="BR9" i="20"/>
  <c r="BR21" i="20"/>
  <c r="BR39" i="20"/>
  <c r="BR71" i="20"/>
  <c r="BR82" i="20"/>
  <c r="BR92" i="20"/>
  <c r="BX377" i="20"/>
  <c r="BY420" i="20"/>
  <c r="BW135" i="20"/>
  <c r="CA385" i="20"/>
  <c r="BZ140" i="20"/>
  <c r="BY398" i="20"/>
  <c r="BW173" i="20"/>
  <c r="BY421" i="20"/>
  <c r="BU427" i="20"/>
  <c r="BU400" i="20"/>
  <c r="BU399" i="20"/>
  <c r="BU426" i="20"/>
  <c r="BU425" i="20"/>
  <c r="BU436" i="20"/>
  <c r="BU435" i="20"/>
  <c r="BU434" i="20"/>
  <c r="BU417" i="20"/>
  <c r="BU416" i="20"/>
  <c r="BU407" i="20"/>
  <c r="BU406" i="20"/>
  <c r="BU405" i="20"/>
  <c r="BU404" i="20"/>
  <c r="BU403" i="20"/>
  <c r="BU402" i="20"/>
  <c r="BU389" i="20"/>
  <c r="BU388" i="20"/>
  <c r="BU468" i="20"/>
  <c r="BU467" i="20"/>
  <c r="BU466" i="20"/>
  <c r="BU433" i="20"/>
  <c r="BU423" i="20"/>
  <c r="BU432" i="20"/>
  <c r="BU431" i="20"/>
  <c r="BU430" i="20"/>
  <c r="BU429" i="20"/>
  <c r="BU335" i="20"/>
  <c r="BU428" i="20"/>
  <c r="BU343" i="20"/>
  <c r="BU342" i="20"/>
  <c r="BU341" i="20"/>
  <c r="BU324" i="20"/>
  <c r="BU323" i="20"/>
  <c r="BU314" i="20"/>
  <c r="BU313" i="20"/>
  <c r="BU312" i="20"/>
  <c r="BU375" i="20"/>
  <c r="BU374" i="20"/>
  <c r="BU373" i="20"/>
  <c r="BU340" i="20"/>
  <c r="BU330" i="20"/>
  <c r="BU337" i="20"/>
  <c r="BU248" i="20"/>
  <c r="BU338" i="20"/>
  <c r="BU307" i="20"/>
  <c r="BU306" i="20"/>
  <c r="BU332" i="20"/>
  <c r="BU246" i="20"/>
  <c r="BU339" i="20"/>
  <c r="BU334" i="20"/>
  <c r="BU333" i="20"/>
  <c r="BU336" i="20"/>
  <c r="BU311" i="20"/>
  <c r="BU310" i="20"/>
  <c r="BU309" i="20"/>
  <c r="BU296" i="20"/>
  <c r="BU295" i="20"/>
  <c r="BU249" i="20"/>
  <c r="BU241" i="20"/>
  <c r="BU280" i="20"/>
  <c r="BU240" i="20"/>
  <c r="BU239" i="20"/>
  <c r="BU250" i="20"/>
  <c r="BU281" i="20"/>
  <c r="BU247" i="20"/>
  <c r="BU231" i="20"/>
  <c r="BU230" i="20"/>
  <c r="BU221" i="20"/>
  <c r="BU220" i="20"/>
  <c r="BU219" i="20"/>
  <c r="BU218" i="20"/>
  <c r="BU217" i="20"/>
  <c r="BU216" i="20"/>
  <c r="BU203" i="20"/>
  <c r="BU202" i="20"/>
  <c r="BU282" i="20"/>
  <c r="BU237" i="20"/>
  <c r="BU245" i="20"/>
  <c r="BU244" i="20"/>
  <c r="BU243" i="20"/>
  <c r="BU189" i="20"/>
  <c r="BU242" i="20"/>
  <c r="BU188" i="20"/>
  <c r="BU187" i="20"/>
  <c r="BU154" i="20"/>
  <c r="BU144" i="20"/>
  <c r="BU153" i="20"/>
  <c r="BU152" i="20"/>
  <c r="BU151" i="20"/>
  <c r="BU150" i="20"/>
  <c r="BU213" i="20"/>
  <c r="BU149" i="20"/>
  <c r="BU148" i="20"/>
  <c r="BU137" i="20"/>
  <c r="BU127" i="20"/>
  <c r="BU214" i="20"/>
  <c r="BU156" i="20"/>
  <c r="BU155" i="20"/>
  <c r="BU121" i="20"/>
  <c r="BU120" i="20"/>
  <c r="BU96" i="20"/>
  <c r="BU95" i="20"/>
  <c r="BU94" i="20"/>
  <c r="BU61" i="20"/>
  <c r="BU146" i="20"/>
  <c r="BU138" i="20"/>
  <c r="BU128" i="20"/>
  <c r="BU124" i="20"/>
  <c r="BU157" i="20"/>
  <c r="BU56" i="20"/>
  <c r="BU147" i="20"/>
  <c r="BU125" i="20"/>
  <c r="BU123" i="20"/>
  <c r="BU110" i="20"/>
  <c r="BU109" i="20"/>
  <c r="BU126" i="20"/>
  <c r="BU57" i="20"/>
  <c r="BU64" i="20"/>
  <c r="BU58" i="20"/>
  <c r="BU55" i="20"/>
  <c r="BU28" i="20"/>
  <c r="BU27" i="20"/>
  <c r="BU54" i="20"/>
  <c r="BU53" i="20"/>
  <c r="BU62" i="20"/>
  <c r="BU51" i="20"/>
  <c r="BU59" i="20"/>
  <c r="BU63" i="20"/>
  <c r="BU60" i="20"/>
  <c r="BU45" i="20"/>
  <c r="BU44" i="20"/>
  <c r="BU35" i="20"/>
  <c r="BU34" i="20"/>
  <c r="BU33" i="20"/>
  <c r="BU32" i="20"/>
  <c r="BU31" i="20"/>
  <c r="BU30" i="20"/>
  <c r="BU17" i="20"/>
  <c r="BU16" i="20"/>
  <c r="BU444" i="20"/>
  <c r="BU441" i="20"/>
  <c r="BU376" i="20"/>
  <c r="BU458" i="20"/>
  <c r="BU454" i="20"/>
  <c r="BU449" i="20"/>
  <c r="BU440" i="20"/>
  <c r="BU460" i="20"/>
  <c r="BU457" i="20"/>
  <c r="BU414" i="20"/>
  <c r="BU462" i="20"/>
  <c r="BU442" i="20"/>
  <c r="BU438" i="20"/>
  <c r="BU463" i="20"/>
  <c r="BU437" i="20"/>
  <c r="BU452" i="20"/>
  <c r="BU445" i="20"/>
  <c r="BU450" i="20"/>
  <c r="BU464" i="20"/>
  <c r="BU446" i="20"/>
  <c r="BU455" i="20"/>
  <c r="BU461" i="20"/>
  <c r="BU443" i="20"/>
  <c r="BU456" i="20"/>
  <c r="BU415" i="20"/>
  <c r="BU422" i="20"/>
  <c r="BU451" i="20"/>
  <c r="BU447" i="20"/>
  <c r="BU453" i="20"/>
  <c r="BU459" i="20"/>
  <c r="BU465" i="20"/>
  <c r="BU439" i="20"/>
  <c r="BU448" i="20"/>
  <c r="BU386" i="20"/>
  <c r="BU382" i="20"/>
  <c r="BU387" i="20"/>
  <c r="BU103" i="20"/>
  <c r="BU196" i="20"/>
  <c r="BU294" i="20"/>
  <c r="BU107" i="20"/>
  <c r="BU200" i="20"/>
  <c r="BU201" i="20"/>
  <c r="BU293" i="20"/>
  <c r="BU289" i="20"/>
  <c r="BU328" i="20"/>
  <c r="BU108" i="20"/>
  <c r="BU304" i="20"/>
  <c r="BU258" i="20"/>
  <c r="BU326" i="20"/>
  <c r="BU292" i="20"/>
  <c r="BU275" i="20"/>
  <c r="BU269" i="20"/>
  <c r="BU301" i="20"/>
  <c r="BU351" i="20"/>
  <c r="BU116" i="20"/>
  <c r="BU228" i="20"/>
  <c r="BU234" i="20"/>
  <c r="BU235" i="20"/>
  <c r="BU252" i="20"/>
  <c r="BU143" i="20"/>
  <c r="BU350" i="20"/>
  <c r="BU223" i="20"/>
  <c r="BU367" i="20"/>
  <c r="BU165" i="20"/>
  <c r="BU345" i="20"/>
  <c r="BU211" i="20"/>
  <c r="BU197" i="20"/>
  <c r="BU266" i="20"/>
  <c r="BU142" i="20"/>
  <c r="BU167" i="20"/>
  <c r="BU229" i="20"/>
  <c r="BU362" i="20"/>
  <c r="BU299" i="20"/>
  <c r="BU118" i="20"/>
  <c r="BU329" i="20"/>
  <c r="BU136" i="20"/>
  <c r="BU360" i="20"/>
  <c r="BU267" i="20"/>
  <c r="BU119" i="20"/>
  <c r="BU212" i="20"/>
  <c r="BU358" i="20"/>
  <c r="BU320" i="20"/>
  <c r="BU368" i="20"/>
  <c r="BU322" i="20"/>
  <c r="BU206" i="20"/>
  <c r="BU359" i="20"/>
  <c r="BU117" i="20"/>
  <c r="BU254" i="20"/>
  <c r="BU265" i="20"/>
  <c r="BU178" i="20"/>
  <c r="BU179" i="20"/>
  <c r="BU298" i="20"/>
  <c r="BU370" i="20"/>
  <c r="BU236" i="20"/>
  <c r="BU305" i="20"/>
  <c r="BU177" i="20"/>
  <c r="BU371" i="20"/>
  <c r="BU354" i="20"/>
  <c r="BU302" i="20"/>
  <c r="BU135" i="20"/>
  <c r="BU327" i="20"/>
  <c r="BU106" i="20"/>
  <c r="BU104" i="20"/>
  <c r="BU290" i="20"/>
  <c r="BU113" i="20"/>
  <c r="BU130" i="20"/>
  <c r="BU114" i="20"/>
  <c r="BU261" i="20"/>
  <c r="BU363" i="20"/>
  <c r="BU300" i="20"/>
  <c r="BU270" i="20"/>
  <c r="BU364" i="20"/>
  <c r="BU207" i="20"/>
  <c r="BU210" i="20"/>
  <c r="BU271" i="20"/>
  <c r="BU319" i="20"/>
  <c r="BU276" i="20"/>
  <c r="BU174" i="20"/>
  <c r="BU369" i="20"/>
  <c r="BU255" i="20"/>
  <c r="BU161" i="20"/>
  <c r="BU260" i="20"/>
  <c r="BU164" i="20"/>
  <c r="BU272" i="20"/>
  <c r="BU227" i="20"/>
  <c r="BU185" i="20"/>
  <c r="BU233" i="20"/>
  <c r="BU348" i="20"/>
  <c r="BU208" i="20"/>
  <c r="BU353" i="20"/>
  <c r="BU385" i="20"/>
  <c r="BU352" i="20"/>
  <c r="BU361" i="20"/>
  <c r="BU226" i="20"/>
  <c r="BU303" i="20"/>
  <c r="BU291" i="20"/>
  <c r="BU396" i="20"/>
  <c r="BU393" i="20"/>
  <c r="BU183" i="20"/>
  <c r="BU173" i="20"/>
  <c r="BU316" i="20"/>
  <c r="BU159" i="20"/>
  <c r="BU268" i="20"/>
  <c r="BU182" i="20"/>
  <c r="BU168" i="20"/>
  <c r="BU372" i="20"/>
  <c r="BU331" i="20"/>
  <c r="BU347" i="20"/>
  <c r="BU115" i="20"/>
  <c r="BU141" i="20"/>
  <c r="BU105" i="20"/>
  <c r="BU391" i="20"/>
  <c r="BU176" i="20"/>
  <c r="BU171" i="20"/>
  <c r="BU277" i="20"/>
  <c r="BU398" i="20"/>
  <c r="BU184" i="20"/>
  <c r="BU419" i="20"/>
  <c r="BU257" i="20"/>
  <c r="BU357" i="20"/>
  <c r="BU321" i="20"/>
  <c r="BU162" i="20"/>
  <c r="BU209" i="20"/>
  <c r="BU172" i="20"/>
  <c r="BU175" i="20"/>
  <c r="BU140" i="20"/>
  <c r="BU133" i="20"/>
  <c r="BU274" i="20"/>
  <c r="BU383" i="20"/>
  <c r="BU134" i="20"/>
  <c r="BU365" i="20"/>
  <c r="BU308" i="20"/>
  <c r="BU199" i="20"/>
  <c r="BU181" i="20"/>
  <c r="BU198" i="20"/>
  <c r="BU278" i="20"/>
  <c r="BU264" i="20"/>
  <c r="BU256" i="20"/>
  <c r="BU166" i="20"/>
  <c r="BU408" i="20"/>
  <c r="BU279" i="20"/>
  <c r="BU411" i="20"/>
  <c r="BU412" i="20"/>
  <c r="BU394" i="20"/>
  <c r="BU413" i="20"/>
  <c r="BU355" i="20"/>
  <c r="BU262" i="20"/>
  <c r="BU395" i="20"/>
  <c r="BU238" i="20"/>
  <c r="BU384" i="20"/>
  <c r="BU169" i="20"/>
  <c r="BU380" i="20"/>
  <c r="BU259" i="20"/>
  <c r="BU349" i="20"/>
  <c r="BU392" i="20"/>
  <c r="BU145" i="20"/>
  <c r="BU397" i="20"/>
  <c r="BU420" i="20"/>
  <c r="BU409" i="20"/>
  <c r="BU288" i="20"/>
  <c r="BU186" i="20"/>
  <c r="BU421" i="20"/>
  <c r="BU195" i="20"/>
  <c r="BU102" i="20"/>
  <c r="BU163" i="20"/>
  <c r="BU381" i="20"/>
  <c r="BU99" i="20"/>
  <c r="BU377" i="20"/>
  <c r="BU192" i="20"/>
  <c r="BU418" i="20"/>
  <c r="BU424" i="20"/>
  <c r="BU390" i="20"/>
  <c r="BU285" i="20"/>
  <c r="BU378" i="20"/>
  <c r="BU410" i="20"/>
  <c r="BU401" i="20"/>
  <c r="BU379" i="20"/>
  <c r="BW436" i="20"/>
  <c r="BW435" i="20"/>
  <c r="BW434" i="20"/>
  <c r="BW417" i="20"/>
  <c r="BW416" i="20"/>
  <c r="BW407" i="20"/>
  <c r="BW406" i="20"/>
  <c r="BW405" i="20"/>
  <c r="BW404" i="20"/>
  <c r="BW403" i="20"/>
  <c r="BW402" i="20"/>
  <c r="BW389" i="20"/>
  <c r="BW388" i="20"/>
  <c r="BW468" i="20"/>
  <c r="BW467" i="20"/>
  <c r="BW466" i="20"/>
  <c r="BW433" i="20"/>
  <c r="BW423" i="20"/>
  <c r="BW432" i="20"/>
  <c r="BW431" i="20"/>
  <c r="BW430" i="20"/>
  <c r="BW429" i="20"/>
  <c r="BW428" i="20"/>
  <c r="BW427" i="20"/>
  <c r="BW400" i="20"/>
  <c r="BW399" i="20"/>
  <c r="BW426" i="20"/>
  <c r="BW333" i="20"/>
  <c r="BW332" i="20"/>
  <c r="BW425" i="20"/>
  <c r="BW341" i="20"/>
  <c r="BW324" i="20"/>
  <c r="BW323" i="20"/>
  <c r="BW314" i="20"/>
  <c r="BW313" i="20"/>
  <c r="BW312" i="20"/>
  <c r="BW375" i="20"/>
  <c r="BW374" i="20"/>
  <c r="BW373" i="20"/>
  <c r="BW340" i="20"/>
  <c r="BW330" i="20"/>
  <c r="BW339" i="20"/>
  <c r="BW338" i="20"/>
  <c r="BW337" i="20"/>
  <c r="BW336" i="20"/>
  <c r="BW335" i="20"/>
  <c r="BW342" i="20"/>
  <c r="BW307" i="20"/>
  <c r="BW306" i="20"/>
  <c r="BW246" i="20"/>
  <c r="BW343" i="20"/>
  <c r="BW334" i="20"/>
  <c r="BW311" i="20"/>
  <c r="BW310" i="20"/>
  <c r="BW309" i="20"/>
  <c r="BW296" i="20"/>
  <c r="BW295" i="20"/>
  <c r="BW250" i="20"/>
  <c r="BW249" i="20"/>
  <c r="BW280" i="20"/>
  <c r="BW281" i="20"/>
  <c r="BW231" i="20"/>
  <c r="BW230" i="20"/>
  <c r="BW221" i="20"/>
  <c r="BW220" i="20"/>
  <c r="BW247" i="20"/>
  <c r="BW237" i="20"/>
  <c r="BW282" i="20"/>
  <c r="BW245" i="20"/>
  <c r="BW244" i="20"/>
  <c r="BW243" i="20"/>
  <c r="BW242" i="20"/>
  <c r="BW248" i="20"/>
  <c r="BW241" i="20"/>
  <c r="BW214" i="20"/>
  <c r="BW213" i="20"/>
  <c r="BW189" i="20"/>
  <c r="BW203" i="20"/>
  <c r="BW155" i="20"/>
  <c r="BW138" i="20"/>
  <c r="BW137" i="20"/>
  <c r="BW128" i="20"/>
  <c r="BW127" i="20"/>
  <c r="BW126" i="20"/>
  <c r="BW125" i="20"/>
  <c r="BW124" i="20"/>
  <c r="BW240" i="20"/>
  <c r="BW217" i="20"/>
  <c r="BW188" i="20"/>
  <c r="BW187" i="20"/>
  <c r="BW239" i="20"/>
  <c r="BW218" i="20"/>
  <c r="BW149" i="20"/>
  <c r="BW148" i="20"/>
  <c r="BW219" i="20"/>
  <c r="BW147" i="20"/>
  <c r="BW146" i="20"/>
  <c r="BW202" i="20"/>
  <c r="BW216" i="20"/>
  <c r="BW156" i="20"/>
  <c r="BW150" i="20"/>
  <c r="BW144" i="20"/>
  <c r="BW56" i="20"/>
  <c r="BW157" i="20"/>
  <c r="BW151" i="20"/>
  <c r="BW123" i="20"/>
  <c r="BW110" i="20"/>
  <c r="BW109" i="20"/>
  <c r="BW152" i="20"/>
  <c r="BW64" i="20"/>
  <c r="BW63" i="20"/>
  <c r="BW153" i="20"/>
  <c r="BW62" i="20"/>
  <c r="BW28" i="20"/>
  <c r="BW27" i="20"/>
  <c r="BW95" i="20"/>
  <c r="BW58" i="20"/>
  <c r="BW55" i="20"/>
  <c r="BW54" i="20"/>
  <c r="BW53" i="20"/>
  <c r="BW154" i="20"/>
  <c r="BW96" i="20"/>
  <c r="BW59" i="20"/>
  <c r="BW121" i="20"/>
  <c r="BW45" i="20"/>
  <c r="BW44" i="20"/>
  <c r="BW35" i="20"/>
  <c r="BW34" i="20"/>
  <c r="BW33" i="20"/>
  <c r="BW32" i="20"/>
  <c r="BW31" i="20"/>
  <c r="BW30" i="20"/>
  <c r="BW17" i="20"/>
  <c r="BW16" i="20"/>
  <c r="BW61" i="20"/>
  <c r="BW60" i="20"/>
  <c r="BW51" i="20"/>
  <c r="BW94" i="20"/>
  <c r="BW120" i="20"/>
  <c r="BW57" i="20"/>
  <c r="BW444" i="20"/>
  <c r="BW441" i="20"/>
  <c r="BW454" i="20"/>
  <c r="BW446" i="20"/>
  <c r="BW442" i="20"/>
  <c r="BW460" i="20"/>
  <c r="BW453" i="20"/>
  <c r="BW437" i="20"/>
  <c r="BW457" i="20"/>
  <c r="BW461" i="20"/>
  <c r="BW422" i="20"/>
  <c r="BW445" i="20"/>
  <c r="BW376" i="20"/>
  <c r="BW456" i="20"/>
  <c r="BW443" i="20"/>
  <c r="BW449" i="20"/>
  <c r="BW462" i="20"/>
  <c r="BW451" i="20"/>
  <c r="BW458" i="20"/>
  <c r="BW452" i="20"/>
  <c r="BW450" i="20"/>
  <c r="BW440" i="20"/>
  <c r="BW447" i="20"/>
  <c r="BW438" i="20"/>
  <c r="BW414" i="20"/>
  <c r="BW463" i="20"/>
  <c r="BW455" i="20"/>
  <c r="BW415" i="20"/>
  <c r="BW464" i="20"/>
  <c r="BW448" i="20"/>
  <c r="BW465" i="20"/>
  <c r="BW459" i="20"/>
  <c r="BW439" i="20"/>
  <c r="BW386" i="20"/>
  <c r="BW382" i="20"/>
  <c r="BW387" i="20"/>
  <c r="BW143" i="20"/>
  <c r="BW328" i="20"/>
  <c r="BW136" i="20"/>
  <c r="BW235" i="20"/>
  <c r="BW351" i="20"/>
  <c r="BW236" i="20"/>
  <c r="BW350" i="20"/>
  <c r="BW234" i="20"/>
  <c r="BW275" i="20"/>
  <c r="BW354" i="20"/>
  <c r="BW258" i="20"/>
  <c r="BW261" i="20"/>
  <c r="BW167" i="20"/>
  <c r="BW345" i="20"/>
  <c r="BW370" i="20"/>
  <c r="BW322" i="20"/>
  <c r="BW229" i="20"/>
  <c r="BW329" i="20"/>
  <c r="BW254" i="20"/>
  <c r="BW371" i="20"/>
  <c r="BW142" i="20"/>
  <c r="BW368" i="20"/>
  <c r="BW165" i="20"/>
  <c r="BW408" i="20"/>
  <c r="BW257" i="20"/>
  <c r="BW348" i="20"/>
  <c r="BW316" i="20"/>
  <c r="BW347" i="20"/>
  <c r="BW421" i="20"/>
  <c r="BW164" i="20"/>
  <c r="BW393" i="20"/>
  <c r="BW385" i="20"/>
  <c r="BW419" i="20"/>
  <c r="BW161" i="20"/>
  <c r="BW384" i="20"/>
  <c r="BW278" i="20"/>
  <c r="BW391" i="20"/>
  <c r="BW252" i="20"/>
  <c r="BW162" i="20"/>
  <c r="BW182" i="20"/>
  <c r="BW104" i="20"/>
  <c r="BW397" i="20"/>
  <c r="BW398" i="20"/>
  <c r="BW383" i="20"/>
  <c r="BW304" i="20"/>
  <c r="BW140" i="20"/>
  <c r="BW255" i="20"/>
  <c r="BW141" i="20"/>
  <c r="BW301" i="20"/>
  <c r="BW107" i="20"/>
  <c r="BW276" i="20"/>
  <c r="BW352" i="20"/>
  <c r="BW277" i="20"/>
  <c r="BW184" i="20"/>
  <c r="BW327" i="20"/>
  <c r="BW159" i="20"/>
  <c r="BW260" i="20"/>
  <c r="BW130" i="20"/>
  <c r="BW369" i="20"/>
  <c r="BW293" i="20"/>
  <c r="BW300" i="20"/>
  <c r="BW168" i="20"/>
  <c r="BW411" i="20"/>
  <c r="BW223" i="20"/>
  <c r="BW413" i="20"/>
  <c r="BW114" i="20"/>
  <c r="BW396" i="20"/>
  <c r="BW353" i="20"/>
  <c r="BW183" i="20"/>
  <c r="BW185" i="20"/>
  <c r="BW169" i="20"/>
  <c r="BW290" i="20"/>
  <c r="BW292" i="20"/>
  <c r="BW174" i="20"/>
  <c r="BW355" i="20"/>
  <c r="BW259" i="20"/>
  <c r="BW409" i="20"/>
  <c r="BW105" i="20"/>
  <c r="BW256" i="20"/>
  <c r="BW271" i="20"/>
  <c r="BW305" i="20"/>
  <c r="BW358" i="20"/>
  <c r="BW349" i="20"/>
  <c r="BW360" i="20"/>
  <c r="BW175" i="20"/>
  <c r="BW359" i="20"/>
  <c r="BW228" i="20"/>
  <c r="BW262" i="20"/>
  <c r="BW270" i="20"/>
  <c r="BW363" i="20"/>
  <c r="BW118" i="20"/>
  <c r="BW294" i="20"/>
  <c r="BW392" i="20"/>
  <c r="BW166" i="20"/>
  <c r="BW361" i="20"/>
  <c r="BW381" i="20"/>
  <c r="BW394" i="20"/>
  <c r="BW303" i="20"/>
  <c r="BW108" i="20"/>
  <c r="BW380" i="20"/>
  <c r="BW302" i="20"/>
  <c r="BW163" i="20"/>
  <c r="BW395" i="20"/>
  <c r="BW291" i="20"/>
  <c r="BW412" i="20"/>
  <c r="BW106" i="20"/>
  <c r="BW420" i="20"/>
  <c r="BW145" i="20"/>
  <c r="CF455" i="20"/>
  <c r="CF450" i="20"/>
  <c r="CF448" i="20"/>
  <c r="CF446" i="20"/>
  <c r="CF444" i="20"/>
  <c r="CF442" i="20"/>
  <c r="CF440" i="20"/>
  <c r="CF438" i="20"/>
  <c r="CF436" i="20"/>
  <c r="CF435" i="20"/>
  <c r="CF464" i="20"/>
  <c r="CF462" i="20"/>
  <c r="CF460" i="20"/>
  <c r="CF458" i="20"/>
  <c r="CF434" i="20"/>
  <c r="CF417" i="20"/>
  <c r="CF416" i="20"/>
  <c r="CF415" i="20"/>
  <c r="CF407" i="20"/>
  <c r="CF406" i="20"/>
  <c r="CF468" i="20"/>
  <c r="CF467" i="20"/>
  <c r="CF466" i="20"/>
  <c r="CF465" i="20"/>
  <c r="CF453" i="20"/>
  <c r="CF433" i="20"/>
  <c r="CF423" i="20"/>
  <c r="CF456" i="20"/>
  <c r="CF432" i="20"/>
  <c r="CF431" i="20"/>
  <c r="CF430" i="20"/>
  <c r="CF429" i="20"/>
  <c r="CF422" i="20"/>
  <c r="CF451" i="20"/>
  <c r="CF449" i="20"/>
  <c r="CF447" i="20"/>
  <c r="CF445" i="20"/>
  <c r="CF443" i="20"/>
  <c r="CF441" i="20"/>
  <c r="CF439" i="20"/>
  <c r="CF437" i="20"/>
  <c r="CF428" i="20"/>
  <c r="CF463" i="20"/>
  <c r="CF461" i="20"/>
  <c r="CF459" i="20"/>
  <c r="CF454" i="20"/>
  <c r="CF427" i="20"/>
  <c r="CF414" i="20"/>
  <c r="CF400" i="20"/>
  <c r="CF399" i="20"/>
  <c r="CF457" i="20"/>
  <c r="CF426" i="20"/>
  <c r="CF425" i="20"/>
  <c r="CF386" i="20"/>
  <c r="CF388" i="20"/>
  <c r="CF405" i="20"/>
  <c r="CF402" i="20"/>
  <c r="CF389" i="20"/>
  <c r="CF403" i="20"/>
  <c r="CF375" i="20"/>
  <c r="CF374" i="20"/>
  <c r="CF373" i="20"/>
  <c r="CF340" i="20"/>
  <c r="CF330" i="20"/>
  <c r="CF452" i="20"/>
  <c r="CF339" i="20"/>
  <c r="CF338" i="20"/>
  <c r="CF337" i="20"/>
  <c r="CF336" i="20"/>
  <c r="CF404" i="20"/>
  <c r="CF382" i="20"/>
  <c r="CF335" i="20"/>
  <c r="CF387" i="20"/>
  <c r="CF334" i="20"/>
  <c r="CF333" i="20"/>
  <c r="CF312" i="20"/>
  <c r="CF311" i="20"/>
  <c r="CF310" i="20"/>
  <c r="CF309" i="20"/>
  <c r="CF296" i="20"/>
  <c r="CF295" i="20"/>
  <c r="CF342" i="20"/>
  <c r="CF341" i="20"/>
  <c r="CF323" i="20"/>
  <c r="CF313" i="20"/>
  <c r="CF376" i="20"/>
  <c r="CF250" i="20"/>
  <c r="CF249" i="20"/>
  <c r="CF343" i="20"/>
  <c r="CF332" i="20"/>
  <c r="CF324" i="20"/>
  <c r="CF314" i="20"/>
  <c r="CF248" i="20"/>
  <c r="CF282" i="20"/>
  <c r="CF307" i="20"/>
  <c r="CF246" i="20"/>
  <c r="CF231" i="20"/>
  <c r="CF230" i="20"/>
  <c r="CF221" i="20"/>
  <c r="CF220" i="20"/>
  <c r="CF219" i="20"/>
  <c r="CF218" i="20"/>
  <c r="CF217" i="20"/>
  <c r="CF216" i="20"/>
  <c r="CF203" i="20"/>
  <c r="CF202" i="20"/>
  <c r="CF237" i="20"/>
  <c r="CF306" i="20"/>
  <c r="CF244" i="20"/>
  <c r="CF243" i="20"/>
  <c r="CF280" i="20"/>
  <c r="CF247" i="20"/>
  <c r="CF242" i="20"/>
  <c r="CF245" i="20"/>
  <c r="CF241" i="20"/>
  <c r="CF214" i="20"/>
  <c r="CF213" i="20"/>
  <c r="CF189" i="20"/>
  <c r="CF188" i="20"/>
  <c r="CF281" i="20"/>
  <c r="CF240" i="20"/>
  <c r="CF239" i="20"/>
  <c r="CF187" i="20"/>
  <c r="CF154" i="20"/>
  <c r="CF144" i="20"/>
  <c r="CF148" i="20"/>
  <c r="CF147" i="20"/>
  <c r="CF146" i="20"/>
  <c r="CF157" i="20"/>
  <c r="CF156" i="20"/>
  <c r="CF152" i="20"/>
  <c r="CF126" i="20"/>
  <c r="CF55" i="20"/>
  <c r="CF153" i="20"/>
  <c r="CF110" i="20"/>
  <c r="CF109" i="20"/>
  <c r="CF137" i="20"/>
  <c r="CF127" i="20"/>
  <c r="CF155" i="20"/>
  <c r="CF150" i="20"/>
  <c r="CF149" i="20"/>
  <c r="CF123" i="20"/>
  <c r="CF64" i="20"/>
  <c r="CF63" i="20"/>
  <c r="CF138" i="20"/>
  <c r="CF128" i="20"/>
  <c r="CF124" i="20"/>
  <c r="CF62" i="20"/>
  <c r="CF151" i="20"/>
  <c r="CF121" i="20"/>
  <c r="CF120" i="20"/>
  <c r="CF96" i="20"/>
  <c r="CF95" i="20"/>
  <c r="CF94" i="20"/>
  <c r="CF61" i="20"/>
  <c r="CF54" i="20"/>
  <c r="CF53" i="20"/>
  <c r="CF60" i="20"/>
  <c r="CF57" i="20"/>
  <c r="CF45" i="20"/>
  <c r="CF44" i="20"/>
  <c r="CF35" i="20"/>
  <c r="CF34" i="20"/>
  <c r="CF33" i="20"/>
  <c r="CF32" i="20"/>
  <c r="CF31" i="20"/>
  <c r="CF30" i="20"/>
  <c r="CF17" i="20"/>
  <c r="CF16" i="20"/>
  <c r="CF28" i="20"/>
  <c r="CF51" i="20"/>
  <c r="CF58" i="20"/>
  <c r="CF56" i="20"/>
  <c r="CF27" i="20"/>
  <c r="CF125" i="20"/>
  <c r="CF59" i="20"/>
  <c r="BS10" i="20"/>
  <c r="BR22" i="20"/>
  <c r="BR41" i="20"/>
  <c r="BR72" i="20"/>
  <c r="BR83" i="20"/>
  <c r="BY380" i="20"/>
  <c r="BX424" i="20"/>
  <c r="BZ229" i="20"/>
  <c r="BY408" i="20"/>
  <c r="BZ384" i="20"/>
  <c r="BY397" i="20"/>
  <c r="BZ383" i="20"/>
  <c r="BX436" i="20"/>
  <c r="BX435" i="20"/>
  <c r="BX434" i="20"/>
  <c r="BX417" i="20"/>
  <c r="BX416" i="20"/>
  <c r="BX407" i="20"/>
  <c r="BX468" i="20"/>
  <c r="BX467" i="20"/>
  <c r="BX466" i="20"/>
  <c r="BX433" i="20"/>
  <c r="BX423" i="20"/>
  <c r="BX432" i="20"/>
  <c r="BX431" i="20"/>
  <c r="BX430" i="20"/>
  <c r="BX429" i="20"/>
  <c r="BX428" i="20"/>
  <c r="BX427" i="20"/>
  <c r="BX400" i="20"/>
  <c r="BX399" i="20"/>
  <c r="BX426" i="20"/>
  <c r="BX425" i="20"/>
  <c r="BX404" i="20"/>
  <c r="BX405" i="20"/>
  <c r="BX388" i="20"/>
  <c r="BX375" i="20"/>
  <c r="BX374" i="20"/>
  <c r="BX373" i="20"/>
  <c r="BX340" i="20"/>
  <c r="BX330" i="20"/>
  <c r="BX402" i="20"/>
  <c r="BX339" i="20"/>
  <c r="BX338" i="20"/>
  <c r="BX337" i="20"/>
  <c r="BX336" i="20"/>
  <c r="BX389" i="20"/>
  <c r="BX335" i="20"/>
  <c r="BX403" i="20"/>
  <c r="BX334" i="20"/>
  <c r="BX406" i="20"/>
  <c r="BX343" i="20"/>
  <c r="BX332" i="20"/>
  <c r="BX324" i="20"/>
  <c r="BX314" i="20"/>
  <c r="BX333" i="20"/>
  <c r="BX311" i="20"/>
  <c r="BX310" i="20"/>
  <c r="BX309" i="20"/>
  <c r="BX296" i="20"/>
  <c r="BX295" i="20"/>
  <c r="BX250" i="20"/>
  <c r="BX249" i="20"/>
  <c r="BX312" i="20"/>
  <c r="BX248" i="20"/>
  <c r="BX313" i="20"/>
  <c r="BX281" i="20"/>
  <c r="BX231" i="20"/>
  <c r="BX230" i="20"/>
  <c r="BX221" i="20"/>
  <c r="BX220" i="20"/>
  <c r="BX219" i="20"/>
  <c r="BX218" i="20"/>
  <c r="BX217" i="20"/>
  <c r="BX216" i="20"/>
  <c r="BX203" i="20"/>
  <c r="BX202" i="20"/>
  <c r="BX342" i="20"/>
  <c r="BX307" i="20"/>
  <c r="BX247" i="20"/>
  <c r="BX237" i="20"/>
  <c r="BX282" i="20"/>
  <c r="BX245" i="20"/>
  <c r="BX244" i="20"/>
  <c r="BX243" i="20"/>
  <c r="BX341" i="20"/>
  <c r="BX306" i="20"/>
  <c r="BX242" i="20"/>
  <c r="BX241" i="20"/>
  <c r="BX214" i="20"/>
  <c r="BX213" i="20"/>
  <c r="BX189" i="20"/>
  <c r="BX323" i="20"/>
  <c r="BX240" i="20"/>
  <c r="BX239" i="20"/>
  <c r="BX188" i="20"/>
  <c r="BX187" i="20"/>
  <c r="BX154" i="20"/>
  <c r="BX144" i="20"/>
  <c r="BX246" i="20"/>
  <c r="BX148" i="20"/>
  <c r="BX147" i="20"/>
  <c r="BX146" i="20"/>
  <c r="BX280" i="20"/>
  <c r="BX157" i="20"/>
  <c r="BX156" i="20"/>
  <c r="BX138" i="20"/>
  <c r="BX128" i="20"/>
  <c r="BX124" i="20"/>
  <c r="BX151" i="20"/>
  <c r="BX125" i="20"/>
  <c r="BX123" i="20"/>
  <c r="BX110" i="20"/>
  <c r="BX109" i="20"/>
  <c r="BX152" i="20"/>
  <c r="BX126" i="20"/>
  <c r="BX64" i="20"/>
  <c r="BX63" i="20"/>
  <c r="BX153" i="20"/>
  <c r="BX62" i="20"/>
  <c r="BX137" i="20"/>
  <c r="BX127" i="20"/>
  <c r="BX121" i="20"/>
  <c r="BX120" i="20"/>
  <c r="BX96" i="20"/>
  <c r="BX95" i="20"/>
  <c r="BX94" i="20"/>
  <c r="BX61" i="20"/>
  <c r="BX155" i="20"/>
  <c r="BX149" i="20"/>
  <c r="BX58" i="20"/>
  <c r="BX55" i="20"/>
  <c r="BX54" i="20"/>
  <c r="BX53" i="20"/>
  <c r="BX59" i="20"/>
  <c r="BX56" i="20"/>
  <c r="BX45" i="20"/>
  <c r="BX44" i="20"/>
  <c r="BX35" i="20"/>
  <c r="BX34" i="20"/>
  <c r="BX33" i="20"/>
  <c r="BX32" i="20"/>
  <c r="BX31" i="20"/>
  <c r="BX30" i="20"/>
  <c r="BX17" i="20"/>
  <c r="BX16" i="20"/>
  <c r="BX60" i="20"/>
  <c r="BX51" i="20"/>
  <c r="BX28" i="20"/>
  <c r="BX150" i="20"/>
  <c r="BX57" i="20"/>
  <c r="BX27" i="20"/>
  <c r="BX444" i="20"/>
  <c r="BX441" i="20"/>
  <c r="BX415" i="20"/>
  <c r="BX440" i="20"/>
  <c r="BX456" i="20"/>
  <c r="BX453" i="20"/>
  <c r="BX447" i="20"/>
  <c r="BX461" i="20"/>
  <c r="BX449" i="20"/>
  <c r="BX450" i="20"/>
  <c r="BX422" i="20"/>
  <c r="BX376" i="20"/>
  <c r="BX451" i="20"/>
  <c r="BX463" i="20"/>
  <c r="BX446" i="20"/>
  <c r="BX442" i="20"/>
  <c r="BX458" i="20"/>
  <c r="BX464" i="20"/>
  <c r="BX452" i="20"/>
  <c r="BX462" i="20"/>
  <c r="BX438" i="20"/>
  <c r="BX460" i="20"/>
  <c r="BX443" i="20"/>
  <c r="BX457" i="20"/>
  <c r="BX437" i="20"/>
  <c r="BX455" i="20"/>
  <c r="BX454" i="20"/>
  <c r="BX445" i="20"/>
  <c r="BX414" i="20"/>
  <c r="BX448" i="20"/>
  <c r="BX439" i="20"/>
  <c r="BX465" i="20"/>
  <c r="BX459" i="20"/>
  <c r="BX382" i="20"/>
  <c r="BX387" i="20"/>
  <c r="BX386" i="20"/>
  <c r="BX322" i="20"/>
  <c r="BX136" i="20"/>
  <c r="BX229" i="20"/>
  <c r="BX383" i="20"/>
  <c r="BX413" i="20"/>
  <c r="BX140" i="20"/>
  <c r="BX411" i="20"/>
  <c r="BX419" i="20"/>
  <c r="BX408" i="20"/>
  <c r="BX397" i="20"/>
  <c r="BX391" i="20"/>
  <c r="BX385" i="20"/>
  <c r="BX395" i="20"/>
  <c r="BX393" i="20"/>
  <c r="BX398" i="20"/>
  <c r="BX396" i="20"/>
  <c r="BX421" i="20"/>
  <c r="BX384" i="20"/>
  <c r="CG464" i="20"/>
  <c r="CG462" i="20"/>
  <c r="CG460" i="20"/>
  <c r="CG458" i="20"/>
  <c r="CG434" i="20"/>
  <c r="CG417" i="20"/>
  <c r="CG416" i="20"/>
  <c r="CG415" i="20"/>
  <c r="CG407" i="20"/>
  <c r="CG406" i="20"/>
  <c r="CG405" i="20"/>
  <c r="CG404" i="20"/>
  <c r="CG403" i="20"/>
  <c r="CG402" i="20"/>
  <c r="CG389" i="20"/>
  <c r="CG388" i="20"/>
  <c r="CG387" i="20"/>
  <c r="CG468" i="20"/>
  <c r="CG467" i="20"/>
  <c r="CG466" i="20"/>
  <c r="CG465" i="20"/>
  <c r="CG453" i="20"/>
  <c r="CG433" i="20"/>
  <c r="CG423" i="20"/>
  <c r="CG456" i="20"/>
  <c r="CG432" i="20"/>
  <c r="CG431" i="20"/>
  <c r="CG430" i="20"/>
  <c r="CG429" i="20"/>
  <c r="CG422" i="20"/>
  <c r="CG451" i="20"/>
  <c r="CG449" i="20"/>
  <c r="CG447" i="20"/>
  <c r="CG445" i="20"/>
  <c r="CG443" i="20"/>
  <c r="CG441" i="20"/>
  <c r="CG439" i="20"/>
  <c r="CG437" i="20"/>
  <c r="CG428" i="20"/>
  <c r="CG463" i="20"/>
  <c r="CG461" i="20"/>
  <c r="CG459" i="20"/>
  <c r="CG454" i="20"/>
  <c r="CG427" i="20"/>
  <c r="CG414" i="20"/>
  <c r="CG400" i="20"/>
  <c r="CG399" i="20"/>
  <c r="CG457" i="20"/>
  <c r="CG426" i="20"/>
  <c r="CG425" i="20"/>
  <c r="CG386" i="20"/>
  <c r="CG452" i="20"/>
  <c r="CG446" i="20"/>
  <c r="CG343" i="20"/>
  <c r="CG342" i="20"/>
  <c r="CG444" i="20"/>
  <c r="CG442" i="20"/>
  <c r="CG375" i="20"/>
  <c r="CG374" i="20"/>
  <c r="CG440" i="20"/>
  <c r="CG339" i="20"/>
  <c r="CG338" i="20"/>
  <c r="CG337" i="20"/>
  <c r="CG336" i="20"/>
  <c r="CG438" i="20"/>
  <c r="CG382" i="20"/>
  <c r="CG335" i="20"/>
  <c r="CG436" i="20"/>
  <c r="CG334" i="20"/>
  <c r="CG450" i="20"/>
  <c r="CG376" i="20"/>
  <c r="CG333" i="20"/>
  <c r="CG332" i="20"/>
  <c r="CG312" i="20"/>
  <c r="CG448" i="20"/>
  <c r="CG340" i="20"/>
  <c r="CG311" i="20"/>
  <c r="CG310" i="20"/>
  <c r="CG309" i="20"/>
  <c r="CG435" i="20"/>
  <c r="CG341" i="20"/>
  <c r="CG323" i="20"/>
  <c r="CG313" i="20"/>
  <c r="CG250" i="20"/>
  <c r="CG249" i="20"/>
  <c r="CG455" i="20"/>
  <c r="CG373" i="20"/>
  <c r="CG324" i="20"/>
  <c r="CG314" i="20"/>
  <c r="CG248" i="20"/>
  <c r="CG330" i="20"/>
  <c r="CG307" i="20"/>
  <c r="CG306" i="20"/>
  <c r="CG282" i="20"/>
  <c r="CG281" i="20"/>
  <c r="CG280" i="20"/>
  <c r="CG246" i="20"/>
  <c r="CG231" i="20"/>
  <c r="CG230" i="20"/>
  <c r="CG221" i="20"/>
  <c r="CG220" i="20"/>
  <c r="CG296" i="20"/>
  <c r="CG237" i="20"/>
  <c r="CG244" i="20"/>
  <c r="CG243" i="20"/>
  <c r="CG247" i="20"/>
  <c r="CG242" i="20"/>
  <c r="CG245" i="20"/>
  <c r="CG241" i="20"/>
  <c r="CG214" i="20"/>
  <c r="CG213" i="20"/>
  <c r="CG189" i="20"/>
  <c r="CG188" i="20"/>
  <c r="CG240" i="20"/>
  <c r="CG239" i="20"/>
  <c r="CG295" i="20"/>
  <c r="CG153" i="20"/>
  <c r="CG152" i="20"/>
  <c r="CG151" i="20"/>
  <c r="CG150" i="20"/>
  <c r="CG219" i="20"/>
  <c r="CG202" i="20"/>
  <c r="CG216" i="20"/>
  <c r="CG147" i="20"/>
  <c r="CG146" i="20"/>
  <c r="CG203" i="20"/>
  <c r="CG217" i="20"/>
  <c r="CG157" i="20"/>
  <c r="CG156" i="20"/>
  <c r="CG155" i="20"/>
  <c r="CG138" i="20"/>
  <c r="CG137" i="20"/>
  <c r="CG128" i="20"/>
  <c r="CG127" i="20"/>
  <c r="CG126" i="20"/>
  <c r="CG125" i="20"/>
  <c r="CG124" i="20"/>
  <c r="CG123" i="20"/>
  <c r="CG110" i="20"/>
  <c r="CG109" i="20"/>
  <c r="CG187" i="20"/>
  <c r="CG148" i="20"/>
  <c r="CG154" i="20"/>
  <c r="CG149" i="20"/>
  <c r="CG64" i="20"/>
  <c r="CG63" i="20"/>
  <c r="CG62" i="20"/>
  <c r="CG144" i="20"/>
  <c r="CG121" i="20"/>
  <c r="CG120" i="20"/>
  <c r="CG96" i="20"/>
  <c r="CG95" i="20"/>
  <c r="CG94" i="20"/>
  <c r="CG61" i="20"/>
  <c r="CG218" i="20"/>
  <c r="CG60" i="20"/>
  <c r="CG59" i="20"/>
  <c r="CG58" i="20"/>
  <c r="CG57" i="20"/>
  <c r="CG55" i="20"/>
  <c r="CG16" i="20"/>
  <c r="CG45" i="20"/>
  <c r="CG44" i="20"/>
  <c r="CG35" i="20"/>
  <c r="CG34" i="20"/>
  <c r="CG33" i="20"/>
  <c r="CG32" i="20"/>
  <c r="CG31" i="20"/>
  <c r="CG30" i="20"/>
  <c r="CG17" i="20"/>
  <c r="CG51" i="20"/>
  <c r="CG53" i="20"/>
  <c r="CG56" i="20"/>
  <c r="CG54" i="20"/>
  <c r="CG28" i="20"/>
  <c r="CG27" i="20"/>
  <c r="BR11" i="20"/>
  <c r="BR23" i="20"/>
  <c r="BR42" i="20"/>
  <c r="BR74" i="20"/>
  <c r="BR84" i="20"/>
  <c r="BX418" i="20"/>
  <c r="BZ393" i="20"/>
  <c r="BX420" i="20"/>
  <c r="BW410" i="20"/>
  <c r="BX381" i="20"/>
  <c r="BX380" i="20"/>
  <c r="BW377" i="20"/>
  <c r="BY434" i="20"/>
  <c r="BY417" i="20"/>
  <c r="BY416" i="20"/>
  <c r="BY407" i="20"/>
  <c r="BY406" i="20"/>
  <c r="BY405" i="20"/>
  <c r="BY404" i="20"/>
  <c r="BY403" i="20"/>
  <c r="BY402" i="20"/>
  <c r="BY389" i="20"/>
  <c r="BY388" i="20"/>
  <c r="BY468" i="20"/>
  <c r="BY467" i="20"/>
  <c r="BY466" i="20"/>
  <c r="BY433" i="20"/>
  <c r="BY423" i="20"/>
  <c r="BY432" i="20"/>
  <c r="BY431" i="20"/>
  <c r="BY430" i="20"/>
  <c r="BY429" i="20"/>
  <c r="BY428" i="20"/>
  <c r="BY427" i="20"/>
  <c r="BY400" i="20"/>
  <c r="BY399" i="20"/>
  <c r="BY426" i="20"/>
  <c r="BY425" i="20"/>
  <c r="BY435" i="20"/>
  <c r="BY343" i="20"/>
  <c r="BY342" i="20"/>
  <c r="BY375" i="20"/>
  <c r="BY339" i="20"/>
  <c r="BY338" i="20"/>
  <c r="BY337" i="20"/>
  <c r="BY336" i="20"/>
  <c r="BY335" i="20"/>
  <c r="BY334" i="20"/>
  <c r="BY436" i="20"/>
  <c r="BY333" i="20"/>
  <c r="BY332" i="20"/>
  <c r="BY373" i="20"/>
  <c r="BY324" i="20"/>
  <c r="BY314" i="20"/>
  <c r="BY330" i="20"/>
  <c r="BY374" i="20"/>
  <c r="BY311" i="20"/>
  <c r="BY310" i="20"/>
  <c r="BY309" i="20"/>
  <c r="BY250" i="20"/>
  <c r="BY249" i="20"/>
  <c r="BY340" i="20"/>
  <c r="BY312" i="20"/>
  <c r="BY248" i="20"/>
  <c r="BY341" i="20"/>
  <c r="BY323" i="20"/>
  <c r="BY313" i="20"/>
  <c r="BY307" i="20"/>
  <c r="BY306" i="20"/>
  <c r="BY282" i="20"/>
  <c r="BY281" i="20"/>
  <c r="BY280" i="20"/>
  <c r="BY231" i="20"/>
  <c r="BY230" i="20"/>
  <c r="BY221" i="20"/>
  <c r="BY247" i="20"/>
  <c r="BY237" i="20"/>
  <c r="BY295" i="20"/>
  <c r="BY245" i="20"/>
  <c r="BY244" i="20"/>
  <c r="BY243" i="20"/>
  <c r="BY242" i="20"/>
  <c r="BY296" i="20"/>
  <c r="BY241" i="20"/>
  <c r="BY214" i="20"/>
  <c r="BY213" i="20"/>
  <c r="BY189" i="20"/>
  <c r="BY240" i="20"/>
  <c r="BY239" i="20"/>
  <c r="BY246" i="20"/>
  <c r="BY220" i="20"/>
  <c r="BY217" i="20"/>
  <c r="BY153" i="20"/>
  <c r="BY152" i="20"/>
  <c r="BY151" i="20"/>
  <c r="BY150" i="20"/>
  <c r="BY218" i="20"/>
  <c r="BY147" i="20"/>
  <c r="BY146" i="20"/>
  <c r="BY219" i="20"/>
  <c r="BY202" i="20"/>
  <c r="BY157" i="20"/>
  <c r="BY156" i="20"/>
  <c r="BY216" i="20"/>
  <c r="BY155" i="20"/>
  <c r="BY138" i="20"/>
  <c r="BY137" i="20"/>
  <c r="BY128" i="20"/>
  <c r="BY127" i="20"/>
  <c r="BY126" i="20"/>
  <c r="BY125" i="20"/>
  <c r="BY124" i="20"/>
  <c r="BY144" i="20"/>
  <c r="BY188" i="20"/>
  <c r="BY123" i="20"/>
  <c r="BY110" i="20"/>
  <c r="BY109" i="20"/>
  <c r="BY187" i="20"/>
  <c r="BY64" i="20"/>
  <c r="BY63" i="20"/>
  <c r="BY203" i="20"/>
  <c r="BY62" i="20"/>
  <c r="BY148" i="20"/>
  <c r="BY121" i="20"/>
  <c r="BY120" i="20"/>
  <c r="BY96" i="20"/>
  <c r="BY95" i="20"/>
  <c r="BY94" i="20"/>
  <c r="BY61" i="20"/>
  <c r="BY154" i="20"/>
  <c r="BY149" i="20"/>
  <c r="BY60" i="20"/>
  <c r="BY59" i="20"/>
  <c r="BY58" i="20"/>
  <c r="BY57" i="20"/>
  <c r="BY16" i="20"/>
  <c r="BY56" i="20"/>
  <c r="BY45" i="20"/>
  <c r="BY44" i="20"/>
  <c r="BY35" i="20"/>
  <c r="BY34" i="20"/>
  <c r="BY33" i="20"/>
  <c r="BY32" i="20"/>
  <c r="BY31" i="20"/>
  <c r="BY30" i="20"/>
  <c r="BY17" i="20"/>
  <c r="BY51" i="20"/>
  <c r="BY54" i="20"/>
  <c r="BY28" i="20"/>
  <c r="BY27" i="20"/>
  <c r="BY55" i="20"/>
  <c r="BY53" i="20"/>
  <c r="BY441" i="20"/>
  <c r="BY444" i="20"/>
  <c r="BY414" i="20"/>
  <c r="BY376" i="20"/>
  <c r="BY454" i="20"/>
  <c r="BY463" i="20"/>
  <c r="BY443" i="20"/>
  <c r="BY460" i="20"/>
  <c r="BY455" i="20"/>
  <c r="BY452" i="20"/>
  <c r="BY457" i="20"/>
  <c r="BY442" i="20"/>
  <c r="BY449" i="20"/>
  <c r="BY422" i="20"/>
  <c r="BY456" i="20"/>
  <c r="BY438" i="20"/>
  <c r="BY437" i="20"/>
  <c r="BY464" i="20"/>
  <c r="BY446" i="20"/>
  <c r="BY458" i="20"/>
  <c r="BY440" i="20"/>
  <c r="BY453" i="20"/>
  <c r="BY461" i="20"/>
  <c r="BY451" i="20"/>
  <c r="BY447" i="20"/>
  <c r="BY415" i="20"/>
  <c r="BY462" i="20"/>
  <c r="BY450" i="20"/>
  <c r="BY459" i="20"/>
  <c r="BY448" i="20"/>
  <c r="BY445" i="20"/>
  <c r="BY465" i="20"/>
  <c r="BY439" i="20"/>
  <c r="BY382" i="20"/>
  <c r="BY387" i="20"/>
  <c r="BY386" i="20"/>
  <c r="BY322" i="20"/>
  <c r="BY413" i="20"/>
  <c r="BY136" i="20"/>
  <c r="BY411" i="20"/>
  <c r="BY229" i="20"/>
  <c r="BY385" i="20"/>
  <c r="BY384" i="20"/>
  <c r="BY383" i="20"/>
  <c r="BR12" i="20"/>
  <c r="BR24" i="20"/>
  <c r="BR43" i="20"/>
  <c r="BR75" i="20"/>
  <c r="BR85" i="20"/>
  <c r="BY392" i="20"/>
  <c r="BX394" i="20"/>
  <c r="BW172" i="20"/>
  <c r="BW116" i="20"/>
  <c r="BW390" i="20"/>
  <c r="BW401" i="20"/>
  <c r="BR468" i="20"/>
  <c r="BR467" i="20"/>
  <c r="BR466" i="20"/>
  <c r="BR433" i="20"/>
  <c r="BR423" i="20"/>
  <c r="BR432" i="20"/>
  <c r="BR431" i="20"/>
  <c r="BR430" i="20"/>
  <c r="BR429" i="20"/>
  <c r="BR428" i="20"/>
  <c r="BR427" i="20"/>
  <c r="BR426" i="20"/>
  <c r="BR425" i="20"/>
  <c r="BR387" i="20"/>
  <c r="BR436" i="20"/>
  <c r="BR435" i="20"/>
  <c r="BR406" i="20"/>
  <c r="BR403" i="20"/>
  <c r="BR382" i="20"/>
  <c r="BR372" i="20"/>
  <c r="BR341" i="20"/>
  <c r="BR324" i="20"/>
  <c r="BR323" i="20"/>
  <c r="BR314" i="20"/>
  <c r="BR313" i="20"/>
  <c r="BR386" i="20"/>
  <c r="BR378" i="20"/>
  <c r="BR375" i="20"/>
  <c r="BR404" i="20"/>
  <c r="BR434" i="20"/>
  <c r="BR335" i="20"/>
  <c r="BR405" i="20"/>
  <c r="BR399" i="20"/>
  <c r="BR334" i="20"/>
  <c r="BR417" i="20"/>
  <c r="BR407" i="20"/>
  <c r="BR388" i="20"/>
  <c r="BR333" i="20"/>
  <c r="BR332" i="20"/>
  <c r="BR402" i="20"/>
  <c r="BR400" i="20"/>
  <c r="BR336" i="20"/>
  <c r="BR465" i="20"/>
  <c r="BR342" i="20"/>
  <c r="BR312" i="20"/>
  <c r="BR311" i="20"/>
  <c r="BR310" i="20"/>
  <c r="BR309" i="20"/>
  <c r="BR296" i="20"/>
  <c r="BR295" i="20"/>
  <c r="BR373" i="20"/>
  <c r="BR337" i="20"/>
  <c r="BR343" i="20"/>
  <c r="BR330" i="20"/>
  <c r="BR293" i="20"/>
  <c r="BR250" i="20"/>
  <c r="BR249" i="20"/>
  <c r="BR374" i="20"/>
  <c r="BR338" i="20"/>
  <c r="BR289" i="20"/>
  <c r="BR279" i="20"/>
  <c r="BR307" i="20"/>
  <c r="BR306" i="20"/>
  <c r="BR285" i="20"/>
  <c r="BR282" i="20"/>
  <c r="BR281" i="20"/>
  <c r="BR280" i="20"/>
  <c r="BR339" i="20"/>
  <c r="BR294" i="20"/>
  <c r="BR237" i="20"/>
  <c r="BR248" i="20"/>
  <c r="BR245" i="20"/>
  <c r="BR244" i="20"/>
  <c r="BR243" i="20"/>
  <c r="BR200" i="20"/>
  <c r="BR416" i="20"/>
  <c r="BR242" i="20"/>
  <c r="BR389" i="20"/>
  <c r="BR246" i="20"/>
  <c r="BR241" i="20"/>
  <c r="BR214" i="20"/>
  <c r="BR213" i="20"/>
  <c r="BR192" i="20"/>
  <c r="BR189" i="20"/>
  <c r="BR240" i="20"/>
  <c r="BR239" i="20"/>
  <c r="BR201" i="20"/>
  <c r="BR340" i="20"/>
  <c r="BR247" i="20"/>
  <c r="BR230" i="20"/>
  <c r="BR216" i="20"/>
  <c r="BR149" i="20"/>
  <c r="BR220" i="20"/>
  <c r="BR203" i="20"/>
  <c r="BR217" i="20"/>
  <c r="BR196" i="20"/>
  <c r="BR218" i="20"/>
  <c r="BR157" i="20"/>
  <c r="BR156" i="20"/>
  <c r="BR186" i="20"/>
  <c r="BR155" i="20"/>
  <c r="BR138" i="20"/>
  <c r="BR137" i="20"/>
  <c r="BR128" i="20"/>
  <c r="BR127" i="20"/>
  <c r="BR126" i="20"/>
  <c r="BR125" i="20"/>
  <c r="BR124" i="20"/>
  <c r="BR231" i="20"/>
  <c r="BR221" i="20"/>
  <c r="BR219" i="20"/>
  <c r="BR188" i="20"/>
  <c r="BR187" i="20"/>
  <c r="BR154" i="20"/>
  <c r="BR144" i="20"/>
  <c r="BR123" i="20"/>
  <c r="BR110" i="20"/>
  <c r="BR109" i="20"/>
  <c r="BR150" i="20"/>
  <c r="BR107" i="20"/>
  <c r="BR151" i="20"/>
  <c r="BR103" i="20"/>
  <c r="BR93" i="20"/>
  <c r="BR62" i="20"/>
  <c r="BR146" i="20"/>
  <c r="BR121" i="20"/>
  <c r="BR120" i="20"/>
  <c r="BR99" i="20"/>
  <c r="BR96" i="20"/>
  <c r="BR95" i="20"/>
  <c r="BR94" i="20"/>
  <c r="BR61" i="20"/>
  <c r="BR202" i="20"/>
  <c r="BR152" i="20"/>
  <c r="BR108" i="20"/>
  <c r="BR60" i="20"/>
  <c r="BR59" i="20"/>
  <c r="BR58" i="20"/>
  <c r="BR147" i="20"/>
  <c r="BR34" i="20"/>
  <c r="BR33" i="20"/>
  <c r="BR32" i="20"/>
  <c r="BR31" i="20"/>
  <c r="BR30" i="20"/>
  <c r="BR17" i="20"/>
  <c r="BR16" i="20"/>
  <c r="BR63" i="20"/>
  <c r="BR45" i="20"/>
  <c r="BR44" i="20"/>
  <c r="BR35" i="20"/>
  <c r="BR148" i="20"/>
  <c r="BR57" i="20"/>
  <c r="BR51" i="20"/>
  <c r="BR64" i="20"/>
  <c r="BR14" i="20"/>
  <c r="BR56" i="20"/>
  <c r="BR153" i="20"/>
  <c r="BR10" i="20"/>
  <c r="BR55" i="20"/>
  <c r="BR28" i="20"/>
  <c r="BR27" i="20"/>
  <c r="BR6" i="20"/>
  <c r="BR54" i="20"/>
  <c r="BR53" i="20"/>
  <c r="BR15" i="20"/>
  <c r="BR376" i="20"/>
  <c r="BR447" i="20"/>
  <c r="BR464" i="20"/>
  <c r="BR451" i="20"/>
  <c r="BR415" i="20"/>
  <c r="BR422" i="20"/>
  <c r="BR437" i="20"/>
  <c r="BR463" i="20"/>
  <c r="BR456" i="20"/>
  <c r="BR438" i="20"/>
  <c r="BR462" i="20"/>
  <c r="BR452" i="20"/>
  <c r="BR458" i="20"/>
  <c r="BR443" i="20"/>
  <c r="BR444" i="20"/>
  <c r="BR446" i="20"/>
  <c r="BR461" i="20"/>
  <c r="BR450" i="20"/>
  <c r="BR449" i="20"/>
  <c r="BR441" i="20"/>
  <c r="BR440" i="20"/>
  <c r="BR414" i="20"/>
  <c r="BR453" i="20"/>
  <c r="BR454" i="20"/>
  <c r="BR455" i="20"/>
  <c r="BR460" i="20"/>
  <c r="BR457" i="20"/>
  <c r="BR448" i="20"/>
  <c r="BR445" i="20"/>
  <c r="BR459" i="20"/>
  <c r="BR442" i="20"/>
  <c r="BR439" i="20"/>
  <c r="BR379" i="20"/>
  <c r="BR136" i="20"/>
  <c r="BR290" i="20"/>
  <c r="BR194" i="20"/>
  <c r="BR327" i="20"/>
  <c r="BR344" i="20"/>
  <c r="BR113" i="20"/>
  <c r="BR287" i="20"/>
  <c r="BR112" i="20"/>
  <c r="BR364" i="20"/>
  <c r="BR265" i="20"/>
  <c r="BR302" i="20"/>
  <c r="BR304" i="20"/>
  <c r="BR211" i="20"/>
  <c r="BR158" i="20"/>
  <c r="BR362" i="20"/>
  <c r="BR318" i="20"/>
  <c r="BR228" i="20"/>
  <c r="BR370" i="20"/>
  <c r="BR300" i="20"/>
  <c r="BR135" i="20"/>
  <c r="BR117" i="20"/>
  <c r="BR143" i="20"/>
  <c r="BR368" i="20"/>
  <c r="BR167" i="20"/>
  <c r="BR354" i="20"/>
  <c r="BR102" i="20"/>
  <c r="BR328" i="20"/>
  <c r="BR251" i="20"/>
  <c r="BR235" i="20"/>
  <c r="BR345" i="20"/>
  <c r="BR263" i="20"/>
  <c r="BR322" i="20"/>
  <c r="BR178" i="20"/>
  <c r="BR315" i="20"/>
  <c r="BR114" i="20"/>
  <c r="BR359" i="20"/>
  <c r="BR270" i="20"/>
  <c r="BR212" i="20"/>
  <c r="BR118" i="20"/>
  <c r="BR363" i="20"/>
  <c r="BR283" i="20"/>
  <c r="BR132" i="20"/>
  <c r="BR351" i="20"/>
  <c r="BR234" i="20"/>
  <c r="BR106" i="20"/>
  <c r="BR104" i="20"/>
  <c r="BR116" i="20"/>
  <c r="BR326" i="20"/>
  <c r="BR142" i="20"/>
  <c r="BR371" i="20"/>
  <c r="BR292" i="20"/>
  <c r="BR254" i="20"/>
  <c r="BR165" i="20"/>
  <c r="BR267" i="20"/>
  <c r="BR298" i="20"/>
  <c r="BR177" i="20"/>
  <c r="BR367" i="20"/>
  <c r="BR266" i="20"/>
  <c r="BR275" i="20"/>
  <c r="BR210" i="20"/>
  <c r="BR207" i="20"/>
  <c r="BR305" i="20"/>
  <c r="BR271" i="20"/>
  <c r="BR197" i="20"/>
  <c r="BR320" i="20"/>
  <c r="BR179" i="20"/>
  <c r="BR288" i="20"/>
  <c r="BR258" i="20"/>
  <c r="BR205" i="20"/>
  <c r="BR360" i="20"/>
  <c r="BR97" i="20"/>
  <c r="BR236" i="20"/>
  <c r="BR329" i="20"/>
  <c r="BR223" i="20"/>
  <c r="BR119" i="20"/>
  <c r="BR350" i="20"/>
  <c r="BR229" i="20"/>
  <c r="BR358" i="20"/>
  <c r="BR301" i="20"/>
  <c r="BR269" i="20"/>
  <c r="BR171" i="20"/>
  <c r="BR122" i="20"/>
  <c r="BR291" i="20"/>
  <c r="BR369" i="20"/>
  <c r="BR348" i="20"/>
  <c r="BR182" i="20"/>
  <c r="BR100" i="20"/>
  <c r="BR115" i="20"/>
  <c r="BR227" i="20"/>
  <c r="BR168" i="20"/>
  <c r="BR252" i="20"/>
  <c r="BR260" i="20"/>
  <c r="BR321" i="20"/>
  <c r="BR159" i="20"/>
  <c r="BR316" i="20"/>
  <c r="BR185" i="20"/>
  <c r="BR172" i="20"/>
  <c r="BR278" i="20"/>
  <c r="BR175" i="20"/>
  <c r="BR133" i="20"/>
  <c r="BR255" i="20"/>
  <c r="BR164" i="20"/>
  <c r="BR101" i="20"/>
  <c r="BR352" i="20"/>
  <c r="BR233" i="20"/>
  <c r="BR261" i="20"/>
  <c r="BR286" i="20"/>
  <c r="BR222" i="20"/>
  <c r="BR209" i="20"/>
  <c r="BR190" i="20"/>
  <c r="BR141" i="20"/>
  <c r="BR199" i="20"/>
  <c r="BR353" i="20"/>
  <c r="BR208" i="20"/>
  <c r="BR173" i="20"/>
  <c r="BR130" i="20"/>
  <c r="BR268" i="20"/>
  <c r="BR226" i="20"/>
  <c r="BR162" i="20"/>
  <c r="BR276" i="20"/>
  <c r="BR184" i="20"/>
  <c r="BR272" i="20"/>
  <c r="BR183" i="20"/>
  <c r="BR274" i="20"/>
  <c r="BR206" i="20"/>
  <c r="BR225" i="20"/>
  <c r="BR170" i="20"/>
  <c r="BR134" i="20"/>
  <c r="BR356" i="20"/>
  <c r="BR303" i="20"/>
  <c r="BR346" i="20"/>
  <c r="BR347" i="20"/>
  <c r="BR198" i="20"/>
  <c r="BR105" i="20"/>
  <c r="BR257" i="20"/>
  <c r="BR174" i="20"/>
  <c r="BR365" i="20"/>
  <c r="BR181" i="20"/>
  <c r="BR331" i="20"/>
  <c r="BR140" i="20"/>
  <c r="BR161" i="20"/>
  <c r="BR264" i="20"/>
  <c r="BR299" i="20"/>
  <c r="BR129" i="20"/>
  <c r="BR195" i="20"/>
  <c r="BR319" i="20"/>
  <c r="BR176" i="20"/>
  <c r="BR297" i="20"/>
  <c r="BR361" i="20"/>
  <c r="BR277" i="20"/>
  <c r="BR357" i="20"/>
  <c r="BR262" i="20"/>
  <c r="BR163" i="20"/>
  <c r="BR180" i="20"/>
  <c r="BR325" i="20"/>
  <c r="BR395" i="20"/>
  <c r="BR413" i="20"/>
  <c r="BR224" i="20"/>
  <c r="BR259" i="20"/>
  <c r="BR393" i="20"/>
  <c r="BR273" i="20"/>
  <c r="BR145" i="20"/>
  <c r="BR396" i="20"/>
  <c r="BR408" i="20"/>
  <c r="BR355" i="20"/>
  <c r="BR111" i="20"/>
  <c r="BR381" i="20"/>
  <c r="BR238" i="20"/>
  <c r="BR317" i="20"/>
  <c r="BR397" i="20"/>
  <c r="BR253" i="20"/>
  <c r="BR232" i="20"/>
  <c r="BR191" i="20"/>
  <c r="BR385" i="20"/>
  <c r="BR166" i="20"/>
  <c r="BR204" i="20"/>
  <c r="BR169" i="20"/>
  <c r="BR398" i="20"/>
  <c r="BR419" i="20"/>
  <c r="BR392" i="20"/>
  <c r="BR256" i="20"/>
  <c r="BR160" i="20"/>
  <c r="BR349" i="20"/>
  <c r="BR383" i="20"/>
  <c r="BR420" i="20"/>
  <c r="BR98" i="20"/>
  <c r="BR391" i="20"/>
  <c r="BR139" i="20"/>
  <c r="BR366" i="20"/>
  <c r="BR284" i="20"/>
  <c r="BR394" i="20"/>
  <c r="BR421" i="20"/>
  <c r="BR409" i="20"/>
  <c r="BR308" i="20"/>
  <c r="BR411" i="20"/>
  <c r="BR131" i="20"/>
  <c r="BR380" i="20"/>
  <c r="BR412" i="20"/>
  <c r="BR193" i="20"/>
  <c r="BR215" i="20"/>
  <c r="BR384" i="20"/>
  <c r="BR418" i="20"/>
  <c r="BR390" i="20"/>
  <c r="BR410" i="20"/>
  <c r="BR424" i="20"/>
  <c r="BR401" i="20"/>
  <c r="BR377" i="20"/>
  <c r="BZ468" i="20"/>
  <c r="BZ467" i="20"/>
  <c r="BZ466" i="20"/>
  <c r="BZ433" i="20"/>
  <c r="BZ423" i="20"/>
  <c r="BZ432" i="20"/>
  <c r="BZ431" i="20"/>
  <c r="BZ430" i="20"/>
  <c r="BZ429" i="20"/>
  <c r="BZ428" i="20"/>
  <c r="BZ427" i="20"/>
  <c r="BZ426" i="20"/>
  <c r="BZ425" i="20"/>
  <c r="BZ436" i="20"/>
  <c r="BZ435" i="20"/>
  <c r="BZ341" i="20"/>
  <c r="BZ324" i="20"/>
  <c r="BZ323" i="20"/>
  <c r="BZ314" i="20"/>
  <c r="BZ313" i="20"/>
  <c r="BZ312" i="20"/>
  <c r="BZ399" i="20"/>
  <c r="BZ375" i="20"/>
  <c r="BZ434" i="20"/>
  <c r="BZ405" i="20"/>
  <c r="BZ388" i="20"/>
  <c r="BZ402" i="20"/>
  <c r="BZ400" i="20"/>
  <c r="BZ335" i="20"/>
  <c r="BZ417" i="20"/>
  <c r="BZ407" i="20"/>
  <c r="BZ389" i="20"/>
  <c r="BZ334" i="20"/>
  <c r="BZ403" i="20"/>
  <c r="BZ333" i="20"/>
  <c r="BZ332" i="20"/>
  <c r="BZ416" i="20"/>
  <c r="BZ406" i="20"/>
  <c r="BZ343" i="20"/>
  <c r="BZ330" i="20"/>
  <c r="BZ404" i="20"/>
  <c r="BZ374" i="20"/>
  <c r="BZ338" i="20"/>
  <c r="BZ311" i="20"/>
  <c r="BZ310" i="20"/>
  <c r="BZ309" i="20"/>
  <c r="BZ296" i="20"/>
  <c r="BZ295" i="20"/>
  <c r="BZ339" i="20"/>
  <c r="BZ250" i="20"/>
  <c r="BZ249" i="20"/>
  <c r="BZ340" i="20"/>
  <c r="BZ248" i="20"/>
  <c r="BZ336" i="20"/>
  <c r="BZ307" i="20"/>
  <c r="BZ306" i="20"/>
  <c r="BZ282" i="20"/>
  <c r="BZ281" i="20"/>
  <c r="BZ280" i="20"/>
  <c r="BZ342" i="20"/>
  <c r="BZ247" i="20"/>
  <c r="BZ237" i="20"/>
  <c r="BZ337" i="20"/>
  <c r="BZ245" i="20"/>
  <c r="BZ244" i="20"/>
  <c r="BZ243" i="20"/>
  <c r="BZ242" i="20"/>
  <c r="BZ241" i="20"/>
  <c r="BZ214" i="20"/>
  <c r="BZ213" i="20"/>
  <c r="BZ189" i="20"/>
  <c r="BZ240" i="20"/>
  <c r="BZ239" i="20"/>
  <c r="BZ373" i="20"/>
  <c r="BZ246" i="20"/>
  <c r="BZ149" i="20"/>
  <c r="BZ218" i="20"/>
  <c r="BZ219" i="20"/>
  <c r="BZ202" i="20"/>
  <c r="BZ157" i="20"/>
  <c r="BZ156" i="20"/>
  <c r="BZ231" i="20"/>
  <c r="BZ221" i="20"/>
  <c r="BZ216" i="20"/>
  <c r="BZ155" i="20"/>
  <c r="BZ138" i="20"/>
  <c r="BZ137" i="20"/>
  <c r="BZ128" i="20"/>
  <c r="BZ127" i="20"/>
  <c r="BZ126" i="20"/>
  <c r="BZ125" i="20"/>
  <c r="BZ124" i="20"/>
  <c r="BZ123" i="20"/>
  <c r="BZ203" i="20"/>
  <c r="BZ188" i="20"/>
  <c r="BZ187" i="20"/>
  <c r="BZ154" i="20"/>
  <c r="BZ144" i="20"/>
  <c r="BZ151" i="20"/>
  <c r="BZ110" i="20"/>
  <c r="BZ109" i="20"/>
  <c r="BZ146" i="20"/>
  <c r="BZ152" i="20"/>
  <c r="BZ147" i="20"/>
  <c r="BZ62" i="20"/>
  <c r="BZ230" i="20"/>
  <c r="BZ153" i="20"/>
  <c r="BZ148" i="20"/>
  <c r="BZ121" i="20"/>
  <c r="BZ120" i="20"/>
  <c r="BZ96" i="20"/>
  <c r="BZ95" i="20"/>
  <c r="BZ94" i="20"/>
  <c r="BZ61" i="20"/>
  <c r="BZ220" i="20"/>
  <c r="BZ60" i="20"/>
  <c r="BZ59" i="20"/>
  <c r="BZ58" i="20"/>
  <c r="BZ57" i="20"/>
  <c r="BZ150" i="20"/>
  <c r="BZ64" i="20"/>
  <c r="BZ45" i="20"/>
  <c r="BZ44" i="20"/>
  <c r="BZ35" i="20"/>
  <c r="BZ34" i="20"/>
  <c r="BZ217" i="20"/>
  <c r="BZ56" i="20"/>
  <c r="BZ33" i="20"/>
  <c r="BZ32" i="20"/>
  <c r="BZ31" i="20"/>
  <c r="BZ30" i="20"/>
  <c r="BZ17" i="20"/>
  <c r="BZ16" i="20"/>
  <c r="BZ51" i="20"/>
  <c r="BZ28" i="20"/>
  <c r="BZ27" i="20"/>
  <c r="BZ63" i="20"/>
  <c r="BZ55" i="20"/>
  <c r="BZ54" i="20"/>
  <c r="BZ53" i="20"/>
  <c r="BZ441" i="20"/>
  <c r="BZ444" i="20"/>
  <c r="BZ460" i="20"/>
  <c r="BZ451" i="20"/>
  <c r="BZ458" i="20"/>
  <c r="BZ461" i="20"/>
  <c r="BZ447" i="20"/>
  <c r="BZ445" i="20"/>
  <c r="BZ463" i="20"/>
  <c r="BZ443" i="20"/>
  <c r="BZ455" i="20"/>
  <c r="BZ415" i="20"/>
  <c r="BZ456" i="20"/>
  <c r="BZ442" i="20"/>
  <c r="BZ464" i="20"/>
  <c r="BZ457" i="20"/>
  <c r="BZ454" i="20"/>
  <c r="BZ453" i="20"/>
  <c r="BZ438" i="20"/>
  <c r="BZ462" i="20"/>
  <c r="BZ437" i="20"/>
  <c r="BZ450" i="20"/>
  <c r="BZ449" i="20"/>
  <c r="BZ452" i="20"/>
  <c r="BZ376" i="20"/>
  <c r="BZ422" i="20"/>
  <c r="BZ440" i="20"/>
  <c r="BZ414" i="20"/>
  <c r="BZ446" i="20"/>
  <c r="BZ448" i="20"/>
  <c r="BZ459" i="20"/>
  <c r="BZ465" i="20"/>
  <c r="BZ439" i="20"/>
  <c r="BZ382" i="20"/>
  <c r="BZ387" i="20"/>
  <c r="BZ386" i="20"/>
  <c r="BZ322" i="20"/>
  <c r="BR20" i="20"/>
  <c r="BR13" i="20"/>
  <c r="BR25" i="20"/>
  <c r="BR48" i="20"/>
  <c r="BR78" i="20"/>
  <c r="BR86" i="20"/>
  <c r="BX401" i="20"/>
  <c r="V395" i="20"/>
  <c r="CA395" i="20" s="1"/>
  <c r="BX390" i="20"/>
  <c r="BY419" i="20"/>
  <c r="BX412" i="20"/>
  <c r="BW272" i="20"/>
  <c r="BW119" i="20"/>
  <c r="BY393" i="20"/>
  <c r="BZ136" i="20"/>
  <c r="BW424" i="20"/>
  <c r="BS432" i="20"/>
  <c r="BS431" i="20"/>
  <c r="BS430" i="20"/>
  <c r="BS429" i="20"/>
  <c r="BS428" i="20"/>
  <c r="BS427" i="20"/>
  <c r="BS400" i="20"/>
  <c r="BS399" i="20"/>
  <c r="BS426" i="20"/>
  <c r="BS425" i="20"/>
  <c r="BS436" i="20"/>
  <c r="BS435" i="20"/>
  <c r="BS465" i="20"/>
  <c r="BS434" i="20"/>
  <c r="BS417" i="20"/>
  <c r="BS416" i="20"/>
  <c r="BS407" i="20"/>
  <c r="BS406" i="20"/>
  <c r="BS405" i="20"/>
  <c r="BS404" i="20"/>
  <c r="BS403" i="20"/>
  <c r="BS402" i="20"/>
  <c r="BS389" i="20"/>
  <c r="BS388" i="20"/>
  <c r="BS375" i="20"/>
  <c r="BS374" i="20"/>
  <c r="BS373" i="20"/>
  <c r="BS340" i="20"/>
  <c r="BS330" i="20"/>
  <c r="BS468" i="20"/>
  <c r="BS334" i="20"/>
  <c r="BS467" i="20"/>
  <c r="BS333" i="20"/>
  <c r="BS332" i="20"/>
  <c r="BS423" i="20"/>
  <c r="BS466" i="20"/>
  <c r="BS433" i="20"/>
  <c r="BS343" i="20"/>
  <c r="BS342" i="20"/>
  <c r="BS341" i="20"/>
  <c r="BS323" i="20"/>
  <c r="BS313" i="20"/>
  <c r="BS312" i="20"/>
  <c r="BS311" i="20"/>
  <c r="BS310" i="20"/>
  <c r="BS309" i="20"/>
  <c r="BS337" i="20"/>
  <c r="BS324" i="20"/>
  <c r="BS314" i="20"/>
  <c r="BS338" i="20"/>
  <c r="BS279" i="20"/>
  <c r="BS248" i="20"/>
  <c r="BS372" i="20"/>
  <c r="BS307" i="20"/>
  <c r="BS306" i="20"/>
  <c r="BS282" i="20"/>
  <c r="BS281" i="20"/>
  <c r="BS280" i="20"/>
  <c r="BS339" i="20"/>
  <c r="BS245" i="20"/>
  <c r="BS244" i="20"/>
  <c r="BS243" i="20"/>
  <c r="BS249" i="20"/>
  <c r="BS242" i="20"/>
  <c r="BS336" i="20"/>
  <c r="BS246" i="20"/>
  <c r="BS241" i="20"/>
  <c r="BS250" i="20"/>
  <c r="BS240" i="20"/>
  <c r="BS239" i="20"/>
  <c r="BS335" i="20"/>
  <c r="BS295" i="20"/>
  <c r="BS247" i="20"/>
  <c r="BS296" i="20"/>
  <c r="BS231" i="20"/>
  <c r="BS230" i="20"/>
  <c r="BS221" i="20"/>
  <c r="BS220" i="20"/>
  <c r="BS219" i="20"/>
  <c r="BS218" i="20"/>
  <c r="BS217" i="20"/>
  <c r="BS216" i="20"/>
  <c r="BS203" i="20"/>
  <c r="BS202" i="20"/>
  <c r="BS214" i="20"/>
  <c r="BS148" i="20"/>
  <c r="BS189" i="20"/>
  <c r="BS157" i="20"/>
  <c r="BS156" i="20"/>
  <c r="BS186" i="20"/>
  <c r="BS155" i="20"/>
  <c r="BS138" i="20"/>
  <c r="BS137" i="20"/>
  <c r="BS128" i="20"/>
  <c r="BS127" i="20"/>
  <c r="BS126" i="20"/>
  <c r="BS125" i="20"/>
  <c r="BS188" i="20"/>
  <c r="BS187" i="20"/>
  <c r="BS154" i="20"/>
  <c r="BS144" i="20"/>
  <c r="BS237" i="20"/>
  <c r="BS213" i="20"/>
  <c r="BS153" i="20"/>
  <c r="BS152" i="20"/>
  <c r="BS151" i="20"/>
  <c r="BS150" i="20"/>
  <c r="BS149" i="20"/>
  <c r="BS64" i="20"/>
  <c r="BS63" i="20"/>
  <c r="BS146" i="20"/>
  <c r="BS124" i="20"/>
  <c r="BS121" i="20"/>
  <c r="BS120" i="20"/>
  <c r="BS96" i="20"/>
  <c r="BS95" i="20"/>
  <c r="BS94" i="20"/>
  <c r="BS61" i="20"/>
  <c r="BS60" i="20"/>
  <c r="BS59" i="20"/>
  <c r="BS58" i="20"/>
  <c r="BS147" i="20"/>
  <c r="BS62" i="20"/>
  <c r="BS45" i="20"/>
  <c r="BS44" i="20"/>
  <c r="BS35" i="20"/>
  <c r="BS34" i="20"/>
  <c r="BS33" i="20"/>
  <c r="BS32" i="20"/>
  <c r="BS31" i="20"/>
  <c r="BS30" i="20"/>
  <c r="BS17" i="20"/>
  <c r="BS16" i="20"/>
  <c r="BS51" i="20"/>
  <c r="BS57" i="20"/>
  <c r="BS123" i="20"/>
  <c r="BS109" i="20"/>
  <c r="BS93" i="20"/>
  <c r="BS55" i="20"/>
  <c r="BS28" i="20"/>
  <c r="BS27" i="20"/>
  <c r="BS110" i="20"/>
  <c r="BS54" i="20"/>
  <c r="BS53" i="20"/>
  <c r="BS56" i="20"/>
  <c r="BS456" i="20"/>
  <c r="BS422" i="20"/>
  <c r="BS414" i="20"/>
  <c r="BS447" i="20"/>
  <c r="BS464" i="20"/>
  <c r="BS415" i="20"/>
  <c r="BS463" i="20"/>
  <c r="BS449" i="20"/>
  <c r="BS441" i="20"/>
  <c r="BS453" i="20"/>
  <c r="BS438" i="20"/>
  <c r="BS455" i="20"/>
  <c r="BS376" i="20"/>
  <c r="BS446" i="20"/>
  <c r="BS450" i="20"/>
  <c r="BS451" i="20"/>
  <c r="BS462" i="20"/>
  <c r="BS458" i="20"/>
  <c r="BS444" i="20"/>
  <c r="BS437" i="20"/>
  <c r="BS440" i="20"/>
  <c r="BS457" i="20"/>
  <c r="BS454" i="20"/>
  <c r="BS443" i="20"/>
  <c r="BS460" i="20"/>
  <c r="BS461" i="20"/>
  <c r="BS452" i="20"/>
  <c r="BS448" i="20"/>
  <c r="BS439" i="20"/>
  <c r="BS459" i="20"/>
  <c r="BS445" i="20"/>
  <c r="BS442" i="20"/>
  <c r="BS387" i="20"/>
  <c r="BS386" i="20"/>
  <c r="BS382" i="20"/>
  <c r="BS294" i="20"/>
  <c r="BS200" i="20"/>
  <c r="BS196" i="20"/>
  <c r="BS108" i="20"/>
  <c r="BS107" i="20"/>
  <c r="BS201" i="20"/>
  <c r="BS289" i="20"/>
  <c r="BS293" i="20"/>
  <c r="BS103" i="20"/>
  <c r="BS167" i="20"/>
  <c r="BS223" i="20"/>
  <c r="BS292" i="20"/>
  <c r="BS350" i="20"/>
  <c r="BS368" i="20"/>
  <c r="BS360" i="20"/>
  <c r="BS165" i="20"/>
  <c r="BS290" i="20"/>
  <c r="BS358" i="20"/>
  <c r="BS178" i="20"/>
  <c r="BS304" i="20"/>
  <c r="BS370" i="20"/>
  <c r="BS359" i="20"/>
  <c r="BS113" i="20"/>
  <c r="BS236" i="20"/>
  <c r="BS270" i="20"/>
  <c r="BS210" i="20"/>
  <c r="BS235" i="20"/>
  <c r="BS177" i="20"/>
  <c r="BS367" i="20"/>
  <c r="BS326" i="20"/>
  <c r="BS254" i="20"/>
  <c r="BS363" i="20"/>
  <c r="BS301" i="20"/>
  <c r="BS116" i="20"/>
  <c r="BS300" i="20"/>
  <c r="BS265" i="20"/>
  <c r="BS328" i="20"/>
  <c r="BS114" i="20"/>
  <c r="BS322" i="20"/>
  <c r="BS234" i="20"/>
  <c r="BS275" i="20"/>
  <c r="BS136" i="20"/>
  <c r="BS179" i="20"/>
  <c r="BS329" i="20"/>
  <c r="BS271" i="20"/>
  <c r="BS269" i="20"/>
  <c r="BS345" i="20"/>
  <c r="BS197" i="20"/>
  <c r="BS354" i="20"/>
  <c r="BS117" i="20"/>
  <c r="BS371" i="20"/>
  <c r="BS207" i="20"/>
  <c r="BS305" i="20"/>
  <c r="BS142" i="20"/>
  <c r="BS135" i="20"/>
  <c r="BS119" i="20"/>
  <c r="BS298" i="20"/>
  <c r="BS104" i="20"/>
  <c r="BS267" i="20"/>
  <c r="BS143" i="20"/>
  <c r="BS302" i="20"/>
  <c r="BS212" i="20"/>
  <c r="BS228" i="20"/>
  <c r="BS229" i="20"/>
  <c r="BS211" i="20"/>
  <c r="BS266" i="20"/>
  <c r="BS320" i="20"/>
  <c r="BS118" i="20"/>
  <c r="BS258" i="20"/>
  <c r="BS364" i="20"/>
  <c r="BS351" i="20"/>
  <c r="BS106" i="20"/>
  <c r="BS327" i="20"/>
  <c r="BS362" i="20"/>
  <c r="BS261" i="20"/>
  <c r="BS159" i="20"/>
  <c r="BS299" i="20"/>
  <c r="BS227" i="20"/>
  <c r="BS353" i="20"/>
  <c r="BS185" i="20"/>
  <c r="BS130" i="20"/>
  <c r="BS181" i="20"/>
  <c r="BS257" i="20"/>
  <c r="BS105" i="20"/>
  <c r="BS162" i="20"/>
  <c r="BS141" i="20"/>
  <c r="BS316" i="20"/>
  <c r="BS174" i="20"/>
  <c r="BS209" i="20"/>
  <c r="BS331" i="20"/>
  <c r="BS347" i="20"/>
  <c r="BS260" i="20"/>
  <c r="BS176" i="20"/>
  <c r="BS175" i="20"/>
  <c r="BS198" i="20"/>
  <c r="BS365" i="20"/>
  <c r="BS140" i="20"/>
  <c r="BS115" i="20"/>
  <c r="BS206" i="20"/>
  <c r="BS168" i="20"/>
  <c r="BS268" i="20"/>
  <c r="BS272" i="20"/>
  <c r="BS357" i="20"/>
  <c r="BS321" i="20"/>
  <c r="BS348" i="20"/>
  <c r="BS352" i="20"/>
  <c r="BS182" i="20"/>
  <c r="BS274" i="20"/>
  <c r="BS255" i="20"/>
  <c r="BS264" i="20"/>
  <c r="BS183" i="20"/>
  <c r="BS226" i="20"/>
  <c r="BS277" i="20"/>
  <c r="BS233" i="20"/>
  <c r="BS276" i="20"/>
  <c r="BS172" i="20"/>
  <c r="BS308" i="20"/>
  <c r="BS173" i="20"/>
  <c r="BS291" i="20"/>
  <c r="BS199" i="20"/>
  <c r="BS184" i="20"/>
  <c r="BS278" i="20"/>
  <c r="BS319" i="20"/>
  <c r="BS208" i="20"/>
  <c r="BS171" i="20"/>
  <c r="BS133" i="20"/>
  <c r="BS252" i="20"/>
  <c r="BS303" i="20"/>
  <c r="BS161" i="20"/>
  <c r="BS164" i="20"/>
  <c r="BS369" i="20"/>
  <c r="BS361" i="20"/>
  <c r="BS134" i="20"/>
  <c r="BS238" i="20"/>
  <c r="BS411" i="20"/>
  <c r="BS419" i="20"/>
  <c r="BS381" i="20"/>
  <c r="BS398" i="20"/>
  <c r="BS145" i="20"/>
  <c r="BS397" i="20"/>
  <c r="BS391" i="20"/>
  <c r="BS392" i="20"/>
  <c r="BS169" i="20"/>
  <c r="BS421" i="20"/>
  <c r="BS163" i="20"/>
  <c r="BS383" i="20"/>
  <c r="BS393" i="20"/>
  <c r="BS385" i="20"/>
  <c r="BS288" i="20"/>
  <c r="BS413" i="20"/>
  <c r="BS166" i="20"/>
  <c r="BS102" i="20"/>
  <c r="BS396" i="20"/>
  <c r="BS384" i="20"/>
  <c r="BS380" i="20"/>
  <c r="BS349" i="20"/>
  <c r="BS256" i="20"/>
  <c r="BS262" i="20"/>
  <c r="BS394" i="20"/>
  <c r="BS409" i="20"/>
  <c r="BS395" i="20"/>
  <c r="BS412" i="20"/>
  <c r="BS355" i="20"/>
  <c r="BS259" i="20"/>
  <c r="BS420" i="20"/>
  <c r="BS195" i="20"/>
  <c r="BS408" i="20"/>
  <c r="BS99" i="20"/>
  <c r="BS378" i="20"/>
  <c r="BS377" i="20"/>
  <c r="BS390" i="20"/>
  <c r="BS424" i="20"/>
  <c r="BS401" i="20"/>
  <c r="BS192" i="20"/>
  <c r="BS285" i="20"/>
  <c r="BS410" i="20"/>
  <c r="BS418" i="20"/>
  <c r="BS379" i="20"/>
  <c r="CA432" i="20"/>
  <c r="CA431" i="20"/>
  <c r="CA430" i="20"/>
  <c r="CA429" i="20"/>
  <c r="CA428" i="20"/>
  <c r="CA427" i="20"/>
  <c r="CA400" i="20"/>
  <c r="CA399" i="20"/>
  <c r="CA426" i="20"/>
  <c r="CA425" i="20"/>
  <c r="CA436" i="20"/>
  <c r="CA435" i="20"/>
  <c r="CA434" i="20"/>
  <c r="CA417" i="20"/>
  <c r="CA416" i="20"/>
  <c r="CA407" i="20"/>
  <c r="CA406" i="20"/>
  <c r="CA405" i="20"/>
  <c r="CA404" i="20"/>
  <c r="CA403" i="20"/>
  <c r="CA402" i="20"/>
  <c r="CA389" i="20"/>
  <c r="CA388" i="20"/>
  <c r="CA375" i="20"/>
  <c r="CA374" i="20"/>
  <c r="CA373" i="20"/>
  <c r="CA340" i="20"/>
  <c r="CA330" i="20"/>
  <c r="CA468" i="20"/>
  <c r="CA467" i="20"/>
  <c r="CA334" i="20"/>
  <c r="CA423" i="20"/>
  <c r="CA333" i="20"/>
  <c r="CA332" i="20"/>
  <c r="CA466" i="20"/>
  <c r="CA433" i="20"/>
  <c r="CA343" i="20"/>
  <c r="CA342" i="20"/>
  <c r="CA338" i="20"/>
  <c r="CA311" i="20"/>
  <c r="CA310" i="20"/>
  <c r="CA309" i="20"/>
  <c r="CA339" i="20"/>
  <c r="CA248" i="20"/>
  <c r="CA336" i="20"/>
  <c r="CA335" i="20"/>
  <c r="CA312" i="20"/>
  <c r="CA307" i="20"/>
  <c r="CA306" i="20"/>
  <c r="CA282" i="20"/>
  <c r="CA281" i="20"/>
  <c r="CA280" i="20"/>
  <c r="CA341" i="20"/>
  <c r="CA323" i="20"/>
  <c r="CA313" i="20"/>
  <c r="CA337" i="20"/>
  <c r="CA314" i="20"/>
  <c r="CA250" i="20"/>
  <c r="CA245" i="20"/>
  <c r="CA244" i="20"/>
  <c r="CA243" i="20"/>
  <c r="CA295" i="20"/>
  <c r="CA242" i="20"/>
  <c r="CA241" i="20"/>
  <c r="CA296" i="20"/>
  <c r="CA240" i="20"/>
  <c r="CA239" i="20"/>
  <c r="CA246" i="20"/>
  <c r="CA324" i="20"/>
  <c r="CA249" i="20"/>
  <c r="CA231" i="20"/>
  <c r="CA230" i="20"/>
  <c r="CA221" i="20"/>
  <c r="CA220" i="20"/>
  <c r="CA219" i="20"/>
  <c r="CA218" i="20"/>
  <c r="CA217" i="20"/>
  <c r="CA216" i="20"/>
  <c r="CA203" i="20"/>
  <c r="CA202" i="20"/>
  <c r="CA247" i="20"/>
  <c r="CA148" i="20"/>
  <c r="CA213" i="20"/>
  <c r="CA157" i="20"/>
  <c r="CA156" i="20"/>
  <c r="CA155" i="20"/>
  <c r="CA138" i="20"/>
  <c r="CA137" i="20"/>
  <c r="CA128" i="20"/>
  <c r="CA127" i="20"/>
  <c r="CA126" i="20"/>
  <c r="CA125" i="20"/>
  <c r="CA124" i="20"/>
  <c r="CA237" i="20"/>
  <c r="CA214" i="20"/>
  <c r="CA188" i="20"/>
  <c r="CA187" i="20"/>
  <c r="CA154" i="20"/>
  <c r="CA144" i="20"/>
  <c r="CA189" i="20"/>
  <c r="CA153" i="20"/>
  <c r="CA152" i="20"/>
  <c r="CA151" i="20"/>
  <c r="CA150" i="20"/>
  <c r="CA146" i="20"/>
  <c r="CA123" i="20"/>
  <c r="CA64" i="20"/>
  <c r="CA63" i="20"/>
  <c r="CA147" i="20"/>
  <c r="CA121" i="20"/>
  <c r="CA120" i="20"/>
  <c r="CA96" i="20"/>
  <c r="CA95" i="20"/>
  <c r="CA94" i="20"/>
  <c r="CA61" i="20"/>
  <c r="CA60" i="20"/>
  <c r="CA59" i="20"/>
  <c r="CA58" i="20"/>
  <c r="CA57" i="20"/>
  <c r="CA149" i="20"/>
  <c r="CA56" i="20"/>
  <c r="CA45" i="20"/>
  <c r="CA44" i="20"/>
  <c r="CA35" i="20"/>
  <c r="CA34" i="20"/>
  <c r="CA33" i="20"/>
  <c r="CA32" i="20"/>
  <c r="CA31" i="20"/>
  <c r="CA30" i="20"/>
  <c r="CA17" i="20"/>
  <c r="CA16" i="20"/>
  <c r="CA51" i="20"/>
  <c r="CA110" i="20"/>
  <c r="CA28" i="20"/>
  <c r="CA27" i="20"/>
  <c r="CA62" i="20"/>
  <c r="CA55" i="20"/>
  <c r="CA54" i="20"/>
  <c r="CA53" i="20"/>
  <c r="CA109" i="20"/>
  <c r="CA441" i="20"/>
  <c r="CA444" i="20"/>
  <c r="CA453" i="20"/>
  <c r="CA440" i="20"/>
  <c r="CA414" i="20"/>
  <c r="CA455" i="20"/>
  <c r="CA447" i="20"/>
  <c r="CA449" i="20"/>
  <c r="CA422" i="20"/>
  <c r="CA458" i="20"/>
  <c r="CA457" i="20"/>
  <c r="CA437" i="20"/>
  <c r="CA452" i="20"/>
  <c r="CA460" i="20"/>
  <c r="CA464" i="20"/>
  <c r="CA438" i="20"/>
  <c r="CA443" i="20"/>
  <c r="CA456" i="20"/>
  <c r="CA450" i="20"/>
  <c r="CA376" i="20"/>
  <c r="CA451" i="20"/>
  <c r="CA462" i="20"/>
  <c r="CA461" i="20"/>
  <c r="CA454" i="20"/>
  <c r="CA415" i="20"/>
  <c r="CA446" i="20"/>
  <c r="CA463" i="20"/>
  <c r="CA442" i="20"/>
  <c r="CA459" i="20"/>
  <c r="CA445" i="20"/>
  <c r="CA465" i="20"/>
  <c r="CA448" i="20"/>
  <c r="CA439" i="20"/>
  <c r="CA382" i="20"/>
  <c r="CA386" i="20"/>
  <c r="CA387" i="20"/>
  <c r="BR40" i="20"/>
  <c r="BS14" i="20"/>
  <c r="BR26" i="20"/>
  <c r="BR49" i="20"/>
  <c r="BR79" i="20"/>
  <c r="BZ398" i="20"/>
  <c r="U395" i="21"/>
  <c r="U395" i="22" s="1"/>
  <c r="CA384" i="20"/>
  <c r="BZ411" i="20"/>
  <c r="BY391" i="20"/>
  <c r="BW177" i="20"/>
  <c r="BW299" i="20"/>
  <c r="BT428" i="20"/>
  <c r="BT427" i="20"/>
  <c r="BT426" i="20"/>
  <c r="BT425" i="20"/>
  <c r="BT436" i="20"/>
  <c r="BT435" i="20"/>
  <c r="BT465" i="20"/>
  <c r="BT434" i="20"/>
  <c r="BT417" i="20"/>
  <c r="BT416" i="20"/>
  <c r="BT407" i="20"/>
  <c r="BT406" i="20"/>
  <c r="BT405" i="20"/>
  <c r="BT404" i="20"/>
  <c r="BT403" i="20"/>
  <c r="BT402" i="20"/>
  <c r="BT389" i="20"/>
  <c r="BT388" i="20"/>
  <c r="BT468" i="20"/>
  <c r="BT467" i="20"/>
  <c r="BT466" i="20"/>
  <c r="BT433" i="20"/>
  <c r="BT423" i="20"/>
  <c r="BT339" i="20"/>
  <c r="BT338" i="20"/>
  <c r="BT337" i="20"/>
  <c r="BT336" i="20"/>
  <c r="BT432" i="20"/>
  <c r="BT431" i="20"/>
  <c r="BT399" i="20"/>
  <c r="BT333" i="20"/>
  <c r="BT332" i="20"/>
  <c r="BT430" i="20"/>
  <c r="BT400" i="20"/>
  <c r="BT343" i="20"/>
  <c r="BT342" i="20"/>
  <c r="BT372" i="20"/>
  <c r="BT341" i="20"/>
  <c r="BT324" i="20"/>
  <c r="BT323" i="20"/>
  <c r="BT314" i="20"/>
  <c r="BT313" i="20"/>
  <c r="BT312" i="20"/>
  <c r="BT373" i="20"/>
  <c r="BT250" i="20"/>
  <c r="BT249" i="20"/>
  <c r="BT330" i="20"/>
  <c r="BT374" i="20"/>
  <c r="BT307" i="20"/>
  <c r="BT306" i="20"/>
  <c r="BT282" i="20"/>
  <c r="BT281" i="20"/>
  <c r="BT280" i="20"/>
  <c r="BT247" i="20"/>
  <c r="BT340" i="20"/>
  <c r="BT335" i="20"/>
  <c r="BT334" i="20"/>
  <c r="BT309" i="20"/>
  <c r="BT248" i="20"/>
  <c r="BT242" i="20"/>
  <c r="BT246" i="20"/>
  <c r="BT241" i="20"/>
  <c r="BT214" i="20"/>
  <c r="BT213" i="20"/>
  <c r="BT189" i="20"/>
  <c r="BT240" i="20"/>
  <c r="BT239" i="20"/>
  <c r="BT429" i="20"/>
  <c r="BT295" i="20"/>
  <c r="BT375" i="20"/>
  <c r="BT311" i="20"/>
  <c r="BT279" i="20"/>
  <c r="BT296" i="20"/>
  <c r="BT231" i="20"/>
  <c r="BT230" i="20"/>
  <c r="BT221" i="20"/>
  <c r="BT220" i="20"/>
  <c r="BT219" i="20"/>
  <c r="BT218" i="20"/>
  <c r="BT217" i="20"/>
  <c r="BT216" i="20"/>
  <c r="BT203" i="20"/>
  <c r="BT202" i="20"/>
  <c r="BT310" i="20"/>
  <c r="BT237" i="20"/>
  <c r="BT243" i="20"/>
  <c r="BT147" i="20"/>
  <c r="BT146" i="20"/>
  <c r="BT186" i="20"/>
  <c r="BT155" i="20"/>
  <c r="BT138" i="20"/>
  <c r="BT137" i="20"/>
  <c r="BT128" i="20"/>
  <c r="BT127" i="20"/>
  <c r="BT126" i="20"/>
  <c r="BT125" i="20"/>
  <c r="BT124" i="20"/>
  <c r="BT245" i="20"/>
  <c r="BT188" i="20"/>
  <c r="BT187" i="20"/>
  <c r="BT154" i="20"/>
  <c r="BT144" i="20"/>
  <c r="BT153" i="20"/>
  <c r="BT152" i="20"/>
  <c r="BT151" i="20"/>
  <c r="BT150" i="20"/>
  <c r="BT244" i="20"/>
  <c r="BT149" i="20"/>
  <c r="BT93" i="20"/>
  <c r="BT62" i="20"/>
  <c r="BT156" i="20"/>
  <c r="BT121" i="20"/>
  <c r="BT120" i="20"/>
  <c r="BT60" i="20"/>
  <c r="BT59" i="20"/>
  <c r="BT58" i="20"/>
  <c r="BT57" i="20"/>
  <c r="BT157" i="20"/>
  <c r="BT148" i="20"/>
  <c r="BT123" i="20"/>
  <c r="BT110" i="20"/>
  <c r="BT109" i="20"/>
  <c r="BT63" i="20"/>
  <c r="BT51" i="20"/>
  <c r="BT16" i="20"/>
  <c r="BT94" i="20"/>
  <c r="BT17" i="20"/>
  <c r="BT64" i="20"/>
  <c r="BT95" i="20"/>
  <c r="BT55" i="20"/>
  <c r="BT28" i="20"/>
  <c r="BT27" i="20"/>
  <c r="BT54" i="20"/>
  <c r="BT53" i="20"/>
  <c r="BT45" i="20"/>
  <c r="BT35" i="20"/>
  <c r="BT33" i="20"/>
  <c r="BT31" i="20"/>
  <c r="BT96" i="20"/>
  <c r="BT56" i="20"/>
  <c r="BT61" i="20"/>
  <c r="BT44" i="20"/>
  <c r="BT34" i="20"/>
  <c r="BT32" i="20"/>
  <c r="BT30" i="20"/>
  <c r="BT441" i="20"/>
  <c r="BT461" i="20"/>
  <c r="BT451" i="20"/>
  <c r="BT422" i="20"/>
  <c r="BT444" i="20"/>
  <c r="BT450" i="20"/>
  <c r="BT458" i="20"/>
  <c r="BT464" i="20"/>
  <c r="BT452" i="20"/>
  <c r="BT445" i="20"/>
  <c r="BT456" i="20"/>
  <c r="BT446" i="20"/>
  <c r="BT415" i="20"/>
  <c r="BT455" i="20"/>
  <c r="BT438" i="20"/>
  <c r="BT457" i="20"/>
  <c r="BT414" i="20"/>
  <c r="BT463" i="20"/>
  <c r="BT447" i="20"/>
  <c r="BT449" i="20"/>
  <c r="BT453" i="20"/>
  <c r="BT437" i="20"/>
  <c r="BT462" i="20"/>
  <c r="BT376" i="20"/>
  <c r="BT454" i="20"/>
  <c r="BT460" i="20"/>
  <c r="BT443" i="20"/>
  <c r="BT440" i="20"/>
  <c r="BT442" i="20"/>
  <c r="BT448" i="20"/>
  <c r="BT459" i="20"/>
  <c r="BT439" i="20"/>
  <c r="BT387" i="20"/>
  <c r="BT382" i="20"/>
  <c r="BT386" i="20"/>
  <c r="BT108" i="20"/>
  <c r="BT107" i="20"/>
  <c r="BT201" i="20"/>
  <c r="BT200" i="20"/>
  <c r="BT289" i="20"/>
  <c r="BT293" i="20"/>
  <c r="BT196" i="20"/>
  <c r="BT294" i="20"/>
  <c r="BT103" i="20"/>
  <c r="BT234" i="20"/>
  <c r="BT271" i="20"/>
  <c r="BT236" i="20"/>
  <c r="BT298" i="20"/>
  <c r="BT178" i="20"/>
  <c r="BT359" i="20"/>
  <c r="BT177" i="20"/>
  <c r="BT165" i="20"/>
  <c r="BT116" i="20"/>
  <c r="BT207" i="20"/>
  <c r="BT119" i="20"/>
  <c r="BT351" i="20"/>
  <c r="BT113" i="20"/>
  <c r="BT252" i="20"/>
  <c r="BT358" i="20"/>
  <c r="BT211" i="20"/>
  <c r="BT167" i="20"/>
  <c r="BT367" i="20"/>
  <c r="BT258" i="20"/>
  <c r="BT301" i="20"/>
  <c r="BT235" i="20"/>
  <c r="BT300" i="20"/>
  <c r="BT212" i="20"/>
  <c r="BT320" i="20"/>
  <c r="BT370" i="20"/>
  <c r="BT270" i="20"/>
  <c r="BT360" i="20"/>
  <c r="BT210" i="20"/>
  <c r="BT328" i="20"/>
  <c r="BT269" i="20"/>
  <c r="BT326" i="20"/>
  <c r="BT371" i="20"/>
  <c r="BT106" i="20"/>
  <c r="BT275" i="20"/>
  <c r="BT362" i="20"/>
  <c r="BT267" i="20"/>
  <c r="BT350" i="20"/>
  <c r="BT117" i="20"/>
  <c r="BT292" i="20"/>
  <c r="BT114" i="20"/>
  <c r="BT142" i="20"/>
  <c r="BT229" i="20"/>
  <c r="BT354" i="20"/>
  <c r="BT368" i="20"/>
  <c r="BT254" i="20"/>
  <c r="BT265" i="20"/>
  <c r="BT104" i="20"/>
  <c r="BT266" i="20"/>
  <c r="BT261" i="20"/>
  <c r="BT179" i="20"/>
  <c r="BT304" i="20"/>
  <c r="BT363" i="20"/>
  <c r="BT322" i="20"/>
  <c r="BT223" i="20"/>
  <c r="BT302" i="20"/>
  <c r="BT197" i="20"/>
  <c r="BT305" i="20"/>
  <c r="BT345" i="20"/>
  <c r="BT290" i="20"/>
  <c r="BT136" i="20"/>
  <c r="BT327" i="20"/>
  <c r="BT143" i="20"/>
  <c r="BT135" i="20"/>
  <c r="BT329" i="20"/>
  <c r="BT228" i="20"/>
  <c r="BT364" i="20"/>
  <c r="BT118" i="20"/>
  <c r="BT130" i="20"/>
  <c r="BT299" i="20"/>
  <c r="BT257" i="20"/>
  <c r="BT199" i="20"/>
  <c r="BT141" i="20"/>
  <c r="BT260" i="20"/>
  <c r="BT162" i="20"/>
  <c r="BT164" i="20"/>
  <c r="BT209" i="20"/>
  <c r="BT353" i="20"/>
  <c r="BT347" i="20"/>
  <c r="BT181" i="20"/>
  <c r="BT134" i="20"/>
  <c r="BT182" i="20"/>
  <c r="BT303" i="20"/>
  <c r="BT357" i="20"/>
  <c r="BT173" i="20"/>
  <c r="BT183" i="20"/>
  <c r="BT227" i="20"/>
  <c r="BT331" i="20"/>
  <c r="BT198" i="20"/>
  <c r="BT268" i="20"/>
  <c r="BT348" i="20"/>
  <c r="BT172" i="20"/>
  <c r="BT161" i="20"/>
  <c r="BT316" i="20"/>
  <c r="BT175" i="20"/>
  <c r="BT272" i="20"/>
  <c r="BT171" i="20"/>
  <c r="BT264" i="20"/>
  <c r="BT115" i="20"/>
  <c r="BT365" i="20"/>
  <c r="BT274" i="20"/>
  <c r="BT168" i="20"/>
  <c r="BT176" i="20"/>
  <c r="BT174" i="20"/>
  <c r="BT308" i="20"/>
  <c r="BT278" i="20"/>
  <c r="BT233" i="20"/>
  <c r="BT105" i="20"/>
  <c r="BT159" i="20"/>
  <c r="BT184" i="20"/>
  <c r="BT208" i="20"/>
  <c r="BT276" i="20"/>
  <c r="BT352" i="20"/>
  <c r="BT226" i="20"/>
  <c r="BT133" i="20"/>
  <c r="BT277" i="20"/>
  <c r="BT291" i="20"/>
  <c r="BT321" i="20"/>
  <c r="BT206" i="20"/>
  <c r="BT255" i="20"/>
  <c r="BT319" i="20"/>
  <c r="BT361" i="20"/>
  <c r="BT185" i="20"/>
  <c r="BT369" i="20"/>
  <c r="BT140" i="20"/>
  <c r="BT380" i="20"/>
  <c r="BT413" i="20"/>
  <c r="BT169" i="20"/>
  <c r="BT238" i="20"/>
  <c r="BT163" i="20"/>
  <c r="BT393" i="20"/>
  <c r="BT262" i="20"/>
  <c r="BT288" i="20"/>
  <c r="BT408" i="20"/>
  <c r="BT396" i="20"/>
  <c r="BT145" i="20"/>
  <c r="BT383" i="20"/>
  <c r="BT381" i="20"/>
  <c r="BT166" i="20"/>
  <c r="BT411" i="20"/>
  <c r="BT195" i="20"/>
  <c r="BT102" i="20"/>
  <c r="BT392" i="20"/>
  <c r="BT256" i="20"/>
  <c r="BT398" i="20"/>
  <c r="BT259" i="20"/>
  <c r="BT395" i="20"/>
  <c r="BT391" i="20"/>
  <c r="BT419" i="20"/>
  <c r="BT384" i="20"/>
  <c r="BT394" i="20"/>
  <c r="BT355" i="20"/>
  <c r="BT349" i="20"/>
  <c r="BT385" i="20"/>
  <c r="BT412" i="20"/>
  <c r="BT409" i="20"/>
  <c r="BT420" i="20"/>
  <c r="BT397" i="20"/>
  <c r="BT421" i="20"/>
  <c r="BT377" i="20"/>
  <c r="BT418" i="20"/>
  <c r="BT424" i="20"/>
  <c r="BT410" i="20"/>
  <c r="BT378" i="20"/>
  <c r="BT192" i="20"/>
  <c r="BT285" i="20"/>
  <c r="BT99" i="20"/>
  <c r="BT390" i="20"/>
  <c r="BT401" i="20"/>
  <c r="BT379" i="20"/>
  <c r="CC427" i="20"/>
  <c r="CC400" i="20"/>
  <c r="CC399" i="20"/>
  <c r="CC426" i="20"/>
  <c r="CC425" i="20"/>
  <c r="CC436" i="20"/>
  <c r="CC435" i="20"/>
  <c r="CC434" i="20"/>
  <c r="CC417" i="20"/>
  <c r="CC416" i="20"/>
  <c r="CC407" i="20"/>
  <c r="CC406" i="20"/>
  <c r="CC405" i="20"/>
  <c r="CC404" i="20"/>
  <c r="CC403" i="20"/>
  <c r="CC402" i="20"/>
  <c r="CC389" i="20"/>
  <c r="CC388" i="20"/>
  <c r="CC468" i="20"/>
  <c r="CC467" i="20"/>
  <c r="CC466" i="20"/>
  <c r="CC433" i="20"/>
  <c r="CC423" i="20"/>
  <c r="CC432" i="20"/>
  <c r="CC431" i="20"/>
  <c r="CC430" i="20"/>
  <c r="CC429" i="20"/>
  <c r="CC335" i="20"/>
  <c r="CC428" i="20"/>
  <c r="CC343" i="20"/>
  <c r="CC342" i="20"/>
  <c r="CC341" i="20"/>
  <c r="CC324" i="20"/>
  <c r="CC323" i="20"/>
  <c r="CC314" i="20"/>
  <c r="CC313" i="20"/>
  <c r="CC312" i="20"/>
  <c r="CC375" i="20"/>
  <c r="CC374" i="20"/>
  <c r="CC373" i="20"/>
  <c r="CC340" i="20"/>
  <c r="CC330" i="20"/>
  <c r="CC332" i="20"/>
  <c r="CC339" i="20"/>
  <c r="CC248" i="20"/>
  <c r="CC334" i="20"/>
  <c r="CC333" i="20"/>
  <c r="CC307" i="20"/>
  <c r="CC306" i="20"/>
  <c r="CC336" i="20"/>
  <c r="CC246" i="20"/>
  <c r="CC245" i="20"/>
  <c r="CC337" i="20"/>
  <c r="CC311" i="20"/>
  <c r="CC310" i="20"/>
  <c r="CC309" i="20"/>
  <c r="CC296" i="20"/>
  <c r="CC295" i="20"/>
  <c r="CC338" i="20"/>
  <c r="CC281" i="20"/>
  <c r="CC241" i="20"/>
  <c r="CC240" i="20"/>
  <c r="CC239" i="20"/>
  <c r="CC282" i="20"/>
  <c r="CC231" i="20"/>
  <c r="CC230" i="20"/>
  <c r="CC221" i="20"/>
  <c r="CC220" i="20"/>
  <c r="CC219" i="20"/>
  <c r="CC218" i="20"/>
  <c r="CC217" i="20"/>
  <c r="CC216" i="20"/>
  <c r="CC203" i="20"/>
  <c r="CC202" i="20"/>
  <c r="CC249" i="20"/>
  <c r="CC237" i="20"/>
  <c r="CC280" i="20"/>
  <c r="CC247" i="20"/>
  <c r="CC244" i="20"/>
  <c r="CC243" i="20"/>
  <c r="CC242" i="20"/>
  <c r="CC213" i="20"/>
  <c r="CC250" i="20"/>
  <c r="CC188" i="20"/>
  <c r="CC187" i="20"/>
  <c r="CC154" i="20"/>
  <c r="CC144" i="20"/>
  <c r="CC214" i="20"/>
  <c r="CC153" i="20"/>
  <c r="CC152" i="20"/>
  <c r="CC151" i="20"/>
  <c r="CC150" i="20"/>
  <c r="CC189" i="20"/>
  <c r="CC149" i="20"/>
  <c r="CC148" i="20"/>
  <c r="CC157" i="20"/>
  <c r="CC147" i="20"/>
  <c r="CC125" i="20"/>
  <c r="CC121" i="20"/>
  <c r="CC120" i="20"/>
  <c r="CC96" i="20"/>
  <c r="CC95" i="20"/>
  <c r="CC94" i="20"/>
  <c r="CC61" i="20"/>
  <c r="CC126" i="20"/>
  <c r="CC56" i="20"/>
  <c r="CC137" i="20"/>
  <c r="CC127" i="20"/>
  <c r="CC110" i="20"/>
  <c r="CC109" i="20"/>
  <c r="CC156" i="20"/>
  <c r="CC155" i="20"/>
  <c r="CC123" i="20"/>
  <c r="CC124" i="20"/>
  <c r="CC27" i="20"/>
  <c r="CC59" i="20"/>
  <c r="CC138" i="20"/>
  <c r="CC28" i="20"/>
  <c r="CC60" i="20"/>
  <c r="CC55" i="20"/>
  <c r="CC54" i="20"/>
  <c r="CC53" i="20"/>
  <c r="CC58" i="20"/>
  <c r="CC146" i="20"/>
  <c r="CC63" i="20"/>
  <c r="CC62" i="20"/>
  <c r="CC128" i="20"/>
  <c r="CC57" i="20"/>
  <c r="CC64" i="20"/>
  <c r="CC45" i="20"/>
  <c r="CC44" i="20"/>
  <c r="CC35" i="20"/>
  <c r="CC34" i="20"/>
  <c r="CC33" i="20"/>
  <c r="CC32" i="20"/>
  <c r="CC31" i="20"/>
  <c r="CC30" i="20"/>
  <c r="CC17" i="20"/>
  <c r="CC16" i="20"/>
  <c r="CC51" i="20"/>
  <c r="CC441" i="20"/>
  <c r="CC444" i="20"/>
  <c r="CC455" i="20"/>
  <c r="CC464" i="20"/>
  <c r="CC458" i="20"/>
  <c r="CC376" i="20"/>
  <c r="CC442" i="20"/>
  <c r="CC461" i="20"/>
  <c r="CC450" i="20"/>
  <c r="CC437" i="20"/>
  <c r="CC422" i="20"/>
  <c r="CC456" i="20"/>
  <c r="CC460" i="20"/>
  <c r="CC443" i="20"/>
  <c r="CC462" i="20"/>
  <c r="CC440" i="20"/>
  <c r="CC445" i="20"/>
  <c r="CC453" i="20"/>
  <c r="CC463" i="20"/>
  <c r="CC449" i="20"/>
  <c r="CC438" i="20"/>
  <c r="CC446" i="20"/>
  <c r="CC457" i="20"/>
  <c r="CC454" i="20"/>
  <c r="CC451" i="20"/>
  <c r="CC415" i="20"/>
  <c r="CC414" i="20"/>
  <c r="CC447" i="20"/>
  <c r="CC452" i="20"/>
  <c r="CC439" i="20"/>
  <c r="CC459" i="20"/>
  <c r="CC448" i="20"/>
  <c r="CC465" i="20"/>
  <c r="CC382" i="20"/>
  <c r="CC387" i="20"/>
  <c r="CC386" i="20"/>
  <c r="BS15" i="20"/>
  <c r="BR36" i="20"/>
  <c r="BR50" i="20"/>
  <c r="BR80" i="20"/>
  <c r="BR89" i="20"/>
  <c r="CA413" i="20"/>
  <c r="BX410" i="20"/>
  <c r="BW378" i="20"/>
  <c r="CA322" i="20"/>
  <c r="BW365" i="20"/>
  <c r="BZ397" i="20"/>
  <c r="BW117" i="20"/>
  <c r="BV379" i="20"/>
  <c r="BY395" i="20"/>
  <c r="S420" i="22"/>
  <c r="W385" i="20"/>
  <c r="CB385" i="20" s="1"/>
  <c r="V408" i="20"/>
  <c r="CA408" i="20" s="1"/>
  <c r="BZ408" i="20"/>
  <c r="V385" i="21"/>
  <c r="V385" i="22" s="1"/>
  <c r="V419" i="20"/>
  <c r="CA419" i="20" s="1"/>
  <c r="BZ419" i="20"/>
  <c r="W229" i="21"/>
  <c r="CB229" i="20"/>
  <c r="T381" i="21"/>
  <c r="T381" i="22" s="1"/>
  <c r="BY381" i="20"/>
  <c r="BY394" i="20"/>
  <c r="T394" i="21"/>
  <c r="T394" i="22" s="1"/>
  <c r="U394" i="20"/>
  <c r="BR88" i="20"/>
  <c r="W136" i="20"/>
  <c r="CA136" i="20"/>
  <c r="T412" i="21"/>
  <c r="T412" i="22" s="1"/>
  <c r="BY412" i="20"/>
  <c r="S379" i="20"/>
  <c r="BX379" i="20" s="1"/>
  <c r="BX378" i="20"/>
  <c r="V421" i="20"/>
  <c r="CA421" i="20" s="1"/>
  <c r="BZ421" i="20"/>
  <c r="V322" i="22"/>
  <c r="M4" i="21"/>
  <c r="M4" i="22" s="1"/>
  <c r="BR4" i="20"/>
  <c r="V396" i="20"/>
  <c r="CA396" i="20" s="1"/>
  <c r="BZ396" i="20"/>
  <c r="W383" i="20"/>
  <c r="CB383" i="20" s="1"/>
  <c r="CA383" i="20"/>
  <c r="T409" i="21"/>
  <c r="T409" i="22" s="1"/>
  <c r="BY409" i="20"/>
  <c r="W322" i="21"/>
  <c r="CB322" i="20"/>
  <c r="X322" i="20"/>
  <c r="AE386" i="21"/>
  <c r="AE386" i="22" s="1"/>
  <c r="AB382" i="21"/>
  <c r="AB382" i="22" s="1"/>
  <c r="AA382" i="22"/>
  <c r="AE387" i="21"/>
  <c r="AG461" i="21"/>
  <c r="AG441" i="21"/>
  <c r="AG246" i="21"/>
  <c r="AG147" i="21"/>
  <c r="AG124" i="21"/>
  <c r="AG460" i="21"/>
  <c r="AG440" i="21"/>
  <c r="AG245" i="21"/>
  <c r="AG146" i="21"/>
  <c r="AG123" i="21"/>
  <c r="AG450" i="21"/>
  <c r="AG438" i="21"/>
  <c r="AG339" i="21"/>
  <c r="AG240" i="21"/>
  <c r="AG217" i="21"/>
  <c r="AG449" i="21"/>
  <c r="AG437" i="21"/>
  <c r="AG338" i="21"/>
  <c r="AG239" i="21"/>
  <c r="AG216" i="21"/>
  <c r="AG447" i="21"/>
  <c r="AG432" i="21"/>
  <c r="AG333" i="21"/>
  <c r="AG310" i="21"/>
  <c r="AG60" i="21"/>
  <c r="AG446" i="21"/>
  <c r="AG431" i="21"/>
  <c r="AG376" i="21"/>
  <c r="AG332" i="21"/>
  <c r="AG309" i="21"/>
  <c r="AG59" i="21"/>
  <c r="AG444" i="21"/>
  <c r="AG426" i="21"/>
  <c r="AG403" i="21"/>
  <c r="AG153" i="21"/>
  <c r="AG54" i="21"/>
  <c r="AG31" i="21"/>
  <c r="AG443" i="21"/>
  <c r="AG53" i="21"/>
  <c r="AG425" i="21"/>
  <c r="AG30" i="21"/>
  <c r="AG402" i="21"/>
  <c r="AG152" i="21"/>
  <c r="AG447" i="19"/>
  <c r="AG432" i="19"/>
  <c r="AG409" i="19"/>
  <c r="AG351" i="19"/>
  <c r="AG333" i="19"/>
  <c r="AG310" i="19"/>
  <c r="AG275" i="19"/>
  <c r="AG255" i="19"/>
  <c r="AG234" i="19"/>
  <c r="AG206" i="19"/>
  <c r="AG171" i="19"/>
  <c r="AG159" i="19"/>
  <c r="AG75" i="19"/>
  <c r="AG60" i="19"/>
  <c r="AG37" i="19"/>
  <c r="AG446" i="19"/>
  <c r="AG431" i="19"/>
  <c r="AG408" i="19"/>
  <c r="AG376" i="19"/>
  <c r="AG350" i="19"/>
  <c r="AG332" i="19"/>
  <c r="AG309" i="19"/>
  <c r="AG274" i="19"/>
  <c r="AG254" i="19"/>
  <c r="AG233" i="19"/>
  <c r="AG74" i="19"/>
  <c r="AG59" i="19"/>
  <c r="AG444" i="19"/>
  <c r="AG426" i="19"/>
  <c r="AG403" i="19"/>
  <c r="AG368" i="19"/>
  <c r="AG348" i="19"/>
  <c r="AG327" i="19"/>
  <c r="AG299" i="19"/>
  <c r="AG264" i="19"/>
  <c r="AG252" i="19"/>
  <c r="AG226" i="19"/>
  <c r="AG195" i="19"/>
  <c r="AG168" i="19"/>
  <c r="AG153" i="19"/>
  <c r="AG130" i="19"/>
  <c r="AG72" i="19"/>
  <c r="AG54" i="19"/>
  <c r="AG31" i="19"/>
  <c r="AG443" i="19"/>
  <c r="AG425" i="19"/>
  <c r="AG402" i="19"/>
  <c r="AG367" i="19"/>
  <c r="AG347" i="19"/>
  <c r="AG326" i="19"/>
  <c r="AG298" i="19"/>
  <c r="AG167" i="19"/>
  <c r="AG152" i="19"/>
  <c r="AG71" i="19"/>
  <c r="AG53" i="19"/>
  <c r="AG30" i="19"/>
  <c r="AG461" i="19"/>
  <c r="AG441" i="19"/>
  <c r="AG420" i="19"/>
  <c r="AG392" i="19"/>
  <c r="AG357" i="19"/>
  <c r="AG345" i="19"/>
  <c r="AG319" i="19"/>
  <c r="AG288" i="19"/>
  <c r="AG261" i="19"/>
  <c r="AG246" i="19"/>
  <c r="AG223" i="19"/>
  <c r="AG192" i="19"/>
  <c r="AG165" i="19"/>
  <c r="AG147" i="19"/>
  <c r="AG124" i="19"/>
  <c r="AG69" i="19"/>
  <c r="AG48" i="19"/>
  <c r="AG460" i="19"/>
  <c r="AG440" i="19"/>
  <c r="AG419" i="19"/>
  <c r="AG391" i="19"/>
  <c r="AG260" i="19"/>
  <c r="AG245" i="19"/>
  <c r="AG164" i="19"/>
  <c r="AG146" i="19"/>
  <c r="AG123" i="19"/>
  <c r="AG88" i="19"/>
  <c r="AG68" i="19"/>
  <c r="AG47" i="19"/>
  <c r="AG437" i="19"/>
  <c r="AG338" i="19"/>
  <c r="AG239" i="19"/>
  <c r="AG140" i="19"/>
  <c r="AG412" i="19"/>
  <c r="AG316" i="19"/>
  <c r="AG217" i="19"/>
  <c r="AG411" i="19"/>
  <c r="AG216" i="19"/>
  <c r="AG353" i="19"/>
  <c r="AG161" i="19"/>
  <c r="AG438" i="19"/>
  <c r="AG240" i="19"/>
  <c r="AG381" i="19"/>
  <c r="AG78" i="19"/>
  <c r="AG380" i="19"/>
  <c r="AG181" i="19"/>
  <c r="AG450" i="19"/>
  <c r="AG354" i="19"/>
  <c r="AG258" i="19"/>
  <c r="AG162" i="19"/>
  <c r="AG66" i="19"/>
  <c r="AG449" i="19"/>
  <c r="AG257" i="19"/>
  <c r="AG339" i="19"/>
  <c r="AG141" i="19"/>
  <c r="AG450" i="20"/>
  <c r="AG438" i="20"/>
  <c r="AG339" i="20"/>
  <c r="AG240" i="20"/>
  <c r="AG217" i="20"/>
  <c r="AG449" i="20"/>
  <c r="AG437" i="20"/>
  <c r="AG338" i="20"/>
  <c r="AG239" i="20"/>
  <c r="AG216" i="20"/>
  <c r="AG447" i="20"/>
  <c r="AG432" i="20"/>
  <c r="AG333" i="20"/>
  <c r="AG310" i="20"/>
  <c r="AG60" i="20"/>
  <c r="AG446" i="20"/>
  <c r="AG431" i="20"/>
  <c r="AG376" i="20"/>
  <c r="AG332" i="20"/>
  <c r="AG309" i="20"/>
  <c r="AG59" i="20"/>
  <c r="AG444" i="20"/>
  <c r="AG426" i="20"/>
  <c r="AG403" i="20"/>
  <c r="AG153" i="20"/>
  <c r="AG54" i="20"/>
  <c r="AG31" i="20"/>
  <c r="AG443" i="20"/>
  <c r="AG425" i="20"/>
  <c r="AG402" i="20"/>
  <c r="AG152" i="20"/>
  <c r="AG53" i="20"/>
  <c r="AG30" i="20"/>
  <c r="AG461" i="20"/>
  <c r="AG441" i="20"/>
  <c r="AG246" i="20"/>
  <c r="AG147" i="20"/>
  <c r="AG460" i="20"/>
  <c r="AG146" i="20"/>
  <c r="AG440" i="20"/>
  <c r="AG245" i="20"/>
  <c r="AG124" i="20"/>
  <c r="AG123" i="20"/>
  <c r="V383" i="21"/>
  <c r="V383" i="22" s="1"/>
  <c r="T424" i="20"/>
  <c r="BY424" i="20" s="1"/>
  <c r="U420" i="20"/>
  <c r="U408" i="21"/>
  <c r="U408" i="22" s="1"/>
  <c r="V384" i="22"/>
  <c r="U396" i="21"/>
  <c r="U396" i="22" s="1"/>
  <c r="V391" i="21"/>
  <c r="W391" i="20"/>
  <c r="U411" i="22"/>
  <c r="U381" i="20"/>
  <c r="BZ381" i="20" s="1"/>
  <c r="T390" i="20"/>
  <c r="BY390" i="20" s="1"/>
  <c r="T378" i="20"/>
  <c r="S378" i="21"/>
  <c r="S381" i="22"/>
  <c r="S390" i="21"/>
  <c r="U393" i="21"/>
  <c r="V393" i="20"/>
  <c r="CA393" i="20" s="1"/>
  <c r="U419" i="21"/>
  <c r="T410" i="20"/>
  <c r="BY410" i="20" s="1"/>
  <c r="U409" i="20"/>
  <c r="BZ409" i="20" s="1"/>
  <c r="T421" i="22"/>
  <c r="U398" i="21"/>
  <c r="U398" i="22" s="1"/>
  <c r="V398" i="20"/>
  <c r="CA398" i="20" s="1"/>
  <c r="T396" i="22"/>
  <c r="V413" i="21"/>
  <c r="W413" i="20"/>
  <c r="CB413" i="20" s="1"/>
  <c r="T380" i="21"/>
  <c r="U380" i="20"/>
  <c r="T377" i="20"/>
  <c r="BY377" i="20" s="1"/>
  <c r="X384" i="21"/>
  <c r="X384" i="22" s="1"/>
  <c r="Y384" i="20"/>
  <c r="CD384" i="20" s="1"/>
  <c r="U421" i="21"/>
  <c r="U421" i="22" s="1"/>
  <c r="S380" i="22"/>
  <c r="S377" i="21"/>
  <c r="S409" i="22"/>
  <c r="S410" i="21"/>
  <c r="R379" i="21"/>
  <c r="R378" i="22"/>
  <c r="T392" i="21"/>
  <c r="U392" i="20"/>
  <c r="T401" i="20"/>
  <c r="BY401" i="20" s="1"/>
  <c r="U412" i="20"/>
  <c r="T418" i="20"/>
  <c r="BY418" i="20" s="1"/>
  <c r="T420" i="21"/>
  <c r="AE178" i="19"/>
  <c r="AE171" i="19"/>
  <c r="AE85" i="19"/>
  <c r="AE91" i="19"/>
  <c r="AE78" i="19"/>
  <c r="AD136" i="22"/>
  <c r="AD229" i="22"/>
  <c r="AD322" i="22"/>
  <c r="N9" i="20"/>
  <c r="BS9" i="20" s="1"/>
  <c r="N6" i="19"/>
  <c r="M41" i="21"/>
  <c r="M41" i="22" s="1"/>
  <c r="M40" i="21"/>
  <c r="M40" i="22" s="1"/>
  <c r="V229" i="22"/>
  <c r="R117" i="22"/>
  <c r="X229" i="20"/>
  <c r="CC229" i="20" s="1"/>
  <c r="R365" i="22"/>
  <c r="R272" i="22"/>
  <c r="R119" i="22"/>
  <c r="R177" i="22"/>
  <c r="R172" i="22"/>
  <c r="R116" i="22"/>
  <c r="R173" i="22"/>
  <c r="R115" i="22"/>
  <c r="R179" i="21"/>
  <c r="U136" i="22"/>
  <c r="V136" i="21"/>
  <c r="BN18" i="21"/>
  <c r="BL93" i="21"/>
  <c r="BJ18" i="21"/>
  <c r="M77" i="20"/>
  <c r="M29" i="20"/>
  <c r="BR29" i="20" s="1"/>
  <c r="N20" i="20"/>
  <c r="BS20" i="20" s="1"/>
  <c r="M46" i="20"/>
  <c r="BR46" i="20" s="1"/>
  <c r="M67" i="20"/>
  <c r="BR67" i="20" s="1"/>
  <c r="N40" i="20"/>
  <c r="BS40" i="20" s="1"/>
  <c r="M76" i="20"/>
  <c r="BR76" i="20" s="1"/>
  <c r="M7" i="20"/>
  <c r="BR7" i="20" s="1"/>
  <c r="M47" i="20"/>
  <c r="BR47" i="20" s="1"/>
  <c r="N78" i="20"/>
  <c r="BS78" i="20" s="1"/>
  <c r="M78" i="21"/>
  <c r="M78" i="22" s="1"/>
  <c r="M65" i="21"/>
  <c r="M65" i="22" s="1"/>
  <c r="N88" i="20"/>
  <c r="BS88" i="20" s="1"/>
  <c r="M8" i="21"/>
  <c r="M8" i="22" s="1"/>
  <c r="N12" i="20"/>
  <c r="BS12" i="20" s="1"/>
  <c r="N37" i="20"/>
  <c r="BS37" i="20" s="1"/>
  <c r="M83" i="21"/>
  <c r="M83" i="22" s="1"/>
  <c r="N83" i="20"/>
  <c r="M38" i="20"/>
  <c r="BR38" i="20" s="1"/>
  <c r="M9" i="21"/>
  <c r="M9" i="22" s="1"/>
  <c r="N10" i="21"/>
  <c r="N10" i="22" s="1"/>
  <c r="O10" i="20"/>
  <c r="BT10" i="20" s="1"/>
  <c r="N14" i="21"/>
  <c r="N14" i="22" s="1"/>
  <c r="M21" i="21"/>
  <c r="M21" i="22" s="1"/>
  <c r="N21" i="20"/>
  <c r="BS21" i="20" s="1"/>
  <c r="M22" i="21"/>
  <c r="M22" i="22" s="1"/>
  <c r="M23" i="21"/>
  <c r="M23" i="22" s="1"/>
  <c r="N23" i="20"/>
  <c r="BS23" i="20" s="1"/>
  <c r="M49" i="21"/>
  <c r="M49" i="22" s="1"/>
  <c r="N49" i="20"/>
  <c r="BS49" i="20" s="1"/>
  <c r="M85" i="21"/>
  <c r="M85" i="22" s="1"/>
  <c r="N85" i="20"/>
  <c r="M43" i="21"/>
  <c r="M43" i="22" s="1"/>
  <c r="N41" i="20"/>
  <c r="BS41" i="20" s="1"/>
  <c r="M19" i="21"/>
  <c r="M19" i="22" s="1"/>
  <c r="M48" i="21"/>
  <c r="M48" i="22" s="1"/>
  <c r="N48" i="20"/>
  <c r="BS48" i="20" s="1"/>
  <c r="M13" i="21"/>
  <c r="M13" i="22" s="1"/>
  <c r="N13" i="20"/>
  <c r="BS13" i="20" s="1"/>
  <c r="N15" i="21"/>
  <c r="N15" i="22" s="1"/>
  <c r="N24" i="20"/>
  <c r="BS24" i="20" s="1"/>
  <c r="M25" i="21"/>
  <c r="M25" i="22" s="1"/>
  <c r="N25" i="20"/>
  <c r="BS25" i="20" s="1"/>
  <c r="M26" i="21"/>
  <c r="M26" i="22" s="1"/>
  <c r="N26" i="20"/>
  <c r="BS26" i="20" s="1"/>
  <c r="M91" i="20"/>
  <c r="BR91" i="20" s="1"/>
  <c r="O14" i="20"/>
  <c r="BT14" i="20" s="1"/>
  <c r="N22" i="20"/>
  <c r="BS22" i="20" s="1"/>
  <c r="M36" i="21"/>
  <c r="M36" i="22" s="1"/>
  <c r="M72" i="21"/>
  <c r="M72" i="22" s="1"/>
  <c r="N72" i="20"/>
  <c r="BS72" i="20" s="1"/>
  <c r="M73" i="20"/>
  <c r="BR73" i="20" s="1"/>
  <c r="M18" i="20"/>
  <c r="BR18" i="20" s="1"/>
  <c r="M88" i="21"/>
  <c r="M88" i="22" s="1"/>
  <c r="M39" i="21"/>
  <c r="M39" i="22" s="1"/>
  <c r="M20" i="21"/>
  <c r="M20" i="22" s="1"/>
  <c r="M66" i="21"/>
  <c r="M66" i="22" s="1"/>
  <c r="N66" i="20"/>
  <c r="BS66" i="20" s="1"/>
  <c r="N42" i="20"/>
  <c r="BS42" i="20" s="1"/>
  <c r="M42" i="21"/>
  <c r="M42" i="22" s="1"/>
  <c r="M68" i="20"/>
  <c r="BR68" i="20" s="1"/>
  <c r="M69" i="20"/>
  <c r="BR69" i="20" s="1"/>
  <c r="M71" i="21"/>
  <c r="M71" i="22" s="1"/>
  <c r="N71" i="20"/>
  <c r="BS71" i="20" s="1"/>
  <c r="O15" i="20"/>
  <c r="BT15" i="20" s="1"/>
  <c r="N43" i="20"/>
  <c r="BS43" i="20" s="1"/>
  <c r="M50" i="21"/>
  <c r="M50" i="22" s="1"/>
  <c r="N50" i="20"/>
  <c r="BS50" i="20" s="1"/>
  <c r="M24" i="21"/>
  <c r="M24" i="22" s="1"/>
  <c r="M11" i="21"/>
  <c r="M11" i="22" s="1"/>
  <c r="M74" i="21"/>
  <c r="M74" i="22" s="1"/>
  <c r="M84" i="21"/>
  <c r="M84" i="22" s="1"/>
  <c r="M86" i="21"/>
  <c r="M86" i="22" s="1"/>
  <c r="N86" i="20"/>
  <c r="M92" i="21"/>
  <c r="M92" i="22" s="1"/>
  <c r="N84" i="20"/>
  <c r="BS84" i="20" s="1"/>
  <c r="N92" i="20"/>
  <c r="M37" i="21"/>
  <c r="M37" i="22" s="1"/>
  <c r="N75" i="20"/>
  <c r="BS75" i="20" s="1"/>
  <c r="M80" i="21"/>
  <c r="M80" i="22" s="1"/>
  <c r="N80" i="20"/>
  <c r="BS80" i="20" s="1"/>
  <c r="M89" i="21"/>
  <c r="M89" i="22" s="1"/>
  <c r="N89" i="20"/>
  <c r="BS89" i="20" s="1"/>
  <c r="N11" i="20"/>
  <c r="BS11" i="20" s="1"/>
  <c r="M75" i="21"/>
  <c r="M75" i="22" s="1"/>
  <c r="M79" i="21"/>
  <c r="M79" i="22" s="1"/>
  <c r="N79" i="20"/>
  <c r="BS79" i="20" s="1"/>
  <c r="M12" i="21"/>
  <c r="M12" i="22" s="1"/>
  <c r="M81" i="21"/>
  <c r="M81" i="22" s="1"/>
  <c r="N81" i="20"/>
  <c r="BS81" i="20" s="1"/>
  <c r="M82" i="21"/>
  <c r="M82" i="22" s="1"/>
  <c r="N82" i="20"/>
  <c r="M90" i="21"/>
  <c r="M90" i="22" s="1"/>
  <c r="N90" i="20"/>
  <c r="N74" i="20"/>
  <c r="BS74" i="20" s="1"/>
  <c r="S97" i="14"/>
  <c r="T96" i="14"/>
  <c r="S89" i="14"/>
  <c r="S96" i="14"/>
  <c r="R96" i="14"/>
  <c r="R97" i="14"/>
  <c r="T51" i="14"/>
  <c r="R89" i="14"/>
  <c r="R51" i="14"/>
  <c r="T97" i="14"/>
  <c r="S51" i="14"/>
  <c r="V63" i="14"/>
  <c r="V104" i="14"/>
  <c r="T89" i="14"/>
  <c r="BK87" i="21"/>
  <c r="BJ87" i="21"/>
  <c r="BJ93" i="21"/>
  <c r="BQ18" i="21"/>
  <c r="BO93" i="21"/>
  <c r="BO87" i="21"/>
  <c r="BM93" i="21"/>
  <c r="BM87" i="21"/>
  <c r="BL87" i="21"/>
  <c r="BP18" i="21"/>
  <c r="BN93" i="21"/>
  <c r="BN87" i="21"/>
  <c r="BQ87" i="21"/>
  <c r="BP93" i="21"/>
  <c r="BM18" i="21"/>
  <c r="BQ93" i="21"/>
  <c r="BP87" i="21"/>
  <c r="BO18" i="21"/>
  <c r="BK93" i="21"/>
  <c r="BK18" i="21"/>
  <c r="BL18" i="21"/>
  <c r="W411" i="20" l="1"/>
  <c r="CA411" i="20"/>
  <c r="CA397" i="20"/>
  <c r="W397" i="20"/>
  <c r="CB397" i="20" s="1"/>
  <c r="V140" i="21"/>
  <c r="V140" i="22" s="1"/>
  <c r="CA140" i="20"/>
  <c r="W395" i="20"/>
  <c r="W395" i="21" s="1"/>
  <c r="W395" i="22" s="1"/>
  <c r="V395" i="21"/>
  <c r="V395" i="22" s="1"/>
  <c r="M7" i="21"/>
  <c r="V408" i="21"/>
  <c r="V408" i="22" s="1"/>
  <c r="V421" i="21"/>
  <c r="V421" i="22" s="1"/>
  <c r="W385" i="21"/>
  <c r="W385" i="22" s="1"/>
  <c r="T418" i="21"/>
  <c r="T410" i="21"/>
  <c r="W408" i="20"/>
  <c r="CB408" i="20" s="1"/>
  <c r="X383" i="20"/>
  <c r="CC383" i="20" s="1"/>
  <c r="W383" i="21"/>
  <c r="W383" i="22" s="1"/>
  <c r="T390" i="21"/>
  <c r="W396" i="20"/>
  <c r="CB396" i="20" s="1"/>
  <c r="X397" i="20"/>
  <c r="CC397" i="20" s="1"/>
  <c r="V396" i="21"/>
  <c r="V396" i="22" s="1"/>
  <c r="W419" i="20"/>
  <c r="W419" i="21" s="1"/>
  <c r="W419" i="22" s="1"/>
  <c r="X385" i="20"/>
  <c r="CC385" i="20" s="1"/>
  <c r="V419" i="21"/>
  <c r="V419" i="22" s="1"/>
  <c r="W421" i="20"/>
  <c r="W421" i="21" s="1"/>
  <c r="W421" i="22" s="1"/>
  <c r="N82" i="21"/>
  <c r="N82" i="22" s="1"/>
  <c r="BS82" i="20"/>
  <c r="N92" i="21"/>
  <c r="N92" i="22" s="1"/>
  <c r="BS92" i="20"/>
  <c r="N85" i="21"/>
  <c r="N85" i="22" s="1"/>
  <c r="BS85" i="20"/>
  <c r="W322" i="22"/>
  <c r="W140" i="21"/>
  <c r="W140" i="22" s="1"/>
  <c r="CB140" i="20"/>
  <c r="U412" i="21"/>
  <c r="U412" i="22" s="1"/>
  <c r="BZ412" i="20"/>
  <c r="U380" i="21"/>
  <c r="U380" i="22" s="1"/>
  <c r="BZ380" i="20"/>
  <c r="T379" i="20"/>
  <c r="BY379" i="20" s="1"/>
  <c r="BY378" i="20"/>
  <c r="N86" i="21"/>
  <c r="N86" i="22" s="1"/>
  <c r="BS86" i="20"/>
  <c r="U420" i="21"/>
  <c r="U424" i="21" s="1"/>
  <c r="U424" i="22" s="1"/>
  <c r="BZ420" i="20"/>
  <c r="W411" i="21"/>
  <c r="W411" i="22" s="1"/>
  <c r="CB411" i="20"/>
  <c r="W136" i="21"/>
  <c r="W136" i="22" s="1"/>
  <c r="CB136" i="20"/>
  <c r="BR77" i="20"/>
  <c r="N90" i="21"/>
  <c r="N90" i="22" s="1"/>
  <c r="BS90" i="20"/>
  <c r="N83" i="21"/>
  <c r="N83" i="22" s="1"/>
  <c r="BS83" i="20"/>
  <c r="U392" i="21"/>
  <c r="BZ392" i="20"/>
  <c r="X391" i="20"/>
  <c r="CC391" i="20" s="1"/>
  <c r="CB391" i="20"/>
  <c r="X322" i="21"/>
  <c r="CC322" i="20"/>
  <c r="Y322" i="20"/>
  <c r="CD322" i="20" s="1"/>
  <c r="BZ394" i="20"/>
  <c r="V394" i="20"/>
  <c r="U394" i="21"/>
  <c r="U394" i="22" s="1"/>
  <c r="AE382" i="21"/>
  <c r="AE382" i="22" s="1"/>
  <c r="Y384" i="21"/>
  <c r="Y384" i="22" s="1"/>
  <c r="Z384" i="20"/>
  <c r="CE384" i="20" s="1"/>
  <c r="U393" i="22"/>
  <c r="T420" i="22"/>
  <c r="T424" i="21"/>
  <c r="T424" i="22" s="1"/>
  <c r="W413" i="21"/>
  <c r="W413" i="22" s="1"/>
  <c r="X413" i="20"/>
  <c r="T378" i="21"/>
  <c r="U419" i="22"/>
  <c r="W391" i="21"/>
  <c r="S379" i="21"/>
  <c r="S378" i="22"/>
  <c r="U424" i="20"/>
  <c r="BZ424" i="20" s="1"/>
  <c r="V420" i="20"/>
  <c r="V380" i="20"/>
  <c r="CA380" i="20" s="1"/>
  <c r="U377" i="20"/>
  <c r="BZ377" i="20" s="1"/>
  <c r="U409" i="21"/>
  <c r="U410" i="20"/>
  <c r="BZ410" i="20" s="1"/>
  <c r="V409" i="20"/>
  <c r="V392" i="20"/>
  <c r="U401" i="20"/>
  <c r="BZ401" i="20" s="1"/>
  <c r="T380" i="22"/>
  <c r="T377" i="21"/>
  <c r="V398" i="21"/>
  <c r="V398" i="22" s="1"/>
  <c r="W398" i="20"/>
  <c r="CB398" i="20" s="1"/>
  <c r="T401" i="21"/>
  <c r="X411" i="20"/>
  <c r="U381" i="21"/>
  <c r="U390" i="20"/>
  <c r="BZ390" i="20" s="1"/>
  <c r="U378" i="20"/>
  <c r="BZ378" i="20" s="1"/>
  <c r="V381" i="20"/>
  <c r="CA381" i="20" s="1"/>
  <c r="V413" i="22"/>
  <c r="V412" i="20"/>
  <c r="U418" i="20"/>
  <c r="BZ418" i="20" s="1"/>
  <c r="V393" i="21"/>
  <c r="V393" i="22" s="1"/>
  <c r="W393" i="20"/>
  <c r="CB393" i="20" s="1"/>
  <c r="N71" i="21"/>
  <c r="N42" i="21"/>
  <c r="N42" i="22" s="1"/>
  <c r="N13" i="21"/>
  <c r="N13" i="22" s="1"/>
  <c r="N49" i="21"/>
  <c r="N49" i="22" s="1"/>
  <c r="O10" i="21"/>
  <c r="O10" i="22" s="1"/>
  <c r="N9" i="21"/>
  <c r="O78" i="20"/>
  <c r="O12" i="20"/>
  <c r="X140" i="20"/>
  <c r="N11" i="21"/>
  <c r="N11" i="22" s="1"/>
  <c r="N26" i="21"/>
  <c r="N26" i="22" s="1"/>
  <c r="N24" i="21"/>
  <c r="N24" i="22" s="1"/>
  <c r="N48" i="21"/>
  <c r="M87" i="20"/>
  <c r="BR87" i="20" s="1"/>
  <c r="N50" i="21"/>
  <c r="N50" i="22" s="1"/>
  <c r="N20" i="21"/>
  <c r="N89" i="21"/>
  <c r="N41" i="21"/>
  <c r="N41" i="22" s="1"/>
  <c r="M52" i="20"/>
  <c r="BR52" i="20" s="1"/>
  <c r="X229" i="21"/>
  <c r="W229" i="22"/>
  <c r="X136" i="20"/>
  <c r="V136" i="22"/>
  <c r="Y229" i="20"/>
  <c r="CD229" i="20" s="1"/>
  <c r="O20" i="20"/>
  <c r="BT20" i="20" s="1"/>
  <c r="M76" i="21"/>
  <c r="O40" i="20"/>
  <c r="BT40" i="20" s="1"/>
  <c r="O88" i="20"/>
  <c r="N12" i="21"/>
  <c r="N12" i="22" s="1"/>
  <c r="M77" i="21"/>
  <c r="M77" i="22" s="1"/>
  <c r="O37" i="20"/>
  <c r="BT37" i="20" s="1"/>
  <c r="M47" i="21"/>
  <c r="M47" i="22" s="1"/>
  <c r="N78" i="21"/>
  <c r="N40" i="21"/>
  <c r="M67" i="21"/>
  <c r="N47" i="20"/>
  <c r="BS47" i="20" s="1"/>
  <c r="N37" i="21"/>
  <c r="N88" i="21"/>
  <c r="O81" i="20"/>
  <c r="O80" i="20"/>
  <c r="O84" i="20"/>
  <c r="BT84" i="20" s="1"/>
  <c r="M68" i="21"/>
  <c r="M68" i="22" s="1"/>
  <c r="N68" i="20"/>
  <c r="BS68" i="20" s="1"/>
  <c r="O66" i="20"/>
  <c r="BT66" i="20" s="1"/>
  <c r="N73" i="20"/>
  <c r="BS73" i="20" s="1"/>
  <c r="O72" i="20"/>
  <c r="P14" i="20"/>
  <c r="BU14" i="20" s="1"/>
  <c r="O23" i="20"/>
  <c r="BT23" i="20" s="1"/>
  <c r="O74" i="20"/>
  <c r="BT74" i="20" s="1"/>
  <c r="O82" i="20"/>
  <c r="O89" i="20"/>
  <c r="BT89" i="20" s="1"/>
  <c r="O75" i="20"/>
  <c r="BT75" i="20" s="1"/>
  <c r="N76" i="20"/>
  <c r="BS76" i="20" s="1"/>
  <c r="N74" i="21"/>
  <c r="O43" i="20"/>
  <c r="BT43" i="20" s="1"/>
  <c r="M29" i="21"/>
  <c r="N72" i="21"/>
  <c r="M91" i="21"/>
  <c r="M91" i="22" s="1"/>
  <c r="N91" i="20"/>
  <c r="O26" i="20"/>
  <c r="BT26" i="20" s="1"/>
  <c r="N43" i="21"/>
  <c r="N43" i="22" s="1"/>
  <c r="O85" i="20"/>
  <c r="O49" i="20"/>
  <c r="BT49" i="20" s="1"/>
  <c r="N23" i="21"/>
  <c r="N23" i="22" s="1"/>
  <c r="O21" i="20"/>
  <c r="BT21" i="20" s="1"/>
  <c r="O14" i="21"/>
  <c r="O14" i="22" s="1"/>
  <c r="O79" i="20"/>
  <c r="O11" i="20"/>
  <c r="BT11" i="20" s="1"/>
  <c r="N81" i="21"/>
  <c r="N81" i="22" s="1"/>
  <c r="O25" i="20"/>
  <c r="BT25" i="20" s="1"/>
  <c r="O90" i="20"/>
  <c r="BT90" i="20" s="1"/>
  <c r="N79" i="21"/>
  <c r="N79" i="22" s="1"/>
  <c r="M93" i="21"/>
  <c r="N80" i="21"/>
  <c r="N80" i="22" s="1"/>
  <c r="N75" i="21"/>
  <c r="N84" i="21"/>
  <c r="N84" i="22" s="1"/>
  <c r="O50" i="20"/>
  <c r="BT50" i="20" s="1"/>
  <c r="P15" i="20"/>
  <c r="BU15" i="20" s="1"/>
  <c r="M69" i="21"/>
  <c r="M69" i="22" s="1"/>
  <c r="M70" i="20"/>
  <c r="BR70" i="20" s="1"/>
  <c r="N69" i="20"/>
  <c r="BS69" i="20" s="1"/>
  <c r="N66" i="21"/>
  <c r="M46" i="21"/>
  <c r="M73" i="21"/>
  <c r="N25" i="21"/>
  <c r="N25" i="22" s="1"/>
  <c r="O15" i="21"/>
  <c r="O15" i="22" s="1"/>
  <c r="O41" i="20"/>
  <c r="BT41" i="20" s="1"/>
  <c r="N21" i="21"/>
  <c r="N21" i="22" s="1"/>
  <c r="P10" i="20"/>
  <c r="BU10" i="20" s="1"/>
  <c r="M38" i="21"/>
  <c r="M38" i="22" s="1"/>
  <c r="O92" i="20"/>
  <c r="O86" i="20"/>
  <c r="O71" i="20"/>
  <c r="O42" i="20"/>
  <c r="BT42" i="20" s="1"/>
  <c r="O22" i="20"/>
  <c r="BT22" i="20" s="1"/>
  <c r="O24" i="20"/>
  <c r="BT24" i="20" s="1"/>
  <c r="M5" i="20"/>
  <c r="BR5" i="20" s="1"/>
  <c r="O48" i="20"/>
  <c r="BT48" i="20" s="1"/>
  <c r="N22" i="21"/>
  <c r="N22" i="22" s="1"/>
  <c r="M18" i="21"/>
  <c r="O83" i="20"/>
  <c r="O13" i="20"/>
  <c r="BT13" i="20" s="1"/>
  <c r="W397" i="21" l="1"/>
  <c r="W397" i="22" s="1"/>
  <c r="X395" i="20"/>
  <c r="Y395" i="20" s="1"/>
  <c r="CB395" i="20"/>
  <c r="Y397" i="20"/>
  <c r="X397" i="21"/>
  <c r="X397" i="22" s="1"/>
  <c r="U377" i="21"/>
  <c r="Y391" i="20"/>
  <c r="X408" i="20"/>
  <c r="X408" i="21" s="1"/>
  <c r="W408" i="21"/>
  <c r="W408" i="22" s="1"/>
  <c r="X419" i="20"/>
  <c r="CC419" i="20" s="1"/>
  <c r="U418" i="21"/>
  <c r="Y383" i="20"/>
  <c r="X383" i="21"/>
  <c r="X383" i="22" s="1"/>
  <c r="Y385" i="20"/>
  <c r="X385" i="21"/>
  <c r="X385" i="22" s="1"/>
  <c r="W396" i="21"/>
  <c r="W396" i="22" s="1"/>
  <c r="U420" i="22"/>
  <c r="X421" i="20"/>
  <c r="CC421" i="20" s="1"/>
  <c r="U401" i="21"/>
  <c r="CB421" i="20"/>
  <c r="X391" i="21"/>
  <c r="X396" i="20"/>
  <c r="X396" i="21" s="1"/>
  <c r="X396" i="22" s="1"/>
  <c r="CB419" i="20"/>
  <c r="V412" i="21"/>
  <c r="V418" i="21" s="1"/>
  <c r="CA412" i="20"/>
  <c r="O82" i="21"/>
  <c r="O82" i="22" s="1"/>
  <c r="BT82" i="20"/>
  <c r="O88" i="21"/>
  <c r="O88" i="22" s="1"/>
  <c r="BT88" i="20"/>
  <c r="Y411" i="20"/>
  <c r="CC411" i="20"/>
  <c r="CC140" i="20"/>
  <c r="CA394" i="20"/>
  <c r="V394" i="21"/>
  <c r="V394" i="22" s="1"/>
  <c r="W394" i="20"/>
  <c r="O83" i="21"/>
  <c r="O83" i="22" s="1"/>
  <c r="BT83" i="20"/>
  <c r="O71" i="21"/>
  <c r="O71" i="22" s="1"/>
  <c r="BT71" i="20"/>
  <c r="O85" i="21"/>
  <c r="O85" i="22" s="1"/>
  <c r="BT85" i="20"/>
  <c r="O80" i="21"/>
  <c r="O80" i="22" s="1"/>
  <c r="BT80" i="20"/>
  <c r="X136" i="21"/>
  <c r="CC136" i="20"/>
  <c r="P86" i="20"/>
  <c r="AD86" i="20" s="1"/>
  <c r="BT86" i="20"/>
  <c r="O72" i="21"/>
  <c r="O72" i="22" s="1"/>
  <c r="BT72" i="20"/>
  <c r="O81" i="21"/>
  <c r="O81" i="22" s="1"/>
  <c r="BT81" i="20"/>
  <c r="O12" i="21"/>
  <c r="O12" i="22" s="1"/>
  <c r="BT12" i="20"/>
  <c r="Y322" i="21"/>
  <c r="Z322" i="20"/>
  <c r="CE322" i="20" s="1"/>
  <c r="O92" i="21"/>
  <c r="O92" i="22" s="1"/>
  <c r="BT92" i="20"/>
  <c r="V392" i="21"/>
  <c r="CA392" i="20"/>
  <c r="Y413" i="20"/>
  <c r="CC413" i="20"/>
  <c r="O79" i="21"/>
  <c r="O79" i="22" s="1"/>
  <c r="BT79" i="20"/>
  <c r="N91" i="21"/>
  <c r="N91" i="22" s="1"/>
  <c r="BS91" i="20"/>
  <c r="O78" i="21"/>
  <c r="O78" i="22" s="1"/>
  <c r="BT78" i="20"/>
  <c r="V409" i="21"/>
  <c r="V410" i="21" s="1"/>
  <c r="CA409" i="20"/>
  <c r="V420" i="21"/>
  <c r="V424" i="21" s="1"/>
  <c r="V424" i="22" s="1"/>
  <c r="CA420" i="20"/>
  <c r="X322" i="22"/>
  <c r="N74" i="22"/>
  <c r="N78" i="22"/>
  <c r="N20" i="22"/>
  <c r="N88" i="22"/>
  <c r="N75" i="22"/>
  <c r="N37" i="22"/>
  <c r="N48" i="22"/>
  <c r="N66" i="22"/>
  <c r="O66" i="21"/>
  <c r="O66" i="22" s="1"/>
  <c r="N71" i="22"/>
  <c r="N72" i="22"/>
  <c r="N9" i="22"/>
  <c r="N40" i="22"/>
  <c r="N89" i="22"/>
  <c r="U379" i="20"/>
  <c r="BZ379" i="20" s="1"/>
  <c r="V381" i="21"/>
  <c r="X411" i="21"/>
  <c r="X413" i="21"/>
  <c r="X413" i="22" s="1"/>
  <c r="W381" i="20"/>
  <c r="CB381" i="20" s="1"/>
  <c r="V390" i="20"/>
  <c r="CA390" i="20" s="1"/>
  <c r="V378" i="20"/>
  <c r="W393" i="21"/>
  <c r="W393" i="22" s="1"/>
  <c r="X393" i="20"/>
  <c r="CC393" i="20" s="1"/>
  <c r="V380" i="21"/>
  <c r="W380" i="20"/>
  <c r="CB380" i="20" s="1"/>
  <c r="V377" i="20"/>
  <c r="CA377" i="20" s="1"/>
  <c r="W420" i="20"/>
  <c r="CB420" i="20" s="1"/>
  <c r="V424" i="20"/>
  <c r="CA424" i="20" s="1"/>
  <c r="U390" i="21"/>
  <c r="U381" i="22"/>
  <c r="U378" i="21"/>
  <c r="T379" i="21"/>
  <c r="T378" i="22"/>
  <c r="W412" i="20"/>
  <c r="CB412" i="20" s="1"/>
  <c r="V418" i="20"/>
  <c r="CA418" i="20" s="1"/>
  <c r="V410" i="20"/>
  <c r="CA410" i="20" s="1"/>
  <c r="W409" i="20"/>
  <c r="CB409" i="20" s="1"/>
  <c r="W398" i="21"/>
  <c r="W398" i="22" s="1"/>
  <c r="X398" i="20"/>
  <c r="CC398" i="20" s="1"/>
  <c r="V401" i="20"/>
  <c r="CA401" i="20" s="1"/>
  <c r="W392" i="20"/>
  <c r="CB392" i="20" s="1"/>
  <c r="U410" i="21"/>
  <c r="U409" i="22"/>
  <c r="Z384" i="21"/>
  <c r="AA384" i="20"/>
  <c r="CF384" i="20" s="1"/>
  <c r="N69" i="21"/>
  <c r="N68" i="21"/>
  <c r="O6" i="19"/>
  <c r="Q6" i="19"/>
  <c r="O24" i="21"/>
  <c r="P10" i="21"/>
  <c r="P10" i="22" s="1"/>
  <c r="P15" i="21"/>
  <c r="P15" i="22" s="1"/>
  <c r="N47" i="21"/>
  <c r="X140" i="21"/>
  <c r="Y140" i="20"/>
  <c r="CD140" i="20" s="1"/>
  <c r="O42" i="21"/>
  <c r="O42" i="22" s="1"/>
  <c r="O11" i="21"/>
  <c r="O11" i="22" s="1"/>
  <c r="O26" i="21"/>
  <c r="O40" i="21"/>
  <c r="O40" i="22" s="1"/>
  <c r="M87" i="21"/>
  <c r="O22" i="21"/>
  <c r="O22" i="22" s="1"/>
  <c r="O25" i="21"/>
  <c r="O89" i="21"/>
  <c r="O89" i="22" s="1"/>
  <c r="O48" i="21"/>
  <c r="O48" i="22" s="1"/>
  <c r="O41" i="21"/>
  <c r="O21" i="21"/>
  <c r="O21" i="22" s="1"/>
  <c r="X229" i="22"/>
  <c r="U238" i="19"/>
  <c r="T238" i="19"/>
  <c r="Y229" i="21"/>
  <c r="Y229" i="22" s="1"/>
  <c r="Y136" i="20"/>
  <c r="CD136" i="20" s="1"/>
  <c r="Z229" i="20"/>
  <c r="CE229" i="20" s="1"/>
  <c r="S185" i="20"/>
  <c r="BX185" i="20" s="1"/>
  <c r="P37" i="20"/>
  <c r="BU37" i="20" s="1"/>
  <c r="P20" i="20"/>
  <c r="BU20" i="20" s="1"/>
  <c r="O20" i="21"/>
  <c r="O20" i="22" s="1"/>
  <c r="P88" i="20"/>
  <c r="O37" i="21"/>
  <c r="O37" i="22" s="1"/>
  <c r="P40" i="20"/>
  <c r="BU40" i="20" s="1"/>
  <c r="M52" i="21"/>
  <c r="M52" i="22" s="1"/>
  <c r="O47" i="20"/>
  <c r="BT47" i="20" s="1"/>
  <c r="N52" i="20"/>
  <c r="BS52" i="20" s="1"/>
  <c r="N6" i="20"/>
  <c r="BS6" i="20" s="1"/>
  <c r="N93" i="21"/>
  <c r="P50" i="20"/>
  <c r="BU50" i="20" s="1"/>
  <c r="P90" i="20"/>
  <c r="P49" i="20"/>
  <c r="BU49" i="20" s="1"/>
  <c r="N73" i="21"/>
  <c r="P43" i="20"/>
  <c r="BU43" i="20" s="1"/>
  <c r="P75" i="20"/>
  <c r="O76" i="20"/>
  <c r="BT76" i="20" s="1"/>
  <c r="P74" i="20"/>
  <c r="BU74" i="20" s="1"/>
  <c r="P23" i="20"/>
  <c r="BU23" i="20" s="1"/>
  <c r="Q14" i="20"/>
  <c r="BV14" i="20" s="1"/>
  <c r="AD14" i="20"/>
  <c r="P84" i="20"/>
  <c r="P81" i="20"/>
  <c r="P24" i="20"/>
  <c r="BU24" i="20" s="1"/>
  <c r="O86" i="21"/>
  <c r="O86" i="22" s="1"/>
  <c r="M70" i="21"/>
  <c r="O50" i="21"/>
  <c r="O50" i="22" s="1"/>
  <c r="O90" i="21"/>
  <c r="O90" i="22" s="1"/>
  <c r="P11" i="20"/>
  <c r="BU11" i="20" s="1"/>
  <c r="P21" i="20"/>
  <c r="BU21" i="20" s="1"/>
  <c r="O49" i="21"/>
  <c r="O49" i="22" s="1"/>
  <c r="O91" i="20"/>
  <c r="BT91" i="20" s="1"/>
  <c r="O43" i="21"/>
  <c r="O43" i="22" s="1"/>
  <c r="O75" i="21"/>
  <c r="O75" i="22" s="1"/>
  <c r="M5" i="21"/>
  <c r="O74" i="21"/>
  <c r="O74" i="22" s="1"/>
  <c r="O23" i="21"/>
  <c r="O23" i="22" s="1"/>
  <c r="P14" i="21"/>
  <c r="P14" i="22" s="1"/>
  <c r="O68" i="20"/>
  <c r="O84" i="21"/>
  <c r="O84" i="22" s="1"/>
  <c r="P83" i="20"/>
  <c r="P48" i="20"/>
  <c r="BU48" i="20" s="1"/>
  <c r="P71" i="20"/>
  <c r="O69" i="20"/>
  <c r="N70" i="20"/>
  <c r="BS70" i="20" s="1"/>
  <c r="Q15" i="20"/>
  <c r="BV15" i="20" s="1"/>
  <c r="AD15" i="20"/>
  <c r="P25" i="20"/>
  <c r="BU25" i="20" s="1"/>
  <c r="P82" i="20"/>
  <c r="O73" i="20"/>
  <c r="BT73" i="20" s="1"/>
  <c r="P72" i="20"/>
  <c r="P80" i="20"/>
  <c r="BU80" i="20" s="1"/>
  <c r="P42" i="20"/>
  <c r="BU42" i="20" s="1"/>
  <c r="Q10" i="20"/>
  <c r="BV10" i="20" s="1"/>
  <c r="AD10" i="20"/>
  <c r="P22" i="20"/>
  <c r="BU22" i="20" s="1"/>
  <c r="P92" i="20"/>
  <c r="P41" i="20"/>
  <c r="BU41" i="20" s="1"/>
  <c r="N76" i="21"/>
  <c r="P79" i="20"/>
  <c r="P26" i="20"/>
  <c r="BU26" i="20" s="1"/>
  <c r="P89" i="20"/>
  <c r="BU89" i="20" s="1"/>
  <c r="P66" i="20"/>
  <c r="O13" i="21"/>
  <c r="O13" i="22" s="1"/>
  <c r="P13" i="20"/>
  <c r="BU13" i="20" s="1"/>
  <c r="P12" i="20"/>
  <c r="BU12" i="20" s="1"/>
  <c r="O9" i="20"/>
  <c r="BT9" i="20" s="1"/>
  <c r="P78" i="20"/>
  <c r="BU78" i="20" s="1"/>
  <c r="V81" i="14"/>
  <c r="P85" i="20"/>
  <c r="BU85" i="20" s="1"/>
  <c r="CC395" i="20" l="1"/>
  <c r="X395" i="21"/>
  <c r="X395" i="22" s="1"/>
  <c r="Y411" i="21"/>
  <c r="Y411" i="22" s="1"/>
  <c r="CD411" i="20"/>
  <c r="Z413" i="20"/>
  <c r="CD413" i="20"/>
  <c r="Y391" i="21"/>
  <c r="CD391" i="20"/>
  <c r="Y385" i="21"/>
  <c r="Y385" i="22" s="1"/>
  <c r="CD385" i="20"/>
  <c r="Y395" i="21"/>
  <c r="Y395" i="22" s="1"/>
  <c r="CD395" i="20"/>
  <c r="Y383" i="21"/>
  <c r="Y383" i="22" s="1"/>
  <c r="CD383" i="20"/>
  <c r="Y397" i="21"/>
  <c r="Y397" i="22" s="1"/>
  <c r="CD397" i="20"/>
  <c r="Z397" i="20"/>
  <c r="Z391" i="20"/>
  <c r="Y419" i="20"/>
  <c r="X419" i="21"/>
  <c r="X419" i="22" s="1"/>
  <c r="X421" i="21"/>
  <c r="X421" i="22" s="1"/>
  <c r="CC408" i="20"/>
  <c r="Z383" i="20"/>
  <c r="Y408" i="20"/>
  <c r="Y396" i="20"/>
  <c r="Z385" i="20"/>
  <c r="Y421" i="20"/>
  <c r="X136" i="22"/>
  <c r="V401" i="21"/>
  <c r="O73" i="21"/>
  <c r="Y413" i="21"/>
  <c r="Y413" i="22" s="1"/>
  <c r="V409" i="22"/>
  <c r="CC396" i="20"/>
  <c r="P86" i="21"/>
  <c r="P86" i="22" s="1"/>
  <c r="V412" i="22"/>
  <c r="Z411" i="20"/>
  <c r="V420" i="22"/>
  <c r="O68" i="21"/>
  <c r="O68" i="22" s="1"/>
  <c r="BT68" i="20"/>
  <c r="Z322" i="21"/>
  <c r="AA322" i="20"/>
  <c r="CF322" i="20" s="1"/>
  <c r="Y322" i="22"/>
  <c r="P79" i="21"/>
  <c r="BU79" i="20"/>
  <c r="P90" i="21"/>
  <c r="P90" i="22" s="1"/>
  <c r="BU90" i="20"/>
  <c r="P75" i="21"/>
  <c r="P75" i="22" s="1"/>
  <c r="BU75" i="20"/>
  <c r="O69" i="21"/>
  <c r="O69" i="22" s="1"/>
  <c r="BT69" i="20"/>
  <c r="V379" i="20"/>
  <c r="CA379" i="20" s="1"/>
  <c r="CA378" i="20"/>
  <c r="V378" i="21"/>
  <c r="V379" i="21" s="1"/>
  <c r="Q86" i="20"/>
  <c r="BU86" i="20"/>
  <c r="P84" i="21"/>
  <c r="P84" i="22" s="1"/>
  <c r="BU84" i="20"/>
  <c r="P72" i="21"/>
  <c r="AD72" i="21" s="1"/>
  <c r="BU72" i="20"/>
  <c r="P71" i="21"/>
  <c r="P71" i="22" s="1"/>
  <c r="BU71" i="20"/>
  <c r="P81" i="21"/>
  <c r="BU81" i="20"/>
  <c r="P66" i="21"/>
  <c r="BU66" i="20"/>
  <c r="AD92" i="20"/>
  <c r="BU92" i="20"/>
  <c r="P88" i="21"/>
  <c r="P88" i="22" s="1"/>
  <c r="BU88" i="20"/>
  <c r="P82" i="21"/>
  <c r="P82" i="22" s="1"/>
  <c r="BU82" i="20"/>
  <c r="P83" i="21"/>
  <c r="AD83" i="21" s="1"/>
  <c r="AD83" i="22" s="1"/>
  <c r="BU83" i="20"/>
  <c r="CB394" i="20"/>
  <c r="W394" i="21"/>
  <c r="W394" i="22" s="1"/>
  <c r="X394" i="20"/>
  <c r="N47" i="22"/>
  <c r="X411" i="22"/>
  <c r="V381" i="22"/>
  <c r="N68" i="22"/>
  <c r="X140" i="22"/>
  <c r="W409" i="21"/>
  <c r="X409" i="20"/>
  <c r="W410" i="20"/>
  <c r="CB410" i="20" s="1"/>
  <c r="X412" i="20"/>
  <c r="W418" i="20"/>
  <c r="CB418" i="20" s="1"/>
  <c r="X408" i="22"/>
  <c r="W380" i="21"/>
  <c r="X380" i="20"/>
  <c r="W377" i="20"/>
  <c r="CB377" i="20" s="1"/>
  <c r="W412" i="21"/>
  <c r="V380" i="22"/>
  <c r="V377" i="21"/>
  <c r="V390" i="21"/>
  <c r="AA384" i="21"/>
  <c r="AA384" i="22" s="1"/>
  <c r="AB384" i="20"/>
  <c r="W381" i="21"/>
  <c r="W378" i="20"/>
  <c r="X381" i="20"/>
  <c r="W390" i="20"/>
  <c r="CB390" i="20" s="1"/>
  <c r="Z384" i="22"/>
  <c r="X398" i="21"/>
  <c r="X398" i="22" s="1"/>
  <c r="Y398" i="20"/>
  <c r="W392" i="21"/>
  <c r="X392" i="20"/>
  <c r="W401" i="20"/>
  <c r="CB401" i="20" s="1"/>
  <c r="Z395" i="20"/>
  <c r="X393" i="21"/>
  <c r="X393" i="22" s="1"/>
  <c r="Y393" i="20"/>
  <c r="U379" i="21"/>
  <c r="U378" i="22"/>
  <c r="W420" i="21"/>
  <c r="W424" i="20"/>
  <c r="CB424" i="20" s="1"/>
  <c r="X420" i="20"/>
  <c r="N6" i="21"/>
  <c r="N69" i="22"/>
  <c r="O41" i="22"/>
  <c r="O26" i="22"/>
  <c r="O24" i="22"/>
  <c r="O25" i="22"/>
  <c r="N70" i="21"/>
  <c r="V89" i="14"/>
  <c r="O93" i="21"/>
  <c r="N52" i="21"/>
  <c r="N52" i="22" s="1"/>
  <c r="P6" i="19"/>
  <c r="P89" i="21"/>
  <c r="P22" i="21"/>
  <c r="P42" i="21"/>
  <c r="Q15" i="21"/>
  <c r="Q15" i="22" s="1"/>
  <c r="Q14" i="21"/>
  <c r="Q14" i="22" s="1"/>
  <c r="P20" i="21"/>
  <c r="AD14" i="21"/>
  <c r="AD14" i="22" s="1"/>
  <c r="P43" i="21"/>
  <c r="P40" i="21"/>
  <c r="P40" i="22" s="1"/>
  <c r="P26" i="21"/>
  <c r="P50" i="21"/>
  <c r="AD15" i="21"/>
  <c r="AD15" i="22" s="1"/>
  <c r="AD10" i="21"/>
  <c r="AD10" i="22" s="1"/>
  <c r="O47" i="21"/>
  <c r="P21" i="21"/>
  <c r="P24" i="21"/>
  <c r="P23" i="21"/>
  <c r="P41" i="21"/>
  <c r="P25" i="21"/>
  <c r="P48" i="21"/>
  <c r="P49" i="21"/>
  <c r="Y140" i="21"/>
  <c r="Y140" i="22" s="1"/>
  <c r="Z140" i="20"/>
  <c r="CE140" i="20" s="1"/>
  <c r="R233" i="20"/>
  <c r="BW233" i="20" s="1"/>
  <c r="R238" i="19"/>
  <c r="T331" i="19"/>
  <c r="R326" i="20"/>
  <c r="BW326" i="20" s="1"/>
  <c r="R331" i="19"/>
  <c r="X238" i="19"/>
  <c r="U331" i="19"/>
  <c r="X331" i="19"/>
  <c r="Z229" i="21"/>
  <c r="Z229" i="22" s="1"/>
  <c r="Z136" i="20"/>
  <c r="AA229" i="20"/>
  <c r="CF229" i="20" s="1"/>
  <c r="Y136" i="21"/>
  <c r="T185" i="20"/>
  <c r="S185" i="21"/>
  <c r="S278" i="20"/>
  <c r="BX278" i="20" s="1"/>
  <c r="Q37" i="20"/>
  <c r="BV37" i="20" s="1"/>
  <c r="AD37" i="20"/>
  <c r="P37" i="21"/>
  <c r="Q88" i="20"/>
  <c r="AD88" i="20"/>
  <c r="AD20" i="20"/>
  <c r="Q20" i="20"/>
  <c r="BV20" i="20" s="1"/>
  <c r="AD40" i="20"/>
  <c r="Q40" i="20"/>
  <c r="BV40" i="20" s="1"/>
  <c r="O52" i="20"/>
  <c r="BT52" i="20" s="1"/>
  <c r="P47" i="20"/>
  <c r="BU47" i="20" s="1"/>
  <c r="AD81" i="20"/>
  <c r="Q81" i="20"/>
  <c r="O91" i="21"/>
  <c r="O91" i="22" s="1"/>
  <c r="Q80" i="20"/>
  <c r="AD80" i="20"/>
  <c r="O76" i="21"/>
  <c r="AD11" i="20"/>
  <c r="Q11" i="20"/>
  <c r="BV11" i="20" s="1"/>
  <c r="AD74" i="20"/>
  <c r="Q74" i="20"/>
  <c r="Q92" i="20"/>
  <c r="Q10" i="21"/>
  <c r="Q10" i="22" s="1"/>
  <c r="P80" i="21"/>
  <c r="Q82" i="20"/>
  <c r="AD82" i="20"/>
  <c r="AD71" i="20"/>
  <c r="Q71" i="20"/>
  <c r="AD24" i="20"/>
  <c r="Q24" i="20"/>
  <c r="BV24" i="20" s="1"/>
  <c r="P74" i="21"/>
  <c r="Q75" i="20"/>
  <c r="P76" i="20"/>
  <c r="BU76" i="20" s="1"/>
  <c r="AD75" i="20"/>
  <c r="AD42" i="20"/>
  <c r="Q42" i="20"/>
  <c r="BV42" i="20" s="1"/>
  <c r="Q25" i="20"/>
  <c r="BV25" i="20" s="1"/>
  <c r="AD25" i="20"/>
  <c r="Q84" i="20"/>
  <c r="AD84" i="20"/>
  <c r="Q90" i="20"/>
  <c r="BV90" i="20" s="1"/>
  <c r="AD90" i="20"/>
  <c r="Q66" i="20"/>
  <c r="AD66" i="20"/>
  <c r="AD26" i="20"/>
  <c r="Q26" i="20"/>
  <c r="BV26" i="20" s="1"/>
  <c r="Q79" i="20"/>
  <c r="AD79" i="20"/>
  <c r="P92" i="21"/>
  <c r="Q72" i="20"/>
  <c r="P73" i="20"/>
  <c r="BU73" i="20" s="1"/>
  <c r="AD72" i="20"/>
  <c r="P69" i="20"/>
  <c r="BU69" i="20" s="1"/>
  <c r="O70" i="20"/>
  <c r="BT70" i="20" s="1"/>
  <c r="Q48" i="20"/>
  <c r="BV48" i="20" s="1"/>
  <c r="AD48" i="20"/>
  <c r="P68" i="20"/>
  <c r="AD21" i="20"/>
  <c r="Q21" i="20"/>
  <c r="BV21" i="20" s="1"/>
  <c r="P11" i="21"/>
  <c r="P11" i="22" s="1"/>
  <c r="AD23" i="20"/>
  <c r="Q23" i="20"/>
  <c r="BV23" i="20" s="1"/>
  <c r="AD50" i="20"/>
  <c r="Q50" i="20"/>
  <c r="BV50" i="20" s="1"/>
  <c r="Q89" i="20"/>
  <c r="BV89" i="20" s="1"/>
  <c r="P93" i="20"/>
  <c r="BU93" i="20" s="1"/>
  <c r="AD89" i="20"/>
  <c r="AD41" i="20"/>
  <c r="Q41" i="20"/>
  <c r="BV41" i="20" s="1"/>
  <c r="AD22" i="20"/>
  <c r="Q22" i="20"/>
  <c r="BV22" i="20" s="1"/>
  <c r="AD83" i="20"/>
  <c r="Q83" i="20"/>
  <c r="P91" i="20"/>
  <c r="AD43" i="20"/>
  <c r="Q43" i="20"/>
  <c r="BV43" i="20" s="1"/>
  <c r="Q49" i="20"/>
  <c r="BV49" i="20" s="1"/>
  <c r="AD49" i="20"/>
  <c r="AD12" i="20"/>
  <c r="Q12" i="20"/>
  <c r="BV12" i="20" s="1"/>
  <c r="P12" i="21"/>
  <c r="P12" i="22" s="1"/>
  <c r="Q13" i="20"/>
  <c r="BV13" i="20" s="1"/>
  <c r="AD13" i="20"/>
  <c r="P78" i="21"/>
  <c r="AD78" i="20"/>
  <c r="Q78" i="20"/>
  <c r="BV78" i="20" s="1"/>
  <c r="P13" i="21"/>
  <c r="P13" i="22" s="1"/>
  <c r="P85" i="21"/>
  <c r="Q85" i="20"/>
  <c r="AD85" i="20"/>
  <c r="O9" i="21"/>
  <c r="P9" i="20"/>
  <c r="BU9" i="20" s="1"/>
  <c r="O6" i="20"/>
  <c r="BT6" i="20" s="1"/>
  <c r="AC384" i="20" l="1"/>
  <c r="AC384" i="21" s="1"/>
  <c r="AC384" i="22" s="1"/>
  <c r="AE384" i="20"/>
  <c r="CG384" i="20"/>
  <c r="AA411" i="20"/>
  <c r="CE411" i="20"/>
  <c r="Z383" i="21"/>
  <c r="Z383" i="22" s="1"/>
  <c r="CE383" i="20"/>
  <c r="Z395" i="21"/>
  <c r="Z395" i="22" s="1"/>
  <c r="CE395" i="20"/>
  <c r="Z136" i="21"/>
  <c r="Z136" i="22" s="1"/>
  <c r="CE136" i="20"/>
  <c r="Z413" i="21"/>
  <c r="Z413" i="22" s="1"/>
  <c r="CE413" i="20"/>
  <c r="Z385" i="21"/>
  <c r="Z385" i="22" s="1"/>
  <c r="CE385" i="20"/>
  <c r="Z391" i="21"/>
  <c r="Z391" i="22" s="1"/>
  <c r="CE391" i="20"/>
  <c r="Z397" i="21"/>
  <c r="Z397" i="22" s="1"/>
  <c r="CE397" i="20"/>
  <c r="AA413" i="20"/>
  <c r="AA397" i="20"/>
  <c r="Y398" i="21"/>
  <c r="Y398" i="22" s="1"/>
  <c r="CD398" i="20"/>
  <c r="Y421" i="21"/>
  <c r="Y421" i="22" s="1"/>
  <c r="CD421" i="20"/>
  <c r="Y396" i="21"/>
  <c r="Y396" i="22" s="1"/>
  <c r="CD396" i="20"/>
  <c r="Y419" i="21"/>
  <c r="Y419" i="22" s="1"/>
  <c r="CD419" i="20"/>
  <c r="Z419" i="20"/>
  <c r="Y408" i="21"/>
  <c r="CD408" i="20"/>
  <c r="Y393" i="21"/>
  <c r="Y393" i="22" s="1"/>
  <c r="CD393" i="20"/>
  <c r="AA391" i="20"/>
  <c r="Z408" i="20"/>
  <c r="Z396" i="20"/>
  <c r="AA383" i="20"/>
  <c r="AD84" i="21"/>
  <c r="AD84" i="22" s="1"/>
  <c r="AA385" i="20"/>
  <c r="AD86" i="21"/>
  <c r="AD86" i="22" s="1"/>
  <c r="AD71" i="21"/>
  <c r="AD71" i="22" s="1"/>
  <c r="Z421" i="20"/>
  <c r="P83" i="22"/>
  <c r="P66" i="22"/>
  <c r="AD66" i="21"/>
  <c r="AD66" i="22" s="1"/>
  <c r="V378" i="22"/>
  <c r="AD82" i="21"/>
  <c r="AD82" i="22" s="1"/>
  <c r="O70" i="21"/>
  <c r="AD81" i="21"/>
  <c r="AD81" i="22" s="1"/>
  <c r="AD90" i="21"/>
  <c r="AD90" i="22" s="1"/>
  <c r="P81" i="22"/>
  <c r="AD75" i="21"/>
  <c r="Z411" i="21"/>
  <c r="Z411" i="22" s="1"/>
  <c r="AD88" i="21"/>
  <c r="AD88" i="22" s="1"/>
  <c r="P72" i="22"/>
  <c r="P79" i="22"/>
  <c r="AD79" i="21"/>
  <c r="AD79" i="22" s="1"/>
  <c r="P73" i="21"/>
  <c r="Q75" i="21"/>
  <c r="Q75" i="22" s="1"/>
  <c r="BV75" i="20"/>
  <c r="CC392" i="20"/>
  <c r="X409" i="21"/>
  <c r="X410" i="21" s="1"/>
  <c r="CC409" i="20"/>
  <c r="Y394" i="20"/>
  <c r="CC394" i="20"/>
  <c r="X394" i="21"/>
  <c r="X394" i="22" s="1"/>
  <c r="X420" i="21"/>
  <c r="X420" i="22" s="1"/>
  <c r="CC420" i="20"/>
  <c r="Q72" i="21"/>
  <c r="Q72" i="22" s="1"/>
  <c r="BV72" i="20"/>
  <c r="Q85" i="21"/>
  <c r="Q85" i="22" s="1"/>
  <c r="BV85" i="20"/>
  <c r="P91" i="21"/>
  <c r="P91" i="22" s="1"/>
  <c r="BU91" i="20"/>
  <c r="Q92" i="21"/>
  <c r="Q92" i="22" s="1"/>
  <c r="BV92" i="20"/>
  <c r="CC380" i="20"/>
  <c r="CC381" i="20"/>
  <c r="Q66" i="21"/>
  <c r="Q66" i="22" s="1"/>
  <c r="BV66" i="20"/>
  <c r="T185" i="21"/>
  <c r="BY185" i="20"/>
  <c r="P68" i="21"/>
  <c r="AD68" i="21" s="1"/>
  <c r="BU68" i="20"/>
  <c r="Q80" i="21"/>
  <c r="Q80" i="22" s="1"/>
  <c r="BV80" i="20"/>
  <c r="Q83" i="21"/>
  <c r="Q83" i="22" s="1"/>
  <c r="BV83" i="20"/>
  <c r="Q71" i="21"/>
  <c r="Q71" i="22" s="1"/>
  <c r="BV71" i="20"/>
  <c r="W379" i="20"/>
  <c r="CB379" i="20" s="1"/>
  <c r="CB378" i="20"/>
  <c r="AA322" i="21"/>
  <c r="AB322" i="20"/>
  <c r="Q82" i="21"/>
  <c r="Q82" i="22" s="1"/>
  <c r="BV82" i="20"/>
  <c r="Q79" i="21"/>
  <c r="Q79" i="22" s="1"/>
  <c r="BV79" i="20"/>
  <c r="Q74" i="21"/>
  <c r="Q74" i="22" s="1"/>
  <c r="BV74" i="20"/>
  <c r="R84" i="20"/>
  <c r="BW84" i="20" s="1"/>
  <c r="BV84" i="20"/>
  <c r="Q88" i="21"/>
  <c r="Q88" i="22" s="1"/>
  <c r="BV88" i="20"/>
  <c r="Z322" i="22"/>
  <c r="X412" i="21"/>
  <c r="CC412" i="20"/>
  <c r="Q86" i="21"/>
  <c r="BV86" i="20"/>
  <c r="Q81" i="21"/>
  <c r="BV81" i="20"/>
  <c r="O9" i="22"/>
  <c r="P78" i="22"/>
  <c r="N6" i="22"/>
  <c r="AB384" i="21"/>
  <c r="AB384" i="22" s="1"/>
  <c r="AA395" i="20"/>
  <c r="X380" i="21"/>
  <c r="Y380" i="20"/>
  <c r="X377" i="20"/>
  <c r="CC377" i="20" s="1"/>
  <c r="Y412" i="20"/>
  <c r="X418" i="20"/>
  <c r="CC418" i="20" s="1"/>
  <c r="X392" i="21"/>
  <c r="X401" i="20"/>
  <c r="CC401" i="20" s="1"/>
  <c r="Y392" i="20"/>
  <c r="CD392" i="20" s="1"/>
  <c r="Z398" i="20"/>
  <c r="W412" i="22"/>
  <c r="W418" i="21"/>
  <c r="W380" i="22"/>
  <c r="W377" i="21"/>
  <c r="W401" i="21"/>
  <c r="X381" i="21"/>
  <c r="X390" i="20"/>
  <c r="CC390" i="20" s="1"/>
  <c r="Y381" i="20"/>
  <c r="CD381" i="20" s="1"/>
  <c r="X378" i="20"/>
  <c r="X410" i="20"/>
  <c r="CC410" i="20" s="1"/>
  <c r="Y409" i="20"/>
  <c r="CD409" i="20" s="1"/>
  <c r="Y420" i="20"/>
  <c r="CD420" i="20" s="1"/>
  <c r="X424" i="20"/>
  <c r="CC424" i="20" s="1"/>
  <c r="W410" i="21"/>
  <c r="W409" i="22"/>
  <c r="P76" i="21"/>
  <c r="P74" i="22"/>
  <c r="W378" i="21"/>
  <c r="W381" i="22"/>
  <c r="W390" i="21"/>
  <c r="W424" i="21"/>
  <c r="W424" i="22" s="1"/>
  <c r="W420" i="22"/>
  <c r="Z393" i="20"/>
  <c r="P37" i="22"/>
  <c r="AD23" i="21"/>
  <c r="AD23" i="22" s="1"/>
  <c r="P23" i="22"/>
  <c r="AD50" i="21"/>
  <c r="AD50" i="22" s="1"/>
  <c r="P50" i="22"/>
  <c r="AD80" i="21"/>
  <c r="AD80" i="22" s="1"/>
  <c r="P80" i="22"/>
  <c r="P24" i="22"/>
  <c r="AD26" i="21"/>
  <c r="AD26" i="22" s="1"/>
  <c r="P26" i="22"/>
  <c r="AD92" i="21"/>
  <c r="AD92" i="22" s="1"/>
  <c r="P92" i="22"/>
  <c r="AD21" i="21"/>
  <c r="AD21" i="22" s="1"/>
  <c r="P21" i="22"/>
  <c r="AD49" i="21"/>
  <c r="AD49" i="22" s="1"/>
  <c r="P49" i="22"/>
  <c r="P43" i="22"/>
  <c r="AD42" i="21"/>
  <c r="AD42" i="22" s="1"/>
  <c r="P42" i="22"/>
  <c r="AD85" i="21"/>
  <c r="AD85" i="22" s="1"/>
  <c r="P85" i="22"/>
  <c r="O52" i="21"/>
  <c r="O52" i="22" s="1"/>
  <c r="O47" i="22"/>
  <c r="AD48" i="21"/>
  <c r="AD48" i="22" s="1"/>
  <c r="P48" i="22"/>
  <c r="AD22" i="21"/>
  <c r="AD22" i="22" s="1"/>
  <c r="P22" i="22"/>
  <c r="AD25" i="21"/>
  <c r="AD25" i="22" s="1"/>
  <c r="P25" i="22"/>
  <c r="AD41" i="21"/>
  <c r="AD41" i="22" s="1"/>
  <c r="P41" i="22"/>
  <c r="AD20" i="21"/>
  <c r="AD20" i="22" s="1"/>
  <c r="P20" i="22"/>
  <c r="AD89" i="21"/>
  <c r="AD89" i="22" s="1"/>
  <c r="P89" i="22"/>
  <c r="AD72" i="22"/>
  <c r="AD78" i="21"/>
  <c r="AD78" i="22" s="1"/>
  <c r="AD43" i="21"/>
  <c r="AD43" i="22" s="1"/>
  <c r="AD24" i="21"/>
  <c r="AD24" i="22" s="1"/>
  <c r="AD40" i="21"/>
  <c r="AD40" i="22" s="1"/>
  <c r="Q50" i="21"/>
  <c r="Q25" i="21"/>
  <c r="Z140" i="21"/>
  <c r="Z140" i="22" s="1"/>
  <c r="AA140" i="20"/>
  <c r="CF140" i="20" s="1"/>
  <c r="Q49" i="21"/>
  <c r="Q21" i="21"/>
  <c r="Q26" i="21"/>
  <c r="Q26" i="22" s="1"/>
  <c r="Q24" i="21"/>
  <c r="P93" i="21"/>
  <c r="P47" i="21"/>
  <c r="AD11" i="21"/>
  <c r="AD11" i="22" s="1"/>
  <c r="AD93" i="20"/>
  <c r="Q40" i="21"/>
  <c r="AD12" i="21"/>
  <c r="AD12" i="22" s="1"/>
  <c r="Q37" i="21"/>
  <c r="Q37" i="22" s="1"/>
  <c r="AD74" i="21"/>
  <c r="Q13" i="21"/>
  <c r="Q13" i="22" s="1"/>
  <c r="AD9" i="20"/>
  <c r="Q12" i="21"/>
  <c r="Q12" i="22" s="1"/>
  <c r="Q89" i="21"/>
  <c r="Q48" i="21"/>
  <c r="Q48" i="22" s="1"/>
  <c r="AD13" i="21"/>
  <c r="AD13" i="22" s="1"/>
  <c r="AD37" i="21"/>
  <c r="AD37" i="22" s="1"/>
  <c r="Y331" i="19"/>
  <c r="Y238" i="19"/>
  <c r="R326" i="21"/>
  <c r="R331" i="20"/>
  <c r="BW331" i="20" s="1"/>
  <c r="R233" i="21"/>
  <c r="R238" i="20"/>
  <c r="BW238" i="20" s="1"/>
  <c r="AA229" i="21"/>
  <c r="AA229" i="22" s="1"/>
  <c r="R362" i="20"/>
  <c r="BW362" i="20" s="1"/>
  <c r="AB229" i="20"/>
  <c r="AA136" i="20"/>
  <c r="CF136" i="20" s="1"/>
  <c r="S185" i="22"/>
  <c r="Y136" i="22"/>
  <c r="R176" i="20"/>
  <c r="BW176" i="20" s="1"/>
  <c r="T278" i="20"/>
  <c r="S278" i="21"/>
  <c r="S371" i="20"/>
  <c r="BX371" i="20" s="1"/>
  <c r="U185" i="20"/>
  <c r="R37" i="20"/>
  <c r="BW37" i="20" s="1"/>
  <c r="Q20" i="21"/>
  <c r="Q20" i="22" s="1"/>
  <c r="R92" i="20"/>
  <c r="R66" i="20"/>
  <c r="BW66" i="20" s="1"/>
  <c r="Q47" i="20"/>
  <c r="BV47" i="20" s="1"/>
  <c r="AD47" i="20"/>
  <c r="P52" i="20"/>
  <c r="BU52" i="20" s="1"/>
  <c r="AD73" i="20"/>
  <c r="Q42" i="21"/>
  <c r="Q42" i="22" s="1"/>
  <c r="P69" i="21"/>
  <c r="R48" i="20"/>
  <c r="BW48" i="20" s="1"/>
  <c r="Q11" i="21"/>
  <c r="Q11" i="22" s="1"/>
  <c r="Q23" i="21"/>
  <c r="Q23" i="22" s="1"/>
  <c r="R90" i="20"/>
  <c r="Q84" i="21"/>
  <c r="Q84" i="22" s="1"/>
  <c r="AD76" i="20"/>
  <c r="R43" i="20"/>
  <c r="BW43" i="20" s="1"/>
  <c r="R49" i="20"/>
  <c r="BW49" i="20" s="1"/>
  <c r="Q43" i="21"/>
  <c r="Q43" i="22" s="1"/>
  <c r="Q91" i="20"/>
  <c r="BV91" i="20" s="1"/>
  <c r="AD91" i="20"/>
  <c r="Q22" i="21"/>
  <c r="Q22" i="22" s="1"/>
  <c r="R50" i="20"/>
  <c r="BW50" i="20" s="1"/>
  <c r="R72" i="20"/>
  <c r="BW72" i="20" s="1"/>
  <c r="Q73" i="20"/>
  <c r="BV73" i="20" s="1"/>
  <c r="Q90" i="21"/>
  <c r="Q90" i="22" s="1"/>
  <c r="R71" i="20"/>
  <c r="BW71" i="20" s="1"/>
  <c r="R74" i="20"/>
  <c r="Q41" i="21"/>
  <c r="Q41" i="22" s="1"/>
  <c r="Q93" i="20"/>
  <c r="BV93" i="20" s="1"/>
  <c r="R89" i="20"/>
  <c r="BW89" i="20" s="1"/>
  <c r="AD68" i="20"/>
  <c r="Q68" i="20"/>
  <c r="BV68" i="20" s="1"/>
  <c r="P70" i="20"/>
  <c r="BU70" i="20" s="1"/>
  <c r="AD69" i="20"/>
  <c r="Q69" i="20"/>
  <c r="BV69" i="20" s="1"/>
  <c r="R75" i="20"/>
  <c r="Q76" i="20"/>
  <c r="BV76" i="20" s="1"/>
  <c r="O6" i="21"/>
  <c r="O6" i="22" s="1"/>
  <c r="Q78" i="21"/>
  <c r="Q78" i="22" s="1"/>
  <c r="Q9" i="20"/>
  <c r="BV9" i="20" s="1"/>
  <c r="P6" i="20"/>
  <c r="BU6" i="20" s="1"/>
  <c r="AE6" i="19"/>
  <c r="P9" i="21"/>
  <c r="AD6" i="19"/>
  <c r="CG322" i="20" l="1"/>
  <c r="AC322" i="20"/>
  <c r="AC322" i="21" s="1"/>
  <c r="AC322" i="22" s="1"/>
  <c r="CG229" i="20"/>
  <c r="AC229" i="20"/>
  <c r="AC229" i="21" s="1"/>
  <c r="AC229" i="22" s="1"/>
  <c r="AA383" i="21"/>
  <c r="AA383" i="22" s="1"/>
  <c r="CF383" i="20"/>
  <c r="AA395" i="21"/>
  <c r="AA395" i="22" s="1"/>
  <c r="CF395" i="20"/>
  <c r="AA397" i="21"/>
  <c r="AA397" i="22" s="1"/>
  <c r="CF397" i="20"/>
  <c r="AA413" i="21"/>
  <c r="AA413" i="22" s="1"/>
  <c r="CF413" i="20"/>
  <c r="AA391" i="21"/>
  <c r="AA391" i="22" s="1"/>
  <c r="CF391" i="20"/>
  <c r="AA385" i="21"/>
  <c r="AA385" i="22" s="1"/>
  <c r="CF385" i="20"/>
  <c r="AB411" i="20"/>
  <c r="CF411" i="20"/>
  <c r="AA411" i="21"/>
  <c r="AA411" i="22" s="1"/>
  <c r="Z408" i="21"/>
  <c r="Z408" i="22" s="1"/>
  <c r="CE408" i="20"/>
  <c r="AA398" i="20"/>
  <c r="CE398" i="20"/>
  <c r="Z393" i="21"/>
  <c r="Z393" i="22" s="1"/>
  <c r="CE393" i="20"/>
  <c r="Z396" i="21"/>
  <c r="Z396" i="22" s="1"/>
  <c r="CE396" i="20"/>
  <c r="AA419" i="20"/>
  <c r="CE419" i="20"/>
  <c r="Z421" i="21"/>
  <c r="Z421" i="22" s="1"/>
  <c r="CE421" i="20"/>
  <c r="Z419" i="21"/>
  <c r="Z419" i="22" s="1"/>
  <c r="AD73" i="21"/>
  <c r="AB397" i="20"/>
  <c r="AB413" i="20"/>
  <c r="AB383" i="20"/>
  <c r="Y412" i="21"/>
  <c r="Y412" i="22" s="1"/>
  <c r="CD412" i="20"/>
  <c r="Y380" i="21"/>
  <c r="Y380" i="22" s="1"/>
  <c r="CD380" i="20"/>
  <c r="AB385" i="20"/>
  <c r="Z394" i="20"/>
  <c r="CD394" i="20"/>
  <c r="Y408" i="22"/>
  <c r="AA396" i="20"/>
  <c r="AA421" i="20"/>
  <c r="AB391" i="20"/>
  <c r="AD91" i="21"/>
  <c r="AD91" i="22" s="1"/>
  <c r="AA408" i="20"/>
  <c r="T185" i="22"/>
  <c r="X424" i="21"/>
  <c r="X424" i="22" s="1"/>
  <c r="Q73" i="21"/>
  <c r="AD75" i="22"/>
  <c r="Q81" i="22"/>
  <c r="X418" i="21"/>
  <c r="X412" i="22"/>
  <c r="X409" i="22"/>
  <c r="Q76" i="21"/>
  <c r="P68" i="22"/>
  <c r="U185" i="21"/>
  <c r="BZ185" i="20"/>
  <c r="X379" i="20"/>
  <c r="CC379" i="20" s="1"/>
  <c r="CC378" i="20"/>
  <c r="R90" i="21"/>
  <c r="R90" i="22" s="1"/>
  <c r="BW90" i="20"/>
  <c r="T278" i="21"/>
  <c r="T278" i="22" s="1"/>
  <c r="BY278" i="20"/>
  <c r="Q86" i="22"/>
  <c r="R92" i="21"/>
  <c r="R92" i="22" s="1"/>
  <c r="BW92" i="20"/>
  <c r="R75" i="21"/>
  <c r="R75" i="22" s="1"/>
  <c r="BW75" i="20"/>
  <c r="AA322" i="22"/>
  <c r="R74" i="21"/>
  <c r="BW74" i="20"/>
  <c r="R84" i="21"/>
  <c r="R84" i="22" s="1"/>
  <c r="AE322" i="20"/>
  <c r="AB322" i="21"/>
  <c r="Y394" i="21"/>
  <c r="Y394" i="22" s="1"/>
  <c r="P47" i="22"/>
  <c r="P69" i="22"/>
  <c r="R68" i="20"/>
  <c r="BW68" i="20" s="1"/>
  <c r="Q40" i="22"/>
  <c r="AE384" i="21"/>
  <c r="AE384" i="22" s="1"/>
  <c r="Y392" i="21"/>
  <c r="Z392" i="20"/>
  <c r="CE392" i="20" s="1"/>
  <c r="Y401" i="20"/>
  <c r="CD401" i="20" s="1"/>
  <c r="Z380" i="20"/>
  <c r="CE380" i="20" s="1"/>
  <c r="Y377" i="20"/>
  <c r="CD377" i="20" s="1"/>
  <c r="Y381" i="21"/>
  <c r="Y378" i="20"/>
  <c r="Y390" i="20"/>
  <c r="CD390" i="20" s="1"/>
  <c r="Z381" i="20"/>
  <c r="CE381" i="20" s="1"/>
  <c r="Z412" i="20"/>
  <c r="Y418" i="20"/>
  <c r="CD418" i="20" s="1"/>
  <c r="X380" i="22"/>
  <c r="X377" i="21"/>
  <c r="Y420" i="21"/>
  <c r="Z420" i="20"/>
  <c r="Y424" i="20"/>
  <c r="CD424" i="20" s="1"/>
  <c r="X401" i="21"/>
  <c r="AA393" i="20"/>
  <c r="X390" i="21"/>
  <c r="X381" i="22"/>
  <c r="X378" i="21"/>
  <c r="AD68" i="22"/>
  <c r="Y409" i="21"/>
  <c r="Z409" i="20"/>
  <c r="CE409" i="20" s="1"/>
  <c r="Y410" i="20"/>
  <c r="CD410" i="20" s="1"/>
  <c r="AB395" i="20"/>
  <c r="AD74" i="22"/>
  <c r="W378" i="22"/>
  <c r="W379" i="21"/>
  <c r="Z398" i="21"/>
  <c r="Z398" i="22" s="1"/>
  <c r="AD93" i="21"/>
  <c r="AD9" i="21"/>
  <c r="AD9" i="22" s="1"/>
  <c r="P9" i="22"/>
  <c r="Q93" i="21"/>
  <c r="Q89" i="22"/>
  <c r="Q21" i="22"/>
  <c r="Q49" i="22"/>
  <c r="Q25" i="22"/>
  <c r="Q50" i="22"/>
  <c r="Q24" i="22"/>
  <c r="AD69" i="21"/>
  <c r="AD76" i="21"/>
  <c r="P52" i="21"/>
  <c r="P52" i="22" s="1"/>
  <c r="AA140" i="21"/>
  <c r="AA140" i="22" s="1"/>
  <c r="AB140" i="20"/>
  <c r="AD52" i="20"/>
  <c r="R47" i="20"/>
  <c r="BW47" i="20" s="1"/>
  <c r="AD6" i="20"/>
  <c r="AD47" i="21"/>
  <c r="AD47" i="22" s="1"/>
  <c r="R43" i="21"/>
  <c r="R43" i="22" s="1"/>
  <c r="R331" i="21"/>
  <c r="R331" i="22" s="1"/>
  <c r="R326" i="22"/>
  <c r="R238" i="21"/>
  <c r="R238" i="22" s="1"/>
  <c r="R233" i="22"/>
  <c r="Y308" i="19"/>
  <c r="X308" i="19"/>
  <c r="U308" i="19"/>
  <c r="T308" i="19"/>
  <c r="AE229" i="20"/>
  <c r="R364" i="20"/>
  <c r="BW364" i="20" s="1"/>
  <c r="AB229" i="21"/>
  <c r="R362" i="21"/>
  <c r="R178" i="20"/>
  <c r="BW178" i="20" s="1"/>
  <c r="R176" i="21"/>
  <c r="R357" i="20"/>
  <c r="BW357" i="20" s="1"/>
  <c r="AB136" i="20"/>
  <c r="S278" i="22"/>
  <c r="AA136" i="21"/>
  <c r="R171" i="20"/>
  <c r="BW171" i="20" s="1"/>
  <c r="V185" i="20"/>
  <c r="CA185" i="20" s="1"/>
  <c r="T371" i="20"/>
  <c r="BY371" i="20" s="1"/>
  <c r="S371" i="21"/>
  <c r="U278" i="20"/>
  <c r="BZ278" i="20" s="1"/>
  <c r="R37" i="21"/>
  <c r="R37" i="22" s="1"/>
  <c r="R48" i="21"/>
  <c r="R48" i="22" s="1"/>
  <c r="Q52" i="20"/>
  <c r="BV52" i="20" s="1"/>
  <c r="R66" i="21"/>
  <c r="Q47" i="21"/>
  <c r="Q47" i="22" s="1"/>
  <c r="P70" i="21"/>
  <c r="R50" i="21"/>
  <c r="R50" i="22" s="1"/>
  <c r="Q68" i="21"/>
  <c r="AD70" i="20"/>
  <c r="R73" i="20"/>
  <c r="BW73" i="20" s="1"/>
  <c r="R91" i="20"/>
  <c r="BW91" i="20" s="1"/>
  <c r="R49" i="21"/>
  <c r="R49" i="22" s="1"/>
  <c r="R71" i="21"/>
  <c r="R72" i="21"/>
  <c r="Q91" i="21"/>
  <c r="Q91" i="22" s="1"/>
  <c r="R76" i="20"/>
  <c r="BW76" i="20" s="1"/>
  <c r="Q70" i="20"/>
  <c r="BV70" i="20" s="1"/>
  <c r="R69" i="20"/>
  <c r="Q69" i="21"/>
  <c r="Q69" i="22" s="1"/>
  <c r="R89" i="21"/>
  <c r="R89" i="22" s="1"/>
  <c r="S43" i="20"/>
  <c r="BX43" i="20" s="1"/>
  <c r="P6" i="21"/>
  <c r="Q6" i="20"/>
  <c r="BV6" i="20" s="1"/>
  <c r="Q9" i="21"/>
  <c r="Q9" i="22" s="1"/>
  <c r="AC136" i="20" l="1"/>
  <c r="AC136" i="21" s="1"/>
  <c r="AC136" i="22" s="1"/>
  <c r="AC391" i="20"/>
  <c r="AC391" i="21" s="1"/>
  <c r="AC391" i="22" s="1"/>
  <c r="CG411" i="20"/>
  <c r="AC411" i="20"/>
  <c r="CG140" i="20"/>
  <c r="AC140" i="20"/>
  <c r="AC140" i="21" s="1"/>
  <c r="AC140" i="22" s="1"/>
  <c r="AC395" i="20"/>
  <c r="AC395" i="21" s="1"/>
  <c r="AC395" i="22" s="1"/>
  <c r="AC413" i="20"/>
  <c r="AC413" i="21" s="1"/>
  <c r="AC413" i="22" s="1"/>
  <c r="AC397" i="20"/>
  <c r="AC397" i="21" s="1"/>
  <c r="AC397" i="22" s="1"/>
  <c r="AC385" i="20"/>
  <c r="AC385" i="21" s="1"/>
  <c r="AC385" i="22" s="1"/>
  <c r="AC383" i="20"/>
  <c r="AC383" i="21" s="1"/>
  <c r="AC383" i="22" s="1"/>
  <c r="AE136" i="20"/>
  <c r="CG136" i="20"/>
  <c r="AE395" i="20"/>
  <c r="CG395" i="20"/>
  <c r="AE383" i="20"/>
  <c r="CG383" i="20"/>
  <c r="AE391" i="20"/>
  <c r="CG391" i="20"/>
  <c r="AE413" i="20"/>
  <c r="CG413" i="20"/>
  <c r="AE397" i="20"/>
  <c r="CG397" i="20"/>
  <c r="AG140" i="20"/>
  <c r="AE385" i="20"/>
  <c r="CG385" i="20"/>
  <c r="AG411" i="20"/>
  <c r="AG391" i="20"/>
  <c r="Y377" i="21"/>
  <c r="AB419" i="20"/>
  <c r="CF419" i="20"/>
  <c r="AE411" i="20"/>
  <c r="AB411" i="21"/>
  <c r="AG411" i="21" s="1"/>
  <c r="AA408" i="21"/>
  <c r="CF408" i="20"/>
  <c r="AA393" i="21"/>
  <c r="AA393" i="22" s="1"/>
  <c r="CF393" i="20"/>
  <c r="AG419" i="20"/>
  <c r="AA421" i="21"/>
  <c r="AA421" i="22" s="1"/>
  <c r="CF421" i="20"/>
  <c r="AA396" i="21"/>
  <c r="AA396" i="22" s="1"/>
  <c r="CF396" i="20"/>
  <c r="AB398" i="20"/>
  <c r="CF398" i="20"/>
  <c r="AB383" i="21"/>
  <c r="AB383" i="22" s="1"/>
  <c r="AA419" i="21"/>
  <c r="AA419" i="22" s="1"/>
  <c r="AA394" i="20"/>
  <c r="CE394" i="20"/>
  <c r="Z420" i="21"/>
  <c r="CE420" i="20"/>
  <c r="AA398" i="21"/>
  <c r="AA398" i="22" s="1"/>
  <c r="Z412" i="21"/>
  <c r="CE412" i="20"/>
  <c r="Y418" i="21"/>
  <c r="AB397" i="21"/>
  <c r="AB397" i="22" s="1"/>
  <c r="AB413" i="21"/>
  <c r="AE413" i="21" s="1"/>
  <c r="AE413" i="22" s="1"/>
  <c r="AB391" i="21"/>
  <c r="AB391" i="22" s="1"/>
  <c r="Z394" i="21"/>
  <c r="Z394" i="22" s="1"/>
  <c r="AB408" i="20"/>
  <c r="AB396" i="20"/>
  <c r="AB385" i="21"/>
  <c r="AB385" i="22" s="1"/>
  <c r="Y379" i="20"/>
  <c r="CD379" i="20" s="1"/>
  <c r="CD378" i="20"/>
  <c r="AB421" i="20"/>
  <c r="R68" i="21"/>
  <c r="R68" i="22" s="1"/>
  <c r="U185" i="22"/>
  <c r="R76" i="21"/>
  <c r="R74" i="22"/>
  <c r="AB322" i="22"/>
  <c r="R69" i="21"/>
  <c r="R69" i="22" s="1"/>
  <c r="BW69" i="20"/>
  <c r="AE322" i="21"/>
  <c r="AE322" i="22" s="1"/>
  <c r="R71" i="22"/>
  <c r="R66" i="22"/>
  <c r="R72" i="22"/>
  <c r="Q68" i="22"/>
  <c r="Z409" i="21"/>
  <c r="AA409" i="20"/>
  <c r="Z410" i="20"/>
  <c r="CE410" i="20" s="1"/>
  <c r="Z380" i="21"/>
  <c r="AA380" i="20"/>
  <c r="CF380" i="20" s="1"/>
  <c r="Z377" i="20"/>
  <c r="CE377" i="20" s="1"/>
  <c r="Y410" i="21"/>
  <c r="Y409" i="22"/>
  <c r="Y390" i="21"/>
  <c r="Y381" i="22"/>
  <c r="Y378" i="21"/>
  <c r="AA420" i="20"/>
  <c r="Z424" i="20"/>
  <c r="CE424" i="20" s="1"/>
  <c r="Z378" i="20"/>
  <c r="AA381" i="20"/>
  <c r="CF381" i="20" s="1"/>
  <c r="Z390" i="20"/>
  <c r="CE390" i="20" s="1"/>
  <c r="Y420" i="22"/>
  <c r="Y424" i="21"/>
  <c r="Y424" i="22" s="1"/>
  <c r="Z392" i="21"/>
  <c r="AA392" i="20"/>
  <c r="CF392" i="20" s="1"/>
  <c r="Z401" i="20"/>
  <c r="CE401" i="20" s="1"/>
  <c r="X379" i="21"/>
  <c r="X378" i="22"/>
  <c r="AB395" i="21"/>
  <c r="AB393" i="20"/>
  <c r="AA412" i="20"/>
  <c r="Z418" i="20"/>
  <c r="CE418" i="20" s="1"/>
  <c r="Y401" i="21"/>
  <c r="Z381" i="21"/>
  <c r="AD69" i="22"/>
  <c r="AD6" i="21"/>
  <c r="AD6" i="22" s="1"/>
  <c r="P6" i="22"/>
  <c r="AD70" i="21"/>
  <c r="V185" i="21"/>
  <c r="W185" i="20"/>
  <c r="AD52" i="21"/>
  <c r="Q52" i="21"/>
  <c r="Q52" i="22" s="1"/>
  <c r="R47" i="21"/>
  <c r="R52" i="20"/>
  <c r="BW52" i="20" s="1"/>
  <c r="AE140" i="20"/>
  <c r="AB140" i="21"/>
  <c r="AG140" i="21" s="1"/>
  <c r="AB136" i="21"/>
  <c r="R178" i="21"/>
  <c r="AA136" i="22"/>
  <c r="R362" i="22"/>
  <c r="S371" i="22"/>
  <c r="R357" i="21"/>
  <c r="R364" i="21"/>
  <c r="R171" i="21"/>
  <c r="AB229" i="22"/>
  <c r="AE229" i="21"/>
  <c r="AE229" i="22" s="1"/>
  <c r="V278" i="20"/>
  <c r="CA278" i="20" s="1"/>
  <c r="U371" i="20"/>
  <c r="BZ371" i="20" s="1"/>
  <c r="U278" i="21"/>
  <c r="T371" i="21"/>
  <c r="T43" i="20"/>
  <c r="BY43" i="20" s="1"/>
  <c r="R70" i="20"/>
  <c r="BW70" i="20" s="1"/>
  <c r="R91" i="21"/>
  <c r="R91" i="22" s="1"/>
  <c r="R73" i="21"/>
  <c r="S43" i="21"/>
  <c r="S43" i="22" s="1"/>
  <c r="Q70" i="21"/>
  <c r="S92" i="20"/>
  <c r="BX92" i="20" s="1"/>
  <c r="Q6" i="21"/>
  <c r="Q6" i="22" s="1"/>
  <c r="AC398" i="20" l="1"/>
  <c r="AC398" i="21" s="1"/>
  <c r="AC398" i="22" s="1"/>
  <c r="AC421" i="20"/>
  <c r="AC421" i="21" s="1"/>
  <c r="AC421" i="22" s="1"/>
  <c r="AC411" i="21"/>
  <c r="AC419" i="20"/>
  <c r="AC419" i="21" s="1"/>
  <c r="AC419" i="22" s="1"/>
  <c r="AC393" i="20"/>
  <c r="AC393" i="21" s="1"/>
  <c r="AC393" i="22" s="1"/>
  <c r="AC396" i="20"/>
  <c r="AC396" i="21" s="1"/>
  <c r="AC396" i="22" s="1"/>
  <c r="AG408" i="20"/>
  <c r="AC408" i="20"/>
  <c r="AG391" i="21"/>
  <c r="AE396" i="20"/>
  <c r="CG396" i="20"/>
  <c r="AE419" i="20"/>
  <c r="CG419" i="20"/>
  <c r="AE393" i="20"/>
  <c r="CG393" i="20"/>
  <c r="AE408" i="20"/>
  <c r="CG408" i="20"/>
  <c r="AE398" i="20"/>
  <c r="CG398" i="20"/>
  <c r="AE421" i="20"/>
  <c r="CG421" i="20"/>
  <c r="AB398" i="21"/>
  <c r="AE398" i="21" s="1"/>
  <c r="AE398" i="22" s="1"/>
  <c r="AB419" i="21"/>
  <c r="AB419" i="22" s="1"/>
  <c r="AA408" i="22"/>
  <c r="AE411" i="21"/>
  <c r="AE411" i="22" s="1"/>
  <c r="AB411" i="22"/>
  <c r="AA420" i="21"/>
  <c r="AA424" i="21" s="1"/>
  <c r="AA424" i="22" s="1"/>
  <c r="CF420" i="20"/>
  <c r="AA412" i="21"/>
  <c r="AA412" i="22" s="1"/>
  <c r="CF412" i="20"/>
  <c r="AA409" i="21"/>
  <c r="AA410" i="21" s="1"/>
  <c r="CF409" i="20"/>
  <c r="AA394" i="21"/>
  <c r="AA394" i="22" s="1"/>
  <c r="CF394" i="20"/>
  <c r="AE383" i="21"/>
  <c r="AE383" i="22" s="1"/>
  <c r="Z420" i="22"/>
  <c r="Z424" i="21"/>
  <c r="Z424" i="22" s="1"/>
  <c r="Z418" i="21"/>
  <c r="Z412" i="22"/>
  <c r="AB413" i="22"/>
  <c r="AB394" i="20"/>
  <c r="Z379" i="20"/>
  <c r="CE379" i="20" s="1"/>
  <c r="CE378" i="20"/>
  <c r="AE397" i="21"/>
  <c r="AE397" i="22" s="1"/>
  <c r="AE385" i="21"/>
  <c r="AE385" i="22" s="1"/>
  <c r="AE391" i="21"/>
  <c r="AB396" i="21"/>
  <c r="AE396" i="21" s="1"/>
  <c r="AE396" i="22" s="1"/>
  <c r="AB408" i="21"/>
  <c r="AE408" i="21" s="1"/>
  <c r="AE408" i="22" s="1"/>
  <c r="AB421" i="21"/>
  <c r="AB421" i="22" s="1"/>
  <c r="R70" i="21"/>
  <c r="W185" i="21"/>
  <c r="CB185" i="20"/>
  <c r="R47" i="22"/>
  <c r="AB393" i="21"/>
  <c r="AB393" i="22" s="1"/>
  <c r="AB412" i="20"/>
  <c r="AA418" i="20"/>
  <c r="CF418" i="20" s="1"/>
  <c r="Z392" i="22"/>
  <c r="Z401" i="21"/>
  <c r="AA392" i="21"/>
  <c r="AB392" i="20"/>
  <c r="AA401" i="20"/>
  <c r="CF401" i="20" s="1"/>
  <c r="Z378" i="21"/>
  <c r="Z381" i="22"/>
  <c r="Z390" i="21"/>
  <c r="AA410" i="20"/>
  <c r="CF410" i="20" s="1"/>
  <c r="AB409" i="20"/>
  <c r="Y379" i="21"/>
  <c r="Y378" i="22"/>
  <c r="Z409" i="22"/>
  <c r="Z410" i="21"/>
  <c r="AB395" i="22"/>
  <c r="AE395" i="21"/>
  <c r="AE395" i="22" s="1"/>
  <c r="AB420" i="20"/>
  <c r="AA424" i="20"/>
  <c r="CF424" i="20" s="1"/>
  <c r="AA381" i="21"/>
  <c r="AA390" i="20"/>
  <c r="CF390" i="20" s="1"/>
  <c r="AB381" i="20"/>
  <c r="AA378" i="20"/>
  <c r="AA380" i="21"/>
  <c r="AB380" i="20"/>
  <c r="AA377" i="20"/>
  <c r="CF377" i="20" s="1"/>
  <c r="Z380" i="22"/>
  <c r="Z377" i="21"/>
  <c r="V185" i="22"/>
  <c r="V278" i="21"/>
  <c r="W278" i="20"/>
  <c r="R52" i="21"/>
  <c r="R52" i="22" s="1"/>
  <c r="AE140" i="21"/>
  <c r="AB140" i="22"/>
  <c r="AB136" i="22"/>
  <c r="AE136" i="21"/>
  <c r="AE136" i="22" s="1"/>
  <c r="R364" i="22"/>
  <c r="R357" i="22"/>
  <c r="T371" i="22"/>
  <c r="R171" i="22"/>
  <c r="U278" i="22"/>
  <c r="X185" i="20"/>
  <c r="V371" i="20"/>
  <c r="U371" i="21"/>
  <c r="U43" i="20"/>
  <c r="BZ43" i="20" s="1"/>
  <c r="T43" i="21"/>
  <c r="T43" i="22" s="1"/>
  <c r="T92" i="20"/>
  <c r="S92" i="21"/>
  <c r="S92" i="22" s="1"/>
  <c r="CG412" i="20" l="1"/>
  <c r="AC412" i="20"/>
  <c r="AC418" i="20" s="1"/>
  <c r="AE394" i="20"/>
  <c r="AC394" i="20"/>
  <c r="AC394" i="21" s="1"/>
  <c r="AC394" i="22" s="1"/>
  <c r="AC392" i="20"/>
  <c r="AC401" i="20" s="1"/>
  <c r="AC411" i="22"/>
  <c r="AC420" i="20"/>
  <c r="AC424" i="20" s="1"/>
  <c r="CG409" i="20"/>
  <c r="AC409" i="20"/>
  <c r="AC409" i="21" s="1"/>
  <c r="AC409" i="22" s="1"/>
  <c r="AC381" i="20"/>
  <c r="CG380" i="20"/>
  <c r="AC380" i="20"/>
  <c r="AC377" i="20" s="1"/>
  <c r="AC408" i="21"/>
  <c r="AB398" i="22"/>
  <c r="AG419" i="21"/>
  <c r="AB420" i="21"/>
  <c r="AB420" i="22" s="1"/>
  <c r="CG420" i="20"/>
  <c r="AB392" i="21"/>
  <c r="AG392" i="21" s="1"/>
  <c r="CG392" i="20"/>
  <c r="AB394" i="21"/>
  <c r="AE394" i="21" s="1"/>
  <c r="AE394" i="22" s="1"/>
  <c r="CG394" i="20"/>
  <c r="AG392" i="20"/>
  <c r="AG408" i="21"/>
  <c r="AG420" i="20"/>
  <c r="AB381" i="21"/>
  <c r="AB381" i="22" s="1"/>
  <c r="CG381" i="20"/>
  <c r="AG381" i="20"/>
  <c r="AG381" i="21"/>
  <c r="AG380" i="20"/>
  <c r="AG412" i="20"/>
  <c r="AE419" i="21"/>
  <c r="AE419" i="22" s="1"/>
  <c r="AA418" i="21"/>
  <c r="AA420" i="22"/>
  <c r="AA379" i="20"/>
  <c r="CF379" i="20" s="1"/>
  <c r="CF378" i="20"/>
  <c r="AA409" i="22"/>
  <c r="AB396" i="22"/>
  <c r="AB408" i="22"/>
  <c r="AE421" i="21"/>
  <c r="AE421" i="22" s="1"/>
  <c r="W371" i="20"/>
  <c r="CA371" i="20"/>
  <c r="T92" i="21"/>
  <c r="T92" i="22" s="1"/>
  <c r="BY92" i="20"/>
  <c r="X185" i="21"/>
  <c r="CC185" i="20"/>
  <c r="W278" i="21"/>
  <c r="CB278" i="20"/>
  <c r="AB409" i="21"/>
  <c r="AB409" i="22" s="1"/>
  <c r="AG409" i="20"/>
  <c r="AE393" i="21"/>
  <c r="AE393" i="22" s="1"/>
  <c r="AB392" i="22"/>
  <c r="AB380" i="21"/>
  <c r="AB390" i="21" s="1"/>
  <c r="AB377" i="20"/>
  <c r="CG377" i="20" s="1"/>
  <c r="AE380" i="20"/>
  <c r="AE377" i="20" s="1"/>
  <c r="AB412" i="21"/>
  <c r="AG412" i="21" s="1"/>
  <c r="AE412" i="20"/>
  <c r="AE418" i="20" s="1"/>
  <c r="AB418" i="20"/>
  <c r="CG418" i="20" s="1"/>
  <c r="AA380" i="22"/>
  <c r="AA377" i="21"/>
  <c r="AB401" i="20"/>
  <c r="CG401" i="20" s="1"/>
  <c r="AE392" i="20"/>
  <c r="AE401" i="20" s="1"/>
  <c r="AA381" i="22"/>
  <c r="AA390" i="21"/>
  <c r="AE420" i="20"/>
  <c r="AE424" i="20" s="1"/>
  <c r="AB424" i="20"/>
  <c r="CG424" i="20" s="1"/>
  <c r="AA392" i="22"/>
  <c r="AA401" i="21"/>
  <c r="Z379" i="21"/>
  <c r="Z378" i="22"/>
  <c r="AB390" i="20"/>
  <c r="CG390" i="20" s="1"/>
  <c r="AE381" i="20"/>
  <c r="AB378" i="20"/>
  <c r="CG378" i="20" s="1"/>
  <c r="AE409" i="20"/>
  <c r="AE410" i="20" s="1"/>
  <c r="AB410" i="20"/>
  <c r="CG410" i="20" s="1"/>
  <c r="AA378" i="21"/>
  <c r="V278" i="22"/>
  <c r="AE140" i="22"/>
  <c r="U43" i="21"/>
  <c r="U43" i="22" s="1"/>
  <c r="W185" i="22"/>
  <c r="U371" i="22"/>
  <c r="X278" i="20"/>
  <c r="V371" i="21"/>
  <c r="Y185" i="20"/>
  <c r="V43" i="20"/>
  <c r="CA43" i="20" s="1"/>
  <c r="U92" i="20"/>
  <c r="AE420" i="21" l="1"/>
  <c r="AE424" i="21" s="1"/>
  <c r="AG420" i="21"/>
  <c r="AC412" i="21"/>
  <c r="AC412" i="22" s="1"/>
  <c r="AB424" i="21"/>
  <c r="AB424" i="22" s="1"/>
  <c r="AB394" i="22"/>
  <c r="AE381" i="21"/>
  <c r="AE381" i="22" s="1"/>
  <c r="AC420" i="21"/>
  <c r="AC420" i="22" s="1"/>
  <c r="AC410" i="20"/>
  <c r="AC392" i="21"/>
  <c r="AC408" i="22"/>
  <c r="AC410" i="21"/>
  <c r="AC380" i="21"/>
  <c r="AC390" i="20"/>
  <c r="AC378" i="20"/>
  <c r="AC379" i="20" s="1"/>
  <c r="AC381" i="21"/>
  <c r="AE409" i="21"/>
  <c r="AE410" i="21" s="1"/>
  <c r="AB401" i="21"/>
  <c r="AE392" i="21"/>
  <c r="AE401" i="21" s="1"/>
  <c r="AG380" i="21"/>
  <c r="AG409" i="21"/>
  <c r="AG378" i="20"/>
  <c r="Y185" i="21"/>
  <c r="CD185" i="20"/>
  <c r="X185" i="22"/>
  <c r="AB410" i="21"/>
  <c r="X278" i="21"/>
  <c r="CC278" i="20"/>
  <c r="U92" i="21"/>
  <c r="U92" i="22" s="1"/>
  <c r="BZ92" i="20"/>
  <c r="W371" i="21"/>
  <c r="W371" i="22" s="1"/>
  <c r="CB371" i="20"/>
  <c r="AE390" i="20"/>
  <c r="AB380" i="22"/>
  <c r="AB377" i="21"/>
  <c r="AE380" i="21"/>
  <c r="AE380" i="22" s="1"/>
  <c r="AB379" i="20"/>
  <c r="CG379" i="20" s="1"/>
  <c r="AE378" i="20"/>
  <c r="AE379" i="20" s="1"/>
  <c r="AB412" i="22"/>
  <c r="AB418" i="21"/>
  <c r="AE412" i="21"/>
  <c r="AA378" i="22"/>
  <c r="AA379" i="21"/>
  <c r="AE420" i="22"/>
  <c r="AB378" i="21"/>
  <c r="AG378" i="21" s="1"/>
  <c r="W43" i="20"/>
  <c r="CB43" i="20" s="1"/>
  <c r="V43" i="21"/>
  <c r="W278" i="22"/>
  <c r="V371" i="22"/>
  <c r="Y278" i="20"/>
  <c r="Z185" i="20"/>
  <c r="X371" i="20"/>
  <c r="V92" i="20"/>
  <c r="AC418" i="21" l="1"/>
  <c r="AC424" i="21"/>
  <c r="AC424" i="22" s="1"/>
  <c r="AC401" i="21"/>
  <c r="AC392" i="22"/>
  <c r="AC390" i="21"/>
  <c r="AC381" i="22"/>
  <c r="AC378" i="21"/>
  <c r="AC380" i="22"/>
  <c r="AC377" i="21"/>
  <c r="AE409" i="22"/>
  <c r="Z185" i="21"/>
  <c r="Z185" i="22" s="1"/>
  <c r="CE185" i="20"/>
  <c r="Y185" i="22"/>
  <c r="Y278" i="21"/>
  <c r="CD278" i="20"/>
  <c r="X278" i="22"/>
  <c r="W92" i="20"/>
  <c r="CA92" i="20"/>
  <c r="X371" i="21"/>
  <c r="X371" i="22" s="1"/>
  <c r="CC371" i="20"/>
  <c r="AE390" i="21"/>
  <c r="AB379" i="21"/>
  <c r="AB378" i="22"/>
  <c r="AE378" i="21"/>
  <c r="AE378" i="22" s="1"/>
  <c r="AE412" i="22"/>
  <c r="AE418" i="21"/>
  <c r="V43" i="22"/>
  <c r="W43" i="21"/>
  <c r="W43" i="22" s="1"/>
  <c r="Y371" i="20"/>
  <c r="AA185" i="20"/>
  <c r="Z278" i="20"/>
  <c r="X43" i="20"/>
  <c r="CC43" i="20" s="1"/>
  <c r="V92" i="21"/>
  <c r="V92" i="22" s="1"/>
  <c r="AC379" i="21" l="1"/>
  <c r="AC378" i="22"/>
  <c r="AA185" i="21"/>
  <c r="CF185" i="20"/>
  <c r="Z278" i="21"/>
  <c r="CE278" i="20"/>
  <c r="Y278" i="22"/>
  <c r="Y371" i="21"/>
  <c r="CD371" i="20"/>
  <c r="W92" i="21"/>
  <c r="W92" i="22" s="1"/>
  <c r="CB92" i="20"/>
  <c r="X43" i="21"/>
  <c r="X43" i="22" s="1"/>
  <c r="AA278" i="20"/>
  <c r="Z371" i="20"/>
  <c r="AB185" i="20"/>
  <c r="Y43" i="20"/>
  <c r="CD43" i="20" s="1"/>
  <c r="X92" i="20"/>
  <c r="AC185" i="20" l="1"/>
  <c r="AC185" i="21" s="1"/>
  <c r="AC185" i="22" s="1"/>
  <c r="AE185" i="20"/>
  <c r="CG185" i="20"/>
  <c r="AA185" i="22"/>
  <c r="AA278" i="21"/>
  <c r="CF278" i="20"/>
  <c r="Z278" i="22"/>
  <c r="Z371" i="21"/>
  <c r="CE371" i="20"/>
  <c r="Y371" i="22"/>
  <c r="X92" i="21"/>
  <c r="X92" i="22" s="1"/>
  <c r="CC92" i="20"/>
  <c r="AB185" i="21"/>
  <c r="AA371" i="20"/>
  <c r="AB278" i="20"/>
  <c r="Z43" i="20"/>
  <c r="CE43" i="20" s="1"/>
  <c r="Y43" i="21"/>
  <c r="Y43" i="22" s="1"/>
  <c r="Y92" i="20"/>
  <c r="AC278" i="20" l="1"/>
  <c r="AC278" i="21" s="1"/>
  <c r="AC278" i="22" s="1"/>
  <c r="AB278" i="21"/>
  <c r="AE278" i="21" s="1"/>
  <c r="AE278" i="22" s="1"/>
  <c r="CG278" i="20"/>
  <c r="AA278" i="22"/>
  <c r="AA371" i="21"/>
  <c r="CF371" i="20"/>
  <c r="Z371" i="22"/>
  <c r="Y92" i="21"/>
  <c r="Y92" i="22" s="1"/>
  <c r="CD92" i="20"/>
  <c r="AB185" i="22"/>
  <c r="AE278" i="20"/>
  <c r="AB371" i="20"/>
  <c r="AE185" i="21"/>
  <c r="AE185" i="22" s="1"/>
  <c r="AA43" i="20"/>
  <c r="CF43" i="20" s="1"/>
  <c r="Z43" i="21"/>
  <c r="Z43" i="22" s="1"/>
  <c r="Z92" i="20"/>
  <c r="AC371" i="20" l="1"/>
  <c r="AC371" i="21" s="1"/>
  <c r="AC371" i="22" s="1"/>
  <c r="AB278" i="22"/>
  <c r="AE371" i="20"/>
  <c r="CG371" i="20"/>
  <c r="AA371" i="22"/>
  <c r="Z92" i="21"/>
  <c r="Z92" i="22" s="1"/>
  <c r="CE92" i="20"/>
  <c r="AA43" i="21"/>
  <c r="AB371" i="21"/>
  <c r="AB43" i="20"/>
  <c r="AA92" i="20"/>
  <c r="CG43" i="20" l="1"/>
  <c r="AC43" i="20"/>
  <c r="AC43" i="21" s="1"/>
  <c r="AC43" i="22" s="1"/>
  <c r="AA92" i="21"/>
  <c r="AA92" i="22" s="1"/>
  <c r="CF92" i="20"/>
  <c r="AA43" i="22"/>
  <c r="AE43" i="20"/>
  <c r="AB371" i="22"/>
  <c r="AE371" i="21"/>
  <c r="AE371" i="22" s="1"/>
  <c r="AB43" i="21"/>
  <c r="AB92" i="20"/>
  <c r="AC92" i="20" l="1"/>
  <c r="AC92" i="21" s="1"/>
  <c r="AC92" i="22" s="1"/>
  <c r="AE92" i="20"/>
  <c r="CG92" i="20"/>
  <c r="AE43" i="21"/>
  <c r="AE43" i="22" s="1"/>
  <c r="AB43" i="22"/>
  <c r="AB92" i="21"/>
  <c r="AB92" i="22" s="1"/>
  <c r="AE92" i="21" l="1"/>
  <c r="AE92" i="22" s="1"/>
  <c r="X113" i="19" l="1"/>
  <c r="Y113" i="19" l="1"/>
  <c r="AE113" i="19" s="1"/>
  <c r="X20" i="19"/>
  <c r="X133" i="19"/>
  <c r="AG113" i="19" l="1"/>
  <c r="Y20" i="19"/>
  <c r="AE20" i="19" s="1"/>
  <c r="Y133" i="19"/>
  <c r="AE133" i="19" s="1"/>
  <c r="R113" i="20"/>
  <c r="BW113" i="20" s="1"/>
  <c r="X40" i="19"/>
  <c r="X182" i="19"/>
  <c r="AG133" i="19" l="1"/>
  <c r="Y40" i="19"/>
  <c r="AG20" i="19"/>
  <c r="Y182" i="19"/>
  <c r="AE182" i="19" s="1"/>
  <c r="R113" i="21"/>
  <c r="X89" i="19"/>
  <c r="AG182" i="19" l="1"/>
  <c r="AE40" i="19"/>
  <c r="AG40" i="19"/>
  <c r="Y89" i="19"/>
  <c r="Y93" i="19" s="1"/>
  <c r="AG89" i="19"/>
  <c r="X93" i="19"/>
  <c r="R113" i="22"/>
  <c r="AE89" i="19" l="1"/>
  <c r="AE93" i="19" s="1"/>
  <c r="U6" i="19"/>
  <c r="T6" i="19"/>
  <c r="R41" i="20"/>
  <c r="BW41" i="20" s="1"/>
  <c r="R41" i="21" l="1"/>
  <c r="R320" i="20"/>
  <c r="BW320" i="20" s="1"/>
  <c r="R134" i="20"/>
  <c r="BW134" i="20" s="1"/>
  <c r="R227" i="20"/>
  <c r="BW227" i="20" s="1"/>
  <c r="R41" i="22" l="1"/>
  <c r="R227" i="21"/>
  <c r="R226" i="20"/>
  <c r="BW226" i="20" s="1"/>
  <c r="R320" i="21"/>
  <c r="R134" i="21"/>
  <c r="R133" i="20"/>
  <c r="BW133" i="20" s="1"/>
  <c r="R134" i="22" l="1"/>
  <c r="R320" i="22"/>
  <c r="R226" i="21"/>
  <c r="R133" i="21"/>
  <c r="R226" i="22" l="1"/>
  <c r="R133" i="22"/>
  <c r="T186" i="19" l="1"/>
  <c r="R88" i="20" l="1"/>
  <c r="BW88" i="20" s="1"/>
  <c r="X186" i="19"/>
  <c r="U186" i="19"/>
  <c r="T279" i="19"/>
  <c r="Y186" i="19"/>
  <c r="R186" i="19"/>
  <c r="R181" i="20"/>
  <c r="BW181" i="20" s="1"/>
  <c r="R279" i="19"/>
  <c r="R274" i="20"/>
  <c r="BW274" i="20" s="1"/>
  <c r="R93" i="20" l="1"/>
  <c r="BW93" i="20" s="1"/>
  <c r="R88" i="21"/>
  <c r="R372" i="19"/>
  <c r="R367" i="20"/>
  <c r="BW367" i="20" s="1"/>
  <c r="Y279" i="19"/>
  <c r="R186" i="20"/>
  <c r="BW186" i="20" s="1"/>
  <c r="R181" i="21"/>
  <c r="T372" i="19"/>
  <c r="R274" i="21"/>
  <c r="R279" i="20"/>
  <c r="BW279" i="20" s="1"/>
  <c r="X279" i="19"/>
  <c r="R88" i="22" l="1"/>
  <c r="R181" i="22"/>
  <c r="R274" i="22"/>
  <c r="R93" i="21"/>
  <c r="R279" i="21"/>
  <c r="X372" i="19"/>
  <c r="U279" i="19"/>
  <c r="R372" i="20"/>
  <c r="BW372" i="20" s="1"/>
  <c r="R367" i="21"/>
  <c r="R186" i="21"/>
  <c r="Y372" i="19"/>
  <c r="R367" i="22" l="1"/>
  <c r="R372" i="21"/>
  <c r="U372" i="19"/>
  <c r="R103" i="20" l="1"/>
  <c r="BW103" i="20" s="1"/>
  <c r="R103" i="21" l="1"/>
  <c r="R103" i="22" l="1"/>
  <c r="R102" i="20"/>
  <c r="BW102" i="20" s="1"/>
  <c r="R289" i="20" l="1"/>
  <c r="BW289" i="20" s="1"/>
  <c r="R102" i="21"/>
  <c r="R99" i="20"/>
  <c r="BW99" i="20" s="1"/>
  <c r="R99" i="21" l="1"/>
  <c r="R102" i="22"/>
  <c r="R288" i="20"/>
  <c r="BW288" i="20" s="1"/>
  <c r="R289" i="21"/>
  <c r="R289" i="22" l="1"/>
  <c r="R288" i="21"/>
  <c r="R288" i="22" l="1"/>
  <c r="R79" i="20" l="1"/>
  <c r="R265" i="20"/>
  <c r="BW265" i="20" s="1"/>
  <c r="R79" i="21" l="1"/>
  <c r="R79" i="22" s="1"/>
  <c r="BW79" i="20"/>
  <c r="R265" i="21"/>
  <c r="R80" i="20" l="1"/>
  <c r="R82" i="20"/>
  <c r="BW82" i="20" s="1"/>
  <c r="R267" i="20"/>
  <c r="BW267" i="20" s="1"/>
  <c r="R268" i="20"/>
  <c r="BW268" i="20" s="1"/>
  <c r="R269" i="20"/>
  <c r="BW269" i="20" s="1"/>
  <c r="R266" i="20"/>
  <c r="BW266" i="20" s="1"/>
  <c r="R80" i="21" l="1"/>
  <c r="R80" i="22" s="1"/>
  <c r="BW80" i="20"/>
  <c r="R82" i="21"/>
  <c r="R82" i="22" s="1"/>
  <c r="R268" i="21"/>
  <c r="R264" i="20"/>
  <c r="BW264" i="20" s="1"/>
  <c r="R269" i="21"/>
  <c r="R81" i="20"/>
  <c r="BW81" i="20" s="1"/>
  <c r="R266" i="21"/>
  <c r="R83" i="20"/>
  <c r="BW83" i="20" s="1"/>
  <c r="R267" i="21"/>
  <c r="R86" i="20" l="1"/>
  <c r="BW86" i="20" s="1"/>
  <c r="R267" i="22"/>
  <c r="R78" i="20"/>
  <c r="BW78" i="20" s="1"/>
  <c r="R81" i="21"/>
  <c r="R81" i="22" s="1"/>
  <c r="R264" i="21"/>
  <c r="R83" i="21"/>
  <c r="R83" i="22" s="1"/>
  <c r="R269" i="22"/>
  <c r="R85" i="20"/>
  <c r="BW85" i="20" s="1"/>
  <c r="R268" i="22"/>
  <c r="R86" i="21" l="1"/>
  <c r="R86" i="22" s="1"/>
  <c r="R85" i="21"/>
  <c r="R85" i="22" s="1"/>
  <c r="R78" i="21"/>
  <c r="R264" i="22"/>
  <c r="R78" i="22" l="1"/>
  <c r="U363" i="14" l="1"/>
  <c r="U318" i="14" l="1"/>
  <c r="R321" i="20"/>
  <c r="BW321" i="20" s="1"/>
  <c r="R321" i="21" l="1"/>
  <c r="R319" i="20"/>
  <c r="BW319" i="20" s="1"/>
  <c r="R40" i="20" l="1"/>
  <c r="BW40" i="20" s="1"/>
  <c r="R319" i="21"/>
  <c r="R285" i="20"/>
  <c r="BW285" i="20" s="1"/>
  <c r="R321" i="22"/>
  <c r="R42" i="20"/>
  <c r="BW42" i="20" s="1"/>
  <c r="R319" i="22" l="1"/>
  <c r="R285" i="21"/>
  <c r="R42" i="21"/>
  <c r="R42" i="22" s="1"/>
  <c r="R40" i="21"/>
  <c r="R40" i="22" l="1"/>
  <c r="R285" i="22"/>
  <c r="R25" i="20" l="1"/>
  <c r="BW25" i="20" s="1"/>
  <c r="R211" i="20"/>
  <c r="BW211" i="20" s="1"/>
  <c r="R212" i="20"/>
  <c r="BW212" i="20" s="1"/>
  <c r="R207" i="20"/>
  <c r="BW207" i="20" s="1"/>
  <c r="R210" i="20" l="1"/>
  <c r="R211" i="21"/>
  <c r="R211" i="22" s="1"/>
  <c r="R212" i="21"/>
  <c r="R209" i="20"/>
  <c r="BW209" i="20" s="1"/>
  <c r="R208" i="20"/>
  <c r="BW208" i="20" s="1"/>
  <c r="R25" i="21"/>
  <c r="R25" i="22" s="1"/>
  <c r="R207" i="21"/>
  <c r="R210" i="21" l="1"/>
  <c r="R210" i="22" s="1"/>
  <c r="BW210" i="20"/>
  <c r="R212" i="22"/>
  <c r="R206" i="20"/>
  <c r="BW206" i="20" s="1"/>
  <c r="R24" i="20"/>
  <c r="BW24" i="20" s="1"/>
  <c r="R23" i="20"/>
  <c r="BW23" i="20" s="1"/>
  <c r="R209" i="21"/>
  <c r="R21" i="20"/>
  <c r="BW21" i="20" s="1"/>
  <c r="R208" i="21"/>
  <c r="R22" i="20"/>
  <c r="BW22" i="20" s="1"/>
  <c r="R26" i="20"/>
  <c r="BW26" i="20" s="1"/>
  <c r="R208" i="22" l="1"/>
  <c r="R21" i="21"/>
  <c r="R21" i="22" s="1"/>
  <c r="R24" i="21"/>
  <c r="R24" i="22" s="1"/>
  <c r="R206" i="21"/>
  <c r="R20" i="20"/>
  <c r="BW20" i="20" s="1"/>
  <c r="R26" i="21"/>
  <c r="R26" i="22" s="1"/>
  <c r="R23" i="21"/>
  <c r="R23" i="22" s="1"/>
  <c r="R22" i="21"/>
  <c r="R22" i="22" s="1"/>
  <c r="R206" i="22" l="1"/>
  <c r="R20" i="21"/>
  <c r="R20" i="22" l="1"/>
  <c r="R196" i="20" l="1"/>
  <c r="BW196" i="20" s="1"/>
  <c r="R201" i="20"/>
  <c r="BW201" i="20" s="1"/>
  <c r="R200" i="20"/>
  <c r="BW200" i="20" s="1"/>
  <c r="R13" i="20" l="1"/>
  <c r="BW13" i="20" s="1"/>
  <c r="R196" i="21"/>
  <c r="R196" i="22" s="1"/>
  <c r="R12" i="20"/>
  <c r="BW12" i="20" s="1"/>
  <c r="R197" i="20"/>
  <c r="BW197" i="20" s="1"/>
  <c r="R200" i="21"/>
  <c r="R198" i="20"/>
  <c r="BW198" i="20" s="1"/>
  <c r="R199" i="20"/>
  <c r="BW199" i="20" s="1"/>
  <c r="R201" i="21"/>
  <c r="R14" i="20"/>
  <c r="BW14" i="20" s="1"/>
  <c r="R13" i="21" l="1"/>
  <c r="R201" i="22"/>
  <c r="R14" i="21"/>
  <c r="R14" i="22" s="1"/>
  <c r="R15" i="20"/>
  <c r="BW15" i="20" s="1"/>
  <c r="R200" i="22"/>
  <c r="R10" i="20"/>
  <c r="BW10" i="20" s="1"/>
  <c r="R12" i="21"/>
  <c r="R12" i="22" s="1"/>
  <c r="R195" i="20"/>
  <c r="BW195" i="20" s="1"/>
  <c r="R199" i="21"/>
  <c r="R11" i="20"/>
  <c r="BW11" i="20" s="1"/>
  <c r="R198" i="21"/>
  <c r="R197" i="21"/>
  <c r="R13" i="22" l="1"/>
  <c r="R9" i="20"/>
  <c r="BW9" i="20" s="1"/>
  <c r="R195" i="21"/>
  <c r="R192" i="20"/>
  <c r="BW192" i="20" s="1"/>
  <c r="R15" i="21"/>
  <c r="R15" i="22" s="1"/>
  <c r="R11" i="21"/>
  <c r="R11" i="22" s="1"/>
  <c r="R197" i="22"/>
  <c r="R198" i="22"/>
  <c r="R6" i="19"/>
  <c r="R199" i="22"/>
  <c r="R10" i="21"/>
  <c r="R10" i="22" s="1"/>
  <c r="R6" i="20" l="1"/>
  <c r="BW6" i="20" s="1"/>
  <c r="R9" i="21"/>
  <c r="R9" i="22" s="1"/>
  <c r="R195" i="22"/>
  <c r="R192" i="21"/>
  <c r="R192" i="22" l="1"/>
  <c r="R6" i="21"/>
  <c r="R6" i="22" s="1"/>
  <c r="R308" i="19" l="1"/>
  <c r="R298" i="20"/>
  <c r="BW298" i="20" s="1"/>
  <c r="R298" i="21" l="1"/>
  <c r="R308" i="20"/>
  <c r="BW308" i="20" s="1"/>
  <c r="R308" i="21" l="1"/>
  <c r="V10" i="14" l="1"/>
  <c r="S236" i="20" l="1"/>
  <c r="BX236" i="20" s="1"/>
  <c r="S329" i="20"/>
  <c r="BX329" i="20" s="1"/>
  <c r="S143" i="20"/>
  <c r="BX143" i="20" s="1"/>
  <c r="S304" i="20"/>
  <c r="BX304" i="20" s="1"/>
  <c r="S142" i="20"/>
  <c r="S305" i="20"/>
  <c r="S293" i="20"/>
  <c r="BX293" i="20" s="1"/>
  <c r="S294" i="20"/>
  <c r="S328" i="20"/>
  <c r="BX328" i="20" s="1"/>
  <c r="S235" i="20"/>
  <c r="S269" i="20"/>
  <c r="BX269" i="20" s="1"/>
  <c r="S212" i="20"/>
  <c r="S211" i="20"/>
  <c r="S201" i="20"/>
  <c r="S200" i="20"/>
  <c r="BX200" i="20" s="1"/>
  <c r="S130" i="20"/>
  <c r="BX130" i="20" s="1"/>
  <c r="S316" i="20"/>
  <c r="BX316" i="20" s="1"/>
  <c r="S108" i="20"/>
  <c r="BX108" i="20" s="1"/>
  <c r="S107" i="20"/>
  <c r="S196" i="20"/>
  <c r="BX196" i="20" s="1"/>
  <c r="S113" i="20"/>
  <c r="BX113" i="20" s="1"/>
  <c r="S118" i="20"/>
  <c r="S119" i="20"/>
  <c r="BX119" i="20" s="1"/>
  <c r="S299" i="20"/>
  <c r="BX299" i="20" s="1"/>
  <c r="S289" i="20"/>
  <c r="BX289" i="20" s="1"/>
  <c r="S114" i="20"/>
  <c r="BX114" i="20" s="1"/>
  <c r="S206" i="20"/>
  <c r="BX206" i="20" s="1"/>
  <c r="S300" i="20"/>
  <c r="S207" i="20"/>
  <c r="BX207" i="20" s="1"/>
  <c r="S103" i="20"/>
  <c r="T212" i="20" l="1"/>
  <c r="BY212" i="20" s="1"/>
  <c r="BX212" i="20"/>
  <c r="S235" i="21"/>
  <c r="BX235" i="20"/>
  <c r="T294" i="20"/>
  <c r="BY294" i="20" s="1"/>
  <c r="BX294" i="20"/>
  <c r="T201" i="20"/>
  <c r="BY201" i="20" s="1"/>
  <c r="BX201" i="20"/>
  <c r="S305" i="21"/>
  <c r="S305" i="22" s="1"/>
  <c r="BX305" i="20"/>
  <c r="S300" i="21"/>
  <c r="S300" i="22" s="1"/>
  <c r="BX300" i="20"/>
  <c r="T107" i="20"/>
  <c r="BY107" i="20" s="1"/>
  <c r="BX107" i="20"/>
  <c r="T103" i="20"/>
  <c r="BY103" i="20" s="1"/>
  <c r="BX103" i="20"/>
  <c r="S118" i="21"/>
  <c r="BX118" i="20"/>
  <c r="T211" i="20"/>
  <c r="BY211" i="20" s="1"/>
  <c r="BX211" i="20"/>
  <c r="S142" i="21"/>
  <c r="S142" i="22" s="1"/>
  <c r="BX142" i="20"/>
  <c r="T299" i="20"/>
  <c r="T299" i="21" s="1"/>
  <c r="S206" i="21"/>
  <c r="S206" i="22" s="1"/>
  <c r="S288" i="20"/>
  <c r="BX288" i="20" s="1"/>
  <c r="S319" i="20"/>
  <c r="BX319" i="20" s="1"/>
  <c r="S264" i="20"/>
  <c r="BX264" i="20" s="1"/>
  <c r="S367" i="20"/>
  <c r="BX367" i="20" s="1"/>
  <c r="S234" i="20"/>
  <c r="BX234" i="20" s="1"/>
  <c r="S168" i="20"/>
  <c r="BX168" i="20" s="1"/>
  <c r="S141" i="20"/>
  <c r="BX141" i="20" s="1"/>
  <c r="S159" i="20"/>
  <c r="BX159" i="20" s="1"/>
  <c r="S171" i="20"/>
  <c r="BX171" i="20" s="1"/>
  <c r="S102" i="20"/>
  <c r="BX102" i="20" s="1"/>
  <c r="S181" i="20"/>
  <c r="BX181" i="20" s="1"/>
  <c r="S327" i="20"/>
  <c r="BX327" i="20" s="1"/>
  <c r="S182" i="20"/>
  <c r="BX182" i="20" s="1"/>
  <c r="S255" i="20"/>
  <c r="BX255" i="20" s="1"/>
  <c r="S162" i="20"/>
  <c r="BX162" i="20" s="1"/>
  <c r="S351" i="20"/>
  <c r="BX351" i="20" s="1"/>
  <c r="S348" i="20"/>
  <c r="BX348" i="20" s="1"/>
  <c r="S165" i="20"/>
  <c r="BX165" i="20" s="1"/>
  <c r="S258" i="20"/>
  <c r="BX258" i="20" s="1"/>
  <c r="S133" i="20"/>
  <c r="BX133" i="20" s="1"/>
  <c r="S261" i="20"/>
  <c r="BX261" i="20" s="1"/>
  <c r="S357" i="20"/>
  <c r="BX357" i="20" s="1"/>
  <c r="S275" i="20"/>
  <c r="BX275" i="20" s="1"/>
  <c r="S161" i="20"/>
  <c r="BX161" i="20" s="1"/>
  <c r="S13" i="20"/>
  <c r="BX13" i="20" s="1"/>
  <c r="S10" i="20"/>
  <c r="S81" i="20"/>
  <c r="S50" i="20"/>
  <c r="BX50" i="20" s="1"/>
  <c r="S91" i="20"/>
  <c r="BX91" i="20" s="1"/>
  <c r="S135" i="20"/>
  <c r="S268" i="20"/>
  <c r="S228" i="20"/>
  <c r="S175" i="20"/>
  <c r="S363" i="20"/>
  <c r="S197" i="20"/>
  <c r="S320" i="20"/>
  <c r="S208" i="20"/>
  <c r="S350" i="20"/>
  <c r="BX350" i="20" s="1"/>
  <c r="S134" i="20"/>
  <c r="S176" i="20"/>
  <c r="S209" i="20"/>
  <c r="S266" i="20"/>
  <c r="S173" i="20"/>
  <c r="T118" i="20"/>
  <c r="S321" i="20"/>
  <c r="S267" i="20"/>
  <c r="BX267" i="20" s="1"/>
  <c r="S177" i="20"/>
  <c r="S359" i="20"/>
  <c r="S372" i="19"/>
  <c r="S270" i="20"/>
  <c r="S290" i="20"/>
  <c r="S298" i="20"/>
  <c r="BX298" i="20" s="1"/>
  <c r="S252" i="20"/>
  <c r="BX252" i="20" s="1"/>
  <c r="S174" i="20"/>
  <c r="S107" i="21"/>
  <c r="S369" i="20"/>
  <c r="S179" i="20"/>
  <c r="S292" i="20"/>
  <c r="BX292" i="20" s="1"/>
  <c r="T289" i="20"/>
  <c r="S289" i="21"/>
  <c r="T207" i="20"/>
  <c r="BY207" i="20" s="1"/>
  <c r="T114" i="20"/>
  <c r="BY114" i="20" s="1"/>
  <c r="T196" i="20"/>
  <c r="BY196" i="20" s="1"/>
  <c r="S196" i="21"/>
  <c r="T300" i="20"/>
  <c r="S195" i="20"/>
  <c r="BX195" i="20" s="1"/>
  <c r="S103" i="21"/>
  <c r="T119" i="20"/>
  <c r="BY119" i="20" s="1"/>
  <c r="S119" i="21"/>
  <c r="T206" i="20"/>
  <c r="S207" i="21"/>
  <c r="S114" i="21"/>
  <c r="T113" i="20"/>
  <c r="S113" i="21"/>
  <c r="S105" i="20"/>
  <c r="BX105" i="20" s="1"/>
  <c r="S299" i="21"/>
  <c r="T108" i="20"/>
  <c r="S108" i="21"/>
  <c r="S308" i="19"/>
  <c r="S116" i="20"/>
  <c r="BX116" i="20" s="1"/>
  <c r="S115" i="20"/>
  <c r="BX115" i="20" s="1"/>
  <c r="S117" i="20"/>
  <c r="BX117" i="20" s="1"/>
  <c r="S104" i="20"/>
  <c r="BX104" i="20" s="1"/>
  <c r="S316" i="21"/>
  <c r="T316" i="20"/>
  <c r="BY316" i="20" s="1"/>
  <c r="T130" i="20"/>
  <c r="S130" i="21"/>
  <c r="S106" i="20"/>
  <c r="BX106" i="20" s="1"/>
  <c r="S358" i="20"/>
  <c r="BX358" i="20" s="1"/>
  <c r="S201" i="21"/>
  <c r="T200" i="20"/>
  <c r="BY200" i="20" s="1"/>
  <c r="S200" i="21"/>
  <c r="S227" i="20"/>
  <c r="BX227" i="20" s="1"/>
  <c r="S345" i="20"/>
  <c r="BX345" i="20" s="1"/>
  <c r="S198" i="20"/>
  <c r="BX198" i="20" s="1"/>
  <c r="S172" i="20"/>
  <c r="BX172" i="20" s="1"/>
  <c r="S223" i="20"/>
  <c r="BX223" i="20" s="1"/>
  <c r="S265" i="20"/>
  <c r="BX265" i="20" s="1"/>
  <c r="S226" i="20"/>
  <c r="BX226" i="20" s="1"/>
  <c r="S199" i="20"/>
  <c r="BX199" i="20" s="1"/>
  <c r="S210" i="20"/>
  <c r="BX210" i="20" s="1"/>
  <c r="S212" i="21"/>
  <c r="S211" i="21"/>
  <c r="T269" i="20"/>
  <c r="S269" i="21"/>
  <c r="S274" i="20"/>
  <c r="BX274" i="20" s="1"/>
  <c r="S368" i="20"/>
  <c r="BX368" i="20" s="1"/>
  <c r="S186" i="19"/>
  <c r="S183" i="20"/>
  <c r="BX183" i="20" s="1"/>
  <c r="S276" i="20"/>
  <c r="BX276" i="20" s="1"/>
  <c r="S279" i="19"/>
  <c r="AE279" i="19"/>
  <c r="T328" i="20"/>
  <c r="S328" i="21"/>
  <c r="S365" i="20"/>
  <c r="BX365" i="20" s="1"/>
  <c r="T235" i="20"/>
  <c r="T293" i="20"/>
  <c r="BY293" i="20" s="1"/>
  <c r="S293" i="21"/>
  <c r="S238" i="19"/>
  <c r="S331" i="19"/>
  <c r="S326" i="20"/>
  <c r="BX326" i="20" s="1"/>
  <c r="S233" i="20"/>
  <c r="BX233" i="20" s="1"/>
  <c r="S362" i="20"/>
  <c r="BX362" i="20" s="1"/>
  <c r="S178" i="20"/>
  <c r="BX178" i="20" s="1"/>
  <c r="S184" i="20"/>
  <c r="BX184" i="20" s="1"/>
  <c r="S364" i="20"/>
  <c r="BX364" i="20" s="1"/>
  <c r="T304" i="20"/>
  <c r="BY304" i="20" s="1"/>
  <c r="S304" i="21"/>
  <c r="T305" i="20"/>
  <c r="BY305" i="20" s="1"/>
  <c r="S169" i="19"/>
  <c r="S256" i="19"/>
  <c r="S349" i="19"/>
  <c r="AE349" i="19"/>
  <c r="S262" i="19"/>
  <c r="S166" i="19"/>
  <c r="S272" i="20"/>
  <c r="BX272" i="20" s="1"/>
  <c r="S355" i="19"/>
  <c r="S354" i="20"/>
  <c r="BX354" i="20" s="1"/>
  <c r="T142" i="20"/>
  <c r="S163" i="19"/>
  <c r="S302" i="20"/>
  <c r="BX302" i="20" s="1"/>
  <c r="S260" i="20"/>
  <c r="BX260" i="20" s="1"/>
  <c r="S294" i="21"/>
  <c r="S271" i="20"/>
  <c r="BX271" i="20" s="1"/>
  <c r="S347" i="20"/>
  <c r="BX347" i="20" s="1"/>
  <c r="S164" i="20"/>
  <c r="BX164" i="20" s="1"/>
  <c r="S291" i="20"/>
  <c r="BX291" i="20" s="1"/>
  <c r="AE145" i="19"/>
  <c r="S145" i="19"/>
  <c r="S352" i="19"/>
  <c r="S370" i="20"/>
  <c r="BX370" i="20" s="1"/>
  <c r="S254" i="20"/>
  <c r="BX254" i="20" s="1"/>
  <c r="S303" i="20"/>
  <c r="BX303" i="20" s="1"/>
  <c r="S259" i="19"/>
  <c r="S167" i="20"/>
  <c r="BX167" i="20" s="1"/>
  <c r="S360" i="20"/>
  <c r="BX360" i="20" s="1"/>
  <c r="S257" i="20"/>
  <c r="BX257" i="20" s="1"/>
  <c r="T143" i="20"/>
  <c r="S143" i="21"/>
  <c r="S353" i="20"/>
  <c r="BX353" i="20" s="1"/>
  <c r="S361" i="20"/>
  <c r="BX361" i="20" s="1"/>
  <c r="S329" i="21"/>
  <c r="T329" i="20"/>
  <c r="S277" i="20"/>
  <c r="BX277" i="20" s="1"/>
  <c r="S301" i="20"/>
  <c r="BX301" i="20" s="1"/>
  <c r="S236" i="21"/>
  <c r="T236" i="20"/>
  <c r="U107" i="20" l="1"/>
  <c r="BZ107" i="20" s="1"/>
  <c r="T294" i="21"/>
  <c r="U201" i="20"/>
  <c r="U201" i="21" s="1"/>
  <c r="U201" i="22" s="1"/>
  <c r="S118" i="22"/>
  <c r="S235" i="22"/>
  <c r="T211" i="21"/>
  <c r="T211" i="22" s="1"/>
  <c r="U211" i="20"/>
  <c r="U211" i="21" s="1"/>
  <c r="U211" i="22" s="1"/>
  <c r="U103" i="20"/>
  <c r="BZ103" i="20" s="1"/>
  <c r="T201" i="21"/>
  <c r="T201" i="22" s="1"/>
  <c r="T103" i="21"/>
  <c r="T103" i="22" s="1"/>
  <c r="T107" i="21"/>
  <c r="U294" i="20"/>
  <c r="U294" i="21" s="1"/>
  <c r="U212" i="20"/>
  <c r="U212" i="21" s="1"/>
  <c r="U212" i="22" s="1"/>
  <c r="T212" i="21"/>
  <c r="T270" i="20"/>
  <c r="BY270" i="20" s="1"/>
  <c r="BX270" i="20"/>
  <c r="S197" i="21"/>
  <c r="S197" i="22" s="1"/>
  <c r="BX197" i="20"/>
  <c r="T236" i="21"/>
  <c r="BY236" i="20"/>
  <c r="T108" i="21"/>
  <c r="T108" i="22" s="1"/>
  <c r="BY108" i="20"/>
  <c r="T300" i="21"/>
  <c r="T300" i="22" s="1"/>
  <c r="BY300" i="20"/>
  <c r="S179" i="21"/>
  <c r="BX179" i="20"/>
  <c r="S266" i="21"/>
  <c r="BX266" i="20"/>
  <c r="T363" i="20"/>
  <c r="T363" i="21" s="1"/>
  <c r="BX363" i="20"/>
  <c r="S10" i="21"/>
  <c r="S10" i="22" s="1"/>
  <c r="BX10" i="20"/>
  <c r="U299" i="20"/>
  <c r="BY299" i="20"/>
  <c r="T173" i="20"/>
  <c r="T173" i="21" s="1"/>
  <c r="BX173" i="20"/>
  <c r="S81" i="21"/>
  <c r="S81" i="22" s="1"/>
  <c r="BX81" i="20"/>
  <c r="T143" i="21"/>
  <c r="T143" i="22" s="1"/>
  <c r="BY143" i="20"/>
  <c r="T235" i="21"/>
  <c r="BY235" i="20"/>
  <c r="S369" i="21"/>
  <c r="S369" i="22" s="1"/>
  <c r="BX369" i="20"/>
  <c r="S359" i="21"/>
  <c r="BX359" i="20"/>
  <c r="S209" i="21"/>
  <c r="BX209" i="20"/>
  <c r="S175" i="21"/>
  <c r="S175" i="22" s="1"/>
  <c r="BX175" i="20"/>
  <c r="T269" i="21"/>
  <c r="BY269" i="20"/>
  <c r="T176" i="20"/>
  <c r="BY176" i="20" s="1"/>
  <c r="BX176" i="20"/>
  <c r="S228" i="21"/>
  <c r="BX228" i="20"/>
  <c r="S177" i="21"/>
  <c r="BX177" i="20"/>
  <c r="T206" i="21"/>
  <c r="T206" i="22" s="1"/>
  <c r="BY206" i="20"/>
  <c r="T289" i="21"/>
  <c r="T289" i="22" s="1"/>
  <c r="BY289" i="20"/>
  <c r="T174" i="20"/>
  <c r="T174" i="21" s="1"/>
  <c r="BX174" i="20"/>
  <c r="S134" i="21"/>
  <c r="BX134" i="20"/>
  <c r="T268" i="20"/>
  <c r="T268" i="21" s="1"/>
  <c r="BX268" i="20"/>
  <c r="T328" i="21"/>
  <c r="BY328" i="20"/>
  <c r="T321" i="20"/>
  <c r="T321" i="21" s="1"/>
  <c r="BX321" i="20"/>
  <c r="S135" i="21"/>
  <c r="S135" i="22" s="1"/>
  <c r="BX135" i="20"/>
  <c r="T329" i="21"/>
  <c r="BY329" i="20"/>
  <c r="T142" i="21"/>
  <c r="T142" i="22" s="1"/>
  <c r="BY142" i="20"/>
  <c r="U118" i="20"/>
  <c r="BZ118" i="20" s="1"/>
  <c r="BY118" i="20"/>
  <c r="S208" i="21"/>
  <c r="BX208" i="20"/>
  <c r="T130" i="21"/>
  <c r="BY130" i="20"/>
  <c r="T113" i="21"/>
  <c r="T113" i="22" s="1"/>
  <c r="BY113" i="20"/>
  <c r="S290" i="21"/>
  <c r="BX290" i="20"/>
  <c r="T320" i="20"/>
  <c r="T320" i="21" s="1"/>
  <c r="T320" i="22" s="1"/>
  <c r="BX320" i="20"/>
  <c r="S182" i="21"/>
  <c r="S182" i="22" s="1"/>
  <c r="T133" i="20"/>
  <c r="T319" i="20"/>
  <c r="U319" i="20" s="1"/>
  <c r="T275" i="20"/>
  <c r="S162" i="21"/>
  <c r="S141" i="21"/>
  <c r="S145" i="21" s="1"/>
  <c r="S145" i="22" s="1"/>
  <c r="T357" i="20"/>
  <c r="S255" i="21"/>
  <c r="S255" i="22" s="1"/>
  <c r="S168" i="21"/>
  <c r="S168" i="22" s="1"/>
  <c r="T261" i="20"/>
  <c r="S351" i="21"/>
  <c r="S327" i="21"/>
  <c r="S327" i="22" s="1"/>
  <c r="T367" i="20"/>
  <c r="U367" i="20" s="1"/>
  <c r="S252" i="21"/>
  <c r="T350" i="20"/>
  <c r="S258" i="21"/>
  <c r="S258" i="22" s="1"/>
  <c r="S181" i="21"/>
  <c r="S264" i="21"/>
  <c r="S264" i="22" s="1"/>
  <c r="T298" i="20"/>
  <c r="T298" i="21" s="1"/>
  <c r="S165" i="21"/>
  <c r="S165" i="22" s="1"/>
  <c r="S102" i="21"/>
  <c r="S102" i="22" s="1"/>
  <c r="S159" i="21"/>
  <c r="S159" i="22" s="1"/>
  <c r="S348" i="21"/>
  <c r="T171" i="20"/>
  <c r="S288" i="21"/>
  <c r="S288" i="22" s="1"/>
  <c r="S234" i="21"/>
  <c r="T348" i="20"/>
  <c r="T348" i="21" s="1"/>
  <c r="S261" i="21"/>
  <c r="T181" i="20"/>
  <c r="AE372" i="19"/>
  <c r="S349" i="20"/>
  <c r="BX349" i="20" s="1"/>
  <c r="S238" i="20"/>
  <c r="BX238" i="20" s="1"/>
  <c r="T182" i="20"/>
  <c r="T159" i="20"/>
  <c r="T351" i="20"/>
  <c r="S319" i="21"/>
  <c r="S82" i="20"/>
  <c r="AE256" i="19"/>
  <c r="S262" i="20"/>
  <c r="BX262" i="20" s="1"/>
  <c r="S133" i="21"/>
  <c r="T264" i="20"/>
  <c r="AE166" i="19"/>
  <c r="S171" i="21"/>
  <c r="AE259" i="19"/>
  <c r="AE352" i="19"/>
  <c r="T258" i="20"/>
  <c r="S259" i="20"/>
  <c r="BX259" i="20" s="1"/>
  <c r="S186" i="20"/>
  <c r="BX186" i="20" s="1"/>
  <c r="T165" i="20"/>
  <c r="T288" i="20"/>
  <c r="S169" i="20"/>
  <c r="BX169" i="20" s="1"/>
  <c r="T162" i="20"/>
  <c r="T168" i="20"/>
  <c r="AE355" i="19"/>
  <c r="S367" i="21"/>
  <c r="S279" i="20"/>
  <c r="BX279" i="20" s="1"/>
  <c r="T102" i="20"/>
  <c r="S145" i="20"/>
  <c r="BX145" i="20" s="1"/>
  <c r="AE163" i="19"/>
  <c r="T255" i="20"/>
  <c r="S275" i="21"/>
  <c r="AE262" i="19"/>
  <c r="S99" i="20"/>
  <c r="BX99" i="20" s="1"/>
  <c r="T141" i="20"/>
  <c r="BY141" i="20" s="1"/>
  <c r="S357" i="21"/>
  <c r="S68" i="20"/>
  <c r="BX68" i="20" s="1"/>
  <c r="S75" i="20"/>
  <c r="T327" i="20"/>
  <c r="BY327" i="20" s="1"/>
  <c r="T234" i="20"/>
  <c r="BY234" i="20" s="1"/>
  <c r="S163" i="20"/>
  <c r="BX163" i="20" s="1"/>
  <c r="S37" i="20"/>
  <c r="T175" i="20"/>
  <c r="T197" i="20"/>
  <c r="S72" i="20"/>
  <c r="S42" i="20"/>
  <c r="T266" i="20"/>
  <c r="S26" i="20"/>
  <c r="S321" i="21"/>
  <c r="S321" i="22" s="1"/>
  <c r="S134" i="22"/>
  <c r="T252" i="20"/>
  <c r="S161" i="21"/>
  <c r="T161" i="20"/>
  <c r="T177" i="20"/>
  <c r="T134" i="20"/>
  <c r="BY134" i="20" s="1"/>
  <c r="S174" i="21"/>
  <c r="S174" i="22" s="1"/>
  <c r="T228" i="20"/>
  <c r="S270" i="21"/>
  <c r="S270" i="22" s="1"/>
  <c r="T135" i="20"/>
  <c r="S308" i="20"/>
  <c r="BX308" i="20" s="1"/>
  <c r="T369" i="20"/>
  <c r="S11" i="20"/>
  <c r="S80" i="20"/>
  <c r="S107" i="22"/>
  <c r="S22" i="20"/>
  <c r="S71" i="20"/>
  <c r="S88" i="20"/>
  <c r="T208" i="20"/>
  <c r="S268" i="21"/>
  <c r="S74" i="20"/>
  <c r="BX74" i="20" s="1"/>
  <c r="S25" i="20"/>
  <c r="BX25" i="20" s="1"/>
  <c r="S49" i="20"/>
  <c r="BX49" i="20" s="1"/>
  <c r="S79" i="20"/>
  <c r="T209" i="20"/>
  <c r="T359" i="20"/>
  <c r="T179" i="20"/>
  <c r="S84" i="20"/>
  <c r="BX84" i="20" s="1"/>
  <c r="S363" i="21"/>
  <c r="S363" i="22" s="1"/>
  <c r="T81" i="20"/>
  <c r="S352" i="20"/>
  <c r="BX352" i="20" s="1"/>
  <c r="T10" i="20"/>
  <c r="S320" i="21"/>
  <c r="S298" i="21"/>
  <c r="S350" i="21"/>
  <c r="S173" i="21"/>
  <c r="S173" i="22" s="1"/>
  <c r="S176" i="21"/>
  <c r="AE169" i="19"/>
  <c r="T292" i="20"/>
  <c r="BY292" i="20" s="1"/>
  <c r="S292" i="21"/>
  <c r="T290" i="20"/>
  <c r="T118" i="21"/>
  <c r="S50" i="21"/>
  <c r="S50" i="22" s="1"/>
  <c r="T50" i="20"/>
  <c r="BY50" i="20" s="1"/>
  <c r="S267" i="21"/>
  <c r="T267" i="20"/>
  <c r="T326" i="20"/>
  <c r="BY326" i="20" s="1"/>
  <c r="S326" i="21"/>
  <c r="S372" i="20"/>
  <c r="BX372" i="20" s="1"/>
  <c r="S368" i="21"/>
  <c r="T368" i="20"/>
  <c r="BY368" i="20" s="1"/>
  <c r="T172" i="20"/>
  <c r="S172" i="21"/>
  <c r="S24" i="20"/>
  <c r="BX24" i="20" s="1"/>
  <c r="S236" i="22"/>
  <c r="T257" i="20"/>
  <c r="BY257" i="20" s="1"/>
  <c r="S257" i="21"/>
  <c r="S272" i="21"/>
  <c r="T272" i="20"/>
  <c r="BY272" i="20" s="1"/>
  <c r="U305" i="20"/>
  <c r="BZ305" i="20" s="1"/>
  <c r="U304" i="20"/>
  <c r="BZ304" i="20" s="1"/>
  <c r="U235" i="20"/>
  <c r="BZ235" i="20" s="1"/>
  <c r="S69" i="20"/>
  <c r="BX69" i="20" s="1"/>
  <c r="S90" i="20"/>
  <c r="BX90" i="20" s="1"/>
  <c r="T276" i="20"/>
  <c r="BY276" i="20" s="1"/>
  <c r="S276" i="21"/>
  <c r="S212" i="22"/>
  <c r="S201" i="22"/>
  <c r="V107" i="20"/>
  <c r="CA107" i="20" s="1"/>
  <c r="S12" i="20"/>
  <c r="BX12" i="20" s="1"/>
  <c r="S113" i="22"/>
  <c r="U119" i="20"/>
  <c r="S289" i="22"/>
  <c r="T167" i="20"/>
  <c r="BY167" i="20" s="1"/>
  <c r="S167" i="21"/>
  <c r="T277" i="20"/>
  <c r="BY277" i="20" s="1"/>
  <c r="S277" i="21"/>
  <c r="AE238" i="19"/>
  <c r="S293" i="22"/>
  <c r="S116" i="21"/>
  <c r="T116" i="20"/>
  <c r="BY116" i="20" s="1"/>
  <c r="S360" i="21"/>
  <c r="T360" i="20"/>
  <c r="T254" i="20"/>
  <c r="BY254" i="20" s="1"/>
  <c r="S254" i="21"/>
  <c r="T291" i="20"/>
  <c r="S291" i="21"/>
  <c r="T302" i="20"/>
  <c r="BY302" i="20" s="1"/>
  <c r="S302" i="21"/>
  <c r="U142" i="20"/>
  <c r="BZ142" i="20" s="1"/>
  <c r="T305" i="21"/>
  <c r="T304" i="21"/>
  <c r="T184" i="20"/>
  <c r="S184" i="21"/>
  <c r="T233" i="20"/>
  <c r="S233" i="21"/>
  <c r="AE331" i="19"/>
  <c r="AE186" i="19"/>
  <c r="S199" i="21"/>
  <c r="T199" i="20"/>
  <c r="S66" i="20"/>
  <c r="BX66" i="20" s="1"/>
  <c r="S200" i="22"/>
  <c r="S40" i="20"/>
  <c r="BX40" i="20" s="1"/>
  <c r="U316" i="20"/>
  <c r="BZ316" i="20" s="1"/>
  <c r="U113" i="20"/>
  <c r="BZ113" i="20" s="1"/>
  <c r="S23" i="20"/>
  <c r="BX23" i="20" s="1"/>
  <c r="T119" i="21"/>
  <c r="U289" i="20"/>
  <c r="S370" i="21"/>
  <c r="T370" i="20"/>
  <c r="BY370" i="20" s="1"/>
  <c r="T91" i="20"/>
  <c r="BY91" i="20" s="1"/>
  <c r="S91" i="21"/>
  <c r="S91" i="22" s="1"/>
  <c r="U200" i="20"/>
  <c r="BZ200" i="20" s="1"/>
  <c r="S316" i="22"/>
  <c r="S104" i="21"/>
  <c r="T104" i="20"/>
  <c r="BY104" i="20" s="1"/>
  <c r="S285" i="20"/>
  <c r="BX285" i="20" s="1"/>
  <c r="S103" i="22"/>
  <c r="U207" i="20"/>
  <c r="U329" i="20"/>
  <c r="BZ329" i="20" s="1"/>
  <c r="S143" i="22"/>
  <c r="S331" i="20"/>
  <c r="BX331" i="20" s="1"/>
  <c r="S83" i="20"/>
  <c r="BX83" i="20" s="1"/>
  <c r="S269" i="22"/>
  <c r="S226" i="21"/>
  <c r="T226" i="20"/>
  <c r="T265" i="20"/>
  <c r="S265" i="21"/>
  <c r="T227" i="20"/>
  <c r="S227" i="21"/>
  <c r="S41" i="20"/>
  <c r="BX41" i="20" s="1"/>
  <c r="T200" i="21"/>
  <c r="T316" i="21"/>
  <c r="S117" i="21"/>
  <c r="T117" i="20"/>
  <c r="BY117" i="20" s="1"/>
  <c r="T207" i="21"/>
  <c r="T183" i="20"/>
  <c r="S183" i="21"/>
  <c r="S211" i="22"/>
  <c r="T301" i="20"/>
  <c r="S301" i="21"/>
  <c r="S329" i="22"/>
  <c r="U143" i="20"/>
  <c r="S164" i="21"/>
  <c r="T164" i="20"/>
  <c r="BY164" i="20" s="1"/>
  <c r="S355" i="20"/>
  <c r="BX355" i="20" s="1"/>
  <c r="S354" i="21"/>
  <c r="T354" i="20"/>
  <c r="S166" i="20"/>
  <c r="BX166" i="20" s="1"/>
  <c r="S256" i="20"/>
  <c r="BX256" i="20" s="1"/>
  <c r="U269" i="20"/>
  <c r="T223" i="20"/>
  <c r="BY223" i="20" s="1"/>
  <c r="S223" i="21"/>
  <c r="U130" i="20"/>
  <c r="BZ130" i="20" s="1"/>
  <c r="S13" i="21"/>
  <c r="S13" i="22" s="1"/>
  <c r="T13" i="20"/>
  <c r="S115" i="21"/>
  <c r="T115" i="20"/>
  <c r="BY115" i="20" s="1"/>
  <c r="U206" i="20"/>
  <c r="BZ206" i="20" s="1"/>
  <c r="U114" i="20"/>
  <c r="BZ114" i="20" s="1"/>
  <c r="S196" i="22"/>
  <c r="T114" i="21"/>
  <c r="T347" i="20"/>
  <c r="S347" i="21"/>
  <c r="S108" i="22"/>
  <c r="S361" i="21"/>
  <c r="T361" i="20"/>
  <c r="S271" i="21"/>
  <c r="T271" i="20"/>
  <c r="S178" i="21"/>
  <c r="T178" i="20"/>
  <c r="BY178" i="20" s="1"/>
  <c r="U293" i="20"/>
  <c r="BZ293" i="20" s="1"/>
  <c r="S328" i="22"/>
  <c r="S274" i="21"/>
  <c r="T274" i="20"/>
  <c r="BY274" i="20" s="1"/>
  <c r="S89" i="20"/>
  <c r="BX89" i="20" s="1"/>
  <c r="T210" i="20"/>
  <c r="S210" i="21"/>
  <c r="T198" i="20"/>
  <c r="S198" i="21"/>
  <c r="T358" i="20"/>
  <c r="S358" i="21"/>
  <c r="T106" i="20"/>
  <c r="BY106" i="20" s="1"/>
  <c r="S106" i="21"/>
  <c r="S105" i="21"/>
  <c r="T105" i="20"/>
  <c r="BY105" i="20" s="1"/>
  <c r="U196" i="20"/>
  <c r="T365" i="20"/>
  <c r="BY365" i="20" s="1"/>
  <c r="S365" i="21"/>
  <c r="S114" i="22"/>
  <c r="S364" i="21"/>
  <c r="T364" i="20"/>
  <c r="U236" i="20"/>
  <c r="S353" i="21"/>
  <c r="T353" i="20"/>
  <c r="BY353" i="20" s="1"/>
  <c r="T303" i="20"/>
  <c r="S303" i="21"/>
  <c r="S260" i="21"/>
  <c r="T260" i="20"/>
  <c r="S304" i="22"/>
  <c r="S47" i="20"/>
  <c r="BX47" i="20" s="1"/>
  <c r="S362" i="21"/>
  <c r="T362" i="20"/>
  <c r="T293" i="21"/>
  <c r="U328" i="20"/>
  <c r="V201" i="20"/>
  <c r="CA201" i="20" s="1"/>
  <c r="S345" i="21"/>
  <c r="T345" i="20"/>
  <c r="BY345" i="20" s="1"/>
  <c r="S15" i="20"/>
  <c r="BX15" i="20" s="1"/>
  <c r="U107" i="21"/>
  <c r="S14" i="20"/>
  <c r="BX14" i="20" s="1"/>
  <c r="AE308" i="19"/>
  <c r="U108" i="20"/>
  <c r="S21" i="20"/>
  <c r="BX21" i="20" s="1"/>
  <c r="S119" i="22"/>
  <c r="S195" i="21"/>
  <c r="S192" i="20"/>
  <c r="BX192" i="20" s="1"/>
  <c r="T195" i="20"/>
  <c r="U300" i="20"/>
  <c r="T196" i="21"/>
  <c r="T176" i="21" l="1"/>
  <c r="V211" i="20"/>
  <c r="CA211" i="20" s="1"/>
  <c r="U176" i="20"/>
  <c r="BZ176" i="20" s="1"/>
  <c r="U103" i="21"/>
  <c r="BZ201" i="20"/>
  <c r="T212" i="22"/>
  <c r="V103" i="20"/>
  <c r="CA103" i="20" s="1"/>
  <c r="S359" i="22"/>
  <c r="S141" i="22"/>
  <c r="S177" i="22"/>
  <c r="T107" i="22"/>
  <c r="BZ211" i="20"/>
  <c r="S208" i="22"/>
  <c r="V294" i="20"/>
  <c r="CA294" i="20" s="1"/>
  <c r="V118" i="20"/>
  <c r="W118" i="20" s="1"/>
  <c r="U118" i="21"/>
  <c r="T236" i="22"/>
  <c r="T269" i="22"/>
  <c r="BZ212" i="20"/>
  <c r="V212" i="20"/>
  <c r="CA212" i="20" s="1"/>
  <c r="T328" i="22"/>
  <c r="BZ294" i="20"/>
  <c r="U270" i="20"/>
  <c r="U270" i="21" s="1"/>
  <c r="T270" i="21"/>
  <c r="S228" i="22"/>
  <c r="T235" i="22"/>
  <c r="T329" i="22"/>
  <c r="U108" i="21"/>
  <c r="U108" i="22" s="1"/>
  <c r="BZ108" i="20"/>
  <c r="T364" i="21"/>
  <c r="BY364" i="20"/>
  <c r="T358" i="21"/>
  <c r="T358" i="22" s="1"/>
  <c r="BY358" i="20"/>
  <c r="U367" i="21"/>
  <c r="U367" i="22" s="1"/>
  <c r="BZ367" i="20"/>
  <c r="T199" i="21"/>
  <c r="BY199" i="20"/>
  <c r="T291" i="21"/>
  <c r="T291" i="22" s="1"/>
  <c r="BY291" i="20"/>
  <c r="S79" i="21"/>
  <c r="S79" i="22" s="1"/>
  <c r="BX79" i="20"/>
  <c r="T71" i="20"/>
  <c r="U71" i="20" s="1"/>
  <c r="BZ71" i="20" s="1"/>
  <c r="BX71" i="20"/>
  <c r="T135" i="21"/>
  <c r="T135" i="22" s="1"/>
  <c r="BY135" i="20"/>
  <c r="U102" i="20"/>
  <c r="BZ102" i="20" s="1"/>
  <c r="BY102" i="20"/>
  <c r="T351" i="21"/>
  <c r="BY351" i="20"/>
  <c r="U348" i="20"/>
  <c r="BZ348" i="20" s="1"/>
  <c r="BY348" i="20"/>
  <c r="U298" i="20"/>
  <c r="V298" i="20" s="1"/>
  <c r="CA298" i="20" s="1"/>
  <c r="BY298" i="20"/>
  <c r="T319" i="21"/>
  <c r="T319" i="22" s="1"/>
  <c r="BY319" i="20"/>
  <c r="U173" i="20"/>
  <c r="BY173" i="20"/>
  <c r="U300" i="21"/>
  <c r="U300" i="22" s="1"/>
  <c r="BZ300" i="20"/>
  <c r="U328" i="21"/>
  <c r="U328" i="22" s="1"/>
  <c r="BZ328" i="20"/>
  <c r="T260" i="21"/>
  <c r="T260" i="22" s="1"/>
  <c r="BY260" i="20"/>
  <c r="T13" i="21"/>
  <c r="T13" i="22" s="1"/>
  <c r="BY13" i="20"/>
  <c r="U269" i="21"/>
  <c r="U269" i="22" s="1"/>
  <c r="BZ269" i="20"/>
  <c r="T226" i="21"/>
  <c r="T226" i="22" s="1"/>
  <c r="BY226" i="20"/>
  <c r="T184" i="21"/>
  <c r="BY184" i="20"/>
  <c r="U290" i="20"/>
  <c r="BZ290" i="20" s="1"/>
  <c r="BY290" i="20"/>
  <c r="S22" i="21"/>
  <c r="S22" i="22" s="1"/>
  <c r="BX22" i="20"/>
  <c r="T165" i="21"/>
  <c r="T165" i="22" s="1"/>
  <c r="BY165" i="20"/>
  <c r="T159" i="21"/>
  <c r="BY159" i="20"/>
  <c r="U261" i="20"/>
  <c r="U261" i="21" s="1"/>
  <c r="U261" i="22" s="1"/>
  <c r="BY261" i="20"/>
  <c r="T133" i="21"/>
  <c r="T133" i="22" s="1"/>
  <c r="BY133" i="20"/>
  <c r="T233" i="21"/>
  <c r="T233" i="22" s="1"/>
  <c r="BY233" i="20"/>
  <c r="T81" i="21"/>
  <c r="T81" i="22" s="1"/>
  <c r="BY81" i="20"/>
  <c r="T161" i="21"/>
  <c r="T161" i="22" s="1"/>
  <c r="BY161" i="20"/>
  <c r="T179" i="21"/>
  <c r="BY179" i="20"/>
  <c r="T228" i="21"/>
  <c r="T228" i="22" s="1"/>
  <c r="BY228" i="20"/>
  <c r="T252" i="21"/>
  <c r="BY252" i="20"/>
  <c r="T42" i="20"/>
  <c r="BY42" i="20" s="1"/>
  <c r="BX42" i="20"/>
  <c r="S75" i="21"/>
  <c r="S75" i="22" s="1"/>
  <c r="BX75" i="20"/>
  <c r="U264" i="20"/>
  <c r="V264" i="20" s="1"/>
  <c r="CA264" i="20" s="1"/>
  <c r="BY264" i="20"/>
  <c r="T182" i="21"/>
  <c r="T182" i="22" s="1"/>
  <c r="BY182" i="20"/>
  <c r="U268" i="20"/>
  <c r="BY268" i="20"/>
  <c r="BZ299" i="20"/>
  <c r="V299" i="20"/>
  <c r="U299" i="21"/>
  <c r="T361" i="21"/>
  <c r="BY361" i="20"/>
  <c r="U319" i="21"/>
  <c r="U319" i="22" s="1"/>
  <c r="BZ319" i="20"/>
  <c r="U207" i="21"/>
  <c r="BZ207" i="20"/>
  <c r="T266" i="21"/>
  <c r="BY266" i="20"/>
  <c r="U288" i="20"/>
  <c r="V288" i="20" s="1"/>
  <c r="CA288" i="20" s="1"/>
  <c r="BY288" i="20"/>
  <c r="T195" i="21"/>
  <c r="T195" i="22" s="1"/>
  <c r="BY195" i="20"/>
  <c r="T301" i="21"/>
  <c r="T301" i="22" s="1"/>
  <c r="BY301" i="20"/>
  <c r="T360" i="21"/>
  <c r="BY360" i="20"/>
  <c r="S290" i="22"/>
  <c r="T359" i="21"/>
  <c r="T359" i="22" s="1"/>
  <c r="BY359" i="20"/>
  <c r="T80" i="20"/>
  <c r="BY80" i="20" s="1"/>
  <c r="BX80" i="20"/>
  <c r="S72" i="21"/>
  <c r="S72" i="22" s="1"/>
  <c r="BX72" i="20"/>
  <c r="T171" i="21"/>
  <c r="T171" i="22" s="1"/>
  <c r="BY171" i="20"/>
  <c r="T354" i="21"/>
  <c r="T354" i="22" s="1"/>
  <c r="BY354" i="20"/>
  <c r="T275" i="21"/>
  <c r="T275" i="22" s="1"/>
  <c r="BY275" i="20"/>
  <c r="T362" i="21"/>
  <c r="BY362" i="20"/>
  <c r="T303" i="21"/>
  <c r="T303" i="22" s="1"/>
  <c r="BY303" i="20"/>
  <c r="T198" i="21"/>
  <c r="BY198" i="20"/>
  <c r="T347" i="21"/>
  <c r="T347" i="22" s="1"/>
  <c r="BY347" i="20"/>
  <c r="T227" i="21"/>
  <c r="BY227" i="20"/>
  <c r="U119" i="21"/>
  <c r="BZ119" i="20"/>
  <c r="U267" i="20"/>
  <c r="BY267" i="20"/>
  <c r="T10" i="21"/>
  <c r="T10" i="22" s="1"/>
  <c r="BY10" i="20"/>
  <c r="T208" i="21"/>
  <c r="BY208" i="20"/>
  <c r="S11" i="21"/>
  <c r="S11" i="22" s="1"/>
  <c r="BX11" i="20"/>
  <c r="T197" i="21"/>
  <c r="BY197" i="20"/>
  <c r="U168" i="20"/>
  <c r="V168" i="20" s="1"/>
  <c r="CA168" i="20" s="1"/>
  <c r="BY168" i="20"/>
  <c r="T258" i="21"/>
  <c r="BY258" i="20"/>
  <c r="U350" i="20"/>
  <c r="U350" i="21" s="1"/>
  <c r="BY350" i="20"/>
  <c r="U357" i="20"/>
  <c r="V357" i="20" s="1"/>
  <c r="CA357" i="20" s="1"/>
  <c r="BY357" i="20"/>
  <c r="U320" i="20"/>
  <c r="BY320" i="20"/>
  <c r="U236" i="21"/>
  <c r="U236" i="22" s="1"/>
  <c r="BZ236" i="20"/>
  <c r="T271" i="21"/>
  <c r="BY271" i="20"/>
  <c r="T172" i="21"/>
  <c r="T172" i="22" s="1"/>
  <c r="BY172" i="20"/>
  <c r="T209" i="21"/>
  <c r="BY209" i="20"/>
  <c r="U369" i="20"/>
  <c r="V369" i="20" s="1"/>
  <c r="BY369" i="20"/>
  <c r="T175" i="21"/>
  <c r="T175" i="22" s="1"/>
  <c r="BY175" i="20"/>
  <c r="T255" i="21"/>
  <c r="BY255" i="20"/>
  <c r="U162" i="20"/>
  <c r="BZ162" i="20" s="1"/>
  <c r="BY162" i="20"/>
  <c r="U196" i="21"/>
  <c r="U196" i="22" s="1"/>
  <c r="BZ196" i="20"/>
  <c r="T210" i="21"/>
  <c r="T210" i="22" s="1"/>
  <c r="BY210" i="20"/>
  <c r="U143" i="21"/>
  <c r="BZ143" i="20"/>
  <c r="T183" i="21"/>
  <c r="BY183" i="20"/>
  <c r="T265" i="21"/>
  <c r="BY265" i="20"/>
  <c r="U289" i="21"/>
  <c r="U289" i="22" s="1"/>
  <c r="BZ289" i="20"/>
  <c r="T88" i="20"/>
  <c r="BX88" i="20"/>
  <c r="U177" i="20"/>
  <c r="BZ177" i="20" s="1"/>
  <c r="BY177" i="20"/>
  <c r="S26" i="21"/>
  <c r="S26" i="22" s="1"/>
  <c r="BX26" i="20"/>
  <c r="BX37" i="20"/>
  <c r="T82" i="20"/>
  <c r="BY82" i="20" s="1"/>
  <c r="BX82" i="20"/>
  <c r="T181" i="21"/>
  <c r="T181" i="22" s="1"/>
  <c r="BY181" i="20"/>
  <c r="T367" i="21"/>
  <c r="T367" i="22" s="1"/>
  <c r="BY367" i="20"/>
  <c r="U321" i="20"/>
  <c r="BY321" i="20"/>
  <c r="U174" i="20"/>
  <c r="U174" i="21" s="1"/>
  <c r="BY174" i="20"/>
  <c r="U363" i="20"/>
  <c r="BY363" i="20"/>
  <c r="T357" i="21"/>
  <c r="T357" i="22" s="1"/>
  <c r="T308" i="20"/>
  <c r="BY308" i="20" s="1"/>
  <c r="U275" i="20"/>
  <c r="BZ275" i="20" s="1"/>
  <c r="T350" i="21"/>
  <c r="U171" i="20"/>
  <c r="U133" i="20"/>
  <c r="V133" i="20" s="1"/>
  <c r="CA133" i="20" s="1"/>
  <c r="T261" i="21"/>
  <c r="T261" i="22" s="1"/>
  <c r="S234" i="22"/>
  <c r="S319" i="22"/>
  <c r="S275" i="22"/>
  <c r="S133" i="22"/>
  <c r="S351" i="22"/>
  <c r="S357" i="22"/>
  <c r="S331" i="21"/>
  <c r="S331" i="22" s="1"/>
  <c r="S367" i="22"/>
  <c r="S162" i="22"/>
  <c r="S186" i="21"/>
  <c r="S181" i="22"/>
  <c r="S252" i="22"/>
  <c r="S68" i="21"/>
  <c r="S261" i="22"/>
  <c r="S238" i="21"/>
  <c r="S238" i="22" s="1"/>
  <c r="U181" i="20"/>
  <c r="U182" i="20"/>
  <c r="T186" i="20"/>
  <c r="BY186" i="20" s="1"/>
  <c r="U159" i="20"/>
  <c r="BZ159" i="20" s="1"/>
  <c r="U351" i="20"/>
  <c r="BZ351" i="20" s="1"/>
  <c r="T352" i="20"/>
  <c r="BY352" i="20" s="1"/>
  <c r="S82" i="21"/>
  <c r="T264" i="21"/>
  <c r="T264" i="22" s="1"/>
  <c r="S99" i="21"/>
  <c r="S171" i="22"/>
  <c r="T168" i="21"/>
  <c r="T168" i="22" s="1"/>
  <c r="U258" i="20"/>
  <c r="T169" i="20"/>
  <c r="BY169" i="20" s="1"/>
  <c r="T259" i="20"/>
  <c r="BY259" i="20" s="1"/>
  <c r="S279" i="21"/>
  <c r="T166" i="20"/>
  <c r="BY166" i="20" s="1"/>
  <c r="U165" i="20"/>
  <c r="T288" i="21"/>
  <c r="T288" i="22" s="1"/>
  <c r="S42" i="21"/>
  <c r="S42" i="22" s="1"/>
  <c r="T102" i="21"/>
  <c r="T102" i="22" s="1"/>
  <c r="T162" i="21"/>
  <c r="T99" i="20"/>
  <c r="BY99" i="20" s="1"/>
  <c r="T37" i="20"/>
  <c r="U255" i="20"/>
  <c r="S37" i="21"/>
  <c r="T256" i="20"/>
  <c r="BY256" i="20" s="1"/>
  <c r="T68" i="20"/>
  <c r="U252" i="20"/>
  <c r="U175" i="20"/>
  <c r="V107" i="21"/>
  <c r="W107" i="20"/>
  <c r="V201" i="21"/>
  <c r="W201" i="20"/>
  <c r="T79" i="20"/>
  <c r="V211" i="21"/>
  <c r="V211" i="22" s="1"/>
  <c r="W211" i="20"/>
  <c r="T72" i="20"/>
  <c r="S76" i="20"/>
  <c r="BX76" i="20" s="1"/>
  <c r="U228" i="20"/>
  <c r="U197" i="20"/>
  <c r="T75" i="20"/>
  <c r="U234" i="20"/>
  <c r="T234" i="21"/>
  <c r="U327" i="20"/>
  <c r="T327" i="21"/>
  <c r="U141" i="20"/>
  <c r="BZ141" i="20" s="1"/>
  <c r="T145" i="20"/>
  <c r="BY145" i="20" s="1"/>
  <c r="T141" i="21"/>
  <c r="S163" i="21"/>
  <c r="T177" i="21"/>
  <c r="U135" i="20"/>
  <c r="T174" i="22"/>
  <c r="U208" i="20"/>
  <c r="S161" i="22"/>
  <c r="T173" i="22"/>
  <c r="U10" i="20"/>
  <c r="BZ10" i="20" s="1"/>
  <c r="U266" i="20"/>
  <c r="T163" i="20"/>
  <c r="BY163" i="20" s="1"/>
  <c r="U161" i="20"/>
  <c r="T26" i="20"/>
  <c r="T321" i="22"/>
  <c r="T134" i="21"/>
  <c r="T134" i="22" s="1"/>
  <c r="U134" i="20"/>
  <c r="BZ134" i="20" s="1"/>
  <c r="T369" i="21"/>
  <c r="T369" i="22" s="1"/>
  <c r="S80" i="21"/>
  <c r="T11" i="20"/>
  <c r="T25" i="20"/>
  <c r="BY25" i="20" s="1"/>
  <c r="S88" i="21"/>
  <c r="T22" i="20"/>
  <c r="S73" i="20"/>
  <c r="BX73" i="20" s="1"/>
  <c r="T363" i="22"/>
  <c r="U81" i="20"/>
  <c r="T290" i="21"/>
  <c r="T290" i="22" s="1"/>
  <c r="T118" i="22"/>
  <c r="T268" i="22"/>
  <c r="S71" i="21"/>
  <c r="S25" i="21"/>
  <c r="S268" i="22"/>
  <c r="S74" i="21"/>
  <c r="T74" i="20"/>
  <c r="T49" i="20"/>
  <c r="U209" i="20"/>
  <c r="S49" i="21"/>
  <c r="S49" i="22" s="1"/>
  <c r="S308" i="21"/>
  <c r="T308" i="21"/>
  <c r="U179" i="20"/>
  <c r="U359" i="20"/>
  <c r="T84" i="20"/>
  <c r="S84" i="21"/>
  <c r="S84" i="22" s="1"/>
  <c r="S48" i="20"/>
  <c r="BX48" i="20" s="1"/>
  <c r="S20" i="20"/>
  <c r="BX20" i="20" s="1"/>
  <c r="S285" i="21"/>
  <c r="S320" i="22"/>
  <c r="S352" i="21"/>
  <c r="T349" i="20"/>
  <c r="BY349" i="20" s="1"/>
  <c r="T164" i="21"/>
  <c r="T164" i="22" s="1"/>
  <c r="T353" i="21"/>
  <c r="T353" i="22" s="1"/>
  <c r="S292" i="22"/>
  <c r="T292" i="21"/>
  <c r="U292" i="20"/>
  <c r="BZ292" i="20" s="1"/>
  <c r="S267" i="22"/>
  <c r="T105" i="21"/>
  <c r="T50" i="21"/>
  <c r="T50" i="22" s="1"/>
  <c r="U50" i="20"/>
  <c r="T267" i="21"/>
  <c r="S353" i="22"/>
  <c r="U358" i="20"/>
  <c r="BZ358" i="20" s="1"/>
  <c r="V293" i="20"/>
  <c r="CA293" i="20" s="1"/>
  <c r="S361" i="22"/>
  <c r="S9" i="20"/>
  <c r="BX9" i="20" s="1"/>
  <c r="V114" i="20"/>
  <c r="U117" i="20"/>
  <c r="BZ117" i="20" s="1"/>
  <c r="T41" i="20"/>
  <c r="BY41" i="20" s="1"/>
  <c r="S41" i="21"/>
  <c r="S41" i="22" s="1"/>
  <c r="U265" i="20"/>
  <c r="BZ265" i="20" s="1"/>
  <c r="S83" i="21"/>
  <c r="S83" i="22" s="1"/>
  <c r="T83" i="20"/>
  <c r="V113" i="20"/>
  <c r="CA113" i="20" s="1"/>
  <c r="S302" i="22"/>
  <c r="S167" i="22"/>
  <c r="S169" i="21"/>
  <c r="U293" i="21"/>
  <c r="U178" i="20"/>
  <c r="BZ178" i="20" s="1"/>
  <c r="S6" i="19"/>
  <c r="U114" i="21"/>
  <c r="S117" i="22"/>
  <c r="V329" i="20"/>
  <c r="CA329" i="20" s="1"/>
  <c r="V200" i="20"/>
  <c r="U370" i="20"/>
  <c r="T304" i="22"/>
  <c r="U302" i="20"/>
  <c r="BZ302" i="20" s="1"/>
  <c r="S254" i="22"/>
  <c r="S256" i="21"/>
  <c r="U167" i="20"/>
  <c r="S70" i="20"/>
  <c r="BX70" i="20" s="1"/>
  <c r="S69" i="21"/>
  <c r="T69" i="20"/>
  <c r="V235" i="20"/>
  <c r="CA235" i="20" s="1"/>
  <c r="V305" i="20"/>
  <c r="CA305" i="20" s="1"/>
  <c r="V300" i="20"/>
  <c r="CA300" i="20" s="1"/>
  <c r="V328" i="20"/>
  <c r="S47" i="21"/>
  <c r="T47" i="20"/>
  <c r="BY47" i="20" s="1"/>
  <c r="S260" i="22"/>
  <c r="V236" i="20"/>
  <c r="S365" i="22"/>
  <c r="S106" i="22"/>
  <c r="V269" i="20"/>
  <c r="T117" i="21"/>
  <c r="U329" i="21"/>
  <c r="U200" i="21"/>
  <c r="V289" i="20"/>
  <c r="U113" i="21"/>
  <c r="T66" i="20"/>
  <c r="BY66" i="20" s="1"/>
  <c r="S66" i="21"/>
  <c r="T302" i="21"/>
  <c r="U254" i="20"/>
  <c r="T167" i="21"/>
  <c r="T167" i="22" s="1"/>
  <c r="T12" i="20"/>
  <c r="S12" i="21"/>
  <c r="S12" i="22" s="1"/>
  <c r="U235" i="21"/>
  <c r="V304" i="20"/>
  <c r="CA304" i="20" s="1"/>
  <c r="U305" i="21"/>
  <c r="S172" i="22"/>
  <c r="T372" i="20"/>
  <c r="BY372" i="20" s="1"/>
  <c r="U368" i="20"/>
  <c r="U345" i="20"/>
  <c r="BZ345" i="20" s="1"/>
  <c r="T345" i="21"/>
  <c r="T293" i="22"/>
  <c r="S303" i="22"/>
  <c r="U365" i="20"/>
  <c r="U106" i="20"/>
  <c r="S210" i="22"/>
  <c r="S93" i="20"/>
  <c r="BX93" i="20" s="1"/>
  <c r="S89" i="21"/>
  <c r="S89" i="22" s="1"/>
  <c r="T89" i="20"/>
  <c r="U274" i="20"/>
  <c r="V176" i="20"/>
  <c r="CA176" i="20" s="1"/>
  <c r="T178" i="21"/>
  <c r="S347" i="22"/>
  <c r="S349" i="21"/>
  <c r="U115" i="20"/>
  <c r="S301" i="22"/>
  <c r="S183" i="22"/>
  <c r="T316" i="22"/>
  <c r="T279" i="20"/>
  <c r="BY279" i="20" s="1"/>
  <c r="U104" i="20"/>
  <c r="BZ104" i="20" s="1"/>
  <c r="T370" i="21"/>
  <c r="S23" i="21"/>
  <c r="S23" i="22" s="1"/>
  <c r="T23" i="20"/>
  <c r="S233" i="22"/>
  <c r="T254" i="21"/>
  <c r="U304" i="21"/>
  <c r="U172" i="20"/>
  <c r="BZ172" i="20" s="1"/>
  <c r="S368" i="22"/>
  <c r="S372" i="21"/>
  <c r="S326" i="22"/>
  <c r="T21" i="20"/>
  <c r="BY21" i="20" s="1"/>
  <c r="S21" i="21"/>
  <c r="S21" i="22" s="1"/>
  <c r="T196" i="22"/>
  <c r="S345" i="22"/>
  <c r="U260" i="20"/>
  <c r="BZ260" i="20" s="1"/>
  <c r="T262" i="20"/>
  <c r="BY262" i="20" s="1"/>
  <c r="V108" i="20"/>
  <c r="T192" i="20"/>
  <c r="BY192" i="20" s="1"/>
  <c r="U195" i="20"/>
  <c r="U303" i="20"/>
  <c r="U364" i="20"/>
  <c r="BZ364" i="20" s="1"/>
  <c r="T365" i="21"/>
  <c r="V196" i="20"/>
  <c r="CA196" i="20" s="1"/>
  <c r="T106" i="21"/>
  <c r="T274" i="21"/>
  <c r="U176" i="21"/>
  <c r="U271" i="20"/>
  <c r="BZ271" i="20" s="1"/>
  <c r="U347" i="20"/>
  <c r="BZ347" i="20" s="1"/>
  <c r="T114" i="22"/>
  <c r="S115" i="22"/>
  <c r="S223" i="22"/>
  <c r="U301" i="20"/>
  <c r="BZ301" i="20" s="1"/>
  <c r="U183" i="20"/>
  <c r="V319" i="20"/>
  <c r="CA319" i="20" s="1"/>
  <c r="T200" i="22"/>
  <c r="U227" i="20"/>
  <c r="BZ227" i="20" s="1"/>
  <c r="U226" i="20"/>
  <c r="BZ226" i="20" s="1"/>
  <c r="T104" i="21"/>
  <c r="T119" i="22"/>
  <c r="U233" i="20"/>
  <c r="BZ233" i="20" s="1"/>
  <c r="T238" i="20"/>
  <c r="BY238" i="20" s="1"/>
  <c r="U360" i="20"/>
  <c r="BZ360" i="20" s="1"/>
  <c r="T368" i="21"/>
  <c r="U326" i="20"/>
  <c r="BZ326" i="20" s="1"/>
  <c r="T331" i="20"/>
  <c r="BY331" i="20" s="1"/>
  <c r="U107" i="22"/>
  <c r="S15" i="21"/>
  <c r="S15" i="22" s="1"/>
  <c r="T15" i="20"/>
  <c r="S364" i="22"/>
  <c r="U210" i="20"/>
  <c r="S274" i="22"/>
  <c r="S271" i="22"/>
  <c r="U103" i="22"/>
  <c r="V206" i="20"/>
  <c r="CA206" i="20" s="1"/>
  <c r="T115" i="21"/>
  <c r="V130" i="20"/>
  <c r="U223" i="20"/>
  <c r="T355" i="20"/>
  <c r="BY355" i="20" s="1"/>
  <c r="U354" i="20"/>
  <c r="T285" i="20"/>
  <c r="BY285" i="20" s="1"/>
  <c r="S226" i="22"/>
  <c r="S104" i="22"/>
  <c r="U91" i="20"/>
  <c r="V316" i="20"/>
  <c r="CA316" i="20" s="1"/>
  <c r="S262" i="21"/>
  <c r="U116" i="20"/>
  <c r="BZ116" i="20" s="1"/>
  <c r="U276" i="20"/>
  <c r="U272" i="20"/>
  <c r="BZ272" i="20" s="1"/>
  <c r="S257" i="22"/>
  <c r="T24" i="20"/>
  <c r="S24" i="21"/>
  <c r="S24" i="22" s="1"/>
  <c r="T326" i="21"/>
  <c r="S85" i="20"/>
  <c r="BX85" i="20" s="1"/>
  <c r="S14" i="21"/>
  <c r="S14" i="22" s="1"/>
  <c r="T14" i="20"/>
  <c r="U362" i="20"/>
  <c r="BZ362" i="20" s="1"/>
  <c r="U105" i="20"/>
  <c r="S198" i="22"/>
  <c r="U206" i="21"/>
  <c r="U13" i="20"/>
  <c r="BZ13" i="20" s="1"/>
  <c r="U130" i="21"/>
  <c r="T223" i="21"/>
  <c r="S355" i="21"/>
  <c r="S354" i="22"/>
  <c r="U164" i="20"/>
  <c r="BZ164" i="20" s="1"/>
  <c r="V143" i="20"/>
  <c r="T91" i="21"/>
  <c r="T91" i="22" s="1"/>
  <c r="U316" i="21"/>
  <c r="S40" i="21"/>
  <c r="T40" i="20"/>
  <c r="BY40" i="20" s="1"/>
  <c r="U199" i="20"/>
  <c r="S184" i="22"/>
  <c r="T305" i="22"/>
  <c r="V142" i="20"/>
  <c r="CA142" i="20" s="1"/>
  <c r="S291" i="22"/>
  <c r="S116" i="22"/>
  <c r="U277" i="20"/>
  <c r="BZ277" i="20" s="1"/>
  <c r="T276" i="21"/>
  <c r="S272" i="22"/>
  <c r="S259" i="21"/>
  <c r="U257" i="20"/>
  <c r="BZ257" i="20" s="1"/>
  <c r="S195" i="22"/>
  <c r="S192" i="21"/>
  <c r="S362" i="22"/>
  <c r="U353" i="20"/>
  <c r="BZ353" i="20" s="1"/>
  <c r="S78" i="20"/>
  <c r="BX78" i="20" s="1"/>
  <c r="S105" i="22"/>
  <c r="S358" i="22"/>
  <c r="U198" i="20"/>
  <c r="U361" i="20"/>
  <c r="V367" i="20"/>
  <c r="CA367" i="20" s="1"/>
  <c r="S164" i="22"/>
  <c r="V207" i="20"/>
  <c r="CA207" i="20" s="1"/>
  <c r="S166" i="21"/>
  <c r="S199" i="22"/>
  <c r="S86" i="20"/>
  <c r="BX86" i="20" s="1"/>
  <c r="U184" i="20"/>
  <c r="BZ184" i="20" s="1"/>
  <c r="U142" i="21"/>
  <c r="U291" i="20"/>
  <c r="BZ291" i="20" s="1"/>
  <c r="T116" i="21"/>
  <c r="T277" i="21"/>
  <c r="V119" i="20"/>
  <c r="CA119" i="20" s="1"/>
  <c r="T90" i="20"/>
  <c r="BY90" i="20" s="1"/>
  <c r="S90" i="21"/>
  <c r="S90" i="22" s="1"/>
  <c r="T272" i="21"/>
  <c r="T257" i="21"/>
  <c r="T257" i="22" s="1"/>
  <c r="W103" i="20" l="1"/>
  <c r="W103" i="21" s="1"/>
  <c r="V103" i="21"/>
  <c r="V103" i="22" s="1"/>
  <c r="V270" i="20"/>
  <c r="CA270" i="20" s="1"/>
  <c r="T42" i="21"/>
  <c r="T42" i="22" s="1"/>
  <c r="T208" i="22"/>
  <c r="U118" i="22"/>
  <c r="T362" i="22"/>
  <c r="T258" i="22"/>
  <c r="T271" i="22"/>
  <c r="T262" i="21"/>
  <c r="T184" i="22"/>
  <c r="T252" i="22"/>
  <c r="T364" i="22"/>
  <c r="U102" i="21"/>
  <c r="U102" i="22" s="1"/>
  <c r="V102" i="20"/>
  <c r="CA102" i="20" s="1"/>
  <c r="T159" i="22"/>
  <c r="BZ270" i="20"/>
  <c r="U290" i="21"/>
  <c r="U290" i="22" s="1"/>
  <c r="T351" i="22"/>
  <c r="V294" i="21"/>
  <c r="W294" i="20"/>
  <c r="W294" i="21" s="1"/>
  <c r="U42" i="20"/>
  <c r="BZ42" i="20" s="1"/>
  <c r="V290" i="20"/>
  <c r="CA290" i="20" s="1"/>
  <c r="U275" i="21"/>
  <c r="U275" i="22" s="1"/>
  <c r="V118" i="21"/>
  <c r="T270" i="22"/>
  <c r="CA118" i="20"/>
  <c r="V275" i="20"/>
  <c r="T163" i="21"/>
  <c r="U119" i="22"/>
  <c r="W212" i="20"/>
  <c r="W212" i="21" s="1"/>
  <c r="V212" i="21"/>
  <c r="U80" i="20"/>
  <c r="BZ80" i="20" s="1"/>
  <c r="T183" i="22"/>
  <c r="T186" i="21"/>
  <c r="V162" i="20"/>
  <c r="CA162" i="20" s="1"/>
  <c r="T349" i="21"/>
  <c r="T199" i="22"/>
  <c r="U298" i="21"/>
  <c r="U162" i="21"/>
  <c r="U162" i="22" s="1"/>
  <c r="T238" i="21"/>
  <c r="T238" i="22" s="1"/>
  <c r="T80" i="21"/>
  <c r="T80" i="22" s="1"/>
  <c r="T361" i="22"/>
  <c r="V308" i="20"/>
  <c r="CA308" i="20" s="1"/>
  <c r="U177" i="21"/>
  <c r="U177" i="22" s="1"/>
  <c r="V177" i="20"/>
  <c r="V177" i="21" s="1"/>
  <c r="U270" i="22"/>
  <c r="T352" i="21"/>
  <c r="W298" i="20"/>
  <c r="W298" i="21" s="1"/>
  <c r="V298" i="21"/>
  <c r="U174" i="22"/>
  <c r="U223" i="21"/>
  <c r="U223" i="22" s="1"/>
  <c r="BZ223" i="20"/>
  <c r="U75" i="20"/>
  <c r="U75" i="21" s="1"/>
  <c r="U75" i="22" s="1"/>
  <c r="BY75" i="20"/>
  <c r="U165" i="21"/>
  <c r="BZ165" i="20"/>
  <c r="T24" i="21"/>
  <c r="T24" i="22" s="1"/>
  <c r="BY24" i="20"/>
  <c r="W130" i="20"/>
  <c r="CB130" i="20" s="1"/>
  <c r="CA130" i="20"/>
  <c r="T12" i="21"/>
  <c r="T12" i="22" s="1"/>
  <c r="BY12" i="20"/>
  <c r="U348" i="21"/>
  <c r="T22" i="21"/>
  <c r="T22" i="22" s="1"/>
  <c r="BY22" i="20"/>
  <c r="U266" i="21"/>
  <c r="BZ266" i="20"/>
  <c r="T79" i="21"/>
  <c r="T79" i="22" s="1"/>
  <c r="BY79" i="20"/>
  <c r="T71" i="21"/>
  <c r="T71" i="22" s="1"/>
  <c r="BY71" i="20"/>
  <c r="U175" i="21"/>
  <c r="U175" i="22" s="1"/>
  <c r="BZ175" i="20"/>
  <c r="T88" i="21"/>
  <c r="T88" i="22" s="1"/>
  <c r="BY88" i="20"/>
  <c r="U210" i="21"/>
  <c r="BZ210" i="20"/>
  <c r="T23" i="21"/>
  <c r="T23" i="22" s="1"/>
  <c r="BY23" i="20"/>
  <c r="W289" i="20"/>
  <c r="CA289" i="20"/>
  <c r="U209" i="21"/>
  <c r="BZ209" i="20"/>
  <c r="U197" i="21"/>
  <c r="BZ197" i="20"/>
  <c r="W211" i="21"/>
  <c r="CB211" i="20"/>
  <c r="W201" i="21"/>
  <c r="CB201" i="20"/>
  <c r="U252" i="21"/>
  <c r="U252" i="22" s="1"/>
  <c r="BZ252" i="20"/>
  <c r="U182" i="21"/>
  <c r="U182" i="22" s="1"/>
  <c r="BZ182" i="20"/>
  <c r="U133" i="21"/>
  <c r="U133" i="22" s="1"/>
  <c r="BZ133" i="20"/>
  <c r="U321" i="21"/>
  <c r="BZ321" i="20"/>
  <c r="V321" i="20"/>
  <c r="V350" i="20"/>
  <c r="BZ350" i="20"/>
  <c r="U268" i="21"/>
  <c r="BZ268" i="20"/>
  <c r="V268" i="20"/>
  <c r="V261" i="20"/>
  <c r="BZ261" i="20"/>
  <c r="BZ173" i="20"/>
  <c r="V173" i="20"/>
  <c r="U173" i="21"/>
  <c r="U361" i="21"/>
  <c r="U361" i="22" s="1"/>
  <c r="BZ361" i="20"/>
  <c r="T14" i="21"/>
  <c r="T14" i="22" s="1"/>
  <c r="BY14" i="20"/>
  <c r="U303" i="21"/>
  <c r="BZ303" i="20"/>
  <c r="U254" i="21"/>
  <c r="U254" i="22" s="1"/>
  <c r="BZ254" i="20"/>
  <c r="W328" i="20"/>
  <c r="CA328" i="20"/>
  <c r="U169" i="20"/>
  <c r="BZ169" i="20" s="1"/>
  <c r="BZ167" i="20"/>
  <c r="U370" i="21"/>
  <c r="BZ370" i="20"/>
  <c r="V348" i="20"/>
  <c r="CA348" i="20" s="1"/>
  <c r="T49" i="21"/>
  <c r="T49" i="22" s="1"/>
  <c r="BY49" i="20"/>
  <c r="U228" i="21"/>
  <c r="U228" i="22" s="1"/>
  <c r="BZ228" i="20"/>
  <c r="T68" i="21"/>
  <c r="T68" i="22" s="1"/>
  <c r="BY68" i="20"/>
  <c r="T69" i="21"/>
  <c r="T69" i="22" s="1"/>
  <c r="BY69" i="20"/>
  <c r="U359" i="21"/>
  <c r="BZ359" i="20"/>
  <c r="U357" i="21"/>
  <c r="U357" i="22" s="1"/>
  <c r="BZ357" i="20"/>
  <c r="U199" i="21"/>
  <c r="U199" i="22" s="1"/>
  <c r="BZ199" i="20"/>
  <c r="U276" i="21"/>
  <c r="BZ276" i="20"/>
  <c r="T15" i="21"/>
  <c r="T15" i="22" s="1"/>
  <c r="BY15" i="20"/>
  <c r="U195" i="21"/>
  <c r="U195" i="22" s="1"/>
  <c r="BZ195" i="20"/>
  <c r="U88" i="20"/>
  <c r="W200" i="20"/>
  <c r="CA200" i="20"/>
  <c r="T83" i="21"/>
  <c r="T83" i="22" s="1"/>
  <c r="BY83" i="20"/>
  <c r="U267" i="21"/>
  <c r="U267" i="22" s="1"/>
  <c r="U179" i="21"/>
  <c r="BZ179" i="20"/>
  <c r="T74" i="21"/>
  <c r="T74" i="22" s="1"/>
  <c r="BY74" i="20"/>
  <c r="U208" i="21"/>
  <c r="BZ208" i="20"/>
  <c r="W107" i="21"/>
  <c r="CB107" i="20"/>
  <c r="T255" i="22"/>
  <c r="U181" i="21"/>
  <c r="BZ181" i="20"/>
  <c r="U171" i="21"/>
  <c r="U171" i="22" s="1"/>
  <c r="BZ171" i="20"/>
  <c r="U369" i="21"/>
  <c r="BZ369" i="20"/>
  <c r="W275" i="20"/>
  <c r="CB275" i="20" s="1"/>
  <c r="CA275" i="20"/>
  <c r="U105" i="21"/>
  <c r="BZ105" i="20"/>
  <c r="W114" i="20"/>
  <c r="CA114" i="20"/>
  <c r="T198" i="22"/>
  <c r="U327" i="21"/>
  <c r="U327" i="22" s="1"/>
  <c r="BZ327" i="20"/>
  <c r="T197" i="22"/>
  <c r="V258" i="20"/>
  <c r="CA258" i="20" s="1"/>
  <c r="BZ258" i="20"/>
  <c r="U288" i="21"/>
  <c r="U288" i="22" s="1"/>
  <c r="BZ288" i="20"/>
  <c r="U91" i="21"/>
  <c r="U91" i="22" s="1"/>
  <c r="BZ91" i="20"/>
  <c r="T89" i="21"/>
  <c r="T89" i="22" s="1"/>
  <c r="BY89" i="20"/>
  <c r="T37" i="21"/>
  <c r="T37" i="22" s="1"/>
  <c r="BY37" i="20"/>
  <c r="V267" i="20"/>
  <c r="BZ267" i="20"/>
  <c r="U143" i="22"/>
  <c r="W369" i="20"/>
  <c r="CA369" i="20"/>
  <c r="U354" i="21"/>
  <c r="U354" i="22" s="1"/>
  <c r="BZ354" i="20"/>
  <c r="W108" i="20"/>
  <c r="CA108" i="20"/>
  <c r="U106" i="21"/>
  <c r="BZ106" i="20"/>
  <c r="U368" i="21"/>
  <c r="U372" i="21" s="1"/>
  <c r="BZ368" i="20"/>
  <c r="T82" i="21"/>
  <c r="T82" i="22" s="1"/>
  <c r="U82" i="20"/>
  <c r="V82" i="20" s="1"/>
  <c r="U81" i="21"/>
  <c r="U81" i="22" s="1"/>
  <c r="BZ81" i="20"/>
  <c r="T11" i="21"/>
  <c r="T11" i="22" s="1"/>
  <c r="BY11" i="20"/>
  <c r="T26" i="21"/>
  <c r="T26" i="22" s="1"/>
  <c r="BY26" i="20"/>
  <c r="V135" i="20"/>
  <c r="CA135" i="20" s="1"/>
  <c r="BZ135" i="20"/>
  <c r="T72" i="21"/>
  <c r="T72" i="22" s="1"/>
  <c r="BY72" i="20"/>
  <c r="BZ363" i="20"/>
  <c r="U363" i="21"/>
  <c r="V363" i="20"/>
  <c r="U320" i="21"/>
  <c r="BZ320" i="20"/>
  <c r="V320" i="20"/>
  <c r="U168" i="21"/>
  <c r="BZ168" i="20"/>
  <c r="U264" i="21"/>
  <c r="U264" i="22" s="1"/>
  <c r="BZ264" i="20"/>
  <c r="U308" i="20"/>
  <c r="BZ308" i="20" s="1"/>
  <c r="BZ298" i="20"/>
  <c r="V174" i="20"/>
  <c r="V174" i="21" s="1"/>
  <c r="BZ174" i="20"/>
  <c r="U198" i="21"/>
  <c r="BZ198" i="20"/>
  <c r="W143" i="20"/>
  <c r="CA143" i="20"/>
  <c r="U183" i="21"/>
  <c r="U183" i="22" s="1"/>
  <c r="BZ183" i="20"/>
  <c r="U115" i="21"/>
  <c r="BZ115" i="20"/>
  <c r="U274" i="21"/>
  <c r="U274" i="22" s="1"/>
  <c r="BZ274" i="20"/>
  <c r="U365" i="21"/>
  <c r="BZ365" i="20"/>
  <c r="W269" i="20"/>
  <c r="CA269" i="20"/>
  <c r="W236" i="20"/>
  <c r="CA236" i="20"/>
  <c r="U50" i="21"/>
  <c r="U50" i="22" s="1"/>
  <c r="BZ50" i="20"/>
  <c r="U84" i="20"/>
  <c r="BZ84" i="20" s="1"/>
  <c r="BY84" i="20"/>
  <c r="U161" i="21"/>
  <c r="U161" i="22" s="1"/>
  <c r="BZ161" i="20"/>
  <c r="V234" i="20"/>
  <c r="CA234" i="20" s="1"/>
  <c r="BZ234" i="20"/>
  <c r="U255" i="21"/>
  <c r="U255" i="22" s="1"/>
  <c r="BZ255" i="20"/>
  <c r="W118" i="21"/>
  <c r="W118" i="22" s="1"/>
  <c r="CB118" i="20"/>
  <c r="CA299" i="20"/>
  <c r="V299" i="21"/>
  <c r="W299" i="20"/>
  <c r="V171" i="20"/>
  <c r="CA171" i="20" s="1"/>
  <c r="V181" i="20"/>
  <c r="V181" i="21" s="1"/>
  <c r="V181" i="22" s="1"/>
  <c r="S285" i="22"/>
  <c r="S88" i="22"/>
  <c r="S68" i="22"/>
  <c r="S66" i="22"/>
  <c r="S47" i="22"/>
  <c r="U351" i="21"/>
  <c r="U159" i="21"/>
  <c r="S40" i="22"/>
  <c r="S69" i="22"/>
  <c r="S76" i="21"/>
  <c r="S74" i="22"/>
  <c r="S73" i="21"/>
  <c r="S71" i="22"/>
  <c r="S80" i="22"/>
  <c r="S37" i="22"/>
  <c r="S25" i="22"/>
  <c r="S82" i="22"/>
  <c r="V182" i="20"/>
  <c r="U186" i="20"/>
  <c r="BZ186" i="20" s="1"/>
  <c r="V159" i="20"/>
  <c r="V351" i="20"/>
  <c r="U352" i="20"/>
  <c r="BZ352" i="20" s="1"/>
  <c r="U258" i="21"/>
  <c r="U259" i="20"/>
  <c r="BZ259" i="20" s="1"/>
  <c r="U166" i="20"/>
  <c r="BZ166" i="20" s="1"/>
  <c r="U99" i="20"/>
  <c r="BZ99" i="20" s="1"/>
  <c r="V165" i="20"/>
  <c r="CA165" i="20" s="1"/>
  <c r="U37" i="20"/>
  <c r="BZ37" i="20" s="1"/>
  <c r="T99" i="21"/>
  <c r="T162" i="22"/>
  <c r="U72" i="20"/>
  <c r="T73" i="20"/>
  <c r="BY73" i="20" s="1"/>
  <c r="V252" i="20"/>
  <c r="V175" i="20"/>
  <c r="V255" i="20"/>
  <c r="CA255" i="20" s="1"/>
  <c r="U10" i="21"/>
  <c r="U10" i="22" s="1"/>
  <c r="U26" i="20"/>
  <c r="BZ26" i="20" s="1"/>
  <c r="U68" i="20"/>
  <c r="V107" i="22"/>
  <c r="V201" i="22"/>
  <c r="T177" i="22"/>
  <c r="V228" i="20"/>
  <c r="U79" i="20"/>
  <c r="V197" i="20"/>
  <c r="U135" i="21"/>
  <c r="V367" i="21"/>
  <c r="W367" i="20"/>
  <c r="W168" i="20"/>
  <c r="V316" i="21"/>
  <c r="V316" i="22" s="1"/>
  <c r="W316" i="20"/>
  <c r="CB316" i="20" s="1"/>
  <c r="V293" i="21"/>
  <c r="W293" i="20"/>
  <c r="V176" i="21"/>
  <c r="W176" i="20"/>
  <c r="V142" i="21"/>
  <c r="V142" i="22" s="1"/>
  <c r="W142" i="20"/>
  <c r="V206" i="21"/>
  <c r="V206" i="22" s="1"/>
  <c r="W206" i="20"/>
  <c r="V133" i="21"/>
  <c r="W133" i="20"/>
  <c r="V196" i="21"/>
  <c r="V196" i="22" s="1"/>
  <c r="W196" i="20"/>
  <c r="W304" i="20"/>
  <c r="V305" i="21"/>
  <c r="W305" i="20"/>
  <c r="W113" i="20"/>
  <c r="V119" i="21"/>
  <c r="W119" i="20"/>
  <c r="V207" i="21"/>
  <c r="W207" i="20"/>
  <c r="V357" i="21"/>
  <c r="W357" i="20"/>
  <c r="W319" i="20"/>
  <c r="V235" i="21"/>
  <c r="V235" i="22" s="1"/>
  <c r="W235" i="20"/>
  <c r="V288" i="21"/>
  <c r="V288" i="22" s="1"/>
  <c r="W288" i="20"/>
  <c r="W264" i="20"/>
  <c r="V329" i="21"/>
  <c r="V329" i="22" s="1"/>
  <c r="W329" i="20"/>
  <c r="V300" i="21"/>
  <c r="V300" i="22" s="1"/>
  <c r="W300" i="20"/>
  <c r="CB300" i="20" s="1"/>
  <c r="T75" i="21"/>
  <c r="T75" i="22" s="1"/>
  <c r="T192" i="21"/>
  <c r="T192" i="22" s="1"/>
  <c r="V208" i="20"/>
  <c r="V10" i="20"/>
  <c r="CA10" i="20" s="1"/>
  <c r="V161" i="20"/>
  <c r="CA161" i="20" s="1"/>
  <c r="U234" i="21"/>
  <c r="U234" i="22" s="1"/>
  <c r="T145" i="21"/>
  <c r="T145" i="22" s="1"/>
  <c r="T141" i="22"/>
  <c r="T234" i="22"/>
  <c r="U145" i="20"/>
  <c r="BZ145" i="20" s="1"/>
  <c r="V141" i="20"/>
  <c r="CA141" i="20" s="1"/>
  <c r="U141" i="21"/>
  <c r="T327" i="22"/>
  <c r="V327" i="20"/>
  <c r="CA327" i="20" s="1"/>
  <c r="V266" i="20"/>
  <c r="CA266" i="20" s="1"/>
  <c r="U163" i="20"/>
  <c r="BZ163" i="20" s="1"/>
  <c r="U134" i="21"/>
  <c r="U134" i="22" s="1"/>
  <c r="V134" i="20"/>
  <c r="CA134" i="20" s="1"/>
  <c r="U22" i="20"/>
  <c r="U11" i="20"/>
  <c r="V81" i="20"/>
  <c r="CA81" i="20" s="1"/>
  <c r="U25" i="20"/>
  <c r="BZ25" i="20" s="1"/>
  <c r="T25" i="21"/>
  <c r="T25" i="22" s="1"/>
  <c r="V359" i="20"/>
  <c r="U74" i="20"/>
  <c r="T76" i="20"/>
  <c r="BY76" i="20" s="1"/>
  <c r="V209" i="20"/>
  <c r="CA209" i="20" s="1"/>
  <c r="U49" i="20"/>
  <c r="V179" i="20"/>
  <c r="CA179" i="20" s="1"/>
  <c r="T84" i="21"/>
  <c r="T355" i="21"/>
  <c r="T20" i="20"/>
  <c r="BY20" i="20" s="1"/>
  <c r="S20" i="21"/>
  <c r="S20" i="22" s="1"/>
  <c r="T48" i="20"/>
  <c r="S48" i="21"/>
  <c r="S48" i="22" s="1"/>
  <c r="S52" i="20"/>
  <c r="BX52" i="20" s="1"/>
  <c r="T169" i="21"/>
  <c r="T166" i="21"/>
  <c r="U233" i="21"/>
  <c r="T105" i="22"/>
  <c r="V50" i="20"/>
  <c r="CA50" i="20" s="1"/>
  <c r="V292" i="20"/>
  <c r="T292" i="22"/>
  <c r="U292" i="21"/>
  <c r="T267" i="22"/>
  <c r="U47" i="20"/>
  <c r="BZ47" i="20" s="1"/>
  <c r="V167" i="20"/>
  <c r="U293" i="22"/>
  <c r="U41" i="20"/>
  <c r="S6" i="20"/>
  <c r="BX6" i="20" s="1"/>
  <c r="S9" i="21"/>
  <c r="S9" i="22" s="1"/>
  <c r="T9" i="20"/>
  <c r="BY9" i="20" s="1"/>
  <c r="U256" i="20"/>
  <c r="BZ256" i="20" s="1"/>
  <c r="U206" i="22"/>
  <c r="V276" i="20"/>
  <c r="CA276" i="20" s="1"/>
  <c r="U15" i="20"/>
  <c r="BZ15" i="20" s="1"/>
  <c r="V183" i="20"/>
  <c r="CA183" i="20" s="1"/>
  <c r="U167" i="21"/>
  <c r="U83" i="20"/>
  <c r="T41" i="21"/>
  <c r="T41" i="22" s="1"/>
  <c r="T115" i="22"/>
  <c r="V106" i="20"/>
  <c r="V227" i="20"/>
  <c r="CA227" i="20" s="1"/>
  <c r="V347" i="20"/>
  <c r="CA347" i="20" s="1"/>
  <c r="T274" i="22"/>
  <c r="T279" i="21"/>
  <c r="T365" i="22"/>
  <c r="V274" i="20"/>
  <c r="CA274" i="20" s="1"/>
  <c r="V365" i="20"/>
  <c r="CA365" i="20" s="1"/>
  <c r="T302" i="22"/>
  <c r="U113" i="22"/>
  <c r="T47" i="21"/>
  <c r="T47" i="22" s="1"/>
  <c r="U114" i="22"/>
  <c r="V114" i="21"/>
  <c r="V199" i="20"/>
  <c r="CA199" i="20" s="1"/>
  <c r="T272" i="22"/>
  <c r="V184" i="20"/>
  <c r="CA184" i="20" s="1"/>
  <c r="V277" i="20"/>
  <c r="V105" i="20"/>
  <c r="CA105" i="20" s="1"/>
  <c r="V326" i="20"/>
  <c r="U331" i="20"/>
  <c r="BZ331" i="20" s="1"/>
  <c r="U227" i="21"/>
  <c r="U347" i="21"/>
  <c r="V260" i="20"/>
  <c r="CA260" i="20" s="1"/>
  <c r="U262" i="20"/>
  <c r="BZ262" i="20" s="1"/>
  <c r="T259" i="21"/>
  <c r="U200" i="22"/>
  <c r="T117" i="22"/>
  <c r="V117" i="20"/>
  <c r="V358" i="20"/>
  <c r="U23" i="20"/>
  <c r="X118" i="20"/>
  <c r="U316" i="22"/>
  <c r="V362" i="20"/>
  <c r="S192" i="22"/>
  <c r="U40" i="20"/>
  <c r="BZ40" i="20" s="1"/>
  <c r="U362" i="21"/>
  <c r="V360" i="20"/>
  <c r="CA360" i="20" s="1"/>
  <c r="V71" i="20"/>
  <c r="CA71" i="20" s="1"/>
  <c r="U304" i="22"/>
  <c r="V345" i="20"/>
  <c r="CA345" i="20" s="1"/>
  <c r="U184" i="21"/>
  <c r="V361" i="20"/>
  <c r="CA361" i="20" s="1"/>
  <c r="V369" i="21"/>
  <c r="U277" i="21"/>
  <c r="V143" i="21"/>
  <c r="T223" i="22"/>
  <c r="U355" i="20"/>
  <c r="BZ355" i="20" s="1"/>
  <c r="V354" i="20"/>
  <c r="CA354" i="20" s="1"/>
  <c r="V210" i="20"/>
  <c r="U326" i="21"/>
  <c r="U360" i="21"/>
  <c r="U71" i="21"/>
  <c r="U71" i="22" s="1"/>
  <c r="U285" i="20"/>
  <c r="BZ285" i="20" s="1"/>
  <c r="U260" i="21"/>
  <c r="V115" i="20"/>
  <c r="CA115" i="20" s="1"/>
  <c r="T93" i="20"/>
  <c r="BY93" i="20" s="1"/>
  <c r="U89" i="20"/>
  <c r="T345" i="22"/>
  <c r="U345" i="21"/>
  <c r="U305" i="22"/>
  <c r="V269" i="21"/>
  <c r="V236" i="21"/>
  <c r="T70" i="20"/>
  <c r="BY70" i="20" s="1"/>
  <c r="U69" i="20"/>
  <c r="BZ69" i="20" s="1"/>
  <c r="X211" i="20"/>
  <c r="CC211" i="20" s="1"/>
  <c r="U117" i="21"/>
  <c r="U358" i="21"/>
  <c r="V104" i="20"/>
  <c r="CA104" i="20" s="1"/>
  <c r="V257" i="20"/>
  <c r="V164" i="20"/>
  <c r="CA164" i="20" s="1"/>
  <c r="T326" i="22"/>
  <c r="T331" i="21"/>
  <c r="T331" i="22" s="1"/>
  <c r="T372" i="21"/>
  <c r="T368" i="22"/>
  <c r="V301" i="20"/>
  <c r="CA301" i="20" s="1"/>
  <c r="V271" i="20"/>
  <c r="CA271" i="20" s="1"/>
  <c r="T106" i="22"/>
  <c r="V364" i="20"/>
  <c r="X201" i="20"/>
  <c r="U12" i="20"/>
  <c r="U329" i="22"/>
  <c r="S70" i="21"/>
  <c r="V302" i="20"/>
  <c r="CA302" i="20" s="1"/>
  <c r="U349" i="20"/>
  <c r="BZ349" i="20" s="1"/>
  <c r="V265" i="20"/>
  <c r="V223" i="20"/>
  <c r="CA223" i="20" s="1"/>
  <c r="T254" i="22"/>
  <c r="T256" i="21"/>
  <c r="U372" i="20"/>
  <c r="BZ372" i="20" s="1"/>
  <c r="V368" i="20"/>
  <c r="CA368" i="20" s="1"/>
  <c r="V254" i="20"/>
  <c r="CA254" i="20" s="1"/>
  <c r="V291" i="20"/>
  <c r="V130" i="21"/>
  <c r="V226" i="20"/>
  <c r="CA226" i="20" s="1"/>
  <c r="U301" i="21"/>
  <c r="U271" i="21"/>
  <c r="U364" i="21"/>
  <c r="U192" i="20"/>
  <c r="BZ192" i="20" s="1"/>
  <c r="V195" i="20"/>
  <c r="CA195" i="20" s="1"/>
  <c r="U21" i="20"/>
  <c r="BZ21" i="20" s="1"/>
  <c r="V172" i="20"/>
  <c r="CA172" i="20" s="1"/>
  <c r="V264" i="21"/>
  <c r="V304" i="21"/>
  <c r="U66" i="20"/>
  <c r="BZ66" i="20" s="1"/>
  <c r="V289" i="21"/>
  <c r="V328" i="21"/>
  <c r="U302" i="21"/>
  <c r="V275" i="21"/>
  <c r="V178" i="20"/>
  <c r="U265" i="21"/>
  <c r="U24" i="20"/>
  <c r="V370" i="20"/>
  <c r="CA370" i="20" s="1"/>
  <c r="T116" i="22"/>
  <c r="V353" i="20"/>
  <c r="CA353" i="20" s="1"/>
  <c r="U90" i="20"/>
  <c r="U291" i="21"/>
  <c r="T86" i="20"/>
  <c r="S86" i="21"/>
  <c r="S86" i="22" s="1"/>
  <c r="U353" i="21"/>
  <c r="U257" i="21"/>
  <c r="U257" i="22" s="1"/>
  <c r="T40" i="21"/>
  <c r="T40" i="22" s="1"/>
  <c r="U164" i="21"/>
  <c r="V13" i="20"/>
  <c r="CA13" i="20" s="1"/>
  <c r="S85" i="21"/>
  <c r="S85" i="22" s="1"/>
  <c r="T85" i="20"/>
  <c r="V272" i="20"/>
  <c r="CA272" i="20" s="1"/>
  <c r="V116" i="20"/>
  <c r="T90" i="21"/>
  <c r="T90" i="22" s="1"/>
  <c r="U142" i="22"/>
  <c r="V198" i="20"/>
  <c r="S78" i="21"/>
  <c r="T78" i="20"/>
  <c r="U13" i="21"/>
  <c r="U13" i="22" s="1"/>
  <c r="T285" i="21"/>
  <c r="V168" i="21"/>
  <c r="U14" i="20"/>
  <c r="BZ14" i="20" s="1"/>
  <c r="U272" i="21"/>
  <c r="U116" i="21"/>
  <c r="V91" i="20"/>
  <c r="CA91" i="20" s="1"/>
  <c r="V233" i="20"/>
  <c r="CA233" i="20" s="1"/>
  <c r="U238" i="20"/>
  <c r="BZ238" i="20" s="1"/>
  <c r="T104" i="22"/>
  <c r="U226" i="21"/>
  <c r="V319" i="21"/>
  <c r="V303" i="20"/>
  <c r="V108" i="21"/>
  <c r="T21" i="21"/>
  <c r="T21" i="22" s="1"/>
  <c r="U172" i="21"/>
  <c r="U104" i="21"/>
  <c r="S93" i="21"/>
  <c r="U235" i="22"/>
  <c r="T66" i="21"/>
  <c r="T66" i="22" s="1"/>
  <c r="V200" i="21"/>
  <c r="U279" i="20"/>
  <c r="BZ279" i="20" s="1"/>
  <c r="U178" i="21"/>
  <c r="V113" i="21"/>
  <c r="U42" i="21" l="1"/>
  <c r="U42" i="22" s="1"/>
  <c r="V42" i="20"/>
  <c r="CA42" i="20" s="1"/>
  <c r="CB103" i="20"/>
  <c r="U368" i="22"/>
  <c r="W270" i="20"/>
  <c r="W270" i="21" s="1"/>
  <c r="V270" i="21"/>
  <c r="X294" i="20"/>
  <c r="U365" i="22"/>
  <c r="U208" i="22"/>
  <c r="U279" i="21"/>
  <c r="V102" i="21"/>
  <c r="V102" i="22" s="1"/>
  <c r="V118" i="22"/>
  <c r="W102" i="20"/>
  <c r="W102" i="21" s="1"/>
  <c r="W102" i="22" s="1"/>
  <c r="X212" i="20"/>
  <c r="X212" i="21" s="1"/>
  <c r="X212" i="22" s="1"/>
  <c r="V212" i="22"/>
  <c r="V348" i="21"/>
  <c r="CB212" i="20"/>
  <c r="CB294" i="20"/>
  <c r="W211" i="22"/>
  <c r="CA177" i="20"/>
  <c r="U186" i="21"/>
  <c r="V88" i="20"/>
  <c r="CA88" i="20" s="1"/>
  <c r="U303" i="22"/>
  <c r="U197" i="22"/>
  <c r="W135" i="20"/>
  <c r="X135" i="20" s="1"/>
  <c r="CC135" i="20" s="1"/>
  <c r="V290" i="21"/>
  <c r="W290" i="20"/>
  <c r="W290" i="21" s="1"/>
  <c r="W290" i="22" s="1"/>
  <c r="U80" i="21"/>
  <c r="U80" i="22" s="1"/>
  <c r="V80" i="20"/>
  <c r="CA80" i="20" s="1"/>
  <c r="U106" i="22"/>
  <c r="U198" i="22"/>
  <c r="W212" i="22"/>
  <c r="U159" i="22"/>
  <c r="W201" i="22"/>
  <c r="U84" i="21"/>
  <c r="U84" i="22" s="1"/>
  <c r="V84" i="20"/>
  <c r="W84" i="20" s="1"/>
  <c r="W177" i="20"/>
  <c r="W177" i="21" s="1"/>
  <c r="W348" i="20"/>
  <c r="X348" i="20" s="1"/>
  <c r="T70" i="21"/>
  <c r="U256" i="21"/>
  <c r="U359" i="22"/>
  <c r="W130" i="21"/>
  <c r="V162" i="21"/>
  <c r="V162" i="22" s="1"/>
  <c r="W234" i="20"/>
  <c r="CB234" i="20" s="1"/>
  <c r="W162" i="20"/>
  <c r="W162" i="21" s="1"/>
  <c r="V234" i="21"/>
  <c r="V234" i="22" s="1"/>
  <c r="U210" i="22"/>
  <c r="U115" i="22"/>
  <c r="U105" i="22"/>
  <c r="T93" i="21"/>
  <c r="U308" i="21"/>
  <c r="V171" i="21"/>
  <c r="V171" i="22" s="1"/>
  <c r="W258" i="20"/>
  <c r="W258" i="21" s="1"/>
  <c r="W275" i="21"/>
  <c r="W275" i="22" s="1"/>
  <c r="V258" i="21"/>
  <c r="W308" i="20"/>
  <c r="CB308" i="20" s="1"/>
  <c r="X298" i="20"/>
  <c r="X298" i="21" s="1"/>
  <c r="CB298" i="20"/>
  <c r="W171" i="20"/>
  <c r="CB171" i="20" s="1"/>
  <c r="U163" i="21"/>
  <c r="U352" i="21"/>
  <c r="V308" i="21"/>
  <c r="U181" i="22"/>
  <c r="T73" i="21"/>
  <c r="CA321" i="20"/>
  <c r="V321" i="21"/>
  <c r="W321" i="20"/>
  <c r="W265" i="20"/>
  <c r="CA265" i="20"/>
  <c r="X118" i="21"/>
  <c r="CC118" i="20"/>
  <c r="U83" i="21"/>
  <c r="U83" i="22" s="1"/>
  <c r="BZ83" i="20"/>
  <c r="W264" i="21"/>
  <c r="W264" i="22" s="1"/>
  <c r="CB264" i="20"/>
  <c r="V135" i="21"/>
  <c r="V135" i="22" s="1"/>
  <c r="W351" i="20"/>
  <c r="X351" i="20" s="1"/>
  <c r="CA351" i="20"/>
  <c r="W143" i="21"/>
  <c r="W143" i="22" s="1"/>
  <c r="CB143" i="20"/>
  <c r="U363" i="22"/>
  <c r="T78" i="21"/>
  <c r="T78" i="22" s="1"/>
  <c r="BY78" i="20"/>
  <c r="W116" i="20"/>
  <c r="CA116" i="20"/>
  <c r="T86" i="21"/>
  <c r="T86" i="22" s="1"/>
  <c r="BY86" i="20"/>
  <c r="W291" i="20"/>
  <c r="CA291" i="20"/>
  <c r="X201" i="21"/>
  <c r="X201" i="22" s="1"/>
  <c r="CC201" i="20"/>
  <c r="U23" i="21"/>
  <c r="U23" i="22" s="1"/>
  <c r="BZ23" i="20"/>
  <c r="W277" i="20"/>
  <c r="CA277" i="20"/>
  <c r="W106" i="20"/>
  <c r="CA106" i="20"/>
  <c r="U41" i="21"/>
  <c r="U41" i="22" s="1"/>
  <c r="BZ41" i="20"/>
  <c r="W292" i="20"/>
  <c r="CA292" i="20"/>
  <c r="W288" i="21"/>
  <c r="W288" i="22" s="1"/>
  <c r="CB288" i="20"/>
  <c r="W207" i="21"/>
  <c r="CB207" i="20"/>
  <c r="W176" i="21"/>
  <c r="CB176" i="20"/>
  <c r="W228" i="20"/>
  <c r="X228" i="20" s="1"/>
  <c r="CA228" i="20"/>
  <c r="U68" i="21"/>
  <c r="U68" i="22" s="1"/>
  <c r="BZ68" i="20"/>
  <c r="W175" i="20"/>
  <c r="CA175" i="20"/>
  <c r="V159" i="21"/>
  <c r="V159" i="22" s="1"/>
  <c r="CA159" i="20"/>
  <c r="W369" i="21"/>
  <c r="W369" i="22" s="1"/>
  <c r="CB369" i="20"/>
  <c r="W328" i="21"/>
  <c r="CB328" i="20"/>
  <c r="CA261" i="20"/>
  <c r="W261" i="20"/>
  <c r="V261" i="21"/>
  <c r="U321" i="22"/>
  <c r="V75" i="20"/>
  <c r="BZ75" i="20"/>
  <c r="W305" i="21"/>
  <c r="CB305" i="20"/>
  <c r="W82" i="20"/>
  <c r="CA82" i="20"/>
  <c r="U76" i="20"/>
  <c r="BZ76" i="20" s="1"/>
  <c r="BZ74" i="20"/>
  <c r="W234" i="21"/>
  <c r="W234" i="22" s="1"/>
  <c r="W304" i="21"/>
  <c r="W304" i="22" s="1"/>
  <c r="CB304" i="20"/>
  <c r="CB299" i="20"/>
  <c r="W299" i="21"/>
  <c r="X299" i="20"/>
  <c r="U369" i="22"/>
  <c r="CA268" i="20"/>
  <c r="V268" i="21"/>
  <c r="W268" i="20"/>
  <c r="W289" i="21"/>
  <c r="CB289" i="20"/>
  <c r="CA363" i="20"/>
  <c r="V363" i="21"/>
  <c r="W363" i="20"/>
  <c r="W364" i="20"/>
  <c r="CA364" i="20"/>
  <c r="W198" i="20"/>
  <c r="CA198" i="20"/>
  <c r="T85" i="21"/>
  <c r="T85" i="22" s="1"/>
  <c r="BY85" i="20"/>
  <c r="U90" i="21"/>
  <c r="U90" i="22" s="1"/>
  <c r="BZ90" i="20"/>
  <c r="U89" i="21"/>
  <c r="U89" i="22" s="1"/>
  <c r="BZ89" i="20"/>
  <c r="W358" i="20"/>
  <c r="CA358" i="20"/>
  <c r="T52" i="20"/>
  <c r="BY52" i="20" s="1"/>
  <c r="BY48" i="20"/>
  <c r="W359" i="20"/>
  <c r="X359" i="20" s="1"/>
  <c r="CA359" i="20"/>
  <c r="W235" i="21"/>
  <c r="CB235" i="20"/>
  <c r="W119" i="21"/>
  <c r="W119" i="22" s="1"/>
  <c r="CB119" i="20"/>
  <c r="W196" i="21"/>
  <c r="CB196" i="20"/>
  <c r="W206" i="21"/>
  <c r="W206" i="22" s="1"/>
  <c r="CB206" i="20"/>
  <c r="V252" i="21"/>
  <c r="CA252" i="20"/>
  <c r="V186" i="20"/>
  <c r="CA186" i="20" s="1"/>
  <c r="CA182" i="20"/>
  <c r="V174" i="22"/>
  <c r="U168" i="22"/>
  <c r="U22" i="21"/>
  <c r="U22" i="22" s="1"/>
  <c r="BZ22" i="20"/>
  <c r="W357" i="21"/>
  <c r="W357" i="22" s="1"/>
  <c r="CB357" i="20"/>
  <c r="W181" i="20"/>
  <c r="X181" i="20" s="1"/>
  <c r="CA181" i="20"/>
  <c r="U12" i="21"/>
  <c r="U12" i="22" s="1"/>
  <c r="BZ12" i="20"/>
  <c r="W257" i="20"/>
  <c r="CA257" i="20"/>
  <c r="W117" i="20"/>
  <c r="CA117" i="20"/>
  <c r="W293" i="21"/>
  <c r="CB293" i="20"/>
  <c r="V197" i="21"/>
  <c r="CA197" i="20"/>
  <c r="W236" i="21"/>
  <c r="CB236" i="20"/>
  <c r="CA320" i="20"/>
  <c r="V320" i="21"/>
  <c r="W320" i="20"/>
  <c r="CA267" i="20"/>
  <c r="W267" i="20"/>
  <c r="W200" i="21"/>
  <c r="CB200" i="20"/>
  <c r="U268" i="22"/>
  <c r="V267" i="21"/>
  <c r="X294" i="21"/>
  <c r="CC294" i="20"/>
  <c r="U49" i="21"/>
  <c r="U49" i="22" s="1"/>
  <c r="BZ49" i="20"/>
  <c r="W178" i="20"/>
  <c r="CA178" i="20"/>
  <c r="W210" i="20"/>
  <c r="CA210" i="20"/>
  <c r="W362" i="20"/>
  <c r="CA362" i="20"/>
  <c r="W326" i="20"/>
  <c r="CA326" i="20"/>
  <c r="W167" i="20"/>
  <c r="CA167" i="20"/>
  <c r="U99" i="21"/>
  <c r="W113" i="21"/>
  <c r="CB113" i="20"/>
  <c r="W133" i="21"/>
  <c r="W133" i="22" s="1"/>
  <c r="CB133" i="20"/>
  <c r="W142" i="21"/>
  <c r="CB142" i="20"/>
  <c r="W168" i="21"/>
  <c r="W168" i="22" s="1"/>
  <c r="CB168" i="20"/>
  <c r="U79" i="21"/>
  <c r="U79" i="22" s="1"/>
  <c r="BZ79" i="20"/>
  <c r="U72" i="21"/>
  <c r="U72" i="22" s="1"/>
  <c r="BZ72" i="20"/>
  <c r="CA174" i="20"/>
  <c r="W174" i="20"/>
  <c r="W108" i="21"/>
  <c r="CB108" i="20"/>
  <c r="U88" i="21"/>
  <c r="U88" i="22" s="1"/>
  <c r="BZ88" i="20"/>
  <c r="U173" i="22"/>
  <c r="W303" i="20"/>
  <c r="CA303" i="20"/>
  <c r="U24" i="21"/>
  <c r="U24" i="22" s="1"/>
  <c r="BZ24" i="20"/>
  <c r="U11" i="21"/>
  <c r="BZ11" i="20"/>
  <c r="W208" i="20"/>
  <c r="X208" i="20" s="1"/>
  <c r="CC208" i="20" s="1"/>
  <c r="CA208" i="20"/>
  <c r="W329" i="21"/>
  <c r="CB329" i="20"/>
  <c r="W319" i="21"/>
  <c r="CB319" i="20"/>
  <c r="W367" i="21"/>
  <c r="W367" i="22" s="1"/>
  <c r="CB367" i="20"/>
  <c r="U165" i="22"/>
  <c r="W269" i="21"/>
  <c r="CB269" i="20"/>
  <c r="U320" i="22"/>
  <c r="U82" i="21"/>
  <c r="BZ82" i="20"/>
  <c r="W114" i="21"/>
  <c r="W114" i="22" s="1"/>
  <c r="CB114" i="20"/>
  <c r="W173" i="20"/>
  <c r="CA173" i="20"/>
  <c r="V173" i="21"/>
  <c r="W350" i="20"/>
  <c r="CA350" i="20"/>
  <c r="V350" i="21"/>
  <c r="V133" i="22"/>
  <c r="V351" i="21"/>
  <c r="U351" i="22"/>
  <c r="V367" i="22"/>
  <c r="W255" i="20"/>
  <c r="X255" i="20" s="1"/>
  <c r="S78" i="22"/>
  <c r="V357" i="22"/>
  <c r="U258" i="22"/>
  <c r="U349" i="21"/>
  <c r="V165" i="21"/>
  <c r="V165" i="22" s="1"/>
  <c r="T84" i="22"/>
  <c r="V352" i="20"/>
  <c r="CA352" i="20" s="1"/>
  <c r="W182" i="20"/>
  <c r="V182" i="21"/>
  <c r="W159" i="20"/>
  <c r="W165" i="20"/>
  <c r="V37" i="20"/>
  <c r="W252" i="20"/>
  <c r="V255" i="21"/>
  <c r="U37" i="21"/>
  <c r="V72" i="20"/>
  <c r="U73" i="20"/>
  <c r="BZ73" i="20" s="1"/>
  <c r="V175" i="21"/>
  <c r="V68" i="20"/>
  <c r="V293" i="22"/>
  <c r="U26" i="21"/>
  <c r="U26" i="22" s="1"/>
  <c r="V26" i="20"/>
  <c r="V228" i="21"/>
  <c r="V228" i="22" s="1"/>
  <c r="V119" i="22"/>
  <c r="V79" i="20"/>
  <c r="V305" i="22"/>
  <c r="U135" i="22"/>
  <c r="W197" i="20"/>
  <c r="V208" i="21"/>
  <c r="V208" i="22" s="1"/>
  <c r="V270" i="22"/>
  <c r="T76" i="21"/>
  <c r="V172" i="21"/>
  <c r="V172" i="22" s="1"/>
  <c r="W172" i="20"/>
  <c r="V271" i="21"/>
  <c r="V271" i="22" s="1"/>
  <c r="W271" i="20"/>
  <c r="V260" i="21"/>
  <c r="V260" i="22" s="1"/>
  <c r="W260" i="20"/>
  <c r="V349" i="20"/>
  <c r="CA349" i="20" s="1"/>
  <c r="W347" i="20"/>
  <c r="W161" i="20"/>
  <c r="W300" i="21"/>
  <c r="V91" i="21"/>
  <c r="V91" i="22" s="1"/>
  <c r="W91" i="20"/>
  <c r="W13" i="20"/>
  <c r="W370" i="20"/>
  <c r="V302" i="21"/>
  <c r="V302" i="22" s="1"/>
  <c r="W302" i="20"/>
  <c r="V301" i="21"/>
  <c r="W301" i="20"/>
  <c r="V164" i="21"/>
  <c r="V164" i="22" s="1"/>
  <c r="W164" i="20"/>
  <c r="V105" i="21"/>
  <c r="V105" i="22" s="1"/>
  <c r="W105" i="20"/>
  <c r="V10" i="21"/>
  <c r="V10" i="22" s="1"/>
  <c r="W10" i="20"/>
  <c r="CB10" i="20" s="1"/>
  <c r="W226" i="20"/>
  <c r="W223" i="20"/>
  <c r="V345" i="21"/>
  <c r="V345" i="22" s="1"/>
  <c r="W345" i="20"/>
  <c r="CB345" i="20" s="1"/>
  <c r="V71" i="21"/>
  <c r="V71" i="22" s="1"/>
  <c r="W71" i="20"/>
  <c r="W141" i="20"/>
  <c r="V353" i="21"/>
  <c r="V353" i="22" s="1"/>
  <c r="W353" i="20"/>
  <c r="V256" i="20"/>
  <c r="CA256" i="20" s="1"/>
  <c r="W254" i="20"/>
  <c r="V360" i="21"/>
  <c r="W360" i="20"/>
  <c r="V199" i="21"/>
  <c r="V199" i="22" s="1"/>
  <c r="W199" i="20"/>
  <c r="V227" i="21"/>
  <c r="W227" i="20"/>
  <c r="W195" i="20"/>
  <c r="V368" i="21"/>
  <c r="W368" i="20"/>
  <c r="V115" i="21"/>
  <c r="W115" i="20"/>
  <c r="V361" i="21"/>
  <c r="W361" i="20"/>
  <c r="V42" i="21"/>
  <c r="W42" i="20"/>
  <c r="CB42" i="20" s="1"/>
  <c r="V276" i="21"/>
  <c r="W276" i="20"/>
  <c r="V179" i="21"/>
  <c r="W179" i="20"/>
  <c r="V272" i="21"/>
  <c r="V272" i="22" s="1"/>
  <c r="W272" i="20"/>
  <c r="V184" i="21"/>
  <c r="W184" i="20"/>
  <c r="V50" i="21"/>
  <c r="V50" i="22" s="1"/>
  <c r="W50" i="20"/>
  <c r="CB50" i="20" s="1"/>
  <c r="V266" i="21"/>
  <c r="W266" i="20"/>
  <c r="V327" i="21"/>
  <c r="W327" i="20"/>
  <c r="CB327" i="20" s="1"/>
  <c r="W233" i="20"/>
  <c r="V104" i="21"/>
  <c r="W104" i="20"/>
  <c r="V365" i="21"/>
  <c r="W365" i="20"/>
  <c r="W183" i="20"/>
  <c r="V81" i="21"/>
  <c r="V81" i="22" s="1"/>
  <c r="W81" i="20"/>
  <c r="W134" i="20"/>
  <c r="W354" i="20"/>
  <c r="CB354" i="20" s="1"/>
  <c r="V274" i="21"/>
  <c r="V274" i="22" s="1"/>
  <c r="W274" i="20"/>
  <c r="CB274" i="20" s="1"/>
  <c r="V209" i="21"/>
  <c r="W209" i="20"/>
  <c r="W316" i="21"/>
  <c r="W316" i="22" s="1"/>
  <c r="V161" i="21"/>
  <c r="V163" i="20"/>
  <c r="CA163" i="20" s="1"/>
  <c r="U192" i="21"/>
  <c r="U192" i="22" s="1"/>
  <c r="U238" i="21"/>
  <c r="U238" i="22" s="1"/>
  <c r="V99" i="20"/>
  <c r="CA99" i="20" s="1"/>
  <c r="V141" i="21"/>
  <c r="V145" i="20"/>
  <c r="CA145" i="20" s="1"/>
  <c r="X234" i="20"/>
  <c r="CC234" i="20" s="1"/>
  <c r="U141" i="22"/>
  <c r="U145" i="21"/>
  <c r="U145" i="22" s="1"/>
  <c r="V359" i="21"/>
  <c r="V359" i="22" s="1"/>
  <c r="U74" i="21"/>
  <c r="V74" i="20"/>
  <c r="CA74" i="20" s="1"/>
  <c r="V134" i="21"/>
  <c r="V134" i="22" s="1"/>
  <c r="V22" i="20"/>
  <c r="CA22" i="20" s="1"/>
  <c r="V11" i="20"/>
  <c r="CA11" i="20" s="1"/>
  <c r="V49" i="20"/>
  <c r="CA49" i="20" s="1"/>
  <c r="U25" i="21"/>
  <c r="U25" i="22" s="1"/>
  <c r="V25" i="20"/>
  <c r="CA25" i="20" s="1"/>
  <c r="U233" i="22"/>
  <c r="T48" i="21"/>
  <c r="T48" i="22" s="1"/>
  <c r="S52" i="21"/>
  <c r="S52" i="22" s="1"/>
  <c r="U48" i="20"/>
  <c r="BZ48" i="20" s="1"/>
  <c r="T20" i="21"/>
  <c r="T20" i="22" s="1"/>
  <c r="U20" i="20"/>
  <c r="BZ20" i="20" s="1"/>
  <c r="V285" i="20"/>
  <c r="CA285" i="20" s="1"/>
  <c r="V292" i="21"/>
  <c r="V279" i="20"/>
  <c r="CA279" i="20" s="1"/>
  <c r="U292" i="22"/>
  <c r="V233" i="21"/>
  <c r="V233" i="22" s="1"/>
  <c r="V358" i="21"/>
  <c r="V358" i="22" s="1"/>
  <c r="U353" i="22"/>
  <c r="V21" i="20"/>
  <c r="CA21" i="20" s="1"/>
  <c r="X328" i="20"/>
  <c r="U172" i="22"/>
  <c r="X207" i="20"/>
  <c r="U164" i="22"/>
  <c r="U166" i="21"/>
  <c r="V24" i="20"/>
  <c r="CA24" i="20" s="1"/>
  <c r="X200" i="20"/>
  <c r="V192" i="20"/>
  <c r="CA192" i="20" s="1"/>
  <c r="U271" i="22"/>
  <c r="V372" i="20"/>
  <c r="CA372" i="20" s="1"/>
  <c r="X275" i="20"/>
  <c r="X329" i="20"/>
  <c r="V23" i="20"/>
  <c r="CA23" i="20" s="1"/>
  <c r="V262" i="20"/>
  <c r="CA262" i="20" s="1"/>
  <c r="X235" i="20"/>
  <c r="CC235" i="20" s="1"/>
  <c r="V15" i="20"/>
  <c r="CA15" i="20" s="1"/>
  <c r="U104" i="22"/>
  <c r="U70" i="20"/>
  <c r="BZ70" i="20" s="1"/>
  <c r="V69" i="20"/>
  <c r="V108" i="22"/>
  <c r="V319" i="22"/>
  <c r="U272" i="22"/>
  <c r="U85" i="20"/>
  <c r="X168" i="20"/>
  <c r="CC168" i="20" s="1"/>
  <c r="U21" i="21"/>
  <c r="U21" i="22" s="1"/>
  <c r="V195" i="21"/>
  <c r="U301" i="22"/>
  <c r="X264" i="20"/>
  <c r="U259" i="21"/>
  <c r="X367" i="20"/>
  <c r="U69" i="21"/>
  <c r="U69" i="22" s="1"/>
  <c r="V269" i="22"/>
  <c r="U345" i="22"/>
  <c r="U285" i="21"/>
  <c r="U260" i="22"/>
  <c r="U262" i="21"/>
  <c r="V210" i="21"/>
  <c r="X316" i="20"/>
  <c r="CC316" i="20" s="1"/>
  <c r="X288" i="20"/>
  <c r="V40" i="20"/>
  <c r="CA40" i="20" s="1"/>
  <c r="V362" i="21"/>
  <c r="U347" i="22"/>
  <c r="U167" i="22"/>
  <c r="U169" i="21"/>
  <c r="V167" i="21"/>
  <c r="V167" i="22" s="1"/>
  <c r="X113" i="20"/>
  <c r="U302" i="22"/>
  <c r="V264" i="22"/>
  <c r="X176" i="20"/>
  <c r="Y201" i="20"/>
  <c r="U117" i="22"/>
  <c r="V355" i="20"/>
  <c r="CA355" i="20" s="1"/>
  <c r="V143" i="22"/>
  <c r="V369" i="22"/>
  <c r="U362" i="22"/>
  <c r="V114" i="22"/>
  <c r="V47" i="20"/>
  <c r="U116" i="22"/>
  <c r="W107" i="22"/>
  <c r="X196" i="20"/>
  <c r="CC196" i="20" s="1"/>
  <c r="U358" i="22"/>
  <c r="X293" i="20"/>
  <c r="V200" i="22"/>
  <c r="V90" i="20"/>
  <c r="V303" i="21"/>
  <c r="T285" i="22"/>
  <c r="V169" i="20"/>
  <c r="CA169" i="20" s="1"/>
  <c r="V178" i="21"/>
  <c r="V226" i="21"/>
  <c r="V177" i="22"/>
  <c r="U326" i="22"/>
  <c r="U331" i="21"/>
  <c r="U331" i="22" s="1"/>
  <c r="V354" i="21"/>
  <c r="U47" i="21"/>
  <c r="U47" i="22" s="1"/>
  <c r="X369" i="20"/>
  <c r="CC369" i="20" s="1"/>
  <c r="V83" i="20"/>
  <c r="CA83" i="20" s="1"/>
  <c r="X119" i="20"/>
  <c r="V304" i="22"/>
  <c r="X305" i="20"/>
  <c r="U78" i="20"/>
  <c r="BZ78" i="20" s="1"/>
  <c r="V289" i="22"/>
  <c r="U364" i="22"/>
  <c r="X130" i="20"/>
  <c r="CC130" i="20" s="1"/>
  <c r="V291" i="21"/>
  <c r="V223" i="21"/>
  <c r="V12" i="20"/>
  <c r="CA12" i="20" s="1"/>
  <c r="V364" i="21"/>
  <c r="X319" i="20"/>
  <c r="X142" i="20"/>
  <c r="CC142" i="20" s="1"/>
  <c r="V331" i="20"/>
  <c r="CA331" i="20" s="1"/>
  <c r="V259" i="20"/>
  <c r="CA259" i="20" s="1"/>
  <c r="V183" i="21"/>
  <c r="T6" i="20"/>
  <c r="BY6" i="20" s="1"/>
  <c r="U9" i="20"/>
  <c r="V41" i="20"/>
  <c r="X206" i="20"/>
  <c r="CC206" i="20" s="1"/>
  <c r="V168" i="22"/>
  <c r="V198" i="21"/>
  <c r="V14" i="20"/>
  <c r="CA14" i="20" s="1"/>
  <c r="U86" i="20"/>
  <c r="U355" i="21"/>
  <c r="V66" i="20"/>
  <c r="CA66" i="20" s="1"/>
  <c r="V265" i="21"/>
  <c r="X289" i="20"/>
  <c r="V257" i="21"/>
  <c r="X133" i="20"/>
  <c r="V166" i="20"/>
  <c r="CA166" i="20" s="1"/>
  <c r="Y211" i="20"/>
  <c r="CD211" i="20" s="1"/>
  <c r="V236" i="22"/>
  <c r="X269" i="20"/>
  <c r="CC269" i="20" s="1"/>
  <c r="X143" i="20"/>
  <c r="CC143" i="20" s="1"/>
  <c r="U40" i="21"/>
  <c r="U40" i="22" s="1"/>
  <c r="V117" i="21"/>
  <c r="X236" i="20"/>
  <c r="V326" i="21"/>
  <c r="V347" i="21"/>
  <c r="V347" i="22" s="1"/>
  <c r="V106" i="21"/>
  <c r="X300" i="20"/>
  <c r="U15" i="21"/>
  <c r="U15" i="22" s="1"/>
  <c r="X357" i="20"/>
  <c r="CC357" i="20" s="1"/>
  <c r="S6" i="21"/>
  <c r="S6" i="22" s="1"/>
  <c r="U226" i="22"/>
  <c r="V113" i="22"/>
  <c r="Y294" i="20"/>
  <c r="CD294" i="20" s="1"/>
  <c r="V238" i="20"/>
  <c r="CA238" i="20" s="1"/>
  <c r="U14" i="21"/>
  <c r="U14" i="22" s="1"/>
  <c r="V116" i="21"/>
  <c r="V13" i="21"/>
  <c r="V13" i="22" s="1"/>
  <c r="U291" i="22"/>
  <c r="V370" i="21"/>
  <c r="V275" i="22"/>
  <c r="V328" i="22"/>
  <c r="U66" i="21"/>
  <c r="U66" i="22" s="1"/>
  <c r="V254" i="21"/>
  <c r="X304" i="20"/>
  <c r="X211" i="21"/>
  <c r="U93" i="20"/>
  <c r="BZ93" i="20" s="1"/>
  <c r="V89" i="20"/>
  <c r="CA89" i="20" s="1"/>
  <c r="W103" i="22"/>
  <c r="U184" i="22"/>
  <c r="Y118" i="20"/>
  <c r="V277" i="21"/>
  <c r="X114" i="20"/>
  <c r="CC114" i="20" s="1"/>
  <c r="V82" i="21"/>
  <c r="V82" i="22" s="1"/>
  <c r="T9" i="21"/>
  <c r="T9" i="22" s="1"/>
  <c r="CB270" i="20" l="1"/>
  <c r="X270" i="20"/>
  <c r="V290" i="22"/>
  <c r="X290" i="20"/>
  <c r="CC290" i="20" s="1"/>
  <c r="CB290" i="20"/>
  <c r="Y212" i="20"/>
  <c r="CD212" i="20" s="1"/>
  <c r="CC212" i="20"/>
  <c r="W351" i="21"/>
  <c r="Y298" i="20"/>
  <c r="CD298" i="20" s="1"/>
  <c r="CB102" i="20"/>
  <c r="W88" i="20"/>
  <c r="V88" i="21"/>
  <c r="V88" i="22" s="1"/>
  <c r="V351" i="22"/>
  <c r="V84" i="21"/>
  <c r="V84" i="22" s="1"/>
  <c r="W200" i="22"/>
  <c r="CA84" i="20"/>
  <c r="CB135" i="20"/>
  <c r="W135" i="21"/>
  <c r="W135" i="22" s="1"/>
  <c r="X177" i="20"/>
  <c r="CC177" i="20" s="1"/>
  <c r="Y118" i="21"/>
  <c r="Y118" i="22" s="1"/>
  <c r="CD118" i="20"/>
  <c r="Y201" i="21"/>
  <c r="Y201" i="22" s="1"/>
  <c r="CD201" i="20"/>
  <c r="W80" i="20"/>
  <c r="X80" i="20" s="1"/>
  <c r="CC80" i="20" s="1"/>
  <c r="V80" i="21"/>
  <c r="V80" i="22" s="1"/>
  <c r="CB177" i="20"/>
  <c r="W177" i="22"/>
  <c r="V197" i="22"/>
  <c r="W171" i="21"/>
  <c r="W171" i="22" s="1"/>
  <c r="X171" i="20"/>
  <c r="X171" i="21" s="1"/>
  <c r="X171" i="22" s="1"/>
  <c r="W108" i="22"/>
  <c r="W196" i="22"/>
  <c r="CB348" i="20"/>
  <c r="W348" i="21"/>
  <c r="X162" i="20"/>
  <c r="X162" i="21" s="1"/>
  <c r="CB162" i="20"/>
  <c r="W235" i="22"/>
  <c r="CC298" i="20"/>
  <c r="V352" i="21"/>
  <c r="X308" i="20"/>
  <c r="CC308" i="20" s="1"/>
  <c r="U11" i="22"/>
  <c r="V252" i="22"/>
  <c r="W269" i="22"/>
  <c r="W329" i="22"/>
  <c r="W293" i="22"/>
  <c r="X258" i="20"/>
  <c r="X258" i="21" s="1"/>
  <c r="W259" i="20"/>
  <c r="CB259" i="20" s="1"/>
  <c r="CB258" i="20"/>
  <c r="V258" i="22"/>
  <c r="X118" i="22"/>
  <c r="U73" i="21"/>
  <c r="X181" i="21"/>
  <c r="X181" i="22" s="1"/>
  <c r="CC181" i="20"/>
  <c r="CC255" i="20"/>
  <c r="X367" i="21"/>
  <c r="CC367" i="20"/>
  <c r="W69" i="20"/>
  <c r="CB69" i="20" s="1"/>
  <c r="CA69" i="20"/>
  <c r="W276" i="21"/>
  <c r="CB276" i="20"/>
  <c r="W372" i="20"/>
  <c r="CB372" i="20" s="1"/>
  <c r="CB368" i="20"/>
  <c r="W360" i="21"/>
  <c r="CB360" i="20"/>
  <c r="W145" i="20"/>
  <c r="CB145" i="20" s="1"/>
  <c r="CB141" i="20"/>
  <c r="W26" i="20"/>
  <c r="CB26" i="20" s="1"/>
  <c r="CA26" i="20"/>
  <c r="U82" i="22"/>
  <c r="W210" i="21"/>
  <c r="CB210" i="20"/>
  <c r="W84" i="21"/>
  <c r="W84" i="22" s="1"/>
  <c r="CB84" i="20"/>
  <c r="V268" i="22"/>
  <c r="W175" i="21"/>
  <c r="CB175" i="20"/>
  <c r="W292" i="21"/>
  <c r="CB292" i="20"/>
  <c r="W116" i="21"/>
  <c r="CB116" i="20"/>
  <c r="X304" i="21"/>
  <c r="CC304" i="20"/>
  <c r="X236" i="21"/>
  <c r="X236" i="22" s="1"/>
  <c r="CC236" i="20"/>
  <c r="U9" i="21"/>
  <c r="U9" i="22" s="1"/>
  <c r="BZ9" i="20"/>
  <c r="U93" i="21"/>
  <c r="U85" i="21"/>
  <c r="U85" i="22" s="1"/>
  <c r="BZ85" i="20"/>
  <c r="W134" i="21"/>
  <c r="CB134" i="20"/>
  <c r="W71" i="21"/>
  <c r="W71" i="22" s="1"/>
  <c r="CB71" i="20"/>
  <c r="W72" i="20"/>
  <c r="CB72" i="20" s="1"/>
  <c r="CA72" i="20"/>
  <c r="W159" i="21"/>
  <c r="W159" i="22" s="1"/>
  <c r="CB159" i="20"/>
  <c r="W350" i="21"/>
  <c r="CB350" i="20"/>
  <c r="X350" i="20"/>
  <c r="X352" i="20" s="1"/>
  <c r="CC352" i="20" s="1"/>
  <c r="W364" i="21"/>
  <c r="CB364" i="20"/>
  <c r="W41" i="20"/>
  <c r="CB41" i="20" s="1"/>
  <c r="CA41" i="20"/>
  <c r="X176" i="21"/>
  <c r="CC176" i="20"/>
  <c r="W302" i="21"/>
  <c r="CB302" i="20"/>
  <c r="X319" i="21"/>
  <c r="X319" i="22" s="1"/>
  <c r="CC319" i="20"/>
  <c r="W81" i="21"/>
  <c r="CB81" i="20"/>
  <c r="W262" i="20"/>
  <c r="CB262" i="20" s="1"/>
  <c r="CB260" i="20"/>
  <c r="X119" i="21"/>
  <c r="X119" i="22" s="1"/>
  <c r="CC119" i="20"/>
  <c r="W90" i="20"/>
  <c r="CA90" i="20"/>
  <c r="X207" i="21"/>
  <c r="CC207" i="20"/>
  <c r="W233" i="21"/>
  <c r="W238" i="21" s="1"/>
  <c r="CB233" i="20"/>
  <c r="W13" i="21"/>
  <c r="W13" i="22" s="1"/>
  <c r="CB13" i="20"/>
  <c r="W197" i="21"/>
  <c r="W197" i="22" s="1"/>
  <c r="CB197" i="20"/>
  <c r="V68" i="21"/>
  <c r="V68" i="22" s="1"/>
  <c r="CA68" i="20"/>
  <c r="W182" i="21"/>
  <c r="W182" i="22" s="1"/>
  <c r="CB182" i="20"/>
  <c r="W359" i="21"/>
  <c r="CB359" i="20"/>
  <c r="V363" i="22"/>
  <c r="CA75" i="20"/>
  <c r="V75" i="21"/>
  <c r="W75" i="20"/>
  <c r="W347" i="21"/>
  <c r="W347" i="22" s="1"/>
  <c r="CB347" i="20"/>
  <c r="CC348" i="20"/>
  <c r="W47" i="20"/>
  <c r="CB47" i="20" s="1"/>
  <c r="CA47" i="20"/>
  <c r="W184" i="21"/>
  <c r="CB184" i="20"/>
  <c r="W254" i="21"/>
  <c r="W254" i="22" s="1"/>
  <c r="CB254" i="20"/>
  <c r="W370" i="21"/>
  <c r="CB370" i="20"/>
  <c r="V173" i="22"/>
  <c r="W167" i="21"/>
  <c r="W169" i="21" s="1"/>
  <c r="CB167" i="20"/>
  <c r="W117" i="21"/>
  <c r="CB117" i="20"/>
  <c r="W363" i="21"/>
  <c r="CB363" i="20"/>
  <c r="X363" i="20"/>
  <c r="X289" i="21"/>
  <c r="X289" i="22" s="1"/>
  <c r="CC289" i="20"/>
  <c r="X288" i="21"/>
  <c r="X288" i="22" s="1"/>
  <c r="CC288" i="20"/>
  <c r="W183" i="21"/>
  <c r="CB183" i="20"/>
  <c r="W272" i="21"/>
  <c r="W272" i="22" s="1"/>
  <c r="CB272" i="20"/>
  <c r="W361" i="21"/>
  <c r="W361" i="22" s="1"/>
  <c r="CB361" i="20"/>
  <c r="W227" i="21"/>
  <c r="CB227" i="20"/>
  <c r="W353" i="21"/>
  <c r="W353" i="22" s="1"/>
  <c r="CB353" i="20"/>
  <c r="W164" i="21"/>
  <c r="CB164" i="20"/>
  <c r="W91" i="21"/>
  <c r="W91" i="22" s="1"/>
  <c r="CB91" i="20"/>
  <c r="W271" i="21"/>
  <c r="W271" i="22" s="1"/>
  <c r="CB271" i="20"/>
  <c r="W173" i="21"/>
  <c r="CB173" i="20"/>
  <c r="X173" i="20"/>
  <c r="W326" i="21"/>
  <c r="W326" i="22" s="1"/>
  <c r="CB326" i="20"/>
  <c r="W267" i="21"/>
  <c r="CB267" i="20"/>
  <c r="X267" i="20"/>
  <c r="X299" i="21"/>
  <c r="CC299" i="20"/>
  <c r="Y299" i="20"/>
  <c r="CD299" i="20" s="1"/>
  <c r="W228" i="21"/>
  <c r="CB228" i="20"/>
  <c r="W106" i="21"/>
  <c r="CB106" i="20"/>
  <c r="W291" i="21"/>
  <c r="CB291" i="20"/>
  <c r="W352" i="20"/>
  <c r="CB352" i="20" s="1"/>
  <c r="CB351" i="20"/>
  <c r="W265" i="21"/>
  <c r="CB265" i="20"/>
  <c r="X359" i="21"/>
  <c r="X359" i="22" s="1"/>
  <c r="CC359" i="20"/>
  <c r="X305" i="21"/>
  <c r="X305" i="22" s="1"/>
  <c r="CC305" i="20"/>
  <c r="X133" i="21"/>
  <c r="CC133" i="20"/>
  <c r="X329" i="21"/>
  <c r="CC329" i="20"/>
  <c r="W209" i="21"/>
  <c r="CB209" i="20"/>
  <c r="W195" i="21"/>
  <c r="CB195" i="20"/>
  <c r="W255" i="21"/>
  <c r="CB255" i="20"/>
  <c r="W178" i="21"/>
  <c r="CB178" i="20"/>
  <c r="W181" i="21"/>
  <c r="W181" i="22" s="1"/>
  <c r="CB181" i="20"/>
  <c r="CC351" i="20"/>
  <c r="U86" i="21"/>
  <c r="U86" i="22" s="1"/>
  <c r="BZ86" i="20"/>
  <c r="X200" i="21"/>
  <c r="X200" i="22" s="1"/>
  <c r="CC200" i="20"/>
  <c r="W365" i="21"/>
  <c r="CB365" i="20"/>
  <c r="W223" i="21"/>
  <c r="CB223" i="20"/>
  <c r="W252" i="21"/>
  <c r="CB252" i="20"/>
  <c r="W174" i="21"/>
  <c r="CB174" i="20"/>
  <c r="X174" i="20"/>
  <c r="W257" i="21"/>
  <c r="CB257" i="20"/>
  <c r="W308" i="21"/>
  <c r="W321" i="21"/>
  <c r="CB321" i="20"/>
  <c r="X321" i="20"/>
  <c r="X300" i="21"/>
  <c r="X300" i="22" s="1"/>
  <c r="CC300" i="20"/>
  <c r="X270" i="21"/>
  <c r="X270" i="22" s="1"/>
  <c r="CC270" i="20"/>
  <c r="X264" i="21"/>
  <c r="X264" i="22" s="1"/>
  <c r="CC264" i="20"/>
  <c r="X228" i="21"/>
  <c r="CC228" i="20"/>
  <c r="W105" i="21"/>
  <c r="CB105" i="20"/>
  <c r="X175" i="20"/>
  <c r="CC175" i="20" s="1"/>
  <c r="X293" i="21"/>
  <c r="X293" i="22" s="1"/>
  <c r="CC293" i="20"/>
  <c r="X113" i="21"/>
  <c r="X113" i="22" s="1"/>
  <c r="CC113" i="20"/>
  <c r="W266" i="21"/>
  <c r="CB266" i="20"/>
  <c r="W179" i="21"/>
  <c r="CB179" i="20"/>
  <c r="W115" i="21"/>
  <c r="CB115" i="20"/>
  <c r="W199" i="21"/>
  <c r="CB199" i="20"/>
  <c r="W169" i="20"/>
  <c r="CB169" i="20" s="1"/>
  <c r="W226" i="21"/>
  <c r="W226" i="22" s="1"/>
  <c r="CB226" i="20"/>
  <c r="W301" i="21"/>
  <c r="CB301" i="20"/>
  <c r="W172" i="21"/>
  <c r="W172" i="22" s="1"/>
  <c r="CB172" i="20"/>
  <c r="V37" i="21"/>
  <c r="CA37" i="20"/>
  <c r="W303" i="21"/>
  <c r="W303" i="22" s="1"/>
  <c r="CB303" i="20"/>
  <c r="W362" i="21"/>
  <c r="CB362" i="20"/>
  <c r="W320" i="21"/>
  <c r="CB320" i="20"/>
  <c r="X320" i="20"/>
  <c r="V261" i="22"/>
  <c r="W277" i="21"/>
  <c r="CB277" i="20"/>
  <c r="V321" i="22"/>
  <c r="CC275" i="20"/>
  <c r="X328" i="21"/>
  <c r="CC328" i="20"/>
  <c r="W104" i="21"/>
  <c r="CB104" i="20"/>
  <c r="W161" i="21"/>
  <c r="W161" i="22" s="1"/>
  <c r="CB161" i="20"/>
  <c r="W79" i="20"/>
  <c r="X79" i="20" s="1"/>
  <c r="CC79" i="20" s="1"/>
  <c r="CA79" i="20"/>
  <c r="X165" i="20"/>
  <c r="CC165" i="20" s="1"/>
  <c r="CB165" i="20"/>
  <c r="W208" i="21"/>
  <c r="CB208" i="20"/>
  <c r="V267" i="22"/>
  <c r="V320" i="22"/>
  <c r="W358" i="21"/>
  <c r="CB358" i="20"/>
  <c r="W198" i="21"/>
  <c r="CB198" i="20"/>
  <c r="W268" i="21"/>
  <c r="CB268" i="20"/>
  <c r="X268" i="20"/>
  <c r="W82" i="21"/>
  <c r="W82" i="22" s="1"/>
  <c r="CB82" i="20"/>
  <c r="W261" i="21"/>
  <c r="CB261" i="20"/>
  <c r="X261" i="20"/>
  <c r="X261" i="21" s="1"/>
  <c r="V372" i="21"/>
  <c r="V182" i="22"/>
  <c r="V255" i="22"/>
  <c r="V161" i="22"/>
  <c r="V327" i="22"/>
  <c r="X159" i="20"/>
  <c r="CC159" i="20" s="1"/>
  <c r="U76" i="21"/>
  <c r="U74" i="22"/>
  <c r="V42" i="22"/>
  <c r="U37" i="22"/>
  <c r="X182" i="20"/>
  <c r="X182" i="21" s="1"/>
  <c r="V186" i="21"/>
  <c r="W186" i="20"/>
  <c r="CB186" i="20" s="1"/>
  <c r="V99" i="21"/>
  <c r="W165" i="21"/>
  <c r="W165" i="22" s="1"/>
  <c r="X252" i="20"/>
  <c r="CC252" i="20" s="1"/>
  <c r="W37" i="20"/>
  <c r="V73" i="20"/>
  <c r="CA73" i="20" s="1"/>
  <c r="V72" i="21"/>
  <c r="V72" i="22" s="1"/>
  <c r="W68" i="20"/>
  <c r="X161" i="20"/>
  <c r="X197" i="20"/>
  <c r="V175" i="22"/>
  <c r="V361" i="22"/>
  <c r="W355" i="20"/>
  <c r="CB355" i="20" s="1"/>
  <c r="V26" i="21"/>
  <c r="V301" i="22"/>
  <c r="W256" i="20"/>
  <c r="CB256" i="20" s="1"/>
  <c r="V79" i="21"/>
  <c r="V79" i="22" s="1"/>
  <c r="V262" i="21"/>
  <c r="V104" i="22"/>
  <c r="V184" i="22"/>
  <c r="V163" i="21"/>
  <c r="V368" i="22"/>
  <c r="W99" i="20"/>
  <c r="CB99" i="20" s="1"/>
  <c r="V285" i="21"/>
  <c r="V285" i="22" s="1"/>
  <c r="X179" i="20"/>
  <c r="W166" i="20"/>
  <c r="CB166" i="20" s="1"/>
  <c r="V365" i="22"/>
  <c r="X209" i="20"/>
  <c r="V279" i="21"/>
  <c r="W349" i="20"/>
  <c r="CB349" i="20" s="1"/>
  <c r="W163" i="20"/>
  <c r="CB163" i="20" s="1"/>
  <c r="W10" i="21"/>
  <c r="W10" i="22" s="1"/>
  <c r="W141" i="21"/>
  <c r="W145" i="21" s="1"/>
  <c r="W354" i="21"/>
  <c r="V166" i="21"/>
  <c r="W238" i="20"/>
  <c r="CB238" i="20" s="1"/>
  <c r="V25" i="21"/>
  <c r="W25" i="20"/>
  <c r="CB25" i="20" s="1"/>
  <c r="W331" i="20"/>
  <c r="CB331" i="20" s="1"/>
  <c r="V15" i="21"/>
  <c r="V15" i="22" s="1"/>
  <c r="W15" i="20"/>
  <c r="CB15" i="20" s="1"/>
  <c r="W327" i="21"/>
  <c r="V83" i="21"/>
  <c r="V83" i="22" s="1"/>
  <c r="W83" i="20"/>
  <c r="W22" i="20"/>
  <c r="CB22" i="20" s="1"/>
  <c r="W42" i="21"/>
  <c r="W368" i="21"/>
  <c r="W372" i="21" s="1"/>
  <c r="W285" i="20"/>
  <c r="CB285" i="20" s="1"/>
  <c r="W345" i="21"/>
  <c r="W24" i="20"/>
  <c r="CB24" i="20" s="1"/>
  <c r="V21" i="21"/>
  <c r="V21" i="22" s="1"/>
  <c r="W21" i="20"/>
  <c r="CB21" i="20" s="1"/>
  <c r="V74" i="21"/>
  <c r="V74" i="22" s="1"/>
  <c r="W74" i="20"/>
  <c r="W14" i="20"/>
  <c r="CB14" i="20" s="1"/>
  <c r="V11" i="21"/>
  <c r="W11" i="20"/>
  <c r="CB11" i="20" s="1"/>
  <c r="W274" i="21"/>
  <c r="W279" i="21" s="1"/>
  <c r="W279" i="20"/>
  <c r="CB279" i="20" s="1"/>
  <c r="W40" i="20"/>
  <c r="W50" i="21"/>
  <c r="W50" i="22" s="1"/>
  <c r="W192" i="20"/>
  <c r="CB192" i="20" s="1"/>
  <c r="V23" i="21"/>
  <c r="V23" i="22" s="1"/>
  <c r="W23" i="20"/>
  <c r="CB23" i="20" s="1"/>
  <c r="V89" i="21"/>
  <c r="W89" i="20"/>
  <c r="W66" i="20"/>
  <c r="V115" i="22"/>
  <c r="W49" i="20"/>
  <c r="CB49" i="20" s="1"/>
  <c r="X327" i="20"/>
  <c r="CC327" i="20" s="1"/>
  <c r="W12" i="20"/>
  <c r="CB12" i="20" s="1"/>
  <c r="W260" i="21"/>
  <c r="X234" i="21"/>
  <c r="Y234" i="20"/>
  <c r="CD234" i="20" s="1"/>
  <c r="X141" i="20"/>
  <c r="CC141" i="20" s="1"/>
  <c r="V145" i="21"/>
  <c r="V145" i="22" s="1"/>
  <c r="V141" i="22"/>
  <c r="V76" i="20"/>
  <c r="CA76" i="20" s="1"/>
  <c r="X266" i="20"/>
  <c r="V22" i="21"/>
  <c r="V22" i="22" s="1"/>
  <c r="X134" i="20"/>
  <c r="X81" i="20"/>
  <c r="V49" i="21"/>
  <c r="V49" i="22" s="1"/>
  <c r="T52" i="21"/>
  <c r="T52" i="22" s="1"/>
  <c r="V169" i="21"/>
  <c r="X84" i="20"/>
  <c r="CC84" i="20" s="1"/>
  <c r="U48" i="21"/>
  <c r="U48" i="22" s="1"/>
  <c r="V48" i="20"/>
  <c r="CA48" i="20" s="1"/>
  <c r="U20" i="21"/>
  <c r="U20" i="22" s="1"/>
  <c r="V20" i="20"/>
  <c r="CA20" i="20" s="1"/>
  <c r="U52" i="20"/>
  <c r="BZ52" i="20" s="1"/>
  <c r="V238" i="21"/>
  <c r="V238" i="22" s="1"/>
  <c r="V292" i="22"/>
  <c r="X292" i="20"/>
  <c r="X143" i="21"/>
  <c r="X143" i="22" s="1"/>
  <c r="X50" i="20"/>
  <c r="CC50" i="20" s="1"/>
  <c r="Y114" i="20"/>
  <c r="V93" i="20"/>
  <c r="CA93" i="20" s="1"/>
  <c r="Y348" i="20"/>
  <c r="CD348" i="20" s="1"/>
  <c r="Z211" i="20"/>
  <c r="CE211" i="20" s="1"/>
  <c r="V257" i="22"/>
  <c r="V259" i="21"/>
  <c r="Y142" i="20"/>
  <c r="X364" i="20"/>
  <c r="CC364" i="20" s="1"/>
  <c r="X291" i="20"/>
  <c r="CC291" i="20" s="1"/>
  <c r="V303" i="22"/>
  <c r="X354" i="20"/>
  <c r="CC354" i="20" s="1"/>
  <c r="Y329" i="20"/>
  <c r="CD329" i="20" s="1"/>
  <c r="X271" i="20"/>
  <c r="W236" i="22"/>
  <c r="W289" i="22"/>
  <c r="Y351" i="20"/>
  <c r="Y300" i="20"/>
  <c r="X348" i="21"/>
  <c r="X71" i="20"/>
  <c r="CC71" i="20" s="1"/>
  <c r="Y211" i="21"/>
  <c r="V198" i="22"/>
  <c r="X227" i="20"/>
  <c r="CC227" i="20" s="1"/>
  <c r="X142" i="21"/>
  <c r="V12" i="21"/>
  <c r="V12" i="22" s="1"/>
  <c r="V223" i="22"/>
  <c r="V90" i="21"/>
  <c r="V90" i="22" s="1"/>
  <c r="V210" i="22"/>
  <c r="V70" i="20"/>
  <c r="CA70" i="20" s="1"/>
  <c r="Y275" i="20"/>
  <c r="X302" i="20"/>
  <c r="CC302" i="20" s="1"/>
  <c r="Z294" i="20"/>
  <c r="W305" i="22"/>
  <c r="Y181" i="20"/>
  <c r="V66" i="21"/>
  <c r="V66" i="22" s="1"/>
  <c r="V41" i="21"/>
  <c r="V41" i="22" s="1"/>
  <c r="X347" i="20"/>
  <c r="Y270" i="20"/>
  <c r="X326" i="20"/>
  <c r="X257" i="20"/>
  <c r="V291" i="22"/>
  <c r="Y119" i="20"/>
  <c r="Y369" i="20"/>
  <c r="CD369" i="20" s="1"/>
  <c r="X183" i="20"/>
  <c r="Y208" i="20"/>
  <c r="V47" i="21"/>
  <c r="V47" i="22" s="1"/>
  <c r="V40" i="21"/>
  <c r="V40" i="22" s="1"/>
  <c r="V195" i="22"/>
  <c r="V192" i="21"/>
  <c r="Y168" i="20"/>
  <c r="CD168" i="20" s="1"/>
  <c r="X275" i="21"/>
  <c r="X195" i="20"/>
  <c r="CC195" i="20" s="1"/>
  <c r="Y290" i="20"/>
  <c r="Y207" i="20"/>
  <c r="X114" i="21"/>
  <c r="Y294" i="21"/>
  <c r="X351" i="21"/>
  <c r="X82" i="20"/>
  <c r="CC82" i="20" s="1"/>
  <c r="V326" i="22"/>
  <c r="V331" i="21"/>
  <c r="V331" i="22" s="1"/>
  <c r="V117" i="22"/>
  <c r="Y289" i="20"/>
  <c r="V86" i="20"/>
  <c r="V14" i="21"/>
  <c r="V14" i="22" s="1"/>
  <c r="Y206" i="20"/>
  <c r="CD206" i="20" s="1"/>
  <c r="Y319" i="20"/>
  <c r="Y130" i="20"/>
  <c r="V78" i="20"/>
  <c r="CA78" i="20" s="1"/>
  <c r="X369" i="21"/>
  <c r="X199" i="20"/>
  <c r="X208" i="21"/>
  <c r="X198" i="20"/>
  <c r="Y196" i="20"/>
  <c r="X301" i="20"/>
  <c r="W328" i="22"/>
  <c r="X168" i="21"/>
  <c r="V69" i="21"/>
  <c r="V69" i="22" s="1"/>
  <c r="Y235" i="20"/>
  <c r="X115" i="20"/>
  <c r="CC115" i="20" s="1"/>
  <c r="X362" i="20"/>
  <c r="CC362" i="20" s="1"/>
  <c r="X42" i="20"/>
  <c r="X345" i="20"/>
  <c r="CC345" i="20" s="1"/>
  <c r="X211" i="22"/>
  <c r="V254" i="22"/>
  <c r="V256" i="21"/>
  <c r="X233" i="20"/>
  <c r="CC233" i="20" s="1"/>
  <c r="Y357" i="20"/>
  <c r="W258" i="22"/>
  <c r="W162" i="22"/>
  <c r="W142" i="22"/>
  <c r="Y269" i="20"/>
  <c r="CD269" i="20" s="1"/>
  <c r="X116" i="20"/>
  <c r="X206" i="21"/>
  <c r="Y359" i="20"/>
  <c r="U6" i="20"/>
  <c r="BZ6" i="20" s="1"/>
  <c r="V9" i="20"/>
  <c r="CA9" i="20" s="1"/>
  <c r="X117" i="20"/>
  <c r="X130" i="21"/>
  <c r="U78" i="21"/>
  <c r="X361" i="20"/>
  <c r="V355" i="21"/>
  <c r="V354" i="22"/>
  <c r="X223" i="20"/>
  <c r="X196" i="21"/>
  <c r="Z201" i="20"/>
  <c r="CE201" i="20" s="1"/>
  <c r="X226" i="20"/>
  <c r="CC226" i="20" s="1"/>
  <c r="X365" i="20"/>
  <c r="X235" i="21"/>
  <c r="X164" i="20"/>
  <c r="X368" i="20"/>
  <c r="T6" i="21"/>
  <c r="T6" i="22" s="1"/>
  <c r="Z118" i="20"/>
  <c r="X172" i="20"/>
  <c r="V116" i="22"/>
  <c r="X357" i="21"/>
  <c r="V106" i="22"/>
  <c r="W270" i="22"/>
  <c r="W319" i="22"/>
  <c r="X269" i="21"/>
  <c r="Y133" i="20"/>
  <c r="CD133" i="20" s="1"/>
  <c r="X254" i="20"/>
  <c r="V183" i="22"/>
  <c r="V364" i="22"/>
  <c r="Y305" i="20"/>
  <c r="CD305" i="20" s="1"/>
  <c r="X358" i="20"/>
  <c r="V226" i="22"/>
  <c r="W113" i="22"/>
  <c r="Y293" i="20"/>
  <c r="V349" i="21"/>
  <c r="Y113" i="20"/>
  <c r="Y367" i="20"/>
  <c r="Y264" i="20"/>
  <c r="CD264" i="20" s="1"/>
  <c r="X353" i="20"/>
  <c r="V85" i="20"/>
  <c r="Y228" i="20"/>
  <c r="CD228" i="20" s="1"/>
  <c r="Y200" i="20"/>
  <c r="CD200" i="20" s="1"/>
  <c r="V24" i="21"/>
  <c r="V24" i="22" s="1"/>
  <c r="Y255" i="20"/>
  <c r="CD255" i="20" s="1"/>
  <c r="Y236" i="20"/>
  <c r="X274" i="20"/>
  <c r="X178" i="20"/>
  <c r="CC178" i="20" s="1"/>
  <c r="Y135" i="20"/>
  <c r="X184" i="20"/>
  <c r="Y316" i="20"/>
  <c r="CD316" i="20" s="1"/>
  <c r="X260" i="20"/>
  <c r="X360" i="20"/>
  <c r="X272" i="20"/>
  <c r="CC272" i="20" s="1"/>
  <c r="W300" i="22"/>
  <c r="Y304" i="20"/>
  <c r="X255" i="21"/>
  <c r="X277" i="20"/>
  <c r="Y143" i="20"/>
  <c r="X370" i="20"/>
  <c r="CC370" i="20" s="1"/>
  <c r="X210" i="20"/>
  <c r="X265" i="20"/>
  <c r="CC265" i="20" s="1"/>
  <c r="X276" i="20"/>
  <c r="CC276" i="20" s="1"/>
  <c r="X135" i="21"/>
  <c r="Y176" i="20"/>
  <c r="V362" i="22"/>
  <c r="Y288" i="20"/>
  <c r="X316" i="21"/>
  <c r="U285" i="22"/>
  <c r="U70" i="21"/>
  <c r="X91" i="20"/>
  <c r="CC91" i="20" s="1"/>
  <c r="X167" i="20"/>
  <c r="X303" i="20"/>
  <c r="CC303" i="20" s="1"/>
  <c r="Y328" i="20"/>
  <c r="CD328" i="20" s="1"/>
  <c r="Z298" i="20" l="1"/>
  <c r="Z298" i="21" s="1"/>
  <c r="Z298" i="22" s="1"/>
  <c r="X290" i="21"/>
  <c r="Y212" i="21"/>
  <c r="Z212" i="20"/>
  <c r="CE212" i="20" s="1"/>
  <c r="W80" i="21"/>
  <c r="W80" i="22" s="1"/>
  <c r="W351" i="22"/>
  <c r="Y298" i="21"/>
  <c r="W88" i="21"/>
  <c r="W88" i="22" s="1"/>
  <c r="Y175" i="20"/>
  <c r="Y175" i="21" s="1"/>
  <c r="CB88" i="20"/>
  <c r="X88" i="20"/>
  <c r="CC88" i="20" s="1"/>
  <c r="W359" i="22"/>
  <c r="CE298" i="20"/>
  <c r="Z294" i="21"/>
  <c r="CE294" i="20"/>
  <c r="Z118" i="21"/>
  <c r="Z118" i="22" s="1"/>
  <c r="CE118" i="20"/>
  <c r="CB80" i="20"/>
  <c r="W358" i="22"/>
  <c r="Y171" i="20"/>
  <c r="CD171" i="20" s="1"/>
  <c r="X177" i="21"/>
  <c r="CC171" i="20"/>
  <c r="X175" i="21"/>
  <c r="X175" i="22" s="1"/>
  <c r="W252" i="22"/>
  <c r="Y177" i="20"/>
  <c r="CD177" i="20" s="1"/>
  <c r="W117" i="22"/>
  <c r="Y290" i="21"/>
  <c r="CD290" i="20"/>
  <c r="Y119" i="21"/>
  <c r="CD119" i="20"/>
  <c r="Y236" i="21"/>
  <c r="CD236" i="20"/>
  <c r="Y351" i="21"/>
  <c r="Y351" i="22" s="1"/>
  <c r="CD351" i="20"/>
  <c r="Y181" i="21"/>
  <c r="Y181" i="22" s="1"/>
  <c r="CD181" i="20"/>
  <c r="Y143" i="21"/>
  <c r="Y143" i="22" s="1"/>
  <c r="CD143" i="20"/>
  <c r="Y288" i="21"/>
  <c r="Y288" i="22" s="1"/>
  <c r="CD288" i="20"/>
  <c r="Y367" i="21"/>
  <c r="Y367" i="22" s="1"/>
  <c r="CD367" i="20"/>
  <c r="Y293" i="21"/>
  <c r="Y293" i="22" s="1"/>
  <c r="CD293" i="20"/>
  <c r="Y359" i="21"/>
  <c r="CD359" i="20"/>
  <c r="Y142" i="21"/>
  <c r="Y142" i="22" s="1"/>
  <c r="CD142" i="20"/>
  <c r="Y357" i="21"/>
  <c r="CD357" i="20"/>
  <c r="Y207" i="21"/>
  <c r="CD207" i="20"/>
  <c r="Y275" i="21"/>
  <c r="Y275" i="22" s="1"/>
  <c r="CD275" i="20"/>
  <c r="Y304" i="21"/>
  <c r="CD304" i="20"/>
  <c r="Y135" i="21"/>
  <c r="CD135" i="20"/>
  <c r="Y113" i="21"/>
  <c r="Y113" i="22" s="1"/>
  <c r="CD113" i="20"/>
  <c r="Y235" i="21"/>
  <c r="Y235" i="22" s="1"/>
  <c r="CD235" i="20"/>
  <c r="Y289" i="21"/>
  <c r="Y289" i="22" s="1"/>
  <c r="CD289" i="20"/>
  <c r="Y130" i="21"/>
  <c r="CD130" i="20"/>
  <c r="Y208" i="21"/>
  <c r="CD208" i="20"/>
  <c r="Y270" i="21"/>
  <c r="Y270" i="22" s="1"/>
  <c r="CD270" i="20"/>
  <c r="Y196" i="21"/>
  <c r="CD196" i="20"/>
  <c r="Y176" i="21"/>
  <c r="CD176" i="20"/>
  <c r="Y319" i="21"/>
  <c r="Y319" i="22" s="1"/>
  <c r="CD319" i="20"/>
  <c r="Y300" i="21"/>
  <c r="Y300" i="22" s="1"/>
  <c r="CD300" i="20"/>
  <c r="Y114" i="21"/>
  <c r="CD114" i="20"/>
  <c r="X367" i="22"/>
  <c r="W104" i="22"/>
  <c r="W349" i="21"/>
  <c r="X258" i="22"/>
  <c r="W81" i="22"/>
  <c r="W105" i="22"/>
  <c r="Y162" i="20"/>
  <c r="Y258" i="20"/>
  <c r="CD258" i="20" s="1"/>
  <c r="CC258" i="20"/>
  <c r="CC162" i="20"/>
  <c r="X72" i="20"/>
  <c r="X72" i="21" s="1"/>
  <c r="X72" i="22" s="1"/>
  <c r="X133" i="22"/>
  <c r="X159" i="21"/>
  <c r="X159" i="22" s="1"/>
  <c r="Y159" i="20"/>
  <c r="W228" i="22"/>
  <c r="X328" i="22"/>
  <c r="X329" i="22"/>
  <c r="X186" i="20"/>
  <c r="CC186" i="20" s="1"/>
  <c r="W69" i="21"/>
  <c r="W69" i="22" s="1"/>
  <c r="W331" i="21"/>
  <c r="W331" i="22" s="1"/>
  <c r="X162" i="22"/>
  <c r="Y165" i="20"/>
  <c r="Y165" i="21" s="1"/>
  <c r="X304" i="22"/>
  <c r="W26" i="21"/>
  <c r="W26" i="22" s="1"/>
  <c r="W73" i="20"/>
  <c r="CB73" i="20" s="1"/>
  <c r="X165" i="21"/>
  <c r="W72" i="21"/>
  <c r="X26" i="20"/>
  <c r="X26" i="21" s="1"/>
  <c r="W41" i="21"/>
  <c r="W41" i="22" s="1"/>
  <c r="W47" i="21"/>
  <c r="W47" i="22" s="1"/>
  <c r="W355" i="21"/>
  <c r="W134" i="22"/>
  <c r="V37" i="22"/>
  <c r="X228" i="22"/>
  <c r="W192" i="21"/>
  <c r="X261" i="22"/>
  <c r="W85" i="20"/>
  <c r="CA85" i="20"/>
  <c r="X81" i="21"/>
  <c r="X81" i="22" s="1"/>
  <c r="CC81" i="20"/>
  <c r="Y299" i="21"/>
  <c r="Z299" i="20"/>
  <c r="CC173" i="20"/>
  <c r="X173" i="21"/>
  <c r="Y173" i="20"/>
  <c r="V75" i="22"/>
  <c r="X350" i="21"/>
  <c r="X352" i="21" s="1"/>
  <c r="CC350" i="20"/>
  <c r="Y350" i="20"/>
  <c r="X353" i="21"/>
  <c r="X353" i="22" s="1"/>
  <c r="CC353" i="20"/>
  <c r="X172" i="21"/>
  <c r="X172" i="22" s="1"/>
  <c r="CC172" i="20"/>
  <c r="X361" i="21"/>
  <c r="X361" i="22" s="1"/>
  <c r="CC361" i="20"/>
  <c r="W89" i="21"/>
  <c r="CB89" i="20"/>
  <c r="W76" i="20"/>
  <c r="CB76" i="20" s="1"/>
  <c r="CB74" i="20"/>
  <c r="X320" i="21"/>
  <c r="CC320" i="20"/>
  <c r="Y320" i="20"/>
  <c r="CD320" i="20" s="1"/>
  <c r="W259" i="21"/>
  <c r="W257" i="22"/>
  <c r="W255" i="22"/>
  <c r="X116" i="21"/>
  <c r="X116" i="22" s="1"/>
  <c r="CC116" i="20"/>
  <c r="X42" i="21"/>
  <c r="X42" i="22" s="1"/>
  <c r="CC42" i="20"/>
  <c r="X184" i="21"/>
  <c r="X184" i="22" s="1"/>
  <c r="CC184" i="20"/>
  <c r="X365" i="21"/>
  <c r="X365" i="22" s="1"/>
  <c r="CC365" i="20"/>
  <c r="Y292" i="20"/>
  <c r="CC292" i="20"/>
  <c r="X134" i="21"/>
  <c r="CC134" i="20"/>
  <c r="W262" i="21"/>
  <c r="CC321" i="20"/>
  <c r="Y321" i="20"/>
  <c r="CD321" i="20" s="1"/>
  <c r="X321" i="21"/>
  <c r="X174" i="21"/>
  <c r="CC174" i="20"/>
  <c r="Y174" i="20"/>
  <c r="CD174" i="20" s="1"/>
  <c r="X308" i="21"/>
  <c r="W173" i="22"/>
  <c r="CC363" i="20"/>
  <c r="Y363" i="20"/>
  <c r="CD363" i="20" s="1"/>
  <c r="X363" i="21"/>
  <c r="W261" i="22"/>
  <c r="X254" i="21"/>
  <c r="X254" i="22" s="1"/>
  <c r="CC254" i="20"/>
  <c r="X223" i="21"/>
  <c r="CC223" i="20"/>
  <c r="X209" i="21"/>
  <c r="CC209" i="20"/>
  <c r="X197" i="21"/>
  <c r="X197" i="22" s="1"/>
  <c r="CC197" i="20"/>
  <c r="X268" i="21"/>
  <c r="CC268" i="20"/>
  <c r="Y268" i="20"/>
  <c r="CD268" i="20" s="1"/>
  <c r="W320" i="22"/>
  <c r="CC267" i="20"/>
  <c r="X267" i="21"/>
  <c r="Y267" i="20"/>
  <c r="CD267" i="20" s="1"/>
  <c r="X117" i="21"/>
  <c r="CC117" i="20"/>
  <c r="X266" i="21"/>
  <c r="CC266" i="20"/>
  <c r="W66" i="21"/>
  <c r="W66" i="22" s="1"/>
  <c r="CB66" i="20"/>
  <c r="W40" i="21"/>
  <c r="W40" i="22" s="1"/>
  <c r="CB40" i="20"/>
  <c r="X277" i="21"/>
  <c r="CC277" i="20"/>
  <c r="X260" i="21"/>
  <c r="X262" i="21" s="1"/>
  <c r="CC260" i="20"/>
  <c r="X301" i="21"/>
  <c r="CC301" i="20"/>
  <c r="X199" i="21"/>
  <c r="CC199" i="20"/>
  <c r="W86" i="20"/>
  <c r="CA86" i="20"/>
  <c r="W83" i="21"/>
  <c r="W83" i="22" s="1"/>
  <c r="CB83" i="20"/>
  <c r="W163" i="21"/>
  <c r="Y179" i="20"/>
  <c r="Z179" i="20" s="1"/>
  <c r="CE179" i="20" s="1"/>
  <c r="CC179" i="20"/>
  <c r="Y308" i="20"/>
  <c r="CD308" i="20" s="1"/>
  <c r="W321" i="22"/>
  <c r="W174" i="22"/>
  <c r="W363" i="22"/>
  <c r="W90" i="21"/>
  <c r="W90" i="22" s="1"/>
  <c r="CB90" i="20"/>
  <c r="X358" i="21"/>
  <c r="CC358" i="20"/>
  <c r="X368" i="21"/>
  <c r="X368" i="22" s="1"/>
  <c r="CC368" i="20"/>
  <c r="X326" i="21"/>
  <c r="X326" i="22" s="1"/>
  <c r="CC326" i="20"/>
  <c r="X161" i="21"/>
  <c r="X161" i="22" s="1"/>
  <c r="CC161" i="20"/>
  <c r="W268" i="22"/>
  <c r="W79" i="21"/>
  <c r="CB79" i="20"/>
  <c r="W267" i="22"/>
  <c r="W175" i="22"/>
  <c r="X360" i="21"/>
  <c r="CC360" i="20"/>
  <c r="X259" i="20"/>
  <c r="CC259" i="20" s="1"/>
  <c r="CC257" i="20"/>
  <c r="X210" i="21"/>
  <c r="X210" i="22" s="1"/>
  <c r="CC210" i="20"/>
  <c r="X279" i="20"/>
  <c r="CC279" i="20" s="1"/>
  <c r="CC274" i="20"/>
  <c r="X166" i="20"/>
  <c r="CC166" i="20" s="1"/>
  <c r="CC164" i="20"/>
  <c r="X183" i="21"/>
  <c r="X183" i="22" s="1"/>
  <c r="CC183" i="20"/>
  <c r="W68" i="21"/>
  <c r="W68" i="22" s="1"/>
  <c r="CB68" i="20"/>
  <c r="W37" i="21"/>
  <c r="CB37" i="20"/>
  <c r="Y182" i="20"/>
  <c r="Y182" i="21" s="1"/>
  <c r="CC182" i="20"/>
  <c r="CC261" i="20"/>
  <c r="Y261" i="20"/>
  <c r="CD261" i="20" s="1"/>
  <c r="W256" i="21"/>
  <c r="X198" i="21"/>
  <c r="CC198" i="20"/>
  <c r="X169" i="20"/>
  <c r="CC169" i="20" s="1"/>
  <c r="CC167" i="20"/>
  <c r="X349" i="20"/>
  <c r="CC349" i="20" s="1"/>
  <c r="CC347" i="20"/>
  <c r="X271" i="21"/>
  <c r="X271" i="22" s="1"/>
  <c r="CC271" i="20"/>
  <c r="W167" i="22"/>
  <c r="W208" i="22"/>
  <c r="W75" i="21"/>
  <c r="CB75" i="20"/>
  <c r="X75" i="20"/>
  <c r="W186" i="21"/>
  <c r="W352" i="21"/>
  <c r="X234" i="22"/>
  <c r="Y252" i="20"/>
  <c r="U78" i="22"/>
  <c r="V93" i="21"/>
  <c r="V89" i="22"/>
  <c r="W42" i="22"/>
  <c r="V25" i="22"/>
  <c r="V26" i="22"/>
  <c r="V11" i="22"/>
  <c r="X252" i="21"/>
  <c r="W166" i="21"/>
  <c r="X37" i="20"/>
  <c r="W70" i="20"/>
  <c r="CB70" i="20" s="1"/>
  <c r="V73" i="21"/>
  <c r="Y197" i="20"/>
  <c r="X68" i="20"/>
  <c r="X163" i="20"/>
  <c r="CC163" i="20" s="1"/>
  <c r="Y161" i="20"/>
  <c r="W260" i="22"/>
  <c r="AA298" i="20"/>
  <c r="W99" i="21"/>
  <c r="X179" i="21"/>
  <c r="Y209" i="20"/>
  <c r="W22" i="21"/>
  <c r="W22" i="22" s="1"/>
  <c r="X49" i="20"/>
  <c r="V76" i="21"/>
  <c r="W274" i="22"/>
  <c r="W15" i="21"/>
  <c r="W74" i="21"/>
  <c r="W25" i="21"/>
  <c r="W25" i="22" s="1"/>
  <c r="V9" i="21"/>
  <c r="V9" i="22" s="1"/>
  <c r="W9" i="20"/>
  <c r="W12" i="21"/>
  <c r="W12" i="22" s="1"/>
  <c r="W49" i="21"/>
  <c r="W49" i="22" s="1"/>
  <c r="W14" i="21"/>
  <c r="W14" i="22" s="1"/>
  <c r="Y327" i="20"/>
  <c r="CD327" i="20" s="1"/>
  <c r="W20" i="20"/>
  <c r="X327" i="21"/>
  <c r="X327" i="22" s="1"/>
  <c r="W23" i="21"/>
  <c r="W23" i="22" s="1"/>
  <c r="W24" i="21"/>
  <c r="W24" i="22" s="1"/>
  <c r="V52" i="20"/>
  <c r="CA52" i="20" s="1"/>
  <c r="W48" i="20"/>
  <c r="V78" i="21"/>
  <c r="V78" i="22" s="1"/>
  <c r="W78" i="20"/>
  <c r="W93" i="20"/>
  <c r="CB93" i="20" s="1"/>
  <c r="W11" i="21"/>
  <c r="W11" i="22" s="1"/>
  <c r="W21" i="21"/>
  <c r="W21" i="22" s="1"/>
  <c r="W285" i="21"/>
  <c r="W285" i="22" s="1"/>
  <c r="W327" i="22"/>
  <c r="X141" i="21"/>
  <c r="X145" i="20"/>
  <c r="CC145" i="20" s="1"/>
  <c r="Y141" i="20"/>
  <c r="CD141" i="20" s="1"/>
  <c r="W145" i="22"/>
  <c r="W141" i="22"/>
  <c r="Y234" i="21"/>
  <c r="Z234" i="20"/>
  <c r="CE234" i="20" s="1"/>
  <c r="Y266" i="20"/>
  <c r="X74" i="20"/>
  <c r="Y134" i="20"/>
  <c r="CD134" i="20" s="1"/>
  <c r="Y81" i="20"/>
  <c r="X22" i="20"/>
  <c r="X25" i="20"/>
  <c r="CC25" i="20" s="1"/>
  <c r="U6" i="21"/>
  <c r="U6" i="22" s="1"/>
  <c r="U52" i="21"/>
  <c r="U52" i="22" s="1"/>
  <c r="V48" i="21"/>
  <c r="V48" i="22" s="1"/>
  <c r="V20" i="21"/>
  <c r="V20" i="22" s="1"/>
  <c r="X84" i="21"/>
  <c r="X84" i="22" s="1"/>
  <c r="Y84" i="20"/>
  <c r="CD84" i="20" s="1"/>
  <c r="X164" i="21"/>
  <c r="X164" i="22" s="1"/>
  <c r="X285" i="20"/>
  <c r="CC285" i="20" s="1"/>
  <c r="X256" i="20"/>
  <c r="CC256" i="20" s="1"/>
  <c r="W210" i="22"/>
  <c r="X167" i="21"/>
  <c r="X167" i="22" s="1"/>
  <c r="X274" i="21"/>
  <c r="X274" i="22" s="1"/>
  <c r="X50" i="21"/>
  <c r="X50" i="22" s="1"/>
  <c r="Y50" i="20"/>
  <c r="CD50" i="20" s="1"/>
  <c r="X292" i="21"/>
  <c r="W292" i="22"/>
  <c r="Y210" i="20"/>
  <c r="CD210" i="20" s="1"/>
  <c r="Z143" i="20"/>
  <c r="X255" i="22"/>
  <c r="Z304" i="20"/>
  <c r="CE304" i="20" s="1"/>
  <c r="Y178" i="20"/>
  <c r="Z200" i="20"/>
  <c r="W365" i="22"/>
  <c r="Y353" i="20"/>
  <c r="CD353" i="20" s="1"/>
  <c r="Z113" i="20"/>
  <c r="X357" i="22"/>
  <c r="X372" i="20"/>
  <c r="CC372" i="20" s="1"/>
  <c r="Y368" i="20"/>
  <c r="CD368" i="20" s="1"/>
  <c r="Y226" i="20"/>
  <c r="W198" i="22"/>
  <c r="Y361" i="20"/>
  <c r="Z359" i="20"/>
  <c r="CE359" i="20" s="1"/>
  <c r="Y115" i="20"/>
  <c r="CD115" i="20" s="1"/>
  <c r="Z196" i="20"/>
  <c r="CE196" i="20" s="1"/>
  <c r="Z130" i="20"/>
  <c r="CE130" i="20" s="1"/>
  <c r="W302" i="22"/>
  <c r="Z168" i="20"/>
  <c r="Z119" i="20"/>
  <c r="Z142" i="20"/>
  <c r="Y91" i="20"/>
  <c r="CD91" i="20" s="1"/>
  <c r="Z176" i="20"/>
  <c r="Y370" i="20"/>
  <c r="W368" i="22"/>
  <c r="W116" i="22"/>
  <c r="X21" i="20"/>
  <c r="CC21" i="20" s="1"/>
  <c r="W106" i="22"/>
  <c r="Z269" i="20"/>
  <c r="CE269" i="20" s="1"/>
  <c r="Y233" i="20"/>
  <c r="CD233" i="20" s="1"/>
  <c r="X238" i="20"/>
  <c r="CC238" i="20" s="1"/>
  <c r="W183" i="22"/>
  <c r="X192" i="20"/>
  <c r="CC192" i="20" s="1"/>
  <c r="Y195" i="20"/>
  <c r="Y168" i="21"/>
  <c r="Y302" i="20"/>
  <c r="CD302" i="20" s="1"/>
  <c r="X41" i="20"/>
  <c r="CC41" i="20" s="1"/>
  <c r="Y291" i="20"/>
  <c r="CD291" i="20" s="1"/>
  <c r="X91" i="21"/>
  <c r="X91" i="22" s="1"/>
  <c r="X370" i="21"/>
  <c r="Y184" i="20"/>
  <c r="CD184" i="20" s="1"/>
  <c r="Z135" i="20"/>
  <c r="X83" i="20"/>
  <c r="CC83" i="20" s="1"/>
  <c r="W164" i="22"/>
  <c r="Y358" i="20"/>
  <c r="W199" i="22"/>
  <c r="V6" i="20"/>
  <c r="CA6" i="20" s="1"/>
  <c r="Y269" i="21"/>
  <c r="X233" i="21"/>
  <c r="Z235" i="20"/>
  <c r="CE235" i="20" s="1"/>
  <c r="Y198" i="20"/>
  <c r="V86" i="21"/>
  <c r="V86" i="22" s="1"/>
  <c r="X351" i="22"/>
  <c r="Y326" i="20"/>
  <c r="X331" i="20"/>
  <c r="CC331" i="20" s="1"/>
  <c r="X302" i="21"/>
  <c r="X291" i="21"/>
  <c r="Z114" i="20"/>
  <c r="Y272" i="20"/>
  <c r="AA212" i="20"/>
  <c r="Z228" i="20"/>
  <c r="Z264" i="20"/>
  <c r="CE264" i="20" s="1"/>
  <c r="Z305" i="20"/>
  <c r="X235" i="22"/>
  <c r="AA201" i="20"/>
  <c r="Z357" i="20"/>
  <c r="CE357" i="20" s="1"/>
  <c r="Y345" i="20"/>
  <c r="X369" i="22"/>
  <c r="Y82" i="20"/>
  <c r="X195" i="21"/>
  <c r="Z208" i="20"/>
  <c r="CE208" i="20" s="1"/>
  <c r="W291" i="22"/>
  <c r="Y71" i="20"/>
  <c r="X47" i="20"/>
  <c r="CC47" i="20" s="1"/>
  <c r="Y364" i="20"/>
  <c r="Z348" i="20"/>
  <c r="Y303" i="20"/>
  <c r="Y212" i="22"/>
  <c r="X135" i="22"/>
  <c r="Y277" i="20"/>
  <c r="X272" i="21"/>
  <c r="Y360" i="20"/>
  <c r="Z212" i="21"/>
  <c r="Y228" i="21"/>
  <c r="Y264" i="21"/>
  <c r="Z293" i="20"/>
  <c r="W223" i="22"/>
  <c r="Y305" i="21"/>
  <c r="Y254" i="20"/>
  <c r="X269" i="22"/>
  <c r="Y172" i="20"/>
  <c r="W362" i="22"/>
  <c r="X24" i="20"/>
  <c r="CC24" i="20" s="1"/>
  <c r="Y164" i="20"/>
  <c r="CD164" i="20" s="1"/>
  <c r="Y365" i="20"/>
  <c r="CD365" i="20" s="1"/>
  <c r="W301" i="22"/>
  <c r="Z201" i="21"/>
  <c r="Y223" i="20"/>
  <c r="Y117" i="20"/>
  <c r="X206" i="22"/>
  <c r="Y116" i="20"/>
  <c r="CD116" i="20" s="1"/>
  <c r="X345" i="21"/>
  <c r="X290" i="22"/>
  <c r="Y301" i="20"/>
  <c r="X208" i="22"/>
  <c r="Z289" i="20"/>
  <c r="X82" i="21"/>
  <c r="X82" i="22" s="1"/>
  <c r="Z207" i="20"/>
  <c r="CE207" i="20" s="1"/>
  <c r="Y183" i="20"/>
  <c r="Z270" i="20"/>
  <c r="Z275" i="20"/>
  <c r="CE275" i="20" s="1"/>
  <c r="X40" i="20"/>
  <c r="X142" i="22"/>
  <c r="X71" i="21"/>
  <c r="X71" i="22" s="1"/>
  <c r="Z351" i="20"/>
  <c r="CE351" i="20" s="1"/>
  <c r="Y271" i="20"/>
  <c r="CD271" i="20" s="1"/>
  <c r="X364" i="21"/>
  <c r="Y348" i="21"/>
  <c r="X89" i="20"/>
  <c r="Z328" i="20"/>
  <c r="Y276" i="20"/>
  <c r="Y265" i="20"/>
  <c r="CD265" i="20" s="1"/>
  <c r="Z255" i="20"/>
  <c r="Y79" i="20"/>
  <c r="X186" i="21"/>
  <c r="X182" i="22"/>
  <c r="Y362" i="20"/>
  <c r="CD362" i="20" s="1"/>
  <c r="V70" i="21"/>
  <c r="Z319" i="20"/>
  <c r="CE319" i="20" s="1"/>
  <c r="Z206" i="20"/>
  <c r="CE206" i="20" s="1"/>
  <c r="X114" i="22"/>
  <c r="Y257" i="20"/>
  <c r="Y227" i="20"/>
  <c r="Y80" i="20"/>
  <c r="CD80" i="20" s="1"/>
  <c r="X355" i="20"/>
  <c r="CC355" i="20" s="1"/>
  <c r="Y354" i="20"/>
  <c r="CD354" i="20" s="1"/>
  <c r="AA211" i="20"/>
  <c r="Y328" i="21"/>
  <c r="X23" i="20"/>
  <c r="X316" i="22"/>
  <c r="Z316" i="20"/>
  <c r="CE316" i="20" s="1"/>
  <c r="Z236" i="20"/>
  <c r="CE236" i="20" s="1"/>
  <c r="V85" i="21"/>
  <c r="V85" i="22" s="1"/>
  <c r="Z133" i="20"/>
  <c r="W233" i="22"/>
  <c r="W238" i="22"/>
  <c r="W345" i="22"/>
  <c r="X79" i="21"/>
  <c r="X79" i="22" s="1"/>
  <c r="W115" i="22"/>
  <c r="X362" i="21"/>
  <c r="Y199" i="20"/>
  <c r="CD199" i="20" s="1"/>
  <c r="X275" i="22"/>
  <c r="V192" i="22"/>
  <c r="W354" i="22"/>
  <c r="Z369" i="20"/>
  <c r="X257" i="21"/>
  <c r="Y347" i="20"/>
  <c r="CD347" i="20" s="1"/>
  <c r="W364" i="22"/>
  <c r="X227" i="21"/>
  <c r="X66" i="20"/>
  <c r="Z329" i="20"/>
  <c r="CE329" i="20" s="1"/>
  <c r="X80" i="21"/>
  <c r="X80" i="22" s="1"/>
  <c r="X354" i="21"/>
  <c r="X90" i="20"/>
  <c r="CC90" i="20" s="1"/>
  <c r="Z211" i="21"/>
  <c r="X303" i="21"/>
  <c r="W184" i="22"/>
  <c r="X276" i="21"/>
  <c r="X265" i="21"/>
  <c r="Y167" i="20"/>
  <c r="Z288" i="20"/>
  <c r="Y260" i="20"/>
  <c r="X262" i="20"/>
  <c r="CC262" i="20" s="1"/>
  <c r="Y316" i="21"/>
  <c r="X178" i="21"/>
  <c r="Y274" i="20"/>
  <c r="CD274" i="20" s="1"/>
  <c r="Y255" i="21"/>
  <c r="Y200" i="21"/>
  <c r="Z367" i="20"/>
  <c r="CE367" i="20" s="1"/>
  <c r="Y133" i="21"/>
  <c r="AA118" i="20"/>
  <c r="W195" i="22"/>
  <c r="X226" i="21"/>
  <c r="X196" i="22"/>
  <c r="Y42" i="20"/>
  <c r="X115" i="21"/>
  <c r="X168" i="22"/>
  <c r="Y206" i="21"/>
  <c r="Z290" i="20"/>
  <c r="Y369" i="21"/>
  <c r="X347" i="21"/>
  <c r="Z181" i="20"/>
  <c r="CE181" i="20" s="1"/>
  <c r="AA294" i="20"/>
  <c r="X69" i="20"/>
  <c r="Y211" i="22"/>
  <c r="Z300" i="20"/>
  <c r="CE300" i="20" s="1"/>
  <c r="Y329" i="21"/>
  <c r="Y171" i="21" l="1"/>
  <c r="Z171" i="20"/>
  <c r="CE171" i="20" s="1"/>
  <c r="Y208" i="22"/>
  <c r="Y88" i="20"/>
  <c r="Z175" i="20"/>
  <c r="CE175" i="20" s="1"/>
  <c r="CD175" i="20"/>
  <c r="X117" i="22"/>
  <c r="W93" i="21"/>
  <c r="AA211" i="21"/>
  <c r="AA211" i="22" s="1"/>
  <c r="CF211" i="20"/>
  <c r="AA294" i="21"/>
  <c r="AA294" i="22" s="1"/>
  <c r="CF294" i="20"/>
  <c r="AA118" i="21"/>
  <c r="CF118" i="20"/>
  <c r="AA212" i="21"/>
  <c r="CF212" i="20"/>
  <c r="AA201" i="21"/>
  <c r="AA201" i="22" s="1"/>
  <c r="CF201" i="20"/>
  <c r="AA298" i="21"/>
  <c r="AA298" i="22" s="1"/>
  <c r="CF298" i="20"/>
  <c r="Z177" i="20"/>
  <c r="CE177" i="20" s="1"/>
  <c r="X88" i="21"/>
  <c r="X88" i="22" s="1"/>
  <c r="X260" i="22"/>
  <c r="Z294" i="22"/>
  <c r="Y26" i="20"/>
  <c r="CD26" i="20" s="1"/>
  <c r="Z119" i="21"/>
  <c r="Z119" i="22" s="1"/>
  <c r="CE119" i="20"/>
  <c r="Z168" i="21"/>
  <c r="CE168" i="20"/>
  <c r="Z289" i="21"/>
  <c r="Z289" i="22" s="1"/>
  <c r="CE289" i="20"/>
  <c r="Z200" i="21"/>
  <c r="CE200" i="20"/>
  <c r="AA299" i="20"/>
  <c r="AA299" i="21" s="1"/>
  <c r="CE299" i="20"/>
  <c r="Z290" i="21"/>
  <c r="CE290" i="20"/>
  <c r="Z288" i="21"/>
  <c r="Z288" i="22" s="1"/>
  <c r="CE288" i="20"/>
  <c r="Z255" i="21"/>
  <c r="CE255" i="20"/>
  <c r="Z228" i="21"/>
  <c r="CE228" i="20"/>
  <c r="Z305" i="21"/>
  <c r="Z305" i="22" s="1"/>
  <c r="CE305" i="20"/>
  <c r="Z293" i="21"/>
  <c r="Z293" i="22" s="1"/>
  <c r="CE293" i="20"/>
  <c r="Z176" i="21"/>
  <c r="Z176" i="22" s="1"/>
  <c r="CE176" i="20"/>
  <c r="Z143" i="21"/>
  <c r="Z143" i="22" s="1"/>
  <c r="CE143" i="20"/>
  <c r="Z133" i="21"/>
  <c r="CE133" i="20"/>
  <c r="Z369" i="21"/>
  <c r="CE369" i="20"/>
  <c r="Z348" i="21"/>
  <c r="CE348" i="20"/>
  <c r="Z270" i="21"/>
  <c r="CE270" i="20"/>
  <c r="Z114" i="21"/>
  <c r="Z114" i="22" s="1"/>
  <c r="CE114" i="20"/>
  <c r="Z135" i="21"/>
  <c r="Z135" i="22" s="1"/>
  <c r="CE135" i="20"/>
  <c r="Z113" i="21"/>
  <c r="Z113" i="22" s="1"/>
  <c r="CE113" i="20"/>
  <c r="Z328" i="21"/>
  <c r="Z328" i="22" s="1"/>
  <c r="CE328" i="20"/>
  <c r="Z142" i="21"/>
  <c r="Z142" i="22" s="1"/>
  <c r="CE142" i="20"/>
  <c r="Y236" i="22"/>
  <c r="X199" i="22"/>
  <c r="X177" i="22"/>
  <c r="Y175" i="22"/>
  <c r="Z258" i="20"/>
  <c r="CE258" i="20" s="1"/>
  <c r="W72" i="22"/>
  <c r="W73" i="21"/>
  <c r="Y177" i="21"/>
  <c r="Y72" i="20"/>
  <c r="Y73" i="20" s="1"/>
  <c r="CD73" i="20" s="1"/>
  <c r="Y290" i="22"/>
  <c r="X73" i="20"/>
  <c r="CC73" i="20" s="1"/>
  <c r="Y304" i="22"/>
  <c r="CC72" i="20"/>
  <c r="Y119" i="22"/>
  <c r="X358" i="22"/>
  <c r="Y357" i="22"/>
  <c r="Y135" i="22"/>
  <c r="Y196" i="22"/>
  <c r="Y359" i="22"/>
  <c r="Y258" i="21"/>
  <c r="Y114" i="22"/>
  <c r="Y197" i="21"/>
  <c r="CD197" i="20"/>
  <c r="Y169" i="20"/>
  <c r="CD169" i="20" s="1"/>
  <c r="CD167" i="20"/>
  <c r="Y42" i="21"/>
  <c r="Y42" i="22" s="1"/>
  <c r="CD42" i="20"/>
  <c r="Y117" i="21"/>
  <c r="CD117" i="20"/>
  <c r="Y361" i="21"/>
  <c r="Y361" i="22" s="1"/>
  <c r="CD361" i="20"/>
  <c r="Y81" i="21"/>
  <c r="Y81" i="22" s="1"/>
  <c r="CD81" i="20"/>
  <c r="Y266" i="21"/>
  <c r="CD266" i="20"/>
  <c r="Y179" i="21"/>
  <c r="CD179" i="20"/>
  <c r="Y79" i="21"/>
  <c r="Y79" i="22" s="1"/>
  <c r="CD79" i="20"/>
  <c r="Y198" i="21"/>
  <c r="CD198" i="20"/>
  <c r="Y352" i="20"/>
  <c r="CD352" i="20" s="1"/>
  <c r="CD350" i="20"/>
  <c r="Z165" i="20"/>
  <c r="CD165" i="20"/>
  <c r="Y301" i="21"/>
  <c r="CD301" i="20"/>
  <c r="Y364" i="21"/>
  <c r="CD364" i="20"/>
  <c r="Y326" i="21"/>
  <c r="Y326" i="22" s="1"/>
  <c r="CD326" i="20"/>
  <c r="Y209" i="21"/>
  <c r="CD209" i="20"/>
  <c r="Y252" i="21"/>
  <c r="Y252" i="22" s="1"/>
  <c r="CD252" i="20"/>
  <c r="Y162" i="21"/>
  <c r="CD162" i="20"/>
  <c r="Y260" i="21"/>
  <c r="Y260" i="22" s="1"/>
  <c r="CD260" i="20"/>
  <c r="Y172" i="21"/>
  <c r="Y172" i="22" s="1"/>
  <c r="CD172" i="20"/>
  <c r="Y360" i="21"/>
  <c r="CD360" i="20"/>
  <c r="Y82" i="21"/>
  <c r="Y82" i="22" s="1"/>
  <c r="CD82" i="20"/>
  <c r="Y88" i="21"/>
  <c r="Y88" i="22" s="1"/>
  <c r="CD88" i="20"/>
  <c r="Y226" i="21"/>
  <c r="Y226" i="22" s="1"/>
  <c r="CD226" i="20"/>
  <c r="Y159" i="21"/>
  <c r="Y159" i="22" s="1"/>
  <c r="CD159" i="20"/>
  <c r="Y276" i="21"/>
  <c r="CD276" i="20"/>
  <c r="Y223" i="21"/>
  <c r="CD223" i="20"/>
  <c r="Y345" i="21"/>
  <c r="Y345" i="22" s="1"/>
  <c r="CD345" i="20"/>
  <c r="Y183" i="21"/>
  <c r="CD183" i="20"/>
  <c r="Y303" i="21"/>
  <c r="CD303" i="20"/>
  <c r="Y71" i="21"/>
  <c r="Y71" i="22" s="1"/>
  <c r="CD71" i="20"/>
  <c r="Y161" i="21"/>
  <c r="Y161" i="22" s="1"/>
  <c r="CD161" i="20"/>
  <c r="Y186" i="20"/>
  <c r="CD186" i="20" s="1"/>
  <c r="CD182" i="20"/>
  <c r="Z292" i="20"/>
  <c r="CD292" i="20"/>
  <c r="Y227" i="21"/>
  <c r="CD227" i="20"/>
  <c r="Y277" i="21"/>
  <c r="CD277" i="20"/>
  <c r="Y370" i="21"/>
  <c r="CD370" i="20"/>
  <c r="Y259" i="20"/>
  <c r="CD259" i="20" s="1"/>
  <c r="CD257" i="20"/>
  <c r="Y254" i="21"/>
  <c r="Y254" i="22" s="1"/>
  <c r="CD254" i="20"/>
  <c r="Y272" i="21"/>
  <c r="CD272" i="20"/>
  <c r="Y358" i="21"/>
  <c r="Y358" i="22" s="1"/>
  <c r="CD358" i="20"/>
  <c r="Y195" i="21"/>
  <c r="Y195" i="22" s="1"/>
  <c r="CD195" i="20"/>
  <c r="Y178" i="21"/>
  <c r="CD178" i="20"/>
  <c r="Z173" i="20"/>
  <c r="CD173" i="20"/>
  <c r="X165" i="22"/>
  <c r="X301" i="22"/>
  <c r="X372" i="21"/>
  <c r="Z308" i="20"/>
  <c r="CE308" i="20" s="1"/>
  <c r="Z299" i="21"/>
  <c r="Z299" i="22" s="1"/>
  <c r="Z182" i="20"/>
  <c r="Y308" i="21"/>
  <c r="Z162" i="20"/>
  <c r="X134" i="22"/>
  <c r="W89" i="22"/>
  <c r="X256" i="21"/>
  <c r="CC26" i="20"/>
  <c r="X198" i="22"/>
  <c r="Z159" i="20"/>
  <c r="X26" i="22"/>
  <c r="W70" i="21"/>
  <c r="X163" i="21"/>
  <c r="Y292" i="21"/>
  <c r="Y173" i="21"/>
  <c r="X66" i="21"/>
  <c r="X66" i="22" s="1"/>
  <c r="CC66" i="20"/>
  <c r="W86" i="21"/>
  <c r="W86" i="22" s="1"/>
  <c r="CB86" i="20"/>
  <c r="X40" i="21"/>
  <c r="X40" i="22" s="1"/>
  <c r="CC40" i="20"/>
  <c r="W9" i="21"/>
  <c r="W9" i="22" s="1"/>
  <c r="CB9" i="20"/>
  <c r="X37" i="21"/>
  <c r="X37" i="22" s="1"/>
  <c r="CC37" i="20"/>
  <c r="W37" i="22"/>
  <c r="Y261" i="21"/>
  <c r="Z261" i="20"/>
  <c r="CE261" i="20" s="1"/>
  <c r="Y321" i="21"/>
  <c r="Z321" i="20"/>
  <c r="X69" i="21"/>
  <c r="X69" i="22" s="1"/>
  <c r="CC69" i="20"/>
  <c r="X23" i="21"/>
  <c r="X23" i="22" s="1"/>
  <c r="CC23" i="20"/>
  <c r="X223" i="22"/>
  <c r="X22" i="21"/>
  <c r="X22" i="22" s="1"/>
  <c r="CC22" i="20"/>
  <c r="X49" i="21"/>
  <c r="CC49" i="20"/>
  <c r="X75" i="21"/>
  <c r="CC75" i="20"/>
  <c r="Y75" i="20"/>
  <c r="CD75" i="20" s="1"/>
  <c r="Y267" i="21"/>
  <c r="Z267" i="20"/>
  <c r="CE267" i="20" s="1"/>
  <c r="X268" i="22"/>
  <c r="Y268" i="21"/>
  <c r="Z268" i="20"/>
  <c r="CE268" i="20" s="1"/>
  <c r="W79" i="22"/>
  <c r="X267" i="22"/>
  <c r="X173" i="22"/>
  <c r="X76" i="20"/>
  <c r="CC76" i="20" s="1"/>
  <c r="CC74" i="20"/>
  <c r="W78" i="21"/>
  <c r="W78" i="22" s="1"/>
  <c r="CB78" i="20"/>
  <c r="W20" i="21"/>
  <c r="W20" i="22" s="1"/>
  <c r="CB20" i="20"/>
  <c r="W75" i="22"/>
  <c r="Y174" i="21"/>
  <c r="Z174" i="20"/>
  <c r="Y320" i="21"/>
  <c r="Z320" i="20"/>
  <c r="CE320" i="20" s="1"/>
  <c r="W85" i="21"/>
  <c r="W85" i="22" s="1"/>
  <c r="CB85" i="20"/>
  <c r="X89" i="21"/>
  <c r="X89" i="22" s="1"/>
  <c r="CC89" i="20"/>
  <c r="X363" i="22"/>
  <c r="Y350" i="21"/>
  <c r="Z350" i="20"/>
  <c r="X68" i="21"/>
  <c r="X68" i="22" s="1"/>
  <c r="CC68" i="20"/>
  <c r="W48" i="21"/>
  <c r="W52" i="21" s="1"/>
  <c r="CB48" i="20"/>
  <c r="Z363" i="20"/>
  <c r="CE363" i="20" s="1"/>
  <c r="Y363" i="21"/>
  <c r="X174" i="22"/>
  <c r="X320" i="22"/>
  <c r="X321" i="22"/>
  <c r="Z252" i="20"/>
  <c r="X252" i="22"/>
  <c r="W76" i="21"/>
  <c r="W74" i="22"/>
  <c r="W15" i="22"/>
  <c r="Y37" i="20"/>
  <c r="Z327" i="20"/>
  <c r="Y234" i="22"/>
  <c r="Z197" i="20"/>
  <c r="Y68" i="20"/>
  <c r="Z161" i="20"/>
  <c r="Y163" i="20"/>
  <c r="CD163" i="20" s="1"/>
  <c r="AB298" i="20"/>
  <c r="AA308" i="20"/>
  <c r="CF308" i="20" s="1"/>
  <c r="Z209" i="20"/>
  <c r="Y327" i="21"/>
  <c r="Y327" i="22" s="1"/>
  <c r="X331" i="21"/>
  <c r="X331" i="22" s="1"/>
  <c r="Y49" i="20"/>
  <c r="CD49" i="20" s="1"/>
  <c r="Z81" i="20"/>
  <c r="W6" i="20"/>
  <c r="CB6" i="20" s="1"/>
  <c r="W52" i="20"/>
  <c r="CB52" i="20" s="1"/>
  <c r="Z266" i="20"/>
  <c r="X74" i="21"/>
  <c r="X74" i="22" s="1"/>
  <c r="Z134" i="20"/>
  <c r="Y141" i="21"/>
  <c r="Z141" i="20"/>
  <c r="CE141" i="20" s="1"/>
  <c r="Y145" i="20"/>
  <c r="CD145" i="20" s="1"/>
  <c r="Z234" i="21"/>
  <c r="Z234" i="22" s="1"/>
  <c r="AA234" i="20"/>
  <c r="CF234" i="20" s="1"/>
  <c r="X141" i="22"/>
  <c r="X145" i="21"/>
  <c r="X145" i="22" s="1"/>
  <c r="Y74" i="20"/>
  <c r="CD74" i="20" s="1"/>
  <c r="Y134" i="21"/>
  <c r="Y134" i="22" s="1"/>
  <c r="Y22" i="20"/>
  <c r="X25" i="21"/>
  <c r="X25" i="22" s="1"/>
  <c r="Y25" i="20"/>
  <c r="CD25" i="20" s="1"/>
  <c r="X166" i="21"/>
  <c r="V52" i="21"/>
  <c r="V6" i="21"/>
  <c r="V6" i="22" s="1"/>
  <c r="X279" i="21"/>
  <c r="Y84" i="21"/>
  <c r="Y84" i="22" s="1"/>
  <c r="Z84" i="20"/>
  <c r="CE84" i="20" s="1"/>
  <c r="X48" i="20"/>
  <c r="X20" i="20"/>
  <c r="CC20" i="20" s="1"/>
  <c r="Y256" i="20"/>
  <c r="CD256" i="20" s="1"/>
  <c r="X169" i="21"/>
  <c r="Y302" i="21"/>
  <c r="Y257" i="21"/>
  <c r="Y257" i="22" s="1"/>
  <c r="Z50" i="20"/>
  <c r="CE50" i="20" s="1"/>
  <c r="Y50" i="21"/>
  <c r="Y50" i="22" s="1"/>
  <c r="X73" i="21"/>
  <c r="X292" i="22"/>
  <c r="Y369" i="22"/>
  <c r="Z199" i="20"/>
  <c r="CE199" i="20" s="1"/>
  <c r="AA316" i="20"/>
  <c r="CF316" i="20" s="1"/>
  <c r="Y171" i="22"/>
  <c r="AA181" i="20"/>
  <c r="CF181" i="20" s="1"/>
  <c r="Y182" i="22"/>
  <c r="Y186" i="21"/>
  <c r="Z347" i="20"/>
  <c r="X85" i="20"/>
  <c r="CC85" i="20" s="1"/>
  <c r="AA207" i="20"/>
  <c r="Z164" i="20"/>
  <c r="CE164" i="20" s="1"/>
  <c r="AA179" i="20"/>
  <c r="CF179" i="20" s="1"/>
  <c r="AA208" i="20"/>
  <c r="AA357" i="20"/>
  <c r="X291" i="22"/>
  <c r="Y269" i="22"/>
  <c r="Y41" i="20"/>
  <c r="Z91" i="20"/>
  <c r="CE91" i="20" s="1"/>
  <c r="AA196" i="20"/>
  <c r="Z353" i="20"/>
  <c r="CE353" i="20" s="1"/>
  <c r="Z265" i="20"/>
  <c r="Y329" i="22"/>
  <c r="AA367" i="20"/>
  <c r="CF367" i="20" s="1"/>
  <c r="X303" i="22"/>
  <c r="X354" i="22"/>
  <c r="X355" i="21"/>
  <c r="X70" i="20"/>
  <c r="CC70" i="20" s="1"/>
  <c r="Y69" i="20"/>
  <c r="X347" i="22"/>
  <c r="Z42" i="20"/>
  <c r="CE42" i="20" s="1"/>
  <c r="W192" i="22"/>
  <c r="Y200" i="22"/>
  <c r="Y347" i="21"/>
  <c r="Y349" i="21" s="1"/>
  <c r="AA133" i="20"/>
  <c r="Y23" i="20"/>
  <c r="Y328" i="22"/>
  <c r="AB211" i="20"/>
  <c r="Y362" i="21"/>
  <c r="Z276" i="20"/>
  <c r="AA270" i="20"/>
  <c r="Z301" i="20"/>
  <c r="X345" i="22"/>
  <c r="Y164" i="21"/>
  <c r="Y166" i="21" s="1"/>
  <c r="Z179" i="21"/>
  <c r="AA348" i="20"/>
  <c r="Z208" i="21"/>
  <c r="AA228" i="20"/>
  <c r="Z326" i="20"/>
  <c r="Y331" i="20"/>
  <c r="CD331" i="20" s="1"/>
  <c r="AA135" i="20"/>
  <c r="CF135" i="20" s="1"/>
  <c r="X86" i="20"/>
  <c r="Y166" i="20"/>
  <c r="CD166" i="20" s="1"/>
  <c r="Z370" i="20"/>
  <c r="AA176" i="20"/>
  <c r="CF176" i="20" s="1"/>
  <c r="Y91" i="21"/>
  <c r="Y91" i="22" s="1"/>
  <c r="AA168" i="20"/>
  <c r="CF168" i="20" s="1"/>
  <c r="Z196" i="21"/>
  <c r="Y353" i="21"/>
  <c r="AA143" i="20"/>
  <c r="CF143" i="20" s="1"/>
  <c r="X285" i="21"/>
  <c r="Z274" i="20"/>
  <c r="AA329" i="20"/>
  <c r="X257" i="22"/>
  <c r="X259" i="21"/>
  <c r="Y355" i="20"/>
  <c r="CD355" i="20" s="1"/>
  <c r="Z354" i="20"/>
  <c r="CE354" i="20" s="1"/>
  <c r="Z212" i="22"/>
  <c r="AA171" i="20"/>
  <c r="CF171" i="20" s="1"/>
  <c r="AA114" i="20"/>
  <c r="Z184" i="20"/>
  <c r="CE184" i="20" s="1"/>
  <c r="Y168" i="22"/>
  <c r="Z233" i="20"/>
  <c r="Y238" i="20"/>
  <c r="CD238" i="20" s="1"/>
  <c r="AA130" i="20"/>
  <c r="Y255" i="22"/>
  <c r="Z211" i="22"/>
  <c r="AA236" i="20"/>
  <c r="CF236" i="20" s="1"/>
  <c r="Z227" i="20"/>
  <c r="CE227" i="20" s="1"/>
  <c r="AA319" i="20"/>
  <c r="CF319" i="20" s="1"/>
  <c r="Z362" i="20"/>
  <c r="CE362" i="20" s="1"/>
  <c r="Z79" i="20"/>
  <c r="X93" i="20"/>
  <c r="CC93" i="20" s="1"/>
  <c r="Y89" i="20"/>
  <c r="CD89" i="20" s="1"/>
  <c r="Z271" i="20"/>
  <c r="CE271" i="20" s="1"/>
  <c r="AA275" i="20"/>
  <c r="Z116" i="20"/>
  <c r="Z201" i="22"/>
  <c r="Y24" i="20"/>
  <c r="Z329" i="21"/>
  <c r="X362" i="22"/>
  <c r="Z236" i="21"/>
  <c r="Y354" i="21"/>
  <c r="Z319" i="21"/>
  <c r="Y271" i="21"/>
  <c r="Z275" i="21"/>
  <c r="Z183" i="20"/>
  <c r="AA289" i="20"/>
  <c r="Y116" i="21"/>
  <c r="X24" i="21"/>
  <c r="X24" i="22" s="1"/>
  <c r="AA293" i="20"/>
  <c r="Z360" i="20"/>
  <c r="Z303" i="20"/>
  <c r="CE303" i="20" s="1"/>
  <c r="Y349" i="20"/>
  <c r="CD349" i="20" s="1"/>
  <c r="Z364" i="20"/>
  <c r="Z345" i="20"/>
  <c r="CE345" i="20" s="1"/>
  <c r="Z171" i="21"/>
  <c r="AA235" i="20"/>
  <c r="CF235" i="20" s="1"/>
  <c r="Y184" i="21"/>
  <c r="Z291" i="20"/>
  <c r="CE291" i="20" s="1"/>
  <c r="Y233" i="21"/>
  <c r="Z130" i="21"/>
  <c r="AA359" i="20"/>
  <c r="CF359" i="20" s="1"/>
  <c r="Y372" i="20"/>
  <c r="CD372" i="20" s="1"/>
  <c r="Z368" i="20"/>
  <c r="Z210" i="20"/>
  <c r="CE210" i="20" s="1"/>
  <c r="Y316" i="22"/>
  <c r="AA290" i="20"/>
  <c r="CF290" i="20" s="1"/>
  <c r="Y274" i="21"/>
  <c r="Z260" i="20"/>
  <c r="Y262" i="20"/>
  <c r="CD262" i="20" s="1"/>
  <c r="AA369" i="20"/>
  <c r="CF369" i="20" s="1"/>
  <c r="Z257" i="20"/>
  <c r="AA255" i="20"/>
  <c r="CF255" i="20" s="1"/>
  <c r="Y279" i="20"/>
  <c r="CD279" i="20" s="1"/>
  <c r="Z117" i="20"/>
  <c r="Z254" i="20"/>
  <c r="Z277" i="20"/>
  <c r="Z82" i="20"/>
  <c r="CE82" i="20" s="1"/>
  <c r="AB201" i="20"/>
  <c r="X302" i="22"/>
  <c r="Z235" i="21"/>
  <c r="Z358" i="20"/>
  <c r="Y291" i="21"/>
  <c r="Y192" i="20"/>
  <c r="CD192" i="20" s="1"/>
  <c r="Z195" i="20"/>
  <c r="CE195" i="20" s="1"/>
  <c r="Z88" i="20"/>
  <c r="CE88" i="20" s="1"/>
  <c r="AA142" i="20"/>
  <c r="Z115" i="20"/>
  <c r="CE115" i="20" s="1"/>
  <c r="Z359" i="21"/>
  <c r="Y368" i="21"/>
  <c r="AA304" i="20"/>
  <c r="Y210" i="21"/>
  <c r="Z80" i="20"/>
  <c r="Y47" i="20"/>
  <c r="CD47" i="20" s="1"/>
  <c r="AA119" i="20"/>
  <c r="CF119" i="20" s="1"/>
  <c r="Y115" i="21"/>
  <c r="AA200" i="20"/>
  <c r="CF200" i="20" s="1"/>
  <c r="Z178" i="20"/>
  <c r="CE178" i="20" s="1"/>
  <c r="Z304" i="21"/>
  <c r="AA351" i="20"/>
  <c r="CF351" i="20" s="1"/>
  <c r="X272" i="22"/>
  <c r="Y83" i="20"/>
  <c r="AA300" i="20"/>
  <c r="CF300" i="20" s="1"/>
  <c r="AA288" i="20"/>
  <c r="CF288" i="20" s="1"/>
  <c r="Z167" i="20"/>
  <c r="Y90" i="20"/>
  <c r="Y199" i="21"/>
  <c r="Y80" i="21"/>
  <c r="Y80" i="22" s="1"/>
  <c r="AA206" i="20"/>
  <c r="CF206" i="20" s="1"/>
  <c r="Y265" i="21"/>
  <c r="Z365" i="20"/>
  <c r="Z172" i="20"/>
  <c r="CE172" i="20" s="1"/>
  <c r="Y264" i="22"/>
  <c r="X47" i="21"/>
  <c r="X47" i="22" s="1"/>
  <c r="Z71" i="20"/>
  <c r="AA264" i="20"/>
  <c r="AB212" i="20"/>
  <c r="X83" i="21"/>
  <c r="X83" i="22" s="1"/>
  <c r="AA269" i="20"/>
  <c r="Y21" i="20"/>
  <c r="CD21" i="20" s="1"/>
  <c r="Z226" i="20"/>
  <c r="AB294" i="20"/>
  <c r="X195" i="22"/>
  <c r="X192" i="21"/>
  <c r="Y165" i="22"/>
  <c r="Z300" i="21"/>
  <c r="Z181" i="21"/>
  <c r="Y206" i="22"/>
  <c r="X115" i="22"/>
  <c r="X226" i="22"/>
  <c r="AB118" i="20"/>
  <c r="Z367" i="21"/>
  <c r="Y285" i="20"/>
  <c r="CD285" i="20" s="1"/>
  <c r="Y167" i="21"/>
  <c r="X90" i="21"/>
  <c r="X90" i="22" s="1"/>
  <c r="Y66" i="20"/>
  <c r="X78" i="20"/>
  <c r="Z316" i="21"/>
  <c r="X349" i="21"/>
  <c r="Z206" i="21"/>
  <c r="AA328" i="20"/>
  <c r="X364" i="22"/>
  <c r="Z351" i="21"/>
  <c r="Y40" i="20"/>
  <c r="CD40" i="20" s="1"/>
  <c r="Z207" i="21"/>
  <c r="Z223" i="20"/>
  <c r="Y365" i="21"/>
  <c r="Y305" i="22"/>
  <c r="Y228" i="22"/>
  <c r="Z357" i="21"/>
  <c r="AA305" i="20"/>
  <c r="Z264" i="21"/>
  <c r="Z272" i="20"/>
  <c r="Z198" i="20"/>
  <c r="X233" i="22"/>
  <c r="X238" i="21"/>
  <c r="X238" i="22" s="1"/>
  <c r="X41" i="21"/>
  <c r="X41" i="22" s="1"/>
  <c r="Z302" i="20"/>
  <c r="CE302" i="20" s="1"/>
  <c r="Z269" i="21"/>
  <c r="X21" i="21"/>
  <c r="X21" i="22" s="1"/>
  <c r="Z361" i="20"/>
  <c r="CE361" i="20" s="1"/>
  <c r="AA113" i="20"/>
  <c r="AA175" i="20" l="1"/>
  <c r="CF175" i="20" s="1"/>
  <c r="Z175" i="21"/>
  <c r="AC201" i="20"/>
  <c r="AC201" i="21" s="1"/>
  <c r="AC201" i="22" s="1"/>
  <c r="AC211" i="20"/>
  <c r="AC211" i="21" s="1"/>
  <c r="AC211" i="22" s="1"/>
  <c r="CG298" i="20"/>
  <c r="AC298" i="20"/>
  <c r="AC298" i="21" s="1"/>
  <c r="AC294" i="20"/>
  <c r="AC294" i="21" s="1"/>
  <c r="AC294" i="22" s="1"/>
  <c r="AC212" i="20"/>
  <c r="AC212" i="21" s="1"/>
  <c r="AC212" i="22" s="1"/>
  <c r="AC118" i="20"/>
  <c r="AC118" i="21" s="1"/>
  <c r="AC118" i="22" s="1"/>
  <c r="Z270" i="22"/>
  <c r="Z228" i="22"/>
  <c r="AA118" i="22"/>
  <c r="Z177" i="21"/>
  <c r="AA177" i="20"/>
  <c r="AA177" i="21" s="1"/>
  <c r="AA177" i="22" s="1"/>
  <c r="Y26" i="21"/>
  <c r="Y26" i="22" s="1"/>
  <c r="Z26" i="20"/>
  <c r="Z26" i="21" s="1"/>
  <c r="Z26" i="22" s="1"/>
  <c r="Z168" i="22"/>
  <c r="AA212" i="22"/>
  <c r="AA308" i="21"/>
  <c r="Y258" i="22"/>
  <c r="AE294" i="20"/>
  <c r="CG294" i="20"/>
  <c r="AE201" i="20"/>
  <c r="CG201" i="20"/>
  <c r="AE211" i="20"/>
  <c r="CG211" i="20"/>
  <c r="AE118" i="20"/>
  <c r="CG118" i="20"/>
  <c r="AE212" i="20"/>
  <c r="CG212" i="20"/>
  <c r="AA305" i="21"/>
  <c r="CF305" i="20"/>
  <c r="AA328" i="21"/>
  <c r="CF328" i="20"/>
  <c r="AA264" i="21"/>
  <c r="AA264" i="22" s="1"/>
  <c r="CF264" i="20"/>
  <c r="AA142" i="21"/>
  <c r="AA142" i="22" s="1"/>
  <c r="CF142" i="20"/>
  <c r="AA133" i="21"/>
  <c r="CF133" i="20"/>
  <c r="AA304" i="21"/>
  <c r="CF304" i="20"/>
  <c r="AA130" i="21"/>
  <c r="AA130" i="22" s="1"/>
  <c r="CF130" i="20"/>
  <c r="AA207" i="21"/>
  <c r="CF207" i="20"/>
  <c r="AA293" i="21"/>
  <c r="CF293" i="20"/>
  <c r="AA114" i="21"/>
  <c r="CF114" i="20"/>
  <c r="AA113" i="21"/>
  <c r="AA113" i="22" s="1"/>
  <c r="CF113" i="20"/>
  <c r="CF177" i="20"/>
  <c r="AA269" i="21"/>
  <c r="AA269" i="22" s="1"/>
  <c r="CF269" i="20"/>
  <c r="AA228" i="21"/>
  <c r="AA228" i="22" s="1"/>
  <c r="CF228" i="20"/>
  <c r="AB299" i="20"/>
  <c r="CF299" i="20"/>
  <c r="AA289" i="21"/>
  <c r="AA289" i="22" s="1"/>
  <c r="CF289" i="20"/>
  <c r="AA329" i="21"/>
  <c r="CF329" i="20"/>
  <c r="AA270" i="21"/>
  <c r="CF270" i="20"/>
  <c r="AA196" i="21"/>
  <c r="AA196" i="22" s="1"/>
  <c r="CF196" i="20"/>
  <c r="AA357" i="21"/>
  <c r="CF357" i="20"/>
  <c r="AA208" i="21"/>
  <c r="CF208" i="20"/>
  <c r="AA275" i="21"/>
  <c r="AA275" i="22" s="1"/>
  <c r="CF275" i="20"/>
  <c r="AA348" i="21"/>
  <c r="CF348" i="20"/>
  <c r="Y301" i="22"/>
  <c r="Z369" i="22"/>
  <c r="Z255" i="22"/>
  <c r="CD72" i="20"/>
  <c r="Z72" i="20"/>
  <c r="Z72" i="21" s="1"/>
  <c r="Y72" i="21"/>
  <c r="Y72" i="22" s="1"/>
  <c r="Z200" i="22"/>
  <c r="Z258" i="21"/>
  <c r="AA258" i="20"/>
  <c r="Z326" i="21"/>
  <c r="Z326" i="22" s="1"/>
  <c r="CE326" i="20"/>
  <c r="Z233" i="21"/>
  <c r="Z238" i="21" s="1"/>
  <c r="Z238" i="22" s="1"/>
  <c r="CE233" i="20"/>
  <c r="Z348" i="22"/>
  <c r="Z276" i="21"/>
  <c r="CE276" i="20"/>
  <c r="AA197" i="20"/>
  <c r="CE197" i="20"/>
  <c r="Z223" i="21"/>
  <c r="Z223" i="22" s="1"/>
  <c r="CE223" i="20"/>
  <c r="Z226" i="21"/>
  <c r="Z226" i="22" s="1"/>
  <c r="CE226" i="20"/>
  <c r="Z254" i="21"/>
  <c r="Z256" i="21" s="1"/>
  <c r="CE254" i="20"/>
  <c r="AA321" i="20"/>
  <c r="CE321" i="20"/>
  <c r="Z162" i="21"/>
  <c r="Z162" i="22" s="1"/>
  <c r="CE162" i="20"/>
  <c r="Z292" i="21"/>
  <c r="Z292" i="22" s="1"/>
  <c r="CE292" i="20"/>
  <c r="Z116" i="21"/>
  <c r="Z116" i="22" s="1"/>
  <c r="CE116" i="20"/>
  <c r="Z370" i="21"/>
  <c r="Z370" i="22" s="1"/>
  <c r="CE370" i="20"/>
  <c r="Z349" i="20"/>
  <c r="CE349" i="20" s="1"/>
  <c r="CE347" i="20"/>
  <c r="Z365" i="21"/>
  <c r="CE365" i="20"/>
  <c r="Z117" i="21"/>
  <c r="Z117" i="22" s="1"/>
  <c r="CE117" i="20"/>
  <c r="Z364" i="21"/>
  <c r="Z364" i="22" s="1"/>
  <c r="CE364" i="20"/>
  <c r="Z368" i="21"/>
  <c r="Z372" i="21" s="1"/>
  <c r="CE368" i="20"/>
  <c r="Z79" i="21"/>
  <c r="Z79" i="22" s="1"/>
  <c r="CE79" i="20"/>
  <c r="Z301" i="21"/>
  <c r="CE301" i="20"/>
  <c r="AA327" i="20"/>
  <c r="CE327" i="20"/>
  <c r="Z173" i="21"/>
  <c r="Z173" i="22" s="1"/>
  <c r="CE173" i="20"/>
  <c r="Z259" i="20"/>
  <c r="CE259" i="20" s="1"/>
  <c r="CE257" i="20"/>
  <c r="Z260" i="21"/>
  <c r="Z260" i="22" s="1"/>
  <c r="CE260" i="20"/>
  <c r="Z183" i="21"/>
  <c r="Z183" i="22" s="1"/>
  <c r="CE183" i="20"/>
  <c r="Z198" i="21"/>
  <c r="CE198" i="20"/>
  <c r="Z169" i="20"/>
  <c r="CE169" i="20" s="1"/>
  <c r="CE167" i="20"/>
  <c r="Z290" i="22"/>
  <c r="Z265" i="21"/>
  <c r="CE265" i="20"/>
  <c r="Z134" i="21"/>
  <c r="Z134" i="22" s="1"/>
  <c r="CE134" i="20"/>
  <c r="Z352" i="20"/>
  <c r="CE352" i="20" s="1"/>
  <c r="CE350" i="20"/>
  <c r="Z182" i="21"/>
  <c r="Z186" i="21" s="1"/>
  <c r="CE182" i="20"/>
  <c r="Z358" i="21"/>
  <c r="CE358" i="20"/>
  <c r="Z277" i="21"/>
  <c r="Z277" i="22" s="1"/>
  <c r="CE277" i="20"/>
  <c r="Z360" i="21"/>
  <c r="Z360" i="22" s="1"/>
  <c r="CE360" i="20"/>
  <c r="Z274" i="21"/>
  <c r="Z274" i="22" s="1"/>
  <c r="CE274" i="20"/>
  <c r="AA81" i="20"/>
  <c r="AB81" i="20" s="1"/>
  <c r="CE81" i="20"/>
  <c r="AA209" i="20"/>
  <c r="CE209" i="20"/>
  <c r="Z252" i="21"/>
  <c r="CE252" i="20"/>
  <c r="Z80" i="21"/>
  <c r="Z80" i="22" s="1"/>
  <c r="CE80" i="20"/>
  <c r="Z272" i="21"/>
  <c r="CE272" i="20"/>
  <c r="Z71" i="21"/>
  <c r="Z71" i="22" s="1"/>
  <c r="CE71" i="20"/>
  <c r="Z266" i="21"/>
  <c r="CE266" i="20"/>
  <c r="Z161" i="21"/>
  <c r="Z161" i="22" s="1"/>
  <c r="CE161" i="20"/>
  <c r="AA174" i="20"/>
  <c r="CE174" i="20"/>
  <c r="Z159" i="21"/>
  <c r="Z159" i="22" s="1"/>
  <c r="CE159" i="20"/>
  <c r="Z165" i="21"/>
  <c r="CE165" i="20"/>
  <c r="Y197" i="22"/>
  <c r="Y162" i="22"/>
  <c r="Y364" i="22"/>
  <c r="Y183" i="22"/>
  <c r="Y198" i="22"/>
  <c r="Y272" i="22"/>
  <c r="Y223" i="22"/>
  <c r="Y117" i="22"/>
  <c r="Y256" i="21"/>
  <c r="Y177" i="22"/>
  <c r="AA292" i="20"/>
  <c r="AA299" i="22"/>
  <c r="AA165" i="20"/>
  <c r="Z166" i="20"/>
  <c r="CE166" i="20" s="1"/>
  <c r="AA162" i="20"/>
  <c r="Y163" i="21"/>
  <c r="AA173" i="20"/>
  <c r="AA182" i="20"/>
  <c r="Z186" i="20"/>
  <c r="CE186" i="20" s="1"/>
  <c r="Y303" i="22"/>
  <c r="Y37" i="21"/>
  <c r="Y37" i="22" s="1"/>
  <c r="CD37" i="20"/>
  <c r="Y68" i="21"/>
  <c r="Y68" i="22" s="1"/>
  <c r="CD68" i="20"/>
  <c r="Y69" i="21"/>
  <c r="Y69" i="22" s="1"/>
  <c r="CD69" i="20"/>
  <c r="Y22" i="21"/>
  <c r="Y22" i="22" s="1"/>
  <c r="CD22" i="20"/>
  <c r="Y192" i="21"/>
  <c r="Y192" i="22" s="1"/>
  <c r="Y90" i="21"/>
  <c r="Y90" i="22" s="1"/>
  <c r="CD90" i="20"/>
  <c r="Y83" i="21"/>
  <c r="Y83" i="22" s="1"/>
  <c r="CD83" i="20"/>
  <c r="Y66" i="21"/>
  <c r="Y66" i="22" s="1"/>
  <c r="CD66" i="20"/>
  <c r="Y24" i="21"/>
  <c r="Y24" i="22" s="1"/>
  <c r="CD24" i="20"/>
  <c r="Y23" i="21"/>
  <c r="Y23" i="22" s="1"/>
  <c r="CD23" i="20"/>
  <c r="Y41" i="21"/>
  <c r="Y41" i="22" s="1"/>
  <c r="CD41" i="20"/>
  <c r="AA159" i="20"/>
  <c r="Z308" i="21"/>
  <c r="X70" i="21"/>
  <c r="X49" i="22"/>
  <c r="Z321" i="21"/>
  <c r="Y292" i="22"/>
  <c r="Y262" i="21"/>
  <c r="Y173" i="22"/>
  <c r="Z174" i="21"/>
  <c r="X93" i="21"/>
  <c r="W48" i="22"/>
  <c r="Y76" i="20"/>
  <c r="CD76" i="20" s="1"/>
  <c r="Y363" i="22"/>
  <c r="Y321" i="22"/>
  <c r="Z363" i="21"/>
  <c r="AA363" i="20"/>
  <c r="CF363" i="20" s="1"/>
  <c r="AA267" i="20"/>
  <c r="CF267" i="20" s="1"/>
  <c r="Z267" i="21"/>
  <c r="Z261" i="21"/>
  <c r="AA261" i="20"/>
  <c r="CF261" i="20" s="1"/>
  <c r="W6" i="21"/>
  <c r="W6" i="22" s="1"/>
  <c r="Y174" i="22"/>
  <c r="Y267" i="22"/>
  <c r="Y261" i="22"/>
  <c r="X78" i="21"/>
  <c r="X78" i="22" s="1"/>
  <c r="CC78" i="20"/>
  <c r="Z75" i="20"/>
  <c r="CE75" i="20" s="1"/>
  <c r="Y75" i="21"/>
  <c r="X52" i="20"/>
  <c r="CC52" i="20" s="1"/>
  <c r="CC48" i="20"/>
  <c r="Z268" i="21"/>
  <c r="AA268" i="20"/>
  <c r="CF268" i="20" s="1"/>
  <c r="X75" i="22"/>
  <c r="X86" i="21"/>
  <c r="X86" i="22" s="1"/>
  <c r="CC86" i="20"/>
  <c r="Z350" i="21"/>
  <c r="Z350" i="22" s="1"/>
  <c r="AA350" i="20"/>
  <c r="CF350" i="20" s="1"/>
  <c r="Z320" i="21"/>
  <c r="AA320" i="20"/>
  <c r="CF320" i="20" s="1"/>
  <c r="Y268" i="22"/>
  <c r="Y352" i="21"/>
  <c r="Y320" i="22"/>
  <c r="AA252" i="20"/>
  <c r="AG298" i="20"/>
  <c r="Z327" i="21"/>
  <c r="Z327" i="22" s="1"/>
  <c r="Z37" i="20"/>
  <c r="Z68" i="20"/>
  <c r="Z163" i="20"/>
  <c r="CE163" i="20" s="1"/>
  <c r="Z197" i="21"/>
  <c r="AA161" i="20"/>
  <c r="CF161" i="20" s="1"/>
  <c r="AE298" i="20"/>
  <c r="AB298" i="21"/>
  <c r="AG298" i="21" s="1"/>
  <c r="Z209" i="21"/>
  <c r="AA134" i="20"/>
  <c r="Y331" i="21"/>
  <c r="Y331" i="22" s="1"/>
  <c r="Z49" i="20"/>
  <c r="CE49" i="20" s="1"/>
  <c r="Y49" i="21"/>
  <c r="Y49" i="22" s="1"/>
  <c r="AA266" i="20"/>
  <c r="Z81" i="21"/>
  <c r="Z22" i="20"/>
  <c r="X76" i="21"/>
  <c r="Y259" i="21"/>
  <c r="Z74" i="20"/>
  <c r="CE74" i="20" s="1"/>
  <c r="Y74" i="21"/>
  <c r="Y74" i="22" s="1"/>
  <c r="Z145" i="20"/>
  <c r="CE145" i="20" s="1"/>
  <c r="Z141" i="21"/>
  <c r="AA141" i="20"/>
  <c r="CF141" i="20" s="1"/>
  <c r="AA234" i="21"/>
  <c r="AB234" i="20"/>
  <c r="Y141" i="22"/>
  <c r="Y145" i="21"/>
  <c r="Y145" i="22" s="1"/>
  <c r="Y25" i="21"/>
  <c r="Y25" i="22" s="1"/>
  <c r="Z25" i="20"/>
  <c r="CE25" i="20" s="1"/>
  <c r="Y302" i="22"/>
  <c r="X20" i="21"/>
  <c r="X20" i="22" s="1"/>
  <c r="Y20" i="20"/>
  <c r="CD20" i="20" s="1"/>
  <c r="Z84" i="21"/>
  <c r="Z84" i="22" s="1"/>
  <c r="AA84" i="20"/>
  <c r="CF84" i="20" s="1"/>
  <c r="Y48" i="20"/>
  <c r="CD48" i="20" s="1"/>
  <c r="X48" i="21"/>
  <c r="X48" i="22" s="1"/>
  <c r="Z279" i="20"/>
  <c r="CE279" i="20" s="1"/>
  <c r="AB212" i="21"/>
  <c r="Z285" i="20"/>
  <c r="CE285" i="20" s="1"/>
  <c r="AB201" i="21"/>
  <c r="AB211" i="21"/>
  <c r="AE211" i="21" s="1"/>
  <c r="AE211" i="22" s="1"/>
  <c r="Z256" i="20"/>
  <c r="CE256" i="20" s="1"/>
  <c r="Z354" i="21"/>
  <c r="Z354" i="22" s="1"/>
  <c r="AA143" i="21"/>
  <c r="AB118" i="21"/>
  <c r="AB118" i="22" s="1"/>
  <c r="Z167" i="21"/>
  <c r="Z167" i="22" s="1"/>
  <c r="AA50" i="20"/>
  <c r="CF50" i="20" s="1"/>
  <c r="Z50" i="21"/>
  <c r="Z50" i="22" s="1"/>
  <c r="AA361" i="20"/>
  <c r="AA302" i="20"/>
  <c r="AA305" i="22"/>
  <c r="Z206" i="22"/>
  <c r="Y167" i="22"/>
  <c r="Z175" i="22"/>
  <c r="Y47" i="21"/>
  <c r="Y47" i="22" s="1"/>
  <c r="AA88" i="20"/>
  <c r="Z235" i="22"/>
  <c r="AA82" i="20"/>
  <c r="CF82" i="20" s="1"/>
  <c r="AB255" i="20"/>
  <c r="AB369" i="20"/>
  <c r="AA210" i="20"/>
  <c r="Z130" i="22"/>
  <c r="AA345" i="20"/>
  <c r="CF345" i="20" s="1"/>
  <c r="Y116" i="22"/>
  <c r="Z319" i="22"/>
  <c r="Z329" i="22"/>
  <c r="Y169" i="21"/>
  <c r="AB171" i="20"/>
  <c r="AB168" i="20"/>
  <c r="AB135" i="20"/>
  <c r="AA42" i="20"/>
  <c r="CF42" i="20" s="1"/>
  <c r="AB367" i="20"/>
  <c r="AA91" i="20"/>
  <c r="CF91" i="20" s="1"/>
  <c r="AB179" i="20"/>
  <c r="AA164" i="20"/>
  <c r="AB316" i="20"/>
  <c r="Z361" i="21"/>
  <c r="Z302" i="21"/>
  <c r="AB305" i="20"/>
  <c r="Z40" i="20"/>
  <c r="Z66" i="20"/>
  <c r="Z181" i="22"/>
  <c r="AB294" i="21"/>
  <c r="AB269" i="20"/>
  <c r="AB264" i="20"/>
  <c r="Z83" i="20"/>
  <c r="CE83" i="20" s="1"/>
  <c r="Y115" i="22"/>
  <c r="Z47" i="20"/>
  <c r="Y372" i="21"/>
  <c r="Y368" i="22"/>
  <c r="AA195" i="20"/>
  <c r="CF195" i="20" s="1"/>
  <c r="Z192" i="20"/>
  <c r="CE192" i="20" s="1"/>
  <c r="Z82" i="21"/>
  <c r="Z82" i="22" s="1"/>
  <c r="AA255" i="21"/>
  <c r="Z210" i="21"/>
  <c r="Z345" i="21"/>
  <c r="AB293" i="20"/>
  <c r="AB275" i="20"/>
  <c r="AA171" i="21"/>
  <c r="Z179" i="22"/>
  <c r="Z91" i="21"/>
  <c r="Z91" i="22" s="1"/>
  <c r="AA179" i="21"/>
  <c r="Z164" i="21"/>
  <c r="AA316" i="21"/>
  <c r="AA172" i="20"/>
  <c r="CF172" i="20" s="1"/>
  <c r="AB300" i="20"/>
  <c r="AA291" i="20"/>
  <c r="AA303" i="20"/>
  <c r="AA293" i="22"/>
  <c r="AB289" i="20"/>
  <c r="Y93" i="20"/>
  <c r="CD93" i="20" s="1"/>
  <c r="Z89" i="20"/>
  <c r="AA227" i="20"/>
  <c r="AA370" i="20"/>
  <c r="Y85" i="20"/>
  <c r="AA347" i="20"/>
  <c r="Y365" i="22"/>
  <c r="AB175" i="20"/>
  <c r="Z357" i="22"/>
  <c r="AA223" i="20"/>
  <c r="Z316" i="22"/>
  <c r="Y78" i="20"/>
  <c r="Z367" i="22"/>
  <c r="AA175" i="21"/>
  <c r="AB177" i="20"/>
  <c r="AA71" i="20"/>
  <c r="Z172" i="21"/>
  <c r="AA167" i="20"/>
  <c r="AA300" i="21"/>
  <c r="Z304" i="22"/>
  <c r="AA80" i="20"/>
  <c r="AB142" i="20"/>
  <c r="Z195" i="21"/>
  <c r="AA277" i="20"/>
  <c r="AA260" i="20"/>
  <c r="CF260" i="20" s="1"/>
  <c r="Z262" i="20"/>
  <c r="CE262" i="20" s="1"/>
  <c r="Z372" i="20"/>
  <c r="CE372" i="20" s="1"/>
  <c r="AA368" i="20"/>
  <c r="Z291" i="21"/>
  <c r="Z303" i="21"/>
  <c r="AA183" i="20"/>
  <c r="AA79" i="20"/>
  <c r="Z227" i="21"/>
  <c r="AA233" i="20"/>
  <c r="Z238" i="20"/>
  <c r="CE238" i="20" s="1"/>
  <c r="Z355" i="20"/>
  <c r="CE355" i="20" s="1"/>
  <c r="AA354" i="20"/>
  <c r="AA274" i="20"/>
  <c r="Y353" i="22"/>
  <c r="Y164" i="22"/>
  <c r="AB270" i="20"/>
  <c r="AB196" i="20"/>
  <c r="AB357" i="20"/>
  <c r="X85" i="21"/>
  <c r="X85" i="22" s="1"/>
  <c r="Z347" i="21"/>
  <c r="AA199" i="20"/>
  <c r="CF199" i="20" s="1"/>
  <c r="AB206" i="20"/>
  <c r="Z90" i="20"/>
  <c r="CE90" i="20" s="1"/>
  <c r="AA178" i="20"/>
  <c r="Z359" i="22"/>
  <c r="AA257" i="20"/>
  <c r="CF257" i="20" s="1"/>
  <c r="AB290" i="20"/>
  <c r="Y184" i="22"/>
  <c r="Y354" i="22"/>
  <c r="Y355" i="21"/>
  <c r="Z236" i="22"/>
  <c r="AA362" i="20"/>
  <c r="AB176" i="20"/>
  <c r="AB348" i="20"/>
  <c r="Z23" i="20"/>
  <c r="CE23" i="20" s="1"/>
  <c r="AB181" i="20"/>
  <c r="Z199" i="21"/>
  <c r="Y285" i="21"/>
  <c r="Y40" i="21"/>
  <c r="Y40" i="22" s="1"/>
  <c r="AB328" i="20"/>
  <c r="X192" i="22"/>
  <c r="AA226" i="20"/>
  <c r="Z21" i="20"/>
  <c r="AA365" i="20"/>
  <c r="CF365" i="20" s="1"/>
  <c r="AB351" i="20"/>
  <c r="Z178" i="21"/>
  <c r="AB119" i="20"/>
  <c r="AA115" i="20"/>
  <c r="AA358" i="20"/>
  <c r="CF358" i="20" s="1"/>
  <c r="AA254" i="20"/>
  <c r="Z257" i="21"/>
  <c r="Z257" i="22" s="1"/>
  <c r="Y274" i="22"/>
  <c r="Y279" i="21"/>
  <c r="AA290" i="21"/>
  <c r="AB235" i="20"/>
  <c r="Z275" i="22"/>
  <c r="Z362" i="21"/>
  <c r="AB114" i="20"/>
  <c r="AA176" i="21"/>
  <c r="Y362" i="22"/>
  <c r="AA353" i="20"/>
  <c r="CF353" i="20" s="1"/>
  <c r="AA181" i="21"/>
  <c r="AA181" i="22" s="1"/>
  <c r="AB113" i="20"/>
  <c r="Z269" i="22"/>
  <c r="AA272" i="20"/>
  <c r="Z300" i="22"/>
  <c r="AA206" i="21"/>
  <c r="AB288" i="20"/>
  <c r="AA351" i="21"/>
  <c r="AB200" i="20"/>
  <c r="AA119" i="21"/>
  <c r="Y210" i="22"/>
  <c r="Z115" i="21"/>
  <c r="Y291" i="22"/>
  <c r="AB359" i="20"/>
  <c r="AA235" i="21"/>
  <c r="Y271" i="22"/>
  <c r="Z24" i="20"/>
  <c r="AA116" i="20"/>
  <c r="CF116" i="20" s="1"/>
  <c r="AA271" i="20"/>
  <c r="Y89" i="21"/>
  <c r="Y89" i="22" s="1"/>
  <c r="AB319" i="20"/>
  <c r="AB236" i="20"/>
  <c r="AA184" i="20"/>
  <c r="CF184" i="20" s="1"/>
  <c r="X285" i="22"/>
  <c r="Z196" i="22"/>
  <c r="Y86" i="20"/>
  <c r="CD86" i="20" s="1"/>
  <c r="AB228" i="20"/>
  <c r="Z208" i="22"/>
  <c r="AA276" i="20"/>
  <c r="Z42" i="21"/>
  <c r="Z42" i="22" s="1"/>
  <c r="Y70" i="20"/>
  <c r="CD70" i="20" s="1"/>
  <c r="Z69" i="20"/>
  <c r="CE69" i="20" s="1"/>
  <c r="AA265" i="20"/>
  <c r="CF265" i="20" s="1"/>
  <c r="Z353" i="21"/>
  <c r="Z353" i="22" s="1"/>
  <c r="Z41" i="20"/>
  <c r="CE41" i="20" s="1"/>
  <c r="AA198" i="20"/>
  <c r="Z264" i="22"/>
  <c r="Z207" i="22"/>
  <c r="Z351" i="22"/>
  <c r="Y21" i="21"/>
  <c r="Y21" i="22" s="1"/>
  <c r="Y199" i="22"/>
  <c r="AA288" i="21"/>
  <c r="AA200" i="21"/>
  <c r="AB304" i="20"/>
  <c r="Z88" i="21"/>
  <c r="Z88" i="22" s="1"/>
  <c r="AA117" i="20"/>
  <c r="AA369" i="21"/>
  <c r="AA359" i="21"/>
  <c r="Y233" i="22"/>
  <c r="Y238" i="21"/>
  <c r="Y238" i="22" s="1"/>
  <c r="Z171" i="22"/>
  <c r="AA364" i="20"/>
  <c r="AA360" i="20"/>
  <c r="Z271" i="21"/>
  <c r="AA319" i="21"/>
  <c r="AA236" i="21"/>
  <c r="AB130" i="20"/>
  <c r="Z184" i="21"/>
  <c r="AB329" i="20"/>
  <c r="AB143" i="20"/>
  <c r="AA168" i="21"/>
  <c r="AA135" i="21"/>
  <c r="AA326" i="20"/>
  <c r="CF326" i="20" s="1"/>
  <c r="Z331" i="20"/>
  <c r="CE331" i="20" s="1"/>
  <c r="AA301" i="20"/>
  <c r="CF301" i="20" s="1"/>
  <c r="AB133" i="20"/>
  <c r="Y347" i="22"/>
  <c r="AA367" i="21"/>
  <c r="AA367" i="22" s="1"/>
  <c r="AB208" i="20"/>
  <c r="AB207" i="20"/>
  <c r="AC234" i="20" l="1"/>
  <c r="AC234" i="21" s="1"/>
  <c r="AC234" i="22" s="1"/>
  <c r="CG275" i="20"/>
  <c r="AC275" i="20"/>
  <c r="AC275" i="21" s="1"/>
  <c r="AC275" i="22" s="1"/>
  <c r="AC298" i="22"/>
  <c r="AC119" i="20"/>
  <c r="AC119" i="21" s="1"/>
  <c r="AC119" i="22" s="1"/>
  <c r="AC196" i="20"/>
  <c r="AC196" i="21" s="1"/>
  <c r="AC196" i="22" s="1"/>
  <c r="CG348" i="20"/>
  <c r="AC348" i="20"/>
  <c r="AC207" i="20"/>
  <c r="AC207" i="21" s="1"/>
  <c r="AC207" i="22" s="1"/>
  <c r="CG351" i="20"/>
  <c r="AC351" i="20"/>
  <c r="AC351" i="21" s="1"/>
  <c r="AC351" i="22" s="1"/>
  <c r="AC328" i="20"/>
  <c r="AC328" i="21" s="1"/>
  <c r="AC328" i="22" s="1"/>
  <c r="AC176" i="20"/>
  <c r="AC176" i="21" s="1"/>
  <c r="AC176" i="22" s="1"/>
  <c r="AA26" i="20"/>
  <c r="CF26" i="20" s="1"/>
  <c r="AC142" i="20"/>
  <c r="AC142" i="21" s="1"/>
  <c r="AC142" i="22" s="1"/>
  <c r="CG316" i="20"/>
  <c r="AC316" i="20"/>
  <c r="AC316" i="21" s="1"/>
  <c r="AC81" i="20"/>
  <c r="AC81" i="21" s="1"/>
  <c r="AC81" i="22" s="1"/>
  <c r="AC319" i="20"/>
  <c r="AC114" i="20"/>
  <c r="AC114" i="21" s="1"/>
  <c r="AC114" i="22" s="1"/>
  <c r="AC359" i="20"/>
  <c r="AC359" i="21" s="1"/>
  <c r="AC359" i="22" s="1"/>
  <c r="AC288" i="20"/>
  <c r="AC270" i="20"/>
  <c r="AC270" i="21" s="1"/>
  <c r="AC270" i="22" s="1"/>
  <c r="AC289" i="20"/>
  <c r="AC289" i="21" s="1"/>
  <c r="AC289" i="22" s="1"/>
  <c r="AC293" i="20"/>
  <c r="AC293" i="21" s="1"/>
  <c r="AC293" i="22" s="1"/>
  <c r="AC264" i="20"/>
  <c r="AC369" i="20"/>
  <c r="AC369" i="21" s="1"/>
  <c r="AC369" i="22" s="1"/>
  <c r="AC299" i="20"/>
  <c r="AC308" i="20" s="1"/>
  <c r="AC143" i="20"/>
  <c r="AC143" i="21" s="1"/>
  <c r="AC143" i="22" s="1"/>
  <c r="AC269" i="20"/>
  <c r="AC269" i="21" s="1"/>
  <c r="AC269" i="22" s="1"/>
  <c r="AC179" i="20"/>
  <c r="AC179" i="21" s="1"/>
  <c r="AC179" i="22" s="1"/>
  <c r="CG255" i="20"/>
  <c r="AC255" i="20"/>
  <c r="AC255" i="21" s="1"/>
  <c r="AC171" i="20"/>
  <c r="AC171" i="21" s="1"/>
  <c r="AC228" i="20"/>
  <c r="AC228" i="21" s="1"/>
  <c r="AC228" i="22" s="1"/>
  <c r="AC208" i="20"/>
  <c r="AC208" i="21" s="1"/>
  <c r="AC208" i="22" s="1"/>
  <c r="AC177" i="20"/>
  <c r="AC177" i="21" s="1"/>
  <c r="AC177" i="22" s="1"/>
  <c r="AC133" i="20"/>
  <c r="AC133" i="21" s="1"/>
  <c r="AC235" i="20"/>
  <c r="AC235" i="21" s="1"/>
  <c r="AC235" i="22" s="1"/>
  <c r="AC290" i="20"/>
  <c r="AC290" i="21" s="1"/>
  <c r="AC290" i="22" s="1"/>
  <c r="AC175" i="20"/>
  <c r="AC175" i="21" s="1"/>
  <c r="AC175" i="22" s="1"/>
  <c r="AC135" i="20"/>
  <c r="AC135" i="21" s="1"/>
  <c r="AC135" i="22" s="1"/>
  <c r="CE26" i="20"/>
  <c r="AC367" i="20"/>
  <c r="AC200" i="20"/>
  <c r="AC200" i="21" s="1"/>
  <c r="AC200" i="22" s="1"/>
  <c r="AC329" i="20"/>
  <c r="AC329" i="21" s="1"/>
  <c r="AC329" i="22" s="1"/>
  <c r="AC304" i="20"/>
  <c r="AC304" i="21" s="1"/>
  <c r="AC304" i="22" s="1"/>
  <c r="AC130" i="20"/>
  <c r="AC130" i="21" s="1"/>
  <c r="AC236" i="20"/>
  <c r="AC236" i="21" s="1"/>
  <c r="AC236" i="22" s="1"/>
  <c r="AC113" i="20"/>
  <c r="AC113" i="21" s="1"/>
  <c r="AC181" i="20"/>
  <c r="AC181" i="21" s="1"/>
  <c r="AC206" i="20"/>
  <c r="AC206" i="21" s="1"/>
  <c r="AC357" i="20"/>
  <c r="AC357" i="21" s="1"/>
  <c r="AC300" i="20"/>
  <c r="AC300" i="21" s="1"/>
  <c r="AC300" i="22" s="1"/>
  <c r="AC305" i="20"/>
  <c r="AC305" i="21" s="1"/>
  <c r="AC305" i="22" s="1"/>
  <c r="AC168" i="20"/>
  <c r="AC168" i="21" s="1"/>
  <c r="Z177" i="22"/>
  <c r="AA208" i="22"/>
  <c r="AA304" i="22"/>
  <c r="AA328" i="22"/>
  <c r="AA72" i="20"/>
  <c r="CF72" i="20" s="1"/>
  <c r="Z233" i="22"/>
  <c r="Y73" i="21"/>
  <c r="AG255" i="20"/>
  <c r="AE359" i="20"/>
  <c r="CG359" i="20"/>
  <c r="AE143" i="20"/>
  <c r="CG143" i="20"/>
  <c r="AG288" i="20"/>
  <c r="CG288" i="20"/>
  <c r="AE196" i="20"/>
  <c r="CG196" i="20"/>
  <c r="AE135" i="20"/>
  <c r="CG135" i="20"/>
  <c r="AG133" i="20"/>
  <c r="CG133" i="20"/>
  <c r="AG171" i="20"/>
  <c r="CG171" i="20"/>
  <c r="AE329" i="20"/>
  <c r="CG329" i="20"/>
  <c r="AE304" i="20"/>
  <c r="CG304" i="20"/>
  <c r="AE175" i="20"/>
  <c r="CG175" i="20"/>
  <c r="AE305" i="20"/>
  <c r="CG305" i="20"/>
  <c r="AG168" i="20"/>
  <c r="CG168" i="20"/>
  <c r="AE81" i="20"/>
  <c r="CG81" i="20"/>
  <c r="AG130" i="20"/>
  <c r="CG130" i="20"/>
  <c r="AE142" i="20"/>
  <c r="CG142" i="20"/>
  <c r="AG348" i="20"/>
  <c r="AG351" i="20"/>
  <c r="AG367" i="20"/>
  <c r="CG367" i="20"/>
  <c r="AB235" i="21"/>
  <c r="AB235" i="22" s="1"/>
  <c r="CG235" i="20"/>
  <c r="AE236" i="20"/>
  <c r="CG236" i="20"/>
  <c r="AG181" i="20"/>
  <c r="CG181" i="20"/>
  <c r="AE290" i="20"/>
  <c r="CG290" i="20"/>
  <c r="AE228" i="20"/>
  <c r="CG228" i="20"/>
  <c r="AG319" i="20"/>
  <c r="CG319" i="20"/>
  <c r="AE119" i="20"/>
  <c r="CG119" i="20"/>
  <c r="AG206" i="20"/>
  <c r="CG206" i="20"/>
  <c r="AE293" i="20"/>
  <c r="CG293" i="20"/>
  <c r="AG264" i="20"/>
  <c r="CG264" i="20"/>
  <c r="AE369" i="20"/>
  <c r="CG369" i="20"/>
  <c r="AE289" i="20"/>
  <c r="CG289" i="20"/>
  <c r="AE270" i="20"/>
  <c r="CG270" i="20"/>
  <c r="AG113" i="20"/>
  <c r="CG113" i="20"/>
  <c r="AE207" i="20"/>
  <c r="CG207" i="20"/>
  <c r="AE200" i="20"/>
  <c r="CG200" i="20"/>
  <c r="AE114" i="20"/>
  <c r="CG114" i="20"/>
  <c r="AE177" i="20"/>
  <c r="CG177" i="20"/>
  <c r="AE269" i="20"/>
  <c r="CG269" i="20"/>
  <c r="AE179" i="20"/>
  <c r="CG179" i="20"/>
  <c r="AE208" i="20"/>
  <c r="CG208" i="20"/>
  <c r="AB328" i="21"/>
  <c r="AB328" i="22" s="1"/>
  <c r="CG328" i="20"/>
  <c r="AE176" i="20"/>
  <c r="CG176" i="20"/>
  <c r="AG357" i="20"/>
  <c r="CG357" i="20"/>
  <c r="AB300" i="21"/>
  <c r="AB300" i="22" s="1"/>
  <c r="CG300" i="20"/>
  <c r="AG234" i="20"/>
  <c r="CG234" i="20"/>
  <c r="AB308" i="20"/>
  <c r="CG308" i="20" s="1"/>
  <c r="CG299" i="20"/>
  <c r="AG299" i="20"/>
  <c r="AG275" i="20"/>
  <c r="AA357" i="22"/>
  <c r="AA207" i="22"/>
  <c r="Z272" i="22"/>
  <c r="Z358" i="22"/>
  <c r="CE72" i="20"/>
  <c r="AA348" i="22"/>
  <c r="AA270" i="22"/>
  <c r="AA114" i="22"/>
  <c r="AA254" i="21"/>
  <c r="AA254" i="22" s="1"/>
  <c r="CF254" i="20"/>
  <c r="AA362" i="21"/>
  <c r="CF362" i="20"/>
  <c r="AA178" i="21"/>
  <c r="AA178" i="22" s="1"/>
  <c r="CF178" i="20"/>
  <c r="AA368" i="21"/>
  <c r="AA372" i="21" s="1"/>
  <c r="CF368" i="20"/>
  <c r="AA223" i="21"/>
  <c r="CF223" i="20"/>
  <c r="AA88" i="21"/>
  <c r="AA88" i="22" s="1"/>
  <c r="CF88" i="20"/>
  <c r="AA165" i="21"/>
  <c r="CF165" i="20"/>
  <c r="AB258" i="20"/>
  <c r="CF258" i="20"/>
  <c r="AA233" i="21"/>
  <c r="AA238" i="21" s="1"/>
  <c r="AA238" i="22" s="1"/>
  <c r="CF233" i="20"/>
  <c r="AA370" i="21"/>
  <c r="AA370" i="22" s="1"/>
  <c r="CF370" i="20"/>
  <c r="AA252" i="21"/>
  <c r="CF252" i="20"/>
  <c r="AA159" i="21"/>
  <c r="AA159" i="22" s="1"/>
  <c r="CF159" i="20"/>
  <c r="AA174" i="21"/>
  <c r="AA174" i="22" s="1"/>
  <c r="CF174" i="20"/>
  <c r="AA81" i="21"/>
  <c r="AA81" i="22" s="1"/>
  <c r="CF81" i="20"/>
  <c r="AA164" i="21"/>
  <c r="AA164" i="22" s="1"/>
  <c r="CF164" i="20"/>
  <c r="AA321" i="21"/>
  <c r="CF321" i="20"/>
  <c r="AA197" i="21"/>
  <c r="AA197" i="22" s="1"/>
  <c r="CF197" i="20"/>
  <c r="AA279" i="20"/>
  <c r="CF279" i="20" s="1"/>
  <c r="CF274" i="20"/>
  <c r="AA349" i="20"/>
  <c r="CF349" i="20" s="1"/>
  <c r="CF347" i="20"/>
  <c r="AA210" i="21"/>
  <c r="AA210" i="22" s="1"/>
  <c r="CF210" i="20"/>
  <c r="AA354" i="21"/>
  <c r="AA354" i="22" s="1"/>
  <c r="CF354" i="20"/>
  <c r="AA79" i="21"/>
  <c r="AA79" i="22" s="1"/>
  <c r="CF79" i="20"/>
  <c r="AA169" i="20"/>
  <c r="CF169" i="20" s="1"/>
  <c r="CF167" i="20"/>
  <c r="AA327" i="21"/>
  <c r="AA327" i="22" s="1"/>
  <c r="CF327" i="20"/>
  <c r="AA117" i="21"/>
  <c r="CF117" i="20"/>
  <c r="AA360" i="21"/>
  <c r="CF360" i="20"/>
  <c r="AA364" i="21"/>
  <c r="AA364" i="22" s="1"/>
  <c r="CF364" i="20"/>
  <c r="AA271" i="21"/>
  <c r="AA271" i="22" s="1"/>
  <c r="CF271" i="20"/>
  <c r="AA115" i="21"/>
  <c r="CF115" i="20"/>
  <c r="AA183" i="21"/>
  <c r="CF183" i="20"/>
  <c r="AA277" i="21"/>
  <c r="CF277" i="20"/>
  <c r="AA227" i="21"/>
  <c r="CF227" i="20"/>
  <c r="AA303" i="21"/>
  <c r="AA303" i="22" s="1"/>
  <c r="CF303" i="20"/>
  <c r="AA329" i="22"/>
  <c r="AA182" i="21"/>
  <c r="AA182" i="22" s="1"/>
  <c r="CF182" i="20"/>
  <c r="AA292" i="21"/>
  <c r="AA292" i="22" s="1"/>
  <c r="CF292" i="20"/>
  <c r="AB299" i="21"/>
  <c r="AE299" i="20"/>
  <c r="AE308" i="20" s="1"/>
  <c r="AA226" i="21"/>
  <c r="AA226" i="22" s="1"/>
  <c r="CF226" i="20"/>
  <c r="AA71" i="21"/>
  <c r="AA71" i="22" s="1"/>
  <c r="CF71" i="20"/>
  <c r="AA302" i="21"/>
  <c r="AA302" i="22" s="1"/>
  <c r="CF302" i="20"/>
  <c r="AA134" i="21"/>
  <c r="CF134" i="20"/>
  <c r="AA80" i="21"/>
  <c r="AA80" i="22" s="1"/>
  <c r="CF80" i="20"/>
  <c r="AA209" i="21"/>
  <c r="CF209" i="20"/>
  <c r="AA198" i="21"/>
  <c r="CF198" i="20"/>
  <c r="AA276" i="21"/>
  <c r="CF276" i="20"/>
  <c r="AA272" i="21"/>
  <c r="CF272" i="20"/>
  <c r="AA291" i="21"/>
  <c r="AA291" i="22" s="1"/>
  <c r="CF291" i="20"/>
  <c r="AA361" i="21"/>
  <c r="CF361" i="20"/>
  <c r="AB266" i="20"/>
  <c r="CF266" i="20"/>
  <c r="AA173" i="21"/>
  <c r="CF173" i="20"/>
  <c r="AA162" i="21"/>
  <c r="CF162" i="20"/>
  <c r="AB209" i="20"/>
  <c r="AB197" i="20"/>
  <c r="AB162" i="20"/>
  <c r="Z72" i="22"/>
  <c r="Z73" i="21"/>
  <c r="Z73" i="20"/>
  <c r="CE73" i="20" s="1"/>
  <c r="Z254" i="22"/>
  <c r="Z258" i="22"/>
  <c r="Z365" i="22"/>
  <c r="AB165" i="20"/>
  <c r="Z301" i="22"/>
  <c r="AB174" i="20"/>
  <c r="AA258" i="21"/>
  <c r="Z368" i="22"/>
  <c r="Z279" i="21"/>
  <c r="AB327" i="20"/>
  <c r="Z252" i="22"/>
  <c r="Z163" i="21"/>
  <c r="AB292" i="20"/>
  <c r="Z198" i="22"/>
  <c r="AB321" i="20"/>
  <c r="Z66" i="21"/>
  <c r="Z66" i="22" s="1"/>
  <c r="CE66" i="20"/>
  <c r="Z22" i="21"/>
  <c r="Z22" i="22" s="1"/>
  <c r="CE22" i="20"/>
  <c r="CE37" i="20"/>
  <c r="Z47" i="21"/>
  <c r="Z47" i="22" s="1"/>
  <c r="CE47" i="20"/>
  <c r="Z165" i="22"/>
  <c r="Z182" i="22"/>
  <c r="Z40" i="21"/>
  <c r="Z40" i="22" s="1"/>
  <c r="CE40" i="20"/>
  <c r="Z21" i="21"/>
  <c r="Z21" i="22" s="1"/>
  <c r="CE21" i="20"/>
  <c r="Z24" i="21"/>
  <c r="Z24" i="22" s="1"/>
  <c r="CE24" i="20"/>
  <c r="Z89" i="21"/>
  <c r="Z89" i="22" s="1"/>
  <c r="CE89" i="20"/>
  <c r="Z68" i="21"/>
  <c r="Z68" i="22" s="1"/>
  <c r="CE68" i="20"/>
  <c r="AA163" i="20"/>
  <c r="CF163" i="20" s="1"/>
  <c r="Y70" i="21"/>
  <c r="AB182" i="20"/>
  <c r="AA186" i="20"/>
  <c r="CF186" i="20" s="1"/>
  <c r="AB173" i="20"/>
  <c r="AB159" i="20"/>
  <c r="Z262" i="21"/>
  <c r="Y78" i="21"/>
  <c r="Y78" i="22" s="1"/>
  <c r="CD78" i="20"/>
  <c r="Y85" i="21"/>
  <c r="Y85" i="22" s="1"/>
  <c r="CD85" i="20"/>
  <c r="Z352" i="21"/>
  <c r="Z321" i="22"/>
  <c r="Z174" i="22"/>
  <c r="AB252" i="20"/>
  <c r="Z76" i="20"/>
  <c r="CE76" i="20" s="1"/>
  <c r="AA350" i="21"/>
  <c r="AA352" i="21" s="1"/>
  <c r="AB350" i="20"/>
  <c r="Z261" i="22"/>
  <c r="Z267" i="22"/>
  <c r="AA267" i="21"/>
  <c r="AB267" i="20"/>
  <c r="Y75" i="22"/>
  <c r="AA352" i="20"/>
  <c r="CF352" i="20" s="1"/>
  <c r="AA75" i="20"/>
  <c r="CF75" i="20" s="1"/>
  <c r="Z75" i="21"/>
  <c r="AA363" i="21"/>
  <c r="AB363" i="20"/>
  <c r="AA320" i="21"/>
  <c r="AB320" i="20"/>
  <c r="AA268" i="21"/>
  <c r="AB268" i="20"/>
  <c r="Z363" i="22"/>
  <c r="Z320" i="22"/>
  <c r="Z268" i="22"/>
  <c r="AA261" i="21"/>
  <c r="AB261" i="20"/>
  <c r="AA37" i="20"/>
  <c r="Z37" i="21"/>
  <c r="Z37" i="22" s="1"/>
  <c r="AB316" i="21"/>
  <c r="AG316" i="21" s="1"/>
  <c r="AG316" i="20"/>
  <c r="AA68" i="20"/>
  <c r="Z197" i="22"/>
  <c r="Z331" i="21"/>
  <c r="Z331" i="22" s="1"/>
  <c r="Z81" i="22"/>
  <c r="AE298" i="21"/>
  <c r="AB161" i="20"/>
  <c r="AA161" i="21"/>
  <c r="AA161" i="22" s="1"/>
  <c r="AB298" i="22"/>
  <c r="AB134" i="20"/>
  <c r="Z209" i="22"/>
  <c r="AA49" i="20"/>
  <c r="AA266" i="21"/>
  <c r="Z49" i="21"/>
  <c r="Z49" i="22" s="1"/>
  <c r="AA74" i="20"/>
  <c r="AA22" i="20"/>
  <c r="CF22" i="20" s="1"/>
  <c r="Y76" i="21"/>
  <c r="Z74" i="21"/>
  <c r="Z74" i="22" s="1"/>
  <c r="AB211" i="22"/>
  <c r="AB348" i="21"/>
  <c r="AG348" i="21" s="1"/>
  <c r="AE367" i="20"/>
  <c r="AB168" i="21"/>
  <c r="AG168" i="21" s="1"/>
  <c r="AB288" i="21"/>
  <c r="AG288" i="21" s="1"/>
  <c r="AB234" i="21"/>
  <c r="AB234" i="22" s="1"/>
  <c r="AE234" i="20"/>
  <c r="AB275" i="21"/>
  <c r="AA234" i="22"/>
  <c r="AB357" i="21"/>
  <c r="AG357" i="21" s="1"/>
  <c r="AB171" i="21"/>
  <c r="AG171" i="21" s="1"/>
  <c r="AB255" i="21"/>
  <c r="AG255" i="21" s="1"/>
  <c r="AA141" i="21"/>
  <c r="AA145" i="20"/>
  <c r="CF145" i="20" s="1"/>
  <c r="AB141" i="20"/>
  <c r="AB133" i="21"/>
  <c r="AG133" i="21" s="1"/>
  <c r="Z145" i="21"/>
  <c r="Z145" i="22" s="1"/>
  <c r="Z141" i="22"/>
  <c r="AE181" i="20"/>
  <c r="X52" i="21"/>
  <c r="AA25" i="20"/>
  <c r="CF25" i="20" s="1"/>
  <c r="Z25" i="21"/>
  <c r="Z25" i="22" s="1"/>
  <c r="Z285" i="21"/>
  <c r="Z285" i="22" s="1"/>
  <c r="Z169" i="21"/>
  <c r="AB201" i="22"/>
  <c r="AE212" i="21"/>
  <c r="AE212" i="22" s="1"/>
  <c r="AB212" i="22"/>
  <c r="AA84" i="21"/>
  <c r="AA84" i="22" s="1"/>
  <c r="AB84" i="20"/>
  <c r="Y20" i="21"/>
  <c r="Y20" i="22" s="1"/>
  <c r="Z20" i="20"/>
  <c r="CE20" i="20" s="1"/>
  <c r="AA167" i="21"/>
  <c r="AA167" i="22" s="1"/>
  <c r="Z48" i="20"/>
  <c r="CE48" i="20" s="1"/>
  <c r="Y48" i="21"/>
  <c r="Y48" i="22" s="1"/>
  <c r="Y52" i="20"/>
  <c r="CD52" i="20" s="1"/>
  <c r="AA166" i="20"/>
  <c r="CF166" i="20" s="1"/>
  <c r="AB270" i="21"/>
  <c r="AE201" i="21"/>
  <c r="AE201" i="22" s="1"/>
  <c r="AB143" i="21"/>
  <c r="AB196" i="21"/>
  <c r="AA285" i="20"/>
  <c r="CF285" i="20" s="1"/>
  <c r="AB367" i="21"/>
  <c r="AG367" i="21" s="1"/>
  <c r="AB81" i="21"/>
  <c r="AB181" i="21"/>
  <c r="AG181" i="21" s="1"/>
  <c r="AA143" i="22"/>
  <c r="AB200" i="21"/>
  <c r="AE200" i="21" s="1"/>
  <c r="AE200" i="22" s="1"/>
  <c r="AB208" i="21"/>
  <c r="AE208" i="21" s="1"/>
  <c r="AE208" i="22" s="1"/>
  <c r="AB142" i="21"/>
  <c r="AB142" i="22" s="1"/>
  <c r="AB179" i="21"/>
  <c r="AB179" i="22" s="1"/>
  <c r="AB369" i="21"/>
  <c r="AB369" i="22" s="1"/>
  <c r="AB228" i="21"/>
  <c r="AB228" i="22" s="1"/>
  <c r="AB135" i="21"/>
  <c r="AB135" i="22" s="1"/>
  <c r="AE118" i="21"/>
  <c r="AE118" i="22" s="1"/>
  <c r="AB177" i="21"/>
  <c r="AB177" i="22" s="1"/>
  <c r="AA50" i="21"/>
  <c r="AA50" i="22" s="1"/>
  <c r="AB50" i="20"/>
  <c r="AA200" i="22"/>
  <c r="AB265" i="20"/>
  <c r="Z86" i="20"/>
  <c r="CE86" i="20" s="1"/>
  <c r="AB184" i="20"/>
  <c r="Y93" i="21"/>
  <c r="AA119" i="22"/>
  <c r="AB365" i="20"/>
  <c r="AA21" i="20"/>
  <c r="AB79" i="20"/>
  <c r="AA372" i="20"/>
  <c r="CF372" i="20" s="1"/>
  <c r="AB368" i="20"/>
  <c r="AB80" i="20"/>
  <c r="Z78" i="20"/>
  <c r="AB370" i="20"/>
  <c r="AE275" i="20"/>
  <c r="AA83" i="20"/>
  <c r="CF83" i="20" s="1"/>
  <c r="AE171" i="20"/>
  <c r="AA359" i="22"/>
  <c r="AE130" i="20"/>
  <c r="AB130" i="21"/>
  <c r="AG130" i="21" s="1"/>
  <c r="AB364" i="20"/>
  <c r="AA265" i="21"/>
  <c r="AA184" i="21"/>
  <c r="AB271" i="20"/>
  <c r="Z362" i="22"/>
  <c r="AA358" i="21"/>
  <c r="AB119" i="21"/>
  <c r="AB178" i="20"/>
  <c r="AB233" i="20"/>
  <c r="AA238" i="20"/>
  <c r="CF238" i="20" s="1"/>
  <c r="AB277" i="20"/>
  <c r="AB223" i="20"/>
  <c r="AB227" i="20"/>
  <c r="AB293" i="21"/>
  <c r="AB269" i="21"/>
  <c r="AE168" i="20"/>
  <c r="AB210" i="20"/>
  <c r="AE255" i="20"/>
  <c r="AB302" i="20"/>
  <c r="AE113" i="20"/>
  <c r="AE235" i="20"/>
  <c r="AB358" i="20"/>
  <c r="AA23" i="20"/>
  <c r="AE348" i="20"/>
  <c r="AB199" i="20"/>
  <c r="Z192" i="21"/>
  <c r="Z195" i="22"/>
  <c r="AA171" i="22"/>
  <c r="AA192" i="20"/>
  <c r="CF192" i="20" s="1"/>
  <c r="AB195" i="20"/>
  <c r="AA47" i="20"/>
  <c r="CF47" i="20" s="1"/>
  <c r="AB91" i="20"/>
  <c r="AB42" i="20"/>
  <c r="AA256" i="20"/>
  <c r="CF256" i="20" s="1"/>
  <c r="AA168" i="22"/>
  <c r="AB304" i="21"/>
  <c r="AA41" i="20"/>
  <c r="AA69" i="20"/>
  <c r="Z70" i="20"/>
  <c r="CE70" i="20" s="1"/>
  <c r="AB236" i="21"/>
  <c r="AB116" i="20"/>
  <c r="AB359" i="21"/>
  <c r="AE359" i="21" s="1"/>
  <c r="AE359" i="22" s="1"/>
  <c r="AB113" i="21"/>
  <c r="AG113" i="21" s="1"/>
  <c r="AA176" i="22"/>
  <c r="Z178" i="22"/>
  <c r="AB226" i="20"/>
  <c r="AB176" i="21"/>
  <c r="AB290" i="21"/>
  <c r="AA199" i="21"/>
  <c r="AE357" i="20"/>
  <c r="AB274" i="20"/>
  <c r="Z303" i="22"/>
  <c r="Z172" i="22"/>
  <c r="AB172" i="20"/>
  <c r="Z345" i="22"/>
  <c r="AA195" i="21"/>
  <c r="AB305" i="21"/>
  <c r="AA91" i="21"/>
  <c r="AA91" i="22" s="1"/>
  <c r="AA42" i="21"/>
  <c r="AA42" i="22" s="1"/>
  <c r="Z259" i="21"/>
  <c r="AB301" i="20"/>
  <c r="AA369" i="22"/>
  <c r="Z41" i="21"/>
  <c r="Z41" i="22" s="1"/>
  <c r="Z69" i="21"/>
  <c r="Z69" i="22" s="1"/>
  <c r="AB276" i="20"/>
  <c r="AE319" i="20"/>
  <c r="AA116" i="21"/>
  <c r="Z115" i="22"/>
  <c r="AA351" i="22"/>
  <c r="AE328" i="20"/>
  <c r="Z23" i="21"/>
  <c r="Z23" i="22" s="1"/>
  <c r="AA90" i="20"/>
  <c r="CF90" i="20" s="1"/>
  <c r="AE206" i="20"/>
  <c r="Z347" i="22"/>
  <c r="Z349" i="21"/>
  <c r="AA274" i="21"/>
  <c r="AB260" i="20"/>
  <c r="AA262" i="20"/>
  <c r="CF262" i="20" s="1"/>
  <c r="AB347" i="20"/>
  <c r="AB303" i="20"/>
  <c r="AA172" i="21"/>
  <c r="AA316" i="22"/>
  <c r="AE264" i="20"/>
  <c r="Z302" i="22"/>
  <c r="AB361" i="20"/>
  <c r="AB326" i="20"/>
  <c r="AA331" i="20"/>
  <c r="CF331" i="20" s="1"/>
  <c r="AA326" i="21"/>
  <c r="AA236" i="22"/>
  <c r="AA135" i="22"/>
  <c r="AA319" i="22"/>
  <c r="AB329" i="21"/>
  <c r="Z271" i="22"/>
  <c r="AB117" i="20"/>
  <c r="AA288" i="22"/>
  <c r="AB198" i="20"/>
  <c r="AB319" i="21"/>
  <c r="AG319" i="21" s="1"/>
  <c r="AA24" i="20"/>
  <c r="CF24" i="20" s="1"/>
  <c r="AB272" i="20"/>
  <c r="Y285" i="22"/>
  <c r="Z90" i="21"/>
  <c r="Z90" i="22" s="1"/>
  <c r="AB206" i="21"/>
  <c r="AG206" i="21" s="1"/>
  <c r="AA355" i="20"/>
  <c r="CF355" i="20" s="1"/>
  <c r="AB354" i="20"/>
  <c r="AA260" i="21"/>
  <c r="AA175" i="22"/>
  <c r="AB175" i="21"/>
  <c r="AA347" i="21"/>
  <c r="Z93" i="20"/>
  <c r="CE93" i="20" s="1"/>
  <c r="AA89" i="20"/>
  <c r="CF89" i="20" s="1"/>
  <c r="AE300" i="20"/>
  <c r="Z210" i="22"/>
  <c r="AA255" i="22"/>
  <c r="AB294" i="22"/>
  <c r="AE294" i="21"/>
  <c r="AA40" i="20"/>
  <c r="Z361" i="22"/>
  <c r="AB164" i="20"/>
  <c r="AB88" i="20"/>
  <c r="AA235" i="22"/>
  <c r="AA206" i="22"/>
  <c r="AB353" i="20"/>
  <c r="Z355" i="21"/>
  <c r="AA290" i="22"/>
  <c r="AB254" i="20"/>
  <c r="AE351" i="20"/>
  <c r="Z199" i="22"/>
  <c r="AB257" i="20"/>
  <c r="AA300" i="22"/>
  <c r="AB71" i="20"/>
  <c r="Z164" i="22"/>
  <c r="Z166" i="21"/>
  <c r="AB264" i="21"/>
  <c r="AG264" i="21" s="1"/>
  <c r="AA259" i="20"/>
  <c r="CF259" i="20" s="1"/>
  <c r="AB345" i="20"/>
  <c r="AB82" i="20"/>
  <c r="AB207" i="21"/>
  <c r="AA301" i="21"/>
  <c r="AE133" i="20"/>
  <c r="Z184" i="22"/>
  <c r="AB360" i="20"/>
  <c r="Y86" i="21"/>
  <c r="Y86" i="22" s="1"/>
  <c r="AE288" i="20"/>
  <c r="AA353" i="21"/>
  <c r="AA353" i="22" s="1"/>
  <c r="AB114" i="21"/>
  <c r="AB115" i="20"/>
  <c r="AB351" i="21"/>
  <c r="AG351" i="21" s="1"/>
  <c r="AA365" i="21"/>
  <c r="AB362" i="20"/>
  <c r="AA257" i="21"/>
  <c r="AA257" i="22" s="1"/>
  <c r="Z227" i="22"/>
  <c r="AB183" i="20"/>
  <c r="Z291" i="22"/>
  <c r="AB167" i="20"/>
  <c r="Z85" i="20"/>
  <c r="AB289" i="21"/>
  <c r="AB291" i="20"/>
  <c r="AA179" i="22"/>
  <c r="Z83" i="21"/>
  <c r="Z83" i="22" s="1"/>
  <c r="AA66" i="20"/>
  <c r="AE316" i="20"/>
  <c r="AA345" i="21"/>
  <c r="AA82" i="21"/>
  <c r="AA82" i="22" s="1"/>
  <c r="AE328" i="21"/>
  <c r="AE328" i="22" s="1"/>
  <c r="AE300" i="21" l="1"/>
  <c r="AE300" i="22" s="1"/>
  <c r="AA26" i="21"/>
  <c r="AA26" i="22" s="1"/>
  <c r="AB26" i="20"/>
  <c r="AA186" i="21"/>
  <c r="AC368" i="20"/>
  <c r="AC368" i="21" s="1"/>
  <c r="AC368" i="22" s="1"/>
  <c r="AC182" i="20"/>
  <c r="AC186" i="20" s="1"/>
  <c r="AC255" i="22"/>
  <c r="AC316" i="22"/>
  <c r="AC257" i="20"/>
  <c r="AC257" i="21" s="1"/>
  <c r="AC257" i="22" s="1"/>
  <c r="AC195" i="20"/>
  <c r="AC364" i="20"/>
  <c r="AC364" i="21" s="1"/>
  <c r="AC364" i="22" s="1"/>
  <c r="AC265" i="20"/>
  <c r="AC265" i="21" s="1"/>
  <c r="AC265" i="22" s="1"/>
  <c r="AG252" i="20"/>
  <c r="AC252" i="20"/>
  <c r="AC252" i="21" s="1"/>
  <c r="AC291" i="20"/>
  <c r="AC291" i="21" s="1"/>
  <c r="AC291" i="22" s="1"/>
  <c r="AC354" i="20"/>
  <c r="AC134" i="20"/>
  <c r="AC134" i="21" s="1"/>
  <c r="AC134" i="22" s="1"/>
  <c r="AC159" i="20"/>
  <c r="AC159" i="21" s="1"/>
  <c r="AC159" i="22" s="1"/>
  <c r="AC272" i="20"/>
  <c r="AC272" i="21" s="1"/>
  <c r="AC272" i="22" s="1"/>
  <c r="AC116" i="20"/>
  <c r="AC116" i="21" s="1"/>
  <c r="AC116" i="22" s="1"/>
  <c r="AC71" i="20"/>
  <c r="AC71" i="21" s="1"/>
  <c r="AC71" i="22" s="1"/>
  <c r="AC260" i="20"/>
  <c r="AC226" i="20"/>
  <c r="AC42" i="20"/>
  <c r="AC42" i="21" s="1"/>
  <c r="AC42" i="22" s="1"/>
  <c r="AC210" i="20"/>
  <c r="AC210" i="21" s="1"/>
  <c r="AC210" i="22" s="1"/>
  <c r="AC227" i="20"/>
  <c r="AC227" i="21" s="1"/>
  <c r="AC227" i="22" s="1"/>
  <c r="AC271" i="20"/>
  <c r="AC271" i="21" s="1"/>
  <c r="AC271" i="22" s="1"/>
  <c r="AC80" i="20"/>
  <c r="AC80" i="21" s="1"/>
  <c r="AC80" i="22" s="1"/>
  <c r="AC261" i="20"/>
  <c r="AC261" i="21" s="1"/>
  <c r="CG268" i="20"/>
  <c r="AC268" i="20"/>
  <c r="AC268" i="21" s="1"/>
  <c r="AC268" i="22" s="1"/>
  <c r="AC162" i="20"/>
  <c r="AC266" i="20"/>
  <c r="AC266" i="21" s="1"/>
  <c r="AC266" i="22" s="1"/>
  <c r="AC367" i="21"/>
  <c r="AC299" i="21"/>
  <c r="AG165" i="20"/>
  <c r="AC165" i="20"/>
  <c r="AC113" i="22"/>
  <c r="AC115" i="20"/>
  <c r="AC115" i="21" s="1"/>
  <c r="AC115" i="22" s="1"/>
  <c r="AC26" i="20"/>
  <c r="AC26" i="21" s="1"/>
  <c r="AC26" i="22" s="1"/>
  <c r="AC178" i="20"/>
  <c r="AC178" i="21" s="1"/>
  <c r="AC178" i="22" s="1"/>
  <c r="AG350" i="20"/>
  <c r="AC350" i="20"/>
  <c r="AC352" i="20" s="1"/>
  <c r="AC197" i="20"/>
  <c r="AC197" i="21" s="1"/>
  <c r="AC197" i="22" s="1"/>
  <c r="AC168" i="22"/>
  <c r="AC206" i="22"/>
  <c r="AC130" i="22"/>
  <c r="AC183" i="20"/>
  <c r="AC183" i="21" s="1"/>
  <c r="AC183" i="22" s="1"/>
  <c r="AC303" i="20"/>
  <c r="AC303" i="21" s="1"/>
  <c r="AC303" i="22" s="1"/>
  <c r="AC358" i="20"/>
  <c r="AC358" i="21" s="1"/>
  <c r="AC358" i="22" s="1"/>
  <c r="AC233" i="20"/>
  <c r="AC238" i="20" s="1"/>
  <c r="AC365" i="20"/>
  <c r="AC365" i="21" s="1"/>
  <c r="AC365" i="22" s="1"/>
  <c r="AC174" i="20"/>
  <c r="AC174" i="21" s="1"/>
  <c r="AC174" i="22" s="1"/>
  <c r="AC347" i="20"/>
  <c r="AC347" i="21" s="1"/>
  <c r="AC347" i="22" s="1"/>
  <c r="AC50" i="20"/>
  <c r="AC50" i="21" s="1"/>
  <c r="AC50" i="22" s="1"/>
  <c r="AC357" i="22"/>
  <c r="CG84" i="20"/>
  <c r="AC84" i="20"/>
  <c r="AC84" i="21" s="1"/>
  <c r="AC84" i="22" s="1"/>
  <c r="AC82" i="20"/>
  <c r="AC82" i="21" s="1"/>
  <c r="AC82" i="22" s="1"/>
  <c r="AC164" i="20"/>
  <c r="AC164" i="21" s="1"/>
  <c r="AC164" i="22" s="1"/>
  <c r="AC362" i="20"/>
  <c r="AC362" i="21" s="1"/>
  <c r="AC362" i="22" s="1"/>
  <c r="AC345" i="20"/>
  <c r="AC345" i="21" s="1"/>
  <c r="AC254" i="20"/>
  <c r="AC254" i="21" s="1"/>
  <c r="AC274" i="20"/>
  <c r="AC279" i="20" s="1"/>
  <c r="AC91" i="20"/>
  <c r="AC91" i="21" s="1"/>
  <c r="AC91" i="22" s="1"/>
  <c r="AC167" i="20"/>
  <c r="AC169" i="20" s="1"/>
  <c r="AC360" i="20"/>
  <c r="AC360" i="21" s="1"/>
  <c r="AC360" i="22" s="1"/>
  <c r="AC198" i="20"/>
  <c r="AC198" i="21" s="1"/>
  <c r="AC198" i="22" s="1"/>
  <c r="AC276" i="20"/>
  <c r="AC276" i="21" s="1"/>
  <c r="AC276" i="22" s="1"/>
  <c r="AC301" i="20"/>
  <c r="AC301" i="21" s="1"/>
  <c r="AC301" i="22" s="1"/>
  <c r="AC172" i="20"/>
  <c r="AC172" i="21" s="1"/>
  <c r="AC172" i="22" s="1"/>
  <c r="AC199" i="20"/>
  <c r="AC199" i="21" s="1"/>
  <c r="AC199" i="22" s="1"/>
  <c r="CG223" i="20"/>
  <c r="AC223" i="20"/>
  <c r="AC141" i="20"/>
  <c r="AC145" i="20" s="1"/>
  <c r="CG320" i="20"/>
  <c r="AC320" i="20"/>
  <c r="AC320" i="21" s="1"/>
  <c r="AC320" i="22" s="1"/>
  <c r="AC173" i="20"/>
  <c r="AC173" i="21" s="1"/>
  <c r="AC173" i="22" s="1"/>
  <c r="AC209" i="20"/>
  <c r="AC209" i="21" s="1"/>
  <c r="AC209" i="22" s="1"/>
  <c r="AG258" i="20"/>
  <c r="AC258" i="20"/>
  <c r="AC258" i="21" s="1"/>
  <c r="AC319" i="21"/>
  <c r="AC353" i="20"/>
  <c r="AC353" i="21" s="1"/>
  <c r="AC353" i="22" s="1"/>
  <c r="AC117" i="20"/>
  <c r="AC117" i="21" s="1"/>
  <c r="AC117" i="22" s="1"/>
  <c r="AC302" i="20"/>
  <c r="AC302" i="21" s="1"/>
  <c r="AC302" i="22" s="1"/>
  <c r="AC292" i="20"/>
  <c r="AC292" i="21" s="1"/>
  <c r="AC292" i="22" s="1"/>
  <c r="AC326" i="20"/>
  <c r="AC326" i="21" s="1"/>
  <c r="AC326" i="22" s="1"/>
  <c r="AC277" i="20"/>
  <c r="AC277" i="21" s="1"/>
  <c r="AC277" i="22" s="1"/>
  <c r="AC79" i="20"/>
  <c r="AC79" i="21" s="1"/>
  <c r="AC79" i="22" s="1"/>
  <c r="AC184" i="20"/>
  <c r="AC184" i="21" s="1"/>
  <c r="AC184" i="22" s="1"/>
  <c r="CG267" i="20"/>
  <c r="AC267" i="20"/>
  <c r="AC267" i="21" s="1"/>
  <c r="AC267" i="22" s="1"/>
  <c r="AC321" i="20"/>
  <c r="AC321" i="21" s="1"/>
  <c r="AC321" i="22" s="1"/>
  <c r="AC181" i="22"/>
  <c r="AC133" i="22"/>
  <c r="AC88" i="20"/>
  <c r="AC88" i="21" s="1"/>
  <c r="AC88" i="22" s="1"/>
  <c r="CG161" i="20"/>
  <c r="AC161" i="20"/>
  <c r="AC161" i="21" s="1"/>
  <c r="AC161" i="22" s="1"/>
  <c r="AC327" i="20"/>
  <c r="AC171" i="22"/>
  <c r="AC361" i="20"/>
  <c r="AC361" i="21" s="1"/>
  <c r="AC361" i="22" s="1"/>
  <c r="AC370" i="20"/>
  <c r="AC370" i="21" s="1"/>
  <c r="AC370" i="22" s="1"/>
  <c r="CG363" i="20"/>
  <c r="AC363" i="20"/>
  <c r="AC363" i="21" s="1"/>
  <c r="AC363" i="22" s="1"/>
  <c r="AC264" i="21"/>
  <c r="AC288" i="21"/>
  <c r="AC348" i="21"/>
  <c r="AA117" i="22"/>
  <c r="AE235" i="21"/>
  <c r="AE235" i="22" s="1"/>
  <c r="AA72" i="21"/>
  <c r="AA72" i="22" s="1"/>
  <c r="AB72" i="20"/>
  <c r="AG72" i="20" s="1"/>
  <c r="AA361" i="22"/>
  <c r="AA183" i="22"/>
  <c r="AA115" i="22"/>
  <c r="AA73" i="20"/>
  <c r="CF73" i="20" s="1"/>
  <c r="AE165" i="20"/>
  <c r="AE316" i="21"/>
  <c r="AE316" i="22" s="1"/>
  <c r="AE361" i="20"/>
  <c r="CG361" i="20"/>
  <c r="AG354" i="20"/>
  <c r="CG354" i="20"/>
  <c r="AE291" i="20"/>
  <c r="CG291" i="20"/>
  <c r="AE115" i="20"/>
  <c r="CG115" i="20"/>
  <c r="AG254" i="20"/>
  <c r="CG254" i="20"/>
  <c r="AG347" i="20"/>
  <c r="CG347" i="20"/>
  <c r="AE91" i="20"/>
  <c r="CG91" i="20"/>
  <c r="AG368" i="20"/>
  <c r="CG368" i="20"/>
  <c r="AG182" i="20"/>
  <c r="CG182" i="20"/>
  <c r="AE198" i="20"/>
  <c r="CG198" i="20"/>
  <c r="AE199" i="20"/>
  <c r="CG199" i="20"/>
  <c r="AE210" i="20"/>
  <c r="CG210" i="20"/>
  <c r="AE227" i="20"/>
  <c r="CG227" i="20"/>
  <c r="AG233" i="20"/>
  <c r="CG233" i="20"/>
  <c r="AE50" i="20"/>
  <c r="CG50" i="20"/>
  <c r="AE292" i="20"/>
  <c r="CG292" i="20"/>
  <c r="AG327" i="20"/>
  <c r="CG327" i="20"/>
  <c r="AB174" i="21"/>
  <c r="CG174" i="20"/>
  <c r="AE134" i="20"/>
  <c r="CG134" i="20"/>
  <c r="AE159" i="20"/>
  <c r="CG159" i="20"/>
  <c r="AE360" i="20"/>
  <c r="CG360" i="20"/>
  <c r="AE364" i="20"/>
  <c r="CG364" i="20"/>
  <c r="AE82" i="20"/>
  <c r="CG82" i="20"/>
  <c r="AG353" i="20"/>
  <c r="CG353" i="20"/>
  <c r="AE272" i="20"/>
  <c r="CG272" i="20"/>
  <c r="AE276" i="20"/>
  <c r="CG276" i="20"/>
  <c r="AE301" i="20"/>
  <c r="CG301" i="20"/>
  <c r="AE116" i="20"/>
  <c r="CG116" i="20"/>
  <c r="AG195" i="20"/>
  <c r="CG195" i="20"/>
  <c r="AE365" i="20"/>
  <c r="CG365" i="20"/>
  <c r="AE184" i="20"/>
  <c r="CG184" i="20"/>
  <c r="AE261" i="20"/>
  <c r="CG261" i="20"/>
  <c r="AG234" i="21"/>
  <c r="AB26" i="21"/>
  <c r="AB26" i="22" s="1"/>
  <c r="CG26" i="20"/>
  <c r="AE370" i="20"/>
  <c r="CG370" i="20"/>
  <c r="AG71" i="20"/>
  <c r="CG71" i="20"/>
  <c r="AG257" i="20"/>
  <c r="CG257" i="20"/>
  <c r="AG88" i="20"/>
  <c r="CG88" i="20"/>
  <c r="AE117" i="20"/>
  <c r="CG117" i="20"/>
  <c r="AG345" i="20"/>
  <c r="CG345" i="20"/>
  <c r="AE172" i="20"/>
  <c r="CG172" i="20"/>
  <c r="AG274" i="20"/>
  <c r="CG274" i="20"/>
  <c r="AE350" i="20"/>
  <c r="AE352" i="20" s="1"/>
  <c r="CG350" i="20"/>
  <c r="AG162" i="20"/>
  <c r="CG162" i="20"/>
  <c r="AG167" i="20"/>
  <c r="CG167" i="20"/>
  <c r="AG226" i="20"/>
  <c r="CG226" i="20"/>
  <c r="AE358" i="20"/>
  <c r="CG358" i="20"/>
  <c r="AE302" i="20"/>
  <c r="CG302" i="20"/>
  <c r="AE277" i="20"/>
  <c r="CG277" i="20"/>
  <c r="AE271" i="20"/>
  <c r="CG271" i="20"/>
  <c r="AE265" i="20"/>
  <c r="CG265" i="20"/>
  <c r="AG141" i="20"/>
  <c r="CG141" i="20"/>
  <c r="AE173" i="20"/>
  <c r="CG173" i="20"/>
  <c r="AE197" i="20"/>
  <c r="CG197" i="20"/>
  <c r="AG159" i="20"/>
  <c r="AE258" i="20"/>
  <c r="CG258" i="20"/>
  <c r="AG261" i="20"/>
  <c r="AE362" i="20"/>
  <c r="CG362" i="20"/>
  <c r="AG326" i="20"/>
  <c r="CG326" i="20"/>
  <c r="AG260" i="20"/>
  <c r="CG260" i="20"/>
  <c r="AE79" i="20"/>
  <c r="CG79" i="20"/>
  <c r="AE252" i="20"/>
  <c r="CG252" i="20"/>
  <c r="AB165" i="21"/>
  <c r="AB165" i="22" s="1"/>
  <c r="CG165" i="20"/>
  <c r="AB308" i="21"/>
  <c r="AG299" i="21"/>
  <c r="AE183" i="20"/>
  <c r="CG183" i="20"/>
  <c r="AG164" i="20"/>
  <c r="CG164" i="20"/>
  <c r="AE303" i="20"/>
  <c r="CG303" i="20"/>
  <c r="AB42" i="21"/>
  <c r="AB42" i="22" s="1"/>
  <c r="CG42" i="20"/>
  <c r="AE178" i="20"/>
  <c r="CG178" i="20"/>
  <c r="AE80" i="20"/>
  <c r="CG80" i="20"/>
  <c r="AE321" i="20"/>
  <c r="CG321" i="20"/>
  <c r="AE209" i="20"/>
  <c r="CG209" i="20"/>
  <c r="AE266" i="20"/>
  <c r="CG266" i="20"/>
  <c r="Z93" i="21"/>
  <c r="AA258" i="22"/>
  <c r="AA233" i="22"/>
  <c r="AB209" i="21"/>
  <c r="AE209" i="21" s="1"/>
  <c r="AB266" i="21"/>
  <c r="AA162" i="22"/>
  <c r="AA362" i="22"/>
  <c r="AA209" i="22"/>
  <c r="AA227" i="22"/>
  <c r="AE174" i="20"/>
  <c r="AB162" i="21"/>
  <c r="AG162" i="21" s="1"/>
  <c r="AA256" i="21"/>
  <c r="AA272" i="22"/>
  <c r="AA223" i="22"/>
  <c r="AA173" i="22"/>
  <c r="AB258" i="21"/>
  <c r="AG258" i="21" s="1"/>
  <c r="AB197" i="21"/>
  <c r="AA277" i="22"/>
  <c r="AA321" i="22"/>
  <c r="AA252" i="22"/>
  <c r="AA165" i="22"/>
  <c r="AA198" i="22"/>
  <c r="AA41" i="21"/>
  <c r="AA41" i="22" s="1"/>
  <c r="CF41" i="20"/>
  <c r="AA368" i="22"/>
  <c r="AA360" i="22"/>
  <c r="AA21" i="21"/>
  <c r="AA21" i="22" s="1"/>
  <c r="CF21" i="20"/>
  <c r="AA134" i="22"/>
  <c r="AB37" i="20"/>
  <c r="CF37" i="20"/>
  <c r="AE299" i="21"/>
  <c r="AE308" i="21" s="1"/>
  <c r="AB299" i="22"/>
  <c r="AA40" i="21"/>
  <c r="AA40" i="22" s="1"/>
  <c r="CF40" i="20"/>
  <c r="AA23" i="21"/>
  <c r="AA23" i="22" s="1"/>
  <c r="CF23" i="20"/>
  <c r="AA49" i="21"/>
  <c r="AA49" i="22" s="1"/>
  <c r="CF49" i="20"/>
  <c r="AA66" i="21"/>
  <c r="AA66" i="22" s="1"/>
  <c r="CF66" i="20"/>
  <c r="AA166" i="21"/>
  <c r="AA74" i="21"/>
  <c r="AA74" i="22" s="1"/>
  <c r="CF74" i="20"/>
  <c r="AA68" i="21"/>
  <c r="AA68" i="22" s="1"/>
  <c r="CF68" i="20"/>
  <c r="AA69" i="21"/>
  <c r="AA69" i="22" s="1"/>
  <c r="CF69" i="20"/>
  <c r="AE162" i="20"/>
  <c r="AB292" i="21"/>
  <c r="AB292" i="22" s="1"/>
  <c r="AB321" i="21"/>
  <c r="AE321" i="21" s="1"/>
  <c r="AE321" i="22" s="1"/>
  <c r="AB327" i="21"/>
  <c r="AG327" i="21" s="1"/>
  <c r="AE327" i="20"/>
  <c r="Z85" i="21"/>
  <c r="Z85" i="22" s="1"/>
  <c r="CE85" i="20"/>
  <c r="Z78" i="21"/>
  <c r="Z78" i="22" s="1"/>
  <c r="CE78" i="20"/>
  <c r="AE182" i="20"/>
  <c r="AE186" i="20" s="1"/>
  <c r="AB182" i="21"/>
  <c r="AB186" i="21" s="1"/>
  <c r="AB186" i="20"/>
  <c r="CG186" i="20" s="1"/>
  <c r="AB252" i="21"/>
  <c r="AB252" i="22" s="1"/>
  <c r="AB159" i="21"/>
  <c r="AG159" i="21" s="1"/>
  <c r="AB173" i="21"/>
  <c r="AA37" i="21"/>
  <c r="AA37" i="22" s="1"/>
  <c r="AB350" i="21"/>
  <c r="AB350" i="22" s="1"/>
  <c r="AB352" i="20"/>
  <c r="CG352" i="20" s="1"/>
  <c r="AB261" i="21"/>
  <c r="AB316" i="22"/>
  <c r="AB68" i="20"/>
  <c r="AE320" i="20"/>
  <c r="AB320" i="21"/>
  <c r="AA320" i="22"/>
  <c r="AE363" i="20"/>
  <c r="AB363" i="21"/>
  <c r="AA363" i="22"/>
  <c r="AE267" i="20"/>
  <c r="AB267" i="21"/>
  <c r="AA350" i="22"/>
  <c r="AE268" i="20"/>
  <c r="AB268" i="21"/>
  <c r="Z75" i="22"/>
  <c r="AA267" i="22"/>
  <c r="AA261" i="22"/>
  <c r="AA268" i="22"/>
  <c r="AA75" i="21"/>
  <c r="AB75" i="20"/>
  <c r="AB275" i="22"/>
  <c r="AG275" i="21"/>
  <c r="AB223" i="21"/>
  <c r="AB223" i="22" s="1"/>
  <c r="AG223" i="20"/>
  <c r="AE161" i="20"/>
  <c r="AG161" i="20"/>
  <c r="AA163" i="21"/>
  <c r="AB161" i="21"/>
  <c r="AE161" i="21" s="1"/>
  <c r="AE161" i="22" s="1"/>
  <c r="AB163" i="20"/>
  <c r="CG163" i="20" s="1"/>
  <c r="AB81" i="22"/>
  <c r="AB134" i="21"/>
  <c r="AE134" i="21" s="1"/>
  <c r="AE134" i="22" s="1"/>
  <c r="AB74" i="20"/>
  <c r="AA22" i="21"/>
  <c r="AA22" i="22" s="1"/>
  <c r="AB22" i="20"/>
  <c r="AB168" i="22"/>
  <c r="AB49" i="20"/>
  <c r="Z76" i="21"/>
  <c r="AE348" i="21"/>
  <c r="AE168" i="21"/>
  <c r="AE168" i="22" s="1"/>
  <c r="AB348" i="22"/>
  <c r="AA76" i="20"/>
  <c r="CF76" i="20" s="1"/>
  <c r="AE357" i="21"/>
  <c r="AE357" i="22" s="1"/>
  <c r="AE171" i="21"/>
  <c r="AE171" i="22" s="1"/>
  <c r="AB171" i="22"/>
  <c r="AE234" i="21"/>
  <c r="AE234" i="22" s="1"/>
  <c r="AE133" i="21"/>
  <c r="AE288" i="21"/>
  <c r="AE288" i="22" s="1"/>
  <c r="AB357" i="22"/>
  <c r="AB288" i="22"/>
  <c r="AE255" i="21"/>
  <c r="AE255" i="22" s="1"/>
  <c r="AB255" i="22"/>
  <c r="AE274" i="20"/>
  <c r="AE279" i="20" s="1"/>
  <c r="AB368" i="21"/>
  <c r="AG368" i="21" s="1"/>
  <c r="AE254" i="20"/>
  <c r="AE256" i="20" s="1"/>
  <c r="AE275" i="21"/>
  <c r="AE275" i="22" s="1"/>
  <c r="AE353" i="20"/>
  <c r="AB226" i="21"/>
  <c r="AG226" i="21" s="1"/>
  <c r="AB233" i="21"/>
  <c r="AG233" i="21" s="1"/>
  <c r="AB326" i="21"/>
  <c r="AG326" i="21" s="1"/>
  <c r="AE71" i="20"/>
  <c r="AE257" i="20"/>
  <c r="AB195" i="21"/>
  <c r="AG195" i="21" s="1"/>
  <c r="AB181" i="22"/>
  <c r="AB141" i="21"/>
  <c r="AB145" i="20"/>
  <c r="CG145" i="20" s="1"/>
  <c r="AE141" i="20"/>
  <c r="AE145" i="20" s="1"/>
  <c r="AE167" i="20"/>
  <c r="AE169" i="20" s="1"/>
  <c r="AE347" i="20"/>
  <c r="AE349" i="20" s="1"/>
  <c r="AB367" i="22"/>
  <c r="AB88" i="21"/>
  <c r="AG88" i="21" s="1"/>
  <c r="AE164" i="20"/>
  <c r="AA145" i="21"/>
  <c r="AA145" i="22" s="1"/>
  <c r="AA141" i="22"/>
  <c r="AE369" i="21"/>
  <c r="AE369" i="22" s="1"/>
  <c r="AB208" i="22"/>
  <c r="AA25" i="21"/>
  <c r="AA25" i="22" s="1"/>
  <c r="AB25" i="20"/>
  <c r="AE135" i="21"/>
  <c r="AE135" i="22" s="1"/>
  <c r="AE142" i="21"/>
  <c r="AE142" i="22" s="1"/>
  <c r="AA169" i="21"/>
  <c r="AE270" i="21"/>
  <c r="AE270" i="22" s="1"/>
  <c r="AB270" i="22"/>
  <c r="AB200" i="22"/>
  <c r="AE143" i="21"/>
  <c r="AE143" i="22" s="1"/>
  <c r="AB143" i="22"/>
  <c r="AE179" i="21"/>
  <c r="AE181" i="21"/>
  <c r="AE181" i="22" s="1"/>
  <c r="AE196" i="21"/>
  <c r="AE196" i="22" s="1"/>
  <c r="AB196" i="22"/>
  <c r="Z20" i="21"/>
  <c r="Z20" i="22" s="1"/>
  <c r="AA20" i="20"/>
  <c r="CF20" i="20" s="1"/>
  <c r="AE177" i="21"/>
  <c r="AE177" i="22" s="1"/>
  <c r="Y52" i="21"/>
  <c r="AE228" i="21"/>
  <c r="AE228" i="22" s="1"/>
  <c r="AA48" i="20"/>
  <c r="CF48" i="20" s="1"/>
  <c r="Z48" i="21"/>
  <c r="Z48" i="22" s="1"/>
  <c r="Z52" i="20"/>
  <c r="CE52" i="20" s="1"/>
  <c r="AE84" i="20"/>
  <c r="AB84" i="21"/>
  <c r="AE367" i="21"/>
  <c r="AE367" i="22" s="1"/>
  <c r="AB198" i="21"/>
  <c r="AB198" i="22" s="1"/>
  <c r="AB184" i="21"/>
  <c r="AE184" i="21" s="1"/>
  <c r="AE184" i="22" s="1"/>
  <c r="AA24" i="21"/>
  <c r="AB79" i="21"/>
  <c r="AB79" i="22" s="1"/>
  <c r="AB302" i="21"/>
  <c r="AB365" i="21"/>
  <c r="AE365" i="21" s="1"/>
  <c r="AE365" i="22" s="1"/>
  <c r="AE81" i="21"/>
  <c r="AE81" i="22" s="1"/>
  <c r="AB82" i="21"/>
  <c r="AA259" i="21"/>
  <c r="AB172" i="21"/>
  <c r="AB172" i="22" s="1"/>
  <c r="AA47" i="21"/>
  <c r="AA47" i="22" s="1"/>
  <c r="AB360" i="21"/>
  <c r="AB360" i="22" s="1"/>
  <c r="AB257" i="21"/>
  <c r="AG257" i="21" s="1"/>
  <c r="AB178" i="21"/>
  <c r="AE178" i="21" s="1"/>
  <c r="AB50" i="21"/>
  <c r="AB254" i="21"/>
  <c r="AG254" i="21" s="1"/>
  <c r="AB271" i="21"/>
  <c r="AB271" i="22" s="1"/>
  <c r="AB115" i="21"/>
  <c r="AB370" i="21"/>
  <c r="AB71" i="21"/>
  <c r="AB164" i="21"/>
  <c r="AG164" i="21" s="1"/>
  <c r="AB361" i="21"/>
  <c r="AE361" i="21" s="1"/>
  <c r="AE361" i="22" s="1"/>
  <c r="AB303" i="21"/>
  <c r="AB265" i="21"/>
  <c r="AB291" i="21"/>
  <c r="AB291" i="22" s="1"/>
  <c r="AB274" i="21"/>
  <c r="AG274" i="21" s="1"/>
  <c r="AB199" i="21"/>
  <c r="AB199" i="22" s="1"/>
  <c r="AB358" i="21"/>
  <c r="AE358" i="21" s="1"/>
  <c r="AE358" i="22" s="1"/>
  <c r="AB347" i="21"/>
  <c r="AG347" i="21" s="1"/>
  <c r="AB301" i="21"/>
  <c r="AA365" i="22"/>
  <c r="AA358" i="22"/>
  <c r="AA86" i="20"/>
  <c r="AB305" i="22"/>
  <c r="AE305" i="21"/>
  <c r="AE305" i="22" s="1"/>
  <c r="AB167" i="21"/>
  <c r="AG167" i="21" s="1"/>
  <c r="AE345" i="20"/>
  <c r="AB206" i="22"/>
  <c r="AE206" i="21"/>
  <c r="AA116" i="22"/>
  <c r="Z70" i="21"/>
  <c r="Z192" i="22"/>
  <c r="AE233" i="20"/>
  <c r="AE238" i="20" s="1"/>
  <c r="AB238" i="20"/>
  <c r="CG238" i="20" s="1"/>
  <c r="AB364" i="21"/>
  <c r="AB83" i="20"/>
  <c r="AB21" i="20"/>
  <c r="AA274" i="22"/>
  <c r="AA279" i="21"/>
  <c r="AB355" i="20"/>
  <c r="CG355" i="20" s="1"/>
  <c r="AE354" i="20"/>
  <c r="AA195" i="22"/>
  <c r="AA192" i="21"/>
  <c r="AE42" i="20"/>
  <c r="AE195" i="20"/>
  <c r="AB192" i="20"/>
  <c r="AB169" i="20"/>
  <c r="CG169" i="20" s="1"/>
  <c r="AA184" i="22"/>
  <c r="AB130" i="22"/>
  <c r="AE130" i="21"/>
  <c r="AA83" i="21"/>
  <c r="AA83" i="22" s="1"/>
  <c r="AB279" i="20"/>
  <c r="CG279" i="20" s="1"/>
  <c r="AB329" i="22"/>
  <c r="AE329" i="21"/>
  <c r="AE329" i="22" s="1"/>
  <c r="AB236" i="22"/>
  <c r="AE236" i="21"/>
  <c r="AE236" i="22" s="1"/>
  <c r="AE223" i="20"/>
  <c r="AB351" i="22"/>
  <c r="AE351" i="21"/>
  <c r="AB362" i="21"/>
  <c r="AB345" i="21"/>
  <c r="AG345" i="21" s="1"/>
  <c r="AA347" i="22"/>
  <c r="AA349" i="21"/>
  <c r="AE326" i="20"/>
  <c r="AB331" i="20"/>
  <c r="CG331" i="20" s="1"/>
  <c r="AE260" i="20"/>
  <c r="AB262" i="20"/>
  <c r="CG262" i="20" s="1"/>
  <c r="AB264" i="22"/>
  <c r="AE264" i="21"/>
  <c r="AB354" i="21"/>
  <c r="AG354" i="21" s="1"/>
  <c r="AB117" i="21"/>
  <c r="AB260" i="21"/>
  <c r="AG260" i="21" s="1"/>
  <c r="AB113" i="22"/>
  <c r="AE113" i="21"/>
  <c r="AB359" i="22"/>
  <c r="AB69" i="20"/>
  <c r="AA70" i="20"/>
  <c r="CF70" i="20" s="1"/>
  <c r="AB227" i="21"/>
  <c r="AB90" i="20"/>
  <c r="AB176" i="22"/>
  <c r="AE176" i="21"/>
  <c r="AA345" i="22"/>
  <c r="AB183" i="21"/>
  <c r="AA301" i="22"/>
  <c r="AB353" i="21"/>
  <c r="AG353" i="21" s="1"/>
  <c r="AB272" i="21"/>
  <c r="AB24" i="20"/>
  <c r="AB41" i="20"/>
  <c r="AB304" i="22"/>
  <c r="AE304" i="21"/>
  <c r="AE304" i="22" s="1"/>
  <c r="AB91" i="21"/>
  <c r="AB91" i="22" s="1"/>
  <c r="AB349" i="20"/>
  <c r="CG349" i="20" s="1"/>
  <c r="AB256" i="20"/>
  <c r="CG256" i="20" s="1"/>
  <c r="AB289" i="22"/>
  <c r="AE289" i="21"/>
  <c r="AE289" i="22" s="1"/>
  <c r="AB66" i="20"/>
  <c r="AB175" i="22"/>
  <c r="AE175" i="21"/>
  <c r="AE175" i="22" s="1"/>
  <c r="AE26" i="20"/>
  <c r="AA199" i="22"/>
  <c r="AB269" i="22"/>
  <c r="AE269" i="21"/>
  <c r="AE269" i="22" s="1"/>
  <c r="AB207" i="22"/>
  <c r="AE207" i="21"/>
  <c r="AB285" i="20"/>
  <c r="AA93" i="20"/>
  <c r="CF93" i="20" s="1"/>
  <c r="AB89" i="20"/>
  <c r="AB40" i="20"/>
  <c r="AA89" i="21"/>
  <c r="AA89" i="22" s="1"/>
  <c r="AA260" i="22"/>
  <c r="AA262" i="21"/>
  <c r="AA285" i="21"/>
  <c r="AB259" i="20"/>
  <c r="CG259" i="20" s="1"/>
  <c r="AA172" i="22"/>
  <c r="AB182" i="22"/>
  <c r="AE226" i="20"/>
  <c r="AB23" i="20"/>
  <c r="AB293" i="22"/>
  <c r="AE293" i="21"/>
  <c r="AE293" i="22" s="1"/>
  <c r="AB80" i="21"/>
  <c r="AB80" i="22" s="1"/>
  <c r="AA85" i="20"/>
  <c r="AB166" i="20"/>
  <c r="CG166" i="20" s="1"/>
  <c r="AB114" i="22"/>
  <c r="AE114" i="21"/>
  <c r="AE114" i="22" s="1"/>
  <c r="AA355" i="21"/>
  <c r="AE88" i="20"/>
  <c r="AB319" i="22"/>
  <c r="AE319" i="21"/>
  <c r="AA326" i="22"/>
  <c r="AA331" i="21"/>
  <c r="AA331" i="22" s="1"/>
  <c r="AA90" i="21"/>
  <c r="AA90" i="22" s="1"/>
  <c r="AB276" i="21"/>
  <c r="AB290" i="22"/>
  <c r="AE290" i="21"/>
  <c r="AE290" i="22" s="1"/>
  <c r="AB116" i="21"/>
  <c r="AB47" i="20"/>
  <c r="AB210" i="21"/>
  <c r="AB277" i="21"/>
  <c r="AB119" i="22"/>
  <c r="AE119" i="21"/>
  <c r="AE119" i="22" s="1"/>
  <c r="AA78" i="20"/>
  <c r="AB372" i="20"/>
  <c r="CG372" i="20" s="1"/>
  <c r="AE368" i="20"/>
  <c r="AE372" i="20" s="1"/>
  <c r="Z86" i="21"/>
  <c r="Z86" i="22" s="1"/>
  <c r="AB258" i="22" l="1"/>
  <c r="AC372" i="20"/>
  <c r="AA73" i="21"/>
  <c r="AB72" i="21"/>
  <c r="AG72" i="21" s="1"/>
  <c r="AC141" i="21"/>
  <c r="AC145" i="21" s="1"/>
  <c r="AC145" i="22" s="1"/>
  <c r="CG72" i="20"/>
  <c r="AB73" i="20"/>
  <c r="CG73" i="20" s="1"/>
  <c r="AE72" i="20"/>
  <c r="AE73" i="20" s="1"/>
  <c r="AC167" i="21"/>
  <c r="AC167" i="22" s="1"/>
  <c r="AC233" i="21"/>
  <c r="AC233" i="22" s="1"/>
  <c r="AC256" i="20"/>
  <c r="AC259" i="20"/>
  <c r="AC331" i="20"/>
  <c r="AC262" i="20"/>
  <c r="AC182" i="21"/>
  <c r="AC285" i="20"/>
  <c r="AC252" i="22"/>
  <c r="AC261" i="22"/>
  <c r="AC254" i="22"/>
  <c r="AC256" i="21"/>
  <c r="AC83" i="20"/>
  <c r="AC83" i="21" s="1"/>
  <c r="AC83" i="22" s="1"/>
  <c r="AC349" i="21"/>
  <c r="AC348" i="22"/>
  <c r="AC327" i="21"/>
  <c r="AC349" i="20"/>
  <c r="AC89" i="20"/>
  <c r="AC93" i="20" s="1"/>
  <c r="AC372" i="21"/>
  <c r="AC367" i="22"/>
  <c r="CG25" i="20"/>
  <c r="AC25" i="20"/>
  <c r="AC25" i="21" s="1"/>
  <c r="AC25" i="22" s="1"/>
  <c r="CG74" i="20"/>
  <c r="AC74" i="20"/>
  <c r="AC68" i="20"/>
  <c r="AC37" i="20"/>
  <c r="AC37" i="21" s="1"/>
  <c r="AC288" i="22"/>
  <c r="AC319" i="22"/>
  <c r="AC22" i="20"/>
  <c r="AC22" i="21" s="1"/>
  <c r="AC22" i="22" s="1"/>
  <c r="AC345" i="22"/>
  <c r="AC192" i="20"/>
  <c r="CG23" i="20"/>
  <c r="AC23" i="20"/>
  <c r="AC23" i="21" s="1"/>
  <c r="AC23" i="22" s="1"/>
  <c r="AC41" i="20"/>
  <c r="AC41" i="21" s="1"/>
  <c r="AC41" i="22" s="1"/>
  <c r="AC90" i="20"/>
  <c r="AC90" i="21" s="1"/>
  <c r="AC90" i="22" s="1"/>
  <c r="CG75" i="20"/>
  <c r="AC75" i="20"/>
  <c r="AC75" i="21" s="1"/>
  <c r="AC75" i="22" s="1"/>
  <c r="AC264" i="22"/>
  <c r="AC274" i="21"/>
  <c r="AC195" i="21"/>
  <c r="AC40" i="20"/>
  <c r="AC40" i="21" s="1"/>
  <c r="AC47" i="20"/>
  <c r="AC47" i="21" s="1"/>
  <c r="AC66" i="20"/>
  <c r="AC66" i="21" s="1"/>
  <c r="AE42" i="21"/>
  <c r="AE42" i="22" s="1"/>
  <c r="AE166" i="20"/>
  <c r="AC259" i="21"/>
  <c r="AC258" i="22"/>
  <c r="AC166" i="20"/>
  <c r="AC163" i="20"/>
  <c r="AC355" i="20"/>
  <c r="AC299" i="22"/>
  <c r="AC308" i="21"/>
  <c r="AC223" i="21"/>
  <c r="AC260" i="21"/>
  <c r="AC260" i="22" s="1"/>
  <c r="AC24" i="20"/>
  <c r="AC24" i="21" s="1"/>
  <c r="AC24" i="22" s="1"/>
  <c r="AC49" i="20"/>
  <c r="AC49" i="21" s="1"/>
  <c r="AC49" i="22" s="1"/>
  <c r="AC72" i="20"/>
  <c r="AC73" i="20" s="1"/>
  <c r="AC165" i="21"/>
  <c r="AC162" i="21"/>
  <c r="AC354" i="21"/>
  <c r="AC69" i="20"/>
  <c r="AC69" i="21" s="1"/>
  <c r="AC21" i="20"/>
  <c r="AC21" i="21" s="1"/>
  <c r="AC21" i="22" s="1"/>
  <c r="AC350" i="21"/>
  <c r="AC226" i="21"/>
  <c r="AE174" i="21"/>
  <c r="AE174" i="22" s="1"/>
  <c r="AE258" i="21"/>
  <c r="AE258" i="22" s="1"/>
  <c r="AB174" i="22"/>
  <c r="AB197" i="22"/>
  <c r="AE197" i="21"/>
  <c r="AE197" i="22" s="1"/>
  <c r="AE262" i="20"/>
  <c r="AE26" i="21"/>
  <c r="AE26" i="22" s="1"/>
  <c r="AG261" i="21"/>
  <c r="AE259" i="20"/>
  <c r="AG182" i="21"/>
  <c r="AG350" i="21"/>
  <c r="AG47" i="20"/>
  <c r="CG47" i="20"/>
  <c r="AG40" i="20"/>
  <c r="CG40" i="20"/>
  <c r="AB49" i="21"/>
  <c r="AB49" i="22" s="1"/>
  <c r="CG49" i="20"/>
  <c r="AB162" i="22"/>
  <c r="AB41" i="21"/>
  <c r="AB41" i="22" s="1"/>
  <c r="CG41" i="20"/>
  <c r="AE90" i="20"/>
  <c r="CG90" i="20"/>
  <c r="AB21" i="21"/>
  <c r="AB21" i="22" s="1"/>
  <c r="CG21" i="20"/>
  <c r="AE266" i="21"/>
  <c r="AB24" i="21"/>
  <c r="AB24" i="22" s="1"/>
  <c r="CG24" i="20"/>
  <c r="AG192" i="20"/>
  <c r="CG192" i="20"/>
  <c r="AG68" i="20"/>
  <c r="CG68" i="20"/>
  <c r="AG161" i="21"/>
  <c r="AG66" i="20"/>
  <c r="CG66" i="20"/>
  <c r="AE83" i="20"/>
  <c r="CG83" i="20"/>
  <c r="AG285" i="20"/>
  <c r="CG285" i="20"/>
  <c r="AG69" i="20"/>
  <c r="CG69" i="20"/>
  <c r="AE165" i="21"/>
  <c r="AE165" i="22" s="1"/>
  <c r="AE22" i="20"/>
  <c r="CG22" i="20"/>
  <c r="AG223" i="21"/>
  <c r="AG89" i="20"/>
  <c r="CG89" i="20"/>
  <c r="AG37" i="20"/>
  <c r="CG37" i="20"/>
  <c r="AG165" i="21"/>
  <c r="AG252" i="21"/>
  <c r="AE162" i="21"/>
  <c r="AE163" i="21" s="1"/>
  <c r="AB209" i="22"/>
  <c r="AE182" i="21"/>
  <c r="AE186" i="21" s="1"/>
  <c r="AE261" i="21"/>
  <c r="AE261" i="22" s="1"/>
  <c r="AB68" i="21"/>
  <c r="AG68" i="21" s="1"/>
  <c r="AA70" i="21"/>
  <c r="AA78" i="21"/>
  <c r="AA78" i="22" s="1"/>
  <c r="CF78" i="20"/>
  <c r="AB37" i="21"/>
  <c r="AE37" i="21" s="1"/>
  <c r="AE37" i="22" s="1"/>
  <c r="AE37" i="20"/>
  <c r="AA86" i="21"/>
  <c r="AA86" i="22" s="1"/>
  <c r="CF86" i="20"/>
  <c r="AE163" i="20"/>
  <c r="AA76" i="21"/>
  <c r="AA85" i="21"/>
  <c r="AA85" i="22" s="1"/>
  <c r="CF85" i="20"/>
  <c r="AE331" i="20"/>
  <c r="AE327" i="21"/>
  <c r="AE327" i="22" s="1"/>
  <c r="AE292" i="21"/>
  <c r="AE292" i="22" s="1"/>
  <c r="AB327" i="22"/>
  <c r="AB321" i="22"/>
  <c r="AB159" i="22"/>
  <c r="AE252" i="21"/>
  <c r="AE159" i="21"/>
  <c r="AE159" i="22" s="1"/>
  <c r="AE223" i="21"/>
  <c r="AE223" i="22" s="1"/>
  <c r="AE68" i="20"/>
  <c r="AB161" i="22"/>
  <c r="AB163" i="21"/>
  <c r="AB261" i="22"/>
  <c r="AE173" i="21"/>
  <c r="AE173" i="22" s="1"/>
  <c r="AB173" i="22"/>
  <c r="AB352" i="21"/>
  <c r="AE350" i="21"/>
  <c r="AA75" i="22"/>
  <c r="AB268" i="22"/>
  <c r="AE268" i="21"/>
  <c r="AE268" i="22" s="1"/>
  <c r="AB363" i="22"/>
  <c r="AE320" i="21"/>
  <c r="AE320" i="22" s="1"/>
  <c r="AB320" i="22"/>
  <c r="AB267" i="22"/>
  <c r="AE267" i="21"/>
  <c r="AE267" i="22" s="1"/>
  <c r="AE363" i="21"/>
  <c r="AE363" i="22" s="1"/>
  <c r="AG75" i="20"/>
  <c r="AE75" i="20"/>
  <c r="AB75" i="21"/>
  <c r="AB74" i="21"/>
  <c r="AG74" i="21" s="1"/>
  <c r="AG74" i="20"/>
  <c r="AB71" i="22"/>
  <c r="AG71" i="21"/>
  <c r="AE141" i="21"/>
  <c r="AE145" i="21" s="1"/>
  <c r="AG141" i="21"/>
  <c r="AB134" i="22"/>
  <c r="AE74" i="20"/>
  <c r="AA24" i="22"/>
  <c r="AE82" i="21"/>
  <c r="AE82" i="22" s="1"/>
  <c r="AB82" i="22"/>
  <c r="AB50" i="22"/>
  <c r="AE88" i="21"/>
  <c r="AE88" i="22" s="1"/>
  <c r="AB88" i="22"/>
  <c r="AE84" i="21"/>
  <c r="AE84" i="22" s="1"/>
  <c r="AB84" i="22"/>
  <c r="AB72" i="22"/>
  <c r="AB76" i="20"/>
  <c r="CG76" i="20" s="1"/>
  <c r="AB22" i="21"/>
  <c r="AE49" i="20"/>
  <c r="AE233" i="21"/>
  <c r="AE233" i="22" s="1"/>
  <c r="AB238" i="21"/>
  <c r="AB238" i="22" s="1"/>
  <c r="AB233" i="22"/>
  <c r="AE195" i="21"/>
  <c r="AE195" i="22" s="1"/>
  <c r="AB195" i="22"/>
  <c r="AE326" i="21"/>
  <c r="AE326" i="22" s="1"/>
  <c r="AB331" i="21"/>
  <c r="AB331" i="22" s="1"/>
  <c r="AB326" i="22"/>
  <c r="AE368" i="21"/>
  <c r="AE368" i="22" s="1"/>
  <c r="AE355" i="20"/>
  <c r="AB368" i="22"/>
  <c r="AB372" i="21"/>
  <c r="AB192" i="21"/>
  <c r="AG192" i="21" s="1"/>
  <c r="AB226" i="22"/>
  <c r="AB40" i="21"/>
  <c r="AG40" i="21" s="1"/>
  <c r="AB274" i="22"/>
  <c r="AB349" i="21"/>
  <c r="AB259" i="21"/>
  <c r="AE226" i="21"/>
  <c r="AE226" i="22" s="1"/>
  <c r="AB256" i="21"/>
  <c r="AB69" i="21"/>
  <c r="AG69" i="21" s="1"/>
  <c r="AE345" i="21"/>
  <c r="AE345" i="22" s="1"/>
  <c r="AB164" i="22"/>
  <c r="AB141" i="22"/>
  <c r="AB145" i="21"/>
  <c r="AB145" i="22" s="1"/>
  <c r="AE172" i="21"/>
  <c r="AE172" i="22" s="1"/>
  <c r="AB365" i="22"/>
  <c r="AE199" i="21"/>
  <c r="AE199" i="22" s="1"/>
  <c r="AB184" i="22"/>
  <c r="AE25" i="20"/>
  <c r="AB25" i="21"/>
  <c r="AB25" i="22" s="1"/>
  <c r="AE254" i="21"/>
  <c r="AE254" i="22" s="1"/>
  <c r="AB254" i="22"/>
  <c r="AE79" i="21"/>
  <c r="AE79" i="22" s="1"/>
  <c r="AE164" i="21"/>
  <c r="AE164" i="22" s="1"/>
  <c r="AB166" i="21"/>
  <c r="AE265" i="21"/>
  <c r="AE265" i="22" s="1"/>
  <c r="AE347" i="21"/>
  <c r="AE347" i="22" s="1"/>
  <c r="AE370" i="21"/>
  <c r="AB347" i="22"/>
  <c r="AE360" i="21"/>
  <c r="AE257" i="21"/>
  <c r="AE257" i="22" s="1"/>
  <c r="AE115" i="21"/>
  <c r="AE115" i="22" s="1"/>
  <c r="AB257" i="22"/>
  <c r="AB115" i="22"/>
  <c r="AE302" i="21"/>
  <c r="AE302" i="22" s="1"/>
  <c r="AB361" i="22"/>
  <c r="AB302" i="22"/>
  <c r="AE198" i="21"/>
  <c r="AE198" i="22" s="1"/>
  <c r="AE271" i="21"/>
  <c r="AE271" i="22" s="1"/>
  <c r="AE303" i="21"/>
  <c r="AE303" i="22" s="1"/>
  <c r="AB303" i="22"/>
  <c r="AE301" i="21"/>
  <c r="AE301" i="22" s="1"/>
  <c r="AE274" i="21"/>
  <c r="AE274" i="22" s="1"/>
  <c r="AB279" i="21"/>
  <c r="AE71" i="21"/>
  <c r="AE71" i="22" s="1"/>
  <c r="Z52" i="21"/>
  <c r="AA48" i="21"/>
  <c r="AA48" i="22" s="1"/>
  <c r="AB48" i="20"/>
  <c r="AA52" i="20"/>
  <c r="CF52" i="20" s="1"/>
  <c r="AB20" i="20"/>
  <c r="AA20" i="21"/>
  <c r="AA20" i="22" s="1"/>
  <c r="AB301" i="22"/>
  <c r="AB358" i="22"/>
  <c r="AE50" i="21"/>
  <c r="AE50" i="22" s="1"/>
  <c r="AB90" i="21"/>
  <c r="AB90" i="22" s="1"/>
  <c r="AE291" i="21"/>
  <c r="AE291" i="22" s="1"/>
  <c r="AB83" i="21"/>
  <c r="AB178" i="22"/>
  <c r="AB370" i="22"/>
  <c r="AE91" i="21"/>
  <c r="AE91" i="22" s="1"/>
  <c r="AB78" i="20"/>
  <c r="AB47" i="21"/>
  <c r="AG47" i="21" s="1"/>
  <c r="AB260" i="22"/>
  <c r="AB262" i="21"/>
  <c r="AE260" i="21"/>
  <c r="AE130" i="22"/>
  <c r="AB364" i="22"/>
  <c r="AE364" i="21"/>
  <c r="AE364" i="22" s="1"/>
  <c r="AB86" i="20"/>
  <c r="AB93" i="20"/>
  <c r="CG93" i="20" s="1"/>
  <c r="AE89" i="20"/>
  <c r="AE69" i="20"/>
  <c r="AB70" i="20"/>
  <c r="CG70" i="20" s="1"/>
  <c r="AB117" i="22"/>
  <c r="AE117" i="21"/>
  <c r="AE117" i="22" s="1"/>
  <c r="AA285" i="22"/>
  <c r="AE41" i="20"/>
  <c r="AB272" i="22"/>
  <c r="AE272" i="21"/>
  <c r="AE272" i="22" s="1"/>
  <c r="AB183" i="22"/>
  <c r="AE183" i="21"/>
  <c r="AE183" i="22" s="1"/>
  <c r="AB116" i="22"/>
  <c r="AE116" i="21"/>
  <c r="AE116" i="22" s="1"/>
  <c r="AB85" i="20"/>
  <c r="AE80" i="21"/>
  <c r="AE80" i="22" s="1"/>
  <c r="AE351" i="22"/>
  <c r="AE206" i="22"/>
  <c r="AB277" i="22"/>
  <c r="AE277" i="21"/>
  <c r="AB210" i="22"/>
  <c r="AE210" i="21"/>
  <c r="AE210" i="22" s="1"/>
  <c r="AE276" i="21"/>
  <c r="AE113" i="22"/>
  <c r="AB355" i="21"/>
  <c r="AB354" i="22"/>
  <c r="AE354" i="21"/>
  <c r="AA192" i="22"/>
  <c r="AB227" i="22"/>
  <c r="AE227" i="21"/>
  <c r="AE264" i="22"/>
  <c r="AB345" i="22"/>
  <c r="AE192" i="20"/>
  <c r="AB167" i="22"/>
  <c r="AE167" i="21"/>
  <c r="AB169" i="21"/>
  <c r="AB285" i="21"/>
  <c r="AG285" i="21" s="1"/>
  <c r="AE23" i="20"/>
  <c r="AA93" i="21"/>
  <c r="AB23" i="21"/>
  <c r="AB23" i="22" s="1"/>
  <c r="AB353" i="22"/>
  <c r="AE353" i="21"/>
  <c r="AE353" i="22" s="1"/>
  <c r="AB362" i="22"/>
  <c r="AE362" i="21"/>
  <c r="AE362" i="22" s="1"/>
  <c r="AE21" i="20"/>
  <c r="AB89" i="21"/>
  <c r="AG89" i="21" s="1"/>
  <c r="AE66" i="20"/>
  <c r="AE47" i="20"/>
  <c r="AE319" i="22"/>
  <c r="AE40" i="20"/>
  <c r="AE285" i="20"/>
  <c r="AB66" i="21"/>
  <c r="AG66" i="21" s="1"/>
  <c r="AE24" i="20"/>
  <c r="AB73" i="21" l="1"/>
  <c r="AE72" i="21"/>
  <c r="AE72" i="22" s="1"/>
  <c r="AC141" i="22"/>
  <c r="AC285" i="21"/>
  <c r="AC285" i="22" s="1"/>
  <c r="AE24" i="21"/>
  <c r="AE24" i="22" s="1"/>
  <c r="AC238" i="21"/>
  <c r="AC238" i="22" s="1"/>
  <c r="AC89" i="21"/>
  <c r="AC93" i="21" s="1"/>
  <c r="AC169" i="21"/>
  <c r="AC70" i="20"/>
  <c r="AC72" i="21"/>
  <c r="AC72" i="22" s="1"/>
  <c r="AC182" i="22"/>
  <c r="AC186" i="21"/>
  <c r="AC40" i="22"/>
  <c r="AC76" i="20"/>
  <c r="AC226" i="22"/>
  <c r="AC74" i="21"/>
  <c r="AC47" i="22"/>
  <c r="AC86" i="20"/>
  <c r="AC86" i="21" s="1"/>
  <c r="AC86" i="22" s="1"/>
  <c r="AC78" i="20"/>
  <c r="AC78" i="21" s="1"/>
  <c r="AC20" i="20"/>
  <c r="AC20" i="21" s="1"/>
  <c r="AC20" i="22" s="1"/>
  <c r="AC352" i="21"/>
  <c r="AC350" i="22"/>
  <c r="AC69" i="22"/>
  <c r="AC192" i="21"/>
  <c r="AC195" i="22"/>
  <c r="AC355" i="21"/>
  <c r="AC354" i="22"/>
  <c r="AC66" i="22"/>
  <c r="AC279" i="21"/>
  <c r="AC274" i="22"/>
  <c r="AC331" i="21"/>
  <c r="AC331" i="22" s="1"/>
  <c r="AC327" i="22"/>
  <c r="AC262" i="21"/>
  <c r="AC85" i="20"/>
  <c r="AC85" i="21" s="1"/>
  <c r="AC85" i="22" s="1"/>
  <c r="AC48" i="20"/>
  <c r="AC52" i="20" s="1"/>
  <c r="AC163" i="21"/>
  <c r="AC162" i="22"/>
  <c r="AC37" i="22"/>
  <c r="AC166" i="21"/>
  <c r="AC165" i="22"/>
  <c r="AC223" i="22"/>
  <c r="AC68" i="21"/>
  <c r="AC68" i="22" s="1"/>
  <c r="AE21" i="21"/>
  <c r="AE21" i="22" s="1"/>
  <c r="AE68" i="21"/>
  <c r="AE68" i="22" s="1"/>
  <c r="AE162" i="22"/>
  <c r="AE41" i="21"/>
  <c r="AE41" i="22" s="1"/>
  <c r="AG37" i="21"/>
  <c r="AE86" i="20"/>
  <c r="CG86" i="20"/>
  <c r="AG78" i="20"/>
  <c r="CG78" i="20"/>
  <c r="AG48" i="20"/>
  <c r="CG48" i="20"/>
  <c r="AE182" i="22"/>
  <c r="AE85" i="20"/>
  <c r="CG85" i="20"/>
  <c r="AE49" i="21"/>
  <c r="AE49" i="22" s="1"/>
  <c r="AG20" i="20"/>
  <c r="CG20" i="20"/>
  <c r="AE70" i="20"/>
  <c r="AB37" i="22"/>
  <c r="AB68" i="22"/>
  <c r="AE352" i="21"/>
  <c r="AE76" i="20"/>
  <c r="AE74" i="21"/>
  <c r="AE74" i="22" s="1"/>
  <c r="AG75" i="21"/>
  <c r="AB75" i="22"/>
  <c r="AE75" i="21"/>
  <c r="AE75" i="22" s="1"/>
  <c r="AB76" i="21"/>
  <c r="AB74" i="22"/>
  <c r="AE141" i="22"/>
  <c r="AB83" i="22"/>
  <c r="AB40" i="22"/>
  <c r="AB69" i="22"/>
  <c r="AB66" i="22"/>
  <c r="AB47" i="22"/>
  <c r="AE22" i="21"/>
  <c r="AE22" i="22" s="1"/>
  <c r="AB22" i="22"/>
  <c r="AB89" i="22"/>
  <c r="AE238" i="21"/>
  <c r="AE372" i="21"/>
  <c r="AB192" i="22"/>
  <c r="AE331" i="21"/>
  <c r="AE192" i="21"/>
  <c r="AE192" i="22" s="1"/>
  <c r="AE40" i="21"/>
  <c r="AE40" i="22" s="1"/>
  <c r="AE69" i="21"/>
  <c r="AB70" i="21"/>
  <c r="AE259" i="21"/>
  <c r="AE25" i="21"/>
  <c r="AE25" i="22" s="1"/>
  <c r="AE256" i="21"/>
  <c r="AE166" i="21"/>
  <c r="AE349" i="21"/>
  <c r="AE279" i="21"/>
  <c r="AE90" i="21"/>
  <c r="AE90" i="22" s="1"/>
  <c r="AE83" i="21"/>
  <c r="AE83" i="22" s="1"/>
  <c r="AB48" i="21"/>
  <c r="AE48" i="20"/>
  <c r="AE52" i="20" s="1"/>
  <c r="AB20" i="21"/>
  <c r="AE20" i="20"/>
  <c r="AA52" i="21"/>
  <c r="AB52" i="20"/>
  <c r="CG52" i="20" s="1"/>
  <c r="AB86" i="21"/>
  <c r="AB86" i="22" s="1"/>
  <c r="AB93" i="21"/>
  <c r="AE23" i="21"/>
  <c r="AE23" i="22" s="1"/>
  <c r="AE66" i="21"/>
  <c r="AE66" i="22" s="1"/>
  <c r="AE89" i="21"/>
  <c r="AE89" i="22" s="1"/>
  <c r="AB85" i="21"/>
  <c r="AB85" i="22" s="1"/>
  <c r="AE93" i="20"/>
  <c r="AE47" i="21"/>
  <c r="AE47" i="22" s="1"/>
  <c r="AE355" i="21"/>
  <c r="AE354" i="22"/>
  <c r="AE78" i="20"/>
  <c r="AB285" i="22"/>
  <c r="AE285" i="21"/>
  <c r="AE285" i="22" s="1"/>
  <c r="AE167" i="22"/>
  <c r="AE169" i="21"/>
  <c r="AE260" i="22"/>
  <c r="AE262" i="21"/>
  <c r="AB78" i="21"/>
  <c r="AG78" i="21" s="1"/>
  <c r="AE73" i="21" l="1"/>
  <c r="AC89" i="22"/>
  <c r="AC73" i="21"/>
  <c r="AC78" i="22"/>
  <c r="AC76" i="21"/>
  <c r="AC74" i="22"/>
  <c r="AC48" i="21"/>
  <c r="AC192" i="22"/>
  <c r="AC70" i="21"/>
  <c r="AE76" i="21"/>
  <c r="AB48" i="22"/>
  <c r="AG48" i="21"/>
  <c r="AB20" i="22"/>
  <c r="AG20" i="21"/>
  <c r="AE70" i="21"/>
  <c r="AE69" i="22"/>
  <c r="AB78" i="22"/>
  <c r="AB52" i="21"/>
  <c r="AE48" i="21"/>
  <c r="AE48" i="22" s="1"/>
  <c r="AE20" i="21"/>
  <c r="AE20" i="22" s="1"/>
  <c r="AE86" i="21"/>
  <c r="AE86" i="22" s="1"/>
  <c r="AE93" i="21"/>
  <c r="AE85" i="21"/>
  <c r="AE85" i="22" s="1"/>
  <c r="AE78" i="21"/>
  <c r="AE78" i="22" s="1"/>
  <c r="AC48" i="22" l="1"/>
  <c r="AC52" i="21"/>
  <c r="AE52" i="21"/>
  <c r="X106" i="19" l="1"/>
  <c r="Y14" i="19" l="1"/>
  <c r="Y107" i="19"/>
  <c r="X11" i="19"/>
  <c r="X104" i="19"/>
  <c r="X103" i="19"/>
  <c r="X105" i="19"/>
  <c r="X13" i="19"/>
  <c r="X107" i="19"/>
  <c r="Y105" i="19" l="1"/>
  <c r="AE105" i="19" s="1"/>
  <c r="Y104" i="19"/>
  <c r="AE104" i="19" s="1"/>
  <c r="Y106" i="19"/>
  <c r="AE106" i="19" s="1"/>
  <c r="Y103" i="19"/>
  <c r="AE103" i="19" s="1"/>
  <c r="AE107" i="19"/>
  <c r="X12" i="19"/>
  <c r="Y13" i="19"/>
  <c r="Y10" i="19"/>
  <c r="X106" i="20"/>
  <c r="CC106" i="20" s="1"/>
  <c r="X104" i="20"/>
  <c r="CC104" i="20" s="1"/>
  <c r="X10" i="19"/>
  <c r="X103" i="20"/>
  <c r="CC103" i="20" s="1"/>
  <c r="Y11" i="19"/>
  <c r="X107" i="20"/>
  <c r="CC107" i="20" s="1"/>
  <c r="X14" i="19"/>
  <c r="X11" i="20"/>
  <c r="CC11" i="20" s="1"/>
  <c r="Y12" i="19"/>
  <c r="Y108" i="19" l="1"/>
  <c r="AE13" i="19"/>
  <c r="AE11" i="19"/>
  <c r="AE14" i="19"/>
  <c r="AE10" i="19"/>
  <c r="AE12" i="19"/>
  <c r="X108" i="19"/>
  <c r="X108" i="20" s="1"/>
  <c r="CC108" i="20" s="1"/>
  <c r="X105" i="20"/>
  <c r="CC105" i="20" s="1"/>
  <c r="Y104" i="20"/>
  <c r="X104" i="21"/>
  <c r="X107" i="21"/>
  <c r="Y107" i="20"/>
  <c r="CD107" i="20" s="1"/>
  <c r="Y15" i="19"/>
  <c r="Y11" i="20"/>
  <c r="X15" i="19"/>
  <c r="X13" i="20"/>
  <c r="CC13" i="20" s="1"/>
  <c r="Y103" i="20"/>
  <c r="X103" i="21"/>
  <c r="X106" i="21"/>
  <c r="Y106" i="20"/>
  <c r="CD106" i="20" s="1"/>
  <c r="X11" i="21"/>
  <c r="X11" i="22" s="1"/>
  <c r="Y103" i="21" l="1"/>
  <c r="CD103" i="20"/>
  <c r="Y11" i="21"/>
  <c r="Y11" i="22" s="1"/>
  <c r="CD11" i="20"/>
  <c r="Y104" i="21"/>
  <c r="Y104" i="22" s="1"/>
  <c r="CD104" i="20"/>
  <c r="Y102" i="19"/>
  <c r="AE108" i="19"/>
  <c r="AE15" i="19"/>
  <c r="X9" i="19"/>
  <c r="X102" i="19"/>
  <c r="X108" i="21"/>
  <c r="Y108" i="20"/>
  <c r="Y105" i="20"/>
  <c r="X105" i="21"/>
  <c r="X104" i="22"/>
  <c r="Z104" i="20"/>
  <c r="X10" i="20"/>
  <c r="CC10" i="20" s="1"/>
  <c r="Z106" i="20"/>
  <c r="CE106" i="20" s="1"/>
  <c r="X106" i="22"/>
  <c r="Z107" i="20"/>
  <c r="CE107" i="20" s="1"/>
  <c r="Y106" i="21"/>
  <c r="X14" i="20"/>
  <c r="CC14" i="20" s="1"/>
  <c r="X107" i="22"/>
  <c r="X12" i="20"/>
  <c r="CC12" i="20" s="1"/>
  <c r="Y13" i="20"/>
  <c r="X13" i="21"/>
  <c r="X13" i="22" s="1"/>
  <c r="X103" i="22"/>
  <c r="Y107" i="21"/>
  <c r="Z11" i="20"/>
  <c r="Z103" i="20"/>
  <c r="CE103" i="20" s="1"/>
  <c r="Z104" i="21" l="1"/>
  <c r="CE104" i="20"/>
  <c r="Z11" i="21"/>
  <c r="Z11" i="22" s="1"/>
  <c r="CE11" i="20"/>
  <c r="Y103" i="22"/>
  <c r="Y105" i="21"/>
  <c r="CD105" i="20"/>
  <c r="Y13" i="21"/>
  <c r="Y13" i="22" s="1"/>
  <c r="CD13" i="20"/>
  <c r="Y108" i="21"/>
  <c r="CD108" i="20"/>
  <c r="X102" i="20"/>
  <c r="X102" i="21" s="1"/>
  <c r="AG102" i="19"/>
  <c r="Y9" i="19"/>
  <c r="AE102" i="19"/>
  <c r="X6" i="19"/>
  <c r="X108" i="22"/>
  <c r="X12" i="21"/>
  <c r="X12" i="22" s="1"/>
  <c r="Y12" i="20"/>
  <c r="Y14" i="20"/>
  <c r="CD14" i="20" s="1"/>
  <c r="X14" i="21"/>
  <c r="X14" i="22" s="1"/>
  <c r="Z105" i="20"/>
  <c r="AA103" i="20"/>
  <c r="CF103" i="20" s="1"/>
  <c r="Y106" i="22"/>
  <c r="AA106" i="20"/>
  <c r="X15" i="20"/>
  <c r="CC15" i="20" s="1"/>
  <c r="AA107" i="20"/>
  <c r="AA11" i="20"/>
  <c r="Z107" i="21"/>
  <c r="Z106" i="21"/>
  <c r="X10" i="21"/>
  <c r="X10" i="22" s="1"/>
  <c r="Y10" i="20"/>
  <c r="Z103" i="21"/>
  <c r="Y107" i="22"/>
  <c r="X9" i="20"/>
  <c r="CC9" i="20" s="1"/>
  <c r="Z13" i="20"/>
  <c r="CE13" i="20" s="1"/>
  <c r="Z108" i="20"/>
  <c r="AA104" i="20"/>
  <c r="X105" i="22"/>
  <c r="AG9" i="19" l="1"/>
  <c r="AA11" i="21"/>
  <c r="AA11" i="22" s="1"/>
  <c r="CF11" i="20"/>
  <c r="AA104" i="21"/>
  <c r="AA104" i="22" s="1"/>
  <c r="CF104" i="20"/>
  <c r="AA106" i="21"/>
  <c r="CF106" i="20"/>
  <c r="AA107" i="21"/>
  <c r="CF107" i="20"/>
  <c r="Z104" i="22"/>
  <c r="Z108" i="21"/>
  <c r="CE108" i="20"/>
  <c r="Z105" i="21"/>
  <c r="Z105" i="22" s="1"/>
  <c r="CE105" i="20"/>
  <c r="Y105" i="22"/>
  <c r="Y108" i="22"/>
  <c r="Y102" i="20"/>
  <c r="CD102" i="20" s="1"/>
  <c r="Y12" i="21"/>
  <c r="Y12" i="22" s="1"/>
  <c r="CD12" i="20"/>
  <c r="Y10" i="21"/>
  <c r="Y10" i="22" s="1"/>
  <c r="CD10" i="20"/>
  <c r="Y6" i="19"/>
  <c r="AG6" i="19" s="1"/>
  <c r="X99" i="20"/>
  <c r="CC99" i="20" s="1"/>
  <c r="CC102" i="20"/>
  <c r="AE9" i="19"/>
  <c r="X6" i="20"/>
  <c r="CC6" i="20" s="1"/>
  <c r="Y9" i="20"/>
  <c r="X9" i="21"/>
  <c r="AB11" i="20"/>
  <c r="AA13" i="20"/>
  <c r="CF13" i="20" s="1"/>
  <c r="Z106" i="22"/>
  <c r="AB104" i="20"/>
  <c r="AB107" i="20"/>
  <c r="AB106" i="20"/>
  <c r="Z103" i="22"/>
  <c r="Z107" i="22"/>
  <c r="AA105" i="20"/>
  <c r="Z14" i="20"/>
  <c r="Y14" i="21"/>
  <c r="Y14" i="22" s="1"/>
  <c r="Z10" i="20"/>
  <c r="X102" i="22"/>
  <c r="X99" i="21"/>
  <c r="X15" i="21"/>
  <c r="X15" i="22" s="1"/>
  <c r="Y15" i="20"/>
  <c r="AB103" i="20"/>
  <c r="AA108" i="20"/>
  <c r="Z13" i="21"/>
  <c r="Z13" i="22" s="1"/>
  <c r="AA103" i="21"/>
  <c r="Z12" i="20"/>
  <c r="CE12" i="20" s="1"/>
  <c r="Y99" i="20" l="1"/>
  <c r="CD99" i="20" s="1"/>
  <c r="AC106" i="20"/>
  <c r="AC106" i="21" s="1"/>
  <c r="AC106" i="22" s="1"/>
  <c r="AC107" i="20"/>
  <c r="AC107" i="21" s="1"/>
  <c r="AC107" i="22" s="1"/>
  <c r="AC104" i="20"/>
  <c r="AC104" i="21" s="1"/>
  <c r="AC104" i="22" s="1"/>
  <c r="AC103" i="20"/>
  <c r="AC103" i="21" s="1"/>
  <c r="AC103" i="22" s="1"/>
  <c r="AC11" i="20"/>
  <c r="AC11" i="21" s="1"/>
  <c r="AC11" i="22" s="1"/>
  <c r="AE103" i="20"/>
  <c r="CG103" i="20"/>
  <c r="AB11" i="21"/>
  <c r="AB11" i="22" s="1"/>
  <c r="CG11" i="20"/>
  <c r="AE106" i="20"/>
  <c r="CG106" i="20"/>
  <c r="AE104" i="20"/>
  <c r="CG104" i="20"/>
  <c r="AE107" i="20"/>
  <c r="CG107" i="20"/>
  <c r="AA106" i="22"/>
  <c r="AA107" i="22"/>
  <c r="AA108" i="21"/>
  <c r="CF108" i="20"/>
  <c r="AA105" i="21"/>
  <c r="CF105" i="20"/>
  <c r="Z108" i="22"/>
  <c r="Z10" i="21"/>
  <c r="Z10" i="22" s="1"/>
  <c r="CE10" i="20"/>
  <c r="Z14" i="21"/>
  <c r="Z14" i="22" s="1"/>
  <c r="CE14" i="20"/>
  <c r="Y102" i="21"/>
  <c r="Y102" i="22" s="1"/>
  <c r="Z102" i="20"/>
  <c r="Y9" i="21"/>
  <c r="Y9" i="22" s="1"/>
  <c r="CD9" i="20"/>
  <c r="Y15" i="21"/>
  <c r="Y15" i="22" s="1"/>
  <c r="CD15" i="20"/>
  <c r="X9" i="22"/>
  <c r="AB104" i="21"/>
  <c r="AB104" i="22" s="1"/>
  <c r="AB107" i="21"/>
  <c r="AB107" i="22" s="1"/>
  <c r="AB103" i="21"/>
  <c r="AE103" i="21" s="1"/>
  <c r="AE103" i="22" s="1"/>
  <c r="X6" i="21"/>
  <c r="Y6" i="20"/>
  <c r="CD6" i="20" s="1"/>
  <c r="Z9" i="20"/>
  <c r="AB13" i="20"/>
  <c r="AA12" i="20"/>
  <c r="AA13" i="21"/>
  <c r="AA13" i="22" s="1"/>
  <c r="AE11" i="20"/>
  <c r="Z12" i="21"/>
  <c r="Z12" i="22" s="1"/>
  <c r="Z15" i="20"/>
  <c r="AB105" i="20"/>
  <c r="AA10" i="20"/>
  <c r="CF10" i="20" s="1"/>
  <c r="AA14" i="20"/>
  <c r="AB108" i="20"/>
  <c r="AA103" i="22"/>
  <c r="AB106" i="21"/>
  <c r="AC108" i="20" l="1"/>
  <c r="AC108" i="21" s="1"/>
  <c r="AC108" i="22" s="1"/>
  <c r="AC105" i="20"/>
  <c r="AC105" i="21" s="1"/>
  <c r="AC105" i="22" s="1"/>
  <c r="CG13" i="20"/>
  <c r="AC13" i="20"/>
  <c r="AC13" i="21" s="1"/>
  <c r="AC13" i="22" s="1"/>
  <c r="AA108" i="22"/>
  <c r="AE11" i="21"/>
  <c r="AE11" i="22" s="1"/>
  <c r="AE105" i="20"/>
  <c r="CG105" i="20"/>
  <c r="AE108" i="20"/>
  <c r="CG108" i="20"/>
  <c r="Y6" i="21"/>
  <c r="Y6" i="22" s="1"/>
  <c r="AA105" i="22"/>
  <c r="AA12" i="21"/>
  <c r="AA12" i="22" s="1"/>
  <c r="CF12" i="20"/>
  <c r="AA14" i="21"/>
  <c r="AA14" i="22" s="1"/>
  <c r="CF14" i="20"/>
  <c r="Z99" i="20"/>
  <c r="CE99" i="20" s="1"/>
  <c r="CE102" i="20"/>
  <c r="Z9" i="21"/>
  <c r="Z9" i="22" s="1"/>
  <c r="CE9" i="20"/>
  <c r="Z15" i="21"/>
  <c r="Z15" i="22" s="1"/>
  <c r="CE15" i="20"/>
  <c r="Y99" i="21"/>
  <c r="AA102" i="20"/>
  <c r="Z102" i="21"/>
  <c r="Z99" i="21" s="1"/>
  <c r="AE104" i="21"/>
  <c r="AE104" i="22" s="1"/>
  <c r="X6" i="22"/>
  <c r="AB103" i="22"/>
  <c r="AE107" i="21"/>
  <c r="AE107" i="22" s="1"/>
  <c r="AB108" i="21"/>
  <c r="AE108" i="21" s="1"/>
  <c r="AE108" i="22" s="1"/>
  <c r="AB10" i="20"/>
  <c r="AA15" i="20"/>
  <c r="CF15" i="20" s="1"/>
  <c r="AB14" i="20"/>
  <c r="Z6" i="20"/>
  <c r="CE6" i="20" s="1"/>
  <c r="AA9" i="20"/>
  <c r="AE13" i="20"/>
  <c r="AB12" i="20"/>
  <c r="AB13" i="21"/>
  <c r="AB13" i="22" s="1"/>
  <c r="AB106" i="22"/>
  <c r="AE106" i="21"/>
  <c r="AE106" i="22" s="1"/>
  <c r="AA10" i="21"/>
  <c r="AA10" i="22" s="1"/>
  <c r="AB105" i="21"/>
  <c r="AC10" i="20" l="1"/>
  <c r="AC10" i="21" s="1"/>
  <c r="AC10" i="22" s="1"/>
  <c r="AC12" i="20"/>
  <c r="AC12" i="21" s="1"/>
  <c r="AC12" i="22" s="1"/>
  <c r="AC14" i="20"/>
  <c r="AC14" i="21" s="1"/>
  <c r="AC14" i="22" s="1"/>
  <c r="AB10" i="21"/>
  <c r="AB10" i="22" s="1"/>
  <c r="CG10" i="20"/>
  <c r="AB14" i="21"/>
  <c r="AB14" i="22" s="1"/>
  <c r="CG14" i="20"/>
  <c r="AB12" i="21"/>
  <c r="AB12" i="22" s="1"/>
  <c r="CG12" i="20"/>
  <c r="AA9" i="21"/>
  <c r="AA9" i="22" s="1"/>
  <c r="CF9" i="20"/>
  <c r="AA99" i="20"/>
  <c r="CF99" i="20" s="1"/>
  <c r="CF102" i="20"/>
  <c r="Z6" i="21"/>
  <c r="Z6" i="22" s="1"/>
  <c r="AA102" i="21"/>
  <c r="AA99" i="21" s="1"/>
  <c r="AB102" i="20"/>
  <c r="Z102" i="22"/>
  <c r="AB108" i="22"/>
  <c r="AB15" i="20"/>
  <c r="AB105" i="22"/>
  <c r="AE105" i="21"/>
  <c r="AE105" i="22" s="1"/>
  <c r="AA15" i="21"/>
  <c r="AA15" i="22" s="1"/>
  <c r="Z99" i="22"/>
  <c r="AB9" i="20"/>
  <c r="AA6" i="20"/>
  <c r="CF6" i="20" s="1"/>
  <c r="AE14" i="20"/>
  <c r="AE13" i="21"/>
  <c r="AE13" i="22" s="1"/>
  <c r="AE12" i="20"/>
  <c r="AE10" i="20"/>
  <c r="AC102" i="20" l="1"/>
  <c r="AC102" i="21" s="1"/>
  <c r="AC15" i="20"/>
  <c r="AC15" i="21" s="1"/>
  <c r="AC15" i="22" s="1"/>
  <c r="AC9" i="20"/>
  <c r="AC9" i="21" s="1"/>
  <c r="AE10" i="21"/>
  <c r="AE10" i="22" s="1"/>
  <c r="AE12" i="21"/>
  <c r="AE12" i="22" s="1"/>
  <c r="AE14" i="21"/>
  <c r="AE14" i="22" s="1"/>
  <c r="AB15" i="21"/>
  <c r="AB15" i="22" s="1"/>
  <c r="CG15" i="20"/>
  <c r="AG9" i="20"/>
  <c r="CG9" i="20"/>
  <c r="AG102" i="20"/>
  <c r="CG102" i="20"/>
  <c r="AA6" i="21"/>
  <c r="AA6" i="22" s="1"/>
  <c r="AB99" i="20"/>
  <c r="AA102" i="22"/>
  <c r="AE102" i="20"/>
  <c r="AB102" i="21"/>
  <c r="AG102" i="21" s="1"/>
  <c r="AB6" i="20"/>
  <c r="AE9" i="20"/>
  <c r="AE15" i="20"/>
  <c r="AB9" i="21"/>
  <c r="AA99" i="22"/>
  <c r="AC102" i="22" l="1"/>
  <c r="AC99" i="21"/>
  <c r="AC99" i="20"/>
  <c r="AC9" i="22"/>
  <c r="AC6" i="21"/>
  <c r="AC6" i="22" s="1"/>
  <c r="AC6" i="20"/>
  <c r="AE15" i="21"/>
  <c r="AE15" i="22" s="1"/>
  <c r="AG6" i="20"/>
  <c r="CG6" i="20"/>
  <c r="AG99" i="20"/>
  <c r="CG99" i="20"/>
  <c r="AE99" i="20"/>
  <c r="AE102" i="21"/>
  <c r="AE102" i="22" s="1"/>
  <c r="AB99" i="21"/>
  <c r="AG99" i="21" s="1"/>
  <c r="AB102" i="22"/>
  <c r="AB9" i="22"/>
  <c r="AG9" i="21"/>
  <c r="AE6" i="20"/>
  <c r="AB6" i="21"/>
  <c r="AE9" i="21"/>
  <c r="AE9" i="22" s="1"/>
  <c r="AC99" i="22" l="1"/>
  <c r="AB99" i="22"/>
  <c r="AE99" i="21"/>
  <c r="AB6" i="22"/>
  <c r="AG6" i="21"/>
  <c r="AE6" i="21"/>
  <c r="AE6" i="22" s="1"/>
  <c r="Z266" i="22" l="1"/>
  <c r="AA266" i="22"/>
  <c r="AA265" i="22"/>
  <c r="Z265" i="22"/>
  <c r="AA133" i="22"/>
  <c r="Y133" i="22"/>
  <c r="AG285" i="16" l="1"/>
  <c r="AB133" i="22"/>
  <c r="AG101" i="16"/>
  <c r="AG111" i="16" s="1"/>
  <c r="AB266" i="22"/>
  <c r="AB265" i="22"/>
  <c r="AA276" i="22"/>
  <c r="Z276" i="22"/>
  <c r="AB276" i="22"/>
  <c r="Z133" i="22"/>
  <c r="AE133" i="22" l="1"/>
  <c r="Y285" i="19"/>
  <c r="AG282" i="16"/>
  <c r="AG285" i="19" l="1"/>
  <c r="Y450" i="16" l="1"/>
  <c r="Y378" i="16" s="1"/>
  <c r="W378" i="19" s="1"/>
  <c r="R450" i="16"/>
  <c r="R378" i="16" s="1"/>
  <c r="R379" i="16" s="1"/>
  <c r="P379" i="19" s="1"/>
  <c r="V450" i="16"/>
  <c r="V378" i="16" s="1"/>
  <c r="X450" i="16"/>
  <c r="X378" i="16" s="1"/>
  <c r="X379" i="16" s="1"/>
  <c r="V379" i="19" s="1"/>
  <c r="Q450" i="16"/>
  <c r="Q378" i="16" s="1"/>
  <c r="Q379" i="16" s="1"/>
  <c r="O379" i="19" s="1"/>
  <c r="U450" i="16"/>
  <c r="U378" i="16" s="1"/>
  <c r="T450" i="16"/>
  <c r="T378" i="16" s="1"/>
  <c r="W450" i="16"/>
  <c r="W378" i="16" s="1"/>
  <c r="Z450" i="16"/>
  <c r="Z378" i="16"/>
  <c r="X378" i="19" s="1"/>
  <c r="P450" i="16"/>
  <c r="AI450" i="16" s="1"/>
  <c r="S450" i="16"/>
  <c r="AF450" i="16" l="1"/>
  <c r="AF459" i="16" s="1"/>
  <c r="S378" i="16"/>
  <c r="AG378" i="16" s="1"/>
  <c r="AG450" i="16"/>
  <c r="AG459" i="16" s="1"/>
  <c r="T379" i="16"/>
  <c r="R379" i="19" s="1"/>
  <c r="R378" i="19"/>
  <c r="V378" i="19"/>
  <c r="V379" i="16"/>
  <c r="T379" i="19" s="1"/>
  <c r="T378" i="19"/>
  <c r="U379" i="16"/>
  <c r="S379" i="19" s="1"/>
  <c r="S378" i="19"/>
  <c r="U378" i="19"/>
  <c r="W379" i="16"/>
  <c r="U379" i="19" s="1"/>
  <c r="P378" i="16"/>
  <c r="AF378" i="16" s="1"/>
  <c r="O378" i="19"/>
  <c r="Z379" i="16"/>
  <c r="X379" i="19" s="1"/>
  <c r="P378" i="19"/>
  <c r="Y379" i="16"/>
  <c r="W379" i="19" s="1"/>
  <c r="S379" i="16" l="1"/>
  <c r="Q379" i="19" s="1"/>
  <c r="AE379" i="19" s="1"/>
  <c r="Q378" i="19"/>
  <c r="AE378" i="19" s="1"/>
  <c r="N378" i="19"/>
  <c r="P379" i="16"/>
  <c r="AI378" i="16"/>
  <c r="N379" i="19" l="1"/>
  <c r="AD379" i="19" s="1"/>
  <c r="AG378" i="19"/>
  <c r="AD378" i="19"/>
  <c r="Y101" i="19" l="1"/>
  <c r="Y111" i="19" s="1"/>
  <c r="Y112" i="19" l="1"/>
  <c r="Y122" i="19" l="1"/>
  <c r="R191" i="46" l="1"/>
  <c r="R193" i="46"/>
  <c r="Z191" i="46"/>
  <c r="Z193" i="46"/>
  <c r="U98" i="46"/>
  <c r="U100" i="46"/>
  <c r="S191" i="46"/>
  <c r="S193" i="46"/>
  <c r="AG190" i="46"/>
  <c r="AA191" i="46"/>
  <c r="AA193" i="46"/>
  <c r="T98" i="46"/>
  <c r="T100" i="46"/>
  <c r="T191" i="46"/>
  <c r="T193" i="46"/>
  <c r="AA98" i="46"/>
  <c r="AA100" i="46"/>
  <c r="S98" i="46"/>
  <c r="S100" i="46"/>
  <c r="AG97" i="46"/>
  <c r="U191" i="46"/>
  <c r="U193" i="46"/>
  <c r="Z98" i="46"/>
  <c r="Z100" i="46"/>
  <c r="R98" i="46"/>
  <c r="R100" i="46"/>
  <c r="V191" i="46"/>
  <c r="V193" i="46"/>
  <c r="Y98" i="46"/>
  <c r="Y100" i="46"/>
  <c r="Q98" i="46"/>
  <c r="Q100" i="46"/>
  <c r="W191" i="46"/>
  <c r="W193" i="46"/>
  <c r="X98" i="46"/>
  <c r="X100" i="46"/>
  <c r="AI97" i="46"/>
  <c r="P98" i="46"/>
  <c r="P100" i="46"/>
  <c r="AF97" i="46"/>
  <c r="AI190" i="46"/>
  <c r="P191" i="46"/>
  <c r="P193" i="46"/>
  <c r="AF190" i="46"/>
  <c r="X191" i="46"/>
  <c r="X193" i="46"/>
  <c r="W98" i="46"/>
  <c r="W100" i="46"/>
  <c r="Q191" i="46"/>
  <c r="Q193" i="46"/>
  <c r="Y191" i="46"/>
  <c r="Y193" i="46"/>
  <c r="V98" i="46"/>
  <c r="V100" i="46"/>
  <c r="U101" i="19" l="1"/>
  <c r="U111" i="19" s="1"/>
  <c r="O101" i="19"/>
  <c r="O111" i="19" s="1"/>
  <c r="O112" i="19"/>
  <c r="O122" i="19" s="1"/>
  <c r="X112" i="19"/>
  <c r="X122" i="19" s="1"/>
  <c r="X101" i="19"/>
  <c r="X111" i="19" s="1"/>
  <c r="W112" i="19"/>
  <c r="W122" i="19" s="1"/>
  <c r="V112" i="19"/>
  <c r="V122" i="19" s="1"/>
  <c r="V101" i="19"/>
  <c r="V111" i="19" s="1"/>
  <c r="W101" i="19"/>
  <c r="W111" i="19" s="1"/>
  <c r="T112" i="19"/>
  <c r="T122" i="19" s="1"/>
  <c r="T101" i="19"/>
  <c r="T111" i="19" s="1"/>
  <c r="U112" i="19"/>
  <c r="U122" i="19" s="1"/>
  <c r="S101" i="19" l="1"/>
  <c r="S111" i="19" s="1"/>
  <c r="S112" i="19"/>
  <c r="S122" i="19" s="1"/>
  <c r="AA160" i="16" l="1"/>
  <c r="Y209" i="22" s="1"/>
  <c r="Y207" i="22"/>
  <c r="Y158" i="19"/>
  <c r="Y160" i="19" s="1"/>
  <c r="AA366" i="16"/>
  <c r="Y463" i="22" s="1"/>
  <c r="Y453" i="22"/>
  <c r="Y356" i="19"/>
  <c r="R297" i="16"/>
  <c r="AA297" i="16"/>
  <c r="Y287" i="19"/>
  <c r="Y297" i="19" s="1"/>
  <c r="AA273" i="16"/>
  <c r="Y370" i="22" s="1"/>
  <c r="Y360" i="22"/>
  <c r="Y263" i="19"/>
  <c r="AA19" i="16"/>
  <c r="AA215" i="16"/>
  <c r="Y277" i="22"/>
  <c r="Y205" i="19"/>
  <c r="Y215" i="19" s="1"/>
  <c r="AA253" i="16"/>
  <c r="Y350" i="22" s="1"/>
  <c r="Y348" i="22"/>
  <c r="Y251" i="19"/>
  <c r="Y253" i="19" s="1"/>
  <c r="AA139" i="16"/>
  <c r="Y179" i="22"/>
  <c r="Y132" i="19"/>
  <c r="Y139" i="19" s="1"/>
  <c r="T297" i="16"/>
  <c r="AA39" i="16" l="1"/>
  <c r="AA46" i="16" s="1"/>
  <c r="Q77" i="16"/>
  <c r="O227" i="22"/>
  <c r="O170" i="19"/>
  <c r="O180" i="19" s="1"/>
  <c r="U7" i="16"/>
  <c r="S4" i="19"/>
  <c r="W297" i="16"/>
  <c r="U287" i="19"/>
  <c r="U297" i="19" s="1"/>
  <c r="R325" i="16"/>
  <c r="P392" i="22"/>
  <c r="W273" i="16"/>
  <c r="U370" i="22" s="1"/>
  <c r="U360" i="22"/>
  <c r="U263" i="19"/>
  <c r="U273" i="19" s="1"/>
  <c r="X297" i="16"/>
  <c r="V287" i="19"/>
  <c r="V297" i="19" s="1"/>
  <c r="R77" i="16"/>
  <c r="P227" i="22"/>
  <c r="R39" i="16"/>
  <c r="R46" i="16" s="1"/>
  <c r="R139" i="16"/>
  <c r="P179" i="22"/>
  <c r="S325" i="16"/>
  <c r="AG318" i="16"/>
  <c r="Q392" i="22"/>
  <c r="O441" i="22"/>
  <c r="Q346" i="16"/>
  <c r="O443" i="22" s="1"/>
  <c r="O344" i="19"/>
  <c r="O346" i="19" s="1"/>
  <c r="AA29" i="16"/>
  <c r="Y19" i="19"/>
  <c r="Y29" i="19" s="1"/>
  <c r="Y366" i="16"/>
  <c r="W463" i="22" s="1"/>
  <c r="W453" i="22"/>
  <c r="W356" i="19"/>
  <c r="W366" i="19" s="1"/>
  <c r="Y325" i="16"/>
  <c r="W392" i="22"/>
  <c r="W318" i="19"/>
  <c r="W325" i="19" s="1"/>
  <c r="Q65" i="16"/>
  <c r="Q160" i="16"/>
  <c r="O209" i="22" s="1"/>
  <c r="O207" i="22"/>
  <c r="O158" i="19"/>
  <c r="O160" i="19" s="1"/>
  <c r="Y77" i="16"/>
  <c r="W227" i="22"/>
  <c r="W170" i="19"/>
  <c r="W180" i="19" s="1"/>
  <c r="R131" i="16"/>
  <c r="P178" i="22" s="1"/>
  <c r="R36" i="16"/>
  <c r="P176" i="22"/>
  <c r="T232" i="16"/>
  <c r="R299" i="22"/>
  <c r="T317" i="16"/>
  <c r="R391" i="22" s="1"/>
  <c r="R387" i="22"/>
  <c r="X19" i="16"/>
  <c r="X215" i="16"/>
  <c r="V277" i="22"/>
  <c r="V205" i="19"/>
  <c r="V215" i="19" s="1"/>
  <c r="U39" i="16"/>
  <c r="U139" i="16"/>
  <c r="S179" i="22"/>
  <c r="S132" i="19"/>
  <c r="S139" i="19" s="1"/>
  <c r="W325" i="16"/>
  <c r="U392" i="22"/>
  <c r="U318" i="19"/>
  <c r="U325" i="19" s="1"/>
  <c r="Y65" i="16"/>
  <c r="Y160" i="16"/>
  <c r="W209" i="22" s="1"/>
  <c r="W207" i="22"/>
  <c r="W158" i="19"/>
  <c r="W160" i="19" s="1"/>
  <c r="AI263" i="16"/>
  <c r="AF263" i="16"/>
  <c r="P273" i="16"/>
  <c r="N370" i="22" s="1"/>
  <c r="N360" i="22"/>
  <c r="R224" i="16"/>
  <c r="P298" i="22" s="1"/>
  <c r="P294" i="22"/>
  <c r="U65" i="16"/>
  <c r="U160" i="16"/>
  <c r="S209" i="22" s="1"/>
  <c r="S207" i="22"/>
  <c r="S158" i="19"/>
  <c r="S160" i="19" s="1"/>
  <c r="Y366" i="19"/>
  <c r="Q325" i="16"/>
  <c r="O392" i="22"/>
  <c r="O318" i="19"/>
  <c r="O325" i="19" s="1"/>
  <c r="V65" i="16"/>
  <c r="V160" i="16"/>
  <c r="T209" i="22" s="1"/>
  <c r="T207" i="22"/>
  <c r="T158" i="19"/>
  <c r="T160" i="19" s="1"/>
  <c r="Z224" i="16"/>
  <c r="X298" i="22" s="1"/>
  <c r="X294" i="22"/>
  <c r="X222" i="19"/>
  <c r="X224" i="19" s="1"/>
  <c r="U8" i="16"/>
  <c r="U204" i="16"/>
  <c r="S276" i="22" s="1"/>
  <c r="S266" i="22"/>
  <c r="S194" i="19"/>
  <c r="S204" i="19" s="1"/>
  <c r="S253" i="16"/>
  <c r="Q350" i="22" s="1"/>
  <c r="AG251" i="16"/>
  <c r="Q348" i="22"/>
  <c r="V325" i="16"/>
  <c r="T392" i="22"/>
  <c r="T318" i="19"/>
  <c r="T325" i="19" s="1"/>
  <c r="Y253" i="16"/>
  <c r="W350" i="22" s="1"/>
  <c r="W348" i="22"/>
  <c r="W251" i="19"/>
  <c r="W253" i="19" s="1"/>
  <c r="Q19" i="16"/>
  <c r="Q215" i="16"/>
  <c r="O277" i="22"/>
  <c r="O205" i="19"/>
  <c r="O215" i="19" s="1"/>
  <c r="V39" i="16"/>
  <c r="V139" i="16"/>
  <c r="T179" i="22"/>
  <c r="T132" i="19"/>
  <c r="T139" i="19" s="1"/>
  <c r="T224" i="16"/>
  <c r="R298" i="22" s="1"/>
  <c r="R294" i="22"/>
  <c r="R273" i="16"/>
  <c r="P370" i="22" s="1"/>
  <c r="P360" i="22"/>
  <c r="S441" i="22"/>
  <c r="U346" i="16"/>
  <c r="S443" i="22" s="1"/>
  <c r="S344" i="19"/>
  <c r="S346" i="19" s="1"/>
  <c r="U36" i="16"/>
  <c r="U131" i="16"/>
  <c r="S178" i="22" s="1"/>
  <c r="S176" i="22"/>
  <c r="S129" i="19"/>
  <c r="S131" i="19" s="1"/>
  <c r="W232" i="16"/>
  <c r="U299" i="22"/>
  <c r="U225" i="19"/>
  <c r="U232" i="19" s="1"/>
  <c r="AG194" i="16"/>
  <c r="S8" i="16"/>
  <c r="S204" i="16"/>
  <c r="Q276" i="22" s="1"/>
  <c r="Q266" i="22"/>
  <c r="X346" i="16"/>
  <c r="V443" i="22" s="1"/>
  <c r="V441" i="22"/>
  <c r="V344" i="19"/>
  <c r="V346" i="19" s="1"/>
  <c r="Z131" i="16"/>
  <c r="X178" i="22" s="1"/>
  <c r="Z36" i="16"/>
  <c r="X176" i="22"/>
  <c r="X129" i="19"/>
  <c r="X131" i="19" s="1"/>
  <c r="AF222" i="16"/>
  <c r="AI222" i="16"/>
  <c r="P224" i="16"/>
  <c r="N298" i="22" s="1"/>
  <c r="N294" i="22"/>
  <c r="W366" i="16"/>
  <c r="U463" i="22" s="1"/>
  <c r="U453" i="22"/>
  <c r="U356" i="19"/>
  <c r="U366" i="19" s="1"/>
  <c r="Q317" i="16"/>
  <c r="O391" i="22" s="1"/>
  <c r="O387" i="22"/>
  <c r="O315" i="19"/>
  <c r="Q8" i="16"/>
  <c r="Q204" i="16"/>
  <c r="O276" i="22" s="1"/>
  <c r="O266" i="22"/>
  <c r="O194" i="19"/>
  <c r="O204" i="19" s="1"/>
  <c r="U297" i="16"/>
  <c r="S287" i="19"/>
  <c r="S297" i="19" s="1"/>
  <c r="Z19" i="16"/>
  <c r="Z215" i="16"/>
  <c r="X277" i="22"/>
  <c r="X205" i="19"/>
  <c r="X215" i="19" s="1"/>
  <c r="X366" i="16"/>
  <c r="V463" i="22" s="1"/>
  <c r="V453" i="22"/>
  <c r="V356" i="19"/>
  <c r="V366" i="19" s="1"/>
  <c r="R317" i="16"/>
  <c r="P391" i="22" s="1"/>
  <c r="P387" i="22"/>
  <c r="AA8" i="16"/>
  <c r="AA204" i="16"/>
  <c r="Y276" i="22" s="1"/>
  <c r="Y266" i="22"/>
  <c r="Y194" i="19"/>
  <c r="Y204" i="19" s="1"/>
  <c r="X77" i="16"/>
  <c r="V227" i="22"/>
  <c r="V170" i="19"/>
  <c r="V180" i="19" s="1"/>
  <c r="V19" i="16"/>
  <c r="V215" i="16"/>
  <c r="T277" i="22"/>
  <c r="T205" i="19"/>
  <c r="T215" i="19" s="1"/>
  <c r="AI356" i="16"/>
  <c r="AF356" i="16"/>
  <c r="N453" i="22"/>
  <c r="P366" i="16"/>
  <c r="N463" i="22" s="1"/>
  <c r="T325" i="16"/>
  <c r="R392" i="22"/>
  <c r="Y8" i="16"/>
  <c r="Y204" i="16"/>
  <c r="W276" i="22" s="1"/>
  <c r="W266" i="22"/>
  <c r="W194" i="19"/>
  <c r="W204" i="19" s="1"/>
  <c r="Z297" i="16"/>
  <c r="X287" i="19"/>
  <c r="X297" i="19" s="1"/>
  <c r="T77" i="16"/>
  <c r="R227" i="22"/>
  <c r="T39" i="16"/>
  <c r="T46" i="16" s="1"/>
  <c r="T139" i="16"/>
  <c r="R179" i="22"/>
  <c r="Z325" i="16"/>
  <c r="X392" i="22"/>
  <c r="X318" i="19"/>
  <c r="X325" i="19" s="1"/>
  <c r="R65" i="16"/>
  <c r="R67" i="16" s="1"/>
  <c r="R160" i="16"/>
  <c r="P209" i="22" s="1"/>
  <c r="P207" i="22"/>
  <c r="Z346" i="16"/>
  <c r="X443" i="22" s="1"/>
  <c r="X441" i="22"/>
  <c r="X344" i="19"/>
  <c r="X346" i="19" s="1"/>
  <c r="W36" i="16"/>
  <c r="W131" i="16"/>
  <c r="U178" i="22" s="1"/>
  <c r="U176" i="22"/>
  <c r="U129" i="19"/>
  <c r="U131" i="19" s="1"/>
  <c r="O453" i="22"/>
  <c r="Q366" i="16"/>
  <c r="O463" i="22" s="1"/>
  <c r="O356" i="19"/>
  <c r="O366" i="19" s="1"/>
  <c r="Q297" i="16"/>
  <c r="O287" i="19"/>
  <c r="O297" i="19" s="1"/>
  <c r="AF318" i="16"/>
  <c r="AI318" i="16"/>
  <c r="P325" i="16"/>
  <c r="N392" i="22"/>
  <c r="T65" i="16"/>
  <c r="T160" i="16"/>
  <c r="R209" i="22" s="1"/>
  <c r="R207" i="22"/>
  <c r="V224" i="16"/>
  <c r="T298" i="22" s="1"/>
  <c r="T294" i="22"/>
  <c r="T222" i="19"/>
  <c r="T224" i="19" s="1"/>
  <c r="Q253" i="16"/>
  <c r="O350" i="22" s="1"/>
  <c r="O348" i="22"/>
  <c r="O251" i="19"/>
  <c r="O253" i="19" s="1"/>
  <c r="Z253" i="16"/>
  <c r="X350" i="22" s="1"/>
  <c r="X348" i="22"/>
  <c r="X251" i="19"/>
  <c r="X253" i="19" s="1"/>
  <c r="AI315" i="16"/>
  <c r="AF315" i="16"/>
  <c r="P317" i="16"/>
  <c r="N391" i="22" s="1"/>
  <c r="N387" i="22"/>
  <c r="Y273" i="16"/>
  <c r="W370" i="22" s="1"/>
  <c r="W360" i="22"/>
  <c r="W263" i="19"/>
  <c r="W273" i="19" s="1"/>
  <c r="T19" i="16"/>
  <c r="T215" i="16"/>
  <c r="R277" i="22"/>
  <c r="T273" i="16"/>
  <c r="R370" i="22" s="1"/>
  <c r="R360" i="22"/>
  <c r="Y273" i="19"/>
  <c r="Y317" i="16"/>
  <c r="W391" i="22" s="1"/>
  <c r="W387" i="22"/>
  <c r="W315" i="19"/>
  <c r="W317" i="19" s="1"/>
  <c r="AA346" i="16"/>
  <c r="Y443" i="22" s="1"/>
  <c r="Y441" i="22"/>
  <c r="Y344" i="19"/>
  <c r="X36" i="16"/>
  <c r="X131" i="16"/>
  <c r="V178" i="22" s="1"/>
  <c r="V176" i="22"/>
  <c r="V129" i="19"/>
  <c r="V131" i="19" s="1"/>
  <c r="P453" i="22"/>
  <c r="R366" i="16"/>
  <c r="P463" i="22" s="1"/>
  <c r="T253" i="16"/>
  <c r="R350" i="22" s="1"/>
  <c r="R348" i="22"/>
  <c r="V77" i="16"/>
  <c r="T227" i="22"/>
  <c r="T170" i="19"/>
  <c r="T180" i="19" s="1"/>
  <c r="Y39" i="16"/>
  <c r="Y139" i="16"/>
  <c r="W179" i="22"/>
  <c r="W132" i="19"/>
  <c r="W139" i="19" s="1"/>
  <c r="X325" i="16"/>
  <c r="V392" i="22"/>
  <c r="V318" i="19"/>
  <c r="V325" i="19" s="1"/>
  <c r="AA224" i="16"/>
  <c r="Y298" i="22" s="1"/>
  <c r="Y294" i="22"/>
  <c r="Y222" i="19"/>
  <c r="Y224" i="19" s="1"/>
  <c r="V273" i="16"/>
  <c r="T370" i="22" s="1"/>
  <c r="T360" i="22"/>
  <c r="T263" i="19"/>
  <c r="T273" i="19" s="1"/>
  <c r="T441" i="22"/>
  <c r="V346" i="16"/>
  <c r="T443" i="22" s="1"/>
  <c r="T344" i="19"/>
  <c r="T346" i="19" s="1"/>
  <c r="V36" i="16"/>
  <c r="V131" i="16"/>
  <c r="T178" i="22" s="1"/>
  <c r="T176" i="22"/>
  <c r="T129" i="19"/>
  <c r="T131" i="19" s="1"/>
  <c r="Y19" i="16"/>
  <c r="Y215" i="16"/>
  <c r="W277" i="22"/>
  <c r="W205" i="19"/>
  <c r="W215" i="19" s="1"/>
  <c r="S453" i="22"/>
  <c r="U366" i="16"/>
  <c r="S463" i="22" s="1"/>
  <c r="S356" i="19"/>
  <c r="S366" i="19" s="1"/>
  <c r="W160" i="16"/>
  <c r="U209" i="22" s="1"/>
  <c r="W65" i="16"/>
  <c r="U207" i="22"/>
  <c r="U158" i="19"/>
  <c r="U160" i="19" s="1"/>
  <c r="Q273" i="16"/>
  <c r="O370" i="22" s="1"/>
  <c r="O360" i="22"/>
  <c r="O263" i="19"/>
  <c r="O273" i="19" s="1"/>
  <c r="AF344" i="16"/>
  <c r="N441" i="22"/>
  <c r="P346" i="16"/>
  <c r="N443" i="22" s="1"/>
  <c r="AI344" i="16"/>
  <c r="U19" i="16"/>
  <c r="U215" i="16"/>
  <c r="S277" i="22"/>
  <c r="S205" i="19"/>
  <c r="S215" i="19" s="1"/>
  <c r="T453" i="22"/>
  <c r="V366" i="16"/>
  <c r="T463" i="22" s="1"/>
  <c r="T356" i="19"/>
  <c r="T366" i="19" s="1"/>
  <c r="X65" i="16"/>
  <c r="X160" i="16"/>
  <c r="V209" i="22" s="1"/>
  <c r="V207" i="22"/>
  <c r="V158" i="19"/>
  <c r="V160" i="19" s="1"/>
  <c r="Q224" i="16"/>
  <c r="O298" i="22" s="1"/>
  <c r="O294" i="22"/>
  <c r="O222" i="19"/>
  <c r="O224" i="19" s="1"/>
  <c r="Y297" i="16"/>
  <c r="W287" i="19"/>
  <c r="W297" i="19" s="1"/>
  <c r="S77" i="16"/>
  <c r="AG170" i="16"/>
  <c r="Q227" i="22"/>
  <c r="Q131" i="16"/>
  <c r="O178" i="22" s="1"/>
  <c r="Q36" i="16"/>
  <c r="O176" i="22"/>
  <c r="O129" i="19"/>
  <c r="O131" i="19" s="1"/>
  <c r="X232" i="16"/>
  <c r="V299" i="22"/>
  <c r="V225" i="19"/>
  <c r="V232" i="19" s="1"/>
  <c r="W317" i="16"/>
  <c r="U391" i="22" s="1"/>
  <c r="U387" i="22"/>
  <c r="U315" i="19"/>
  <c r="U317" i="19" s="1"/>
  <c r="AF287" i="16"/>
  <c r="AF297" i="16" s="1"/>
  <c r="AI287" i="16"/>
  <c r="P297" i="16"/>
  <c r="W19" i="16"/>
  <c r="W215" i="16"/>
  <c r="U277" i="22"/>
  <c r="U205" i="19"/>
  <c r="U215" i="19" s="1"/>
  <c r="Z366" i="16"/>
  <c r="X463" i="22" s="1"/>
  <c r="X453" i="22"/>
  <c r="X356" i="19"/>
  <c r="X366" i="19" s="1"/>
  <c r="U325" i="16"/>
  <c r="S392" i="22"/>
  <c r="S318" i="19"/>
  <c r="S325" i="19" s="1"/>
  <c r="Q441" i="22"/>
  <c r="S346" i="16"/>
  <c r="Q443" i="22" s="1"/>
  <c r="AG344" i="16"/>
  <c r="S131" i="16"/>
  <c r="Q178" i="22" s="1"/>
  <c r="S36" i="16"/>
  <c r="AG129" i="16"/>
  <c r="Q176" i="22"/>
  <c r="Z232" i="16"/>
  <c r="X299" i="22"/>
  <c r="X225" i="19"/>
  <c r="X232" i="19" s="1"/>
  <c r="Z8" i="16"/>
  <c r="Z204" i="16"/>
  <c r="X276" i="22" s="1"/>
  <c r="X266" i="22"/>
  <c r="X194" i="19"/>
  <c r="X204" i="19" s="1"/>
  <c r="AA232" i="16"/>
  <c r="Y299" i="22"/>
  <c r="Y225" i="19"/>
  <c r="Y232" i="19" s="1"/>
  <c r="Z317" i="16"/>
  <c r="X391" i="22" s="1"/>
  <c r="X387" i="22"/>
  <c r="X315" i="19"/>
  <c r="X317" i="19" s="1"/>
  <c r="W253" i="16"/>
  <c r="U350" i="22" s="1"/>
  <c r="U348" i="22"/>
  <c r="U251" i="19"/>
  <c r="U253" i="19" s="1"/>
  <c r="T8" i="16"/>
  <c r="T18" i="16" s="1"/>
  <c r="T204" i="16"/>
  <c r="R276" i="22" s="1"/>
  <c r="R266" i="22"/>
  <c r="AG263" i="16"/>
  <c r="S273" i="16"/>
  <c r="Q370" i="22" s="1"/>
  <c r="Q360" i="22"/>
  <c r="AA317" i="16"/>
  <c r="Y391" i="22" s="1"/>
  <c r="Y387" i="22"/>
  <c r="Y315" i="19"/>
  <c r="R453" i="22"/>
  <c r="T366" i="16"/>
  <c r="R463" i="22" s="1"/>
  <c r="X253" i="16"/>
  <c r="V350" i="22" s="1"/>
  <c r="V348" i="22"/>
  <c r="V251" i="19"/>
  <c r="V253" i="19" s="1"/>
  <c r="V8" i="16"/>
  <c r="V204" i="16"/>
  <c r="T276" i="22" s="1"/>
  <c r="T266" i="22"/>
  <c r="T194" i="19"/>
  <c r="T204" i="19" s="1"/>
  <c r="Y346" i="16"/>
  <c r="W443" i="22" s="1"/>
  <c r="W441" i="22"/>
  <c r="W344" i="19"/>
  <c r="W346" i="19" s="1"/>
  <c r="AA77" i="16"/>
  <c r="Y227" i="22"/>
  <c r="Y170" i="19"/>
  <c r="Y180" i="19" s="1"/>
  <c r="W224" i="16"/>
  <c r="U298" i="22" s="1"/>
  <c r="U294" i="22"/>
  <c r="U222" i="19"/>
  <c r="U224" i="19" s="1"/>
  <c r="X273" i="16"/>
  <c r="V370" i="22" s="1"/>
  <c r="V360" i="22"/>
  <c r="V263" i="19"/>
  <c r="V273" i="19" s="1"/>
  <c r="U317" i="16"/>
  <c r="S391" i="22" s="1"/>
  <c r="S387" i="22"/>
  <c r="S315" i="19"/>
  <c r="S317" i="19" s="1"/>
  <c r="R441" i="22"/>
  <c r="T346" i="16"/>
  <c r="R443" i="22" s="1"/>
  <c r="T36" i="16"/>
  <c r="T38" i="16" s="1"/>
  <c r="T131" i="16"/>
  <c r="R178" i="22" s="1"/>
  <c r="R176" i="22"/>
  <c r="R19" i="16"/>
  <c r="R215" i="16"/>
  <c r="P277" i="22"/>
  <c r="P39" i="16"/>
  <c r="AF132" i="16"/>
  <c r="AI132" i="16"/>
  <c r="P139" i="16"/>
  <c r="N179" i="22"/>
  <c r="U224" i="16"/>
  <c r="S298" i="22" s="1"/>
  <c r="S294" i="22"/>
  <c r="S222" i="19"/>
  <c r="S224" i="19" s="1"/>
  <c r="V253" i="16"/>
  <c r="T350" i="22" s="1"/>
  <c r="T348" i="22"/>
  <c r="T251" i="19"/>
  <c r="T253" i="19" s="1"/>
  <c r="AF170" i="16"/>
  <c r="P77" i="16"/>
  <c r="AI170" i="16"/>
  <c r="N227" i="22"/>
  <c r="Z139" i="16"/>
  <c r="Z39" i="16"/>
  <c r="X179" i="22"/>
  <c r="X132" i="19"/>
  <c r="X139" i="19" s="1"/>
  <c r="Q232" i="16"/>
  <c r="O299" i="22"/>
  <c r="O225" i="19"/>
  <c r="O232" i="19" s="1"/>
  <c r="AF158" i="16"/>
  <c r="P65" i="16"/>
  <c r="AI158" i="16"/>
  <c r="P160" i="16"/>
  <c r="N209" i="22" s="1"/>
  <c r="N207" i="22"/>
  <c r="W77" i="16"/>
  <c r="U227" i="22"/>
  <c r="U170" i="19"/>
  <c r="U180" i="19" s="1"/>
  <c r="AI129" i="16"/>
  <c r="AF129" i="16"/>
  <c r="P36" i="16"/>
  <c r="P131" i="16"/>
  <c r="N178" i="22" s="1"/>
  <c r="N176" i="22"/>
  <c r="R232" i="16"/>
  <c r="P299" i="22"/>
  <c r="Z273" i="16"/>
  <c r="X370" i="22" s="1"/>
  <c r="X360" i="22"/>
  <c r="X263" i="19"/>
  <c r="X273" i="19" s="1"/>
  <c r="P253" i="16"/>
  <c r="N350" i="22" s="1"/>
  <c r="AI251" i="16"/>
  <c r="AF251" i="16"/>
  <c r="N348" i="22"/>
  <c r="V297" i="16"/>
  <c r="T287" i="19"/>
  <c r="T297" i="19" s="1"/>
  <c r="S39" i="16"/>
  <c r="AG132" i="16"/>
  <c r="S139" i="16"/>
  <c r="Q179" i="22"/>
  <c r="AG225" i="16"/>
  <c r="S232" i="16"/>
  <c r="Q299" i="22"/>
  <c r="AG315" i="16"/>
  <c r="S317" i="16"/>
  <c r="Q391" i="22" s="1"/>
  <c r="Q387" i="22"/>
  <c r="R346" i="16"/>
  <c r="P443" i="22" s="1"/>
  <c r="P441" i="22"/>
  <c r="AI205" i="16"/>
  <c r="AF205" i="16"/>
  <c r="P19" i="16"/>
  <c r="P215" i="16"/>
  <c r="N277" i="22"/>
  <c r="Y232" i="16"/>
  <c r="W299" i="22"/>
  <c r="W225" i="19"/>
  <c r="W232" i="19" s="1"/>
  <c r="X317" i="16"/>
  <c r="V391" i="22" s="1"/>
  <c r="V387" i="22"/>
  <c r="V315" i="19"/>
  <c r="V317" i="19" s="1"/>
  <c r="Z77" i="16"/>
  <c r="X227" i="22"/>
  <c r="X170" i="19"/>
  <c r="X180" i="19" s="1"/>
  <c r="W39" i="16"/>
  <c r="W139" i="16"/>
  <c r="U179" i="22"/>
  <c r="U132" i="19"/>
  <c r="U139" i="19" s="1"/>
  <c r="U232" i="16"/>
  <c r="S299" i="22"/>
  <c r="S225" i="19"/>
  <c r="S232" i="19" s="1"/>
  <c r="V232" i="16"/>
  <c r="T299" i="22"/>
  <c r="T225" i="19"/>
  <c r="T232" i="19" s="1"/>
  <c r="V317" i="16"/>
  <c r="T391" i="22" s="1"/>
  <c r="T387" i="22"/>
  <c r="T315" i="19"/>
  <c r="T317" i="19" s="1"/>
  <c r="R8" i="16"/>
  <c r="R204" i="16"/>
  <c r="P276" i="22" s="1"/>
  <c r="P266" i="22"/>
  <c r="U273" i="16"/>
  <c r="S370" i="22" s="1"/>
  <c r="S360" i="22"/>
  <c r="S263" i="19"/>
  <c r="S273" i="19" s="1"/>
  <c r="Z65" i="16"/>
  <c r="Z160" i="16"/>
  <c r="X209" i="22" s="1"/>
  <c r="X207" i="22"/>
  <c r="X158" i="19"/>
  <c r="X160" i="19" s="1"/>
  <c r="AI225" i="16"/>
  <c r="AF225" i="16"/>
  <c r="P232" i="16"/>
  <c r="N299" i="22"/>
  <c r="AA65" i="16"/>
  <c r="Y224" i="16"/>
  <c r="W298" i="22" s="1"/>
  <c r="W294" i="22"/>
  <c r="W222" i="19"/>
  <c r="W224" i="19" s="1"/>
  <c r="S224" i="16"/>
  <c r="Q298" i="22" s="1"/>
  <c r="AG222" i="16"/>
  <c r="Q294" i="22"/>
  <c r="AA131" i="16"/>
  <c r="Y178" i="22" s="1"/>
  <c r="AA36" i="16"/>
  <c r="Y176" i="22"/>
  <c r="Y129" i="19"/>
  <c r="X8" i="16"/>
  <c r="X204" i="16"/>
  <c r="V276" i="22" s="1"/>
  <c r="V266" i="22"/>
  <c r="V194" i="19"/>
  <c r="V204" i="19" s="1"/>
  <c r="W8" i="16"/>
  <c r="W204" i="16"/>
  <c r="U276" i="22" s="1"/>
  <c r="U266" i="22"/>
  <c r="U194" i="19"/>
  <c r="U204" i="19" s="1"/>
  <c r="AA325" i="16"/>
  <c r="Y392" i="22"/>
  <c r="Y318" i="19"/>
  <c r="S65" i="16"/>
  <c r="AG158" i="16"/>
  <c r="S160" i="16"/>
  <c r="Q209" i="22" s="1"/>
  <c r="Q207" i="22"/>
  <c r="U77" i="16"/>
  <c r="S227" i="22"/>
  <c r="S170" i="19"/>
  <c r="S180" i="19" s="1"/>
  <c r="X39" i="16"/>
  <c r="X139" i="16"/>
  <c r="V179" i="22"/>
  <c r="V132" i="19"/>
  <c r="V139" i="19" s="1"/>
  <c r="X224" i="16"/>
  <c r="V298" i="22" s="1"/>
  <c r="V294" i="22"/>
  <c r="V222" i="19"/>
  <c r="V224" i="19" s="1"/>
  <c r="R253" i="16"/>
  <c r="P350" i="22" s="1"/>
  <c r="P348" i="22"/>
  <c r="W346" i="16"/>
  <c r="U443" i="22" s="1"/>
  <c r="U441" i="22"/>
  <c r="U344" i="19"/>
  <c r="U346" i="19" s="1"/>
  <c r="Y36" i="16"/>
  <c r="Y131" i="16"/>
  <c r="W178" i="22" s="1"/>
  <c r="W176" i="22"/>
  <c r="W129" i="19"/>
  <c r="W131" i="19" s="1"/>
  <c r="Q453" i="22"/>
  <c r="AG356" i="16"/>
  <c r="S366" i="16"/>
  <c r="Q463" i="22" s="1"/>
  <c r="U253" i="16"/>
  <c r="S350" i="22" s="1"/>
  <c r="S348" i="22"/>
  <c r="S251" i="19"/>
  <c r="S253" i="19" s="1"/>
  <c r="AI194" i="16"/>
  <c r="P8" i="16"/>
  <c r="AF194" i="16"/>
  <c r="P204" i="16"/>
  <c r="N276" i="22" s="1"/>
  <c r="N266" i="22"/>
  <c r="AG287" i="16"/>
  <c r="AG297" i="16" s="1"/>
  <c r="S297" i="16"/>
  <c r="S19" i="16"/>
  <c r="AG205" i="16"/>
  <c r="S215" i="16"/>
  <c r="Q277" i="22"/>
  <c r="Q39" i="16"/>
  <c r="Q139" i="16"/>
  <c r="O179" i="22"/>
  <c r="O132" i="19"/>
  <c r="O139" i="19" s="1"/>
  <c r="Y39" i="19" l="1"/>
  <c r="Y46" i="19" s="1"/>
  <c r="U87" i="16"/>
  <c r="S99" i="19"/>
  <c r="S99" i="22"/>
  <c r="S77" i="19"/>
  <c r="S87" i="19" s="1"/>
  <c r="W18" i="16"/>
  <c r="U8" i="19"/>
  <c r="U18" i="19" s="1"/>
  <c r="AA38" i="16"/>
  <c r="Y36" i="19"/>
  <c r="Y38" i="19" s="1"/>
  <c r="AA67" i="16"/>
  <c r="Y65" i="19"/>
  <c r="Y67" i="19" s="1"/>
  <c r="W46" i="16"/>
  <c r="U39" i="19"/>
  <c r="U46" i="19" s="1"/>
  <c r="AF180" i="16"/>
  <c r="AD252" i="22" s="1"/>
  <c r="AD227" i="22"/>
  <c r="Y317" i="19"/>
  <c r="T29" i="16"/>
  <c r="Y18" i="16"/>
  <c r="W8" i="19"/>
  <c r="W18" i="19" s="1"/>
  <c r="Q18" i="16"/>
  <c r="O8" i="19"/>
  <c r="O18" i="19" s="1"/>
  <c r="Y67" i="16"/>
  <c r="W65" i="19"/>
  <c r="W67" i="19" s="1"/>
  <c r="U46" i="16"/>
  <c r="S39" i="19"/>
  <c r="S46" i="19" s="1"/>
  <c r="AG325" i="16"/>
  <c r="AE392" i="22"/>
  <c r="AG366" i="16"/>
  <c r="AE463" i="22" s="1"/>
  <c r="AE453" i="22"/>
  <c r="R29" i="16"/>
  <c r="Z18" i="16"/>
  <c r="X8" i="19"/>
  <c r="X18" i="19" s="1"/>
  <c r="AG346" i="16"/>
  <c r="AE443" i="22" s="1"/>
  <c r="AE441" i="22"/>
  <c r="Q38" i="16"/>
  <c r="O36" i="19"/>
  <c r="O38" i="19" s="1"/>
  <c r="AF346" i="16"/>
  <c r="AD443" i="22" s="1"/>
  <c r="AD441" i="22"/>
  <c r="AA18" i="16"/>
  <c r="Y8" i="19"/>
  <c r="Y18" i="19" s="1"/>
  <c r="O317" i="19"/>
  <c r="U18" i="16"/>
  <c r="S8" i="19"/>
  <c r="S18" i="19" s="1"/>
  <c r="V67" i="16"/>
  <c r="T65" i="19"/>
  <c r="T67" i="19" s="1"/>
  <c r="Y38" i="16"/>
  <c r="W36" i="19"/>
  <c r="W38" i="19" s="1"/>
  <c r="Y131" i="19"/>
  <c r="Q46" i="16"/>
  <c r="O39" i="19"/>
  <c r="O46" i="19" s="1"/>
  <c r="AG139" i="16"/>
  <c r="AE179" i="22"/>
  <c r="AF36" i="16"/>
  <c r="AF38" i="16" s="1"/>
  <c r="AI36" i="16"/>
  <c r="P38" i="16"/>
  <c r="AF204" i="16"/>
  <c r="AD276" i="22" s="1"/>
  <c r="AD266" i="22"/>
  <c r="AG39" i="16"/>
  <c r="AG46" i="16" s="1"/>
  <c r="S46" i="16"/>
  <c r="AF131" i="16"/>
  <c r="AD178" i="22" s="1"/>
  <c r="AD176" i="22"/>
  <c r="AI65" i="16"/>
  <c r="P67" i="16"/>
  <c r="AF65" i="16"/>
  <c r="AF67" i="16" s="1"/>
  <c r="X38" i="16"/>
  <c r="V36" i="19"/>
  <c r="V38" i="19" s="1"/>
  <c r="AF325" i="16"/>
  <c r="AD392" i="22"/>
  <c r="T87" i="16"/>
  <c r="R99" i="19"/>
  <c r="R99" i="22"/>
  <c r="V29" i="16"/>
  <c r="T19" i="19"/>
  <c r="T29" i="19" s="1"/>
  <c r="Z29" i="16"/>
  <c r="X19" i="19"/>
  <c r="X29" i="19" s="1"/>
  <c r="AF224" i="16"/>
  <c r="AD298" i="22" s="1"/>
  <c r="AD294" i="22"/>
  <c r="V46" i="16"/>
  <c r="T39" i="19"/>
  <c r="T46" i="19" s="1"/>
  <c r="R38" i="16"/>
  <c r="Q67" i="16"/>
  <c r="O65" i="19"/>
  <c r="O67" i="19" s="1"/>
  <c r="S7" i="19"/>
  <c r="AI8" i="16"/>
  <c r="AF8" i="16"/>
  <c r="AF18" i="16" s="1"/>
  <c r="P18" i="16"/>
  <c r="AG160" i="16"/>
  <c r="AE209" i="22" s="1"/>
  <c r="AE207" i="22"/>
  <c r="AG224" i="16"/>
  <c r="AE298" i="22" s="1"/>
  <c r="AE294" i="22"/>
  <c r="AF232" i="16"/>
  <c r="AD299" i="22"/>
  <c r="Z87" i="16"/>
  <c r="X99" i="19"/>
  <c r="X99" i="22"/>
  <c r="X77" i="19"/>
  <c r="X87" i="19" s="1"/>
  <c r="AG317" i="16"/>
  <c r="AE391" i="22" s="1"/>
  <c r="AE387" i="22"/>
  <c r="AF160" i="16"/>
  <c r="AD209" i="22" s="1"/>
  <c r="AD207" i="22"/>
  <c r="Z46" i="16"/>
  <c r="X39" i="19"/>
  <c r="X46" i="19" s="1"/>
  <c r="Y346" i="19"/>
  <c r="AF273" i="16"/>
  <c r="AD370" i="22" s="1"/>
  <c r="AD360" i="22"/>
  <c r="AG215" i="16"/>
  <c r="AE277" i="22"/>
  <c r="AG180" i="16"/>
  <c r="AE252" i="22" s="1"/>
  <c r="AE227" i="22"/>
  <c r="V38" i="16"/>
  <c r="T36" i="19"/>
  <c r="T38" i="19" s="1"/>
  <c r="Y46" i="16"/>
  <c r="W39" i="19"/>
  <c r="W46" i="19" s="1"/>
  <c r="W38" i="16"/>
  <c r="U36" i="19"/>
  <c r="U38" i="19" s="1"/>
  <c r="AG253" i="16"/>
  <c r="AE350" i="22" s="1"/>
  <c r="AE348" i="22"/>
  <c r="X29" i="16"/>
  <c r="V19" i="19"/>
  <c r="V29" i="19" s="1"/>
  <c r="U5" i="16"/>
  <c r="X46" i="16"/>
  <c r="V39" i="19"/>
  <c r="V46" i="19" s="1"/>
  <c r="S67" i="16"/>
  <c r="AG65" i="16"/>
  <c r="AG67" i="16" s="1"/>
  <c r="AI19" i="16"/>
  <c r="AF19" i="16"/>
  <c r="AF29" i="16" s="1"/>
  <c r="P29" i="16"/>
  <c r="AG19" i="16"/>
  <c r="AG29" i="16" s="1"/>
  <c r="S29" i="16"/>
  <c r="Y325" i="19"/>
  <c r="X18" i="16"/>
  <c r="V8" i="19"/>
  <c r="V18" i="19" s="1"/>
  <c r="AF215" i="16"/>
  <c r="AD277" i="22"/>
  <c r="AF139" i="16"/>
  <c r="AD179" i="22"/>
  <c r="V18" i="16"/>
  <c r="T8" i="19"/>
  <c r="T18" i="19" s="1"/>
  <c r="W29" i="16"/>
  <c r="U19" i="19"/>
  <c r="U29" i="19" s="1"/>
  <c r="AG77" i="16"/>
  <c r="S87" i="16"/>
  <c r="Q99" i="19"/>
  <c r="Q99" i="22"/>
  <c r="U29" i="16"/>
  <c r="S19" i="19"/>
  <c r="S29" i="19" s="1"/>
  <c r="AD453" i="22"/>
  <c r="AF366" i="16"/>
  <c r="AD463" i="22" s="1"/>
  <c r="X87" i="16"/>
  <c r="V99" i="19"/>
  <c r="V99" i="22"/>
  <c r="V77" i="19"/>
  <c r="V87" i="19" s="1"/>
  <c r="S18" i="16"/>
  <c r="AG8" i="16"/>
  <c r="U38" i="16"/>
  <c r="S36" i="19"/>
  <c r="S38" i="19" s="1"/>
  <c r="U67" i="16"/>
  <c r="S65" i="19"/>
  <c r="S67" i="19" s="1"/>
  <c r="AG232" i="16"/>
  <c r="AE299" i="22"/>
  <c r="W87" i="16"/>
  <c r="U99" i="19"/>
  <c r="U99" i="22"/>
  <c r="U77" i="19"/>
  <c r="U87" i="19" s="1"/>
  <c r="AI39" i="16"/>
  <c r="AF39" i="16"/>
  <c r="AF46" i="16" s="1"/>
  <c r="P46" i="16"/>
  <c r="AA87" i="16"/>
  <c r="Y99" i="19"/>
  <c r="Y99" i="22"/>
  <c r="Y77" i="19"/>
  <c r="Y87" i="19" s="1"/>
  <c r="AG131" i="16"/>
  <c r="AE178" i="22" s="1"/>
  <c r="AE176" i="22"/>
  <c r="X67" i="16"/>
  <c r="V65" i="19"/>
  <c r="V67" i="19" s="1"/>
  <c r="AF317" i="16"/>
  <c r="AD391" i="22" s="1"/>
  <c r="AD387" i="22"/>
  <c r="T67" i="16"/>
  <c r="Z38" i="16"/>
  <c r="X36" i="19"/>
  <c r="X38" i="19" s="1"/>
  <c r="AG204" i="16"/>
  <c r="AE276" i="22" s="1"/>
  <c r="AE266" i="22"/>
  <c r="Q29" i="16"/>
  <c r="O19" i="19"/>
  <c r="O29" i="19" s="1"/>
  <c r="Y87" i="16"/>
  <c r="W99" i="19"/>
  <c r="W99" i="22"/>
  <c r="W77" i="19"/>
  <c r="W87" i="19" s="1"/>
  <c r="R87" i="16"/>
  <c r="P99" i="19"/>
  <c r="P99" i="22"/>
  <c r="Z67" i="16"/>
  <c r="X65" i="19"/>
  <c r="X67" i="19" s="1"/>
  <c r="R18" i="16"/>
  <c r="AF253" i="16"/>
  <c r="AD350" i="22" s="1"/>
  <c r="AD348" i="22"/>
  <c r="AI77" i="16"/>
  <c r="AF77" i="16"/>
  <c r="P87" i="16"/>
  <c r="N99" i="19"/>
  <c r="N99" i="22"/>
  <c r="AG273" i="16"/>
  <c r="AE370" i="22" s="1"/>
  <c r="AE360" i="22"/>
  <c r="AG36" i="16"/>
  <c r="AG38" i="16" s="1"/>
  <c r="S38" i="16"/>
  <c r="W67" i="16"/>
  <c r="U65" i="19"/>
  <c r="U67" i="19" s="1"/>
  <c r="Y29" i="16"/>
  <c r="W19" i="19"/>
  <c r="W29" i="19" s="1"/>
  <c r="V87" i="16"/>
  <c r="T99" i="19"/>
  <c r="T99" i="22"/>
  <c r="T77" i="19"/>
  <c r="T87" i="19" s="1"/>
  <c r="Q87" i="16"/>
  <c r="O99" i="19"/>
  <c r="O99" i="22"/>
  <c r="O77" i="19"/>
  <c r="O87" i="19" s="1"/>
  <c r="S190" i="19" l="1"/>
  <c r="T190" i="19"/>
  <c r="T97" i="19"/>
  <c r="T98" i="19" s="1"/>
  <c r="T283" i="19"/>
  <c r="Q191" i="16"/>
  <c r="Q193" i="16"/>
  <c r="O265" i="22" s="1"/>
  <c r="Y191" i="16"/>
  <c r="Y193" i="16"/>
  <c r="W265" i="22" s="1"/>
  <c r="Q98" i="16"/>
  <c r="O130" i="22" s="1"/>
  <c r="Q100" i="16"/>
  <c r="Y98" i="16"/>
  <c r="W130" i="22" s="1"/>
  <c r="Y100" i="16"/>
  <c r="Q284" i="16"/>
  <c r="Q286" i="16"/>
  <c r="Y284" i="16"/>
  <c r="Y286" i="16"/>
  <c r="AF87" i="16"/>
  <c r="AD99" i="22"/>
  <c r="U283" i="19"/>
  <c r="R191" i="16"/>
  <c r="R193" i="16"/>
  <c r="P265" i="22" s="1"/>
  <c r="Z191" i="16"/>
  <c r="Z193" i="16"/>
  <c r="X265" i="22" s="1"/>
  <c r="R98" i="16"/>
  <c r="P130" i="22" s="1"/>
  <c r="R100" i="16"/>
  <c r="Z98" i="16"/>
  <c r="X130" i="22" s="1"/>
  <c r="Z100" i="16"/>
  <c r="R284" i="16"/>
  <c r="R286" i="16"/>
  <c r="Z284" i="16"/>
  <c r="Z286" i="16"/>
  <c r="AG99" i="19"/>
  <c r="Q190" i="19"/>
  <c r="AG87" i="16"/>
  <c r="AE99" i="22"/>
  <c r="AG18" i="16"/>
  <c r="S5" i="19"/>
  <c r="Y190" i="19"/>
  <c r="Q97" i="19"/>
  <c r="Y97" i="19"/>
  <c r="Y98" i="19" s="1"/>
  <c r="Q283" i="19"/>
  <c r="Y283" i="19"/>
  <c r="V284" i="16"/>
  <c r="V286" i="16"/>
  <c r="R97" i="19"/>
  <c r="R100" i="19" s="1"/>
  <c r="R283" i="19"/>
  <c r="W191" i="16"/>
  <c r="W193" i="16"/>
  <c r="U265" i="22" s="1"/>
  <c r="W98" i="16"/>
  <c r="U130" i="22" s="1"/>
  <c r="W100" i="16"/>
  <c r="W284" i="16"/>
  <c r="W286" i="16"/>
  <c r="AD99" i="19"/>
  <c r="AE99" i="19"/>
  <c r="R190" i="19"/>
  <c r="S97" i="19"/>
  <c r="S98" i="19" s="1"/>
  <c r="S283" i="19"/>
  <c r="AF190" i="16"/>
  <c r="P191" i="16"/>
  <c r="P193" i="16"/>
  <c r="N265" i="22" s="1"/>
  <c r="X191" i="16"/>
  <c r="X193" i="16"/>
  <c r="V265" i="22" s="1"/>
  <c r="AF97" i="16"/>
  <c r="P98" i="16"/>
  <c r="N130" i="22" s="1"/>
  <c r="P100" i="16"/>
  <c r="X98" i="16"/>
  <c r="V130" i="22" s="1"/>
  <c r="X100" i="16"/>
  <c r="AF283" i="16"/>
  <c r="P284" i="16"/>
  <c r="P286" i="16"/>
  <c r="X284" i="16"/>
  <c r="X286" i="16"/>
  <c r="AI97" i="16" l="1"/>
  <c r="AI283" i="16"/>
  <c r="AI190" i="16"/>
  <c r="P5" i="16"/>
  <c r="P7" i="16"/>
  <c r="T5" i="16"/>
  <c r="T7" i="16"/>
  <c r="X4" i="19"/>
  <c r="P4" i="19"/>
  <c r="R129" i="19"/>
  <c r="R131" i="19" s="1"/>
  <c r="R170" i="19"/>
  <c r="R180" i="19" s="1"/>
  <c r="N315" i="19"/>
  <c r="P356" i="19"/>
  <c r="P366" i="19" s="1"/>
  <c r="P158" i="19"/>
  <c r="P160" i="19" s="1"/>
  <c r="U98" i="16"/>
  <c r="S130" i="22" s="1"/>
  <c r="U100" i="16"/>
  <c r="U191" i="16"/>
  <c r="U193" i="16"/>
  <c r="S265" i="22" s="1"/>
  <c r="X97" i="19"/>
  <c r="X190" i="19"/>
  <c r="O190" i="19"/>
  <c r="T284" i="16"/>
  <c r="T286" i="16"/>
  <c r="R112" i="19"/>
  <c r="R122" i="19" s="1"/>
  <c r="R225" i="19"/>
  <c r="R232" i="19" s="1"/>
  <c r="R222" i="19"/>
  <c r="R224" i="19" s="1"/>
  <c r="N222" i="19"/>
  <c r="AG97" i="16"/>
  <c r="S98" i="16"/>
  <c r="Q130" i="22" s="1"/>
  <c r="S100" i="16"/>
  <c r="AA191" i="16"/>
  <c r="AA193" i="16"/>
  <c r="Y265" i="22" s="1"/>
  <c r="P287" i="19"/>
  <c r="P297" i="19" s="1"/>
  <c r="N97" i="19"/>
  <c r="U190" i="19"/>
  <c r="R5" i="16"/>
  <c r="R7" i="16"/>
  <c r="V5" i="16"/>
  <c r="V7" i="16"/>
  <c r="T4" i="19"/>
  <c r="V4" i="19"/>
  <c r="Q4" i="19"/>
  <c r="Q356" i="19"/>
  <c r="Q158" i="19"/>
  <c r="V98" i="16"/>
  <c r="T130" i="22" s="1"/>
  <c r="V100" i="16"/>
  <c r="Y193" i="19"/>
  <c r="Y191" i="19"/>
  <c r="R287" i="19"/>
  <c r="R297" i="19" s="1"/>
  <c r="P97" i="19"/>
  <c r="P190" i="19"/>
  <c r="N318" i="19"/>
  <c r="AG190" i="16"/>
  <c r="S191" i="16"/>
  <c r="S193" i="16"/>
  <c r="Q265" i="22" s="1"/>
  <c r="Y100" i="19"/>
  <c r="U286" i="19"/>
  <c r="U284" i="19"/>
  <c r="P225" i="19"/>
  <c r="P232" i="19" s="1"/>
  <c r="P222" i="19"/>
  <c r="P224" i="19" s="1"/>
  <c r="T100" i="19"/>
  <c r="N132" i="19"/>
  <c r="Z5" i="16"/>
  <c r="Z7" i="16"/>
  <c r="R4" i="19"/>
  <c r="R344" i="19"/>
  <c r="R346" i="19" s="1"/>
  <c r="N170" i="19"/>
  <c r="R263" i="19"/>
  <c r="R273" i="19" s="1"/>
  <c r="N194" i="19"/>
  <c r="W283" i="19"/>
  <c r="Q193" i="19"/>
  <c r="Q112" i="19"/>
  <c r="Q225" i="19"/>
  <c r="Q222" i="19"/>
  <c r="Q251" i="19"/>
  <c r="T284" i="19"/>
  <c r="T286" i="19"/>
  <c r="Y4" i="19"/>
  <c r="S286" i="19"/>
  <c r="S284" i="19"/>
  <c r="R318" i="19"/>
  <c r="R325" i="19" s="1"/>
  <c r="T98" i="16"/>
  <c r="R130" i="22" s="1"/>
  <c r="T100" i="16"/>
  <c r="T191" i="16"/>
  <c r="T193" i="16"/>
  <c r="R265" i="22" s="1"/>
  <c r="O283" i="19"/>
  <c r="AA284" i="16"/>
  <c r="AA286" i="16"/>
  <c r="N251" i="19"/>
  <c r="P132" i="19"/>
  <c r="P139" i="19" s="1"/>
  <c r="N112" i="19"/>
  <c r="N225" i="19"/>
  <c r="S191" i="19"/>
  <c r="S193" i="19"/>
  <c r="R356" i="19"/>
  <c r="R366" i="19" s="1"/>
  <c r="R158" i="19"/>
  <c r="R160" i="19" s="1"/>
  <c r="R193" i="19"/>
  <c r="Q170" i="19"/>
  <c r="Q318" i="19"/>
  <c r="P344" i="19"/>
  <c r="P346" i="19" s="1"/>
  <c r="P129" i="19"/>
  <c r="P131" i="19" s="1"/>
  <c r="P170" i="19"/>
  <c r="P180" i="19" s="1"/>
  <c r="Q286" i="19"/>
  <c r="P318" i="19"/>
  <c r="P325" i="19" s="1"/>
  <c r="N344" i="19"/>
  <c r="N129" i="19"/>
  <c r="V190" i="19"/>
  <c r="R132" i="19"/>
  <c r="R139" i="19" s="1"/>
  <c r="R205" i="19"/>
  <c r="R215" i="19" s="1"/>
  <c r="R194" i="19"/>
  <c r="R204" i="19" s="1"/>
  <c r="AG283" i="16"/>
  <c r="S284" i="16"/>
  <c r="S286" i="16"/>
  <c r="V283" i="19"/>
  <c r="P101" i="19"/>
  <c r="P111" i="19" s="1"/>
  <c r="AA5" i="16"/>
  <c r="AA7" i="16"/>
  <c r="Y5" i="16"/>
  <c r="Y7" i="16"/>
  <c r="W4" i="19"/>
  <c r="P315" i="19"/>
  <c r="P317" i="19" s="1"/>
  <c r="Q129" i="19"/>
  <c r="U284" i="16"/>
  <c r="U286" i="16"/>
  <c r="X283" i="19"/>
  <c r="R251" i="19"/>
  <c r="R253" i="19" s="1"/>
  <c r="Q287" i="19"/>
  <c r="R101" i="19"/>
  <c r="R111" i="19" s="1"/>
  <c r="W97" i="19"/>
  <c r="P263" i="19"/>
  <c r="P273" i="19" s="1"/>
  <c r="N283" i="19"/>
  <c r="N190" i="19"/>
  <c r="N263" i="19"/>
  <c r="P205" i="19"/>
  <c r="P215" i="19" s="1"/>
  <c r="P194" i="19"/>
  <c r="P204" i="19" s="1"/>
  <c r="N4" i="19"/>
  <c r="V191" i="16"/>
  <c r="V193" i="16"/>
  <c r="T265" i="22" s="1"/>
  <c r="P283" i="19"/>
  <c r="O97" i="19"/>
  <c r="Q132" i="19"/>
  <c r="Q205" i="19"/>
  <c r="Q194" i="19"/>
  <c r="R315" i="19"/>
  <c r="R317" i="19" s="1"/>
  <c r="N205" i="19"/>
  <c r="S5" i="16"/>
  <c r="S7" i="16"/>
  <c r="X5" i="16"/>
  <c r="X7" i="16"/>
  <c r="Q315" i="19"/>
  <c r="S100" i="19"/>
  <c r="Q344" i="19"/>
  <c r="R286" i="19"/>
  <c r="Y284" i="19"/>
  <c r="Y286" i="19"/>
  <c r="N356" i="19"/>
  <c r="N158" i="19"/>
  <c r="W190" i="19"/>
  <c r="P251" i="19"/>
  <c r="P253" i="19" s="1"/>
  <c r="AA98" i="16"/>
  <c r="Y130" i="22" s="1"/>
  <c r="AA100" i="16"/>
  <c r="Q101" i="19"/>
  <c r="V97" i="19"/>
  <c r="Q263" i="19"/>
  <c r="Q100" i="19"/>
  <c r="N287" i="19"/>
  <c r="P112" i="19"/>
  <c r="P122" i="19" s="1"/>
  <c r="U97" i="19"/>
  <c r="N101" i="19"/>
  <c r="T193" i="19"/>
  <c r="T191" i="19"/>
  <c r="AG4" i="16"/>
  <c r="AF4" i="16"/>
  <c r="AE97" i="19" l="1"/>
  <c r="AE283" i="19"/>
  <c r="Q284" i="19"/>
  <c r="Q98" i="19"/>
  <c r="Q191" i="19"/>
  <c r="Q39" i="19"/>
  <c r="AD263" i="19"/>
  <c r="AD273" i="19" s="1"/>
  <c r="AG263" i="19"/>
  <c r="N273" i="19"/>
  <c r="N263" i="20"/>
  <c r="P8" i="19"/>
  <c r="P18" i="19" s="1"/>
  <c r="V193" i="19"/>
  <c r="V191" i="19"/>
  <c r="Q19" i="19"/>
  <c r="P193" i="19"/>
  <c r="P191" i="19"/>
  <c r="Q366" i="19"/>
  <c r="AE356" i="19"/>
  <c r="AE366" i="19" s="1"/>
  <c r="T5" i="19"/>
  <c r="T7" i="19"/>
  <c r="O193" i="19"/>
  <c r="O191" i="19"/>
  <c r="AG97" i="19"/>
  <c r="X98" i="19"/>
  <c r="X100" i="19"/>
  <c r="AG283" i="19"/>
  <c r="X286" i="19"/>
  <c r="X284" i="19"/>
  <c r="P36" i="19"/>
  <c r="P38" i="19" s="1"/>
  <c r="R191" i="19"/>
  <c r="AD225" i="19"/>
  <c r="AD232" i="19" s="1"/>
  <c r="AG225" i="19"/>
  <c r="N225" i="20"/>
  <c r="N232" i="19"/>
  <c r="P39" i="19"/>
  <c r="P46" i="19" s="1"/>
  <c r="AD283" i="19"/>
  <c r="O284" i="19"/>
  <c r="O286" i="19"/>
  <c r="Q122" i="19"/>
  <c r="AE112" i="19"/>
  <c r="AE122" i="19" s="1"/>
  <c r="P7" i="19"/>
  <c r="Q111" i="19"/>
  <c r="AE101" i="19"/>
  <c r="AE111" i="19" s="1"/>
  <c r="AE222" i="19"/>
  <c r="AE224" i="19" s="1"/>
  <c r="Q224" i="19"/>
  <c r="N77" i="19"/>
  <c r="Q7" i="19"/>
  <c r="AG315" i="19"/>
  <c r="N317" i="19"/>
  <c r="N315" i="20"/>
  <c r="AD315" i="19"/>
  <c r="AD317" i="19" s="1"/>
  <c r="R77" i="19"/>
  <c r="R87" i="19" s="1"/>
  <c r="O4" i="19"/>
  <c r="AD4" i="19" s="1"/>
  <c r="P65" i="19"/>
  <c r="P67" i="19" s="1"/>
  <c r="N283" i="20"/>
  <c r="N286" i="19"/>
  <c r="N284" i="19"/>
  <c r="Q36" i="19"/>
  <c r="W5" i="19"/>
  <c r="W7" i="19"/>
  <c r="V284" i="19"/>
  <c r="V286" i="19"/>
  <c r="AE190" i="19"/>
  <c r="AD170" i="19"/>
  <c r="AD180" i="19" s="1"/>
  <c r="AG170" i="19"/>
  <c r="N180" i="19"/>
  <c r="N170" i="20"/>
  <c r="AD287" i="19"/>
  <c r="AD297" i="19" s="1"/>
  <c r="AG287" i="19"/>
  <c r="N287" i="20"/>
  <c r="N297" i="19"/>
  <c r="Q131" i="19"/>
  <c r="AE129" i="19"/>
  <c r="AE131" i="19" s="1"/>
  <c r="R39" i="19"/>
  <c r="R46" i="19" s="1"/>
  <c r="AD344" i="19"/>
  <c r="AD346" i="19" s="1"/>
  <c r="AG344" i="19"/>
  <c r="N344" i="20"/>
  <c r="N346" i="19"/>
  <c r="Q77" i="19"/>
  <c r="AD194" i="19"/>
  <c r="AD204" i="19" s="1"/>
  <c r="N194" i="20"/>
  <c r="N204" i="19"/>
  <c r="AG194" i="19"/>
  <c r="R7" i="19"/>
  <c r="N39" i="19"/>
  <c r="P98" i="19"/>
  <c r="P100" i="19"/>
  <c r="Q65" i="19"/>
  <c r="N97" i="20"/>
  <c r="N98" i="19"/>
  <c r="N100" i="19"/>
  <c r="R19" i="19"/>
  <c r="R29" i="19" s="1"/>
  <c r="AG190" i="19"/>
  <c r="X191" i="19"/>
  <c r="X193" i="19"/>
  <c r="R36" i="19"/>
  <c r="R38" i="19" s="1"/>
  <c r="AD205" i="19"/>
  <c r="AD215" i="19" s="1"/>
  <c r="AG205" i="19"/>
  <c r="N205" i="20"/>
  <c r="N215" i="19"/>
  <c r="R65" i="19"/>
  <c r="R67" i="19" s="1"/>
  <c r="N19" i="19"/>
  <c r="W5" i="16"/>
  <c r="W7" i="16"/>
  <c r="U4" i="19"/>
  <c r="AE4" i="19" s="1"/>
  <c r="R284" i="19"/>
  <c r="Q317" i="19"/>
  <c r="AE315" i="19"/>
  <c r="AE317" i="19" s="1"/>
  <c r="N4" i="20"/>
  <c r="N7" i="19"/>
  <c r="W98" i="19"/>
  <c r="W100" i="19"/>
  <c r="AE170" i="19"/>
  <c r="AE180" i="19" s="1"/>
  <c r="Q180" i="19"/>
  <c r="AD112" i="19"/>
  <c r="AD122" i="19" s="1"/>
  <c r="AG112" i="19"/>
  <c r="N112" i="20"/>
  <c r="N122" i="19"/>
  <c r="AD251" i="19"/>
  <c r="AD253" i="19" s="1"/>
  <c r="AG251" i="19"/>
  <c r="N253" i="19"/>
  <c r="N251" i="20"/>
  <c r="AE225" i="19"/>
  <c r="AE232" i="19" s="1"/>
  <c r="Q232" i="19"/>
  <c r="AD132" i="19"/>
  <c r="AD139" i="19" s="1"/>
  <c r="AG132" i="19"/>
  <c r="N139" i="19"/>
  <c r="N132" i="20"/>
  <c r="AD318" i="19"/>
  <c r="AD325" i="19" s="1"/>
  <c r="AG318" i="19"/>
  <c r="N318" i="20"/>
  <c r="N325" i="19"/>
  <c r="AE158" i="19"/>
  <c r="AE160" i="19" s="1"/>
  <c r="Q160" i="19"/>
  <c r="V5" i="19"/>
  <c r="V7" i="19"/>
  <c r="U193" i="19"/>
  <c r="U191" i="19"/>
  <c r="AD222" i="19"/>
  <c r="AD224" i="19" s="1"/>
  <c r="AG222" i="19"/>
  <c r="N222" i="20"/>
  <c r="N224" i="19"/>
  <c r="X5" i="19"/>
  <c r="X7" i="19"/>
  <c r="N191" i="19"/>
  <c r="N190" i="20"/>
  <c r="N193" i="19"/>
  <c r="AD190" i="19"/>
  <c r="R8" i="19"/>
  <c r="R18" i="19" s="1"/>
  <c r="U98" i="19"/>
  <c r="U100" i="19"/>
  <c r="N8" i="19"/>
  <c r="Q204" i="19"/>
  <c r="AE194" i="19"/>
  <c r="AE204" i="19" s="1"/>
  <c r="P286" i="19"/>
  <c r="P284" i="19"/>
  <c r="AE287" i="19"/>
  <c r="AE297" i="19" s="1"/>
  <c r="Q297" i="19"/>
  <c r="N36" i="19"/>
  <c r="P77" i="19"/>
  <c r="P87" i="19" s="1"/>
  <c r="R98" i="19"/>
  <c r="W284" i="19"/>
  <c r="W286" i="19"/>
  <c r="P19" i="19"/>
  <c r="P29" i="19" s="1"/>
  <c r="Q273" i="19"/>
  <c r="AE263" i="19"/>
  <c r="AE273" i="19" s="1"/>
  <c r="Q8" i="19"/>
  <c r="N65" i="19"/>
  <c r="Q346" i="19"/>
  <c r="AE344" i="19"/>
  <c r="AE346" i="19" s="1"/>
  <c r="AE205" i="19"/>
  <c r="AE215" i="19" s="1"/>
  <c r="Q215" i="19"/>
  <c r="V98" i="19"/>
  <c r="V100" i="19"/>
  <c r="W191" i="19"/>
  <c r="W193" i="19"/>
  <c r="AD158" i="19"/>
  <c r="AD160" i="19" s="1"/>
  <c r="AG158" i="19"/>
  <c r="N158" i="20"/>
  <c r="N160" i="19"/>
  <c r="AD97" i="19"/>
  <c r="O98" i="19"/>
  <c r="O100" i="19"/>
  <c r="Q5" i="16"/>
  <c r="Q7" i="16"/>
  <c r="AD101" i="19"/>
  <c r="AD111" i="19" s="1"/>
  <c r="N111" i="19"/>
  <c r="N101" i="20"/>
  <c r="AG101" i="19"/>
  <c r="AD356" i="19"/>
  <c r="AD366" i="19" s="1"/>
  <c r="AG356" i="19"/>
  <c r="N366" i="19"/>
  <c r="N356" i="20"/>
  <c r="AE132" i="19"/>
  <c r="AE139" i="19" s="1"/>
  <c r="Q139" i="19"/>
  <c r="AD129" i="19"/>
  <c r="AD131" i="19" s="1"/>
  <c r="AG129" i="19"/>
  <c r="N131" i="19"/>
  <c r="N129" i="20"/>
  <c r="Q325" i="19"/>
  <c r="AE318" i="19"/>
  <c r="AE325" i="19" s="1"/>
  <c r="Y5" i="19"/>
  <c r="Y7" i="19"/>
  <c r="AE251" i="19"/>
  <c r="AE253" i="19" s="1"/>
  <c r="Q253" i="19"/>
  <c r="AI4" i="16"/>
  <c r="AG4" i="19" l="1"/>
  <c r="AB521" i="14"/>
  <c r="V319" i="14"/>
  <c r="BS158" i="20"/>
  <c r="N158" i="21"/>
  <c r="O158" i="20"/>
  <c r="O158" i="21" s="1"/>
  <c r="N160" i="20"/>
  <c r="BS160" i="20" s="1"/>
  <c r="AD8" i="19"/>
  <c r="AD18" i="19" s="1"/>
  <c r="N18" i="19"/>
  <c r="N8" i="20"/>
  <c r="AG8" i="19"/>
  <c r="BS318" i="20"/>
  <c r="N318" i="21"/>
  <c r="N325" i="20"/>
  <c r="BS325" i="20" s="1"/>
  <c r="O318" i="20"/>
  <c r="O318" i="21" s="1"/>
  <c r="R5" i="19"/>
  <c r="Q87" i="19"/>
  <c r="AE77" i="19"/>
  <c r="AE87" i="19" s="1"/>
  <c r="BS170" i="20"/>
  <c r="N180" i="20"/>
  <c r="BS180" i="20" s="1"/>
  <c r="O170" i="20"/>
  <c r="O170" i="21" s="1"/>
  <c r="N170" i="21"/>
  <c r="AD77" i="19"/>
  <c r="AD87" i="19" s="1"/>
  <c r="N87" i="19"/>
  <c r="AG77" i="19"/>
  <c r="N77" i="20"/>
  <c r="BS225" i="20"/>
  <c r="O225" i="20"/>
  <c r="O225" i="21" s="1"/>
  <c r="N225" i="21"/>
  <c r="N232" i="20"/>
  <c r="BS232" i="20" s="1"/>
  <c r="BS263" i="20"/>
  <c r="N263" i="21"/>
  <c r="O263" i="20"/>
  <c r="O263" i="21" s="1"/>
  <c r="N273" i="20"/>
  <c r="BS273" i="20" s="1"/>
  <c r="W319" i="14"/>
  <c r="BS129" i="20"/>
  <c r="N129" i="21"/>
  <c r="N131" i="20"/>
  <c r="BS131" i="20" s="1"/>
  <c r="O129" i="20"/>
  <c r="O129" i="21" s="1"/>
  <c r="BS356" i="20"/>
  <c r="N366" i="20"/>
  <c r="BS366" i="20" s="1"/>
  <c r="N356" i="21"/>
  <c r="O356" i="20"/>
  <c r="O356" i="21" s="1"/>
  <c r="Q18" i="19"/>
  <c r="AE8" i="19"/>
  <c r="AE18" i="19" s="1"/>
  <c r="BS190" i="20"/>
  <c r="N190" i="21"/>
  <c r="N191" i="20"/>
  <c r="BS191" i="20" s="1"/>
  <c r="N193" i="20"/>
  <c r="BS193" i="20" s="1"/>
  <c r="O190" i="20"/>
  <c r="O190" i="21" s="1"/>
  <c r="BS4" i="20"/>
  <c r="N7" i="20"/>
  <c r="BS7" i="20" s="1"/>
  <c r="O4" i="20"/>
  <c r="O4" i="21" s="1"/>
  <c r="N4" i="21"/>
  <c r="Q5" i="19"/>
  <c r="X319" i="14"/>
  <c r="BS251" i="20"/>
  <c r="O251" i="20"/>
  <c r="O251" i="21" s="1"/>
  <c r="N251" i="21"/>
  <c r="N253" i="20"/>
  <c r="BS253" i="20" s="1"/>
  <c r="BS344" i="20"/>
  <c r="N346" i="20"/>
  <c r="BS346" i="20" s="1"/>
  <c r="N344" i="21"/>
  <c r="O344" i="20"/>
  <c r="O344" i="21" s="1"/>
  <c r="P5" i="19"/>
  <c r="Q29" i="19"/>
  <c r="AE19" i="19"/>
  <c r="AE29" i="19" s="1"/>
  <c r="X111" i="14"/>
  <c r="Q319" i="14"/>
  <c r="Y319" i="14"/>
  <c r="AD36" i="19"/>
  <c r="AD38" i="19" s="1"/>
  <c r="N38" i="19"/>
  <c r="AG36" i="19"/>
  <c r="N36" i="20"/>
  <c r="BS132" i="20"/>
  <c r="N132" i="21"/>
  <c r="O132" i="20"/>
  <c r="O132" i="21" s="1"/>
  <c r="N139" i="20"/>
  <c r="BS139" i="20" s="1"/>
  <c r="BS287" i="20"/>
  <c r="N297" i="20"/>
  <c r="BS297" i="20" s="1"/>
  <c r="N287" i="21"/>
  <c r="O287" i="20"/>
  <c r="O287" i="21" s="1"/>
  <c r="Q38" i="19"/>
  <c r="AE36" i="19"/>
  <c r="AE38" i="19" s="1"/>
  <c r="W215" i="14"/>
  <c r="Q111" i="14"/>
  <c r="Y111" i="14"/>
  <c r="R319" i="14"/>
  <c r="Z319" i="14"/>
  <c r="BS194" i="20"/>
  <c r="N194" i="21"/>
  <c r="N204" i="20"/>
  <c r="BS204" i="20" s="1"/>
  <c r="O194" i="20"/>
  <c r="O194" i="21" s="1"/>
  <c r="O7" i="19"/>
  <c r="O5" i="19"/>
  <c r="X215" i="14"/>
  <c r="R111" i="14"/>
  <c r="Z111" i="14"/>
  <c r="S319" i="14"/>
  <c r="AA319" i="14"/>
  <c r="BS97" i="20"/>
  <c r="N97" i="21"/>
  <c r="N98" i="20"/>
  <c r="BS98" i="20" s="1"/>
  <c r="O97" i="20"/>
  <c r="N100" i="20"/>
  <c r="BS100" i="20" s="1"/>
  <c r="BS315" i="20"/>
  <c r="N317" i="20"/>
  <c r="BS317" i="20" s="1"/>
  <c r="N315" i="21"/>
  <c r="O315" i="20"/>
  <c r="O315" i="21" s="1"/>
  <c r="S111" i="14"/>
  <c r="AA111" i="14"/>
  <c r="T319" i="14"/>
  <c r="AB417" i="14"/>
  <c r="AB319" i="14"/>
  <c r="BS101" i="20"/>
  <c r="N101" i="21"/>
  <c r="O101" i="20"/>
  <c r="O101" i="21" s="1"/>
  <c r="N111" i="20"/>
  <c r="BS111" i="20" s="1"/>
  <c r="AD65" i="19"/>
  <c r="AD67" i="19" s="1"/>
  <c r="N67" i="19"/>
  <c r="AG65" i="19"/>
  <c r="N65" i="20"/>
  <c r="BS222" i="20"/>
  <c r="O222" i="20"/>
  <c r="O222" i="21" s="1"/>
  <c r="N222" i="21"/>
  <c r="N224" i="20"/>
  <c r="BS224" i="20" s="1"/>
  <c r="N5" i="19"/>
  <c r="U7" i="19"/>
  <c r="U5" i="19"/>
  <c r="BS283" i="20"/>
  <c r="N283" i="21"/>
  <c r="N286" i="20"/>
  <c r="BS286" i="20" s="1"/>
  <c r="O283" i="20"/>
  <c r="O283" i="21" s="1"/>
  <c r="N284" i="20"/>
  <c r="BS284" i="20" s="1"/>
  <c r="Q46" i="19"/>
  <c r="AE39" i="19"/>
  <c r="AE46" i="19" s="1"/>
  <c r="U319" i="14"/>
  <c r="BS112" i="20"/>
  <c r="N112" i="21"/>
  <c r="N122" i="20"/>
  <c r="BS122" i="20" s="1"/>
  <c r="O112" i="20"/>
  <c r="O112" i="21" s="1"/>
  <c r="AD19" i="19"/>
  <c r="AD29" i="19" s="1"/>
  <c r="N29" i="19"/>
  <c r="AG19" i="19"/>
  <c r="N19" i="20"/>
  <c r="BS205" i="20"/>
  <c r="N215" i="20"/>
  <c r="BS215" i="20" s="1"/>
  <c r="O205" i="20"/>
  <c r="O205" i="21" s="1"/>
  <c r="N205" i="21"/>
  <c r="Q67" i="19"/>
  <c r="AE65" i="19"/>
  <c r="AE67" i="19" s="1"/>
  <c r="AD39" i="19"/>
  <c r="AD46" i="19" s="1"/>
  <c r="N46" i="19"/>
  <c r="AG39" i="19"/>
  <c r="N39" i="20"/>
  <c r="AA209" i="14"/>
  <c r="Y417" i="14"/>
  <c r="X209" i="14"/>
  <c r="W313" i="14"/>
  <c r="S417" i="14"/>
  <c r="T417" i="14"/>
  <c r="U417" i="14"/>
  <c r="Q417" i="14"/>
  <c r="R417" i="14"/>
  <c r="AA109" i="14" l="1"/>
  <c r="Q317" i="14"/>
  <c r="U317" i="14"/>
  <c r="Y317" i="14"/>
  <c r="T317" i="14"/>
  <c r="Z317" i="14"/>
  <c r="S317" i="14"/>
  <c r="AA317" i="14"/>
  <c r="Q109" i="14"/>
  <c r="Y109" i="14"/>
  <c r="W317" i="14"/>
  <c r="V317" i="14"/>
  <c r="Z109" i="14"/>
  <c r="O286" i="21"/>
  <c r="O284" i="21"/>
  <c r="O283" i="22"/>
  <c r="O131" i="21"/>
  <c r="O131" i="22" s="1"/>
  <c r="O129" i="22"/>
  <c r="O346" i="21"/>
  <c r="O344" i="22"/>
  <c r="O132" i="22"/>
  <c r="O139" i="21"/>
  <c r="O317" i="21"/>
  <c r="O317" i="22" s="1"/>
  <c r="O315" i="22"/>
  <c r="O190" i="22"/>
  <c r="O193" i="21"/>
  <c r="O191" i="21"/>
  <c r="O287" i="22"/>
  <c r="O297" i="21"/>
  <c r="R215" i="14"/>
  <c r="R313" i="14"/>
  <c r="R213" i="14"/>
  <c r="BS39" i="20"/>
  <c r="N46" i="20"/>
  <c r="BS46" i="20" s="1"/>
  <c r="N39" i="21"/>
  <c r="O39" i="20"/>
  <c r="N205" i="22"/>
  <c r="N215" i="21"/>
  <c r="Q248" i="14"/>
  <c r="BT222" i="20"/>
  <c r="O224" i="20"/>
  <c r="BT224" i="20" s="1"/>
  <c r="P222" i="20"/>
  <c r="P222" i="21" s="1"/>
  <c r="BT101" i="20"/>
  <c r="O111" i="20"/>
  <c r="BT111" i="20" s="1"/>
  <c r="P101" i="20"/>
  <c r="Z257" i="14"/>
  <c r="BT97" i="20"/>
  <c r="O98" i="20"/>
  <c r="BT98" i="20" s="1"/>
  <c r="P97" i="20"/>
  <c r="P97" i="21" s="1"/>
  <c r="O100" i="20"/>
  <c r="BT100" i="20" s="1"/>
  <c r="R123" i="14"/>
  <c r="R8" i="14"/>
  <c r="BT194" i="20"/>
  <c r="P194" i="20"/>
  <c r="P194" i="21" s="1"/>
  <c r="AD194" i="21" s="1"/>
  <c r="O204" i="20"/>
  <c r="BT204" i="20" s="1"/>
  <c r="V88" i="14"/>
  <c r="V202" i="14"/>
  <c r="AA331" i="14"/>
  <c r="U248" i="14"/>
  <c r="Q47" i="14"/>
  <c r="Q153" i="14"/>
  <c r="Q257" i="14"/>
  <c r="O253" i="21"/>
  <c r="O251" i="22"/>
  <c r="R47" i="14"/>
  <c r="R153" i="14"/>
  <c r="AA20" i="14"/>
  <c r="AA144" i="14"/>
  <c r="U331" i="14"/>
  <c r="AA306" i="14"/>
  <c r="W76" i="14"/>
  <c r="W182" i="14"/>
  <c r="W257" i="14"/>
  <c r="T306" i="14"/>
  <c r="BT225" i="20"/>
  <c r="O232" i="20"/>
  <c r="BT232" i="20" s="1"/>
  <c r="P225" i="20"/>
  <c r="P225" i="21" s="1"/>
  <c r="AD225" i="21" s="1"/>
  <c r="N180" i="21"/>
  <c r="N170" i="22"/>
  <c r="BT318" i="20"/>
  <c r="O325" i="20"/>
  <c r="BT325" i="20" s="1"/>
  <c r="P318" i="20"/>
  <c r="P318" i="21" s="1"/>
  <c r="AD318" i="21" s="1"/>
  <c r="O160" i="21"/>
  <c r="O158" i="22"/>
  <c r="U161" i="14"/>
  <c r="U50" i="14"/>
  <c r="S227" i="14"/>
  <c r="Z521" i="14"/>
  <c r="X123" i="14"/>
  <c r="X8" i="14"/>
  <c r="V50" i="14"/>
  <c r="V161" i="14"/>
  <c r="X331" i="14"/>
  <c r="R227" i="14"/>
  <c r="N101" i="22"/>
  <c r="N111" i="21"/>
  <c r="X265" i="14"/>
  <c r="Z76" i="14"/>
  <c r="Z182" i="14"/>
  <c r="T390" i="14"/>
  <c r="Y369" i="14"/>
  <c r="Q227" i="14"/>
  <c r="T286" i="14"/>
  <c r="Z209" i="14"/>
  <c r="U202" i="14"/>
  <c r="U88" i="14"/>
  <c r="Z123" i="14"/>
  <c r="Z8" i="14"/>
  <c r="X161" i="14"/>
  <c r="X50" i="14"/>
  <c r="R331" i="14"/>
  <c r="S369" i="14"/>
  <c r="R317" i="14"/>
  <c r="T76" i="14"/>
  <c r="T182" i="14"/>
  <c r="AA8" i="14"/>
  <c r="AA123" i="14"/>
  <c r="X410" i="14"/>
  <c r="X109" i="14"/>
  <c r="S265" i="14"/>
  <c r="U76" i="14"/>
  <c r="U182" i="14"/>
  <c r="R50" i="14"/>
  <c r="R161" i="14"/>
  <c r="Y410" i="14"/>
  <c r="V361" i="14"/>
  <c r="R306" i="14"/>
  <c r="Z410" i="14"/>
  <c r="W361" i="14"/>
  <c r="T144" i="14"/>
  <c r="T20" i="14"/>
  <c r="BT263" i="20"/>
  <c r="O273" i="20"/>
  <c r="BT273" i="20" s="1"/>
  <c r="P263" i="20"/>
  <c r="P263" i="21" s="1"/>
  <c r="BT170" i="20"/>
  <c r="O180" i="20"/>
  <c r="BT180" i="20" s="1"/>
  <c r="P170" i="20"/>
  <c r="P170" i="21" s="1"/>
  <c r="W286" i="14"/>
  <c r="T361" i="14"/>
  <c r="S88" i="14"/>
  <c r="S202" i="14"/>
  <c r="Y248" i="14"/>
  <c r="X369" i="14"/>
  <c r="V286" i="14"/>
  <c r="BS65" i="20"/>
  <c r="O65" i="20"/>
  <c r="N67" i="20"/>
  <c r="BS67" i="20" s="1"/>
  <c r="N65" i="21"/>
  <c r="Y313" i="14"/>
  <c r="Y215" i="14"/>
  <c r="Y213" i="14"/>
  <c r="V47" i="14"/>
  <c r="V153" i="14"/>
  <c r="S361" i="14"/>
  <c r="R257" i="14"/>
  <c r="BT315" i="20"/>
  <c r="P315" i="20"/>
  <c r="P315" i="21" s="1"/>
  <c r="O317" i="20"/>
  <c r="BT317" i="20" s="1"/>
  <c r="N100" i="21"/>
  <c r="N98" i="21"/>
  <c r="N97" i="22"/>
  <c r="X213" i="14"/>
  <c r="AA248" i="14"/>
  <c r="S182" i="14"/>
  <c r="S76" i="14"/>
  <c r="N194" i="22"/>
  <c r="N204" i="21"/>
  <c r="R265" i="14"/>
  <c r="Y144" i="14"/>
  <c r="Y20" i="14"/>
  <c r="T8" i="14"/>
  <c r="T123" i="14"/>
  <c r="Y153" i="14"/>
  <c r="Y47" i="14"/>
  <c r="V227" i="14"/>
  <c r="Z306" i="14"/>
  <c r="N253" i="21"/>
  <c r="N251" i="22"/>
  <c r="W209" i="14"/>
  <c r="W111" i="14"/>
  <c r="W109" i="14"/>
  <c r="X88" i="14"/>
  <c r="X202" i="14"/>
  <c r="Z47" i="14"/>
  <c r="Z153" i="14"/>
  <c r="Y286" i="14"/>
  <c r="U265" i="14"/>
  <c r="V8" i="14"/>
  <c r="V123" i="14"/>
  <c r="AA410" i="14"/>
  <c r="V331" i="14"/>
  <c r="N273" i="21"/>
  <c r="N263" i="22"/>
  <c r="BS77" i="20"/>
  <c r="N87" i="20"/>
  <c r="BS87" i="20" s="1"/>
  <c r="N77" i="21"/>
  <c r="O77" i="20"/>
  <c r="O77" i="21" s="1"/>
  <c r="N325" i="21"/>
  <c r="N318" i="22"/>
  <c r="BT158" i="20"/>
  <c r="P158" i="20"/>
  <c r="O160" i="20"/>
  <c r="BT160" i="20" s="1"/>
  <c r="R88" i="14"/>
  <c r="R202" i="14"/>
  <c r="W123" i="14"/>
  <c r="W8" i="14"/>
  <c r="W369" i="14"/>
  <c r="Z369" i="14"/>
  <c r="R521" i="14"/>
  <c r="AA521" i="14"/>
  <c r="BT205" i="20"/>
  <c r="O215" i="20"/>
  <c r="BT215" i="20" s="1"/>
  <c r="P205" i="20"/>
  <c r="O112" i="22"/>
  <c r="O122" i="21"/>
  <c r="V521" i="14"/>
  <c r="O122" i="20"/>
  <c r="BT122" i="20" s="1"/>
  <c r="BT112" i="20"/>
  <c r="P112" i="20"/>
  <c r="P112" i="21" s="1"/>
  <c r="AA88" i="14"/>
  <c r="AA202" i="14"/>
  <c r="Q521" i="14"/>
  <c r="U521" i="14"/>
  <c r="W521" i="14"/>
  <c r="AB209" i="14"/>
  <c r="AB111" i="14"/>
  <c r="U410" i="14"/>
  <c r="Q313" i="14"/>
  <c r="Q215" i="14"/>
  <c r="Q213" i="14"/>
  <c r="W144" i="14"/>
  <c r="W20" i="14"/>
  <c r="U286" i="14"/>
  <c r="X306" i="14"/>
  <c r="N317" i="21"/>
  <c r="N317" i="22" s="1"/>
  <c r="N315" i="22"/>
  <c r="Z331" i="14"/>
  <c r="X47" i="14"/>
  <c r="X153" i="14"/>
  <c r="Z50" i="14"/>
  <c r="Z161" i="14"/>
  <c r="W390" i="14"/>
  <c r="BT344" i="20"/>
  <c r="O346" i="20"/>
  <c r="BT346" i="20" s="1"/>
  <c r="P344" i="20"/>
  <c r="P344" i="21" s="1"/>
  <c r="BT251" i="20"/>
  <c r="O253" i="20"/>
  <c r="BT253" i="20" s="1"/>
  <c r="P251" i="20"/>
  <c r="P251" i="21" s="1"/>
  <c r="U313" i="14"/>
  <c r="U213" i="14"/>
  <c r="U215" i="14"/>
  <c r="S161" i="14"/>
  <c r="S50" i="14"/>
  <c r="U369" i="14"/>
  <c r="Q286" i="14"/>
  <c r="BT129" i="20"/>
  <c r="O131" i="20"/>
  <c r="BT131" i="20" s="1"/>
  <c r="P129" i="20"/>
  <c r="P129" i="21" s="1"/>
  <c r="X361" i="14"/>
  <c r="N160" i="21"/>
  <c r="N158" i="22"/>
  <c r="Z88" i="14"/>
  <c r="Z202" i="14"/>
  <c r="T153" i="14"/>
  <c r="T47" i="14"/>
  <c r="T410" i="14"/>
  <c r="W331" i="14"/>
  <c r="S521" i="14"/>
  <c r="T521" i="14"/>
  <c r="X521" i="14"/>
  <c r="BS19" i="20"/>
  <c r="O19" i="20"/>
  <c r="O19" i="21" s="1"/>
  <c r="N19" i="21"/>
  <c r="N29" i="20"/>
  <c r="BS29" i="20" s="1"/>
  <c r="N122" i="21"/>
  <c r="N112" i="22"/>
  <c r="T209" i="14"/>
  <c r="T111" i="14"/>
  <c r="T109" i="14"/>
  <c r="Q76" i="14"/>
  <c r="Q182" i="14"/>
  <c r="S390" i="14"/>
  <c r="R361" i="14"/>
  <c r="U257" i="14"/>
  <c r="S109" i="14"/>
  <c r="T88" i="14"/>
  <c r="T202" i="14"/>
  <c r="Q331" i="14"/>
  <c r="AA361" i="14"/>
  <c r="T257" i="14"/>
  <c r="U361" i="14"/>
  <c r="W227" i="14"/>
  <c r="W47" i="14"/>
  <c r="W153" i="14"/>
  <c r="Z265" i="14"/>
  <c r="V390" i="14"/>
  <c r="BT132" i="20"/>
  <c r="P132" i="20"/>
  <c r="P132" i="21" s="1"/>
  <c r="O139" i="20"/>
  <c r="BT139" i="20" s="1"/>
  <c r="AA265" i="14"/>
  <c r="R144" i="14"/>
  <c r="R20" i="14"/>
  <c r="T369" i="14"/>
  <c r="Z286" i="14"/>
  <c r="N346" i="21"/>
  <c r="N344" i="22"/>
  <c r="V76" i="14"/>
  <c r="V182" i="14"/>
  <c r="O7" i="21"/>
  <c r="O4" i="22"/>
  <c r="BT190" i="20"/>
  <c r="O193" i="20"/>
  <c r="BT193" i="20" s="1"/>
  <c r="O191" i="20"/>
  <c r="BT191" i="20" s="1"/>
  <c r="P190" i="20"/>
  <c r="P190" i="21" s="1"/>
  <c r="O366" i="21"/>
  <c r="O356" i="22"/>
  <c r="V209" i="14"/>
  <c r="V111" i="14"/>
  <c r="V109" i="14"/>
  <c r="Q88" i="14"/>
  <c r="Q390" i="14"/>
  <c r="T227" i="14"/>
  <c r="U209" i="14"/>
  <c r="U111" i="14"/>
  <c r="U109" i="14"/>
  <c r="X248" i="14"/>
  <c r="Q361" i="14"/>
  <c r="V257" i="14"/>
  <c r="U306" i="14"/>
  <c r="X227" i="14"/>
  <c r="Y521" i="14"/>
  <c r="W265" i="14"/>
  <c r="U47" i="14"/>
  <c r="U153" i="14"/>
  <c r="BT283" i="20"/>
  <c r="P283" i="20"/>
  <c r="P283" i="21" s="1"/>
  <c r="O286" i="20"/>
  <c r="BT286" i="20" s="1"/>
  <c r="O284" i="20"/>
  <c r="BT284" i="20" s="1"/>
  <c r="O224" i="21"/>
  <c r="O224" i="22" s="1"/>
  <c r="O222" i="22"/>
  <c r="R248" i="14"/>
  <c r="Q8" i="14"/>
  <c r="Q123" i="14"/>
  <c r="W161" i="14"/>
  <c r="W50" i="14"/>
  <c r="R369" i="14"/>
  <c r="X313" i="14"/>
  <c r="AA76" i="14"/>
  <c r="AA182" i="14"/>
  <c r="Z417" i="14"/>
  <c r="W213" i="14"/>
  <c r="Q161" i="14"/>
  <c r="Q50" i="14"/>
  <c r="BT287" i="20"/>
  <c r="P287" i="20"/>
  <c r="O297" i="20"/>
  <c r="BT297" i="20" s="1"/>
  <c r="N139" i="21"/>
  <c r="N132" i="22"/>
  <c r="T331" i="14"/>
  <c r="X417" i="14"/>
  <c r="V248" i="14"/>
  <c r="S144" i="14"/>
  <c r="S20" i="14"/>
  <c r="AA50" i="14"/>
  <c r="AA161" i="14"/>
  <c r="X390" i="14"/>
  <c r="X257" i="14"/>
  <c r="W306" i="14"/>
  <c r="N5" i="20"/>
  <c r="BS5" i="20" s="1"/>
  <c r="BT356" i="20"/>
  <c r="O366" i="20"/>
  <c r="BT366" i="20" s="1"/>
  <c r="P356" i="20"/>
  <c r="P356" i="21" s="1"/>
  <c r="N131" i="21"/>
  <c r="N131" i="22" s="1"/>
  <c r="N129" i="22"/>
  <c r="AB313" i="14"/>
  <c r="AB215" i="14"/>
  <c r="Y202" i="14"/>
  <c r="Y88" i="14"/>
  <c r="S153" i="14"/>
  <c r="S47" i="14"/>
  <c r="T161" i="14"/>
  <c r="T50" i="14"/>
  <c r="X286" i="14"/>
  <c r="O232" i="21"/>
  <c r="O225" i="22"/>
  <c r="BS8" i="20"/>
  <c r="O8" i="20"/>
  <c r="O8" i="21" s="1"/>
  <c r="N18" i="20"/>
  <c r="BS18" i="20" s="1"/>
  <c r="N8" i="21"/>
  <c r="Z215" i="14"/>
  <c r="Z213" i="14"/>
  <c r="Z313" i="14"/>
  <c r="Y182" i="14"/>
  <c r="Y76" i="14"/>
  <c r="Z361" i="14"/>
  <c r="Z227" i="14"/>
  <c r="O111" i="21"/>
  <c r="O101" i="22"/>
  <c r="S209" i="14"/>
  <c r="Z248" i="14"/>
  <c r="Y227" i="14"/>
  <c r="S286" i="14"/>
  <c r="O97" i="21"/>
  <c r="R209" i="14"/>
  <c r="Y265" i="14"/>
  <c r="W410" i="14"/>
  <c r="Q209" i="14"/>
  <c r="S331" i="14"/>
  <c r="N297" i="21"/>
  <c r="N287" i="22"/>
  <c r="V213" i="14"/>
  <c r="V313" i="14"/>
  <c r="V215" i="14"/>
  <c r="Z144" i="14"/>
  <c r="Z20" i="14"/>
  <c r="X317" i="14"/>
  <c r="T265" i="14"/>
  <c r="U8" i="14"/>
  <c r="U123" i="14"/>
  <c r="S306" i="14"/>
  <c r="N7" i="21"/>
  <c r="N4" i="22"/>
  <c r="N356" i="22"/>
  <c r="N366" i="21"/>
  <c r="T313" i="14"/>
  <c r="T213" i="14"/>
  <c r="T215" i="14"/>
  <c r="Y306" i="14"/>
  <c r="AA213" i="14"/>
  <c r="AA313" i="14"/>
  <c r="AA215" i="14"/>
  <c r="X182" i="14"/>
  <c r="X76" i="14"/>
  <c r="R390" i="14"/>
  <c r="AA227" i="14"/>
  <c r="O215" i="21"/>
  <c r="O205" i="22"/>
  <c r="V144" i="14"/>
  <c r="V20" i="14"/>
  <c r="AA390" i="14"/>
  <c r="AA286" i="14"/>
  <c r="N286" i="21"/>
  <c r="N283" i="22"/>
  <c r="N284" i="21"/>
  <c r="N224" i="21"/>
  <c r="N224" i="22" s="1"/>
  <c r="N222" i="22"/>
  <c r="R76" i="14"/>
  <c r="R182" i="14"/>
  <c r="Y123" i="14"/>
  <c r="Y8" i="14"/>
  <c r="V410" i="14"/>
  <c r="Y331" i="14"/>
  <c r="AA257" i="14"/>
  <c r="AA369" i="14"/>
  <c r="AA417" i="14"/>
  <c r="R109" i="14"/>
  <c r="S248" i="14"/>
  <c r="X144" i="14"/>
  <c r="X20" i="14"/>
  <c r="U390" i="14"/>
  <c r="S257" i="14"/>
  <c r="O204" i="21"/>
  <c r="O194" i="22"/>
  <c r="Y209" i="14"/>
  <c r="T248" i="14"/>
  <c r="S8" i="14"/>
  <c r="S123" i="14"/>
  <c r="Q20" i="14"/>
  <c r="Q144" i="14"/>
  <c r="Y161" i="14"/>
  <c r="Y50" i="14"/>
  <c r="BS36" i="20"/>
  <c r="N36" i="21"/>
  <c r="N38" i="20"/>
  <c r="BS38" i="20" s="1"/>
  <c r="O36" i="20"/>
  <c r="O36" i="21" s="1"/>
  <c r="W88" i="14"/>
  <c r="W202" i="14"/>
  <c r="Y257" i="14"/>
  <c r="R286" i="14"/>
  <c r="R410" i="14"/>
  <c r="U227" i="14"/>
  <c r="BT4" i="20"/>
  <c r="P4" i="20"/>
  <c r="O7" i="20"/>
  <c r="BT7" i="20" s="1"/>
  <c r="N190" i="22"/>
  <c r="N193" i="21"/>
  <c r="N191" i="21"/>
  <c r="W417" i="14"/>
  <c r="W248" i="14"/>
  <c r="AA153" i="14"/>
  <c r="AA47" i="14"/>
  <c r="S410" i="14"/>
  <c r="Y390" i="14"/>
  <c r="V369" i="14"/>
  <c r="O273" i="21"/>
  <c r="O263" i="22"/>
  <c r="N232" i="21"/>
  <c r="N225" i="22"/>
  <c r="O180" i="21"/>
  <c r="O170" i="22"/>
  <c r="O325" i="21"/>
  <c r="O318" i="22"/>
  <c r="V417" i="14"/>
  <c r="S313" i="14"/>
  <c r="S213" i="14"/>
  <c r="S215" i="14"/>
  <c r="V265" i="14"/>
  <c r="U144" i="14"/>
  <c r="U20" i="14"/>
  <c r="Z390" i="14"/>
  <c r="Y361" i="14"/>
  <c r="V306" i="14"/>
  <c r="Y9" i="14" l="1"/>
  <c r="Y6" i="14" s="1"/>
  <c r="Y7" i="14" s="1"/>
  <c r="Q9" i="14"/>
  <c r="Q6" i="14" s="1"/>
  <c r="Q7" i="14" s="1"/>
  <c r="S9" i="14"/>
  <c r="S6" i="14" s="1"/>
  <c r="S522" i="14" s="1"/>
  <c r="U9" i="14"/>
  <c r="U6" i="14" s="1"/>
  <c r="W9" i="14"/>
  <c r="W6" i="14" s="1"/>
  <c r="V9" i="14"/>
  <c r="V6" i="14" s="1"/>
  <c r="AA9" i="14"/>
  <c r="AA6" i="14" s="1"/>
  <c r="T9" i="14"/>
  <c r="T6" i="14" s="1"/>
  <c r="Z9" i="14"/>
  <c r="Z6" i="14" s="1"/>
  <c r="R9" i="14"/>
  <c r="R6" i="14" s="1"/>
  <c r="Q522" i="14"/>
  <c r="Q314" i="14"/>
  <c r="X9" i="14"/>
  <c r="X6" i="14" s="1"/>
  <c r="N5" i="21"/>
  <c r="R5" i="14"/>
  <c r="Y5" i="14"/>
  <c r="U5" i="14"/>
  <c r="V5" i="14"/>
  <c r="S5" i="14"/>
  <c r="AA5" i="14"/>
  <c r="P366" i="21"/>
  <c r="P356" i="22"/>
  <c r="AD356" i="21"/>
  <c r="P273" i="21"/>
  <c r="P263" i="22"/>
  <c r="AD263" i="21"/>
  <c r="P222" i="22"/>
  <c r="P224" i="21"/>
  <c r="P224" i="22" s="1"/>
  <c r="AD222" i="21"/>
  <c r="P131" i="21"/>
  <c r="P131" i="22" s="1"/>
  <c r="P129" i="22"/>
  <c r="AD129" i="21"/>
  <c r="O36" i="22"/>
  <c r="O38" i="21"/>
  <c r="O38" i="22" s="1"/>
  <c r="AD190" i="21"/>
  <c r="P193" i="21"/>
  <c r="P190" i="22"/>
  <c r="O77" i="22"/>
  <c r="O87" i="21"/>
  <c r="P317" i="21"/>
  <c r="P317" i="22" s="1"/>
  <c r="P315" i="22"/>
  <c r="AD315" i="21"/>
  <c r="P253" i="21"/>
  <c r="P251" i="22"/>
  <c r="AD251" i="21"/>
  <c r="P344" i="22"/>
  <c r="P346" i="21"/>
  <c r="Z57" i="14"/>
  <c r="BU205" i="20"/>
  <c r="AD205" i="20"/>
  <c r="AD215" i="20" s="1"/>
  <c r="Q205" i="20"/>
  <c r="Q205" i="21" s="1"/>
  <c r="P215" i="20"/>
  <c r="BU215" i="20" s="1"/>
  <c r="BU158" i="20"/>
  <c r="P160" i="20"/>
  <c r="BU160" i="20" s="1"/>
  <c r="AD158" i="20"/>
  <c r="AD160" i="20" s="1"/>
  <c r="Q158" i="20"/>
  <c r="Q158" i="21" s="1"/>
  <c r="BT65" i="20"/>
  <c r="P65" i="20"/>
  <c r="O67" i="20"/>
  <c r="BT67" i="20" s="1"/>
  <c r="U40" i="14"/>
  <c r="AD232" i="21"/>
  <c r="AD225" i="22"/>
  <c r="N38" i="21"/>
  <c r="N38" i="22" s="1"/>
  <c r="N36" i="22"/>
  <c r="X40" i="14"/>
  <c r="R78" i="14"/>
  <c r="S49" i="14"/>
  <c r="P287" i="21"/>
  <c r="P284" i="21" s="1"/>
  <c r="X5" i="14"/>
  <c r="Z98" i="14"/>
  <c r="Y49" i="14"/>
  <c r="P225" i="22"/>
  <c r="P232" i="21"/>
  <c r="BU101" i="20"/>
  <c r="AD101" i="20"/>
  <c r="AD111" i="20" s="1"/>
  <c r="Q101" i="20"/>
  <c r="P111" i="20"/>
  <c r="BU111" i="20" s="1"/>
  <c r="BT39" i="20"/>
  <c r="O46" i="20"/>
  <c r="BT46" i="20" s="1"/>
  <c r="P39" i="20"/>
  <c r="P39" i="21" s="1"/>
  <c r="AD112" i="21"/>
  <c r="P122" i="21"/>
  <c r="P112" i="22"/>
  <c r="R98" i="14"/>
  <c r="X98" i="14"/>
  <c r="Y40" i="14"/>
  <c r="V49" i="14"/>
  <c r="O65" i="21"/>
  <c r="T40" i="14"/>
  <c r="V57" i="14"/>
  <c r="P318" i="22"/>
  <c r="P325" i="21"/>
  <c r="BU225" i="20"/>
  <c r="P232" i="20"/>
  <c r="BU232" i="20" s="1"/>
  <c r="AD225" i="20"/>
  <c r="AD232" i="20" s="1"/>
  <c r="Q225" i="20"/>
  <c r="Q225" i="21" s="1"/>
  <c r="P204" i="21"/>
  <c r="P194" i="22"/>
  <c r="W98" i="14"/>
  <c r="Q40" i="14"/>
  <c r="U49" i="14"/>
  <c r="O100" i="21"/>
  <c r="O98" i="21"/>
  <c r="O97" i="22"/>
  <c r="O8" i="22"/>
  <c r="O18" i="21"/>
  <c r="AA57" i="14"/>
  <c r="Q287" i="20"/>
  <c r="P297" i="20"/>
  <c r="BU297" i="20" s="1"/>
  <c r="BU287" i="20"/>
  <c r="AD287" i="20"/>
  <c r="AD297" i="20" s="1"/>
  <c r="Q19" i="14"/>
  <c r="V78" i="14"/>
  <c r="AD132" i="21"/>
  <c r="P139" i="21"/>
  <c r="P132" i="22"/>
  <c r="O19" i="22"/>
  <c r="O29" i="21"/>
  <c r="BU251" i="20"/>
  <c r="AD251" i="20"/>
  <c r="AD253" i="20" s="1"/>
  <c r="Q251" i="20"/>
  <c r="P253" i="20"/>
  <c r="BU253" i="20" s="1"/>
  <c r="Q112" i="20"/>
  <c r="Q112" i="21" s="1"/>
  <c r="AD112" i="20"/>
  <c r="AD122" i="20" s="1"/>
  <c r="P122" i="20"/>
  <c r="BU122" i="20" s="1"/>
  <c r="BU112" i="20"/>
  <c r="BU315" i="20"/>
  <c r="AD315" i="20"/>
  <c r="AD317" i="20" s="1"/>
  <c r="Q315" i="20"/>
  <c r="Q315" i="21" s="1"/>
  <c r="P317" i="20"/>
  <c r="BU317" i="20" s="1"/>
  <c r="N67" i="21"/>
  <c r="N65" i="22"/>
  <c r="S98" i="14"/>
  <c r="BU263" i="20"/>
  <c r="P273" i="20"/>
  <c r="BU273" i="20" s="1"/>
  <c r="AD263" i="20"/>
  <c r="AD273" i="20" s="1"/>
  <c r="Q263" i="20"/>
  <c r="R57" i="14"/>
  <c r="T78" i="14"/>
  <c r="U57" i="14"/>
  <c r="BU318" i="20"/>
  <c r="Q318" i="20"/>
  <c r="Q318" i="21" s="1"/>
  <c r="P325" i="20"/>
  <c r="BU325" i="20" s="1"/>
  <c r="AD318" i="20"/>
  <c r="AD325" i="20" s="1"/>
  <c r="AA40" i="14"/>
  <c r="N46" i="21"/>
  <c r="N39" i="22"/>
  <c r="O5" i="20"/>
  <c r="BT5" i="20" s="1"/>
  <c r="Z40" i="14"/>
  <c r="BU4" i="20"/>
  <c r="AD4" i="20"/>
  <c r="Q4" i="20"/>
  <c r="Q4" i="21" s="1"/>
  <c r="P7" i="20"/>
  <c r="BU7" i="20" s="1"/>
  <c r="V40" i="14"/>
  <c r="AD283" i="21"/>
  <c r="P283" i="22"/>
  <c r="P286" i="21"/>
  <c r="Y57" i="14"/>
  <c r="AA49" i="14"/>
  <c r="S19" i="14"/>
  <c r="Y98" i="14"/>
  <c r="X49" i="14"/>
  <c r="W40" i="14"/>
  <c r="P158" i="21"/>
  <c r="U98" i="14"/>
  <c r="W78" i="14"/>
  <c r="Q194" i="20"/>
  <c r="Q194" i="21" s="1"/>
  <c r="AD194" i="20"/>
  <c r="AD204" i="20" s="1"/>
  <c r="BU194" i="20"/>
  <c r="P204" i="20"/>
  <c r="BU204" i="20" s="1"/>
  <c r="Y19" i="14"/>
  <c r="Y78" i="14"/>
  <c r="N18" i="21"/>
  <c r="N8" i="22"/>
  <c r="T57" i="14"/>
  <c r="S40" i="14"/>
  <c r="Q57" i="14"/>
  <c r="BU283" i="20"/>
  <c r="P284" i="20"/>
  <c r="BU284" i="20" s="1"/>
  <c r="Q283" i="20"/>
  <c r="Q283" i="21" s="1"/>
  <c r="AD283" i="20"/>
  <c r="P286" i="20"/>
  <c r="BU286" i="20" s="1"/>
  <c r="AD344" i="21"/>
  <c r="AD132" i="20"/>
  <c r="AD139" i="20" s="1"/>
  <c r="BU132" i="20"/>
  <c r="P139" i="20"/>
  <c r="BU139" i="20" s="1"/>
  <c r="Q132" i="20"/>
  <c r="T98" i="14"/>
  <c r="N29" i="21"/>
  <c r="N19" i="22"/>
  <c r="T5" i="14"/>
  <c r="T49" i="14"/>
  <c r="W5" i="14"/>
  <c r="Q5" i="14"/>
  <c r="P205" i="21"/>
  <c r="P191" i="21" s="1"/>
  <c r="BT77" i="20"/>
  <c r="P77" i="20"/>
  <c r="P77" i="21" s="1"/>
  <c r="AD77" i="21" s="1"/>
  <c r="O87" i="20"/>
  <c r="BT87" i="20" s="1"/>
  <c r="S78" i="14"/>
  <c r="AD97" i="21"/>
  <c r="U78" i="14"/>
  <c r="Q49" i="14"/>
  <c r="BU222" i="20"/>
  <c r="Q222" i="20"/>
  <c r="Q222" i="21" s="1"/>
  <c r="AD222" i="20"/>
  <c r="AD224" i="20" s="1"/>
  <c r="P224" i="20"/>
  <c r="BU224" i="20" s="1"/>
  <c r="W57" i="14"/>
  <c r="P170" i="22"/>
  <c r="P180" i="21"/>
  <c r="X57" i="14"/>
  <c r="Z78" i="14"/>
  <c r="AD170" i="21"/>
  <c r="R49" i="14"/>
  <c r="V98" i="14"/>
  <c r="P97" i="22"/>
  <c r="P100" i="21"/>
  <c r="O18" i="20"/>
  <c r="BT18" i="20" s="1"/>
  <c r="BT8" i="20"/>
  <c r="P8" i="20"/>
  <c r="P8" i="21" s="1"/>
  <c r="AD8" i="21" s="1"/>
  <c r="AA78" i="14"/>
  <c r="R40" i="14"/>
  <c r="W49" i="14"/>
  <c r="Q78" i="14"/>
  <c r="BT19" i="20"/>
  <c r="P19" i="20"/>
  <c r="P19" i="21" s="1"/>
  <c r="O29" i="20"/>
  <c r="BT29" i="20" s="1"/>
  <c r="S57" i="14"/>
  <c r="BU344" i="20"/>
  <c r="AD344" i="20"/>
  <c r="AD346" i="20" s="1"/>
  <c r="P346" i="20"/>
  <c r="BU346" i="20" s="1"/>
  <c r="Q344" i="20"/>
  <c r="Q344" i="21" s="1"/>
  <c r="N87" i="21"/>
  <c r="N77" i="22"/>
  <c r="Z49" i="14"/>
  <c r="BU170" i="20"/>
  <c r="AD170" i="20"/>
  <c r="AD180" i="20" s="1"/>
  <c r="Q170" i="20"/>
  <c r="Q170" i="21" s="1"/>
  <c r="P180" i="20"/>
  <c r="BU180" i="20" s="1"/>
  <c r="Z5" i="14"/>
  <c r="BT36" i="20"/>
  <c r="P36" i="20"/>
  <c r="P36" i="21" s="1"/>
  <c r="AD36" i="21" s="1"/>
  <c r="O38" i="20"/>
  <c r="BT38" i="20" s="1"/>
  <c r="X78" i="14"/>
  <c r="Q98" i="14"/>
  <c r="BU129" i="20"/>
  <c r="P131" i="20"/>
  <c r="BU131" i="20" s="1"/>
  <c r="AD129" i="20"/>
  <c r="AD131" i="20" s="1"/>
  <c r="Q129" i="20"/>
  <c r="Q129" i="21" s="1"/>
  <c r="P4" i="21"/>
  <c r="BU356" i="20"/>
  <c r="Q356" i="20"/>
  <c r="Q356" i="21" s="1"/>
  <c r="AD356" i="20"/>
  <c r="AD366" i="20" s="1"/>
  <c r="P366" i="20"/>
  <c r="BU366" i="20" s="1"/>
  <c r="BU190" i="20"/>
  <c r="P193" i="20"/>
  <c r="BU193" i="20" s="1"/>
  <c r="AD190" i="20"/>
  <c r="Q190" i="20"/>
  <c r="Q190" i="21" s="1"/>
  <c r="P191" i="20"/>
  <c r="BU191" i="20" s="1"/>
  <c r="AA98" i="14"/>
  <c r="AD318" i="22"/>
  <c r="AD325" i="21"/>
  <c r="AD204" i="21"/>
  <c r="AD194" i="22"/>
  <c r="P98" i="20"/>
  <c r="BU98" i="20" s="1"/>
  <c r="AD97" i="20"/>
  <c r="P100" i="20"/>
  <c r="BU100" i="20" s="1"/>
  <c r="Q97" i="20"/>
  <c r="Q97" i="21" s="1"/>
  <c r="BU97" i="20"/>
  <c r="P101" i="21"/>
  <c r="O39" i="21"/>
  <c r="V19" i="14" l="1"/>
  <c r="Q418" i="14"/>
  <c r="U19" i="14"/>
  <c r="X19" i="14"/>
  <c r="Y314" i="14"/>
  <c r="Y210" i="14"/>
  <c r="Y418" i="14"/>
  <c r="Y522" i="14"/>
  <c r="T19" i="14"/>
  <c r="Z19" i="14"/>
  <c r="W19" i="14"/>
  <c r="S418" i="14"/>
  <c r="S210" i="14"/>
  <c r="Q210" i="14"/>
  <c r="S7" i="14"/>
  <c r="S314" i="14"/>
  <c r="V522" i="14"/>
  <c r="V418" i="14"/>
  <c r="V314" i="14"/>
  <c r="V210" i="14"/>
  <c r="V7" i="14"/>
  <c r="R19" i="14"/>
  <c r="W522" i="14"/>
  <c r="W314" i="14"/>
  <c r="W418" i="14"/>
  <c r="W210" i="14"/>
  <c r="W7" i="14"/>
  <c r="R522" i="14"/>
  <c r="R418" i="14"/>
  <c r="R314" i="14"/>
  <c r="R210" i="14"/>
  <c r="R7" i="14"/>
  <c r="AA19" i="14"/>
  <c r="X522" i="14"/>
  <c r="X418" i="14"/>
  <c r="X210" i="14"/>
  <c r="X314" i="14"/>
  <c r="X7" i="14"/>
  <c r="U522" i="14"/>
  <c r="U314" i="14"/>
  <c r="U210" i="14"/>
  <c r="U418" i="14"/>
  <c r="U7" i="14"/>
  <c r="AA418" i="14"/>
  <c r="AA314" i="14"/>
  <c r="AA210" i="14"/>
  <c r="AA522" i="14"/>
  <c r="AA7" i="14"/>
  <c r="Z522" i="14"/>
  <c r="Z314" i="14"/>
  <c r="Z418" i="14"/>
  <c r="Z210" i="14"/>
  <c r="Z7" i="14"/>
  <c r="T522" i="14"/>
  <c r="T418" i="14"/>
  <c r="T314" i="14"/>
  <c r="T210" i="14"/>
  <c r="T7" i="14"/>
  <c r="P98" i="21"/>
  <c r="Q131" i="21"/>
  <c r="Q129" i="22"/>
  <c r="Q344" i="22"/>
  <c r="Q346" i="21"/>
  <c r="P29" i="21"/>
  <c r="P19" i="22"/>
  <c r="AD19" i="21"/>
  <c r="AD8" i="22"/>
  <c r="AD18" i="21"/>
  <c r="AD36" i="22"/>
  <c r="AD38" i="21"/>
  <c r="Q100" i="21"/>
  <c r="Q97" i="22"/>
  <c r="Q215" i="21"/>
  <c r="Q205" i="22"/>
  <c r="Q232" i="21"/>
  <c r="Q225" i="22"/>
  <c r="AD98" i="20"/>
  <c r="AD100" i="20"/>
  <c r="BV356" i="20"/>
  <c r="R356" i="20"/>
  <c r="Q366" i="20"/>
  <c r="BV366" i="20" s="1"/>
  <c r="AD77" i="22"/>
  <c r="AD87" i="21"/>
  <c r="Q224" i="21"/>
  <c r="Q222" i="22"/>
  <c r="P77" i="22"/>
  <c r="P87" i="21"/>
  <c r="BV132" i="20"/>
  <c r="R132" i="20"/>
  <c r="R132" i="21" s="1"/>
  <c r="Q139" i="20"/>
  <c r="BV139" i="20" s="1"/>
  <c r="Q204" i="21"/>
  <c r="Q194" i="22"/>
  <c r="Q325" i="21"/>
  <c r="Q318" i="22"/>
  <c r="BV263" i="20"/>
  <c r="Q273" i="20"/>
  <c r="BV273" i="20" s="1"/>
  <c r="R263" i="20"/>
  <c r="R263" i="21" s="1"/>
  <c r="Q122" i="21"/>
  <c r="Q112" i="22"/>
  <c r="BV251" i="20"/>
  <c r="R251" i="20"/>
  <c r="R251" i="21" s="1"/>
  <c r="Q253" i="20"/>
  <c r="BV253" i="20" s="1"/>
  <c r="BV287" i="20"/>
  <c r="R287" i="20"/>
  <c r="R287" i="21" s="1"/>
  <c r="Q297" i="20"/>
  <c r="BV297" i="20" s="1"/>
  <c r="BV101" i="20"/>
  <c r="R101" i="20"/>
  <c r="R101" i="21" s="1"/>
  <c r="Q111" i="20"/>
  <c r="BV111" i="20" s="1"/>
  <c r="AD273" i="21"/>
  <c r="AD263" i="22"/>
  <c r="BV190" i="20"/>
  <c r="Q191" i="20"/>
  <c r="BV191" i="20" s="1"/>
  <c r="R190" i="20"/>
  <c r="R190" i="21" s="1"/>
  <c r="Q193" i="20"/>
  <c r="BV193" i="20" s="1"/>
  <c r="BV170" i="20"/>
  <c r="R170" i="20"/>
  <c r="Q180" i="20"/>
  <c r="BV180" i="20" s="1"/>
  <c r="AD284" i="20"/>
  <c r="AD286" i="20"/>
  <c r="AD283" i="22"/>
  <c r="BV4" i="20"/>
  <c r="Q7" i="20"/>
  <c r="BV7" i="20" s="1"/>
  <c r="R4" i="20"/>
  <c r="R4" i="21" s="1"/>
  <c r="P39" i="22"/>
  <c r="P46" i="21"/>
  <c r="Q160" i="21"/>
  <c r="Q158" i="22"/>
  <c r="O39" i="22"/>
  <c r="O46" i="21"/>
  <c r="AD191" i="20"/>
  <c r="AD193" i="20"/>
  <c r="BV129" i="20"/>
  <c r="Q131" i="20"/>
  <c r="BV131" i="20" s="1"/>
  <c r="R129" i="20"/>
  <c r="R129" i="21" s="1"/>
  <c r="BV283" i="20"/>
  <c r="R283" i="20"/>
  <c r="Q284" i="20"/>
  <c r="BV284" i="20" s="1"/>
  <c r="Q286" i="20"/>
  <c r="BV286" i="20" s="1"/>
  <c r="P160" i="21"/>
  <c r="P158" i="22"/>
  <c r="AD158" i="21"/>
  <c r="Q315" i="22"/>
  <c r="Q317" i="21"/>
  <c r="BU39" i="20"/>
  <c r="P46" i="20"/>
  <c r="BU46" i="20" s="1"/>
  <c r="Q39" i="20"/>
  <c r="AD39" i="20"/>
  <c r="AD46" i="20" s="1"/>
  <c r="BU65" i="20"/>
  <c r="P67" i="20"/>
  <c r="BU67" i="20" s="1"/>
  <c r="Q65" i="20"/>
  <c r="Q65" i="21" s="1"/>
  <c r="AD65" i="20"/>
  <c r="AD67" i="20" s="1"/>
  <c r="BV158" i="20"/>
  <c r="R158" i="20"/>
  <c r="R158" i="21" s="1"/>
  <c r="Q160" i="20"/>
  <c r="BV160" i="20" s="1"/>
  <c r="AD131" i="21"/>
  <c r="AD129" i="22"/>
  <c r="P101" i="22"/>
  <c r="P111" i="21"/>
  <c r="AD101" i="21"/>
  <c r="BV222" i="20"/>
  <c r="R222" i="20"/>
  <c r="R222" i="21" s="1"/>
  <c r="Q224" i="20"/>
  <c r="BV224" i="20" s="1"/>
  <c r="AD97" i="22"/>
  <c r="Q77" i="20"/>
  <c r="Q77" i="21" s="1"/>
  <c r="AD77" i="20"/>
  <c r="AD87" i="20" s="1"/>
  <c r="P87" i="20"/>
  <c r="BU87" i="20" s="1"/>
  <c r="BU77" i="20"/>
  <c r="AD7" i="20"/>
  <c r="R318" i="20"/>
  <c r="R318" i="21" s="1"/>
  <c r="Q325" i="20"/>
  <c r="BV325" i="20" s="1"/>
  <c r="BV318" i="20"/>
  <c r="AD139" i="21"/>
  <c r="AD132" i="22"/>
  <c r="Q215" i="20"/>
  <c r="BV215" i="20" s="1"/>
  <c r="R205" i="20"/>
  <c r="R205" i="21" s="1"/>
  <c r="BV205" i="20"/>
  <c r="P38" i="21"/>
  <c r="P38" i="22" s="1"/>
  <c r="P36" i="22"/>
  <c r="AD180" i="21"/>
  <c r="AD170" i="22"/>
  <c r="AD346" i="21"/>
  <c r="AD344" i="22"/>
  <c r="BV194" i="20"/>
  <c r="R194" i="20"/>
  <c r="R194" i="21" s="1"/>
  <c r="Q204" i="20"/>
  <c r="BV204" i="20" s="1"/>
  <c r="AD39" i="21"/>
  <c r="BV315" i="20"/>
  <c r="Q317" i="20"/>
  <c r="BV317" i="20" s="1"/>
  <c r="R315" i="20"/>
  <c r="R315" i="21" s="1"/>
  <c r="BV112" i="20"/>
  <c r="R112" i="20"/>
  <c r="R112" i="21" s="1"/>
  <c r="Q122" i="20"/>
  <c r="BV122" i="20" s="1"/>
  <c r="Q287" i="21"/>
  <c r="Q284" i="21" s="1"/>
  <c r="BV225" i="20"/>
  <c r="R225" i="20"/>
  <c r="R225" i="21" s="1"/>
  <c r="Q232" i="20"/>
  <c r="BV232" i="20" s="1"/>
  <c r="AD122" i="21"/>
  <c r="AD112" i="22"/>
  <c r="AD253" i="21"/>
  <c r="AD251" i="22"/>
  <c r="Q366" i="21"/>
  <c r="Q356" i="22"/>
  <c r="P7" i="21"/>
  <c r="P4" i="22"/>
  <c r="AD4" i="21"/>
  <c r="R344" i="20"/>
  <c r="R344" i="21" s="1"/>
  <c r="Q346" i="20"/>
  <c r="BV346" i="20" s="1"/>
  <c r="BV344" i="20"/>
  <c r="P215" i="21"/>
  <c r="P205" i="22"/>
  <c r="AD205" i="21"/>
  <c r="O5" i="21"/>
  <c r="AD224" i="21"/>
  <c r="AD222" i="22"/>
  <c r="AD366" i="21"/>
  <c r="AD356" i="22"/>
  <c r="BV97" i="20"/>
  <c r="Q100" i="20"/>
  <c r="BV100" i="20" s="1"/>
  <c r="Q98" i="20"/>
  <c r="BV98" i="20" s="1"/>
  <c r="R97" i="20"/>
  <c r="R97" i="21" s="1"/>
  <c r="BU19" i="20"/>
  <c r="Q19" i="20"/>
  <c r="P29" i="20"/>
  <c r="BU29" i="20" s="1"/>
  <c r="AD19" i="20"/>
  <c r="AD29" i="20" s="1"/>
  <c r="P18" i="21"/>
  <c r="P8" i="22"/>
  <c r="Q7" i="21"/>
  <c r="Q4" i="22"/>
  <c r="Q251" i="21"/>
  <c r="Q101" i="21"/>
  <c r="Q193" i="21"/>
  <c r="Q190" i="22"/>
  <c r="BU36" i="20"/>
  <c r="AD36" i="20"/>
  <c r="AD38" i="20" s="1"/>
  <c r="P38" i="20"/>
  <c r="BU38" i="20" s="1"/>
  <c r="Q36" i="20"/>
  <c r="Q36" i="21" s="1"/>
  <c r="Q170" i="22"/>
  <c r="Q180" i="21"/>
  <c r="BU8" i="20"/>
  <c r="AD8" i="20"/>
  <c r="AD18" i="20" s="1"/>
  <c r="Q8" i="20"/>
  <c r="Q8" i="21" s="1"/>
  <c r="P18" i="20"/>
  <c r="BU18" i="20" s="1"/>
  <c r="Q132" i="21"/>
  <c r="Q286" i="21"/>
  <c r="Q283" i="22"/>
  <c r="P5" i="20"/>
  <c r="BU5" i="20" s="1"/>
  <c r="Q263" i="21"/>
  <c r="O65" i="22"/>
  <c r="O67" i="21"/>
  <c r="AD287" i="21"/>
  <c r="P297" i="21"/>
  <c r="P287" i="22"/>
  <c r="P65" i="21"/>
  <c r="AD317" i="21"/>
  <c r="AD315" i="22"/>
  <c r="AD190" i="22"/>
  <c r="Q191" i="21" l="1"/>
  <c r="R325" i="21"/>
  <c r="R318" i="22"/>
  <c r="Q36" i="22"/>
  <c r="Q38" i="21"/>
  <c r="R100" i="21"/>
  <c r="R97" i="22"/>
  <c r="R346" i="21"/>
  <c r="R344" i="22"/>
  <c r="R194" i="22"/>
  <c r="R204" i="21"/>
  <c r="R112" i="22"/>
  <c r="R122" i="21"/>
  <c r="R158" i="22"/>
  <c r="R160" i="21"/>
  <c r="R205" i="22"/>
  <c r="R215" i="21"/>
  <c r="R232" i="21"/>
  <c r="R225" i="22"/>
  <c r="R317" i="21"/>
  <c r="R315" i="22"/>
  <c r="R139" i="21"/>
  <c r="R132" i="22"/>
  <c r="Q139" i="21"/>
  <c r="Q132" i="22"/>
  <c r="R284" i="20"/>
  <c r="BW284" i="20" s="1"/>
  <c r="S283" i="20"/>
  <c r="R286" i="20"/>
  <c r="BW286" i="20" s="1"/>
  <c r="BW283" i="20"/>
  <c r="BW170" i="20"/>
  <c r="R180" i="20"/>
  <c r="BW180" i="20" s="1"/>
  <c r="S170" i="20"/>
  <c r="S170" i="21" s="1"/>
  <c r="R273" i="21"/>
  <c r="R263" i="22"/>
  <c r="P65" i="22"/>
  <c r="P67" i="21"/>
  <c r="AD65" i="21"/>
  <c r="BV19" i="20"/>
  <c r="Q29" i="20"/>
  <c r="BV29" i="20" s="1"/>
  <c r="R19" i="20"/>
  <c r="R19" i="21" s="1"/>
  <c r="Q8" i="22"/>
  <c r="Q18" i="21"/>
  <c r="BV39" i="20"/>
  <c r="R39" i="20"/>
  <c r="Q46" i="20"/>
  <c r="BV46" i="20" s="1"/>
  <c r="P5" i="21"/>
  <c r="Q297" i="21"/>
  <c r="Q287" i="22"/>
  <c r="Q77" i="22"/>
  <c r="Q87" i="21"/>
  <c r="R224" i="21"/>
  <c r="R222" i="22"/>
  <c r="R7" i="21"/>
  <c r="R4" i="22"/>
  <c r="R253" i="21"/>
  <c r="R251" i="22"/>
  <c r="BW263" i="20"/>
  <c r="R273" i="20"/>
  <c r="BW273" i="20" s="1"/>
  <c r="S263" i="20"/>
  <c r="R366" i="20"/>
  <c r="BW366" i="20" s="1"/>
  <c r="BW356" i="20"/>
  <c r="S356" i="20"/>
  <c r="S356" i="21" s="1"/>
  <c r="BV8" i="20"/>
  <c r="R8" i="20"/>
  <c r="R8" i="21" s="1"/>
  <c r="Q18" i="20"/>
  <c r="BV18" i="20" s="1"/>
  <c r="BV36" i="20"/>
  <c r="Q38" i="20"/>
  <c r="BV38" i="20" s="1"/>
  <c r="R36" i="20"/>
  <c r="R36" i="21" s="1"/>
  <c r="R98" i="20"/>
  <c r="BW98" i="20" s="1"/>
  <c r="BW97" i="20"/>
  <c r="R100" i="20"/>
  <c r="BW100" i="20" s="1"/>
  <c r="S97" i="20"/>
  <c r="S97" i="21" s="1"/>
  <c r="AD39" i="22"/>
  <c r="AD46" i="21"/>
  <c r="Q67" i="20"/>
  <c r="BV67" i="20" s="1"/>
  <c r="BV65" i="20"/>
  <c r="R65" i="20"/>
  <c r="R65" i="21" s="1"/>
  <c r="AD158" i="22"/>
  <c r="AD160" i="21"/>
  <c r="R131" i="21"/>
  <c r="R129" i="22"/>
  <c r="Q5" i="20"/>
  <c r="BV5" i="20" s="1"/>
  <c r="AD297" i="21"/>
  <c r="AD287" i="22"/>
  <c r="Q101" i="22"/>
  <c r="Q111" i="21"/>
  <c r="Q19" i="21"/>
  <c r="R224" i="20"/>
  <c r="BW224" i="20" s="1"/>
  <c r="BW222" i="20"/>
  <c r="S222" i="20"/>
  <c r="S222" i="21" s="1"/>
  <c r="S129" i="20"/>
  <c r="R131" i="20"/>
  <c r="BW131" i="20" s="1"/>
  <c r="BW129" i="20"/>
  <c r="R287" i="22"/>
  <c r="R297" i="21"/>
  <c r="BW251" i="20"/>
  <c r="R253" i="20"/>
  <c r="BW253" i="20" s="1"/>
  <c r="S251" i="20"/>
  <c r="S251" i="21" s="1"/>
  <c r="Q251" i="22"/>
  <c r="Q253" i="21"/>
  <c r="BW112" i="20"/>
  <c r="R122" i="20"/>
  <c r="BW122" i="20" s="1"/>
  <c r="S112" i="20"/>
  <c r="S112" i="21" s="1"/>
  <c r="BW205" i="20"/>
  <c r="S205" i="20"/>
  <c r="S205" i="21" s="1"/>
  <c r="R215" i="20"/>
  <c r="BW215" i="20" s="1"/>
  <c r="BW318" i="20"/>
  <c r="S318" i="20"/>
  <c r="R325" i="20"/>
  <c r="BW325" i="20" s="1"/>
  <c r="BW4" i="20"/>
  <c r="R7" i="20"/>
  <c r="BW7" i="20" s="1"/>
  <c r="S4" i="20"/>
  <c r="S4" i="21" s="1"/>
  <c r="R193" i="21"/>
  <c r="R191" i="21"/>
  <c r="R190" i="22"/>
  <c r="R111" i="21"/>
  <c r="R101" i="22"/>
  <c r="S194" i="20"/>
  <c r="S194" i="21" s="1"/>
  <c r="R204" i="20"/>
  <c r="BW204" i="20" s="1"/>
  <c r="BW194" i="20"/>
  <c r="AD111" i="21"/>
  <c r="AD101" i="22"/>
  <c r="BW158" i="20"/>
  <c r="S158" i="20"/>
  <c r="S158" i="21" s="1"/>
  <c r="R160" i="20"/>
  <c r="BW160" i="20" s="1"/>
  <c r="R283" i="21"/>
  <c r="R297" i="20"/>
  <c r="BW297" i="20" s="1"/>
  <c r="S287" i="20"/>
  <c r="S287" i="21" s="1"/>
  <c r="BW287" i="20"/>
  <c r="BW132" i="20"/>
  <c r="S132" i="20"/>
  <c r="S132" i="21" s="1"/>
  <c r="R139" i="20"/>
  <c r="BW139" i="20" s="1"/>
  <c r="Q98" i="21"/>
  <c r="AD215" i="21"/>
  <c r="AD205" i="22"/>
  <c r="BW344" i="20"/>
  <c r="R346" i="20"/>
  <c r="BW346" i="20" s="1"/>
  <c r="S344" i="20"/>
  <c r="S344" i="21" s="1"/>
  <c r="AD5" i="20"/>
  <c r="Q87" i="20"/>
  <c r="BV87" i="20" s="1"/>
  <c r="R77" i="20"/>
  <c r="BV77" i="20"/>
  <c r="Q39" i="21"/>
  <c r="R170" i="21"/>
  <c r="BW190" i="20"/>
  <c r="S190" i="20"/>
  <c r="S190" i="21" s="1"/>
  <c r="R193" i="20"/>
  <c r="BW193" i="20" s="1"/>
  <c r="R191" i="20"/>
  <c r="BW191" i="20" s="1"/>
  <c r="BW101" i="20"/>
  <c r="S101" i="20"/>
  <c r="S101" i="21" s="1"/>
  <c r="R111" i="20"/>
  <c r="BW111" i="20" s="1"/>
  <c r="Q273" i="21"/>
  <c r="Q263" i="22"/>
  <c r="AD4" i="22"/>
  <c r="S225" i="20"/>
  <c r="S225" i="21" s="1"/>
  <c r="R232" i="20"/>
  <c r="BW232" i="20" s="1"/>
  <c r="BW225" i="20"/>
  <c r="BW315" i="20"/>
  <c r="R317" i="20"/>
  <c r="BW317" i="20" s="1"/>
  <c r="S315" i="20"/>
  <c r="S315" i="21" s="1"/>
  <c r="Q65" i="22"/>
  <c r="Q67" i="21"/>
  <c r="R356" i="21"/>
  <c r="AD19" i="22"/>
  <c r="AD29" i="21"/>
  <c r="R5" i="20" l="1"/>
  <c r="BW5" i="20" s="1"/>
  <c r="S204" i="21"/>
  <c r="S194" i="22"/>
  <c r="R36" i="22"/>
  <c r="R38" i="21"/>
  <c r="S215" i="21"/>
  <c r="S205" i="22"/>
  <c r="S253" i="21"/>
  <c r="S251" i="22"/>
  <c r="S100" i="21"/>
  <c r="S97" i="22"/>
  <c r="S297" i="21"/>
  <c r="S287" i="22"/>
  <c r="S232" i="21"/>
  <c r="S225" i="22"/>
  <c r="R67" i="21"/>
  <c r="R65" i="22"/>
  <c r="R8" i="22"/>
  <c r="R18" i="21"/>
  <c r="S317" i="21"/>
  <c r="S315" i="22"/>
  <c r="BX315" i="20"/>
  <c r="T315" i="20"/>
  <c r="S317" i="20"/>
  <c r="BX317" i="20" s="1"/>
  <c r="R77" i="21"/>
  <c r="BX132" i="20"/>
  <c r="T132" i="20"/>
  <c r="T132" i="21" s="1"/>
  <c r="S139" i="20"/>
  <c r="BX139" i="20" s="1"/>
  <c r="S160" i="21"/>
  <c r="S158" i="22"/>
  <c r="BX263" i="20"/>
  <c r="S273" i="20"/>
  <c r="BX273" i="20" s="1"/>
  <c r="T263" i="20"/>
  <c r="T263" i="21" s="1"/>
  <c r="BW39" i="20"/>
  <c r="R46" i="20"/>
  <c r="BW46" i="20" s="1"/>
  <c r="S39" i="20"/>
  <c r="S193" i="21"/>
  <c r="S190" i="22"/>
  <c r="S4" i="22"/>
  <c r="S7" i="21"/>
  <c r="T318" i="20"/>
  <c r="S325" i="20"/>
  <c r="BX325" i="20" s="1"/>
  <c r="BX318" i="20"/>
  <c r="S122" i="21"/>
  <c r="S112" i="22"/>
  <c r="T251" i="20"/>
  <c r="T251" i="21" s="1"/>
  <c r="BX251" i="20"/>
  <c r="S253" i="20"/>
  <c r="BX253" i="20" s="1"/>
  <c r="BW36" i="20"/>
  <c r="R38" i="20"/>
  <c r="BW38" i="20" s="1"/>
  <c r="S36" i="20"/>
  <c r="S36" i="21" s="1"/>
  <c r="T158" i="20"/>
  <c r="S160" i="20"/>
  <c r="BX160" i="20" s="1"/>
  <c r="BX158" i="20"/>
  <c r="S7" i="20"/>
  <c r="BX7" i="20" s="1"/>
  <c r="T4" i="20"/>
  <c r="T4" i="21" s="1"/>
  <c r="BX4" i="20"/>
  <c r="BX112" i="20"/>
  <c r="T112" i="20"/>
  <c r="T112" i="21" s="1"/>
  <c r="S122" i="20"/>
  <c r="BX122" i="20" s="1"/>
  <c r="BX129" i="20"/>
  <c r="T129" i="20"/>
  <c r="T129" i="21" s="1"/>
  <c r="S131" i="20"/>
  <c r="BX131" i="20" s="1"/>
  <c r="Q19" i="22"/>
  <c r="Q29" i="21"/>
  <c r="Q5" i="21"/>
  <c r="S366" i="21"/>
  <c r="S356" i="22"/>
  <c r="S170" i="22"/>
  <c r="S180" i="21"/>
  <c r="BX283" i="20"/>
  <c r="S284" i="20"/>
  <c r="BX284" i="20" s="1"/>
  <c r="T283" i="20"/>
  <c r="T283" i="21" s="1"/>
  <c r="S286" i="20"/>
  <c r="BX286" i="20" s="1"/>
  <c r="R356" i="22"/>
  <c r="R366" i="21"/>
  <c r="BW77" i="20"/>
  <c r="R87" i="20"/>
  <c r="BW87" i="20" s="1"/>
  <c r="S77" i="20"/>
  <c r="S77" i="21" s="1"/>
  <c r="T356" i="20"/>
  <c r="T356" i="21" s="1"/>
  <c r="BX356" i="20"/>
  <c r="S366" i="20"/>
  <c r="BX366" i="20" s="1"/>
  <c r="AD65" i="22"/>
  <c r="AD67" i="21"/>
  <c r="S180" i="20"/>
  <c r="BX180" i="20" s="1"/>
  <c r="BX170" i="20"/>
  <c r="T170" i="20"/>
  <c r="T170" i="21" s="1"/>
  <c r="BX190" i="20"/>
  <c r="S193" i="20"/>
  <c r="BX193" i="20" s="1"/>
  <c r="T190" i="20"/>
  <c r="S191" i="20"/>
  <c r="BX191" i="20" s="1"/>
  <c r="BX287" i="20"/>
  <c r="T287" i="20"/>
  <c r="T287" i="21" s="1"/>
  <c r="S297" i="20"/>
  <c r="BX297" i="20" s="1"/>
  <c r="BW65" i="20"/>
  <c r="S65" i="20"/>
  <c r="R67" i="20"/>
  <c r="BW67" i="20" s="1"/>
  <c r="BX97" i="20"/>
  <c r="S98" i="20"/>
  <c r="BX98" i="20" s="1"/>
  <c r="T97" i="20"/>
  <c r="T97" i="21" s="1"/>
  <c r="S100" i="20"/>
  <c r="BX100" i="20" s="1"/>
  <c r="BX194" i="20"/>
  <c r="T194" i="20"/>
  <c r="T194" i="21" s="1"/>
  <c r="S204" i="20"/>
  <c r="BX204" i="20" s="1"/>
  <c r="BX225" i="20"/>
  <c r="S232" i="20"/>
  <c r="BX232" i="20" s="1"/>
  <c r="T225" i="20"/>
  <c r="R180" i="21"/>
  <c r="R170" i="22"/>
  <c r="S346" i="21"/>
  <c r="S344" i="22"/>
  <c r="S132" i="22"/>
  <c r="S139" i="21"/>
  <c r="R286" i="21"/>
  <c r="R284" i="21"/>
  <c r="R283" i="22"/>
  <c r="BX205" i="20"/>
  <c r="S215" i="20"/>
  <c r="BX215" i="20" s="1"/>
  <c r="T205" i="20"/>
  <c r="S224" i="21"/>
  <c r="S222" i="22"/>
  <c r="R39" i="21"/>
  <c r="R29" i="21"/>
  <c r="R19" i="22"/>
  <c r="S101" i="22"/>
  <c r="S111" i="21"/>
  <c r="BX101" i="20"/>
  <c r="T101" i="20"/>
  <c r="T101" i="21" s="1"/>
  <c r="S111" i="20"/>
  <c r="BX111" i="20" s="1"/>
  <c r="Q46" i="21"/>
  <c r="Q39" i="22"/>
  <c r="BX344" i="20"/>
  <c r="T344" i="20"/>
  <c r="T344" i="21" s="1"/>
  <c r="S346" i="20"/>
  <c r="BX346" i="20" s="1"/>
  <c r="S318" i="21"/>
  <c r="S129" i="21"/>
  <c r="S98" i="21" s="1"/>
  <c r="T222" i="20"/>
  <c r="T222" i="21" s="1"/>
  <c r="S224" i="20"/>
  <c r="BX224" i="20" s="1"/>
  <c r="BX222" i="20"/>
  <c r="BW8" i="20"/>
  <c r="R18" i="20"/>
  <c r="BW18" i="20" s="1"/>
  <c r="S8" i="20"/>
  <c r="S263" i="21"/>
  <c r="BW19" i="20"/>
  <c r="S19" i="20"/>
  <c r="S19" i="21" s="1"/>
  <c r="R29" i="20"/>
  <c r="BW29" i="20" s="1"/>
  <c r="S283" i="21"/>
  <c r="R98" i="21"/>
  <c r="S5" i="20" l="1"/>
  <c r="BX5" i="20" s="1"/>
  <c r="T112" i="22"/>
  <c r="T122" i="21"/>
  <c r="T283" i="22"/>
  <c r="T286" i="21"/>
  <c r="T204" i="21"/>
  <c r="T194" i="22"/>
  <c r="T273" i="21"/>
  <c r="T263" i="22"/>
  <c r="S19" i="22"/>
  <c r="S29" i="21"/>
  <c r="T100" i="21"/>
  <c r="T97" i="22"/>
  <c r="T191" i="20"/>
  <c r="BY191" i="20" s="1"/>
  <c r="T193" i="20"/>
  <c r="BY193" i="20" s="1"/>
  <c r="U190" i="20"/>
  <c r="U190" i="21" s="1"/>
  <c r="BY190" i="20"/>
  <c r="S77" i="22"/>
  <c r="S87" i="21"/>
  <c r="T131" i="21"/>
  <c r="T129" i="22"/>
  <c r="BX65" i="20"/>
  <c r="S67" i="20"/>
  <c r="BX67" i="20" s="1"/>
  <c r="T65" i="20"/>
  <c r="T65" i="21" s="1"/>
  <c r="T346" i="21"/>
  <c r="T344" i="22"/>
  <c r="T101" i="22"/>
  <c r="T111" i="21"/>
  <c r="T4" i="22"/>
  <c r="T7" i="21"/>
  <c r="BY158" i="20"/>
  <c r="T160" i="20"/>
  <c r="BY160" i="20" s="1"/>
  <c r="U158" i="20"/>
  <c r="U158" i="21" s="1"/>
  <c r="T251" i="22"/>
  <c r="T253" i="21"/>
  <c r="T39" i="20"/>
  <c r="T39" i="21" s="1"/>
  <c r="BX39" i="20"/>
  <c r="S46" i="20"/>
  <c r="BX46" i="20" s="1"/>
  <c r="BY315" i="20"/>
  <c r="T317" i="20"/>
  <c r="BY317" i="20" s="1"/>
  <c r="U315" i="20"/>
  <c r="U315" i="21" s="1"/>
  <c r="T366" i="21"/>
  <c r="T356" i="22"/>
  <c r="BX77" i="20"/>
  <c r="S87" i="20"/>
  <c r="BX87" i="20" s="1"/>
  <c r="T77" i="20"/>
  <c r="T77" i="21" s="1"/>
  <c r="BY129" i="20"/>
  <c r="T131" i="20"/>
  <c r="BY131" i="20" s="1"/>
  <c r="U129" i="20"/>
  <c r="BY318" i="20"/>
  <c r="T325" i="20"/>
  <c r="BY325" i="20" s="1"/>
  <c r="U318" i="20"/>
  <c r="U318" i="21" s="1"/>
  <c r="T139" i="21"/>
  <c r="T132" i="22"/>
  <c r="T180" i="21"/>
  <c r="T170" i="22"/>
  <c r="BY283" i="20"/>
  <c r="U283" i="20"/>
  <c r="T284" i="20"/>
  <c r="BY284" i="20" s="1"/>
  <c r="T286" i="20"/>
  <c r="BY286" i="20" s="1"/>
  <c r="S36" i="22"/>
  <c r="S38" i="21"/>
  <c r="T19" i="20"/>
  <c r="T19" i="21" s="1"/>
  <c r="BX19" i="20"/>
  <c r="S29" i="20"/>
  <c r="BX29" i="20" s="1"/>
  <c r="T224" i="21"/>
  <c r="T222" i="22"/>
  <c r="BY344" i="20"/>
  <c r="U344" i="20"/>
  <c r="U344" i="21" s="1"/>
  <c r="T346" i="20"/>
  <c r="BY346" i="20" s="1"/>
  <c r="BY101" i="20"/>
  <c r="T111" i="20"/>
  <c r="BY111" i="20" s="1"/>
  <c r="U101" i="20"/>
  <c r="U101" i="21" s="1"/>
  <c r="BY287" i="20"/>
  <c r="U287" i="20"/>
  <c r="U287" i="21" s="1"/>
  <c r="T297" i="20"/>
  <c r="BY297" i="20" s="1"/>
  <c r="BY170" i="20"/>
  <c r="T180" i="20"/>
  <c r="BY180" i="20" s="1"/>
  <c r="U170" i="20"/>
  <c r="U170" i="21" s="1"/>
  <c r="BY4" i="20"/>
  <c r="U4" i="20"/>
  <c r="U4" i="21" s="1"/>
  <c r="T7" i="20"/>
  <c r="BY7" i="20" s="1"/>
  <c r="BX36" i="20"/>
  <c r="S38" i="20"/>
  <c r="BX38" i="20" s="1"/>
  <c r="T36" i="20"/>
  <c r="T36" i="21" s="1"/>
  <c r="BY251" i="20"/>
  <c r="T253" i="20"/>
  <c r="BY253" i="20" s="1"/>
  <c r="U251" i="20"/>
  <c r="U251" i="21" s="1"/>
  <c r="BY132" i="20"/>
  <c r="T139" i="20"/>
  <c r="BY139" i="20" s="1"/>
  <c r="U132" i="20"/>
  <c r="U132" i="21" s="1"/>
  <c r="BY225" i="20"/>
  <c r="T232" i="20"/>
  <c r="BY232" i="20" s="1"/>
  <c r="U225" i="20"/>
  <c r="BY97" i="20"/>
  <c r="T100" i="20"/>
  <c r="BY100" i="20" s="1"/>
  <c r="T98" i="20"/>
  <c r="BY98" i="20" s="1"/>
  <c r="U97" i="20"/>
  <c r="U97" i="21" s="1"/>
  <c r="S65" i="21"/>
  <c r="BY356" i="20"/>
  <c r="U356" i="20"/>
  <c r="U356" i="21" s="1"/>
  <c r="T366" i="20"/>
  <c r="BY366" i="20" s="1"/>
  <c r="BY263" i="20"/>
  <c r="T273" i="20"/>
  <c r="BY273" i="20" s="1"/>
  <c r="U263" i="20"/>
  <c r="T8" i="20"/>
  <c r="S18" i="20"/>
  <c r="BX18" i="20" s="1"/>
  <c r="BX8" i="20"/>
  <c r="R39" i="22"/>
  <c r="R46" i="21"/>
  <c r="T297" i="21"/>
  <c r="T287" i="22"/>
  <c r="S273" i="21"/>
  <c r="S263" i="22"/>
  <c r="S8" i="21"/>
  <c r="BY222" i="20"/>
  <c r="U222" i="20"/>
  <c r="U222" i="21" s="1"/>
  <c r="T224" i="20"/>
  <c r="BY224" i="20" s="1"/>
  <c r="T205" i="21"/>
  <c r="T204" i="20"/>
  <c r="BY204" i="20" s="1"/>
  <c r="BY194" i="20"/>
  <c r="U194" i="20"/>
  <c r="U194" i="21" s="1"/>
  <c r="T190" i="21"/>
  <c r="BY112" i="20"/>
  <c r="U112" i="20"/>
  <c r="U112" i="21" s="1"/>
  <c r="T122" i="20"/>
  <c r="BY122" i="20" s="1"/>
  <c r="T158" i="21"/>
  <c r="S191" i="21"/>
  <c r="R87" i="21"/>
  <c r="R77" i="22"/>
  <c r="S325" i="21"/>
  <c r="S318" i="22"/>
  <c r="S286" i="21"/>
  <c r="S284" i="21"/>
  <c r="S283" i="22"/>
  <c r="S131" i="21"/>
  <c r="S129" i="22"/>
  <c r="BY205" i="20"/>
  <c r="T215" i="20"/>
  <c r="BY215" i="20" s="1"/>
  <c r="U205" i="20"/>
  <c r="U205" i="21" s="1"/>
  <c r="T225" i="21"/>
  <c r="T318" i="21"/>
  <c r="S39" i="21"/>
  <c r="T315" i="21"/>
  <c r="R5" i="21"/>
  <c r="T284" i="21" l="1"/>
  <c r="T5" i="20"/>
  <c r="BY5" i="20" s="1"/>
  <c r="U366" i="21"/>
  <c r="U356" i="22"/>
  <c r="U344" i="22"/>
  <c r="U346" i="21"/>
  <c r="U204" i="21"/>
  <c r="U194" i="22"/>
  <c r="T36" i="22"/>
  <c r="T38" i="21"/>
  <c r="U139" i="21"/>
  <c r="U132" i="22"/>
  <c r="U160" i="21"/>
  <c r="U158" i="22"/>
  <c r="U215" i="21"/>
  <c r="U205" i="22"/>
  <c r="T65" i="22"/>
  <c r="T67" i="21"/>
  <c r="V222" i="20"/>
  <c r="U224" i="20"/>
  <c r="BZ224" i="20" s="1"/>
  <c r="BZ222" i="20"/>
  <c r="BZ263" i="20"/>
  <c r="V263" i="20"/>
  <c r="V263" i="21" s="1"/>
  <c r="U273" i="20"/>
  <c r="BZ273" i="20" s="1"/>
  <c r="V225" i="20"/>
  <c r="U232" i="20"/>
  <c r="BZ232" i="20" s="1"/>
  <c r="BZ225" i="20"/>
  <c r="BZ287" i="20"/>
  <c r="V287" i="20"/>
  <c r="V287" i="21" s="1"/>
  <c r="U297" i="20"/>
  <c r="BZ297" i="20" s="1"/>
  <c r="BZ129" i="20"/>
  <c r="V129" i="20"/>
  <c r="V129" i="21" s="1"/>
  <c r="U131" i="20"/>
  <c r="BZ131" i="20" s="1"/>
  <c r="BZ190" i="20"/>
  <c r="U193" i="20"/>
  <c r="BZ193" i="20" s="1"/>
  <c r="V190" i="20"/>
  <c r="V190" i="21" s="1"/>
  <c r="U191" i="20"/>
  <c r="BZ191" i="20" s="1"/>
  <c r="T46" i="21"/>
  <c r="T39" i="22"/>
  <c r="V158" i="20"/>
  <c r="U160" i="20"/>
  <c r="BZ160" i="20" s="1"/>
  <c r="BZ158" i="20"/>
  <c r="T160" i="21"/>
  <c r="T158" i="22"/>
  <c r="T8" i="21"/>
  <c r="U100" i="21"/>
  <c r="U97" i="22"/>
  <c r="BZ251" i="20"/>
  <c r="U253" i="20"/>
  <c r="BZ253" i="20" s="1"/>
  <c r="V251" i="20"/>
  <c r="V251" i="21" s="1"/>
  <c r="U170" i="22"/>
  <c r="U180" i="21"/>
  <c r="BZ344" i="20"/>
  <c r="U346" i="20"/>
  <c r="BZ346" i="20" s="1"/>
  <c r="V344" i="20"/>
  <c r="V344" i="21" s="1"/>
  <c r="BY19" i="20"/>
  <c r="T29" i="20"/>
  <c r="BY29" i="20" s="1"/>
  <c r="U19" i="20"/>
  <c r="V283" i="20"/>
  <c r="V283" i="21" s="1"/>
  <c r="BZ283" i="20"/>
  <c r="U286" i="20"/>
  <c r="BZ286" i="20" s="1"/>
  <c r="U284" i="20"/>
  <c r="BZ284" i="20" s="1"/>
  <c r="U325" i="21"/>
  <c r="U318" i="22"/>
  <c r="BZ194" i="20"/>
  <c r="V194" i="20"/>
  <c r="V194" i="21" s="1"/>
  <c r="U204" i="20"/>
  <c r="BZ204" i="20" s="1"/>
  <c r="U253" i="21"/>
  <c r="U251" i="22"/>
  <c r="T317" i="21"/>
  <c r="T315" i="22"/>
  <c r="U100" i="20"/>
  <c r="BZ100" i="20" s="1"/>
  <c r="U98" i="20"/>
  <c r="BZ98" i="20" s="1"/>
  <c r="BZ97" i="20"/>
  <c r="V97" i="20"/>
  <c r="V97" i="21" s="1"/>
  <c r="U7" i="21"/>
  <c r="U4" i="22"/>
  <c r="BZ170" i="20"/>
  <c r="U180" i="20"/>
  <c r="BZ180" i="20" s="1"/>
  <c r="V170" i="20"/>
  <c r="V170" i="21" s="1"/>
  <c r="BZ318" i="20"/>
  <c r="V318" i="20"/>
  <c r="V318" i="21" s="1"/>
  <c r="U325" i="20"/>
  <c r="BZ325" i="20" s="1"/>
  <c r="BZ205" i="20"/>
  <c r="V205" i="20"/>
  <c r="V205" i="21" s="1"/>
  <c r="U215" i="20"/>
  <c r="BZ215" i="20" s="1"/>
  <c r="S8" i="22"/>
  <c r="S18" i="21"/>
  <c r="S5" i="21"/>
  <c r="U112" i="22"/>
  <c r="U122" i="21"/>
  <c r="S39" i="22"/>
  <c r="S46" i="21"/>
  <c r="T215" i="21"/>
  <c r="T205" i="22"/>
  <c r="U101" i="22"/>
  <c r="U111" i="21"/>
  <c r="T87" i="21"/>
  <c r="T77" i="22"/>
  <c r="U317" i="21"/>
  <c r="U315" i="22"/>
  <c r="T98" i="21"/>
  <c r="S65" i="22"/>
  <c r="S67" i="21"/>
  <c r="T325" i="21"/>
  <c r="T318" i="22"/>
  <c r="BZ112" i="20"/>
  <c r="V112" i="20"/>
  <c r="V112" i="21" s="1"/>
  <c r="U122" i="20"/>
  <c r="BZ122" i="20" s="1"/>
  <c r="V4" i="20"/>
  <c r="V4" i="21" s="1"/>
  <c r="BZ4" i="20"/>
  <c r="U7" i="20"/>
  <c r="BZ7" i="20" s="1"/>
  <c r="BZ101" i="20"/>
  <c r="U111" i="20"/>
  <c r="BZ111" i="20" s="1"/>
  <c r="V101" i="20"/>
  <c r="V101" i="21" s="1"/>
  <c r="BY77" i="20"/>
  <c r="T87" i="20"/>
  <c r="BY87" i="20" s="1"/>
  <c r="U77" i="20"/>
  <c r="U77" i="21" s="1"/>
  <c r="BZ315" i="20"/>
  <c r="V315" i="20"/>
  <c r="V315" i="21" s="1"/>
  <c r="U317" i="20"/>
  <c r="BZ317" i="20" s="1"/>
  <c r="BY39" i="20"/>
  <c r="U39" i="20"/>
  <c r="U39" i="21" s="1"/>
  <c r="T46" i="20"/>
  <c r="BY46" i="20" s="1"/>
  <c r="U224" i="21"/>
  <c r="U222" i="22"/>
  <c r="V132" i="20"/>
  <c r="V132" i="21" s="1"/>
  <c r="U139" i="20"/>
  <c r="BZ139" i="20" s="1"/>
  <c r="BZ132" i="20"/>
  <c r="U297" i="21"/>
  <c r="U287" i="22"/>
  <c r="T19" i="22"/>
  <c r="T29" i="21"/>
  <c r="BY65" i="20"/>
  <c r="T67" i="20"/>
  <c r="BY67" i="20" s="1"/>
  <c r="U65" i="20"/>
  <c r="U65" i="21" s="1"/>
  <c r="U193" i="21"/>
  <c r="U190" i="22"/>
  <c r="BY8" i="20"/>
  <c r="T18" i="20"/>
  <c r="BY18" i="20" s="1"/>
  <c r="U8" i="20"/>
  <c r="U8" i="21" s="1"/>
  <c r="T38" i="20"/>
  <c r="BY38" i="20" s="1"/>
  <c r="BY36" i="20"/>
  <c r="U36" i="20"/>
  <c r="U36" i="21" s="1"/>
  <c r="T225" i="22"/>
  <c r="T232" i="21"/>
  <c r="T190" i="22"/>
  <c r="T193" i="21"/>
  <c r="T191" i="21"/>
  <c r="U263" i="21"/>
  <c r="BZ356" i="20"/>
  <c r="V356" i="20"/>
  <c r="V356" i="21" s="1"/>
  <c r="U366" i="20"/>
  <c r="BZ366" i="20" s="1"/>
  <c r="U225" i="21"/>
  <c r="U283" i="21"/>
  <c r="U129" i="21"/>
  <c r="U98" i="21" s="1"/>
  <c r="U5" i="20" l="1"/>
  <c r="BZ5" i="20" s="1"/>
  <c r="V139" i="21"/>
  <c r="V132" i="22"/>
  <c r="V286" i="21"/>
  <c r="V283" i="22"/>
  <c r="V284" i="21"/>
  <c r="V366" i="21"/>
  <c r="V356" i="22"/>
  <c r="U39" i="22"/>
  <c r="U46" i="21"/>
  <c r="BZ19" i="20"/>
  <c r="U29" i="20"/>
  <c r="BZ29" i="20" s="1"/>
  <c r="V19" i="20"/>
  <c r="V19" i="21" s="1"/>
  <c r="V297" i="21"/>
  <c r="V287" i="22"/>
  <c r="V232" i="20"/>
  <c r="CA232" i="20" s="1"/>
  <c r="W225" i="20"/>
  <c r="W225" i="21" s="1"/>
  <c r="CA225" i="20"/>
  <c r="V224" i="20"/>
  <c r="CA224" i="20" s="1"/>
  <c r="W222" i="20"/>
  <c r="CA222" i="20"/>
  <c r="U8" i="22"/>
  <c r="U18" i="21"/>
  <c r="U65" i="22"/>
  <c r="U67" i="21"/>
  <c r="U77" i="22"/>
  <c r="U87" i="21"/>
  <c r="V112" i="22"/>
  <c r="V122" i="21"/>
  <c r="V205" i="22"/>
  <c r="V215" i="21"/>
  <c r="V170" i="22"/>
  <c r="V180" i="21"/>
  <c r="V100" i="21"/>
  <c r="V97" i="22"/>
  <c r="V273" i="21"/>
  <c r="V263" i="22"/>
  <c r="W356" i="20"/>
  <c r="W356" i="21" s="1"/>
  <c r="V366" i="20"/>
  <c r="CA366" i="20" s="1"/>
  <c r="CA356" i="20"/>
  <c r="V8" i="20"/>
  <c r="V8" i="21" s="1"/>
  <c r="BZ8" i="20"/>
  <c r="U18" i="20"/>
  <c r="BZ18" i="20" s="1"/>
  <c r="BZ77" i="20"/>
  <c r="U87" i="20"/>
  <c r="BZ87" i="20" s="1"/>
  <c r="V77" i="20"/>
  <c r="V77" i="21" s="1"/>
  <c r="V4" i="22"/>
  <c r="V7" i="21"/>
  <c r="CA170" i="20"/>
  <c r="W170" i="20"/>
  <c r="W170" i="21" s="1"/>
  <c r="V180" i="20"/>
  <c r="CA180" i="20" s="1"/>
  <c r="W97" i="20"/>
  <c r="W97" i="21" s="1"/>
  <c r="CA97" i="20"/>
  <c r="V98" i="20"/>
  <c r="CA98" i="20" s="1"/>
  <c r="V100" i="20"/>
  <c r="CA100" i="20" s="1"/>
  <c r="W158" i="20"/>
  <c r="W158" i="21" s="1"/>
  <c r="CA158" i="20"/>
  <c r="V160" i="20"/>
  <c r="CA160" i="20" s="1"/>
  <c r="CA287" i="20"/>
  <c r="V297" i="20"/>
  <c r="CA297" i="20" s="1"/>
  <c r="W287" i="20"/>
  <c r="W287" i="21" s="1"/>
  <c r="V65" i="20"/>
  <c r="V65" i="21" s="1"/>
  <c r="U67" i="20"/>
  <c r="BZ67" i="20" s="1"/>
  <c r="BZ65" i="20"/>
  <c r="BZ39" i="20"/>
  <c r="U46" i="20"/>
  <c r="BZ46" i="20" s="1"/>
  <c r="V39" i="20"/>
  <c r="V39" i="21" s="1"/>
  <c r="V122" i="20"/>
  <c r="CA122" i="20" s="1"/>
  <c r="W112" i="20"/>
  <c r="CA112" i="20"/>
  <c r="CA205" i="20"/>
  <c r="V215" i="20"/>
  <c r="CA215" i="20" s="1"/>
  <c r="W205" i="20"/>
  <c r="W205" i="21" s="1"/>
  <c r="V194" i="22"/>
  <c r="V204" i="21"/>
  <c r="T18" i="21"/>
  <c r="T8" i="22"/>
  <c r="T5" i="21"/>
  <c r="CA263" i="20"/>
  <c r="W263" i="20"/>
  <c r="W263" i="21" s="1"/>
  <c r="V273" i="20"/>
  <c r="CA273" i="20" s="1"/>
  <c r="U273" i="21"/>
  <c r="U263" i="22"/>
  <c r="U36" i="22"/>
  <c r="U38" i="21"/>
  <c r="V346" i="21"/>
  <c r="V344" i="22"/>
  <c r="V253" i="21"/>
  <c r="V251" i="22"/>
  <c r="V131" i="21"/>
  <c r="V129" i="22"/>
  <c r="U131" i="21"/>
  <c r="U129" i="22"/>
  <c r="V36" i="20"/>
  <c r="U38" i="20"/>
  <c r="BZ38" i="20" s="1"/>
  <c r="BZ36" i="20"/>
  <c r="W132" i="20"/>
  <c r="W132" i="21" s="1"/>
  <c r="CA132" i="20"/>
  <c r="V139" i="20"/>
  <c r="CA139" i="20" s="1"/>
  <c r="V317" i="21"/>
  <c r="V315" i="22"/>
  <c r="V318" i="22"/>
  <c r="V325" i="21"/>
  <c r="CA194" i="20"/>
  <c r="W194" i="20"/>
  <c r="W194" i="21" s="1"/>
  <c r="V204" i="20"/>
  <c r="CA204" i="20" s="1"/>
  <c r="CA344" i="20"/>
  <c r="W344" i="20"/>
  <c r="V346" i="20"/>
  <c r="CA346" i="20" s="1"/>
  <c r="CA251" i="20"/>
  <c r="W251" i="20"/>
  <c r="W251" i="21" s="1"/>
  <c r="V253" i="20"/>
  <c r="CA253" i="20" s="1"/>
  <c r="V190" i="22"/>
  <c r="V193" i="21"/>
  <c r="V225" i="21"/>
  <c r="V222" i="21"/>
  <c r="U283" i="22"/>
  <c r="U286" i="21"/>
  <c r="U284" i="21"/>
  <c r="V101" i="22"/>
  <c r="V111" i="21"/>
  <c r="W283" i="20"/>
  <c r="W283" i="21" s="1"/>
  <c r="V284" i="20"/>
  <c r="CA284" i="20" s="1"/>
  <c r="V286" i="20"/>
  <c r="CA286" i="20" s="1"/>
  <c r="CA283" i="20"/>
  <c r="CA129" i="20"/>
  <c r="W129" i="20"/>
  <c r="W129" i="21" s="1"/>
  <c r="V131" i="20"/>
  <c r="CA131" i="20" s="1"/>
  <c r="U232" i="21"/>
  <c r="U225" i="22"/>
  <c r="U191" i="21"/>
  <c r="V317" i="20"/>
  <c r="CA317" i="20" s="1"/>
  <c r="W315" i="20"/>
  <c r="W315" i="21" s="1"/>
  <c r="CA315" i="20"/>
  <c r="CA101" i="20"/>
  <c r="W101" i="20"/>
  <c r="W101" i="21" s="1"/>
  <c r="V111" i="20"/>
  <c r="CA111" i="20" s="1"/>
  <c r="V7" i="20"/>
  <c r="CA7" i="20" s="1"/>
  <c r="W4" i="20"/>
  <c r="W4" i="21" s="1"/>
  <c r="CA4" i="20"/>
  <c r="W318" i="20"/>
  <c r="W318" i="21" s="1"/>
  <c r="V325" i="20"/>
  <c r="CA325" i="20" s="1"/>
  <c r="CA318" i="20"/>
  <c r="U19" i="21"/>
  <c r="U5" i="21" s="1"/>
  <c r="V158" i="21"/>
  <c r="V98" i="21" s="1"/>
  <c r="CA190" i="20"/>
  <c r="V193" i="20"/>
  <c r="CA193" i="20" s="1"/>
  <c r="W190" i="20"/>
  <c r="W190" i="21" s="1"/>
  <c r="V191" i="20"/>
  <c r="CA191" i="20" s="1"/>
  <c r="V5" i="20" l="1"/>
  <c r="CA5" i="20" s="1"/>
  <c r="V191" i="21"/>
  <c r="W170" i="22"/>
  <c r="W180" i="21"/>
  <c r="W251" i="22"/>
  <c r="W253" i="21"/>
  <c r="V65" i="22"/>
  <c r="V67" i="21"/>
  <c r="W158" i="22"/>
  <c r="W160" i="21"/>
  <c r="V19" i="22"/>
  <c r="V29" i="21"/>
  <c r="W204" i="21"/>
  <c r="W194" i="22"/>
  <c r="W139" i="21"/>
  <c r="W132" i="22"/>
  <c r="W325" i="21"/>
  <c r="W318" i="22"/>
  <c r="W317" i="21"/>
  <c r="W315" i="22"/>
  <c r="W131" i="21"/>
  <c r="W129" i="22"/>
  <c r="CB283" i="20"/>
  <c r="W286" i="20"/>
  <c r="CB286" i="20" s="1"/>
  <c r="W284" i="20"/>
  <c r="CB284" i="20" s="1"/>
  <c r="X283" i="20"/>
  <c r="X283" i="21" s="1"/>
  <c r="CB344" i="20"/>
  <c r="W346" i="20"/>
  <c r="CB346" i="20" s="1"/>
  <c r="X344" i="20"/>
  <c r="X344" i="21" s="1"/>
  <c r="X112" i="20"/>
  <c r="X112" i="21" s="1"/>
  <c r="CB112" i="20"/>
  <c r="W122" i="20"/>
  <c r="CB122" i="20" s="1"/>
  <c r="W297" i="20"/>
  <c r="CB297" i="20" s="1"/>
  <c r="CB287" i="20"/>
  <c r="X287" i="20"/>
  <c r="X287" i="21" s="1"/>
  <c r="W224" i="20"/>
  <c r="CB224" i="20" s="1"/>
  <c r="X222" i="20"/>
  <c r="X222" i="21" s="1"/>
  <c r="CB222" i="20"/>
  <c r="W193" i="21"/>
  <c r="W190" i="22"/>
  <c r="CB4" i="20"/>
  <c r="W7" i="20"/>
  <c r="CB7" i="20" s="1"/>
  <c r="X4" i="20"/>
  <c r="X4" i="21" s="1"/>
  <c r="W263" i="22"/>
  <c r="W273" i="21"/>
  <c r="W19" i="20"/>
  <c r="W19" i="21" s="1"/>
  <c r="CA19" i="20"/>
  <c r="V29" i="20"/>
  <c r="CA29" i="20" s="1"/>
  <c r="CB315" i="20"/>
  <c r="X315" i="20"/>
  <c r="X315" i="21" s="1"/>
  <c r="W317" i="20"/>
  <c r="CB317" i="20" s="1"/>
  <c r="CB129" i="20"/>
  <c r="X129" i="20"/>
  <c r="X129" i="21" s="1"/>
  <c r="W131" i="20"/>
  <c r="CB131" i="20" s="1"/>
  <c r="CA36" i="20"/>
  <c r="V38" i="20"/>
  <c r="CA38" i="20" s="1"/>
  <c r="W36" i="20"/>
  <c r="W215" i="21"/>
  <c r="W205" i="22"/>
  <c r="V8" i="22"/>
  <c r="V18" i="21"/>
  <c r="X356" i="20"/>
  <c r="W366" i="20"/>
  <c r="CB366" i="20" s="1"/>
  <c r="CB356" i="20"/>
  <c r="W232" i="21"/>
  <c r="W225" i="22"/>
  <c r="CB190" i="20"/>
  <c r="W191" i="20"/>
  <c r="CB191" i="20" s="1"/>
  <c r="W193" i="20"/>
  <c r="CB193" i="20" s="1"/>
  <c r="X190" i="20"/>
  <c r="X190" i="21" s="1"/>
  <c r="X318" i="20"/>
  <c r="X318" i="21" s="1"/>
  <c r="W325" i="20"/>
  <c r="CB325" i="20" s="1"/>
  <c r="CB318" i="20"/>
  <c r="X263" i="20"/>
  <c r="W273" i="20"/>
  <c r="CB273" i="20" s="1"/>
  <c r="CB263" i="20"/>
  <c r="CB205" i="20"/>
  <c r="W215" i="20"/>
  <c r="CB215" i="20" s="1"/>
  <c r="X205" i="20"/>
  <c r="X205" i="21" s="1"/>
  <c r="CB97" i="20"/>
  <c r="W98" i="20"/>
  <c r="CB98" i="20" s="1"/>
  <c r="W100" i="20"/>
  <c r="CB100" i="20" s="1"/>
  <c r="X97" i="20"/>
  <c r="X97" i="21" s="1"/>
  <c r="W111" i="21"/>
  <c r="W101" i="22"/>
  <c r="W286" i="21"/>
  <c r="W283" i="22"/>
  <c r="X251" i="20"/>
  <c r="X251" i="21" s="1"/>
  <c r="W253" i="20"/>
  <c r="CB253" i="20" s="1"/>
  <c r="CB251" i="20"/>
  <c r="W204" i="20"/>
  <c r="CB204" i="20" s="1"/>
  <c r="CB194" i="20"/>
  <c r="X194" i="20"/>
  <c r="X194" i="21" s="1"/>
  <c r="W232" i="20"/>
  <c r="CB232" i="20" s="1"/>
  <c r="CB225" i="20"/>
  <c r="X225" i="20"/>
  <c r="X225" i="21" s="1"/>
  <c r="V224" i="21"/>
  <c r="V222" i="22"/>
  <c r="CB132" i="20"/>
  <c r="X132" i="20"/>
  <c r="X132" i="21" s="1"/>
  <c r="W139" i="20"/>
  <c r="CB139" i="20" s="1"/>
  <c r="V39" i="22"/>
  <c r="V46" i="21"/>
  <c r="CA65" i="20"/>
  <c r="W65" i="20"/>
  <c r="V67" i="20"/>
  <c r="CA67" i="20" s="1"/>
  <c r="V77" i="22"/>
  <c r="V87" i="21"/>
  <c r="V160" i="21"/>
  <c r="V158" i="22"/>
  <c r="W111" i="20"/>
  <c r="CB111" i="20" s="1"/>
  <c r="CB101" i="20"/>
  <c r="X101" i="20"/>
  <c r="X101" i="21" s="1"/>
  <c r="V232" i="21"/>
  <c r="V225" i="22"/>
  <c r="W344" i="21"/>
  <c r="W284" i="21" s="1"/>
  <c r="V36" i="21"/>
  <c r="W112" i="21"/>
  <c r="W98" i="21" s="1"/>
  <c r="W39" i="20"/>
  <c r="W39" i="21" s="1"/>
  <c r="CA39" i="20"/>
  <c r="V46" i="20"/>
  <c r="CA46" i="20" s="1"/>
  <c r="CB158" i="20"/>
  <c r="X158" i="20"/>
  <c r="X158" i="21" s="1"/>
  <c r="W160" i="20"/>
  <c r="CB160" i="20" s="1"/>
  <c r="CA77" i="20"/>
  <c r="V87" i="20"/>
  <c r="CA87" i="20" s="1"/>
  <c r="W77" i="20"/>
  <c r="W77" i="21" s="1"/>
  <c r="CA8" i="20"/>
  <c r="V18" i="20"/>
  <c r="CA18" i="20" s="1"/>
  <c r="W8" i="20"/>
  <c r="W8" i="21" s="1"/>
  <c r="W222" i="21"/>
  <c r="U19" i="22"/>
  <c r="U29" i="21"/>
  <c r="W7" i="21"/>
  <c r="W4" i="22"/>
  <c r="W287" i="22"/>
  <c r="W297" i="21"/>
  <c r="W100" i="21"/>
  <c r="W97" i="22"/>
  <c r="CB170" i="20"/>
  <c r="W180" i="20"/>
  <c r="CB180" i="20" s="1"/>
  <c r="X170" i="20"/>
  <c r="X170" i="21" s="1"/>
  <c r="W366" i="21"/>
  <c r="W356" i="22"/>
  <c r="X158" i="22" l="1"/>
  <c r="X160" i="21"/>
  <c r="X139" i="21"/>
  <c r="X132" i="22"/>
  <c r="X222" i="22"/>
  <c r="X224" i="21"/>
  <c r="X193" i="21"/>
  <c r="X190" i="22"/>
  <c r="X170" i="22"/>
  <c r="X180" i="21"/>
  <c r="X101" i="22"/>
  <c r="X111" i="21"/>
  <c r="X100" i="21"/>
  <c r="X98" i="21"/>
  <c r="X97" i="22"/>
  <c r="X131" i="21"/>
  <c r="X129" i="22"/>
  <c r="X215" i="21"/>
  <c r="X205" i="22"/>
  <c r="X112" i="22"/>
  <c r="X122" i="21"/>
  <c r="W19" i="22"/>
  <c r="W29" i="21"/>
  <c r="W77" i="22"/>
  <c r="W87" i="21"/>
  <c r="V36" i="22"/>
  <c r="V38" i="21"/>
  <c r="W67" i="20"/>
  <c r="CB67" i="20" s="1"/>
  <c r="X65" i="20"/>
  <c r="X65" i="21" s="1"/>
  <c r="CB65" i="20"/>
  <c r="CC194" i="20"/>
  <c r="X204" i="20"/>
  <c r="CC204" i="20" s="1"/>
  <c r="Y194" i="20"/>
  <c r="Y194" i="21" s="1"/>
  <c r="CC263" i="20"/>
  <c r="Y263" i="20"/>
  <c r="Y263" i="21" s="1"/>
  <c r="X273" i="20"/>
  <c r="CC273" i="20" s="1"/>
  <c r="CC356" i="20"/>
  <c r="Y356" i="20"/>
  <c r="Y356" i="21" s="1"/>
  <c r="X366" i="20"/>
  <c r="CC366" i="20" s="1"/>
  <c r="CB36" i="20"/>
  <c r="W38" i="20"/>
  <c r="CB38" i="20" s="1"/>
  <c r="X36" i="20"/>
  <c r="X36" i="21" s="1"/>
  <c r="X297" i="21"/>
  <c r="X287" i="22"/>
  <c r="X344" i="22"/>
  <c r="X346" i="21"/>
  <c r="W222" i="22"/>
  <c r="W224" i="21"/>
  <c r="CB77" i="20"/>
  <c r="X77" i="20"/>
  <c r="X77" i="21" s="1"/>
  <c r="W87" i="20"/>
  <c r="CB87" i="20" s="1"/>
  <c r="W39" i="22"/>
  <c r="W46" i="21"/>
  <c r="W346" i="21"/>
  <c r="W344" i="22"/>
  <c r="CC315" i="20"/>
  <c r="X317" i="20"/>
  <c r="CC317" i="20" s="1"/>
  <c r="Y315" i="20"/>
  <c r="Y315" i="21" s="1"/>
  <c r="CC287" i="20"/>
  <c r="Y287" i="20"/>
  <c r="Y287" i="21" s="1"/>
  <c r="X297" i="20"/>
  <c r="CC297" i="20" s="1"/>
  <c r="CC344" i="20"/>
  <c r="Y344" i="20"/>
  <c r="Y344" i="21" s="1"/>
  <c r="X346" i="20"/>
  <c r="CC346" i="20" s="1"/>
  <c r="CC205" i="20"/>
  <c r="X215" i="20"/>
  <c r="CC215" i="20" s="1"/>
  <c r="Y205" i="20"/>
  <c r="Y205" i="21" s="1"/>
  <c r="X318" i="22"/>
  <c r="X325" i="21"/>
  <c r="X7" i="21"/>
  <c r="X4" i="22"/>
  <c r="W191" i="21"/>
  <c r="X232" i="21"/>
  <c r="X225" i="22"/>
  <c r="X253" i="21"/>
  <c r="X251" i="22"/>
  <c r="CC4" i="20"/>
  <c r="X7" i="20"/>
  <c r="CC7" i="20" s="1"/>
  <c r="Y4" i="20"/>
  <c r="Y4" i="21" s="1"/>
  <c r="V5" i="21"/>
  <c r="W8" i="22"/>
  <c r="W18" i="21"/>
  <c r="CB8" i="20"/>
  <c r="W18" i="20"/>
  <c r="CB18" i="20" s="1"/>
  <c r="X8" i="20"/>
  <c r="X8" i="21" s="1"/>
  <c r="Y225" i="20"/>
  <c r="Y225" i="21" s="1"/>
  <c r="X232" i="20"/>
  <c r="CC232" i="20" s="1"/>
  <c r="CC225" i="20"/>
  <c r="W5" i="20"/>
  <c r="CB5" i="20" s="1"/>
  <c r="X283" i="22"/>
  <c r="X286" i="21"/>
  <c r="W46" i="20"/>
  <c r="CB46" i="20" s="1"/>
  <c r="CB39" i="20"/>
  <c r="X39" i="20"/>
  <c r="X39" i="21" s="1"/>
  <c r="CC97" i="20"/>
  <c r="X98" i="20"/>
  <c r="CC98" i="20" s="1"/>
  <c r="X100" i="20"/>
  <c r="CC100" i="20" s="1"/>
  <c r="Y97" i="20"/>
  <c r="Y97" i="21" s="1"/>
  <c r="X263" i="21"/>
  <c r="X191" i="21" s="1"/>
  <c r="Y318" i="20"/>
  <c r="Y318" i="21" s="1"/>
  <c r="CC318" i="20"/>
  <c r="X325" i="20"/>
  <c r="CC325" i="20" s="1"/>
  <c r="X356" i="21"/>
  <c r="X284" i="21" s="1"/>
  <c r="CC129" i="20"/>
  <c r="X131" i="20"/>
  <c r="CC131" i="20" s="1"/>
  <c r="Y129" i="20"/>
  <c r="Y129" i="21" s="1"/>
  <c r="CC283" i="20"/>
  <c r="X286" i="20"/>
  <c r="CC286" i="20" s="1"/>
  <c r="X284" i="20"/>
  <c r="CC284" i="20" s="1"/>
  <c r="Y283" i="20"/>
  <c r="W122" i="21"/>
  <c r="W112" i="22"/>
  <c r="CC101" i="20"/>
  <c r="X111" i="20"/>
  <c r="CC111" i="20" s="1"/>
  <c r="Y101" i="20"/>
  <c r="Y101" i="21" s="1"/>
  <c r="W65" i="21"/>
  <c r="CC251" i="20"/>
  <c r="Y251" i="20"/>
  <c r="Y251" i="21" s="1"/>
  <c r="X253" i="20"/>
  <c r="CC253" i="20" s="1"/>
  <c r="W36" i="21"/>
  <c r="X224" i="20"/>
  <c r="CC224" i="20" s="1"/>
  <c r="Y222" i="20"/>
  <c r="CC222" i="20"/>
  <c r="X180" i="20"/>
  <c r="CC180" i="20" s="1"/>
  <c r="Y170" i="20"/>
  <c r="Y170" i="21" s="1"/>
  <c r="CC170" i="20"/>
  <c r="Y158" i="20"/>
  <c r="X160" i="20"/>
  <c r="CC160" i="20" s="1"/>
  <c r="CC158" i="20"/>
  <c r="CC132" i="20"/>
  <c r="Y132" i="20"/>
  <c r="Y132" i="21" s="1"/>
  <c r="X139" i="20"/>
  <c r="CC139" i="20" s="1"/>
  <c r="X204" i="21"/>
  <c r="X194" i="22"/>
  <c r="CC190" i="20"/>
  <c r="X191" i="20"/>
  <c r="CC191" i="20" s="1"/>
  <c r="Y190" i="20"/>
  <c r="Y190" i="21" s="1"/>
  <c r="X193" i="20"/>
  <c r="CC193" i="20" s="1"/>
  <c r="X317" i="21"/>
  <c r="X315" i="22"/>
  <c r="W29" i="20"/>
  <c r="CB29" i="20" s="1"/>
  <c r="X19" i="20"/>
  <c r="X19" i="21" s="1"/>
  <c r="CB19" i="20"/>
  <c r="CC112" i="20"/>
  <c r="X122" i="20"/>
  <c r="CC122" i="20" s="1"/>
  <c r="Y112" i="20"/>
  <c r="Y112" i="21" s="1"/>
  <c r="Y101" i="22" l="1"/>
  <c r="Y111" i="21"/>
  <c r="Y325" i="21"/>
  <c r="Y318" i="22"/>
  <c r="Y344" i="22"/>
  <c r="Y346" i="21"/>
  <c r="X65" i="22"/>
  <c r="X67" i="21"/>
  <c r="Y263" i="22"/>
  <c r="Y273" i="21"/>
  <c r="X8" i="22"/>
  <c r="X18" i="21"/>
  <c r="X5" i="21"/>
  <c r="X19" i="22"/>
  <c r="X29" i="21"/>
  <c r="Y190" i="22"/>
  <c r="Y193" i="21"/>
  <c r="W65" i="22"/>
  <c r="W67" i="21"/>
  <c r="CD283" i="20"/>
  <c r="Y284" i="20"/>
  <c r="CD284" i="20" s="1"/>
  <c r="Z283" i="20"/>
  <c r="CE283" i="20" s="1"/>
  <c r="Y286" i="20"/>
  <c r="CD286" i="20" s="1"/>
  <c r="X366" i="21"/>
  <c r="X356" i="22"/>
  <c r="Y317" i="21"/>
  <c r="Y315" i="22"/>
  <c r="CD222" i="20"/>
  <c r="Y224" i="20"/>
  <c r="CD224" i="20" s="1"/>
  <c r="Z222" i="20"/>
  <c r="CC8" i="20"/>
  <c r="X18" i="20"/>
  <c r="CC18" i="20" s="1"/>
  <c r="Y8" i="20"/>
  <c r="Y8" i="21" s="1"/>
  <c r="Y317" i="20"/>
  <c r="CD317" i="20" s="1"/>
  <c r="CD315" i="20"/>
  <c r="Z315" i="20"/>
  <c r="CE315" i="20" s="1"/>
  <c r="X77" i="22"/>
  <c r="X87" i="21"/>
  <c r="Y356" i="22"/>
  <c r="Y366" i="21"/>
  <c r="Y204" i="21"/>
  <c r="Y194" i="22"/>
  <c r="Y7" i="21"/>
  <c r="Y4" i="22"/>
  <c r="CD344" i="20"/>
  <c r="Y346" i="20"/>
  <c r="CD346" i="20" s="1"/>
  <c r="Z344" i="20"/>
  <c r="CD194" i="20"/>
  <c r="Z194" i="20"/>
  <c r="CE194" i="20" s="1"/>
  <c r="Y204" i="20"/>
  <c r="CD204" i="20" s="1"/>
  <c r="CD112" i="20"/>
  <c r="Z112" i="20"/>
  <c r="CE112" i="20" s="1"/>
  <c r="Y122" i="20"/>
  <c r="CD122" i="20" s="1"/>
  <c r="CD158" i="20"/>
  <c r="Z158" i="20"/>
  <c r="CE158" i="20" s="1"/>
  <c r="Y160" i="20"/>
  <c r="CD160" i="20" s="1"/>
  <c r="Y111" i="20"/>
  <c r="CD111" i="20" s="1"/>
  <c r="Z101" i="20"/>
  <c r="CE101" i="20" s="1"/>
  <c r="CD101" i="20"/>
  <c r="Y139" i="21"/>
  <c r="Y132" i="22"/>
  <c r="Y170" i="22"/>
  <c r="Y180" i="21"/>
  <c r="W36" i="22"/>
  <c r="W38" i="21"/>
  <c r="X39" i="22"/>
  <c r="X46" i="21"/>
  <c r="Y7" i="20"/>
  <c r="CD7" i="20" s="1"/>
  <c r="Z4" i="20"/>
  <c r="CD4" i="20"/>
  <c r="CC77" i="20"/>
  <c r="X87" i="20"/>
  <c r="CC87" i="20" s="1"/>
  <c r="Y77" i="20"/>
  <c r="Y77" i="21" s="1"/>
  <c r="CD356" i="20"/>
  <c r="Y366" i="20"/>
  <c r="CD366" i="20" s="1"/>
  <c r="Z356" i="20"/>
  <c r="Y251" i="22"/>
  <c r="Y253" i="21"/>
  <c r="Y131" i="21"/>
  <c r="Y129" i="22"/>
  <c r="Y225" i="22"/>
  <c r="Y232" i="21"/>
  <c r="Y205" i="22"/>
  <c r="Y215" i="21"/>
  <c r="Y297" i="21"/>
  <c r="Y287" i="22"/>
  <c r="X36" i="22"/>
  <c r="X38" i="21"/>
  <c r="Z318" i="20"/>
  <c r="CE318" i="20" s="1"/>
  <c r="Y325" i="20"/>
  <c r="CD325" i="20" s="1"/>
  <c r="CD318" i="20"/>
  <c r="CD132" i="20"/>
  <c r="Z132" i="20"/>
  <c r="Y139" i="20"/>
  <c r="CD139" i="20" s="1"/>
  <c r="CD170" i="20"/>
  <c r="Z170" i="20"/>
  <c r="CE170" i="20" s="1"/>
  <c r="Y180" i="20"/>
  <c r="CD180" i="20" s="1"/>
  <c r="CD129" i="20"/>
  <c r="Z129" i="20"/>
  <c r="CE129" i="20" s="1"/>
  <c r="Y131" i="20"/>
  <c r="CD131" i="20" s="1"/>
  <c r="X273" i="21"/>
  <c r="X263" i="22"/>
  <c r="CC39" i="20"/>
  <c r="X46" i="20"/>
  <c r="CC46" i="20" s="1"/>
  <c r="Y39" i="20"/>
  <c r="Y39" i="21" s="1"/>
  <c r="W5" i="21"/>
  <c r="X5" i="20"/>
  <c r="CC5" i="20" s="1"/>
  <c r="Y215" i="20"/>
  <c r="CD215" i="20" s="1"/>
  <c r="Z205" i="20"/>
  <c r="CE205" i="20" s="1"/>
  <c r="CD205" i="20"/>
  <c r="X38" i="20"/>
  <c r="CC38" i="20" s="1"/>
  <c r="CC36" i="20"/>
  <c r="Y36" i="20"/>
  <c r="Y36" i="21" s="1"/>
  <c r="Y193" i="20"/>
  <c r="CD193" i="20" s="1"/>
  <c r="CD190" i="20"/>
  <c r="Z190" i="20"/>
  <c r="CE190" i="20" s="1"/>
  <c r="Y191" i="20"/>
  <c r="CD191" i="20" s="1"/>
  <c r="CD251" i="20"/>
  <c r="Y253" i="20"/>
  <c r="CD253" i="20" s="1"/>
  <c r="Z251" i="20"/>
  <c r="CE251" i="20" s="1"/>
  <c r="Y97" i="22"/>
  <c r="Y100" i="21"/>
  <c r="CD287" i="20"/>
  <c r="Y297" i="20"/>
  <c r="CD297" i="20" s="1"/>
  <c r="Z287" i="20"/>
  <c r="CE287" i="20" s="1"/>
  <c r="Y112" i="22"/>
  <c r="Y122" i="21"/>
  <c r="CC19" i="20"/>
  <c r="X29" i="20"/>
  <c r="CC29" i="20" s="1"/>
  <c r="Y19" i="20"/>
  <c r="Y158" i="21"/>
  <c r="Y98" i="21" s="1"/>
  <c r="Y222" i="21"/>
  <c r="Y283" i="21"/>
  <c r="CD97" i="20"/>
  <c r="Y100" i="20"/>
  <c r="CD100" i="20" s="1"/>
  <c r="Z97" i="20"/>
  <c r="CE97" i="20" s="1"/>
  <c r="Y98" i="20"/>
  <c r="CD98" i="20" s="1"/>
  <c r="CD225" i="20"/>
  <c r="Y232" i="20"/>
  <c r="CD232" i="20" s="1"/>
  <c r="Z225" i="20"/>
  <c r="CE225" i="20" s="1"/>
  <c r="CD263" i="20"/>
  <c r="Y273" i="20"/>
  <c r="CD273" i="20" s="1"/>
  <c r="Z263" i="20"/>
  <c r="CE263" i="20" s="1"/>
  <c r="CC65" i="20"/>
  <c r="X67" i="20"/>
  <c r="CC67" i="20" s="1"/>
  <c r="Y65" i="20"/>
  <c r="Z129" i="21" l="1"/>
  <c r="Z131" i="21" s="1"/>
  <c r="Z222" i="21"/>
  <c r="Z224" i="21" s="1"/>
  <c r="CE222" i="20"/>
  <c r="Z132" i="21"/>
  <c r="Z132" i="22" s="1"/>
  <c r="CE132" i="20"/>
  <c r="Z344" i="21"/>
  <c r="Z344" i="22" s="1"/>
  <c r="CE344" i="20"/>
  <c r="Z318" i="21"/>
  <c r="Z325" i="21" s="1"/>
  <c r="Z356" i="21"/>
  <c r="Z366" i="21" s="1"/>
  <c r="CE356" i="20"/>
  <c r="Z4" i="21"/>
  <c r="CE4" i="20"/>
  <c r="Y5" i="20"/>
  <c r="CD5" i="20" s="1"/>
  <c r="Y36" i="22"/>
  <c r="Y38" i="21"/>
  <c r="Y77" i="22"/>
  <c r="Y87" i="21"/>
  <c r="CD65" i="20"/>
  <c r="Y67" i="20"/>
  <c r="CD67" i="20" s="1"/>
  <c r="Z65" i="20"/>
  <c r="CE65" i="20" s="1"/>
  <c r="Y19" i="21"/>
  <c r="Z287" i="21"/>
  <c r="AA287" i="20"/>
  <c r="CF287" i="20" s="1"/>
  <c r="Z297" i="20"/>
  <c r="CE297" i="20" s="1"/>
  <c r="CD39" i="20"/>
  <c r="Y46" i="20"/>
  <c r="CD46" i="20" s="1"/>
  <c r="Z39" i="20"/>
  <c r="CE39" i="20" s="1"/>
  <c r="Z139" i="20"/>
  <c r="CE139" i="20" s="1"/>
  <c r="AA132" i="20"/>
  <c r="CF132" i="20" s="1"/>
  <c r="AA158" i="20"/>
  <c r="Z160" i="20"/>
  <c r="CE160" i="20" s="1"/>
  <c r="Z317" i="20"/>
  <c r="CE317" i="20" s="1"/>
  <c r="AA315" i="20"/>
  <c r="CF315" i="20" s="1"/>
  <c r="Z131" i="20"/>
  <c r="CE131" i="20" s="1"/>
  <c r="AA129" i="20"/>
  <c r="Y87" i="20"/>
  <c r="CD87" i="20" s="1"/>
  <c r="CD77" i="20"/>
  <c r="Z77" i="20"/>
  <c r="CE77" i="20" s="1"/>
  <c r="AA344" i="20"/>
  <c r="CF344" i="20" s="1"/>
  <c r="Z346" i="20"/>
  <c r="CE346" i="20" s="1"/>
  <c r="Z224" i="20"/>
  <c r="CE224" i="20" s="1"/>
  <c r="AA222" i="20"/>
  <c r="CF222" i="20" s="1"/>
  <c r="Z283" i="21"/>
  <c r="Z284" i="20"/>
  <c r="CE284" i="20" s="1"/>
  <c r="AA283" i="20"/>
  <c r="CF283" i="20" s="1"/>
  <c r="Z286" i="20"/>
  <c r="CE286" i="20" s="1"/>
  <c r="Z190" i="21"/>
  <c r="Z193" i="20"/>
  <c r="CE193" i="20" s="1"/>
  <c r="AA190" i="20"/>
  <c r="Z191" i="20"/>
  <c r="CE191" i="20" s="1"/>
  <c r="Z205" i="21"/>
  <c r="AA205" i="20"/>
  <c r="CF205" i="20" s="1"/>
  <c r="Z215" i="20"/>
  <c r="CE215" i="20" s="1"/>
  <c r="Z112" i="21"/>
  <c r="Z122" i="20"/>
  <c r="CE122" i="20" s="1"/>
  <c r="AA112" i="20"/>
  <c r="CF112" i="20" s="1"/>
  <c r="Y18" i="21"/>
  <c r="Y8" i="22"/>
  <c r="CD19" i="20"/>
  <c r="Y29" i="20"/>
  <c r="CD29" i="20" s="1"/>
  <c r="Z19" i="20"/>
  <c r="Z170" i="21"/>
  <c r="AA170" i="20"/>
  <c r="CF170" i="20" s="1"/>
  <c r="Z180" i="20"/>
  <c r="CE180" i="20" s="1"/>
  <c r="Z101" i="21"/>
  <c r="Z111" i="20"/>
  <c r="CE111" i="20" s="1"/>
  <c r="AA101" i="20"/>
  <c r="CF101" i="20" s="1"/>
  <c r="CD8" i="20"/>
  <c r="Z8" i="20"/>
  <c r="CE8" i="20" s="1"/>
  <c r="Y18" i="20"/>
  <c r="CD18" i="20" s="1"/>
  <c r="Y283" i="22"/>
  <c r="Y284" i="21"/>
  <c r="Y286" i="21"/>
  <c r="AA318" i="20"/>
  <c r="CF318" i="20" s="1"/>
  <c r="Z325" i="20"/>
  <c r="CE325" i="20" s="1"/>
  <c r="Z366" i="20"/>
  <c r="CE366" i="20" s="1"/>
  <c r="AA356" i="20"/>
  <c r="Z97" i="21"/>
  <c r="AA97" i="20"/>
  <c r="CF97" i="20" s="1"/>
  <c r="Z100" i="20"/>
  <c r="CE100" i="20" s="1"/>
  <c r="Z98" i="20"/>
  <c r="CE98" i="20" s="1"/>
  <c r="Z263" i="21"/>
  <c r="Z273" i="20"/>
  <c r="CE273" i="20" s="1"/>
  <c r="AA263" i="20"/>
  <c r="CF263" i="20" s="1"/>
  <c r="Y65" i="21"/>
  <c r="Z225" i="21"/>
  <c r="AA225" i="20"/>
  <c r="CF225" i="20" s="1"/>
  <c r="Z232" i="20"/>
  <c r="CE232" i="20" s="1"/>
  <c r="Y224" i="21"/>
  <c r="Y222" i="22"/>
  <c r="Z251" i="21"/>
  <c r="Z253" i="20"/>
  <c r="CE253" i="20" s="1"/>
  <c r="AA251" i="20"/>
  <c r="Z158" i="21"/>
  <c r="Z194" i="21"/>
  <c r="Z204" i="20"/>
  <c r="CE204" i="20" s="1"/>
  <c r="AA194" i="20"/>
  <c r="Y191" i="21"/>
  <c r="Y160" i="21"/>
  <c r="Y158" i="22"/>
  <c r="CD36" i="20"/>
  <c r="Z36" i="20"/>
  <c r="CE36" i="20" s="1"/>
  <c r="Y38" i="20"/>
  <c r="CD38" i="20" s="1"/>
  <c r="Y39" i="22"/>
  <c r="Y46" i="21"/>
  <c r="AA4" i="20"/>
  <c r="CF4" i="20" s="1"/>
  <c r="Z7" i="20"/>
  <c r="CE7" i="20" s="1"/>
  <c r="Z315" i="21"/>
  <c r="Z139" i="21" l="1"/>
  <c r="Z129" i="22"/>
  <c r="AA158" i="21"/>
  <c r="AA158" i="22" s="1"/>
  <c r="CF158" i="20"/>
  <c r="AA129" i="21"/>
  <c r="CF129" i="20"/>
  <c r="AA251" i="21"/>
  <c r="AA253" i="21" s="1"/>
  <c r="CF251" i="20"/>
  <c r="AA356" i="21"/>
  <c r="AA356" i="22" s="1"/>
  <c r="CF356" i="20"/>
  <c r="AA190" i="21"/>
  <c r="AA190" i="22" s="1"/>
  <c r="CF190" i="20"/>
  <c r="AA194" i="21"/>
  <c r="AA204" i="21" s="1"/>
  <c r="CF194" i="20"/>
  <c r="Y5" i="21"/>
  <c r="Z318" i="22"/>
  <c r="Z4" i="22"/>
  <c r="Z7" i="21"/>
  <c r="Z346" i="21"/>
  <c r="Z222" i="22"/>
  <c r="Z356" i="22"/>
  <c r="Z5" i="20"/>
  <c r="CE5" i="20" s="1"/>
  <c r="CE19" i="20"/>
  <c r="Z65" i="21"/>
  <c r="Z65" i="22" s="1"/>
  <c r="AA4" i="21"/>
  <c r="AA7" i="20"/>
  <c r="CF7" i="20" s="1"/>
  <c r="AB4" i="20"/>
  <c r="Z253" i="21"/>
  <c r="Z251" i="22"/>
  <c r="AB263" i="20"/>
  <c r="AA273" i="20"/>
  <c r="CF273" i="20" s="1"/>
  <c r="Z193" i="21"/>
  <c r="Z190" i="22"/>
  <c r="Z191" i="21"/>
  <c r="AA344" i="21"/>
  <c r="AB344" i="20"/>
  <c r="AA346" i="20"/>
  <c r="CF346" i="20" s="1"/>
  <c r="AB132" i="20"/>
  <c r="AA139" i="20"/>
  <c r="CF139" i="20" s="1"/>
  <c r="Z297" i="21"/>
  <c r="Z287" i="22"/>
  <c r="AA36" i="20"/>
  <c r="CF36" i="20" s="1"/>
  <c r="Z38" i="20"/>
  <c r="CE38" i="20" s="1"/>
  <c r="Z204" i="21"/>
  <c r="Z194" i="22"/>
  <c r="AB356" i="20"/>
  <c r="AA366" i="20"/>
  <c r="CF366" i="20" s="1"/>
  <c r="Z8" i="21"/>
  <c r="Z18" i="20"/>
  <c r="CE18" i="20" s="1"/>
  <c r="AA8" i="20"/>
  <c r="CF8" i="20" s="1"/>
  <c r="Y19" i="22"/>
  <c r="Y29" i="21"/>
  <c r="Z160" i="21"/>
  <c r="Z158" i="22"/>
  <c r="Z263" i="22"/>
  <c r="Z273" i="21"/>
  <c r="AA170" i="21"/>
  <c r="AA180" i="20"/>
  <c r="CF180" i="20" s="1"/>
  <c r="AB170" i="20"/>
  <c r="AA112" i="21"/>
  <c r="AA122" i="20"/>
  <c r="CF122" i="20" s="1"/>
  <c r="AB112" i="20"/>
  <c r="AA283" i="21"/>
  <c r="AA286" i="20"/>
  <c r="CF286" i="20" s="1"/>
  <c r="AA284" i="20"/>
  <c r="CF284" i="20" s="1"/>
  <c r="AB283" i="20"/>
  <c r="Z77" i="21"/>
  <c r="Z87" i="20"/>
  <c r="CE87" i="20" s="1"/>
  <c r="AA77" i="20"/>
  <c r="AA315" i="21"/>
  <c r="AB315" i="20"/>
  <c r="AA317" i="20"/>
  <c r="CF317" i="20" s="1"/>
  <c r="Z39" i="21"/>
  <c r="Z46" i="20"/>
  <c r="CE46" i="20" s="1"/>
  <c r="AA39" i="20"/>
  <c r="Z180" i="21"/>
  <c r="Z170" i="22"/>
  <c r="AA225" i="21"/>
  <c r="AA232" i="20"/>
  <c r="CF232" i="20" s="1"/>
  <c r="AB225" i="20"/>
  <c r="AA318" i="21"/>
  <c r="AB318" i="20"/>
  <c r="AA325" i="20"/>
  <c r="CF325" i="20" s="1"/>
  <c r="AA101" i="21"/>
  <c r="AA111" i="20"/>
  <c r="CF111" i="20" s="1"/>
  <c r="AB101" i="20"/>
  <c r="Z19" i="21"/>
  <c r="AA19" i="20"/>
  <c r="CF19" i="20" s="1"/>
  <c r="Z29" i="20"/>
  <c r="CE29" i="20" s="1"/>
  <c r="Z122" i="21"/>
  <c r="Z112" i="22"/>
  <c r="Z286" i="21"/>
  <c r="Z284" i="21"/>
  <c r="Z283" i="22"/>
  <c r="AA65" i="20"/>
  <c r="CF65" i="20" s="1"/>
  <c r="Z67" i="20"/>
  <c r="CE67" i="20" s="1"/>
  <c r="Z317" i="21"/>
  <c r="Z315" i="22"/>
  <c r="Z225" i="22"/>
  <c r="Z232" i="21"/>
  <c r="AA97" i="21"/>
  <c r="AB97" i="20"/>
  <c r="AA100" i="20"/>
  <c r="CF100" i="20" s="1"/>
  <c r="AA98" i="20"/>
  <c r="CF98" i="20" s="1"/>
  <c r="AA222" i="21"/>
  <c r="AB222" i="20"/>
  <c r="AA224" i="20"/>
  <c r="CF224" i="20" s="1"/>
  <c r="AA131" i="21"/>
  <c r="AA129" i="22"/>
  <c r="Z36" i="21"/>
  <c r="AA253" i="20"/>
  <c r="CF253" i="20" s="1"/>
  <c r="AB251" i="20"/>
  <c r="Y65" i="22"/>
  <c r="Y67" i="21"/>
  <c r="Z100" i="21"/>
  <c r="Z97" i="22"/>
  <c r="Z98" i="21"/>
  <c r="Z101" i="22"/>
  <c r="Z111" i="21"/>
  <c r="AA205" i="21"/>
  <c r="AB205" i="20"/>
  <c r="AA215" i="20"/>
  <c r="CF215" i="20" s="1"/>
  <c r="AB190" i="20"/>
  <c r="AA193" i="20"/>
  <c r="CF193" i="20" s="1"/>
  <c r="AA191" i="20"/>
  <c r="CF191" i="20" s="1"/>
  <c r="AB129" i="20"/>
  <c r="AA131" i="20"/>
  <c r="CF131" i="20" s="1"/>
  <c r="AB158" i="20"/>
  <c r="AA160" i="20"/>
  <c r="CF160" i="20" s="1"/>
  <c r="AA204" i="20"/>
  <c r="CF204" i="20" s="1"/>
  <c r="AB194" i="20"/>
  <c r="AA263" i="21"/>
  <c r="Z205" i="22"/>
  <c r="Z215" i="21"/>
  <c r="AA132" i="21"/>
  <c r="AA287" i="21"/>
  <c r="AA297" i="20"/>
  <c r="CF297" i="20" s="1"/>
  <c r="AB287" i="20"/>
  <c r="AC170" i="20" l="1"/>
  <c r="AC180" i="20" s="1"/>
  <c r="AC356" i="20"/>
  <c r="AC366" i="20" s="1"/>
  <c r="AC97" i="20"/>
  <c r="AC100" i="20" s="1"/>
  <c r="AC225" i="20"/>
  <c r="AC232" i="20" s="1"/>
  <c r="AC283" i="20"/>
  <c r="AC283" i="21" s="1"/>
  <c r="CG132" i="20"/>
  <c r="AC132" i="20"/>
  <c r="AC139" i="20" s="1"/>
  <c r="AC263" i="20"/>
  <c r="AC273" i="20" s="1"/>
  <c r="AC101" i="20"/>
  <c r="AC315" i="20"/>
  <c r="AC317" i="20" s="1"/>
  <c r="AC344" i="20"/>
  <c r="AC346" i="20" s="1"/>
  <c r="AC158" i="20"/>
  <c r="AC160" i="20" s="1"/>
  <c r="AC251" i="20"/>
  <c r="AC253" i="20" s="1"/>
  <c r="AC318" i="20"/>
  <c r="AC325" i="20" s="1"/>
  <c r="AC129" i="20"/>
  <c r="AC131" i="20" s="1"/>
  <c r="AC194" i="20"/>
  <c r="AC204" i="20" s="1"/>
  <c r="AC190" i="20"/>
  <c r="AC190" i="21" s="1"/>
  <c r="AC222" i="20"/>
  <c r="AC224" i="20" s="1"/>
  <c r="CG112" i="20"/>
  <c r="AC112" i="20"/>
  <c r="AC122" i="20" s="1"/>
  <c r="AC287" i="20"/>
  <c r="AC297" i="20" s="1"/>
  <c r="AC205" i="20"/>
  <c r="AC215" i="20" s="1"/>
  <c r="CG4" i="20"/>
  <c r="AC4" i="20"/>
  <c r="AC4" i="21" s="1"/>
  <c r="AA193" i="21"/>
  <c r="AA160" i="21"/>
  <c r="AA251" i="22"/>
  <c r="AB356" i="21"/>
  <c r="AG356" i="21" s="1"/>
  <c r="CG356" i="20"/>
  <c r="AB287" i="21"/>
  <c r="AB287" i="22" s="1"/>
  <c r="CG287" i="20"/>
  <c r="AB205" i="21"/>
  <c r="AB215" i="21" s="1"/>
  <c r="CG205" i="20"/>
  <c r="AB344" i="21"/>
  <c r="AG344" i="21" s="1"/>
  <c r="CG344" i="20"/>
  <c r="AB194" i="21"/>
  <c r="AG194" i="21" s="1"/>
  <c r="CG194" i="20"/>
  <c r="AB222" i="21"/>
  <c r="AB222" i="22" s="1"/>
  <c r="CG222" i="20"/>
  <c r="AB225" i="21"/>
  <c r="AB225" i="22" s="1"/>
  <c r="CG225" i="20"/>
  <c r="AB158" i="21"/>
  <c r="AB160" i="21" s="1"/>
  <c r="CG158" i="20"/>
  <c r="AB251" i="21"/>
  <c r="AG251" i="21" s="1"/>
  <c r="CG251" i="20"/>
  <c r="AB101" i="21"/>
  <c r="AB101" i="22" s="1"/>
  <c r="CG101" i="20"/>
  <c r="AB315" i="21"/>
  <c r="AB315" i="22" s="1"/>
  <c r="CG315" i="20"/>
  <c r="AB190" i="21"/>
  <c r="AB190" i="22" s="1"/>
  <c r="CG190" i="20"/>
  <c r="AB283" i="21"/>
  <c r="AB283" i="22" s="1"/>
  <c r="CG283" i="20"/>
  <c r="AB97" i="21"/>
  <c r="AG97" i="21" s="1"/>
  <c r="CG97" i="20"/>
  <c r="AB170" i="21"/>
  <c r="AG170" i="21" s="1"/>
  <c r="CG170" i="20"/>
  <c r="AB263" i="21"/>
  <c r="AG263" i="21" s="1"/>
  <c r="CG263" i="20"/>
  <c r="AB129" i="21"/>
  <c r="AE129" i="21" s="1"/>
  <c r="CG129" i="20"/>
  <c r="AB318" i="21"/>
  <c r="AB325" i="21" s="1"/>
  <c r="CG318" i="20"/>
  <c r="AA194" i="22"/>
  <c r="AA366" i="21"/>
  <c r="AA39" i="21"/>
  <c r="AA39" i="22" s="1"/>
  <c r="CF39" i="20"/>
  <c r="AA77" i="21"/>
  <c r="AA77" i="22" s="1"/>
  <c r="CF77" i="20"/>
  <c r="Z67" i="21"/>
  <c r="AA191" i="21"/>
  <c r="AG225" i="21"/>
  <c r="Z39" i="22"/>
  <c r="Z46" i="21"/>
  <c r="AB122" i="20"/>
  <c r="CG122" i="20" s="1"/>
  <c r="AE112" i="20"/>
  <c r="AE122" i="20" s="1"/>
  <c r="AG112" i="20"/>
  <c r="AA18" i="20"/>
  <c r="CF18" i="20" s="1"/>
  <c r="AB8" i="20"/>
  <c r="AE132" i="20"/>
  <c r="AE139" i="20" s="1"/>
  <c r="AB139" i="20"/>
  <c r="CG139" i="20" s="1"/>
  <c r="AG132" i="20"/>
  <c r="AA5" i="20"/>
  <c r="CF5" i="20" s="1"/>
  <c r="Z36" i="22"/>
  <c r="Z38" i="21"/>
  <c r="AB65" i="20"/>
  <c r="AA67" i="20"/>
  <c r="CF67" i="20" s="1"/>
  <c r="AB19" i="20"/>
  <c r="AA29" i="20"/>
  <c r="CF29" i="20" s="1"/>
  <c r="Z77" i="22"/>
  <c r="Z87" i="21"/>
  <c r="AB4" i="21"/>
  <c r="AG4" i="21" s="1"/>
  <c r="AE4" i="20"/>
  <c r="AB7" i="20"/>
  <c r="CG7" i="20" s="1"/>
  <c r="AG4" i="20"/>
  <c r="AA139" i="21"/>
  <c r="AA132" i="22"/>
  <c r="AG190" i="20"/>
  <c r="AE190" i="20"/>
  <c r="AB193" i="20"/>
  <c r="CG193" i="20" s="1"/>
  <c r="AB191" i="20"/>
  <c r="CG191" i="20" s="1"/>
  <c r="AG318" i="20"/>
  <c r="AE318" i="20"/>
  <c r="AE325" i="20" s="1"/>
  <c r="AB325" i="20"/>
  <c r="CG325" i="20" s="1"/>
  <c r="AA112" i="22"/>
  <c r="AA122" i="21"/>
  <c r="AG158" i="20"/>
  <c r="AB160" i="20"/>
  <c r="CG160" i="20" s="1"/>
  <c r="AE158" i="20"/>
  <c r="AE160" i="20" s="1"/>
  <c r="Z19" i="22"/>
  <c r="Z29" i="21"/>
  <c r="AA318" i="22"/>
  <c r="AA325" i="21"/>
  <c r="AG315" i="20"/>
  <c r="AE315" i="20"/>
  <c r="AE317" i="20" s="1"/>
  <c r="AB317" i="20"/>
  <c r="CG317" i="20" s="1"/>
  <c r="AB284" i="20"/>
  <c r="CG284" i="20" s="1"/>
  <c r="AE283" i="20"/>
  <c r="AB286" i="20"/>
  <c r="CG286" i="20" s="1"/>
  <c r="AG283" i="20"/>
  <c r="Z18" i="21"/>
  <c r="Z8" i="22"/>
  <c r="Z5" i="21"/>
  <c r="AA36" i="21"/>
  <c r="AB36" i="20"/>
  <c r="AA38" i="20"/>
  <c r="CF38" i="20" s="1"/>
  <c r="AG344" i="20"/>
  <c r="AE344" i="20"/>
  <c r="AE346" i="20" s="1"/>
  <c r="AB346" i="20"/>
  <c r="CG346" i="20" s="1"/>
  <c r="AA7" i="21"/>
  <c r="AA4" i="22"/>
  <c r="AA317" i="21"/>
  <c r="AA315" i="22"/>
  <c r="AE170" i="20"/>
  <c r="AE180" i="20" s="1"/>
  <c r="AB180" i="20"/>
  <c r="CG180" i="20" s="1"/>
  <c r="AG170" i="20"/>
  <c r="AE356" i="21"/>
  <c r="AA344" i="22"/>
  <c r="AA346" i="21"/>
  <c r="AG263" i="20"/>
  <c r="AB273" i="20"/>
  <c r="CG273" i="20" s="1"/>
  <c r="AE263" i="20"/>
  <c r="AE273" i="20" s="1"/>
  <c r="AA273" i="21"/>
  <c r="AA263" i="22"/>
  <c r="AG101" i="20"/>
  <c r="AE101" i="20"/>
  <c r="AE111" i="20" s="1"/>
  <c r="AB111" i="20"/>
  <c r="CG111" i="20" s="1"/>
  <c r="AE225" i="20"/>
  <c r="AE232" i="20" s="1"/>
  <c r="AB232" i="20"/>
  <c r="CG232" i="20" s="1"/>
  <c r="AG225" i="20"/>
  <c r="AA297" i="21"/>
  <c r="AA287" i="22"/>
  <c r="AE205" i="20"/>
  <c r="AE215" i="20" s="1"/>
  <c r="AB215" i="20"/>
  <c r="CG215" i="20" s="1"/>
  <c r="AG205" i="20"/>
  <c r="AE129" i="20"/>
  <c r="AE131" i="20" s="1"/>
  <c r="AB131" i="20"/>
  <c r="CG131" i="20" s="1"/>
  <c r="AG129" i="20"/>
  <c r="AA215" i="21"/>
  <c r="AA205" i="22"/>
  <c r="AB224" i="20"/>
  <c r="CG224" i="20" s="1"/>
  <c r="AE222" i="20"/>
  <c r="AE224" i="20" s="1"/>
  <c r="AG222" i="20"/>
  <c r="AG97" i="20"/>
  <c r="AE97" i="20"/>
  <c r="AB100" i="20"/>
  <c r="CG100" i="20" s="1"/>
  <c r="AB98" i="20"/>
  <c r="CG98" i="20" s="1"/>
  <c r="AA65" i="21"/>
  <c r="AB39" i="20"/>
  <c r="AA46" i="20"/>
  <c r="CF46" i="20" s="1"/>
  <c r="AA87" i="20"/>
  <c r="CF87" i="20" s="1"/>
  <c r="AB77" i="20"/>
  <c r="AA283" i="22"/>
  <c r="AA286" i="21"/>
  <c r="AA284" i="21"/>
  <c r="AA170" i="22"/>
  <c r="AA180" i="21"/>
  <c r="AE356" i="20"/>
  <c r="AE366" i="20" s="1"/>
  <c r="AB366" i="20"/>
  <c r="CG366" i="20" s="1"/>
  <c r="AG356" i="20"/>
  <c r="AB132" i="21"/>
  <c r="AE287" i="20"/>
  <c r="AE297" i="20" s="1"/>
  <c r="AB297" i="20"/>
  <c r="CG297" i="20" s="1"/>
  <c r="AG287" i="20"/>
  <c r="AG194" i="20"/>
  <c r="AE194" i="20"/>
  <c r="AE204" i="20" s="1"/>
  <c r="AB204" i="20"/>
  <c r="CG204" i="20" s="1"/>
  <c r="AE251" i="20"/>
  <c r="AE253" i="20" s="1"/>
  <c r="AB253" i="20"/>
  <c r="CG253" i="20" s="1"/>
  <c r="AG251" i="20"/>
  <c r="AA224" i="21"/>
  <c r="AA222" i="22"/>
  <c r="AA97" i="22"/>
  <c r="AA100" i="21"/>
  <c r="AA98" i="21"/>
  <c r="AA19" i="21"/>
  <c r="AA111" i="21"/>
  <c r="AA101" i="22"/>
  <c r="AA225" i="22"/>
  <c r="AA232" i="21"/>
  <c r="AB112" i="21"/>
  <c r="AA8" i="21"/>
  <c r="AB366" i="21" l="1"/>
  <c r="AB356" i="22"/>
  <c r="AC97" i="21"/>
  <c r="AC100" i="21" s="1"/>
  <c r="AC132" i="21"/>
  <c r="AC139" i="21" s="1"/>
  <c r="AC129" i="21"/>
  <c r="AC129" i="22" s="1"/>
  <c r="AC112" i="21"/>
  <c r="AC122" i="21" s="1"/>
  <c r="AC158" i="21"/>
  <c r="AC160" i="21" s="1"/>
  <c r="AC194" i="21"/>
  <c r="AC194" i="22" s="1"/>
  <c r="AC19" i="20"/>
  <c r="AC29" i="20" s="1"/>
  <c r="AC287" i="21"/>
  <c r="AC263" i="21"/>
  <c r="AC225" i="21"/>
  <c r="AC39" i="20"/>
  <c r="AC46" i="20" s="1"/>
  <c r="AC36" i="20"/>
  <c r="AC38" i="20" s="1"/>
  <c r="AC132" i="22"/>
  <c r="AC98" i="20"/>
  <c r="AC111" i="20"/>
  <c r="AC65" i="20"/>
  <c r="AC67" i="20" s="1"/>
  <c r="AC8" i="20"/>
  <c r="AC18" i="20" s="1"/>
  <c r="AC344" i="21"/>
  <c r="AC190" i="22"/>
  <c r="AC193" i="21"/>
  <c r="AC356" i="21"/>
  <c r="AC77" i="20"/>
  <c r="AC87" i="20" s="1"/>
  <c r="AC222" i="21"/>
  <c r="AC318" i="21"/>
  <c r="AC315" i="21"/>
  <c r="AC283" i="22"/>
  <c r="AC286" i="21"/>
  <c r="AC205" i="21"/>
  <c r="AC191" i="20"/>
  <c r="AC193" i="20"/>
  <c r="AC251" i="21"/>
  <c r="AC101" i="21"/>
  <c r="AC284" i="20"/>
  <c r="AC286" i="20"/>
  <c r="AC170" i="21"/>
  <c r="AC7" i="21"/>
  <c r="AC4" i="22"/>
  <c r="AC7" i="20"/>
  <c r="AE97" i="21"/>
  <c r="AE97" i="22" s="1"/>
  <c r="AB170" i="22"/>
  <c r="AE315" i="21"/>
  <c r="AE317" i="21" s="1"/>
  <c r="AB180" i="21"/>
  <c r="AG315" i="21"/>
  <c r="AE170" i="21"/>
  <c r="AE101" i="21"/>
  <c r="AB224" i="21"/>
  <c r="AB318" i="22"/>
  <c r="AG222" i="21"/>
  <c r="AG318" i="21"/>
  <c r="AB100" i="21"/>
  <c r="AB111" i="21"/>
  <c r="AB97" i="22"/>
  <c r="AG101" i="21"/>
  <c r="AE287" i="21"/>
  <c r="AE222" i="21"/>
  <c r="AE222" i="22" s="1"/>
  <c r="AB297" i="21"/>
  <c r="AE318" i="21"/>
  <c r="AG287" i="21"/>
  <c r="AG205" i="21"/>
  <c r="AB232" i="21"/>
  <c r="AA87" i="21"/>
  <c r="AB131" i="21"/>
  <c r="AG129" i="21"/>
  <c r="AE205" i="21"/>
  <c r="AB205" i="22"/>
  <c r="AE194" i="21"/>
  <c r="AE204" i="21" s="1"/>
  <c r="AE283" i="21"/>
  <c r="AE283" i="22" s="1"/>
  <c r="AG283" i="21"/>
  <c r="AB129" i="22"/>
  <c r="AE251" i="21"/>
  <c r="AE253" i="21" s="1"/>
  <c r="AB253" i="21"/>
  <c r="AB251" i="22"/>
  <c r="AB194" i="22"/>
  <c r="AB286" i="21"/>
  <c r="AB204" i="21"/>
  <c r="AA46" i="21"/>
  <c r="AG158" i="21"/>
  <c r="AB317" i="21"/>
  <c r="AB191" i="21"/>
  <c r="AE225" i="21"/>
  <c r="AB193" i="21"/>
  <c r="AG190" i="21"/>
  <c r="AB77" i="21"/>
  <c r="AB87" i="21" s="1"/>
  <c r="CG77" i="20"/>
  <c r="AE263" i="21"/>
  <c r="AB65" i="21"/>
  <c r="AB67" i="21" s="1"/>
  <c r="CG65" i="20"/>
  <c r="AB8" i="21"/>
  <c r="AB18" i="21" s="1"/>
  <c r="CG8" i="20"/>
  <c r="AB36" i="21"/>
  <c r="AB38" i="21" s="1"/>
  <c r="CG36" i="20"/>
  <c r="AB273" i="21"/>
  <c r="AE344" i="21"/>
  <c r="AE158" i="21"/>
  <c r="AB263" i="22"/>
  <c r="AB284" i="21"/>
  <c r="AB346" i="21"/>
  <c r="AB158" i="22"/>
  <c r="AB344" i="22"/>
  <c r="AE190" i="21"/>
  <c r="AE190" i="22" s="1"/>
  <c r="AB19" i="21"/>
  <c r="AB29" i="21" s="1"/>
  <c r="CG19" i="20"/>
  <c r="AB39" i="21"/>
  <c r="AE39" i="21" s="1"/>
  <c r="CG39" i="20"/>
  <c r="AA65" i="22"/>
  <c r="AA67" i="21"/>
  <c r="AG112" i="21"/>
  <c r="AB122" i="21"/>
  <c r="AB112" i="22"/>
  <c r="AE112" i="21"/>
  <c r="AE77" i="20"/>
  <c r="AE87" i="20" s="1"/>
  <c r="AB87" i="20"/>
  <c r="CG87" i="20" s="1"/>
  <c r="AG77" i="20"/>
  <c r="AB98" i="21"/>
  <c r="AE131" i="21"/>
  <c r="AE129" i="22"/>
  <c r="AE286" i="20"/>
  <c r="AE284" i="20"/>
  <c r="AG8" i="20"/>
  <c r="AB18" i="20"/>
  <c r="CG18" i="20" s="1"/>
  <c r="AE8" i="20"/>
  <c r="AE18" i="20" s="1"/>
  <c r="AA19" i="22"/>
  <c r="AA29" i="21"/>
  <c r="AE100" i="20"/>
  <c r="AE98" i="20"/>
  <c r="AE7" i="20"/>
  <c r="AG19" i="20"/>
  <c r="AB29" i="20"/>
  <c r="CG29" i="20" s="1"/>
  <c r="AE19" i="20"/>
  <c r="AE29" i="20" s="1"/>
  <c r="AA18" i="21"/>
  <c r="AA8" i="22"/>
  <c r="AE366" i="21"/>
  <c r="AE356" i="22"/>
  <c r="AA5" i="21"/>
  <c r="AE193" i="20"/>
  <c r="AE191" i="20"/>
  <c r="AB5" i="20"/>
  <c r="CG5" i="20" s="1"/>
  <c r="AB46" i="20"/>
  <c r="CG46" i="20" s="1"/>
  <c r="AE39" i="20"/>
  <c r="AE46" i="20" s="1"/>
  <c r="AG39" i="20"/>
  <c r="AB38" i="20"/>
  <c r="CG38" i="20" s="1"/>
  <c r="AE36" i="20"/>
  <c r="AE38" i="20" s="1"/>
  <c r="AG36" i="20"/>
  <c r="AB4" i="22"/>
  <c r="AB7" i="21"/>
  <c r="AE4" i="21"/>
  <c r="AG132" i="21"/>
  <c r="AB139" i="21"/>
  <c r="AB132" i="22"/>
  <c r="AE132" i="21"/>
  <c r="AA36" i="22"/>
  <c r="AA38" i="21"/>
  <c r="AE65" i="20"/>
  <c r="AE67" i="20" s="1"/>
  <c r="AB67" i="20"/>
  <c r="CG67" i="20" s="1"/>
  <c r="AG65" i="20"/>
  <c r="AC97" i="22" l="1"/>
  <c r="AC112" i="22"/>
  <c r="AC158" i="22"/>
  <c r="AC131" i="21"/>
  <c r="AC204" i="21"/>
  <c r="AC39" i="21"/>
  <c r="AC39" i="22" s="1"/>
  <c r="AE101" i="22"/>
  <c r="AC36" i="21"/>
  <c r="AC36" i="22" s="1"/>
  <c r="AC170" i="22"/>
  <c r="AC180" i="21"/>
  <c r="AC356" i="22"/>
  <c r="AC366" i="21"/>
  <c r="AC284" i="21"/>
  <c r="AC225" i="22"/>
  <c r="AC232" i="21"/>
  <c r="AC98" i="21"/>
  <c r="AC101" i="22"/>
  <c r="AC111" i="21"/>
  <c r="AC315" i="22"/>
  <c r="AC317" i="21"/>
  <c r="AC344" i="22"/>
  <c r="AC346" i="21"/>
  <c r="AC263" i="22"/>
  <c r="AC273" i="21"/>
  <c r="AC191" i="21"/>
  <c r="AC205" i="22"/>
  <c r="AC215" i="21"/>
  <c r="AC5" i="20"/>
  <c r="AC251" i="22"/>
  <c r="AC253" i="21"/>
  <c r="AC318" i="22"/>
  <c r="AC325" i="21"/>
  <c r="AC297" i="21"/>
  <c r="AC287" i="22"/>
  <c r="AC222" i="22"/>
  <c r="AC224" i="21"/>
  <c r="AC8" i="21"/>
  <c r="AC77" i="21"/>
  <c r="AC65" i="21"/>
  <c r="AC19" i="21"/>
  <c r="AE111" i="21"/>
  <c r="AE325" i="21"/>
  <c r="AE287" i="22"/>
  <c r="AE251" i="22"/>
  <c r="AE297" i="21"/>
  <c r="AE232" i="21"/>
  <c r="AE315" i="22"/>
  <c r="AE205" i="22"/>
  <c r="AE215" i="21"/>
  <c r="AE194" i="22"/>
  <c r="AE170" i="22"/>
  <c r="AE180" i="21"/>
  <c r="AG39" i="21"/>
  <c r="AE224" i="21"/>
  <c r="AE318" i="22"/>
  <c r="AG8" i="21"/>
  <c r="AB39" i="22"/>
  <c r="AB46" i="21"/>
  <c r="AE8" i="21"/>
  <c r="AE8" i="22" s="1"/>
  <c r="AE77" i="21"/>
  <c r="AG77" i="21"/>
  <c r="AB77" i="22"/>
  <c r="AG36" i="21"/>
  <c r="AE344" i="22"/>
  <c r="AE346" i="21"/>
  <c r="AE225" i="22"/>
  <c r="AE263" i="22"/>
  <c r="AE273" i="21"/>
  <c r="AG19" i="21"/>
  <c r="AE158" i="22"/>
  <c r="AE160" i="21"/>
  <c r="AE65" i="21"/>
  <c r="AE67" i="21" s="1"/>
  <c r="AG65" i="21"/>
  <c r="AB65" i="22"/>
  <c r="AB19" i="22"/>
  <c r="AB36" i="22"/>
  <c r="AB8" i="22"/>
  <c r="AB5" i="21"/>
  <c r="AE36" i="21"/>
  <c r="AE19" i="21"/>
  <c r="AE19" i="22" s="1"/>
  <c r="AE4" i="22"/>
  <c r="AE122" i="21"/>
  <c r="AE112" i="22"/>
  <c r="AE139" i="21"/>
  <c r="AE132" i="22"/>
  <c r="AE39" i="22"/>
  <c r="AE46" i="21"/>
  <c r="AE5" i="20"/>
  <c r="AE77" i="22" l="1"/>
  <c r="AC46" i="21"/>
  <c r="AC38" i="21"/>
  <c r="AC29" i="21"/>
  <c r="AC19" i="22"/>
  <c r="AC65" i="22"/>
  <c r="AC67" i="21"/>
  <c r="AC77" i="22"/>
  <c r="AC87" i="21"/>
  <c r="AC8" i="22"/>
  <c r="AC18" i="21"/>
  <c r="AC5" i="21"/>
  <c r="AE87" i="21"/>
  <c r="AE18" i="21"/>
  <c r="AE65" i="22"/>
  <c r="AE29" i="21"/>
  <c r="AE38" i="21"/>
  <c r="AE36" i="22"/>
  <c r="AD257" i="14" l="1"/>
  <c r="AE47" i="14"/>
  <c r="AC331" i="14"/>
  <c r="AD123" i="14"/>
  <c r="AD361" i="14"/>
  <c r="AB331" i="14"/>
  <c r="AC161" i="14"/>
  <c r="AC123" i="14"/>
  <c r="AE257" i="14"/>
  <c r="AB161" i="14"/>
  <c r="AB123" i="14"/>
  <c r="AD369" i="14"/>
  <c r="AB182" i="14"/>
  <c r="AE153" i="14"/>
  <c r="AE227" i="14"/>
  <c r="AC8" i="14"/>
  <c r="AD390" i="14"/>
  <c r="AC257" i="14"/>
  <c r="AD331" i="14"/>
  <c r="AD317" i="14"/>
  <c r="AD410" i="14"/>
  <c r="AE161" i="14"/>
  <c r="AE123" i="14"/>
  <c r="AE109" i="14" l="1"/>
  <c r="AC109" i="14"/>
  <c r="AB317" i="14"/>
  <c r="AD286" i="14"/>
  <c r="AB286" i="14"/>
  <c r="AE8" i="14"/>
  <c r="AE331" i="14"/>
  <c r="AE9" i="14" s="1"/>
  <c r="AE6" i="14" s="1"/>
  <c r="AE317" i="14"/>
  <c r="AB248" i="14"/>
  <c r="AE286" i="14"/>
  <c r="AD265" i="14"/>
  <c r="AB227" i="14"/>
  <c r="AB9" i="14" s="1"/>
  <c r="AB6" i="14" s="1"/>
  <c r="AB213" i="14"/>
  <c r="AC88" i="14"/>
  <c r="AC202" i="14"/>
  <c r="AE390" i="14"/>
  <c r="AC410" i="14"/>
  <c r="AB257" i="14"/>
  <c r="AB202" i="14"/>
  <c r="AB88" i="14"/>
  <c r="AC361" i="14"/>
  <c r="AB8" i="14"/>
  <c r="AE76" i="14"/>
  <c r="AE182" i="14"/>
  <c r="AD227" i="14"/>
  <c r="AD9" i="14" s="1"/>
  <c r="AD6" i="14" s="1"/>
  <c r="AD213" i="14"/>
  <c r="AD47" i="14"/>
  <c r="AD153" i="14"/>
  <c r="AC286" i="14"/>
  <c r="AE49" i="14"/>
  <c r="AE248" i="14"/>
  <c r="AC369" i="14"/>
  <c r="AC317" i="14"/>
  <c r="AB47" i="14"/>
  <c r="AB153" i="14"/>
  <c r="AB306" i="14"/>
  <c r="AB20" i="14"/>
  <c r="AB144" i="14"/>
  <c r="AE306" i="14"/>
  <c r="AD144" i="14"/>
  <c r="AD20" i="14"/>
  <c r="AB265" i="14"/>
  <c r="AD8" i="14"/>
  <c r="AE361" i="14"/>
  <c r="AE265" i="14"/>
  <c r="AC20" i="14"/>
  <c r="AC144" i="14"/>
  <c r="AC213" i="14"/>
  <c r="AC227" i="14"/>
  <c r="AC9" i="14" s="1"/>
  <c r="AD248" i="14"/>
  <c r="AC390" i="14"/>
  <c r="AE88" i="14"/>
  <c r="AE202" i="14"/>
  <c r="AE20" i="14"/>
  <c r="AE144" i="14"/>
  <c r="AD109" i="14"/>
  <c r="AE369" i="14"/>
  <c r="AD306" i="14"/>
  <c r="AC306" i="14"/>
  <c r="AE213" i="14"/>
  <c r="AD88" i="14"/>
  <c r="AD202" i="14"/>
  <c r="AB361" i="14"/>
  <c r="AC182" i="14"/>
  <c r="AC76" i="14"/>
  <c r="AB50" i="14"/>
  <c r="AC265" i="14"/>
  <c r="AC50" i="14"/>
  <c r="AE410" i="14"/>
  <c r="AE50" i="14"/>
  <c r="AC47" i="14"/>
  <c r="AC153" i="14"/>
  <c r="AB390" i="14"/>
  <c r="AC248" i="14"/>
  <c r="AB76" i="14"/>
  <c r="AB369" i="14"/>
  <c r="AB109" i="14"/>
  <c r="AD182" i="14"/>
  <c r="AD76" i="14"/>
  <c r="AB410" i="14"/>
  <c r="AD50" i="14"/>
  <c r="AD161" i="14"/>
  <c r="AE7" i="14" l="1"/>
  <c r="AE418" i="14"/>
  <c r="AE522" i="14"/>
  <c r="AE210" i="14"/>
  <c r="AE314" i="14"/>
  <c r="AB210" i="14"/>
  <c r="AB418" i="14"/>
  <c r="AB314" i="14"/>
  <c r="AB522" i="14"/>
  <c r="AB7" i="14"/>
  <c r="AC6" i="14"/>
  <c r="AC19" i="14"/>
  <c r="AD522" i="14"/>
  <c r="AD418" i="14"/>
  <c r="AD210" i="14"/>
  <c r="AD314" i="14"/>
  <c r="AD7" i="14"/>
  <c r="AB78" i="14"/>
  <c r="AB57" i="14"/>
  <c r="AE98" i="14"/>
  <c r="AE78" i="14"/>
  <c r="AC49" i="14"/>
  <c r="AD78" i="14"/>
  <c r="AE57" i="14"/>
  <c r="AC78" i="14"/>
  <c r="AD98" i="14"/>
  <c r="AC40" i="14"/>
  <c r="AD49" i="14"/>
  <c r="AB19" i="14"/>
  <c r="AB5" i="14"/>
  <c r="AD57" i="14"/>
  <c r="AC98" i="14"/>
  <c r="AC57" i="14"/>
  <c r="AE40" i="14"/>
  <c r="AD40" i="14"/>
  <c r="AB40" i="14"/>
  <c r="AB49" i="14"/>
  <c r="AB98" i="14"/>
  <c r="AE19" i="14"/>
  <c r="AE5" i="14"/>
  <c r="AD19" i="14"/>
  <c r="AD5" i="14"/>
  <c r="AC5" i="14"/>
  <c r="AC7" i="14" l="1"/>
  <c r="AC314" i="14"/>
  <c r="AC210" i="14"/>
  <c r="AC418" i="14"/>
  <c r="AC522" i="14"/>
  <c r="AE98" i="47" l="1"/>
  <c r="AE100" i="47"/>
  <c r="AE191" i="47" l="1"/>
  <c r="AE193" i="47"/>
  <c r="P98" i="47" l="1"/>
  <c r="AF97" i="47"/>
  <c r="AI97" i="47"/>
  <c r="P100" i="47"/>
  <c r="X98" i="47"/>
  <c r="X100" i="47"/>
  <c r="Q100" i="47"/>
  <c r="Q98" i="47"/>
  <c r="Y100" i="47"/>
  <c r="Y98" i="47"/>
  <c r="R98" i="47"/>
  <c r="R100" i="47"/>
  <c r="Z98" i="47"/>
  <c r="Z100" i="47"/>
  <c r="Q191" i="47"/>
  <c r="Q193" i="47"/>
  <c r="AB191" i="47"/>
  <c r="AB193" i="47"/>
  <c r="U191" i="47"/>
  <c r="U193" i="47"/>
  <c r="AC191" i="47"/>
  <c r="AC193" i="47"/>
  <c r="AG97" i="47"/>
  <c r="S98" i="47"/>
  <c r="S100" i="47"/>
  <c r="AA98" i="47"/>
  <c r="AA100" i="47"/>
  <c r="T191" i="47"/>
  <c r="T193" i="47"/>
  <c r="V193" i="47"/>
  <c r="V191" i="47"/>
  <c r="AD191" i="47"/>
  <c r="AD193" i="47"/>
  <c r="T98" i="47"/>
  <c r="T100" i="47"/>
  <c r="AB98" i="47"/>
  <c r="AB100" i="47"/>
  <c r="W98" i="47"/>
  <c r="W100" i="47"/>
  <c r="U98" i="47"/>
  <c r="U100" i="47"/>
  <c r="AC98" i="47"/>
  <c r="AC100" i="47"/>
  <c r="Y191" i="47"/>
  <c r="Y193" i="47"/>
  <c r="V100" i="47"/>
  <c r="V98" i="47"/>
  <c r="AD98" i="47"/>
  <c r="AD100" i="47"/>
  <c r="X193" i="47" l="1"/>
  <c r="X191" i="47"/>
  <c r="W193" i="47"/>
  <c r="W191" i="47"/>
  <c r="AI190" i="47"/>
  <c r="AF190" i="47"/>
  <c r="P191" i="47"/>
  <c r="P193" i="47"/>
  <c r="AA193" i="47"/>
  <c r="AA191" i="47"/>
  <c r="Z191" i="47"/>
  <c r="Z193" i="47"/>
  <c r="S191" i="47"/>
  <c r="AG190" i="47"/>
  <c r="S193" i="47"/>
  <c r="R193" i="47"/>
  <c r="R191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tc={96ED5C1F-A739-47BF-8B80-F2844FC2B97A}</author>
  </authors>
  <commentList>
    <comment ref="AH1" authorId="0" shapeId="0" xr:uid="{96ED5C1F-A739-47BF-8B80-F2844FC2B9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un asset migrado es la fecha de venta (=solicitud de la migracón)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2B57D4-120F-40A5-BA15-CECAD3A95052}" keepAlive="1" name="Consulta - vta_ass_mes_5_csv" description="Conexión a la consulta 'vta_ass_mes_5_csv' en el libro." type="5" refreshedVersion="6" background="1" saveData="1">
    <dbPr connection="Provider=Microsoft.Mashup.OleDb.1;Data Source=$Workbook$;Location=vta_ass_mes_5_csv;Extended Properties=&quot;&quot;" command="SELECT * FROM [vta_ass_mes_5_csv]"/>
  </connection>
  <connection id="2" xr16:uid="{8539ED54-452A-4590-B553-8A73A4E06438}" keepAlive="1" name="Consulta - vta_cli_mes_0" description="Conexión a la consulta 'vta_cli_mes_0' en el libro." type="5" refreshedVersion="6" background="1" saveData="1">
    <dbPr connection="Provider=Microsoft.Mashup.OleDb.1;Data Source=$Workbook$;Location=vta_cli_mes_0;Extended Properties=&quot;&quot;" command="SELECT * FROM [vta_cli_mes_0]"/>
  </connection>
  <connection id="3" xr16:uid="{D37A3C57-23B9-421C-9A8D-6E30C9148164}" keepAlive="1" name="Consulta - vta_cli_mes_2" description="Conexión a la consulta 'vta_cli_mes_2' en el libro." type="5" refreshedVersion="6" background="1" saveData="1">
    <dbPr connection="Provider=Microsoft.Mashup.OleDb.1;Data Source=$Workbook$;Location=vta_cli_mes_2;Extended Properties=&quot;&quot;" command="SELECT * FROM [vta_cli_mes_2]"/>
  </connection>
</connections>
</file>

<file path=xl/sharedStrings.xml><?xml version="1.0" encoding="utf-8"?>
<sst xmlns="http://schemas.openxmlformats.org/spreadsheetml/2006/main" count="40722" uniqueCount="3816">
  <si>
    <t/>
  </si>
  <si>
    <t>Teamwork+PBX</t>
  </si>
  <si>
    <t>Receptionist</t>
  </si>
  <si>
    <t>Own Fiber</t>
  </si>
  <si>
    <t>Employee</t>
  </si>
  <si>
    <t>Manager</t>
  </si>
  <si>
    <t>REAL</t>
  </si>
  <si>
    <t>ENE18</t>
  </si>
  <si>
    <t>FEB18</t>
  </si>
  <si>
    <t>MAR18</t>
  </si>
  <si>
    <t>ABR18</t>
  </si>
  <si>
    <t>MAY18</t>
  </si>
  <si>
    <t>JUN18</t>
  </si>
  <si>
    <t>JUL18</t>
  </si>
  <si>
    <t>AGO18</t>
  </si>
  <si>
    <t>SEP18</t>
  </si>
  <si>
    <t>OCT18</t>
  </si>
  <si>
    <t>NOV18</t>
  </si>
  <si>
    <t>DIC18</t>
  </si>
  <si>
    <t>ENE19</t>
  </si>
  <si>
    <t>FEB19</t>
  </si>
  <si>
    <t>MAR19</t>
  </si>
  <si>
    <t>ABR19</t>
  </si>
  <si>
    <t>MAY19</t>
  </si>
  <si>
    <t>JUN19</t>
  </si>
  <si>
    <t>JUL19</t>
  </si>
  <si>
    <t>AGO19</t>
  </si>
  <si>
    <t>SEP19</t>
  </si>
  <si>
    <t>OCT19</t>
  </si>
  <si>
    <t>NOV19</t>
  </si>
  <si>
    <t>DIC19</t>
  </si>
  <si>
    <t>FY18</t>
  </si>
  <si>
    <t>FY19</t>
  </si>
  <si>
    <t>BP</t>
  </si>
  <si>
    <t>TOTAL clients</t>
  </si>
  <si>
    <t>SECURITY</t>
  </si>
  <si>
    <t>COLLABORATION</t>
  </si>
  <si>
    <t>CLOUDIFICATION</t>
  </si>
  <si>
    <t>VERTICALS</t>
  </si>
  <si>
    <t>CONNECTIVITY</t>
  </si>
  <si>
    <t>Clients</t>
  </si>
  <si>
    <t>CLOUD BACKUP</t>
  </si>
  <si>
    <t>Indirect Fiber</t>
  </si>
  <si>
    <t>PROMOVIL</t>
  </si>
  <si>
    <t>OSHOP</t>
  </si>
  <si>
    <t>SETEK</t>
  </si>
  <si>
    <t>CAD&amp;LAN</t>
  </si>
  <si>
    <t>VOIPING</t>
  </si>
  <si>
    <t>X PRIVACY</t>
  </si>
  <si>
    <t>X SECURITY</t>
  </si>
  <si>
    <t>X UCOM</t>
  </si>
  <si>
    <t>X FIBER</t>
  </si>
  <si>
    <t>X MOBILE</t>
  </si>
  <si>
    <t>EST</t>
  </si>
  <si>
    <t>X PROTECTION</t>
  </si>
  <si>
    <t>X Privacy 50</t>
  </si>
  <si>
    <t>X Privacy 100</t>
  </si>
  <si>
    <t>X Privacy 200</t>
  </si>
  <si>
    <t>X Security 50</t>
  </si>
  <si>
    <t>X Security 100</t>
  </si>
  <si>
    <t>X Security 200</t>
  </si>
  <si>
    <t>X MUSIC</t>
  </si>
  <si>
    <t>X ANALYTICS</t>
  </si>
  <si>
    <t>X Fiber 50 - own</t>
  </si>
  <si>
    <t>X Fiber 50 - neba</t>
  </si>
  <si>
    <t>X Fiber 100 - own</t>
  </si>
  <si>
    <t>X Fiber 100 - neba</t>
  </si>
  <si>
    <t>X Fiber 200 - own</t>
  </si>
  <si>
    <t>X Fiber 200 - neba</t>
  </si>
  <si>
    <t>TOTAL products</t>
  </si>
  <si>
    <t>BU19</t>
  </si>
  <si>
    <t>MASPLA CONSULTING</t>
  </si>
  <si>
    <t>EXPENSES MGMT</t>
  </si>
  <si>
    <t>X POINT OF SALE</t>
  </si>
  <si>
    <t>X Security 1Gb</t>
  </si>
  <si>
    <t>X Privacy DC 1Gb</t>
  </si>
  <si>
    <t>X Privacy Portable 20</t>
  </si>
  <si>
    <t>X Security Portable 20</t>
  </si>
  <si>
    <t>X Privacy Virtual 100</t>
  </si>
  <si>
    <t>X Security Virtual 100</t>
  </si>
  <si>
    <t>clients uni-products</t>
  </si>
  <si>
    <t>Data bucket</t>
  </si>
  <si>
    <t>DHO</t>
  </si>
  <si>
    <t>add-on Call recording</t>
  </si>
  <si>
    <t>products/client</t>
  </si>
  <si>
    <t>Total CHANNELS</t>
  </si>
  <si>
    <t>IT integrators</t>
  </si>
  <si>
    <t>WEB</t>
  </si>
  <si>
    <t>Assets</t>
  </si>
  <si>
    <t>clients uni-product</t>
  </si>
  <si>
    <t>assets/client</t>
  </si>
  <si>
    <t>TOTAL assets</t>
  </si>
  <si>
    <t>TOTAL</t>
  </si>
  <si>
    <t>#integradores (de tabla mestra de comisiones)</t>
  </si>
  <si>
    <t>UTD</t>
  </si>
  <si>
    <t>X Privacy NOMADA</t>
  </si>
  <si>
    <t>X Privacy 4G</t>
  </si>
  <si>
    <t>X Security NOMADA</t>
  </si>
  <si>
    <t>X Security 4G</t>
  </si>
  <si>
    <t>X FIREWALL</t>
  </si>
  <si>
    <t>Small</t>
  </si>
  <si>
    <t>Medium</t>
  </si>
  <si>
    <t>Large</t>
  </si>
  <si>
    <t>add-on automatic operator</t>
  </si>
  <si>
    <t>add-on call queue</t>
  </si>
  <si>
    <t>X Backup Starter</t>
  </si>
  <si>
    <t>X Backup Basico</t>
  </si>
  <si>
    <t>X Backup Premium</t>
  </si>
  <si>
    <t>X FILES</t>
  </si>
  <si>
    <t>X RECOVERY</t>
  </si>
  <si>
    <t>X Files Starter</t>
  </si>
  <si>
    <t>X Files Basico</t>
  </si>
  <si>
    <t>X Files Premium</t>
  </si>
  <si>
    <t>X Recovery Starter</t>
  </si>
  <si>
    <t>X Recovery Basico</t>
  </si>
  <si>
    <t>X Recovery Premium</t>
  </si>
  <si>
    <t>VENTA DIRECTA</t>
  </si>
  <si>
    <t>Share clientes</t>
  </si>
  <si>
    <t>Share assets</t>
  </si>
  <si>
    <t>ALL CHANNELS</t>
  </si>
  <si>
    <t>X CLOUD BACKUP</t>
  </si>
  <si>
    <t>x</t>
  </si>
  <si>
    <t>Canal</t>
  </si>
  <si>
    <t>Producto</t>
  </si>
  <si>
    <t>KPI</t>
  </si>
  <si>
    <t>Subcategoría</t>
  </si>
  <si>
    <t>ok</t>
  </si>
  <si>
    <t>X</t>
  </si>
  <si>
    <t>Periodo</t>
  </si>
  <si>
    <t>Real</t>
  </si>
  <si>
    <t>Budget</t>
  </si>
  <si>
    <t>Cat</t>
  </si>
  <si>
    <t>EOP</t>
  </si>
  <si>
    <t>ENE20</t>
  </si>
  <si>
    <t>segmento</t>
  </si>
  <si>
    <t>Familia</t>
  </si>
  <si>
    <t>Company Name</t>
  </si>
  <si>
    <t>sitename</t>
  </si>
  <si>
    <t>Cod postal</t>
  </si>
  <si>
    <t>TRIAL_VTA</t>
  </si>
  <si>
    <t>FE_VTA</t>
  </si>
  <si>
    <t>FE_CANCEL_VTA</t>
  </si>
  <si>
    <t>RFS</t>
  </si>
  <si>
    <t>FE_ALTA</t>
  </si>
  <si>
    <t>FE_BAJA</t>
  </si>
  <si>
    <t>canal</t>
  </si>
  <si>
    <t>Partner Name</t>
  </si>
  <si>
    <t>€</t>
  </si>
  <si>
    <t>Precio DTO</t>
  </si>
  <si>
    <t>%DTO</t>
  </si>
  <si>
    <t>cif</t>
  </si>
  <si>
    <t>Segmento Empleados</t>
  </si>
  <si>
    <t>assetid</t>
  </si>
  <si>
    <t>asset_status</t>
  </si>
  <si>
    <t>migrado</t>
  </si>
  <si>
    <t>assetpadre_mig</t>
  </si>
  <si>
    <t>assethijo_mig</t>
  </si>
  <si>
    <t>rfb_migration</t>
  </si>
  <si>
    <t xml:space="preserve"> </t>
  </si>
  <si>
    <t>purchase_migration</t>
  </si>
  <si>
    <t>FE_VTA_MES</t>
  </si>
  <si>
    <t>FE_CANCEL_MES</t>
  </si>
  <si>
    <t>FE_ALTA_MES</t>
  </si>
  <si>
    <t>FE_BAJA_MES</t>
  </si>
  <si>
    <t>FE_MIGIN_MES</t>
  </si>
  <si>
    <t>FE_MIGOUT_MES</t>
  </si>
  <si>
    <t>FE_VTA_MIGRA_MES</t>
  </si>
  <si>
    <t>ampli_prod</t>
  </si>
  <si>
    <t>reduccion_prod</t>
  </si>
  <si>
    <t>ampli_cli</t>
  </si>
  <si>
    <t>reduccion_cli</t>
  </si>
  <si>
    <t>FAM</t>
  </si>
  <si>
    <t>PRODCUTO</t>
  </si>
  <si>
    <t>¿Cliente?</t>
  </si>
  <si>
    <t>1-GRATIS</t>
  </si>
  <si>
    <t>X Protection</t>
  </si>
  <si>
    <t>Pruebas S.L</t>
  </si>
  <si>
    <t>Jose Fernandez de Oñate</t>
  </si>
  <si>
    <t>false</t>
  </si>
  <si>
    <t>Venta Web</t>
  </si>
  <si>
    <t>S4473998E</t>
  </si>
  <si>
    <t>02i0N00000I2EiCQAV</t>
  </si>
  <si>
    <t>Activated</t>
  </si>
  <si>
    <t>02i0N00000I2EiDQAV</t>
  </si>
  <si>
    <t>X Music4B</t>
  </si>
  <si>
    <t>100 POR 100 MOVILES SL</t>
  </si>
  <si>
    <t>S.S. de los Reyes</t>
  </si>
  <si>
    <t>dho</t>
  </si>
  <si>
    <t>B82439712</t>
  </si>
  <si>
    <t>02i0N00000I1IwiQAF</t>
  </si>
  <si>
    <t>SETEK_Madrid</t>
  </si>
  <si>
    <t>integrador</t>
  </si>
  <si>
    <t>B98692379</t>
  </si>
  <si>
    <t>02i0N00000I2GC7QAN</t>
  </si>
  <si>
    <t>02i0N00000I1IwjQAF</t>
  </si>
  <si>
    <t>Deactivated</t>
  </si>
  <si>
    <t>Explanada</t>
  </si>
  <si>
    <t>true</t>
  </si>
  <si>
    <t>B85417970</t>
  </si>
  <si>
    <t>02i0N00000I1FTHQA3</t>
  </si>
  <si>
    <t>Oscar Colet</t>
  </si>
  <si>
    <t>A63102149</t>
  </si>
  <si>
    <t>02i0N00000I1IIlQAN</t>
  </si>
  <si>
    <t>VT</t>
  </si>
  <si>
    <t>02i0N00000I1IImQAN</t>
  </si>
  <si>
    <t>X UCom Licencia de Colaboración</t>
  </si>
  <si>
    <t>Duatel Asesoramiento de Telecomunicaciones SL</t>
  </si>
  <si>
    <t>The Hair Company</t>
  </si>
  <si>
    <t>B15791734</t>
  </si>
  <si>
    <t>02i0N000006MC4YQAW</t>
  </si>
  <si>
    <t>ORANGE B4B TECHNOLOGIES SAU</t>
  </si>
  <si>
    <t>Sede VULA Nueva Arquitectura</t>
  </si>
  <si>
    <t>A82518697</t>
  </si>
  <si>
    <t>02i0N00000HfjVvQAJ</t>
  </si>
  <si>
    <t>Sede ADL</t>
  </si>
  <si>
    <t>02i0N00000HfjWVQAZ</t>
  </si>
  <si>
    <t>02i0N00000HfjWWQAZ</t>
  </si>
  <si>
    <t>Talavera</t>
  </si>
  <si>
    <t>B49196538</t>
  </si>
  <si>
    <t>02i0N00000I0l7zQAB</t>
  </si>
  <si>
    <t>Coslada</t>
  </si>
  <si>
    <t>02i0N00000I0l80QAB</t>
  </si>
  <si>
    <t>A</t>
  </si>
  <si>
    <t>E06052708</t>
  </si>
  <si>
    <t>02i0N00000I0xbsQAB</t>
  </si>
  <si>
    <t>test</t>
  </si>
  <si>
    <t>V2426283D</t>
  </si>
  <si>
    <t>02i0N00000I13acQAB</t>
  </si>
  <si>
    <t>02i0N00000I13adQAB</t>
  </si>
  <si>
    <t>Orange Lab - Movistar</t>
  </si>
  <si>
    <t>Partner X by Orange</t>
  </si>
  <si>
    <t>02i0N00000I18AXQAZ</t>
  </si>
  <si>
    <t>Orange Lab - Vodafone</t>
  </si>
  <si>
    <t>02i0N00000I18AYQAZ</t>
  </si>
  <si>
    <t>test y</t>
  </si>
  <si>
    <t>test x</t>
  </si>
  <si>
    <t>A58307646</t>
  </si>
  <si>
    <t>02i0N00000I1BgtQAF</t>
  </si>
  <si>
    <t>02i0N00000I1BguQAF</t>
  </si>
  <si>
    <t>02i0N00000I1BiaQAF</t>
  </si>
  <si>
    <t>02i0N00000I1BibQAF</t>
  </si>
  <si>
    <t>02i0N00000I1FRRQA3</t>
  </si>
  <si>
    <t>02i0N00000I1FRSQA3</t>
  </si>
  <si>
    <t>San Sotero</t>
  </si>
  <si>
    <t>02i0N00000I1FTGQA3</t>
  </si>
  <si>
    <t>02i0N00000I1SajQAF</t>
  </si>
  <si>
    <t>02i0N00000I1SakQAF</t>
  </si>
  <si>
    <t>Sanitarios Trucho S.A.</t>
  </si>
  <si>
    <t>H84020361</t>
  </si>
  <si>
    <t>02i0N00000I23TOQAZ</t>
  </si>
  <si>
    <t>02i0N00000I27SAQAZ</t>
  </si>
  <si>
    <t>02i0N00000I27SBQAZ</t>
  </si>
  <si>
    <t>02i0N00000I27SCQAZ</t>
  </si>
  <si>
    <t>02i0N00000I27SDQAZ</t>
  </si>
  <si>
    <t>02i0N00000I27SEQAZ</t>
  </si>
  <si>
    <t>02i0N00000I27SFQAZ</t>
  </si>
  <si>
    <t>02i0N00000I27SGQAZ</t>
  </si>
  <si>
    <t>02i0N00000I27SHQAZ</t>
  </si>
  <si>
    <t>02i0N00000I27SIQAZ</t>
  </si>
  <si>
    <t>02i0N00000I27SJQAZ</t>
  </si>
  <si>
    <t>AYTO BUITRAGO DE LOZOYA</t>
  </si>
  <si>
    <t>AYTO</t>
  </si>
  <si>
    <t>P2802700A</t>
  </si>
  <si>
    <t>02i0N00000I28HbQAJ</t>
  </si>
  <si>
    <t>02i0N00000I2BmZQAV</t>
  </si>
  <si>
    <t>02i0N00000I2BmaQAF</t>
  </si>
  <si>
    <t>02i0N00000I2BmbQAF</t>
  </si>
  <si>
    <t>02i0N00000I2BmcQAF</t>
  </si>
  <si>
    <t>02i0N00000I2BmdQAF</t>
  </si>
  <si>
    <t>02i0N00000I2BmeQAF</t>
  </si>
  <si>
    <t>02i0N00000I2BmfQAF</t>
  </si>
  <si>
    <t>02i0N00000I2BmgQAF</t>
  </si>
  <si>
    <t>02i0N00000I2BmhQAF</t>
  </si>
  <si>
    <t>02i0N00000I2BmiQAF</t>
  </si>
  <si>
    <t>02i0N00000I2DSOQA3</t>
  </si>
  <si>
    <t>Deactivation requested</t>
  </si>
  <si>
    <t>02i0N00000I2DSPQA3</t>
  </si>
  <si>
    <t>02i0N00000I2EhEQAV</t>
  </si>
  <si>
    <t>02i0N00000I2EhFQAV</t>
  </si>
  <si>
    <t>[DORSIA Cerdanyola] RGB MEDICAL CLINICS SL</t>
  </si>
  <si>
    <t>DORSIA  Cerdanyola</t>
  </si>
  <si>
    <t>B67164608</t>
  </si>
  <si>
    <t>02i0N00000I2GuuQAF</t>
  </si>
  <si>
    <t>02i0N00000I2GuvQAF</t>
  </si>
  <si>
    <t>02i0N00000I2GuwQAF</t>
  </si>
  <si>
    <t>02i0N00000I2GuxQAF</t>
  </si>
  <si>
    <t>02i0N00000I2GuyQAF</t>
  </si>
  <si>
    <t>Velazquez Team SL</t>
  </si>
  <si>
    <t>Sede Velazquez Team SL</t>
  </si>
  <si>
    <t>B88123120</t>
  </si>
  <si>
    <t>02i0N00000I2I34QAF</t>
  </si>
  <si>
    <t>02i0N00000I2I35QAF</t>
  </si>
  <si>
    <t>02i0N00000I2I36QAF</t>
  </si>
  <si>
    <t>02i0N00000I2I37QAF</t>
  </si>
  <si>
    <t>02i0N00000I2I38QAF</t>
  </si>
  <si>
    <t>DYNAMIC CONFIDENCE SL.</t>
  </si>
  <si>
    <t>DORSIA Leganes</t>
  </si>
  <si>
    <t>B88142963</t>
  </si>
  <si>
    <t>02i0N00000I2KxNQAV</t>
  </si>
  <si>
    <t>02i0N00000I2KxOQAV</t>
  </si>
  <si>
    <t>02i0N00000I2KxPQAV</t>
  </si>
  <si>
    <t>02i0N00000I2KxQQAV</t>
  </si>
  <si>
    <t>02i0N00000I2KxRQAV</t>
  </si>
  <si>
    <t>4g</t>
  </si>
  <si>
    <t>02i0N00000I2NHPQA3</t>
  </si>
  <si>
    <t>02i0N00000I2OqNQAV</t>
  </si>
  <si>
    <t>02i0N00000I2OqOQAV</t>
  </si>
  <si>
    <t>02i0N00000I2OqcQAF</t>
  </si>
  <si>
    <t>02i0N00000I2OqdQAF</t>
  </si>
  <si>
    <t>53122856D</t>
  </si>
  <si>
    <t>02i0N00000I2RBNQA3</t>
  </si>
  <si>
    <t>02i0N00000I2RCjQAN</t>
  </si>
  <si>
    <t>Inevio Spain SLU</t>
  </si>
  <si>
    <t>Sede Cortes</t>
  </si>
  <si>
    <t>B87204749</t>
  </si>
  <si>
    <t>02i0N00000I2Zs3QAF</t>
  </si>
  <si>
    <t>02i0N00000I2Zs4QAF</t>
  </si>
  <si>
    <t>E18630095</t>
  </si>
  <si>
    <t>02i0N00000I2Zy0QAF</t>
  </si>
  <si>
    <t>Sede Benavente</t>
  </si>
  <si>
    <t>02i0N00000I2Zy2QAF</t>
  </si>
  <si>
    <t>X Fiber 100 Mbps</t>
  </si>
  <si>
    <t>Wholesale OSP Rivas</t>
  </si>
  <si>
    <t>02i0N00000I2crvQAB</t>
  </si>
  <si>
    <t>Cancelled</t>
  </si>
  <si>
    <t>02i0N00000I2fhtQAB</t>
  </si>
  <si>
    <t>02i0N00000I2fiXQAR</t>
  </si>
  <si>
    <t>02i0N00000I2fq7QAB</t>
  </si>
  <si>
    <t>02i0N00000I2frKQAR</t>
  </si>
  <si>
    <t>02i0N00000I2frLQAR</t>
  </si>
  <si>
    <t>Sede Puertos - Litofinter</t>
  </si>
  <si>
    <t>02i0N00000I2l4oQAB</t>
  </si>
  <si>
    <t>02i0N00000I2lFmQAJ</t>
  </si>
  <si>
    <t>02i0N00000I2lFnQAJ</t>
  </si>
  <si>
    <t>Cxiome</t>
  </si>
  <si>
    <t>Central Tres Cantos</t>
  </si>
  <si>
    <t>A84835305</t>
  </si>
  <si>
    <t>02i0N00000I2nMWQAZ</t>
  </si>
  <si>
    <t>02i0N00000I2nMXQAZ</t>
  </si>
  <si>
    <t>02i0N00000I2nMYQAZ</t>
  </si>
  <si>
    <t>02i0N00000I2nMZQAZ</t>
  </si>
  <si>
    <t>02i0N00000I2nMaQAJ</t>
  </si>
  <si>
    <t>02i0N00000I2nMbQAJ</t>
  </si>
  <si>
    <t>02i0N00000I2nMcQAJ</t>
  </si>
  <si>
    <t>02i0N00000I2nMdQAJ</t>
  </si>
  <si>
    <t>02i0N00000I2nMeQAJ</t>
  </si>
  <si>
    <t>02i0N00000I2nMfQAJ</t>
  </si>
  <si>
    <t>02i0N00000I2nf9QAB</t>
  </si>
  <si>
    <t>MASPLA ZARAGOZA</t>
  </si>
  <si>
    <t>B66329103</t>
  </si>
  <si>
    <t>02i0N00000I2o1PQAR</t>
  </si>
  <si>
    <t>02i0N00000I2oEuQAJ</t>
  </si>
  <si>
    <t>02i0N00000I2oOBQAZ</t>
  </si>
  <si>
    <t>TICMOBILE SERVICIOS DE TELECOMUNICACIONES SL</t>
  </si>
  <si>
    <t>B84587898</t>
  </si>
  <si>
    <t>02i0N00000I2q5WQAR</t>
  </si>
  <si>
    <t>02i0N00000I2q5XQAR</t>
  </si>
  <si>
    <t>02i0N00000I2q5YQAR</t>
  </si>
  <si>
    <t>02i0N00000I2q5ZQAR</t>
  </si>
  <si>
    <t>02i0N00000I2q5aQAB</t>
  </si>
  <si>
    <t>02i0N00000I2q5bQAB</t>
  </si>
  <si>
    <t>02i0N00000I2uOeQAJ</t>
  </si>
  <si>
    <t>02i0N00000I2w73QAB</t>
  </si>
  <si>
    <t>02i0N00000I2w94QAB</t>
  </si>
  <si>
    <t>02i0N00000I326wQAB</t>
  </si>
  <si>
    <t>02i0N00000I35HGQAZ</t>
  </si>
  <si>
    <t>02i0N00000I35HHQAZ</t>
  </si>
  <si>
    <t>Jacaranda Publicidad S.L.</t>
  </si>
  <si>
    <t>Jacaranda Madrid</t>
  </si>
  <si>
    <t>B85333375</t>
  </si>
  <si>
    <t>02i0N00000I35HLQAZ</t>
  </si>
  <si>
    <t>02i0N00000I35HMQAZ</t>
  </si>
  <si>
    <t>02i0N00000I35HOQAZ</t>
  </si>
  <si>
    <t>02i0N00000I35HPQAZ</t>
  </si>
  <si>
    <t>02i0N00000I35HQQAZ</t>
  </si>
  <si>
    <t>02i0N00000I3QUwQAN</t>
  </si>
  <si>
    <t>02i0N00000I3QWYQA3</t>
  </si>
  <si>
    <t>02i0N00000I3VUKQA3</t>
  </si>
  <si>
    <t>02i0N00000I3XlSQAV</t>
  </si>
  <si>
    <t>02i0N00000I3XlTQAV</t>
  </si>
  <si>
    <t>02i0N00000I3XlUQAV</t>
  </si>
  <si>
    <t>02i0N00000I3XlVQAV</t>
  </si>
  <si>
    <t>02i0N00000I3XlWQAV</t>
  </si>
  <si>
    <t>RAFAEL FERNANDEZ GARCIA</t>
  </si>
  <si>
    <t>CASA RAFAEL FERNANDEZ GARCIA</t>
  </si>
  <si>
    <t>11058321J</t>
  </si>
  <si>
    <t>02i0N00000I3ZJoQAN</t>
  </si>
  <si>
    <t>Sede1</t>
  </si>
  <si>
    <t>02i0N00000I3ZarQAF</t>
  </si>
  <si>
    <t>Sede 2º</t>
  </si>
  <si>
    <t>02i0N00000I3ZasQAF</t>
  </si>
  <si>
    <t>Ignacio Jimenez</t>
  </si>
  <si>
    <t>nacho xucom</t>
  </si>
  <si>
    <t>10890412g</t>
  </si>
  <si>
    <t>02i0N00000I3quSQAR</t>
  </si>
  <si>
    <t>02i0N00000I3quTQAR</t>
  </si>
  <si>
    <t>X Fiber 50 Mbps</t>
  </si>
  <si>
    <t>02i0N00000I46mxQAB</t>
  </si>
  <si>
    <t>IMT TECHNOCENTRE ORANGE FRANCE</t>
  </si>
  <si>
    <t>France 1</t>
  </si>
  <si>
    <t>80092814Y</t>
  </si>
  <si>
    <t>02i0N00000I4IogQAF</t>
  </si>
  <si>
    <t>France 2</t>
  </si>
  <si>
    <t>02i0N00000I4IohQAF</t>
  </si>
  <si>
    <t>France 3</t>
  </si>
  <si>
    <t>02i0N00000I4IoiQAF</t>
  </si>
  <si>
    <t>02i0N00000I4LcBQAV</t>
  </si>
  <si>
    <t>COLEGIO NAZARET</t>
  </si>
  <si>
    <t>NAZARET SEDE</t>
  </si>
  <si>
    <t>R3300154F</t>
  </si>
  <si>
    <t>02i0N00000I4LeRQAV</t>
  </si>
  <si>
    <t>Duatel Central</t>
  </si>
  <si>
    <t>02i0N00000I4OZQQA3</t>
  </si>
  <si>
    <t>02i0N00000I4OZRQA3</t>
  </si>
  <si>
    <t>FLYTECH SA</t>
  </si>
  <si>
    <t>FLYTECH SA - HeadQuarter</t>
  </si>
  <si>
    <t>A58513771</t>
  </si>
  <si>
    <t>02i0N00000Jame2QAB</t>
  </si>
  <si>
    <t>02i0N00000Jame3QAB</t>
  </si>
  <si>
    <t>02i0N00000Jame4QAB</t>
  </si>
  <si>
    <t>02i0N00000Jame5QAB</t>
  </si>
  <si>
    <t>02i0N00000Jame6QAB</t>
  </si>
  <si>
    <t>02i0N00000Jame7QAB</t>
  </si>
  <si>
    <t>02i0N00000Jame8QAB</t>
  </si>
  <si>
    <t>02i0N00000Jame9QAB</t>
  </si>
  <si>
    <t>02i0N00000JameAQAR</t>
  </si>
  <si>
    <t>02i0N00000JameBQAR</t>
  </si>
  <si>
    <t>02i0N00000Jb0QqQAJ</t>
  </si>
  <si>
    <t>02i0N00000Jb0QrQAJ</t>
  </si>
  <si>
    <t>02i0N00000Jb0QsQAJ</t>
  </si>
  <si>
    <t>02i0N00000Jb0QtQAJ</t>
  </si>
  <si>
    <t>02i0N00000Jb0QuQAJ</t>
  </si>
  <si>
    <t>02i0N00000Jb0QvQAJ</t>
  </si>
  <si>
    <t>02i0N00000Jb0QwQAJ</t>
  </si>
  <si>
    <t>02i0N00000Jb0QxQAJ</t>
  </si>
  <si>
    <t>02i0N00000Jb0QyQAJ</t>
  </si>
  <si>
    <t>02i0N00000Jb0QzQAJ</t>
  </si>
  <si>
    <t>CLOUD LEARNING CENTER, S.L (Tecnek)</t>
  </si>
  <si>
    <t>CLOUD LEARNING CENTER, S.L (Tecnek)-(28050) Calle Obanos 16 - Madrid</t>
  </si>
  <si>
    <t>B86317765</t>
  </si>
  <si>
    <t>02i0N00000JbEDcQAN</t>
  </si>
  <si>
    <t>02i0N00000JbEDdQAN</t>
  </si>
  <si>
    <t>02i0N00000JbEDeQAN</t>
  </si>
  <si>
    <t>02i0N00000JbEDfQAN</t>
  </si>
  <si>
    <t>02i0N00000JbEDgQAN</t>
  </si>
  <si>
    <t>02i0N00000JbEDhQAN</t>
  </si>
  <si>
    <t>02i0N00000JbEDiQAN</t>
  </si>
  <si>
    <t>02i0N00000JbEDjQAN</t>
  </si>
  <si>
    <t>02i0N00000JbEDkQAN</t>
  </si>
  <si>
    <t>02i0N00000JbEDlQAN</t>
  </si>
  <si>
    <t>X Music</t>
  </si>
  <si>
    <t>02i0N00000JbdijQAB</t>
  </si>
  <si>
    <t>02i0N00000JccIMQAZ</t>
  </si>
  <si>
    <t>Orange España, S.A.U.</t>
  </si>
  <si>
    <t>LCR- Palos de la Frontera 2 Big</t>
  </si>
  <si>
    <t>A82009812</t>
  </si>
  <si>
    <t>02i0N00000Kly5jQAB</t>
  </si>
  <si>
    <t>LCR - Palos de la Frontera  Conecta</t>
  </si>
  <si>
    <t>02i0N00000Kly5kQAB</t>
  </si>
  <si>
    <t>Desarrollos informáticos Intelygenz S.A.</t>
  </si>
  <si>
    <t>Sede 2</t>
  </si>
  <si>
    <t>B83479063</t>
  </si>
  <si>
    <t>02i0N00000Km603QAB</t>
  </si>
  <si>
    <t>Sede 3 - post migracion - update</t>
  </si>
  <si>
    <t>02i0N00000Km60rQAB</t>
  </si>
  <si>
    <t>Sede 4</t>
  </si>
  <si>
    <t>02i0N00000Km61BQAR</t>
  </si>
  <si>
    <t>Sede Gran Vía</t>
  </si>
  <si>
    <t>02i0N00000Km61QQAR</t>
  </si>
  <si>
    <t>02i0N00000LI2LVQA1</t>
  </si>
  <si>
    <t>02i0N00000Km61VQAR</t>
  </si>
  <si>
    <t>1</t>
  </si>
  <si>
    <t>02i0N00000KmRj6QAF</t>
  </si>
  <si>
    <t>02i0N00000Km61fQAB</t>
  </si>
  <si>
    <t>02i0N00000Km61kQAB</t>
  </si>
  <si>
    <t>02i0N00000Km61uQAB</t>
  </si>
  <si>
    <t>Ymant Servicios Informáticos S.L</t>
  </si>
  <si>
    <t>Ymant Servicios Informáticos S.L - HeadQuarter</t>
  </si>
  <si>
    <t>B98299431</t>
  </si>
  <si>
    <t>02i0N00000Km9RRQAZ</t>
  </si>
  <si>
    <t>TREE MOBILE GROUP SL</t>
  </si>
  <si>
    <t>-X UCOM  TREE MOBILE GROUP</t>
  </si>
  <si>
    <t>B98416480</t>
  </si>
  <si>
    <t>02i0N00000KmMUuQAN</t>
  </si>
  <si>
    <t>02i0N00000KmRj1QAF</t>
  </si>
  <si>
    <t>02i0N00000KmRjkQAF</t>
  </si>
  <si>
    <t>02i0N00000KmRjpQAF</t>
  </si>
  <si>
    <t>José María San José Juárez</t>
  </si>
  <si>
    <t>José María San José Juárez - HeadQuarter</t>
  </si>
  <si>
    <t>11737700H</t>
  </si>
  <si>
    <t>02i0N00000KmRjuQAF</t>
  </si>
  <si>
    <t>02i0N00000KmRjzQAF</t>
  </si>
  <si>
    <t>Segunda Sede</t>
  </si>
  <si>
    <t>02i0N00000KmRk0QAF</t>
  </si>
  <si>
    <t>Samuel Martinez SL</t>
  </si>
  <si>
    <t>Sede 01 Luna</t>
  </si>
  <si>
    <t>02722374W</t>
  </si>
  <si>
    <t>02i0N00000KmRmyQAF</t>
  </si>
  <si>
    <t>Fibra Palos</t>
  </si>
  <si>
    <t>02i0N00000KmRrAQAV</t>
  </si>
  <si>
    <t>Sede BCN NUEVA</t>
  </si>
  <si>
    <t>02i0N00000Kq8YlQAJ</t>
  </si>
  <si>
    <t>Equipo ventas</t>
  </si>
  <si>
    <t>02i0N00000KqM4nQAF</t>
  </si>
  <si>
    <t>02i0N00000KqM4oQAF</t>
  </si>
  <si>
    <t>02i0N00000KqM4pQAF</t>
  </si>
  <si>
    <t>02i0N00000KqM4qQAF</t>
  </si>
  <si>
    <t>02i0N00000KqM4rQAF</t>
  </si>
  <si>
    <t>02i0N00000KqM4sQAF</t>
  </si>
  <si>
    <t>Equipo de ventas</t>
  </si>
  <si>
    <t>02i0N00000KqPBtQAN</t>
  </si>
  <si>
    <t>02i0N00000KqPBuQAN</t>
  </si>
  <si>
    <t>02i0N00000KqPBvQAN</t>
  </si>
  <si>
    <t>02i0N00000KqPBxQAN</t>
  </si>
  <si>
    <t>02i0N00000KqPByQAN</t>
  </si>
  <si>
    <t>02i0N00000KqPBzQAN</t>
  </si>
  <si>
    <t>LCR - Boadilla del Monte</t>
  </si>
  <si>
    <t>02i0N00000L6v75QAB</t>
  </si>
  <si>
    <t>LCR - Madrid</t>
  </si>
  <si>
    <t>02i0N00000L6v76QAB</t>
  </si>
  <si>
    <t>02i0N00000LGbwOQAT</t>
  </si>
  <si>
    <t>X Mobile Basic</t>
  </si>
  <si>
    <t>02i0N00000LGcTpQAL</t>
  </si>
  <si>
    <t>02i0N00000LGcTqQAL</t>
  </si>
  <si>
    <t>02i0N00000LGcTrQAL</t>
  </si>
  <si>
    <t>02i0N00000LGcTsQAL</t>
  </si>
  <si>
    <t>02i0N00000LGcTtQAL</t>
  </si>
  <si>
    <t>X Mobile Premium</t>
  </si>
  <si>
    <t>02i0N00000LGcTuQAL</t>
  </si>
  <si>
    <t>02i0N00000LGcTvQAL</t>
  </si>
  <si>
    <t>02i0N00000LGcTwQAL</t>
  </si>
  <si>
    <t>02i0N00000LGcTxQAL</t>
  </si>
  <si>
    <t>02i0N00000LGcTyQAL</t>
  </si>
  <si>
    <t>02i0N00000LGcebQAD</t>
  </si>
  <si>
    <t>02i0N00000LGcecQAD</t>
  </si>
  <si>
    <t>02i0N00000LGchzQAD</t>
  </si>
  <si>
    <t>02i0N00000LGkxHQAT</t>
  </si>
  <si>
    <t>02i0N00000LGzkrQAD</t>
  </si>
  <si>
    <t>02i0N00000LHHEwQAP</t>
  </si>
  <si>
    <t>02i0N00000LHyy3QAD</t>
  </si>
  <si>
    <t>02i0N00000LHyy4QAD</t>
  </si>
  <si>
    <t>02i0N00000LHyy5QAD</t>
  </si>
  <si>
    <t>02i0N00000LHyy6QAD</t>
  </si>
  <si>
    <t>02i0N00000LI1E0QAL</t>
  </si>
  <si>
    <t>02i0N00000LI2LUQA1</t>
  </si>
  <si>
    <t>02i0N00000LI2LWQA1</t>
  </si>
  <si>
    <t>02i0N00000LIVRHQA5</t>
  </si>
  <si>
    <t>02i0N00000LIVRIQA5</t>
  </si>
  <si>
    <t>02i0N00000LIVRJQA5</t>
  </si>
  <si>
    <t>02i0N00000LIVRKQA5</t>
  </si>
  <si>
    <t>02i0N00000LIVRLQA5</t>
  </si>
  <si>
    <t>02i0N00000LIVRMQA5</t>
  </si>
  <si>
    <t>02i0N00000LIwLrQAL</t>
  </si>
  <si>
    <t>Integra Información y Comunicación SL</t>
  </si>
  <si>
    <t>Integra</t>
  </si>
  <si>
    <t>B78478344</t>
  </si>
  <si>
    <t>02i0N00000LJPQDQA5</t>
  </si>
  <si>
    <t>02i0N00000LJPQEQA5</t>
  </si>
  <si>
    <t>02i0N00000LJVUlQAP</t>
  </si>
  <si>
    <t>02i0N00000LJVUqQAP</t>
  </si>
  <si>
    <t>02i0N00000LJVUrQAP</t>
  </si>
  <si>
    <t>SISTECOM</t>
  </si>
  <si>
    <t>SISTECOM PATERNA</t>
  </si>
  <si>
    <t>B97858518</t>
  </si>
  <si>
    <t>02i0N00000LJlpkQAD</t>
  </si>
  <si>
    <t>02i0N00000LJlplQAD</t>
  </si>
  <si>
    <t>02i0N00000LJlpmQAD</t>
  </si>
  <si>
    <t>02i0N00000LJlpnQAD</t>
  </si>
  <si>
    <t>02i0N00000LJlpoQAD</t>
  </si>
  <si>
    <t>02i0N00000LJlppQAD</t>
  </si>
  <si>
    <t>02i0N00000LJlpqQAD</t>
  </si>
  <si>
    <t>02i0N00000LJlprQAD</t>
  </si>
  <si>
    <t>02i0N00000LJlpsQAD</t>
  </si>
  <si>
    <t>02i0N00000LJlptQAD</t>
  </si>
  <si>
    <t>02i0N00000LJlpuQAD</t>
  </si>
  <si>
    <t>02i0N00000LJlpvQAD</t>
  </si>
  <si>
    <t>02i0N00000LJlpwQAD</t>
  </si>
  <si>
    <t>SETEK Barcelona</t>
  </si>
  <si>
    <t>02i0N00000LfXBVQA3</t>
  </si>
  <si>
    <t>INFORMATICA Y TELECOMUNICACIONES DE TERUEL SL (Infoter)</t>
  </si>
  <si>
    <t>PRUEBA</t>
  </si>
  <si>
    <t>B44188282</t>
  </si>
  <si>
    <t>02i0N00000LfcpBQAR</t>
  </si>
  <si>
    <t>02i0N00000LfcpCQAR</t>
  </si>
  <si>
    <t>02i0N00000LfcpDQAR</t>
  </si>
  <si>
    <t>02i0N00000LfcpEQAR</t>
  </si>
  <si>
    <t>02i0N00000LfcpFQAR</t>
  </si>
  <si>
    <t>02i0N00000LfcpGQAR</t>
  </si>
  <si>
    <t>02i0N00000Lfcw3QAB</t>
  </si>
  <si>
    <t>02i0N00000Lfcw4QAB</t>
  </si>
  <si>
    <t>02i0N00000Lfcw5QAB</t>
  </si>
  <si>
    <t>02i0N00000Lfcw8QAB</t>
  </si>
  <si>
    <t>02i0N00000Lfcw9QAB</t>
  </si>
  <si>
    <t>02i0N00000LfcwAQAR</t>
  </si>
  <si>
    <t>02i0N00000LfcwDQAR</t>
  </si>
  <si>
    <t>02i0N00000LfcwEQAR</t>
  </si>
  <si>
    <t>02i0N00000LfcwFQAR</t>
  </si>
  <si>
    <t>02i0N00000LfcwIQAR</t>
  </si>
  <si>
    <t>02i0N00000LfcwJQAR</t>
  </si>
  <si>
    <t>02i0N00000LfcwKQAR</t>
  </si>
  <si>
    <t>02i0N00000LfcwNQAR</t>
  </si>
  <si>
    <t>02i0N00000LfcwOQAR</t>
  </si>
  <si>
    <t>02i0N00000LfcwPQAR</t>
  </si>
  <si>
    <t>02i0N00000LfcwSQAR</t>
  </si>
  <si>
    <t>02i0N00000LfcwTQAR</t>
  </si>
  <si>
    <t>02i0N00000LfcwUQAR</t>
  </si>
  <si>
    <t>02i0N00000LfcwXQAR</t>
  </si>
  <si>
    <t>02i0N00000LfcwYQAR</t>
  </si>
  <si>
    <t>02i0N00000LfcwZQAR</t>
  </si>
  <si>
    <t>02i0N00000LfcwcQAB</t>
  </si>
  <si>
    <t>02i0N00000LfcwdQAB</t>
  </si>
  <si>
    <t>02i0N00000LfcweQAB</t>
  </si>
  <si>
    <t>02i0N00000LfcwrQAB</t>
  </si>
  <si>
    <t>02i0N00000LfcwsQAB</t>
  </si>
  <si>
    <t>02i0N00000LfcwwQAB</t>
  </si>
  <si>
    <t>02i0N00000LfcwxQAB</t>
  </si>
  <si>
    <t>02i0N00000Lfcx1QAB</t>
  </si>
  <si>
    <t>02i0N00000Lfcx2QAB</t>
  </si>
  <si>
    <t>02i0N00000Lfcx6QAB</t>
  </si>
  <si>
    <t>02i0N00000Lfcx7QAB</t>
  </si>
  <si>
    <t>02i0N00000LfcxBQAR</t>
  </si>
  <si>
    <t>02i0N00000LfcxCQAR</t>
  </si>
  <si>
    <t>02i0N00000LfcxGQAR</t>
  </si>
  <si>
    <t>02i0N00000LfcxHQAR</t>
  </si>
  <si>
    <t>02i0N00000LfcxLQAR</t>
  </si>
  <si>
    <t>02i0N00000LfcxMQAR</t>
  </si>
  <si>
    <t>02i0N00000LfcxQQAR</t>
  </si>
  <si>
    <t>02i0N00000LfcxRQAR</t>
  </si>
  <si>
    <t>02i0N00000LfcyNQAR</t>
  </si>
  <si>
    <t>02i0N00000LfmLBQAZ</t>
  </si>
  <si>
    <t>02i0N00000Lfy1WQAR</t>
  </si>
  <si>
    <t>Digital Wap Center</t>
  </si>
  <si>
    <t>Castellon</t>
  </si>
  <si>
    <t>B12585097</t>
  </si>
  <si>
    <t>02i0N00000Lfy2UQAR</t>
  </si>
  <si>
    <t>Paterna</t>
  </si>
  <si>
    <t>02i0N00000Lfy2XQAR</t>
  </si>
  <si>
    <t>TIENDAS CONEXION SOCIEDAD LIMITADA</t>
  </si>
  <si>
    <t>Central Tiendas Conexión</t>
  </si>
  <si>
    <t>B95379541</t>
  </si>
  <si>
    <t>02i0N00000Mh3e3QAB</t>
  </si>
  <si>
    <t>02i0N00000Mh3e4QAB</t>
  </si>
  <si>
    <t>02i0N00000Mh3e5QAB</t>
  </si>
  <si>
    <t>02i0N00000Mh3e6QAB</t>
  </si>
  <si>
    <t>02i0N00000Mh3e7QAB</t>
  </si>
  <si>
    <t>02i0N00000Mh3e8QAB</t>
  </si>
  <si>
    <t>02i0N00000Mh3e9QAB</t>
  </si>
  <si>
    <t>02i0N00000Mh3eAQAR</t>
  </si>
  <si>
    <t>02i0N00000Mh3eBQAR</t>
  </si>
  <si>
    <t>02i0N00000Mh3eCQAR</t>
  </si>
  <si>
    <t>02i0N00000Mh3eDQAR</t>
  </si>
  <si>
    <t>TIENDAS CONEXION SOCIEDAD LIMITADA - HeadQuarter</t>
  </si>
  <si>
    <t>02i0N00000Mh3eFQAR</t>
  </si>
  <si>
    <t>02i0N00000Mh3eGQAR</t>
  </si>
  <si>
    <t>THE PHONE HOUSE SPAIN SL</t>
  </si>
  <si>
    <t>THE PHONE HOUSE SPAIN SL - HeadQuarter</t>
  </si>
  <si>
    <t>B81846206</t>
  </si>
  <si>
    <t>02i0N00000Mi3pHQAR</t>
  </si>
  <si>
    <t>02i0N00000Mi3pIQAR</t>
  </si>
  <si>
    <t>Normicro, S.L</t>
  </si>
  <si>
    <t>Normicro, S.L - HeadQuarter</t>
  </si>
  <si>
    <t>B48797583</t>
  </si>
  <si>
    <t>02i0N00000MipveQAB</t>
  </si>
  <si>
    <t>02i0N00000NC0l0QAD</t>
  </si>
  <si>
    <t>Purchased</t>
  </si>
  <si>
    <t>X Fiber 100 Mbps - NEBA</t>
  </si>
  <si>
    <t>Sede Barcelona</t>
  </si>
  <si>
    <t>02i0N00000NDEszQAH</t>
  </si>
  <si>
    <t>Transportes Leon</t>
  </si>
  <si>
    <t>Transportes Leon - HeadQuarter</t>
  </si>
  <si>
    <t>D42263160</t>
  </si>
  <si>
    <t>02i0N00000NtpevQAB</t>
  </si>
  <si>
    <t>Muebles Ventura SL</t>
  </si>
  <si>
    <t>Sofa2</t>
  </si>
  <si>
    <t>H75456574</t>
  </si>
  <si>
    <t>02i0N00000NttdrQAB</t>
  </si>
  <si>
    <t>02i0N00000NttdsQAB</t>
  </si>
  <si>
    <t>02i0N00000NttdtQAB</t>
  </si>
  <si>
    <t>Sofa1</t>
  </si>
  <si>
    <t>02i0N00000NttdvQAB</t>
  </si>
  <si>
    <t>02i0N00000NttdwQAB</t>
  </si>
  <si>
    <t>02i0N00000NttdxQAB</t>
  </si>
  <si>
    <t>02i0N00000NuQhJQAV</t>
  </si>
  <si>
    <t>02i0N00000NuQhKQAV</t>
  </si>
  <si>
    <t>02i0N00000NuQhLQAV</t>
  </si>
  <si>
    <t>02i0N00000NuQhMQAV</t>
  </si>
  <si>
    <t>02i0N00000NuQhNQAV</t>
  </si>
  <si>
    <t>Laboratorio Barcelona</t>
  </si>
  <si>
    <t>02i0N00000NuhguQAB</t>
  </si>
  <si>
    <t>BIG TENERIFE(SOLUTIONS MOBILE CONNECTIONS, S.L)</t>
  </si>
  <si>
    <t>BIG TENERIFE(SOLUTIONS MOBILE CONNECTIONS, S.L) - HeadQuarter</t>
  </si>
  <si>
    <t>B76779636</t>
  </si>
  <si>
    <t>02i0N00000PS8j9QAD</t>
  </si>
  <si>
    <t>02i0N00000Pf9fGQAR</t>
  </si>
  <si>
    <t>BIG TENERIFE</t>
  </si>
  <si>
    <t>02i0N00000Pf9ijQAB</t>
  </si>
  <si>
    <t>02i0N00000PfBB4QAN</t>
  </si>
  <si>
    <t>02i0N00000PfBB5QAN</t>
  </si>
  <si>
    <t>02i0N00000PfBB6QAN</t>
  </si>
  <si>
    <t>02i0N00000PfBB7QAN</t>
  </si>
  <si>
    <t>02i0N00000PfBB8QAN</t>
  </si>
  <si>
    <t>02i0N00000PfBB9QAN</t>
  </si>
  <si>
    <t>02i0N00000PfBBAQA3</t>
  </si>
  <si>
    <t>02i0N00000PfBBBQA3</t>
  </si>
  <si>
    <t>02i0N00000PfBBCQA3</t>
  </si>
  <si>
    <t>02i0N00000PfBBDQA3</t>
  </si>
  <si>
    <t>02i0N00000PfBBEQA3</t>
  </si>
  <si>
    <t>02i0N00000PfBBFQA3</t>
  </si>
  <si>
    <t>02i0N00000PfBBGQA3</t>
  </si>
  <si>
    <t>02i0N00000PfBBHQA3</t>
  </si>
  <si>
    <t>02i0N00000PfBBIQA3</t>
  </si>
  <si>
    <t>02i0N00000PfBBJQA3</t>
  </si>
  <si>
    <t>02i0N00000PfBBKQA3</t>
  </si>
  <si>
    <t>02i0N00000PfBBLQA3</t>
  </si>
  <si>
    <t>02i0N00000PfBBMQA3</t>
  </si>
  <si>
    <t>02i0N00000PfBBNQA3</t>
  </si>
  <si>
    <t>02i0N00000PfBBOQA3</t>
  </si>
  <si>
    <t>02i0N00000PfBBPQA3</t>
  </si>
  <si>
    <t>02i0N00000PfBBQQA3</t>
  </si>
  <si>
    <t>02i0N00000PfBBRQA3</t>
  </si>
  <si>
    <t>02i0N00000PfBBSQA3</t>
  </si>
  <si>
    <t>02i0N00000PfBBTQA3</t>
  </si>
  <si>
    <t>02i0N00000PfBBUQA3</t>
  </si>
  <si>
    <t>02i0N00000PfBBVQA3</t>
  </si>
  <si>
    <t>02i0N00000PfBBWQA3</t>
  </si>
  <si>
    <t>02i0N00000PfBBXQA3</t>
  </si>
  <si>
    <t>02i0N00000PfBBYQA3</t>
  </si>
  <si>
    <t>02i0N00000PfBBZQA3</t>
  </si>
  <si>
    <t>02i0N00000PfBBaQAN</t>
  </si>
  <si>
    <t>02i0N00000PfBBbQAN</t>
  </si>
  <si>
    <t>02i0N00000PfBBcQAN</t>
  </si>
  <si>
    <t>02i0N00000PfBBdQAN</t>
  </si>
  <si>
    <t>02i0N00000PfBBeQAN</t>
  </si>
  <si>
    <t>02i0N00000PfBBfQAN</t>
  </si>
  <si>
    <t>02i0N00000PfBBgQAN</t>
  </si>
  <si>
    <t>02i0N00000PfBBhQAN</t>
  </si>
  <si>
    <t>02i0N00000PfBBiQAN</t>
  </si>
  <si>
    <t>02i0N00000PfBBjQAN</t>
  </si>
  <si>
    <t>02i0N00000PfBBkQAN</t>
  </si>
  <si>
    <t>02i0N00000PfBBlQAN</t>
  </si>
  <si>
    <t>02i0N00000PfBBmQAN</t>
  </si>
  <si>
    <t>02i0N00000PfBBnQAN</t>
  </si>
  <si>
    <t>02i0N00000PfBBoQAN</t>
  </si>
  <si>
    <t>02i0N00000PfBBpQAN</t>
  </si>
  <si>
    <t>02i0N00000PfBBqQAN</t>
  </si>
  <si>
    <t>02i0N00000PfBBrQAN</t>
  </si>
  <si>
    <t>02i0N00000PfBBsQAN</t>
  </si>
  <si>
    <t>02i0N00000PfBBtQAN</t>
  </si>
  <si>
    <t>02i0N00000PfBBuQAN</t>
  </si>
  <si>
    <t>LA TEJERA FERRETERIA SL</t>
  </si>
  <si>
    <t>LA TEJERA FERRETERIA - HeadQuarter</t>
  </si>
  <si>
    <t>ONE TELECOM STORE SL</t>
  </si>
  <si>
    <t>B73908311</t>
  </si>
  <si>
    <t>02i0N00000PfSxhQAF</t>
  </si>
  <si>
    <t>02i0N00000PfSxiQAF</t>
  </si>
  <si>
    <t>02i0N00000PfSxjQAF</t>
  </si>
  <si>
    <t>02i0N00000PfSxkQAF</t>
  </si>
  <si>
    <t>02i0N00000PfSxlQAF</t>
  </si>
  <si>
    <t>02i0N00000PfSxmQAF</t>
  </si>
  <si>
    <t>02i0N00000PfSxnQAF</t>
  </si>
  <si>
    <t>02i0N00000PfSxoQAF</t>
  </si>
  <si>
    <t>02i0N00000PfSxpQAF</t>
  </si>
  <si>
    <t>02i0N00000PfSxqQAF</t>
  </si>
  <si>
    <t>02i0N00000PfSxrQAF</t>
  </si>
  <si>
    <t>02i0N00000PfSxsQAF</t>
  </si>
  <si>
    <t>02i0N00000PfSxtQAF</t>
  </si>
  <si>
    <t>02i0N00000PfSxuQAF</t>
  </si>
  <si>
    <t>02i0N00000PfSxvQAF</t>
  </si>
  <si>
    <t>02i0N00000PfSxwQAF</t>
  </si>
  <si>
    <t>02i0N00000PfSxxQAF</t>
  </si>
  <si>
    <t>02i0N00000PfSxyQAF</t>
  </si>
  <si>
    <t>02i0N00000PfSxzQAF</t>
  </si>
  <si>
    <t>02i0N00000PfSy0QAF</t>
  </si>
  <si>
    <t>02i0N00000PfSy1QAF</t>
  </si>
  <si>
    <t>02i0N00000PfSy2QAF</t>
  </si>
  <si>
    <t>02i0N00000PfSy3QAF</t>
  </si>
  <si>
    <t>02i0N00000PfSy4QAF</t>
  </si>
  <si>
    <t>02i0N00000PfSy5QAF</t>
  </si>
  <si>
    <t>02i0N00000PfSy6QAF</t>
  </si>
  <si>
    <t>02i0N00000PfSy7QAF</t>
  </si>
  <si>
    <t>02i0N00000PfSy8QAF</t>
  </si>
  <si>
    <t>02i0N00000PfSy9QAF</t>
  </si>
  <si>
    <t>02i0N00000PfSyAQAV</t>
  </si>
  <si>
    <t>02i0N00000PfSyBQAV</t>
  </si>
  <si>
    <t>02i0N00000PfSyCQAV</t>
  </si>
  <si>
    <t>02i0N00000PfSyDQAV</t>
  </si>
  <si>
    <t>02i0N00000PfSyEQAV</t>
  </si>
  <si>
    <t>02i0N00000PfSyFQAV</t>
  </si>
  <si>
    <t>02i0N00000PgLu1QAF</t>
  </si>
  <si>
    <t>02i0N00000PfSyGQAV</t>
  </si>
  <si>
    <t>02i0N00000PfSyHQAV</t>
  </si>
  <si>
    <t>02i0N00000PfSyIQAV</t>
  </si>
  <si>
    <t>02i0N00000PfSyJQAV</t>
  </si>
  <si>
    <t>02i0N00000PfSyKQAV</t>
  </si>
  <si>
    <t>2 VECES MARKETING SL</t>
  </si>
  <si>
    <t>2 VECES MARKETING SL - HeadQuarter</t>
  </si>
  <si>
    <t>B73957094</t>
  </si>
  <si>
    <t>02i0N00000PfT3gQAF</t>
  </si>
  <si>
    <t>02i0N00000PfT3hQAF</t>
  </si>
  <si>
    <t>02i0N00000PfT3iQAF</t>
  </si>
  <si>
    <t>02i0N00000PfT3jQAF</t>
  </si>
  <si>
    <t>02i0N00000PfT3kQAF</t>
  </si>
  <si>
    <t>02i0N00000PfT3lQAF</t>
  </si>
  <si>
    <t>02i0N00000PfT3mQAF</t>
  </si>
  <si>
    <t>02i0N00000PfT3oQAF</t>
  </si>
  <si>
    <t>02i0N00000PfT3pQAF</t>
  </si>
  <si>
    <t>02i0N00000PfT3qQAF</t>
  </si>
  <si>
    <t>02i0N00000PfT3rQAF</t>
  </si>
  <si>
    <t>02i0N00000PfT3sQAF</t>
  </si>
  <si>
    <t>02i0N00000PfT3tQAF</t>
  </si>
  <si>
    <t>02i0N00000PfT3uQAF</t>
  </si>
  <si>
    <t>02i0N00000PfT3vQAF</t>
  </si>
  <si>
    <t>02i0N00000PfT3wQAF</t>
  </si>
  <si>
    <t>02i0N00000PfT3xQAF</t>
  </si>
  <si>
    <t>02i0N00000PfT3yQAF</t>
  </si>
  <si>
    <t>02i0N00000PfT3zQAF</t>
  </si>
  <si>
    <t>02i0N00000PfT40QAF</t>
  </si>
  <si>
    <t>02i0N00000PfT41QAF</t>
  </si>
  <si>
    <t>02i0N00000PfT42QAF</t>
  </si>
  <si>
    <t>02i0N00000PfT43QAF</t>
  </si>
  <si>
    <t>02i0N00000PfT44QAF</t>
  </si>
  <si>
    <t>02i0N00000PfT45QAF</t>
  </si>
  <si>
    <t>02i0N00000PfT46QAF</t>
  </si>
  <si>
    <t>02i0N00000PfT47QAF</t>
  </si>
  <si>
    <t>02i0N00000PfT48QAF</t>
  </si>
  <si>
    <t>02i0N00000PfT49QAF</t>
  </si>
  <si>
    <t>02i0N00000PfT4AQAV</t>
  </si>
  <si>
    <t>02i0N00000PfT4BQAV</t>
  </si>
  <si>
    <t>02i0N00000PfT4CQAV</t>
  </si>
  <si>
    <t>02i0N00000PfT4DQAV</t>
  </si>
  <si>
    <t>02i0N00000PfT4EQAV</t>
  </si>
  <si>
    <t>02i0N00000PfT4FQAV</t>
  </si>
  <si>
    <t>02i0N00000PfT4GQAV</t>
  </si>
  <si>
    <t>02i0N00000PfT4HQAV</t>
  </si>
  <si>
    <t>02i0N00000PfT4IQAV</t>
  </si>
  <si>
    <t>02i0N00000PfT4JQAV</t>
  </si>
  <si>
    <t>02i0N00000PfT4KQAV</t>
  </si>
  <si>
    <t>COMERCIAL AGRICOLA GANADERA P.G.G. SL</t>
  </si>
  <si>
    <t>COMERCIAL AGRICOLA GANADERA SL - HeadQuarter</t>
  </si>
  <si>
    <t>B30499297</t>
  </si>
  <si>
    <t>02i0N00000PfTplQAF</t>
  </si>
  <si>
    <t>02i0N00000PfTpmQAF</t>
  </si>
  <si>
    <t>02i0N00000PfTpnQAF</t>
  </si>
  <si>
    <t>02i0N00000PfTpoQAF</t>
  </si>
  <si>
    <t>02i0N00000PfTppQAF</t>
  </si>
  <si>
    <t>02i0N00000PfTpqQAF</t>
  </si>
  <si>
    <t>02i0N00000PfTprQAF</t>
  </si>
  <si>
    <t>02i0N00000PfTpsQAF</t>
  </si>
  <si>
    <t>02i0N00000PfTptQAF</t>
  </si>
  <si>
    <t>02i0N00000PfTpuQAF</t>
  </si>
  <si>
    <t>02i0N00000PfTpvQAF</t>
  </si>
  <si>
    <t>02i0N00000PfTpwQAF</t>
  </si>
  <si>
    <t>02i0N00000PfTpxQAF</t>
  </si>
  <si>
    <t>02i0N00000PfTpyQAF</t>
  </si>
  <si>
    <t>02i0N00000PfTpzQAF</t>
  </si>
  <si>
    <t>02i0N00000PfTq0QAF</t>
  </si>
  <si>
    <t>02i0N00000PfTq1QAF</t>
  </si>
  <si>
    <t>02i0N00000PfTq2QAF</t>
  </si>
  <si>
    <t>02i0N00000PfTq3QAF</t>
  </si>
  <si>
    <t>02i0N00000PfTq4QAF</t>
  </si>
  <si>
    <t>02i0N00000PfTq5QAF</t>
  </si>
  <si>
    <t>02i0N00000PfTq6QAF</t>
  </si>
  <si>
    <t>02i0N00000PfTq7QAF</t>
  </si>
  <si>
    <t>02i0N00000PfTq8QAF</t>
  </si>
  <si>
    <t>02i0N00000PfTq9QAF</t>
  </si>
  <si>
    <t>02i0N00000PfTqAQAV</t>
  </si>
  <si>
    <t>02i0N00000PfTqBQAV</t>
  </si>
  <si>
    <t>02i0N00000PfTqCQAV</t>
  </si>
  <si>
    <t>02i0N00000PfTqDQAV</t>
  </si>
  <si>
    <t>02i0N00000PfTqEQAV</t>
  </si>
  <si>
    <t>02i0N00000PfTqFQAV</t>
  </si>
  <si>
    <t>02i0N00000PfTqGQAV</t>
  </si>
  <si>
    <t>02i0N00000PfTqHQAV</t>
  </si>
  <si>
    <t>02i0N00000PfTqIQAV</t>
  </si>
  <si>
    <t>02i0N00000PfTqJQAV</t>
  </si>
  <si>
    <t>02i0N00000PfTqKQAV</t>
  </si>
  <si>
    <t>02i0N00000PfTqLQAV</t>
  </si>
  <si>
    <t>02i0N00000PfTqMQAV</t>
  </si>
  <si>
    <t>02i0N00000PfTqNQAV</t>
  </si>
  <si>
    <t>02i0N00000PfTqOQAV</t>
  </si>
  <si>
    <t>02i0N00000PgLu2QAF</t>
  </si>
  <si>
    <t>02i0N00000PgLu3QAF</t>
  </si>
  <si>
    <t>02i0N00000PgLu4QAF</t>
  </si>
  <si>
    <t>02i0N00000PgLu5QAF</t>
  </si>
  <si>
    <t>02i0N00000PgLu6QAF</t>
  </si>
  <si>
    <t>02i0N00000PgLu7QAF</t>
  </si>
  <si>
    <t>02i0N00000PgLu8QAF</t>
  </si>
  <si>
    <t>02i0N00000PgLu9QAF</t>
  </si>
  <si>
    <t>02i0N00000PgLuAQAV</t>
  </si>
  <si>
    <t>02i0N00000PgLuBQAV</t>
  </si>
  <si>
    <t>02i0N00000PgLuCQAV</t>
  </si>
  <si>
    <t>02i0N00000PgLuDQAV</t>
  </si>
  <si>
    <t>02i0N00000PgLuEQAV</t>
  </si>
  <si>
    <t>02i0N00000PgLuFQAV</t>
  </si>
  <si>
    <t>02i0N00000PgLuGQAV</t>
  </si>
  <si>
    <t>02i0N00000PgLuHQAV</t>
  </si>
  <si>
    <t>02i0N00000PgLuIQAV</t>
  </si>
  <si>
    <t>02i0N00000PgLuJQAV</t>
  </si>
  <si>
    <t>02i0N00000PgLuKQAV</t>
  </si>
  <si>
    <t>02i0N00000PgLuLQAV</t>
  </si>
  <si>
    <t>02i0N00000PgLuMQAV</t>
  </si>
  <si>
    <t>02i0N00000PgLuNQAV</t>
  </si>
  <si>
    <t>02i0N00000PgLuOQAV</t>
  </si>
  <si>
    <t>02i0N00000PgLuPQAV</t>
  </si>
  <si>
    <t>02i0N00000PgLuQQAV</t>
  </si>
  <si>
    <t>02i0N00000PgLuRQAV</t>
  </si>
  <si>
    <t>02i0N00000PgLuSQAV</t>
  </si>
  <si>
    <t>02i0N00000PgLuTQAV</t>
  </si>
  <si>
    <t>02i0N00000PgLuUQAV</t>
  </si>
  <si>
    <t>02i0N00000PgLuVQAV</t>
  </si>
  <si>
    <t>02i0N00000PgLuWQAV</t>
  </si>
  <si>
    <t>02i0N00000PgLuXQAV</t>
  </si>
  <si>
    <t>02i0N00000PgLuYQAV</t>
  </si>
  <si>
    <t>02i0N00000PgLuZQAV</t>
  </si>
  <si>
    <t>02i0N00000PgLuaQAF</t>
  </si>
  <si>
    <t>02i0N00000PgLubQAF</t>
  </si>
  <si>
    <t>02i0N00000PgLucQAF</t>
  </si>
  <si>
    <t>02i0N00000PgLudQAF</t>
  </si>
  <si>
    <t>02i0N00000PgLueQAF</t>
  </si>
  <si>
    <t>Gesvatel Telecomunicaciones, S.L.</t>
  </si>
  <si>
    <t>Maria Catering5</t>
  </si>
  <si>
    <t>B40574071</t>
  </si>
  <si>
    <t>02i0N00000PgOENQA3</t>
  </si>
  <si>
    <t>2-TRIAL</t>
  </si>
  <si>
    <t>MUSSAP-MUTUA DE SEGUROS Y REASEGUROS A PRIMA F</t>
  </si>
  <si>
    <t>MUSSAP CENTRAL</t>
  </si>
  <si>
    <t>G08171548</t>
  </si>
  <si>
    <t>02i0N000006M5MaQAK</t>
  </si>
  <si>
    <t>02i0N000006M5MbQAK</t>
  </si>
  <si>
    <t>02i0N000006M5McQAK</t>
  </si>
  <si>
    <t>02i0N000006M5MdQAK</t>
  </si>
  <si>
    <t>02i0N000006M5MeQAK</t>
  </si>
  <si>
    <t>pablo nuñez perez</t>
  </si>
  <si>
    <t>ppp</t>
  </si>
  <si>
    <t>11431185r</t>
  </si>
  <si>
    <t>02i0N000006MCshQAG</t>
  </si>
  <si>
    <t>02i0N000006MCsiQAG</t>
  </si>
  <si>
    <t>02i0N000006MCsjQAG</t>
  </si>
  <si>
    <t>02i0N000006MCskQAG</t>
  </si>
  <si>
    <t>02i0N000006MCslQAG</t>
  </si>
  <si>
    <t>02i0N000006MCsmQAG</t>
  </si>
  <si>
    <t>roberto louzao rodriguez</t>
  </si>
  <si>
    <t>roberto louzao</t>
  </si>
  <si>
    <t>11073507l</t>
  </si>
  <si>
    <t>02i0N000006MIQXQA4</t>
  </si>
  <si>
    <t>02i0N000006MIQYQA4</t>
  </si>
  <si>
    <t>02i0N000006MIQZQA4</t>
  </si>
  <si>
    <t>02i0N000006MIQaQAO</t>
  </si>
  <si>
    <t>ROBERTO DOMINGUEZ RODRIGUEZ</t>
  </si>
  <si>
    <t>ROBERTO D. R.</t>
  </si>
  <si>
    <t>50096561P</t>
  </si>
  <si>
    <t>02i0N00000I2JEzQAN</t>
  </si>
  <si>
    <t>02i0N00000I2JF0QAN</t>
  </si>
  <si>
    <t>02i0N00000I2JF1QAN</t>
  </si>
  <si>
    <t>02i0N00000I2JF2QAN</t>
  </si>
  <si>
    <t>02i0N00000I2JF3QAN</t>
  </si>
  <si>
    <t>02i0N00000I2JF4QAN</t>
  </si>
  <si>
    <t>Daris Rivas</t>
  </si>
  <si>
    <t>La Ciguapa</t>
  </si>
  <si>
    <t>51012866Q</t>
  </si>
  <si>
    <t>02i0N00000I2NWGQA3</t>
  </si>
  <si>
    <t>MACMAN PROJECT SL</t>
  </si>
  <si>
    <t>MACMAN PROJECT SL - HeadQuarter</t>
  </si>
  <si>
    <t>B87503645</t>
  </si>
  <si>
    <t>02i0N00000I2WknQAF</t>
  </si>
  <si>
    <t>Zelenza</t>
  </si>
  <si>
    <t>A86234788</t>
  </si>
  <si>
    <t>02i0N00000I2ZoLQAV</t>
  </si>
  <si>
    <t>02i0N00000I2ZoNQAV</t>
  </si>
  <si>
    <t>02i0N00000I2ZoOQAV</t>
  </si>
  <si>
    <t>02i0N00000I2ZoPQAV</t>
  </si>
  <si>
    <t>02i0N00000I2ZoQQAV</t>
  </si>
  <si>
    <t>02i0N00000I2ZoRQAV</t>
  </si>
  <si>
    <t>Guzman Telecomunicaciones sl.</t>
  </si>
  <si>
    <t>Sede Villalba</t>
  </si>
  <si>
    <t>B87945788</t>
  </si>
  <si>
    <t>02i0N00000I3EvuQAF</t>
  </si>
  <si>
    <t>POLICLINIC VILADECANS SLP</t>
  </si>
  <si>
    <t>Policlinic VIladecans</t>
  </si>
  <si>
    <t>B62215462</t>
  </si>
  <si>
    <t>02i0N00000I3MlKQAV</t>
  </si>
  <si>
    <t>INFOPREC HISPANIA SLU</t>
  </si>
  <si>
    <t>INFOPREC</t>
  </si>
  <si>
    <t>B27833011</t>
  </si>
  <si>
    <t>02i0N00000I3wJWQAZ</t>
  </si>
  <si>
    <t>02i0N00000I3wJXQAZ</t>
  </si>
  <si>
    <t>Iñaki Sacramento Rozadilla</t>
  </si>
  <si>
    <t>Madrid 1</t>
  </si>
  <si>
    <t>02642020X</t>
  </si>
  <si>
    <t>02i0N00000I4NjMQAV</t>
  </si>
  <si>
    <t>02i0N00000I4NjNQAV</t>
  </si>
  <si>
    <t>02i0N00000I4NjOQAV</t>
  </si>
  <si>
    <t>02i0N00000I4NjPQAV</t>
  </si>
  <si>
    <t>02i0N00000I4NjQQAV</t>
  </si>
  <si>
    <t>02i0N00000I4NjRQAV</t>
  </si>
  <si>
    <t>Pura Vida Rompido SL</t>
  </si>
  <si>
    <t>Restaurante Rompido</t>
  </si>
  <si>
    <t>B90139056</t>
  </si>
  <si>
    <t>02i0N00000I4ONIQA3</t>
  </si>
  <si>
    <t>02i0N00000I4ONJQA3</t>
  </si>
  <si>
    <t>02i0N00000I4ONKQA3</t>
  </si>
  <si>
    <t>Fondon Redes y Fluidos</t>
  </si>
  <si>
    <t>SEDE BANKUNION</t>
  </si>
  <si>
    <t>B33614785</t>
  </si>
  <si>
    <t>02i0N00000I4RjlQAF</t>
  </si>
  <si>
    <t>02i0N00000I4RjmQAF</t>
  </si>
  <si>
    <t>02i0N00000I4RjnQAF</t>
  </si>
  <si>
    <t>02i0N00000I4RjoQAF</t>
  </si>
  <si>
    <t>02i0N00000I4RjpQAF</t>
  </si>
  <si>
    <t>INSTITUTO DE GINECOLOGÍA Y MEDICINA PALOMO ÁLVAREZ</t>
  </si>
  <si>
    <t>Darro 15</t>
  </si>
  <si>
    <t>B81266108</t>
  </si>
  <si>
    <t>02i0N00000JbJC6QAN</t>
  </si>
  <si>
    <t>Juan Bravo 25</t>
  </si>
  <si>
    <t>02i0N00000JbJC7QAN</t>
  </si>
  <si>
    <t>Servi Gamez S.L.U.</t>
  </si>
  <si>
    <t>G63416556</t>
  </si>
  <si>
    <t>02i0N00000Kqy6ZQAR</t>
  </si>
  <si>
    <t>CENTRO EUROPEO MEDICO TRAUMATOLOGICO REHABILITADOR ORTOPEDICO SA</t>
  </si>
  <si>
    <t>CLINICA CEMTRO</t>
  </si>
  <si>
    <t>A81722712</t>
  </si>
  <si>
    <t>02i0N00000KuXSCQA3</t>
  </si>
  <si>
    <t>Plaintec Inversiones SL</t>
  </si>
  <si>
    <t>Plaintec</t>
  </si>
  <si>
    <t>B36339497</t>
  </si>
  <si>
    <t>02i0N00000LGjH7QAL</t>
  </si>
  <si>
    <t>ESKILEO SERVICIOS JURIDICOS SL</t>
  </si>
  <si>
    <t>Principal</t>
  </si>
  <si>
    <t>B86435054</t>
  </si>
  <si>
    <t>02i0N00000LGnswQAD</t>
  </si>
  <si>
    <t>02i0N00000LGnsxQAD</t>
  </si>
  <si>
    <t>02i0N00000LGnsyQAD</t>
  </si>
  <si>
    <t>ADDER GLOBAL SL</t>
  </si>
  <si>
    <t>MAD</t>
  </si>
  <si>
    <t>B65814709</t>
  </si>
  <si>
    <t>02i0N00000LGnxDQAT</t>
  </si>
  <si>
    <t>02i0N00000LGnxEQAT</t>
  </si>
  <si>
    <t>ACADEMIA ENGLISH CENTRE SL</t>
  </si>
  <si>
    <t>The English Centre Ribarroja</t>
  </si>
  <si>
    <t>B98765068</t>
  </si>
  <si>
    <t>02i0N00000LGpPnQAL</t>
  </si>
  <si>
    <t>ATRIO ACTIVOS INMOBILIARIOS,S.L</t>
  </si>
  <si>
    <t>B57891657</t>
  </si>
  <si>
    <t>02i0N00000LGuxTQAT</t>
  </si>
  <si>
    <t>ABENSYS DIGITAL SOLUTIONS S.L</t>
  </si>
  <si>
    <t>Pruebas</t>
  </si>
  <si>
    <t>B60149515</t>
  </si>
  <si>
    <t>02i0N00000LGvlzQAD</t>
  </si>
  <si>
    <t>Sant Cugat</t>
  </si>
  <si>
    <t>02i0N00000LGvm0QAD</t>
  </si>
  <si>
    <t>Limit Quattro, S.A.</t>
  </si>
  <si>
    <t>Limit4</t>
  </si>
  <si>
    <t>A58381237</t>
  </si>
  <si>
    <t>02i0N00000LHIodQAH</t>
  </si>
  <si>
    <t>02i0N00000LHIoeQAH</t>
  </si>
  <si>
    <t>02i0N00000LHIofQAH</t>
  </si>
  <si>
    <t>02i0N00000LHIogQAH</t>
  </si>
  <si>
    <t>02i0N00000LHIohQAH</t>
  </si>
  <si>
    <t>ATENCION PERSONAL PYME SL</t>
  </si>
  <si>
    <t>CASA</t>
  </si>
  <si>
    <t>B73995847</t>
  </si>
  <si>
    <t>02i0N00000LHZlYQAX</t>
  </si>
  <si>
    <t>02i0N00000LHZlaQAH</t>
  </si>
  <si>
    <t>COMERCIAL BARNASOFA CENTRAL</t>
  </si>
  <si>
    <t>COMERCIAL BARNASOFA OFICINAS</t>
  </si>
  <si>
    <t>B61151965</t>
  </si>
  <si>
    <t>02i0N00000LJ09vQAD</t>
  </si>
  <si>
    <t>02i0N00000LJ09wQAD</t>
  </si>
  <si>
    <t>02i0N00000LJ09xQAD</t>
  </si>
  <si>
    <t>02i0N00000LJ09yQAD</t>
  </si>
  <si>
    <t>02i0N00000LJ09zQAD</t>
  </si>
  <si>
    <t>ORKALED INSTALACIONES SL</t>
  </si>
  <si>
    <t>RAUL</t>
  </si>
  <si>
    <t>B88219837</t>
  </si>
  <si>
    <t>02i0N00000LJdMcQAL</t>
  </si>
  <si>
    <t>miguel</t>
  </si>
  <si>
    <t>02i0N00000LJdMfQAL</t>
  </si>
  <si>
    <t>COVER CORREDURIA DE SEGUROS, S.L.</t>
  </si>
  <si>
    <t>Cover</t>
  </si>
  <si>
    <t>B79274742</t>
  </si>
  <si>
    <t>02i0N00000LK1WmQAL</t>
  </si>
  <si>
    <t>WONDERFUL BREAST SL</t>
  </si>
  <si>
    <t>DORSIA Ronda Universidad</t>
  </si>
  <si>
    <t>B65699043</t>
  </si>
  <si>
    <t>02i0N00000LfPDeQAN</t>
  </si>
  <si>
    <t>FERCAMPO SA</t>
  </si>
  <si>
    <t>FERCAMPO SAU - HeadQuarter</t>
  </si>
  <si>
    <t>A29008174</t>
  </si>
  <si>
    <t>02i0N00000Nu1eEQAR</t>
  </si>
  <si>
    <t>02i0N00000Nu1eFQAR</t>
  </si>
  <si>
    <t>02i0N00000Nu1eGQAR</t>
  </si>
  <si>
    <t>02i0N00000Nu1eHQAR</t>
  </si>
  <si>
    <t>02i0N00000Nu1eIQAR</t>
  </si>
  <si>
    <t>FERNANDO GONZALO DE MADARIAGA TREMPS</t>
  </si>
  <si>
    <t>Logroño</t>
  </si>
  <si>
    <t>16578547D</t>
  </si>
  <si>
    <t>02i0N00000NvdVkQAJ</t>
  </si>
  <si>
    <t>Vara de Rey</t>
  </si>
  <si>
    <t>02i0N00000NvdVmQAJ</t>
  </si>
  <si>
    <t>02i0N00000NvdVnQAJ</t>
  </si>
  <si>
    <t>02i0N00000NvdVoQAJ</t>
  </si>
  <si>
    <t>02i0N00000NvdVpQAJ</t>
  </si>
  <si>
    <t>02i0N00000NvdVqQAJ</t>
  </si>
  <si>
    <t>3-NOTRIAL</t>
  </si>
  <si>
    <t>TU MIRADA CADENA DE OPTICAS</t>
  </si>
  <si>
    <t>CENTRAL</t>
  </si>
  <si>
    <t>B85204915</t>
  </si>
  <si>
    <t>02i0N000006M6bnQAC</t>
  </si>
  <si>
    <t>02i0N000006M6boQAC</t>
  </si>
  <si>
    <t>02i0N000006M6bpQAC</t>
  </si>
  <si>
    <t>02i0N000006M6bqQAC</t>
  </si>
  <si>
    <t>CLINICA VALLCORBA SL</t>
  </si>
  <si>
    <t>CLINICA VALLCORBA SL - HeadQuarter</t>
  </si>
  <si>
    <t>B63351431</t>
  </si>
  <si>
    <t>02i0N000006M9PwQAK</t>
  </si>
  <si>
    <t>ALFALAND SA</t>
  </si>
  <si>
    <t>ALFALAND SA - HeadQuarter</t>
  </si>
  <si>
    <t>A28826477</t>
  </si>
  <si>
    <t>02i0N000006M9v0QAC</t>
  </si>
  <si>
    <t>02i0N000006MFBpQAO</t>
  </si>
  <si>
    <t>CONOFER SL</t>
  </si>
  <si>
    <t>B83852368</t>
  </si>
  <si>
    <t>02i0N000006MIf2QAG</t>
  </si>
  <si>
    <t>02i0N000006MIf3QAG</t>
  </si>
  <si>
    <t>02i0N000006MIf7QAG</t>
  </si>
  <si>
    <t>02i0N000006MIf8QAG</t>
  </si>
  <si>
    <t>02i0N000006MIf9QAG</t>
  </si>
  <si>
    <t>02i0N000006MIfAQAW</t>
  </si>
  <si>
    <t>02i0N000006MIfBQAW</t>
  </si>
  <si>
    <t>MADEVENTA SL</t>
  </si>
  <si>
    <t>MADEVENTA SL - HeadQuarter</t>
  </si>
  <si>
    <t>B50408582</t>
  </si>
  <si>
    <t>02i0N000006MIhZQAW</t>
  </si>
  <si>
    <t>JESUS GOMEZ PITARCH</t>
  </si>
  <si>
    <t>jesus gomez Pitarch</t>
  </si>
  <si>
    <t>17142222T</t>
  </si>
  <si>
    <t>02i0N000006MIjtQAG</t>
  </si>
  <si>
    <t>LEADMARKET S.L.</t>
  </si>
  <si>
    <t>LEADMARKET</t>
  </si>
  <si>
    <t>B23621949</t>
  </si>
  <si>
    <t>02i0N000006MOoPQAW</t>
  </si>
  <si>
    <t>02i0N000006MOoQQAW</t>
  </si>
  <si>
    <t>02i0N000006MOoRQAW</t>
  </si>
  <si>
    <t>02i0N000006MOoSQAW</t>
  </si>
  <si>
    <t>02i0N000006MOoTQAW</t>
  </si>
  <si>
    <t>Quality print Europa sl</t>
  </si>
  <si>
    <t>B47764840</t>
  </si>
  <si>
    <t>02i0N000006MOzCQAW</t>
  </si>
  <si>
    <t>Sede 3</t>
  </si>
  <si>
    <t>02i0N000006MOzDQAW</t>
  </si>
  <si>
    <t>Sede 1</t>
  </si>
  <si>
    <t>02i0N000006MOzHQAW</t>
  </si>
  <si>
    <t>02i0N000006MPg1QAG</t>
  </si>
  <si>
    <t>02i0N00000HfjEYQAZ</t>
  </si>
  <si>
    <t>02i0N00000HfjEZQAZ</t>
  </si>
  <si>
    <t>Pedazo de Pan S.L.</t>
  </si>
  <si>
    <t>Pedazo de Pan S.L. - HeadQuarter</t>
  </si>
  <si>
    <t>B86984325</t>
  </si>
  <si>
    <t>02i0N00000I1950QAB</t>
  </si>
  <si>
    <t>GESESFIT SL</t>
  </si>
  <si>
    <t>GESESFIT SL - HeadQuarter</t>
  </si>
  <si>
    <t>B86662517</t>
  </si>
  <si>
    <t>02i0N00000I1TXEQA3</t>
  </si>
  <si>
    <t>Belen Luis Gil</t>
  </si>
  <si>
    <t>Belen Luis Gil - HeadQuarter</t>
  </si>
  <si>
    <t>07477239P</t>
  </si>
  <si>
    <t>02i0N00000I1Z6rQAF</t>
  </si>
  <si>
    <t>Raquel López Martinez</t>
  </si>
  <si>
    <t>Raquel López Martinez - HeadQuarter</t>
  </si>
  <si>
    <t>33571288M</t>
  </si>
  <si>
    <t>02i0N00000I26TvQAJ</t>
  </si>
  <si>
    <t>02i0N00000I26V3QAJ</t>
  </si>
  <si>
    <t>02i0N00000I26V4QAJ</t>
  </si>
  <si>
    <t>Arthur D. Little</t>
  </si>
  <si>
    <t>HeadQuarters</t>
  </si>
  <si>
    <t>B28501229</t>
  </si>
  <si>
    <t>02i0N00000I27euQAB</t>
  </si>
  <si>
    <t>02i0N00000I27evQAB</t>
  </si>
  <si>
    <t>02i0N00000I27ewQAB</t>
  </si>
  <si>
    <t>02i0N00000I27exQAB</t>
  </si>
  <si>
    <t>02i0N00000I27eyQAB</t>
  </si>
  <si>
    <t>ANTONIO MOREIRA</t>
  </si>
  <si>
    <t>02i0N00000I28HcQAJ</t>
  </si>
  <si>
    <t>AYTO 3</t>
  </si>
  <si>
    <t>02i0N00000I28HdQAJ</t>
  </si>
  <si>
    <t>ANTONIO 2</t>
  </si>
  <si>
    <t>02i0N00000I28HeQAJ</t>
  </si>
  <si>
    <t>CERRO DE ESCOLASTICA SL</t>
  </si>
  <si>
    <t>CERRO DE ESCOLASTICA SL - HeadQuarter</t>
  </si>
  <si>
    <t>B41602640</t>
  </si>
  <si>
    <t>02i0N00000I2GR7QAN</t>
  </si>
  <si>
    <t>ASTURSAYME SL</t>
  </si>
  <si>
    <t>FERNANDO VELA</t>
  </si>
  <si>
    <t>B33484098</t>
  </si>
  <si>
    <t>02i0N00000I2GUBQA3</t>
  </si>
  <si>
    <t>LINARES RIVAS</t>
  </si>
  <si>
    <t>02i0N00000I2GUCQA3</t>
  </si>
  <si>
    <t>AUTOLUNAS DEL PRINCIPADO SL</t>
  </si>
  <si>
    <t>AUTOLUNAS LUGONES</t>
  </si>
  <si>
    <t>B74429739</t>
  </si>
  <si>
    <t>02i0N00000I2HZFQA3</t>
  </si>
  <si>
    <t>02i0N00000I2HZGQA3</t>
  </si>
  <si>
    <t>02i0N00000I2HZIQA3</t>
  </si>
  <si>
    <t>02i0N00000I2HZJQA3</t>
  </si>
  <si>
    <t>02i0N00000I2HZKQA3</t>
  </si>
  <si>
    <t>FERTELECO TELECOMUNICACIONES SL</t>
  </si>
  <si>
    <t>Ferteleco Working Office</t>
  </si>
  <si>
    <t>B45769676</t>
  </si>
  <si>
    <t>02i0N00000I2NeAQAV</t>
  </si>
  <si>
    <t>X Fiber 50 Mbps - NEBA</t>
  </si>
  <si>
    <t>PUERTAS Y ARMARIOS BLANCO</t>
  </si>
  <si>
    <t>Puertas y armarios Blanco_Sede Coslada</t>
  </si>
  <si>
    <t>B87414470</t>
  </si>
  <si>
    <t>02i0N00000I2NuoQAF</t>
  </si>
  <si>
    <t>Sede San Clemente 7</t>
  </si>
  <si>
    <t>02i0N00000I2RpsQAF</t>
  </si>
  <si>
    <t>FISIOMED2001 s.l.</t>
  </si>
  <si>
    <t>Fisiomed</t>
  </si>
  <si>
    <t>B84605740</t>
  </si>
  <si>
    <t>02i0N00000I2TFgQAN</t>
  </si>
  <si>
    <t>MARCOS VILAS BARROS</t>
  </si>
  <si>
    <t>XPECTRO®</t>
  </si>
  <si>
    <t>53191185M</t>
  </si>
  <si>
    <t>02i0N00000I2UkpQAF</t>
  </si>
  <si>
    <t>X Fiber 200 Mbps - NEBA</t>
  </si>
  <si>
    <t>Fundación Sofia Barat</t>
  </si>
  <si>
    <t>Fundación Sofia Barat - Sede</t>
  </si>
  <si>
    <t>G50171644</t>
  </si>
  <si>
    <t>02i0N00000I2VVVQA3</t>
  </si>
  <si>
    <t>02i0N00000I2VjwQAF</t>
  </si>
  <si>
    <t>02i0N00000I2VjxQAF</t>
  </si>
  <si>
    <t>02i0N00000I2VjyQAF</t>
  </si>
  <si>
    <t>02i0N00000I2VjzQAF</t>
  </si>
  <si>
    <t>02i0N00000I2Vk0QAF</t>
  </si>
  <si>
    <t>02i0N00000I2Vk1QAF</t>
  </si>
  <si>
    <t>02i0N00000I2WoqQAF</t>
  </si>
  <si>
    <t>02i0N00000I2jo7QAB</t>
  </si>
  <si>
    <t>NSV, SL</t>
  </si>
  <si>
    <t>NSV SEDE PRINCIPAL</t>
  </si>
  <si>
    <t>B78062635</t>
  </si>
  <si>
    <t>02i0N00000I2mT7QAJ</t>
  </si>
  <si>
    <t>CASVIFIT S.L</t>
  </si>
  <si>
    <t>CASVIFIT S.L - HeadQuarter</t>
  </si>
  <si>
    <t>B87541322</t>
  </si>
  <si>
    <t>02i0N00000I2ps3QAB</t>
  </si>
  <si>
    <t>GESABUFIT, S.L</t>
  </si>
  <si>
    <t>GESABUFIT, S.L - HeadQuarter</t>
  </si>
  <si>
    <t>B86959400</t>
  </si>
  <si>
    <t>02i0N00000I2ptVQAR</t>
  </si>
  <si>
    <t>QUERCUS RENTA CAR S.L.</t>
  </si>
  <si>
    <t>CORIA</t>
  </si>
  <si>
    <t>B10495901</t>
  </si>
  <si>
    <t>02i0N00000I2qZ2QAJ</t>
  </si>
  <si>
    <t>NAVALMORAL</t>
  </si>
  <si>
    <t>02i0N00000I2qZ3QAJ</t>
  </si>
  <si>
    <t>PUERTAS Y ARMARIOS BLANCO Domicilio</t>
  </si>
  <si>
    <t>02i0N00000I2rSoQAJ</t>
  </si>
  <si>
    <t>02i0N00000I2srLQAR</t>
  </si>
  <si>
    <t>02i0N00000I2t08QAB</t>
  </si>
  <si>
    <t>GONGUFIT SL</t>
  </si>
  <si>
    <t>GONGUFIT SL - HeadQuarter</t>
  </si>
  <si>
    <t>B87638318</t>
  </si>
  <si>
    <t>02i0N00000I2uP3QAJ</t>
  </si>
  <si>
    <t>Gloria Hermida-Cachalvite DIez</t>
  </si>
  <si>
    <t>Gloria Hermida-Cachalvite DIez - HeadQuarter</t>
  </si>
  <si>
    <t>12371541W</t>
  </si>
  <si>
    <t>02i0N00000I2vELQAZ</t>
  </si>
  <si>
    <t>NAINEN SL</t>
  </si>
  <si>
    <t>DORSIA GANDÍA</t>
  </si>
  <si>
    <t>B98863780</t>
  </si>
  <si>
    <t>02i0N00000I2vYLQAZ</t>
  </si>
  <si>
    <t>02i0N00000I2vwrQAB</t>
  </si>
  <si>
    <t>JOSE LUIS DELGADO REGUERA</t>
  </si>
  <si>
    <t>OFICINAS MARQUES DE SAN ESTEBAN</t>
  </si>
  <si>
    <t>76944014K</t>
  </si>
  <si>
    <t>02i0N00000I2yImQAJ</t>
  </si>
  <si>
    <t>DANIEL GONZALEZ RIESTRA SL</t>
  </si>
  <si>
    <t>DANIEL GONZALEZ RIESTRA SL - HeadQuarter</t>
  </si>
  <si>
    <t>J26512707</t>
  </si>
  <si>
    <t>02i0N00000I2zfgQAB</t>
  </si>
  <si>
    <t>X Fiber 200 Mbps</t>
  </si>
  <si>
    <t>FOCUS TELECOM, S.L.</t>
  </si>
  <si>
    <t>HQ</t>
  </si>
  <si>
    <t>B85910370</t>
  </si>
  <si>
    <t>02i0N00000I30zuQAB</t>
  </si>
  <si>
    <t>Sede Remota 1</t>
  </si>
  <si>
    <t>02i0N00000I325eQAB</t>
  </si>
  <si>
    <t>02i0N00000I325fQAB</t>
  </si>
  <si>
    <t>El Tarot de Alexia S.L.U</t>
  </si>
  <si>
    <t>B66485699</t>
  </si>
  <si>
    <t>02i0N00000I35HBQAZ</t>
  </si>
  <si>
    <t>02i0N00000I35HDQAZ</t>
  </si>
  <si>
    <t>02i0N00000I35HEQAZ</t>
  </si>
  <si>
    <t>Camasedi, S.L.</t>
  </si>
  <si>
    <t>Almacen El Candado</t>
  </si>
  <si>
    <t>B52040102</t>
  </si>
  <si>
    <t>02i0N00000I38NDQAZ</t>
  </si>
  <si>
    <t>Ferreteria El Candado</t>
  </si>
  <si>
    <t>02i0N00000I38NEQAZ</t>
  </si>
  <si>
    <t>OCEAN DATA SL</t>
  </si>
  <si>
    <t>MASPLA</t>
  </si>
  <si>
    <t>B66925884</t>
  </si>
  <si>
    <t>02i0N00000I38nZQAR</t>
  </si>
  <si>
    <t>IMET &amp; CAPESA</t>
  </si>
  <si>
    <t>IMET &amp; CAPESA - HeadQuarter</t>
  </si>
  <si>
    <t>B65952525</t>
  </si>
  <si>
    <t>02i0N00000I39kUQAR</t>
  </si>
  <si>
    <t>02i0N00000I3GjkQAF</t>
  </si>
  <si>
    <t>02i0N00000I3GjlQAF</t>
  </si>
  <si>
    <t>02i0N00000I3GjmQAF</t>
  </si>
  <si>
    <t>02i0N00000I3GjnQAF</t>
  </si>
  <si>
    <t>02i0N00000I3GjoQAF</t>
  </si>
  <si>
    <t>[DORSIA Plaza España] KIRNU - NURKI SL</t>
  </si>
  <si>
    <t>DORSIA Plaza de España</t>
  </si>
  <si>
    <t>B65636078</t>
  </si>
  <si>
    <t>02i0N00000I3IdsQAF</t>
  </si>
  <si>
    <t>0A0ABARNA SL</t>
  </si>
  <si>
    <t>abarna</t>
  </si>
  <si>
    <t>B61038220</t>
  </si>
  <si>
    <t>02i0N00000I3M5CQAV</t>
  </si>
  <si>
    <t>[DORSIA Majadahonda] MAJADAHONDA ESTETICA SL</t>
  </si>
  <si>
    <t>DORSIA Majadahonda</t>
  </si>
  <si>
    <t>B88210828</t>
  </si>
  <si>
    <t>02i0N00000I3NZNQA3</t>
  </si>
  <si>
    <t>02i0N00000I3NZhQAN</t>
  </si>
  <si>
    <t>02i0N00000I3NafQAF</t>
  </si>
  <si>
    <t>Singular People, SL</t>
  </si>
  <si>
    <t>Singular Oficina Madrid</t>
  </si>
  <si>
    <t>B86978988</t>
  </si>
  <si>
    <t>02i0N00000I3P6kQAF</t>
  </si>
  <si>
    <t>02i0N00000I3gqeQAB</t>
  </si>
  <si>
    <t>SUCESORES DE FELIPE ARANDA SL</t>
  </si>
  <si>
    <t>SUCESORES DE FELIPE ARANDA SL - HeadQuarter</t>
  </si>
  <si>
    <t>B50505429</t>
  </si>
  <si>
    <t>02i0N00000I3jzTQAR</t>
  </si>
  <si>
    <t>Administración de Espacios Fitness S,L</t>
  </si>
  <si>
    <t>Fitup Chamberí</t>
  </si>
  <si>
    <t>B86796448</t>
  </si>
  <si>
    <t>02i0N00000I3k0cQAB</t>
  </si>
  <si>
    <t>02i0N00000I3kLHQAZ</t>
  </si>
  <si>
    <t>02i0N00000I3kceQAB</t>
  </si>
  <si>
    <t>02i0N00000I3krIQAR</t>
  </si>
  <si>
    <t>Atec gestión de inmuebles</t>
  </si>
  <si>
    <t>Atec Barcelona</t>
  </si>
  <si>
    <t>B87350690</t>
  </si>
  <si>
    <t>02i0N00000I3qXtQAJ</t>
  </si>
  <si>
    <t>GRUPO EFELEC</t>
  </si>
  <si>
    <t>GRUPO EFELECT</t>
  </si>
  <si>
    <t>B99296998</t>
  </si>
  <si>
    <t>02i0N00000I3sgWQAR</t>
  </si>
  <si>
    <t>02i0N00000I3sieQAB</t>
  </si>
  <si>
    <t>SOLUCIONES ENERGETICAS INNOVADORAS SL</t>
  </si>
  <si>
    <t>SENERGIN</t>
  </si>
  <si>
    <t>B98115520</t>
  </si>
  <si>
    <t>02i0N00000I3wpqQAB</t>
  </si>
  <si>
    <t>02i0N00000I3wprQAB</t>
  </si>
  <si>
    <t>02i0N00000I3wpsQAB</t>
  </si>
  <si>
    <t>02i0N00000I3wptQAB</t>
  </si>
  <si>
    <t>02i0N00000I3wppQAB</t>
  </si>
  <si>
    <t>DR ALBERTO SANCHEZ VICARIO</t>
  </si>
  <si>
    <t>CLINICA LUGONES DR ALBERTO SANCHEZ VICARIO</t>
  </si>
  <si>
    <t>B33875873</t>
  </si>
  <si>
    <t>02i0N00000I44VEQAZ</t>
  </si>
  <si>
    <t>02i0N00000I44cSQAR</t>
  </si>
  <si>
    <t>ALUSIN SOLAR SL</t>
  </si>
  <si>
    <t>NAVE ALUSIN SOLAR TABAZA 1</t>
  </si>
  <si>
    <t>B74285537</t>
  </si>
  <si>
    <t>02i0N00000I46hsQAB</t>
  </si>
  <si>
    <t>02i0N00000I46htQAB</t>
  </si>
  <si>
    <t>Casurfit, S.L.</t>
  </si>
  <si>
    <t>Boadilla</t>
  </si>
  <si>
    <t>B88194766</t>
  </si>
  <si>
    <t>02i0N00000I4IClQAN</t>
  </si>
  <si>
    <t>2010 formulas y recetas</t>
  </si>
  <si>
    <t>2010 formulas y recetas gijon</t>
  </si>
  <si>
    <t>B33978008</t>
  </si>
  <si>
    <t>02i0N00000I4Kf1QAF</t>
  </si>
  <si>
    <t>GRUPO GALILEA PUIG</t>
  </si>
  <si>
    <t>SEDE CENTRAL</t>
  </si>
  <si>
    <t>A59087155</t>
  </si>
  <si>
    <t>02i0N00000I4OYNQA3</t>
  </si>
  <si>
    <t>UNION PEQUEÑOS AGRICULTORES DE CASTILLA Y LEON</t>
  </si>
  <si>
    <t>OFICINAS UPA</t>
  </si>
  <si>
    <t>G47368808</t>
  </si>
  <si>
    <t>02i0N00000I4QBUQA3</t>
  </si>
  <si>
    <t>02i0N00000I4RjqQAF</t>
  </si>
  <si>
    <t>02i0N00000I4V7JQAV</t>
  </si>
  <si>
    <t>ARENYS</t>
  </si>
  <si>
    <t>02i0N00000I4V7KQAV</t>
  </si>
  <si>
    <t>VISTAMECANICA SLL.</t>
  </si>
  <si>
    <t>VISTA MECANICA</t>
  </si>
  <si>
    <t>B65288516</t>
  </si>
  <si>
    <t>02i0N00000I4Vk5QAF</t>
  </si>
  <si>
    <t>consilium &amp; monere asesores sl</t>
  </si>
  <si>
    <t>seder</t>
  </si>
  <si>
    <t>B74457573</t>
  </si>
  <si>
    <t>02i0N00000Jaky5QAB</t>
  </si>
  <si>
    <t>CONSTRUCCIONES CANOSA SL</t>
  </si>
  <si>
    <t>CONSTRUCCIONES CANOSA SL - HeadQuarter</t>
  </si>
  <si>
    <t>B15119837</t>
  </si>
  <si>
    <t>02i0N00000JalNKQAZ</t>
  </si>
  <si>
    <t>LA GAVIA ASESORES SL</t>
  </si>
  <si>
    <t>Ayala 83</t>
  </si>
  <si>
    <t>B85559003</t>
  </si>
  <si>
    <t>02i0N00000JalggQAB</t>
  </si>
  <si>
    <t>Ayala 100</t>
  </si>
  <si>
    <t>02i0N00000JalghQAB</t>
  </si>
  <si>
    <t>AYUNTAMIENTO DE CAMARMA DE ESTERUELAS</t>
  </si>
  <si>
    <t>AYTO CAMARMA DE ESTERUELAS</t>
  </si>
  <si>
    <t>P2803200A</t>
  </si>
  <si>
    <t>02i0N00000Jalk9QAB</t>
  </si>
  <si>
    <t>AYUNTAMIENTO DE MIRAFLORES DE LA SIERRA</t>
  </si>
  <si>
    <t>AYUNTAMIENTO DE MIRAFLORES DE LA SIERRA - TEATRO</t>
  </si>
  <si>
    <t>P2808500I</t>
  </si>
  <si>
    <t>02i0N00000JalwFQAR</t>
  </si>
  <si>
    <t>AYUNTAMIENTO DE MIRAFLORES DE LA SIERRA -- RESIDENCIA</t>
  </si>
  <si>
    <t>02i0N00000JalwGQAR</t>
  </si>
  <si>
    <t>AYUNTAMIENTO DE MIRAFLORES DE LA SIERRA -- ESCUELA INFANTIL</t>
  </si>
  <si>
    <t>02i0N00000JalwHQAR</t>
  </si>
  <si>
    <t>AYUNTAMIENTO DE MIRAFLORES DE LA SIERRA  -- POLIDEPORTIVO</t>
  </si>
  <si>
    <t>02i0N00000JalwIQAR</t>
  </si>
  <si>
    <t>AYUNTAMIENTO DE MIRAFLORES DE LA SIERRA -- JUVENTUD</t>
  </si>
  <si>
    <t>02i0N00000JalwJQAR</t>
  </si>
  <si>
    <t>AYUNTAMIENTO DE MIRAFLORES DE LA SIERRA -- PROTECCION CIVIL</t>
  </si>
  <si>
    <t>02i0N00000JalwKQAR</t>
  </si>
  <si>
    <t>AYUNTAMIENTO DE MIRAFLORES DE LA SIERRA -- TRABAJO SOCIAL</t>
  </si>
  <si>
    <t>02i0N00000JalwLQAR</t>
  </si>
  <si>
    <t>AYUNTAMIENTO DE MIRAFLORES DE LA SIERRA -- RECAUDACION</t>
  </si>
  <si>
    <t>02i0N00000JalwMQAR</t>
  </si>
  <si>
    <t>AYUNTAMIENTO DE MIRAFLORES DE LA SIERRA -- BIBLIOTECA</t>
  </si>
  <si>
    <t>02i0N00000JalwNQAR</t>
  </si>
  <si>
    <t>AYUNTAMIENTO DE MIRAFLORES DE LA SIERRA -- AYUNTAMIENTO 1</t>
  </si>
  <si>
    <t>02i0N00000JalwOQAR</t>
  </si>
  <si>
    <t>AYUNTAMIENTO DE MIRAFLORES DE LA SIERRA -- POLICIA</t>
  </si>
  <si>
    <t>02i0N00000JalwPQAR</t>
  </si>
  <si>
    <t>AYUNTAMIENTO DE MIRAFLORES DE LA SIERRA -- HOGAR JUBILADO</t>
  </si>
  <si>
    <t>02i0N00000JalwQQAR</t>
  </si>
  <si>
    <t>02i0N00000JalwRQAR</t>
  </si>
  <si>
    <t>02i0N00000JalwSQAR</t>
  </si>
  <si>
    <t>LEXCAPITAL SLP B65284804</t>
  </si>
  <si>
    <t>LEXCAPITAL OFICINA</t>
  </si>
  <si>
    <t>B65284804</t>
  </si>
  <si>
    <t>02i0N00000JateyQAB</t>
  </si>
  <si>
    <t>02i0N00000JatezQAB</t>
  </si>
  <si>
    <t>02i0N00000Jatf0QAB</t>
  </si>
  <si>
    <t>02i0N00000Jatf1QAB</t>
  </si>
  <si>
    <t>02i0N00000Jatf2QAB</t>
  </si>
  <si>
    <t>02i0N00000Jatf3QAB</t>
  </si>
  <si>
    <t>02i0N00000Jatf4QAB</t>
  </si>
  <si>
    <t>SISTEMAS DE OFICINA 1980 S.L.</t>
  </si>
  <si>
    <t>SISTEMAS DE OFICINA 1980 S.L. - HeadQuarter</t>
  </si>
  <si>
    <t>B46140422</t>
  </si>
  <si>
    <t>02i0N00000JauxLQAR</t>
  </si>
  <si>
    <t>SISTEMAS DE OFICINA 1980 S.L. ALZIRA</t>
  </si>
  <si>
    <t>02i0N00000JauxMQAR</t>
  </si>
  <si>
    <t>SISTEMAS DE OFICINA 1980 S.L. ONTINYENT</t>
  </si>
  <si>
    <t>02i0N00000JauxNQAR</t>
  </si>
  <si>
    <t>DREAMS FACTORY ADVERTISING &amp; DESIGN COMPANY, SL</t>
  </si>
  <si>
    <t>Sede Pontevedra</t>
  </si>
  <si>
    <t>B72075922</t>
  </si>
  <si>
    <t>02i0N00000Jav6wQAB</t>
  </si>
  <si>
    <t>ECO CHIDAN 21 S.L.</t>
  </si>
  <si>
    <t>Carmine Chirico</t>
  </si>
  <si>
    <t>B98957509</t>
  </si>
  <si>
    <t>02i0N00000JavKKQAZ</t>
  </si>
  <si>
    <t>SISTEMAS DE ALUMINIOS LA UNION SL</t>
  </si>
  <si>
    <t>SISTEMAS DE ALUMINIOS LA UNION SL - HeadQuarter</t>
  </si>
  <si>
    <t>B96948369</t>
  </si>
  <si>
    <t>02i0N00000JavgfQAB</t>
  </si>
  <si>
    <t>INSTALACIONES TERMICAS RENOVABLES SL</t>
  </si>
  <si>
    <t>INSTALACIONES TERMICAS RENOVABLES SL - HeadQuarter</t>
  </si>
  <si>
    <t>B85300150</t>
  </si>
  <si>
    <t>02i0N00000JawyGQAR</t>
  </si>
  <si>
    <t>02i0N00000JawyHQAR</t>
  </si>
  <si>
    <t>02i0N00000JawyIQAR</t>
  </si>
  <si>
    <t>02i0N00000JawyJQAR</t>
  </si>
  <si>
    <t>02i0N00000JawyKQAR</t>
  </si>
  <si>
    <t>02i0N00000JaxmQQAR</t>
  </si>
  <si>
    <t>LA GAVIA ASESORES AYALA SL</t>
  </si>
  <si>
    <t>Plaza Eboli</t>
  </si>
  <si>
    <t>B86546371</t>
  </si>
  <si>
    <t>02i0N00000Jb01JQAR</t>
  </si>
  <si>
    <t>Plenilunio</t>
  </si>
  <si>
    <t>02i0N00000Jb01KQAR</t>
  </si>
  <si>
    <t>Alcampo Moratalaz</t>
  </si>
  <si>
    <t>02i0N00000Jb01LQAR</t>
  </si>
  <si>
    <t>Plaza Aluche</t>
  </si>
  <si>
    <t>02i0N00000Jb01MQAR</t>
  </si>
  <si>
    <t>Zielo Shopping</t>
  </si>
  <si>
    <t>02i0N00000Jb01NQAR</t>
  </si>
  <si>
    <t>Parquesur</t>
  </si>
  <si>
    <t>02i0N00000Jb01OQAR</t>
  </si>
  <si>
    <t>Chueca-Hortaleza</t>
  </si>
  <si>
    <t>02i0N00000Jb01PQAR</t>
  </si>
  <si>
    <t>Plaza Río</t>
  </si>
  <si>
    <t>02i0N00000Jb01QQAR</t>
  </si>
  <si>
    <t>02i0N00000Jb0EzQAJ</t>
  </si>
  <si>
    <t>La Vaguada</t>
  </si>
  <si>
    <t>02i0N00000Jb0GHQAZ</t>
  </si>
  <si>
    <t>Ramón Sempere Du Bruyn</t>
  </si>
  <si>
    <t>Ramón Sempere</t>
  </si>
  <si>
    <t>46925414D</t>
  </si>
  <si>
    <t>02i0N00000Jb0x7QAB</t>
  </si>
  <si>
    <t>EASILITY IBERICA S.L.</t>
  </si>
  <si>
    <t>EASILITY IBERICA S.L. - HeadQuarter</t>
  </si>
  <si>
    <t>B90159799</t>
  </si>
  <si>
    <t>02i0N00000Jb2JdQAJ</t>
  </si>
  <si>
    <t>02i0N00000Jb2KgQAJ</t>
  </si>
  <si>
    <t>AUTOMOVILES CONCEPCION SL</t>
  </si>
  <si>
    <t>AUTOMOVILES CONCEPCION SL B59140467</t>
  </si>
  <si>
    <t>B59140467</t>
  </si>
  <si>
    <t>02i0N00000Jb2UgQAJ</t>
  </si>
  <si>
    <t>02i0N00000Jb2UhQAJ</t>
  </si>
  <si>
    <t>02i0N00000Jb2UiQAJ</t>
  </si>
  <si>
    <t>02i0N00000Jb2UjQAJ</t>
  </si>
  <si>
    <t>02i0N00000Jb2UkQAJ</t>
  </si>
  <si>
    <t>02i0N00000Jb2UlQAJ</t>
  </si>
  <si>
    <t>02i0N00000Jb2UmQAJ</t>
  </si>
  <si>
    <t>02i0N00000Jb2UnQAJ</t>
  </si>
  <si>
    <t>02i0N00000Jb2UoQAJ</t>
  </si>
  <si>
    <t>02i0N00000Jb2UpQAJ</t>
  </si>
  <si>
    <t>02i0N00000Jb2UqQAJ</t>
  </si>
  <si>
    <t>02i0N00000Jb2UrQAJ</t>
  </si>
  <si>
    <t>02i0N00000Jb2UsQAJ</t>
  </si>
  <si>
    <t>02i0N00000Jb2UtQAJ</t>
  </si>
  <si>
    <t>02i0N00000Jb2UuQAJ</t>
  </si>
  <si>
    <t>BARNASOFA RONDAPONENT</t>
  </si>
  <si>
    <t>02i0N00000Jb5igQAB</t>
  </si>
  <si>
    <t>02i0N00000Jb6LiQAJ</t>
  </si>
  <si>
    <t>LAYHER SA</t>
  </si>
  <si>
    <t>LAYHER, S.A. (MADRID)</t>
  </si>
  <si>
    <t>A80121007</t>
  </si>
  <si>
    <t>02i0N00000Jb6RMQAZ</t>
  </si>
  <si>
    <t>LAYHER -- PADRON</t>
  </si>
  <si>
    <t>02i0N00000Jb6RNQAZ</t>
  </si>
  <si>
    <t>LAYHER, S.A. -- SANTIAGO</t>
  </si>
  <si>
    <t>02i0N00000Jb6ROQAZ</t>
  </si>
  <si>
    <t>MODERN KITCHEN HELLIN SL</t>
  </si>
  <si>
    <t>MODERN KITCHEN HELLIN SL - HeadQuarter</t>
  </si>
  <si>
    <t>B02580173</t>
  </si>
  <si>
    <t>02i0N00000Jb6w5QAB</t>
  </si>
  <si>
    <t>02i0N00000Jb6w6QAB</t>
  </si>
  <si>
    <t>02i0N00000Jb6w7QAB</t>
  </si>
  <si>
    <t>ALEJAMAR ESTETICA SL</t>
  </si>
  <si>
    <t>[DORSIA Pamplona]</t>
  </si>
  <si>
    <t>B71073068</t>
  </si>
  <si>
    <t>02i0N00000JbDjNQAV</t>
  </si>
  <si>
    <t>EGAZTEK 2000 SL</t>
  </si>
  <si>
    <t>EGAZTEK 2000 SL - HeadQuarter</t>
  </si>
  <si>
    <t>B95555470</t>
  </si>
  <si>
    <t>02i0N00000JbGcQQAV</t>
  </si>
  <si>
    <t>CLIMA DAICA SL</t>
  </si>
  <si>
    <t>CLIMA DAICA SEDE 1 XUCOM</t>
  </si>
  <si>
    <t>B63361935</t>
  </si>
  <si>
    <t>02i0N00000JbHCZQA3</t>
  </si>
  <si>
    <t>FERRALLAS Y ARMADOS TECOZAM</t>
  </si>
  <si>
    <t>FERRALLAS Y ARMADOS TECOZAM - HeadQuarter</t>
  </si>
  <si>
    <t>B49226616</t>
  </si>
  <si>
    <t>02i0N00000JbIUnQAN</t>
  </si>
  <si>
    <t>TECOZAM -- AV. ZAMORA</t>
  </si>
  <si>
    <t>02i0N00000JbIUoQAN</t>
  </si>
  <si>
    <t>LGPTI-REAL, S.L.</t>
  </si>
  <si>
    <t>LGPTI SL XUCOM SEDE PRINCIPAL</t>
  </si>
  <si>
    <t>B42572800</t>
  </si>
  <si>
    <t>02i0N00000JbIosQAF</t>
  </si>
  <si>
    <t>02i0N00000JbIotQAF</t>
  </si>
  <si>
    <t>HELIOSUR SA</t>
  </si>
  <si>
    <t>HELIOSUR SA - HeadQuarter</t>
  </si>
  <si>
    <t>A30203715</t>
  </si>
  <si>
    <t>02i0N00000JbIv0QAF</t>
  </si>
  <si>
    <t>NPD GROUP INC SL</t>
  </si>
  <si>
    <t>NPD GROUP INC SL - HeadQuarter</t>
  </si>
  <si>
    <t>W4002909B</t>
  </si>
  <si>
    <t>02i0N00000JbJdWQAV</t>
  </si>
  <si>
    <t>02i0N00000JbJdXQAV</t>
  </si>
  <si>
    <t>TALAEXPRESS SL</t>
  </si>
  <si>
    <t>TALAEXPRESS SL - HeadQuarter</t>
  </si>
  <si>
    <t>B45355757</t>
  </si>
  <si>
    <t>02i0N00000JbM90QAF</t>
  </si>
  <si>
    <t>02i0N00000JbM91QAF</t>
  </si>
  <si>
    <t>BookHolidays</t>
  </si>
  <si>
    <t>Oficina</t>
  </si>
  <si>
    <t>78528284M</t>
  </si>
  <si>
    <t>02i0N00000JbMQ1QAN</t>
  </si>
  <si>
    <t>FABREGUES MOTORSPORTS SL</t>
  </si>
  <si>
    <t>FABREGUES OPCION 1 VENTAS ONLINE</t>
  </si>
  <si>
    <t>B43769959</t>
  </si>
  <si>
    <t>02i0N00000JbNdVQAV</t>
  </si>
  <si>
    <t>FABREGUES OPCION 2 - TIENDA</t>
  </si>
  <si>
    <t>02i0N00000JbNdWQAV</t>
  </si>
  <si>
    <t>FABREGUES OPCION 3 - RECAMBIOS</t>
  </si>
  <si>
    <t>02i0N00000JbNdXQAV</t>
  </si>
  <si>
    <t>FABREGUES OPCION 4 - TALLER</t>
  </si>
  <si>
    <t>02i0N00000JbNdYQAV</t>
  </si>
  <si>
    <t>FABREGUES MOTORSPORTS SL - HeadQuarter</t>
  </si>
  <si>
    <t>02i0N00000JbNdZQAV</t>
  </si>
  <si>
    <t>JC SARABIA</t>
  </si>
  <si>
    <t>JC SARABIA - HeadQuarter</t>
  </si>
  <si>
    <t>21659638D</t>
  </si>
  <si>
    <t>02i0N00000JbNf7QAF</t>
  </si>
  <si>
    <t>MUPRO HISPANIA, S.L.</t>
  </si>
  <si>
    <t>MUPRO HISPANIA, S.L. - HeadQuarter</t>
  </si>
  <si>
    <t>B81936361</t>
  </si>
  <si>
    <t>02i0N00000JbNyYQAV</t>
  </si>
  <si>
    <t>02i0N00000JbNyZQAV</t>
  </si>
  <si>
    <t>02i0N00000JbNyaQAF</t>
  </si>
  <si>
    <t>Crowe servicios de auditoría SLP</t>
  </si>
  <si>
    <t>Crowe servicios de auditoría SLP - HeadQuarter</t>
  </si>
  <si>
    <t>B83887125</t>
  </si>
  <si>
    <t>02i0N00000JbWVfQAN</t>
  </si>
  <si>
    <t>02i0N00000JbWVgQAN</t>
  </si>
  <si>
    <t>02i0N00000JbWVhQAN</t>
  </si>
  <si>
    <t>02i0N00000JbWViQAN</t>
  </si>
  <si>
    <t>02i0N00000JbWVjQAN</t>
  </si>
  <si>
    <t>02i0N00000JbWVkQAN</t>
  </si>
  <si>
    <t>02i0N00000JbWVlQAN</t>
  </si>
  <si>
    <t>02i0N00000JbgooQAB</t>
  </si>
  <si>
    <t>02i0N00000JbgopQAB</t>
  </si>
  <si>
    <t>02i0N00000JbgoqQAB</t>
  </si>
  <si>
    <t>02i0N00000JbgorQAB</t>
  </si>
  <si>
    <t>AUTO ESCUELA JOAQUIN SL</t>
  </si>
  <si>
    <t>AUTO ESCUELA JOAQUIN SL - HeadQuarter</t>
  </si>
  <si>
    <t>B12227799</t>
  </si>
  <si>
    <t>02i0N00000JbnBzQAJ</t>
  </si>
  <si>
    <t>GRAN VIA</t>
  </si>
  <si>
    <t>02i0N00000JbnC0QAJ</t>
  </si>
  <si>
    <t>FRANCISCO TARREGA</t>
  </si>
  <si>
    <t>02i0N00000JbnC1QAJ</t>
  </si>
  <si>
    <t>SERVICIOS RÁPIDOS DE MONTAJE SERAMO</t>
  </si>
  <si>
    <t>SERVICIOS RÁPIDOS DE MONTAJE SERAMO - HeadQuarter</t>
  </si>
  <si>
    <t>B81849671</t>
  </si>
  <si>
    <t>02i0N00000JbpWkQAJ</t>
  </si>
  <si>
    <t>HERMANOS SIMON ISSO CB</t>
  </si>
  <si>
    <t>HERMANOS SIMON ISSO CB - HeadQuarter</t>
  </si>
  <si>
    <t>E02263697</t>
  </si>
  <si>
    <t>02i0N00000JbvoLQAR</t>
  </si>
  <si>
    <t>Ninivax Consulting s.l</t>
  </si>
  <si>
    <t>B67266890</t>
  </si>
  <si>
    <t>02i0N00000Jc2trQAB</t>
  </si>
  <si>
    <t>02i0N00000Jc2tsQAB</t>
  </si>
  <si>
    <t>02i0N00000Jc2ttQAB</t>
  </si>
  <si>
    <t>02i0N00000Jc2tuQAB</t>
  </si>
  <si>
    <t>02i0N00000Jc2tvQAB</t>
  </si>
  <si>
    <t>02i0N00000Jc4mAQAR</t>
  </si>
  <si>
    <t>02i0N00000Jc4mBQAR</t>
  </si>
  <si>
    <t>02i0N00000Jc4mCQAR</t>
  </si>
  <si>
    <t>02i0N00000Jc4mDQAR</t>
  </si>
  <si>
    <t>02i0N00000Jc4mEQAR</t>
  </si>
  <si>
    <t>02i0N00000Jc4mFQAR</t>
  </si>
  <si>
    <t>02i0N00000Jc4mGQAR</t>
  </si>
  <si>
    <t>02i0N00000Jc4mHQAR</t>
  </si>
  <si>
    <t>02i0N00000Jc4mIQAR</t>
  </si>
  <si>
    <t>02i0N00000JcDGWQA3</t>
  </si>
  <si>
    <t>CATENON, S.A.</t>
  </si>
  <si>
    <t>CATENON, S.A. - MADRID</t>
  </si>
  <si>
    <t>A82539636</t>
  </si>
  <si>
    <t>02i0N00000JcDTQQA3</t>
  </si>
  <si>
    <t>02i0N00000JcDTRQA3</t>
  </si>
  <si>
    <t>FURTHER Underwriting International, SLU</t>
  </si>
  <si>
    <t>B83644484</t>
  </si>
  <si>
    <t>02i0N00000JcHYGQA3</t>
  </si>
  <si>
    <t>02i0N00000JcJ5BQAV</t>
  </si>
  <si>
    <t>02i0N00000JcJ5CQAV</t>
  </si>
  <si>
    <t>MAXIJAM SL.</t>
  </si>
  <si>
    <t>MAXIJAM SL. - HeadQuarter</t>
  </si>
  <si>
    <t>B97735245</t>
  </si>
  <si>
    <t>02i0N00000Km94cQAB</t>
  </si>
  <si>
    <t>AGRUQUERO THERMOPLASTICS SL</t>
  </si>
  <si>
    <t>B84562305</t>
  </si>
  <si>
    <t>02i0N00000KmANgQAN</t>
  </si>
  <si>
    <t>alas iberia sl</t>
  </si>
  <si>
    <t>NAVE ALAS</t>
  </si>
  <si>
    <t>B74357922</t>
  </si>
  <si>
    <t>02i0N00000KmAUwQAN</t>
  </si>
  <si>
    <t>02i0N00000KmBHFQA3</t>
  </si>
  <si>
    <t>02i0N00000KmBHGQA3</t>
  </si>
  <si>
    <t>02i0N00000KmBHHQA3</t>
  </si>
  <si>
    <t>02i0N00000KmBHIQA3</t>
  </si>
  <si>
    <t>FLECA BOLPA SL</t>
  </si>
  <si>
    <t>FLECA BOLPA SL - HeadQuarter</t>
  </si>
  <si>
    <t>B60738176</t>
  </si>
  <si>
    <t>02i0N00000KmBXNQA3</t>
  </si>
  <si>
    <t>DIMENSA SL</t>
  </si>
  <si>
    <t>DIMENSA</t>
  </si>
  <si>
    <t>B78909611</t>
  </si>
  <si>
    <t>02i0N00000KmHcTQAV</t>
  </si>
  <si>
    <t>02i0N00000KmHcUQAV</t>
  </si>
  <si>
    <t>CARGORED CANARIAS SL</t>
  </si>
  <si>
    <t>CARGORED TENERIFE</t>
  </si>
  <si>
    <t>B82711284</t>
  </si>
  <si>
    <t>02i0N00000KmHeZQAV</t>
  </si>
  <si>
    <t>CARGORED LAS PALMAS</t>
  </si>
  <si>
    <t>02i0N00000KmHeaQAF</t>
  </si>
  <si>
    <t>02i0N00000KmHebQAF</t>
  </si>
  <si>
    <t>02i0N00000KmHecQAF</t>
  </si>
  <si>
    <t>AGRUQUERO THERMOPLASTICS SL (Paterna)</t>
  </si>
  <si>
    <t>02i0N00000KmIQdQAN</t>
  </si>
  <si>
    <t>02i0N00000KmJNuQAN</t>
  </si>
  <si>
    <t>02i0N00000KmJXLQA3</t>
  </si>
  <si>
    <t>02i0N00000KmJaoQAF</t>
  </si>
  <si>
    <t>02i0N00000LJOjiQAH</t>
  </si>
  <si>
    <t>PEDRO VITORIA</t>
  </si>
  <si>
    <t>SEDE LA RIOJA SANTO</t>
  </si>
  <si>
    <t>16601899Q</t>
  </si>
  <si>
    <t>02i0N00000KmKKIQA3</t>
  </si>
  <si>
    <t>02i0N00000KmKKJQA3</t>
  </si>
  <si>
    <t>02i0N00000KmKKKQA3</t>
  </si>
  <si>
    <t>02i0N00000KmKKLQA3</t>
  </si>
  <si>
    <t>02i0N00000KmKKMQA3</t>
  </si>
  <si>
    <t>DAITELCONS SL</t>
  </si>
  <si>
    <t>DAITELCONS DAIMIEL</t>
  </si>
  <si>
    <t>B13584362</t>
  </si>
  <si>
    <t>02i0N00000KmKUOQA3</t>
  </si>
  <si>
    <t>AYALA 84</t>
  </si>
  <si>
    <t>02i0N00000KmLoFQAV</t>
  </si>
  <si>
    <t>Interxion</t>
  </si>
  <si>
    <t>02i0N00000KmLrdQAF</t>
  </si>
  <si>
    <t>TELPROCAT</t>
  </si>
  <si>
    <t>Pueblonuevo</t>
  </si>
  <si>
    <t>72549766S</t>
  </si>
  <si>
    <t>02i0N00000KmLwxQAF</t>
  </si>
  <si>
    <t>02i0N00000KmLwyQAF</t>
  </si>
  <si>
    <t>PEREZ PACO MANAGEMENT S.COOP</t>
  </si>
  <si>
    <t>SEDE PRINCIPAL</t>
  </si>
  <si>
    <t>F73868937</t>
  </si>
  <si>
    <t>02i0N00000KmMhyQAF</t>
  </si>
  <si>
    <t>LUCA &amp; PRINT, S.L.</t>
  </si>
  <si>
    <t>LUCA &amp; PRINT, S.L. - HeadQuarter</t>
  </si>
  <si>
    <t>B86470275</t>
  </si>
  <si>
    <t>02i0N00000KmMtkQAF</t>
  </si>
  <si>
    <t>PENTAR KLOFT RETARDER, S.L.</t>
  </si>
  <si>
    <t>Sede</t>
  </si>
  <si>
    <t>B71264451</t>
  </si>
  <si>
    <t>02i0N00000KmOAXQA3</t>
  </si>
  <si>
    <t>Estudios e Instalaciones de Galicia SL</t>
  </si>
  <si>
    <t>Estudios e Instalaciones de Galicia SL - HeadQuarter</t>
  </si>
  <si>
    <t>B36610327</t>
  </si>
  <si>
    <t>02i0N00000KmU9uQAF</t>
  </si>
  <si>
    <t>02i0N00000KmX3pQAF</t>
  </si>
  <si>
    <t>02i0N00000KmX3qQAF</t>
  </si>
  <si>
    <t>ACCOMODATUM GESTION Y SERVICIOS SL</t>
  </si>
  <si>
    <t>ACCOMODATUM GESTION Y SERVICIOS SL Valencia</t>
  </si>
  <si>
    <t>B98258874</t>
  </si>
  <si>
    <t>02i0N00000KmXCdQAN</t>
  </si>
  <si>
    <t>02i0N00000KmXM8QAN</t>
  </si>
  <si>
    <t>02i0N00000KmXM9QAN</t>
  </si>
  <si>
    <t>02i0N00000KmXMAQA3</t>
  </si>
  <si>
    <t>02i0N00000KmXMBQA3</t>
  </si>
  <si>
    <t>02i0N00000KmXMCQA3</t>
  </si>
  <si>
    <t>Air Rail</t>
  </si>
  <si>
    <t>C/ Alsasua</t>
  </si>
  <si>
    <t>B80339047</t>
  </si>
  <si>
    <t>02i0N00000KpxVfQAJ</t>
  </si>
  <si>
    <t>Pinto</t>
  </si>
  <si>
    <t>02i0N00000KpxVgQAJ</t>
  </si>
  <si>
    <t>Lagoh Sevilla</t>
  </si>
  <si>
    <t>02i0N00000KpxdoQAB</t>
  </si>
  <si>
    <t>MONI REGALOS Y HOGAR 2012 SOCIEDAD ANONIMA</t>
  </si>
  <si>
    <t>MONI REGALOS Y HOGAR 2012 S.A - HeadQuarter</t>
  </si>
  <si>
    <t>A91025148</t>
  </si>
  <si>
    <t>02i0N00000Kq0anQAB</t>
  </si>
  <si>
    <t>ASOC PARA LA DEFENSA DE LA NATURALEZA</t>
  </si>
  <si>
    <t>WWW ADENA - HeadQuarter</t>
  </si>
  <si>
    <t>G28766319</t>
  </si>
  <si>
    <t>02i0N00000Kq1N6QAJ</t>
  </si>
  <si>
    <t>02i0N00000Kq1N7QAJ</t>
  </si>
  <si>
    <t>02i0N00000Kq1N8QAJ</t>
  </si>
  <si>
    <t>LIBECOM DE COMUNICACION VISUAL SL</t>
  </si>
  <si>
    <t>LIBECOM DE COMUNICACION VISUAL SL - HeadQuarter</t>
  </si>
  <si>
    <t>B94096559</t>
  </si>
  <si>
    <t>02i0N00000Kq1PCQAZ</t>
  </si>
  <si>
    <t>TECNOLOGIA INTEGRAL PEYMA SOCIEDAD LIMITADA</t>
  </si>
  <si>
    <t>TECNOLOGIA INTEGRAL PEYMA - HeadQuarter</t>
  </si>
  <si>
    <t>B30874846</t>
  </si>
  <si>
    <t>02i0N00000Kq3XcQAJ</t>
  </si>
  <si>
    <t>02i0N00000Kq3XdQAJ</t>
  </si>
  <si>
    <t>02i0N00000Kq3XeQAJ</t>
  </si>
  <si>
    <t>02i0N00000Kq3XfQAJ</t>
  </si>
  <si>
    <t>02i0N00000Kq3XgQAJ</t>
  </si>
  <si>
    <t>Jose Antonio Alonso Vázquez</t>
  </si>
  <si>
    <t>JOSE ANTONIO ALONSO VÁZQUEZ</t>
  </si>
  <si>
    <t>39450880S</t>
  </si>
  <si>
    <t>02i0N00000Kq3eUQAR</t>
  </si>
  <si>
    <t>XESTUI SOCIEDAD LIMITADA</t>
  </si>
  <si>
    <t>XESTUI SL - HeadQuarter</t>
  </si>
  <si>
    <t>B36050086</t>
  </si>
  <si>
    <t>02i0N00000Kq4w5QAB</t>
  </si>
  <si>
    <t>AGRICOLA CASAL SL</t>
  </si>
  <si>
    <t>AGRICOLA CASAL SL - HeadQuarter</t>
  </si>
  <si>
    <t>B36177236</t>
  </si>
  <si>
    <t>02i0N00000Kq4wFQAR</t>
  </si>
  <si>
    <t>DRAPS DE CASA S.L.</t>
  </si>
  <si>
    <t>DRAPS DE CASA S.L. - HeadQuarter</t>
  </si>
  <si>
    <t>B43352194</t>
  </si>
  <si>
    <t>02i0N00000Kq7b5QAB</t>
  </si>
  <si>
    <t>MEDICOS DEL MUNDO</t>
  </si>
  <si>
    <t>MD A CORUÑA GALERAS</t>
  </si>
  <si>
    <t>G79408852</t>
  </si>
  <si>
    <t>02i0N00000Kq8Y2QAJ</t>
  </si>
  <si>
    <t>MD A CORUÑA HORTENSIAS</t>
  </si>
  <si>
    <t>02i0N00000Kq8Y3QAJ</t>
  </si>
  <si>
    <t>MD ALICANTE</t>
  </si>
  <si>
    <t>02i0N00000Kq8Y4QAJ</t>
  </si>
  <si>
    <t>MD ALMERIA</t>
  </si>
  <si>
    <t>02i0N00000Kq8Y5QAJ</t>
  </si>
  <si>
    <t>MD BARCELONA</t>
  </si>
  <si>
    <t>02i0N00000Kq8Y6QAJ</t>
  </si>
  <si>
    <t>MD BILBAO</t>
  </si>
  <si>
    <t>02i0N00000Kq8Y7QAJ</t>
  </si>
  <si>
    <t>MD CANARIAS</t>
  </si>
  <si>
    <t>02i0N00000Kq8Y8QAJ</t>
  </si>
  <si>
    <t>MD GRANADA</t>
  </si>
  <si>
    <t>02i0N00000Kq8Y9QAJ</t>
  </si>
  <si>
    <t>MD HUESCA</t>
  </si>
  <si>
    <t>02i0N00000Kq8YAQAZ</t>
  </si>
  <si>
    <t>MD MALAGA CV 16</t>
  </si>
  <si>
    <t>02i0N00000Kq8YBQAZ</t>
  </si>
  <si>
    <t>MD MELILLA</t>
  </si>
  <si>
    <t>02i0N00000Kq8YCQAZ</t>
  </si>
  <si>
    <t>MD OVIEDO</t>
  </si>
  <si>
    <t>02i0N00000Kq8YDQAZ</t>
  </si>
  <si>
    <t>MD PAMPLONA ARALAR</t>
  </si>
  <si>
    <t>02i0N00000Kq8YEQAZ</t>
  </si>
  <si>
    <t>MD MALLORCA</t>
  </si>
  <si>
    <t>02i0N00000Kq8YFQAZ</t>
  </si>
  <si>
    <t>MD ARRECIFE</t>
  </si>
  <si>
    <t>02i0N00000Kq8YGQAZ</t>
  </si>
  <si>
    <t>MD PAMPLONA GOROABE</t>
  </si>
  <si>
    <t>02i0N00000Kq8YHQAZ</t>
  </si>
  <si>
    <t>MD PONTEVEDRA</t>
  </si>
  <si>
    <t>02i0N00000Kq8YIQAZ</t>
  </si>
  <si>
    <t>MD IBIZA</t>
  </si>
  <si>
    <t>02i0N00000Kq8YJQAZ</t>
  </si>
  <si>
    <t>MD SEVILLA</t>
  </si>
  <si>
    <t>02i0N00000Kq8YKQAZ</t>
  </si>
  <si>
    <t>MD TENERIFE</t>
  </si>
  <si>
    <t>02i0N00000Kq8YLQAZ</t>
  </si>
  <si>
    <t>MD TOLEDO</t>
  </si>
  <si>
    <t>02i0N00000Kq8YMQAZ</t>
  </si>
  <si>
    <t>MD VALENCIA CARNICEROS</t>
  </si>
  <si>
    <t>02i0N00000Kq8YNQAZ</t>
  </si>
  <si>
    <t>MD VALENCIA LEPANTO</t>
  </si>
  <si>
    <t>02i0N00000Kq8YOQAZ</t>
  </si>
  <si>
    <t>MD VALLADOLID</t>
  </si>
  <si>
    <t>02i0N00000Kq8YPQAZ</t>
  </si>
  <si>
    <t>MD ZARAGOZA</t>
  </si>
  <si>
    <t>02i0N00000Kq8YQQAZ</t>
  </si>
  <si>
    <t>73457570D</t>
  </si>
  <si>
    <t>Gomilokas</t>
  </si>
  <si>
    <t>02i0N00000KqA1FQAV</t>
  </si>
  <si>
    <t>ONLY STANDS SL</t>
  </si>
  <si>
    <t>ONLY STANDS SL - HeadQuarter</t>
  </si>
  <si>
    <t>B66849290</t>
  </si>
  <si>
    <t>02i0N00000KqA3GQAV</t>
  </si>
  <si>
    <t>02i0N00000KqA3HQAV</t>
  </si>
  <si>
    <t>Colegio Virgen del Remedio</t>
  </si>
  <si>
    <t>R2800701A</t>
  </si>
  <si>
    <t>02i0N00000KqAbIQAV</t>
  </si>
  <si>
    <t>02i0N00000KqAbJQAV</t>
  </si>
  <si>
    <t>02i0N00000KqAbKQAV</t>
  </si>
  <si>
    <t>02i0N00000KqAbLQAV</t>
  </si>
  <si>
    <t>Aberfura asistencia tecnica S.L.</t>
  </si>
  <si>
    <t>Aberfura asistencia tecnica S.L. - HeadQuarter</t>
  </si>
  <si>
    <t>B88280359</t>
  </si>
  <si>
    <t>02i0N00000KqDCzQAN</t>
  </si>
  <si>
    <t>AUTO MECÁNICA HELLÍN SL</t>
  </si>
  <si>
    <t>AUTO MECÁNICA HELLÍN SL - HeadQuarter</t>
  </si>
  <si>
    <t>B02170918</t>
  </si>
  <si>
    <t>02i0N00000KqDGIQA3</t>
  </si>
  <si>
    <t>02i0N00000KqDGJQA3</t>
  </si>
  <si>
    <t>MAJESTIC NOBLE SL</t>
  </si>
  <si>
    <t>MAJESTIC NOBLE SL - HeadQuarter</t>
  </si>
  <si>
    <t>ISP ES COMUNICACIONS SL</t>
  </si>
  <si>
    <t>B66604372</t>
  </si>
  <si>
    <t>02i0N00000KqEONQA3</t>
  </si>
  <si>
    <t>02i0N00000KqEOOQA3</t>
  </si>
  <si>
    <t>LA SEMANA VITIVINICOLA SL</t>
  </si>
  <si>
    <t>La Semana Vitivinicola_Puzol</t>
  </si>
  <si>
    <t>B97297055</t>
  </si>
  <si>
    <t>02i0N00000KqESFQA3</t>
  </si>
  <si>
    <t>GESTION INMOBILIARIA JP XXI SOCIEDAD LIMITADA</t>
  </si>
  <si>
    <t>GESTION INMOBILIARIA JP XXi, S.L. - HeadQuarter</t>
  </si>
  <si>
    <t>B19307842</t>
  </si>
  <si>
    <t>02i0N00000KqEgbQAF</t>
  </si>
  <si>
    <t>02i0N00000NDFESQA5</t>
  </si>
  <si>
    <t>02i0N00000KqEgcQAF</t>
  </si>
  <si>
    <t>02i0N00000NDFETQA5</t>
  </si>
  <si>
    <t>SEDE 3</t>
  </si>
  <si>
    <t>02i0N00000KqEgdQAF</t>
  </si>
  <si>
    <t>SEDE 2</t>
  </si>
  <si>
    <t>02i0N00000KqEgeQAF</t>
  </si>
  <si>
    <t>02i0N00000NDFEXQA5</t>
  </si>
  <si>
    <t>Moreno Ruiz Hermanos SL</t>
  </si>
  <si>
    <t>Moreno Ruiz Hermanos SL - HeadQuarter</t>
  </si>
  <si>
    <t>B41134842</t>
  </si>
  <si>
    <t>02i0N00000KqEy1QAF</t>
  </si>
  <si>
    <t>MORENO RUIZ HERMANOS SEDE 2</t>
  </si>
  <si>
    <t>02i0N00000KqEy2QAF</t>
  </si>
  <si>
    <t>ARMAKITCHEN SL</t>
  </si>
  <si>
    <t>ARMAKITCHEN SL - HeadQuarter</t>
  </si>
  <si>
    <t>B73850430</t>
  </si>
  <si>
    <t>02i0N00000KqFS1QAN</t>
  </si>
  <si>
    <t>02i0N00000KqFS2QAN</t>
  </si>
  <si>
    <t>PUJOLAR HOTEL MARITIM SL</t>
  </si>
  <si>
    <t>PUJOLAR HOTEL MARITIM SL - HeadQuarter</t>
  </si>
  <si>
    <t>B17048505</t>
  </si>
  <si>
    <t>02i0N00000KqFn4QAF</t>
  </si>
  <si>
    <t>DECOTEXTIL CANARIAS SL</t>
  </si>
  <si>
    <t>DECOTEXTIL CANARIAS SL - HeadQuarter</t>
  </si>
  <si>
    <t>B35837368</t>
  </si>
  <si>
    <t>02i0N00000KqG9yQAF</t>
  </si>
  <si>
    <t>02i0N00000KqG9zQAF</t>
  </si>
  <si>
    <t>Murcia - Cartagena - CC Parque Mediterraneo</t>
  </si>
  <si>
    <t>02i0N00000KqHXSQA3</t>
  </si>
  <si>
    <t>Malaga - Marbella - CC La Cañada</t>
  </si>
  <si>
    <t>02i0N00000KqHXTQA3</t>
  </si>
  <si>
    <t>Murcia - Murcia - CC Nueva Condomina</t>
  </si>
  <si>
    <t>02i0N00000KqHXUQA3</t>
  </si>
  <si>
    <t>Coruña - Naron - CC Dolce Vita</t>
  </si>
  <si>
    <t>02i0N00000KqHXVQA3</t>
  </si>
  <si>
    <t>Cantabria - Camargo - CC Valle Real</t>
  </si>
  <si>
    <t>02i0N00000KqHXWQA3</t>
  </si>
  <si>
    <t>Cadiz - San Lucar - CC Las Dunas</t>
  </si>
  <si>
    <t>02i0N00000KqHXXQA3</t>
  </si>
  <si>
    <t>Tenerife - Santa Cruz - CC La Villa 2</t>
  </si>
  <si>
    <t>02i0N00000KqHXYQA3</t>
  </si>
  <si>
    <t>Segovia - Segovia - CC Luz de Castilla</t>
  </si>
  <si>
    <t>02i0N00000KqHXZQA3</t>
  </si>
  <si>
    <t>Vizcaya - Portugalete - CC Ballonti</t>
  </si>
  <si>
    <t>02i0N00000KqHXaQAN</t>
  </si>
  <si>
    <t>Vizcaya - Barakaldo - CC Maxcenter</t>
  </si>
  <si>
    <t>02i0N00000KqHXbQAN</t>
  </si>
  <si>
    <t>Sevilla - Dos Hermanas - CC Carrefour Dos Hermanas</t>
  </si>
  <si>
    <t>02i0N00000KqHXcQAN</t>
  </si>
  <si>
    <t>Madrid - Torrejon - CC Parque Corredor</t>
  </si>
  <si>
    <t>02i0N00000KqHXdQAN</t>
  </si>
  <si>
    <t>Cantabria - Santander - CC Peñacastillo</t>
  </si>
  <si>
    <t>02i0N00000KqHXeQAN</t>
  </si>
  <si>
    <t>02i0N00000KqOh5QAF</t>
  </si>
  <si>
    <t>TALLERES AUTOTRACTOR SL</t>
  </si>
  <si>
    <t>AUTO TRACTOR</t>
  </si>
  <si>
    <t>B26164764</t>
  </si>
  <si>
    <t>02i0N00000KqP4dQAF</t>
  </si>
  <si>
    <t>Almeria - Roquetas del Mar - CC. Gran Plaza</t>
  </si>
  <si>
    <t>02i0N00000KqPaRQAV</t>
  </si>
  <si>
    <t>02i0N00000KqPaSQAV</t>
  </si>
  <si>
    <t>Barcelona - Barcelona - CC. Las Glorias</t>
  </si>
  <si>
    <t>02i0N00000KqPaTQAV</t>
  </si>
  <si>
    <t>02i0N00000KqPaUQAV</t>
  </si>
  <si>
    <t>Leon - Leon - Leon LC</t>
  </si>
  <si>
    <t>02i0N00000KqPaVQAV</t>
  </si>
  <si>
    <t>02i0N00000KqPaWQAV</t>
  </si>
  <si>
    <t>Cantabria - Torrelavega</t>
  </si>
  <si>
    <t>02i0N00000KqPaXQAV</t>
  </si>
  <si>
    <t>Guadalajara - Guadalajara - CC. Ferial Plaza</t>
  </si>
  <si>
    <t>02i0N00000KqPaYQAV</t>
  </si>
  <si>
    <t>02i0N00000KqPaZQAV</t>
  </si>
  <si>
    <t>02i0N00000KqPaaQAF</t>
  </si>
  <si>
    <t>Malaga - Fuengirola - CC Miramar</t>
  </si>
  <si>
    <t>02i0N00000KqPabQAF</t>
  </si>
  <si>
    <t>Sevilla - Camas - CC Carrefour</t>
  </si>
  <si>
    <t>02i0N00000KqPacQAF</t>
  </si>
  <si>
    <t>02i0N00000KqPadQAF</t>
  </si>
  <si>
    <t>02i0N00000KqPaeQAF</t>
  </si>
  <si>
    <t>Burgos - Burgos - CC. Camino Plata</t>
  </si>
  <si>
    <t>02i0N00000KqPafQAF</t>
  </si>
  <si>
    <t>02i0N00000KqPagQAF</t>
  </si>
  <si>
    <t>Almeria - Almeria - CC Torrecardenas</t>
  </si>
  <si>
    <t>02i0N00000KqPahQAF</t>
  </si>
  <si>
    <t>02i0N00000KqPaiQAF</t>
  </si>
  <si>
    <t>Almeria - Almeria - CC. Mediterraneo</t>
  </si>
  <si>
    <t>02i0N00000KqPajQAF</t>
  </si>
  <si>
    <t>02i0N00000KqPakQAF</t>
  </si>
  <si>
    <t>Barcelona - Badalona - CC. Montigala</t>
  </si>
  <si>
    <t>02i0N00000KqPalQAF</t>
  </si>
  <si>
    <t>02i0N00000KqPamQAF</t>
  </si>
  <si>
    <t>LEVANTE SUR Y PREVENCION</t>
  </si>
  <si>
    <t>MURCIA CENTRAL</t>
  </si>
  <si>
    <t>B73534653</t>
  </si>
  <si>
    <t>02i0N00000KqWuvQAF</t>
  </si>
  <si>
    <t>MURCIA 2</t>
  </si>
  <si>
    <t>02i0N00000KqWuwQAF</t>
  </si>
  <si>
    <t>LORCA</t>
  </si>
  <si>
    <t>02i0N00000KqWuxQAF</t>
  </si>
  <si>
    <t>MAZARRON</t>
  </si>
  <si>
    <t>02i0N00000KqWuyQAF</t>
  </si>
  <si>
    <t>BETAPAN SL</t>
  </si>
  <si>
    <t>BETAPAN CENTRAL</t>
  </si>
  <si>
    <t>B35423037</t>
  </si>
  <si>
    <t>02i0N00000KqZNPQA3</t>
  </si>
  <si>
    <t>02i0N00000KqZNQQA3</t>
  </si>
  <si>
    <t>CARAVANAS VENDRELL SOCIEDAD LIMITADA</t>
  </si>
  <si>
    <t>CARAVANAS VENDRELL, SL - HeadQuarter</t>
  </si>
  <si>
    <t>B43492255</t>
  </si>
  <si>
    <t>02i0N00000KqaaZQAR</t>
  </si>
  <si>
    <t>02i0N00000KqaaaQAB</t>
  </si>
  <si>
    <t>X Fiber 200 Mbps con IP Fija 62.37.10.69</t>
  </si>
  <si>
    <t>BASKET ZARAGOZA 2002 SAD</t>
  </si>
  <si>
    <t>BASKET ZARAGOZA 2002 SAD - HeadQuarter</t>
  </si>
  <si>
    <t>A50913680</t>
  </si>
  <si>
    <t>02i0N00000KqdoyQAB</t>
  </si>
  <si>
    <t>02i0N00000Kqj5BQAR</t>
  </si>
  <si>
    <t>02i0N00000Kqj5CQAR</t>
  </si>
  <si>
    <t>02i0N00000Kqj5DQAR</t>
  </si>
  <si>
    <t>Correduria Concepcion s.l</t>
  </si>
  <si>
    <t>02i0N00000Kqj5EQAR</t>
  </si>
  <si>
    <t>02i0N00000Kqj5FQAR</t>
  </si>
  <si>
    <t>VETERINARIOS ARCAR SL</t>
  </si>
  <si>
    <t>VETERINARIOS ARCAR SL - HeadQuarter</t>
  </si>
  <si>
    <t>B96114335</t>
  </si>
  <si>
    <t>02i0N00000Kqj9DQAR</t>
  </si>
  <si>
    <t>02i0N00000Kqj9FQAR</t>
  </si>
  <si>
    <t>02i0N00000Kqj9GQAR</t>
  </si>
  <si>
    <t>EXTRAYSE SL</t>
  </si>
  <si>
    <t>EXTRAYSE SL - HeadQuarter</t>
  </si>
  <si>
    <t>SIDTEL CAT SL</t>
  </si>
  <si>
    <t>B60001047</t>
  </si>
  <si>
    <t>02i0N00000KqjJNQAZ</t>
  </si>
  <si>
    <t>JJJ INVERSIONES S.L</t>
  </si>
  <si>
    <t>JJJ INVERSIONES S.L - HeadQuarter</t>
  </si>
  <si>
    <t>B78964970</t>
  </si>
  <si>
    <t>02i0N00000KqnjUQAR</t>
  </si>
  <si>
    <t>PROYECTOS ELECTRICOS PROYELEC SL</t>
  </si>
  <si>
    <t>PROYECTOS ELECTRICOS PROYELEC SL - HeadQuarter</t>
  </si>
  <si>
    <t>B61029476</t>
  </si>
  <si>
    <t>02i0N00000KqnsRQAR</t>
  </si>
  <si>
    <t>AZUR CARGO SL</t>
  </si>
  <si>
    <t>Sede PRINCIPAL</t>
  </si>
  <si>
    <t>B05183835</t>
  </si>
  <si>
    <t>02i0N00000KqohLQAR</t>
  </si>
  <si>
    <t>02i0N00000KqohMQAR</t>
  </si>
  <si>
    <t>ADVOCATS I ECONOMISTES SCP</t>
  </si>
  <si>
    <t>ADVOCATS I ECONOMISTES SCP - HeadQuarter</t>
  </si>
  <si>
    <t>J25703232</t>
  </si>
  <si>
    <t>02i0N00000KqpRSQAZ</t>
  </si>
  <si>
    <t>Madrid - Madrid - CC Gavia (26)</t>
  </si>
  <si>
    <t>02i0N00000KqpkAQAR</t>
  </si>
  <si>
    <t>Madrid - Madrid - CC Gavia (101B)</t>
  </si>
  <si>
    <t>02i0N00000KqpkBQAR</t>
  </si>
  <si>
    <t>02i0N00000KqpkCQAR</t>
  </si>
  <si>
    <t>02i0N00000KqpkDQAR</t>
  </si>
  <si>
    <t>Madrid - Tres Cantos - CC Ciudad de Tres Cantos</t>
  </si>
  <si>
    <t>02i0N00000KqpkEQAR</t>
  </si>
  <si>
    <t>02i0N00000KqpkFQAR</t>
  </si>
  <si>
    <t>Burgos - Burgos - CC El Mirador</t>
  </si>
  <si>
    <t>02i0N00000KqpkGQAR</t>
  </si>
  <si>
    <t>02i0N00000KqpkHQAR</t>
  </si>
  <si>
    <t>Madrid - Madrid - CC Arturo Soria Plaza</t>
  </si>
  <si>
    <t>02i0N00000KqpkIQAR</t>
  </si>
  <si>
    <t>02i0N00000KqpkJQAR</t>
  </si>
  <si>
    <t>Madrid - Alcala - CC Alcala Magna</t>
  </si>
  <si>
    <t>02i0N00000KqpkKQAR</t>
  </si>
  <si>
    <t>02i0N00000KqpkLQAR</t>
  </si>
  <si>
    <t>Pontevedra - Vigo - CC Travesia</t>
  </si>
  <si>
    <t>02i0N00000KqpkMQAR</t>
  </si>
  <si>
    <t>02i0N00000KqpkNQAR</t>
  </si>
  <si>
    <t>Malaga - Malaga - CC Plaz Mayor</t>
  </si>
  <si>
    <t>02i0N00000KqpkOQAR</t>
  </si>
  <si>
    <t>02i0N00000KqpkPQAR</t>
  </si>
  <si>
    <t>Madrid - Villalba - CC. Los Valles</t>
  </si>
  <si>
    <t>02i0N00000KqpkQQAR</t>
  </si>
  <si>
    <t>Alicante - Eleche - CC L´aljub</t>
  </si>
  <si>
    <t>02i0N00000KqpkRQAR</t>
  </si>
  <si>
    <t>02i0N00000KqpkSQAR</t>
  </si>
  <si>
    <t>02i0N00000KqpkTQAR</t>
  </si>
  <si>
    <t>Barcelona - Hospitalet - CC Gran Via 2</t>
  </si>
  <si>
    <t>02i0N00000KqpkUQAR</t>
  </si>
  <si>
    <t>02i0N00000KqpkVQAR</t>
  </si>
  <si>
    <t>VISTA TRAVEL SA</t>
  </si>
  <si>
    <t>LAVADERO</t>
  </si>
  <si>
    <t>A18224089</t>
  </si>
  <si>
    <t>02i0N00000KqpmNQAR</t>
  </si>
  <si>
    <t>02i0N00000KqpmOQAR</t>
  </si>
  <si>
    <t>INDAXGAL S.L</t>
  </si>
  <si>
    <t>INDAXGAL S.L - HeadQuarter</t>
  </si>
  <si>
    <t>B09479023</t>
  </si>
  <si>
    <t>02i0N00000KqpveQAB</t>
  </si>
  <si>
    <t>02i0N00000KqpvfQAB</t>
  </si>
  <si>
    <t>REPUESTOS EL PURI SL</t>
  </si>
  <si>
    <t>REPUESTOS EL PURI SL - Campo de San Anton 1, local 1</t>
  </si>
  <si>
    <t>ANEVINIP, S.L.</t>
  </si>
  <si>
    <t>B14320212</t>
  </si>
  <si>
    <t>02i0N00000Kqq55QAB</t>
  </si>
  <si>
    <t>REPUESTOS EL PURI SL - Camino de Morente 46 - MONTORO</t>
  </si>
  <si>
    <t>02i0N00000Kqq56QAB</t>
  </si>
  <si>
    <t>REPUESTOS EL PURI SL - Avd. Andalucia 68 - PEÑARROYA</t>
  </si>
  <si>
    <t>02i0N00000Kqq57QAB</t>
  </si>
  <si>
    <t>REPUESTOS EL PURI SL - Cordoba Num 1 - RUTE</t>
  </si>
  <si>
    <t>02i0N00000Kqq58QAB</t>
  </si>
  <si>
    <t>REPUESTOS EL PURI SL - Avd. Zafiro S/N - CORDOBA</t>
  </si>
  <si>
    <t>02i0N00000Kqq59QAB</t>
  </si>
  <si>
    <t>REPUESTOS EL PURI SL - Avd Marques de Santillana 88 - HINOJOSA DEL DUQUE</t>
  </si>
  <si>
    <t>02i0N00000Kqq5AQAR</t>
  </si>
  <si>
    <t>X Security 200 - IP FIJA SERVIDOR WEB 149.36.248.2</t>
  </si>
  <si>
    <t>REPUESTOS EL PURI SL - HeadQuarter</t>
  </si>
  <si>
    <t>02i0N00000Kqq5BQAR</t>
  </si>
  <si>
    <t>ORVIPAL TRANS SOCIEDAD LIMITADA</t>
  </si>
  <si>
    <t>ORVIPAL TRANS SL - HeadQuarter</t>
  </si>
  <si>
    <t>B73744427</t>
  </si>
  <si>
    <t>02i0N00000KqrTPQAZ</t>
  </si>
  <si>
    <t>02i0N00000KqrTQQAZ</t>
  </si>
  <si>
    <t>EMBUTIDOS SOLA SA</t>
  </si>
  <si>
    <t>EMBUTIDOS SOLÀ SA - HeadQuarter</t>
  </si>
  <si>
    <t>A08338493</t>
  </si>
  <si>
    <t>02i0N00000KqsTaQAJ</t>
  </si>
  <si>
    <t>02i0N00000KqsTbQAJ</t>
  </si>
  <si>
    <t>ACACIA TECHNOLOGIES SL</t>
  </si>
  <si>
    <t>ACACIA TECHNOLOGIES SL - HeadQuarter</t>
  </si>
  <si>
    <t>B62415252</t>
  </si>
  <si>
    <t>02i0N00000KqtCfQAJ</t>
  </si>
  <si>
    <t>SONORIZACIONES AUDIOSOL, S.L.</t>
  </si>
  <si>
    <t>SONORIZACIONES AUDIOSOL, S.L. - HeadQuarter</t>
  </si>
  <si>
    <t>B81534653</t>
  </si>
  <si>
    <t>02i0N00000KqtoFQAR</t>
  </si>
  <si>
    <t>SEGURMAS ASESORES-CONSULTORES SL</t>
  </si>
  <si>
    <t>SEGURMAS ASESORES CONSULTORES SL - HeadQuarter</t>
  </si>
  <si>
    <t>B19285501</t>
  </si>
  <si>
    <t>02i0N00000KqupEQAR</t>
  </si>
  <si>
    <t>02i0N00000KqupFQAR</t>
  </si>
  <si>
    <t>02i0N00000KqupGQAR</t>
  </si>
  <si>
    <t>02i0N00000KqupHQAR</t>
  </si>
  <si>
    <t>02i0N00000KqupIQAR</t>
  </si>
  <si>
    <t>02i0N00000KqvjiQAB</t>
  </si>
  <si>
    <t>TBCV LOGISTICS SL B62390711</t>
  </si>
  <si>
    <t>TBCV LOGISTICS SL B62390711 SEDE SEGUR PLANTA 1</t>
  </si>
  <si>
    <t>B62390711</t>
  </si>
  <si>
    <t>02i0N00000KuYNPQA3</t>
  </si>
  <si>
    <t>TBCV LOGISTICS SL B62390711 PLANTA 3</t>
  </si>
  <si>
    <t>02i0N00000KuYNQQA3</t>
  </si>
  <si>
    <t>PALBROKER TELECOMUNICACIONS SL</t>
  </si>
  <si>
    <t>PALBROKER TELECOMUNICACIONS SL - HeadQuarter</t>
  </si>
  <si>
    <t>B17818055</t>
  </si>
  <si>
    <t>02i0N00000Kyew6QAB</t>
  </si>
  <si>
    <t>FERRETERIA INDUSTRIAS Y MADERAS HERMANOS SANCHEZ</t>
  </si>
  <si>
    <t>sede 1</t>
  </si>
  <si>
    <t>B05205406</t>
  </si>
  <si>
    <t>02i0N00000L2n88QAB</t>
  </si>
  <si>
    <t>sede 2</t>
  </si>
  <si>
    <t>02i0N00000L2n89QAB</t>
  </si>
  <si>
    <t>sede 3</t>
  </si>
  <si>
    <t>02i0N00000L2n8AQAR</t>
  </si>
  <si>
    <t>sede 4</t>
  </si>
  <si>
    <t>02i0N00000L2n8BQAR</t>
  </si>
  <si>
    <t>YMAGIS SPAIN SLU</t>
  </si>
  <si>
    <t>YELMO BARICENTRO</t>
  </si>
  <si>
    <t>B65843443</t>
  </si>
  <si>
    <t>02i0N00000L2oTsQAJ</t>
  </si>
  <si>
    <t>Autocine Star (Pinedo)</t>
  </si>
  <si>
    <t>02i0N00000L2oTtQAJ</t>
  </si>
  <si>
    <t>02i0N00000L2rIBQAZ</t>
  </si>
  <si>
    <t>02i0N00000L2rICQAZ</t>
  </si>
  <si>
    <t>OZONE BOWLING MADRID SL</t>
  </si>
  <si>
    <t>OZONE BOWLING MADRID SL - HeadQuarter</t>
  </si>
  <si>
    <t>TELMASUR  - NARANJA COMUNICACIONES</t>
  </si>
  <si>
    <t>B42580126</t>
  </si>
  <si>
    <t>02i0N00000L2wgmQAB</t>
  </si>
  <si>
    <t>VISA GLOBAL LOGISTICS SL</t>
  </si>
  <si>
    <t>VISA GLOBAL LOGISTICS SL - HeadQuarter</t>
  </si>
  <si>
    <t>B65064651</t>
  </si>
  <si>
    <t>02i0N00000L6pmkQAB</t>
  </si>
  <si>
    <t>02i0N00000L6pmlQAB</t>
  </si>
  <si>
    <t>02i0N00000L6pmmQAB</t>
  </si>
  <si>
    <t>02i0N00000L6pmnQAB</t>
  </si>
  <si>
    <t>02i0N00000L6pmoQAB</t>
  </si>
  <si>
    <t>02i0N00000L6pmpQAB</t>
  </si>
  <si>
    <t>02i0N00000L6pmqQAB</t>
  </si>
  <si>
    <t>02i0N00000L6pmrQAB</t>
  </si>
  <si>
    <t>02i0N00000L6pmsQAB</t>
  </si>
  <si>
    <t>02i0N00000L6pmtQAB</t>
  </si>
  <si>
    <t>02i0N00000L6pmuQAB</t>
  </si>
  <si>
    <t>02i0N00000L6pmvQAB</t>
  </si>
  <si>
    <t>02i0N00000L6pmwQAB</t>
  </si>
  <si>
    <t>02i0N00000L6pmxQAB</t>
  </si>
  <si>
    <t>02i0N00000L6pmyQAB</t>
  </si>
  <si>
    <t>GRANTUR XXI SL</t>
  </si>
  <si>
    <t>SEDE 1 GRANTUR</t>
  </si>
  <si>
    <t>B74317652</t>
  </si>
  <si>
    <t>02i0N00000L6x5CQAR</t>
  </si>
  <si>
    <t>SEDE 2 GRANTOUR</t>
  </si>
  <si>
    <t>02i0N00000L6x8DQAR</t>
  </si>
  <si>
    <t>02i0N00000LGMpMQAX</t>
  </si>
  <si>
    <t>vista mecanica</t>
  </si>
  <si>
    <t>02i0N00000LGZ79QAH</t>
  </si>
  <si>
    <t>EVA VILAS BARROS</t>
  </si>
  <si>
    <t>02i0N00000LGZAeQAP</t>
  </si>
  <si>
    <t>Talleres Barderá</t>
  </si>
  <si>
    <t>Talleres Barderá - HeadQuarter</t>
  </si>
  <si>
    <t>B82249863</t>
  </si>
  <si>
    <t>02i0N00000LGaB5QAL</t>
  </si>
  <si>
    <t>02i0N00000LGaB6QAL</t>
  </si>
  <si>
    <t>02i0N00000LGaB7QAL</t>
  </si>
  <si>
    <t>FAPRICELA INDUSTRIA DE TREFILARIA, S.A.</t>
  </si>
  <si>
    <t>María de Molina</t>
  </si>
  <si>
    <t>N0101466A</t>
  </si>
  <si>
    <t>02i0N00000LGfF1QAL</t>
  </si>
  <si>
    <t>X Fiber 200 Mbps - NEBA sin IP Fija</t>
  </si>
  <si>
    <t>GEORGE NITA</t>
  </si>
  <si>
    <t>02i0N00000LGfMCQA1</t>
  </si>
  <si>
    <t>ESTUDIOS ZARAGOZA S.L.</t>
  </si>
  <si>
    <t>MENTORIZA</t>
  </si>
  <si>
    <t>B50323120</t>
  </si>
  <si>
    <t>02i0N00000LGjyjQAD</t>
  </si>
  <si>
    <t>02i0N00000LGjykQAD</t>
  </si>
  <si>
    <t>PIQUER ENSEÑANZA Y FORMACIÓN</t>
  </si>
  <si>
    <t>02i0N00000LGjylQAD</t>
  </si>
  <si>
    <t>02i0N00000LGjymQAD</t>
  </si>
  <si>
    <t>02i0N00000LGjynQAD</t>
  </si>
  <si>
    <t>BOMONTEC TECNOLOGIAS, S.L.</t>
  </si>
  <si>
    <t>BOMONTEC TECNOLOGIAS, S.L. - HeadQuarter</t>
  </si>
  <si>
    <t>B83820696</t>
  </si>
  <si>
    <t>02i0N00000LGkUrQAL</t>
  </si>
  <si>
    <t>02i0N00000LGkUsQAL</t>
  </si>
  <si>
    <t>02i0N00000LGkUtQAL</t>
  </si>
  <si>
    <t>02i0N00000LGkUuQAL</t>
  </si>
  <si>
    <t>02i0N00000LGkUvQAL</t>
  </si>
  <si>
    <t>The English Centre Valterna</t>
  </si>
  <si>
    <t>02i0N00000LGpPoQAL</t>
  </si>
  <si>
    <t>SCHUTZ IBERICA SL B43434711</t>
  </si>
  <si>
    <t>SCHUTZ IBERICA XPRIVACY</t>
  </si>
  <si>
    <t>B43434711</t>
  </si>
  <si>
    <t>02i0N00000LGpQyQAL</t>
  </si>
  <si>
    <t>SCHUTZ IBERICA PLA DE SANTA MARIA</t>
  </si>
  <si>
    <t>02i0N00000LGpQzQAL</t>
  </si>
  <si>
    <t>Larrosa</t>
  </si>
  <si>
    <t>02i0N00000LGqxkQAD</t>
  </si>
  <si>
    <t>SELVA VENTURA PENEDES SL B55288112</t>
  </si>
  <si>
    <t>SELVA VENTURA PENEDES SL SEDE CALAFELL</t>
  </si>
  <si>
    <t>B55288112</t>
  </si>
  <si>
    <t>02i0N00000LGrVPQA1</t>
  </si>
  <si>
    <t>SELVA VENTURA PENEDES SL VENDRELL</t>
  </si>
  <si>
    <t>02i0N00000LGrVQQA1</t>
  </si>
  <si>
    <t>Galimotor Racing SL</t>
  </si>
  <si>
    <t>Galimotor</t>
  </si>
  <si>
    <t>B36330645</t>
  </si>
  <si>
    <t>02i0N00000LGunxQAD</t>
  </si>
  <si>
    <t>GLOBAL SHAKAN SL</t>
  </si>
  <si>
    <t>Global Sede Blanca de Navarra</t>
  </si>
  <si>
    <t>B88020946</t>
  </si>
  <si>
    <t>02i0N00000LGvcUQAT</t>
  </si>
  <si>
    <t>02i0N00000LGzU6QAL</t>
  </si>
  <si>
    <t>Stratus Technologies España, S.A.</t>
  </si>
  <si>
    <t>Stratus Technologies España, S.A. - HeadQuarter</t>
  </si>
  <si>
    <t>A82264185</t>
  </si>
  <si>
    <t>02i0N00000LGzjAQAT</t>
  </si>
  <si>
    <t>TUVA TEXTIL SL B43649516</t>
  </si>
  <si>
    <t>TUVA TEXTIL BARCELONA</t>
  </si>
  <si>
    <t>B43649516</t>
  </si>
  <si>
    <t>02i0N00000LH1nUQAT</t>
  </si>
  <si>
    <t>02i0N00000LH1nVQAT</t>
  </si>
  <si>
    <t>02i0N00000LHHWKQA5</t>
  </si>
  <si>
    <t>TGW IBERICA SISTEMAS LOGISTICOS SL</t>
  </si>
  <si>
    <t>TGW TORDERA</t>
  </si>
  <si>
    <t>B63315808</t>
  </si>
  <si>
    <t>02i0N00000LHHq2QAH</t>
  </si>
  <si>
    <t>TGW SEDE ELCHE TEMPE SA</t>
  </si>
  <si>
    <t>02i0N00000LHHq3QAH</t>
  </si>
  <si>
    <t>ADVENTUR TURISMO ACTIVO SL</t>
  </si>
  <si>
    <t>ADVENTUR TURISMO ACTIVO SL - SEDE 1</t>
  </si>
  <si>
    <t>B87560942</t>
  </si>
  <si>
    <t>02i0N00000LHK9sQAH</t>
  </si>
  <si>
    <t>ADVENTUR TURISMO ACTIVO SL - SEDE 2</t>
  </si>
  <si>
    <t>02i0N00000LHK9tQAH</t>
  </si>
  <si>
    <t>ADVENTUR TURISMO ACTIVO SL - SEDE 3</t>
  </si>
  <si>
    <t>02i0N00000LHK9uQAH</t>
  </si>
  <si>
    <t>02i0N00000LHjGpQAL</t>
  </si>
  <si>
    <t>UCC Amposta</t>
  </si>
  <si>
    <t>02i0N00000LHksmQAD</t>
  </si>
  <si>
    <t>02i0N00000LHuJJQA1</t>
  </si>
  <si>
    <t>VOPI 4 SA.</t>
  </si>
  <si>
    <t>VOPI 4 SA</t>
  </si>
  <si>
    <t>A59345702</t>
  </si>
  <si>
    <t>02i0N00000LHz5OQAT</t>
  </si>
  <si>
    <t>VOPI 4 SA - SEDE 2</t>
  </si>
  <si>
    <t>02i0N00000LHz5PQAT</t>
  </si>
  <si>
    <t>Centro de Formacion FP Sanitex SL</t>
  </si>
  <si>
    <t>Sanitex</t>
  </si>
  <si>
    <t>B36832335</t>
  </si>
  <si>
    <t>02i0N00000LHzOEQA1</t>
  </si>
  <si>
    <t>02i0N00000LIF8nQAH</t>
  </si>
  <si>
    <t>02i0N00000LIVHWQA5</t>
  </si>
  <si>
    <t>02i0N00000LJ6urQAD</t>
  </si>
  <si>
    <t>02i0N00000I3wpuQAB</t>
  </si>
  <si>
    <t>02i0N00000LJ6usQAD</t>
  </si>
  <si>
    <t>02i0N00000I3wpvQAB</t>
  </si>
  <si>
    <t>02i0N00000LJ6utQAD</t>
  </si>
  <si>
    <t>02i0N00000I3wpwQAB</t>
  </si>
  <si>
    <t>02i0N00000LJ6uuQAD</t>
  </si>
  <si>
    <t>02i0N00000I3wpxQAB</t>
  </si>
  <si>
    <t>02i0N00000LJ6uvQAD</t>
  </si>
  <si>
    <t>02i0N00000I3wpyQAB</t>
  </si>
  <si>
    <t>02i0N00000LJ6uwQAD</t>
  </si>
  <si>
    <t>02i0N00000I3wpzQAB</t>
  </si>
  <si>
    <t>02i0N00000LJ6uxQAD</t>
  </si>
  <si>
    <t>02i0N00000I3wq0QAB</t>
  </si>
  <si>
    <t>02i0N00000LJ6uyQAD</t>
  </si>
  <si>
    <t>02i0N00000MhljAQAR</t>
  </si>
  <si>
    <t>02i0N00000LJ6uzQAD</t>
  </si>
  <si>
    <t>02i0N00000LJ6v0QAD</t>
  </si>
  <si>
    <t>02i0N00000LJ6v1QAD</t>
  </si>
  <si>
    <t>02i0N00000LJ6v2QAD</t>
  </si>
  <si>
    <t>02i0N00000LJ6v3QAD</t>
  </si>
  <si>
    <t>02i0N00000LJ6v4QAD</t>
  </si>
  <si>
    <t>02i0N00000LJ6v5QAD</t>
  </si>
  <si>
    <t>CIBER IT INGENIERIA I TELECOMUNICACIONES L</t>
  </si>
  <si>
    <t>PSM BARON DE CARCER</t>
  </si>
  <si>
    <t>ZARZEÑO Y GONZALEZ (ZARGOTEL)</t>
  </si>
  <si>
    <t>B98944457</t>
  </si>
  <si>
    <t>02i0N00000LJG4mQAH</t>
  </si>
  <si>
    <t>02i0N00000LJG4nQAH</t>
  </si>
  <si>
    <t>LIFT-TECHNIK SA</t>
  </si>
  <si>
    <t>LIFT-TECHNIK SA - HeadQuarter</t>
  </si>
  <si>
    <t>A16165755</t>
  </si>
  <si>
    <t>02i0N00000LJOAcQAP</t>
  </si>
  <si>
    <t>Atec Brunete</t>
  </si>
  <si>
    <t>02i0N00000LJOZNQA5</t>
  </si>
  <si>
    <t>02i0N00000LJOiFQAX</t>
  </si>
  <si>
    <t>02i0N00000LJOjhQAH</t>
  </si>
  <si>
    <t>02i0N00000LJOjjQAH</t>
  </si>
  <si>
    <t>02i0N00000LJOjkQAH</t>
  </si>
  <si>
    <t>02i0N00000LJOjlQAH</t>
  </si>
  <si>
    <t>CARRETILLAS Y MANUTENCION NAVARRA S.L.L.</t>
  </si>
  <si>
    <t>CARMAN HUARTE</t>
  </si>
  <si>
    <t>B31703598</t>
  </si>
  <si>
    <t>02i0N00000LJSp6QAH</t>
  </si>
  <si>
    <t>CARMAN  - CALAHORRA</t>
  </si>
  <si>
    <t>02i0N00000LJSp7QAH</t>
  </si>
  <si>
    <t>BEATIFUL BEAUTY SL</t>
  </si>
  <si>
    <t>DORSIA Getafe</t>
  </si>
  <si>
    <t>B86468170</t>
  </si>
  <si>
    <t>02i0N00000LJTVsQAP</t>
  </si>
  <si>
    <t>GRUPO ACTIVA DEPORTE Y SALUD SL</t>
  </si>
  <si>
    <t>DORSIA Sevilla</t>
  </si>
  <si>
    <t>B91999854</t>
  </si>
  <si>
    <t>02i0N00000LJThhQAH</t>
  </si>
  <si>
    <t>Zinkdo Digital SLU</t>
  </si>
  <si>
    <t>Zinkdo Digital SLU - HeadQuarter</t>
  </si>
  <si>
    <t>B66028309</t>
  </si>
  <si>
    <t>02i0N00000LJTzPQAX</t>
  </si>
  <si>
    <t>02i0N00000LJUSxQAP</t>
  </si>
  <si>
    <t>02i0N000006MIf4QAG</t>
  </si>
  <si>
    <t>02i0N00000LJUSyQAP</t>
  </si>
  <si>
    <t>02i0N000006MIf5QAG</t>
  </si>
  <si>
    <t>02i0N00000LJUSzQAP</t>
  </si>
  <si>
    <t>02i0N000006MIf6QAG</t>
  </si>
  <si>
    <t>MARINE SERVICE MEDITERRANEAN SL</t>
  </si>
  <si>
    <t>MARINE SERVICE SEDE COURE</t>
  </si>
  <si>
    <t>B43335025</t>
  </si>
  <si>
    <t>02i0N00000LJWycQAH</t>
  </si>
  <si>
    <t>MARINE SERVICE PUERTO</t>
  </si>
  <si>
    <t>02i0N00000LJWydQAH</t>
  </si>
  <si>
    <t>MARCRIMI GIRONA SL</t>
  </si>
  <si>
    <t>DORSIA Girona</t>
  </si>
  <si>
    <t>B66325309</t>
  </si>
  <si>
    <t>02i0N00000LJleQQAT</t>
  </si>
  <si>
    <t>BENIMACLET TELEFONOS Y COMUNICACIONES S.L.</t>
  </si>
  <si>
    <t>B97060990</t>
  </si>
  <si>
    <t>02i0N00000LJqJlQAL</t>
  </si>
  <si>
    <t>02i0N00000LJqJmQAL</t>
  </si>
  <si>
    <t>02i0N00000LJqPgQAL</t>
  </si>
  <si>
    <t>02i0N00000LJr07QAD</t>
  </si>
  <si>
    <t>02i0N00000I3mRGQAZ</t>
  </si>
  <si>
    <t>02i0N00000LK7t2QAD</t>
  </si>
  <si>
    <t>02i0N00000LK7t3QAD</t>
  </si>
  <si>
    <t>02i0N00000LK7t4QAD</t>
  </si>
  <si>
    <t>02i0N00000LK7t5QAD</t>
  </si>
  <si>
    <t>02i0N00000LK7t6QAD</t>
  </si>
  <si>
    <t>02i0N00000LK7t7QAD</t>
  </si>
  <si>
    <t>02i0N00000LfPDdQAN</t>
  </si>
  <si>
    <t>MD MADRID VILCHES</t>
  </si>
  <si>
    <t>02i0N00000LfXijQAF</t>
  </si>
  <si>
    <t>ORGANIZACION MUNDIAL DE TURISMO</t>
  </si>
  <si>
    <t>UNWTO</t>
  </si>
  <si>
    <t>N0011499A</t>
  </si>
  <si>
    <t>02i0N00000Lfcv8QAB</t>
  </si>
  <si>
    <t>02i0N00000Lfcv9QAB</t>
  </si>
  <si>
    <t>SOBRINO G SA</t>
  </si>
  <si>
    <t>Almacen Sobrino GSA</t>
  </si>
  <si>
    <t>A36030138</t>
  </si>
  <si>
    <t>02i0N00000Lfd0eQAB</t>
  </si>
  <si>
    <t>02i0N00000LfdJEQAZ</t>
  </si>
  <si>
    <t>amador de los rios oficina</t>
  </si>
  <si>
    <t>02i0N00000LfdJFQAZ</t>
  </si>
  <si>
    <t>02i0N00000Lfrf9QAB</t>
  </si>
  <si>
    <t>02i0N00000Lfrf8QAB</t>
  </si>
  <si>
    <t>02i0N00000LfxX2QAJ</t>
  </si>
  <si>
    <t>OTSU</t>
  </si>
  <si>
    <t>OTSU Valencia</t>
  </si>
  <si>
    <t>B53769881</t>
  </si>
  <si>
    <t>02i0N00000Lg18AQAR</t>
  </si>
  <si>
    <t>UNION FERRETERA ASTUR SL</t>
  </si>
  <si>
    <t>UNION FERRETERA ASTUR SL - HeadQuarter</t>
  </si>
  <si>
    <t>B33340993</t>
  </si>
  <si>
    <t>02i0N00000Lg28LQAR</t>
  </si>
  <si>
    <t>AREA DE SERVICIO CAPARROSO SL</t>
  </si>
  <si>
    <t>AREA DE SERVICIO CAPARROSO SL - HeadQuarter</t>
  </si>
  <si>
    <t>B71283162</t>
  </si>
  <si>
    <t>02i0N00000Lg2GdQAJ</t>
  </si>
  <si>
    <t>02i0N00000MgsvIQAR</t>
  </si>
  <si>
    <t>CENTRO MEDICO COSTA OESTE</t>
  </si>
  <si>
    <t>CENTRO MEDICO COSTA OESTE - HeadQuarter</t>
  </si>
  <si>
    <t>B11075017</t>
  </si>
  <si>
    <t>02i0N00000Mgu25QAB</t>
  </si>
  <si>
    <t>02i0N00000Mgu26QAB</t>
  </si>
  <si>
    <t>CV 2019</t>
  </si>
  <si>
    <t>02i0N00000Mh03iQAB</t>
  </si>
  <si>
    <t>02i0N00000Mh03jQAB</t>
  </si>
  <si>
    <t>02i0N00000Mh03kQAB</t>
  </si>
  <si>
    <t>TOPCRET TECNOLOGIA REVESTIMIENTO S.L</t>
  </si>
  <si>
    <t>B63700074</t>
  </si>
  <si>
    <t>02i0N00000Mh0BNQAZ</t>
  </si>
  <si>
    <t>BARBERA DEL VALLES</t>
  </si>
  <si>
    <t>02i0N00000Mh0BOQAZ</t>
  </si>
  <si>
    <t>Argania Travel s.l</t>
  </si>
  <si>
    <t>Central</t>
  </si>
  <si>
    <t>B90338104</t>
  </si>
  <si>
    <t>02i0N00000Mh0FVQAZ</t>
  </si>
  <si>
    <t>02i0N00000Mh0FWQAZ</t>
  </si>
  <si>
    <t>02i0N00000Mh0FXQAZ</t>
  </si>
  <si>
    <t>02i0N00000Mh0FYQAZ</t>
  </si>
  <si>
    <t>STONEX SHOW LIGHTING SL UNIPERSONAL</t>
  </si>
  <si>
    <t>STONEX SHOW LIGHTING SL UNIPERSONAL - HeadQuarter</t>
  </si>
  <si>
    <t>B86467669</t>
  </si>
  <si>
    <t>02i0N00000Mh0ZkQAJ</t>
  </si>
  <si>
    <t>02i0N00000Mh0ZlQAJ</t>
  </si>
  <si>
    <t>ARENA ALICANTE SA</t>
  </si>
  <si>
    <t>ARENA ALICANTE SA - HeadQuarter</t>
  </si>
  <si>
    <t>NASERTEL LEVANTE SL</t>
  </si>
  <si>
    <t>A54098439</t>
  </si>
  <si>
    <t>02i0N00000Mh1yoQAB</t>
  </si>
  <si>
    <t>[DORSIA Manresa] MANBEAUTY SL</t>
  </si>
  <si>
    <t>DORSIA Manresa</t>
  </si>
  <si>
    <t>B67001271</t>
  </si>
  <si>
    <t>02i0N00000Mh21OQAR</t>
  </si>
  <si>
    <t>CERQUIDO ELECTRODOMESTICOS Y SUMINISTROS</t>
  </si>
  <si>
    <t>CERQUIDO ELECTRODOMESTICOS Y SUMINISTROS - HeadQuarter</t>
  </si>
  <si>
    <t>B36424810</t>
  </si>
  <si>
    <t>02i0N00000Mh2reQAB</t>
  </si>
  <si>
    <t>[ DORSIA Lorca ] Adelfospeke S.L.</t>
  </si>
  <si>
    <t>[ DORSIA Lorca ] Adelfospeke S.L. - HeadQuarter</t>
  </si>
  <si>
    <t>B05536990</t>
  </si>
  <si>
    <t>02i0N00000Mh3U8QAJ</t>
  </si>
  <si>
    <t>RP MECATRONICA</t>
  </si>
  <si>
    <t>RP MECATRONICA - HeadQuarter</t>
  </si>
  <si>
    <t>B87300919</t>
  </si>
  <si>
    <t>02i0N00000Mh3VfQAJ</t>
  </si>
  <si>
    <t>02i0N00000Mh3VgQAJ</t>
  </si>
  <si>
    <t>02i0N00000Mh3VhQAJ</t>
  </si>
  <si>
    <t>ROYAL CLEAN SL</t>
  </si>
  <si>
    <t>ROYAL CLEAN SL - HeadQuarter</t>
  </si>
  <si>
    <t>B47541123</t>
  </si>
  <si>
    <t>02i0N00000MhAp0QAF</t>
  </si>
  <si>
    <t>02i0N00000MhAp1QAF</t>
  </si>
  <si>
    <t>ECKERMAN IMPLANT SLU</t>
  </si>
  <si>
    <t>ECKERMAN IMPLANT SLU - HeadQuarter</t>
  </si>
  <si>
    <t>B42573485</t>
  </si>
  <si>
    <t>02i0N00000MhPtsQAF</t>
  </si>
  <si>
    <t>02i0N00000MhPttQAF</t>
  </si>
  <si>
    <t>02i0N00000MhPtuQAF</t>
  </si>
  <si>
    <t>02i0N00000MhPtvQAF</t>
  </si>
  <si>
    <t>02i0N00000MhPtwQAF</t>
  </si>
  <si>
    <t>TROFEC, S.A.</t>
  </si>
  <si>
    <t>TROFEC, S.A. - HeadQuarter</t>
  </si>
  <si>
    <t>A48187348</t>
  </si>
  <si>
    <t>02i0N00000MhQhtQAF</t>
  </si>
  <si>
    <t>02i0N00000MhTKbQAN</t>
  </si>
  <si>
    <t>02i0N00000MhTuyQAF</t>
  </si>
  <si>
    <t>02i0N00000MhTuzQAF</t>
  </si>
  <si>
    <t>Selles García María Antonia</t>
  </si>
  <si>
    <t>Apartamento</t>
  </si>
  <si>
    <t>20158725F</t>
  </si>
  <si>
    <t>02i0N00000MhW1wQAF</t>
  </si>
  <si>
    <t>SALESLAND SL</t>
  </si>
  <si>
    <t>SALESLAND SL - HeadQuarter</t>
  </si>
  <si>
    <t>B82738675</t>
  </si>
  <si>
    <t>02i0N00000MhbC6QAJ</t>
  </si>
  <si>
    <t>Salesland</t>
  </si>
  <si>
    <t>02i0N00000MhbC7QAJ</t>
  </si>
  <si>
    <t>Salesland SL</t>
  </si>
  <si>
    <t>02i0N00000MhbC8QAJ</t>
  </si>
  <si>
    <t>JULIO MARCILLA</t>
  </si>
  <si>
    <t>02i0N00000MhbVcQAJ</t>
  </si>
  <si>
    <t>ARTIGESTIO SL</t>
  </si>
  <si>
    <t>ARTIGESTIO SL XUCOM</t>
  </si>
  <si>
    <t>B66372467</t>
  </si>
  <si>
    <t>02i0N00000MhhuEQAR</t>
  </si>
  <si>
    <t>02i0N00000MhhuFQAR</t>
  </si>
  <si>
    <t>Gecival SL</t>
  </si>
  <si>
    <t>Gecival SL - HeadQuarter</t>
  </si>
  <si>
    <t>B46563623</t>
  </si>
  <si>
    <t>02i0N00000MhvPNQAZ</t>
  </si>
  <si>
    <t>02i0N00000MhvPOQAZ</t>
  </si>
  <si>
    <t>02i0N00000MhvPPQAZ</t>
  </si>
  <si>
    <t>02i0N00000MhvPQQAZ</t>
  </si>
  <si>
    <t>02i0N00000MhvPRQAZ</t>
  </si>
  <si>
    <t>02i0N00000MhvPSQAZ</t>
  </si>
  <si>
    <t>SEMARPLAST SL</t>
  </si>
  <si>
    <t>SEMARPLAST SL - HeadQuarter</t>
  </si>
  <si>
    <t>B53175188</t>
  </si>
  <si>
    <t>02i0N00000MhwlDQAR</t>
  </si>
  <si>
    <t>MUEBLES DE COCINA Y BAÑO HERMANOS CASADO SL</t>
  </si>
  <si>
    <t>MUEBLES DE COCINA Y BAÑO HERMANOS CASADO SL - HeadQuarter</t>
  </si>
  <si>
    <t>B50619725</t>
  </si>
  <si>
    <t>02i0N00000Mi4AoQAJ</t>
  </si>
  <si>
    <t>SEDE 2 SENERGIN</t>
  </si>
  <si>
    <t>02i0N00000Mi5FkQAJ</t>
  </si>
  <si>
    <t>S&amp;T BCN 33 SL  sede Barcelona</t>
  </si>
  <si>
    <t>S&amp;T BCN 33 SL  sede Barcelona - HeadQuarter</t>
  </si>
  <si>
    <t>B66845447</t>
  </si>
  <si>
    <t>02i0N00000Mi7fBQAR</t>
  </si>
  <si>
    <t>S&amp;T BCN 33 SL sede Canet de Mar</t>
  </si>
  <si>
    <t>02i0N00000Mi7fCQAR</t>
  </si>
  <si>
    <t>02i0N00000Mi7fDQAR</t>
  </si>
  <si>
    <t>02i0N00000Mi7fEQAR</t>
  </si>
  <si>
    <t>MARBORI SL</t>
  </si>
  <si>
    <t>MARBORI SL - HeadQuarter</t>
  </si>
  <si>
    <t>B58408543</t>
  </si>
  <si>
    <t>02i0N00000Mi7uzQAB</t>
  </si>
  <si>
    <t>MD MADRID JUAN MONTALVO</t>
  </si>
  <si>
    <t>02i0N00000Mi8JfQAJ</t>
  </si>
  <si>
    <t>02i0N00000MiFksQAF</t>
  </si>
  <si>
    <t>ARENAL GESTION ALQUILER SL</t>
  </si>
  <si>
    <t>ARENAL GESTION ALQUILER SL - HeadQuarter</t>
  </si>
  <si>
    <t>TELECONCEPT SL</t>
  </si>
  <si>
    <t>B54602388</t>
  </si>
  <si>
    <t>02i0N00000MiLktQAF</t>
  </si>
  <si>
    <t>ALBA I SOLIGUER ASSOCIATS SL</t>
  </si>
  <si>
    <t>ALBA I SOLIGUER ASSOCIATS SL - HeadQuarter</t>
  </si>
  <si>
    <t>B17535568</t>
  </si>
  <si>
    <t>02i0N00000MiMKhQAN</t>
  </si>
  <si>
    <t>02i0N00000MiMKiQAN</t>
  </si>
  <si>
    <t>Sede Amador de los rios</t>
  </si>
  <si>
    <t>02i0N00000MiYX9QAN</t>
  </si>
  <si>
    <t>IPALUX</t>
  </si>
  <si>
    <t>SEDE IPALUX</t>
  </si>
  <si>
    <t>B74352089</t>
  </si>
  <si>
    <t>02i0N00000MinLtQAJ</t>
  </si>
  <si>
    <t>INEK INGENIERIA Y CONSULTORIA SOCIEDAD LIMITADA</t>
  </si>
  <si>
    <t>INEK INGENIERIA Y CONSULTORIA SOCIEDAD LIMITADA - HeadQuarter</t>
  </si>
  <si>
    <t>B95697397</t>
  </si>
  <si>
    <t>02i0N00000MivRaQAJ</t>
  </si>
  <si>
    <t>MONJORA SA</t>
  </si>
  <si>
    <t>MONJORA SA - HeadQuarter</t>
  </si>
  <si>
    <t>A17115239</t>
  </si>
  <si>
    <t>02i0N00000MizL7QAJ</t>
  </si>
  <si>
    <t>SEÑALIZACIONES ROSES SL</t>
  </si>
  <si>
    <t>Roses_Cullera</t>
  </si>
  <si>
    <t>B96424809</t>
  </si>
  <si>
    <t>02i0N00000MjVzcQAF</t>
  </si>
  <si>
    <t>INGREMIC SL</t>
  </si>
  <si>
    <t>INGREMIC SEDE 1 CARRETERA BARCELONA</t>
  </si>
  <si>
    <t>B65197584</t>
  </si>
  <si>
    <t>02i0N00000MjWEcQAN</t>
  </si>
  <si>
    <t>02i0N00000MjaPeQAJ</t>
  </si>
  <si>
    <t>02i0N00000MjaRBQAZ</t>
  </si>
  <si>
    <t>OT LOGISTIC VALLES SL</t>
  </si>
  <si>
    <t>OT LOGISTIC VALLES SL - HeadQuarter</t>
  </si>
  <si>
    <t>B63446611</t>
  </si>
  <si>
    <t>02i0N00000Mjk1fQAB</t>
  </si>
  <si>
    <t>API_Registration_B88268610</t>
  </si>
  <si>
    <t>Tienda</t>
  </si>
  <si>
    <t>B88268610</t>
  </si>
  <si>
    <t>02i0N00000MjnarQAB</t>
  </si>
  <si>
    <t>02i0N00000MjnasQAB</t>
  </si>
  <si>
    <t>02i0N00000MjnatQAB</t>
  </si>
  <si>
    <t>Bobastro 2000 SL</t>
  </si>
  <si>
    <t>Bobastro 2000 SL - HeadQuarter</t>
  </si>
  <si>
    <t>MAXIMOVIL PLUS SL</t>
  </si>
  <si>
    <t>B92105865</t>
  </si>
  <si>
    <t>02i0N00000MjniCQAR</t>
  </si>
  <si>
    <t>02i0N00000MjniEQAR</t>
  </si>
  <si>
    <t>CASTELLANA ABOGADOS DESPACHO</t>
  </si>
  <si>
    <t>RAFAEL SALGADO 9</t>
  </si>
  <si>
    <t>B83866525</t>
  </si>
  <si>
    <t>02i0N00000MjtESQAZ</t>
  </si>
  <si>
    <t>CONSOLFREIGHT EUROPE SL</t>
  </si>
  <si>
    <t>CONSOLFREIGHT EUROPE SL - HeadQuarter</t>
  </si>
  <si>
    <t>B67439216</t>
  </si>
  <si>
    <t>02i0N00000MjtUaQAJ</t>
  </si>
  <si>
    <t>PADORNELO ACTIVOS SL</t>
  </si>
  <si>
    <t>PADORNELO ACTIVOS SL - HeadQuarter</t>
  </si>
  <si>
    <t>B88335674</t>
  </si>
  <si>
    <t>02i0N00000MjzHrQAJ</t>
  </si>
  <si>
    <t>AYUNTAMIENTO SANTA FE</t>
  </si>
  <si>
    <t>AYUNTAMIENTO DE SANTA FE</t>
  </si>
  <si>
    <t>P1817800D</t>
  </si>
  <si>
    <t>02i0N00000N9pXBQAZ</t>
  </si>
  <si>
    <t>AYUNTAMIENTO SANTA FE - HeadQuarter</t>
  </si>
  <si>
    <t>02i0N00000N9pXDQAZ</t>
  </si>
  <si>
    <t>GEATEC 2002 SL</t>
  </si>
  <si>
    <t>GEATEC 2002 SL - HeadQuarter</t>
  </si>
  <si>
    <t>B63022842</t>
  </si>
  <si>
    <t>02i0N00000N9qp6QAB</t>
  </si>
  <si>
    <t>02i0N00000N9qxtQAB</t>
  </si>
  <si>
    <t>CINCOCINA S.L</t>
  </si>
  <si>
    <t>CINCOCINA S.L - HeadQuarter</t>
  </si>
  <si>
    <t>B23284136</t>
  </si>
  <si>
    <t>02i0N00000NA8meQAD</t>
  </si>
  <si>
    <t>GRUPO ASESOR GARCIA MINGUEZ SL</t>
  </si>
  <si>
    <t>GRUPO ASESOR GARCIA MINGUEZ SL - HeadQuarter</t>
  </si>
  <si>
    <t>B02239747</t>
  </si>
  <si>
    <t>02i0N00000NAFLUQA5</t>
  </si>
  <si>
    <t>02i0N00000NAFLVQA5</t>
  </si>
  <si>
    <t>02i0N00000NAFLWQA5</t>
  </si>
  <si>
    <t>02i0N00000NAFLXQA5</t>
  </si>
  <si>
    <t>02i0N00000NAFLYQA5</t>
  </si>
  <si>
    <t>02i0N00000NAFLZQA5</t>
  </si>
  <si>
    <t>02i0N00000NAFLaQAP</t>
  </si>
  <si>
    <t>02i0N00000NAFLbQAP</t>
  </si>
  <si>
    <t>02i0N00000NAFLcQAP</t>
  </si>
  <si>
    <t>Distevi SL</t>
  </si>
  <si>
    <t>Distevi SL - HeadQuarter</t>
  </si>
  <si>
    <t>B36933844</t>
  </si>
  <si>
    <t>02i0N00000NAGU3QAP</t>
  </si>
  <si>
    <t>J BRUNA</t>
  </si>
  <si>
    <t>J BRUNA - HeadQuarter</t>
  </si>
  <si>
    <t>B26227454</t>
  </si>
  <si>
    <t>02i0N00000NAVjxQAH</t>
  </si>
  <si>
    <t>02i0N00000NAVjyQAH</t>
  </si>
  <si>
    <t>HERMANOS CELA SA</t>
  </si>
  <si>
    <t>HERMANOS CELA  Sede Calle Livorno</t>
  </si>
  <si>
    <t>A78124062</t>
  </si>
  <si>
    <t>02i0N00000NAc4XQAT</t>
  </si>
  <si>
    <t>HERMANOS CELA S.A - HeadQuarter</t>
  </si>
  <si>
    <t>02i0N00000NAc4YQAT</t>
  </si>
  <si>
    <t>Electroluz Henares</t>
  </si>
  <si>
    <t>Electroluz Henares - HeadQuarter</t>
  </si>
  <si>
    <t>B88025374</t>
  </si>
  <si>
    <t>02i0N00000NAip5QAD</t>
  </si>
  <si>
    <t>SEMARPLAST SL XFIBER</t>
  </si>
  <si>
    <t>02i0N00000NAjGVQA1</t>
  </si>
  <si>
    <t>02i0N00000NAn5RQAT</t>
  </si>
  <si>
    <t>02i0N00000NAn5SQAT</t>
  </si>
  <si>
    <t>02i0N00000NAn5TQAT</t>
  </si>
  <si>
    <t>Bieitonova SL</t>
  </si>
  <si>
    <t>Bieitonova SL - HeadQuarter</t>
  </si>
  <si>
    <t>B36926095</t>
  </si>
  <si>
    <t>02i0N00000NAn79QAD</t>
  </si>
  <si>
    <t>Pmas</t>
  </si>
  <si>
    <t>02i0N00000NAn7AQAT</t>
  </si>
  <si>
    <t>02i0N00000NAnXXQA1</t>
  </si>
  <si>
    <t>Ayuntamiento de La Adrada</t>
  </si>
  <si>
    <t>Ayuntamiento de La Adrada - HeadQuarter</t>
  </si>
  <si>
    <t>P0500200A</t>
  </si>
  <si>
    <t>02i0N00000NB0TTQA1</t>
  </si>
  <si>
    <t>POLITRACTOR SA</t>
  </si>
  <si>
    <t>POLITRACTOR SA - HeadQuarter</t>
  </si>
  <si>
    <t>A08329963</t>
  </si>
  <si>
    <t>02i0N00000NBIHcQAP</t>
  </si>
  <si>
    <t>PUERTAS LORCA SL</t>
  </si>
  <si>
    <t>PUERTAS LORCA SL - HeadQuarter</t>
  </si>
  <si>
    <t>B30331094</t>
  </si>
  <si>
    <t>02i0N00000NBIRNQA5</t>
  </si>
  <si>
    <t>02i0N00000NBIROQA5</t>
  </si>
  <si>
    <t>02i0N00000NBIRPQA5</t>
  </si>
  <si>
    <t>02i0N00000NBIRQQA5</t>
  </si>
  <si>
    <t>02i0N00000NBIRRQA5</t>
  </si>
  <si>
    <t>02i0N00000NBIRTQA5</t>
  </si>
  <si>
    <t>EL MAGATZEM DE LA FUSTA SL</t>
  </si>
  <si>
    <t>EL MAGATZEM DE LA FUSTA SL - HeadQuarter</t>
  </si>
  <si>
    <t>B66855875</t>
  </si>
  <si>
    <t>02i0N00000NBLRjQAP</t>
  </si>
  <si>
    <t>BABY NIT SL</t>
  </si>
  <si>
    <t>BABY NIT SL - HeadQuarter</t>
  </si>
  <si>
    <t>B63025753</t>
  </si>
  <si>
    <t>02i0N00000NBM6NQAX</t>
  </si>
  <si>
    <t>ILUMINACION LLEMENA SL</t>
  </si>
  <si>
    <t>ILUMINACION LLEMENA SL - HeadQuarter</t>
  </si>
  <si>
    <t>B55047641</t>
  </si>
  <si>
    <t>02i0N00000NBN6dQAH</t>
  </si>
  <si>
    <t>HERRAMIENTAS METABO S.A</t>
  </si>
  <si>
    <t>HERRAMIENTAS METABO S.A - HeadQuarter</t>
  </si>
  <si>
    <t>A28310480</t>
  </si>
  <si>
    <t>02i0N00000NBP69QAH</t>
  </si>
  <si>
    <t>02i0N00000NBP6AQAX</t>
  </si>
  <si>
    <t>02i0N00000NBP6BQAX</t>
  </si>
  <si>
    <t>02i0N00000NBP6CQAX</t>
  </si>
  <si>
    <t>02i0N00000NBP6DQAX</t>
  </si>
  <si>
    <t>FERRALLA Y ARMANDOS XAUEN S.L</t>
  </si>
  <si>
    <t>FERRALLA Y ARMANDOS XAUEN S.L - HeadQuarter</t>
  </si>
  <si>
    <t>B23690076</t>
  </si>
  <si>
    <t>02i0N00000NBPQUQA5</t>
  </si>
  <si>
    <t>02i0N00000NBPy7QAH</t>
  </si>
  <si>
    <t>02i0N00000MhvPTQAZ</t>
  </si>
  <si>
    <t>REMELCAT,S.L.</t>
  </si>
  <si>
    <t>REMELCAT,S.L. - HeadQuarter</t>
  </si>
  <si>
    <t>B63061030</t>
  </si>
  <si>
    <t>02i0N00000NBQUmQAP</t>
  </si>
  <si>
    <t>MERCADE SERRALLERIA DE ALUMINIS SL</t>
  </si>
  <si>
    <t>MERCADE SERRALLERIA DE ALUMINIS SL - HeadQuarter</t>
  </si>
  <si>
    <t>B25513763</t>
  </si>
  <si>
    <t>02i0N00000NBUx0QAH</t>
  </si>
  <si>
    <t>GESTIÓN ADMINISTRACIÓN Y TECNOLOGIA</t>
  </si>
  <si>
    <t>GESTIÓN ADMINISTRACIÓN Y TECNOLOGIA - HeadQuarter</t>
  </si>
  <si>
    <t>B67367201</t>
  </si>
  <si>
    <t>02i0N00000NBgRiQAL</t>
  </si>
  <si>
    <t>DON SOL SL</t>
  </si>
  <si>
    <t>DON SOL SL - HeadQuarter</t>
  </si>
  <si>
    <t>B03038122</t>
  </si>
  <si>
    <t>02i0N00000NBlXCQA1</t>
  </si>
  <si>
    <t>02i0N00000NBmFiQAL</t>
  </si>
  <si>
    <t>INDRO INDUSTRIAS SAN ISIDRO SL</t>
  </si>
  <si>
    <t>INDRO INDUSTRIAS SAN ISIDRO SL - HeadQuarter</t>
  </si>
  <si>
    <t>B53467015</t>
  </si>
  <si>
    <t>02i0N00000NBs6uQAD</t>
  </si>
  <si>
    <t>EMETE ADVICE, S.L.</t>
  </si>
  <si>
    <t>Toledo</t>
  </si>
  <si>
    <t>B45892171</t>
  </si>
  <si>
    <t>02i0N00000NBsHnQAL</t>
  </si>
  <si>
    <t>BRITISH &amp; INTERNATIONAL SCHOOL XXII SL</t>
  </si>
  <si>
    <t>BRITISH &amp; INTERNATIONAL SCHOOL XXII - HeadQuarter</t>
  </si>
  <si>
    <t>B87146973</t>
  </si>
  <si>
    <t>02i0N00000NC4TcQAL</t>
  </si>
  <si>
    <t>GESTION ADMINISTRATIVA PALOP ALCALDE S.L</t>
  </si>
  <si>
    <t>VILLARUBIA</t>
  </si>
  <si>
    <t>B13564430</t>
  </si>
  <si>
    <t>02i0N00000NC71MQAT</t>
  </si>
  <si>
    <t>02i0N00000NC71NQAT</t>
  </si>
  <si>
    <t>AYUNTAMIENTO DE GONDOMAR</t>
  </si>
  <si>
    <t>CONCELLO DE GONDOMAR - HeadQuarter</t>
  </si>
  <si>
    <t>P3602100D</t>
  </si>
  <si>
    <t>02i0N00000NC9mZQAT</t>
  </si>
  <si>
    <t>Concello Gondomar CONCELLO</t>
  </si>
  <si>
    <t>02i0N00000NC9maQAD</t>
  </si>
  <si>
    <t>Concello Gondomar CASA CULTURA</t>
  </si>
  <si>
    <t>02i0N00000NC9mbQAD</t>
  </si>
  <si>
    <t>Concello Gondomar CDL</t>
  </si>
  <si>
    <t>02i0N00000NC9mcQAD</t>
  </si>
  <si>
    <t>Concello Gondomar BIENESTAR SOCIAL</t>
  </si>
  <si>
    <t>02i0N00000NC9meQAD</t>
  </si>
  <si>
    <t>MILLARES TORRON SL</t>
  </si>
  <si>
    <t>MILLARES TORRON SL - HeadQuarter</t>
  </si>
  <si>
    <t>B27160183</t>
  </si>
  <si>
    <t>02i0N00000NC9mjQAD</t>
  </si>
  <si>
    <t>RE 100 GALICIA SL</t>
  </si>
  <si>
    <t>RE 100 GALICIA SL - HeadQuarter</t>
  </si>
  <si>
    <t>B15115819</t>
  </si>
  <si>
    <t>02i0N00000NC9moQAD</t>
  </si>
  <si>
    <t>HELYSEROL SOCIEDAD LIMITADA</t>
  </si>
  <si>
    <t>PRUEBA2 - DELETED</t>
  </si>
  <si>
    <t>B73848657</t>
  </si>
  <si>
    <t>02i0N00000NCA8VQAX</t>
  </si>
  <si>
    <t>RFLP</t>
  </si>
  <si>
    <t>02i0N00000NCA8XQAX</t>
  </si>
  <si>
    <t>02i0N00000NCGPyQAP</t>
  </si>
  <si>
    <t>ERRECE MAQUINARIA CERAMICA SL</t>
  </si>
  <si>
    <t>ERRECE MAQUINARIA CERAMICA SL - HeadQuarter</t>
  </si>
  <si>
    <t>B12488433</t>
  </si>
  <si>
    <t>02i0N00000NCHZgQAP</t>
  </si>
  <si>
    <t>02i0N00000NCHZhQAP</t>
  </si>
  <si>
    <t>02i0N00000NCHZiQAP</t>
  </si>
  <si>
    <t>02i0N00000NCHZjQAP</t>
  </si>
  <si>
    <t>02i0N00000NCHZkQAP</t>
  </si>
  <si>
    <t>N. 990 CAT S.A.T.</t>
  </si>
  <si>
    <t>X PROTECION (SAT LA COROMINA 990 CAT) - HeadQuarter</t>
  </si>
  <si>
    <t>F58689597</t>
  </si>
  <si>
    <t>02i0N00000NCJhXQAX</t>
  </si>
  <si>
    <t>Rentoox tecnología S.L.</t>
  </si>
  <si>
    <t>Oficina pinto</t>
  </si>
  <si>
    <t>B88051834</t>
  </si>
  <si>
    <t>02i0N00000NCNwEQAX</t>
  </si>
  <si>
    <t>02i0N00000NCNwFQAX</t>
  </si>
  <si>
    <t>NAVARRO DARDER S.L.</t>
  </si>
  <si>
    <t>NAVARRO DARDER SL - HeadQuarter</t>
  </si>
  <si>
    <t>B46332854</t>
  </si>
  <si>
    <t>02i0N00000NCVEvQAP</t>
  </si>
  <si>
    <t>EVA QX LAB SOCIEDAD LIMITADA</t>
  </si>
  <si>
    <t>DORSIA Villa de Marin</t>
  </si>
  <si>
    <t>B98638513</t>
  </si>
  <si>
    <t>02i0N00000NCXinQAH</t>
  </si>
  <si>
    <t>02i0N00000NChxhQAD</t>
  </si>
  <si>
    <t>CLINICA BETERA SALUT SL</t>
  </si>
  <si>
    <t>CLINICA BETERA SALUT SL C/ ESTACIÓN</t>
  </si>
  <si>
    <t>B97473151</t>
  </si>
  <si>
    <t>02i0N00000NCkveQAD</t>
  </si>
  <si>
    <t>CLINICA BETERA SALUT SL - HeadQuarter</t>
  </si>
  <si>
    <t>02i0N00000NCkvfQAD</t>
  </si>
  <si>
    <t>PHS REPARTO EXPRESS SL</t>
  </si>
  <si>
    <t>PHS REPARTO EXPRESS SL - HeadQuarter</t>
  </si>
  <si>
    <t>B25760166</t>
  </si>
  <si>
    <t>02i0N00000NCkxfQAD</t>
  </si>
  <si>
    <t>IONE SPORT LEISURE &amp; TECH SL</t>
  </si>
  <si>
    <t>B73826216</t>
  </si>
  <si>
    <t>02i0N00000NClIOQA1</t>
  </si>
  <si>
    <t>02i0N00000NCnsqQAD</t>
  </si>
  <si>
    <t>02i0N00000NCnsrQAD</t>
  </si>
  <si>
    <t>BOSTON SERVICIOS MEDICOS SL</t>
  </si>
  <si>
    <t>Boston España</t>
  </si>
  <si>
    <t>B85485274</t>
  </si>
  <si>
    <t>02i0N00000NCoT8QAL</t>
  </si>
  <si>
    <t>02i0N00000NCoT9QAL</t>
  </si>
  <si>
    <t>02i0N00000NCoTAQA1</t>
  </si>
  <si>
    <t>02i0N00000NCoTBQA1</t>
  </si>
  <si>
    <t>02i0N00000NCoTCQA1</t>
  </si>
  <si>
    <t>02i0N00000NCoTDQA1</t>
  </si>
  <si>
    <t>BMS MEDIACION IBERIA CORREDURIA DE SEGUROS Y REASEGUROS, S.L.U</t>
  </si>
  <si>
    <t>BMS MEDIACION IBERIA CORREDURIA DE SEGUROS Y REASEGUROS, S.L.U - HeadQuarter</t>
  </si>
  <si>
    <t>B88053186</t>
  </si>
  <si>
    <t>02i0N00000NCofBQAT</t>
  </si>
  <si>
    <t>INSYTE SA</t>
  </si>
  <si>
    <t>INSYTE S.A. - HeadQuarter</t>
  </si>
  <si>
    <t>A78629607</t>
  </si>
  <si>
    <t>02i0N00000NCptJQAT</t>
  </si>
  <si>
    <t>02i0N00000NCptKQAT</t>
  </si>
  <si>
    <t>02i0N00000NCptLQAT</t>
  </si>
  <si>
    <t>02i0N00000NCptMQAT</t>
  </si>
  <si>
    <t>02i0N00000NCptNQAT</t>
  </si>
  <si>
    <t>ROKELIN FRANQUICIAS SL</t>
  </si>
  <si>
    <t>Rokelin - HeadQuarter</t>
  </si>
  <si>
    <t>B44205870</t>
  </si>
  <si>
    <t>02i0N00000NCqGdQAL</t>
  </si>
  <si>
    <t>ALERTA S.L.</t>
  </si>
  <si>
    <t>ALERTA S.L. - HeadQuarter</t>
  </si>
  <si>
    <t>B61342887</t>
  </si>
  <si>
    <t>02i0N00000NCqX0QAL</t>
  </si>
  <si>
    <t>MOYBA ASESORES, SL</t>
  </si>
  <si>
    <t>MOYBA ASESORES, SL - HeadQuarter</t>
  </si>
  <si>
    <t>B06284012</t>
  </si>
  <si>
    <t>02i0N00000ND0fnQAD</t>
  </si>
  <si>
    <t>MOYBA ASESORES, SL // TALARRUBIAS</t>
  </si>
  <si>
    <t>02i0N00000ND0foQAD</t>
  </si>
  <si>
    <t>MOYBA ASESORES, SL // HERRERA DEL DUQUE</t>
  </si>
  <si>
    <t>02i0N00000ND0fpQAD</t>
  </si>
  <si>
    <t>DOMI CLINIC S.L.</t>
  </si>
  <si>
    <t>DORSIA San Sebastian</t>
  </si>
  <si>
    <t>B67320291</t>
  </si>
  <si>
    <t>02i0N00000ND0uJQAT</t>
  </si>
  <si>
    <t>jaioje@yahoo.es</t>
  </si>
  <si>
    <t>Folgueroles</t>
  </si>
  <si>
    <t>02i0N00000ND24ZQAT</t>
  </si>
  <si>
    <t>02i0N00000ND2B1QAL</t>
  </si>
  <si>
    <t>02i0N00000ND2COQA1</t>
  </si>
  <si>
    <t>02i0N00000JbgosQAB</t>
  </si>
  <si>
    <t>02i0N00000ND2CPQA1</t>
  </si>
  <si>
    <t>02i0N00000ND2CQQA1</t>
  </si>
  <si>
    <t>02i0N00000ND2CRQA1</t>
  </si>
  <si>
    <t>APARICIO BELLO SPORT SL</t>
  </si>
  <si>
    <t>APARICIO BELLO SPORT SL - HeadQuarter</t>
  </si>
  <si>
    <t>B86279502</t>
  </si>
  <si>
    <t>02i0N00000ND2NHQA1</t>
  </si>
  <si>
    <t>02i0N00000ND2NIQA1</t>
  </si>
  <si>
    <t>02i0N00000ND2NJQA1</t>
  </si>
  <si>
    <t>02i0N00000NDFEUQA5</t>
  </si>
  <si>
    <t>02i0N00000NDFEVQA5</t>
  </si>
  <si>
    <t>02i0N00000NDFEWQA5</t>
  </si>
  <si>
    <t>02i0N00000NDFxPQAX</t>
  </si>
  <si>
    <t>BOMLOY SOCIEDAD LIMITADA</t>
  </si>
  <si>
    <t>BOMLOY SL - HeadQuarter</t>
  </si>
  <si>
    <t>B48120810</t>
  </si>
  <si>
    <t>02i0N00000NDGbAQAX</t>
  </si>
  <si>
    <t>BOMLOY ALAVA</t>
  </si>
  <si>
    <t>02i0N00000NDGbBQAX</t>
  </si>
  <si>
    <t>BOMLOY BURGOS</t>
  </si>
  <si>
    <t>02i0N00000NDGbCQAX</t>
  </si>
  <si>
    <t>Colegio Mayor Vedruna</t>
  </si>
  <si>
    <t>R2800902E</t>
  </si>
  <si>
    <t>02i0N00000NDGlkQAH</t>
  </si>
  <si>
    <t>02i0N00000NDGllQAH</t>
  </si>
  <si>
    <t>JOSE MARIA ARJONA TEJADO</t>
  </si>
  <si>
    <t>JOSE MARIA ARJONA TEJADO - HeadQuarter</t>
  </si>
  <si>
    <t>28486839M</t>
  </si>
  <si>
    <t>02i0N00000NDHKzQAP</t>
  </si>
  <si>
    <t>LODGING SEVILLA SOCIEDAD LIMITADA</t>
  </si>
  <si>
    <t>LODGING SEVILLA SL - HeadQuarter</t>
  </si>
  <si>
    <t>B91522649</t>
  </si>
  <si>
    <t>02i0N00000NDmX1QAL</t>
  </si>
  <si>
    <t>Musuku</t>
  </si>
  <si>
    <t>02i0N00000NDmj2QAD</t>
  </si>
  <si>
    <t>02i0N00000NtnmOQAR</t>
  </si>
  <si>
    <t>02i0N00000NtnmPQAR</t>
  </si>
  <si>
    <t>Madrid - Madrid - CC Islazul</t>
  </si>
  <si>
    <t>02i0N00000Nto1nQAB</t>
  </si>
  <si>
    <t>Vizcaya - Leioa - CC Artea</t>
  </si>
  <si>
    <t>02i0N00000Nto1oQAB</t>
  </si>
  <si>
    <t>Barcelona - Mataro - CC Mataro Parc</t>
  </si>
  <si>
    <t>02i0N00000Nto1pQAB</t>
  </si>
  <si>
    <t>Tenerife - Santa Cruz - CC Meridiano II</t>
  </si>
  <si>
    <t>02i0N00000Nto1qQAB</t>
  </si>
  <si>
    <t>Tenerife - Santa Cruz - CC Meridiano</t>
  </si>
  <si>
    <t>02i0N00000Nto1rQAB</t>
  </si>
  <si>
    <t>SERVICIOS TURISTICOS INVESTUR CONSULTORES SL</t>
  </si>
  <si>
    <t>INVESTUR CONSULTORES, S.L - HeadQuarter</t>
  </si>
  <si>
    <t>B92004308</t>
  </si>
  <si>
    <t>02i0N00000NtopYQAR</t>
  </si>
  <si>
    <t>VIRENSIS SA</t>
  </si>
  <si>
    <t>VIRENSIS SA - HeadQuarter</t>
  </si>
  <si>
    <t>A83128488</t>
  </si>
  <si>
    <t>02i0N00000NtpfeQAB</t>
  </si>
  <si>
    <t>02i0N00000NtpffQAB</t>
  </si>
  <si>
    <t>02i0N00000NtpfgQAB</t>
  </si>
  <si>
    <t>TECTECO SECURITY SYSTEMS, S.L</t>
  </si>
  <si>
    <t>SERVICIOS NUBE TECTECO</t>
  </si>
  <si>
    <t>B87227674</t>
  </si>
  <si>
    <t>02i0N00000Ntq79QAB</t>
  </si>
  <si>
    <t>TECTECO SECURITY SYSTEMS, S.L - HeadQuarter</t>
  </si>
  <si>
    <t>02i0N00000Ntq7AQAR</t>
  </si>
  <si>
    <t>02i0N00000NtqBLQAZ</t>
  </si>
  <si>
    <t>02i0N00000NtqBMQAZ</t>
  </si>
  <si>
    <t>02i0N00000NtrEzQAJ</t>
  </si>
  <si>
    <t>02i0N00000NtrF0QAJ</t>
  </si>
  <si>
    <t>02i0N00000NtrF1QAJ</t>
  </si>
  <si>
    <t>02i0N00000NtrF2QAJ</t>
  </si>
  <si>
    <t>02i0N00000NtrF3QAJ</t>
  </si>
  <si>
    <t>LIMPIEZAS NEPTUNO</t>
  </si>
  <si>
    <t>LIMPIEZAS NEPTUNO - HeadQuarter</t>
  </si>
  <si>
    <t>B83989939</t>
  </si>
  <si>
    <t>02i0N00000NtubzQAB</t>
  </si>
  <si>
    <t>SERVICIOS MECANICOS TOLEDO SL</t>
  </si>
  <si>
    <t>SISTEMAS MECANICOS TOLEDO S.L. - HeadQuarter</t>
  </si>
  <si>
    <t>B45657152</t>
  </si>
  <si>
    <t>02i0N00000Nu1jFQAR</t>
  </si>
  <si>
    <t>02i0N00000Nu1jGQAR</t>
  </si>
  <si>
    <t>DESGUACES PONFERRADA SOCIEDAD ANONIMA</t>
  </si>
  <si>
    <t>Desguaces Ponferrada SA - HeadQuarter</t>
  </si>
  <si>
    <t>A24086548</t>
  </si>
  <si>
    <t>02i0N00000Nu2KuQAJ</t>
  </si>
  <si>
    <t>02i0N00000Nu2KvQAJ</t>
  </si>
  <si>
    <t>UTMAR EDUCACIO SL</t>
  </si>
  <si>
    <t>Pubilla</t>
  </si>
  <si>
    <t>B60565876</t>
  </si>
  <si>
    <t>02i0N00000Nu55sQAB</t>
  </si>
  <si>
    <t>FRANCISCO PEREZ RODRIGUEZ SOCIEDAD ANONIMA</t>
  </si>
  <si>
    <t>FRANCISCO PEREZ RODRIGUEZ SA - HeadQuarter</t>
  </si>
  <si>
    <t>A04038402</t>
  </si>
  <si>
    <t>02i0N00000Nu5OkQAJ</t>
  </si>
  <si>
    <t>02i0N00000Nu5OlQAJ</t>
  </si>
  <si>
    <t>02i0N00000Nu5OmQAJ</t>
  </si>
  <si>
    <t>02i0N00000Nu5OnQAJ</t>
  </si>
  <si>
    <t>02i0N00000Nu5OoQAJ</t>
  </si>
  <si>
    <t>02i0N00000Nu5OpQAJ</t>
  </si>
  <si>
    <t>02i0N00000Nu5OqQAJ</t>
  </si>
  <si>
    <t>02i0N00000Nu5OrQAJ</t>
  </si>
  <si>
    <t>02i0N00000Nu5OsQAJ</t>
  </si>
  <si>
    <t>02i0N00000Nu5OtQAJ</t>
  </si>
  <si>
    <t>CARPINTERIA CEYEDA SL</t>
  </si>
  <si>
    <t>CARPINTERIA CEYEDA SL - HeadQuarter</t>
  </si>
  <si>
    <t>B36376101</t>
  </si>
  <si>
    <t>02i0N00000Nu5UZQAZ</t>
  </si>
  <si>
    <t>CARPINTERIA CEYEDA SL Administracion</t>
  </si>
  <si>
    <t>02i0N00000Nu5UaQAJ</t>
  </si>
  <si>
    <t>CARPINTERIA CEYEDA SL Oficina Tecnica</t>
  </si>
  <si>
    <t>02i0N00000Nu5UbQAJ</t>
  </si>
  <si>
    <t>GENERAL RISK AND PREVENTION S.L.</t>
  </si>
  <si>
    <t>GENERAL RISK AND PREVENTION S.L. - HeadQuarter</t>
  </si>
  <si>
    <t>B62593066</t>
  </si>
  <si>
    <t>02i0N00000Nu5h9QAB</t>
  </si>
  <si>
    <t>02i0N00000Nu5hAQAR</t>
  </si>
  <si>
    <t>02i0N00000Nu5hBQAR</t>
  </si>
  <si>
    <t>Ibiza - Ibiza - Ibiza</t>
  </si>
  <si>
    <t>02i0N00000NuLCGQA3</t>
  </si>
  <si>
    <t>02i0N00000NuLCHQA3</t>
  </si>
  <si>
    <t>Tenerife - La Laguna - CC Alcampo Laguna</t>
  </si>
  <si>
    <t>02i0N00000NuLECQA3</t>
  </si>
  <si>
    <t>Murcia - San Javier - CC Dos Mares</t>
  </si>
  <si>
    <t>02i0N00000NuLEDQA3</t>
  </si>
  <si>
    <t>FEDECONSUR SL</t>
  </si>
  <si>
    <t>Fedeconsur S.L - HeadQuarter</t>
  </si>
  <si>
    <t>B93276707</t>
  </si>
  <si>
    <t>02i0N00000NuM1TQAV</t>
  </si>
  <si>
    <t>02i0N00000NuM1UQAV</t>
  </si>
  <si>
    <t>02i0N00000NuQYlQAN</t>
  </si>
  <si>
    <t>02i0N00000NuQYmQAN</t>
  </si>
  <si>
    <t>02i0N00000NuQYnQAN</t>
  </si>
  <si>
    <t>02i0N00000NuQYoQAN</t>
  </si>
  <si>
    <t>02i0N00000NuQYpQAN</t>
  </si>
  <si>
    <t>02i0N00000NuQxbQAF</t>
  </si>
  <si>
    <t>02i0N00000NuQxcQAF</t>
  </si>
  <si>
    <t>IMPORT-EXPORT QAIROS, S.L.</t>
  </si>
  <si>
    <t>Ceramista España</t>
  </si>
  <si>
    <t>B12992467</t>
  </si>
  <si>
    <t>02i0N00000NuR2RQAV</t>
  </si>
  <si>
    <t>02i0N00000NuR7gQAF</t>
  </si>
  <si>
    <t>02i0N00000NuR9cQAF</t>
  </si>
  <si>
    <t>Asociación Juvenil ALLAGESNLP</t>
  </si>
  <si>
    <t>ALLAGESNLP</t>
  </si>
  <si>
    <t>G09725730</t>
  </si>
  <si>
    <t>02i0N00000NuTP3QAN</t>
  </si>
  <si>
    <t>NUBEZAR</t>
  </si>
  <si>
    <t>02i0N00000NuTP5QAN</t>
  </si>
  <si>
    <t>ipa</t>
  </si>
  <si>
    <t>ipa - HeadQuarter</t>
  </si>
  <si>
    <t>76946750C</t>
  </si>
  <si>
    <t>02i0N00000NuU6RQAV</t>
  </si>
  <si>
    <t>02i0N00000NuVY2QAN</t>
  </si>
  <si>
    <t>02i0N00000NuVluQAF</t>
  </si>
  <si>
    <t>02i0N00000NuVlvQAF</t>
  </si>
  <si>
    <t>02i0N00000NuVlxQAF</t>
  </si>
  <si>
    <t>02i0N00000NuVurQAF</t>
  </si>
  <si>
    <t>02i0N00000NuW5uQAF</t>
  </si>
  <si>
    <t>TALLER DE REPARACIONES MARQUESAT SL</t>
  </si>
  <si>
    <t>TALLER DE REPARACIONES MARQUESAT S.L. - HeadQuarter</t>
  </si>
  <si>
    <t>B96151352</t>
  </si>
  <si>
    <t>02i0N00000NuWFLQA3</t>
  </si>
  <si>
    <t>02i0N00000NuWFMQA3</t>
  </si>
  <si>
    <t>02i0N00000NuWJYQA3</t>
  </si>
  <si>
    <t>JAB GESTION DISTRIBUCION ACTIVA MULTISECTORIAL SL</t>
  </si>
  <si>
    <t>JAB GESTION DISTRIBUCION ACTIVA MULTISECTORIAL SL - HeadQuarter</t>
  </si>
  <si>
    <t>B99399495</t>
  </si>
  <si>
    <t>02i0N00000NuWvcQAF</t>
  </si>
  <si>
    <t>02i0N00000NuWvdQAF</t>
  </si>
  <si>
    <t>CERRAMIENTOS PALAZUELOS SL</t>
  </si>
  <si>
    <t>CERRAMIENTOS PALAZUELOS SL - HeadQuarter</t>
  </si>
  <si>
    <t>OFERTEL COMUNICACIONES SL</t>
  </si>
  <si>
    <t>B93311975</t>
  </si>
  <si>
    <t>02i0N00000NuX5MQAV</t>
  </si>
  <si>
    <t>CONFECCIONES DELMAPUNTO SOCIEDAD LIMITADA</t>
  </si>
  <si>
    <t>CONFECCIONES DELMAPUNTO SL - HeadQuarter</t>
  </si>
  <si>
    <t>B02241453</t>
  </si>
  <si>
    <t>02i0N00000NudouQAB</t>
  </si>
  <si>
    <t>02i0N00000NudovQAB</t>
  </si>
  <si>
    <t>LOMA TECNOLOGICA</t>
  </si>
  <si>
    <t>LOMA TEGNOLOGIA SL - HeadQuarter</t>
  </si>
  <si>
    <t>B82508623</t>
  </si>
  <si>
    <t>02i0N00000Nue5qQAB</t>
  </si>
  <si>
    <t>02i0N00000Nue5rQAB</t>
  </si>
  <si>
    <t>FRUTAS PONS SL</t>
  </si>
  <si>
    <t>FRUTAS PONS SL - HEADQUARTER</t>
  </si>
  <si>
    <t>B22269781</t>
  </si>
  <si>
    <t>02i0N00000NueGKQAZ</t>
  </si>
  <si>
    <t>02i0N00000Nuh9MQAR</t>
  </si>
  <si>
    <t>02i0N00000Nuh9NQAR</t>
  </si>
  <si>
    <t>Madrid - Madrid - Voiping</t>
  </si>
  <si>
    <t>02i0N00000NuhAAQAZ</t>
  </si>
  <si>
    <t>PRONEO SPORTS SL</t>
  </si>
  <si>
    <t>PRONEO SPORTS SL - HeadQuarter</t>
  </si>
  <si>
    <t>B64927734</t>
  </si>
  <si>
    <t>02i0N00000NuhD4QAJ</t>
  </si>
  <si>
    <t>SERVI PLAST INSTAL.LACIONS SL</t>
  </si>
  <si>
    <t>SERVI PLAST INSTAL.LACIONS SL - HeadQuarter</t>
  </si>
  <si>
    <t>B63513642</t>
  </si>
  <si>
    <t>02i0N00000NuhE2QAJ</t>
  </si>
  <si>
    <t>EXENTIA SOLUTIONS SOCIEDAD LIMITADA</t>
  </si>
  <si>
    <t>EXENTIA SOLUTIONS - HeadQuarter</t>
  </si>
  <si>
    <t>B95827960</t>
  </si>
  <si>
    <t>02i0N00000NuiALQAZ</t>
  </si>
  <si>
    <t>02i0N00000NuiAMQAZ</t>
  </si>
  <si>
    <t>02i0N00000NuiANQAZ</t>
  </si>
  <si>
    <t>02i0N00000NuiAOQAZ</t>
  </si>
  <si>
    <t>02i0N00000NuiAPQAZ</t>
  </si>
  <si>
    <t>02i0N00000Nujk5QAB</t>
  </si>
  <si>
    <t>ASOC AMIGOS SINDROME DE DOWN</t>
  </si>
  <si>
    <t>ASOCIACION AMIGO SINDROME DOWN - HeadQuarter</t>
  </si>
  <si>
    <t>G24330326</t>
  </si>
  <si>
    <t>02i0N00000Nuk9FQAR</t>
  </si>
  <si>
    <t>02i0N00000Nuk9GQAR</t>
  </si>
  <si>
    <t>02i0N00000NukKhQAJ</t>
  </si>
  <si>
    <t>02i0N00000NukufQAB</t>
  </si>
  <si>
    <t>JOSE MARIA LOPEZ VALLADOLID E HIJOS SL</t>
  </si>
  <si>
    <t>JOSE MARIA LOPEZ VALLADOLID E HIJOS SL - HeadQuarter</t>
  </si>
  <si>
    <t>B41352253</t>
  </si>
  <si>
    <t>02i0N00000NunwWQAR</t>
  </si>
  <si>
    <t>X UCom Licencia de Colaboración_portabiliada cancelar</t>
  </si>
  <si>
    <t>ASFALTOS DEL SURESTE SA</t>
  </si>
  <si>
    <t>ASFALTOS DEL SURESTE SA - HeadQuarter</t>
  </si>
  <si>
    <t>A30023295</t>
  </si>
  <si>
    <t>02i0N00000NurhnQAB</t>
  </si>
  <si>
    <t>02i0N00000NurhoQAB</t>
  </si>
  <si>
    <t>02i0N00000NurhpQAB</t>
  </si>
  <si>
    <t>02i0N00000NurhqQAB</t>
  </si>
  <si>
    <t>02i0N00000NurhrQAB</t>
  </si>
  <si>
    <t>02i0N00000NurhsQAB</t>
  </si>
  <si>
    <t>02i0N00000NurhtQAB</t>
  </si>
  <si>
    <t>02i0N00000NurhuQAB</t>
  </si>
  <si>
    <t>02i0N00000NurhvQAB</t>
  </si>
  <si>
    <t>02i0N00000NurhwQAB</t>
  </si>
  <si>
    <t>02i0N00000NurhxQAB</t>
  </si>
  <si>
    <t>02i0N00000NurhyQAB</t>
  </si>
  <si>
    <t>02i0N00000NurhzQAB</t>
  </si>
  <si>
    <t>02i0N00000Nuri0QAB</t>
  </si>
  <si>
    <t>02i0N00000Nuri1QAB</t>
  </si>
  <si>
    <t>02i0N00000Nuri2QAB</t>
  </si>
  <si>
    <t>02i0N00000Nuri3QAB</t>
  </si>
  <si>
    <t>02i0N00000Nuri4QAB</t>
  </si>
  <si>
    <t>02i0N00000Nuri5QAB</t>
  </si>
  <si>
    <t>02i0N00000Nuri6QAB</t>
  </si>
  <si>
    <t>02i0N00000Nuri7QAB</t>
  </si>
  <si>
    <t>02i0N00000Nuri8QAB</t>
  </si>
  <si>
    <t>02i0N00000Nuri9QAB</t>
  </si>
  <si>
    <t>02i0N00000NuriAQAR</t>
  </si>
  <si>
    <t>02i0N00000NuriBQAR</t>
  </si>
  <si>
    <t>A. P. DONAGAS SERVICIOS Y SUMINISTROS C.B.</t>
  </si>
  <si>
    <t>AP Donagas Servicios y Suministros CB - HeadQuarter</t>
  </si>
  <si>
    <t>E98516107</t>
  </si>
  <si>
    <t>02i0N00000NusiXQAR</t>
  </si>
  <si>
    <t>02i0N00000NusiYQAR</t>
  </si>
  <si>
    <t>02i0N00000NusiZQAR</t>
  </si>
  <si>
    <t>AGUSTIN MESTRE SA</t>
  </si>
  <si>
    <t>AGUSTIN MESTRE SA - HeadQuarter</t>
  </si>
  <si>
    <t>A25043761</t>
  </si>
  <si>
    <t>02i0N00000NuukBQAR</t>
  </si>
  <si>
    <t>COMERCIAL DE LAMINADOS IBERICA SA</t>
  </si>
  <si>
    <t>NAQUERA</t>
  </si>
  <si>
    <t>A08088890</t>
  </si>
  <si>
    <t>02i0N00000Nv1kcQAB</t>
  </si>
  <si>
    <t>ALEGRIA</t>
  </si>
  <si>
    <t>02i0N00000Nv2ESQAZ</t>
  </si>
  <si>
    <t>SUMINISTROS INTEGRALES DISTRIPAPER, S.L</t>
  </si>
  <si>
    <t>SUMINISTROS INTEGRALES DISTRIPAPER, S.L - HeadQuarter</t>
  </si>
  <si>
    <t>B82039637</t>
  </si>
  <si>
    <t>02i0N00000Nv2yQQAR</t>
  </si>
  <si>
    <t>02i0N00000Nv2yRQAR</t>
  </si>
  <si>
    <t>02i0N00000Nv2ySQAR</t>
  </si>
  <si>
    <t>02i0N00000Nv2yUQAR</t>
  </si>
  <si>
    <t>02i0N00000Nv2yVQAR</t>
  </si>
  <si>
    <t>TRANSPORTES MARIN MONZON SL</t>
  </si>
  <si>
    <t>TRANSPORTES MARIN MONZON SL - HeadQuarter</t>
  </si>
  <si>
    <t>B22379010</t>
  </si>
  <si>
    <t>02i0N00000Nv35JQAR</t>
  </si>
  <si>
    <t>Lara C.Viva Correduria de seguros S.L.</t>
  </si>
  <si>
    <t>Lara C.Viva Correduria de seguros S.L. - HeadQuarter</t>
  </si>
  <si>
    <t>B88008958</t>
  </si>
  <si>
    <t>02i0N00000Nv4csQAB</t>
  </si>
  <si>
    <t>VINOS Y LICORES CUTANDA SOCIEDAD LIMITADA</t>
  </si>
  <si>
    <t>VINOS Y LICORES CUTANDA S.L. - HeadQuarter</t>
  </si>
  <si>
    <t>B02292662</t>
  </si>
  <si>
    <t>02i0N00000Nv52qQAB</t>
  </si>
  <si>
    <t>02i0N00000Nv52rQAB</t>
  </si>
  <si>
    <t>MARBRES EL RECORRIDO SL</t>
  </si>
  <si>
    <t>MARBRES EL RECORRIDO SL - HeadQuarter</t>
  </si>
  <si>
    <t>B25386848</t>
  </si>
  <si>
    <t>02i0N00000Nv577QAB</t>
  </si>
  <si>
    <t>SOCIS GOURMET SL</t>
  </si>
  <si>
    <t>SOCIS GOURMET SL - HeadQuarter</t>
  </si>
  <si>
    <t>CIBTEL (CONSULTORS INTEGRADORS BARCELONA SL)</t>
  </si>
  <si>
    <t>B67472969</t>
  </si>
  <si>
    <t>02i0N00000Nv5pnQAB</t>
  </si>
  <si>
    <t>Donagas Sede 1</t>
  </si>
  <si>
    <t>02i0N00000Nv6uGQAR</t>
  </si>
  <si>
    <t>02i0N00000Nv6uHQAR</t>
  </si>
  <si>
    <t>Donagas FiJO</t>
  </si>
  <si>
    <t>02i0N00000NvBjvQAF</t>
  </si>
  <si>
    <t>ARDORA SA</t>
  </si>
  <si>
    <t>ARDORA SA - HeadQuarter</t>
  </si>
  <si>
    <t>A36611754</t>
  </si>
  <si>
    <t>02i0N00000NvBs5QAF</t>
  </si>
  <si>
    <t>MILLAVEN</t>
  </si>
  <si>
    <t>02i0N00000NvJu3QAF</t>
  </si>
  <si>
    <t>02i0N00000NvL0HQAV</t>
  </si>
  <si>
    <t>02i0N00000Nv2yTQAR</t>
  </si>
  <si>
    <t>NG TRANSPORTES S.COOP.</t>
  </si>
  <si>
    <t>NG TRANSPORTES SCCL - HeadQuarter</t>
  </si>
  <si>
    <t>F65987042</t>
  </si>
  <si>
    <t>02i0N00000NvXUFQA3</t>
  </si>
  <si>
    <t>02i0N00000NvXUGQA3</t>
  </si>
  <si>
    <t>LEXCAPITAL SLP B65284804 - HeadQuarter</t>
  </si>
  <si>
    <t>02i0N00000NvY2GQAV</t>
  </si>
  <si>
    <t>SANTIAGO MARTINEZ CARRERA</t>
  </si>
  <si>
    <t>SANTIAGO MARTINEZ CARRERA - HeadQuarter</t>
  </si>
  <si>
    <t>34875060E</t>
  </si>
  <si>
    <t>02i0N00000NvYKoQAN</t>
  </si>
  <si>
    <t>Mancomunidad de Servicios del Valle Norte del Lozoya</t>
  </si>
  <si>
    <t>Mancomunidad de Servicios del Valle Norte del Lozoya - HeadQuarter</t>
  </si>
  <si>
    <t>P2800074C</t>
  </si>
  <si>
    <t>02i0N00000NvZ22QAF</t>
  </si>
  <si>
    <t>Zeus Packaging Spain SL</t>
  </si>
  <si>
    <t>Zeus Packaging Spain SL - HeadQuarter</t>
  </si>
  <si>
    <t>B85973865</t>
  </si>
  <si>
    <t>02i0N00000NvZKpQAN</t>
  </si>
  <si>
    <t>Zeus Sede 2</t>
  </si>
  <si>
    <t>02i0N00000NvZKqQAN</t>
  </si>
  <si>
    <t>AUTOMATITZACIO I CONTROL ROVIRA SOCIEDAD LIMITADA</t>
  </si>
  <si>
    <t>AUTOMATITZACIÓ I CONTROL ROVIRA SL - HeadQuarter</t>
  </si>
  <si>
    <t>B43837798</t>
  </si>
  <si>
    <t>02i0N00000NvZPkQAN</t>
  </si>
  <si>
    <t>AUTOMATITAZACION SEDE 2</t>
  </si>
  <si>
    <t>02i0N00000NvZPlQAN</t>
  </si>
  <si>
    <t>AUTOMATITATZION SEDE 3</t>
  </si>
  <si>
    <t>02i0N00000NvZPmQAN</t>
  </si>
  <si>
    <t>AUTOMATITZACION SEDE 4</t>
  </si>
  <si>
    <t>02i0N00000NvZPnQAN</t>
  </si>
  <si>
    <t>COMERCIAL Y LOGISTICA TANGORRI SL</t>
  </si>
  <si>
    <t>COMERCIAL Y LOGISTICA TANGORRI SL - HeadQuarter</t>
  </si>
  <si>
    <t>B71227185</t>
  </si>
  <si>
    <t>02i0N00000Nva2kQAB</t>
  </si>
  <si>
    <t>02i0N00000Nva2lQAB</t>
  </si>
  <si>
    <t>ESTUDIO SAN JOSE-FRONTERAS</t>
  </si>
  <si>
    <t>ESTUDIO SAN JOSE-FRONTERAS - HeadQuarter</t>
  </si>
  <si>
    <t>B88422191</t>
  </si>
  <si>
    <t>02i0N00000NvlTfQAJ</t>
  </si>
  <si>
    <t>02i0N00000NvlTgQAJ</t>
  </si>
  <si>
    <t>02i0N00000NvlThQAJ</t>
  </si>
  <si>
    <t>02i0N00000NvlTiQAJ</t>
  </si>
  <si>
    <t>02i0N00000NvlTjQAJ</t>
  </si>
  <si>
    <t>02i0N00000NvlTkQAJ</t>
  </si>
  <si>
    <t>HIJOS DE JOSE BUSQUIER SOCIEDAD LIMITADA</t>
  </si>
  <si>
    <t>HIJOS DE JOSE BUSQUIER SL - HeadQuarter</t>
  </si>
  <si>
    <t>B03323037</t>
  </si>
  <si>
    <t>02i0N00000Nw1rtQAB</t>
  </si>
  <si>
    <t>02i0N00000Nw1ruQAB</t>
  </si>
  <si>
    <t>DECORACIONES BARCELONA SA</t>
  </si>
  <si>
    <t>DECORACIONES BARCELONA SA - HeadQuarter</t>
  </si>
  <si>
    <t>A58800186</t>
  </si>
  <si>
    <t>02i0N00000Nw2D1QAJ</t>
  </si>
  <si>
    <t>ALVARO SARDINERO ABOGADO SLP</t>
  </si>
  <si>
    <t>ALVARO SARDINERO ABOGADO - HeadQuarter</t>
  </si>
  <si>
    <t>B87514204</t>
  </si>
  <si>
    <t>02i0N00000NwnZ9QAJ</t>
  </si>
  <si>
    <t>02i0N00000NwnZAQAZ</t>
  </si>
  <si>
    <t>02i0N00000NwnZBQAZ</t>
  </si>
  <si>
    <t>02i0N00000NwnZCQAZ</t>
  </si>
  <si>
    <t>02i0N00000NwobzQAB</t>
  </si>
  <si>
    <t>02i0N00000Nwoc0QAB</t>
  </si>
  <si>
    <t>02i0N00000Nwoc1QAB</t>
  </si>
  <si>
    <t>02i0N00000Nwoc2QAB</t>
  </si>
  <si>
    <t>JUAN CARLOS FEBLES HERNANDEZ</t>
  </si>
  <si>
    <t>JUAN CARLOS FEBLES HERNANDEZ - HeadQuarter</t>
  </si>
  <si>
    <t>43340290X</t>
  </si>
  <si>
    <t>02i0N00000NwqTxQAJ</t>
  </si>
  <si>
    <t>02i0N00000NwqTyQAJ</t>
  </si>
  <si>
    <t>hola</t>
  </si>
  <si>
    <t>03817373V</t>
  </si>
  <si>
    <t>02i0N00000Nwr5XQAR</t>
  </si>
  <si>
    <t>02i0N00000Nwr5YQAR</t>
  </si>
  <si>
    <t>CENTRO TERAPEUTICO CIUDAD JARDIN SL</t>
  </si>
  <si>
    <t>CENTRO TERAP. CIUDAD JARDIN SL - HeadQuarter</t>
  </si>
  <si>
    <t>B97750236</t>
  </si>
  <si>
    <t>02i0N00000NwrKcQAJ</t>
  </si>
  <si>
    <t>02i0N00000NwrKdQAJ</t>
  </si>
  <si>
    <t>TRANSPORTES PATRICIO SL</t>
  </si>
  <si>
    <t>TRANSPORTES PATRICIO SL - HeadQuarter</t>
  </si>
  <si>
    <t>B78915287</t>
  </si>
  <si>
    <t>02i0N00000NwswrQAB</t>
  </si>
  <si>
    <t>02i0N00000NwswsQAB</t>
  </si>
  <si>
    <t>02i0N00000NwswtQAB</t>
  </si>
  <si>
    <t>02i0N00000NwswuQAB</t>
  </si>
  <si>
    <t>02i0N00000NwswvQAB</t>
  </si>
  <si>
    <t>ESPASERVICES SL</t>
  </si>
  <si>
    <t>ESPASERVICES - HeadQuarter</t>
  </si>
  <si>
    <t>B85159499</t>
  </si>
  <si>
    <t>02i0N00000NwtgWQAR</t>
  </si>
  <si>
    <t>HQ (new)</t>
  </si>
  <si>
    <t>02i0N00000Nwv6pQAB</t>
  </si>
  <si>
    <t>BURES SA</t>
  </si>
  <si>
    <t>BURES SA - HeadQuarter</t>
  </si>
  <si>
    <t>A08705568</t>
  </si>
  <si>
    <t>02i0N00000Nwy2MQAR</t>
  </si>
  <si>
    <t>02i0N00000Nwy2NQAR</t>
  </si>
  <si>
    <t>02i0N00000Nwy2OQAR</t>
  </si>
  <si>
    <t>02i0N00000Nwy2PQAR</t>
  </si>
  <si>
    <t>02i0N00000Nwy2QQAR</t>
  </si>
  <si>
    <t>02i0N00000Nwy2RQAR</t>
  </si>
  <si>
    <t>02i0N00000Nwy2SQAR</t>
  </si>
  <si>
    <t>02i0N00000Nwy2TQAR</t>
  </si>
  <si>
    <t>02i0N00000Nwy2UQAR</t>
  </si>
  <si>
    <t>02i0N00000Nwy2VQAR</t>
  </si>
  <si>
    <t>TRANSPORTES NAVARRO MONTON SOCIEDAD LIMITADA</t>
  </si>
  <si>
    <t>TRANSPORTES NAVARRO MONTON SOCIEDAD LIMITADA - HeadQuarter</t>
  </si>
  <si>
    <t>B02580587</t>
  </si>
  <si>
    <t>02i0N00000Nx0INQAZ</t>
  </si>
  <si>
    <t>02i0N00000Nx0IOQAZ</t>
  </si>
  <si>
    <t>02i0N00000Nx0IPQAZ</t>
  </si>
  <si>
    <t>02i0N00000Nx0IQQAZ</t>
  </si>
  <si>
    <t>DESGUACES BOYACA SL</t>
  </si>
  <si>
    <t>Desguaces Boyaca S.L. - HeadQuarter</t>
  </si>
  <si>
    <t>B78682804</t>
  </si>
  <si>
    <t>02i0N00000Nx0cDQAR</t>
  </si>
  <si>
    <t>02i0N00000Nx0cEQAR</t>
  </si>
  <si>
    <t>CENTRO EUROPEO DE IDIOMAS Y NEGOCIOS SL</t>
  </si>
  <si>
    <t>CENTRO EUROPEO DE IDIOMAS Y NEGOCIOS SL - HeadQuarter</t>
  </si>
  <si>
    <t>B45751146</t>
  </si>
  <si>
    <t>02i0N00000Nx0dGQAR</t>
  </si>
  <si>
    <t>02i0N00000Nx0dHQAR</t>
  </si>
  <si>
    <t>AYUNTAMIENTO DE ONTUR</t>
  </si>
  <si>
    <t>AYUNTAMIENTO DE ONTUR - HeadQuarter</t>
  </si>
  <si>
    <t>P0205600J</t>
  </si>
  <si>
    <t>02i0N00000Nx12LQAR</t>
  </si>
  <si>
    <t>02i0N00000Nx12MQAR</t>
  </si>
  <si>
    <t>02i0N00000Nx12NQAR</t>
  </si>
  <si>
    <t>REPRE POL SL</t>
  </si>
  <si>
    <t>REPREPOL SL - HeadQuarter</t>
  </si>
  <si>
    <t>B83594127</t>
  </si>
  <si>
    <t>02i0N00000PfGawQAF</t>
  </si>
  <si>
    <t>KUO EXPERIENCE RESEARCH SL</t>
  </si>
  <si>
    <t>KUO EXPERIENCIE RESEARCH SL - HeadQuarter</t>
  </si>
  <si>
    <t>B86681541</t>
  </si>
  <si>
    <t>02i0N00000Nx1JgQAJ</t>
  </si>
  <si>
    <t>02i0N00000Nx1JhQAJ</t>
  </si>
  <si>
    <t>02i0N00000Nx1JiQAJ</t>
  </si>
  <si>
    <t>02i0N00000Nx1JjQAJ</t>
  </si>
  <si>
    <t>02i0N00000Nx2LxQAJ</t>
  </si>
  <si>
    <t>02i0N00000Nx2SeQAJ</t>
  </si>
  <si>
    <t>HEPECA SA</t>
  </si>
  <si>
    <t>HEPECA S.A. - HeadQuarter</t>
  </si>
  <si>
    <t>A28842003</t>
  </si>
  <si>
    <t>02i0N00000Nx2VxQAJ</t>
  </si>
  <si>
    <t>Distribución Telefonía Navarra</t>
  </si>
  <si>
    <t>B71379895</t>
  </si>
  <si>
    <t>02i0N00000Nx2iSQAR</t>
  </si>
  <si>
    <t>MONCOVA SL</t>
  </si>
  <si>
    <t>MONCOVA, S.L. - HeadQuarter</t>
  </si>
  <si>
    <t>B24004301</t>
  </si>
  <si>
    <t>02i0N00000Nx5TKQAZ</t>
  </si>
  <si>
    <t>02i0N00000Nx5TLQAZ</t>
  </si>
  <si>
    <t>SER KAMUEBLES SOCIEDAD LIMITADA</t>
  </si>
  <si>
    <t>SERKA MUEBLES SL - HeadQuarter</t>
  </si>
  <si>
    <t>B91962795</t>
  </si>
  <si>
    <t>02i0N00000Nx5ewQAB</t>
  </si>
  <si>
    <t>02i0N00000Nx5eyQAB</t>
  </si>
  <si>
    <t>valles rubinat sl</t>
  </si>
  <si>
    <t>valles rubinat sl - HeadQuarter</t>
  </si>
  <si>
    <t>B25317694</t>
  </si>
  <si>
    <t>02i0N00000Nx5yhQAB</t>
  </si>
  <si>
    <t>02i0N00000Nx76wQAB</t>
  </si>
  <si>
    <t>FEDERACION EMPRESARIAL BALEAR DE TRANSPORTES</t>
  </si>
  <si>
    <t>FEDERACIÓN EMPRESARIAL BALEAR DE TRANSPORTES - HeadQuarter</t>
  </si>
  <si>
    <t>G07118110</t>
  </si>
  <si>
    <t>02i0N00000Nx7EMQAZ</t>
  </si>
  <si>
    <t>02i0N00000Nx7jFQAR</t>
  </si>
  <si>
    <t>EIBARTRANS SL</t>
  </si>
  <si>
    <t>EIBARTRANS SL - HeadQuarter</t>
  </si>
  <si>
    <t>B20534814</t>
  </si>
  <si>
    <t>02i0N00000Nx8b7QAB</t>
  </si>
  <si>
    <t>02i0N00000Nx8b8QAB</t>
  </si>
  <si>
    <t>02i0N00000Nx8bAQAR</t>
  </si>
  <si>
    <t>02i0N00000Nx8bBQAR</t>
  </si>
  <si>
    <t>02i0N00000Nx8bCQAR</t>
  </si>
  <si>
    <t>02i0N00000Nx8bDQAR</t>
  </si>
  <si>
    <t>02i0N00000Nx8bEQAR</t>
  </si>
  <si>
    <t>DE HOEK VAN HOLLAND SL</t>
  </si>
  <si>
    <t>DE HOEK VAN HOLLAND S.L. - HeadQuarter</t>
  </si>
  <si>
    <t>B16610693</t>
  </si>
  <si>
    <t>02i0N00000NxAPpQAN</t>
  </si>
  <si>
    <t>02i0N00000NxAPqQAN</t>
  </si>
  <si>
    <t>02i0N00000NxAPrQAN</t>
  </si>
  <si>
    <t>02i0N00000NxAPsQAN</t>
  </si>
  <si>
    <t>FER MERCHANDISING SL</t>
  </si>
  <si>
    <t>FER MERCHANDISING SL - HeadQuarter</t>
  </si>
  <si>
    <t>B20756326</t>
  </si>
  <si>
    <t>02i0N00000PRVAmQAP</t>
  </si>
  <si>
    <t>02i0N00000PRVAnQAP</t>
  </si>
  <si>
    <t>02i0N00000PRVAoQAP</t>
  </si>
  <si>
    <t>02i0N00000PRVApQAP</t>
  </si>
  <si>
    <t>02i0N00000PRVAqQAP</t>
  </si>
  <si>
    <t>02i0N00000PRrdjQAD</t>
  </si>
  <si>
    <t>02i0N00000PRrdkQAD</t>
  </si>
  <si>
    <t>02i0N00000PRrdlQAD</t>
  </si>
  <si>
    <t>02i0N00000PRrdmQAD</t>
  </si>
  <si>
    <t>MAQUINARIA CONSERVERA TOMAS GUILLEN SL</t>
  </si>
  <si>
    <t>MAQUINARIA CONSERVERA TOMÁS GUILLÉN S.L - HeadQuarter</t>
  </si>
  <si>
    <t>B30572457</t>
  </si>
  <si>
    <t>02i0N00000PRsg5QAD</t>
  </si>
  <si>
    <t>02i0N00000PRsg6QAD</t>
  </si>
  <si>
    <t>UNICOLOR ACT SL</t>
  </si>
  <si>
    <t>UNICOLOR ACT SL - HeadQuarter</t>
  </si>
  <si>
    <t>B82004383</t>
  </si>
  <si>
    <t>02i0N00000PRu6JQAT</t>
  </si>
  <si>
    <t>02i0N00000PRu6KQAT</t>
  </si>
  <si>
    <t>02i0N00000PSBPvQAP</t>
  </si>
  <si>
    <t>Plus Ultra líneas aéreas</t>
  </si>
  <si>
    <t>A86283041</t>
  </si>
  <si>
    <t>02i0N00000PSCMsQAP</t>
  </si>
  <si>
    <t>Madrid</t>
  </si>
  <si>
    <t>02i0N00000PSCMtQAP</t>
  </si>
  <si>
    <t>kroma productions&amp;managament sl</t>
  </si>
  <si>
    <t>kroma productions&amp;managament sl - HeadQuarter</t>
  </si>
  <si>
    <t>B25578279</t>
  </si>
  <si>
    <t>02i0N00000PSEqVQAX</t>
  </si>
  <si>
    <t>SALA I ASSOCIATS GESTIO I ASSESSORAMENT SL</t>
  </si>
  <si>
    <t>SALA i ASSOCIATS GESTIO i ASSESSORAMENT, SL - HeadQuarter</t>
  </si>
  <si>
    <t>B66606112</t>
  </si>
  <si>
    <t>02i0N00000PSEvkQAH</t>
  </si>
  <si>
    <t>02i0N00000PSEvlQAH</t>
  </si>
  <si>
    <t>TECNICAS CIENTIFICAS PARA LABORATORIO SA</t>
  </si>
  <si>
    <t>TECIL SA - HeadQuarter</t>
  </si>
  <si>
    <t>A59030411</t>
  </si>
  <si>
    <t>02i0N00000PSFbRQAX</t>
  </si>
  <si>
    <t>02i0N00000PSFbSQAX</t>
  </si>
  <si>
    <t>02i0N00000PeuXaQAJ</t>
  </si>
  <si>
    <t>02i0N00000PevehQAB</t>
  </si>
  <si>
    <t>02i0N00000PeveiQAB</t>
  </si>
  <si>
    <t>02i0N00000PewwWQAR</t>
  </si>
  <si>
    <t>EMPEDOCLE INVERSIONES SL</t>
  </si>
  <si>
    <t>EMPEDOCLE INVERSIONES SL - HeadQuarter</t>
  </si>
  <si>
    <t>B87708798</t>
  </si>
  <si>
    <t>02i0N00000Pewx0QAB</t>
  </si>
  <si>
    <t>02i0N00000Pewx1QAB</t>
  </si>
  <si>
    <t>EMPEDOCLE INVERSIONES SEDE 2</t>
  </si>
  <si>
    <t>02i0N00000PextdQAB</t>
  </si>
  <si>
    <t>SOLANO REPRESENTACIONES SL</t>
  </si>
  <si>
    <t>SOLANO REPRSENTACIONES SL (XPROTECTION) - HeadQuarter</t>
  </si>
  <si>
    <t>B22269625</t>
  </si>
  <si>
    <t>02i0N00000PeyAKQAZ</t>
  </si>
  <si>
    <t>MECANIZADOS OGAL</t>
  </si>
  <si>
    <t>MECANIZADOS OGAL SL - HeadQuarter</t>
  </si>
  <si>
    <t>B36664316</t>
  </si>
  <si>
    <t>02i0N00000PezIFQAZ</t>
  </si>
  <si>
    <t>TRIOMACHINE SL</t>
  </si>
  <si>
    <t>TRIOMACHINE SL - HeadQuarter</t>
  </si>
  <si>
    <t>B27711183</t>
  </si>
  <si>
    <t>02i0N00000Pf0t7QAB</t>
  </si>
  <si>
    <t>Trusted Shops Iberia SL</t>
  </si>
  <si>
    <t>Trusted Shops Iberia SL - HeadQuarter</t>
  </si>
  <si>
    <t>B67451336</t>
  </si>
  <si>
    <t>02i0N00000Pf7qUQAR</t>
  </si>
  <si>
    <t>02i0N00000Pf7qVQAR</t>
  </si>
  <si>
    <t>02i0N00000Pf7qWQAR</t>
  </si>
  <si>
    <t>02i0N00000Pf7qXQAR</t>
  </si>
  <si>
    <t>02i0N00000Pf7qYQAR</t>
  </si>
  <si>
    <t>02i0N00000Pf7qZQAR</t>
  </si>
  <si>
    <t>02i0N00000Pf9vOQAR</t>
  </si>
  <si>
    <t>LOGISTICA SUBMINISTRAMENT I GAS SL</t>
  </si>
  <si>
    <t>LOGISTICA SUBMINISTRAMENT I GAS SL - HeadQuarter</t>
  </si>
  <si>
    <t>B66879438</t>
  </si>
  <si>
    <t>02i0N00000PfABlQAN</t>
  </si>
  <si>
    <t>CAROLINA DINA URQUIZO HINOSTROZA</t>
  </si>
  <si>
    <t>CAROLINA DINA URQUIZO HINOSTROZA - HeadQuarter</t>
  </si>
  <si>
    <t>55235830L</t>
  </si>
  <si>
    <t>02i0N00000PfAIXQA3</t>
  </si>
  <si>
    <t>02i0N00000PfAIYQA3</t>
  </si>
  <si>
    <t>02i0N00000PfAIZQA3</t>
  </si>
  <si>
    <t>02i0N00000PfAIaQAN</t>
  </si>
  <si>
    <t>02i0N00000PfAIbQAN</t>
  </si>
  <si>
    <t>02i0N00000PfAIcQAN</t>
  </si>
  <si>
    <t>02i0N00000PfAIdQAN</t>
  </si>
  <si>
    <t>02i0N00000PfAIeQAN</t>
  </si>
  <si>
    <t>02i0N00000PfAIfQAN</t>
  </si>
  <si>
    <t>02i0N00000PfAIgQAN</t>
  </si>
  <si>
    <t>ESTUDIO DE INGENIERIA LYNKA SL</t>
  </si>
  <si>
    <t>ESTUDIO DE INGENIERIA LINKA SL - HeadQuarter</t>
  </si>
  <si>
    <t>B92541119</t>
  </si>
  <si>
    <t>02i0N00000PfAu8QAF</t>
  </si>
  <si>
    <t>02i0N00000PfAu9QAF</t>
  </si>
  <si>
    <t>ZOOTECNICA JEREZANA SL</t>
  </si>
  <si>
    <t>ZOOTECNICA JEREZANA - HeadQuarter</t>
  </si>
  <si>
    <t>B11656360</t>
  </si>
  <si>
    <t>02i0N00000PfCqBQAV</t>
  </si>
  <si>
    <t>02i0N00000PfCqCQAV</t>
  </si>
  <si>
    <t>NEBRINOX</t>
  </si>
  <si>
    <t>02i0N00000PfDDGQA3</t>
  </si>
  <si>
    <t>AYUNTAMIENTO DE ZUJAR</t>
  </si>
  <si>
    <t>AYUNTAMIENTO DE ZUJAR - HeadQuarter</t>
  </si>
  <si>
    <t>P1819800B</t>
  </si>
  <si>
    <t>02i0N00000PfESeQAN</t>
  </si>
  <si>
    <t>02i0N00000PfESfQAN</t>
  </si>
  <si>
    <t>1 X UCOM 1</t>
  </si>
  <si>
    <t>02i0N00000PfEUgQAN</t>
  </si>
  <si>
    <t>02i0N00000PfG40QAF</t>
  </si>
  <si>
    <t>RECUPERACIONES GUADALAJARA SA</t>
  </si>
  <si>
    <t>RECUPERACIONES GUADALAJARA SA - HeadQuarter</t>
  </si>
  <si>
    <t>A28888972</t>
  </si>
  <si>
    <t>02i0N00000PfGZ8QAN</t>
  </si>
  <si>
    <t>02i0N00000PfGZ9QAN</t>
  </si>
  <si>
    <t>02i0N00000PfGZAQA3</t>
  </si>
  <si>
    <t>02i0N00000PfGZBQA3</t>
  </si>
  <si>
    <t>02i0N00000PfGZCQA3</t>
  </si>
  <si>
    <t>02i0N00000PfGavQAF</t>
  </si>
  <si>
    <t>1 X UCOM 2</t>
  </si>
  <si>
    <t>02i0N00000PfHg6QAF</t>
  </si>
  <si>
    <t>02i0N00000PfICCQA3</t>
  </si>
  <si>
    <t>02i0N00000PfICDQA3</t>
  </si>
  <si>
    <t>02i0N00000PfICEQA3</t>
  </si>
  <si>
    <t>02i0N00000PfICFQA3</t>
  </si>
  <si>
    <t>02i0N00000PfICGQA3</t>
  </si>
  <si>
    <t>02i0N00000PfICHQA3</t>
  </si>
  <si>
    <t>02i0N00000PfICIQA3</t>
  </si>
  <si>
    <t>02i0N00000PfICJQA3</t>
  </si>
  <si>
    <t>02i0N00000PfICKQA3</t>
  </si>
  <si>
    <t>ZERANET INFORMATICA SL</t>
  </si>
  <si>
    <t>ZERANET INFORMATICA SLU - HeadQuarter</t>
  </si>
  <si>
    <t>B76686716</t>
  </si>
  <si>
    <t>02i0N00000PfJPpQAN</t>
  </si>
  <si>
    <t>TOPOINGEO SLL</t>
  </si>
  <si>
    <t>Topoingeo fibra</t>
  </si>
  <si>
    <t>B86032687</t>
  </si>
  <si>
    <t>02i0N00000PfM1RQAV</t>
  </si>
  <si>
    <t>GRUPO CONTINENTAL SPAIN SL</t>
  </si>
  <si>
    <t>CONTINENTAL EXTINTORES SPAIN S.L. - HeadQuarter</t>
  </si>
  <si>
    <t>B11622198</t>
  </si>
  <si>
    <t>02i0N00000PfMgFQAV</t>
  </si>
  <si>
    <t>02i0N00000PfMgGQAV</t>
  </si>
  <si>
    <t>02i0N00000PfMuWQAV</t>
  </si>
  <si>
    <t>02i0N00000Pfg96QAB</t>
  </si>
  <si>
    <t>JOSEP PLANELLES</t>
  </si>
  <si>
    <t>JOSEP PLANELLES - HeadQuarter</t>
  </si>
  <si>
    <t>38094598C</t>
  </si>
  <si>
    <t>02i0N00000PfMz7QAF</t>
  </si>
  <si>
    <t>MALLORCA BOAT BROKER S.L</t>
  </si>
  <si>
    <t>MALLORCA BOAT BROKER S.L - HeadQuarter</t>
  </si>
  <si>
    <t>B57363376</t>
  </si>
  <si>
    <t>02i0N00000PfNPFQA3</t>
  </si>
  <si>
    <t>02i0N00000PfNPGQA3</t>
  </si>
  <si>
    <t>02i0N00000PfNPHQA3</t>
  </si>
  <si>
    <t>02i0N00000PfNPIQA3</t>
  </si>
  <si>
    <t>02i0N00000PfNPJQA3</t>
  </si>
  <si>
    <t>02i0N00000PfNPKQA3</t>
  </si>
  <si>
    <t>02i0N00000PfNPLQA3</t>
  </si>
  <si>
    <t>02i0N00000PfNPMQA3</t>
  </si>
  <si>
    <t>02i0N00000PfNPNQA3</t>
  </si>
  <si>
    <t>02i0N00000PfNPOQA3</t>
  </si>
  <si>
    <t>02i0N00000PfNPPQA3</t>
  </si>
  <si>
    <t>02i0N00000PfNPQQA3</t>
  </si>
  <si>
    <t>02i0N00000PfNPRQA3</t>
  </si>
  <si>
    <t>02i0N00000PfNPSQA3</t>
  </si>
  <si>
    <t>02i0N00000PfNPTQA3</t>
  </si>
  <si>
    <t>LABORAL RISK SERVICIO DE PREVENCION SL</t>
  </si>
  <si>
    <t>LABORAL RISK SERVICIO DE PREVENCION SL - HeadQuarter</t>
  </si>
  <si>
    <t>B25534694</t>
  </si>
  <si>
    <t>02i0N00000PfOBoQAN</t>
  </si>
  <si>
    <t>02i0N00000PfOBqQAN</t>
  </si>
  <si>
    <t>FREIRE ASESORES SL</t>
  </si>
  <si>
    <t>FREIRE ASESORES SL - HeadQuarter</t>
  </si>
  <si>
    <t>B27188390</t>
  </si>
  <si>
    <t>02i0N00000PfOWmQAN</t>
  </si>
  <si>
    <t>MADRIDECOR EUROPE SOCIEDAD LIMITADA</t>
  </si>
  <si>
    <t>MADRIDECOR EUROPE SL - HeadQuarter</t>
  </si>
  <si>
    <t>B85860526</t>
  </si>
  <si>
    <t>02i0N00000PfTyKQAV</t>
  </si>
  <si>
    <t>02i0N00000PfTyLQAV</t>
  </si>
  <si>
    <t>ELS PANCHORRINS SOCIEDAD LIMITADA</t>
  </si>
  <si>
    <t>ELS PANCHORRINS S.L - HeadQuarter</t>
  </si>
  <si>
    <t>B46664660</t>
  </si>
  <si>
    <t>02i0N00000PfWCYQA3</t>
  </si>
  <si>
    <t>PUIG</t>
  </si>
  <si>
    <t>02i0N00000PfWCZQA3</t>
  </si>
  <si>
    <t>ASOC DE COOP DE GRANADA</t>
  </si>
  <si>
    <t>ASOC DE COOP DE GRANADA - HeadQuarter</t>
  </si>
  <si>
    <t>G18559419</t>
  </si>
  <si>
    <t>02i0N00000PfYX9QAN</t>
  </si>
  <si>
    <t>02i0N00000PfYXAQA3</t>
  </si>
  <si>
    <t>02i0N00000PfYXBQA3</t>
  </si>
  <si>
    <t>02i0N00000PfYXCQA3</t>
  </si>
  <si>
    <t>02i0N00000PfYXEQA3</t>
  </si>
  <si>
    <t>DAMAR SOLUCIONES ESTRATEGICAS SL</t>
  </si>
  <si>
    <t>DAMAR SOLUCIONES ESTRATEGICAS SL - HeadQuarter</t>
  </si>
  <si>
    <t>B73809360</t>
  </si>
  <si>
    <t>02i0N00000PfYc0QAF</t>
  </si>
  <si>
    <t>02i0N00000PfYc1QAF</t>
  </si>
  <si>
    <t>02i0N00000PfYc2QAF</t>
  </si>
  <si>
    <t>02i0N00000PfYc3QAF</t>
  </si>
  <si>
    <t>02i0N00000PfYc4QAF</t>
  </si>
  <si>
    <t>02i0N00000PfYc5QAF</t>
  </si>
  <si>
    <t>02i0N00000PfYc6QAF</t>
  </si>
  <si>
    <t>02i0N00000PfYc7QAF</t>
  </si>
  <si>
    <t>02i0N00000PfYc8QAF</t>
  </si>
  <si>
    <t>02i0N00000PfYc9QAF</t>
  </si>
  <si>
    <t>02i0N00000PfYcAQAV</t>
  </si>
  <si>
    <t>02i0N00000PfYcBQAV</t>
  </si>
  <si>
    <t>02i0N00000PfYcCQAV</t>
  </si>
  <si>
    <t>02i0N00000PfYcDQAV</t>
  </si>
  <si>
    <t>CANOVAS RODRIGO COMUNICACIONES SL</t>
  </si>
  <si>
    <t>CANOVAS RODRIGO COMUNICACIONES SL - HeadQuarter</t>
  </si>
  <si>
    <t>B73866469</t>
  </si>
  <si>
    <t>02i0N00000PfYdcQAF</t>
  </si>
  <si>
    <t>02i0N00000PfYddQAF</t>
  </si>
  <si>
    <t>02i0N00000PfYdeQAF</t>
  </si>
  <si>
    <t>02i0N00000PfYdfQAF</t>
  </si>
  <si>
    <t>02i0N00000PfYdgQAF</t>
  </si>
  <si>
    <t>02i0N00000PfYdhQAF</t>
  </si>
  <si>
    <t>02i0N00000PfYdiQAF</t>
  </si>
  <si>
    <t>02i0N00000PfYdjQAF</t>
  </si>
  <si>
    <t>02i0N00000PfYdkQAF</t>
  </si>
  <si>
    <t>02i0N00000PfYdlQAF</t>
  </si>
  <si>
    <t>GABINETE  DE ENSEÑANZA Y VENTA,S.L.</t>
  </si>
  <si>
    <t>GABINETE  DE ENSEÑANZA Y VENTA,S.L. - HeadQuarter</t>
  </si>
  <si>
    <t>B35491877</t>
  </si>
  <si>
    <t>02i0N00000PffsFQAR</t>
  </si>
  <si>
    <t>02i0N00000PffsGQAR</t>
  </si>
  <si>
    <t>AFTER VENDING SL</t>
  </si>
  <si>
    <t>AFTER VENDING SL - HeadQuarter</t>
  </si>
  <si>
    <t>B86573565</t>
  </si>
  <si>
    <t>02i0N00000Pfh18QAB</t>
  </si>
  <si>
    <t>AFTER 2</t>
  </si>
  <si>
    <t>02i0N00000Pfh19QAB</t>
  </si>
  <si>
    <t>AFTER 3 SEDE</t>
  </si>
  <si>
    <t>02i0N00000Pfh1AQAR</t>
  </si>
  <si>
    <t>AS. ORG PROD.DE TUNIDOS Y PESCA ISLATUNA</t>
  </si>
  <si>
    <t>AS. ORG PROD.DE TUNIDOS Y PESCA ISLATUNA - HeadQuarter</t>
  </si>
  <si>
    <t>G38796579</t>
  </si>
  <si>
    <t>02i0N00000Pfi5vQAB</t>
  </si>
  <si>
    <t>02i0N00000Pfi5wQAB</t>
  </si>
  <si>
    <t>02i0N00000Pfi6FQAR</t>
  </si>
  <si>
    <t>02i0N00000Pfi6GQAR</t>
  </si>
  <si>
    <t>02i0N00000PfkHFQAZ</t>
  </si>
  <si>
    <t>02i0N00000PfkHGQAZ</t>
  </si>
  <si>
    <t>02i0N00000Pfke9QAB</t>
  </si>
  <si>
    <t>02i0N00000PfkeAQAR</t>
  </si>
  <si>
    <t>02i0N00000PfkgjQAB</t>
  </si>
  <si>
    <t>02i0N00000PfkgkQAB</t>
  </si>
  <si>
    <t>ZERANET INFORMATICA SLU - SEDE 2 - GRAN CANARIA</t>
  </si>
  <si>
    <t>02i0N00000PfklAQAR</t>
  </si>
  <si>
    <t>ASOCIACION TS SPAIN</t>
  </si>
  <si>
    <t>ASOCIACION TS SPAIN - HeadQuarter</t>
  </si>
  <si>
    <t>G88558333</t>
  </si>
  <si>
    <t>02i0N00000Pfv3mQAB</t>
  </si>
  <si>
    <t>CALLE SERRANO GLOGAL 3</t>
  </si>
  <si>
    <t>02i0N00000PfvQRQAZ</t>
  </si>
  <si>
    <t>XFIBER GLOBAL Plaza de Cataluña 2 MADRID</t>
  </si>
  <si>
    <t>02i0N00000PfvUsQAJ</t>
  </si>
  <si>
    <t>ALVARO HERMIDA SL</t>
  </si>
  <si>
    <t>ALVARO HERMIDA SL - HeadQuarter</t>
  </si>
  <si>
    <t>B36380376</t>
  </si>
  <si>
    <t>02i0N00000PfvYQQAZ</t>
  </si>
  <si>
    <t>APRIMATIC DOORS SL</t>
  </si>
  <si>
    <t>APRIMATIC DOORS SL - HeadQuarter</t>
  </si>
  <si>
    <t>B83066753</t>
  </si>
  <si>
    <t>02i0N00000PfwOvQAJ</t>
  </si>
  <si>
    <t>PINEDA ALISEDA ASOCIADOS SL</t>
  </si>
  <si>
    <t>PINEDA ALISEDA - HeadQuarter</t>
  </si>
  <si>
    <t>B86961802</t>
  </si>
  <si>
    <t>02i0N00000PfzbnQAB</t>
  </si>
  <si>
    <t>PINEDA_ALISEDA_LABORAL</t>
  </si>
  <si>
    <t>02i0N00000PfzboQAB</t>
  </si>
  <si>
    <t>PINEDA_ALISEDA_FISCAL</t>
  </si>
  <si>
    <t>02i0N00000PfzbpQAB</t>
  </si>
  <si>
    <t>PINEDA_ALISEDA_JURIDICO</t>
  </si>
  <si>
    <t>02i0N00000PfzbqQAB</t>
  </si>
  <si>
    <t>PINEDA_ALISEDA_TRAMITACION</t>
  </si>
  <si>
    <t>02i0N00000PfzbrQAB</t>
  </si>
  <si>
    <t>LATORRE &amp; ASOCIADOS CONSULTORIA SL</t>
  </si>
  <si>
    <t>GUADALAJARA</t>
  </si>
  <si>
    <t>B81491979</t>
  </si>
  <si>
    <t>02i0N00000Pg0CeQAJ</t>
  </si>
  <si>
    <t>MADRID</t>
  </si>
  <si>
    <t>02i0N00000Pg0CfQAJ</t>
  </si>
  <si>
    <t>AV DEL OESTE 50 B2CENTER VALENCIA</t>
  </si>
  <si>
    <t>02i0N00000Pg1E7QAJ</t>
  </si>
  <si>
    <t>GALILEO 39 B GLOBAL3 MADRID</t>
  </si>
  <si>
    <t>02i0N00000Pg1ElQAJ</t>
  </si>
  <si>
    <t>VIAJES TRENPY 2017 SL</t>
  </si>
  <si>
    <t>VIAJES TRENPY 2017 SL - HeadQuarter</t>
  </si>
  <si>
    <t>B16523219</t>
  </si>
  <si>
    <t>02i0N00000Pg4l4QAB</t>
  </si>
  <si>
    <t>02i0N00000Pg4l5QAB</t>
  </si>
  <si>
    <t>MORENO RUIZ HERMANOS SEDE 3</t>
  </si>
  <si>
    <t>02i0N00000Pg6kcQAB</t>
  </si>
  <si>
    <t>SALUS MEDICINA Y GESTION SANITARIA SL</t>
  </si>
  <si>
    <t>SALUS LORCA</t>
  </si>
  <si>
    <t>B30657241</t>
  </si>
  <si>
    <t>02i0N00000Pg8HNQAZ</t>
  </si>
  <si>
    <t>SALUS RADIOLOGIA</t>
  </si>
  <si>
    <t>02i0N00000Pg8HOQAZ</t>
  </si>
  <si>
    <t>OFICINA</t>
  </si>
  <si>
    <t>02i0N00000Pg8HPQAZ</t>
  </si>
  <si>
    <t>RESONANCIA MURCIA</t>
  </si>
  <si>
    <t>02i0N00000Pg8HQQAZ</t>
  </si>
  <si>
    <t>HOSPITAL DE LA CARIDAD</t>
  </si>
  <si>
    <t>02i0N00000Pg8HRQAZ</t>
  </si>
  <si>
    <t>SALUS ARRIXACA</t>
  </si>
  <si>
    <t>02i0N00000Pg8HSQAZ</t>
  </si>
  <si>
    <t>SALUS RAFAEL MENDEZ</t>
  </si>
  <si>
    <t>02i0N00000Pg8HTQAZ</t>
  </si>
  <si>
    <t>SALUS YECLA</t>
  </si>
  <si>
    <t>02i0N00000Pg8HUQAZ</t>
  </si>
  <si>
    <t>Lynka_sede_2</t>
  </si>
  <si>
    <t>02i0N00000Pg9jVQAR</t>
  </si>
  <si>
    <t>QUIJOTE LOGISTICA SL</t>
  </si>
  <si>
    <t>Quijote logistica - HeadQuarter</t>
  </si>
  <si>
    <t>B16261844</t>
  </si>
  <si>
    <t>02i0N00000PgA3aQAF</t>
  </si>
  <si>
    <t>VISCAFIT, SL</t>
  </si>
  <si>
    <t>VISCAFIT, SL - HeadQuarter</t>
  </si>
  <si>
    <t>B88481536</t>
  </si>
  <si>
    <t>02i0N00000PgAqXQAV</t>
  </si>
  <si>
    <t>ACADEMIA BETA SOCIEDAD LIMITADA</t>
  </si>
  <si>
    <t>ACADEMIA BETA SL - HeadQuarter</t>
  </si>
  <si>
    <t>B96709134</t>
  </si>
  <si>
    <t>02i0N00000PgB2iQAF</t>
  </si>
  <si>
    <t>02i0N00000PgB2jQAF</t>
  </si>
  <si>
    <t>Lynka_sede3</t>
  </si>
  <si>
    <t>02i0N00000PgBu1QAF</t>
  </si>
  <si>
    <t>DESGUACES DUO 2000 SL</t>
  </si>
  <si>
    <t>DESGUACES DUO 2000 SL - HeadQuarter</t>
  </si>
  <si>
    <t>B82328675</t>
  </si>
  <si>
    <t>02i0N00000PgDBmQAN</t>
  </si>
  <si>
    <t>DESGUACES DUO 2000- SEDE 2</t>
  </si>
  <si>
    <t>02i0N00000PgDBnQAN</t>
  </si>
  <si>
    <t>ASESORIA BLAS MARTIN SL</t>
  </si>
  <si>
    <t>ASESORIA BLAS MARTIN S.L. - HeadQuarter</t>
  </si>
  <si>
    <t>B05179452</t>
  </si>
  <si>
    <t>02i0N00000PgEDoQAN</t>
  </si>
  <si>
    <t>ASESORIA BLAS SEDE 2</t>
  </si>
  <si>
    <t>02i0N00000PgEDpQAN</t>
  </si>
  <si>
    <t>ASESORIA BLAS SEDE 3</t>
  </si>
  <si>
    <t>02i0N00000PgEDqQAN</t>
  </si>
  <si>
    <t>ASESORIA BLAS SEDE 4</t>
  </si>
  <si>
    <t>02i0N00000PgEDrQAN</t>
  </si>
  <si>
    <t>XFIBER200 C/ Cronos 24-26,. Portal 1, planta 1ª - C1 GLOBAL3</t>
  </si>
  <si>
    <t>02i0N00000PgG4IQAV</t>
  </si>
  <si>
    <t>XFIBER 200 JJDOMINE 6 - VALENCIA-RAVELLO</t>
  </si>
  <si>
    <t>02i0N00000PgG4cQAF</t>
  </si>
  <si>
    <t>EDIFIC LUX SL (X U COM)</t>
  </si>
  <si>
    <t>EDIFIC LUX SL (X U COM) - HeadQuarter</t>
  </si>
  <si>
    <t>B62363007</t>
  </si>
  <si>
    <t>02i0N00000PgIBtQAN</t>
  </si>
  <si>
    <t>02i0N00000PgIBuQAN</t>
  </si>
  <si>
    <t>ISAIG TECNOLOGIA SL</t>
  </si>
  <si>
    <t>ISAIG TECNOLOGIA SL - HeadQuarter</t>
  </si>
  <si>
    <t>B84547959</t>
  </si>
  <si>
    <t>02i0N00000PgIwfQAF</t>
  </si>
  <si>
    <t>02i0N00000PgIwgQAF</t>
  </si>
  <si>
    <t>02i0N00000PgIwhQAF</t>
  </si>
  <si>
    <t>TELEPIZZA ALZIRA</t>
  </si>
  <si>
    <t>02i0N00000PgJapQAF</t>
  </si>
  <si>
    <t>SDAD COOP AND SIERRA DE LA PANDERA "EN CONSTIT</t>
  </si>
  <si>
    <t>SIERRA DE LA PANDERA SCA - HeadQuarter</t>
  </si>
  <si>
    <t>F23527708</t>
  </si>
  <si>
    <t>02i0N00000PgJbTQAV</t>
  </si>
  <si>
    <t>02i0N00000PgJbUQAV</t>
  </si>
  <si>
    <t>02i0N00000PgJbVQAV</t>
  </si>
  <si>
    <t>02i0N00000PgJbWQAV</t>
  </si>
  <si>
    <t>02i0N00000PgJbYQAV</t>
  </si>
  <si>
    <t>ASESORIA LOPEZ CASTILLO</t>
  </si>
  <si>
    <t>ASESORIA LOPEZ CASTILLO SL - HeadQuarter</t>
  </si>
  <si>
    <t>B50585090</t>
  </si>
  <si>
    <t>02i0N00000PgLiaQAF</t>
  </si>
  <si>
    <t>COOL CANARIA SL</t>
  </si>
  <si>
    <t>COOL CANARIA SL - HeadQuarter</t>
  </si>
  <si>
    <t>B38544961</t>
  </si>
  <si>
    <t>02i0N00000PgNLDQA3</t>
  </si>
  <si>
    <t>02i0N00000PgNLEQA3</t>
  </si>
  <si>
    <t>X Security 200 Monosede</t>
  </si>
  <si>
    <t>Sede Central</t>
  </si>
  <si>
    <t>02i0N00000PgNXxQAN</t>
  </si>
  <si>
    <t>IMPROVA CONSULTING SL</t>
  </si>
  <si>
    <t>IMPROVA CONSULTING SL - HeadQuarter</t>
  </si>
  <si>
    <t>B64653280</t>
  </si>
  <si>
    <t>02i0N00000PgO27QAF</t>
  </si>
  <si>
    <t>DESARROLLOS INFORMATICOS INTELYGENZ SL</t>
  </si>
  <si>
    <t>INTELYGENZ Madrid</t>
  </si>
  <si>
    <t>A83479063</t>
  </si>
  <si>
    <t>02i0N00000PgQFNQA3</t>
  </si>
  <si>
    <t>02i0N00000PgQFOQA3</t>
  </si>
  <si>
    <t>02i0N00000PgQFPQA3</t>
  </si>
  <si>
    <t>EMBUTIDOS SOLA SEGUNDA SEDE</t>
  </si>
  <si>
    <t>02i0N00000PgQGkQAN</t>
  </si>
  <si>
    <t>EMBUTIDOS SOLA SEDE 3</t>
  </si>
  <si>
    <t>02i0N00000PgQM9QAN</t>
  </si>
  <si>
    <t>TRIFERRUM S.L</t>
  </si>
  <si>
    <t>TRIFERRUM SL - HeadQuarter</t>
  </si>
  <si>
    <t>B63776256</t>
  </si>
  <si>
    <t>02i0N00000PgQQGQA3</t>
  </si>
  <si>
    <t>02i0N00000PgQQHQA3</t>
  </si>
  <si>
    <t>02i0N00000PgQQIQA3</t>
  </si>
  <si>
    <t>02i0N00000PgQQJQA3</t>
  </si>
  <si>
    <t>02i0N00000PgQQKQA3</t>
  </si>
  <si>
    <t>02i0N00000PgQQLQA3</t>
  </si>
  <si>
    <t>02i0N00000PgQQMQA3</t>
  </si>
  <si>
    <t>02i0N00000PgQTMQA3</t>
  </si>
  <si>
    <t>02i0N00000PgQTNQA3</t>
  </si>
  <si>
    <t>02i0N00000PgQTOQA3</t>
  </si>
  <si>
    <t>02i0N00000PgQTPQA3</t>
  </si>
  <si>
    <t>02i0N00000PgQTQQA3</t>
  </si>
  <si>
    <t>02i0N00000PgQTRQA3</t>
  </si>
  <si>
    <t>RSD ENGINEERING SOLUTIONS SL</t>
  </si>
  <si>
    <t>RSD ENGINEERING SOLUTIONS SL - HeadQuarter</t>
  </si>
  <si>
    <t>B66809633</t>
  </si>
  <si>
    <t>02i0N00000PgQhoQAF</t>
  </si>
  <si>
    <t>02i0N00000PgQhpQAF</t>
  </si>
  <si>
    <t>02i0N00000PgRJEQA3</t>
  </si>
  <si>
    <t>02i0N00000PgRJFQA3</t>
  </si>
  <si>
    <t>02i0N00000PgRJGQA3</t>
  </si>
  <si>
    <t>02i0N00000PgRJHQA3</t>
  </si>
  <si>
    <t>02i0N00000PgRJIQA3</t>
  </si>
  <si>
    <t>ONEXT SISTEMES INFORMATICS I TELECOMUNICACIONS SL</t>
  </si>
  <si>
    <t>sede Carrer Francesc Pla El Vigata 6 Bajos</t>
  </si>
  <si>
    <t>B67459669</t>
  </si>
  <si>
    <t>02i0N00000PgShmQAF</t>
  </si>
  <si>
    <t>02i0N00000PgSpbQAF</t>
  </si>
  <si>
    <t>VIAJES TRENPY_SEDE2</t>
  </si>
  <si>
    <t>02i0N00000PgSpcQAF</t>
  </si>
  <si>
    <t>VIAJES _SEDE_3</t>
  </si>
  <si>
    <t>02i0N00000PgSpdQAF</t>
  </si>
  <si>
    <t>TALLERES AUTO XAMI SL</t>
  </si>
  <si>
    <t>TALLERES AUTO XAMI SL - HeadQuarter</t>
  </si>
  <si>
    <t>B25401738</t>
  </si>
  <si>
    <t>02i0N00000PgSytQAF</t>
  </si>
  <si>
    <t>02i0N00000PgSyuQAF</t>
  </si>
  <si>
    <t>02i0N00000PgUJxQAN</t>
  </si>
  <si>
    <t>4-MIGRADO</t>
  </si>
  <si>
    <t>5-MIGRADO GRATIS</t>
  </si>
  <si>
    <t>Total</t>
  </si>
  <si>
    <t>CLIENTES</t>
  </si>
  <si>
    <t>ASSETS</t>
  </si>
  <si>
    <t>FEB20</t>
  </si>
  <si>
    <t>MAR20</t>
  </si>
  <si>
    <t>ABR20</t>
  </si>
  <si>
    <t>MAY20</t>
  </si>
  <si>
    <t>JUN20</t>
  </si>
  <si>
    <t>JUL20</t>
  </si>
  <si>
    <t>AGO20</t>
  </si>
  <si>
    <t>IT integrator</t>
  </si>
  <si>
    <t>X Analytics</t>
  </si>
  <si>
    <t>Expenses MGMT</t>
  </si>
  <si>
    <t>X POS</t>
  </si>
  <si>
    <t>X Security Monosede 200</t>
  </si>
  <si>
    <t>X Privacy 500</t>
  </si>
  <si>
    <t>X Security 500</t>
  </si>
  <si>
    <t>X Security Monosede Portable 20</t>
  </si>
  <si>
    <t>X Security Monosede 50</t>
  </si>
  <si>
    <t>X Security Monosede 100</t>
  </si>
  <si>
    <t>X Security Monosede 500</t>
  </si>
  <si>
    <t>X Security Monosede 1 Gb</t>
  </si>
  <si>
    <t>X Security Monosede Virtual 100</t>
  </si>
  <si>
    <t>X Security Monosede NOMADA</t>
  </si>
  <si>
    <t>X Security Monosede 4G</t>
  </si>
  <si>
    <t>OJO</t>
  </si>
  <si>
    <t>OK</t>
  </si>
  <si>
    <t>canal_venta</t>
  </si>
  <si>
    <t>Family</t>
  </si>
  <si>
    <t>product_name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</si>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</sst>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-* #,##0.00\ _€_-;\-* #,##0.00\ _€_-;_-* &quot;-&quot;??\ _€_-;_-@_-"/>
    <numFmt numFmtId="165" formatCode="#,##0.0"/>
    <numFmt numFmtId="166" formatCode="0.0%"/>
    <numFmt numFmtId="167" formatCode="_-* #,##0\ _p_t_a_-;\-* #,##0\ _p_t_a_-;_-* &quot;-&quot;\ _p_t_a_-;_-@_-"/>
    <numFmt numFmtId="168" formatCode="#,##0;;;"/>
    <numFmt numFmtId="169" formatCode="#,##0;[Red]\-#,##0;;"/>
    <numFmt numFmtId="170" formatCode="0%;[Red]\-0%;;"/>
    <numFmt numFmtId="171" formatCode="#,##0_ ;[Red]\-#,##0\ "/>
    <numFmt numFmtId="172" formatCode="#,##0.0\ &quot;€&quot;"/>
    <numFmt numFmtId="173" formatCode="d\/m\/yyyy"/>
    <numFmt numFmtId="174" formatCode="##############"/>
  </numFmts>
  <fonts count="55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Century Gothic"/>
      <family val="2"/>
    </font>
    <font>
      <b/>
      <sz val="10"/>
      <name val="Century Gothic"/>
      <family val="2"/>
    </font>
    <font>
      <b/>
      <sz val="10"/>
      <color theme="0"/>
      <name val="Century Gothic"/>
      <family val="2"/>
    </font>
    <font>
      <b/>
      <sz val="10"/>
      <color rgb="FFFF99CC"/>
      <name val="Century Gothic"/>
      <family val="2"/>
    </font>
    <font>
      <i/>
      <sz val="10"/>
      <name val="Century Gothic"/>
      <family val="2"/>
    </font>
    <font>
      <sz val="10"/>
      <color rgb="FFFF0000"/>
      <name val="Century Gothic"/>
      <family val="2"/>
    </font>
    <font>
      <sz val="10"/>
      <color rgb="FFFF99CC"/>
      <name val="Century Gothic"/>
      <family val="2"/>
    </font>
    <font>
      <sz val="10"/>
      <color theme="1"/>
      <name val="Century Gothic"/>
      <family val="2"/>
    </font>
    <font>
      <b/>
      <sz val="10"/>
      <color rgb="FFFF0000"/>
      <name val="Century Gothic"/>
      <family val="2"/>
    </font>
    <font>
      <b/>
      <sz val="11"/>
      <color rgb="FF9933FF"/>
      <name val="Century Gothic"/>
      <family val="2"/>
    </font>
    <font>
      <sz val="11"/>
      <name val="Century Gothic"/>
      <family val="2"/>
    </font>
    <font>
      <b/>
      <sz val="11"/>
      <color theme="0"/>
      <name val="Century Gothic"/>
      <family val="2"/>
    </font>
    <font>
      <sz val="10"/>
      <color theme="2" tint="-0.499984740745262"/>
      <name val="Century Gothic"/>
      <family val="2"/>
    </font>
    <font>
      <sz val="10"/>
      <color theme="5" tint="-0.249977111117893"/>
      <name val="Century Gothic"/>
      <family val="2"/>
    </font>
    <font>
      <i/>
      <sz val="10"/>
      <color theme="5" tint="-0.249977111117893"/>
      <name val="Century Gothic"/>
      <family val="2"/>
    </font>
    <font>
      <i/>
      <sz val="10"/>
      <color theme="2" tint="-0.499984740745262"/>
      <name val="Century Gothic"/>
      <family val="2"/>
    </font>
    <font>
      <b/>
      <sz val="10"/>
      <color rgb="FF7030A0"/>
      <name val="Century Gothic"/>
      <family val="2"/>
    </font>
    <font>
      <b/>
      <u/>
      <sz val="10"/>
      <color theme="0"/>
      <name val="Century Gothic"/>
      <family val="2"/>
    </font>
    <font>
      <u/>
      <sz val="10"/>
      <name val="Century Gothic"/>
      <family val="2"/>
    </font>
  </fonts>
  <fills count="5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00CC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E8C9E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490092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</fills>
  <borders count="3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 tint="0.34998626667073579"/>
      </left>
      <right style="thin">
        <color theme="0" tint="-0.34998626667073579"/>
      </right>
      <top style="medium">
        <color theme="1" tint="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medium">
        <color theme="1" tint="0.34998626667073579"/>
      </top>
      <bottom style="thin">
        <color theme="0" tint="-0.34998626667073579"/>
      </bottom>
      <diagonal/>
    </border>
    <border>
      <left style="medium">
        <color theme="1" tint="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 tint="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 tint="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thin">
        <color theme="0" tint="-0.34998626667073579"/>
      </top>
      <bottom style="medium">
        <color theme="1" tint="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 tint="0.34998626667073579"/>
      </left>
      <right style="thin">
        <color theme="0" tint="-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95">
    <xf numFmtId="0" fontId="0" fillId="0" borderId="0"/>
    <xf numFmtId="0" fontId="9" fillId="0" borderId="0"/>
    <xf numFmtId="0" fontId="10" fillId="0" borderId="0"/>
    <xf numFmtId="0" fontId="12" fillId="0" borderId="0"/>
    <xf numFmtId="16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9" fontId="15" fillId="0" borderId="0" applyFont="0" applyFill="0" applyBorder="0" applyAlignment="0" applyProtection="0"/>
    <xf numFmtId="0" fontId="10" fillId="0" borderId="0"/>
    <xf numFmtId="9" fontId="9" fillId="0" borderId="0" applyFont="0" applyFill="0" applyBorder="0" applyAlignment="0" applyProtection="0"/>
    <xf numFmtId="0" fontId="9" fillId="0" borderId="0"/>
    <xf numFmtId="0" fontId="8" fillId="0" borderId="0"/>
    <xf numFmtId="0" fontId="8" fillId="0" borderId="0"/>
    <xf numFmtId="0" fontId="16" fillId="10" borderId="1" applyNumberFormat="0" applyAlignment="0" applyProtection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0" fontId="20" fillId="0" borderId="0"/>
    <xf numFmtId="0" fontId="19" fillId="0" borderId="0"/>
    <xf numFmtId="0" fontId="5" fillId="0" borderId="0"/>
    <xf numFmtId="0" fontId="11" fillId="0" borderId="0"/>
    <xf numFmtId="0" fontId="21" fillId="0" borderId="0"/>
    <xf numFmtId="0" fontId="22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5" applyNumberFormat="0" applyFill="0" applyAlignment="0" applyProtection="0"/>
    <xf numFmtId="0" fontId="25" fillId="0" borderId="6" applyNumberFormat="0" applyFill="0" applyAlignment="0" applyProtection="0"/>
    <xf numFmtId="0" fontId="25" fillId="0" borderId="0" applyNumberFormat="0" applyFill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8" fillId="13" borderId="0" applyNumberFormat="0" applyBorder="0" applyAlignment="0" applyProtection="0"/>
    <xf numFmtId="0" fontId="29" fillId="14" borderId="7" applyNumberFormat="0" applyAlignment="0" applyProtection="0"/>
    <xf numFmtId="0" fontId="30" fillId="15" borderId="8" applyNumberFormat="0" applyAlignment="0" applyProtection="0"/>
    <xf numFmtId="0" fontId="31" fillId="15" borderId="7" applyNumberFormat="0" applyAlignment="0" applyProtection="0"/>
    <xf numFmtId="0" fontId="32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3" fillId="0" borderId="11" applyNumberFormat="0" applyFill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18" fillId="40" borderId="0" applyNumberFormat="0" applyBorder="0" applyAlignment="0" applyProtection="0"/>
    <xf numFmtId="0" fontId="34" fillId="0" borderId="0"/>
    <xf numFmtId="167" fontId="10" fillId="0" borderId="0" applyFont="0" applyFill="0" applyBorder="0" applyAlignment="0" applyProtection="0"/>
    <xf numFmtId="0" fontId="10" fillId="0" borderId="0"/>
    <xf numFmtId="0" fontId="4" fillId="16" borderId="10" applyNumberFormat="0" applyFont="0" applyAlignment="0" applyProtection="0"/>
    <xf numFmtId="9" fontId="10" fillId="0" borderId="0" applyFon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16" borderId="10" applyNumberFormat="0" applyFont="0" applyAlignment="0" applyProtection="0"/>
    <xf numFmtId="0" fontId="35" fillId="0" borderId="0"/>
    <xf numFmtId="0" fontId="2" fillId="16" borderId="10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1" fillId="0" borderId="0"/>
  </cellStyleXfs>
  <cellXfs count="240">
    <xf numFmtId="0" fontId="0" fillId="0" borderId="0" xfId="0"/>
    <xf numFmtId="3" fontId="0" fillId="0" borderId="0" xfId="0" applyNumberFormat="1"/>
    <xf numFmtId="0" fontId="0" fillId="3" borderId="0" xfId="0" applyFill="1"/>
    <xf numFmtId="166" fontId="0" fillId="0" borderId="0" xfId="0" applyNumberFormat="1"/>
    <xf numFmtId="0" fontId="36" fillId="0" borderId="0" xfId="0" applyFont="1"/>
    <xf numFmtId="0" fontId="37" fillId="0" borderId="0" xfId="0" applyFont="1" applyAlignment="1">
      <alignment textRotation="90"/>
    </xf>
    <xf numFmtId="0" fontId="37" fillId="0" borderId="0" xfId="0" applyFont="1" applyAlignment="1">
      <alignment textRotation="90" wrapText="1"/>
    </xf>
    <xf numFmtId="0" fontId="36" fillId="0" borderId="0" xfId="0" applyFont="1" applyAlignment="1">
      <alignment horizontal="left" vertical="center"/>
    </xf>
    <xf numFmtId="0" fontId="36" fillId="3" borderId="0" xfId="0" applyFont="1" applyFill="1"/>
    <xf numFmtId="3" fontId="36" fillId="0" borderId="0" xfId="0" applyNumberFormat="1" applyFont="1"/>
    <xf numFmtId="0" fontId="38" fillId="4" borderId="14" xfId="0" applyFont="1" applyFill="1" applyBorder="1" applyAlignment="1">
      <alignment horizontal="left" vertical="center"/>
    </xf>
    <xf numFmtId="0" fontId="37" fillId="5" borderId="14" xfId="0" applyFont="1" applyFill="1" applyBorder="1" applyAlignment="1">
      <alignment horizontal="left" vertical="center"/>
    </xf>
    <xf numFmtId="0" fontId="36" fillId="3" borderId="14" xfId="0" applyFont="1" applyFill="1" applyBorder="1" applyAlignment="1">
      <alignment horizontal="left" vertical="center" indent="2"/>
    </xf>
    <xf numFmtId="9" fontId="40" fillId="9" borderId="14" xfId="8" applyFont="1" applyFill="1" applyBorder="1" applyAlignment="1">
      <alignment horizontal="right" vertical="center"/>
    </xf>
    <xf numFmtId="0" fontId="36" fillId="2" borderId="14" xfId="0" applyFont="1" applyFill="1" applyBorder="1" applyAlignment="1">
      <alignment horizontal="left" vertical="center" indent="2"/>
    </xf>
    <xf numFmtId="3" fontId="39" fillId="41" borderId="14" xfId="0" applyNumberFormat="1" applyFont="1" applyFill="1" applyBorder="1" applyAlignment="1">
      <alignment horizontal="center"/>
    </xf>
    <xf numFmtId="165" fontId="36" fillId="43" borderId="14" xfId="1" applyNumberFormat="1" applyFont="1" applyFill="1" applyBorder="1" applyAlignment="1">
      <alignment horizontal="center"/>
    </xf>
    <xf numFmtId="165" fontId="41" fillId="43" borderId="14" xfId="1" applyNumberFormat="1" applyFont="1" applyFill="1" applyBorder="1" applyAlignment="1">
      <alignment horizontal="center"/>
    </xf>
    <xf numFmtId="3" fontId="38" fillId="42" borderId="14" xfId="0" applyNumberFormat="1" applyFont="1" applyFill="1" applyBorder="1" applyAlignment="1">
      <alignment horizontal="center"/>
    </xf>
    <xf numFmtId="3" fontId="38" fillId="45" borderId="14" xfId="1" applyNumberFormat="1" applyFont="1" applyFill="1" applyBorder="1" applyAlignment="1">
      <alignment horizontal="center"/>
    </xf>
    <xf numFmtId="3" fontId="39" fillId="4" borderId="14" xfId="1" applyNumberFormat="1" applyFont="1" applyFill="1" applyBorder="1" applyAlignment="1">
      <alignment horizontal="center"/>
    </xf>
    <xf numFmtId="3" fontId="37" fillId="5" borderId="14" xfId="1" applyNumberFormat="1" applyFont="1" applyFill="1" applyBorder="1" applyAlignment="1">
      <alignment horizontal="center"/>
    </xf>
    <xf numFmtId="3" fontId="36" fillId="3" borderId="14" xfId="1" applyNumberFormat="1" applyFont="1" applyFill="1" applyBorder="1" applyAlignment="1">
      <alignment horizontal="center"/>
    </xf>
    <xf numFmtId="165" fontId="36" fillId="9" borderId="14" xfId="1" applyNumberFormat="1" applyFont="1" applyFill="1" applyBorder="1" applyAlignment="1">
      <alignment horizontal="center"/>
    </xf>
    <xf numFmtId="0" fontId="36" fillId="2" borderId="14" xfId="1" applyFont="1" applyFill="1" applyBorder="1" applyAlignment="1">
      <alignment horizontal="center"/>
    </xf>
    <xf numFmtId="3" fontId="36" fillId="2" borderId="14" xfId="1" applyNumberFormat="1" applyFont="1" applyFill="1" applyBorder="1" applyAlignment="1">
      <alignment horizontal="center"/>
    </xf>
    <xf numFmtId="3" fontId="38" fillId="44" borderId="14" xfId="1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42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0" fontId="37" fillId="3" borderId="14" xfId="0" applyFont="1" applyFill="1" applyBorder="1" applyAlignment="1">
      <alignment horizontal="center"/>
    </xf>
    <xf numFmtId="3" fontId="38" fillId="47" borderId="14" xfId="0" applyNumberFormat="1" applyFont="1" applyFill="1" applyBorder="1" applyAlignment="1">
      <alignment horizontal="center"/>
    </xf>
    <xf numFmtId="3" fontId="38" fillId="48" borderId="14" xfId="0" applyNumberFormat="1" applyFont="1" applyFill="1" applyBorder="1" applyAlignment="1">
      <alignment horizontal="center"/>
    </xf>
    <xf numFmtId="3" fontId="37" fillId="7" borderId="14" xfId="1" applyNumberFormat="1" applyFont="1" applyFill="1" applyBorder="1" applyAlignment="1">
      <alignment horizontal="center"/>
    </xf>
    <xf numFmtId="3" fontId="36" fillId="49" borderId="14" xfId="1" applyNumberFormat="1" applyFont="1" applyFill="1" applyBorder="1" applyAlignment="1">
      <alignment horizontal="center"/>
    </xf>
    <xf numFmtId="165" fontId="36" fillId="50" borderId="14" xfId="1" applyNumberFormat="1" applyFont="1" applyFill="1" applyBorder="1" applyAlignment="1">
      <alignment horizontal="center"/>
    </xf>
    <xf numFmtId="3" fontId="36" fillId="8" borderId="14" xfId="1" applyNumberFormat="1" applyFont="1" applyFill="1" applyBorder="1" applyAlignment="1">
      <alignment horizontal="center"/>
    </xf>
    <xf numFmtId="165" fontId="36" fillId="43" borderId="15" xfId="1" applyNumberFormat="1" applyFont="1" applyFill="1" applyBorder="1" applyAlignment="1">
      <alignment horizontal="center"/>
    </xf>
    <xf numFmtId="1" fontId="38" fillId="51" borderId="16" xfId="0" applyNumberFormat="1" applyFont="1" applyFill="1" applyBorder="1" applyAlignment="1">
      <alignment horizontal="center"/>
    </xf>
    <xf numFmtId="165" fontId="36" fillId="43" borderId="18" xfId="1" applyNumberFormat="1" applyFont="1" applyFill="1" applyBorder="1" applyAlignment="1">
      <alignment horizontal="center"/>
    </xf>
    <xf numFmtId="3" fontId="36" fillId="43" borderId="19" xfId="1" applyNumberFormat="1" applyFont="1" applyFill="1" applyBorder="1" applyAlignment="1">
      <alignment horizontal="center"/>
    </xf>
    <xf numFmtId="3" fontId="38" fillId="42" borderId="18" xfId="0" applyNumberFormat="1" applyFont="1" applyFill="1" applyBorder="1" applyAlignment="1">
      <alignment horizontal="center"/>
    </xf>
    <xf numFmtId="3" fontId="38" fillId="42" borderId="19" xfId="0" applyNumberFormat="1" applyFont="1" applyFill="1" applyBorder="1" applyAlignment="1">
      <alignment horizontal="center"/>
    </xf>
    <xf numFmtId="3" fontId="38" fillId="46" borderId="18" xfId="0" applyNumberFormat="1" applyFont="1" applyFill="1" applyBorder="1" applyAlignment="1">
      <alignment horizontal="center"/>
    </xf>
    <xf numFmtId="3" fontId="37" fillId="5" borderId="18" xfId="0" applyNumberFormat="1" applyFont="1" applyFill="1" applyBorder="1" applyAlignment="1">
      <alignment horizontal="center"/>
    </xf>
    <xf numFmtId="3" fontId="37" fillId="5" borderId="19" xfId="0" applyNumberFormat="1" applyFont="1" applyFill="1" applyBorder="1" applyAlignment="1">
      <alignment horizontal="center"/>
    </xf>
    <xf numFmtId="3" fontId="36" fillId="3" borderId="18" xfId="0" applyNumberFormat="1" applyFont="1" applyFill="1" applyBorder="1" applyAlignment="1">
      <alignment horizontal="center"/>
    </xf>
    <xf numFmtId="3" fontId="36" fillId="3" borderId="19" xfId="0" applyNumberFormat="1" applyFont="1" applyFill="1" applyBorder="1" applyAlignment="1">
      <alignment horizontal="center"/>
    </xf>
    <xf numFmtId="165" fontId="36" fillId="9" borderId="18" xfId="0" applyNumberFormat="1" applyFont="1" applyFill="1" applyBorder="1" applyAlignment="1">
      <alignment horizontal="center"/>
    </xf>
    <xf numFmtId="3" fontId="36" fillId="9" borderId="19" xfId="0" applyNumberFormat="1" applyFont="1" applyFill="1" applyBorder="1" applyAlignment="1">
      <alignment horizontal="center"/>
    </xf>
    <xf numFmtId="3" fontId="36" fillId="2" borderId="18" xfId="1" applyNumberFormat="1" applyFont="1" applyFill="1" applyBorder="1" applyAlignment="1">
      <alignment horizontal="center"/>
    </xf>
    <xf numFmtId="3" fontId="36" fillId="2" borderId="19" xfId="1" applyNumberFormat="1" applyFont="1" applyFill="1" applyBorder="1" applyAlignment="1">
      <alignment horizontal="center"/>
    </xf>
    <xf numFmtId="165" fontId="36" fillId="9" borderId="18" xfId="1" applyNumberFormat="1" applyFont="1" applyFill="1" applyBorder="1" applyAlignment="1">
      <alignment horizontal="center"/>
    </xf>
    <xf numFmtId="3" fontId="36" fillId="9" borderId="19" xfId="1" applyNumberFormat="1" applyFont="1" applyFill="1" applyBorder="1" applyAlignment="1">
      <alignment horizontal="center"/>
    </xf>
    <xf numFmtId="0" fontId="36" fillId="2" borderId="18" xfId="0" applyFont="1" applyFill="1" applyBorder="1" applyAlignment="1">
      <alignment horizontal="center"/>
    </xf>
    <xf numFmtId="3" fontId="36" fillId="2" borderId="19" xfId="0" applyNumberFormat="1" applyFont="1" applyFill="1" applyBorder="1" applyAlignment="1">
      <alignment horizontal="center"/>
    </xf>
    <xf numFmtId="165" fontId="36" fillId="9" borderId="20" xfId="1" applyNumberFormat="1" applyFont="1" applyFill="1" applyBorder="1" applyAlignment="1">
      <alignment horizontal="center"/>
    </xf>
    <xf numFmtId="3" fontId="36" fillId="9" borderId="21" xfId="1" applyNumberFormat="1" applyFont="1" applyFill="1" applyBorder="1" applyAlignment="1">
      <alignment horizontal="center"/>
    </xf>
    <xf numFmtId="3" fontId="38" fillId="46" borderId="19" xfId="0" applyNumberFormat="1" applyFont="1" applyFill="1" applyBorder="1" applyAlignment="1">
      <alignment horizontal="center"/>
    </xf>
    <xf numFmtId="3" fontId="38" fillId="51" borderId="17" xfId="0" applyNumberFormat="1" applyFont="1" applyFill="1" applyBorder="1" applyAlignment="1">
      <alignment horizontal="center"/>
    </xf>
    <xf numFmtId="1" fontId="38" fillId="51" borderId="27" xfId="0" applyNumberFormat="1" applyFont="1" applyFill="1" applyBorder="1" applyAlignment="1">
      <alignment horizontal="center"/>
    </xf>
    <xf numFmtId="3" fontId="38" fillId="51" borderId="28" xfId="0" applyNumberFormat="1" applyFont="1" applyFill="1" applyBorder="1" applyAlignment="1">
      <alignment horizontal="center"/>
    </xf>
    <xf numFmtId="1" fontId="38" fillId="0" borderId="0" xfId="0" applyNumberFormat="1" applyFont="1" applyAlignment="1">
      <alignment horizontal="center"/>
    </xf>
    <xf numFmtId="165" fontId="36" fillId="0" borderId="0" xfId="1" applyNumberFormat="1" applyFont="1" applyAlignment="1">
      <alignment horizontal="center"/>
    </xf>
    <xf numFmtId="3" fontId="38" fillId="0" borderId="0" xfId="0" applyNumberFormat="1" applyFont="1" applyAlignment="1">
      <alignment horizontal="center"/>
    </xf>
    <xf numFmtId="3" fontId="37" fillId="0" borderId="0" xfId="0" applyNumberFormat="1" applyFont="1" applyAlignment="1">
      <alignment horizontal="center"/>
    </xf>
    <xf numFmtId="165" fontId="36" fillId="0" borderId="0" xfId="0" applyNumberFormat="1" applyFont="1" applyAlignment="1">
      <alignment horizontal="center"/>
    </xf>
    <xf numFmtId="3" fontId="36" fillId="0" borderId="0" xfId="1" applyNumberFormat="1" applyFont="1" applyAlignment="1">
      <alignment horizontal="center"/>
    </xf>
    <xf numFmtId="0" fontId="36" fillId="0" borderId="0" xfId="0" applyFont="1" applyAlignment="1">
      <alignment horizontal="center" vertical="center"/>
    </xf>
    <xf numFmtId="0" fontId="38" fillId="41" borderId="14" xfId="0" applyFont="1" applyFill="1" applyBorder="1" applyAlignment="1">
      <alignment vertical="center"/>
    </xf>
    <xf numFmtId="0" fontId="38" fillId="42" borderId="14" xfId="0" applyFont="1" applyFill="1" applyBorder="1" applyAlignment="1">
      <alignment vertical="center"/>
    </xf>
    <xf numFmtId="165" fontId="36" fillId="43" borderId="14" xfId="1" applyNumberFormat="1" applyFont="1" applyFill="1" applyBorder="1" applyAlignment="1">
      <alignment horizontal="center" vertical="center"/>
    </xf>
    <xf numFmtId="0" fontId="37" fillId="3" borderId="14" xfId="0" applyFont="1" applyFill="1" applyBorder="1" applyAlignment="1">
      <alignment horizontal="center" vertical="center"/>
    </xf>
    <xf numFmtId="9" fontId="38" fillId="47" borderId="14" xfId="0" applyNumberFormat="1" applyFont="1" applyFill="1" applyBorder="1" applyAlignment="1">
      <alignment horizontal="center"/>
    </xf>
    <xf numFmtId="9" fontId="36" fillId="43" borderId="14" xfId="1" applyNumberFormat="1" applyFont="1" applyFill="1" applyBorder="1" applyAlignment="1">
      <alignment horizontal="center"/>
    </xf>
    <xf numFmtId="9" fontId="38" fillId="48" borderId="14" xfId="0" applyNumberFormat="1" applyFont="1" applyFill="1" applyBorder="1" applyAlignment="1">
      <alignment horizontal="center"/>
    </xf>
    <xf numFmtId="9" fontId="38" fillId="45" borderId="14" xfId="1" applyNumberFormat="1" applyFont="1" applyFill="1" applyBorder="1" applyAlignment="1">
      <alignment horizontal="center"/>
    </xf>
    <xf numFmtId="9" fontId="37" fillId="7" borderId="14" xfId="1" applyNumberFormat="1" applyFont="1" applyFill="1" applyBorder="1" applyAlignment="1">
      <alignment horizontal="center"/>
    </xf>
    <xf numFmtId="9" fontId="36" fillId="49" borderId="14" xfId="1" applyNumberFormat="1" applyFont="1" applyFill="1" applyBorder="1" applyAlignment="1">
      <alignment horizontal="center"/>
    </xf>
    <xf numFmtId="9" fontId="36" fillId="50" borderId="14" xfId="1" applyNumberFormat="1" applyFont="1" applyFill="1" applyBorder="1" applyAlignment="1">
      <alignment horizontal="center"/>
    </xf>
    <xf numFmtId="9" fontId="36" fillId="8" borderId="14" xfId="1" applyNumberFormat="1" applyFont="1" applyFill="1" applyBorder="1" applyAlignment="1">
      <alignment horizontal="center"/>
    </xf>
    <xf numFmtId="9" fontId="38" fillId="44" borderId="14" xfId="1" applyNumberFormat="1" applyFont="1" applyFill="1" applyBorder="1" applyAlignment="1">
      <alignment horizontal="center"/>
    </xf>
    <xf numFmtId="3" fontId="38" fillId="47" borderId="15" xfId="0" applyNumberFormat="1" applyFont="1" applyFill="1" applyBorder="1" applyAlignment="1">
      <alignment horizontal="center"/>
    </xf>
    <xf numFmtId="3" fontId="38" fillId="48" borderId="15" xfId="0" applyNumberFormat="1" applyFont="1" applyFill="1" applyBorder="1" applyAlignment="1">
      <alignment horizontal="center"/>
    </xf>
    <xf numFmtId="3" fontId="38" fillId="45" borderId="15" xfId="1" applyNumberFormat="1" applyFont="1" applyFill="1" applyBorder="1" applyAlignment="1">
      <alignment horizontal="center"/>
    </xf>
    <xf numFmtId="3" fontId="37" fillId="7" borderId="15" xfId="1" applyNumberFormat="1" applyFont="1" applyFill="1" applyBorder="1" applyAlignment="1">
      <alignment horizontal="center"/>
    </xf>
    <xf numFmtId="3" fontId="36" fillId="49" borderId="15" xfId="1" applyNumberFormat="1" applyFont="1" applyFill="1" applyBorder="1" applyAlignment="1">
      <alignment horizontal="center"/>
    </xf>
    <xf numFmtId="165" fontId="36" fillId="50" borderId="15" xfId="1" applyNumberFormat="1" applyFont="1" applyFill="1" applyBorder="1" applyAlignment="1">
      <alignment horizontal="center"/>
    </xf>
    <xf numFmtId="3" fontId="36" fillId="8" borderId="15" xfId="1" applyNumberFormat="1" applyFont="1" applyFill="1" applyBorder="1" applyAlignment="1">
      <alignment horizontal="center"/>
    </xf>
    <xf numFmtId="3" fontId="38" fillId="44" borderId="15" xfId="1" applyNumberFormat="1" applyFont="1" applyFill="1" applyBorder="1" applyAlignment="1">
      <alignment horizontal="center"/>
    </xf>
    <xf numFmtId="3" fontId="39" fillId="0" borderId="0" xfId="0" applyNumberFormat="1" applyFont="1" applyAlignment="1">
      <alignment horizontal="center"/>
    </xf>
    <xf numFmtId="165" fontId="41" fillId="0" borderId="0" xfId="1" applyNumberFormat="1" applyFont="1" applyAlignment="1">
      <alignment horizontal="center"/>
    </xf>
    <xf numFmtId="3" fontId="39" fillId="0" borderId="0" xfId="1" applyNumberFormat="1" applyFont="1" applyAlignment="1">
      <alignment horizontal="center"/>
    </xf>
    <xf numFmtId="3" fontId="37" fillId="0" borderId="0" xfId="1" applyNumberFormat="1" applyFont="1" applyAlignment="1">
      <alignment horizontal="center"/>
    </xf>
    <xf numFmtId="0" fontId="36" fillId="0" borderId="0" xfId="1" applyFont="1" applyAlignment="1">
      <alignment horizontal="center"/>
    </xf>
    <xf numFmtId="168" fontId="38" fillId="42" borderId="14" xfId="0" applyNumberFormat="1" applyFont="1" applyFill="1" applyBorder="1" applyAlignment="1">
      <alignment horizontal="center"/>
    </xf>
    <xf numFmtId="168" fontId="38" fillId="45" borderId="14" xfId="1" applyNumberFormat="1" applyFont="1" applyFill="1" applyBorder="1" applyAlignment="1">
      <alignment horizontal="center"/>
    </xf>
    <xf numFmtId="168" fontId="37" fillId="7" borderId="14" xfId="1" applyNumberFormat="1" applyFont="1" applyFill="1" applyBorder="1" applyAlignment="1">
      <alignment horizontal="center"/>
    </xf>
    <xf numFmtId="168" fontId="36" fillId="49" borderId="14" xfId="1" applyNumberFormat="1" applyFont="1" applyFill="1" applyBorder="1" applyAlignment="1">
      <alignment horizontal="center"/>
    </xf>
    <xf numFmtId="168" fontId="38" fillId="46" borderId="18" xfId="0" applyNumberFormat="1" applyFont="1" applyFill="1" applyBorder="1" applyAlignment="1">
      <alignment horizontal="center"/>
    </xf>
    <xf numFmtId="168" fontId="38" fillId="46" borderId="19" xfId="0" applyNumberFormat="1" applyFont="1" applyFill="1" applyBorder="1" applyAlignment="1">
      <alignment horizontal="center"/>
    </xf>
    <xf numFmtId="168" fontId="37" fillId="5" borderId="18" xfId="0" applyNumberFormat="1" applyFont="1" applyFill="1" applyBorder="1" applyAlignment="1">
      <alignment horizontal="center"/>
    </xf>
    <xf numFmtId="168" fontId="37" fillId="5" borderId="19" xfId="0" applyNumberFormat="1" applyFont="1" applyFill="1" applyBorder="1" applyAlignment="1">
      <alignment horizontal="center"/>
    </xf>
    <xf numFmtId="168" fontId="36" fillId="3" borderId="18" xfId="0" applyNumberFormat="1" applyFont="1" applyFill="1" applyBorder="1" applyAlignment="1">
      <alignment horizontal="center"/>
    </xf>
    <xf numFmtId="168" fontId="36" fillId="3" borderId="19" xfId="0" applyNumberFormat="1" applyFont="1" applyFill="1" applyBorder="1" applyAlignment="1">
      <alignment horizontal="center"/>
    </xf>
    <xf numFmtId="168" fontId="36" fillId="8" borderId="14" xfId="1" applyNumberFormat="1" applyFont="1" applyFill="1" applyBorder="1" applyAlignment="1">
      <alignment horizontal="center"/>
    </xf>
    <xf numFmtId="168" fontId="36" fillId="2" borderId="18" xfId="1" applyNumberFormat="1" applyFont="1" applyFill="1" applyBorder="1" applyAlignment="1">
      <alignment horizontal="center"/>
    </xf>
    <xf numFmtId="168" fontId="36" fillId="2" borderId="19" xfId="1" applyNumberFormat="1" applyFont="1" applyFill="1" applyBorder="1" applyAlignment="1">
      <alignment horizontal="center"/>
    </xf>
    <xf numFmtId="168" fontId="36" fillId="50" borderId="14" xfId="1" applyNumberFormat="1" applyFont="1" applyFill="1" applyBorder="1" applyAlignment="1">
      <alignment horizontal="center"/>
    </xf>
    <xf numFmtId="168" fontId="36" fillId="9" borderId="18" xfId="0" applyNumberFormat="1" applyFont="1" applyFill="1" applyBorder="1" applyAlignment="1">
      <alignment horizontal="center"/>
    </xf>
    <xf numFmtId="168" fontId="36" fillId="9" borderId="19" xfId="0" applyNumberFormat="1" applyFont="1" applyFill="1" applyBorder="1" applyAlignment="1">
      <alignment horizontal="center"/>
    </xf>
    <xf numFmtId="168" fontId="36" fillId="2" borderId="18" xfId="0" applyNumberFormat="1" applyFont="1" applyFill="1" applyBorder="1" applyAlignment="1">
      <alignment horizontal="center"/>
    </xf>
    <xf numFmtId="168" fontId="36" fillId="2" borderId="19" xfId="0" applyNumberFormat="1" applyFont="1" applyFill="1" applyBorder="1" applyAlignment="1">
      <alignment horizontal="center"/>
    </xf>
    <xf numFmtId="168" fontId="38" fillId="47" borderId="14" xfId="0" applyNumberFormat="1" applyFont="1" applyFill="1" applyBorder="1" applyAlignment="1">
      <alignment horizontal="center"/>
    </xf>
    <xf numFmtId="168" fontId="38" fillId="51" borderId="16" xfId="0" applyNumberFormat="1" applyFont="1" applyFill="1" applyBorder="1" applyAlignment="1">
      <alignment horizontal="center"/>
    </xf>
    <xf numFmtId="168" fontId="38" fillId="51" borderId="17" xfId="0" applyNumberFormat="1" applyFont="1" applyFill="1" applyBorder="1" applyAlignment="1">
      <alignment horizontal="center"/>
    </xf>
    <xf numFmtId="168" fontId="38" fillId="48" borderId="14" xfId="0" applyNumberFormat="1" applyFont="1" applyFill="1" applyBorder="1" applyAlignment="1">
      <alignment horizontal="center"/>
    </xf>
    <xf numFmtId="168" fontId="38" fillId="42" borderId="18" xfId="0" applyNumberFormat="1" applyFont="1" applyFill="1" applyBorder="1" applyAlignment="1">
      <alignment horizontal="center"/>
    </xf>
    <xf numFmtId="168" fontId="38" fillId="42" borderId="19" xfId="0" applyNumberFormat="1" applyFont="1" applyFill="1" applyBorder="1" applyAlignment="1">
      <alignment horizontal="center"/>
    </xf>
    <xf numFmtId="169" fontId="38" fillId="47" borderId="14" xfId="0" applyNumberFormat="1" applyFont="1" applyFill="1" applyBorder="1" applyAlignment="1">
      <alignment horizontal="center"/>
    </xf>
    <xf numFmtId="168" fontId="36" fillId="0" borderId="0" xfId="0" quotePrefix="1" applyNumberFormat="1" applyFont="1" applyAlignment="1">
      <alignment horizontal="center"/>
    </xf>
    <xf numFmtId="17" fontId="37" fillId="3" borderId="14" xfId="0" quotePrefix="1" applyNumberFormat="1" applyFont="1" applyFill="1" applyBorder="1" applyAlignment="1">
      <alignment horizontal="center"/>
    </xf>
    <xf numFmtId="0" fontId="37" fillId="0" borderId="0" xfId="0" applyFont="1" applyAlignment="1"/>
    <xf numFmtId="3" fontId="45" fillId="9" borderId="29" xfId="0" applyNumberFormat="1" applyFont="1" applyFill="1" applyBorder="1" applyAlignment="1">
      <alignment horizontal="center" vertical="center"/>
    </xf>
    <xf numFmtId="0" fontId="36" fillId="0" borderId="14" xfId="0" applyFont="1" applyFill="1" applyBorder="1" applyAlignment="1">
      <alignment horizontal="left" vertical="center" indent="2"/>
    </xf>
    <xf numFmtId="3" fontId="36" fillId="0" borderId="14" xfId="1" applyNumberFormat="1" applyFont="1" applyFill="1" applyBorder="1" applyAlignment="1">
      <alignment horizontal="center"/>
    </xf>
    <xf numFmtId="168" fontId="36" fillId="0" borderId="18" xfId="1" applyNumberFormat="1" applyFont="1" applyFill="1" applyBorder="1" applyAlignment="1">
      <alignment horizontal="center"/>
    </xf>
    <xf numFmtId="168" fontId="36" fillId="0" borderId="19" xfId="1" applyNumberFormat="1" applyFont="1" applyFill="1" applyBorder="1" applyAlignment="1">
      <alignment horizontal="center"/>
    </xf>
    <xf numFmtId="3" fontId="0" fillId="0" borderId="0" xfId="0" applyNumberFormat="1" applyFill="1"/>
    <xf numFmtId="170" fontId="38" fillId="47" borderId="14" xfId="0" applyNumberFormat="1" applyFont="1" applyFill="1" applyBorder="1" applyAlignment="1">
      <alignment horizontal="center"/>
    </xf>
    <xf numFmtId="170" fontId="38" fillId="51" borderId="16" xfId="0" applyNumberFormat="1" applyFont="1" applyFill="1" applyBorder="1" applyAlignment="1">
      <alignment horizontal="center"/>
    </xf>
    <xf numFmtId="170" fontId="38" fillId="51" borderId="17" xfId="0" applyNumberFormat="1" applyFont="1" applyFill="1" applyBorder="1" applyAlignment="1">
      <alignment horizontal="center"/>
    </xf>
    <xf numFmtId="170" fontId="38" fillId="48" borderId="14" xfId="0" applyNumberFormat="1" applyFont="1" applyFill="1" applyBorder="1" applyAlignment="1">
      <alignment horizontal="center"/>
    </xf>
    <xf numFmtId="170" fontId="38" fillId="42" borderId="18" xfId="0" applyNumberFormat="1" applyFont="1" applyFill="1" applyBorder="1" applyAlignment="1">
      <alignment horizontal="center"/>
    </xf>
    <xf numFmtId="170" fontId="38" fillId="42" borderId="19" xfId="0" applyNumberFormat="1" applyFont="1" applyFill="1" applyBorder="1" applyAlignment="1">
      <alignment horizontal="center"/>
    </xf>
    <xf numFmtId="170" fontId="38" fillId="45" borderId="14" xfId="1" applyNumberFormat="1" applyFont="1" applyFill="1" applyBorder="1" applyAlignment="1">
      <alignment horizontal="center"/>
    </xf>
    <xf numFmtId="170" fontId="38" fillId="46" borderId="18" xfId="0" applyNumberFormat="1" applyFont="1" applyFill="1" applyBorder="1" applyAlignment="1">
      <alignment horizontal="center"/>
    </xf>
    <xf numFmtId="170" fontId="38" fillId="46" borderId="19" xfId="0" applyNumberFormat="1" applyFont="1" applyFill="1" applyBorder="1" applyAlignment="1">
      <alignment horizontal="center"/>
    </xf>
    <xf numFmtId="170" fontId="37" fillId="7" borderId="14" xfId="1" applyNumberFormat="1" applyFont="1" applyFill="1" applyBorder="1" applyAlignment="1">
      <alignment horizontal="center"/>
    </xf>
    <xf numFmtId="170" fontId="37" fillId="5" borderId="18" xfId="0" applyNumberFormat="1" applyFont="1" applyFill="1" applyBorder="1" applyAlignment="1">
      <alignment horizontal="center"/>
    </xf>
    <xf numFmtId="170" fontId="37" fillId="5" borderId="19" xfId="0" applyNumberFormat="1" applyFont="1" applyFill="1" applyBorder="1" applyAlignment="1">
      <alignment horizontal="center"/>
    </xf>
    <xf numFmtId="170" fontId="36" fillId="49" borderId="14" xfId="1" applyNumberFormat="1" applyFont="1" applyFill="1" applyBorder="1" applyAlignment="1">
      <alignment horizontal="center"/>
    </xf>
    <xf numFmtId="170" fontId="36" fillId="3" borderId="18" xfId="0" applyNumberFormat="1" applyFont="1" applyFill="1" applyBorder="1" applyAlignment="1">
      <alignment horizontal="center"/>
    </xf>
    <xf numFmtId="170" fontId="36" fillId="3" borderId="19" xfId="0" applyNumberFormat="1" applyFont="1" applyFill="1" applyBorder="1" applyAlignment="1">
      <alignment horizontal="center"/>
    </xf>
    <xf numFmtId="170" fontId="36" fillId="0" borderId="18" xfId="1" applyNumberFormat="1" applyFont="1" applyFill="1" applyBorder="1" applyAlignment="1">
      <alignment horizontal="center"/>
    </xf>
    <xf numFmtId="170" fontId="36" fillId="0" borderId="19" xfId="1" applyNumberFormat="1" applyFont="1" applyFill="1" applyBorder="1" applyAlignment="1">
      <alignment horizontal="center"/>
    </xf>
    <xf numFmtId="170" fontId="36" fillId="8" borderId="14" xfId="1" applyNumberFormat="1" applyFont="1" applyFill="1" applyBorder="1" applyAlignment="1">
      <alignment horizontal="center"/>
    </xf>
    <xf numFmtId="170" fontId="36" fillId="2" borderId="18" xfId="1" applyNumberFormat="1" applyFont="1" applyFill="1" applyBorder="1" applyAlignment="1">
      <alignment horizontal="center"/>
    </xf>
    <xf numFmtId="170" fontId="36" fillId="2" borderId="19" xfId="1" applyNumberFormat="1" applyFont="1" applyFill="1" applyBorder="1" applyAlignment="1">
      <alignment horizontal="center"/>
    </xf>
    <xf numFmtId="170" fontId="36" fillId="2" borderId="18" xfId="0" applyNumberFormat="1" applyFont="1" applyFill="1" applyBorder="1" applyAlignment="1">
      <alignment horizontal="center"/>
    </xf>
    <xf numFmtId="170" fontId="36" fillId="2" borderId="19" xfId="0" applyNumberFormat="1" applyFont="1" applyFill="1" applyBorder="1" applyAlignment="1">
      <alignment horizontal="center"/>
    </xf>
    <xf numFmtId="170" fontId="38" fillId="44" borderId="14" xfId="1" applyNumberFormat="1" applyFont="1" applyFill="1" applyBorder="1" applyAlignment="1">
      <alignment horizontal="center"/>
    </xf>
    <xf numFmtId="170" fontId="36" fillId="0" borderId="0" xfId="0" applyNumberFormat="1" applyFont="1" applyAlignment="1">
      <alignment horizontal="center"/>
    </xf>
    <xf numFmtId="170" fontId="0" fillId="0" borderId="0" xfId="0" applyNumberFormat="1"/>
    <xf numFmtId="0" fontId="37" fillId="3" borderId="14" xfId="0" quotePrefix="1" applyFont="1" applyFill="1" applyBorder="1" applyAlignment="1">
      <alignment horizontal="center"/>
    </xf>
    <xf numFmtId="0" fontId="37" fillId="3" borderId="14" xfId="0" quotePrefix="1" applyFont="1" applyFill="1" applyBorder="1" applyAlignment="1">
      <alignment horizontal="center" vertical="center"/>
    </xf>
    <xf numFmtId="17" fontId="37" fillId="3" borderId="14" xfId="0" quotePrefix="1" applyNumberFormat="1" applyFont="1" applyFill="1" applyBorder="1" applyAlignment="1">
      <alignment horizontal="center" vertical="center"/>
    </xf>
    <xf numFmtId="0" fontId="36" fillId="0" borderId="0" xfId="0" quotePrefix="1" applyFont="1" applyAlignment="1">
      <alignment horizontal="center" vertical="center"/>
    </xf>
    <xf numFmtId="168" fontId="36" fillId="0" borderId="0" xfId="0" quotePrefix="1" applyNumberFormat="1" applyFont="1" applyAlignment="1">
      <alignment horizontal="center" vertical="center"/>
    </xf>
    <xf numFmtId="3" fontId="38" fillId="47" borderId="14" xfId="0" applyNumberFormat="1" applyFont="1" applyFill="1" applyBorder="1" applyAlignment="1">
      <alignment horizontal="center" vertical="center"/>
    </xf>
    <xf numFmtId="169" fontId="38" fillId="47" borderId="14" xfId="0" applyNumberFormat="1" applyFont="1" applyFill="1" applyBorder="1" applyAlignment="1">
      <alignment horizontal="center" vertical="center"/>
    </xf>
    <xf numFmtId="3" fontId="38" fillId="48" borderId="14" xfId="0" applyNumberFormat="1" applyFont="1" applyFill="1" applyBorder="1" applyAlignment="1">
      <alignment horizontal="center" vertical="center"/>
    </xf>
    <xf numFmtId="168" fontId="38" fillId="48" borderId="14" xfId="0" applyNumberFormat="1" applyFont="1" applyFill="1" applyBorder="1" applyAlignment="1">
      <alignment horizontal="center" vertical="center"/>
    </xf>
    <xf numFmtId="3" fontId="38" fillId="45" borderId="14" xfId="1" applyNumberFormat="1" applyFont="1" applyFill="1" applyBorder="1" applyAlignment="1">
      <alignment horizontal="center" vertical="center"/>
    </xf>
    <xf numFmtId="168" fontId="38" fillId="45" borderId="14" xfId="1" applyNumberFormat="1" applyFont="1" applyFill="1" applyBorder="1" applyAlignment="1">
      <alignment horizontal="center" vertical="center"/>
    </xf>
    <xf numFmtId="3" fontId="37" fillId="7" borderId="14" xfId="1" applyNumberFormat="1" applyFont="1" applyFill="1" applyBorder="1" applyAlignment="1">
      <alignment horizontal="center" vertical="center"/>
    </xf>
    <xf numFmtId="168" fontId="37" fillId="7" borderId="14" xfId="1" applyNumberFormat="1" applyFont="1" applyFill="1" applyBorder="1" applyAlignment="1">
      <alignment horizontal="center" vertical="center"/>
    </xf>
    <xf numFmtId="3" fontId="36" fillId="49" borderId="14" xfId="1" applyNumberFormat="1" applyFont="1" applyFill="1" applyBorder="1" applyAlignment="1">
      <alignment horizontal="center" vertical="center"/>
    </xf>
    <xf numFmtId="168" fontId="36" fillId="49" borderId="14" xfId="1" applyNumberFormat="1" applyFont="1" applyFill="1" applyBorder="1" applyAlignment="1">
      <alignment horizontal="center" vertical="center"/>
    </xf>
    <xf numFmtId="165" fontId="36" fillId="50" borderId="14" xfId="1" applyNumberFormat="1" applyFont="1" applyFill="1" applyBorder="1" applyAlignment="1">
      <alignment horizontal="center" vertical="center"/>
    </xf>
    <xf numFmtId="3" fontId="36" fillId="0" borderId="14" xfId="1" applyNumberFormat="1" applyFont="1" applyFill="1" applyBorder="1" applyAlignment="1">
      <alignment horizontal="center" vertical="center"/>
    </xf>
    <xf numFmtId="3" fontId="36" fillId="8" borderId="14" xfId="1" applyNumberFormat="1" applyFont="1" applyFill="1" applyBorder="1" applyAlignment="1">
      <alignment horizontal="center" vertical="center"/>
    </xf>
    <xf numFmtId="168" fontId="36" fillId="8" borderId="14" xfId="1" applyNumberFormat="1" applyFont="1" applyFill="1" applyBorder="1" applyAlignment="1">
      <alignment horizontal="center" vertical="center"/>
    </xf>
    <xf numFmtId="168" fontId="36" fillId="50" borderId="14" xfId="1" applyNumberFormat="1" applyFont="1" applyFill="1" applyBorder="1" applyAlignment="1">
      <alignment horizontal="center" vertical="center"/>
    </xf>
    <xf numFmtId="168" fontId="38" fillId="47" borderId="14" xfId="0" applyNumberFormat="1" applyFont="1" applyFill="1" applyBorder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9" fontId="48" fillId="0" borderId="0" xfId="0" applyNumberFormat="1" applyFont="1" applyAlignment="1">
      <alignment horizontal="center" vertical="center"/>
    </xf>
    <xf numFmtId="9" fontId="49" fillId="0" borderId="0" xfId="0" applyNumberFormat="1" applyFont="1" applyAlignment="1">
      <alignment horizontal="center" vertical="center"/>
    </xf>
    <xf numFmtId="0" fontId="51" fillId="0" borderId="0" xfId="0" applyFont="1" applyAlignment="1">
      <alignment horizontal="right" vertical="center"/>
    </xf>
    <xf numFmtId="0" fontId="50" fillId="0" borderId="0" xfId="0" applyFont="1" applyAlignment="1">
      <alignment horizontal="right"/>
    </xf>
    <xf numFmtId="0" fontId="46" fillId="0" borderId="0" xfId="0" applyFont="1"/>
    <xf numFmtId="0" fontId="46" fillId="3" borderId="0" xfId="0" applyFont="1" applyFill="1"/>
    <xf numFmtId="171" fontId="36" fillId="0" borderId="0" xfId="0" applyNumberFormat="1" applyFont="1"/>
    <xf numFmtId="0" fontId="46" fillId="2" borderId="0" xfId="0" applyFont="1" applyFill="1"/>
    <xf numFmtId="0" fontId="38" fillId="6" borderId="30" xfId="0" applyFont="1" applyFill="1" applyBorder="1" applyAlignment="1">
      <alignment horizontal="center" vertical="center" wrapText="1"/>
    </xf>
    <xf numFmtId="1" fontId="38" fillId="6" borderId="30" xfId="0" applyNumberFormat="1" applyFont="1" applyFill="1" applyBorder="1" applyAlignment="1">
      <alignment horizontal="center" vertical="center" wrapText="1"/>
    </xf>
    <xf numFmtId="172" fontId="38" fillId="6" borderId="30" xfId="0" applyNumberFormat="1" applyFont="1" applyFill="1" applyBorder="1" applyAlignment="1">
      <alignment horizontal="center" vertical="center" wrapText="1"/>
    </xf>
    <xf numFmtId="0" fontId="44" fillId="6" borderId="30" xfId="0" applyFont="1" applyFill="1" applyBorder="1" applyAlignment="1">
      <alignment horizontal="center" vertical="center" wrapText="1"/>
    </xf>
    <xf numFmtId="0" fontId="52" fillId="5" borderId="30" xfId="0" applyFont="1" applyFill="1" applyBorder="1" applyAlignment="1">
      <alignment horizontal="center" vertical="center" wrapText="1"/>
    </xf>
    <xf numFmtId="0" fontId="38" fillId="53" borderId="30" xfId="0" applyFont="1" applyFill="1" applyBorder="1" applyAlignment="1">
      <alignment horizontal="center" vertical="center" wrapText="1"/>
    </xf>
    <xf numFmtId="0" fontId="38" fillId="54" borderId="30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43" fillId="0" borderId="30" xfId="0" applyFont="1" applyBorder="1" applyAlignment="1">
      <alignment vertical="center"/>
    </xf>
    <xf numFmtId="173" fontId="43" fillId="0" borderId="30" xfId="0" applyNumberFormat="1" applyFont="1" applyBorder="1" applyAlignment="1">
      <alignment vertical="center"/>
    </xf>
    <xf numFmtId="174" fontId="43" fillId="0" borderId="30" xfId="0" applyNumberFormat="1" applyFont="1" applyBorder="1" applyAlignment="1">
      <alignment horizontal="center" vertical="center"/>
    </xf>
    <xf numFmtId="0" fontId="43" fillId="0" borderId="30" xfId="0" applyFont="1" applyBorder="1" applyAlignment="1">
      <alignment horizontal="center" vertical="center"/>
    </xf>
    <xf numFmtId="173" fontId="43" fillId="0" borderId="31" xfId="0" applyNumberFormat="1" applyFont="1" applyBorder="1" applyAlignment="1">
      <alignment vertical="center"/>
    </xf>
    <xf numFmtId="0" fontId="43" fillId="55" borderId="31" xfId="0" applyFont="1" applyFill="1" applyBorder="1" applyAlignment="1">
      <alignment horizontal="center"/>
    </xf>
    <xf numFmtId="0" fontId="43" fillId="0" borderId="30" xfId="0" applyFont="1" applyBorder="1" applyAlignment="1">
      <alignment horizontal="center"/>
    </xf>
    <xf numFmtId="0" fontId="43" fillId="55" borderId="30" xfId="0" applyFont="1" applyFill="1" applyBorder="1" applyAlignment="1">
      <alignment horizontal="center"/>
    </xf>
    <xf numFmtId="0" fontId="43" fillId="0" borderId="30" xfId="0" applyFont="1" applyBorder="1"/>
    <xf numFmtId="9" fontId="36" fillId="0" borderId="0" xfId="0" applyNumberFormat="1" applyFont="1"/>
    <xf numFmtId="0" fontId="38" fillId="41" borderId="26" xfId="0" applyFont="1" applyFill="1" applyBorder="1" applyAlignment="1">
      <alignment vertical="center" textRotation="90"/>
    </xf>
    <xf numFmtId="0" fontId="38" fillId="6" borderId="22" xfId="0" applyFont="1" applyFill="1" applyBorder="1" applyAlignment="1">
      <alignment vertical="center" wrapText="1"/>
    </xf>
    <xf numFmtId="0" fontId="47" fillId="4" borderId="2" xfId="0" applyFont="1" applyFill="1" applyBorder="1" applyAlignment="1">
      <alignment vertical="center" textRotation="90" wrapText="1"/>
    </xf>
    <xf numFmtId="0" fontId="38" fillId="41" borderId="12" xfId="0" applyFont="1" applyFill="1" applyBorder="1" applyAlignment="1">
      <alignment vertical="center" textRotation="90"/>
    </xf>
    <xf numFmtId="0" fontId="38" fillId="41" borderId="13" xfId="0" applyFont="1" applyFill="1" applyBorder="1" applyAlignment="1">
      <alignment vertical="center" textRotation="90"/>
    </xf>
    <xf numFmtId="0" fontId="38" fillId="41" borderId="3" xfId="0" applyFont="1" applyFill="1" applyBorder="1" applyAlignment="1">
      <alignment vertical="center" textRotation="90"/>
    </xf>
    <xf numFmtId="0" fontId="38" fillId="41" borderId="24" xfId="0" applyFont="1" applyFill="1" applyBorder="1" applyAlignment="1">
      <alignment vertical="center"/>
    </xf>
    <xf numFmtId="9" fontId="40" fillId="43" borderId="24" xfId="8" applyFont="1" applyFill="1" applyBorder="1" applyAlignment="1">
      <alignment vertical="center"/>
    </xf>
    <xf numFmtId="9" fontId="40" fillId="43" borderId="14" xfId="8" applyFont="1" applyFill="1" applyBorder="1" applyAlignment="1">
      <alignment vertical="center"/>
    </xf>
    <xf numFmtId="0" fontId="38" fillId="42" borderId="24" xfId="0" applyFont="1" applyFill="1" applyBorder="1" applyAlignment="1">
      <alignment vertical="center"/>
    </xf>
    <xf numFmtId="9" fontId="40" fillId="43" borderId="25" xfId="8" applyFont="1" applyFill="1" applyBorder="1" applyAlignment="1">
      <alignment vertical="center"/>
    </xf>
    <xf numFmtId="9" fontId="40" fillId="43" borderId="23" xfId="8" applyFont="1" applyFill="1" applyBorder="1" applyAlignment="1">
      <alignment vertical="center"/>
    </xf>
    <xf numFmtId="0" fontId="47" fillId="44" borderId="2" xfId="0" applyFont="1" applyFill="1" applyBorder="1" applyAlignment="1">
      <alignment vertical="center" textRotation="90" wrapText="1"/>
    </xf>
    <xf numFmtId="0" fontId="47" fillId="6" borderId="2" xfId="0" applyFont="1" applyFill="1" applyBorder="1" applyAlignment="1">
      <alignment vertical="center" textRotation="90" wrapText="1"/>
    </xf>
    <xf numFmtId="0" fontId="47" fillId="48" borderId="2" xfId="0" applyFont="1" applyFill="1" applyBorder="1" applyAlignment="1">
      <alignment vertical="center" textRotation="90" wrapText="1"/>
    </xf>
    <xf numFmtId="0" fontId="47" fillId="52" borderId="2" xfId="0" applyFont="1" applyFill="1" applyBorder="1" applyAlignment="1">
      <alignment vertical="center" textRotation="90" wrapText="1"/>
    </xf>
    <xf numFmtId="0" fontId="53" fillId="6" borderId="22" xfId="0" applyFont="1" applyFill="1" applyBorder="1" applyAlignment="1">
      <alignment vertical="center" wrapText="1"/>
    </xf>
    <xf numFmtId="0" fontId="54" fillId="0" borderId="0" xfId="0" applyFont="1"/>
    <xf numFmtId="0" fontId="47" fillId="44" borderId="2" xfId="0" applyFont="1" applyFill="1" applyBorder="1" applyAlignment="1">
      <alignment horizontal="center" vertical="center" textRotation="90" wrapText="1"/>
    </xf>
    <xf numFmtId="0" fontId="38" fillId="41" borderId="12" xfId="0" applyFont="1" applyFill="1" applyBorder="1" applyAlignment="1">
      <alignment horizontal="center" vertical="center" textRotation="90"/>
    </xf>
    <xf numFmtId="0" fontId="38" fillId="41" borderId="13" xfId="0" applyFont="1" applyFill="1" applyBorder="1" applyAlignment="1">
      <alignment horizontal="center" vertical="center" textRotation="90"/>
    </xf>
    <xf numFmtId="0" fontId="38" fillId="41" borderId="3" xfId="0" applyFont="1" applyFill="1" applyBorder="1" applyAlignment="1">
      <alignment horizontal="center" vertical="center" textRotation="90"/>
    </xf>
    <xf numFmtId="0" fontId="38" fillId="6" borderId="22" xfId="0" applyFont="1" applyFill="1" applyBorder="1" applyAlignment="1">
      <alignment horizontal="center" vertical="center" wrapText="1"/>
    </xf>
    <xf numFmtId="0" fontId="38" fillId="41" borderId="26" xfId="0" applyFont="1" applyFill="1" applyBorder="1" applyAlignment="1">
      <alignment horizontal="center" vertical="center" textRotation="90"/>
    </xf>
    <xf numFmtId="0" fontId="38" fillId="41" borderId="24" xfId="0" applyFont="1" applyFill="1" applyBorder="1" applyAlignment="1">
      <alignment horizontal="left" vertical="center"/>
    </xf>
    <xf numFmtId="0" fontId="38" fillId="41" borderId="14" xfId="0" applyFont="1" applyFill="1" applyBorder="1" applyAlignment="1">
      <alignment horizontal="left" vertical="center"/>
    </xf>
    <xf numFmtId="9" fontId="40" fillId="43" borderId="24" xfId="8" applyFont="1" applyFill="1" applyBorder="1" applyAlignment="1">
      <alignment horizontal="right" vertical="center"/>
    </xf>
    <xf numFmtId="9" fontId="40" fillId="43" borderId="14" xfId="8" applyFont="1" applyFill="1" applyBorder="1" applyAlignment="1">
      <alignment horizontal="right" vertical="center"/>
    </xf>
    <xf numFmtId="0" fontId="38" fillId="42" borderId="24" xfId="0" applyFont="1" applyFill="1" applyBorder="1" applyAlignment="1">
      <alignment horizontal="left" vertical="center"/>
    </xf>
    <xf numFmtId="0" fontId="38" fillId="42" borderId="14" xfId="0" applyFont="1" applyFill="1" applyBorder="1" applyAlignment="1">
      <alignment horizontal="left" vertical="center"/>
    </xf>
    <xf numFmtId="9" fontId="40" fillId="43" borderId="25" xfId="8" applyFont="1" applyFill="1" applyBorder="1" applyAlignment="1">
      <alignment horizontal="right" vertical="center"/>
    </xf>
    <xf numFmtId="9" fontId="40" fillId="43" borderId="23" xfId="8" applyFont="1" applyFill="1" applyBorder="1" applyAlignment="1">
      <alignment horizontal="right" vertical="center"/>
    </xf>
    <xf numFmtId="0" fontId="47" fillId="4" borderId="2" xfId="0" applyFont="1" applyFill="1" applyBorder="1" applyAlignment="1">
      <alignment horizontal="center" vertical="center" textRotation="90" wrapText="1"/>
    </xf>
    <xf numFmtId="0" fontId="47" fillId="6" borderId="2" xfId="0" applyFont="1" applyFill="1" applyBorder="1" applyAlignment="1">
      <alignment horizontal="center" vertical="center" textRotation="90" wrapText="1"/>
    </xf>
    <xf numFmtId="0" fontId="47" fillId="48" borderId="2" xfId="0" applyFont="1" applyFill="1" applyBorder="1" applyAlignment="1">
      <alignment horizontal="center" vertical="center" textRotation="90" wrapText="1"/>
    </xf>
    <xf numFmtId="0" fontId="47" fillId="52" borderId="2" xfId="0" applyFont="1" applyFill="1" applyBorder="1" applyAlignment="1">
      <alignment horizontal="center" vertical="center" textRotation="90" wrapText="1"/>
    </xf>
    <xf numFmtId="0" fontId="0" fillId="0" borderId="0" xfId="0" applyNumberFormat="1"/>
  </cellXfs>
  <cellStyles count="95">
    <cellStyle name="%" xfId="9" xr:uid="{00000000-0005-0000-0000-000000000000}"/>
    <cellStyle name="20% - Énfasis1" xfId="39" builtinId="30" customBuiltin="1"/>
    <cellStyle name="20% - Énfasis1 2" xfId="67" xr:uid="{00000000-0005-0000-0000-000002000000}"/>
    <cellStyle name="20% - Énfasis1 3" xfId="82" xr:uid="{00000000-0005-0000-0000-000003000000}"/>
    <cellStyle name="20% - Énfasis2" xfId="43" builtinId="34" customBuiltin="1"/>
    <cellStyle name="20% - Énfasis2 2" xfId="69" xr:uid="{00000000-0005-0000-0000-000005000000}"/>
    <cellStyle name="20% - Énfasis2 3" xfId="84" xr:uid="{00000000-0005-0000-0000-000006000000}"/>
    <cellStyle name="20% - Énfasis3" xfId="47" builtinId="38" customBuiltin="1"/>
    <cellStyle name="20% - Énfasis3 2" xfId="71" xr:uid="{00000000-0005-0000-0000-000008000000}"/>
    <cellStyle name="20% - Énfasis3 3" xfId="86" xr:uid="{00000000-0005-0000-0000-000009000000}"/>
    <cellStyle name="20% - Énfasis4" xfId="51" builtinId="42" customBuiltin="1"/>
    <cellStyle name="20% - Énfasis4 2" xfId="73" xr:uid="{00000000-0005-0000-0000-00000B000000}"/>
    <cellStyle name="20% - Énfasis4 3" xfId="88" xr:uid="{00000000-0005-0000-0000-00000C000000}"/>
    <cellStyle name="20% - Énfasis5" xfId="55" builtinId="46" customBuiltin="1"/>
    <cellStyle name="20% - Énfasis5 2" xfId="75" xr:uid="{00000000-0005-0000-0000-00000E000000}"/>
    <cellStyle name="20% - Énfasis5 3" xfId="90" xr:uid="{00000000-0005-0000-0000-00000F000000}"/>
    <cellStyle name="20% - Énfasis6" xfId="59" builtinId="50" customBuiltin="1"/>
    <cellStyle name="20% - Énfasis6 2" xfId="77" xr:uid="{00000000-0005-0000-0000-000011000000}"/>
    <cellStyle name="20% - Énfasis6 3" xfId="92" xr:uid="{00000000-0005-0000-0000-000012000000}"/>
    <cellStyle name="40% - Énfasis1" xfId="40" builtinId="31" customBuiltin="1"/>
    <cellStyle name="40% - Énfasis1 2" xfId="68" xr:uid="{00000000-0005-0000-0000-000014000000}"/>
    <cellStyle name="40% - Énfasis1 3" xfId="83" xr:uid="{00000000-0005-0000-0000-000015000000}"/>
    <cellStyle name="40% - Énfasis2" xfId="44" builtinId="35" customBuiltin="1"/>
    <cellStyle name="40% - Énfasis2 2" xfId="70" xr:uid="{00000000-0005-0000-0000-000017000000}"/>
    <cellStyle name="40% - Énfasis2 3" xfId="85" xr:uid="{00000000-0005-0000-0000-000018000000}"/>
    <cellStyle name="40% - Énfasis3" xfId="48" builtinId="39" customBuiltin="1"/>
    <cellStyle name="40% - Énfasis3 2" xfId="72" xr:uid="{00000000-0005-0000-0000-00001A000000}"/>
    <cellStyle name="40% - Énfasis3 3" xfId="87" xr:uid="{00000000-0005-0000-0000-00001B000000}"/>
    <cellStyle name="40% - Énfasis4" xfId="52" builtinId="43" customBuiltin="1"/>
    <cellStyle name="40% - Énfasis4 2" xfId="74" xr:uid="{00000000-0005-0000-0000-00001D000000}"/>
    <cellStyle name="40% - Énfasis4 3" xfId="89" xr:uid="{00000000-0005-0000-0000-00001E000000}"/>
    <cellStyle name="40% - Énfasis5" xfId="56" builtinId="47" customBuiltin="1"/>
    <cellStyle name="40% - Énfasis5 2" xfId="76" xr:uid="{00000000-0005-0000-0000-000020000000}"/>
    <cellStyle name="40% - Énfasis5 3" xfId="91" xr:uid="{00000000-0005-0000-0000-000021000000}"/>
    <cellStyle name="40% - Énfasis6" xfId="60" builtinId="51" customBuiltin="1"/>
    <cellStyle name="40% - Énfasis6 2" xfId="78" xr:uid="{00000000-0005-0000-0000-000023000000}"/>
    <cellStyle name="40% - Énfasis6 3" xfId="93" xr:uid="{00000000-0005-0000-0000-000024000000}"/>
    <cellStyle name="60% - Énfasis1" xfId="41" builtinId="32" customBuiltin="1"/>
    <cellStyle name="60% - Énfasis2" xfId="45" builtinId="36" customBuiltin="1"/>
    <cellStyle name="60% - Énfasis3" xfId="49" builtinId="40" customBuiltin="1"/>
    <cellStyle name="60% - Énfasis4" xfId="53" builtinId="44" customBuiltin="1"/>
    <cellStyle name="60% - Énfasis5" xfId="57" builtinId="48" customBuiltin="1"/>
    <cellStyle name="60% - Énfasis6" xfId="61" builtinId="52" customBuiltin="1"/>
    <cellStyle name="Bueno" xfId="28" builtinId="26" customBuiltin="1"/>
    <cellStyle name="Cálculo" xfId="33" builtinId="22" customBuiltin="1"/>
    <cellStyle name="Celda de comprobación" xfId="14" builtinId="23" customBuiltin="1"/>
    <cellStyle name="Celda vinculada" xfId="34" builtinId="24" customBuiltin="1"/>
    <cellStyle name="Comma 2" xfId="4" xr:uid="{00000000-0005-0000-0000-00002F000000}"/>
    <cellStyle name="Encabezado 1" xfId="24" builtinId="16" customBuiltin="1"/>
    <cellStyle name="Encabezado 4" xfId="27" builtinId="19" customBuiltin="1"/>
    <cellStyle name="Énfasis1" xfId="38" builtinId="29" customBuiltin="1"/>
    <cellStyle name="Énfasis2" xfId="42" builtinId="33" customBuiltin="1"/>
    <cellStyle name="Énfasis3" xfId="46" builtinId="37" customBuiltin="1"/>
    <cellStyle name="Énfasis4" xfId="50" builtinId="41" customBuiltin="1"/>
    <cellStyle name="Énfasis5" xfId="54" builtinId="45" customBuiltin="1"/>
    <cellStyle name="Énfasis6" xfId="58" builtinId="49" customBuiltin="1"/>
    <cellStyle name="Entrada" xfId="31" builtinId="20" customBuiltin="1"/>
    <cellStyle name="Incorrecto" xfId="29" builtinId="27" customBuiltin="1"/>
    <cellStyle name="Millares [0] 2" xfId="63" xr:uid="{00000000-0005-0000-0000-00003A000000}"/>
    <cellStyle name="Millares 2" xfId="16" xr:uid="{00000000-0005-0000-0000-00003B000000}"/>
    <cellStyle name="Neutral" xfId="30" builtinId="28" customBuiltin="1"/>
    <cellStyle name="Normal" xfId="0" builtinId="0"/>
    <cellStyle name="Normal 10" xfId="20" xr:uid="{00000000-0005-0000-0000-00003E000000}"/>
    <cellStyle name="Normal 11" xfId="21" xr:uid="{00000000-0005-0000-0000-00003F000000}"/>
    <cellStyle name="Normal 12" xfId="22" xr:uid="{00000000-0005-0000-0000-000040000000}"/>
    <cellStyle name="Normal 13" xfId="62" xr:uid="{00000000-0005-0000-0000-000041000000}"/>
    <cellStyle name="Normal 14" xfId="80" xr:uid="{00000000-0005-0000-0000-000042000000}"/>
    <cellStyle name="Normal 15" xfId="94" xr:uid="{00000000-0005-0000-0000-000043000000}"/>
    <cellStyle name="Normal 2" xfId="1" xr:uid="{00000000-0005-0000-0000-000044000000}"/>
    <cellStyle name="Normal 2 2" xfId="11" xr:uid="{00000000-0005-0000-0000-000045000000}"/>
    <cellStyle name="Normal 2 3" xfId="12" xr:uid="{00000000-0005-0000-0000-000046000000}"/>
    <cellStyle name="Normal 2 4" xfId="64" xr:uid="{00000000-0005-0000-0000-000047000000}"/>
    <cellStyle name="Normal 3" xfId="2" xr:uid="{00000000-0005-0000-0000-000048000000}"/>
    <cellStyle name="Normal 4" xfId="3" xr:uid="{00000000-0005-0000-0000-000049000000}"/>
    <cellStyle name="Normal 4 2" xfId="13" xr:uid="{00000000-0005-0000-0000-00004A000000}"/>
    <cellStyle name="Normal 5" xfId="5" xr:uid="{00000000-0005-0000-0000-00004B000000}"/>
    <cellStyle name="Normal 6" xfId="7" xr:uid="{00000000-0005-0000-0000-00004C000000}"/>
    <cellStyle name="Normal 7" xfId="15" xr:uid="{00000000-0005-0000-0000-00004D000000}"/>
    <cellStyle name="Normal 7 2" xfId="19" xr:uid="{00000000-0005-0000-0000-00004E000000}"/>
    <cellStyle name="Normal 8" xfId="17" xr:uid="{00000000-0005-0000-0000-00004F000000}"/>
    <cellStyle name="Normal 9" xfId="18" xr:uid="{00000000-0005-0000-0000-000050000000}"/>
    <cellStyle name="Notas 2" xfId="65" xr:uid="{00000000-0005-0000-0000-000051000000}"/>
    <cellStyle name="Notas 2 2" xfId="79" xr:uid="{00000000-0005-0000-0000-000052000000}"/>
    <cellStyle name="Notas 3" xfId="81" xr:uid="{00000000-0005-0000-0000-000053000000}"/>
    <cellStyle name="Percent 2" xfId="6" xr:uid="{00000000-0005-0000-0000-000054000000}"/>
    <cellStyle name="Porcentaje" xfId="8" builtinId="5"/>
    <cellStyle name="Porcentaje 2" xfId="10" xr:uid="{00000000-0005-0000-0000-000056000000}"/>
    <cellStyle name="Porcentaje 3" xfId="66" xr:uid="{00000000-0005-0000-0000-000057000000}"/>
    <cellStyle name="Salida" xfId="32" builtinId="21" customBuiltin="1"/>
    <cellStyle name="Texto de advertencia" xfId="35" builtinId="11" customBuiltin="1"/>
    <cellStyle name="Texto explicativo" xfId="36" builtinId="53" customBuiltin="1"/>
    <cellStyle name="Título" xfId="23" builtinId="15" customBuiltin="1"/>
    <cellStyle name="Título 2" xfId="25" builtinId="17" customBuiltin="1"/>
    <cellStyle name="Título 3" xfId="26" builtinId="18" customBuiltin="1"/>
    <cellStyle name="Total" xfId="37" builtinId="25" customBuiltin="1"/>
  </cellStyles>
  <dxfs count="184"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183"/>
      <tableStyleElement type="headerRow" dxfId="182"/>
      <tableStyleElement type="firstRowStripe" dxfId="181"/>
    </tableStyle>
    <tableStyle name="TableStyleQueryResult" pivot="0" count="3" xr9:uid="{00000000-0011-0000-FFFF-FFFF01000000}">
      <tableStyleElement type="wholeTable" dxfId="180"/>
      <tableStyleElement type="headerRow" dxfId="179"/>
      <tableStyleElement type="firstRowStripe" dxfId="178"/>
    </tableStyle>
  </tableStyles>
  <colors>
    <mruColors>
      <color rgb="FF9933FF"/>
      <color rgb="FFFF6600"/>
      <color rgb="FF9966FF"/>
      <color rgb="FFEAEAEA"/>
      <color rgb="FF490092"/>
      <color rgb="FFFF99CC"/>
      <color rgb="FFFFCC99"/>
      <color rgb="FFFFECD9"/>
      <color rgb="FFE8C9E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rrera.dario/OneDrive%20-%20Arthur%20D.%20Little%20Services%20SAS/ADL%20Files/07-Orange%20X/25-Budget%202018/01-Revised%20Business%20Plan/20180326_OX%20Revised%20budget%2018%20v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cli_vta_mes_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cli_vta_mes_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cli_vta_mes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ass_vta_mes_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ib"/>
      <sheetName val="New Inputs"/>
      <sheetName val="2018 zoom-in"/>
      <sheetName val="Slides 2018zoom"/>
      <sheetName val="Rev-P&amp;L Contr"/>
      <sheetName val="BP-Revenue"/>
      <sheetName val="BP-OPEX"/>
      <sheetName val="Rev-OPEX"/>
      <sheetName val="Rev-OPEX (Contr)"/>
      <sheetName val="Rev-CAPEX"/>
      <sheetName val="BP-50-250 P&amp;L Contr"/>
      <sheetName val="BP-OPEX (Contr)"/>
      <sheetName val="BP-CAPEX"/>
      <sheetName val="Slides rev"/>
      <sheetName val="BP-50-250 P&amp;L Standalone"/>
      <sheetName val="Market-&gt;"/>
      <sheetName val="Telco"/>
      <sheetName val="BP-Slides"/>
      <sheetName val="Products"/>
      <sheetName val="ICT"/>
    </sheetNames>
    <sheetDataSet>
      <sheetData sheetId="0" refreshError="1"/>
      <sheetData sheetId="1">
        <row r="14">
          <cell r="D14" t="str">
            <v>Checkpoint quotation</v>
          </cell>
        </row>
      </sheetData>
      <sheetData sheetId="2" refreshError="1"/>
      <sheetData sheetId="3" refreshError="1"/>
      <sheetData sheetId="4" refreshError="1"/>
      <sheetData sheetId="5">
        <row r="695">
          <cell r="H695">
            <v>12.7535289448066</v>
          </cell>
        </row>
      </sheetData>
      <sheetData sheetId="6">
        <row r="10">
          <cell r="B10" t="str">
            <v>COGS OPEX</v>
          </cell>
        </row>
      </sheetData>
      <sheetData sheetId="7">
        <row r="4">
          <cell r="G4" t="str">
            <v>2018 1/01 launch</v>
          </cell>
        </row>
      </sheetData>
      <sheetData sheetId="8">
        <row r="10">
          <cell r="H10">
            <v>0.40045937767999995</v>
          </cell>
        </row>
      </sheetData>
      <sheetData sheetId="9">
        <row r="9">
          <cell r="F9">
            <v>0.64</v>
          </cell>
        </row>
      </sheetData>
      <sheetData sheetId="10"/>
      <sheetData sheetId="11" refreshError="1"/>
      <sheetData sheetId="12">
        <row r="9">
          <cell r="B9" t="str">
            <v>Set-up CAPEX</v>
          </cell>
        </row>
      </sheetData>
      <sheetData sheetId="13" refreshError="1"/>
      <sheetData sheetId="14" refreshError="1"/>
      <sheetData sheetId="15" refreshError="1"/>
      <sheetData sheetId="16">
        <row r="4">
          <cell r="O4">
            <v>1000000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3</v>
          </cell>
          <cell r="C2">
            <v>11</v>
          </cell>
          <cell r="D2">
            <v>19</v>
          </cell>
          <cell r="E2">
            <v>13</v>
          </cell>
          <cell r="F2">
            <v>25</v>
          </cell>
          <cell r="G2">
            <v>22</v>
          </cell>
          <cell r="H2">
            <v>19</v>
          </cell>
          <cell r="I2">
            <v>25</v>
          </cell>
          <cell r="J2">
            <v>45</v>
          </cell>
          <cell r="K2">
            <v>51</v>
          </cell>
          <cell r="L2">
            <v>16</v>
          </cell>
          <cell r="M2">
            <v>51</v>
          </cell>
          <cell r="N2">
            <v>49</v>
          </cell>
          <cell r="O2">
            <v>42</v>
          </cell>
          <cell r="P2">
            <v>38</v>
          </cell>
          <cell r="Q2">
            <v>36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</v>
          </cell>
          <cell r="C2">
            <v>6</v>
          </cell>
          <cell r="D2">
            <v>7</v>
          </cell>
          <cell r="E2">
            <v>9</v>
          </cell>
          <cell r="F2">
            <v>23</v>
          </cell>
          <cell r="G2">
            <v>14</v>
          </cell>
          <cell r="H2">
            <v>7</v>
          </cell>
          <cell r="I2">
            <v>15</v>
          </cell>
          <cell r="J2">
            <v>34</v>
          </cell>
          <cell r="K2">
            <v>43</v>
          </cell>
          <cell r="L2">
            <v>12</v>
          </cell>
          <cell r="M2">
            <v>35</v>
          </cell>
          <cell r="N2">
            <v>40</v>
          </cell>
          <cell r="O2">
            <v>36</v>
          </cell>
          <cell r="P2">
            <v>34</v>
          </cell>
          <cell r="Q2">
            <v>30</v>
          </cell>
        </row>
        <row r="3">
          <cell r="B3">
            <v>0</v>
          </cell>
          <cell r="C3">
            <v>1</v>
          </cell>
          <cell r="D3">
            <v>4</v>
          </cell>
          <cell r="E3">
            <v>3</v>
          </cell>
          <cell r="F3">
            <v>1</v>
          </cell>
          <cell r="G3">
            <v>1</v>
          </cell>
          <cell r="H3">
            <v>8</v>
          </cell>
          <cell r="I3">
            <v>3</v>
          </cell>
          <cell r="J3">
            <v>5</v>
          </cell>
          <cell r="K3">
            <v>4</v>
          </cell>
          <cell r="L3">
            <v>1</v>
          </cell>
          <cell r="M3">
            <v>7</v>
          </cell>
          <cell r="N3">
            <v>2</v>
          </cell>
          <cell r="O3">
            <v>2</v>
          </cell>
          <cell r="P3">
            <v>1</v>
          </cell>
          <cell r="Q3">
            <v>1</v>
          </cell>
        </row>
        <row r="4">
          <cell r="B4">
            <v>1</v>
          </cell>
          <cell r="C4">
            <v>4</v>
          </cell>
          <cell r="D4">
            <v>8</v>
          </cell>
          <cell r="E4">
            <v>1</v>
          </cell>
          <cell r="F4">
            <v>1</v>
          </cell>
          <cell r="G4">
            <v>7</v>
          </cell>
          <cell r="H4">
            <v>4</v>
          </cell>
          <cell r="I4">
            <v>7</v>
          </cell>
          <cell r="J4">
            <v>6</v>
          </cell>
          <cell r="K4">
            <v>4</v>
          </cell>
          <cell r="L4">
            <v>3</v>
          </cell>
          <cell r="M4">
            <v>9</v>
          </cell>
          <cell r="N4">
            <v>7</v>
          </cell>
          <cell r="O4">
            <v>4</v>
          </cell>
          <cell r="P4">
            <v>3</v>
          </cell>
          <cell r="Q4">
            <v>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2</v>
          </cell>
          <cell r="E2">
            <v>3</v>
          </cell>
          <cell r="F2">
            <v>4</v>
          </cell>
          <cell r="G2">
            <v>6</v>
          </cell>
          <cell r="H2">
            <v>1</v>
          </cell>
          <cell r="I2">
            <v>2</v>
          </cell>
          <cell r="J2">
            <v>4</v>
          </cell>
          <cell r="K2">
            <v>5</v>
          </cell>
          <cell r="L2">
            <v>12</v>
          </cell>
          <cell r="M2">
            <v>3</v>
          </cell>
          <cell r="N2">
            <v>3</v>
          </cell>
          <cell r="O2">
            <v>0</v>
          </cell>
          <cell r="P2">
            <v>1</v>
          </cell>
          <cell r="Q2">
            <v>1</v>
          </cell>
          <cell r="R2">
            <v>1</v>
          </cell>
        </row>
        <row r="3">
          <cell r="C3">
            <v>2</v>
          </cell>
          <cell r="D3">
            <v>1</v>
          </cell>
          <cell r="E3">
            <v>3</v>
          </cell>
          <cell r="F3">
            <v>1</v>
          </cell>
          <cell r="G3">
            <v>4</v>
          </cell>
          <cell r="H3">
            <v>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1</v>
          </cell>
          <cell r="O3">
            <v>0</v>
          </cell>
          <cell r="P3">
            <v>0</v>
          </cell>
          <cell r="Q3">
            <v>0</v>
          </cell>
          <cell r="R3">
            <v>1</v>
          </cell>
        </row>
        <row r="4">
          <cell r="C4">
            <v>0</v>
          </cell>
          <cell r="D4">
            <v>2</v>
          </cell>
          <cell r="E4">
            <v>0</v>
          </cell>
          <cell r="F4">
            <v>0</v>
          </cell>
          <cell r="G4">
            <v>5</v>
          </cell>
          <cell r="H4">
            <v>7</v>
          </cell>
          <cell r="I4">
            <v>1</v>
          </cell>
          <cell r="J4">
            <v>2</v>
          </cell>
          <cell r="K4">
            <v>5</v>
          </cell>
          <cell r="L4">
            <v>3</v>
          </cell>
          <cell r="M4">
            <v>1</v>
          </cell>
          <cell r="N4">
            <v>3</v>
          </cell>
          <cell r="O4">
            <v>2</v>
          </cell>
          <cell r="P4">
            <v>0</v>
          </cell>
          <cell r="Q4">
            <v>1</v>
          </cell>
          <cell r="R4">
            <v>3</v>
          </cell>
        </row>
        <row r="5">
          <cell r="C5">
            <v>0</v>
          </cell>
          <cell r="D5">
            <v>0</v>
          </cell>
          <cell r="E5">
            <v>1</v>
          </cell>
          <cell r="F5">
            <v>2</v>
          </cell>
          <cell r="G5">
            <v>5</v>
          </cell>
          <cell r="H5">
            <v>4</v>
          </cell>
          <cell r="I5">
            <v>3</v>
          </cell>
          <cell r="J5">
            <v>4</v>
          </cell>
          <cell r="K5">
            <v>14</v>
          </cell>
          <cell r="L5">
            <v>17</v>
          </cell>
          <cell r="M5">
            <v>5</v>
          </cell>
          <cell r="N5">
            <v>9</v>
          </cell>
          <cell r="O5">
            <v>16</v>
          </cell>
          <cell r="P5">
            <v>10</v>
          </cell>
          <cell r="Q5">
            <v>4</v>
          </cell>
          <cell r="R5">
            <v>3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2</v>
          </cell>
          <cell r="L6">
            <v>2</v>
          </cell>
          <cell r="M6">
            <v>0</v>
          </cell>
          <cell r="N6">
            <v>3</v>
          </cell>
          <cell r="O6">
            <v>1</v>
          </cell>
          <cell r="P6">
            <v>1</v>
          </cell>
          <cell r="Q6">
            <v>1</v>
          </cell>
          <cell r="R6">
            <v>0</v>
          </cell>
        </row>
        <row r="7">
          <cell r="C7">
            <v>0</v>
          </cell>
          <cell r="D7">
            <v>1</v>
          </cell>
          <cell r="E7">
            <v>0</v>
          </cell>
          <cell r="F7">
            <v>4</v>
          </cell>
          <cell r="G7">
            <v>5</v>
          </cell>
          <cell r="H7">
            <v>1</v>
          </cell>
          <cell r="I7">
            <v>2</v>
          </cell>
          <cell r="J7">
            <v>8</v>
          </cell>
          <cell r="K7">
            <v>15</v>
          </cell>
          <cell r="L7">
            <v>14</v>
          </cell>
          <cell r="M7">
            <v>3</v>
          </cell>
          <cell r="N7">
            <v>16</v>
          </cell>
          <cell r="O7">
            <v>21</v>
          </cell>
          <cell r="P7">
            <v>25</v>
          </cell>
          <cell r="Q7">
            <v>27</v>
          </cell>
          <cell r="R7">
            <v>22</v>
          </cell>
        </row>
        <row r="8">
          <cell r="C8">
            <v>0</v>
          </cell>
          <cell r="D8">
            <v>1</v>
          </cell>
          <cell r="E8">
            <v>4</v>
          </cell>
          <cell r="F8">
            <v>3</v>
          </cell>
          <cell r="G8">
            <v>0</v>
          </cell>
          <cell r="H8">
            <v>1</v>
          </cell>
          <cell r="I8">
            <v>6</v>
          </cell>
          <cell r="J8">
            <v>2</v>
          </cell>
          <cell r="K8">
            <v>3</v>
          </cell>
          <cell r="L8">
            <v>3</v>
          </cell>
          <cell r="M8">
            <v>1</v>
          </cell>
          <cell r="N8">
            <v>3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1</v>
          </cell>
          <cell r="G9">
            <v>0</v>
          </cell>
          <cell r="H9">
            <v>0</v>
          </cell>
          <cell r="I9">
            <v>0</v>
          </cell>
          <cell r="J9">
            <v>1</v>
          </cell>
          <cell r="K9">
            <v>0</v>
          </cell>
          <cell r="L9">
            <v>0</v>
          </cell>
          <cell r="M9">
            <v>0</v>
          </cell>
          <cell r="N9">
            <v>1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C10">
            <v>0</v>
          </cell>
          <cell r="D10">
            <v>0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3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1</v>
          </cell>
          <cell r="Q11">
            <v>0</v>
          </cell>
          <cell r="R11">
            <v>0</v>
          </cell>
        </row>
        <row r="12">
          <cell r="C12">
            <v>0</v>
          </cell>
          <cell r="D12">
            <v>0</v>
          </cell>
          <cell r="E12">
            <v>2</v>
          </cell>
          <cell r="F12">
            <v>2</v>
          </cell>
          <cell r="G12">
            <v>0</v>
          </cell>
          <cell r="H12">
            <v>0</v>
          </cell>
          <cell r="I12">
            <v>0</v>
          </cell>
          <cell r="J12">
            <v>1</v>
          </cell>
          <cell r="K12">
            <v>3</v>
          </cell>
          <cell r="L12">
            <v>1</v>
          </cell>
          <cell r="M12">
            <v>0</v>
          </cell>
          <cell r="N12">
            <v>1</v>
          </cell>
          <cell r="O12">
            <v>2</v>
          </cell>
          <cell r="P12">
            <v>0</v>
          </cell>
          <cell r="Q12">
            <v>0</v>
          </cell>
          <cell r="R12">
            <v>0</v>
          </cell>
        </row>
        <row r="13">
          <cell r="C13">
            <v>0</v>
          </cell>
          <cell r="D13">
            <v>0</v>
          </cell>
          <cell r="E13">
            <v>1</v>
          </cell>
          <cell r="F13">
            <v>0</v>
          </cell>
          <cell r="G13">
            <v>1</v>
          </cell>
          <cell r="H13">
            <v>1</v>
          </cell>
          <cell r="I13">
            <v>2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C14">
            <v>0</v>
          </cell>
          <cell r="D14">
            <v>0</v>
          </cell>
          <cell r="E14">
            <v>1</v>
          </cell>
          <cell r="F14">
            <v>0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0</v>
          </cell>
          <cell r="Q14">
            <v>1</v>
          </cell>
          <cell r="R14">
            <v>1</v>
          </cell>
        </row>
        <row r="15">
          <cell r="C15">
            <v>1</v>
          </cell>
          <cell r="D15">
            <v>1</v>
          </cell>
          <cell r="E15">
            <v>0</v>
          </cell>
          <cell r="F15">
            <v>0</v>
          </cell>
          <cell r="G15">
            <v>0</v>
          </cell>
          <cell r="H15">
            <v>1</v>
          </cell>
          <cell r="I15">
            <v>0</v>
          </cell>
          <cell r="J15">
            <v>5</v>
          </cell>
          <cell r="K15">
            <v>0</v>
          </cell>
          <cell r="L15">
            <v>0</v>
          </cell>
          <cell r="M15">
            <v>0</v>
          </cell>
          <cell r="N15">
            <v>1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C16">
            <v>0</v>
          </cell>
          <cell r="D16">
            <v>0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C17">
            <v>0</v>
          </cell>
          <cell r="D17">
            <v>0</v>
          </cell>
          <cell r="E17">
            <v>3</v>
          </cell>
          <cell r="F17">
            <v>0</v>
          </cell>
          <cell r="G17">
            <v>0</v>
          </cell>
          <cell r="H17">
            <v>1</v>
          </cell>
          <cell r="I17">
            <v>2</v>
          </cell>
          <cell r="J17">
            <v>0</v>
          </cell>
          <cell r="K17">
            <v>1</v>
          </cell>
          <cell r="L17">
            <v>0</v>
          </cell>
          <cell r="M17">
            <v>0</v>
          </cell>
          <cell r="N17">
            <v>0</v>
          </cell>
          <cell r="O17">
            <v>1</v>
          </cell>
          <cell r="P17">
            <v>1</v>
          </cell>
          <cell r="Q17">
            <v>0</v>
          </cell>
          <cell r="R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</v>
          </cell>
        </row>
        <row r="19">
          <cell r="C19">
            <v>0</v>
          </cell>
          <cell r="D19">
            <v>3</v>
          </cell>
          <cell r="E19">
            <v>3</v>
          </cell>
          <cell r="F19">
            <v>1</v>
          </cell>
          <cell r="G19">
            <v>0</v>
          </cell>
          <cell r="H19">
            <v>5</v>
          </cell>
          <cell r="I19">
            <v>1</v>
          </cell>
          <cell r="J19">
            <v>2</v>
          </cell>
          <cell r="K19">
            <v>4</v>
          </cell>
          <cell r="L19">
            <v>3</v>
          </cell>
          <cell r="M19">
            <v>3</v>
          </cell>
          <cell r="N19">
            <v>6</v>
          </cell>
          <cell r="O19">
            <v>6</v>
          </cell>
          <cell r="P19">
            <v>3</v>
          </cell>
          <cell r="Q19">
            <v>2</v>
          </cell>
          <cell r="R19">
            <v>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canal_venta</v>
          </cell>
          <cell r="B1" t="str">
            <v>Family</v>
          </cell>
          <cell r="C1" t="str">
            <v>product_name</v>
          </cell>
          <cell r="D1" t="str">
            <v>2018-10</v>
          </cell>
          <cell r="E1" t="str">
            <v>2018-11</v>
          </cell>
          <cell r="F1" t="str">
            <v>2018-12</v>
          </cell>
          <cell r="G1" t="str">
            <v>2019-01</v>
          </cell>
          <cell r="H1" t="str">
            <v>2019-02</v>
          </cell>
          <cell r="I1" t="str">
            <v>2019-03</v>
          </cell>
          <cell r="J1" t="str">
            <v>2019-04</v>
          </cell>
          <cell r="K1" t="str">
            <v>2019-05</v>
          </cell>
          <cell r="L1" t="str">
            <v>2019-06</v>
          </cell>
          <cell r="M1" t="str">
            <v>2019-07</v>
          </cell>
          <cell r="N1" t="str">
            <v>2019-08</v>
          </cell>
          <cell r="O1" t="str">
            <v>2019-09</v>
          </cell>
          <cell r="P1" t="str">
            <v>2019-10</v>
          </cell>
          <cell r="Q1" t="str">
            <v>2019-11</v>
          </cell>
          <cell r="R1" t="str">
            <v>2019-12</v>
          </cell>
          <cell r="S1" t="str">
            <v>2020-01</v>
          </cell>
        </row>
        <row r="2">
          <cell r="A2" t="str">
            <v>DHO</v>
          </cell>
          <cell r="B2" t="str">
            <v>X FIBER</v>
          </cell>
          <cell r="C2" t="str">
            <v>X Fiber 100 - neba</v>
          </cell>
          <cell r="D2">
            <v>0</v>
          </cell>
          <cell r="E2">
            <v>0</v>
          </cell>
          <cell r="F2">
            <v>0</v>
          </cell>
          <cell r="G2">
            <v>1</v>
          </cell>
          <cell r="H2">
            <v>2</v>
          </cell>
          <cell r="I2">
            <v>0</v>
          </cell>
          <cell r="J2">
            <v>0</v>
          </cell>
          <cell r="K2">
            <v>1</v>
          </cell>
          <cell r="L2">
            <v>0</v>
          </cell>
          <cell r="M2">
            <v>1</v>
          </cell>
          <cell r="N2">
            <v>1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1</v>
          </cell>
        </row>
        <row r="3">
          <cell r="A3" t="str">
            <v>DHO</v>
          </cell>
          <cell r="B3" t="str">
            <v>X FIBER</v>
          </cell>
          <cell r="C3" t="str">
            <v>X Fiber 100 - own</v>
          </cell>
          <cell r="D3">
            <v>0</v>
          </cell>
          <cell r="E3">
            <v>0</v>
          </cell>
          <cell r="F3">
            <v>1</v>
          </cell>
          <cell r="G3">
            <v>1</v>
          </cell>
          <cell r="H3">
            <v>2</v>
          </cell>
          <cell r="I3">
            <v>0</v>
          </cell>
          <cell r="J3">
            <v>1</v>
          </cell>
          <cell r="K3">
            <v>2</v>
          </cell>
          <cell r="L3">
            <v>0</v>
          </cell>
          <cell r="M3">
            <v>1</v>
          </cell>
          <cell r="N3">
            <v>0</v>
          </cell>
          <cell r="O3">
            <v>2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DHO</v>
          </cell>
          <cell r="B4" t="str">
            <v>X FIBER</v>
          </cell>
          <cell r="C4" t="str">
            <v>X Fiber 200 - neba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</v>
          </cell>
          <cell r="I4">
            <v>0</v>
          </cell>
          <cell r="J4">
            <v>1</v>
          </cell>
          <cell r="K4">
            <v>0</v>
          </cell>
          <cell r="L4">
            <v>4</v>
          </cell>
          <cell r="M4">
            <v>4</v>
          </cell>
          <cell r="N4">
            <v>0</v>
          </cell>
          <cell r="O4">
            <v>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</row>
        <row r="5">
          <cell r="A5" t="str">
            <v>DHO</v>
          </cell>
          <cell r="B5" t="str">
            <v>X FIBER</v>
          </cell>
          <cell r="C5" t="str">
            <v>X Fiber 200 - own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6</v>
          </cell>
          <cell r="L5">
            <v>0</v>
          </cell>
          <cell r="M5">
            <v>1</v>
          </cell>
          <cell r="N5">
            <v>0</v>
          </cell>
          <cell r="O5">
            <v>1</v>
          </cell>
          <cell r="P5">
            <v>0</v>
          </cell>
          <cell r="Q5">
            <v>0</v>
          </cell>
          <cell r="R5">
            <v>1</v>
          </cell>
          <cell r="S5">
            <v>0</v>
          </cell>
        </row>
        <row r="6">
          <cell r="A6" t="str">
            <v>DHO</v>
          </cell>
          <cell r="B6" t="str">
            <v>X FIBER</v>
          </cell>
          <cell r="C6" t="str">
            <v>X Fiber 50 - neba</v>
          </cell>
          <cell r="D6">
            <v>0</v>
          </cell>
          <cell r="E6">
            <v>1</v>
          </cell>
          <cell r="F6">
            <v>1</v>
          </cell>
          <cell r="G6">
            <v>0</v>
          </cell>
          <cell r="H6">
            <v>3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3</v>
          </cell>
          <cell r="N6">
            <v>1</v>
          </cell>
          <cell r="O6">
            <v>0</v>
          </cell>
          <cell r="P6">
            <v>0</v>
          </cell>
          <cell r="Q6">
            <v>1</v>
          </cell>
          <cell r="R6">
            <v>0</v>
          </cell>
          <cell r="S6">
            <v>0</v>
          </cell>
        </row>
        <row r="7">
          <cell r="A7" t="str">
            <v>DHO</v>
          </cell>
          <cell r="B7" t="str">
            <v>X FIBER</v>
          </cell>
          <cell r="C7" t="str">
            <v>X Fiber 50 - own</v>
          </cell>
          <cell r="D7">
            <v>0</v>
          </cell>
          <cell r="E7">
            <v>2</v>
          </cell>
          <cell r="F7">
            <v>1</v>
          </cell>
          <cell r="G7">
            <v>2</v>
          </cell>
          <cell r="H7">
            <v>0</v>
          </cell>
          <cell r="I7">
            <v>1</v>
          </cell>
          <cell r="J7">
            <v>0</v>
          </cell>
          <cell r="K7">
            <v>0</v>
          </cell>
          <cell r="L7">
            <v>1</v>
          </cell>
          <cell r="M7">
            <v>3</v>
          </cell>
          <cell r="N7">
            <v>1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>DHO</v>
          </cell>
          <cell r="B8" t="str">
            <v>X MUSIC</v>
          </cell>
          <cell r="C8" t="str">
            <v>X Music</v>
          </cell>
          <cell r="D8">
            <v>2</v>
          </cell>
          <cell r="E8">
            <v>1</v>
          </cell>
          <cell r="F8">
            <v>3</v>
          </cell>
          <cell r="G8">
            <v>3</v>
          </cell>
          <cell r="H8">
            <v>7</v>
          </cell>
          <cell r="I8">
            <v>1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0</v>
          </cell>
          <cell r="R8">
            <v>0</v>
          </cell>
          <cell r="S8">
            <v>1</v>
          </cell>
        </row>
        <row r="9">
          <cell r="A9" t="str">
            <v>DHO</v>
          </cell>
          <cell r="B9" t="str">
            <v>X PRIVACY</v>
          </cell>
          <cell r="C9" t="str">
            <v>X Privacy 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</v>
          </cell>
          <cell r="I9">
            <v>0</v>
          </cell>
          <cell r="J9">
            <v>0</v>
          </cell>
          <cell r="K9">
            <v>0</v>
          </cell>
          <cell r="L9">
            <v>3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  <cell r="Q9">
            <v>0</v>
          </cell>
          <cell r="R9">
            <v>2</v>
          </cell>
          <cell r="S9">
            <v>0</v>
          </cell>
        </row>
        <row r="10">
          <cell r="A10" t="str">
            <v>DHO</v>
          </cell>
          <cell r="B10" t="str">
            <v>X PRIVACY</v>
          </cell>
          <cell r="C10" t="str">
            <v>X Privacy 200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4</v>
          </cell>
          <cell r="L10">
            <v>5</v>
          </cell>
          <cell r="M10">
            <v>1</v>
          </cell>
          <cell r="N10">
            <v>0</v>
          </cell>
          <cell r="O10">
            <v>4</v>
          </cell>
          <cell r="P10">
            <v>4</v>
          </cell>
          <cell r="Q10">
            <v>0</v>
          </cell>
          <cell r="R10">
            <v>0</v>
          </cell>
          <cell r="S10">
            <v>10</v>
          </cell>
        </row>
        <row r="11">
          <cell r="A11" t="str">
            <v>DHO</v>
          </cell>
          <cell r="B11" t="str">
            <v>X PRIVACY</v>
          </cell>
          <cell r="C11" t="str">
            <v>X Privacy 50</v>
          </cell>
          <cell r="D11">
            <v>0</v>
          </cell>
          <cell r="E11">
            <v>5</v>
          </cell>
          <cell r="F11">
            <v>0</v>
          </cell>
          <cell r="G11">
            <v>0</v>
          </cell>
          <cell r="H11">
            <v>10</v>
          </cell>
          <cell r="I11">
            <v>14</v>
          </cell>
          <cell r="J11">
            <v>2</v>
          </cell>
          <cell r="K11">
            <v>8</v>
          </cell>
          <cell r="L11">
            <v>5</v>
          </cell>
          <cell r="M11">
            <v>5</v>
          </cell>
          <cell r="N11">
            <v>2</v>
          </cell>
          <cell r="O11">
            <v>5</v>
          </cell>
          <cell r="P11">
            <v>0</v>
          </cell>
          <cell r="Q11">
            <v>0</v>
          </cell>
          <cell r="R11">
            <v>0</v>
          </cell>
          <cell r="S11">
            <v>1</v>
          </cell>
        </row>
        <row r="12">
          <cell r="A12" t="str">
            <v>DHO</v>
          </cell>
          <cell r="B12" t="str">
            <v>X PROTECTION</v>
          </cell>
          <cell r="C12" t="str">
            <v>X Protection</v>
          </cell>
          <cell r="D12">
            <v>0</v>
          </cell>
          <cell r="E12">
            <v>0</v>
          </cell>
          <cell r="F12">
            <v>1</v>
          </cell>
          <cell r="G12">
            <v>2</v>
          </cell>
          <cell r="H12">
            <v>5</v>
          </cell>
          <cell r="I12">
            <v>10</v>
          </cell>
          <cell r="J12">
            <v>3</v>
          </cell>
          <cell r="K12">
            <v>4</v>
          </cell>
          <cell r="L12">
            <v>28</v>
          </cell>
          <cell r="M12">
            <v>20</v>
          </cell>
          <cell r="N12">
            <v>5</v>
          </cell>
          <cell r="O12">
            <v>13</v>
          </cell>
          <cell r="P12">
            <v>27</v>
          </cell>
          <cell r="Q12">
            <v>22</v>
          </cell>
          <cell r="R12">
            <v>4</v>
          </cell>
          <cell r="S12">
            <v>9</v>
          </cell>
        </row>
        <row r="13">
          <cell r="A13" t="str">
            <v>DHO</v>
          </cell>
          <cell r="B13" t="str">
            <v>X SECURITY</v>
          </cell>
          <cell r="C13" t="str">
            <v>X Security 100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1</v>
          </cell>
          <cell r="M13">
            <v>2</v>
          </cell>
          <cell r="N13">
            <v>0</v>
          </cell>
          <cell r="O13">
            <v>25</v>
          </cell>
          <cell r="P13">
            <v>6</v>
          </cell>
          <cell r="Q13">
            <v>0</v>
          </cell>
          <cell r="R13">
            <v>2</v>
          </cell>
          <cell r="S13">
            <v>0</v>
          </cell>
        </row>
        <row r="14">
          <cell r="A14" t="str">
            <v>DHO</v>
          </cell>
          <cell r="B14" t="str">
            <v>X SECURITY</v>
          </cell>
          <cell r="C14" t="str">
            <v>X Security 200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0</v>
          </cell>
          <cell r="O14">
            <v>3</v>
          </cell>
          <cell r="P14">
            <v>1</v>
          </cell>
          <cell r="Q14">
            <v>2</v>
          </cell>
          <cell r="R14">
            <v>0</v>
          </cell>
          <cell r="S14">
            <v>0</v>
          </cell>
        </row>
        <row r="15">
          <cell r="A15" t="str">
            <v>DHO</v>
          </cell>
          <cell r="B15" t="str">
            <v>X UCOM</v>
          </cell>
          <cell r="C15" t="str">
            <v>Teamwork+PBX</v>
          </cell>
          <cell r="D15">
            <v>0</v>
          </cell>
          <cell r="E15">
            <v>5</v>
          </cell>
          <cell r="F15">
            <v>0</v>
          </cell>
          <cell r="G15">
            <v>19</v>
          </cell>
          <cell r="H15">
            <v>21</v>
          </cell>
          <cell r="I15">
            <v>1</v>
          </cell>
          <cell r="J15">
            <v>12</v>
          </cell>
          <cell r="K15">
            <v>18</v>
          </cell>
          <cell r="L15">
            <v>56</v>
          </cell>
          <cell r="M15">
            <v>51</v>
          </cell>
          <cell r="N15">
            <v>7</v>
          </cell>
          <cell r="O15">
            <v>46</v>
          </cell>
          <cell r="P15">
            <v>77</v>
          </cell>
          <cell r="Q15">
            <v>75</v>
          </cell>
          <cell r="R15">
            <v>104</v>
          </cell>
          <cell r="S15">
            <v>71</v>
          </cell>
        </row>
        <row r="16">
          <cell r="A16" t="str">
            <v>IT integrator</v>
          </cell>
          <cell r="B16" t="str">
            <v>X FIBER</v>
          </cell>
          <cell r="C16" t="str">
            <v>X Fiber 100 - neba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1</v>
          </cell>
          <cell r="L16">
            <v>0</v>
          </cell>
          <cell r="M16">
            <v>0</v>
          </cell>
          <cell r="N16">
            <v>0</v>
          </cell>
          <cell r="O16">
            <v>1</v>
          </cell>
          <cell r="P16">
            <v>13</v>
          </cell>
          <cell r="Q16">
            <v>0</v>
          </cell>
          <cell r="R16">
            <v>1</v>
          </cell>
          <cell r="S16">
            <v>0</v>
          </cell>
        </row>
        <row r="17">
          <cell r="A17" t="str">
            <v>IT integrator</v>
          </cell>
          <cell r="B17" t="str">
            <v>X FIBER</v>
          </cell>
          <cell r="C17" t="str">
            <v>X Fiber 100 - own</v>
          </cell>
          <cell r="D17">
            <v>0</v>
          </cell>
          <cell r="E17">
            <v>0</v>
          </cell>
          <cell r="F17">
            <v>3</v>
          </cell>
          <cell r="G17">
            <v>2</v>
          </cell>
          <cell r="H17">
            <v>0</v>
          </cell>
          <cell r="I17">
            <v>0</v>
          </cell>
          <cell r="J17">
            <v>3</v>
          </cell>
          <cell r="K17">
            <v>1</v>
          </cell>
          <cell r="L17">
            <v>11</v>
          </cell>
          <cell r="M17">
            <v>0</v>
          </cell>
          <cell r="N17">
            <v>0</v>
          </cell>
          <cell r="O17">
            <v>12</v>
          </cell>
          <cell r="P17">
            <v>4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IT integrator</v>
          </cell>
          <cell r="B18" t="str">
            <v>X FIBER</v>
          </cell>
          <cell r="C18" t="str">
            <v>X Fiber 200 - neba</v>
          </cell>
          <cell r="D18">
            <v>0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1</v>
          </cell>
          <cell r="K18">
            <v>2</v>
          </cell>
          <cell r="L18">
            <v>0</v>
          </cell>
          <cell r="M18">
            <v>1</v>
          </cell>
          <cell r="N18">
            <v>0</v>
          </cell>
          <cell r="O18">
            <v>1</v>
          </cell>
          <cell r="P18">
            <v>0</v>
          </cell>
          <cell r="Q18">
            <v>0</v>
          </cell>
          <cell r="R18">
            <v>0</v>
          </cell>
          <cell r="S18">
            <v>4</v>
          </cell>
        </row>
        <row r="19">
          <cell r="A19" t="str">
            <v>IT integrator</v>
          </cell>
          <cell r="B19" t="str">
            <v>X FIBER</v>
          </cell>
          <cell r="C19" t="str">
            <v>X Fiber 200 - own</v>
          </cell>
          <cell r="D19">
            <v>0</v>
          </cell>
          <cell r="E19">
            <v>0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</v>
          </cell>
          <cell r="N19">
            <v>1</v>
          </cell>
          <cell r="O19">
            <v>0</v>
          </cell>
          <cell r="P19">
            <v>0</v>
          </cell>
          <cell r="Q19">
            <v>1</v>
          </cell>
          <cell r="R19">
            <v>0</v>
          </cell>
          <cell r="S19">
            <v>2</v>
          </cell>
        </row>
        <row r="20">
          <cell r="A20" t="str">
            <v>IT integrator</v>
          </cell>
          <cell r="B20" t="str">
            <v>X FIBER</v>
          </cell>
          <cell r="C20" t="str">
            <v>X Fiber 50 - neba</v>
          </cell>
          <cell r="D20">
            <v>0</v>
          </cell>
          <cell r="E20">
            <v>0</v>
          </cell>
          <cell r="F20">
            <v>0</v>
          </cell>
          <cell r="G20">
            <v>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A21" t="str">
            <v>IT integrator</v>
          </cell>
          <cell r="B21" t="str">
            <v>X FIBER</v>
          </cell>
          <cell r="C21" t="str">
            <v>X Fiber 50 - own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</row>
        <row r="22">
          <cell r="A22" t="str">
            <v>IT integrator</v>
          </cell>
          <cell r="B22" t="str">
            <v>X MUSIC</v>
          </cell>
          <cell r="C22" t="str">
            <v>X Music</v>
          </cell>
          <cell r="D22">
            <v>0</v>
          </cell>
          <cell r="E22">
            <v>0</v>
          </cell>
          <cell r="F22">
            <v>0</v>
          </cell>
          <cell r="G22">
            <v>1</v>
          </cell>
          <cell r="H22">
            <v>0</v>
          </cell>
          <cell r="I22">
            <v>0</v>
          </cell>
          <cell r="J22">
            <v>0</v>
          </cell>
          <cell r="K22">
            <v>1</v>
          </cell>
          <cell r="L22">
            <v>0</v>
          </cell>
          <cell r="M22">
            <v>0</v>
          </cell>
          <cell r="N22">
            <v>0</v>
          </cell>
          <cell r="O22">
            <v>1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IT integrator</v>
          </cell>
          <cell r="B23" t="str">
            <v>X PRIVACY</v>
          </cell>
          <cell r="C23" t="str">
            <v>X Privacy 200</v>
          </cell>
          <cell r="D23">
            <v>0</v>
          </cell>
          <cell r="E23">
            <v>0</v>
          </cell>
          <cell r="F23">
            <v>1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IT integrator</v>
          </cell>
          <cell r="B24" t="str">
            <v>X PRIVACY</v>
          </cell>
          <cell r="C24" t="str">
            <v>X Privacy 50</v>
          </cell>
          <cell r="D24">
            <v>0</v>
          </cell>
          <cell r="E24">
            <v>0</v>
          </cell>
          <cell r="F24">
            <v>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 t="str">
            <v>IT integrator</v>
          </cell>
          <cell r="B25" t="str">
            <v>X PROTECTION</v>
          </cell>
          <cell r="C25" t="str">
            <v>X Protection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7</v>
          </cell>
          <cell r="P25">
            <v>0</v>
          </cell>
          <cell r="Q25">
            <v>4</v>
          </cell>
          <cell r="R25">
            <v>0</v>
          </cell>
          <cell r="S25">
            <v>0</v>
          </cell>
        </row>
        <row r="26">
          <cell r="A26" t="str">
            <v>IT integrator</v>
          </cell>
          <cell r="B26" t="str">
            <v>X SECURITY</v>
          </cell>
          <cell r="C26" t="str">
            <v>X Security 100</v>
          </cell>
          <cell r="D26">
            <v>0</v>
          </cell>
          <cell r="E26">
            <v>0</v>
          </cell>
          <cell r="F26">
            <v>2</v>
          </cell>
          <cell r="G26">
            <v>2</v>
          </cell>
          <cell r="H26">
            <v>0</v>
          </cell>
          <cell r="I26">
            <v>0</v>
          </cell>
          <cell r="J26">
            <v>0</v>
          </cell>
          <cell r="K26">
            <v>3</v>
          </cell>
          <cell r="L26">
            <v>10</v>
          </cell>
          <cell r="M26">
            <v>0</v>
          </cell>
          <cell r="N26">
            <v>0</v>
          </cell>
          <cell r="O26">
            <v>25</v>
          </cell>
          <cell r="P26">
            <v>21</v>
          </cell>
          <cell r="Q26">
            <v>0</v>
          </cell>
          <cell r="R26">
            <v>0</v>
          </cell>
          <cell r="S26">
            <v>0</v>
          </cell>
        </row>
        <row r="27">
          <cell r="A27" t="str">
            <v>IT integrator</v>
          </cell>
          <cell r="B27" t="str">
            <v>X SECURITY</v>
          </cell>
          <cell r="C27" t="str">
            <v>X Security 200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IT integrator</v>
          </cell>
          <cell r="B28" t="str">
            <v>X UCOM</v>
          </cell>
          <cell r="C28" t="str">
            <v>Teamwork+PBX</v>
          </cell>
          <cell r="D28">
            <v>0</v>
          </cell>
          <cell r="E28">
            <v>0</v>
          </cell>
          <cell r="F28">
            <v>6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1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A29" t="str">
            <v>WEB</v>
          </cell>
          <cell r="B29" t="str">
            <v>X FIBER</v>
          </cell>
          <cell r="C29" t="str">
            <v>X Fiber 100 - own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1</v>
          </cell>
          <cell r="M29">
            <v>0</v>
          </cell>
          <cell r="N29">
            <v>0</v>
          </cell>
          <cell r="O29">
            <v>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WEB</v>
          </cell>
          <cell r="B30" t="str">
            <v>X FIBER</v>
          </cell>
          <cell r="C30" t="str">
            <v>X Fiber 200 - neba</v>
          </cell>
          <cell r="D30">
            <v>0</v>
          </cell>
          <cell r="E30">
            <v>0</v>
          </cell>
          <cell r="F30">
            <v>1</v>
          </cell>
          <cell r="G30">
            <v>0</v>
          </cell>
          <cell r="H30">
            <v>2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WEB</v>
          </cell>
          <cell r="B31" t="str">
            <v>X FIBER</v>
          </cell>
          <cell r="C31" t="str">
            <v>X Fiber 200 - own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</v>
          </cell>
          <cell r="P31">
            <v>0</v>
          </cell>
          <cell r="Q31">
            <v>0</v>
          </cell>
          <cell r="R31">
            <v>1</v>
          </cell>
          <cell r="S31">
            <v>0</v>
          </cell>
        </row>
        <row r="32">
          <cell r="A32" t="str">
            <v>WEB</v>
          </cell>
          <cell r="B32" t="str">
            <v>X FIBER</v>
          </cell>
          <cell r="C32" t="str">
            <v>X Fiber 50 - own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11</v>
          </cell>
        </row>
        <row r="33">
          <cell r="A33" t="str">
            <v>WEB</v>
          </cell>
          <cell r="B33" t="str">
            <v>X MUSIC</v>
          </cell>
          <cell r="C33" t="str">
            <v>X Music</v>
          </cell>
          <cell r="D33">
            <v>1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5</v>
          </cell>
          <cell r="L33">
            <v>0</v>
          </cell>
          <cell r="M33">
            <v>0</v>
          </cell>
          <cell r="N33">
            <v>0</v>
          </cell>
          <cell r="O33">
            <v>1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A34" t="str">
            <v>WEB</v>
          </cell>
          <cell r="B34" t="str">
            <v>X PRIVACY</v>
          </cell>
          <cell r="C34" t="str">
            <v>X Privacy 100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A35" t="str">
            <v>WEB</v>
          </cell>
          <cell r="B35" t="str">
            <v>X PRIVACY</v>
          </cell>
          <cell r="C35" t="str">
            <v>X Privacy 50</v>
          </cell>
          <cell r="D35">
            <v>0</v>
          </cell>
          <cell r="E35">
            <v>0</v>
          </cell>
          <cell r="F35">
            <v>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WEB</v>
          </cell>
          <cell r="B36" t="str">
            <v>X PROTECTION</v>
          </cell>
          <cell r="C36" t="str">
            <v>X Protection</v>
          </cell>
          <cell r="D36">
            <v>0</v>
          </cell>
          <cell r="E36">
            <v>0</v>
          </cell>
          <cell r="F36">
            <v>3</v>
          </cell>
          <cell r="G36">
            <v>0</v>
          </cell>
          <cell r="H36">
            <v>0</v>
          </cell>
          <cell r="I36">
            <v>15</v>
          </cell>
          <cell r="J36">
            <v>7</v>
          </cell>
          <cell r="K36">
            <v>0</v>
          </cell>
          <cell r="L36">
            <v>1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2</v>
          </cell>
          <cell r="R36">
            <v>0</v>
          </cell>
          <cell r="S36">
            <v>0</v>
          </cell>
        </row>
        <row r="37">
          <cell r="A37" t="str">
            <v>WEB</v>
          </cell>
          <cell r="B37" t="str">
            <v>X SECURITY</v>
          </cell>
          <cell r="C37" t="str">
            <v>X Security Monosede 200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</v>
          </cell>
        </row>
        <row r="38">
          <cell r="A38" t="str">
            <v>WEB</v>
          </cell>
          <cell r="B38" t="str">
            <v>X UCOM</v>
          </cell>
          <cell r="C38" t="str">
            <v>Teamwork+PBX</v>
          </cell>
          <cell r="D38">
            <v>0</v>
          </cell>
          <cell r="E38">
            <v>8</v>
          </cell>
          <cell r="F38">
            <v>7</v>
          </cell>
          <cell r="G38">
            <v>1</v>
          </cell>
          <cell r="H38">
            <v>0</v>
          </cell>
          <cell r="I38">
            <v>9</v>
          </cell>
          <cell r="J38">
            <v>1</v>
          </cell>
          <cell r="K38">
            <v>3</v>
          </cell>
          <cell r="L38">
            <v>9</v>
          </cell>
          <cell r="M38">
            <v>6</v>
          </cell>
          <cell r="N38">
            <v>5</v>
          </cell>
          <cell r="O38">
            <v>13</v>
          </cell>
          <cell r="P38">
            <v>17</v>
          </cell>
          <cell r="Q38">
            <v>3</v>
          </cell>
          <cell r="R38">
            <v>16</v>
          </cell>
          <cell r="S38">
            <v>5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ría Adrados Reig" id="{A0FA7363-7FF0-44F9-B4FF-B32F3D204AD4}" userId="S::maria.adrados@xbyorange.com::f706799c-7b92-4d01-a4cb-0b48c1d3a54f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9319BF3-5BE4-4043-B1DE-35829D2867FB}" autoFormatId="16" applyNumberFormats="0" applyBorderFormats="0" applyFontFormats="0" applyPatternFormats="0" applyAlignmentFormats="0" applyWidthHeightFormats="0">
  <queryTableRefresh nextId="20">
    <queryTableFields count="19">
      <queryTableField id="1" name="canal_venta" tableColumnId="1"/>
      <queryTableField id="2" name="Family" tableColumnId="2"/>
      <queryTableField id="3" name="product_name" tableColumnId="3"/>
      <queryTableField id="4" name="2018-10" tableColumnId="4"/>
      <queryTableField id="5" name="2018-11" tableColumnId="5"/>
      <queryTableField id="6" name="2018-12" tableColumnId="6"/>
      <queryTableField id="7" name="2019-01" tableColumnId="7"/>
      <queryTableField id="8" name="2019-02" tableColumnId="8"/>
      <queryTableField id="9" name="2019-03" tableColumnId="9"/>
      <queryTableField id="10" name="2019-04" tableColumnId="10"/>
      <queryTableField id="11" name="2019-05" tableColumnId="11"/>
      <queryTableField id="12" name="2019-06" tableColumnId="12"/>
      <queryTableField id="13" name="2019-07" tableColumnId="13"/>
      <queryTableField id="14" name="2019-08" tableColumnId="14"/>
      <queryTableField id="15" name="2019-09" tableColumnId="15"/>
      <queryTableField id="16" name="2019-10" tableColumnId="16"/>
      <queryTableField id="17" name="2019-11" tableColumnId="17"/>
      <queryTableField id="18" name="2019-12" tableColumnId="18"/>
      <queryTableField id="19" name="2020-01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EE346DF1-4C08-44C1-ACD4-60A3DDD58474}" autoFormatId="16" applyNumberFormats="0" applyBorderFormats="0" applyFontFormats="0" applyPatternFormats="0" applyAlignmentFormats="0" applyWidthHeightFormats="0">
  <queryTableRefresh nextId="18">
    <queryTableFields count="17">
      <queryTableField id="1" name="canal_venta" tableColumnId="1"/>
      <queryTableField id="2" name="2018-10" tableColumnId="2"/>
      <queryTableField id="3" name="2018-11" tableColumnId="3"/>
      <queryTableField id="4" name="2018-12" tableColumnId="4"/>
      <queryTableField id="5" name="2019-01" tableColumnId="5"/>
      <queryTableField id="6" name="2019-02" tableColumnId="6"/>
      <queryTableField id="7" name="2019-03" tableColumnId="7"/>
      <queryTableField id="8" name="2019-04" tableColumnId="8"/>
      <queryTableField id="9" name="2019-05" tableColumnId="9"/>
      <queryTableField id="10" name="2019-06" tableColumnId="10"/>
      <queryTableField id="11" name="2019-07" tableColumnId="11"/>
      <queryTableField id="12" name="2019-08" tableColumnId="12"/>
      <queryTableField id="13" name="2019-09" tableColumnId="13"/>
      <queryTableField id="14" name="2019-10" tableColumnId="14"/>
      <queryTableField id="15" name="2019-11" tableColumnId="15"/>
      <queryTableField id="16" name="2019-12" tableColumnId="16"/>
      <queryTableField id="17" name="2020-01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965E51CB-88E5-43A3-AC15-DD952469EF99}" autoFormatId="16" applyNumberFormats="0" applyBorderFormats="0" applyFontFormats="0" applyPatternFormats="0" applyAlignmentFormats="0" applyWidthHeightFormats="0">
  <queryTableRefresh nextId="18">
    <queryTableFields count="17">
      <queryTableField id="1" name="index" tableColumnId="1"/>
      <queryTableField id="2" name="2018-10" tableColumnId="2"/>
      <queryTableField id="3" name="2018-11" tableColumnId="3"/>
      <queryTableField id="4" name="2018-12" tableColumnId="4"/>
      <queryTableField id="5" name="2019-01" tableColumnId="5"/>
      <queryTableField id="6" name="2019-02" tableColumnId="6"/>
      <queryTableField id="7" name="2019-03" tableColumnId="7"/>
      <queryTableField id="8" name="2019-04" tableColumnId="8"/>
      <queryTableField id="9" name="2019-05" tableColumnId="9"/>
      <queryTableField id="10" name="2019-06" tableColumnId="10"/>
      <queryTableField id="11" name="2019-07" tableColumnId="11"/>
      <queryTableField id="12" name="2019-08" tableColumnId="12"/>
      <queryTableField id="13" name="2019-09" tableColumnId="13"/>
      <queryTableField id="14" name="2019-10" tableColumnId="14"/>
      <queryTableField id="15" name="2019-11" tableColumnId="15"/>
      <queryTableField id="16" name="2019-12" tableColumnId="16"/>
      <queryTableField id="17" name="2020-01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BF299E-997E-4E91-891B-9609CD1FD410}" name="vta_ass_mes_5_csv" displayName="vta_ass_mes_5_csv" ref="A1:S38" tableType="queryTable" totalsRowShown="0">
  <autoFilter ref="A1:S38" xr:uid="{D16B0922-FBD9-4EF2-B54D-067BBCF3F95B}"/>
  <tableColumns count="19">
    <tableColumn id="1" xr3:uid="{BD75CA07-05AB-41A3-9636-F836C732E17B}" uniqueName="1" name="canal_venta" queryTableFieldId="1" dataDxfId="177"/>
    <tableColumn id="2" xr3:uid="{4079CD2C-3958-4624-B895-E9FE4CC5A57B}" uniqueName="2" name="Family" queryTableFieldId="2" dataDxfId="176"/>
    <tableColumn id="3" xr3:uid="{79B0E151-0E77-4031-9C73-300449B0139F}" uniqueName="3" name="product_name" queryTableFieldId="3" dataDxfId="175"/>
    <tableColumn id="4" xr3:uid="{D5DAFB16-2450-4A35-BB46-8698450D4E8F}" uniqueName="4" name="2018-10" queryTableFieldId="4"/>
    <tableColumn id="5" xr3:uid="{15B1FF39-F61C-451F-99AE-FCB5344964E0}" uniqueName="5" name="2018-11" queryTableFieldId="5"/>
    <tableColumn id="6" xr3:uid="{D9F66201-E769-4706-96E8-11AB9EF36B02}" uniqueName="6" name="2018-12" queryTableFieldId="6"/>
    <tableColumn id="7" xr3:uid="{DC197B5C-2DFA-4B23-B0DD-BAAD45777A4C}" uniqueName="7" name="2019-01" queryTableFieldId="7"/>
    <tableColumn id="8" xr3:uid="{A10E44C4-E68B-4963-A66C-9DEBE4E94CC8}" uniqueName="8" name="2019-02" queryTableFieldId="8"/>
    <tableColumn id="9" xr3:uid="{41C59F55-E5BA-40F6-8C0D-540DB914ED30}" uniqueName="9" name="2019-03" queryTableFieldId="9"/>
    <tableColumn id="10" xr3:uid="{E5177EB0-AC09-4B6E-A5BC-490A33F7FAB3}" uniqueName="10" name="2019-04" queryTableFieldId="10"/>
    <tableColumn id="11" xr3:uid="{DD042107-B2EF-44D7-BCCE-27D4B94392E8}" uniqueName="11" name="2019-05" queryTableFieldId="11"/>
    <tableColumn id="12" xr3:uid="{46E15028-3D6E-4F8E-A352-216CBCF04A0F}" uniqueName="12" name="2019-06" queryTableFieldId="12"/>
    <tableColumn id="13" xr3:uid="{21700EAF-E46A-4864-8EE8-229ABC6EE184}" uniqueName="13" name="2019-07" queryTableFieldId="13"/>
    <tableColumn id="14" xr3:uid="{1F61B8BA-9264-4333-942A-6CB5BD22E028}" uniqueName="14" name="2019-08" queryTableFieldId="14"/>
    <tableColumn id="15" xr3:uid="{4BEE8C09-82DB-4A88-84CD-4CABB95A4170}" uniqueName="15" name="2019-09" queryTableFieldId="15"/>
    <tableColumn id="16" xr3:uid="{C35681EE-286E-44EA-AC72-1B0B3E2E43D1}" uniqueName="16" name="2019-10" queryTableFieldId="16"/>
    <tableColumn id="17" xr3:uid="{12A9CF62-B1DD-420E-AE01-6168523AC581}" uniqueName="17" name="2019-11" queryTableFieldId="17"/>
    <tableColumn id="18" xr3:uid="{1B6FA828-D070-4D88-80CC-FAF54FA23F7D}" uniqueName="18" name="2019-12" queryTableFieldId="18"/>
    <tableColumn id="19" xr3:uid="{904BD9A4-5055-46B2-9356-655B81CC3525}" uniqueName="19" name="2020-01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517F9C2-A646-4DD3-A08B-ACFF9A8C01BB}" name="vta_cli_mes_2" displayName="vta_cli_mes_2" ref="A1:Q4" tableType="queryTable" totalsRowShown="0">
  <autoFilter ref="A1:Q4" xr:uid="{FB5695DE-D93E-4D6C-B926-6930DD5EDC89}"/>
  <tableColumns count="17">
    <tableColumn id="1" xr3:uid="{C6FAABCB-ADDF-4EC1-8D61-2CF0BC79500E}" uniqueName="1" name="canal_venta" queryTableFieldId="1" dataDxfId="173"/>
    <tableColumn id="2" xr3:uid="{DD112ED3-23B1-43CE-A5D4-4476E393A94F}" uniqueName="2" name="2018-10" queryTableFieldId="2"/>
    <tableColumn id="3" xr3:uid="{95944DB4-083B-4D2A-912A-661F58EDE4B6}" uniqueName="3" name="2018-11" queryTableFieldId="3"/>
    <tableColumn id="4" xr3:uid="{D35FD6B5-0C1A-4B6F-B67C-D58D3BD275C7}" uniqueName="4" name="2018-12" queryTableFieldId="4"/>
    <tableColumn id="5" xr3:uid="{9CD8EC1C-66A9-400B-818B-7B2051D831F5}" uniqueName="5" name="2019-01" queryTableFieldId="5"/>
    <tableColumn id="6" xr3:uid="{F22F5B5C-D732-4B3C-B5A8-B0927C373815}" uniqueName="6" name="2019-02" queryTableFieldId="6"/>
    <tableColumn id="7" xr3:uid="{84C818C6-6B9D-491E-B365-22729EBA0760}" uniqueName="7" name="2019-03" queryTableFieldId="7"/>
    <tableColumn id="8" xr3:uid="{69C1A202-C739-439F-AE09-A340F2F00895}" uniqueName="8" name="2019-04" queryTableFieldId="8"/>
    <tableColumn id="9" xr3:uid="{21ED9AAB-B2C7-481F-8E6F-A472B79A9912}" uniqueName="9" name="2019-05" queryTableFieldId="9"/>
    <tableColumn id="10" xr3:uid="{8D9E50AD-6FDC-4309-B5CB-FF8C43D4DCD5}" uniqueName="10" name="2019-06" queryTableFieldId="10"/>
    <tableColumn id="11" xr3:uid="{A9E0A2BF-A17A-4035-AFA5-262D43637794}" uniqueName="11" name="2019-07" queryTableFieldId="11"/>
    <tableColumn id="12" xr3:uid="{C6FCFBB3-5083-4B16-B271-C17F2DF2226D}" uniqueName="12" name="2019-08" queryTableFieldId="12"/>
    <tableColumn id="13" xr3:uid="{9D00CD47-FEE7-4A60-B06F-06D4D3885BA6}" uniqueName="13" name="2019-09" queryTableFieldId="13"/>
    <tableColumn id="14" xr3:uid="{577A26ED-158C-4DB6-9E39-DE052D0F6DF7}" uniqueName="14" name="2019-10" queryTableFieldId="14"/>
    <tableColumn id="15" xr3:uid="{E8C0682B-A735-45BF-AD4F-D2E9C4AB76E6}" uniqueName="15" name="2019-11" queryTableFieldId="15"/>
    <tableColumn id="16" xr3:uid="{FBAA41B7-446F-434C-ADE6-C79B8E0174C4}" uniqueName="16" name="2019-12" queryTableFieldId="16"/>
    <tableColumn id="17" xr3:uid="{960087D6-E25B-4F22-9D84-A3F619771A5B}" uniqueName="17" name="2020-01" queryTableFieldId="17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2ED221-2A1B-4B12-8134-756E150037E0}" name="vta_cli_mes_0" displayName="vta_cli_mes_0" ref="A1:Q2" tableType="queryTable" totalsRowShown="0">
  <autoFilter ref="A1:Q2" xr:uid="{8CF2E4F6-10FF-48FC-8176-7F7170CE3316}"/>
  <tableColumns count="17">
    <tableColumn id="1" xr3:uid="{3DC0C7AF-E1C1-4E0C-AAFA-2B225BC2D9AB}" uniqueName="1" name="index" queryTableFieldId="1" dataDxfId="174"/>
    <tableColumn id="2" xr3:uid="{B0341CCF-8909-405B-ADA4-84F7726EC4B8}" uniqueName="2" name="2018-10" queryTableFieldId="2"/>
    <tableColumn id="3" xr3:uid="{F5EE9A76-79BC-4DC5-9A8F-FB91517281C4}" uniqueName="3" name="2018-11" queryTableFieldId="3"/>
    <tableColumn id="4" xr3:uid="{02C276E6-48FC-4936-B434-7802B7B2F76E}" uniqueName="4" name="2018-12" queryTableFieldId="4"/>
    <tableColumn id="5" xr3:uid="{D31D9BC3-16E7-4121-97D7-4253EA2436DA}" uniqueName="5" name="2019-01" queryTableFieldId="5"/>
    <tableColumn id="6" xr3:uid="{83E2A559-B033-4704-B28A-DB7F5EF4E8D9}" uniqueName="6" name="2019-02" queryTableFieldId="6"/>
    <tableColumn id="7" xr3:uid="{7981E710-CE94-47BB-A1FF-D5D91EA30597}" uniqueName="7" name="2019-03" queryTableFieldId="7"/>
    <tableColumn id="8" xr3:uid="{FBAE59B0-9115-4117-A75F-7C16EE9FE134}" uniqueName="8" name="2019-04" queryTableFieldId="8"/>
    <tableColumn id="9" xr3:uid="{B2FD2F7B-31C5-4EB6-9DA1-0074B0335BA1}" uniqueName="9" name="2019-05" queryTableFieldId="9"/>
    <tableColumn id="10" xr3:uid="{F30BF02E-283D-440C-9A64-CF1EE4044918}" uniqueName="10" name="2019-06" queryTableFieldId="10"/>
    <tableColumn id="11" xr3:uid="{BD41D7A1-FC82-4254-BD7E-9B76EEFBB9AD}" uniqueName="11" name="2019-07" queryTableFieldId="11"/>
    <tableColumn id="12" xr3:uid="{A99B8456-2A8E-4607-B5A0-EBCD85F1D7C1}" uniqueName="12" name="2019-08" queryTableFieldId="12"/>
    <tableColumn id="13" xr3:uid="{01C6DC76-562F-4947-AD15-39F350655C8F}" uniqueName="13" name="2019-09" queryTableFieldId="13"/>
    <tableColumn id="14" xr3:uid="{58F87F12-7DF6-432D-A053-1B86643FB2C9}" uniqueName="14" name="2019-10" queryTableFieldId="14"/>
    <tableColumn id="15" xr3:uid="{044D8486-9AFA-4534-AA54-021F8AB80C1A}" uniqueName="15" name="2019-11" queryTableFieldId="15"/>
    <tableColumn id="16" xr3:uid="{4454B1C4-DC38-4118-A5FC-13D13E6501F4}" uniqueName="16" name="2019-12" queryTableFieldId="16"/>
    <tableColumn id="17" xr3:uid="{675A4303-70DC-44EF-895A-C288FD531849}" uniqueName="17" name="2020-01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H1" dT="2019-06-26T07:58:47.03" personId="{A0FA7363-7FF0-44F9-B4FF-B32F3D204AD4}" id="{96ED5C1F-A739-47BF-8B80-F2844FC2B97A}">
    <text>En un asset migrado es la fecha de venta (=solicitud de la migracón)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BC01B-C123-47BF-BA90-D57262717E81}">
  <dimension ref="A1:S38"/>
  <sheetViews>
    <sheetView zoomScale="69" zoomScaleNormal="80" workbookViewId="0">
      <selection sqref="A1:S38"/>
    </sheetView>
  </sheetViews>
  <sheetFormatPr baseColWidth="10" defaultRowHeight="14.4"/>
  <cols>
    <col min="1" max="1" width="14.5546875" bestFit="1" customWidth="1"/>
    <col min="2" max="2" width="13.77734375" bestFit="1" customWidth="1"/>
    <col min="3" max="3" width="23.44140625" bestFit="1" customWidth="1"/>
    <col min="4" max="19" width="11.6640625" bestFit="1" customWidth="1"/>
  </cols>
  <sheetData>
    <row r="1" spans="1:19">
      <c r="A1" t="s">
        <v>3796</v>
      </c>
      <c r="B1" t="s">
        <v>3797</v>
      </c>
      <c r="C1" t="s">
        <v>3798</v>
      </c>
      <c r="D1" t="s">
        <v>3799</v>
      </c>
      <c r="E1" t="s">
        <v>3800</v>
      </c>
      <c r="F1" t="s">
        <v>3801</v>
      </c>
      <c r="G1" t="s">
        <v>3802</v>
      </c>
      <c r="H1" t="s">
        <v>3803</v>
      </c>
      <c r="I1" t="s">
        <v>3804</v>
      </c>
      <c r="J1" t="s">
        <v>3805</v>
      </c>
      <c r="K1" t="s">
        <v>3806</v>
      </c>
      <c r="L1" t="s">
        <v>3807</v>
      </c>
      <c r="M1" t="s">
        <v>3808</v>
      </c>
      <c r="N1" t="s">
        <v>3809</v>
      </c>
      <c r="O1" t="s">
        <v>3810</v>
      </c>
      <c r="P1" t="s">
        <v>3811</v>
      </c>
      <c r="Q1" t="s">
        <v>3812</v>
      </c>
      <c r="R1" t="s">
        <v>3813</v>
      </c>
      <c r="S1" t="s">
        <v>3814</v>
      </c>
    </row>
    <row r="2" spans="1:19">
      <c r="A2" s="239" t="s">
        <v>82</v>
      </c>
      <c r="B2" s="239" t="s">
        <v>51</v>
      </c>
      <c r="C2" s="239" t="s">
        <v>66</v>
      </c>
      <c r="D2">
        <v>0</v>
      </c>
      <c r="E2">
        <v>0</v>
      </c>
      <c r="F2">
        <v>0</v>
      </c>
      <c r="G2">
        <v>1</v>
      </c>
      <c r="H2">
        <v>2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</row>
    <row r="3" spans="1:19">
      <c r="A3" s="239" t="s">
        <v>82</v>
      </c>
      <c r="B3" s="239" t="s">
        <v>51</v>
      </c>
      <c r="C3" s="239" t="s">
        <v>65</v>
      </c>
      <c r="D3">
        <v>0</v>
      </c>
      <c r="E3">
        <v>0</v>
      </c>
      <c r="F3">
        <v>1</v>
      </c>
      <c r="G3">
        <v>1</v>
      </c>
      <c r="H3">
        <v>2</v>
      </c>
      <c r="I3">
        <v>0</v>
      </c>
      <c r="J3">
        <v>1</v>
      </c>
      <c r="K3">
        <v>2</v>
      </c>
      <c r="L3">
        <v>0</v>
      </c>
      <c r="M3">
        <v>1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</row>
    <row r="4" spans="1:19">
      <c r="A4" s="239" t="s">
        <v>82</v>
      </c>
      <c r="B4" s="239" t="s">
        <v>51</v>
      </c>
      <c r="C4" s="239" t="s">
        <v>68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4</v>
      </c>
      <c r="M4">
        <v>4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</row>
    <row r="5" spans="1:19">
      <c r="A5" s="239" t="s">
        <v>82</v>
      </c>
      <c r="B5" s="239" t="s">
        <v>51</v>
      </c>
      <c r="C5" s="239" t="s">
        <v>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</row>
    <row r="6" spans="1:19">
      <c r="A6" s="239" t="s">
        <v>82</v>
      </c>
      <c r="B6" s="239" t="s">
        <v>51</v>
      </c>
      <c r="C6" s="239" t="s">
        <v>64</v>
      </c>
      <c r="D6">
        <v>0</v>
      </c>
      <c r="E6">
        <v>1</v>
      </c>
      <c r="F6">
        <v>1</v>
      </c>
      <c r="G6">
        <v>0</v>
      </c>
      <c r="H6">
        <v>3</v>
      </c>
      <c r="I6">
        <v>0</v>
      </c>
      <c r="J6">
        <v>0</v>
      </c>
      <c r="K6">
        <v>0</v>
      </c>
      <c r="L6">
        <v>0</v>
      </c>
      <c r="M6">
        <v>3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</row>
    <row r="7" spans="1:19">
      <c r="A7" s="239" t="s">
        <v>82</v>
      </c>
      <c r="B7" s="239" t="s">
        <v>51</v>
      </c>
      <c r="C7" s="239" t="s">
        <v>63</v>
      </c>
      <c r="D7">
        <v>0</v>
      </c>
      <c r="E7">
        <v>2</v>
      </c>
      <c r="F7">
        <v>1</v>
      </c>
      <c r="G7">
        <v>2</v>
      </c>
      <c r="H7">
        <v>0</v>
      </c>
      <c r="I7">
        <v>1</v>
      </c>
      <c r="J7">
        <v>0</v>
      </c>
      <c r="K7">
        <v>0</v>
      </c>
      <c r="L7">
        <v>1</v>
      </c>
      <c r="M7">
        <v>3</v>
      </c>
      <c r="N7">
        <v>1</v>
      </c>
      <c r="O7">
        <v>0</v>
      </c>
      <c r="P7">
        <v>0</v>
      </c>
      <c r="Q7">
        <v>0</v>
      </c>
      <c r="R7">
        <v>0</v>
      </c>
      <c r="S7">
        <v>11</v>
      </c>
    </row>
    <row r="8" spans="1:19">
      <c r="A8" s="239" t="s">
        <v>82</v>
      </c>
      <c r="B8" s="239" t="s">
        <v>61</v>
      </c>
      <c r="C8" s="239" t="s">
        <v>450</v>
      </c>
      <c r="D8">
        <v>2</v>
      </c>
      <c r="E8">
        <v>1</v>
      </c>
      <c r="F8">
        <v>3</v>
      </c>
      <c r="G8">
        <v>3</v>
      </c>
      <c r="H8">
        <v>7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1</v>
      </c>
    </row>
    <row r="9" spans="1:19">
      <c r="A9" s="239" t="s">
        <v>82</v>
      </c>
      <c r="B9" s="239" t="s">
        <v>48</v>
      </c>
      <c r="C9" s="239" t="s">
        <v>56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0</v>
      </c>
      <c r="L9">
        <v>3</v>
      </c>
      <c r="M9">
        <v>0</v>
      </c>
      <c r="N9">
        <v>0</v>
      </c>
      <c r="O9">
        <v>0</v>
      </c>
      <c r="P9">
        <v>2</v>
      </c>
      <c r="Q9">
        <v>0</v>
      </c>
      <c r="R9">
        <v>2</v>
      </c>
      <c r="S9">
        <v>0</v>
      </c>
    </row>
    <row r="10" spans="1:19">
      <c r="A10" s="239" t="s">
        <v>82</v>
      </c>
      <c r="B10" s="239" t="s">
        <v>48</v>
      </c>
      <c r="C10" s="239" t="s">
        <v>57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</v>
      </c>
      <c r="L10">
        <v>5</v>
      </c>
      <c r="M10">
        <v>1</v>
      </c>
      <c r="N10">
        <v>0</v>
      </c>
      <c r="O10">
        <v>4</v>
      </c>
      <c r="P10">
        <v>4</v>
      </c>
      <c r="Q10">
        <v>0</v>
      </c>
      <c r="R10">
        <v>0</v>
      </c>
      <c r="S10">
        <v>10</v>
      </c>
    </row>
    <row r="11" spans="1:19">
      <c r="A11" s="239" t="s">
        <v>82</v>
      </c>
      <c r="B11" s="239" t="s">
        <v>48</v>
      </c>
      <c r="C11" s="239" t="s">
        <v>55</v>
      </c>
      <c r="D11">
        <v>0</v>
      </c>
      <c r="E11">
        <v>5</v>
      </c>
      <c r="F11">
        <v>0</v>
      </c>
      <c r="G11">
        <v>0</v>
      </c>
      <c r="H11">
        <v>10</v>
      </c>
      <c r="I11">
        <v>14</v>
      </c>
      <c r="J11">
        <v>2</v>
      </c>
      <c r="K11">
        <v>8</v>
      </c>
      <c r="L11">
        <v>5</v>
      </c>
      <c r="M11">
        <v>5</v>
      </c>
      <c r="N11">
        <v>2</v>
      </c>
      <c r="O11">
        <v>5</v>
      </c>
      <c r="P11">
        <v>0</v>
      </c>
      <c r="Q11">
        <v>0</v>
      </c>
      <c r="R11">
        <v>0</v>
      </c>
      <c r="S11">
        <v>1</v>
      </c>
    </row>
    <row r="12" spans="1:19">
      <c r="A12" s="239" t="s">
        <v>82</v>
      </c>
      <c r="B12" s="239" t="s">
        <v>54</v>
      </c>
      <c r="C12" s="239" t="s">
        <v>175</v>
      </c>
      <c r="D12">
        <v>0</v>
      </c>
      <c r="E12">
        <v>0</v>
      </c>
      <c r="F12">
        <v>1</v>
      </c>
      <c r="G12">
        <v>2</v>
      </c>
      <c r="H12">
        <v>5</v>
      </c>
      <c r="I12">
        <v>10</v>
      </c>
      <c r="J12">
        <v>3</v>
      </c>
      <c r="K12">
        <v>4</v>
      </c>
      <c r="L12">
        <v>28</v>
      </c>
      <c r="M12">
        <v>20</v>
      </c>
      <c r="N12">
        <v>5</v>
      </c>
      <c r="O12">
        <v>13</v>
      </c>
      <c r="P12">
        <v>27</v>
      </c>
      <c r="Q12">
        <v>22</v>
      </c>
      <c r="R12">
        <v>4</v>
      </c>
      <c r="S12">
        <v>9</v>
      </c>
    </row>
    <row r="13" spans="1:19">
      <c r="A13" s="239" t="s">
        <v>82</v>
      </c>
      <c r="B13" s="239" t="s">
        <v>49</v>
      </c>
      <c r="C13" s="239" t="s">
        <v>59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2</v>
      </c>
      <c r="N13">
        <v>0</v>
      </c>
      <c r="O13">
        <v>25</v>
      </c>
      <c r="P13">
        <v>6</v>
      </c>
      <c r="Q13">
        <v>0</v>
      </c>
      <c r="R13">
        <v>2</v>
      </c>
      <c r="S13">
        <v>0</v>
      </c>
    </row>
    <row r="14" spans="1:19">
      <c r="A14" s="239" t="s">
        <v>82</v>
      </c>
      <c r="B14" s="239" t="s">
        <v>49</v>
      </c>
      <c r="C14" s="239" t="s">
        <v>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3</v>
      </c>
      <c r="P14">
        <v>1</v>
      </c>
      <c r="Q14">
        <v>2</v>
      </c>
      <c r="R14">
        <v>0</v>
      </c>
      <c r="S14">
        <v>0</v>
      </c>
    </row>
    <row r="15" spans="1:19">
      <c r="A15" s="239" t="s">
        <v>82</v>
      </c>
      <c r="B15" s="239" t="s">
        <v>50</v>
      </c>
      <c r="C15" s="239" t="s">
        <v>1</v>
      </c>
      <c r="D15">
        <v>0</v>
      </c>
      <c r="E15">
        <v>5</v>
      </c>
      <c r="F15">
        <v>0</v>
      </c>
      <c r="G15">
        <v>19</v>
      </c>
      <c r="H15">
        <v>21</v>
      </c>
      <c r="I15">
        <v>1</v>
      </c>
      <c r="J15">
        <v>12</v>
      </c>
      <c r="K15">
        <v>18</v>
      </c>
      <c r="L15">
        <v>56</v>
      </c>
      <c r="M15">
        <v>51</v>
      </c>
      <c r="N15">
        <v>7</v>
      </c>
      <c r="O15">
        <v>46</v>
      </c>
      <c r="P15">
        <v>77</v>
      </c>
      <c r="Q15">
        <v>75</v>
      </c>
      <c r="R15">
        <v>104</v>
      </c>
      <c r="S15">
        <v>74</v>
      </c>
    </row>
    <row r="16" spans="1:19">
      <c r="A16" s="239" t="s">
        <v>3779</v>
      </c>
      <c r="B16" s="239" t="s">
        <v>51</v>
      </c>
      <c r="C16" s="239" t="s">
        <v>66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13</v>
      </c>
      <c r="Q16">
        <v>0</v>
      </c>
      <c r="R16">
        <v>1</v>
      </c>
      <c r="S16">
        <v>0</v>
      </c>
    </row>
    <row r="17" spans="1:19">
      <c r="A17" s="239" t="s">
        <v>3779</v>
      </c>
      <c r="B17" s="239" t="s">
        <v>51</v>
      </c>
      <c r="C17" s="239" t="s">
        <v>65</v>
      </c>
      <c r="D17">
        <v>0</v>
      </c>
      <c r="E17">
        <v>0</v>
      </c>
      <c r="F17">
        <v>3</v>
      </c>
      <c r="G17">
        <v>2</v>
      </c>
      <c r="H17">
        <v>0</v>
      </c>
      <c r="I17">
        <v>0</v>
      </c>
      <c r="J17">
        <v>3</v>
      </c>
      <c r="K17">
        <v>1</v>
      </c>
      <c r="L17">
        <v>11</v>
      </c>
      <c r="M17">
        <v>0</v>
      </c>
      <c r="N17">
        <v>0</v>
      </c>
      <c r="O17">
        <v>12</v>
      </c>
      <c r="P17">
        <v>4</v>
      </c>
      <c r="Q17">
        <v>0</v>
      </c>
      <c r="R17">
        <v>0</v>
      </c>
      <c r="S17">
        <v>0</v>
      </c>
    </row>
    <row r="18" spans="1:19">
      <c r="A18" s="239" t="s">
        <v>3779</v>
      </c>
      <c r="B18" s="239" t="s">
        <v>51</v>
      </c>
      <c r="C18" s="239" t="s">
        <v>68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2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4</v>
      </c>
    </row>
    <row r="19" spans="1:19">
      <c r="A19" s="239" t="s">
        <v>3779</v>
      </c>
      <c r="B19" s="239" t="s">
        <v>51</v>
      </c>
      <c r="C19" s="239" t="s">
        <v>67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2</v>
      </c>
    </row>
    <row r="20" spans="1:19">
      <c r="A20" s="239" t="s">
        <v>3779</v>
      </c>
      <c r="B20" s="239" t="s">
        <v>51</v>
      </c>
      <c r="C20" s="239" t="s">
        <v>64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239" t="s">
        <v>3779</v>
      </c>
      <c r="B21" s="239" t="s">
        <v>51</v>
      </c>
      <c r="C21" s="239" t="s">
        <v>63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</row>
    <row r="22" spans="1:19">
      <c r="A22" s="239" t="s">
        <v>3779</v>
      </c>
      <c r="B22" s="239" t="s">
        <v>61</v>
      </c>
      <c r="C22" s="239" t="s">
        <v>450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</row>
    <row r="23" spans="1:19">
      <c r="A23" s="239" t="s">
        <v>3779</v>
      </c>
      <c r="B23" s="239" t="s">
        <v>48</v>
      </c>
      <c r="C23" s="239" t="s">
        <v>57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239" t="s">
        <v>3779</v>
      </c>
      <c r="B24" s="239" t="s">
        <v>48</v>
      </c>
      <c r="C24" s="239" t="s">
        <v>55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239" t="s">
        <v>3779</v>
      </c>
      <c r="B25" s="239" t="s">
        <v>54</v>
      </c>
      <c r="C25" s="239" t="s">
        <v>175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7</v>
      </c>
      <c r="P25">
        <v>0</v>
      </c>
      <c r="Q25">
        <v>4</v>
      </c>
      <c r="R25">
        <v>0</v>
      </c>
      <c r="S25">
        <v>0</v>
      </c>
    </row>
    <row r="26" spans="1:19">
      <c r="A26" s="239" t="s">
        <v>3779</v>
      </c>
      <c r="B26" s="239" t="s">
        <v>49</v>
      </c>
      <c r="C26" s="239" t="s">
        <v>59</v>
      </c>
      <c r="D26">
        <v>0</v>
      </c>
      <c r="E26">
        <v>0</v>
      </c>
      <c r="F26">
        <v>2</v>
      </c>
      <c r="G26">
        <v>2</v>
      </c>
      <c r="H26">
        <v>0</v>
      </c>
      <c r="I26">
        <v>0</v>
      </c>
      <c r="J26">
        <v>0</v>
      </c>
      <c r="K26">
        <v>3</v>
      </c>
      <c r="L26">
        <v>10</v>
      </c>
      <c r="M26">
        <v>0</v>
      </c>
      <c r="N26">
        <v>0</v>
      </c>
      <c r="O26">
        <v>25</v>
      </c>
      <c r="P26">
        <v>21</v>
      </c>
      <c r="Q26">
        <v>0</v>
      </c>
      <c r="R26">
        <v>0</v>
      </c>
      <c r="S26">
        <v>0</v>
      </c>
    </row>
    <row r="27" spans="1:19">
      <c r="A27" s="239" t="s">
        <v>3779</v>
      </c>
      <c r="B27" s="239" t="s">
        <v>49</v>
      </c>
      <c r="C27" s="239" t="s">
        <v>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239" t="s">
        <v>3779</v>
      </c>
      <c r="B28" s="239" t="s">
        <v>49</v>
      </c>
      <c r="C28" s="239" t="s">
        <v>3783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</row>
    <row r="29" spans="1:19">
      <c r="A29" s="239" t="s">
        <v>3779</v>
      </c>
      <c r="B29" s="239" t="s">
        <v>50</v>
      </c>
      <c r="C29" s="239" t="s">
        <v>1</v>
      </c>
      <c r="D29">
        <v>0</v>
      </c>
      <c r="E29">
        <v>0</v>
      </c>
      <c r="F29">
        <v>6</v>
      </c>
      <c r="G29">
        <v>0</v>
      </c>
      <c r="H29">
        <v>1</v>
      </c>
      <c r="I29">
        <v>1</v>
      </c>
      <c r="J29">
        <v>3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239" t="s">
        <v>87</v>
      </c>
      <c r="B30" s="239" t="s">
        <v>51</v>
      </c>
      <c r="C30" s="239" t="s">
        <v>65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</row>
    <row r="31" spans="1:19">
      <c r="A31" s="239" t="s">
        <v>87</v>
      </c>
      <c r="B31" s="239" t="s">
        <v>51</v>
      </c>
      <c r="C31" s="239" t="s">
        <v>68</v>
      </c>
      <c r="D31">
        <v>0</v>
      </c>
      <c r="E31">
        <v>0</v>
      </c>
      <c r="F31">
        <v>1</v>
      </c>
      <c r="G31">
        <v>0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239" t="s">
        <v>87</v>
      </c>
      <c r="B32" s="239" t="s">
        <v>51</v>
      </c>
      <c r="C32" s="239" t="s">
        <v>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 spans="1:19">
      <c r="A33" s="239" t="s">
        <v>87</v>
      </c>
      <c r="B33" s="239" t="s">
        <v>51</v>
      </c>
      <c r="C33" s="239" t="s">
        <v>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239" t="s">
        <v>87</v>
      </c>
      <c r="B34" s="239" t="s">
        <v>61</v>
      </c>
      <c r="C34" s="239" t="s">
        <v>450</v>
      </c>
      <c r="D34">
        <v>1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5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</row>
    <row r="35" spans="1:19">
      <c r="A35" s="239" t="s">
        <v>87</v>
      </c>
      <c r="B35" s="239" t="s">
        <v>48</v>
      </c>
      <c r="C35" s="239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239" t="s">
        <v>87</v>
      </c>
      <c r="B36" s="239" t="s">
        <v>48</v>
      </c>
      <c r="C36" s="239" t="s">
        <v>55</v>
      </c>
      <c r="D36">
        <v>0</v>
      </c>
      <c r="E36">
        <v>0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s="239" t="s">
        <v>87</v>
      </c>
      <c r="B37" s="239" t="s">
        <v>54</v>
      </c>
      <c r="C37" s="239" t="s">
        <v>175</v>
      </c>
      <c r="D37">
        <v>0</v>
      </c>
      <c r="E37">
        <v>0</v>
      </c>
      <c r="F37">
        <v>3</v>
      </c>
      <c r="G37">
        <v>0</v>
      </c>
      <c r="H37">
        <v>0</v>
      </c>
      <c r="I37">
        <v>15</v>
      </c>
      <c r="J37">
        <v>7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2</v>
      </c>
      <c r="R37">
        <v>0</v>
      </c>
      <c r="S37">
        <v>0</v>
      </c>
    </row>
    <row r="38" spans="1:19">
      <c r="A38" s="239" t="s">
        <v>87</v>
      </c>
      <c r="B38" s="239" t="s">
        <v>50</v>
      </c>
      <c r="C38" s="239" t="s">
        <v>1</v>
      </c>
      <c r="D38">
        <v>0</v>
      </c>
      <c r="E38">
        <v>8</v>
      </c>
      <c r="F38">
        <v>7</v>
      </c>
      <c r="G38">
        <v>1</v>
      </c>
      <c r="H38">
        <v>0</v>
      </c>
      <c r="I38">
        <v>9</v>
      </c>
      <c r="J38">
        <v>1</v>
      </c>
      <c r="K38">
        <v>3</v>
      </c>
      <c r="L38">
        <v>9</v>
      </c>
      <c r="M38">
        <v>6</v>
      </c>
      <c r="N38">
        <v>5</v>
      </c>
      <c r="O38">
        <v>13</v>
      </c>
      <c r="P38">
        <v>17</v>
      </c>
      <c r="Q38">
        <v>3</v>
      </c>
      <c r="R38">
        <v>16</v>
      </c>
      <c r="S38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5E60-4C11-4101-9347-728A5D9A7F2D}">
  <dimension ref="A1:Q4"/>
  <sheetViews>
    <sheetView tabSelected="1" workbookViewId="0">
      <selection activeCell="K11" sqref="K11"/>
    </sheetView>
  </sheetViews>
  <sheetFormatPr baseColWidth="10" defaultRowHeight="14.4"/>
  <cols>
    <col min="1" max="1" width="13.44140625" bestFit="1" customWidth="1"/>
    <col min="2" max="17" width="9.88671875" bestFit="1" customWidth="1"/>
  </cols>
  <sheetData>
    <row r="1" spans="1:17">
      <c r="A1" t="s">
        <v>3796</v>
      </c>
      <c r="B1" t="s">
        <v>3799</v>
      </c>
      <c r="C1" t="s">
        <v>3800</v>
      </c>
      <c r="D1" t="s">
        <v>3801</v>
      </c>
      <c r="E1" t="s">
        <v>3802</v>
      </c>
      <c r="F1" t="s">
        <v>3803</v>
      </c>
      <c r="G1" t="s">
        <v>3804</v>
      </c>
      <c r="H1" t="s">
        <v>3805</v>
      </c>
      <c r="I1" t="s">
        <v>3806</v>
      </c>
      <c r="J1" t="s">
        <v>3807</v>
      </c>
      <c r="K1" t="s">
        <v>3808</v>
      </c>
      <c r="L1" t="s">
        <v>3809</v>
      </c>
      <c r="M1" t="s">
        <v>3810</v>
      </c>
      <c r="N1" t="s">
        <v>3811</v>
      </c>
      <c r="O1" t="s">
        <v>3812</v>
      </c>
      <c r="P1" t="s">
        <v>3813</v>
      </c>
      <c r="Q1" t="s">
        <v>3814</v>
      </c>
    </row>
    <row r="2" spans="1:17">
      <c r="A2" s="239" t="s">
        <v>82</v>
      </c>
      <c r="B2">
        <v>2</v>
      </c>
      <c r="C2">
        <v>6</v>
      </c>
      <c r="D2">
        <v>7</v>
      </c>
      <c r="E2">
        <v>9</v>
      </c>
      <c r="F2">
        <v>23</v>
      </c>
      <c r="G2">
        <v>14</v>
      </c>
      <c r="H2">
        <v>7</v>
      </c>
      <c r="I2">
        <v>15</v>
      </c>
      <c r="J2">
        <v>34</v>
      </c>
      <c r="K2">
        <v>43</v>
      </c>
      <c r="L2">
        <v>12</v>
      </c>
      <c r="M2">
        <v>35</v>
      </c>
      <c r="N2">
        <v>40</v>
      </c>
      <c r="O2">
        <v>36</v>
      </c>
      <c r="P2">
        <v>34</v>
      </c>
      <c r="Q2">
        <v>33</v>
      </c>
    </row>
    <row r="3" spans="1:17">
      <c r="A3" s="239" t="s">
        <v>3779</v>
      </c>
      <c r="B3">
        <v>0</v>
      </c>
      <c r="C3">
        <v>1</v>
      </c>
      <c r="D3">
        <v>4</v>
      </c>
      <c r="E3">
        <v>3</v>
      </c>
      <c r="F3">
        <v>1</v>
      </c>
      <c r="G3">
        <v>1</v>
      </c>
      <c r="H3">
        <v>8</v>
      </c>
      <c r="I3">
        <v>3</v>
      </c>
      <c r="J3">
        <v>5</v>
      </c>
      <c r="K3">
        <v>4</v>
      </c>
      <c r="L3">
        <v>1</v>
      </c>
      <c r="M3">
        <v>7</v>
      </c>
      <c r="N3">
        <v>2</v>
      </c>
      <c r="O3">
        <v>2</v>
      </c>
      <c r="P3">
        <v>1</v>
      </c>
      <c r="Q3">
        <v>2</v>
      </c>
    </row>
    <row r="4" spans="1:17">
      <c r="A4" s="239" t="s">
        <v>87</v>
      </c>
      <c r="B4">
        <v>1</v>
      </c>
      <c r="C4">
        <v>4</v>
      </c>
      <c r="D4">
        <v>8</v>
      </c>
      <c r="E4">
        <v>1</v>
      </c>
      <c r="F4">
        <v>1</v>
      </c>
      <c r="G4">
        <v>7</v>
      </c>
      <c r="H4">
        <v>4</v>
      </c>
      <c r="I4">
        <v>7</v>
      </c>
      <c r="J4">
        <v>6</v>
      </c>
      <c r="K4">
        <v>4</v>
      </c>
      <c r="L4">
        <v>3</v>
      </c>
      <c r="M4">
        <v>9</v>
      </c>
      <c r="N4">
        <v>7</v>
      </c>
      <c r="O4">
        <v>4</v>
      </c>
      <c r="P4">
        <v>3</v>
      </c>
      <c r="Q4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A6A5-1A74-4F7F-B1F7-90F0F1F4B785}">
  <dimension ref="A1:Q2"/>
  <sheetViews>
    <sheetView workbookViewId="0">
      <selection activeCell="A3" sqref="A3:XFD4"/>
    </sheetView>
  </sheetViews>
  <sheetFormatPr baseColWidth="10" defaultRowHeight="14.4"/>
  <cols>
    <col min="1" max="1" width="7.77734375" bestFit="1" customWidth="1"/>
    <col min="2" max="17" width="9.88671875" bestFit="1" customWidth="1"/>
  </cols>
  <sheetData>
    <row r="1" spans="1:17">
      <c r="A1" t="s">
        <v>3815</v>
      </c>
      <c r="B1" t="s">
        <v>3799</v>
      </c>
      <c r="C1" t="s">
        <v>3800</v>
      </c>
      <c r="D1" t="s">
        <v>3801</v>
      </c>
      <c r="E1" t="s">
        <v>3802</v>
      </c>
      <c r="F1" t="s">
        <v>3803</v>
      </c>
      <c r="G1" t="s">
        <v>3804</v>
      </c>
      <c r="H1" t="s">
        <v>3805</v>
      </c>
      <c r="I1" t="s">
        <v>3806</v>
      </c>
      <c r="J1" t="s">
        <v>3807</v>
      </c>
      <c r="K1" t="s">
        <v>3808</v>
      </c>
      <c r="L1" t="s">
        <v>3809</v>
      </c>
      <c r="M1" t="s">
        <v>3810</v>
      </c>
      <c r="N1" t="s">
        <v>3811</v>
      </c>
      <c r="O1" t="s">
        <v>3812</v>
      </c>
      <c r="P1" t="s">
        <v>3813</v>
      </c>
      <c r="Q1" t="s">
        <v>3814</v>
      </c>
    </row>
    <row r="2" spans="1:17">
      <c r="A2" s="239" t="s">
        <v>150</v>
      </c>
      <c r="B2">
        <v>3</v>
      </c>
      <c r="C2">
        <v>11</v>
      </c>
      <c r="D2">
        <v>19</v>
      </c>
      <c r="E2">
        <v>13</v>
      </c>
      <c r="F2">
        <v>25</v>
      </c>
      <c r="G2">
        <v>22</v>
      </c>
      <c r="H2">
        <v>19</v>
      </c>
      <c r="I2">
        <v>25</v>
      </c>
      <c r="J2">
        <v>45</v>
      </c>
      <c r="K2">
        <v>51</v>
      </c>
      <c r="L2">
        <v>16</v>
      </c>
      <c r="M2">
        <v>51</v>
      </c>
      <c r="N2">
        <v>49</v>
      </c>
      <c r="O2">
        <v>42</v>
      </c>
      <c r="P2">
        <v>38</v>
      </c>
      <c r="Q2">
        <v>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76F6-BE01-4128-B007-801A4654A591}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545E-79E2-4EFA-8519-2485E803A7CB}">
  <dimension ref="A2:S39"/>
  <sheetViews>
    <sheetView workbookViewId="0"/>
  </sheetViews>
  <sheetFormatPr baseColWidth="10" defaultRowHeight="14.4"/>
  <cols>
    <col min="1" max="1" width="11.109375" bestFit="1" customWidth="1"/>
    <col min="2" max="2" width="13.21875" bestFit="1" customWidth="1"/>
    <col min="3" max="3" width="21.6640625" bestFit="1" customWidth="1"/>
    <col min="4" max="9" width="10.77734375" bestFit="1" customWidth="1"/>
    <col min="10" max="19" width="11.77734375" bestFit="1" customWidth="1"/>
  </cols>
  <sheetData>
    <row r="2" spans="1:19">
      <c r="A2" s="239"/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9"/>
    </row>
    <row r="3" spans="1:19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</row>
    <row r="4" spans="1:19">
      <c r="A4" s="239"/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</row>
    <row r="5" spans="1:19">
      <c r="A5" s="239"/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  <c r="O5" s="239"/>
      <c r="P5" s="239"/>
      <c r="Q5" s="239"/>
      <c r="R5" s="239"/>
      <c r="S5" s="239"/>
    </row>
    <row r="6" spans="1:19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</row>
    <row r="7" spans="1:19">
      <c r="A7" s="239"/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</row>
    <row r="8" spans="1:19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  <c r="Q8" s="239"/>
      <c r="R8" s="239"/>
      <c r="S8" s="239"/>
    </row>
    <row r="9" spans="1:19">
      <c r="A9" s="239"/>
      <c r="B9" s="239"/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239"/>
      <c r="N9" s="239"/>
      <c r="O9" s="239"/>
      <c r="P9" s="239"/>
      <c r="Q9" s="239"/>
      <c r="R9" s="239"/>
      <c r="S9" s="239"/>
    </row>
    <row r="10" spans="1:19">
      <c r="A10" s="239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  <c r="N10" s="239"/>
      <c r="O10" s="239"/>
      <c r="P10" s="239"/>
      <c r="Q10" s="239"/>
      <c r="R10" s="239"/>
      <c r="S10" s="239"/>
    </row>
    <row r="11" spans="1:19">
      <c r="A11" s="239"/>
      <c r="B11" s="239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  <c r="N11" s="239"/>
      <c r="O11" s="239"/>
      <c r="P11" s="239"/>
      <c r="Q11" s="239"/>
      <c r="R11" s="239"/>
      <c r="S11" s="239"/>
    </row>
    <row r="12" spans="1:19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  <c r="Q12" s="239"/>
      <c r="R12" s="239"/>
      <c r="S12" s="239"/>
    </row>
    <row r="13" spans="1:19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</row>
    <row r="14" spans="1:19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</row>
    <row r="15" spans="1:19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/>
      <c r="P15" s="239"/>
      <c r="Q15" s="239"/>
      <c r="R15" s="239"/>
      <c r="S15" s="239"/>
    </row>
    <row r="16" spans="1:19">
      <c r="A16" s="239"/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  <c r="N16" s="239"/>
      <c r="O16" s="239"/>
      <c r="P16" s="239"/>
      <c r="Q16" s="239"/>
      <c r="R16" s="239"/>
      <c r="S16" s="239"/>
    </row>
    <row r="17" spans="1:19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39"/>
      <c r="P17" s="239"/>
      <c r="Q17" s="239"/>
      <c r="R17" s="239"/>
      <c r="S17" s="239"/>
    </row>
    <row r="18" spans="1:19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  <c r="Q18" s="239"/>
      <c r="R18" s="239"/>
      <c r="S18" s="239"/>
    </row>
    <row r="19" spans="1:19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39"/>
      <c r="P19" s="239"/>
      <c r="Q19" s="239"/>
      <c r="R19" s="239"/>
      <c r="S19" s="239"/>
    </row>
    <row r="20" spans="1:19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  <c r="Q20" s="239"/>
      <c r="R20" s="239"/>
      <c r="S20" s="239"/>
    </row>
    <row r="21" spans="1:19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  <c r="S21" s="239"/>
    </row>
    <row r="22" spans="1:19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39"/>
      <c r="P22" s="239"/>
      <c r="Q22" s="239"/>
      <c r="R22" s="239"/>
      <c r="S22" s="239"/>
    </row>
    <row r="23" spans="1:19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  <c r="P23" s="239"/>
      <c r="Q23" s="239"/>
      <c r="R23" s="239"/>
      <c r="S23" s="239"/>
    </row>
    <row r="24" spans="1:19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  <c r="O24" s="239"/>
      <c r="P24" s="239"/>
      <c r="Q24" s="239"/>
      <c r="R24" s="239"/>
      <c r="S24" s="239"/>
    </row>
    <row r="25" spans="1:19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</row>
    <row r="26" spans="1:19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239"/>
      <c r="S26" s="239"/>
    </row>
    <row r="27" spans="1:19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239"/>
      <c r="S27" s="239"/>
    </row>
    <row r="28" spans="1:19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  <c r="O28" s="239"/>
      <c r="P28" s="239"/>
      <c r="Q28" s="239"/>
      <c r="R28" s="239"/>
      <c r="S28" s="239"/>
    </row>
    <row r="29" spans="1:19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  <c r="O29" s="239"/>
      <c r="P29" s="239"/>
      <c r="Q29" s="239"/>
      <c r="R29" s="239"/>
      <c r="S29" s="239"/>
    </row>
    <row r="30" spans="1:19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  <c r="O30" s="239"/>
      <c r="P30" s="239"/>
      <c r="Q30" s="239"/>
      <c r="R30" s="239"/>
      <c r="S30" s="239"/>
    </row>
    <row r="31" spans="1:19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  <c r="O31" s="239"/>
      <c r="P31" s="239"/>
      <c r="Q31" s="239"/>
      <c r="R31" s="239"/>
      <c r="S31" s="239"/>
    </row>
    <row r="32" spans="1:19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39"/>
      <c r="P32" s="239"/>
      <c r="Q32" s="239"/>
      <c r="R32" s="239"/>
      <c r="S32" s="239"/>
    </row>
    <row r="33" spans="1:19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  <c r="O33" s="239"/>
      <c r="P33" s="239"/>
      <c r="Q33" s="239"/>
      <c r="R33" s="239"/>
      <c r="S33" s="239"/>
    </row>
    <row r="34" spans="1:19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39"/>
      <c r="P34" s="239"/>
      <c r="Q34" s="239"/>
      <c r="R34" s="239"/>
      <c r="S34" s="239"/>
    </row>
    <row r="35" spans="1:19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  <c r="O35" s="239"/>
      <c r="P35" s="239"/>
      <c r="Q35" s="239"/>
      <c r="R35" s="239"/>
      <c r="S35" s="239"/>
    </row>
    <row r="36" spans="1:19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  <c r="O36" s="239"/>
      <c r="P36" s="239"/>
      <c r="Q36" s="239"/>
      <c r="R36" s="239"/>
      <c r="S36" s="239"/>
    </row>
    <row r="37" spans="1:19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  <c r="O37" s="239"/>
      <c r="P37" s="239"/>
      <c r="Q37" s="239"/>
      <c r="R37" s="239"/>
      <c r="S37" s="239"/>
    </row>
    <row r="38" spans="1:19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  <c r="O38" s="239"/>
      <c r="P38" s="239"/>
      <c r="Q38" s="239"/>
      <c r="R38" s="239"/>
      <c r="S38" s="239"/>
    </row>
    <row r="39" spans="1:19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  <c r="O39" s="239"/>
      <c r="P39" s="239"/>
      <c r="Q39" s="239"/>
      <c r="R39" s="239"/>
      <c r="S39" s="23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4C49A-F160-44FF-8BEE-706CA5084F37}">
  <dimension ref="A1"/>
  <sheetViews>
    <sheetView workbookViewId="0"/>
  </sheetViews>
  <sheetFormatPr baseColWidth="10" defaultRowHeight="14.4"/>
  <cols>
    <col min="1" max="1" width="26.33203125" bestFit="1" customWidth="1"/>
    <col min="2" max="2" width="11.33203125" bestFit="1" customWidth="1"/>
    <col min="3" max="5" width="15.5546875" bestFit="1" customWidth="1"/>
    <col min="6" max="6" width="69.44140625" bestFit="1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6CC6-24F7-42A3-8764-75F17B906182}">
  <dimension ref="A1:AQ1930"/>
  <sheetViews>
    <sheetView workbookViewId="0">
      <pane ySplit="1" topLeftCell="A2" activePane="bottomLeft" state="frozen"/>
      <selection pane="bottomLeft" sqref="A1:XFD1"/>
    </sheetView>
  </sheetViews>
  <sheetFormatPr baseColWidth="10" defaultRowHeight="14.4"/>
  <sheetData>
    <row r="1" spans="1:43" ht="25.2">
      <c r="A1" s="185" t="s">
        <v>134</v>
      </c>
      <c r="B1" s="185" t="s">
        <v>135</v>
      </c>
      <c r="C1" s="185" t="s">
        <v>123</v>
      </c>
      <c r="D1" s="185" t="s">
        <v>136</v>
      </c>
      <c r="E1" s="185" t="s">
        <v>137</v>
      </c>
      <c r="F1" s="185" t="s">
        <v>138</v>
      </c>
      <c r="G1" s="185" t="s">
        <v>139</v>
      </c>
      <c r="H1" s="185" t="s">
        <v>140</v>
      </c>
      <c r="I1" s="186" t="s">
        <v>141</v>
      </c>
      <c r="J1" s="185" t="s">
        <v>142</v>
      </c>
      <c r="K1" s="185" t="s">
        <v>143</v>
      </c>
      <c r="L1" s="185" t="s">
        <v>144</v>
      </c>
      <c r="M1" s="185" t="s">
        <v>145</v>
      </c>
      <c r="N1" s="185" t="s">
        <v>146</v>
      </c>
      <c r="O1" s="187" t="s">
        <v>147</v>
      </c>
      <c r="P1" s="187" t="s">
        <v>148</v>
      </c>
      <c r="Q1" s="185" t="s">
        <v>149</v>
      </c>
      <c r="R1" s="185" t="s">
        <v>150</v>
      </c>
      <c r="S1" s="185" t="s">
        <v>151</v>
      </c>
      <c r="T1" s="185" t="s">
        <v>152</v>
      </c>
      <c r="U1" s="185" t="s">
        <v>153</v>
      </c>
      <c r="V1" s="185" t="s">
        <v>154</v>
      </c>
      <c r="W1" s="185" t="s">
        <v>155</v>
      </c>
      <c r="X1" s="188" t="s">
        <v>156</v>
      </c>
      <c r="Y1" s="185" t="s">
        <v>157</v>
      </c>
      <c r="Z1" s="185" t="s">
        <v>158</v>
      </c>
      <c r="AA1" s="185" t="s">
        <v>159</v>
      </c>
      <c r="AB1" s="189" t="s">
        <v>160</v>
      </c>
      <c r="AC1" s="190" t="s">
        <v>161</v>
      </c>
      <c r="AD1" s="189" t="s">
        <v>162</v>
      </c>
      <c r="AE1" s="190" t="s">
        <v>163</v>
      </c>
      <c r="AF1" s="190" t="s">
        <v>164</v>
      </c>
      <c r="AG1" s="190" t="s">
        <v>165</v>
      </c>
      <c r="AH1" s="190" t="s">
        <v>166</v>
      </c>
      <c r="AI1" s="190" t="s">
        <v>167</v>
      </c>
      <c r="AJ1" s="190" t="s">
        <v>168</v>
      </c>
      <c r="AK1" s="190" t="s">
        <v>167</v>
      </c>
      <c r="AL1" s="190" t="s">
        <v>168</v>
      </c>
      <c r="AM1" s="190" t="s">
        <v>169</v>
      </c>
      <c r="AN1" s="190" t="s">
        <v>170</v>
      </c>
      <c r="AO1" s="191" t="s">
        <v>171</v>
      </c>
      <c r="AP1" s="191" t="s">
        <v>172</v>
      </c>
      <c r="AQ1" s="192" t="s">
        <v>173</v>
      </c>
    </row>
    <row r="2" spans="1:43">
      <c r="A2" s="193" t="s">
        <v>174</v>
      </c>
      <c r="B2" s="193" t="s">
        <v>54</v>
      </c>
      <c r="C2" s="193" t="s">
        <v>175</v>
      </c>
      <c r="D2" s="193" t="s">
        <v>176</v>
      </c>
      <c r="E2" s="193" t="s">
        <v>177</v>
      </c>
      <c r="F2" s="193"/>
      <c r="G2" s="193" t="s">
        <v>178</v>
      </c>
      <c r="H2" s="194">
        <v>43425.000011574077</v>
      </c>
      <c r="I2" s="194"/>
      <c r="J2" s="194">
        <v>43425.000011574077</v>
      </c>
      <c r="K2" s="194">
        <v>43425.000011574077</v>
      </c>
      <c r="L2" s="194"/>
      <c r="M2" s="193" t="s">
        <v>179</v>
      </c>
      <c r="N2" s="193"/>
      <c r="O2" s="195">
        <v>3</v>
      </c>
      <c r="P2" s="195"/>
      <c r="Q2" s="196"/>
      <c r="R2" s="193" t="s">
        <v>180</v>
      </c>
      <c r="S2" s="193"/>
      <c r="T2" s="193" t="s">
        <v>181</v>
      </c>
      <c r="U2" s="193" t="s">
        <v>182</v>
      </c>
      <c r="V2" s="193"/>
      <c r="W2" s="193"/>
      <c r="X2" s="193"/>
      <c r="Y2" s="194"/>
      <c r="Z2" s="194"/>
      <c r="AA2" s="197"/>
      <c r="AB2" s="198" t="str">
        <f t="shared" ref="AB2:AB65" si="0">+IFERROR(IF(AND(V2="1",LEN(W2)&gt;2),0,CONCATENATE(YEAR(H2),MONTH(H2))),0)</f>
        <v>201811</v>
      </c>
      <c r="AC2" s="199">
        <f t="shared" ref="AC2:AC65" si="1">IFERROR(IF(IF(AND(K2&lt;1,L2&gt;0),CONCATENATE(YEAR(L2),MONTH(L2)),CONCATENATE(YEAR(I2),MONTH(I2)))="19001",0,IF(AND(K2&lt;1,L2&gt;0),CONCATENATE(YEAR(L2),MONTH(L2)),CONCATENATE(YEAR(I2),MONTH(I2)))),0)</f>
        <v>0</v>
      </c>
      <c r="AD2" s="200" t="str">
        <f t="shared" ref="AD2:AD17" si="2">+IFERROR(IF(OR(AND(V2="1",LEN(W2)&gt;2),CONCATENATE(YEAR(K2),MONTH(K2))="19001"),0,CONCATENATE(YEAR(K2),MONTH(K2))),0)</f>
        <v>201811</v>
      </c>
      <c r="AE2" s="199">
        <f>+IFERROR(IF(A2="4-MIGRADO",0,IF(OR(K2=0,ISTEXT(K2),CONCATENATE(YEAR(L2),MONTH(L2))="19001"),0,CONCATENATE(YEAR(L2),MONTH(L2)))),0)</f>
        <v>0</v>
      </c>
      <c r="AF2" s="199">
        <f t="shared" ref="AF2:AF65" si="3">+IFERROR(IF(Z2&gt;0,CONCATENATE(YEAR(Z2),MONTH(Z2)),0),0)</f>
        <v>0</v>
      </c>
      <c r="AG2" s="199">
        <f t="shared" ref="AG2:AG65" si="4">+IF(A2&lt;&gt;"4-MIGRADO",0,IFERROR(IF(IF(K2&lt;1,0,CONCATENATE(YEAR(L2),MONTH(L2)))="19001",0,IF(K2&lt;1,0,CONCATENATE(YEAR(L2),MONTH(L2)))),0))</f>
        <v>0</v>
      </c>
      <c r="AH2" s="199">
        <f>+IF(AND(A2&lt;&gt;"4-MIGRADO",V2="1"),CONCATENATE(YEAR(H2),MONTH(H2)),0)</f>
        <v>0</v>
      </c>
      <c r="AI2" s="201"/>
      <c r="AJ2" s="201"/>
      <c r="AK2" s="201"/>
      <c r="AL2" s="201"/>
      <c r="AM2" s="201"/>
      <c r="AN2" s="201"/>
      <c r="AO2" s="201" t="s">
        <v>54</v>
      </c>
      <c r="AP2" s="201" t="s">
        <v>88</v>
      </c>
    </row>
    <row r="3" spans="1:43">
      <c r="A3" s="193" t="s">
        <v>174</v>
      </c>
      <c r="B3" s="193" t="s">
        <v>54</v>
      </c>
      <c r="C3" s="193" t="s">
        <v>175</v>
      </c>
      <c r="D3" s="193" t="s">
        <v>176</v>
      </c>
      <c r="E3" s="193" t="s">
        <v>177</v>
      </c>
      <c r="F3" s="193"/>
      <c r="G3" s="193" t="s">
        <v>178</v>
      </c>
      <c r="H3" s="194">
        <v>43425.000011574077</v>
      </c>
      <c r="I3" s="194"/>
      <c r="J3" s="194">
        <v>43425.000011574077</v>
      </c>
      <c r="K3" s="194">
        <v>43425.000011574077</v>
      </c>
      <c r="L3" s="194"/>
      <c r="M3" s="193" t="s">
        <v>179</v>
      </c>
      <c r="N3" s="193"/>
      <c r="O3" s="195">
        <v>3</v>
      </c>
      <c r="P3" s="195"/>
      <c r="Q3" s="196"/>
      <c r="R3" s="193" t="s">
        <v>180</v>
      </c>
      <c r="S3" s="193"/>
      <c r="T3" s="193" t="s">
        <v>183</v>
      </c>
      <c r="U3" s="193" t="s">
        <v>182</v>
      </c>
      <c r="V3" s="193"/>
      <c r="W3" s="193"/>
      <c r="X3" s="193"/>
      <c r="Y3" s="194"/>
      <c r="Z3" s="194"/>
      <c r="AA3" s="197"/>
      <c r="AB3" s="198" t="str">
        <f t="shared" si="0"/>
        <v>201811</v>
      </c>
      <c r="AC3" s="199">
        <f t="shared" si="1"/>
        <v>0</v>
      </c>
      <c r="AD3" s="200" t="str">
        <f t="shared" si="2"/>
        <v>201811</v>
      </c>
      <c r="AE3" s="199">
        <f t="shared" ref="AE3:AE66" si="5">+IFERROR(IF(A3="4-MIGRADO",0,IF(OR(K3=0,ISTEXT(K3),CONCATENATE(YEAR(L3),MONTH(L3))="19001"),0,CONCATENATE(YEAR(L3),MONTH(L3)))),0)</f>
        <v>0</v>
      </c>
      <c r="AF3" s="199">
        <f t="shared" si="3"/>
        <v>0</v>
      </c>
      <c r="AG3" s="199">
        <f t="shared" si="4"/>
        <v>0</v>
      </c>
      <c r="AH3" s="199">
        <f t="shared" ref="AH3:AH66" si="6">+IF(AND(A3&lt;&gt;"4-MIGRADO",V3="1"),CONCATENATE(YEAR(H3),MONTH(H3)),0)</f>
        <v>0</v>
      </c>
      <c r="AI3" s="201"/>
      <c r="AJ3" s="201"/>
      <c r="AK3" s="201"/>
      <c r="AL3" s="201"/>
      <c r="AM3" s="201"/>
      <c r="AN3" s="201"/>
      <c r="AO3" s="201" t="s">
        <v>54</v>
      </c>
      <c r="AP3" s="201" t="s">
        <v>88</v>
      </c>
    </row>
    <row r="4" spans="1:43">
      <c r="A4" s="193" t="s">
        <v>174</v>
      </c>
      <c r="B4" s="193" t="s">
        <v>61</v>
      </c>
      <c r="C4" s="193" t="s">
        <v>184</v>
      </c>
      <c r="D4" s="193" t="s">
        <v>185</v>
      </c>
      <c r="E4" s="193" t="s">
        <v>186</v>
      </c>
      <c r="F4" s="193"/>
      <c r="G4" s="193" t="s">
        <v>178</v>
      </c>
      <c r="H4" s="194">
        <v>43382.000011574077</v>
      </c>
      <c r="I4" s="194"/>
      <c r="J4" s="194">
        <v>43392.000011574077</v>
      </c>
      <c r="K4" s="194">
        <v>43392.000011574077</v>
      </c>
      <c r="L4" s="194"/>
      <c r="M4" s="193" t="s">
        <v>187</v>
      </c>
      <c r="N4" s="193" t="s">
        <v>185</v>
      </c>
      <c r="O4" s="195">
        <v>15</v>
      </c>
      <c r="P4" s="195"/>
      <c r="Q4" s="196"/>
      <c r="R4" s="193" t="s">
        <v>188</v>
      </c>
      <c r="S4" s="193"/>
      <c r="T4" s="193" t="s">
        <v>189</v>
      </c>
      <c r="U4" s="193" t="s">
        <v>182</v>
      </c>
      <c r="V4" s="193"/>
      <c r="W4" s="193"/>
      <c r="X4" s="193"/>
      <c r="Y4" s="194"/>
      <c r="Z4" s="194"/>
      <c r="AA4" s="197"/>
      <c r="AB4" s="198" t="str">
        <f t="shared" si="0"/>
        <v>201810</v>
      </c>
      <c r="AC4" s="199">
        <f t="shared" si="1"/>
        <v>0</v>
      </c>
      <c r="AD4" s="200" t="str">
        <f t="shared" si="2"/>
        <v>201810</v>
      </c>
      <c r="AE4" s="199">
        <f t="shared" si="5"/>
        <v>0</v>
      </c>
      <c r="AF4" s="199">
        <f t="shared" si="3"/>
        <v>0</v>
      </c>
      <c r="AG4" s="199">
        <f t="shared" si="4"/>
        <v>0</v>
      </c>
      <c r="AH4" s="199">
        <f t="shared" si="6"/>
        <v>0</v>
      </c>
      <c r="AI4" s="201"/>
      <c r="AJ4" s="201"/>
      <c r="AK4" s="201"/>
      <c r="AL4" s="201"/>
      <c r="AM4" s="201"/>
      <c r="AN4" s="201"/>
      <c r="AO4" s="201" t="s">
        <v>61</v>
      </c>
      <c r="AP4" s="201" t="s">
        <v>88</v>
      </c>
    </row>
    <row r="5" spans="1:43">
      <c r="A5" s="193" t="s">
        <v>174</v>
      </c>
      <c r="B5" s="193" t="s">
        <v>61</v>
      </c>
      <c r="C5" s="193" t="s">
        <v>184</v>
      </c>
      <c r="D5" s="193" t="s">
        <v>45</v>
      </c>
      <c r="E5" s="193" t="s">
        <v>190</v>
      </c>
      <c r="F5" s="193"/>
      <c r="G5" s="193" t="s">
        <v>178</v>
      </c>
      <c r="H5" s="194">
        <v>43426.000011574077</v>
      </c>
      <c r="I5" s="194"/>
      <c r="J5" s="194">
        <v>43426.000011574077</v>
      </c>
      <c r="K5" s="194">
        <v>43426.000011574077</v>
      </c>
      <c r="L5" s="194"/>
      <c r="M5" s="193" t="s">
        <v>191</v>
      </c>
      <c r="N5" s="193" t="s">
        <v>45</v>
      </c>
      <c r="O5" s="195">
        <v>0</v>
      </c>
      <c r="P5" s="195"/>
      <c r="Q5" s="196"/>
      <c r="R5" s="193" t="s">
        <v>192</v>
      </c>
      <c r="S5" s="193"/>
      <c r="T5" s="193" t="s">
        <v>193</v>
      </c>
      <c r="U5" s="193" t="s">
        <v>182</v>
      </c>
      <c r="V5" s="193"/>
      <c r="W5" s="193"/>
      <c r="X5" s="193"/>
      <c r="Y5" s="194"/>
      <c r="Z5" s="194"/>
      <c r="AA5" s="197"/>
      <c r="AB5" s="198" t="str">
        <f t="shared" si="0"/>
        <v>201811</v>
      </c>
      <c r="AC5" s="199">
        <f t="shared" si="1"/>
        <v>0</v>
      </c>
      <c r="AD5" s="200" t="str">
        <f t="shared" si="2"/>
        <v>201811</v>
      </c>
      <c r="AE5" s="199">
        <f t="shared" si="5"/>
        <v>0</v>
      </c>
      <c r="AF5" s="199">
        <f t="shared" si="3"/>
        <v>0</v>
      </c>
      <c r="AG5" s="199">
        <f t="shared" si="4"/>
        <v>0</v>
      </c>
      <c r="AH5" s="199">
        <f t="shared" si="6"/>
        <v>0</v>
      </c>
      <c r="AI5" s="201"/>
      <c r="AJ5" s="201"/>
      <c r="AK5" s="201"/>
      <c r="AL5" s="201"/>
      <c r="AM5" s="201"/>
      <c r="AN5" s="201"/>
      <c r="AO5" s="201" t="s">
        <v>61</v>
      </c>
      <c r="AP5" s="201" t="s">
        <v>88</v>
      </c>
    </row>
    <row r="6" spans="1:43">
      <c r="A6" s="193" t="s">
        <v>174</v>
      </c>
      <c r="B6" s="193" t="s">
        <v>61</v>
      </c>
      <c r="C6" s="193" t="s">
        <v>184</v>
      </c>
      <c r="D6" s="193" t="s">
        <v>185</v>
      </c>
      <c r="E6" s="193" t="s">
        <v>186</v>
      </c>
      <c r="F6" s="193"/>
      <c r="G6" s="193" t="s">
        <v>178</v>
      </c>
      <c r="H6" s="194">
        <v>43382.000011574077</v>
      </c>
      <c r="I6" s="194"/>
      <c r="J6" s="194">
        <v>43392.000011574077</v>
      </c>
      <c r="K6" s="194">
        <v>43392.000011574077</v>
      </c>
      <c r="L6" s="194">
        <v>43628.435983796298</v>
      </c>
      <c r="M6" s="193" t="s">
        <v>187</v>
      </c>
      <c r="N6" s="193" t="s">
        <v>185</v>
      </c>
      <c r="O6" s="195">
        <v>15</v>
      </c>
      <c r="P6" s="195"/>
      <c r="Q6" s="196"/>
      <c r="R6" s="193" t="s">
        <v>188</v>
      </c>
      <c r="S6" s="193"/>
      <c r="T6" s="193" t="s">
        <v>194</v>
      </c>
      <c r="U6" s="193" t="s">
        <v>195</v>
      </c>
      <c r="V6" s="193"/>
      <c r="W6" s="193"/>
      <c r="X6" s="193"/>
      <c r="Y6" s="194"/>
      <c r="Z6" s="194"/>
      <c r="AA6" s="197"/>
      <c r="AB6" s="198" t="str">
        <f t="shared" si="0"/>
        <v>201810</v>
      </c>
      <c r="AC6" s="199">
        <f t="shared" si="1"/>
        <v>0</v>
      </c>
      <c r="AD6" s="200" t="str">
        <f t="shared" si="2"/>
        <v>201810</v>
      </c>
      <c r="AE6" s="199" t="str">
        <f t="shared" si="5"/>
        <v>20196</v>
      </c>
      <c r="AF6" s="199">
        <f t="shared" si="3"/>
        <v>0</v>
      </c>
      <c r="AG6" s="199">
        <f t="shared" si="4"/>
        <v>0</v>
      </c>
      <c r="AH6" s="199">
        <f t="shared" si="6"/>
        <v>0</v>
      </c>
      <c r="AI6" s="201"/>
      <c r="AJ6" s="201"/>
      <c r="AK6" s="201"/>
      <c r="AL6" s="201"/>
      <c r="AM6" s="201"/>
      <c r="AN6" s="201"/>
      <c r="AO6" s="201" t="s">
        <v>61</v>
      </c>
      <c r="AP6" s="201" t="s">
        <v>88</v>
      </c>
    </row>
    <row r="7" spans="1:43">
      <c r="A7" s="193" t="s">
        <v>174</v>
      </c>
      <c r="B7" s="193" t="s">
        <v>48</v>
      </c>
      <c r="C7" s="193" t="s">
        <v>57</v>
      </c>
      <c r="D7" s="193" t="s">
        <v>47</v>
      </c>
      <c r="E7" s="193" t="s">
        <v>196</v>
      </c>
      <c r="F7" s="193"/>
      <c r="G7" s="193" t="s">
        <v>197</v>
      </c>
      <c r="H7" s="194">
        <v>43381.000011574077</v>
      </c>
      <c r="I7" s="194"/>
      <c r="J7" s="194">
        <v>43487.000011574077</v>
      </c>
      <c r="K7" s="194">
        <v>43437.697824074072</v>
      </c>
      <c r="L7" s="194"/>
      <c r="M7" s="193" t="s">
        <v>191</v>
      </c>
      <c r="N7" s="193" t="s">
        <v>47</v>
      </c>
      <c r="O7" s="195">
        <v>0</v>
      </c>
      <c r="P7" s="195"/>
      <c r="Q7" s="196"/>
      <c r="R7" s="193" t="s">
        <v>198</v>
      </c>
      <c r="S7" s="193"/>
      <c r="T7" s="193" t="s">
        <v>199</v>
      </c>
      <c r="U7" s="193" t="s">
        <v>182</v>
      </c>
      <c r="V7" s="193"/>
      <c r="W7" s="193"/>
      <c r="X7" s="193"/>
      <c r="Y7" s="194"/>
      <c r="Z7" s="194"/>
      <c r="AA7" s="197"/>
      <c r="AB7" s="198" t="str">
        <f t="shared" si="0"/>
        <v>201810</v>
      </c>
      <c r="AC7" s="199">
        <f t="shared" si="1"/>
        <v>0</v>
      </c>
      <c r="AD7" s="200" t="str">
        <f t="shared" si="2"/>
        <v>201812</v>
      </c>
      <c r="AE7" s="199">
        <f t="shared" si="5"/>
        <v>0</v>
      </c>
      <c r="AF7" s="199">
        <f t="shared" si="3"/>
        <v>0</v>
      </c>
      <c r="AG7" s="199">
        <f t="shared" si="4"/>
        <v>0</v>
      </c>
      <c r="AH7" s="199">
        <f t="shared" si="6"/>
        <v>0</v>
      </c>
      <c r="AI7" s="201"/>
      <c r="AJ7" s="201"/>
      <c r="AK7" s="201"/>
      <c r="AL7" s="201"/>
      <c r="AM7" s="201"/>
      <c r="AN7" s="201"/>
      <c r="AO7" s="201" t="s">
        <v>48</v>
      </c>
      <c r="AP7" s="201" t="s">
        <v>57</v>
      </c>
    </row>
    <row r="8" spans="1:43">
      <c r="A8" s="193" t="s">
        <v>174</v>
      </c>
      <c r="B8" s="193" t="s">
        <v>48</v>
      </c>
      <c r="C8" s="193" t="s">
        <v>56</v>
      </c>
      <c r="D8" s="193" t="s">
        <v>200</v>
      </c>
      <c r="E8" s="193" t="s">
        <v>200</v>
      </c>
      <c r="F8" s="193"/>
      <c r="G8" s="193" t="s">
        <v>178</v>
      </c>
      <c r="H8" s="194">
        <v>43383.000011574077</v>
      </c>
      <c r="I8" s="194"/>
      <c r="J8" s="194">
        <v>43392.318148148152</v>
      </c>
      <c r="K8" s="194">
        <v>43392.318148148152</v>
      </c>
      <c r="L8" s="194">
        <v>43403.662905092591</v>
      </c>
      <c r="M8" s="193" t="s">
        <v>191</v>
      </c>
      <c r="N8" s="193" t="s">
        <v>47</v>
      </c>
      <c r="O8" s="195">
        <v>100</v>
      </c>
      <c r="P8" s="195"/>
      <c r="Q8" s="196"/>
      <c r="R8" s="193" t="s">
        <v>201</v>
      </c>
      <c r="S8" s="193"/>
      <c r="T8" s="193" t="s">
        <v>202</v>
      </c>
      <c r="U8" s="193" t="s">
        <v>195</v>
      </c>
      <c r="V8" s="193"/>
      <c r="W8" s="193"/>
      <c r="X8" s="193"/>
      <c r="Y8" s="194"/>
      <c r="Z8" s="194"/>
      <c r="AA8" s="197"/>
      <c r="AB8" s="198" t="str">
        <f t="shared" si="0"/>
        <v>201810</v>
      </c>
      <c r="AC8" s="199">
        <f t="shared" si="1"/>
        <v>0</v>
      </c>
      <c r="AD8" s="200" t="str">
        <f t="shared" si="2"/>
        <v>201810</v>
      </c>
      <c r="AE8" s="199" t="str">
        <f t="shared" si="5"/>
        <v>201810</v>
      </c>
      <c r="AF8" s="199">
        <f t="shared" si="3"/>
        <v>0</v>
      </c>
      <c r="AG8" s="199">
        <f t="shared" si="4"/>
        <v>0</v>
      </c>
      <c r="AH8" s="199">
        <f t="shared" si="6"/>
        <v>0</v>
      </c>
      <c r="AI8" s="201"/>
      <c r="AJ8" s="201"/>
      <c r="AK8" s="201"/>
      <c r="AL8" s="201"/>
      <c r="AM8" s="201"/>
      <c r="AN8" s="201"/>
      <c r="AO8" s="201" t="s">
        <v>48</v>
      </c>
      <c r="AP8" s="201" t="s">
        <v>56</v>
      </c>
    </row>
    <row r="9" spans="1:43">
      <c r="A9" s="193" t="s">
        <v>174</v>
      </c>
      <c r="B9" s="193" t="s">
        <v>48</v>
      </c>
      <c r="C9" s="193" t="s">
        <v>57</v>
      </c>
      <c r="D9" s="193" t="s">
        <v>200</v>
      </c>
      <c r="E9" s="193" t="s">
        <v>203</v>
      </c>
      <c r="F9" s="193"/>
      <c r="G9" s="193" t="s">
        <v>178</v>
      </c>
      <c r="H9" s="194">
        <v>43383.000011574077</v>
      </c>
      <c r="I9" s="194"/>
      <c r="J9" s="194">
        <v>43392.318576388891</v>
      </c>
      <c r="K9" s="194">
        <v>43392.318576388891</v>
      </c>
      <c r="L9" s="194">
        <v>43404.61855324074</v>
      </c>
      <c r="M9" s="193" t="s">
        <v>191</v>
      </c>
      <c r="N9" s="193" t="s">
        <v>47</v>
      </c>
      <c r="O9" s="195">
        <v>115</v>
      </c>
      <c r="P9" s="195"/>
      <c r="Q9" s="196"/>
      <c r="R9" s="193" t="s">
        <v>201</v>
      </c>
      <c r="S9" s="193"/>
      <c r="T9" s="193" t="s">
        <v>204</v>
      </c>
      <c r="U9" s="193" t="s">
        <v>195</v>
      </c>
      <c r="V9" s="193"/>
      <c r="W9" s="193"/>
      <c r="X9" s="193"/>
      <c r="Y9" s="194"/>
      <c r="Z9" s="194"/>
      <c r="AA9" s="197"/>
      <c r="AB9" s="198" t="str">
        <f t="shared" si="0"/>
        <v>201810</v>
      </c>
      <c r="AC9" s="199">
        <f t="shared" si="1"/>
        <v>0</v>
      </c>
      <c r="AD9" s="200" t="str">
        <f t="shared" si="2"/>
        <v>201810</v>
      </c>
      <c r="AE9" s="199" t="str">
        <f t="shared" si="5"/>
        <v>201810</v>
      </c>
      <c r="AF9" s="199">
        <f t="shared" si="3"/>
        <v>0</v>
      </c>
      <c r="AG9" s="199">
        <f t="shared" si="4"/>
        <v>0</v>
      </c>
      <c r="AH9" s="199">
        <f t="shared" si="6"/>
        <v>0</v>
      </c>
      <c r="AI9" s="201"/>
      <c r="AJ9" s="201"/>
      <c r="AK9" s="201"/>
      <c r="AL9" s="201"/>
      <c r="AM9" s="201"/>
      <c r="AN9" s="201"/>
      <c r="AO9" s="201" t="s">
        <v>48</v>
      </c>
      <c r="AP9" s="201" t="s">
        <v>57</v>
      </c>
    </row>
    <row r="10" spans="1:43">
      <c r="A10" s="193" t="s">
        <v>174</v>
      </c>
      <c r="B10" s="193" t="s">
        <v>50</v>
      </c>
      <c r="C10" s="193" t="s">
        <v>205</v>
      </c>
      <c r="D10" s="193" t="s">
        <v>206</v>
      </c>
      <c r="E10" s="193" t="s">
        <v>207</v>
      </c>
      <c r="F10" s="193"/>
      <c r="G10" s="193" t="s">
        <v>178</v>
      </c>
      <c r="H10" s="194">
        <v>43510.000011574077</v>
      </c>
      <c r="I10" s="194"/>
      <c r="J10" s="194">
        <v>43512.000011574077</v>
      </c>
      <c r="K10" s="194">
        <v>43512.000011574077</v>
      </c>
      <c r="L10" s="194"/>
      <c r="M10" s="193" t="s">
        <v>179</v>
      </c>
      <c r="N10" s="193"/>
      <c r="O10" s="195">
        <v>12</v>
      </c>
      <c r="P10" s="195"/>
      <c r="Q10" s="196"/>
      <c r="R10" s="193" t="s">
        <v>208</v>
      </c>
      <c r="S10" s="193"/>
      <c r="T10" s="193" t="s">
        <v>209</v>
      </c>
      <c r="U10" s="193" t="s">
        <v>182</v>
      </c>
      <c r="V10" s="193"/>
      <c r="W10" s="193"/>
      <c r="X10" s="193"/>
      <c r="Y10" s="194"/>
      <c r="Z10" s="194"/>
      <c r="AA10" s="197"/>
      <c r="AB10" s="198" t="str">
        <f t="shared" si="0"/>
        <v>20192</v>
      </c>
      <c r="AC10" s="199">
        <f t="shared" si="1"/>
        <v>0</v>
      </c>
      <c r="AD10" s="200" t="str">
        <f t="shared" si="2"/>
        <v>20192</v>
      </c>
      <c r="AE10" s="199">
        <f t="shared" si="5"/>
        <v>0</v>
      </c>
      <c r="AF10" s="199">
        <f t="shared" si="3"/>
        <v>0</v>
      </c>
      <c r="AG10" s="199">
        <f t="shared" si="4"/>
        <v>0</v>
      </c>
      <c r="AH10" s="199">
        <f t="shared" si="6"/>
        <v>0</v>
      </c>
      <c r="AI10" s="201"/>
      <c r="AJ10" s="201"/>
      <c r="AK10" s="201"/>
      <c r="AL10" s="201"/>
      <c r="AM10" s="201"/>
      <c r="AN10" s="201"/>
      <c r="AO10" s="201" t="s">
        <v>50</v>
      </c>
      <c r="AP10" s="201" t="s">
        <v>1</v>
      </c>
    </row>
    <row r="11" spans="1:43">
      <c r="A11" s="193" t="s">
        <v>174</v>
      </c>
      <c r="B11" s="193" t="s">
        <v>61</v>
      </c>
      <c r="C11" s="193" t="s">
        <v>184</v>
      </c>
      <c r="D11" s="193" t="s">
        <v>210</v>
      </c>
      <c r="E11" s="193" t="s">
        <v>211</v>
      </c>
      <c r="F11" s="193"/>
      <c r="G11" s="193" t="s">
        <v>178</v>
      </c>
      <c r="H11" s="194">
        <v>43356.000011574077</v>
      </c>
      <c r="I11" s="194"/>
      <c r="J11" s="194">
        <v>43357.000011574077</v>
      </c>
      <c r="K11" s="194">
        <v>43357.000011574077</v>
      </c>
      <c r="L11" s="194"/>
      <c r="M11" s="193" t="s">
        <v>179</v>
      </c>
      <c r="N11" s="193"/>
      <c r="O11" s="195">
        <v>15</v>
      </c>
      <c r="P11" s="195"/>
      <c r="Q11" s="196"/>
      <c r="R11" s="193" t="s">
        <v>212</v>
      </c>
      <c r="S11" s="193"/>
      <c r="T11" s="193" t="s">
        <v>213</v>
      </c>
      <c r="U11" s="193" t="s">
        <v>182</v>
      </c>
      <c r="V11" s="193"/>
      <c r="W11" s="193"/>
      <c r="X11" s="193"/>
      <c r="Y11" s="194"/>
      <c r="Z11" s="194"/>
      <c r="AA11" s="197"/>
      <c r="AB11" s="198" t="str">
        <f t="shared" si="0"/>
        <v>20189</v>
      </c>
      <c r="AC11" s="199">
        <f t="shared" si="1"/>
        <v>0</v>
      </c>
      <c r="AD11" s="200" t="str">
        <f t="shared" si="2"/>
        <v>20189</v>
      </c>
      <c r="AE11" s="199">
        <f t="shared" si="5"/>
        <v>0</v>
      </c>
      <c r="AF11" s="199">
        <f t="shared" si="3"/>
        <v>0</v>
      </c>
      <c r="AG11" s="199">
        <f t="shared" si="4"/>
        <v>0</v>
      </c>
      <c r="AH11" s="199">
        <f t="shared" si="6"/>
        <v>0</v>
      </c>
      <c r="AI11" s="201"/>
      <c r="AJ11" s="201"/>
      <c r="AK11" s="201"/>
      <c r="AL11" s="201"/>
      <c r="AM11" s="201"/>
      <c r="AN11" s="201"/>
      <c r="AO11" s="201" t="s">
        <v>61</v>
      </c>
      <c r="AP11" s="201" t="s">
        <v>88</v>
      </c>
    </row>
    <row r="12" spans="1:43">
      <c r="A12" s="193" t="s">
        <v>174</v>
      </c>
      <c r="B12" s="193" t="s">
        <v>48</v>
      </c>
      <c r="C12" s="193" t="s">
        <v>57</v>
      </c>
      <c r="D12" s="193" t="s">
        <v>210</v>
      </c>
      <c r="E12" s="193" t="s">
        <v>214</v>
      </c>
      <c r="F12" s="193"/>
      <c r="G12" s="193" t="s">
        <v>178</v>
      </c>
      <c r="H12" s="194">
        <v>43356.000011574077</v>
      </c>
      <c r="I12" s="194"/>
      <c r="J12" s="194">
        <v>43374.000011574077</v>
      </c>
      <c r="K12" s="194">
        <v>43374.000011574077</v>
      </c>
      <c r="L12" s="194"/>
      <c r="M12" s="193" t="s">
        <v>179</v>
      </c>
      <c r="N12" s="193"/>
      <c r="O12" s="195">
        <v>115</v>
      </c>
      <c r="P12" s="195"/>
      <c r="Q12" s="196"/>
      <c r="R12" s="193" t="s">
        <v>212</v>
      </c>
      <c r="S12" s="193"/>
      <c r="T12" s="193" t="s">
        <v>215</v>
      </c>
      <c r="U12" s="193" t="s">
        <v>182</v>
      </c>
      <c r="V12" s="193"/>
      <c r="W12" s="193"/>
      <c r="X12" s="193"/>
      <c r="Y12" s="194"/>
      <c r="Z12" s="194"/>
      <c r="AA12" s="197"/>
      <c r="AB12" s="198" t="str">
        <f t="shared" si="0"/>
        <v>20189</v>
      </c>
      <c r="AC12" s="199">
        <f t="shared" si="1"/>
        <v>0</v>
      </c>
      <c r="AD12" s="200" t="str">
        <f t="shared" si="2"/>
        <v>201810</v>
      </c>
      <c r="AE12" s="199">
        <f t="shared" si="5"/>
        <v>0</v>
      </c>
      <c r="AF12" s="199">
        <f t="shared" si="3"/>
        <v>0</v>
      </c>
      <c r="AG12" s="199">
        <f t="shared" si="4"/>
        <v>0</v>
      </c>
      <c r="AH12" s="199">
        <f t="shared" si="6"/>
        <v>0</v>
      </c>
      <c r="AI12" s="201"/>
      <c r="AJ12" s="201"/>
      <c r="AK12" s="201"/>
      <c r="AL12" s="201"/>
      <c r="AM12" s="201"/>
      <c r="AN12" s="201"/>
      <c r="AO12" s="201" t="s">
        <v>48</v>
      </c>
      <c r="AP12" s="201" t="s">
        <v>57</v>
      </c>
    </row>
    <row r="13" spans="1:43">
      <c r="A13" s="193" t="s">
        <v>174</v>
      </c>
      <c r="B13" s="193" t="s">
        <v>48</v>
      </c>
      <c r="C13" s="193" t="s">
        <v>57</v>
      </c>
      <c r="D13" s="193" t="s">
        <v>210</v>
      </c>
      <c r="E13" s="193" t="s">
        <v>211</v>
      </c>
      <c r="F13" s="193"/>
      <c r="G13" s="193" t="s">
        <v>178</v>
      </c>
      <c r="H13" s="194">
        <v>43356.000011574077</v>
      </c>
      <c r="I13" s="194"/>
      <c r="J13" s="194">
        <v>43374.000011574077</v>
      </c>
      <c r="K13" s="194">
        <v>43374.000011574077</v>
      </c>
      <c r="L13" s="194"/>
      <c r="M13" s="193" t="s">
        <v>179</v>
      </c>
      <c r="N13" s="193"/>
      <c r="O13" s="195">
        <v>115</v>
      </c>
      <c r="P13" s="195"/>
      <c r="Q13" s="196"/>
      <c r="R13" s="193" t="s">
        <v>212</v>
      </c>
      <c r="S13" s="193"/>
      <c r="T13" s="193" t="s">
        <v>216</v>
      </c>
      <c r="U13" s="193" t="s">
        <v>182</v>
      </c>
      <c r="V13" s="193"/>
      <c r="W13" s="193"/>
      <c r="X13" s="193"/>
      <c r="Y13" s="194"/>
      <c r="Z13" s="194"/>
      <c r="AA13" s="197"/>
      <c r="AB13" s="198" t="str">
        <f t="shared" si="0"/>
        <v>20189</v>
      </c>
      <c r="AC13" s="199">
        <f t="shared" si="1"/>
        <v>0</v>
      </c>
      <c r="AD13" s="200" t="str">
        <f t="shared" si="2"/>
        <v>201810</v>
      </c>
      <c r="AE13" s="199">
        <f t="shared" si="5"/>
        <v>0</v>
      </c>
      <c r="AF13" s="199">
        <f t="shared" si="3"/>
        <v>0</v>
      </c>
      <c r="AG13" s="199">
        <f t="shared" si="4"/>
        <v>0</v>
      </c>
      <c r="AH13" s="199">
        <f t="shared" si="6"/>
        <v>0</v>
      </c>
      <c r="AI13" s="201"/>
      <c r="AJ13" s="201"/>
      <c r="AK13" s="201"/>
      <c r="AL13" s="201"/>
      <c r="AM13" s="201"/>
      <c r="AN13" s="201"/>
      <c r="AO13" s="201" t="s">
        <v>48</v>
      </c>
      <c r="AP13" s="201" t="s">
        <v>57</v>
      </c>
    </row>
    <row r="14" spans="1:43">
      <c r="A14" s="193" t="s">
        <v>174</v>
      </c>
      <c r="B14" s="193" t="s">
        <v>48</v>
      </c>
      <c r="C14" s="193" t="s">
        <v>57</v>
      </c>
      <c r="D14" s="193" t="s">
        <v>43</v>
      </c>
      <c r="E14" s="193" t="s">
        <v>217</v>
      </c>
      <c r="F14" s="193"/>
      <c r="G14" s="193" t="s">
        <v>197</v>
      </c>
      <c r="H14" s="194">
        <v>43359.000011574077</v>
      </c>
      <c r="I14" s="194"/>
      <c r="J14" s="194">
        <v>43502.000011574077</v>
      </c>
      <c r="K14" s="194">
        <v>43437.697476851848</v>
      </c>
      <c r="L14" s="194"/>
      <c r="M14" s="193" t="s">
        <v>187</v>
      </c>
      <c r="N14" s="193" t="s">
        <v>43</v>
      </c>
      <c r="O14" s="195">
        <v>0</v>
      </c>
      <c r="P14" s="195"/>
      <c r="Q14" s="196"/>
      <c r="R14" s="193" t="s">
        <v>218</v>
      </c>
      <c r="S14" s="193"/>
      <c r="T14" s="193" t="s">
        <v>219</v>
      </c>
      <c r="U14" s="193" t="s">
        <v>182</v>
      </c>
      <c r="V14" s="193"/>
      <c r="W14" s="193"/>
      <c r="X14" s="193"/>
      <c r="Y14" s="194"/>
      <c r="Z14" s="194"/>
      <c r="AA14" s="197"/>
      <c r="AB14" s="198" t="str">
        <f t="shared" si="0"/>
        <v>20189</v>
      </c>
      <c r="AC14" s="199">
        <f t="shared" si="1"/>
        <v>0</v>
      </c>
      <c r="AD14" s="200" t="str">
        <f t="shared" si="2"/>
        <v>201812</v>
      </c>
      <c r="AE14" s="199">
        <f t="shared" si="5"/>
        <v>0</v>
      </c>
      <c r="AF14" s="199">
        <f t="shared" si="3"/>
        <v>0</v>
      </c>
      <c r="AG14" s="199">
        <f t="shared" si="4"/>
        <v>0</v>
      </c>
      <c r="AH14" s="199">
        <f t="shared" si="6"/>
        <v>0</v>
      </c>
      <c r="AI14" s="201"/>
      <c r="AJ14" s="201"/>
      <c r="AK14" s="201"/>
      <c r="AL14" s="201"/>
      <c r="AM14" s="201"/>
      <c r="AN14" s="201"/>
      <c r="AO14" s="201" t="s">
        <v>48</v>
      </c>
      <c r="AP14" s="201" t="s">
        <v>57</v>
      </c>
    </row>
    <row r="15" spans="1:43">
      <c r="A15" s="193" t="s">
        <v>174</v>
      </c>
      <c r="B15" s="193" t="s">
        <v>48</v>
      </c>
      <c r="C15" s="193" t="s">
        <v>57</v>
      </c>
      <c r="D15" s="193" t="s">
        <v>43</v>
      </c>
      <c r="E15" s="193" t="s">
        <v>220</v>
      </c>
      <c r="F15" s="193"/>
      <c r="G15" s="193" t="s">
        <v>197</v>
      </c>
      <c r="H15" s="194">
        <v>43359.000011574077</v>
      </c>
      <c r="I15" s="194"/>
      <c r="J15" s="194">
        <v>43502.000011574077</v>
      </c>
      <c r="K15" s="194">
        <v>43437.697245370371</v>
      </c>
      <c r="L15" s="194"/>
      <c r="M15" s="193" t="s">
        <v>187</v>
      </c>
      <c r="N15" s="193" t="s">
        <v>43</v>
      </c>
      <c r="O15" s="195">
        <v>0</v>
      </c>
      <c r="P15" s="195"/>
      <c r="Q15" s="196"/>
      <c r="R15" s="193" t="s">
        <v>218</v>
      </c>
      <c r="S15" s="193"/>
      <c r="T15" s="193" t="s">
        <v>221</v>
      </c>
      <c r="U15" s="193" t="s">
        <v>182</v>
      </c>
      <c r="V15" s="193"/>
      <c r="W15" s="193"/>
      <c r="X15" s="193"/>
      <c r="Y15" s="194"/>
      <c r="Z15" s="194"/>
      <c r="AA15" s="197"/>
      <c r="AB15" s="198" t="str">
        <f t="shared" si="0"/>
        <v>20189</v>
      </c>
      <c r="AC15" s="199">
        <f t="shared" si="1"/>
        <v>0</v>
      </c>
      <c r="AD15" s="200" t="str">
        <f t="shared" si="2"/>
        <v>201812</v>
      </c>
      <c r="AE15" s="199">
        <f t="shared" si="5"/>
        <v>0</v>
      </c>
      <c r="AF15" s="199">
        <f t="shared" si="3"/>
        <v>0</v>
      </c>
      <c r="AG15" s="199">
        <f t="shared" si="4"/>
        <v>0</v>
      </c>
      <c r="AH15" s="199">
        <f t="shared" si="6"/>
        <v>0</v>
      </c>
      <c r="AI15" s="201"/>
      <c r="AJ15" s="201"/>
      <c r="AK15" s="201"/>
      <c r="AL15" s="201"/>
      <c r="AM15" s="201"/>
      <c r="AN15" s="201"/>
      <c r="AO15" s="201" t="s">
        <v>48</v>
      </c>
      <c r="AP15" s="201" t="s">
        <v>57</v>
      </c>
    </row>
    <row r="16" spans="1:43">
      <c r="A16" s="193" t="s">
        <v>174</v>
      </c>
      <c r="B16" s="193" t="s">
        <v>61</v>
      </c>
      <c r="C16" s="193" t="s">
        <v>184</v>
      </c>
      <c r="D16" s="193" t="s">
        <v>222</v>
      </c>
      <c r="E16" s="193" t="s">
        <v>222</v>
      </c>
      <c r="F16" s="193"/>
      <c r="G16" s="193" t="s">
        <v>197</v>
      </c>
      <c r="H16" s="194">
        <v>43363.000011574077</v>
      </c>
      <c r="I16" s="194"/>
      <c r="J16" s="194">
        <v>43384.606215277781</v>
      </c>
      <c r="K16" s="194">
        <v>43384.606215277781</v>
      </c>
      <c r="L16" s="194">
        <v>43392.379340277781</v>
      </c>
      <c r="M16" s="193" t="s">
        <v>179</v>
      </c>
      <c r="N16" s="193"/>
      <c r="O16" s="195">
        <v>15</v>
      </c>
      <c r="P16" s="195"/>
      <c r="Q16" s="196"/>
      <c r="R16" s="193" t="s">
        <v>223</v>
      </c>
      <c r="S16" s="193"/>
      <c r="T16" s="193" t="s">
        <v>224</v>
      </c>
      <c r="U16" s="193" t="s">
        <v>195</v>
      </c>
      <c r="V16" s="193"/>
      <c r="W16" s="193"/>
      <c r="X16" s="193"/>
      <c r="Y16" s="194"/>
      <c r="Z16" s="194"/>
      <c r="AA16" s="197"/>
      <c r="AB16" s="198" t="str">
        <f t="shared" si="0"/>
        <v>20189</v>
      </c>
      <c r="AC16" s="199">
        <f t="shared" si="1"/>
        <v>0</v>
      </c>
      <c r="AD16" s="200" t="str">
        <f t="shared" si="2"/>
        <v>201810</v>
      </c>
      <c r="AE16" s="199" t="str">
        <f t="shared" si="5"/>
        <v>201810</v>
      </c>
      <c r="AF16" s="199">
        <f t="shared" si="3"/>
        <v>0</v>
      </c>
      <c r="AG16" s="199">
        <f t="shared" si="4"/>
        <v>0</v>
      </c>
      <c r="AH16" s="199">
        <f t="shared" si="6"/>
        <v>0</v>
      </c>
      <c r="AI16" s="201"/>
      <c r="AJ16" s="201"/>
      <c r="AK16" s="201"/>
      <c r="AL16" s="201"/>
      <c r="AM16" s="201"/>
      <c r="AN16" s="201"/>
      <c r="AO16" s="201" t="s">
        <v>61</v>
      </c>
      <c r="AP16" s="201" t="s">
        <v>88</v>
      </c>
    </row>
    <row r="17" spans="1:42">
      <c r="A17" s="193" t="s">
        <v>174</v>
      </c>
      <c r="B17" s="193" t="s">
        <v>61</v>
      </c>
      <c r="C17" s="193" t="s">
        <v>184</v>
      </c>
      <c r="D17" s="193" t="s">
        <v>225</v>
      </c>
      <c r="E17" s="193" t="s">
        <v>225</v>
      </c>
      <c r="F17" s="193"/>
      <c r="G17" s="193" t="s">
        <v>197</v>
      </c>
      <c r="H17" s="194">
        <v>43369.000011574077</v>
      </c>
      <c r="I17" s="194"/>
      <c r="J17" s="194"/>
      <c r="K17" s="194"/>
      <c r="L17" s="194">
        <v>43384.573437500003</v>
      </c>
      <c r="M17" s="193" t="s">
        <v>179</v>
      </c>
      <c r="N17" s="193"/>
      <c r="O17" s="195">
        <v>15</v>
      </c>
      <c r="P17" s="195"/>
      <c r="Q17" s="196"/>
      <c r="R17" s="193" t="s">
        <v>226</v>
      </c>
      <c r="S17" s="193"/>
      <c r="T17" s="193" t="s">
        <v>227</v>
      </c>
      <c r="U17" s="193" t="s">
        <v>195</v>
      </c>
      <c r="V17" s="193"/>
      <c r="W17" s="193"/>
      <c r="X17" s="193"/>
      <c r="Y17" s="194"/>
      <c r="Z17" s="194"/>
      <c r="AA17" s="197"/>
      <c r="AB17" s="198" t="str">
        <f t="shared" si="0"/>
        <v>20189</v>
      </c>
      <c r="AC17" s="199" t="str">
        <f t="shared" si="1"/>
        <v>201810</v>
      </c>
      <c r="AD17" s="200">
        <f t="shared" si="2"/>
        <v>0</v>
      </c>
      <c r="AE17" s="199">
        <f t="shared" si="5"/>
        <v>0</v>
      </c>
      <c r="AF17" s="199">
        <f t="shared" si="3"/>
        <v>0</v>
      </c>
      <c r="AG17" s="199">
        <f t="shared" si="4"/>
        <v>0</v>
      </c>
      <c r="AH17" s="199">
        <f t="shared" si="6"/>
        <v>0</v>
      </c>
      <c r="AI17" s="201"/>
      <c r="AJ17" s="201"/>
      <c r="AK17" s="201"/>
      <c r="AL17" s="201"/>
      <c r="AM17" s="201"/>
      <c r="AN17" s="201"/>
      <c r="AO17" s="201" t="s">
        <v>61</v>
      </c>
      <c r="AP17" s="201" t="s">
        <v>88</v>
      </c>
    </row>
    <row r="18" spans="1:42">
      <c r="A18" s="193" t="s">
        <v>174</v>
      </c>
      <c r="B18" s="193" t="s">
        <v>61</v>
      </c>
      <c r="C18" s="193" t="s">
        <v>184</v>
      </c>
      <c r="D18" s="193" t="s">
        <v>225</v>
      </c>
      <c r="E18" s="193" t="s">
        <v>225</v>
      </c>
      <c r="F18" s="193"/>
      <c r="G18" s="193" t="s">
        <v>197</v>
      </c>
      <c r="H18" s="194">
        <v>43369.000011574077</v>
      </c>
      <c r="I18" s="194"/>
      <c r="J18" s="194"/>
      <c r="K18" s="194"/>
      <c r="L18" s="194">
        <v>43384.572164351863</v>
      </c>
      <c r="M18" s="193" t="s">
        <v>179</v>
      </c>
      <c r="N18" s="193"/>
      <c r="O18" s="195">
        <v>15</v>
      </c>
      <c r="P18" s="195"/>
      <c r="Q18" s="196"/>
      <c r="R18" s="193" t="s">
        <v>226</v>
      </c>
      <c r="S18" s="193"/>
      <c r="T18" s="193" t="s">
        <v>228</v>
      </c>
      <c r="U18" s="193" t="s">
        <v>195</v>
      </c>
      <c r="V18" s="193"/>
      <c r="W18" s="193"/>
      <c r="X18" s="193"/>
      <c r="Y18" s="194"/>
      <c r="Z18" s="194"/>
      <c r="AA18" s="197"/>
      <c r="AB18" s="198" t="str">
        <f t="shared" si="0"/>
        <v>20189</v>
      </c>
      <c r="AC18" s="199" t="str">
        <f t="shared" si="1"/>
        <v>201810</v>
      </c>
      <c r="AD18" s="200">
        <f>+IFERROR(IF(OR(AND(V18="1",LEN(W18)&gt;2),CONCATENATE(YEAR(K18),MONTH(K18))="19001"),0,CONCATENATE(YEAR(K18),MONTH(K18))),0)</f>
        <v>0</v>
      </c>
      <c r="AE18" s="199">
        <f t="shared" si="5"/>
        <v>0</v>
      </c>
      <c r="AF18" s="199">
        <f t="shared" si="3"/>
        <v>0</v>
      </c>
      <c r="AG18" s="199">
        <f t="shared" si="4"/>
        <v>0</v>
      </c>
      <c r="AH18" s="199">
        <f t="shared" si="6"/>
        <v>0</v>
      </c>
      <c r="AI18" s="201"/>
      <c r="AJ18" s="201"/>
      <c r="AK18" s="201"/>
      <c r="AL18" s="201"/>
      <c r="AM18" s="201"/>
      <c r="AN18" s="201"/>
      <c r="AO18" s="201" t="s">
        <v>61</v>
      </c>
      <c r="AP18" s="201" t="s">
        <v>88</v>
      </c>
    </row>
    <row r="19" spans="1:42">
      <c r="A19" s="193" t="s">
        <v>174</v>
      </c>
      <c r="B19" s="193" t="s">
        <v>48</v>
      </c>
      <c r="C19" s="193" t="s">
        <v>56</v>
      </c>
      <c r="D19" s="193" t="s">
        <v>210</v>
      </c>
      <c r="E19" s="193" t="s">
        <v>229</v>
      </c>
      <c r="F19" s="193"/>
      <c r="G19" s="193" t="s">
        <v>178</v>
      </c>
      <c r="H19" s="194">
        <v>43374.000011574077</v>
      </c>
      <c r="I19" s="194"/>
      <c r="J19" s="194">
        <v>43486.000011574077</v>
      </c>
      <c r="K19" s="194">
        <v>43486.000011574077</v>
      </c>
      <c r="L19" s="194"/>
      <c r="M19" s="193" t="s">
        <v>179</v>
      </c>
      <c r="N19" s="193" t="s">
        <v>230</v>
      </c>
      <c r="O19" s="195">
        <v>100</v>
      </c>
      <c r="P19" s="195"/>
      <c r="Q19" s="196"/>
      <c r="R19" s="193" t="s">
        <v>212</v>
      </c>
      <c r="S19" s="193"/>
      <c r="T19" s="193" t="s">
        <v>231</v>
      </c>
      <c r="U19" s="193" t="s">
        <v>182</v>
      </c>
      <c r="V19" s="193"/>
      <c r="W19" s="193"/>
      <c r="X19" s="193"/>
      <c r="Y19" s="194"/>
      <c r="Z19" s="194"/>
      <c r="AA19" s="197"/>
      <c r="AB19" s="198" t="str">
        <f t="shared" si="0"/>
        <v>201810</v>
      </c>
      <c r="AC19" s="199">
        <f t="shared" si="1"/>
        <v>0</v>
      </c>
      <c r="AD19" s="200" t="str">
        <f t="shared" ref="AD19:AD82" si="7">+IFERROR(IF(OR(AND(V19="1",LEN(W19)&gt;2),CONCATENATE(YEAR(K19),MONTH(K19))="19001"),0,CONCATENATE(YEAR(K19),MONTH(K19))),0)</f>
        <v>20191</v>
      </c>
      <c r="AE19" s="199">
        <f t="shared" si="5"/>
        <v>0</v>
      </c>
      <c r="AF19" s="199">
        <f t="shared" si="3"/>
        <v>0</v>
      </c>
      <c r="AG19" s="199">
        <f t="shared" si="4"/>
        <v>0</v>
      </c>
      <c r="AH19" s="199">
        <f t="shared" si="6"/>
        <v>0</v>
      </c>
      <c r="AI19" s="201"/>
      <c r="AJ19" s="201"/>
      <c r="AK19" s="201"/>
      <c r="AL19" s="201"/>
      <c r="AM19" s="201"/>
      <c r="AN19" s="201"/>
      <c r="AO19" s="201" t="s">
        <v>48</v>
      </c>
      <c r="AP19" s="201" t="s">
        <v>56</v>
      </c>
    </row>
    <row r="20" spans="1:42">
      <c r="A20" s="193" t="s">
        <v>174</v>
      </c>
      <c r="B20" s="193" t="s">
        <v>48</v>
      </c>
      <c r="C20" s="193" t="s">
        <v>57</v>
      </c>
      <c r="D20" s="193" t="s">
        <v>210</v>
      </c>
      <c r="E20" s="193" t="s">
        <v>232</v>
      </c>
      <c r="F20" s="193"/>
      <c r="G20" s="193" t="s">
        <v>178</v>
      </c>
      <c r="H20" s="194">
        <v>43374.000011574077</v>
      </c>
      <c r="I20" s="194"/>
      <c r="J20" s="194">
        <v>43486.000011574077</v>
      </c>
      <c r="K20" s="194">
        <v>43486.000011574077</v>
      </c>
      <c r="L20" s="194"/>
      <c r="M20" s="193" t="s">
        <v>179</v>
      </c>
      <c r="N20" s="193" t="s">
        <v>230</v>
      </c>
      <c r="O20" s="195">
        <v>115</v>
      </c>
      <c r="P20" s="195"/>
      <c r="Q20" s="196"/>
      <c r="R20" s="193" t="s">
        <v>212</v>
      </c>
      <c r="S20" s="193"/>
      <c r="T20" s="193" t="s">
        <v>233</v>
      </c>
      <c r="U20" s="193" t="s">
        <v>182</v>
      </c>
      <c r="V20" s="193"/>
      <c r="W20" s="193"/>
      <c r="X20" s="193"/>
      <c r="Y20" s="194"/>
      <c r="Z20" s="194"/>
      <c r="AA20" s="197"/>
      <c r="AB20" s="198" t="str">
        <f t="shared" si="0"/>
        <v>201810</v>
      </c>
      <c r="AC20" s="199">
        <f t="shared" si="1"/>
        <v>0</v>
      </c>
      <c r="AD20" s="200" t="str">
        <f t="shared" si="7"/>
        <v>20191</v>
      </c>
      <c r="AE20" s="199">
        <f t="shared" si="5"/>
        <v>0</v>
      </c>
      <c r="AF20" s="199">
        <f t="shared" si="3"/>
        <v>0</v>
      </c>
      <c r="AG20" s="199">
        <f t="shared" si="4"/>
        <v>0</v>
      </c>
      <c r="AH20" s="199">
        <f t="shared" si="6"/>
        <v>0</v>
      </c>
      <c r="AI20" s="201"/>
      <c r="AJ20" s="201"/>
      <c r="AK20" s="201"/>
      <c r="AL20" s="201"/>
      <c r="AM20" s="201"/>
      <c r="AN20" s="201"/>
      <c r="AO20" s="201" t="s">
        <v>48</v>
      </c>
      <c r="AP20" s="201" t="s">
        <v>57</v>
      </c>
    </row>
    <row r="21" spans="1:42">
      <c r="A21" s="193" t="s">
        <v>174</v>
      </c>
      <c r="B21" s="193" t="s">
        <v>48</v>
      </c>
      <c r="C21" s="193" t="s">
        <v>57</v>
      </c>
      <c r="D21" s="193" t="s">
        <v>234</v>
      </c>
      <c r="E21" s="193" t="s">
        <v>235</v>
      </c>
      <c r="F21" s="193"/>
      <c r="G21" s="193" t="s">
        <v>178</v>
      </c>
      <c r="H21" s="194">
        <v>43377.000011574077</v>
      </c>
      <c r="I21" s="194"/>
      <c r="J21" s="194"/>
      <c r="K21" s="194"/>
      <c r="L21" s="194">
        <v>43384.640451388892</v>
      </c>
      <c r="M21" s="193" t="s">
        <v>179</v>
      </c>
      <c r="N21" s="193"/>
      <c r="O21" s="195">
        <v>115</v>
      </c>
      <c r="P21" s="195"/>
      <c r="Q21" s="196"/>
      <c r="R21" s="193" t="s">
        <v>236</v>
      </c>
      <c r="S21" s="193"/>
      <c r="T21" s="193" t="s">
        <v>237</v>
      </c>
      <c r="U21" s="193" t="s">
        <v>195</v>
      </c>
      <c r="V21" s="193"/>
      <c r="W21" s="193"/>
      <c r="X21" s="193"/>
      <c r="Y21" s="194"/>
      <c r="Z21" s="194"/>
      <c r="AA21" s="197"/>
      <c r="AB21" s="198" t="str">
        <f t="shared" si="0"/>
        <v>201810</v>
      </c>
      <c r="AC21" s="199" t="str">
        <f t="shared" si="1"/>
        <v>201810</v>
      </c>
      <c r="AD21" s="200">
        <f t="shared" si="7"/>
        <v>0</v>
      </c>
      <c r="AE21" s="199">
        <f t="shared" si="5"/>
        <v>0</v>
      </c>
      <c r="AF21" s="199">
        <f t="shared" si="3"/>
        <v>0</v>
      </c>
      <c r="AG21" s="199">
        <f t="shared" si="4"/>
        <v>0</v>
      </c>
      <c r="AH21" s="199">
        <f t="shared" si="6"/>
        <v>0</v>
      </c>
      <c r="AI21" s="201"/>
      <c r="AJ21" s="201"/>
      <c r="AK21" s="201"/>
      <c r="AL21" s="201"/>
      <c r="AM21" s="201"/>
      <c r="AN21" s="201"/>
      <c r="AO21" s="201" t="s">
        <v>48</v>
      </c>
      <c r="AP21" s="201" t="s">
        <v>57</v>
      </c>
    </row>
    <row r="22" spans="1:42">
      <c r="A22" s="193" t="s">
        <v>174</v>
      </c>
      <c r="B22" s="193" t="s">
        <v>48</v>
      </c>
      <c r="C22" s="193" t="s">
        <v>56</v>
      </c>
      <c r="D22" s="193" t="s">
        <v>234</v>
      </c>
      <c r="E22" s="193" t="s">
        <v>234</v>
      </c>
      <c r="F22" s="193"/>
      <c r="G22" s="193" t="s">
        <v>178</v>
      </c>
      <c r="H22" s="194">
        <v>43377.000011574077</v>
      </c>
      <c r="I22" s="194"/>
      <c r="J22" s="194">
        <v>43486.000011574077</v>
      </c>
      <c r="K22" s="194">
        <v>43486.000011574077</v>
      </c>
      <c r="L22" s="194">
        <v>43489.619467592587</v>
      </c>
      <c r="M22" s="193" t="s">
        <v>179</v>
      </c>
      <c r="N22" s="193"/>
      <c r="O22" s="195">
        <v>100</v>
      </c>
      <c r="P22" s="195"/>
      <c r="Q22" s="196"/>
      <c r="R22" s="193" t="s">
        <v>236</v>
      </c>
      <c r="S22" s="193"/>
      <c r="T22" s="193" t="s">
        <v>238</v>
      </c>
      <c r="U22" s="193" t="s">
        <v>195</v>
      </c>
      <c r="V22" s="193"/>
      <c r="W22" s="193"/>
      <c r="X22" s="193"/>
      <c r="Y22" s="194"/>
      <c r="Z22" s="194"/>
      <c r="AA22" s="197"/>
      <c r="AB22" s="198" t="str">
        <f t="shared" si="0"/>
        <v>201810</v>
      </c>
      <c r="AC22" s="199">
        <f t="shared" si="1"/>
        <v>0</v>
      </c>
      <c r="AD22" s="200" t="str">
        <f t="shared" si="7"/>
        <v>20191</v>
      </c>
      <c r="AE22" s="199" t="str">
        <f t="shared" si="5"/>
        <v>20191</v>
      </c>
      <c r="AF22" s="199">
        <f t="shared" si="3"/>
        <v>0</v>
      </c>
      <c r="AG22" s="199">
        <f t="shared" si="4"/>
        <v>0</v>
      </c>
      <c r="AH22" s="199">
        <f t="shared" si="6"/>
        <v>0</v>
      </c>
      <c r="AI22" s="201"/>
      <c r="AJ22" s="201"/>
      <c r="AK22" s="201"/>
      <c r="AL22" s="201"/>
      <c r="AM22" s="201"/>
      <c r="AN22" s="201"/>
      <c r="AO22" s="201" t="s">
        <v>48</v>
      </c>
      <c r="AP22" s="201" t="s">
        <v>56</v>
      </c>
    </row>
    <row r="23" spans="1:42">
      <c r="A23" s="193" t="s">
        <v>174</v>
      </c>
      <c r="B23" s="193" t="s">
        <v>48</v>
      </c>
      <c r="C23" s="193" t="s">
        <v>55</v>
      </c>
      <c r="D23" s="193" t="s">
        <v>234</v>
      </c>
      <c r="E23" s="193" t="s">
        <v>234</v>
      </c>
      <c r="F23" s="193"/>
      <c r="G23" s="193" t="s">
        <v>197</v>
      </c>
      <c r="H23" s="194">
        <v>43377.000011574077</v>
      </c>
      <c r="I23" s="194"/>
      <c r="J23" s="194">
        <v>43486.000011574077</v>
      </c>
      <c r="K23" s="194"/>
      <c r="L23" s="194">
        <v>43489.619606481479</v>
      </c>
      <c r="M23" s="193" t="s">
        <v>179</v>
      </c>
      <c r="N23" s="193"/>
      <c r="O23" s="195">
        <v>80</v>
      </c>
      <c r="P23" s="195"/>
      <c r="Q23" s="196"/>
      <c r="R23" s="193" t="s">
        <v>236</v>
      </c>
      <c r="S23" s="193"/>
      <c r="T23" s="193" t="s">
        <v>239</v>
      </c>
      <c r="U23" s="193" t="s">
        <v>195</v>
      </c>
      <c r="V23" s="193"/>
      <c r="W23" s="193"/>
      <c r="X23" s="193"/>
      <c r="Y23" s="194"/>
      <c r="Z23" s="194"/>
      <c r="AA23" s="197"/>
      <c r="AB23" s="198" t="str">
        <f t="shared" si="0"/>
        <v>201810</v>
      </c>
      <c r="AC23" s="199" t="str">
        <f t="shared" si="1"/>
        <v>20191</v>
      </c>
      <c r="AD23" s="200">
        <f t="shared" si="7"/>
        <v>0</v>
      </c>
      <c r="AE23" s="199">
        <f t="shared" si="5"/>
        <v>0</v>
      </c>
      <c r="AF23" s="199">
        <f t="shared" si="3"/>
        <v>0</v>
      </c>
      <c r="AG23" s="199">
        <f t="shared" si="4"/>
        <v>0</v>
      </c>
      <c r="AH23" s="199">
        <f t="shared" si="6"/>
        <v>0</v>
      </c>
      <c r="AI23" s="201"/>
      <c r="AJ23" s="201"/>
      <c r="AK23" s="201"/>
      <c r="AL23" s="201"/>
      <c r="AM23" s="201"/>
      <c r="AN23" s="201"/>
      <c r="AO23" s="201" t="s">
        <v>48</v>
      </c>
      <c r="AP23" s="201" t="s">
        <v>55</v>
      </c>
    </row>
    <row r="24" spans="1:42">
      <c r="A24" s="193" t="s">
        <v>174</v>
      </c>
      <c r="B24" s="193" t="s">
        <v>48</v>
      </c>
      <c r="C24" s="193" t="s">
        <v>57</v>
      </c>
      <c r="D24" s="193" t="s">
        <v>234</v>
      </c>
      <c r="E24" s="193" t="s">
        <v>235</v>
      </c>
      <c r="F24" s="193"/>
      <c r="G24" s="193" t="s">
        <v>197</v>
      </c>
      <c r="H24" s="194">
        <v>43377.000011574077</v>
      </c>
      <c r="I24" s="194"/>
      <c r="J24" s="194">
        <v>43486.000011574077</v>
      </c>
      <c r="K24" s="194">
        <v>43486.000011574077</v>
      </c>
      <c r="L24" s="194">
        <v>43489.619155092587</v>
      </c>
      <c r="M24" s="193" t="s">
        <v>179</v>
      </c>
      <c r="N24" s="193"/>
      <c r="O24" s="195">
        <v>115</v>
      </c>
      <c r="P24" s="195"/>
      <c r="Q24" s="196"/>
      <c r="R24" s="193" t="s">
        <v>236</v>
      </c>
      <c r="S24" s="193"/>
      <c r="T24" s="193" t="s">
        <v>240</v>
      </c>
      <c r="U24" s="193" t="s">
        <v>195</v>
      </c>
      <c r="V24" s="193"/>
      <c r="W24" s="193"/>
      <c r="X24" s="193"/>
      <c r="Y24" s="194"/>
      <c r="Z24" s="194"/>
      <c r="AA24" s="197"/>
      <c r="AB24" s="198" t="str">
        <f t="shared" si="0"/>
        <v>201810</v>
      </c>
      <c r="AC24" s="199">
        <f t="shared" si="1"/>
        <v>0</v>
      </c>
      <c r="AD24" s="200" t="str">
        <f t="shared" si="7"/>
        <v>20191</v>
      </c>
      <c r="AE24" s="199" t="str">
        <f t="shared" si="5"/>
        <v>20191</v>
      </c>
      <c r="AF24" s="199">
        <f t="shared" si="3"/>
        <v>0</v>
      </c>
      <c r="AG24" s="199">
        <f t="shared" si="4"/>
        <v>0</v>
      </c>
      <c r="AH24" s="199">
        <f t="shared" si="6"/>
        <v>0</v>
      </c>
      <c r="AI24" s="201"/>
      <c r="AJ24" s="201"/>
      <c r="AK24" s="201"/>
      <c r="AL24" s="201"/>
      <c r="AM24" s="201"/>
      <c r="AN24" s="201"/>
      <c r="AO24" s="201" t="s">
        <v>48</v>
      </c>
      <c r="AP24" s="201" t="s">
        <v>57</v>
      </c>
    </row>
    <row r="25" spans="1:42">
      <c r="A25" s="193" t="s">
        <v>174</v>
      </c>
      <c r="B25" s="193" t="s">
        <v>61</v>
      </c>
      <c r="C25" s="193" t="s">
        <v>184</v>
      </c>
      <c r="D25" s="193" t="s">
        <v>43</v>
      </c>
      <c r="E25" s="193" t="s">
        <v>220</v>
      </c>
      <c r="F25" s="193"/>
      <c r="G25" s="193" t="s">
        <v>197</v>
      </c>
      <c r="H25" s="194">
        <v>43380.000011574077</v>
      </c>
      <c r="I25" s="194"/>
      <c r="J25" s="194">
        <v>43437.000011574077</v>
      </c>
      <c r="K25" s="194">
        <v>43437.698194444441</v>
      </c>
      <c r="L25" s="194">
        <v>43790.443668981483</v>
      </c>
      <c r="M25" s="193" t="s">
        <v>187</v>
      </c>
      <c r="N25" s="193" t="s">
        <v>43</v>
      </c>
      <c r="O25" s="195">
        <v>0</v>
      </c>
      <c r="P25" s="195"/>
      <c r="Q25" s="196"/>
      <c r="R25" s="193" t="s">
        <v>218</v>
      </c>
      <c r="S25" s="193"/>
      <c r="T25" s="193" t="s">
        <v>241</v>
      </c>
      <c r="U25" s="193" t="s">
        <v>195</v>
      </c>
      <c r="V25" s="193"/>
      <c r="W25" s="193"/>
      <c r="X25" s="193"/>
      <c r="Y25" s="194"/>
      <c r="Z25" s="194"/>
      <c r="AA25" s="197"/>
      <c r="AB25" s="198" t="str">
        <f t="shared" si="0"/>
        <v>201810</v>
      </c>
      <c r="AC25" s="199">
        <f t="shared" si="1"/>
        <v>0</v>
      </c>
      <c r="AD25" s="200" t="str">
        <f t="shared" si="7"/>
        <v>201812</v>
      </c>
      <c r="AE25" s="199" t="str">
        <f t="shared" si="5"/>
        <v>201911</v>
      </c>
      <c r="AF25" s="199">
        <f t="shared" si="3"/>
        <v>0</v>
      </c>
      <c r="AG25" s="199">
        <f t="shared" si="4"/>
        <v>0</v>
      </c>
      <c r="AH25" s="199">
        <f t="shared" si="6"/>
        <v>0</v>
      </c>
      <c r="AI25" s="201"/>
      <c r="AJ25" s="201"/>
      <c r="AK25" s="201"/>
      <c r="AL25" s="201"/>
      <c r="AM25" s="201"/>
      <c r="AN25" s="201"/>
      <c r="AO25" s="201" t="s">
        <v>61</v>
      </c>
      <c r="AP25" s="201" t="s">
        <v>88</v>
      </c>
    </row>
    <row r="26" spans="1:42">
      <c r="A26" s="193" t="s">
        <v>174</v>
      </c>
      <c r="B26" s="193" t="s">
        <v>61</v>
      </c>
      <c r="C26" s="193" t="s">
        <v>184</v>
      </c>
      <c r="D26" s="193" t="s">
        <v>43</v>
      </c>
      <c r="E26" s="193" t="s">
        <v>220</v>
      </c>
      <c r="F26" s="193"/>
      <c r="G26" s="193" t="s">
        <v>197</v>
      </c>
      <c r="H26" s="194">
        <v>43380.000011574077</v>
      </c>
      <c r="I26" s="194"/>
      <c r="J26" s="194">
        <v>43628.000011574077</v>
      </c>
      <c r="K26" s="194">
        <v>43437.698576388888</v>
      </c>
      <c r="L26" s="194"/>
      <c r="M26" s="193" t="s">
        <v>187</v>
      </c>
      <c r="N26" s="193" t="s">
        <v>43</v>
      </c>
      <c r="O26" s="195">
        <v>0</v>
      </c>
      <c r="P26" s="195"/>
      <c r="Q26" s="196"/>
      <c r="R26" s="193" t="s">
        <v>218</v>
      </c>
      <c r="S26" s="193"/>
      <c r="T26" s="193" t="s">
        <v>242</v>
      </c>
      <c r="U26" s="193" t="s">
        <v>182</v>
      </c>
      <c r="V26" s="193"/>
      <c r="W26" s="193"/>
      <c r="X26" s="193"/>
      <c r="Y26" s="194"/>
      <c r="Z26" s="194"/>
      <c r="AA26" s="197"/>
      <c r="AB26" s="198" t="str">
        <f t="shared" si="0"/>
        <v>201810</v>
      </c>
      <c r="AC26" s="199">
        <f t="shared" si="1"/>
        <v>0</v>
      </c>
      <c r="AD26" s="200" t="str">
        <f t="shared" si="7"/>
        <v>201812</v>
      </c>
      <c r="AE26" s="199">
        <f t="shared" si="5"/>
        <v>0</v>
      </c>
      <c r="AF26" s="199">
        <f t="shared" si="3"/>
        <v>0</v>
      </c>
      <c r="AG26" s="199">
        <f t="shared" si="4"/>
        <v>0</v>
      </c>
      <c r="AH26" s="199">
        <f t="shared" si="6"/>
        <v>0</v>
      </c>
      <c r="AI26" s="201"/>
      <c r="AJ26" s="201"/>
      <c r="AK26" s="201"/>
      <c r="AL26" s="201"/>
      <c r="AM26" s="201"/>
      <c r="AN26" s="201"/>
      <c r="AO26" s="201" t="s">
        <v>61</v>
      </c>
      <c r="AP26" s="201" t="s">
        <v>88</v>
      </c>
    </row>
    <row r="27" spans="1:42">
      <c r="A27" s="193" t="s">
        <v>174</v>
      </c>
      <c r="B27" s="193" t="s">
        <v>48</v>
      </c>
      <c r="C27" s="193" t="s">
        <v>57</v>
      </c>
      <c r="D27" s="193" t="s">
        <v>47</v>
      </c>
      <c r="E27" s="193" t="s">
        <v>243</v>
      </c>
      <c r="F27" s="193"/>
      <c r="G27" s="193" t="s">
        <v>197</v>
      </c>
      <c r="H27" s="194">
        <v>43381.000011574077</v>
      </c>
      <c r="I27" s="194"/>
      <c r="J27" s="194">
        <v>43487.000011574077</v>
      </c>
      <c r="K27" s="194"/>
      <c r="L27" s="194"/>
      <c r="M27" s="193" t="s">
        <v>191</v>
      </c>
      <c r="N27" s="193" t="s">
        <v>47</v>
      </c>
      <c r="O27" s="195">
        <v>115</v>
      </c>
      <c r="P27" s="195"/>
      <c r="Q27" s="196"/>
      <c r="R27" s="193" t="s">
        <v>198</v>
      </c>
      <c r="S27" s="193"/>
      <c r="T27" s="193" t="s">
        <v>244</v>
      </c>
      <c r="U27" s="193" t="s">
        <v>182</v>
      </c>
      <c r="V27" s="193"/>
      <c r="W27" s="193"/>
      <c r="X27" s="193"/>
      <c r="Y27" s="194"/>
      <c r="Z27" s="194"/>
      <c r="AA27" s="197"/>
      <c r="AB27" s="198" t="str">
        <f t="shared" si="0"/>
        <v>201810</v>
      </c>
      <c r="AC27" s="199">
        <f t="shared" si="1"/>
        <v>0</v>
      </c>
      <c r="AD27" s="200">
        <f t="shared" si="7"/>
        <v>0</v>
      </c>
      <c r="AE27" s="199">
        <f t="shared" si="5"/>
        <v>0</v>
      </c>
      <c r="AF27" s="199">
        <f t="shared" si="3"/>
        <v>0</v>
      </c>
      <c r="AG27" s="199">
        <f t="shared" si="4"/>
        <v>0</v>
      </c>
      <c r="AH27" s="199">
        <f t="shared" si="6"/>
        <v>0</v>
      </c>
      <c r="AI27" s="201"/>
      <c r="AJ27" s="201"/>
      <c r="AK27" s="201"/>
      <c r="AL27" s="201"/>
      <c r="AM27" s="201"/>
      <c r="AN27" s="201"/>
      <c r="AO27" s="201" t="s">
        <v>48</v>
      </c>
      <c r="AP27" s="201" t="s">
        <v>57</v>
      </c>
    </row>
    <row r="28" spans="1:42">
      <c r="A28" s="193" t="s">
        <v>174</v>
      </c>
      <c r="B28" s="193" t="s">
        <v>61</v>
      </c>
      <c r="C28" s="193" t="s">
        <v>184</v>
      </c>
      <c r="D28" s="193" t="s">
        <v>210</v>
      </c>
      <c r="E28" s="193" t="s">
        <v>211</v>
      </c>
      <c r="F28" s="193"/>
      <c r="G28" s="193" t="s">
        <v>197</v>
      </c>
      <c r="H28" s="194">
        <v>43391.000011574077</v>
      </c>
      <c r="I28" s="194"/>
      <c r="J28" s="194">
        <v>43391.659317129634</v>
      </c>
      <c r="K28" s="194">
        <v>43391.659317129634</v>
      </c>
      <c r="L28" s="194">
        <v>43610.450335648151</v>
      </c>
      <c r="M28" s="193" t="s">
        <v>179</v>
      </c>
      <c r="N28" s="193"/>
      <c r="O28" s="195">
        <v>15</v>
      </c>
      <c r="P28" s="195"/>
      <c r="Q28" s="196"/>
      <c r="R28" s="193" t="s">
        <v>212</v>
      </c>
      <c r="S28" s="193"/>
      <c r="T28" s="193" t="s">
        <v>245</v>
      </c>
      <c r="U28" s="193" t="s">
        <v>195</v>
      </c>
      <c r="V28" s="193"/>
      <c r="W28" s="193"/>
      <c r="X28" s="193"/>
      <c r="Y28" s="194"/>
      <c r="Z28" s="194"/>
      <c r="AA28" s="197"/>
      <c r="AB28" s="198" t="str">
        <f t="shared" si="0"/>
        <v>201810</v>
      </c>
      <c r="AC28" s="199">
        <f t="shared" si="1"/>
        <v>0</v>
      </c>
      <c r="AD28" s="200" t="str">
        <f t="shared" si="7"/>
        <v>201810</v>
      </c>
      <c r="AE28" s="199" t="str">
        <f t="shared" si="5"/>
        <v>20195</v>
      </c>
      <c r="AF28" s="199">
        <f t="shared" si="3"/>
        <v>0</v>
      </c>
      <c r="AG28" s="199">
        <f t="shared" si="4"/>
        <v>0</v>
      </c>
      <c r="AH28" s="199">
        <f t="shared" si="6"/>
        <v>0</v>
      </c>
      <c r="AI28" s="201"/>
      <c r="AJ28" s="201"/>
      <c r="AK28" s="201"/>
      <c r="AL28" s="201"/>
      <c r="AM28" s="201"/>
      <c r="AN28" s="201"/>
      <c r="AO28" s="201" t="s">
        <v>61</v>
      </c>
      <c r="AP28" s="201" t="s">
        <v>88</v>
      </c>
    </row>
    <row r="29" spans="1:42">
      <c r="A29" s="193" t="s">
        <v>174</v>
      </c>
      <c r="B29" s="193" t="s">
        <v>61</v>
      </c>
      <c r="C29" s="193" t="s">
        <v>184</v>
      </c>
      <c r="D29" s="193" t="s">
        <v>210</v>
      </c>
      <c r="E29" s="193" t="s">
        <v>211</v>
      </c>
      <c r="F29" s="193"/>
      <c r="G29" s="193" t="s">
        <v>197</v>
      </c>
      <c r="H29" s="194">
        <v>43391.000011574077</v>
      </c>
      <c r="I29" s="194"/>
      <c r="J29" s="194">
        <v>43391.65929398148</v>
      </c>
      <c r="K29" s="194">
        <v>43391.65929398148</v>
      </c>
      <c r="L29" s="194">
        <v>43610.450335648151</v>
      </c>
      <c r="M29" s="193" t="s">
        <v>179</v>
      </c>
      <c r="N29" s="193"/>
      <c r="O29" s="195">
        <v>15</v>
      </c>
      <c r="P29" s="195"/>
      <c r="Q29" s="196"/>
      <c r="R29" s="193" t="s">
        <v>212</v>
      </c>
      <c r="S29" s="193"/>
      <c r="T29" s="193" t="s">
        <v>246</v>
      </c>
      <c r="U29" s="193" t="s">
        <v>195</v>
      </c>
      <c r="V29" s="193"/>
      <c r="W29" s="193"/>
      <c r="X29" s="193"/>
      <c r="Y29" s="194"/>
      <c r="Z29" s="194"/>
      <c r="AA29" s="197"/>
      <c r="AB29" s="198" t="str">
        <f t="shared" si="0"/>
        <v>201810</v>
      </c>
      <c r="AC29" s="199">
        <f t="shared" si="1"/>
        <v>0</v>
      </c>
      <c r="AD29" s="200" t="str">
        <f t="shared" si="7"/>
        <v>201810</v>
      </c>
      <c r="AE29" s="199" t="str">
        <f t="shared" si="5"/>
        <v>20195</v>
      </c>
      <c r="AF29" s="199">
        <f t="shared" si="3"/>
        <v>0</v>
      </c>
      <c r="AG29" s="199">
        <f t="shared" si="4"/>
        <v>0</v>
      </c>
      <c r="AH29" s="199">
        <f t="shared" si="6"/>
        <v>0</v>
      </c>
      <c r="AI29" s="201"/>
      <c r="AJ29" s="201"/>
      <c r="AK29" s="201"/>
      <c r="AL29" s="201"/>
      <c r="AM29" s="201"/>
      <c r="AN29" s="201"/>
      <c r="AO29" s="201" t="s">
        <v>61</v>
      </c>
      <c r="AP29" s="201" t="s">
        <v>88</v>
      </c>
    </row>
    <row r="30" spans="1:42">
      <c r="A30" s="193" t="s">
        <v>174</v>
      </c>
      <c r="B30" s="193" t="s">
        <v>61</v>
      </c>
      <c r="C30" s="193" t="s">
        <v>184</v>
      </c>
      <c r="D30" s="193" t="s">
        <v>247</v>
      </c>
      <c r="E30" s="193" t="s">
        <v>247</v>
      </c>
      <c r="F30" s="193"/>
      <c r="G30" s="193" t="s">
        <v>197</v>
      </c>
      <c r="H30" s="194">
        <v>43417.000011574077</v>
      </c>
      <c r="I30" s="194"/>
      <c r="J30" s="194">
        <v>43417.459953703707</v>
      </c>
      <c r="K30" s="194">
        <v>43417.459953703707</v>
      </c>
      <c r="L30" s="194">
        <v>43432.526550925933</v>
      </c>
      <c r="M30" s="193" t="s">
        <v>179</v>
      </c>
      <c r="N30" s="193"/>
      <c r="O30" s="195">
        <v>15</v>
      </c>
      <c r="P30" s="195"/>
      <c r="Q30" s="196"/>
      <c r="R30" s="193" t="s">
        <v>248</v>
      </c>
      <c r="S30" s="193"/>
      <c r="T30" s="193" t="s">
        <v>249</v>
      </c>
      <c r="U30" s="193" t="s">
        <v>195</v>
      </c>
      <c r="V30" s="193"/>
      <c r="W30" s="193"/>
      <c r="X30" s="193"/>
      <c r="Y30" s="194"/>
      <c r="Z30" s="194"/>
      <c r="AA30" s="197"/>
      <c r="AB30" s="198" t="str">
        <f t="shared" si="0"/>
        <v>201811</v>
      </c>
      <c r="AC30" s="199">
        <f t="shared" si="1"/>
        <v>0</v>
      </c>
      <c r="AD30" s="200" t="str">
        <f t="shared" si="7"/>
        <v>201811</v>
      </c>
      <c r="AE30" s="199" t="str">
        <f t="shared" si="5"/>
        <v>201811</v>
      </c>
      <c r="AF30" s="199">
        <f t="shared" si="3"/>
        <v>0</v>
      </c>
      <c r="AG30" s="199">
        <f t="shared" si="4"/>
        <v>0</v>
      </c>
      <c r="AH30" s="199">
        <f t="shared" si="6"/>
        <v>0</v>
      </c>
      <c r="AI30" s="201"/>
      <c r="AJ30" s="201"/>
      <c r="AK30" s="201"/>
      <c r="AL30" s="201"/>
      <c r="AM30" s="201"/>
      <c r="AN30" s="201"/>
      <c r="AO30" s="201" t="s">
        <v>61</v>
      </c>
      <c r="AP30" s="201" t="s">
        <v>88</v>
      </c>
    </row>
    <row r="31" spans="1:42">
      <c r="A31" s="193" t="s">
        <v>174</v>
      </c>
      <c r="B31" s="193" t="s">
        <v>50</v>
      </c>
      <c r="C31" s="193" t="s">
        <v>205</v>
      </c>
      <c r="D31" s="193" t="s">
        <v>45</v>
      </c>
      <c r="E31" s="193" t="s">
        <v>190</v>
      </c>
      <c r="F31" s="193"/>
      <c r="G31" s="193" t="s">
        <v>178</v>
      </c>
      <c r="H31" s="194">
        <v>43419.000011574077</v>
      </c>
      <c r="I31" s="194"/>
      <c r="J31" s="194">
        <v>43421.000011574077</v>
      </c>
      <c r="K31" s="194">
        <v>43421.000011574077</v>
      </c>
      <c r="L31" s="194"/>
      <c r="M31" s="193" t="s">
        <v>191</v>
      </c>
      <c r="N31" s="193" t="s">
        <v>45</v>
      </c>
      <c r="O31" s="195">
        <v>0</v>
      </c>
      <c r="P31" s="195"/>
      <c r="Q31" s="196"/>
      <c r="R31" s="193" t="s">
        <v>192</v>
      </c>
      <c r="S31" s="193"/>
      <c r="T31" s="193" t="s">
        <v>250</v>
      </c>
      <c r="U31" s="193" t="s">
        <v>182</v>
      </c>
      <c r="V31" s="193"/>
      <c r="W31" s="193"/>
      <c r="X31" s="193"/>
      <c r="Y31" s="194"/>
      <c r="Z31" s="194"/>
      <c r="AA31" s="197"/>
      <c r="AB31" s="198" t="str">
        <f t="shared" si="0"/>
        <v>201811</v>
      </c>
      <c r="AC31" s="199">
        <f t="shared" si="1"/>
        <v>0</v>
      </c>
      <c r="AD31" s="200" t="str">
        <f t="shared" si="7"/>
        <v>201811</v>
      </c>
      <c r="AE31" s="199">
        <f t="shared" si="5"/>
        <v>0</v>
      </c>
      <c r="AF31" s="199">
        <f t="shared" si="3"/>
        <v>0</v>
      </c>
      <c r="AG31" s="199">
        <f t="shared" si="4"/>
        <v>0</v>
      </c>
      <c r="AH31" s="199">
        <f t="shared" si="6"/>
        <v>0</v>
      </c>
      <c r="AI31" s="201"/>
      <c r="AJ31" s="201"/>
      <c r="AK31" s="201"/>
      <c r="AL31" s="201"/>
      <c r="AM31" s="201"/>
      <c r="AN31" s="201"/>
      <c r="AO31" s="201" t="s">
        <v>50</v>
      </c>
      <c r="AP31" s="201" t="s">
        <v>1</v>
      </c>
    </row>
    <row r="32" spans="1:42">
      <c r="A32" s="193" t="s">
        <v>174</v>
      </c>
      <c r="B32" s="193" t="s">
        <v>50</v>
      </c>
      <c r="C32" s="193" t="s">
        <v>205</v>
      </c>
      <c r="D32" s="193" t="s">
        <v>45</v>
      </c>
      <c r="E32" s="193" t="s">
        <v>190</v>
      </c>
      <c r="F32" s="193"/>
      <c r="G32" s="193" t="s">
        <v>178</v>
      </c>
      <c r="H32" s="194">
        <v>43419.000011574077</v>
      </c>
      <c r="I32" s="194"/>
      <c r="J32" s="194">
        <v>43421.000011574077</v>
      </c>
      <c r="K32" s="194">
        <v>43421.000011574077</v>
      </c>
      <c r="L32" s="194"/>
      <c r="M32" s="193" t="s">
        <v>191</v>
      </c>
      <c r="N32" s="193" t="s">
        <v>45</v>
      </c>
      <c r="O32" s="195">
        <v>0</v>
      </c>
      <c r="P32" s="195"/>
      <c r="Q32" s="196"/>
      <c r="R32" s="193" t="s">
        <v>192</v>
      </c>
      <c r="S32" s="193"/>
      <c r="T32" s="193" t="s">
        <v>251</v>
      </c>
      <c r="U32" s="193" t="s">
        <v>182</v>
      </c>
      <c r="V32" s="193"/>
      <c r="W32" s="193"/>
      <c r="X32" s="193"/>
      <c r="Y32" s="194"/>
      <c r="Z32" s="194"/>
      <c r="AA32" s="197"/>
      <c r="AB32" s="198" t="str">
        <f t="shared" si="0"/>
        <v>201811</v>
      </c>
      <c r="AC32" s="199">
        <f t="shared" si="1"/>
        <v>0</v>
      </c>
      <c r="AD32" s="200" t="str">
        <f t="shared" si="7"/>
        <v>201811</v>
      </c>
      <c r="AE32" s="199">
        <f t="shared" si="5"/>
        <v>0</v>
      </c>
      <c r="AF32" s="199">
        <f t="shared" si="3"/>
        <v>0</v>
      </c>
      <c r="AG32" s="199">
        <f t="shared" si="4"/>
        <v>0</v>
      </c>
      <c r="AH32" s="199">
        <f t="shared" si="6"/>
        <v>0</v>
      </c>
      <c r="AI32" s="201"/>
      <c r="AJ32" s="201"/>
      <c r="AK32" s="201"/>
      <c r="AL32" s="201"/>
      <c r="AM32" s="201"/>
      <c r="AN32" s="201"/>
      <c r="AO32" s="201" t="s">
        <v>50</v>
      </c>
      <c r="AP32" s="201" t="s">
        <v>1</v>
      </c>
    </row>
    <row r="33" spans="1:42">
      <c r="A33" s="193" t="s">
        <v>174</v>
      </c>
      <c r="B33" s="193" t="s">
        <v>50</v>
      </c>
      <c r="C33" s="193" t="s">
        <v>205</v>
      </c>
      <c r="D33" s="193" t="s">
        <v>45</v>
      </c>
      <c r="E33" s="193" t="s">
        <v>190</v>
      </c>
      <c r="F33" s="193"/>
      <c r="G33" s="193" t="s">
        <v>178</v>
      </c>
      <c r="H33" s="194">
        <v>43419.000011574077</v>
      </c>
      <c r="I33" s="194"/>
      <c r="J33" s="194">
        <v>43421.000011574077</v>
      </c>
      <c r="K33" s="194">
        <v>43421.000011574077</v>
      </c>
      <c r="L33" s="194"/>
      <c r="M33" s="193" t="s">
        <v>191</v>
      </c>
      <c r="N33" s="193" t="s">
        <v>45</v>
      </c>
      <c r="O33" s="195">
        <v>0</v>
      </c>
      <c r="P33" s="195"/>
      <c r="Q33" s="196"/>
      <c r="R33" s="193" t="s">
        <v>192</v>
      </c>
      <c r="S33" s="193"/>
      <c r="T33" s="193" t="s">
        <v>252</v>
      </c>
      <c r="U33" s="193" t="s">
        <v>182</v>
      </c>
      <c r="V33" s="193"/>
      <c r="W33" s="193"/>
      <c r="X33" s="193"/>
      <c r="Y33" s="194"/>
      <c r="Z33" s="194"/>
      <c r="AA33" s="197"/>
      <c r="AB33" s="198" t="str">
        <f t="shared" si="0"/>
        <v>201811</v>
      </c>
      <c r="AC33" s="199">
        <f t="shared" si="1"/>
        <v>0</v>
      </c>
      <c r="AD33" s="200" t="str">
        <f t="shared" si="7"/>
        <v>201811</v>
      </c>
      <c r="AE33" s="199">
        <f t="shared" si="5"/>
        <v>0</v>
      </c>
      <c r="AF33" s="199">
        <f t="shared" si="3"/>
        <v>0</v>
      </c>
      <c r="AG33" s="199">
        <f t="shared" si="4"/>
        <v>0</v>
      </c>
      <c r="AH33" s="199">
        <f t="shared" si="6"/>
        <v>0</v>
      </c>
      <c r="AI33" s="201"/>
      <c r="AJ33" s="201"/>
      <c r="AK33" s="201"/>
      <c r="AL33" s="201"/>
      <c r="AM33" s="201"/>
      <c r="AN33" s="201"/>
      <c r="AO33" s="201" t="s">
        <v>50</v>
      </c>
      <c r="AP33" s="201" t="s">
        <v>1</v>
      </c>
    </row>
    <row r="34" spans="1:42">
      <c r="A34" s="193" t="s">
        <v>174</v>
      </c>
      <c r="B34" s="193" t="s">
        <v>50</v>
      </c>
      <c r="C34" s="193" t="s">
        <v>205</v>
      </c>
      <c r="D34" s="193" t="s">
        <v>45</v>
      </c>
      <c r="E34" s="193" t="s">
        <v>190</v>
      </c>
      <c r="F34" s="193"/>
      <c r="G34" s="193" t="s">
        <v>178</v>
      </c>
      <c r="H34" s="194">
        <v>43419.000011574077</v>
      </c>
      <c r="I34" s="194"/>
      <c r="J34" s="194">
        <v>43421.000011574077</v>
      </c>
      <c r="K34" s="194">
        <v>43421.000011574077</v>
      </c>
      <c r="L34" s="194"/>
      <c r="M34" s="193" t="s">
        <v>191</v>
      </c>
      <c r="N34" s="193" t="s">
        <v>45</v>
      </c>
      <c r="O34" s="195">
        <v>0</v>
      </c>
      <c r="P34" s="195"/>
      <c r="Q34" s="196"/>
      <c r="R34" s="193" t="s">
        <v>192</v>
      </c>
      <c r="S34" s="193"/>
      <c r="T34" s="193" t="s">
        <v>253</v>
      </c>
      <c r="U34" s="193" t="s">
        <v>182</v>
      </c>
      <c r="V34" s="193"/>
      <c r="W34" s="193"/>
      <c r="X34" s="193"/>
      <c r="Y34" s="194"/>
      <c r="Z34" s="194"/>
      <c r="AA34" s="197"/>
      <c r="AB34" s="198" t="str">
        <f t="shared" si="0"/>
        <v>201811</v>
      </c>
      <c r="AC34" s="199">
        <f t="shared" si="1"/>
        <v>0</v>
      </c>
      <c r="AD34" s="200" t="str">
        <f t="shared" si="7"/>
        <v>201811</v>
      </c>
      <c r="AE34" s="199">
        <f t="shared" si="5"/>
        <v>0</v>
      </c>
      <c r="AF34" s="199">
        <f t="shared" si="3"/>
        <v>0</v>
      </c>
      <c r="AG34" s="199">
        <f t="shared" si="4"/>
        <v>0</v>
      </c>
      <c r="AH34" s="199">
        <f t="shared" si="6"/>
        <v>0</v>
      </c>
      <c r="AI34" s="201"/>
      <c r="AJ34" s="201"/>
      <c r="AK34" s="201"/>
      <c r="AL34" s="201"/>
      <c r="AM34" s="201"/>
      <c r="AN34" s="201"/>
      <c r="AO34" s="201" t="s">
        <v>50</v>
      </c>
      <c r="AP34" s="201" t="s">
        <v>1</v>
      </c>
    </row>
    <row r="35" spans="1:42">
      <c r="A35" s="193" t="s">
        <v>174</v>
      </c>
      <c r="B35" s="193" t="s">
        <v>50</v>
      </c>
      <c r="C35" s="193" t="s">
        <v>205</v>
      </c>
      <c r="D35" s="193" t="s">
        <v>45</v>
      </c>
      <c r="E35" s="193" t="s">
        <v>190</v>
      </c>
      <c r="F35" s="193"/>
      <c r="G35" s="193" t="s">
        <v>178</v>
      </c>
      <c r="H35" s="194">
        <v>43419.000011574077</v>
      </c>
      <c r="I35" s="194"/>
      <c r="J35" s="194">
        <v>43421.000011574077</v>
      </c>
      <c r="K35" s="194">
        <v>43421.000011574077</v>
      </c>
      <c r="L35" s="194"/>
      <c r="M35" s="193" t="s">
        <v>191</v>
      </c>
      <c r="N35" s="193" t="s">
        <v>45</v>
      </c>
      <c r="O35" s="195">
        <v>0</v>
      </c>
      <c r="P35" s="195"/>
      <c r="Q35" s="196"/>
      <c r="R35" s="193" t="s">
        <v>192</v>
      </c>
      <c r="S35" s="193"/>
      <c r="T35" s="193" t="s">
        <v>254</v>
      </c>
      <c r="U35" s="193" t="s">
        <v>182</v>
      </c>
      <c r="V35" s="193"/>
      <c r="W35" s="193"/>
      <c r="X35" s="193"/>
      <c r="Y35" s="194"/>
      <c r="Z35" s="194"/>
      <c r="AA35" s="197"/>
      <c r="AB35" s="198" t="str">
        <f t="shared" si="0"/>
        <v>201811</v>
      </c>
      <c r="AC35" s="199">
        <f t="shared" si="1"/>
        <v>0</v>
      </c>
      <c r="AD35" s="200" t="str">
        <f t="shared" si="7"/>
        <v>201811</v>
      </c>
      <c r="AE35" s="199">
        <f t="shared" si="5"/>
        <v>0</v>
      </c>
      <c r="AF35" s="199">
        <f t="shared" si="3"/>
        <v>0</v>
      </c>
      <c r="AG35" s="199">
        <f t="shared" si="4"/>
        <v>0</v>
      </c>
      <c r="AH35" s="199">
        <f t="shared" si="6"/>
        <v>0</v>
      </c>
      <c r="AI35" s="201"/>
      <c r="AJ35" s="201"/>
      <c r="AK35" s="201"/>
      <c r="AL35" s="201"/>
      <c r="AM35" s="201"/>
      <c r="AN35" s="201"/>
      <c r="AO35" s="201" t="s">
        <v>50</v>
      </c>
      <c r="AP35" s="201" t="s">
        <v>1</v>
      </c>
    </row>
    <row r="36" spans="1:42">
      <c r="A36" s="193" t="s">
        <v>174</v>
      </c>
      <c r="B36" s="193" t="s">
        <v>50</v>
      </c>
      <c r="C36" s="193" t="s">
        <v>205</v>
      </c>
      <c r="D36" s="193" t="s">
        <v>45</v>
      </c>
      <c r="E36" s="193" t="s">
        <v>190</v>
      </c>
      <c r="F36" s="193"/>
      <c r="G36" s="193" t="s">
        <v>178</v>
      </c>
      <c r="H36" s="194">
        <v>43419.000011574077</v>
      </c>
      <c r="I36" s="194"/>
      <c r="J36" s="194">
        <v>43421.000011574077</v>
      </c>
      <c r="K36" s="194">
        <v>43421.000011574077</v>
      </c>
      <c r="L36" s="194">
        <v>43537.717048611114</v>
      </c>
      <c r="M36" s="193" t="s">
        <v>191</v>
      </c>
      <c r="N36" s="193" t="s">
        <v>45</v>
      </c>
      <c r="O36" s="195">
        <v>0</v>
      </c>
      <c r="P36" s="195"/>
      <c r="Q36" s="196"/>
      <c r="R36" s="193" t="s">
        <v>192</v>
      </c>
      <c r="S36" s="193"/>
      <c r="T36" s="193" t="s">
        <v>255</v>
      </c>
      <c r="U36" s="193" t="s">
        <v>195</v>
      </c>
      <c r="V36" s="193"/>
      <c r="W36" s="193"/>
      <c r="X36" s="193"/>
      <c r="Y36" s="194"/>
      <c r="Z36" s="194"/>
      <c r="AA36" s="197"/>
      <c r="AB36" s="198" t="str">
        <f t="shared" si="0"/>
        <v>201811</v>
      </c>
      <c r="AC36" s="199">
        <f t="shared" si="1"/>
        <v>0</v>
      </c>
      <c r="AD36" s="200" t="str">
        <f t="shared" si="7"/>
        <v>201811</v>
      </c>
      <c r="AE36" s="199" t="str">
        <f t="shared" si="5"/>
        <v>20193</v>
      </c>
      <c r="AF36" s="199">
        <f t="shared" si="3"/>
        <v>0</v>
      </c>
      <c r="AG36" s="199">
        <f t="shared" si="4"/>
        <v>0</v>
      </c>
      <c r="AH36" s="199">
        <f t="shared" si="6"/>
        <v>0</v>
      </c>
      <c r="AI36" s="201"/>
      <c r="AJ36" s="201"/>
      <c r="AK36" s="201"/>
      <c r="AL36" s="201"/>
      <c r="AM36" s="201"/>
      <c r="AN36" s="201"/>
      <c r="AO36" s="201" t="s">
        <v>50</v>
      </c>
      <c r="AP36" s="201" t="s">
        <v>1</v>
      </c>
    </row>
    <row r="37" spans="1:42">
      <c r="A37" s="193" t="s">
        <v>174</v>
      </c>
      <c r="B37" s="193" t="s">
        <v>50</v>
      </c>
      <c r="C37" s="193" t="s">
        <v>205</v>
      </c>
      <c r="D37" s="193" t="s">
        <v>45</v>
      </c>
      <c r="E37" s="193" t="s">
        <v>190</v>
      </c>
      <c r="F37" s="193"/>
      <c r="G37" s="193" t="s">
        <v>178</v>
      </c>
      <c r="H37" s="194">
        <v>43419.000011574077</v>
      </c>
      <c r="I37" s="194"/>
      <c r="J37" s="194">
        <v>43421.000011574077</v>
      </c>
      <c r="K37" s="194">
        <v>43421.000011574077</v>
      </c>
      <c r="L37" s="194"/>
      <c r="M37" s="193" t="s">
        <v>191</v>
      </c>
      <c r="N37" s="193" t="s">
        <v>45</v>
      </c>
      <c r="O37" s="195">
        <v>0</v>
      </c>
      <c r="P37" s="195"/>
      <c r="Q37" s="196"/>
      <c r="R37" s="193" t="s">
        <v>192</v>
      </c>
      <c r="S37" s="193"/>
      <c r="T37" s="193" t="s">
        <v>256</v>
      </c>
      <c r="U37" s="193" t="s">
        <v>182</v>
      </c>
      <c r="V37" s="193"/>
      <c r="W37" s="193"/>
      <c r="X37" s="193"/>
      <c r="Y37" s="194"/>
      <c r="Z37" s="194"/>
      <c r="AA37" s="197"/>
      <c r="AB37" s="198" t="str">
        <f t="shared" si="0"/>
        <v>201811</v>
      </c>
      <c r="AC37" s="199">
        <f t="shared" si="1"/>
        <v>0</v>
      </c>
      <c r="AD37" s="200" t="str">
        <f t="shared" si="7"/>
        <v>201811</v>
      </c>
      <c r="AE37" s="199">
        <f t="shared" si="5"/>
        <v>0</v>
      </c>
      <c r="AF37" s="199">
        <f t="shared" si="3"/>
        <v>0</v>
      </c>
      <c r="AG37" s="199">
        <f t="shared" si="4"/>
        <v>0</v>
      </c>
      <c r="AH37" s="199">
        <f t="shared" si="6"/>
        <v>0</v>
      </c>
      <c r="AI37" s="201"/>
      <c r="AJ37" s="201"/>
      <c r="AK37" s="201"/>
      <c r="AL37" s="201"/>
      <c r="AM37" s="201"/>
      <c r="AN37" s="201"/>
      <c r="AO37" s="201" t="s">
        <v>50</v>
      </c>
      <c r="AP37" s="201" t="s">
        <v>1</v>
      </c>
    </row>
    <row r="38" spans="1:42">
      <c r="A38" s="193" t="s">
        <v>174</v>
      </c>
      <c r="B38" s="193" t="s">
        <v>50</v>
      </c>
      <c r="C38" s="193" t="s">
        <v>205</v>
      </c>
      <c r="D38" s="193" t="s">
        <v>45</v>
      </c>
      <c r="E38" s="193" t="s">
        <v>190</v>
      </c>
      <c r="F38" s="193"/>
      <c r="G38" s="193" t="s">
        <v>178</v>
      </c>
      <c r="H38" s="194">
        <v>43419.000011574077</v>
      </c>
      <c r="I38" s="194"/>
      <c r="J38" s="194">
        <v>43421.000011574077</v>
      </c>
      <c r="K38" s="194">
        <v>43421.000011574077</v>
      </c>
      <c r="L38" s="194"/>
      <c r="M38" s="193" t="s">
        <v>191</v>
      </c>
      <c r="N38" s="193" t="s">
        <v>45</v>
      </c>
      <c r="O38" s="195">
        <v>0</v>
      </c>
      <c r="P38" s="195"/>
      <c r="Q38" s="196"/>
      <c r="R38" s="193" t="s">
        <v>192</v>
      </c>
      <c r="S38" s="193"/>
      <c r="T38" s="193" t="s">
        <v>257</v>
      </c>
      <c r="U38" s="193" t="s">
        <v>182</v>
      </c>
      <c r="V38" s="193"/>
      <c r="W38" s="193"/>
      <c r="X38" s="193"/>
      <c r="Y38" s="194"/>
      <c r="Z38" s="194"/>
      <c r="AA38" s="197"/>
      <c r="AB38" s="198" t="str">
        <f t="shared" si="0"/>
        <v>201811</v>
      </c>
      <c r="AC38" s="199">
        <f t="shared" si="1"/>
        <v>0</v>
      </c>
      <c r="AD38" s="200" t="str">
        <f t="shared" si="7"/>
        <v>201811</v>
      </c>
      <c r="AE38" s="199">
        <f t="shared" si="5"/>
        <v>0</v>
      </c>
      <c r="AF38" s="199">
        <f t="shared" si="3"/>
        <v>0</v>
      </c>
      <c r="AG38" s="199">
        <f t="shared" si="4"/>
        <v>0</v>
      </c>
      <c r="AH38" s="199">
        <f t="shared" si="6"/>
        <v>0</v>
      </c>
      <c r="AI38" s="201"/>
      <c r="AJ38" s="201"/>
      <c r="AK38" s="201"/>
      <c r="AL38" s="201"/>
      <c r="AM38" s="201"/>
      <c r="AN38" s="201"/>
      <c r="AO38" s="201" t="s">
        <v>50</v>
      </c>
      <c r="AP38" s="201" t="s">
        <v>1</v>
      </c>
    </row>
    <row r="39" spans="1:42">
      <c r="A39" s="193" t="s">
        <v>174</v>
      </c>
      <c r="B39" s="193" t="s">
        <v>50</v>
      </c>
      <c r="C39" s="193" t="s">
        <v>205</v>
      </c>
      <c r="D39" s="193" t="s">
        <v>45</v>
      </c>
      <c r="E39" s="193" t="s">
        <v>190</v>
      </c>
      <c r="F39" s="193"/>
      <c r="G39" s="193" t="s">
        <v>178</v>
      </c>
      <c r="H39" s="194">
        <v>43419.000011574077</v>
      </c>
      <c r="I39" s="194"/>
      <c r="J39" s="194">
        <v>43421.000011574077</v>
      </c>
      <c r="K39" s="194">
        <v>43421.000011574077</v>
      </c>
      <c r="L39" s="194"/>
      <c r="M39" s="193" t="s">
        <v>191</v>
      </c>
      <c r="N39" s="193" t="s">
        <v>45</v>
      </c>
      <c r="O39" s="195">
        <v>0</v>
      </c>
      <c r="P39" s="195"/>
      <c r="Q39" s="196"/>
      <c r="R39" s="193" t="s">
        <v>192</v>
      </c>
      <c r="S39" s="193"/>
      <c r="T39" s="193" t="s">
        <v>258</v>
      </c>
      <c r="U39" s="193" t="s">
        <v>182</v>
      </c>
      <c r="V39" s="193"/>
      <c r="W39" s="193"/>
      <c r="X39" s="193"/>
      <c r="Y39" s="194"/>
      <c r="Z39" s="194"/>
      <c r="AA39" s="197"/>
      <c r="AB39" s="198" t="str">
        <f t="shared" si="0"/>
        <v>201811</v>
      </c>
      <c r="AC39" s="199">
        <f t="shared" si="1"/>
        <v>0</v>
      </c>
      <c r="AD39" s="200" t="str">
        <f t="shared" si="7"/>
        <v>201811</v>
      </c>
      <c r="AE39" s="199">
        <f t="shared" si="5"/>
        <v>0</v>
      </c>
      <c r="AF39" s="199">
        <f t="shared" si="3"/>
        <v>0</v>
      </c>
      <c r="AG39" s="199">
        <f t="shared" si="4"/>
        <v>0</v>
      </c>
      <c r="AH39" s="199">
        <f t="shared" si="6"/>
        <v>0</v>
      </c>
      <c r="AI39" s="201"/>
      <c r="AJ39" s="201"/>
      <c r="AK39" s="201"/>
      <c r="AL39" s="201"/>
      <c r="AM39" s="201"/>
      <c r="AN39" s="201"/>
      <c r="AO39" s="201" t="s">
        <v>50</v>
      </c>
      <c r="AP39" s="201" t="s">
        <v>1</v>
      </c>
    </row>
    <row r="40" spans="1:42">
      <c r="A40" s="193" t="s">
        <v>174</v>
      </c>
      <c r="B40" s="193" t="s">
        <v>50</v>
      </c>
      <c r="C40" s="193" t="s">
        <v>205</v>
      </c>
      <c r="D40" s="193" t="s">
        <v>45</v>
      </c>
      <c r="E40" s="193" t="s">
        <v>190</v>
      </c>
      <c r="F40" s="193"/>
      <c r="G40" s="193" t="s">
        <v>178</v>
      </c>
      <c r="H40" s="194">
        <v>43419.000011574077</v>
      </c>
      <c r="I40" s="194"/>
      <c r="J40" s="194">
        <v>43421.000011574077</v>
      </c>
      <c r="K40" s="194">
        <v>43421.000011574077</v>
      </c>
      <c r="L40" s="194"/>
      <c r="M40" s="193" t="s">
        <v>191</v>
      </c>
      <c r="N40" s="193" t="s">
        <v>45</v>
      </c>
      <c r="O40" s="195">
        <v>0</v>
      </c>
      <c r="P40" s="195"/>
      <c r="Q40" s="196"/>
      <c r="R40" s="193" t="s">
        <v>192</v>
      </c>
      <c r="S40" s="193"/>
      <c r="T40" s="193" t="s">
        <v>259</v>
      </c>
      <c r="U40" s="193" t="s">
        <v>182</v>
      </c>
      <c r="V40" s="193"/>
      <c r="W40" s="193"/>
      <c r="X40" s="193"/>
      <c r="Y40" s="194"/>
      <c r="Z40" s="194"/>
      <c r="AA40" s="197"/>
      <c r="AB40" s="198" t="str">
        <f t="shared" si="0"/>
        <v>201811</v>
      </c>
      <c r="AC40" s="199">
        <f t="shared" si="1"/>
        <v>0</v>
      </c>
      <c r="AD40" s="200" t="str">
        <f t="shared" si="7"/>
        <v>201811</v>
      </c>
      <c r="AE40" s="199">
        <f t="shared" si="5"/>
        <v>0</v>
      </c>
      <c r="AF40" s="199">
        <f t="shared" si="3"/>
        <v>0</v>
      </c>
      <c r="AG40" s="199">
        <f t="shared" si="4"/>
        <v>0</v>
      </c>
      <c r="AH40" s="199">
        <f t="shared" si="6"/>
        <v>0</v>
      </c>
      <c r="AI40" s="201"/>
      <c r="AJ40" s="201"/>
      <c r="AK40" s="201"/>
      <c r="AL40" s="201"/>
      <c r="AM40" s="201"/>
      <c r="AN40" s="201"/>
      <c r="AO40" s="201" t="s">
        <v>50</v>
      </c>
      <c r="AP40" s="201" t="s">
        <v>1</v>
      </c>
    </row>
    <row r="41" spans="1:42">
      <c r="A41" s="193" t="s">
        <v>174</v>
      </c>
      <c r="B41" s="193" t="s">
        <v>48</v>
      </c>
      <c r="C41" s="193" t="s">
        <v>55</v>
      </c>
      <c r="D41" s="193" t="s">
        <v>260</v>
      </c>
      <c r="E41" s="193" t="s">
        <v>261</v>
      </c>
      <c r="F41" s="193"/>
      <c r="G41" s="193" t="s">
        <v>178</v>
      </c>
      <c r="H41" s="194">
        <v>43420.000011574077</v>
      </c>
      <c r="I41" s="194"/>
      <c r="J41" s="194">
        <v>43420.000011574077</v>
      </c>
      <c r="K41" s="194">
        <v>43420.000011574077</v>
      </c>
      <c r="L41" s="194"/>
      <c r="M41" s="193" t="s">
        <v>187</v>
      </c>
      <c r="N41" s="193" t="s">
        <v>43</v>
      </c>
      <c r="O41" s="195">
        <v>80</v>
      </c>
      <c r="P41" s="195"/>
      <c r="Q41" s="196"/>
      <c r="R41" s="193" t="s">
        <v>262</v>
      </c>
      <c r="S41" s="193"/>
      <c r="T41" s="193" t="s">
        <v>263</v>
      </c>
      <c r="U41" s="193" t="s">
        <v>182</v>
      </c>
      <c r="V41" s="193"/>
      <c r="W41" s="193"/>
      <c r="X41" s="193"/>
      <c r="Y41" s="194"/>
      <c r="Z41" s="194"/>
      <c r="AA41" s="197"/>
      <c r="AB41" s="198" t="str">
        <f t="shared" si="0"/>
        <v>201811</v>
      </c>
      <c r="AC41" s="199">
        <f t="shared" si="1"/>
        <v>0</v>
      </c>
      <c r="AD41" s="200" t="str">
        <f t="shared" si="7"/>
        <v>201811</v>
      </c>
      <c r="AE41" s="199">
        <f t="shared" si="5"/>
        <v>0</v>
      </c>
      <c r="AF41" s="199">
        <f t="shared" si="3"/>
        <v>0</v>
      </c>
      <c r="AG41" s="199">
        <f t="shared" si="4"/>
        <v>0</v>
      </c>
      <c r="AH41" s="199">
        <f t="shared" si="6"/>
        <v>0</v>
      </c>
      <c r="AI41" s="201"/>
      <c r="AJ41" s="201"/>
      <c r="AK41" s="201"/>
      <c r="AL41" s="201"/>
      <c r="AM41" s="201"/>
      <c r="AN41" s="201"/>
      <c r="AO41" s="201" t="s">
        <v>48</v>
      </c>
      <c r="AP41" s="201" t="s">
        <v>55</v>
      </c>
    </row>
    <row r="42" spans="1:42">
      <c r="A42" s="193" t="s">
        <v>174</v>
      </c>
      <c r="B42" s="193" t="s">
        <v>50</v>
      </c>
      <c r="C42" s="193" t="s">
        <v>205</v>
      </c>
      <c r="D42" s="193" t="s">
        <v>43</v>
      </c>
      <c r="E42" s="193" t="s">
        <v>220</v>
      </c>
      <c r="F42" s="193"/>
      <c r="G42" s="193" t="s">
        <v>178</v>
      </c>
      <c r="H42" s="194">
        <v>43423.000011574077</v>
      </c>
      <c r="I42" s="194"/>
      <c r="J42" s="194">
        <v>43425.000011574077</v>
      </c>
      <c r="K42" s="194">
        <v>43425.000011574077</v>
      </c>
      <c r="L42" s="194"/>
      <c r="M42" s="193" t="s">
        <v>187</v>
      </c>
      <c r="N42" s="193" t="s">
        <v>43</v>
      </c>
      <c r="O42" s="195">
        <v>0</v>
      </c>
      <c r="P42" s="195"/>
      <c r="Q42" s="196"/>
      <c r="R42" s="193" t="s">
        <v>218</v>
      </c>
      <c r="S42" s="193"/>
      <c r="T42" s="193" t="s">
        <v>264</v>
      </c>
      <c r="U42" s="193" t="s">
        <v>182</v>
      </c>
      <c r="V42" s="193"/>
      <c r="W42" s="193"/>
      <c r="X42" s="193"/>
      <c r="Y42" s="194"/>
      <c r="Z42" s="194"/>
      <c r="AA42" s="197"/>
      <c r="AB42" s="198" t="str">
        <f t="shared" si="0"/>
        <v>201811</v>
      </c>
      <c r="AC42" s="199">
        <f t="shared" si="1"/>
        <v>0</v>
      </c>
      <c r="AD42" s="200" t="str">
        <f t="shared" si="7"/>
        <v>201811</v>
      </c>
      <c r="AE42" s="199">
        <f t="shared" si="5"/>
        <v>0</v>
      </c>
      <c r="AF42" s="199">
        <f t="shared" si="3"/>
        <v>0</v>
      </c>
      <c r="AG42" s="199">
        <f t="shared" si="4"/>
        <v>0</v>
      </c>
      <c r="AH42" s="199">
        <f t="shared" si="6"/>
        <v>0</v>
      </c>
      <c r="AI42" s="201"/>
      <c r="AJ42" s="201"/>
      <c r="AK42" s="201"/>
      <c r="AL42" s="201"/>
      <c r="AM42" s="201"/>
      <c r="AN42" s="201"/>
      <c r="AO42" s="201" t="s">
        <v>50</v>
      </c>
      <c r="AP42" s="201" t="s">
        <v>1</v>
      </c>
    </row>
    <row r="43" spans="1:42">
      <c r="A43" s="193" t="s">
        <v>174</v>
      </c>
      <c r="B43" s="193" t="s">
        <v>50</v>
      </c>
      <c r="C43" s="193" t="s">
        <v>205</v>
      </c>
      <c r="D43" s="193" t="s">
        <v>43</v>
      </c>
      <c r="E43" s="193" t="s">
        <v>220</v>
      </c>
      <c r="F43" s="193"/>
      <c r="G43" s="193" t="s">
        <v>178</v>
      </c>
      <c r="H43" s="194">
        <v>43423.000011574077</v>
      </c>
      <c r="I43" s="194"/>
      <c r="J43" s="194">
        <v>43425.000011574077</v>
      </c>
      <c r="K43" s="194">
        <v>43425.000011574077</v>
      </c>
      <c r="L43" s="194"/>
      <c r="M43" s="193" t="s">
        <v>187</v>
      </c>
      <c r="N43" s="193" t="s">
        <v>43</v>
      </c>
      <c r="O43" s="195">
        <v>0</v>
      </c>
      <c r="P43" s="195"/>
      <c r="Q43" s="196"/>
      <c r="R43" s="193" t="s">
        <v>218</v>
      </c>
      <c r="S43" s="193"/>
      <c r="T43" s="193" t="s">
        <v>265</v>
      </c>
      <c r="U43" s="193" t="s">
        <v>182</v>
      </c>
      <c r="V43" s="193"/>
      <c r="W43" s="193"/>
      <c r="X43" s="193"/>
      <c r="Y43" s="194"/>
      <c r="Z43" s="194"/>
      <c r="AA43" s="197"/>
      <c r="AB43" s="198" t="str">
        <f t="shared" si="0"/>
        <v>201811</v>
      </c>
      <c r="AC43" s="199">
        <f t="shared" si="1"/>
        <v>0</v>
      </c>
      <c r="AD43" s="200" t="str">
        <f t="shared" si="7"/>
        <v>201811</v>
      </c>
      <c r="AE43" s="199">
        <f t="shared" si="5"/>
        <v>0</v>
      </c>
      <c r="AF43" s="199">
        <f t="shared" si="3"/>
        <v>0</v>
      </c>
      <c r="AG43" s="199">
        <f t="shared" si="4"/>
        <v>0</v>
      </c>
      <c r="AH43" s="199">
        <f t="shared" si="6"/>
        <v>0</v>
      </c>
      <c r="AI43" s="201"/>
      <c r="AJ43" s="201"/>
      <c r="AK43" s="201"/>
      <c r="AL43" s="201"/>
      <c r="AM43" s="201"/>
      <c r="AN43" s="201"/>
      <c r="AO43" s="201" t="s">
        <v>50</v>
      </c>
      <c r="AP43" s="201" t="s">
        <v>1</v>
      </c>
    </row>
    <row r="44" spans="1:42">
      <c r="A44" s="193" t="s">
        <v>174</v>
      </c>
      <c r="B44" s="193" t="s">
        <v>50</v>
      </c>
      <c r="C44" s="193" t="s">
        <v>205</v>
      </c>
      <c r="D44" s="193" t="s">
        <v>43</v>
      </c>
      <c r="E44" s="193" t="s">
        <v>220</v>
      </c>
      <c r="F44" s="193"/>
      <c r="G44" s="193" t="s">
        <v>178</v>
      </c>
      <c r="H44" s="194">
        <v>43423.000011574077</v>
      </c>
      <c r="I44" s="194"/>
      <c r="J44" s="194">
        <v>43425.000011574077</v>
      </c>
      <c r="K44" s="194">
        <v>43425.000011574077</v>
      </c>
      <c r="L44" s="194"/>
      <c r="M44" s="193" t="s">
        <v>187</v>
      </c>
      <c r="N44" s="193" t="s">
        <v>43</v>
      </c>
      <c r="O44" s="195">
        <v>0</v>
      </c>
      <c r="P44" s="195"/>
      <c r="Q44" s="196"/>
      <c r="R44" s="193" t="s">
        <v>218</v>
      </c>
      <c r="S44" s="193"/>
      <c r="T44" s="193" t="s">
        <v>266</v>
      </c>
      <c r="U44" s="193" t="s">
        <v>182</v>
      </c>
      <c r="V44" s="193"/>
      <c r="W44" s="193"/>
      <c r="X44" s="193"/>
      <c r="Y44" s="194"/>
      <c r="Z44" s="194"/>
      <c r="AA44" s="197"/>
      <c r="AB44" s="198" t="str">
        <f t="shared" si="0"/>
        <v>201811</v>
      </c>
      <c r="AC44" s="199">
        <f t="shared" si="1"/>
        <v>0</v>
      </c>
      <c r="AD44" s="200" t="str">
        <f t="shared" si="7"/>
        <v>201811</v>
      </c>
      <c r="AE44" s="199">
        <f t="shared" si="5"/>
        <v>0</v>
      </c>
      <c r="AF44" s="199">
        <f t="shared" si="3"/>
        <v>0</v>
      </c>
      <c r="AG44" s="199">
        <f t="shared" si="4"/>
        <v>0</v>
      </c>
      <c r="AH44" s="199">
        <f t="shared" si="6"/>
        <v>0</v>
      </c>
      <c r="AI44" s="201"/>
      <c r="AJ44" s="201"/>
      <c r="AK44" s="201"/>
      <c r="AL44" s="201"/>
      <c r="AM44" s="201"/>
      <c r="AN44" s="201"/>
      <c r="AO44" s="201" t="s">
        <v>50</v>
      </c>
      <c r="AP44" s="201" t="s">
        <v>1</v>
      </c>
    </row>
    <row r="45" spans="1:42">
      <c r="A45" s="193" t="s">
        <v>174</v>
      </c>
      <c r="B45" s="193" t="s">
        <v>50</v>
      </c>
      <c r="C45" s="193" t="s">
        <v>205</v>
      </c>
      <c r="D45" s="193" t="s">
        <v>43</v>
      </c>
      <c r="E45" s="193" t="s">
        <v>220</v>
      </c>
      <c r="F45" s="193"/>
      <c r="G45" s="193" t="s">
        <v>178</v>
      </c>
      <c r="H45" s="194">
        <v>43423.000011574077</v>
      </c>
      <c r="I45" s="194"/>
      <c r="J45" s="194">
        <v>43425.000011574077</v>
      </c>
      <c r="K45" s="194">
        <v>43425.000011574077</v>
      </c>
      <c r="L45" s="194"/>
      <c r="M45" s="193" t="s">
        <v>187</v>
      </c>
      <c r="N45" s="193" t="s">
        <v>43</v>
      </c>
      <c r="O45" s="195">
        <v>0</v>
      </c>
      <c r="P45" s="195"/>
      <c r="Q45" s="196"/>
      <c r="R45" s="193" t="s">
        <v>218</v>
      </c>
      <c r="S45" s="193"/>
      <c r="T45" s="193" t="s">
        <v>267</v>
      </c>
      <c r="U45" s="193" t="s">
        <v>182</v>
      </c>
      <c r="V45" s="193"/>
      <c r="W45" s="193"/>
      <c r="X45" s="193"/>
      <c r="Y45" s="194"/>
      <c r="Z45" s="194"/>
      <c r="AA45" s="197"/>
      <c r="AB45" s="198" t="str">
        <f t="shared" si="0"/>
        <v>201811</v>
      </c>
      <c r="AC45" s="199">
        <f t="shared" si="1"/>
        <v>0</v>
      </c>
      <c r="AD45" s="200" t="str">
        <f t="shared" si="7"/>
        <v>201811</v>
      </c>
      <c r="AE45" s="199">
        <f t="shared" si="5"/>
        <v>0</v>
      </c>
      <c r="AF45" s="199">
        <f t="shared" si="3"/>
        <v>0</v>
      </c>
      <c r="AG45" s="199">
        <f t="shared" si="4"/>
        <v>0</v>
      </c>
      <c r="AH45" s="199">
        <f t="shared" si="6"/>
        <v>0</v>
      </c>
      <c r="AI45" s="201"/>
      <c r="AJ45" s="201"/>
      <c r="AK45" s="201"/>
      <c r="AL45" s="201"/>
      <c r="AM45" s="201"/>
      <c r="AN45" s="201"/>
      <c r="AO45" s="201" t="s">
        <v>50</v>
      </c>
      <c r="AP45" s="201" t="s">
        <v>1</v>
      </c>
    </row>
    <row r="46" spans="1:42">
      <c r="A46" s="193" t="s">
        <v>174</v>
      </c>
      <c r="B46" s="193" t="s">
        <v>50</v>
      </c>
      <c r="C46" s="193" t="s">
        <v>205</v>
      </c>
      <c r="D46" s="193" t="s">
        <v>43</v>
      </c>
      <c r="E46" s="193" t="s">
        <v>220</v>
      </c>
      <c r="F46" s="193"/>
      <c r="G46" s="193" t="s">
        <v>178</v>
      </c>
      <c r="H46" s="194">
        <v>43423.000011574077</v>
      </c>
      <c r="I46" s="194"/>
      <c r="J46" s="194">
        <v>43425.000011574077</v>
      </c>
      <c r="K46" s="194">
        <v>43425.000011574077</v>
      </c>
      <c r="L46" s="194"/>
      <c r="M46" s="193" t="s">
        <v>187</v>
      </c>
      <c r="N46" s="193" t="s">
        <v>43</v>
      </c>
      <c r="O46" s="195">
        <v>0</v>
      </c>
      <c r="P46" s="195"/>
      <c r="Q46" s="196"/>
      <c r="R46" s="193" t="s">
        <v>218</v>
      </c>
      <c r="S46" s="193"/>
      <c r="T46" s="193" t="s">
        <v>268</v>
      </c>
      <c r="U46" s="193" t="s">
        <v>182</v>
      </c>
      <c r="V46" s="193"/>
      <c r="W46" s="193"/>
      <c r="X46" s="193"/>
      <c r="Y46" s="194"/>
      <c r="Z46" s="194"/>
      <c r="AA46" s="197"/>
      <c r="AB46" s="198" t="str">
        <f t="shared" si="0"/>
        <v>201811</v>
      </c>
      <c r="AC46" s="199">
        <f t="shared" si="1"/>
        <v>0</v>
      </c>
      <c r="AD46" s="200" t="str">
        <f t="shared" si="7"/>
        <v>201811</v>
      </c>
      <c r="AE46" s="199">
        <f t="shared" si="5"/>
        <v>0</v>
      </c>
      <c r="AF46" s="199">
        <f t="shared" si="3"/>
        <v>0</v>
      </c>
      <c r="AG46" s="199">
        <f t="shared" si="4"/>
        <v>0</v>
      </c>
      <c r="AH46" s="199">
        <f t="shared" si="6"/>
        <v>0</v>
      </c>
      <c r="AI46" s="201"/>
      <c r="AJ46" s="201"/>
      <c r="AK46" s="201"/>
      <c r="AL46" s="201"/>
      <c r="AM46" s="201"/>
      <c r="AN46" s="201"/>
      <c r="AO46" s="201" t="s">
        <v>50</v>
      </c>
      <c r="AP46" s="201" t="s">
        <v>1</v>
      </c>
    </row>
    <row r="47" spans="1:42">
      <c r="A47" s="193" t="s">
        <v>174</v>
      </c>
      <c r="B47" s="193" t="s">
        <v>50</v>
      </c>
      <c r="C47" s="193" t="s">
        <v>205</v>
      </c>
      <c r="D47" s="193" t="s">
        <v>43</v>
      </c>
      <c r="E47" s="193" t="s">
        <v>220</v>
      </c>
      <c r="F47" s="193"/>
      <c r="G47" s="193" t="s">
        <v>178</v>
      </c>
      <c r="H47" s="194">
        <v>43423.000011574077</v>
      </c>
      <c r="I47" s="194"/>
      <c r="J47" s="194">
        <v>43425.000011574077</v>
      </c>
      <c r="K47" s="194">
        <v>43425.000011574077</v>
      </c>
      <c r="L47" s="194"/>
      <c r="M47" s="193" t="s">
        <v>187</v>
      </c>
      <c r="N47" s="193" t="s">
        <v>43</v>
      </c>
      <c r="O47" s="195">
        <v>0</v>
      </c>
      <c r="P47" s="195"/>
      <c r="Q47" s="196"/>
      <c r="R47" s="193" t="s">
        <v>218</v>
      </c>
      <c r="S47" s="193"/>
      <c r="T47" s="193" t="s">
        <v>269</v>
      </c>
      <c r="U47" s="193" t="s">
        <v>182</v>
      </c>
      <c r="V47" s="193"/>
      <c r="W47" s="193"/>
      <c r="X47" s="193"/>
      <c r="Y47" s="194"/>
      <c r="Z47" s="194"/>
      <c r="AA47" s="197"/>
      <c r="AB47" s="198" t="str">
        <f t="shared" si="0"/>
        <v>201811</v>
      </c>
      <c r="AC47" s="199">
        <f t="shared" si="1"/>
        <v>0</v>
      </c>
      <c r="AD47" s="200" t="str">
        <f t="shared" si="7"/>
        <v>201811</v>
      </c>
      <c r="AE47" s="199">
        <f t="shared" si="5"/>
        <v>0</v>
      </c>
      <c r="AF47" s="199">
        <f t="shared" si="3"/>
        <v>0</v>
      </c>
      <c r="AG47" s="199">
        <f t="shared" si="4"/>
        <v>0</v>
      </c>
      <c r="AH47" s="199">
        <f t="shared" si="6"/>
        <v>0</v>
      </c>
      <c r="AI47" s="201"/>
      <c r="AJ47" s="201"/>
      <c r="AK47" s="201"/>
      <c r="AL47" s="201"/>
      <c r="AM47" s="201"/>
      <c r="AN47" s="201"/>
      <c r="AO47" s="201" t="s">
        <v>50</v>
      </c>
      <c r="AP47" s="201" t="s">
        <v>1</v>
      </c>
    </row>
    <row r="48" spans="1:42">
      <c r="A48" s="193" t="s">
        <v>174</v>
      </c>
      <c r="B48" s="193" t="s">
        <v>50</v>
      </c>
      <c r="C48" s="193" t="s">
        <v>205</v>
      </c>
      <c r="D48" s="193" t="s">
        <v>43</v>
      </c>
      <c r="E48" s="193" t="s">
        <v>220</v>
      </c>
      <c r="F48" s="193"/>
      <c r="G48" s="193" t="s">
        <v>178</v>
      </c>
      <c r="H48" s="194">
        <v>43423.000011574077</v>
      </c>
      <c r="I48" s="194"/>
      <c r="J48" s="194">
        <v>43426.000011574077</v>
      </c>
      <c r="K48" s="194">
        <v>43426.000011574077</v>
      </c>
      <c r="L48" s="194"/>
      <c r="M48" s="193" t="s">
        <v>187</v>
      </c>
      <c r="N48" s="193" t="s">
        <v>43</v>
      </c>
      <c r="O48" s="195">
        <v>0</v>
      </c>
      <c r="P48" s="195"/>
      <c r="Q48" s="196"/>
      <c r="R48" s="193" t="s">
        <v>218</v>
      </c>
      <c r="S48" s="193"/>
      <c r="T48" s="193" t="s">
        <v>270</v>
      </c>
      <c r="U48" s="193" t="s">
        <v>182</v>
      </c>
      <c r="V48" s="193"/>
      <c r="W48" s="193"/>
      <c r="X48" s="193"/>
      <c r="Y48" s="194"/>
      <c r="Z48" s="194"/>
      <c r="AA48" s="197"/>
      <c r="AB48" s="198" t="str">
        <f t="shared" si="0"/>
        <v>201811</v>
      </c>
      <c r="AC48" s="199">
        <f t="shared" si="1"/>
        <v>0</v>
      </c>
      <c r="AD48" s="200" t="str">
        <f t="shared" si="7"/>
        <v>201811</v>
      </c>
      <c r="AE48" s="199">
        <f t="shared" si="5"/>
        <v>0</v>
      </c>
      <c r="AF48" s="199">
        <f t="shared" si="3"/>
        <v>0</v>
      </c>
      <c r="AG48" s="199">
        <f t="shared" si="4"/>
        <v>0</v>
      </c>
      <c r="AH48" s="199">
        <f t="shared" si="6"/>
        <v>0</v>
      </c>
      <c r="AI48" s="201"/>
      <c r="AJ48" s="201"/>
      <c r="AK48" s="201"/>
      <c r="AL48" s="201"/>
      <c r="AM48" s="201"/>
      <c r="AN48" s="201"/>
      <c r="AO48" s="201" t="s">
        <v>50</v>
      </c>
      <c r="AP48" s="201" t="s">
        <v>1</v>
      </c>
    </row>
    <row r="49" spans="1:42">
      <c r="A49" s="193" t="s">
        <v>174</v>
      </c>
      <c r="B49" s="193" t="s">
        <v>50</v>
      </c>
      <c r="C49" s="193" t="s">
        <v>205</v>
      </c>
      <c r="D49" s="193" t="s">
        <v>43</v>
      </c>
      <c r="E49" s="193" t="s">
        <v>220</v>
      </c>
      <c r="F49" s="193"/>
      <c r="G49" s="193" t="s">
        <v>178</v>
      </c>
      <c r="H49" s="194">
        <v>43423.000011574077</v>
      </c>
      <c r="I49" s="194"/>
      <c r="J49" s="194">
        <v>43425.000011574077</v>
      </c>
      <c r="K49" s="194">
        <v>43425.000011574077</v>
      </c>
      <c r="L49" s="194"/>
      <c r="M49" s="193" t="s">
        <v>187</v>
      </c>
      <c r="N49" s="193" t="s">
        <v>43</v>
      </c>
      <c r="O49" s="195">
        <v>0</v>
      </c>
      <c r="P49" s="195"/>
      <c r="Q49" s="196"/>
      <c r="R49" s="193" t="s">
        <v>218</v>
      </c>
      <c r="S49" s="193"/>
      <c r="T49" s="193" t="s">
        <v>271</v>
      </c>
      <c r="U49" s="193" t="s">
        <v>182</v>
      </c>
      <c r="V49" s="193"/>
      <c r="W49" s="193"/>
      <c r="X49" s="193"/>
      <c r="Y49" s="194"/>
      <c r="Z49" s="194"/>
      <c r="AA49" s="197"/>
      <c r="AB49" s="198" t="str">
        <f t="shared" si="0"/>
        <v>201811</v>
      </c>
      <c r="AC49" s="199">
        <f t="shared" si="1"/>
        <v>0</v>
      </c>
      <c r="AD49" s="200" t="str">
        <f t="shared" si="7"/>
        <v>201811</v>
      </c>
      <c r="AE49" s="199">
        <f t="shared" si="5"/>
        <v>0</v>
      </c>
      <c r="AF49" s="199">
        <f t="shared" si="3"/>
        <v>0</v>
      </c>
      <c r="AG49" s="199">
        <f t="shared" si="4"/>
        <v>0</v>
      </c>
      <c r="AH49" s="199">
        <f t="shared" si="6"/>
        <v>0</v>
      </c>
      <c r="AI49" s="201"/>
      <c r="AJ49" s="201"/>
      <c r="AK49" s="201"/>
      <c r="AL49" s="201"/>
      <c r="AM49" s="201"/>
      <c r="AN49" s="201"/>
      <c r="AO49" s="201" t="s">
        <v>50</v>
      </c>
      <c r="AP49" s="201" t="s">
        <v>1</v>
      </c>
    </row>
    <row r="50" spans="1:42">
      <c r="A50" s="193" t="s">
        <v>174</v>
      </c>
      <c r="B50" s="193" t="s">
        <v>50</v>
      </c>
      <c r="C50" s="193" t="s">
        <v>205</v>
      </c>
      <c r="D50" s="193" t="s">
        <v>43</v>
      </c>
      <c r="E50" s="193" t="s">
        <v>220</v>
      </c>
      <c r="F50" s="193"/>
      <c r="G50" s="193" t="s">
        <v>178</v>
      </c>
      <c r="H50" s="194">
        <v>43423.000011574077</v>
      </c>
      <c r="I50" s="194"/>
      <c r="J50" s="194">
        <v>43425.000011574077</v>
      </c>
      <c r="K50" s="194">
        <v>43425.000011574077</v>
      </c>
      <c r="L50" s="194"/>
      <c r="M50" s="193" t="s">
        <v>187</v>
      </c>
      <c r="N50" s="193" t="s">
        <v>43</v>
      </c>
      <c r="O50" s="195">
        <v>0</v>
      </c>
      <c r="P50" s="195"/>
      <c r="Q50" s="196"/>
      <c r="R50" s="193" t="s">
        <v>218</v>
      </c>
      <c r="S50" s="193"/>
      <c r="T50" s="193" t="s">
        <v>272</v>
      </c>
      <c r="U50" s="193" t="s">
        <v>182</v>
      </c>
      <c r="V50" s="193"/>
      <c r="W50" s="193"/>
      <c r="X50" s="193"/>
      <c r="Y50" s="194"/>
      <c r="Z50" s="194"/>
      <c r="AA50" s="197"/>
      <c r="AB50" s="198" t="str">
        <f t="shared" si="0"/>
        <v>201811</v>
      </c>
      <c r="AC50" s="199">
        <f t="shared" si="1"/>
        <v>0</v>
      </c>
      <c r="AD50" s="200" t="str">
        <f t="shared" si="7"/>
        <v>201811</v>
      </c>
      <c r="AE50" s="199">
        <f t="shared" si="5"/>
        <v>0</v>
      </c>
      <c r="AF50" s="199">
        <f t="shared" si="3"/>
        <v>0</v>
      </c>
      <c r="AG50" s="199">
        <f t="shared" si="4"/>
        <v>0</v>
      </c>
      <c r="AH50" s="199">
        <f t="shared" si="6"/>
        <v>0</v>
      </c>
      <c r="AI50" s="201"/>
      <c r="AJ50" s="201"/>
      <c r="AK50" s="201"/>
      <c r="AL50" s="201"/>
      <c r="AM50" s="201"/>
      <c r="AN50" s="201"/>
      <c r="AO50" s="201" t="s">
        <v>50</v>
      </c>
      <c r="AP50" s="201" t="s">
        <v>1</v>
      </c>
    </row>
    <row r="51" spans="1:42">
      <c r="A51" s="193" t="s">
        <v>174</v>
      </c>
      <c r="B51" s="193" t="s">
        <v>50</v>
      </c>
      <c r="C51" s="193" t="s">
        <v>205</v>
      </c>
      <c r="D51" s="193" t="s">
        <v>43</v>
      </c>
      <c r="E51" s="193" t="s">
        <v>220</v>
      </c>
      <c r="F51" s="193"/>
      <c r="G51" s="193" t="s">
        <v>178</v>
      </c>
      <c r="H51" s="194">
        <v>43423.000011574077</v>
      </c>
      <c r="I51" s="194"/>
      <c r="J51" s="194">
        <v>43425.000011574077</v>
      </c>
      <c r="K51" s="194">
        <v>43425.000011574077</v>
      </c>
      <c r="L51" s="194"/>
      <c r="M51" s="193" t="s">
        <v>187</v>
      </c>
      <c r="N51" s="193" t="s">
        <v>43</v>
      </c>
      <c r="O51" s="195">
        <v>0</v>
      </c>
      <c r="P51" s="195"/>
      <c r="Q51" s="196"/>
      <c r="R51" s="193" t="s">
        <v>218</v>
      </c>
      <c r="S51" s="193"/>
      <c r="T51" s="193" t="s">
        <v>273</v>
      </c>
      <c r="U51" s="193" t="s">
        <v>182</v>
      </c>
      <c r="V51" s="193"/>
      <c r="W51" s="193"/>
      <c r="X51" s="193"/>
      <c r="Y51" s="194"/>
      <c r="Z51" s="194"/>
      <c r="AA51" s="197"/>
      <c r="AB51" s="198" t="str">
        <f t="shared" si="0"/>
        <v>201811</v>
      </c>
      <c r="AC51" s="199">
        <f t="shared" si="1"/>
        <v>0</v>
      </c>
      <c r="AD51" s="200" t="str">
        <f t="shared" si="7"/>
        <v>201811</v>
      </c>
      <c r="AE51" s="199">
        <f t="shared" si="5"/>
        <v>0</v>
      </c>
      <c r="AF51" s="199">
        <f t="shared" si="3"/>
        <v>0</v>
      </c>
      <c r="AG51" s="199">
        <f t="shared" si="4"/>
        <v>0</v>
      </c>
      <c r="AH51" s="199">
        <f t="shared" si="6"/>
        <v>0</v>
      </c>
      <c r="AI51" s="201"/>
      <c r="AJ51" s="201"/>
      <c r="AK51" s="201"/>
      <c r="AL51" s="201"/>
      <c r="AM51" s="201"/>
      <c r="AN51" s="201"/>
      <c r="AO51" s="201" t="s">
        <v>50</v>
      </c>
      <c r="AP51" s="201" t="s">
        <v>1</v>
      </c>
    </row>
    <row r="52" spans="1:42">
      <c r="A52" s="193" t="s">
        <v>174</v>
      </c>
      <c r="B52" s="193" t="s">
        <v>61</v>
      </c>
      <c r="C52" s="193" t="s">
        <v>184</v>
      </c>
      <c r="D52" s="193" t="s">
        <v>176</v>
      </c>
      <c r="E52" s="193" t="s">
        <v>177</v>
      </c>
      <c r="F52" s="193"/>
      <c r="G52" s="193" t="s">
        <v>197</v>
      </c>
      <c r="H52" s="194">
        <v>43424.000011574077</v>
      </c>
      <c r="I52" s="194"/>
      <c r="J52" s="194">
        <v>43486.000011574077</v>
      </c>
      <c r="K52" s="194">
        <v>43486.607164351852</v>
      </c>
      <c r="L52" s="194"/>
      <c r="M52" s="193" t="s">
        <v>179</v>
      </c>
      <c r="N52" s="193"/>
      <c r="O52" s="195">
        <v>15</v>
      </c>
      <c r="P52" s="195"/>
      <c r="Q52" s="196"/>
      <c r="R52" s="193" t="s">
        <v>180</v>
      </c>
      <c r="S52" s="193"/>
      <c r="T52" s="193" t="s">
        <v>274</v>
      </c>
      <c r="U52" s="193" t="s">
        <v>275</v>
      </c>
      <c r="V52" s="193"/>
      <c r="W52" s="193"/>
      <c r="X52" s="193"/>
      <c r="Y52" s="194"/>
      <c r="Z52" s="194"/>
      <c r="AA52" s="197"/>
      <c r="AB52" s="198" t="str">
        <f t="shared" si="0"/>
        <v>201811</v>
      </c>
      <c r="AC52" s="199">
        <f t="shared" si="1"/>
        <v>0</v>
      </c>
      <c r="AD52" s="200" t="str">
        <f t="shared" si="7"/>
        <v>20191</v>
      </c>
      <c r="AE52" s="199">
        <f t="shared" si="5"/>
        <v>0</v>
      </c>
      <c r="AF52" s="199">
        <f t="shared" si="3"/>
        <v>0</v>
      </c>
      <c r="AG52" s="199">
        <f t="shared" si="4"/>
        <v>0</v>
      </c>
      <c r="AH52" s="199">
        <f t="shared" si="6"/>
        <v>0</v>
      </c>
      <c r="AI52" s="201"/>
      <c r="AJ52" s="201"/>
      <c r="AK52" s="201"/>
      <c r="AL52" s="201"/>
      <c r="AM52" s="201"/>
      <c r="AN52" s="201"/>
      <c r="AO52" s="201" t="s">
        <v>61</v>
      </c>
      <c r="AP52" s="201" t="s">
        <v>88</v>
      </c>
    </row>
    <row r="53" spans="1:42">
      <c r="A53" s="193" t="s">
        <v>174</v>
      </c>
      <c r="B53" s="193" t="s">
        <v>61</v>
      </c>
      <c r="C53" s="193" t="s">
        <v>184</v>
      </c>
      <c r="D53" s="193" t="s">
        <v>176</v>
      </c>
      <c r="E53" s="193" t="s">
        <v>177</v>
      </c>
      <c r="F53" s="193"/>
      <c r="G53" s="193" t="s">
        <v>197</v>
      </c>
      <c r="H53" s="194">
        <v>43424.000011574077</v>
      </c>
      <c r="I53" s="194"/>
      <c r="J53" s="194">
        <v>43486.000011574077</v>
      </c>
      <c r="K53" s="194">
        <v>43486.606099537043</v>
      </c>
      <c r="L53" s="194"/>
      <c r="M53" s="193" t="s">
        <v>179</v>
      </c>
      <c r="N53" s="193"/>
      <c r="O53" s="195">
        <v>15</v>
      </c>
      <c r="P53" s="195"/>
      <c r="Q53" s="196"/>
      <c r="R53" s="193" t="s">
        <v>180</v>
      </c>
      <c r="S53" s="193"/>
      <c r="T53" s="193" t="s">
        <v>276</v>
      </c>
      <c r="U53" s="193" t="s">
        <v>182</v>
      </c>
      <c r="V53" s="193"/>
      <c r="W53" s="193"/>
      <c r="X53" s="193"/>
      <c r="Y53" s="194"/>
      <c r="Z53" s="194"/>
      <c r="AA53" s="197"/>
      <c r="AB53" s="198" t="str">
        <f t="shared" si="0"/>
        <v>201811</v>
      </c>
      <c r="AC53" s="199">
        <f t="shared" si="1"/>
        <v>0</v>
      </c>
      <c r="AD53" s="200" t="str">
        <f t="shared" si="7"/>
        <v>20191</v>
      </c>
      <c r="AE53" s="199">
        <f t="shared" si="5"/>
        <v>0</v>
      </c>
      <c r="AF53" s="199">
        <f t="shared" si="3"/>
        <v>0</v>
      </c>
      <c r="AG53" s="199">
        <f t="shared" si="4"/>
        <v>0</v>
      </c>
      <c r="AH53" s="199">
        <f t="shared" si="6"/>
        <v>0</v>
      </c>
      <c r="AI53" s="201"/>
      <c r="AJ53" s="201"/>
      <c r="AK53" s="201"/>
      <c r="AL53" s="201"/>
      <c r="AM53" s="201"/>
      <c r="AN53" s="201"/>
      <c r="AO53" s="201" t="s">
        <v>61</v>
      </c>
      <c r="AP53" s="201" t="s">
        <v>88</v>
      </c>
    </row>
    <row r="54" spans="1:42">
      <c r="A54" s="193" t="s">
        <v>174</v>
      </c>
      <c r="B54" s="193" t="s">
        <v>54</v>
      </c>
      <c r="C54" s="193" t="s">
        <v>175</v>
      </c>
      <c r="D54" s="193" t="s">
        <v>210</v>
      </c>
      <c r="E54" s="193" t="s">
        <v>211</v>
      </c>
      <c r="F54" s="193"/>
      <c r="G54" s="193" t="s">
        <v>178</v>
      </c>
      <c r="H54" s="194">
        <v>43425.000011574077</v>
      </c>
      <c r="I54" s="194"/>
      <c r="J54" s="194">
        <v>43425.000011574077</v>
      </c>
      <c r="K54" s="194">
        <v>43425.000011574077</v>
      </c>
      <c r="L54" s="194">
        <v>43480.359791666669</v>
      </c>
      <c r="M54" s="193" t="s">
        <v>179</v>
      </c>
      <c r="N54" s="193"/>
      <c r="O54" s="195">
        <v>3</v>
      </c>
      <c r="P54" s="195"/>
      <c r="Q54" s="196"/>
      <c r="R54" s="193" t="s">
        <v>212</v>
      </c>
      <c r="S54" s="193"/>
      <c r="T54" s="193" t="s">
        <v>277</v>
      </c>
      <c r="U54" s="193" t="s">
        <v>195</v>
      </c>
      <c r="V54" s="193"/>
      <c r="W54" s="193"/>
      <c r="X54" s="193"/>
      <c r="Y54" s="194"/>
      <c r="Z54" s="194"/>
      <c r="AA54" s="197"/>
      <c r="AB54" s="198" t="str">
        <f t="shared" si="0"/>
        <v>201811</v>
      </c>
      <c r="AC54" s="199">
        <f t="shared" si="1"/>
        <v>0</v>
      </c>
      <c r="AD54" s="200" t="str">
        <f t="shared" si="7"/>
        <v>201811</v>
      </c>
      <c r="AE54" s="199" t="str">
        <f t="shared" si="5"/>
        <v>20191</v>
      </c>
      <c r="AF54" s="199">
        <f t="shared" si="3"/>
        <v>0</v>
      </c>
      <c r="AG54" s="199">
        <f t="shared" si="4"/>
        <v>0</v>
      </c>
      <c r="AH54" s="199">
        <f t="shared" si="6"/>
        <v>0</v>
      </c>
      <c r="AI54" s="201"/>
      <c r="AJ54" s="201"/>
      <c r="AK54" s="201"/>
      <c r="AL54" s="201"/>
      <c r="AM54" s="201"/>
      <c r="AN54" s="201"/>
      <c r="AO54" s="201" t="s">
        <v>54</v>
      </c>
      <c r="AP54" s="201" t="s">
        <v>88</v>
      </c>
    </row>
    <row r="55" spans="1:42">
      <c r="A55" s="193" t="s">
        <v>174</v>
      </c>
      <c r="B55" s="193" t="s">
        <v>54</v>
      </c>
      <c r="C55" s="193" t="s">
        <v>175</v>
      </c>
      <c r="D55" s="193" t="s">
        <v>210</v>
      </c>
      <c r="E55" s="193" t="s">
        <v>211</v>
      </c>
      <c r="F55" s="193"/>
      <c r="G55" s="193" t="s">
        <v>178</v>
      </c>
      <c r="H55" s="194">
        <v>43425.000011574077</v>
      </c>
      <c r="I55" s="194"/>
      <c r="J55" s="194">
        <v>43425.000011574077</v>
      </c>
      <c r="K55" s="194">
        <v>43425.000011574077</v>
      </c>
      <c r="L55" s="194">
        <v>43480.412118055552</v>
      </c>
      <c r="M55" s="193" t="s">
        <v>179</v>
      </c>
      <c r="N55" s="193"/>
      <c r="O55" s="195">
        <v>3</v>
      </c>
      <c r="P55" s="195"/>
      <c r="Q55" s="196"/>
      <c r="R55" s="193" t="s">
        <v>212</v>
      </c>
      <c r="S55" s="193"/>
      <c r="T55" s="193" t="s">
        <v>278</v>
      </c>
      <c r="U55" s="193" t="s">
        <v>195</v>
      </c>
      <c r="V55" s="193"/>
      <c r="W55" s="193"/>
      <c r="X55" s="193"/>
      <c r="Y55" s="194"/>
      <c r="Z55" s="194"/>
      <c r="AA55" s="197"/>
      <c r="AB55" s="198" t="str">
        <f t="shared" si="0"/>
        <v>201811</v>
      </c>
      <c r="AC55" s="199">
        <f t="shared" si="1"/>
        <v>0</v>
      </c>
      <c r="AD55" s="200" t="str">
        <f t="shared" si="7"/>
        <v>201811</v>
      </c>
      <c r="AE55" s="199" t="str">
        <f t="shared" si="5"/>
        <v>20191</v>
      </c>
      <c r="AF55" s="199">
        <f t="shared" si="3"/>
        <v>0</v>
      </c>
      <c r="AG55" s="199">
        <f t="shared" si="4"/>
        <v>0</v>
      </c>
      <c r="AH55" s="199">
        <f t="shared" si="6"/>
        <v>0</v>
      </c>
      <c r="AI55" s="201"/>
      <c r="AJ55" s="201"/>
      <c r="AK55" s="201"/>
      <c r="AL55" s="201"/>
      <c r="AM55" s="201"/>
      <c r="AN55" s="201"/>
      <c r="AO55" s="201" t="s">
        <v>54</v>
      </c>
      <c r="AP55" s="201" t="s">
        <v>88</v>
      </c>
    </row>
    <row r="56" spans="1:42">
      <c r="A56" s="193" t="s">
        <v>174</v>
      </c>
      <c r="B56" s="193" t="s">
        <v>50</v>
      </c>
      <c r="C56" s="193" t="s">
        <v>205</v>
      </c>
      <c r="D56" s="193" t="s">
        <v>279</v>
      </c>
      <c r="E56" s="193" t="s">
        <v>280</v>
      </c>
      <c r="F56" s="193"/>
      <c r="G56" s="193" t="s">
        <v>178</v>
      </c>
      <c r="H56" s="194">
        <v>43427.000011574077</v>
      </c>
      <c r="I56" s="194"/>
      <c r="J56" s="194">
        <v>43434.000011574077</v>
      </c>
      <c r="K56" s="194">
        <v>43434.000011574077</v>
      </c>
      <c r="L56" s="194">
        <v>43437.443807870368</v>
      </c>
      <c r="M56" s="193" t="s">
        <v>191</v>
      </c>
      <c r="N56" s="193" t="s">
        <v>45</v>
      </c>
      <c r="O56" s="195">
        <v>12</v>
      </c>
      <c r="P56" s="195"/>
      <c r="Q56" s="196"/>
      <c r="R56" s="193" t="s">
        <v>281</v>
      </c>
      <c r="S56" s="193"/>
      <c r="T56" s="193" t="s">
        <v>282</v>
      </c>
      <c r="U56" s="193" t="s">
        <v>195</v>
      </c>
      <c r="V56" s="193"/>
      <c r="W56" s="193"/>
      <c r="X56" s="193"/>
      <c r="Y56" s="194"/>
      <c r="Z56" s="194"/>
      <c r="AA56" s="197"/>
      <c r="AB56" s="198" t="str">
        <f t="shared" si="0"/>
        <v>201811</v>
      </c>
      <c r="AC56" s="199">
        <f t="shared" si="1"/>
        <v>0</v>
      </c>
      <c r="AD56" s="200" t="str">
        <f t="shared" si="7"/>
        <v>201811</v>
      </c>
      <c r="AE56" s="199" t="str">
        <f t="shared" si="5"/>
        <v>201812</v>
      </c>
      <c r="AF56" s="199">
        <f t="shared" si="3"/>
        <v>0</v>
      </c>
      <c r="AG56" s="199">
        <f t="shared" si="4"/>
        <v>0</v>
      </c>
      <c r="AH56" s="199">
        <f t="shared" si="6"/>
        <v>0</v>
      </c>
      <c r="AI56" s="201"/>
      <c r="AJ56" s="201"/>
      <c r="AK56" s="201"/>
      <c r="AL56" s="201"/>
      <c r="AM56" s="201"/>
      <c r="AN56" s="201"/>
      <c r="AO56" s="201" t="s">
        <v>50</v>
      </c>
      <c r="AP56" s="201" t="s">
        <v>1</v>
      </c>
    </row>
    <row r="57" spans="1:42">
      <c r="A57" s="193" t="s">
        <v>174</v>
      </c>
      <c r="B57" s="193" t="s">
        <v>50</v>
      </c>
      <c r="C57" s="193" t="s">
        <v>205</v>
      </c>
      <c r="D57" s="193" t="s">
        <v>279</v>
      </c>
      <c r="E57" s="193" t="s">
        <v>280</v>
      </c>
      <c r="F57" s="193"/>
      <c r="G57" s="193" t="s">
        <v>178</v>
      </c>
      <c r="H57" s="194">
        <v>43427.000011574077</v>
      </c>
      <c r="I57" s="194"/>
      <c r="J57" s="194">
        <v>43434.000011574077</v>
      </c>
      <c r="K57" s="194">
        <v>43434.000011574077</v>
      </c>
      <c r="L57" s="194">
        <v>43437.443912037037</v>
      </c>
      <c r="M57" s="193" t="s">
        <v>191</v>
      </c>
      <c r="N57" s="193" t="s">
        <v>45</v>
      </c>
      <c r="O57" s="195">
        <v>12</v>
      </c>
      <c r="P57" s="195"/>
      <c r="Q57" s="196"/>
      <c r="R57" s="193" t="s">
        <v>281</v>
      </c>
      <c r="S57" s="193"/>
      <c r="T57" s="193" t="s">
        <v>283</v>
      </c>
      <c r="U57" s="193" t="s">
        <v>195</v>
      </c>
      <c r="V57" s="193"/>
      <c r="W57" s="193"/>
      <c r="X57" s="193"/>
      <c r="Y57" s="194"/>
      <c r="Z57" s="194"/>
      <c r="AA57" s="197"/>
      <c r="AB57" s="198" t="str">
        <f t="shared" si="0"/>
        <v>201811</v>
      </c>
      <c r="AC57" s="199">
        <f t="shared" si="1"/>
        <v>0</v>
      </c>
      <c r="AD57" s="200" t="str">
        <f t="shared" si="7"/>
        <v>201811</v>
      </c>
      <c r="AE57" s="199" t="str">
        <f t="shared" si="5"/>
        <v>201812</v>
      </c>
      <c r="AF57" s="199">
        <f t="shared" si="3"/>
        <v>0</v>
      </c>
      <c r="AG57" s="199">
        <f t="shared" si="4"/>
        <v>0</v>
      </c>
      <c r="AH57" s="199">
        <f t="shared" si="6"/>
        <v>0</v>
      </c>
      <c r="AI57" s="201"/>
      <c r="AJ57" s="201"/>
      <c r="AK57" s="201"/>
      <c r="AL57" s="201"/>
      <c r="AM57" s="201"/>
      <c r="AN57" s="201"/>
      <c r="AO57" s="201" t="s">
        <v>50</v>
      </c>
      <c r="AP57" s="201" t="s">
        <v>1</v>
      </c>
    </row>
    <row r="58" spans="1:42">
      <c r="A58" s="193" t="s">
        <v>174</v>
      </c>
      <c r="B58" s="193" t="s">
        <v>50</v>
      </c>
      <c r="C58" s="193" t="s">
        <v>205</v>
      </c>
      <c r="D58" s="193" t="s">
        <v>279</v>
      </c>
      <c r="E58" s="193" t="s">
        <v>280</v>
      </c>
      <c r="F58" s="193"/>
      <c r="G58" s="193" t="s">
        <v>178</v>
      </c>
      <c r="H58" s="194">
        <v>43427.000011574077</v>
      </c>
      <c r="I58" s="194"/>
      <c r="J58" s="194">
        <v>43434.000011574077</v>
      </c>
      <c r="K58" s="194">
        <v>43434.000011574077</v>
      </c>
      <c r="L58" s="194">
        <v>43437.444016203714</v>
      </c>
      <c r="M58" s="193" t="s">
        <v>191</v>
      </c>
      <c r="N58" s="193" t="s">
        <v>45</v>
      </c>
      <c r="O58" s="195">
        <v>12</v>
      </c>
      <c r="P58" s="195"/>
      <c r="Q58" s="196"/>
      <c r="R58" s="193" t="s">
        <v>281</v>
      </c>
      <c r="S58" s="193"/>
      <c r="T58" s="193" t="s">
        <v>284</v>
      </c>
      <c r="U58" s="193" t="s">
        <v>195</v>
      </c>
      <c r="V58" s="193"/>
      <c r="W58" s="193"/>
      <c r="X58" s="193"/>
      <c r="Y58" s="194"/>
      <c r="Z58" s="194"/>
      <c r="AA58" s="197"/>
      <c r="AB58" s="198" t="str">
        <f t="shared" si="0"/>
        <v>201811</v>
      </c>
      <c r="AC58" s="199">
        <f t="shared" si="1"/>
        <v>0</v>
      </c>
      <c r="AD58" s="200" t="str">
        <f t="shared" si="7"/>
        <v>201811</v>
      </c>
      <c r="AE58" s="199" t="str">
        <f t="shared" si="5"/>
        <v>201812</v>
      </c>
      <c r="AF58" s="199">
        <f t="shared" si="3"/>
        <v>0</v>
      </c>
      <c r="AG58" s="199">
        <f t="shared" si="4"/>
        <v>0</v>
      </c>
      <c r="AH58" s="199">
        <f t="shared" si="6"/>
        <v>0</v>
      </c>
      <c r="AI58" s="201"/>
      <c r="AJ58" s="201"/>
      <c r="AK58" s="201"/>
      <c r="AL58" s="201"/>
      <c r="AM58" s="201"/>
      <c r="AN58" s="201"/>
      <c r="AO58" s="201" t="s">
        <v>50</v>
      </c>
      <c r="AP58" s="201" t="s">
        <v>1</v>
      </c>
    </row>
    <row r="59" spans="1:42">
      <c r="A59" s="193" t="s">
        <v>174</v>
      </c>
      <c r="B59" s="193" t="s">
        <v>50</v>
      </c>
      <c r="C59" s="193" t="s">
        <v>205</v>
      </c>
      <c r="D59" s="193" t="s">
        <v>279</v>
      </c>
      <c r="E59" s="193" t="s">
        <v>280</v>
      </c>
      <c r="F59" s="193"/>
      <c r="G59" s="193" t="s">
        <v>178</v>
      </c>
      <c r="H59" s="194">
        <v>43427.000011574077</v>
      </c>
      <c r="I59" s="194"/>
      <c r="J59" s="194">
        <v>43434.000011574077</v>
      </c>
      <c r="K59" s="194">
        <v>43434.000011574077</v>
      </c>
      <c r="L59" s="194">
        <v>43437.444178240738</v>
      </c>
      <c r="M59" s="193" t="s">
        <v>191</v>
      </c>
      <c r="N59" s="193" t="s">
        <v>45</v>
      </c>
      <c r="O59" s="195">
        <v>12</v>
      </c>
      <c r="P59" s="195"/>
      <c r="Q59" s="196"/>
      <c r="R59" s="193" t="s">
        <v>281</v>
      </c>
      <c r="S59" s="193"/>
      <c r="T59" s="193" t="s">
        <v>285</v>
      </c>
      <c r="U59" s="193" t="s">
        <v>195</v>
      </c>
      <c r="V59" s="193"/>
      <c r="W59" s="193"/>
      <c r="X59" s="193"/>
      <c r="Y59" s="194"/>
      <c r="Z59" s="194"/>
      <c r="AA59" s="197"/>
      <c r="AB59" s="198" t="str">
        <f t="shared" si="0"/>
        <v>201811</v>
      </c>
      <c r="AC59" s="199">
        <f t="shared" si="1"/>
        <v>0</v>
      </c>
      <c r="AD59" s="200" t="str">
        <f t="shared" si="7"/>
        <v>201811</v>
      </c>
      <c r="AE59" s="199" t="str">
        <f t="shared" si="5"/>
        <v>201812</v>
      </c>
      <c r="AF59" s="199">
        <f t="shared" si="3"/>
        <v>0</v>
      </c>
      <c r="AG59" s="199">
        <f t="shared" si="4"/>
        <v>0</v>
      </c>
      <c r="AH59" s="199">
        <f t="shared" si="6"/>
        <v>0</v>
      </c>
      <c r="AI59" s="201"/>
      <c r="AJ59" s="201"/>
      <c r="AK59" s="201"/>
      <c r="AL59" s="201"/>
      <c r="AM59" s="201"/>
      <c r="AN59" s="201"/>
      <c r="AO59" s="201" t="s">
        <v>50</v>
      </c>
      <c r="AP59" s="201" t="s">
        <v>1</v>
      </c>
    </row>
    <row r="60" spans="1:42">
      <c r="A60" s="193" t="s">
        <v>174</v>
      </c>
      <c r="B60" s="193" t="s">
        <v>50</v>
      </c>
      <c r="C60" s="193" t="s">
        <v>205</v>
      </c>
      <c r="D60" s="193" t="s">
        <v>279</v>
      </c>
      <c r="E60" s="193" t="s">
        <v>280</v>
      </c>
      <c r="F60" s="193"/>
      <c r="G60" s="193" t="s">
        <v>178</v>
      </c>
      <c r="H60" s="194">
        <v>43427.000011574077</v>
      </c>
      <c r="I60" s="194"/>
      <c r="J60" s="194">
        <v>43434.000011574077</v>
      </c>
      <c r="K60" s="194">
        <v>43434.000011574077</v>
      </c>
      <c r="L60" s="194">
        <v>43437.444351851853</v>
      </c>
      <c r="M60" s="193" t="s">
        <v>191</v>
      </c>
      <c r="N60" s="193" t="s">
        <v>45</v>
      </c>
      <c r="O60" s="195">
        <v>12</v>
      </c>
      <c r="P60" s="195"/>
      <c r="Q60" s="196"/>
      <c r="R60" s="193" t="s">
        <v>281</v>
      </c>
      <c r="S60" s="193"/>
      <c r="T60" s="193" t="s">
        <v>286</v>
      </c>
      <c r="U60" s="193" t="s">
        <v>195</v>
      </c>
      <c r="V60" s="193"/>
      <c r="W60" s="193"/>
      <c r="X60" s="193"/>
      <c r="Y60" s="194"/>
      <c r="Z60" s="194"/>
      <c r="AA60" s="197"/>
      <c r="AB60" s="198" t="str">
        <f t="shared" si="0"/>
        <v>201811</v>
      </c>
      <c r="AC60" s="199">
        <f t="shared" si="1"/>
        <v>0</v>
      </c>
      <c r="AD60" s="200" t="str">
        <f t="shared" si="7"/>
        <v>201811</v>
      </c>
      <c r="AE60" s="199" t="str">
        <f t="shared" si="5"/>
        <v>201812</v>
      </c>
      <c r="AF60" s="199">
        <f t="shared" si="3"/>
        <v>0</v>
      </c>
      <c r="AG60" s="199">
        <f t="shared" si="4"/>
        <v>0</v>
      </c>
      <c r="AH60" s="199">
        <f t="shared" si="6"/>
        <v>0</v>
      </c>
      <c r="AI60" s="201"/>
      <c r="AJ60" s="201"/>
      <c r="AK60" s="201"/>
      <c r="AL60" s="201"/>
      <c r="AM60" s="201"/>
      <c r="AN60" s="201"/>
      <c r="AO60" s="201" t="s">
        <v>50</v>
      </c>
      <c r="AP60" s="201" t="s">
        <v>1</v>
      </c>
    </row>
    <row r="61" spans="1:42">
      <c r="A61" s="193" t="s">
        <v>174</v>
      </c>
      <c r="B61" s="193" t="s">
        <v>50</v>
      </c>
      <c r="C61" s="193" t="s">
        <v>205</v>
      </c>
      <c r="D61" s="193" t="s">
        <v>287</v>
      </c>
      <c r="E61" s="193" t="s">
        <v>288</v>
      </c>
      <c r="F61" s="193"/>
      <c r="G61" s="193" t="s">
        <v>178</v>
      </c>
      <c r="H61" s="194">
        <v>43427.000011574077</v>
      </c>
      <c r="I61" s="194"/>
      <c r="J61" s="194">
        <v>43429.000011574077</v>
      </c>
      <c r="K61" s="194">
        <v>43429.000011574077</v>
      </c>
      <c r="L61" s="194">
        <v>43439.504305555558</v>
      </c>
      <c r="M61" s="193" t="s">
        <v>179</v>
      </c>
      <c r="N61" s="193" t="s">
        <v>230</v>
      </c>
      <c r="O61" s="195">
        <v>12</v>
      </c>
      <c r="P61" s="195"/>
      <c r="Q61" s="196"/>
      <c r="R61" s="193" t="s">
        <v>289</v>
      </c>
      <c r="S61" s="193"/>
      <c r="T61" s="193" t="s">
        <v>290</v>
      </c>
      <c r="U61" s="193" t="s">
        <v>195</v>
      </c>
      <c r="V61" s="193"/>
      <c r="W61" s="193"/>
      <c r="X61" s="193"/>
      <c r="Y61" s="194"/>
      <c r="Z61" s="194"/>
      <c r="AA61" s="197"/>
      <c r="AB61" s="198" t="str">
        <f t="shared" si="0"/>
        <v>201811</v>
      </c>
      <c r="AC61" s="199">
        <f t="shared" si="1"/>
        <v>0</v>
      </c>
      <c r="AD61" s="200" t="str">
        <f t="shared" si="7"/>
        <v>201811</v>
      </c>
      <c r="AE61" s="199" t="str">
        <f t="shared" si="5"/>
        <v>201812</v>
      </c>
      <c r="AF61" s="199">
        <f t="shared" si="3"/>
        <v>0</v>
      </c>
      <c r="AG61" s="199">
        <f t="shared" si="4"/>
        <v>0</v>
      </c>
      <c r="AH61" s="199">
        <f t="shared" si="6"/>
        <v>0</v>
      </c>
      <c r="AI61" s="201"/>
      <c r="AJ61" s="201"/>
      <c r="AK61" s="201"/>
      <c r="AL61" s="201"/>
      <c r="AM61" s="201"/>
      <c r="AN61" s="201"/>
      <c r="AO61" s="201" t="s">
        <v>50</v>
      </c>
      <c r="AP61" s="201" t="s">
        <v>1</v>
      </c>
    </row>
    <row r="62" spans="1:42">
      <c r="A62" s="193" t="s">
        <v>174</v>
      </c>
      <c r="B62" s="193" t="s">
        <v>50</v>
      </c>
      <c r="C62" s="193" t="s">
        <v>205</v>
      </c>
      <c r="D62" s="193" t="s">
        <v>287</v>
      </c>
      <c r="E62" s="193" t="s">
        <v>288</v>
      </c>
      <c r="F62" s="193"/>
      <c r="G62" s="193" t="s">
        <v>178</v>
      </c>
      <c r="H62" s="194">
        <v>43427.000011574077</v>
      </c>
      <c r="I62" s="194"/>
      <c r="J62" s="194">
        <v>43486.000011574077</v>
      </c>
      <c r="K62" s="194">
        <v>43486.000011574077</v>
      </c>
      <c r="L62" s="194">
        <v>43488.738171296303</v>
      </c>
      <c r="M62" s="193" t="s">
        <v>179</v>
      </c>
      <c r="N62" s="193" t="s">
        <v>230</v>
      </c>
      <c r="O62" s="195">
        <v>12</v>
      </c>
      <c r="P62" s="195"/>
      <c r="Q62" s="196"/>
      <c r="R62" s="193" t="s">
        <v>289</v>
      </c>
      <c r="S62" s="193"/>
      <c r="T62" s="193" t="s">
        <v>291</v>
      </c>
      <c r="U62" s="193" t="s">
        <v>195</v>
      </c>
      <c r="V62" s="193"/>
      <c r="W62" s="193"/>
      <c r="X62" s="193"/>
      <c r="Y62" s="194"/>
      <c r="Z62" s="194"/>
      <c r="AA62" s="197"/>
      <c r="AB62" s="198" t="str">
        <f t="shared" si="0"/>
        <v>201811</v>
      </c>
      <c r="AC62" s="199">
        <f t="shared" si="1"/>
        <v>0</v>
      </c>
      <c r="AD62" s="200" t="str">
        <f t="shared" si="7"/>
        <v>20191</v>
      </c>
      <c r="AE62" s="199" t="str">
        <f t="shared" si="5"/>
        <v>20191</v>
      </c>
      <c r="AF62" s="199">
        <f t="shared" si="3"/>
        <v>0</v>
      </c>
      <c r="AG62" s="199">
        <f t="shared" si="4"/>
        <v>0</v>
      </c>
      <c r="AH62" s="199">
        <f t="shared" si="6"/>
        <v>0</v>
      </c>
      <c r="AI62" s="201"/>
      <c r="AJ62" s="201"/>
      <c r="AK62" s="201"/>
      <c r="AL62" s="201"/>
      <c r="AM62" s="201"/>
      <c r="AN62" s="201"/>
      <c r="AO62" s="201" t="s">
        <v>50</v>
      </c>
      <c r="AP62" s="201" t="s">
        <v>1</v>
      </c>
    </row>
    <row r="63" spans="1:42">
      <c r="A63" s="193" t="s">
        <v>174</v>
      </c>
      <c r="B63" s="193" t="s">
        <v>50</v>
      </c>
      <c r="C63" s="193" t="s">
        <v>205</v>
      </c>
      <c r="D63" s="193" t="s">
        <v>287</v>
      </c>
      <c r="E63" s="193" t="s">
        <v>288</v>
      </c>
      <c r="F63" s="193"/>
      <c r="G63" s="193" t="s">
        <v>178</v>
      </c>
      <c r="H63" s="194">
        <v>43427.000011574077</v>
      </c>
      <c r="I63" s="194"/>
      <c r="J63" s="194">
        <v>43429.000011574077</v>
      </c>
      <c r="K63" s="194">
        <v>43429.000011574077</v>
      </c>
      <c r="L63" s="194">
        <v>43439.507465277777</v>
      </c>
      <c r="M63" s="193" t="s">
        <v>179</v>
      </c>
      <c r="N63" s="193" t="s">
        <v>230</v>
      </c>
      <c r="O63" s="195">
        <v>12</v>
      </c>
      <c r="P63" s="195"/>
      <c r="Q63" s="196"/>
      <c r="R63" s="193" t="s">
        <v>289</v>
      </c>
      <c r="S63" s="193"/>
      <c r="T63" s="193" t="s">
        <v>292</v>
      </c>
      <c r="U63" s="193" t="s">
        <v>195</v>
      </c>
      <c r="V63" s="193"/>
      <c r="W63" s="193"/>
      <c r="X63" s="193"/>
      <c r="Y63" s="194"/>
      <c r="Z63" s="194"/>
      <c r="AA63" s="197"/>
      <c r="AB63" s="198" t="str">
        <f t="shared" si="0"/>
        <v>201811</v>
      </c>
      <c r="AC63" s="199">
        <f t="shared" si="1"/>
        <v>0</v>
      </c>
      <c r="AD63" s="200" t="str">
        <f t="shared" si="7"/>
        <v>201811</v>
      </c>
      <c r="AE63" s="199" t="str">
        <f t="shared" si="5"/>
        <v>201812</v>
      </c>
      <c r="AF63" s="199">
        <f t="shared" si="3"/>
        <v>0</v>
      </c>
      <c r="AG63" s="199">
        <f t="shared" si="4"/>
        <v>0</v>
      </c>
      <c r="AH63" s="199">
        <f t="shared" si="6"/>
        <v>0</v>
      </c>
      <c r="AI63" s="201"/>
      <c r="AJ63" s="201"/>
      <c r="AK63" s="201"/>
      <c r="AL63" s="201"/>
      <c r="AM63" s="201"/>
      <c r="AN63" s="201"/>
      <c r="AO63" s="201" t="s">
        <v>50</v>
      </c>
      <c r="AP63" s="201" t="s">
        <v>1</v>
      </c>
    </row>
    <row r="64" spans="1:42">
      <c r="A64" s="193" t="s">
        <v>174</v>
      </c>
      <c r="B64" s="193" t="s">
        <v>50</v>
      </c>
      <c r="C64" s="193" t="s">
        <v>205</v>
      </c>
      <c r="D64" s="193" t="s">
        <v>287</v>
      </c>
      <c r="E64" s="193" t="s">
        <v>288</v>
      </c>
      <c r="F64" s="193"/>
      <c r="G64" s="193" t="s">
        <v>178</v>
      </c>
      <c r="H64" s="194">
        <v>43427.000011574077</v>
      </c>
      <c r="I64" s="194"/>
      <c r="J64" s="194">
        <v>43429.000011574077</v>
      </c>
      <c r="K64" s="194">
        <v>43429.000011574077</v>
      </c>
      <c r="L64" s="194">
        <v>43439.508113425924</v>
      </c>
      <c r="M64" s="193" t="s">
        <v>179</v>
      </c>
      <c r="N64" s="193" t="s">
        <v>230</v>
      </c>
      <c r="O64" s="195">
        <v>12</v>
      </c>
      <c r="P64" s="195"/>
      <c r="Q64" s="196"/>
      <c r="R64" s="193" t="s">
        <v>289</v>
      </c>
      <c r="S64" s="193"/>
      <c r="T64" s="193" t="s">
        <v>293</v>
      </c>
      <c r="U64" s="193" t="s">
        <v>195</v>
      </c>
      <c r="V64" s="193"/>
      <c r="W64" s="193"/>
      <c r="X64" s="193"/>
      <c r="Y64" s="194"/>
      <c r="Z64" s="194"/>
      <c r="AA64" s="197"/>
      <c r="AB64" s="198" t="str">
        <f t="shared" si="0"/>
        <v>201811</v>
      </c>
      <c r="AC64" s="199">
        <f t="shared" si="1"/>
        <v>0</v>
      </c>
      <c r="AD64" s="200" t="str">
        <f t="shared" si="7"/>
        <v>201811</v>
      </c>
      <c r="AE64" s="199" t="str">
        <f t="shared" si="5"/>
        <v>201812</v>
      </c>
      <c r="AF64" s="199">
        <f t="shared" si="3"/>
        <v>0</v>
      </c>
      <c r="AG64" s="199">
        <f t="shared" si="4"/>
        <v>0</v>
      </c>
      <c r="AH64" s="199">
        <f t="shared" si="6"/>
        <v>0</v>
      </c>
      <c r="AI64" s="201"/>
      <c r="AJ64" s="201"/>
      <c r="AK64" s="201"/>
      <c r="AL64" s="201"/>
      <c r="AM64" s="201"/>
      <c r="AN64" s="201"/>
      <c r="AO64" s="201" t="s">
        <v>50</v>
      </c>
      <c r="AP64" s="201" t="s">
        <v>1</v>
      </c>
    </row>
    <row r="65" spans="1:42">
      <c r="A65" s="193" t="s">
        <v>174</v>
      </c>
      <c r="B65" s="193" t="s">
        <v>50</v>
      </c>
      <c r="C65" s="193" t="s">
        <v>205</v>
      </c>
      <c r="D65" s="193" t="s">
        <v>287</v>
      </c>
      <c r="E65" s="193" t="s">
        <v>288</v>
      </c>
      <c r="F65" s="193"/>
      <c r="G65" s="193" t="s">
        <v>178</v>
      </c>
      <c r="H65" s="194">
        <v>43427.000011574077</v>
      </c>
      <c r="I65" s="194"/>
      <c r="J65" s="194">
        <v>43429.000011574077</v>
      </c>
      <c r="K65" s="194">
        <v>43429.000011574077</v>
      </c>
      <c r="L65" s="194">
        <v>43439.508275462962</v>
      </c>
      <c r="M65" s="193" t="s">
        <v>179</v>
      </c>
      <c r="N65" s="193" t="s">
        <v>230</v>
      </c>
      <c r="O65" s="195">
        <v>12</v>
      </c>
      <c r="P65" s="195"/>
      <c r="Q65" s="196"/>
      <c r="R65" s="193" t="s">
        <v>289</v>
      </c>
      <c r="S65" s="193"/>
      <c r="T65" s="193" t="s">
        <v>294</v>
      </c>
      <c r="U65" s="193" t="s">
        <v>195</v>
      </c>
      <c r="V65" s="193"/>
      <c r="W65" s="193"/>
      <c r="X65" s="193"/>
      <c r="Y65" s="194"/>
      <c r="Z65" s="194"/>
      <c r="AA65" s="197"/>
      <c r="AB65" s="198" t="str">
        <f t="shared" si="0"/>
        <v>201811</v>
      </c>
      <c r="AC65" s="199">
        <f t="shared" si="1"/>
        <v>0</v>
      </c>
      <c r="AD65" s="200" t="str">
        <f t="shared" si="7"/>
        <v>201811</v>
      </c>
      <c r="AE65" s="199" t="str">
        <f t="shared" si="5"/>
        <v>201812</v>
      </c>
      <c r="AF65" s="199">
        <f t="shared" si="3"/>
        <v>0</v>
      </c>
      <c r="AG65" s="199">
        <f t="shared" si="4"/>
        <v>0</v>
      </c>
      <c r="AH65" s="199">
        <f t="shared" si="6"/>
        <v>0</v>
      </c>
      <c r="AI65" s="201"/>
      <c r="AJ65" s="201"/>
      <c r="AK65" s="201"/>
      <c r="AL65" s="201"/>
      <c r="AM65" s="201"/>
      <c r="AN65" s="201"/>
      <c r="AO65" s="201" t="s">
        <v>50</v>
      </c>
      <c r="AP65" s="201" t="s">
        <v>1</v>
      </c>
    </row>
    <row r="66" spans="1:42">
      <c r="A66" s="193" t="s">
        <v>174</v>
      </c>
      <c r="B66" s="193" t="s">
        <v>50</v>
      </c>
      <c r="C66" s="193" t="s">
        <v>205</v>
      </c>
      <c r="D66" s="193" t="s">
        <v>295</v>
      </c>
      <c r="E66" s="193" t="s">
        <v>296</v>
      </c>
      <c r="F66" s="193"/>
      <c r="G66" s="193" t="s">
        <v>178</v>
      </c>
      <c r="H66" s="194">
        <v>43430.000011574077</v>
      </c>
      <c r="I66" s="194"/>
      <c r="J66" s="194">
        <v>43433.000011574077</v>
      </c>
      <c r="K66" s="194">
        <v>43433.000011574077</v>
      </c>
      <c r="L66" s="194">
        <v>43446.71435185185</v>
      </c>
      <c r="M66" s="193" t="s">
        <v>191</v>
      </c>
      <c r="N66" s="193" t="s">
        <v>45</v>
      </c>
      <c r="O66" s="195">
        <v>12</v>
      </c>
      <c r="P66" s="195"/>
      <c r="Q66" s="196"/>
      <c r="R66" s="193" t="s">
        <v>297</v>
      </c>
      <c r="S66" s="193"/>
      <c r="T66" s="193" t="s">
        <v>298</v>
      </c>
      <c r="U66" s="193" t="s">
        <v>195</v>
      </c>
      <c r="V66" s="193"/>
      <c r="W66" s="193"/>
      <c r="X66" s="193"/>
      <c r="Y66" s="194"/>
      <c r="Z66" s="194"/>
      <c r="AA66" s="197"/>
      <c r="AB66" s="198" t="str">
        <f t="shared" ref="AB66:AB129" si="8">+IFERROR(IF(AND(V66="1",LEN(W66)&gt;2),0,CONCATENATE(YEAR(H66),MONTH(H66))),0)</f>
        <v>201811</v>
      </c>
      <c r="AC66" s="199">
        <f t="shared" ref="AC66:AC129" si="9">IFERROR(IF(IF(AND(K66&lt;1,L66&gt;0),CONCATENATE(YEAR(L66),MONTH(L66)),CONCATENATE(YEAR(I66),MONTH(I66)))="19001",0,IF(AND(K66&lt;1,L66&gt;0),CONCATENATE(YEAR(L66),MONTH(L66)),CONCATENATE(YEAR(I66),MONTH(I66)))),0)</f>
        <v>0</v>
      </c>
      <c r="AD66" s="200" t="str">
        <f t="shared" si="7"/>
        <v>201811</v>
      </c>
      <c r="AE66" s="199" t="str">
        <f t="shared" si="5"/>
        <v>201812</v>
      </c>
      <c r="AF66" s="199">
        <f t="shared" ref="AF66:AF129" si="10">+IFERROR(IF(Z66&gt;0,CONCATENATE(YEAR(Z66),MONTH(Z66)),0),0)</f>
        <v>0</v>
      </c>
      <c r="AG66" s="199">
        <f t="shared" ref="AG66:AG129" si="11">+IF(A66&lt;&gt;"4-MIGRADO",0,IFERROR(IF(IF(K66&lt;1,0,CONCATENATE(YEAR(L66),MONTH(L66)))="19001",0,IF(K66&lt;1,0,CONCATENATE(YEAR(L66),MONTH(L66)))),0))</f>
        <v>0</v>
      </c>
      <c r="AH66" s="199">
        <f t="shared" si="6"/>
        <v>0</v>
      </c>
      <c r="AI66" s="201"/>
      <c r="AJ66" s="201"/>
      <c r="AK66" s="201"/>
      <c r="AL66" s="201"/>
      <c r="AM66" s="201"/>
      <c r="AN66" s="201"/>
      <c r="AO66" s="201" t="s">
        <v>50</v>
      </c>
      <c r="AP66" s="201" t="s">
        <v>1</v>
      </c>
    </row>
    <row r="67" spans="1:42">
      <c r="A67" s="193" t="s">
        <v>174</v>
      </c>
      <c r="B67" s="193" t="s">
        <v>50</v>
      </c>
      <c r="C67" s="193" t="s">
        <v>205</v>
      </c>
      <c r="D67" s="193" t="s">
        <v>295</v>
      </c>
      <c r="E67" s="193" t="s">
        <v>296</v>
      </c>
      <c r="F67" s="193"/>
      <c r="G67" s="193" t="s">
        <v>178</v>
      </c>
      <c r="H67" s="194">
        <v>43430.000011574077</v>
      </c>
      <c r="I67" s="194"/>
      <c r="J67" s="194">
        <v>43433.000011574077</v>
      </c>
      <c r="K67" s="194">
        <v>43433.000011574077</v>
      </c>
      <c r="L67" s="194">
        <v>43446.714513888888</v>
      </c>
      <c r="M67" s="193" t="s">
        <v>191</v>
      </c>
      <c r="N67" s="193" t="s">
        <v>45</v>
      </c>
      <c r="O67" s="195">
        <v>12</v>
      </c>
      <c r="P67" s="195"/>
      <c r="Q67" s="196"/>
      <c r="R67" s="193" t="s">
        <v>297</v>
      </c>
      <c r="S67" s="193"/>
      <c r="T67" s="193" t="s">
        <v>299</v>
      </c>
      <c r="U67" s="193" t="s">
        <v>195</v>
      </c>
      <c r="V67" s="193"/>
      <c r="W67" s="193"/>
      <c r="X67" s="193"/>
      <c r="Y67" s="194"/>
      <c r="Z67" s="194"/>
      <c r="AA67" s="197"/>
      <c r="AB67" s="198" t="str">
        <f t="shared" si="8"/>
        <v>201811</v>
      </c>
      <c r="AC67" s="199">
        <f t="shared" si="9"/>
        <v>0</v>
      </c>
      <c r="AD67" s="200" t="str">
        <f t="shared" si="7"/>
        <v>201811</v>
      </c>
      <c r="AE67" s="199" t="str">
        <f t="shared" ref="AE67:AE130" si="12">+IFERROR(IF(A67="4-MIGRADO",0,IF(OR(K67=0,ISTEXT(K67),CONCATENATE(YEAR(L67),MONTH(L67))="19001"),0,CONCATENATE(YEAR(L67),MONTH(L67)))),0)</f>
        <v>201812</v>
      </c>
      <c r="AF67" s="199">
        <f t="shared" si="10"/>
        <v>0</v>
      </c>
      <c r="AG67" s="199">
        <f t="shared" si="11"/>
        <v>0</v>
      </c>
      <c r="AH67" s="199">
        <f t="shared" ref="AH67:AH130" si="13">+IF(AND(A67&lt;&gt;"4-MIGRADO",V67="1"),CONCATENATE(YEAR(H67),MONTH(H67)),0)</f>
        <v>0</v>
      </c>
      <c r="AI67" s="201"/>
      <c r="AJ67" s="201"/>
      <c r="AK67" s="201"/>
      <c r="AL67" s="201"/>
      <c r="AM67" s="201"/>
      <c r="AN67" s="201"/>
      <c r="AO67" s="201" t="s">
        <v>50</v>
      </c>
      <c r="AP67" s="201" t="s">
        <v>1</v>
      </c>
    </row>
    <row r="68" spans="1:42">
      <c r="A68" s="193" t="s">
        <v>174</v>
      </c>
      <c r="B68" s="193" t="s">
        <v>50</v>
      </c>
      <c r="C68" s="193" t="s">
        <v>205</v>
      </c>
      <c r="D68" s="193" t="s">
        <v>295</v>
      </c>
      <c r="E68" s="193" t="s">
        <v>296</v>
      </c>
      <c r="F68" s="193"/>
      <c r="G68" s="193" t="s">
        <v>178</v>
      </c>
      <c r="H68" s="194">
        <v>43430.000011574077</v>
      </c>
      <c r="I68" s="194"/>
      <c r="J68" s="194">
        <v>43433.000011574077</v>
      </c>
      <c r="K68" s="194">
        <v>43433.000011574077</v>
      </c>
      <c r="L68" s="194">
        <v>43446.714675925927</v>
      </c>
      <c r="M68" s="193" t="s">
        <v>191</v>
      </c>
      <c r="N68" s="193" t="s">
        <v>45</v>
      </c>
      <c r="O68" s="195">
        <v>12</v>
      </c>
      <c r="P68" s="195"/>
      <c r="Q68" s="196"/>
      <c r="R68" s="193" t="s">
        <v>297</v>
      </c>
      <c r="S68" s="193"/>
      <c r="T68" s="193" t="s">
        <v>300</v>
      </c>
      <c r="U68" s="193" t="s">
        <v>195</v>
      </c>
      <c r="V68" s="193"/>
      <c r="W68" s="193"/>
      <c r="X68" s="193"/>
      <c r="Y68" s="194"/>
      <c r="Z68" s="194"/>
      <c r="AA68" s="197"/>
      <c r="AB68" s="198" t="str">
        <f t="shared" si="8"/>
        <v>201811</v>
      </c>
      <c r="AC68" s="199">
        <f t="shared" si="9"/>
        <v>0</v>
      </c>
      <c r="AD68" s="200" t="str">
        <f t="shared" si="7"/>
        <v>201811</v>
      </c>
      <c r="AE68" s="199" t="str">
        <f t="shared" si="12"/>
        <v>201812</v>
      </c>
      <c r="AF68" s="199">
        <f t="shared" si="10"/>
        <v>0</v>
      </c>
      <c r="AG68" s="199">
        <f t="shared" si="11"/>
        <v>0</v>
      </c>
      <c r="AH68" s="199">
        <f t="shared" si="13"/>
        <v>0</v>
      </c>
      <c r="AI68" s="201"/>
      <c r="AJ68" s="201"/>
      <c r="AK68" s="201"/>
      <c r="AL68" s="201"/>
      <c r="AM68" s="201"/>
      <c r="AN68" s="201"/>
      <c r="AO68" s="201" t="s">
        <v>50</v>
      </c>
      <c r="AP68" s="201" t="s">
        <v>1</v>
      </c>
    </row>
    <row r="69" spans="1:42">
      <c r="A69" s="193" t="s">
        <v>174</v>
      </c>
      <c r="B69" s="193" t="s">
        <v>50</v>
      </c>
      <c r="C69" s="193" t="s">
        <v>205</v>
      </c>
      <c r="D69" s="193" t="s">
        <v>295</v>
      </c>
      <c r="E69" s="193" t="s">
        <v>296</v>
      </c>
      <c r="F69" s="193"/>
      <c r="G69" s="193" t="s">
        <v>178</v>
      </c>
      <c r="H69" s="194">
        <v>43430.000011574077</v>
      </c>
      <c r="I69" s="194"/>
      <c r="J69" s="194">
        <v>43433.000011574077</v>
      </c>
      <c r="K69" s="194">
        <v>43433.000011574077</v>
      </c>
      <c r="L69" s="194">
        <v>43446.714803240742</v>
      </c>
      <c r="M69" s="193" t="s">
        <v>191</v>
      </c>
      <c r="N69" s="193" t="s">
        <v>45</v>
      </c>
      <c r="O69" s="195">
        <v>12</v>
      </c>
      <c r="P69" s="195"/>
      <c r="Q69" s="196"/>
      <c r="R69" s="193" t="s">
        <v>297</v>
      </c>
      <c r="S69" s="193"/>
      <c r="T69" s="193" t="s">
        <v>301</v>
      </c>
      <c r="U69" s="193" t="s">
        <v>195</v>
      </c>
      <c r="V69" s="193"/>
      <c r="W69" s="193"/>
      <c r="X69" s="193"/>
      <c r="Y69" s="194"/>
      <c r="Z69" s="194"/>
      <c r="AA69" s="197"/>
      <c r="AB69" s="198" t="str">
        <f t="shared" si="8"/>
        <v>201811</v>
      </c>
      <c r="AC69" s="199">
        <f t="shared" si="9"/>
        <v>0</v>
      </c>
      <c r="AD69" s="200" t="str">
        <f t="shared" si="7"/>
        <v>201811</v>
      </c>
      <c r="AE69" s="199" t="str">
        <f t="shared" si="12"/>
        <v>201812</v>
      </c>
      <c r="AF69" s="199">
        <f t="shared" si="10"/>
        <v>0</v>
      </c>
      <c r="AG69" s="199">
        <f t="shared" si="11"/>
        <v>0</v>
      </c>
      <c r="AH69" s="199">
        <f t="shared" si="13"/>
        <v>0</v>
      </c>
      <c r="AI69" s="201"/>
      <c r="AJ69" s="201"/>
      <c r="AK69" s="201"/>
      <c r="AL69" s="201"/>
      <c r="AM69" s="201"/>
      <c r="AN69" s="201"/>
      <c r="AO69" s="201" t="s">
        <v>50</v>
      </c>
      <c r="AP69" s="201" t="s">
        <v>1</v>
      </c>
    </row>
    <row r="70" spans="1:42">
      <c r="A70" s="193" t="s">
        <v>174</v>
      </c>
      <c r="B70" s="193" t="s">
        <v>50</v>
      </c>
      <c r="C70" s="193" t="s">
        <v>205</v>
      </c>
      <c r="D70" s="193" t="s">
        <v>295</v>
      </c>
      <c r="E70" s="193" t="s">
        <v>296</v>
      </c>
      <c r="F70" s="193"/>
      <c r="G70" s="193" t="s">
        <v>178</v>
      </c>
      <c r="H70" s="194">
        <v>43430.000011574077</v>
      </c>
      <c r="I70" s="194"/>
      <c r="J70" s="194">
        <v>43433.000011574077</v>
      </c>
      <c r="K70" s="194">
        <v>43433.000011574077</v>
      </c>
      <c r="L70" s="194">
        <v>43446.714953703697</v>
      </c>
      <c r="M70" s="193" t="s">
        <v>191</v>
      </c>
      <c r="N70" s="193" t="s">
        <v>45</v>
      </c>
      <c r="O70" s="195">
        <v>12</v>
      </c>
      <c r="P70" s="195"/>
      <c r="Q70" s="196"/>
      <c r="R70" s="193" t="s">
        <v>297</v>
      </c>
      <c r="S70" s="193"/>
      <c r="T70" s="193" t="s">
        <v>302</v>
      </c>
      <c r="U70" s="193" t="s">
        <v>195</v>
      </c>
      <c r="V70" s="193"/>
      <c r="W70" s="193"/>
      <c r="X70" s="193"/>
      <c r="Y70" s="194"/>
      <c r="Z70" s="194"/>
      <c r="AA70" s="197"/>
      <c r="AB70" s="198" t="str">
        <f t="shared" si="8"/>
        <v>201811</v>
      </c>
      <c r="AC70" s="199">
        <f t="shared" si="9"/>
        <v>0</v>
      </c>
      <c r="AD70" s="200" t="str">
        <f t="shared" si="7"/>
        <v>201811</v>
      </c>
      <c r="AE70" s="199" t="str">
        <f t="shared" si="12"/>
        <v>201812</v>
      </c>
      <c r="AF70" s="199">
        <f t="shared" si="10"/>
        <v>0</v>
      </c>
      <c r="AG70" s="199">
        <f t="shared" si="11"/>
        <v>0</v>
      </c>
      <c r="AH70" s="199">
        <f t="shared" si="13"/>
        <v>0</v>
      </c>
      <c r="AI70" s="201"/>
      <c r="AJ70" s="201"/>
      <c r="AK70" s="201"/>
      <c r="AL70" s="201"/>
      <c r="AM70" s="201"/>
      <c r="AN70" s="201"/>
      <c r="AO70" s="201" t="s">
        <v>50</v>
      </c>
      <c r="AP70" s="201" t="s">
        <v>1</v>
      </c>
    </row>
    <row r="71" spans="1:42">
      <c r="A71" s="193" t="s">
        <v>174</v>
      </c>
      <c r="B71" s="193" t="s">
        <v>48</v>
      </c>
      <c r="C71" s="193" t="s">
        <v>57</v>
      </c>
      <c r="D71" s="193" t="s">
        <v>43</v>
      </c>
      <c r="E71" s="193" t="s">
        <v>303</v>
      </c>
      <c r="F71" s="193"/>
      <c r="G71" s="193" t="s">
        <v>178</v>
      </c>
      <c r="H71" s="194">
        <v>43432.000011574077</v>
      </c>
      <c r="I71" s="194"/>
      <c r="J71" s="194">
        <v>43628.000011574077</v>
      </c>
      <c r="K71" s="194">
        <v>43628.000011574077</v>
      </c>
      <c r="L71" s="194">
        <v>43628.458136574067</v>
      </c>
      <c r="M71" s="193" t="s">
        <v>187</v>
      </c>
      <c r="N71" s="193" t="s">
        <v>43</v>
      </c>
      <c r="O71" s="195">
        <v>0</v>
      </c>
      <c r="P71" s="195"/>
      <c r="Q71" s="196"/>
      <c r="R71" s="193" t="s">
        <v>218</v>
      </c>
      <c r="S71" s="193"/>
      <c r="T71" s="193" t="s">
        <v>304</v>
      </c>
      <c r="U71" s="193" t="s">
        <v>195</v>
      </c>
      <c r="V71" s="193"/>
      <c r="W71" s="193"/>
      <c r="X71" s="193"/>
      <c r="Y71" s="194"/>
      <c r="Z71" s="194"/>
      <c r="AA71" s="197"/>
      <c r="AB71" s="198" t="str">
        <f t="shared" si="8"/>
        <v>201811</v>
      </c>
      <c r="AC71" s="199">
        <f t="shared" si="9"/>
        <v>0</v>
      </c>
      <c r="AD71" s="200" t="str">
        <f t="shared" si="7"/>
        <v>20196</v>
      </c>
      <c r="AE71" s="199" t="str">
        <f t="shared" si="12"/>
        <v>20196</v>
      </c>
      <c r="AF71" s="199">
        <f t="shared" si="10"/>
        <v>0</v>
      </c>
      <c r="AG71" s="199">
        <f t="shared" si="11"/>
        <v>0</v>
      </c>
      <c r="AH71" s="199">
        <f t="shared" si="13"/>
        <v>0</v>
      </c>
      <c r="AI71" s="201"/>
      <c r="AJ71" s="201"/>
      <c r="AK71" s="201"/>
      <c r="AL71" s="201"/>
      <c r="AM71" s="201"/>
      <c r="AN71" s="201"/>
      <c r="AO71" s="201" t="s">
        <v>48</v>
      </c>
      <c r="AP71" s="201" t="s">
        <v>57</v>
      </c>
    </row>
    <row r="72" spans="1:42">
      <c r="A72" s="193" t="s">
        <v>174</v>
      </c>
      <c r="B72" s="193" t="s">
        <v>54</v>
      </c>
      <c r="C72" s="193" t="s">
        <v>175</v>
      </c>
      <c r="D72" s="193" t="s">
        <v>43</v>
      </c>
      <c r="E72" s="193" t="s">
        <v>220</v>
      </c>
      <c r="F72" s="193"/>
      <c r="G72" s="193" t="s">
        <v>178</v>
      </c>
      <c r="H72" s="194">
        <v>43432.000011574077</v>
      </c>
      <c r="I72" s="194"/>
      <c r="J72" s="194">
        <v>43432.000011574077</v>
      </c>
      <c r="K72" s="194">
        <v>43432.000011574077</v>
      </c>
      <c r="L72" s="194">
        <v>43550.603726851848</v>
      </c>
      <c r="M72" s="193" t="s">
        <v>187</v>
      </c>
      <c r="N72" s="193" t="s">
        <v>43</v>
      </c>
      <c r="O72" s="195">
        <v>0</v>
      </c>
      <c r="P72" s="195"/>
      <c r="Q72" s="196"/>
      <c r="R72" s="193" t="s">
        <v>218</v>
      </c>
      <c r="S72" s="193"/>
      <c r="T72" s="193" t="s">
        <v>305</v>
      </c>
      <c r="U72" s="193" t="s">
        <v>195</v>
      </c>
      <c r="V72" s="193"/>
      <c r="W72" s="193"/>
      <c r="X72" s="193"/>
      <c r="Y72" s="194"/>
      <c r="Z72" s="194"/>
      <c r="AA72" s="197"/>
      <c r="AB72" s="198" t="str">
        <f t="shared" si="8"/>
        <v>201811</v>
      </c>
      <c r="AC72" s="199">
        <f t="shared" si="9"/>
        <v>0</v>
      </c>
      <c r="AD72" s="200" t="str">
        <f t="shared" si="7"/>
        <v>201811</v>
      </c>
      <c r="AE72" s="199" t="str">
        <f t="shared" si="12"/>
        <v>20193</v>
      </c>
      <c r="AF72" s="199">
        <f t="shared" si="10"/>
        <v>0</v>
      </c>
      <c r="AG72" s="199">
        <f t="shared" si="11"/>
        <v>0</v>
      </c>
      <c r="AH72" s="199">
        <f t="shared" si="13"/>
        <v>0</v>
      </c>
      <c r="AI72" s="201"/>
      <c r="AJ72" s="201"/>
      <c r="AK72" s="201"/>
      <c r="AL72" s="201"/>
      <c r="AM72" s="201"/>
      <c r="AN72" s="201"/>
      <c r="AO72" s="201" t="s">
        <v>54</v>
      </c>
      <c r="AP72" s="201" t="s">
        <v>88</v>
      </c>
    </row>
    <row r="73" spans="1:42">
      <c r="A73" s="193" t="s">
        <v>174</v>
      </c>
      <c r="B73" s="193" t="s">
        <v>54</v>
      </c>
      <c r="C73" s="193" t="s">
        <v>175</v>
      </c>
      <c r="D73" s="193" t="s">
        <v>43</v>
      </c>
      <c r="E73" s="193" t="s">
        <v>220</v>
      </c>
      <c r="F73" s="193"/>
      <c r="G73" s="193" t="s">
        <v>178</v>
      </c>
      <c r="H73" s="194">
        <v>43432.000011574077</v>
      </c>
      <c r="I73" s="194"/>
      <c r="J73" s="194">
        <v>43432.000011574077</v>
      </c>
      <c r="K73" s="194">
        <v>43432.000011574077</v>
      </c>
      <c r="L73" s="194">
        <v>43550.604027777779</v>
      </c>
      <c r="M73" s="193" t="s">
        <v>187</v>
      </c>
      <c r="N73" s="193" t="s">
        <v>43</v>
      </c>
      <c r="O73" s="195">
        <v>0</v>
      </c>
      <c r="P73" s="195"/>
      <c r="Q73" s="196"/>
      <c r="R73" s="193" t="s">
        <v>218</v>
      </c>
      <c r="S73" s="193"/>
      <c r="T73" s="193" t="s">
        <v>306</v>
      </c>
      <c r="U73" s="193" t="s">
        <v>195</v>
      </c>
      <c r="V73" s="193"/>
      <c r="W73" s="193"/>
      <c r="X73" s="193"/>
      <c r="Y73" s="194"/>
      <c r="Z73" s="194"/>
      <c r="AA73" s="197"/>
      <c r="AB73" s="198" t="str">
        <f t="shared" si="8"/>
        <v>201811</v>
      </c>
      <c r="AC73" s="199">
        <f t="shared" si="9"/>
        <v>0</v>
      </c>
      <c r="AD73" s="200" t="str">
        <f t="shared" si="7"/>
        <v>201811</v>
      </c>
      <c r="AE73" s="199" t="str">
        <f t="shared" si="12"/>
        <v>20193</v>
      </c>
      <c r="AF73" s="199">
        <f t="shared" si="10"/>
        <v>0</v>
      </c>
      <c r="AG73" s="199">
        <f t="shared" si="11"/>
        <v>0</v>
      </c>
      <c r="AH73" s="199">
        <f t="shared" si="13"/>
        <v>0</v>
      </c>
      <c r="AI73" s="201"/>
      <c r="AJ73" s="201"/>
      <c r="AK73" s="201"/>
      <c r="AL73" s="201"/>
      <c r="AM73" s="201"/>
      <c r="AN73" s="201"/>
      <c r="AO73" s="201" t="s">
        <v>54</v>
      </c>
      <c r="AP73" s="201" t="s">
        <v>88</v>
      </c>
    </row>
    <row r="74" spans="1:42">
      <c r="A74" s="193" t="s">
        <v>174</v>
      </c>
      <c r="B74" s="193" t="s">
        <v>50</v>
      </c>
      <c r="C74" s="193" t="s">
        <v>205</v>
      </c>
      <c r="D74" s="193" t="s">
        <v>43</v>
      </c>
      <c r="E74" s="193" t="s">
        <v>220</v>
      </c>
      <c r="F74" s="193"/>
      <c r="G74" s="193" t="s">
        <v>178</v>
      </c>
      <c r="H74" s="194">
        <v>43432.000011574077</v>
      </c>
      <c r="I74" s="194"/>
      <c r="J74" s="194">
        <v>43434.000011574077</v>
      </c>
      <c r="K74" s="194">
        <v>43434.000011574077</v>
      </c>
      <c r="L74" s="194"/>
      <c r="M74" s="193" t="s">
        <v>187</v>
      </c>
      <c r="N74" s="193" t="s">
        <v>43</v>
      </c>
      <c r="O74" s="195">
        <v>0</v>
      </c>
      <c r="P74" s="195"/>
      <c r="Q74" s="196"/>
      <c r="R74" s="193" t="s">
        <v>218</v>
      </c>
      <c r="S74" s="193"/>
      <c r="T74" s="193" t="s">
        <v>307</v>
      </c>
      <c r="U74" s="193" t="s">
        <v>182</v>
      </c>
      <c r="V74" s="193"/>
      <c r="W74" s="193"/>
      <c r="X74" s="193"/>
      <c r="Y74" s="194"/>
      <c r="Z74" s="194"/>
      <c r="AA74" s="197"/>
      <c r="AB74" s="198" t="str">
        <f t="shared" si="8"/>
        <v>201811</v>
      </c>
      <c r="AC74" s="199">
        <f t="shared" si="9"/>
        <v>0</v>
      </c>
      <c r="AD74" s="200" t="str">
        <f t="shared" si="7"/>
        <v>201811</v>
      </c>
      <c r="AE74" s="199">
        <f t="shared" si="12"/>
        <v>0</v>
      </c>
      <c r="AF74" s="199">
        <f t="shared" si="10"/>
        <v>0</v>
      </c>
      <c r="AG74" s="199">
        <f t="shared" si="11"/>
        <v>0</v>
      </c>
      <c r="AH74" s="199">
        <f t="shared" si="13"/>
        <v>0</v>
      </c>
      <c r="AI74" s="201"/>
      <c r="AJ74" s="201"/>
      <c r="AK74" s="201"/>
      <c r="AL74" s="201"/>
      <c r="AM74" s="201"/>
      <c r="AN74" s="201"/>
      <c r="AO74" s="201" t="s">
        <v>50</v>
      </c>
      <c r="AP74" s="201" t="s">
        <v>1</v>
      </c>
    </row>
    <row r="75" spans="1:42">
      <c r="A75" s="193" t="s">
        <v>174</v>
      </c>
      <c r="B75" s="193" t="s">
        <v>50</v>
      </c>
      <c r="C75" s="193" t="s">
        <v>205</v>
      </c>
      <c r="D75" s="193" t="s">
        <v>43</v>
      </c>
      <c r="E75" s="193" t="s">
        <v>220</v>
      </c>
      <c r="F75" s="193"/>
      <c r="G75" s="193" t="s">
        <v>178</v>
      </c>
      <c r="H75" s="194">
        <v>43432.000011574077</v>
      </c>
      <c r="I75" s="194"/>
      <c r="J75" s="194">
        <v>43434.000011574077</v>
      </c>
      <c r="K75" s="194">
        <v>43434.000011574077</v>
      </c>
      <c r="L75" s="194"/>
      <c r="M75" s="193" t="s">
        <v>187</v>
      </c>
      <c r="N75" s="193" t="s">
        <v>43</v>
      </c>
      <c r="O75" s="195">
        <v>0</v>
      </c>
      <c r="P75" s="195"/>
      <c r="Q75" s="196"/>
      <c r="R75" s="193" t="s">
        <v>218</v>
      </c>
      <c r="S75" s="193"/>
      <c r="T75" s="193" t="s">
        <v>308</v>
      </c>
      <c r="U75" s="193" t="s">
        <v>182</v>
      </c>
      <c r="V75" s="193"/>
      <c r="W75" s="193"/>
      <c r="X75" s="193"/>
      <c r="Y75" s="194"/>
      <c r="Z75" s="194"/>
      <c r="AA75" s="197"/>
      <c r="AB75" s="198" t="str">
        <f t="shared" si="8"/>
        <v>201811</v>
      </c>
      <c r="AC75" s="199">
        <f t="shared" si="9"/>
        <v>0</v>
      </c>
      <c r="AD75" s="200" t="str">
        <f t="shared" si="7"/>
        <v>201811</v>
      </c>
      <c r="AE75" s="199">
        <f t="shared" si="12"/>
        <v>0</v>
      </c>
      <c r="AF75" s="199">
        <f t="shared" si="10"/>
        <v>0</v>
      </c>
      <c r="AG75" s="199">
        <f t="shared" si="11"/>
        <v>0</v>
      </c>
      <c r="AH75" s="199">
        <f t="shared" si="13"/>
        <v>0</v>
      </c>
      <c r="AI75" s="201"/>
      <c r="AJ75" s="201"/>
      <c r="AK75" s="201"/>
      <c r="AL75" s="201"/>
      <c r="AM75" s="201"/>
      <c r="AN75" s="201"/>
      <c r="AO75" s="201" t="s">
        <v>50</v>
      </c>
      <c r="AP75" s="201" t="s">
        <v>1</v>
      </c>
    </row>
    <row r="76" spans="1:42">
      <c r="A76" s="193" t="s">
        <v>174</v>
      </c>
      <c r="B76" s="193" t="s">
        <v>50</v>
      </c>
      <c r="C76" s="193" t="s">
        <v>205</v>
      </c>
      <c r="D76" s="193" t="s">
        <v>225</v>
      </c>
      <c r="E76" s="193" t="s">
        <v>225</v>
      </c>
      <c r="F76" s="193"/>
      <c r="G76" s="193" t="s">
        <v>197</v>
      </c>
      <c r="H76" s="194">
        <v>43433.000011574077</v>
      </c>
      <c r="I76" s="194"/>
      <c r="J76" s="194">
        <v>43435.000011574077</v>
      </c>
      <c r="K76" s="194"/>
      <c r="L76" s="194">
        <v>43437.466412037043</v>
      </c>
      <c r="M76" s="193" t="s">
        <v>179</v>
      </c>
      <c r="N76" s="193"/>
      <c r="O76" s="195">
        <v>12</v>
      </c>
      <c r="P76" s="195"/>
      <c r="Q76" s="196"/>
      <c r="R76" s="193" t="s">
        <v>309</v>
      </c>
      <c r="S76" s="193"/>
      <c r="T76" s="193" t="s">
        <v>310</v>
      </c>
      <c r="U76" s="193" t="s">
        <v>195</v>
      </c>
      <c r="V76" s="193"/>
      <c r="W76" s="193"/>
      <c r="X76" s="193"/>
      <c r="Y76" s="194"/>
      <c r="Z76" s="194"/>
      <c r="AA76" s="197"/>
      <c r="AB76" s="198" t="str">
        <f t="shared" si="8"/>
        <v>201811</v>
      </c>
      <c r="AC76" s="199" t="str">
        <f t="shared" si="9"/>
        <v>201812</v>
      </c>
      <c r="AD76" s="200">
        <f t="shared" si="7"/>
        <v>0</v>
      </c>
      <c r="AE76" s="199">
        <f t="shared" si="12"/>
        <v>0</v>
      </c>
      <c r="AF76" s="199">
        <f t="shared" si="10"/>
        <v>0</v>
      </c>
      <c r="AG76" s="199">
        <f t="shared" si="11"/>
        <v>0</v>
      </c>
      <c r="AH76" s="199">
        <f t="shared" si="13"/>
        <v>0</v>
      </c>
      <c r="AI76" s="201"/>
      <c r="AJ76" s="201"/>
      <c r="AK76" s="201"/>
      <c r="AL76" s="201"/>
      <c r="AM76" s="201"/>
      <c r="AN76" s="201"/>
      <c r="AO76" s="201" t="s">
        <v>50</v>
      </c>
      <c r="AP76" s="201" t="s">
        <v>1</v>
      </c>
    </row>
    <row r="77" spans="1:42">
      <c r="A77" s="193" t="s">
        <v>174</v>
      </c>
      <c r="B77" s="193" t="s">
        <v>50</v>
      </c>
      <c r="C77" s="193" t="s">
        <v>205</v>
      </c>
      <c r="D77" s="193" t="s">
        <v>225</v>
      </c>
      <c r="E77" s="193" t="s">
        <v>225</v>
      </c>
      <c r="F77" s="193"/>
      <c r="G77" s="193" t="s">
        <v>178</v>
      </c>
      <c r="H77" s="194">
        <v>43433.000011574077</v>
      </c>
      <c r="I77" s="194"/>
      <c r="J77" s="194">
        <v>43436.000011574077</v>
      </c>
      <c r="K77" s="194">
        <v>43436.000011574077</v>
      </c>
      <c r="L77" s="194">
        <v>43437.467060185183</v>
      </c>
      <c r="M77" s="193" t="s">
        <v>179</v>
      </c>
      <c r="N77" s="193"/>
      <c r="O77" s="195">
        <v>12</v>
      </c>
      <c r="P77" s="195"/>
      <c r="Q77" s="196"/>
      <c r="R77" s="193" t="s">
        <v>309</v>
      </c>
      <c r="S77" s="193"/>
      <c r="T77" s="193" t="s">
        <v>311</v>
      </c>
      <c r="U77" s="193" t="s">
        <v>195</v>
      </c>
      <c r="V77" s="193"/>
      <c r="W77" s="193"/>
      <c r="X77" s="193"/>
      <c r="Y77" s="194"/>
      <c r="Z77" s="194"/>
      <c r="AA77" s="197"/>
      <c r="AB77" s="198" t="str">
        <f t="shared" si="8"/>
        <v>201811</v>
      </c>
      <c r="AC77" s="199">
        <f t="shared" si="9"/>
        <v>0</v>
      </c>
      <c r="AD77" s="200" t="str">
        <f t="shared" si="7"/>
        <v>201812</v>
      </c>
      <c r="AE77" s="199" t="str">
        <f t="shared" si="12"/>
        <v>201812</v>
      </c>
      <c r="AF77" s="199">
        <f t="shared" si="10"/>
        <v>0</v>
      </c>
      <c r="AG77" s="199">
        <f t="shared" si="11"/>
        <v>0</v>
      </c>
      <c r="AH77" s="199">
        <f t="shared" si="13"/>
        <v>0</v>
      </c>
      <c r="AI77" s="201"/>
      <c r="AJ77" s="201"/>
      <c r="AK77" s="201"/>
      <c r="AL77" s="201"/>
      <c r="AM77" s="201"/>
      <c r="AN77" s="201"/>
      <c r="AO77" s="201" t="s">
        <v>50</v>
      </c>
      <c r="AP77" s="201" t="s">
        <v>1</v>
      </c>
    </row>
    <row r="78" spans="1:42">
      <c r="A78" s="193" t="s">
        <v>174</v>
      </c>
      <c r="B78" s="193" t="s">
        <v>61</v>
      </c>
      <c r="C78" s="193" t="s">
        <v>184</v>
      </c>
      <c r="D78" s="193" t="s">
        <v>312</v>
      </c>
      <c r="E78" s="193" t="s">
        <v>313</v>
      </c>
      <c r="F78" s="193"/>
      <c r="G78" s="193" t="s">
        <v>197</v>
      </c>
      <c r="H78" s="194">
        <v>43439.000011574077</v>
      </c>
      <c r="I78" s="194"/>
      <c r="J78" s="194">
        <v>43439.000011574077</v>
      </c>
      <c r="K78" s="194">
        <v>43439.000011574077</v>
      </c>
      <c r="L78" s="194">
        <v>43454.510462962957</v>
      </c>
      <c r="M78" s="193" t="s">
        <v>179</v>
      </c>
      <c r="N78" s="193"/>
      <c r="O78" s="195">
        <v>15</v>
      </c>
      <c r="P78" s="195"/>
      <c r="Q78" s="196"/>
      <c r="R78" s="193" t="s">
        <v>314</v>
      </c>
      <c r="S78" s="193"/>
      <c r="T78" s="193" t="s">
        <v>315</v>
      </c>
      <c r="U78" s="193" t="s">
        <v>195</v>
      </c>
      <c r="V78" s="193"/>
      <c r="W78" s="193"/>
      <c r="X78" s="193"/>
      <c r="Y78" s="194"/>
      <c r="Z78" s="194"/>
      <c r="AA78" s="197"/>
      <c r="AB78" s="198" t="str">
        <f t="shared" si="8"/>
        <v>201812</v>
      </c>
      <c r="AC78" s="199">
        <f t="shared" si="9"/>
        <v>0</v>
      </c>
      <c r="AD78" s="200" t="str">
        <f t="shared" si="7"/>
        <v>201812</v>
      </c>
      <c r="AE78" s="199" t="str">
        <f t="shared" si="12"/>
        <v>201812</v>
      </c>
      <c r="AF78" s="199">
        <f t="shared" si="10"/>
        <v>0</v>
      </c>
      <c r="AG78" s="199">
        <f t="shared" si="11"/>
        <v>0</v>
      </c>
      <c r="AH78" s="199">
        <f t="shared" si="13"/>
        <v>0</v>
      </c>
      <c r="AI78" s="201"/>
      <c r="AJ78" s="201"/>
      <c r="AK78" s="201"/>
      <c r="AL78" s="201"/>
      <c r="AM78" s="201"/>
      <c r="AN78" s="201"/>
      <c r="AO78" s="201" t="s">
        <v>61</v>
      </c>
      <c r="AP78" s="201" t="s">
        <v>88</v>
      </c>
    </row>
    <row r="79" spans="1:42">
      <c r="A79" s="193" t="s">
        <v>174</v>
      </c>
      <c r="B79" s="193" t="s">
        <v>61</v>
      </c>
      <c r="C79" s="193" t="s">
        <v>184</v>
      </c>
      <c r="D79" s="193" t="s">
        <v>312</v>
      </c>
      <c r="E79" s="193" t="s">
        <v>313</v>
      </c>
      <c r="F79" s="193"/>
      <c r="G79" s="193" t="s">
        <v>197</v>
      </c>
      <c r="H79" s="194">
        <v>43439.000011574077</v>
      </c>
      <c r="I79" s="194"/>
      <c r="J79" s="194">
        <v>43439.000011574077</v>
      </c>
      <c r="K79" s="194">
        <v>43439.000011574077</v>
      </c>
      <c r="L79" s="194">
        <v>43454.514502314807</v>
      </c>
      <c r="M79" s="193" t="s">
        <v>179</v>
      </c>
      <c r="N79" s="193"/>
      <c r="O79" s="195">
        <v>15</v>
      </c>
      <c r="P79" s="195"/>
      <c r="Q79" s="196"/>
      <c r="R79" s="193" t="s">
        <v>314</v>
      </c>
      <c r="S79" s="193"/>
      <c r="T79" s="193" t="s">
        <v>316</v>
      </c>
      <c r="U79" s="193" t="s">
        <v>195</v>
      </c>
      <c r="V79" s="193"/>
      <c r="W79" s="193"/>
      <c r="X79" s="193"/>
      <c r="Y79" s="194"/>
      <c r="Z79" s="194"/>
      <c r="AA79" s="197"/>
      <c r="AB79" s="198" t="str">
        <f t="shared" si="8"/>
        <v>201812</v>
      </c>
      <c r="AC79" s="199">
        <f t="shared" si="9"/>
        <v>0</v>
      </c>
      <c r="AD79" s="200" t="str">
        <f t="shared" si="7"/>
        <v>201812</v>
      </c>
      <c r="AE79" s="199" t="str">
        <f t="shared" si="12"/>
        <v>201812</v>
      </c>
      <c r="AF79" s="199">
        <f t="shared" si="10"/>
        <v>0</v>
      </c>
      <c r="AG79" s="199">
        <f t="shared" si="11"/>
        <v>0</v>
      </c>
      <c r="AH79" s="199">
        <f t="shared" si="13"/>
        <v>0</v>
      </c>
      <c r="AI79" s="201"/>
      <c r="AJ79" s="201"/>
      <c r="AK79" s="201"/>
      <c r="AL79" s="201"/>
      <c r="AM79" s="201"/>
      <c r="AN79" s="201"/>
      <c r="AO79" s="201" t="s">
        <v>61</v>
      </c>
      <c r="AP79" s="201" t="s">
        <v>88</v>
      </c>
    </row>
    <row r="80" spans="1:42">
      <c r="A80" s="193" t="s">
        <v>174</v>
      </c>
      <c r="B80" s="193" t="s">
        <v>50</v>
      </c>
      <c r="C80" s="193" t="s">
        <v>205</v>
      </c>
      <c r="D80" s="193" t="s">
        <v>312</v>
      </c>
      <c r="E80" s="193" t="s">
        <v>313</v>
      </c>
      <c r="F80" s="193"/>
      <c r="G80" s="193" t="s">
        <v>197</v>
      </c>
      <c r="H80" s="194">
        <v>43439.000011574077</v>
      </c>
      <c r="I80" s="194"/>
      <c r="J80" s="194">
        <v>43441.000011574077</v>
      </c>
      <c r="K80" s="194"/>
      <c r="L80" s="194">
        <v>43454.660462962973</v>
      </c>
      <c r="M80" s="193" t="s">
        <v>179</v>
      </c>
      <c r="N80" s="193"/>
      <c r="O80" s="195">
        <v>12</v>
      </c>
      <c r="P80" s="195"/>
      <c r="Q80" s="196"/>
      <c r="R80" s="193" t="s">
        <v>317</v>
      </c>
      <c r="S80" s="193"/>
      <c r="T80" s="193" t="s">
        <v>318</v>
      </c>
      <c r="U80" s="193" t="s">
        <v>195</v>
      </c>
      <c r="V80" s="193"/>
      <c r="W80" s="193"/>
      <c r="X80" s="193"/>
      <c r="Y80" s="194"/>
      <c r="Z80" s="194"/>
      <c r="AA80" s="197"/>
      <c r="AB80" s="198" t="str">
        <f t="shared" si="8"/>
        <v>201812</v>
      </c>
      <c r="AC80" s="199" t="str">
        <f t="shared" si="9"/>
        <v>201812</v>
      </c>
      <c r="AD80" s="200">
        <f t="shared" si="7"/>
        <v>0</v>
      </c>
      <c r="AE80" s="199">
        <f t="shared" si="12"/>
        <v>0</v>
      </c>
      <c r="AF80" s="199">
        <f t="shared" si="10"/>
        <v>0</v>
      </c>
      <c r="AG80" s="199">
        <f t="shared" si="11"/>
        <v>0</v>
      </c>
      <c r="AH80" s="199">
        <f t="shared" si="13"/>
        <v>0</v>
      </c>
      <c r="AI80" s="201"/>
      <c r="AJ80" s="201"/>
      <c r="AK80" s="201"/>
      <c r="AL80" s="201"/>
      <c r="AM80" s="201"/>
      <c r="AN80" s="201"/>
      <c r="AO80" s="201" t="s">
        <v>50</v>
      </c>
      <c r="AP80" s="201" t="s">
        <v>1</v>
      </c>
    </row>
    <row r="81" spans="1:42">
      <c r="A81" s="193" t="s">
        <v>174</v>
      </c>
      <c r="B81" s="193" t="s">
        <v>50</v>
      </c>
      <c r="C81" s="193" t="s">
        <v>205</v>
      </c>
      <c r="D81" s="193" t="s">
        <v>312</v>
      </c>
      <c r="E81" s="193" t="s">
        <v>319</v>
      </c>
      <c r="F81" s="193"/>
      <c r="G81" s="193" t="s">
        <v>197</v>
      </c>
      <c r="H81" s="194">
        <v>43439.000011574077</v>
      </c>
      <c r="I81" s="194"/>
      <c r="J81" s="194">
        <v>43441.000011574077</v>
      </c>
      <c r="K81" s="194"/>
      <c r="L81" s="194">
        <v>43454.659641203703</v>
      </c>
      <c r="M81" s="193" t="s">
        <v>179</v>
      </c>
      <c r="N81" s="193"/>
      <c r="O81" s="195">
        <v>12</v>
      </c>
      <c r="P81" s="195"/>
      <c r="Q81" s="196"/>
      <c r="R81" s="193" t="s">
        <v>317</v>
      </c>
      <c r="S81" s="193"/>
      <c r="T81" s="193" t="s">
        <v>320</v>
      </c>
      <c r="U81" s="193" t="s">
        <v>195</v>
      </c>
      <c r="V81" s="193"/>
      <c r="W81" s="193"/>
      <c r="X81" s="193"/>
      <c r="Y81" s="194"/>
      <c r="Z81" s="194"/>
      <c r="AA81" s="197"/>
      <c r="AB81" s="198" t="str">
        <f t="shared" si="8"/>
        <v>201812</v>
      </c>
      <c r="AC81" s="199" t="str">
        <f t="shared" si="9"/>
        <v>201812</v>
      </c>
      <c r="AD81" s="200">
        <f t="shared" si="7"/>
        <v>0</v>
      </c>
      <c r="AE81" s="199">
        <f t="shared" si="12"/>
        <v>0</v>
      </c>
      <c r="AF81" s="199">
        <f t="shared" si="10"/>
        <v>0</v>
      </c>
      <c r="AG81" s="199">
        <f t="shared" si="11"/>
        <v>0</v>
      </c>
      <c r="AH81" s="199">
        <f t="shared" si="13"/>
        <v>0</v>
      </c>
      <c r="AI81" s="201"/>
      <c r="AJ81" s="201"/>
      <c r="AK81" s="201"/>
      <c r="AL81" s="201"/>
      <c r="AM81" s="201"/>
      <c r="AN81" s="201"/>
      <c r="AO81" s="201" t="s">
        <v>50</v>
      </c>
      <c r="AP81" s="201" t="s">
        <v>1</v>
      </c>
    </row>
    <row r="82" spans="1:42">
      <c r="A82" s="193" t="s">
        <v>174</v>
      </c>
      <c r="B82" s="193" t="s">
        <v>51</v>
      </c>
      <c r="C82" s="193" t="s">
        <v>321</v>
      </c>
      <c r="D82" s="193" t="s">
        <v>210</v>
      </c>
      <c r="E82" s="193" t="s">
        <v>322</v>
      </c>
      <c r="F82" s="193"/>
      <c r="G82" s="193" t="s">
        <v>178</v>
      </c>
      <c r="H82" s="194">
        <v>43441.000011574077</v>
      </c>
      <c r="I82" s="194">
        <v>43448.346307870372</v>
      </c>
      <c r="J82" s="194"/>
      <c r="K82" s="194"/>
      <c r="L82" s="194"/>
      <c r="M82" s="193" t="s">
        <v>179</v>
      </c>
      <c r="N82" s="193" t="s">
        <v>230</v>
      </c>
      <c r="O82" s="195">
        <v>35</v>
      </c>
      <c r="P82" s="195"/>
      <c r="Q82" s="196"/>
      <c r="R82" s="193" t="s">
        <v>212</v>
      </c>
      <c r="S82" s="193"/>
      <c r="T82" s="193" t="s">
        <v>323</v>
      </c>
      <c r="U82" s="193" t="s">
        <v>324</v>
      </c>
      <c r="V82" s="193"/>
      <c r="W82" s="193"/>
      <c r="X82" s="193"/>
      <c r="Y82" s="194"/>
      <c r="Z82" s="194"/>
      <c r="AA82" s="197"/>
      <c r="AB82" s="198" t="str">
        <f t="shared" si="8"/>
        <v>201812</v>
      </c>
      <c r="AC82" s="199" t="str">
        <f t="shared" si="9"/>
        <v>201812</v>
      </c>
      <c r="AD82" s="200">
        <f t="shared" si="7"/>
        <v>0</v>
      </c>
      <c r="AE82" s="199">
        <f t="shared" si="12"/>
        <v>0</v>
      </c>
      <c r="AF82" s="199">
        <f t="shared" si="10"/>
        <v>0</v>
      </c>
      <c r="AG82" s="199">
        <f t="shared" si="11"/>
        <v>0</v>
      </c>
      <c r="AH82" s="199">
        <f t="shared" si="13"/>
        <v>0</v>
      </c>
      <c r="AI82" s="201"/>
      <c r="AJ82" s="201"/>
      <c r="AK82" s="201"/>
      <c r="AL82" s="201"/>
      <c r="AM82" s="201"/>
      <c r="AN82" s="201"/>
      <c r="AO82" s="201" t="s">
        <v>51</v>
      </c>
      <c r="AP82" s="201" t="s">
        <v>65</v>
      </c>
    </row>
    <row r="83" spans="1:42">
      <c r="A83" s="193" t="s">
        <v>174</v>
      </c>
      <c r="B83" s="193" t="s">
        <v>61</v>
      </c>
      <c r="C83" s="193" t="s">
        <v>184</v>
      </c>
      <c r="D83" s="193" t="s">
        <v>210</v>
      </c>
      <c r="E83" s="193" t="s">
        <v>211</v>
      </c>
      <c r="F83" s="193"/>
      <c r="G83" s="193" t="s">
        <v>178</v>
      </c>
      <c r="H83" s="194">
        <v>43444.000011574077</v>
      </c>
      <c r="I83" s="194"/>
      <c r="J83" s="194">
        <v>43444.000011574077</v>
      </c>
      <c r="K83" s="194">
        <v>43444.000011574077</v>
      </c>
      <c r="L83" s="194">
        <v>43626.539409722223</v>
      </c>
      <c r="M83" s="193" t="s">
        <v>179</v>
      </c>
      <c r="N83" s="193"/>
      <c r="O83" s="195">
        <v>15</v>
      </c>
      <c r="P83" s="195"/>
      <c r="Q83" s="196"/>
      <c r="R83" s="193" t="s">
        <v>212</v>
      </c>
      <c r="S83" s="193"/>
      <c r="T83" s="193" t="s">
        <v>325</v>
      </c>
      <c r="U83" s="193" t="s">
        <v>195</v>
      </c>
      <c r="V83" s="193"/>
      <c r="W83" s="193"/>
      <c r="X83" s="193"/>
      <c r="Y83" s="194"/>
      <c r="Z83" s="194"/>
      <c r="AA83" s="197"/>
      <c r="AB83" s="198" t="str">
        <f t="shared" si="8"/>
        <v>201812</v>
      </c>
      <c r="AC83" s="199">
        <f t="shared" si="9"/>
        <v>0</v>
      </c>
      <c r="AD83" s="200" t="str">
        <f t="shared" ref="AD83:AD146" si="14">+IFERROR(IF(OR(AND(V83="1",LEN(W83)&gt;2),CONCATENATE(YEAR(K83),MONTH(K83))="19001"),0,CONCATENATE(YEAR(K83),MONTH(K83))),0)</f>
        <v>201812</v>
      </c>
      <c r="AE83" s="199" t="str">
        <f t="shared" si="12"/>
        <v>20196</v>
      </c>
      <c r="AF83" s="199">
        <f t="shared" si="10"/>
        <v>0</v>
      </c>
      <c r="AG83" s="199">
        <f t="shared" si="11"/>
        <v>0</v>
      </c>
      <c r="AH83" s="199">
        <f t="shared" si="13"/>
        <v>0</v>
      </c>
      <c r="AI83" s="201"/>
      <c r="AJ83" s="201"/>
      <c r="AK83" s="201"/>
      <c r="AL83" s="201"/>
      <c r="AM83" s="201"/>
      <c r="AN83" s="201"/>
      <c r="AO83" s="201" t="s">
        <v>61</v>
      </c>
      <c r="AP83" s="201" t="s">
        <v>88</v>
      </c>
    </row>
    <row r="84" spans="1:42">
      <c r="A84" s="193" t="s">
        <v>174</v>
      </c>
      <c r="B84" s="193" t="s">
        <v>61</v>
      </c>
      <c r="C84" s="193" t="s">
        <v>184</v>
      </c>
      <c r="D84" s="193" t="s">
        <v>210</v>
      </c>
      <c r="E84" s="193" t="s">
        <v>211</v>
      </c>
      <c r="F84" s="193"/>
      <c r="G84" s="193" t="s">
        <v>178</v>
      </c>
      <c r="H84" s="194">
        <v>43444.000011574077</v>
      </c>
      <c r="I84" s="194"/>
      <c r="J84" s="194">
        <v>43444.000011574077</v>
      </c>
      <c r="K84" s="194">
        <v>43444.000011574077</v>
      </c>
      <c r="L84" s="194">
        <v>43626.550868055558</v>
      </c>
      <c r="M84" s="193" t="s">
        <v>179</v>
      </c>
      <c r="N84" s="193"/>
      <c r="O84" s="195">
        <v>15</v>
      </c>
      <c r="P84" s="195"/>
      <c r="Q84" s="196"/>
      <c r="R84" s="193" t="s">
        <v>212</v>
      </c>
      <c r="S84" s="193"/>
      <c r="T84" s="193" t="s">
        <v>326</v>
      </c>
      <c r="U84" s="193" t="s">
        <v>195</v>
      </c>
      <c r="V84" s="193"/>
      <c r="W84" s="193"/>
      <c r="X84" s="193"/>
      <c r="Y84" s="194"/>
      <c r="Z84" s="194"/>
      <c r="AA84" s="197"/>
      <c r="AB84" s="198" t="str">
        <f t="shared" si="8"/>
        <v>201812</v>
      </c>
      <c r="AC84" s="199">
        <f t="shared" si="9"/>
        <v>0</v>
      </c>
      <c r="AD84" s="200" t="str">
        <f t="shared" si="14"/>
        <v>201812</v>
      </c>
      <c r="AE84" s="199" t="str">
        <f t="shared" si="12"/>
        <v>20196</v>
      </c>
      <c r="AF84" s="199">
        <f t="shared" si="10"/>
        <v>0</v>
      </c>
      <c r="AG84" s="199">
        <f t="shared" si="11"/>
        <v>0</v>
      </c>
      <c r="AH84" s="199">
        <f t="shared" si="13"/>
        <v>0</v>
      </c>
      <c r="AI84" s="201"/>
      <c r="AJ84" s="201"/>
      <c r="AK84" s="201"/>
      <c r="AL84" s="201"/>
      <c r="AM84" s="201"/>
      <c r="AN84" s="201"/>
      <c r="AO84" s="201" t="s">
        <v>61</v>
      </c>
      <c r="AP84" s="201" t="s">
        <v>88</v>
      </c>
    </row>
    <row r="85" spans="1:42">
      <c r="A85" s="193" t="s">
        <v>174</v>
      </c>
      <c r="B85" s="193" t="s">
        <v>61</v>
      </c>
      <c r="C85" s="193" t="s">
        <v>184</v>
      </c>
      <c r="D85" s="193" t="s">
        <v>210</v>
      </c>
      <c r="E85" s="193" t="s">
        <v>211</v>
      </c>
      <c r="F85" s="193"/>
      <c r="G85" s="193" t="s">
        <v>178</v>
      </c>
      <c r="H85" s="194">
        <v>43444.000011574077</v>
      </c>
      <c r="I85" s="194"/>
      <c r="J85" s="194">
        <v>43444.000011574077</v>
      </c>
      <c r="K85" s="194">
        <v>43444.000011574077</v>
      </c>
      <c r="L85" s="194">
        <v>43626.549803240741</v>
      </c>
      <c r="M85" s="193" t="s">
        <v>179</v>
      </c>
      <c r="N85" s="193"/>
      <c r="O85" s="195">
        <v>15</v>
      </c>
      <c r="P85" s="195"/>
      <c r="Q85" s="196"/>
      <c r="R85" s="193" t="s">
        <v>212</v>
      </c>
      <c r="S85" s="193"/>
      <c r="T85" s="193" t="s">
        <v>327</v>
      </c>
      <c r="U85" s="193" t="s">
        <v>195</v>
      </c>
      <c r="V85" s="193"/>
      <c r="W85" s="193"/>
      <c r="X85" s="193"/>
      <c r="Y85" s="194"/>
      <c r="Z85" s="194"/>
      <c r="AA85" s="197"/>
      <c r="AB85" s="198" t="str">
        <f t="shared" si="8"/>
        <v>201812</v>
      </c>
      <c r="AC85" s="199">
        <f t="shared" si="9"/>
        <v>0</v>
      </c>
      <c r="AD85" s="200" t="str">
        <f t="shared" si="14"/>
        <v>201812</v>
      </c>
      <c r="AE85" s="199" t="str">
        <f t="shared" si="12"/>
        <v>20196</v>
      </c>
      <c r="AF85" s="199">
        <f t="shared" si="10"/>
        <v>0</v>
      </c>
      <c r="AG85" s="199">
        <f t="shared" si="11"/>
        <v>0</v>
      </c>
      <c r="AH85" s="199">
        <f t="shared" si="13"/>
        <v>0</v>
      </c>
      <c r="AI85" s="201"/>
      <c r="AJ85" s="201"/>
      <c r="AK85" s="201"/>
      <c r="AL85" s="201"/>
      <c r="AM85" s="201"/>
      <c r="AN85" s="201"/>
      <c r="AO85" s="201" t="s">
        <v>61</v>
      </c>
      <c r="AP85" s="201" t="s">
        <v>88</v>
      </c>
    </row>
    <row r="86" spans="1:42">
      <c r="A86" s="193" t="s">
        <v>174</v>
      </c>
      <c r="B86" s="193" t="s">
        <v>54</v>
      </c>
      <c r="C86" s="193" t="s">
        <v>175</v>
      </c>
      <c r="D86" s="193" t="s">
        <v>210</v>
      </c>
      <c r="E86" s="193" t="s">
        <v>211</v>
      </c>
      <c r="F86" s="193"/>
      <c r="G86" s="193" t="s">
        <v>178</v>
      </c>
      <c r="H86" s="194">
        <v>43444.000011574077</v>
      </c>
      <c r="I86" s="194"/>
      <c r="J86" s="194">
        <v>43444.000011574077</v>
      </c>
      <c r="K86" s="194">
        <v>43444.000011574077</v>
      </c>
      <c r="L86" s="194">
        <v>43480.364768518521</v>
      </c>
      <c r="M86" s="193" t="s">
        <v>179</v>
      </c>
      <c r="N86" s="193"/>
      <c r="O86" s="195">
        <v>3</v>
      </c>
      <c r="P86" s="195"/>
      <c r="Q86" s="196"/>
      <c r="R86" s="193" t="s">
        <v>212</v>
      </c>
      <c r="S86" s="193"/>
      <c r="T86" s="193" t="s">
        <v>328</v>
      </c>
      <c r="U86" s="193" t="s">
        <v>195</v>
      </c>
      <c r="V86" s="193"/>
      <c r="W86" s="193"/>
      <c r="X86" s="193"/>
      <c r="Y86" s="194"/>
      <c r="Z86" s="194"/>
      <c r="AA86" s="197"/>
      <c r="AB86" s="198" t="str">
        <f t="shared" si="8"/>
        <v>201812</v>
      </c>
      <c r="AC86" s="199">
        <f t="shared" si="9"/>
        <v>0</v>
      </c>
      <c r="AD86" s="200" t="str">
        <f t="shared" si="14"/>
        <v>201812</v>
      </c>
      <c r="AE86" s="199" t="str">
        <f t="shared" si="12"/>
        <v>20191</v>
      </c>
      <c r="AF86" s="199">
        <f t="shared" si="10"/>
        <v>0</v>
      </c>
      <c r="AG86" s="199">
        <f t="shared" si="11"/>
        <v>0</v>
      </c>
      <c r="AH86" s="199">
        <f t="shared" si="13"/>
        <v>0</v>
      </c>
      <c r="AI86" s="201"/>
      <c r="AJ86" s="201"/>
      <c r="AK86" s="201"/>
      <c r="AL86" s="201"/>
      <c r="AM86" s="201"/>
      <c r="AN86" s="201"/>
      <c r="AO86" s="201" t="s">
        <v>54</v>
      </c>
      <c r="AP86" s="201" t="s">
        <v>88</v>
      </c>
    </row>
    <row r="87" spans="1:42">
      <c r="A87" s="193" t="s">
        <v>174</v>
      </c>
      <c r="B87" s="193" t="s">
        <v>54</v>
      </c>
      <c r="C87" s="193" t="s">
        <v>175</v>
      </c>
      <c r="D87" s="193" t="s">
        <v>210</v>
      </c>
      <c r="E87" s="193" t="s">
        <v>211</v>
      </c>
      <c r="F87" s="193"/>
      <c r="G87" s="193" t="s">
        <v>178</v>
      </c>
      <c r="H87" s="194">
        <v>43444.000011574077</v>
      </c>
      <c r="I87" s="194"/>
      <c r="J87" s="194">
        <v>43444.000011574077</v>
      </c>
      <c r="K87" s="194">
        <v>43444.000011574077</v>
      </c>
      <c r="L87" s="194">
        <v>43480.363865740743</v>
      </c>
      <c r="M87" s="193" t="s">
        <v>179</v>
      </c>
      <c r="N87" s="193"/>
      <c r="O87" s="195">
        <v>3</v>
      </c>
      <c r="P87" s="195"/>
      <c r="Q87" s="196"/>
      <c r="R87" s="193" t="s">
        <v>212</v>
      </c>
      <c r="S87" s="193"/>
      <c r="T87" s="193" t="s">
        <v>329</v>
      </c>
      <c r="U87" s="193" t="s">
        <v>195</v>
      </c>
      <c r="V87" s="193"/>
      <c r="W87" s="193"/>
      <c r="X87" s="193"/>
      <c r="Y87" s="194"/>
      <c r="Z87" s="194"/>
      <c r="AA87" s="197"/>
      <c r="AB87" s="198" t="str">
        <f t="shared" si="8"/>
        <v>201812</v>
      </c>
      <c r="AC87" s="199">
        <f t="shared" si="9"/>
        <v>0</v>
      </c>
      <c r="AD87" s="200" t="str">
        <f t="shared" si="14"/>
        <v>201812</v>
      </c>
      <c r="AE87" s="199" t="str">
        <f t="shared" si="12"/>
        <v>20191</v>
      </c>
      <c r="AF87" s="199">
        <f t="shared" si="10"/>
        <v>0</v>
      </c>
      <c r="AG87" s="199">
        <f t="shared" si="11"/>
        <v>0</v>
      </c>
      <c r="AH87" s="199">
        <f t="shared" si="13"/>
        <v>0</v>
      </c>
      <c r="AI87" s="201"/>
      <c r="AJ87" s="201"/>
      <c r="AK87" s="201"/>
      <c r="AL87" s="201"/>
      <c r="AM87" s="201"/>
      <c r="AN87" s="201"/>
      <c r="AO87" s="201" t="s">
        <v>54</v>
      </c>
      <c r="AP87" s="201" t="s">
        <v>88</v>
      </c>
    </row>
    <row r="88" spans="1:42">
      <c r="A88" s="193" t="s">
        <v>174</v>
      </c>
      <c r="B88" s="193" t="s">
        <v>48</v>
      </c>
      <c r="C88" s="193" t="s">
        <v>57</v>
      </c>
      <c r="D88" s="193" t="s">
        <v>43</v>
      </c>
      <c r="E88" s="193" t="s">
        <v>330</v>
      </c>
      <c r="F88" s="193"/>
      <c r="G88" s="193" t="s">
        <v>178</v>
      </c>
      <c r="H88" s="194">
        <v>43446.000011574077</v>
      </c>
      <c r="I88" s="194"/>
      <c r="J88" s="194">
        <v>43446.000011574077</v>
      </c>
      <c r="K88" s="194">
        <v>43446.000011574077</v>
      </c>
      <c r="L88" s="194">
        <v>43670.6012962963</v>
      </c>
      <c r="M88" s="193" t="s">
        <v>187</v>
      </c>
      <c r="N88" s="193" t="s">
        <v>43</v>
      </c>
      <c r="O88" s="195">
        <v>0</v>
      </c>
      <c r="P88" s="195"/>
      <c r="Q88" s="196"/>
      <c r="R88" s="193" t="s">
        <v>218</v>
      </c>
      <c r="S88" s="193"/>
      <c r="T88" s="193" t="s">
        <v>331</v>
      </c>
      <c r="U88" s="193" t="s">
        <v>195</v>
      </c>
      <c r="V88" s="193"/>
      <c r="W88" s="193"/>
      <c r="X88" s="193"/>
      <c r="Y88" s="194"/>
      <c r="Z88" s="194"/>
      <c r="AA88" s="197"/>
      <c r="AB88" s="198" t="str">
        <f t="shared" si="8"/>
        <v>201812</v>
      </c>
      <c r="AC88" s="199">
        <f t="shared" si="9"/>
        <v>0</v>
      </c>
      <c r="AD88" s="200" t="str">
        <f t="shared" si="14"/>
        <v>201812</v>
      </c>
      <c r="AE88" s="199" t="str">
        <f t="shared" si="12"/>
        <v>20197</v>
      </c>
      <c r="AF88" s="199">
        <f t="shared" si="10"/>
        <v>0</v>
      </c>
      <c r="AG88" s="199">
        <f t="shared" si="11"/>
        <v>0</v>
      </c>
      <c r="AH88" s="199">
        <f t="shared" si="13"/>
        <v>0</v>
      </c>
      <c r="AI88" s="201"/>
      <c r="AJ88" s="201"/>
      <c r="AK88" s="201"/>
      <c r="AL88" s="201"/>
      <c r="AM88" s="201"/>
      <c r="AN88" s="201"/>
      <c r="AO88" s="201" t="s">
        <v>48</v>
      </c>
      <c r="AP88" s="201" t="s">
        <v>57</v>
      </c>
    </row>
    <row r="89" spans="1:42">
      <c r="A89" s="193" t="s">
        <v>174</v>
      </c>
      <c r="B89" s="193" t="s">
        <v>61</v>
      </c>
      <c r="C89" s="193" t="s">
        <v>184</v>
      </c>
      <c r="D89" s="193" t="s">
        <v>210</v>
      </c>
      <c r="E89" s="193" t="s">
        <v>211</v>
      </c>
      <c r="F89" s="193"/>
      <c r="G89" s="193" t="s">
        <v>178</v>
      </c>
      <c r="H89" s="194">
        <v>43446.000011574077</v>
      </c>
      <c r="I89" s="194"/>
      <c r="J89" s="194">
        <v>43446.000011574077</v>
      </c>
      <c r="K89" s="194">
        <v>43446.000011574077</v>
      </c>
      <c r="L89" s="194">
        <v>43626.546435185177</v>
      </c>
      <c r="M89" s="193" t="s">
        <v>179</v>
      </c>
      <c r="N89" s="193"/>
      <c r="O89" s="195">
        <v>15</v>
      </c>
      <c r="P89" s="195"/>
      <c r="Q89" s="196"/>
      <c r="R89" s="193" t="s">
        <v>212</v>
      </c>
      <c r="S89" s="193"/>
      <c r="T89" s="193" t="s">
        <v>332</v>
      </c>
      <c r="U89" s="193" t="s">
        <v>195</v>
      </c>
      <c r="V89" s="193"/>
      <c r="W89" s="193"/>
      <c r="X89" s="193"/>
      <c r="Y89" s="194"/>
      <c r="Z89" s="194"/>
      <c r="AA89" s="197"/>
      <c r="AB89" s="198" t="str">
        <f t="shared" si="8"/>
        <v>201812</v>
      </c>
      <c r="AC89" s="199">
        <f t="shared" si="9"/>
        <v>0</v>
      </c>
      <c r="AD89" s="200" t="str">
        <f t="shared" si="14"/>
        <v>201812</v>
      </c>
      <c r="AE89" s="199" t="str">
        <f t="shared" si="12"/>
        <v>20196</v>
      </c>
      <c r="AF89" s="199">
        <f t="shared" si="10"/>
        <v>0</v>
      </c>
      <c r="AG89" s="199">
        <f t="shared" si="11"/>
        <v>0</v>
      </c>
      <c r="AH89" s="199">
        <f t="shared" si="13"/>
        <v>0</v>
      </c>
      <c r="AI89" s="201"/>
      <c r="AJ89" s="201"/>
      <c r="AK89" s="201"/>
      <c r="AL89" s="201"/>
      <c r="AM89" s="201"/>
      <c r="AN89" s="201"/>
      <c r="AO89" s="201" t="s">
        <v>61</v>
      </c>
      <c r="AP89" s="201" t="s">
        <v>88</v>
      </c>
    </row>
    <row r="90" spans="1:42">
      <c r="A90" s="193" t="s">
        <v>174</v>
      </c>
      <c r="B90" s="193" t="s">
        <v>61</v>
      </c>
      <c r="C90" s="193" t="s">
        <v>184</v>
      </c>
      <c r="D90" s="193" t="s">
        <v>210</v>
      </c>
      <c r="E90" s="193" t="s">
        <v>211</v>
      </c>
      <c r="F90" s="193"/>
      <c r="G90" s="193" t="s">
        <v>178</v>
      </c>
      <c r="H90" s="194">
        <v>43446.000011574077</v>
      </c>
      <c r="I90" s="194"/>
      <c r="J90" s="194">
        <v>43446.000011574077</v>
      </c>
      <c r="K90" s="194">
        <v>43446.000011574077</v>
      </c>
      <c r="L90" s="194">
        <v>43626.547743055547</v>
      </c>
      <c r="M90" s="193" t="s">
        <v>179</v>
      </c>
      <c r="N90" s="193"/>
      <c r="O90" s="195">
        <v>15</v>
      </c>
      <c r="P90" s="195"/>
      <c r="Q90" s="196"/>
      <c r="R90" s="193" t="s">
        <v>212</v>
      </c>
      <c r="S90" s="193"/>
      <c r="T90" s="193" t="s">
        <v>333</v>
      </c>
      <c r="U90" s="193" t="s">
        <v>195</v>
      </c>
      <c r="V90" s="193"/>
      <c r="W90" s="193"/>
      <c r="X90" s="193"/>
      <c r="Y90" s="194"/>
      <c r="Z90" s="194"/>
      <c r="AA90" s="197"/>
      <c r="AB90" s="198" t="str">
        <f t="shared" si="8"/>
        <v>201812</v>
      </c>
      <c r="AC90" s="199">
        <f t="shared" si="9"/>
        <v>0</v>
      </c>
      <c r="AD90" s="200" t="str">
        <f t="shared" si="14"/>
        <v>201812</v>
      </c>
      <c r="AE90" s="199" t="str">
        <f t="shared" si="12"/>
        <v>20196</v>
      </c>
      <c r="AF90" s="199">
        <f t="shared" si="10"/>
        <v>0</v>
      </c>
      <c r="AG90" s="199">
        <f t="shared" si="11"/>
        <v>0</v>
      </c>
      <c r="AH90" s="199">
        <f t="shared" si="13"/>
        <v>0</v>
      </c>
      <c r="AI90" s="201"/>
      <c r="AJ90" s="201"/>
      <c r="AK90" s="201"/>
      <c r="AL90" s="201"/>
      <c r="AM90" s="201"/>
      <c r="AN90" s="201"/>
      <c r="AO90" s="201" t="s">
        <v>61</v>
      </c>
      <c r="AP90" s="201" t="s">
        <v>88</v>
      </c>
    </row>
    <row r="91" spans="1:42">
      <c r="A91" s="193" t="s">
        <v>174</v>
      </c>
      <c r="B91" s="193" t="s">
        <v>50</v>
      </c>
      <c r="C91" s="193" t="s">
        <v>205</v>
      </c>
      <c r="D91" s="193" t="s">
        <v>334</v>
      </c>
      <c r="E91" s="193" t="s">
        <v>335</v>
      </c>
      <c r="F91" s="193"/>
      <c r="G91" s="193" t="s">
        <v>178</v>
      </c>
      <c r="H91" s="194">
        <v>43447.000011574077</v>
      </c>
      <c r="I91" s="194"/>
      <c r="J91" s="194">
        <v>43683.000011574077</v>
      </c>
      <c r="K91" s="194">
        <v>43683.000011574077</v>
      </c>
      <c r="L91" s="194">
        <v>43686.344490740739</v>
      </c>
      <c r="M91" s="193" t="s">
        <v>191</v>
      </c>
      <c r="N91" s="193" t="s">
        <v>334</v>
      </c>
      <c r="O91" s="195">
        <v>0</v>
      </c>
      <c r="P91" s="195"/>
      <c r="Q91" s="196"/>
      <c r="R91" s="193" t="s">
        <v>336</v>
      </c>
      <c r="S91" s="193"/>
      <c r="T91" s="193" t="s">
        <v>337</v>
      </c>
      <c r="U91" s="193" t="s">
        <v>195</v>
      </c>
      <c r="V91" s="193"/>
      <c r="W91" s="193"/>
      <c r="X91" s="193"/>
      <c r="Y91" s="194"/>
      <c r="Z91" s="194"/>
      <c r="AA91" s="197"/>
      <c r="AB91" s="198" t="str">
        <f t="shared" si="8"/>
        <v>201812</v>
      </c>
      <c r="AC91" s="199">
        <f t="shared" si="9"/>
        <v>0</v>
      </c>
      <c r="AD91" s="200" t="str">
        <f t="shared" si="14"/>
        <v>20198</v>
      </c>
      <c r="AE91" s="199" t="str">
        <f t="shared" si="12"/>
        <v>20198</v>
      </c>
      <c r="AF91" s="199">
        <f t="shared" si="10"/>
        <v>0</v>
      </c>
      <c r="AG91" s="199">
        <f t="shared" si="11"/>
        <v>0</v>
      </c>
      <c r="AH91" s="199">
        <f t="shared" si="13"/>
        <v>0</v>
      </c>
      <c r="AI91" s="201"/>
      <c r="AJ91" s="201"/>
      <c r="AK91" s="201"/>
      <c r="AL91" s="201"/>
      <c r="AM91" s="201"/>
      <c r="AN91" s="201"/>
      <c r="AO91" s="201" t="s">
        <v>50</v>
      </c>
      <c r="AP91" s="201" t="s">
        <v>1</v>
      </c>
    </row>
    <row r="92" spans="1:42">
      <c r="A92" s="193" t="s">
        <v>174</v>
      </c>
      <c r="B92" s="193" t="s">
        <v>50</v>
      </c>
      <c r="C92" s="193" t="s">
        <v>205</v>
      </c>
      <c r="D92" s="193" t="s">
        <v>334</v>
      </c>
      <c r="E92" s="193" t="s">
        <v>335</v>
      </c>
      <c r="F92" s="193"/>
      <c r="G92" s="193" t="s">
        <v>178</v>
      </c>
      <c r="H92" s="194">
        <v>43447.000011574077</v>
      </c>
      <c r="I92" s="194"/>
      <c r="J92" s="194">
        <v>43651.000011574077</v>
      </c>
      <c r="K92" s="194">
        <v>43651.000011574077</v>
      </c>
      <c r="L92" s="194">
        <v>43686.429930555547</v>
      </c>
      <c r="M92" s="193" t="s">
        <v>191</v>
      </c>
      <c r="N92" s="193" t="s">
        <v>334</v>
      </c>
      <c r="O92" s="195">
        <v>0</v>
      </c>
      <c r="P92" s="195"/>
      <c r="Q92" s="196"/>
      <c r="R92" s="193" t="s">
        <v>336</v>
      </c>
      <c r="S92" s="193"/>
      <c r="T92" s="193" t="s">
        <v>338</v>
      </c>
      <c r="U92" s="193" t="s">
        <v>195</v>
      </c>
      <c r="V92" s="193"/>
      <c r="W92" s="193"/>
      <c r="X92" s="193"/>
      <c r="Y92" s="194"/>
      <c r="Z92" s="194"/>
      <c r="AA92" s="197"/>
      <c r="AB92" s="198" t="str">
        <f t="shared" si="8"/>
        <v>201812</v>
      </c>
      <c r="AC92" s="199">
        <f t="shared" si="9"/>
        <v>0</v>
      </c>
      <c r="AD92" s="200" t="str">
        <f t="shared" si="14"/>
        <v>20197</v>
      </c>
      <c r="AE92" s="199" t="str">
        <f t="shared" si="12"/>
        <v>20198</v>
      </c>
      <c r="AF92" s="199">
        <f t="shared" si="10"/>
        <v>0</v>
      </c>
      <c r="AG92" s="199">
        <f t="shared" si="11"/>
        <v>0</v>
      </c>
      <c r="AH92" s="199">
        <f t="shared" si="13"/>
        <v>0</v>
      </c>
      <c r="AI92" s="201"/>
      <c r="AJ92" s="201"/>
      <c r="AK92" s="201"/>
      <c r="AL92" s="201"/>
      <c r="AM92" s="201"/>
      <c r="AN92" s="201"/>
      <c r="AO92" s="201" t="s">
        <v>50</v>
      </c>
      <c r="AP92" s="201" t="s">
        <v>1</v>
      </c>
    </row>
    <row r="93" spans="1:42">
      <c r="A93" s="193" t="s">
        <v>174</v>
      </c>
      <c r="B93" s="193" t="s">
        <v>50</v>
      </c>
      <c r="C93" s="193" t="s">
        <v>205</v>
      </c>
      <c r="D93" s="193" t="s">
        <v>334</v>
      </c>
      <c r="E93" s="193" t="s">
        <v>335</v>
      </c>
      <c r="F93" s="193"/>
      <c r="G93" s="193" t="s">
        <v>178</v>
      </c>
      <c r="H93" s="194">
        <v>43447.000011574077</v>
      </c>
      <c r="I93" s="194"/>
      <c r="J93" s="194">
        <v>43449.000011574077</v>
      </c>
      <c r="K93" s="194">
        <v>43449.000011574077</v>
      </c>
      <c r="L93" s="194">
        <v>43686.355902777781</v>
      </c>
      <c r="M93" s="193" t="s">
        <v>191</v>
      </c>
      <c r="N93" s="193" t="s">
        <v>334</v>
      </c>
      <c r="O93" s="195">
        <v>0</v>
      </c>
      <c r="P93" s="195"/>
      <c r="Q93" s="196"/>
      <c r="R93" s="193" t="s">
        <v>336</v>
      </c>
      <c r="S93" s="193"/>
      <c r="T93" s="193" t="s">
        <v>339</v>
      </c>
      <c r="U93" s="193" t="s">
        <v>195</v>
      </c>
      <c r="V93" s="193"/>
      <c r="W93" s="193"/>
      <c r="X93" s="193"/>
      <c r="Y93" s="194"/>
      <c r="Z93" s="194"/>
      <c r="AA93" s="197"/>
      <c r="AB93" s="198" t="str">
        <f t="shared" si="8"/>
        <v>201812</v>
      </c>
      <c r="AC93" s="199">
        <f t="shared" si="9"/>
        <v>0</v>
      </c>
      <c r="AD93" s="200" t="str">
        <f t="shared" si="14"/>
        <v>201812</v>
      </c>
      <c r="AE93" s="199" t="str">
        <f t="shared" si="12"/>
        <v>20198</v>
      </c>
      <c r="AF93" s="199">
        <f t="shared" si="10"/>
        <v>0</v>
      </c>
      <c r="AG93" s="199">
        <f t="shared" si="11"/>
        <v>0</v>
      </c>
      <c r="AH93" s="199">
        <f t="shared" si="13"/>
        <v>0</v>
      </c>
      <c r="AI93" s="201"/>
      <c r="AJ93" s="201"/>
      <c r="AK93" s="201"/>
      <c r="AL93" s="201"/>
      <c r="AM93" s="201"/>
      <c r="AN93" s="201"/>
      <c r="AO93" s="201" t="s">
        <v>50</v>
      </c>
      <c r="AP93" s="201" t="s">
        <v>1</v>
      </c>
    </row>
    <row r="94" spans="1:42">
      <c r="A94" s="193" t="s">
        <v>174</v>
      </c>
      <c r="B94" s="193" t="s">
        <v>50</v>
      </c>
      <c r="C94" s="193" t="s">
        <v>205</v>
      </c>
      <c r="D94" s="193" t="s">
        <v>334</v>
      </c>
      <c r="E94" s="193" t="s">
        <v>335</v>
      </c>
      <c r="F94" s="193"/>
      <c r="G94" s="193" t="s">
        <v>178</v>
      </c>
      <c r="H94" s="194">
        <v>43447.000011574077</v>
      </c>
      <c r="I94" s="194"/>
      <c r="J94" s="194">
        <v>43449.000011574077</v>
      </c>
      <c r="K94" s="194">
        <v>43449.000011574077</v>
      </c>
      <c r="L94" s="194">
        <v>43686.355231481481</v>
      </c>
      <c r="M94" s="193" t="s">
        <v>191</v>
      </c>
      <c r="N94" s="193" t="s">
        <v>334</v>
      </c>
      <c r="O94" s="195">
        <v>0</v>
      </c>
      <c r="P94" s="195"/>
      <c r="Q94" s="196"/>
      <c r="R94" s="193" t="s">
        <v>336</v>
      </c>
      <c r="S94" s="193"/>
      <c r="T94" s="193" t="s">
        <v>340</v>
      </c>
      <c r="U94" s="193" t="s">
        <v>195</v>
      </c>
      <c r="V94" s="193"/>
      <c r="W94" s="193"/>
      <c r="X94" s="193"/>
      <c r="Y94" s="194"/>
      <c r="Z94" s="194"/>
      <c r="AA94" s="197"/>
      <c r="AB94" s="198" t="str">
        <f t="shared" si="8"/>
        <v>201812</v>
      </c>
      <c r="AC94" s="199">
        <f t="shared" si="9"/>
        <v>0</v>
      </c>
      <c r="AD94" s="200" t="str">
        <f t="shared" si="14"/>
        <v>201812</v>
      </c>
      <c r="AE94" s="199" t="str">
        <f t="shared" si="12"/>
        <v>20198</v>
      </c>
      <c r="AF94" s="199">
        <f t="shared" si="10"/>
        <v>0</v>
      </c>
      <c r="AG94" s="199">
        <f t="shared" si="11"/>
        <v>0</v>
      </c>
      <c r="AH94" s="199">
        <f t="shared" si="13"/>
        <v>0</v>
      </c>
      <c r="AI94" s="201"/>
      <c r="AJ94" s="201"/>
      <c r="AK94" s="201"/>
      <c r="AL94" s="201"/>
      <c r="AM94" s="201"/>
      <c r="AN94" s="201"/>
      <c r="AO94" s="201" t="s">
        <v>50</v>
      </c>
      <c r="AP94" s="201" t="s">
        <v>1</v>
      </c>
    </row>
    <row r="95" spans="1:42">
      <c r="A95" s="193" t="s">
        <v>174</v>
      </c>
      <c r="B95" s="193" t="s">
        <v>50</v>
      </c>
      <c r="C95" s="193" t="s">
        <v>205</v>
      </c>
      <c r="D95" s="193" t="s">
        <v>334</v>
      </c>
      <c r="E95" s="193" t="s">
        <v>335</v>
      </c>
      <c r="F95" s="193"/>
      <c r="G95" s="193" t="s">
        <v>178</v>
      </c>
      <c r="H95" s="194">
        <v>43447.000011574077</v>
      </c>
      <c r="I95" s="194"/>
      <c r="J95" s="194">
        <v>43449.000011574077</v>
      </c>
      <c r="K95" s="194">
        <v>43449.000011574077</v>
      </c>
      <c r="L95" s="194">
        <v>43686.354305555556</v>
      </c>
      <c r="M95" s="193" t="s">
        <v>191</v>
      </c>
      <c r="N95" s="193" t="s">
        <v>334</v>
      </c>
      <c r="O95" s="195">
        <v>0</v>
      </c>
      <c r="P95" s="195"/>
      <c r="Q95" s="196"/>
      <c r="R95" s="193" t="s">
        <v>336</v>
      </c>
      <c r="S95" s="193"/>
      <c r="T95" s="193" t="s">
        <v>341</v>
      </c>
      <c r="U95" s="193" t="s">
        <v>195</v>
      </c>
      <c r="V95" s="193"/>
      <c r="W95" s="193"/>
      <c r="X95" s="193"/>
      <c r="Y95" s="194"/>
      <c r="Z95" s="194"/>
      <c r="AA95" s="197"/>
      <c r="AB95" s="198" t="str">
        <f t="shared" si="8"/>
        <v>201812</v>
      </c>
      <c r="AC95" s="199">
        <f t="shared" si="9"/>
        <v>0</v>
      </c>
      <c r="AD95" s="200" t="str">
        <f t="shared" si="14"/>
        <v>201812</v>
      </c>
      <c r="AE95" s="199" t="str">
        <f t="shared" si="12"/>
        <v>20198</v>
      </c>
      <c r="AF95" s="199">
        <f t="shared" si="10"/>
        <v>0</v>
      </c>
      <c r="AG95" s="199">
        <f t="shared" si="11"/>
        <v>0</v>
      </c>
      <c r="AH95" s="199">
        <f t="shared" si="13"/>
        <v>0</v>
      </c>
      <c r="AI95" s="201"/>
      <c r="AJ95" s="201"/>
      <c r="AK95" s="201"/>
      <c r="AL95" s="201"/>
      <c r="AM95" s="201"/>
      <c r="AN95" s="201"/>
      <c r="AO95" s="201" t="s">
        <v>50</v>
      </c>
      <c r="AP95" s="201" t="s">
        <v>1</v>
      </c>
    </row>
    <row r="96" spans="1:42">
      <c r="A96" s="193" t="s">
        <v>174</v>
      </c>
      <c r="B96" s="193" t="s">
        <v>50</v>
      </c>
      <c r="C96" s="193" t="s">
        <v>205</v>
      </c>
      <c r="D96" s="193" t="s">
        <v>334</v>
      </c>
      <c r="E96" s="193" t="s">
        <v>335</v>
      </c>
      <c r="F96" s="193"/>
      <c r="G96" s="193" t="s">
        <v>178</v>
      </c>
      <c r="H96" s="194">
        <v>43447.000011574077</v>
      </c>
      <c r="I96" s="194"/>
      <c r="J96" s="194">
        <v>43654.000011574077</v>
      </c>
      <c r="K96" s="194">
        <v>43654.000011574077</v>
      </c>
      <c r="L96" s="194">
        <v>43686.430185185192</v>
      </c>
      <c r="M96" s="193" t="s">
        <v>191</v>
      </c>
      <c r="N96" s="193" t="s">
        <v>334</v>
      </c>
      <c r="O96" s="195">
        <v>0</v>
      </c>
      <c r="P96" s="195"/>
      <c r="Q96" s="196"/>
      <c r="R96" s="193" t="s">
        <v>336</v>
      </c>
      <c r="S96" s="193"/>
      <c r="T96" s="193" t="s">
        <v>342</v>
      </c>
      <c r="U96" s="193" t="s">
        <v>195</v>
      </c>
      <c r="V96" s="193"/>
      <c r="W96" s="193"/>
      <c r="X96" s="193"/>
      <c r="Y96" s="194"/>
      <c r="Z96" s="194"/>
      <c r="AA96" s="197"/>
      <c r="AB96" s="198" t="str">
        <f t="shared" si="8"/>
        <v>201812</v>
      </c>
      <c r="AC96" s="199">
        <f t="shared" si="9"/>
        <v>0</v>
      </c>
      <c r="AD96" s="200" t="str">
        <f t="shared" si="14"/>
        <v>20197</v>
      </c>
      <c r="AE96" s="199" t="str">
        <f t="shared" si="12"/>
        <v>20198</v>
      </c>
      <c r="AF96" s="199">
        <f t="shared" si="10"/>
        <v>0</v>
      </c>
      <c r="AG96" s="199">
        <f t="shared" si="11"/>
        <v>0</v>
      </c>
      <c r="AH96" s="199">
        <f t="shared" si="13"/>
        <v>0</v>
      </c>
      <c r="AI96" s="201"/>
      <c r="AJ96" s="201"/>
      <c r="AK96" s="201"/>
      <c r="AL96" s="201"/>
      <c r="AM96" s="201"/>
      <c r="AN96" s="201"/>
      <c r="AO96" s="201" t="s">
        <v>50</v>
      </c>
      <c r="AP96" s="201" t="s">
        <v>1</v>
      </c>
    </row>
    <row r="97" spans="1:42">
      <c r="A97" s="193" t="s">
        <v>174</v>
      </c>
      <c r="B97" s="193" t="s">
        <v>50</v>
      </c>
      <c r="C97" s="193" t="s">
        <v>205</v>
      </c>
      <c r="D97" s="193" t="s">
        <v>334</v>
      </c>
      <c r="E97" s="193" t="s">
        <v>335</v>
      </c>
      <c r="F97" s="193"/>
      <c r="G97" s="193" t="s">
        <v>178</v>
      </c>
      <c r="H97" s="194">
        <v>43447.000011574077</v>
      </c>
      <c r="I97" s="194"/>
      <c r="J97" s="194">
        <v>43654.000011574077</v>
      </c>
      <c r="K97" s="194">
        <v>43654.000011574077</v>
      </c>
      <c r="L97" s="194">
        <v>43654.357222222221</v>
      </c>
      <c r="M97" s="193" t="s">
        <v>191</v>
      </c>
      <c r="N97" s="193" t="s">
        <v>334</v>
      </c>
      <c r="O97" s="195">
        <v>0</v>
      </c>
      <c r="P97" s="195"/>
      <c r="Q97" s="196"/>
      <c r="R97" s="193" t="s">
        <v>336</v>
      </c>
      <c r="S97" s="193"/>
      <c r="T97" s="193" t="s">
        <v>343</v>
      </c>
      <c r="U97" s="193" t="s">
        <v>195</v>
      </c>
      <c r="V97" s="193"/>
      <c r="W97" s="193"/>
      <c r="X97" s="193"/>
      <c r="Y97" s="194"/>
      <c r="Z97" s="194"/>
      <c r="AA97" s="197"/>
      <c r="AB97" s="198" t="str">
        <f t="shared" si="8"/>
        <v>201812</v>
      </c>
      <c r="AC97" s="199">
        <f t="shared" si="9"/>
        <v>0</v>
      </c>
      <c r="AD97" s="200" t="str">
        <f t="shared" si="14"/>
        <v>20197</v>
      </c>
      <c r="AE97" s="199" t="str">
        <f t="shared" si="12"/>
        <v>20197</v>
      </c>
      <c r="AF97" s="199">
        <f t="shared" si="10"/>
        <v>0</v>
      </c>
      <c r="AG97" s="199">
        <f t="shared" si="11"/>
        <v>0</v>
      </c>
      <c r="AH97" s="199">
        <f t="shared" si="13"/>
        <v>0</v>
      </c>
      <c r="AI97" s="201"/>
      <c r="AJ97" s="201"/>
      <c r="AK97" s="201"/>
      <c r="AL97" s="201"/>
      <c r="AM97" s="201"/>
      <c r="AN97" s="201"/>
      <c r="AO97" s="201" t="s">
        <v>50</v>
      </c>
      <c r="AP97" s="201" t="s">
        <v>1</v>
      </c>
    </row>
    <row r="98" spans="1:42">
      <c r="A98" s="193" t="s">
        <v>174</v>
      </c>
      <c r="B98" s="193" t="s">
        <v>50</v>
      </c>
      <c r="C98" s="193" t="s">
        <v>205</v>
      </c>
      <c r="D98" s="193" t="s">
        <v>334</v>
      </c>
      <c r="E98" s="193" t="s">
        <v>335</v>
      </c>
      <c r="F98" s="193"/>
      <c r="G98" s="193" t="s">
        <v>178</v>
      </c>
      <c r="H98" s="194">
        <v>43447.000011574077</v>
      </c>
      <c r="I98" s="194"/>
      <c r="J98" s="194">
        <v>43654.000011574077</v>
      </c>
      <c r="K98" s="194">
        <v>43654.000011574077</v>
      </c>
      <c r="L98" s="194">
        <v>43654.384988425933</v>
      </c>
      <c r="M98" s="193" t="s">
        <v>191</v>
      </c>
      <c r="N98" s="193" t="s">
        <v>334</v>
      </c>
      <c r="O98" s="195">
        <v>0</v>
      </c>
      <c r="P98" s="195"/>
      <c r="Q98" s="196"/>
      <c r="R98" s="193" t="s">
        <v>336</v>
      </c>
      <c r="S98" s="193"/>
      <c r="T98" s="193" t="s">
        <v>344</v>
      </c>
      <c r="U98" s="193" t="s">
        <v>195</v>
      </c>
      <c r="V98" s="193"/>
      <c r="W98" s="193"/>
      <c r="X98" s="193"/>
      <c r="Y98" s="194"/>
      <c r="Z98" s="194"/>
      <c r="AA98" s="197"/>
      <c r="AB98" s="198" t="str">
        <f t="shared" si="8"/>
        <v>201812</v>
      </c>
      <c r="AC98" s="199">
        <f t="shared" si="9"/>
        <v>0</v>
      </c>
      <c r="AD98" s="200" t="str">
        <f t="shared" si="14"/>
        <v>20197</v>
      </c>
      <c r="AE98" s="199" t="str">
        <f t="shared" si="12"/>
        <v>20197</v>
      </c>
      <c r="AF98" s="199">
        <f t="shared" si="10"/>
        <v>0</v>
      </c>
      <c r="AG98" s="199">
        <f t="shared" si="11"/>
        <v>0</v>
      </c>
      <c r="AH98" s="199">
        <f t="shared" si="13"/>
        <v>0</v>
      </c>
      <c r="AI98" s="201"/>
      <c r="AJ98" s="201"/>
      <c r="AK98" s="201"/>
      <c r="AL98" s="201"/>
      <c r="AM98" s="201"/>
      <c r="AN98" s="201"/>
      <c r="AO98" s="201" t="s">
        <v>50</v>
      </c>
      <c r="AP98" s="201" t="s">
        <v>1</v>
      </c>
    </row>
    <row r="99" spans="1:42">
      <c r="A99" s="193" t="s">
        <v>174</v>
      </c>
      <c r="B99" s="193" t="s">
        <v>50</v>
      </c>
      <c r="C99" s="193" t="s">
        <v>205</v>
      </c>
      <c r="D99" s="193" t="s">
        <v>334</v>
      </c>
      <c r="E99" s="193" t="s">
        <v>335</v>
      </c>
      <c r="F99" s="193"/>
      <c r="G99" s="193" t="s">
        <v>178</v>
      </c>
      <c r="H99" s="194">
        <v>43447.000011574077</v>
      </c>
      <c r="I99" s="194"/>
      <c r="J99" s="194">
        <v>43654.000011574077</v>
      </c>
      <c r="K99" s="194">
        <v>43654.000011574077</v>
      </c>
      <c r="L99" s="194">
        <v>43654.385115740741</v>
      </c>
      <c r="M99" s="193" t="s">
        <v>191</v>
      </c>
      <c r="N99" s="193" t="s">
        <v>334</v>
      </c>
      <c r="O99" s="195">
        <v>0</v>
      </c>
      <c r="P99" s="195"/>
      <c r="Q99" s="196"/>
      <c r="R99" s="193" t="s">
        <v>336</v>
      </c>
      <c r="S99" s="193"/>
      <c r="T99" s="193" t="s">
        <v>345</v>
      </c>
      <c r="U99" s="193" t="s">
        <v>195</v>
      </c>
      <c r="V99" s="193"/>
      <c r="W99" s="193"/>
      <c r="X99" s="193"/>
      <c r="Y99" s="194"/>
      <c r="Z99" s="194"/>
      <c r="AA99" s="197"/>
      <c r="AB99" s="198" t="str">
        <f t="shared" si="8"/>
        <v>201812</v>
      </c>
      <c r="AC99" s="199">
        <f t="shared" si="9"/>
        <v>0</v>
      </c>
      <c r="AD99" s="200" t="str">
        <f t="shared" si="14"/>
        <v>20197</v>
      </c>
      <c r="AE99" s="199" t="str">
        <f t="shared" si="12"/>
        <v>20197</v>
      </c>
      <c r="AF99" s="199">
        <f t="shared" si="10"/>
        <v>0</v>
      </c>
      <c r="AG99" s="199">
        <f t="shared" si="11"/>
        <v>0</v>
      </c>
      <c r="AH99" s="199">
        <f t="shared" si="13"/>
        <v>0</v>
      </c>
      <c r="AI99" s="201"/>
      <c r="AJ99" s="201"/>
      <c r="AK99" s="201"/>
      <c r="AL99" s="201"/>
      <c r="AM99" s="201"/>
      <c r="AN99" s="201"/>
      <c r="AO99" s="201" t="s">
        <v>50</v>
      </c>
      <c r="AP99" s="201" t="s">
        <v>1</v>
      </c>
    </row>
    <row r="100" spans="1:42">
      <c r="A100" s="193" t="s">
        <v>174</v>
      </c>
      <c r="B100" s="193" t="s">
        <v>50</v>
      </c>
      <c r="C100" s="193" t="s">
        <v>205</v>
      </c>
      <c r="D100" s="193" t="s">
        <v>334</v>
      </c>
      <c r="E100" s="193" t="s">
        <v>335</v>
      </c>
      <c r="F100" s="193"/>
      <c r="G100" s="193" t="s">
        <v>178</v>
      </c>
      <c r="H100" s="194">
        <v>43447.000011574077</v>
      </c>
      <c r="I100" s="194"/>
      <c r="J100" s="194">
        <v>43654.000011574077</v>
      </c>
      <c r="K100" s="194">
        <v>43654.000011574077</v>
      </c>
      <c r="L100" s="194">
        <v>43654.388460648152</v>
      </c>
      <c r="M100" s="193" t="s">
        <v>191</v>
      </c>
      <c r="N100" s="193" t="s">
        <v>334</v>
      </c>
      <c r="O100" s="195">
        <v>0</v>
      </c>
      <c r="P100" s="195"/>
      <c r="Q100" s="196"/>
      <c r="R100" s="193" t="s">
        <v>336</v>
      </c>
      <c r="S100" s="193"/>
      <c r="T100" s="193" t="s">
        <v>346</v>
      </c>
      <c r="U100" s="193" t="s">
        <v>195</v>
      </c>
      <c r="V100" s="193"/>
      <c r="W100" s="193"/>
      <c r="X100" s="193"/>
      <c r="Y100" s="194"/>
      <c r="Z100" s="194"/>
      <c r="AA100" s="197"/>
      <c r="AB100" s="198" t="str">
        <f t="shared" si="8"/>
        <v>201812</v>
      </c>
      <c r="AC100" s="199">
        <f t="shared" si="9"/>
        <v>0</v>
      </c>
      <c r="AD100" s="200" t="str">
        <f t="shared" si="14"/>
        <v>20197</v>
      </c>
      <c r="AE100" s="199" t="str">
        <f t="shared" si="12"/>
        <v>20197</v>
      </c>
      <c r="AF100" s="199">
        <f t="shared" si="10"/>
        <v>0</v>
      </c>
      <c r="AG100" s="199">
        <f t="shared" si="11"/>
        <v>0</v>
      </c>
      <c r="AH100" s="199">
        <f t="shared" si="13"/>
        <v>0</v>
      </c>
      <c r="AI100" s="201"/>
      <c r="AJ100" s="201"/>
      <c r="AK100" s="201"/>
      <c r="AL100" s="201"/>
      <c r="AM100" s="201"/>
      <c r="AN100" s="201"/>
      <c r="AO100" s="201" t="s">
        <v>50</v>
      </c>
      <c r="AP100" s="201" t="s">
        <v>1</v>
      </c>
    </row>
    <row r="101" spans="1:42">
      <c r="A101" s="193" t="s">
        <v>174</v>
      </c>
      <c r="B101" s="193" t="s">
        <v>61</v>
      </c>
      <c r="C101" s="193" t="s">
        <v>184</v>
      </c>
      <c r="D101" s="193" t="s">
        <v>210</v>
      </c>
      <c r="E101" s="193" t="s">
        <v>211</v>
      </c>
      <c r="F101" s="193"/>
      <c r="G101" s="193" t="s">
        <v>178</v>
      </c>
      <c r="H101" s="194">
        <v>43447.000011574077</v>
      </c>
      <c r="I101" s="194"/>
      <c r="J101" s="194">
        <v>43447.000011574077</v>
      </c>
      <c r="K101" s="194">
        <v>43447.000011574077</v>
      </c>
      <c r="L101" s="194">
        <v>43626.544502314813</v>
      </c>
      <c r="M101" s="193" t="s">
        <v>179</v>
      </c>
      <c r="N101" s="193"/>
      <c r="O101" s="195">
        <v>15</v>
      </c>
      <c r="P101" s="195"/>
      <c r="Q101" s="196"/>
      <c r="R101" s="193" t="s">
        <v>212</v>
      </c>
      <c r="S101" s="193"/>
      <c r="T101" s="193" t="s">
        <v>347</v>
      </c>
      <c r="U101" s="193" t="s">
        <v>195</v>
      </c>
      <c r="V101" s="193"/>
      <c r="W101" s="193"/>
      <c r="X101" s="193"/>
      <c r="Y101" s="194"/>
      <c r="Z101" s="194"/>
      <c r="AA101" s="197"/>
      <c r="AB101" s="198" t="str">
        <f t="shared" si="8"/>
        <v>201812</v>
      </c>
      <c r="AC101" s="199">
        <f t="shared" si="9"/>
        <v>0</v>
      </c>
      <c r="AD101" s="200" t="str">
        <f t="shared" si="14"/>
        <v>201812</v>
      </c>
      <c r="AE101" s="199" t="str">
        <f t="shared" si="12"/>
        <v>20196</v>
      </c>
      <c r="AF101" s="199">
        <f t="shared" si="10"/>
        <v>0</v>
      </c>
      <c r="AG101" s="199">
        <f t="shared" si="11"/>
        <v>0</v>
      </c>
      <c r="AH101" s="199">
        <f t="shared" si="13"/>
        <v>0</v>
      </c>
      <c r="AI101" s="201"/>
      <c r="AJ101" s="201"/>
      <c r="AK101" s="201"/>
      <c r="AL101" s="201"/>
      <c r="AM101" s="201"/>
      <c r="AN101" s="201"/>
      <c r="AO101" s="201" t="s">
        <v>61</v>
      </c>
      <c r="AP101" s="201" t="s">
        <v>88</v>
      </c>
    </row>
    <row r="102" spans="1:42">
      <c r="A102" s="193" t="s">
        <v>174</v>
      </c>
      <c r="B102" s="193" t="s">
        <v>61</v>
      </c>
      <c r="C102" s="193" t="s">
        <v>184</v>
      </c>
      <c r="D102" s="193" t="s">
        <v>71</v>
      </c>
      <c r="E102" s="193" t="s">
        <v>348</v>
      </c>
      <c r="F102" s="193"/>
      <c r="G102" s="193" t="s">
        <v>178</v>
      </c>
      <c r="H102" s="194">
        <v>43447.000011574077</v>
      </c>
      <c r="I102" s="194"/>
      <c r="J102" s="194">
        <v>43447.000011574077</v>
      </c>
      <c r="K102" s="194">
        <v>43447.000011574077</v>
      </c>
      <c r="L102" s="194"/>
      <c r="M102" s="193" t="s">
        <v>187</v>
      </c>
      <c r="N102" s="193" t="s">
        <v>71</v>
      </c>
      <c r="O102" s="195">
        <v>0</v>
      </c>
      <c r="P102" s="195"/>
      <c r="Q102" s="196"/>
      <c r="R102" s="193" t="s">
        <v>349</v>
      </c>
      <c r="S102" s="193"/>
      <c r="T102" s="193" t="s">
        <v>350</v>
      </c>
      <c r="U102" s="193" t="s">
        <v>182</v>
      </c>
      <c r="V102" s="193"/>
      <c r="W102" s="193"/>
      <c r="X102" s="193"/>
      <c r="Y102" s="194"/>
      <c r="Z102" s="194"/>
      <c r="AA102" s="197"/>
      <c r="AB102" s="198" t="str">
        <f t="shared" si="8"/>
        <v>201812</v>
      </c>
      <c r="AC102" s="199">
        <f t="shared" si="9"/>
        <v>0</v>
      </c>
      <c r="AD102" s="200" t="str">
        <f t="shared" si="14"/>
        <v>201812</v>
      </c>
      <c r="AE102" s="199">
        <f t="shared" si="12"/>
        <v>0</v>
      </c>
      <c r="AF102" s="199">
        <f t="shared" si="10"/>
        <v>0</v>
      </c>
      <c r="AG102" s="199">
        <f t="shared" si="11"/>
        <v>0</v>
      </c>
      <c r="AH102" s="199">
        <f t="shared" si="13"/>
        <v>0</v>
      </c>
      <c r="AI102" s="201"/>
      <c r="AJ102" s="201"/>
      <c r="AK102" s="201"/>
      <c r="AL102" s="201"/>
      <c r="AM102" s="201"/>
      <c r="AN102" s="201"/>
      <c r="AO102" s="201" t="s">
        <v>61</v>
      </c>
      <c r="AP102" s="201" t="s">
        <v>88</v>
      </c>
    </row>
    <row r="103" spans="1:42">
      <c r="A103" s="193" t="s">
        <v>174</v>
      </c>
      <c r="B103" s="193" t="s">
        <v>54</v>
      </c>
      <c r="C103" s="193" t="s">
        <v>175</v>
      </c>
      <c r="D103" s="193" t="s">
        <v>71</v>
      </c>
      <c r="E103" s="193" t="s">
        <v>348</v>
      </c>
      <c r="F103" s="193"/>
      <c r="G103" s="193" t="s">
        <v>178</v>
      </c>
      <c r="H103" s="194">
        <v>43447.000011574077</v>
      </c>
      <c r="I103" s="194"/>
      <c r="J103" s="194">
        <v>43447.000011574077</v>
      </c>
      <c r="K103" s="194">
        <v>43447.000011574077</v>
      </c>
      <c r="L103" s="194"/>
      <c r="M103" s="193" t="s">
        <v>187</v>
      </c>
      <c r="N103" s="193" t="s">
        <v>71</v>
      </c>
      <c r="O103" s="195">
        <v>0</v>
      </c>
      <c r="P103" s="195"/>
      <c r="Q103" s="196"/>
      <c r="R103" s="193" t="s">
        <v>349</v>
      </c>
      <c r="S103" s="193"/>
      <c r="T103" s="193" t="s">
        <v>351</v>
      </c>
      <c r="U103" s="193" t="s">
        <v>182</v>
      </c>
      <c r="V103" s="193"/>
      <c r="W103" s="193"/>
      <c r="X103" s="193"/>
      <c r="Y103" s="194"/>
      <c r="Z103" s="194"/>
      <c r="AA103" s="197"/>
      <c r="AB103" s="198" t="str">
        <f t="shared" si="8"/>
        <v>201812</v>
      </c>
      <c r="AC103" s="199">
        <f t="shared" si="9"/>
        <v>0</v>
      </c>
      <c r="AD103" s="200" t="str">
        <f t="shared" si="14"/>
        <v>201812</v>
      </c>
      <c r="AE103" s="199">
        <f t="shared" si="12"/>
        <v>0</v>
      </c>
      <c r="AF103" s="199">
        <f t="shared" si="10"/>
        <v>0</v>
      </c>
      <c r="AG103" s="199">
        <f t="shared" si="11"/>
        <v>0</v>
      </c>
      <c r="AH103" s="199">
        <f t="shared" si="13"/>
        <v>0</v>
      </c>
      <c r="AI103" s="201"/>
      <c r="AJ103" s="201"/>
      <c r="AK103" s="201"/>
      <c r="AL103" s="201"/>
      <c r="AM103" s="201"/>
      <c r="AN103" s="201"/>
      <c r="AO103" s="201" t="s">
        <v>54</v>
      </c>
      <c r="AP103" s="201" t="s">
        <v>88</v>
      </c>
    </row>
    <row r="104" spans="1:42">
      <c r="A104" s="193" t="s">
        <v>174</v>
      </c>
      <c r="B104" s="193" t="s">
        <v>54</v>
      </c>
      <c r="C104" s="193" t="s">
        <v>175</v>
      </c>
      <c r="D104" s="193" t="s">
        <v>210</v>
      </c>
      <c r="E104" s="193" t="s">
        <v>211</v>
      </c>
      <c r="F104" s="193"/>
      <c r="G104" s="193" t="s">
        <v>178</v>
      </c>
      <c r="H104" s="194">
        <v>43447.000011574077</v>
      </c>
      <c r="I104" s="194"/>
      <c r="J104" s="194">
        <v>43447.000011574077</v>
      </c>
      <c r="K104" s="194">
        <v>43447.000011574077</v>
      </c>
      <c r="L104" s="194">
        <v>43480.361875000002</v>
      </c>
      <c r="M104" s="193" t="s">
        <v>179</v>
      </c>
      <c r="N104" s="193"/>
      <c r="O104" s="195">
        <v>3</v>
      </c>
      <c r="P104" s="195"/>
      <c r="Q104" s="196"/>
      <c r="R104" s="193" t="s">
        <v>212</v>
      </c>
      <c r="S104" s="193"/>
      <c r="T104" s="193" t="s">
        <v>352</v>
      </c>
      <c r="U104" s="193" t="s">
        <v>195</v>
      </c>
      <c r="V104" s="193"/>
      <c r="W104" s="193"/>
      <c r="X104" s="193"/>
      <c r="Y104" s="194"/>
      <c r="Z104" s="194"/>
      <c r="AA104" s="197"/>
      <c r="AB104" s="198" t="str">
        <f t="shared" si="8"/>
        <v>201812</v>
      </c>
      <c r="AC104" s="199">
        <f t="shared" si="9"/>
        <v>0</v>
      </c>
      <c r="AD104" s="200" t="str">
        <f t="shared" si="14"/>
        <v>201812</v>
      </c>
      <c r="AE104" s="199" t="str">
        <f t="shared" si="12"/>
        <v>20191</v>
      </c>
      <c r="AF104" s="199">
        <f t="shared" si="10"/>
        <v>0</v>
      </c>
      <c r="AG104" s="199">
        <f t="shared" si="11"/>
        <v>0</v>
      </c>
      <c r="AH104" s="199">
        <f t="shared" si="13"/>
        <v>0</v>
      </c>
      <c r="AI104" s="201"/>
      <c r="AJ104" s="201"/>
      <c r="AK104" s="201"/>
      <c r="AL104" s="201"/>
      <c r="AM104" s="201"/>
      <c r="AN104" s="201"/>
      <c r="AO104" s="201" t="s">
        <v>54</v>
      </c>
      <c r="AP104" s="201" t="s">
        <v>88</v>
      </c>
    </row>
    <row r="105" spans="1:42">
      <c r="A105" s="193" t="s">
        <v>174</v>
      </c>
      <c r="B105" s="193" t="s">
        <v>50</v>
      </c>
      <c r="C105" s="193" t="s">
        <v>205</v>
      </c>
      <c r="D105" s="193" t="s">
        <v>44</v>
      </c>
      <c r="E105" s="193" t="s">
        <v>353</v>
      </c>
      <c r="F105" s="193"/>
      <c r="G105" s="193" t="s">
        <v>178</v>
      </c>
      <c r="H105" s="194">
        <v>43448.000011574077</v>
      </c>
      <c r="I105" s="194"/>
      <c r="J105" s="194">
        <v>43450.000011574077</v>
      </c>
      <c r="K105" s="194">
        <v>43450.000011574077</v>
      </c>
      <c r="L105" s="194"/>
      <c r="M105" s="193" t="s">
        <v>187</v>
      </c>
      <c r="N105" s="193" t="s">
        <v>44</v>
      </c>
      <c r="O105" s="195">
        <v>0</v>
      </c>
      <c r="P105" s="195"/>
      <c r="Q105" s="196"/>
      <c r="R105" s="193" t="s">
        <v>354</v>
      </c>
      <c r="S105" s="193"/>
      <c r="T105" s="193" t="s">
        <v>355</v>
      </c>
      <c r="U105" s="193" t="s">
        <v>182</v>
      </c>
      <c r="V105" s="193"/>
      <c r="W105" s="193"/>
      <c r="X105" s="193"/>
      <c r="Y105" s="194"/>
      <c r="Z105" s="194"/>
      <c r="AA105" s="197"/>
      <c r="AB105" s="198" t="str">
        <f t="shared" si="8"/>
        <v>201812</v>
      </c>
      <c r="AC105" s="199">
        <f t="shared" si="9"/>
        <v>0</v>
      </c>
      <c r="AD105" s="200" t="str">
        <f t="shared" si="14"/>
        <v>201812</v>
      </c>
      <c r="AE105" s="199">
        <f t="shared" si="12"/>
        <v>0</v>
      </c>
      <c r="AF105" s="199">
        <f t="shared" si="10"/>
        <v>0</v>
      </c>
      <c r="AG105" s="199">
        <f t="shared" si="11"/>
        <v>0</v>
      </c>
      <c r="AH105" s="199">
        <f t="shared" si="13"/>
        <v>0</v>
      </c>
      <c r="AI105" s="201"/>
      <c r="AJ105" s="201"/>
      <c r="AK105" s="201"/>
      <c r="AL105" s="201"/>
      <c r="AM105" s="201"/>
      <c r="AN105" s="201"/>
      <c r="AO105" s="201" t="s">
        <v>50</v>
      </c>
      <c r="AP105" s="201" t="s">
        <v>1</v>
      </c>
    </row>
    <row r="106" spans="1:42">
      <c r="A106" s="193" t="s">
        <v>174</v>
      </c>
      <c r="B106" s="193" t="s">
        <v>50</v>
      </c>
      <c r="C106" s="193" t="s">
        <v>205</v>
      </c>
      <c r="D106" s="193" t="s">
        <v>44</v>
      </c>
      <c r="E106" s="193" t="s">
        <v>353</v>
      </c>
      <c r="F106" s="193"/>
      <c r="G106" s="193" t="s">
        <v>178</v>
      </c>
      <c r="H106" s="194">
        <v>43448.000011574077</v>
      </c>
      <c r="I106" s="194"/>
      <c r="J106" s="194">
        <v>43450.000011574077</v>
      </c>
      <c r="K106" s="194">
        <v>43450.000011574077</v>
      </c>
      <c r="L106" s="194"/>
      <c r="M106" s="193" t="s">
        <v>187</v>
      </c>
      <c r="N106" s="193" t="s">
        <v>44</v>
      </c>
      <c r="O106" s="195">
        <v>0</v>
      </c>
      <c r="P106" s="195"/>
      <c r="Q106" s="196"/>
      <c r="R106" s="193" t="s">
        <v>354</v>
      </c>
      <c r="S106" s="193"/>
      <c r="T106" s="193" t="s">
        <v>356</v>
      </c>
      <c r="U106" s="193" t="s">
        <v>182</v>
      </c>
      <c r="V106" s="193"/>
      <c r="W106" s="193"/>
      <c r="X106" s="193"/>
      <c r="Y106" s="194"/>
      <c r="Z106" s="194"/>
      <c r="AA106" s="197"/>
      <c r="AB106" s="198" t="str">
        <f t="shared" si="8"/>
        <v>201812</v>
      </c>
      <c r="AC106" s="199">
        <f t="shared" si="9"/>
        <v>0</v>
      </c>
      <c r="AD106" s="200" t="str">
        <f t="shared" si="14"/>
        <v>201812</v>
      </c>
      <c r="AE106" s="199">
        <f t="shared" si="12"/>
        <v>0</v>
      </c>
      <c r="AF106" s="199">
        <f t="shared" si="10"/>
        <v>0</v>
      </c>
      <c r="AG106" s="199">
        <f t="shared" si="11"/>
        <v>0</v>
      </c>
      <c r="AH106" s="199">
        <f t="shared" si="13"/>
        <v>0</v>
      </c>
      <c r="AI106" s="201"/>
      <c r="AJ106" s="201"/>
      <c r="AK106" s="201"/>
      <c r="AL106" s="201"/>
      <c r="AM106" s="201"/>
      <c r="AN106" s="201"/>
      <c r="AO106" s="201" t="s">
        <v>50</v>
      </c>
      <c r="AP106" s="201" t="s">
        <v>1</v>
      </c>
    </row>
    <row r="107" spans="1:42">
      <c r="A107" s="193" t="s">
        <v>174</v>
      </c>
      <c r="B107" s="193" t="s">
        <v>50</v>
      </c>
      <c r="C107" s="193" t="s">
        <v>205</v>
      </c>
      <c r="D107" s="193" t="s">
        <v>44</v>
      </c>
      <c r="E107" s="193" t="s">
        <v>353</v>
      </c>
      <c r="F107" s="193"/>
      <c r="G107" s="193" t="s">
        <v>178</v>
      </c>
      <c r="H107" s="194">
        <v>43448.000011574077</v>
      </c>
      <c r="I107" s="194"/>
      <c r="J107" s="194">
        <v>43450.000011574077</v>
      </c>
      <c r="K107" s="194">
        <v>43450.000011574077</v>
      </c>
      <c r="L107" s="194"/>
      <c r="M107" s="193" t="s">
        <v>187</v>
      </c>
      <c r="N107" s="193" t="s">
        <v>44</v>
      </c>
      <c r="O107" s="195">
        <v>0</v>
      </c>
      <c r="P107" s="195"/>
      <c r="Q107" s="196"/>
      <c r="R107" s="193" t="s">
        <v>354</v>
      </c>
      <c r="S107" s="193"/>
      <c r="T107" s="193" t="s">
        <v>357</v>
      </c>
      <c r="U107" s="193" t="s">
        <v>182</v>
      </c>
      <c r="V107" s="193"/>
      <c r="W107" s="193"/>
      <c r="X107" s="193"/>
      <c r="Y107" s="194"/>
      <c r="Z107" s="194"/>
      <c r="AA107" s="197"/>
      <c r="AB107" s="198" t="str">
        <f t="shared" si="8"/>
        <v>201812</v>
      </c>
      <c r="AC107" s="199">
        <f t="shared" si="9"/>
        <v>0</v>
      </c>
      <c r="AD107" s="200" t="str">
        <f t="shared" si="14"/>
        <v>201812</v>
      </c>
      <c r="AE107" s="199">
        <f t="shared" si="12"/>
        <v>0</v>
      </c>
      <c r="AF107" s="199">
        <f t="shared" si="10"/>
        <v>0</v>
      </c>
      <c r="AG107" s="199">
        <f t="shared" si="11"/>
        <v>0</v>
      </c>
      <c r="AH107" s="199">
        <f t="shared" si="13"/>
        <v>0</v>
      </c>
      <c r="AI107" s="201"/>
      <c r="AJ107" s="201"/>
      <c r="AK107" s="201"/>
      <c r="AL107" s="201"/>
      <c r="AM107" s="201"/>
      <c r="AN107" s="201"/>
      <c r="AO107" s="201" t="s">
        <v>50</v>
      </c>
      <c r="AP107" s="201" t="s">
        <v>1</v>
      </c>
    </row>
    <row r="108" spans="1:42">
      <c r="A108" s="193" t="s">
        <v>174</v>
      </c>
      <c r="B108" s="193" t="s">
        <v>50</v>
      </c>
      <c r="C108" s="193" t="s">
        <v>205</v>
      </c>
      <c r="D108" s="193" t="s">
        <v>44</v>
      </c>
      <c r="E108" s="193" t="s">
        <v>353</v>
      </c>
      <c r="F108" s="193"/>
      <c r="G108" s="193" t="s">
        <v>178</v>
      </c>
      <c r="H108" s="194">
        <v>43448.000011574077</v>
      </c>
      <c r="I108" s="194"/>
      <c r="J108" s="194">
        <v>43450.000011574077</v>
      </c>
      <c r="K108" s="194">
        <v>43450.000011574077</v>
      </c>
      <c r="L108" s="194"/>
      <c r="M108" s="193" t="s">
        <v>187</v>
      </c>
      <c r="N108" s="193" t="s">
        <v>44</v>
      </c>
      <c r="O108" s="195">
        <v>0</v>
      </c>
      <c r="P108" s="195"/>
      <c r="Q108" s="196"/>
      <c r="R108" s="193" t="s">
        <v>354</v>
      </c>
      <c r="S108" s="193"/>
      <c r="T108" s="193" t="s">
        <v>358</v>
      </c>
      <c r="U108" s="193" t="s">
        <v>182</v>
      </c>
      <c r="V108" s="193"/>
      <c r="W108" s="193"/>
      <c r="X108" s="193"/>
      <c r="Y108" s="194"/>
      <c r="Z108" s="194"/>
      <c r="AA108" s="197"/>
      <c r="AB108" s="198" t="str">
        <f t="shared" si="8"/>
        <v>201812</v>
      </c>
      <c r="AC108" s="199">
        <f t="shared" si="9"/>
        <v>0</v>
      </c>
      <c r="AD108" s="200" t="str">
        <f t="shared" si="14"/>
        <v>201812</v>
      </c>
      <c r="AE108" s="199">
        <f t="shared" si="12"/>
        <v>0</v>
      </c>
      <c r="AF108" s="199">
        <f t="shared" si="10"/>
        <v>0</v>
      </c>
      <c r="AG108" s="199">
        <f t="shared" si="11"/>
        <v>0</v>
      </c>
      <c r="AH108" s="199">
        <f t="shared" si="13"/>
        <v>0</v>
      </c>
      <c r="AI108" s="201"/>
      <c r="AJ108" s="201"/>
      <c r="AK108" s="201"/>
      <c r="AL108" s="201"/>
      <c r="AM108" s="201"/>
      <c r="AN108" s="201"/>
      <c r="AO108" s="201" t="s">
        <v>50</v>
      </c>
      <c r="AP108" s="201" t="s">
        <v>1</v>
      </c>
    </row>
    <row r="109" spans="1:42">
      <c r="A109" s="193" t="s">
        <v>174</v>
      </c>
      <c r="B109" s="193" t="s">
        <v>50</v>
      </c>
      <c r="C109" s="193" t="s">
        <v>205</v>
      </c>
      <c r="D109" s="193" t="s">
        <v>44</v>
      </c>
      <c r="E109" s="193" t="s">
        <v>353</v>
      </c>
      <c r="F109" s="193"/>
      <c r="G109" s="193" t="s">
        <v>178</v>
      </c>
      <c r="H109" s="194">
        <v>43448.000011574077</v>
      </c>
      <c r="I109" s="194"/>
      <c r="J109" s="194">
        <v>43450.000011574077</v>
      </c>
      <c r="K109" s="194">
        <v>43450.000011574077</v>
      </c>
      <c r="L109" s="194"/>
      <c r="M109" s="193" t="s">
        <v>187</v>
      </c>
      <c r="N109" s="193" t="s">
        <v>44</v>
      </c>
      <c r="O109" s="195">
        <v>0</v>
      </c>
      <c r="P109" s="195"/>
      <c r="Q109" s="196"/>
      <c r="R109" s="193" t="s">
        <v>354</v>
      </c>
      <c r="S109" s="193"/>
      <c r="T109" s="193" t="s">
        <v>359</v>
      </c>
      <c r="U109" s="193" t="s">
        <v>182</v>
      </c>
      <c r="V109" s="193"/>
      <c r="W109" s="193"/>
      <c r="X109" s="193"/>
      <c r="Y109" s="194"/>
      <c r="Z109" s="194"/>
      <c r="AA109" s="197"/>
      <c r="AB109" s="198" t="str">
        <f t="shared" si="8"/>
        <v>201812</v>
      </c>
      <c r="AC109" s="199">
        <f t="shared" si="9"/>
        <v>0</v>
      </c>
      <c r="AD109" s="200" t="str">
        <f t="shared" si="14"/>
        <v>201812</v>
      </c>
      <c r="AE109" s="199">
        <f t="shared" si="12"/>
        <v>0</v>
      </c>
      <c r="AF109" s="199">
        <f t="shared" si="10"/>
        <v>0</v>
      </c>
      <c r="AG109" s="199">
        <f t="shared" si="11"/>
        <v>0</v>
      </c>
      <c r="AH109" s="199">
        <f t="shared" si="13"/>
        <v>0</v>
      </c>
      <c r="AI109" s="201"/>
      <c r="AJ109" s="201"/>
      <c r="AK109" s="201"/>
      <c r="AL109" s="201"/>
      <c r="AM109" s="201"/>
      <c r="AN109" s="201"/>
      <c r="AO109" s="201" t="s">
        <v>50</v>
      </c>
      <c r="AP109" s="201" t="s">
        <v>1</v>
      </c>
    </row>
    <row r="110" spans="1:42">
      <c r="A110" s="193" t="s">
        <v>174</v>
      </c>
      <c r="B110" s="193" t="s">
        <v>50</v>
      </c>
      <c r="C110" s="193" t="s">
        <v>205</v>
      </c>
      <c r="D110" s="193" t="s">
        <v>44</v>
      </c>
      <c r="E110" s="193" t="s">
        <v>353</v>
      </c>
      <c r="F110" s="193"/>
      <c r="G110" s="193" t="s">
        <v>178</v>
      </c>
      <c r="H110" s="194">
        <v>43448.000011574077</v>
      </c>
      <c r="I110" s="194"/>
      <c r="J110" s="194">
        <v>43450.000011574077</v>
      </c>
      <c r="K110" s="194">
        <v>43450.000011574077</v>
      </c>
      <c r="L110" s="194"/>
      <c r="M110" s="193" t="s">
        <v>187</v>
      </c>
      <c r="N110" s="193" t="s">
        <v>44</v>
      </c>
      <c r="O110" s="195">
        <v>0</v>
      </c>
      <c r="P110" s="195"/>
      <c r="Q110" s="196"/>
      <c r="R110" s="193" t="s">
        <v>354</v>
      </c>
      <c r="S110" s="193"/>
      <c r="T110" s="193" t="s">
        <v>360</v>
      </c>
      <c r="U110" s="193" t="s">
        <v>182</v>
      </c>
      <c r="V110" s="193"/>
      <c r="W110" s="193"/>
      <c r="X110" s="193"/>
      <c r="Y110" s="194"/>
      <c r="Z110" s="194"/>
      <c r="AA110" s="197"/>
      <c r="AB110" s="198" t="str">
        <f t="shared" si="8"/>
        <v>201812</v>
      </c>
      <c r="AC110" s="199">
        <f t="shared" si="9"/>
        <v>0</v>
      </c>
      <c r="AD110" s="200" t="str">
        <f t="shared" si="14"/>
        <v>201812</v>
      </c>
      <c r="AE110" s="199">
        <f t="shared" si="12"/>
        <v>0</v>
      </c>
      <c r="AF110" s="199">
        <f t="shared" si="10"/>
        <v>0</v>
      </c>
      <c r="AG110" s="199">
        <f t="shared" si="11"/>
        <v>0</v>
      </c>
      <c r="AH110" s="199">
        <f t="shared" si="13"/>
        <v>0</v>
      </c>
      <c r="AI110" s="201"/>
      <c r="AJ110" s="201"/>
      <c r="AK110" s="201"/>
      <c r="AL110" s="201"/>
      <c r="AM110" s="201"/>
      <c r="AN110" s="201"/>
      <c r="AO110" s="201" t="s">
        <v>50</v>
      </c>
      <c r="AP110" s="201" t="s">
        <v>1</v>
      </c>
    </row>
    <row r="111" spans="1:42">
      <c r="A111" s="193" t="s">
        <v>174</v>
      </c>
      <c r="B111" s="193" t="s">
        <v>61</v>
      </c>
      <c r="C111" s="193" t="s">
        <v>184</v>
      </c>
      <c r="D111" s="193" t="s">
        <v>210</v>
      </c>
      <c r="E111" s="193" t="s">
        <v>211</v>
      </c>
      <c r="F111" s="193"/>
      <c r="G111" s="193" t="s">
        <v>178</v>
      </c>
      <c r="H111" s="194">
        <v>43451.000011574077</v>
      </c>
      <c r="I111" s="194"/>
      <c r="J111" s="194"/>
      <c r="K111" s="194"/>
      <c r="L111" s="194">
        <v>43475.534699074073</v>
      </c>
      <c r="M111" s="193" t="s">
        <v>179</v>
      </c>
      <c r="N111" s="193"/>
      <c r="O111" s="195">
        <v>15</v>
      </c>
      <c r="P111" s="195"/>
      <c r="Q111" s="196"/>
      <c r="R111" s="193" t="s">
        <v>212</v>
      </c>
      <c r="S111" s="193"/>
      <c r="T111" s="193" t="s">
        <v>361</v>
      </c>
      <c r="U111" s="193" t="s">
        <v>195</v>
      </c>
      <c r="V111" s="193"/>
      <c r="W111" s="193"/>
      <c r="X111" s="193"/>
      <c r="Y111" s="194"/>
      <c r="Z111" s="194"/>
      <c r="AA111" s="197"/>
      <c r="AB111" s="198" t="str">
        <f t="shared" si="8"/>
        <v>201812</v>
      </c>
      <c r="AC111" s="199" t="str">
        <f t="shared" si="9"/>
        <v>20191</v>
      </c>
      <c r="AD111" s="200">
        <f t="shared" si="14"/>
        <v>0</v>
      </c>
      <c r="AE111" s="199">
        <f t="shared" si="12"/>
        <v>0</v>
      </c>
      <c r="AF111" s="199">
        <f t="shared" si="10"/>
        <v>0</v>
      </c>
      <c r="AG111" s="199">
        <f t="shared" si="11"/>
        <v>0</v>
      </c>
      <c r="AH111" s="199">
        <f t="shared" si="13"/>
        <v>0</v>
      </c>
      <c r="AI111" s="201"/>
      <c r="AJ111" s="201"/>
      <c r="AK111" s="201"/>
      <c r="AL111" s="201"/>
      <c r="AM111" s="201"/>
      <c r="AN111" s="201"/>
      <c r="AO111" s="201" t="s">
        <v>61</v>
      </c>
      <c r="AP111" s="201" t="s">
        <v>88</v>
      </c>
    </row>
    <row r="112" spans="1:42">
      <c r="A112" s="193" t="s">
        <v>174</v>
      </c>
      <c r="B112" s="193" t="s">
        <v>61</v>
      </c>
      <c r="C112" s="193" t="s">
        <v>184</v>
      </c>
      <c r="D112" s="193" t="s">
        <v>210</v>
      </c>
      <c r="E112" s="193" t="s">
        <v>211</v>
      </c>
      <c r="F112" s="193"/>
      <c r="G112" s="193" t="s">
        <v>178</v>
      </c>
      <c r="H112" s="194">
        <v>43452.000011574077</v>
      </c>
      <c r="I112" s="194"/>
      <c r="J112" s="194">
        <v>43452.000011574077</v>
      </c>
      <c r="K112" s="194">
        <v>43452.000011574077</v>
      </c>
      <c r="L112" s="194">
        <v>43559.14806712963</v>
      </c>
      <c r="M112" s="193" t="s">
        <v>179</v>
      </c>
      <c r="N112" s="193"/>
      <c r="O112" s="195">
        <v>15</v>
      </c>
      <c r="P112" s="195"/>
      <c r="Q112" s="196"/>
      <c r="R112" s="193" t="s">
        <v>212</v>
      </c>
      <c r="S112" s="193"/>
      <c r="T112" s="193" t="s">
        <v>362</v>
      </c>
      <c r="U112" s="193" t="s">
        <v>195</v>
      </c>
      <c r="V112" s="193"/>
      <c r="W112" s="193"/>
      <c r="X112" s="193"/>
      <c r="Y112" s="194"/>
      <c r="Z112" s="194"/>
      <c r="AA112" s="197"/>
      <c r="AB112" s="198" t="str">
        <f t="shared" si="8"/>
        <v>201812</v>
      </c>
      <c r="AC112" s="199">
        <f t="shared" si="9"/>
        <v>0</v>
      </c>
      <c r="AD112" s="200" t="str">
        <f t="shared" si="14"/>
        <v>201812</v>
      </c>
      <c r="AE112" s="199" t="str">
        <f t="shared" si="12"/>
        <v>20194</v>
      </c>
      <c r="AF112" s="199">
        <f t="shared" si="10"/>
        <v>0</v>
      </c>
      <c r="AG112" s="199">
        <f t="shared" si="11"/>
        <v>0</v>
      </c>
      <c r="AH112" s="199">
        <f t="shared" si="13"/>
        <v>0</v>
      </c>
      <c r="AI112" s="201"/>
      <c r="AJ112" s="201"/>
      <c r="AK112" s="201"/>
      <c r="AL112" s="201"/>
      <c r="AM112" s="201"/>
      <c r="AN112" s="201"/>
      <c r="AO112" s="201" t="s">
        <v>61</v>
      </c>
      <c r="AP112" s="201" t="s">
        <v>88</v>
      </c>
    </row>
    <row r="113" spans="1:42">
      <c r="A113" s="193" t="s">
        <v>174</v>
      </c>
      <c r="B113" s="193" t="s">
        <v>54</v>
      </c>
      <c r="C113" s="193" t="s">
        <v>175</v>
      </c>
      <c r="D113" s="193" t="s">
        <v>210</v>
      </c>
      <c r="E113" s="193" t="s">
        <v>211</v>
      </c>
      <c r="F113" s="193"/>
      <c r="G113" s="193" t="s">
        <v>178</v>
      </c>
      <c r="H113" s="194">
        <v>43452.000011574077</v>
      </c>
      <c r="I113" s="194"/>
      <c r="J113" s="194">
        <v>43452.000011574077</v>
      </c>
      <c r="K113" s="194">
        <v>43452.000011574077</v>
      </c>
      <c r="L113" s="194">
        <v>43474.529780092591</v>
      </c>
      <c r="M113" s="193" t="s">
        <v>179</v>
      </c>
      <c r="N113" s="193"/>
      <c r="O113" s="195">
        <v>3</v>
      </c>
      <c r="P113" s="195"/>
      <c r="Q113" s="196"/>
      <c r="R113" s="193" t="s">
        <v>212</v>
      </c>
      <c r="S113" s="193"/>
      <c r="T113" s="193" t="s">
        <v>363</v>
      </c>
      <c r="U113" s="193" t="s">
        <v>195</v>
      </c>
      <c r="V113" s="193"/>
      <c r="W113" s="193"/>
      <c r="X113" s="193"/>
      <c r="Y113" s="194"/>
      <c r="Z113" s="194"/>
      <c r="AA113" s="197"/>
      <c r="AB113" s="198" t="str">
        <f t="shared" si="8"/>
        <v>201812</v>
      </c>
      <c r="AC113" s="199">
        <f t="shared" si="9"/>
        <v>0</v>
      </c>
      <c r="AD113" s="200" t="str">
        <f t="shared" si="14"/>
        <v>201812</v>
      </c>
      <c r="AE113" s="199" t="str">
        <f t="shared" si="12"/>
        <v>20191</v>
      </c>
      <c r="AF113" s="199">
        <f t="shared" si="10"/>
        <v>0</v>
      </c>
      <c r="AG113" s="199">
        <f t="shared" si="11"/>
        <v>0</v>
      </c>
      <c r="AH113" s="199">
        <f t="shared" si="13"/>
        <v>0</v>
      </c>
      <c r="AI113" s="201"/>
      <c r="AJ113" s="201"/>
      <c r="AK113" s="201"/>
      <c r="AL113" s="201"/>
      <c r="AM113" s="201"/>
      <c r="AN113" s="201"/>
      <c r="AO113" s="201" t="s">
        <v>54</v>
      </c>
      <c r="AP113" s="201" t="s">
        <v>88</v>
      </c>
    </row>
    <row r="114" spans="1:42">
      <c r="A114" s="193" t="s">
        <v>174</v>
      </c>
      <c r="B114" s="193" t="s">
        <v>54</v>
      </c>
      <c r="C114" s="193" t="s">
        <v>175</v>
      </c>
      <c r="D114" s="193" t="s">
        <v>210</v>
      </c>
      <c r="E114" s="193" t="s">
        <v>211</v>
      </c>
      <c r="F114" s="193"/>
      <c r="G114" s="193" t="s">
        <v>178</v>
      </c>
      <c r="H114" s="194">
        <v>43455.000011574077</v>
      </c>
      <c r="I114" s="194"/>
      <c r="J114" s="194">
        <v>43455.000011574077</v>
      </c>
      <c r="K114" s="194">
        <v>43455.000011574077</v>
      </c>
      <c r="L114" s="194">
        <v>43480.361145833333</v>
      </c>
      <c r="M114" s="193" t="s">
        <v>179</v>
      </c>
      <c r="N114" s="193"/>
      <c r="O114" s="195">
        <v>3</v>
      </c>
      <c r="P114" s="195"/>
      <c r="Q114" s="196"/>
      <c r="R114" s="193" t="s">
        <v>212</v>
      </c>
      <c r="S114" s="193"/>
      <c r="T114" s="193" t="s">
        <v>364</v>
      </c>
      <c r="U114" s="193" t="s">
        <v>195</v>
      </c>
      <c r="V114" s="193"/>
      <c r="W114" s="193"/>
      <c r="X114" s="193"/>
      <c r="Y114" s="194"/>
      <c r="Z114" s="194"/>
      <c r="AA114" s="197"/>
      <c r="AB114" s="198" t="str">
        <f t="shared" si="8"/>
        <v>201812</v>
      </c>
      <c r="AC114" s="199">
        <f t="shared" si="9"/>
        <v>0</v>
      </c>
      <c r="AD114" s="200" t="str">
        <f t="shared" si="14"/>
        <v>201812</v>
      </c>
      <c r="AE114" s="199" t="str">
        <f t="shared" si="12"/>
        <v>20191</v>
      </c>
      <c r="AF114" s="199">
        <f t="shared" si="10"/>
        <v>0</v>
      </c>
      <c r="AG114" s="199">
        <f t="shared" si="11"/>
        <v>0</v>
      </c>
      <c r="AH114" s="199">
        <f t="shared" si="13"/>
        <v>0</v>
      </c>
      <c r="AI114" s="201"/>
      <c r="AJ114" s="201"/>
      <c r="AK114" s="201"/>
      <c r="AL114" s="201"/>
      <c r="AM114" s="201"/>
      <c r="AN114" s="201"/>
      <c r="AO114" s="201" t="s">
        <v>54</v>
      </c>
      <c r="AP114" s="201" t="s">
        <v>88</v>
      </c>
    </row>
    <row r="115" spans="1:42">
      <c r="A115" s="193" t="s">
        <v>174</v>
      </c>
      <c r="B115" s="193" t="s">
        <v>54</v>
      </c>
      <c r="C115" s="193" t="s">
        <v>175</v>
      </c>
      <c r="D115" s="193" t="s">
        <v>185</v>
      </c>
      <c r="E115" s="193" t="s">
        <v>186</v>
      </c>
      <c r="F115" s="193"/>
      <c r="G115" s="193" t="s">
        <v>178</v>
      </c>
      <c r="H115" s="194">
        <v>43460.000011574077</v>
      </c>
      <c r="I115" s="194"/>
      <c r="J115" s="194">
        <v>43460.000011574077</v>
      </c>
      <c r="K115" s="194">
        <v>43460.000011574077</v>
      </c>
      <c r="L115" s="194"/>
      <c r="M115" s="193" t="s">
        <v>187</v>
      </c>
      <c r="N115" s="193" t="s">
        <v>185</v>
      </c>
      <c r="O115" s="195">
        <v>0</v>
      </c>
      <c r="P115" s="195"/>
      <c r="Q115" s="196"/>
      <c r="R115" s="193" t="s">
        <v>188</v>
      </c>
      <c r="S115" s="193"/>
      <c r="T115" s="193" t="s">
        <v>365</v>
      </c>
      <c r="U115" s="193" t="s">
        <v>182</v>
      </c>
      <c r="V115" s="193"/>
      <c r="W115" s="193"/>
      <c r="X115" s="193"/>
      <c r="Y115" s="194"/>
      <c r="Z115" s="194"/>
      <c r="AA115" s="197"/>
      <c r="AB115" s="198" t="str">
        <f t="shared" si="8"/>
        <v>201812</v>
      </c>
      <c r="AC115" s="199">
        <f t="shared" si="9"/>
        <v>0</v>
      </c>
      <c r="AD115" s="200" t="str">
        <f t="shared" si="14"/>
        <v>201812</v>
      </c>
      <c r="AE115" s="199">
        <f t="shared" si="12"/>
        <v>0</v>
      </c>
      <c r="AF115" s="199">
        <f t="shared" si="10"/>
        <v>0</v>
      </c>
      <c r="AG115" s="199">
        <f t="shared" si="11"/>
        <v>0</v>
      </c>
      <c r="AH115" s="199">
        <f t="shared" si="13"/>
        <v>0</v>
      </c>
      <c r="AI115" s="201"/>
      <c r="AJ115" s="201"/>
      <c r="AK115" s="201"/>
      <c r="AL115" s="201"/>
      <c r="AM115" s="201"/>
      <c r="AN115" s="201"/>
      <c r="AO115" s="201" t="s">
        <v>54</v>
      </c>
      <c r="AP115" s="201" t="s">
        <v>88</v>
      </c>
    </row>
    <row r="116" spans="1:42">
      <c r="A116" s="193" t="s">
        <v>174</v>
      </c>
      <c r="B116" s="193" t="s">
        <v>54</v>
      </c>
      <c r="C116" s="193" t="s">
        <v>175</v>
      </c>
      <c r="D116" s="193" t="s">
        <v>185</v>
      </c>
      <c r="E116" s="193" t="s">
        <v>186</v>
      </c>
      <c r="F116" s="193"/>
      <c r="G116" s="193" t="s">
        <v>178</v>
      </c>
      <c r="H116" s="194">
        <v>43460.000011574077</v>
      </c>
      <c r="I116" s="194"/>
      <c r="J116" s="194">
        <v>43460.000011574077</v>
      </c>
      <c r="K116" s="194">
        <v>43460.000011574077</v>
      </c>
      <c r="L116" s="194"/>
      <c r="M116" s="193" t="s">
        <v>187</v>
      </c>
      <c r="N116" s="193" t="s">
        <v>185</v>
      </c>
      <c r="O116" s="195">
        <v>0</v>
      </c>
      <c r="P116" s="195"/>
      <c r="Q116" s="196"/>
      <c r="R116" s="193" t="s">
        <v>188</v>
      </c>
      <c r="S116" s="193"/>
      <c r="T116" s="193" t="s">
        <v>366</v>
      </c>
      <c r="U116" s="193" t="s">
        <v>182</v>
      </c>
      <c r="V116" s="193"/>
      <c r="W116" s="193"/>
      <c r="X116" s="193"/>
      <c r="Y116" s="194"/>
      <c r="Z116" s="194"/>
      <c r="AA116" s="197"/>
      <c r="AB116" s="198" t="str">
        <f t="shared" si="8"/>
        <v>201812</v>
      </c>
      <c r="AC116" s="199">
        <f t="shared" si="9"/>
        <v>0</v>
      </c>
      <c r="AD116" s="200" t="str">
        <f t="shared" si="14"/>
        <v>201812</v>
      </c>
      <c r="AE116" s="199">
        <f t="shared" si="12"/>
        <v>0</v>
      </c>
      <c r="AF116" s="199">
        <f t="shared" si="10"/>
        <v>0</v>
      </c>
      <c r="AG116" s="199">
        <f t="shared" si="11"/>
        <v>0</v>
      </c>
      <c r="AH116" s="199">
        <f t="shared" si="13"/>
        <v>0</v>
      </c>
      <c r="AI116" s="201"/>
      <c r="AJ116" s="201"/>
      <c r="AK116" s="201"/>
      <c r="AL116" s="201"/>
      <c r="AM116" s="201"/>
      <c r="AN116" s="201"/>
      <c r="AO116" s="201" t="s">
        <v>54</v>
      </c>
      <c r="AP116" s="201" t="s">
        <v>88</v>
      </c>
    </row>
    <row r="117" spans="1:42">
      <c r="A117" s="193" t="s">
        <v>174</v>
      </c>
      <c r="B117" s="193" t="s">
        <v>50</v>
      </c>
      <c r="C117" s="193" t="s">
        <v>205</v>
      </c>
      <c r="D117" s="193" t="s">
        <v>367</v>
      </c>
      <c r="E117" s="193" t="s">
        <v>368</v>
      </c>
      <c r="F117" s="193"/>
      <c r="G117" s="193" t="s">
        <v>197</v>
      </c>
      <c r="H117" s="194">
        <v>43460.000011574077</v>
      </c>
      <c r="I117" s="194"/>
      <c r="J117" s="194">
        <v>43462.000011574077</v>
      </c>
      <c r="K117" s="194"/>
      <c r="L117" s="194">
        <v>43495.494988425933</v>
      </c>
      <c r="M117" s="193" t="s">
        <v>179</v>
      </c>
      <c r="N117" s="193"/>
      <c r="O117" s="195">
        <v>12</v>
      </c>
      <c r="P117" s="195"/>
      <c r="Q117" s="196"/>
      <c r="R117" s="193" t="s">
        <v>369</v>
      </c>
      <c r="S117" s="193"/>
      <c r="T117" s="193" t="s">
        <v>370</v>
      </c>
      <c r="U117" s="193" t="s">
        <v>195</v>
      </c>
      <c r="V117" s="193"/>
      <c r="W117" s="193"/>
      <c r="X117" s="193"/>
      <c r="Y117" s="194"/>
      <c r="Z117" s="194"/>
      <c r="AA117" s="197"/>
      <c r="AB117" s="198" t="str">
        <f t="shared" si="8"/>
        <v>201812</v>
      </c>
      <c r="AC117" s="199" t="str">
        <f t="shared" si="9"/>
        <v>20191</v>
      </c>
      <c r="AD117" s="200">
        <f t="shared" si="14"/>
        <v>0</v>
      </c>
      <c r="AE117" s="199">
        <f t="shared" si="12"/>
        <v>0</v>
      </c>
      <c r="AF117" s="199">
        <f t="shared" si="10"/>
        <v>0</v>
      </c>
      <c r="AG117" s="199">
        <f t="shared" si="11"/>
        <v>0</v>
      </c>
      <c r="AH117" s="199">
        <f t="shared" si="13"/>
        <v>0</v>
      </c>
      <c r="AI117" s="201"/>
      <c r="AJ117" s="201"/>
      <c r="AK117" s="201"/>
      <c r="AL117" s="201"/>
      <c r="AM117" s="201"/>
      <c r="AN117" s="201"/>
      <c r="AO117" s="201" t="s">
        <v>50</v>
      </c>
      <c r="AP117" s="201" t="s">
        <v>1</v>
      </c>
    </row>
    <row r="118" spans="1:42">
      <c r="A118" s="193" t="s">
        <v>174</v>
      </c>
      <c r="B118" s="193" t="s">
        <v>50</v>
      </c>
      <c r="C118" s="193" t="s">
        <v>205</v>
      </c>
      <c r="D118" s="193" t="s">
        <v>367</v>
      </c>
      <c r="E118" s="193" t="s">
        <v>368</v>
      </c>
      <c r="F118" s="193"/>
      <c r="G118" s="193" t="s">
        <v>197</v>
      </c>
      <c r="H118" s="194">
        <v>43460.000011574077</v>
      </c>
      <c r="I118" s="194"/>
      <c r="J118" s="194">
        <v>43468.000011574077</v>
      </c>
      <c r="K118" s="194"/>
      <c r="L118" s="194">
        <v>43495.495127314818</v>
      </c>
      <c r="M118" s="193" t="s">
        <v>179</v>
      </c>
      <c r="N118" s="193"/>
      <c r="O118" s="195">
        <v>12</v>
      </c>
      <c r="P118" s="195"/>
      <c r="Q118" s="196"/>
      <c r="R118" s="193" t="s">
        <v>369</v>
      </c>
      <c r="S118" s="193"/>
      <c r="T118" s="193" t="s">
        <v>371</v>
      </c>
      <c r="U118" s="193" t="s">
        <v>195</v>
      </c>
      <c r="V118" s="193"/>
      <c r="W118" s="193"/>
      <c r="X118" s="193"/>
      <c r="Y118" s="194"/>
      <c r="Z118" s="194"/>
      <c r="AA118" s="197"/>
      <c r="AB118" s="198" t="str">
        <f t="shared" si="8"/>
        <v>201812</v>
      </c>
      <c r="AC118" s="199" t="str">
        <f t="shared" si="9"/>
        <v>20191</v>
      </c>
      <c r="AD118" s="200">
        <f t="shared" si="14"/>
        <v>0</v>
      </c>
      <c r="AE118" s="199">
        <f t="shared" si="12"/>
        <v>0</v>
      </c>
      <c r="AF118" s="199">
        <f t="shared" si="10"/>
        <v>0</v>
      </c>
      <c r="AG118" s="199">
        <f t="shared" si="11"/>
        <v>0</v>
      </c>
      <c r="AH118" s="199">
        <f t="shared" si="13"/>
        <v>0</v>
      </c>
      <c r="AI118" s="201"/>
      <c r="AJ118" s="201"/>
      <c r="AK118" s="201"/>
      <c r="AL118" s="201"/>
      <c r="AM118" s="201"/>
      <c r="AN118" s="201"/>
      <c r="AO118" s="201" t="s">
        <v>50</v>
      </c>
      <c r="AP118" s="201" t="s">
        <v>1</v>
      </c>
    </row>
    <row r="119" spans="1:42">
      <c r="A119" s="193" t="s">
        <v>174</v>
      </c>
      <c r="B119" s="193" t="s">
        <v>50</v>
      </c>
      <c r="C119" s="193" t="s">
        <v>205</v>
      </c>
      <c r="D119" s="193" t="s">
        <v>367</v>
      </c>
      <c r="E119" s="193" t="s">
        <v>368</v>
      </c>
      <c r="F119" s="193"/>
      <c r="G119" s="193" t="s">
        <v>197</v>
      </c>
      <c r="H119" s="194">
        <v>43460.000011574077</v>
      </c>
      <c r="I119" s="194"/>
      <c r="J119" s="194">
        <v>43462.000011574077</v>
      </c>
      <c r="K119" s="194"/>
      <c r="L119" s="194">
        <v>43495.495358796303</v>
      </c>
      <c r="M119" s="193" t="s">
        <v>179</v>
      </c>
      <c r="N119" s="193"/>
      <c r="O119" s="195">
        <v>12</v>
      </c>
      <c r="P119" s="195"/>
      <c r="Q119" s="196"/>
      <c r="R119" s="193" t="s">
        <v>369</v>
      </c>
      <c r="S119" s="193"/>
      <c r="T119" s="193" t="s">
        <v>372</v>
      </c>
      <c r="U119" s="193" t="s">
        <v>195</v>
      </c>
      <c r="V119" s="193"/>
      <c r="W119" s="193"/>
      <c r="X119" s="193"/>
      <c r="Y119" s="194"/>
      <c r="Z119" s="194"/>
      <c r="AA119" s="197"/>
      <c r="AB119" s="198" t="str">
        <f t="shared" si="8"/>
        <v>201812</v>
      </c>
      <c r="AC119" s="199" t="str">
        <f t="shared" si="9"/>
        <v>20191</v>
      </c>
      <c r="AD119" s="200">
        <f t="shared" si="14"/>
        <v>0</v>
      </c>
      <c r="AE119" s="199">
        <f t="shared" si="12"/>
        <v>0</v>
      </c>
      <c r="AF119" s="199">
        <f t="shared" si="10"/>
        <v>0</v>
      </c>
      <c r="AG119" s="199">
        <f t="shared" si="11"/>
        <v>0</v>
      </c>
      <c r="AH119" s="199">
        <f t="shared" si="13"/>
        <v>0</v>
      </c>
      <c r="AI119" s="201"/>
      <c r="AJ119" s="201"/>
      <c r="AK119" s="201"/>
      <c r="AL119" s="201"/>
      <c r="AM119" s="201"/>
      <c r="AN119" s="201"/>
      <c r="AO119" s="201" t="s">
        <v>50</v>
      </c>
      <c r="AP119" s="201" t="s">
        <v>1</v>
      </c>
    </row>
    <row r="120" spans="1:42">
      <c r="A120" s="193" t="s">
        <v>174</v>
      </c>
      <c r="B120" s="193" t="s">
        <v>50</v>
      </c>
      <c r="C120" s="193" t="s">
        <v>205</v>
      </c>
      <c r="D120" s="193" t="s">
        <v>367</v>
      </c>
      <c r="E120" s="193" t="s">
        <v>368</v>
      </c>
      <c r="F120" s="193"/>
      <c r="G120" s="193" t="s">
        <v>197</v>
      </c>
      <c r="H120" s="194">
        <v>43460.000011574077</v>
      </c>
      <c r="I120" s="194"/>
      <c r="J120" s="194">
        <v>43462.000011574077</v>
      </c>
      <c r="K120" s="194"/>
      <c r="L120" s="194">
        <v>43495.495578703703</v>
      </c>
      <c r="M120" s="193" t="s">
        <v>179</v>
      </c>
      <c r="N120" s="193"/>
      <c r="O120" s="195">
        <v>12</v>
      </c>
      <c r="P120" s="195"/>
      <c r="Q120" s="196"/>
      <c r="R120" s="193" t="s">
        <v>369</v>
      </c>
      <c r="S120" s="193"/>
      <c r="T120" s="193" t="s">
        <v>373</v>
      </c>
      <c r="U120" s="193" t="s">
        <v>195</v>
      </c>
      <c r="V120" s="193"/>
      <c r="W120" s="193"/>
      <c r="X120" s="193"/>
      <c r="Y120" s="194"/>
      <c r="Z120" s="194"/>
      <c r="AA120" s="197"/>
      <c r="AB120" s="198" t="str">
        <f t="shared" si="8"/>
        <v>201812</v>
      </c>
      <c r="AC120" s="199" t="str">
        <f t="shared" si="9"/>
        <v>20191</v>
      </c>
      <c r="AD120" s="200">
        <f t="shared" si="14"/>
        <v>0</v>
      </c>
      <c r="AE120" s="199">
        <f t="shared" si="12"/>
        <v>0</v>
      </c>
      <c r="AF120" s="199">
        <f t="shared" si="10"/>
        <v>0</v>
      </c>
      <c r="AG120" s="199">
        <f t="shared" si="11"/>
        <v>0</v>
      </c>
      <c r="AH120" s="199">
        <f t="shared" si="13"/>
        <v>0</v>
      </c>
      <c r="AI120" s="201"/>
      <c r="AJ120" s="201"/>
      <c r="AK120" s="201"/>
      <c r="AL120" s="201"/>
      <c r="AM120" s="201"/>
      <c r="AN120" s="201"/>
      <c r="AO120" s="201" t="s">
        <v>50</v>
      </c>
      <c r="AP120" s="201" t="s">
        <v>1</v>
      </c>
    </row>
    <row r="121" spans="1:42">
      <c r="A121" s="193" t="s">
        <v>174</v>
      </c>
      <c r="B121" s="193" t="s">
        <v>50</v>
      </c>
      <c r="C121" s="193" t="s">
        <v>205</v>
      </c>
      <c r="D121" s="193" t="s">
        <v>367</v>
      </c>
      <c r="E121" s="193" t="s">
        <v>368</v>
      </c>
      <c r="F121" s="193"/>
      <c r="G121" s="193" t="s">
        <v>197</v>
      </c>
      <c r="H121" s="194">
        <v>43460.000011574077</v>
      </c>
      <c r="I121" s="194"/>
      <c r="J121" s="194">
        <v>43462.000011574077</v>
      </c>
      <c r="K121" s="194"/>
      <c r="L121" s="194">
        <v>43495.495717592603</v>
      </c>
      <c r="M121" s="193" t="s">
        <v>179</v>
      </c>
      <c r="N121" s="193"/>
      <c r="O121" s="195">
        <v>12</v>
      </c>
      <c r="P121" s="195"/>
      <c r="Q121" s="196"/>
      <c r="R121" s="193" t="s">
        <v>369</v>
      </c>
      <c r="S121" s="193"/>
      <c r="T121" s="193" t="s">
        <v>374</v>
      </c>
      <c r="U121" s="193" t="s">
        <v>195</v>
      </c>
      <c r="V121" s="193"/>
      <c r="W121" s="193"/>
      <c r="X121" s="193"/>
      <c r="Y121" s="194"/>
      <c r="Z121" s="194"/>
      <c r="AA121" s="197"/>
      <c r="AB121" s="198" t="str">
        <f t="shared" si="8"/>
        <v>201812</v>
      </c>
      <c r="AC121" s="199" t="str">
        <f t="shared" si="9"/>
        <v>20191</v>
      </c>
      <c r="AD121" s="200">
        <f t="shared" si="14"/>
        <v>0</v>
      </c>
      <c r="AE121" s="199">
        <f t="shared" si="12"/>
        <v>0</v>
      </c>
      <c r="AF121" s="199">
        <f t="shared" si="10"/>
        <v>0</v>
      </c>
      <c r="AG121" s="199">
        <f t="shared" si="11"/>
        <v>0</v>
      </c>
      <c r="AH121" s="199">
        <f t="shared" si="13"/>
        <v>0</v>
      </c>
      <c r="AI121" s="201"/>
      <c r="AJ121" s="201"/>
      <c r="AK121" s="201"/>
      <c r="AL121" s="201"/>
      <c r="AM121" s="201"/>
      <c r="AN121" s="201"/>
      <c r="AO121" s="201" t="s">
        <v>50</v>
      </c>
      <c r="AP121" s="201" t="s">
        <v>1</v>
      </c>
    </row>
    <row r="122" spans="1:42">
      <c r="A122" s="193" t="s">
        <v>174</v>
      </c>
      <c r="B122" s="193" t="s">
        <v>61</v>
      </c>
      <c r="C122" s="193" t="s">
        <v>184</v>
      </c>
      <c r="D122" s="193" t="s">
        <v>210</v>
      </c>
      <c r="E122" s="193" t="s">
        <v>211</v>
      </c>
      <c r="F122" s="193"/>
      <c r="G122" s="193" t="s">
        <v>178</v>
      </c>
      <c r="H122" s="194">
        <v>43476.000011574077</v>
      </c>
      <c r="I122" s="194"/>
      <c r="J122" s="194">
        <v>43476.000011574077</v>
      </c>
      <c r="K122" s="194">
        <v>43476.000011574077</v>
      </c>
      <c r="L122" s="194">
        <v>43626.534895833327</v>
      </c>
      <c r="M122" s="193" t="s">
        <v>179</v>
      </c>
      <c r="N122" s="193"/>
      <c r="O122" s="195">
        <v>15</v>
      </c>
      <c r="P122" s="195"/>
      <c r="Q122" s="196"/>
      <c r="R122" s="193" t="s">
        <v>212</v>
      </c>
      <c r="S122" s="193"/>
      <c r="T122" s="193" t="s">
        <v>375</v>
      </c>
      <c r="U122" s="193" t="s">
        <v>195</v>
      </c>
      <c r="V122" s="193"/>
      <c r="W122" s="193"/>
      <c r="X122" s="193"/>
      <c r="Y122" s="194"/>
      <c r="Z122" s="194"/>
      <c r="AA122" s="197"/>
      <c r="AB122" s="198" t="str">
        <f t="shared" si="8"/>
        <v>20191</v>
      </c>
      <c r="AC122" s="199">
        <f t="shared" si="9"/>
        <v>0</v>
      </c>
      <c r="AD122" s="200" t="str">
        <f t="shared" si="14"/>
        <v>20191</v>
      </c>
      <c r="AE122" s="199" t="str">
        <f t="shared" si="12"/>
        <v>20196</v>
      </c>
      <c r="AF122" s="199">
        <f t="shared" si="10"/>
        <v>0</v>
      </c>
      <c r="AG122" s="199">
        <f t="shared" si="11"/>
        <v>0</v>
      </c>
      <c r="AH122" s="199">
        <f t="shared" si="13"/>
        <v>0</v>
      </c>
      <c r="AI122" s="201"/>
      <c r="AJ122" s="201"/>
      <c r="AK122" s="201"/>
      <c r="AL122" s="201"/>
      <c r="AM122" s="201"/>
      <c r="AN122" s="201"/>
      <c r="AO122" s="201" t="s">
        <v>61</v>
      </c>
      <c r="AP122" s="201" t="s">
        <v>88</v>
      </c>
    </row>
    <row r="123" spans="1:42">
      <c r="A123" s="193" t="s">
        <v>174</v>
      </c>
      <c r="B123" s="193" t="s">
        <v>61</v>
      </c>
      <c r="C123" s="193" t="s">
        <v>184</v>
      </c>
      <c r="D123" s="193" t="s">
        <v>210</v>
      </c>
      <c r="E123" s="193" t="s">
        <v>211</v>
      </c>
      <c r="F123" s="193"/>
      <c r="G123" s="193" t="s">
        <v>178</v>
      </c>
      <c r="H123" s="194">
        <v>43476.000011574077</v>
      </c>
      <c r="I123" s="194"/>
      <c r="J123" s="194">
        <v>43476.000011574077</v>
      </c>
      <c r="K123" s="194">
        <v>43476.000011574077</v>
      </c>
      <c r="L123" s="194">
        <v>43626.537673611107</v>
      </c>
      <c r="M123" s="193" t="s">
        <v>179</v>
      </c>
      <c r="N123" s="193"/>
      <c r="O123" s="195">
        <v>15</v>
      </c>
      <c r="P123" s="195"/>
      <c r="Q123" s="196"/>
      <c r="R123" s="193" t="s">
        <v>212</v>
      </c>
      <c r="S123" s="193"/>
      <c r="T123" s="193" t="s">
        <v>376</v>
      </c>
      <c r="U123" s="193" t="s">
        <v>195</v>
      </c>
      <c r="V123" s="193"/>
      <c r="W123" s="193"/>
      <c r="X123" s="193"/>
      <c r="Y123" s="194"/>
      <c r="Z123" s="194"/>
      <c r="AA123" s="197"/>
      <c r="AB123" s="198" t="str">
        <f t="shared" si="8"/>
        <v>20191</v>
      </c>
      <c r="AC123" s="199">
        <f t="shared" si="9"/>
        <v>0</v>
      </c>
      <c r="AD123" s="200" t="str">
        <f t="shared" si="14"/>
        <v>20191</v>
      </c>
      <c r="AE123" s="199" t="str">
        <f t="shared" si="12"/>
        <v>20196</v>
      </c>
      <c r="AF123" s="199">
        <f t="shared" si="10"/>
        <v>0</v>
      </c>
      <c r="AG123" s="199">
        <f t="shared" si="11"/>
        <v>0</v>
      </c>
      <c r="AH123" s="199">
        <f t="shared" si="13"/>
        <v>0</v>
      </c>
      <c r="AI123" s="201"/>
      <c r="AJ123" s="201"/>
      <c r="AK123" s="201"/>
      <c r="AL123" s="201"/>
      <c r="AM123" s="201"/>
      <c r="AN123" s="201"/>
      <c r="AO123" s="201" t="s">
        <v>61</v>
      </c>
      <c r="AP123" s="201" t="s">
        <v>88</v>
      </c>
    </row>
    <row r="124" spans="1:42">
      <c r="A124" s="193" t="s">
        <v>174</v>
      </c>
      <c r="B124" s="193" t="s">
        <v>54</v>
      </c>
      <c r="C124" s="193" t="s">
        <v>175</v>
      </c>
      <c r="D124" s="193" t="s">
        <v>367</v>
      </c>
      <c r="E124" s="193" t="s">
        <v>368</v>
      </c>
      <c r="F124" s="193"/>
      <c r="G124" s="193" t="s">
        <v>178</v>
      </c>
      <c r="H124" s="194">
        <v>43480.000011574077</v>
      </c>
      <c r="I124" s="194"/>
      <c r="J124" s="194">
        <v>43480.000011574077</v>
      </c>
      <c r="K124" s="194">
        <v>43480.000011574077</v>
      </c>
      <c r="L124" s="194">
        <v>43553.34474537037</v>
      </c>
      <c r="M124" s="193" t="s">
        <v>179</v>
      </c>
      <c r="N124" s="193"/>
      <c r="O124" s="195">
        <v>3</v>
      </c>
      <c r="P124" s="195"/>
      <c r="Q124" s="196"/>
      <c r="R124" s="193" t="s">
        <v>369</v>
      </c>
      <c r="S124" s="193"/>
      <c r="T124" s="193" t="s">
        <v>377</v>
      </c>
      <c r="U124" s="193" t="s">
        <v>195</v>
      </c>
      <c r="V124" s="193"/>
      <c r="W124" s="193"/>
      <c r="X124" s="193"/>
      <c r="Y124" s="194"/>
      <c r="Z124" s="194"/>
      <c r="AA124" s="197"/>
      <c r="AB124" s="198" t="str">
        <f t="shared" si="8"/>
        <v>20191</v>
      </c>
      <c r="AC124" s="199">
        <f t="shared" si="9"/>
        <v>0</v>
      </c>
      <c r="AD124" s="200" t="str">
        <f t="shared" si="14"/>
        <v>20191</v>
      </c>
      <c r="AE124" s="199" t="str">
        <f t="shared" si="12"/>
        <v>20193</v>
      </c>
      <c r="AF124" s="199">
        <f t="shared" si="10"/>
        <v>0</v>
      </c>
      <c r="AG124" s="199">
        <f t="shared" si="11"/>
        <v>0</v>
      </c>
      <c r="AH124" s="199">
        <f t="shared" si="13"/>
        <v>0</v>
      </c>
      <c r="AI124" s="201"/>
      <c r="AJ124" s="201"/>
      <c r="AK124" s="201"/>
      <c r="AL124" s="201"/>
      <c r="AM124" s="201"/>
      <c r="AN124" s="201"/>
      <c r="AO124" s="201" t="s">
        <v>54</v>
      </c>
      <c r="AP124" s="201" t="s">
        <v>88</v>
      </c>
    </row>
    <row r="125" spans="1:42">
      <c r="A125" s="193" t="s">
        <v>174</v>
      </c>
      <c r="B125" s="193" t="s">
        <v>61</v>
      </c>
      <c r="C125" s="193" t="s">
        <v>184</v>
      </c>
      <c r="D125" s="193" t="s">
        <v>367</v>
      </c>
      <c r="E125" s="193" t="s">
        <v>368</v>
      </c>
      <c r="F125" s="193"/>
      <c r="G125" s="193" t="s">
        <v>178</v>
      </c>
      <c r="H125" s="194">
        <v>43481.000011574077</v>
      </c>
      <c r="I125" s="194"/>
      <c r="J125" s="194">
        <v>43481.000011574077</v>
      </c>
      <c r="K125" s="194">
        <v>43481.000011574077</v>
      </c>
      <c r="L125" s="194">
        <v>43553.329421296286</v>
      </c>
      <c r="M125" s="193" t="s">
        <v>179</v>
      </c>
      <c r="N125" s="193"/>
      <c r="O125" s="195">
        <v>15</v>
      </c>
      <c r="P125" s="195"/>
      <c r="Q125" s="196"/>
      <c r="R125" s="193" t="s">
        <v>369</v>
      </c>
      <c r="S125" s="193"/>
      <c r="T125" s="193" t="s">
        <v>378</v>
      </c>
      <c r="U125" s="193" t="s">
        <v>195</v>
      </c>
      <c r="V125" s="193"/>
      <c r="W125" s="193"/>
      <c r="X125" s="193"/>
      <c r="Y125" s="194"/>
      <c r="Z125" s="194"/>
      <c r="AA125" s="197"/>
      <c r="AB125" s="198" t="str">
        <f t="shared" si="8"/>
        <v>20191</v>
      </c>
      <c r="AC125" s="199">
        <f t="shared" si="9"/>
        <v>0</v>
      </c>
      <c r="AD125" s="200" t="str">
        <f t="shared" si="14"/>
        <v>20191</v>
      </c>
      <c r="AE125" s="199" t="str">
        <f t="shared" si="12"/>
        <v>20193</v>
      </c>
      <c r="AF125" s="199">
        <f t="shared" si="10"/>
        <v>0</v>
      </c>
      <c r="AG125" s="199">
        <f t="shared" si="11"/>
        <v>0</v>
      </c>
      <c r="AH125" s="199">
        <f t="shared" si="13"/>
        <v>0</v>
      </c>
      <c r="AI125" s="201"/>
      <c r="AJ125" s="201"/>
      <c r="AK125" s="201"/>
      <c r="AL125" s="201"/>
      <c r="AM125" s="201"/>
      <c r="AN125" s="201"/>
      <c r="AO125" s="201" t="s">
        <v>61</v>
      </c>
      <c r="AP125" s="201" t="s">
        <v>88</v>
      </c>
    </row>
    <row r="126" spans="1:42">
      <c r="A126" s="193" t="s">
        <v>174</v>
      </c>
      <c r="B126" s="193" t="s">
        <v>61</v>
      </c>
      <c r="C126" s="193" t="s">
        <v>184</v>
      </c>
      <c r="D126" s="193" t="s">
        <v>367</v>
      </c>
      <c r="E126" s="193" t="s">
        <v>368</v>
      </c>
      <c r="F126" s="193"/>
      <c r="G126" s="193" t="s">
        <v>178</v>
      </c>
      <c r="H126" s="194">
        <v>43481.000011574077</v>
      </c>
      <c r="I126" s="194"/>
      <c r="J126" s="194">
        <v>43481.000011574077</v>
      </c>
      <c r="K126" s="194">
        <v>43481.000011574077</v>
      </c>
      <c r="L126" s="194">
        <v>43553.341192129628</v>
      </c>
      <c r="M126" s="193" t="s">
        <v>179</v>
      </c>
      <c r="N126" s="193"/>
      <c r="O126" s="195">
        <v>15</v>
      </c>
      <c r="P126" s="195"/>
      <c r="Q126" s="196"/>
      <c r="R126" s="193" t="s">
        <v>369</v>
      </c>
      <c r="S126" s="193"/>
      <c r="T126" s="193" t="s">
        <v>379</v>
      </c>
      <c r="U126" s="193" t="s">
        <v>195</v>
      </c>
      <c r="V126" s="193"/>
      <c r="W126" s="193"/>
      <c r="X126" s="193"/>
      <c r="Y126" s="194"/>
      <c r="Z126" s="194"/>
      <c r="AA126" s="197"/>
      <c r="AB126" s="198" t="str">
        <f t="shared" si="8"/>
        <v>20191</v>
      </c>
      <c r="AC126" s="199">
        <f t="shared" si="9"/>
        <v>0</v>
      </c>
      <c r="AD126" s="200" t="str">
        <f t="shared" si="14"/>
        <v>20191</v>
      </c>
      <c r="AE126" s="199" t="str">
        <f t="shared" si="12"/>
        <v>20193</v>
      </c>
      <c r="AF126" s="199">
        <f t="shared" si="10"/>
        <v>0</v>
      </c>
      <c r="AG126" s="199">
        <f t="shared" si="11"/>
        <v>0</v>
      </c>
      <c r="AH126" s="199">
        <f t="shared" si="13"/>
        <v>0</v>
      </c>
      <c r="AI126" s="201"/>
      <c r="AJ126" s="201"/>
      <c r="AK126" s="201"/>
      <c r="AL126" s="201"/>
      <c r="AM126" s="201"/>
      <c r="AN126" s="201"/>
      <c r="AO126" s="201" t="s">
        <v>61</v>
      </c>
      <c r="AP126" s="201" t="s">
        <v>88</v>
      </c>
    </row>
    <row r="127" spans="1:42">
      <c r="A127" s="193" t="s">
        <v>174</v>
      </c>
      <c r="B127" s="193" t="s">
        <v>61</v>
      </c>
      <c r="C127" s="193" t="s">
        <v>184</v>
      </c>
      <c r="D127" s="193" t="s">
        <v>367</v>
      </c>
      <c r="E127" s="193" t="s">
        <v>368</v>
      </c>
      <c r="F127" s="193"/>
      <c r="G127" s="193" t="s">
        <v>178</v>
      </c>
      <c r="H127" s="194">
        <v>43481.000011574077</v>
      </c>
      <c r="I127" s="194"/>
      <c r="J127" s="194">
        <v>43481.000011574077</v>
      </c>
      <c r="K127" s="194">
        <v>43481.000011574077</v>
      </c>
      <c r="L127" s="194">
        <v>43553.341863425929</v>
      </c>
      <c r="M127" s="193" t="s">
        <v>179</v>
      </c>
      <c r="N127" s="193"/>
      <c r="O127" s="195">
        <v>15</v>
      </c>
      <c r="P127" s="195"/>
      <c r="Q127" s="196"/>
      <c r="R127" s="193" t="s">
        <v>369</v>
      </c>
      <c r="S127" s="193"/>
      <c r="T127" s="193" t="s">
        <v>380</v>
      </c>
      <c r="U127" s="193" t="s">
        <v>195</v>
      </c>
      <c r="V127" s="193"/>
      <c r="W127" s="193"/>
      <c r="X127" s="193"/>
      <c r="Y127" s="194"/>
      <c r="Z127" s="194"/>
      <c r="AA127" s="197"/>
      <c r="AB127" s="198" t="str">
        <f t="shared" si="8"/>
        <v>20191</v>
      </c>
      <c r="AC127" s="199">
        <f t="shared" si="9"/>
        <v>0</v>
      </c>
      <c r="AD127" s="200" t="str">
        <f t="shared" si="14"/>
        <v>20191</v>
      </c>
      <c r="AE127" s="199" t="str">
        <f t="shared" si="12"/>
        <v>20193</v>
      </c>
      <c r="AF127" s="199">
        <f t="shared" si="10"/>
        <v>0</v>
      </c>
      <c r="AG127" s="199">
        <f t="shared" si="11"/>
        <v>0</v>
      </c>
      <c r="AH127" s="199">
        <f t="shared" si="13"/>
        <v>0</v>
      </c>
      <c r="AI127" s="201"/>
      <c r="AJ127" s="201"/>
      <c r="AK127" s="201"/>
      <c r="AL127" s="201"/>
      <c r="AM127" s="201"/>
      <c r="AN127" s="201"/>
      <c r="AO127" s="201" t="s">
        <v>61</v>
      </c>
      <c r="AP127" s="201" t="s">
        <v>88</v>
      </c>
    </row>
    <row r="128" spans="1:42">
      <c r="A128" s="193" t="s">
        <v>174</v>
      </c>
      <c r="B128" s="193" t="s">
        <v>61</v>
      </c>
      <c r="C128" s="193" t="s">
        <v>184</v>
      </c>
      <c r="D128" s="193" t="s">
        <v>367</v>
      </c>
      <c r="E128" s="193" t="s">
        <v>368</v>
      </c>
      <c r="F128" s="193"/>
      <c r="G128" s="193" t="s">
        <v>178</v>
      </c>
      <c r="H128" s="194">
        <v>43481.000011574077</v>
      </c>
      <c r="I128" s="194"/>
      <c r="J128" s="194">
        <v>43481.000011574077</v>
      </c>
      <c r="K128" s="194">
        <v>43481.000011574077</v>
      </c>
      <c r="L128" s="194">
        <v>43553.342905092592</v>
      </c>
      <c r="M128" s="193" t="s">
        <v>179</v>
      </c>
      <c r="N128" s="193"/>
      <c r="O128" s="195">
        <v>15</v>
      </c>
      <c r="P128" s="195"/>
      <c r="Q128" s="196"/>
      <c r="R128" s="193" t="s">
        <v>369</v>
      </c>
      <c r="S128" s="193"/>
      <c r="T128" s="193" t="s">
        <v>381</v>
      </c>
      <c r="U128" s="193" t="s">
        <v>195</v>
      </c>
      <c r="V128" s="193"/>
      <c r="W128" s="193"/>
      <c r="X128" s="193"/>
      <c r="Y128" s="194"/>
      <c r="Z128" s="194"/>
      <c r="AA128" s="197"/>
      <c r="AB128" s="198" t="str">
        <f t="shared" si="8"/>
        <v>20191</v>
      </c>
      <c r="AC128" s="199">
        <f t="shared" si="9"/>
        <v>0</v>
      </c>
      <c r="AD128" s="200" t="str">
        <f t="shared" si="14"/>
        <v>20191</v>
      </c>
      <c r="AE128" s="199" t="str">
        <f t="shared" si="12"/>
        <v>20193</v>
      </c>
      <c r="AF128" s="199">
        <f t="shared" si="10"/>
        <v>0</v>
      </c>
      <c r="AG128" s="199">
        <f t="shared" si="11"/>
        <v>0</v>
      </c>
      <c r="AH128" s="199">
        <f t="shared" si="13"/>
        <v>0</v>
      </c>
      <c r="AI128" s="201"/>
      <c r="AJ128" s="201"/>
      <c r="AK128" s="201"/>
      <c r="AL128" s="201"/>
      <c r="AM128" s="201"/>
      <c r="AN128" s="201"/>
      <c r="AO128" s="201" t="s">
        <v>61</v>
      </c>
      <c r="AP128" s="201" t="s">
        <v>88</v>
      </c>
    </row>
    <row r="129" spans="1:42">
      <c r="A129" s="193" t="s">
        <v>174</v>
      </c>
      <c r="B129" s="193" t="s">
        <v>61</v>
      </c>
      <c r="C129" s="193" t="s">
        <v>184</v>
      </c>
      <c r="D129" s="193" t="s">
        <v>367</v>
      </c>
      <c r="E129" s="193" t="s">
        <v>368</v>
      </c>
      <c r="F129" s="193"/>
      <c r="G129" s="193" t="s">
        <v>178</v>
      </c>
      <c r="H129" s="194">
        <v>43481.000011574077</v>
      </c>
      <c r="I129" s="194"/>
      <c r="J129" s="194">
        <v>43481.000011574077</v>
      </c>
      <c r="K129" s="194">
        <v>43481.000011574077</v>
      </c>
      <c r="L129" s="194">
        <v>43553.343946759262</v>
      </c>
      <c r="M129" s="193" t="s">
        <v>179</v>
      </c>
      <c r="N129" s="193"/>
      <c r="O129" s="195">
        <v>15</v>
      </c>
      <c r="P129" s="195"/>
      <c r="Q129" s="196"/>
      <c r="R129" s="193" t="s">
        <v>369</v>
      </c>
      <c r="S129" s="193"/>
      <c r="T129" s="193" t="s">
        <v>382</v>
      </c>
      <c r="U129" s="193" t="s">
        <v>195</v>
      </c>
      <c r="V129" s="193"/>
      <c r="W129" s="193"/>
      <c r="X129" s="193"/>
      <c r="Y129" s="194"/>
      <c r="Z129" s="194"/>
      <c r="AA129" s="197"/>
      <c r="AB129" s="198" t="str">
        <f t="shared" si="8"/>
        <v>20191</v>
      </c>
      <c r="AC129" s="199">
        <f t="shared" si="9"/>
        <v>0</v>
      </c>
      <c r="AD129" s="200" t="str">
        <f t="shared" si="14"/>
        <v>20191</v>
      </c>
      <c r="AE129" s="199" t="str">
        <f t="shared" si="12"/>
        <v>20193</v>
      </c>
      <c r="AF129" s="199">
        <f t="shared" si="10"/>
        <v>0</v>
      </c>
      <c r="AG129" s="199">
        <f t="shared" si="11"/>
        <v>0</v>
      </c>
      <c r="AH129" s="199">
        <f t="shared" si="13"/>
        <v>0</v>
      </c>
      <c r="AI129" s="201"/>
      <c r="AJ129" s="201"/>
      <c r="AK129" s="201"/>
      <c r="AL129" s="201"/>
      <c r="AM129" s="201"/>
      <c r="AN129" s="201"/>
      <c r="AO129" s="201" t="s">
        <v>61</v>
      </c>
      <c r="AP129" s="201" t="s">
        <v>88</v>
      </c>
    </row>
    <row r="130" spans="1:42">
      <c r="A130" s="193" t="s">
        <v>174</v>
      </c>
      <c r="B130" s="193" t="s">
        <v>54</v>
      </c>
      <c r="C130" s="193" t="s">
        <v>175</v>
      </c>
      <c r="D130" s="193" t="s">
        <v>383</v>
      </c>
      <c r="E130" s="193" t="s">
        <v>384</v>
      </c>
      <c r="F130" s="193"/>
      <c r="G130" s="193" t="s">
        <v>178</v>
      </c>
      <c r="H130" s="194">
        <v>43481.000011574077</v>
      </c>
      <c r="I130" s="194"/>
      <c r="J130" s="194">
        <v>43481.000011574077</v>
      </c>
      <c r="K130" s="194">
        <v>43481.000011574077</v>
      </c>
      <c r="L130" s="194">
        <v>43552.430034722223</v>
      </c>
      <c r="M130" s="193" t="s">
        <v>187</v>
      </c>
      <c r="N130" s="193" t="s">
        <v>44</v>
      </c>
      <c r="O130" s="195">
        <v>3</v>
      </c>
      <c r="P130" s="195"/>
      <c r="Q130" s="196"/>
      <c r="R130" s="193" t="s">
        <v>385</v>
      </c>
      <c r="S130" s="193"/>
      <c r="T130" s="193" t="s">
        <v>386</v>
      </c>
      <c r="U130" s="193" t="s">
        <v>195</v>
      </c>
      <c r="V130" s="193"/>
      <c r="W130" s="193"/>
      <c r="X130" s="193"/>
      <c r="Y130" s="194"/>
      <c r="Z130" s="194"/>
      <c r="AA130" s="197"/>
      <c r="AB130" s="198" t="str">
        <f t="shared" ref="AB130:AB193" si="15">+IFERROR(IF(AND(V130="1",LEN(W130)&gt;2),0,CONCATENATE(YEAR(H130),MONTH(H130))),0)</f>
        <v>20191</v>
      </c>
      <c r="AC130" s="199">
        <f t="shared" ref="AC130:AC193" si="16">IFERROR(IF(IF(AND(K130&lt;1,L130&gt;0),CONCATENATE(YEAR(L130),MONTH(L130)),CONCATENATE(YEAR(I130),MONTH(I130)))="19001",0,IF(AND(K130&lt;1,L130&gt;0),CONCATENATE(YEAR(L130),MONTH(L130)),CONCATENATE(YEAR(I130),MONTH(I130)))),0)</f>
        <v>0</v>
      </c>
      <c r="AD130" s="200" t="str">
        <f t="shared" si="14"/>
        <v>20191</v>
      </c>
      <c r="AE130" s="199" t="str">
        <f t="shared" si="12"/>
        <v>20193</v>
      </c>
      <c r="AF130" s="199">
        <f t="shared" ref="AF130:AF193" si="17">+IFERROR(IF(Z130&gt;0,CONCATENATE(YEAR(Z130),MONTH(Z130)),0),0)</f>
        <v>0</v>
      </c>
      <c r="AG130" s="199">
        <f t="shared" ref="AG130:AG193" si="18">+IF(A130&lt;&gt;"4-MIGRADO",0,IFERROR(IF(IF(K130&lt;1,0,CONCATENATE(YEAR(L130),MONTH(L130)))="19001",0,IF(K130&lt;1,0,CONCATENATE(YEAR(L130),MONTH(L130)))),0))</f>
        <v>0</v>
      </c>
      <c r="AH130" s="199">
        <f t="shared" si="13"/>
        <v>0</v>
      </c>
      <c r="AI130" s="201"/>
      <c r="AJ130" s="201"/>
      <c r="AK130" s="201"/>
      <c r="AL130" s="201"/>
      <c r="AM130" s="201"/>
      <c r="AN130" s="201"/>
      <c r="AO130" s="201" t="s">
        <v>54</v>
      </c>
      <c r="AP130" s="201" t="s">
        <v>88</v>
      </c>
    </row>
    <row r="131" spans="1:42">
      <c r="A131" s="193" t="s">
        <v>174</v>
      </c>
      <c r="B131" s="193" t="s">
        <v>50</v>
      </c>
      <c r="C131" s="193" t="s">
        <v>205</v>
      </c>
      <c r="D131" s="193" t="s">
        <v>247</v>
      </c>
      <c r="E131" s="193" t="s">
        <v>387</v>
      </c>
      <c r="F131" s="193"/>
      <c r="G131" s="193" t="s">
        <v>197</v>
      </c>
      <c r="H131" s="194">
        <v>43481.000011574077</v>
      </c>
      <c r="I131" s="194"/>
      <c r="J131" s="194"/>
      <c r="K131" s="194"/>
      <c r="L131" s="194">
        <v>43482</v>
      </c>
      <c r="M131" s="193" t="s">
        <v>179</v>
      </c>
      <c r="N131" s="193"/>
      <c r="O131" s="195">
        <v>12</v>
      </c>
      <c r="P131" s="195"/>
      <c r="Q131" s="196"/>
      <c r="R131" s="193" t="s">
        <v>248</v>
      </c>
      <c r="S131" s="193"/>
      <c r="T131" s="193" t="s">
        <v>388</v>
      </c>
      <c r="U131" s="193" t="s">
        <v>195</v>
      </c>
      <c r="V131" s="193"/>
      <c r="W131" s="193"/>
      <c r="X131" s="193"/>
      <c r="Y131" s="194"/>
      <c r="Z131" s="194"/>
      <c r="AA131" s="197"/>
      <c r="AB131" s="198" t="str">
        <f t="shared" si="15"/>
        <v>20191</v>
      </c>
      <c r="AC131" s="199" t="str">
        <f t="shared" si="16"/>
        <v>20191</v>
      </c>
      <c r="AD131" s="200">
        <f t="shared" si="14"/>
        <v>0</v>
      </c>
      <c r="AE131" s="199">
        <f t="shared" ref="AE131:AE194" si="19">+IFERROR(IF(A131="4-MIGRADO",0,IF(OR(K131=0,ISTEXT(K131),CONCATENATE(YEAR(L131),MONTH(L131))="19001"),0,CONCATENATE(YEAR(L131),MONTH(L131)))),0)</f>
        <v>0</v>
      </c>
      <c r="AF131" s="199">
        <f t="shared" si="17"/>
        <v>0</v>
      </c>
      <c r="AG131" s="199">
        <f t="shared" si="18"/>
        <v>0</v>
      </c>
      <c r="AH131" s="199">
        <f t="shared" ref="AH131:AH194" si="20">+IF(AND(A131&lt;&gt;"4-MIGRADO",V131="1"),CONCATENATE(YEAR(H131),MONTH(H131)),0)</f>
        <v>0</v>
      </c>
      <c r="AI131" s="201"/>
      <c r="AJ131" s="201"/>
      <c r="AK131" s="201"/>
      <c r="AL131" s="201"/>
      <c r="AM131" s="201"/>
      <c r="AN131" s="201"/>
      <c r="AO131" s="201" t="s">
        <v>50</v>
      </c>
      <c r="AP131" s="201" t="s">
        <v>1</v>
      </c>
    </row>
    <row r="132" spans="1:42">
      <c r="A132" s="193" t="s">
        <v>174</v>
      </c>
      <c r="B132" s="193" t="s">
        <v>50</v>
      </c>
      <c r="C132" s="193" t="s">
        <v>205</v>
      </c>
      <c r="D132" s="193" t="s">
        <v>247</v>
      </c>
      <c r="E132" s="193" t="s">
        <v>389</v>
      </c>
      <c r="F132" s="193"/>
      <c r="G132" s="193" t="s">
        <v>197</v>
      </c>
      <c r="H132" s="194">
        <v>43481.000011574077</v>
      </c>
      <c r="I132" s="194"/>
      <c r="J132" s="194"/>
      <c r="K132" s="194"/>
      <c r="L132" s="194">
        <v>43482</v>
      </c>
      <c r="M132" s="193" t="s">
        <v>179</v>
      </c>
      <c r="N132" s="193"/>
      <c r="O132" s="195">
        <v>12</v>
      </c>
      <c r="P132" s="195"/>
      <c r="Q132" s="196"/>
      <c r="R132" s="193" t="s">
        <v>248</v>
      </c>
      <c r="S132" s="193"/>
      <c r="T132" s="193" t="s">
        <v>390</v>
      </c>
      <c r="U132" s="193" t="s">
        <v>195</v>
      </c>
      <c r="V132" s="193"/>
      <c r="W132" s="193"/>
      <c r="X132" s="193"/>
      <c r="Y132" s="194"/>
      <c r="Z132" s="194"/>
      <c r="AA132" s="197"/>
      <c r="AB132" s="198" t="str">
        <f t="shared" si="15"/>
        <v>20191</v>
      </c>
      <c r="AC132" s="199" t="str">
        <f t="shared" si="16"/>
        <v>20191</v>
      </c>
      <c r="AD132" s="200">
        <f t="shared" si="14"/>
        <v>0</v>
      </c>
      <c r="AE132" s="199">
        <f t="shared" si="19"/>
        <v>0</v>
      </c>
      <c r="AF132" s="199">
        <f t="shared" si="17"/>
        <v>0</v>
      </c>
      <c r="AG132" s="199">
        <f t="shared" si="18"/>
        <v>0</v>
      </c>
      <c r="AH132" s="199">
        <f t="shared" si="20"/>
        <v>0</v>
      </c>
      <c r="AI132" s="201"/>
      <c r="AJ132" s="201"/>
      <c r="AK132" s="201"/>
      <c r="AL132" s="201"/>
      <c r="AM132" s="201"/>
      <c r="AN132" s="201"/>
      <c r="AO132" s="201" t="s">
        <v>50</v>
      </c>
      <c r="AP132" s="201" t="s">
        <v>1</v>
      </c>
    </row>
    <row r="133" spans="1:42">
      <c r="A133" s="193" t="s">
        <v>174</v>
      </c>
      <c r="B133" s="193" t="s">
        <v>50</v>
      </c>
      <c r="C133" s="193" t="s">
        <v>205</v>
      </c>
      <c r="D133" s="193" t="s">
        <v>391</v>
      </c>
      <c r="E133" s="193" t="s">
        <v>392</v>
      </c>
      <c r="F133" s="193"/>
      <c r="G133" s="193" t="s">
        <v>197</v>
      </c>
      <c r="H133" s="194">
        <v>43489.000011574077</v>
      </c>
      <c r="I133" s="194"/>
      <c r="J133" s="194">
        <v>43491.000011574077</v>
      </c>
      <c r="K133" s="194">
        <v>43491.000011574077</v>
      </c>
      <c r="L133" s="194">
        <v>43507.535682870373</v>
      </c>
      <c r="M133" s="193" t="s">
        <v>187</v>
      </c>
      <c r="N133" s="193" t="s">
        <v>44</v>
      </c>
      <c r="O133" s="195">
        <v>12</v>
      </c>
      <c r="P133" s="195"/>
      <c r="Q133" s="196"/>
      <c r="R133" s="193" t="s">
        <v>393</v>
      </c>
      <c r="S133" s="193"/>
      <c r="T133" s="193" t="s">
        <v>394</v>
      </c>
      <c r="U133" s="193" t="s">
        <v>195</v>
      </c>
      <c r="V133" s="193"/>
      <c r="W133" s="193"/>
      <c r="X133" s="193"/>
      <c r="Y133" s="194"/>
      <c r="Z133" s="194"/>
      <c r="AA133" s="197"/>
      <c r="AB133" s="198" t="str">
        <f t="shared" si="15"/>
        <v>20191</v>
      </c>
      <c r="AC133" s="199">
        <f t="shared" si="16"/>
        <v>0</v>
      </c>
      <c r="AD133" s="200" t="str">
        <f t="shared" si="14"/>
        <v>20191</v>
      </c>
      <c r="AE133" s="199" t="str">
        <f t="shared" si="19"/>
        <v>20192</v>
      </c>
      <c r="AF133" s="199">
        <f t="shared" si="17"/>
        <v>0</v>
      </c>
      <c r="AG133" s="199">
        <f t="shared" si="18"/>
        <v>0</v>
      </c>
      <c r="AH133" s="199">
        <f t="shared" si="20"/>
        <v>0</v>
      </c>
      <c r="AI133" s="201"/>
      <c r="AJ133" s="201"/>
      <c r="AK133" s="201"/>
      <c r="AL133" s="201"/>
      <c r="AM133" s="201"/>
      <c r="AN133" s="201"/>
      <c r="AO133" s="201" t="s">
        <v>50</v>
      </c>
      <c r="AP133" s="201" t="s">
        <v>1</v>
      </c>
    </row>
    <row r="134" spans="1:42">
      <c r="A134" s="193" t="s">
        <v>174</v>
      </c>
      <c r="B134" s="193" t="s">
        <v>50</v>
      </c>
      <c r="C134" s="193" t="s">
        <v>205</v>
      </c>
      <c r="D134" s="193" t="s">
        <v>391</v>
      </c>
      <c r="E134" s="193" t="s">
        <v>392</v>
      </c>
      <c r="F134" s="193"/>
      <c r="G134" s="193" t="s">
        <v>197</v>
      </c>
      <c r="H134" s="194">
        <v>43489.000011574077</v>
      </c>
      <c r="I134" s="194"/>
      <c r="J134" s="194">
        <v>43491.000011574077</v>
      </c>
      <c r="K134" s="194">
        <v>43491.000011574077</v>
      </c>
      <c r="L134" s="194">
        <v>43507.535787037043</v>
      </c>
      <c r="M134" s="193" t="s">
        <v>187</v>
      </c>
      <c r="N134" s="193" t="s">
        <v>44</v>
      </c>
      <c r="O134" s="195">
        <v>12</v>
      </c>
      <c r="P134" s="195"/>
      <c r="Q134" s="196"/>
      <c r="R134" s="193" t="s">
        <v>393</v>
      </c>
      <c r="S134" s="193"/>
      <c r="T134" s="193" t="s">
        <v>395</v>
      </c>
      <c r="U134" s="193" t="s">
        <v>195</v>
      </c>
      <c r="V134" s="193"/>
      <c r="W134" s="193"/>
      <c r="X134" s="193"/>
      <c r="Y134" s="194"/>
      <c r="Z134" s="194"/>
      <c r="AA134" s="197"/>
      <c r="AB134" s="198" t="str">
        <f t="shared" si="15"/>
        <v>20191</v>
      </c>
      <c r="AC134" s="199">
        <f t="shared" si="16"/>
        <v>0</v>
      </c>
      <c r="AD134" s="200" t="str">
        <f t="shared" si="14"/>
        <v>20191</v>
      </c>
      <c r="AE134" s="199" t="str">
        <f t="shared" si="19"/>
        <v>20192</v>
      </c>
      <c r="AF134" s="199">
        <f t="shared" si="17"/>
        <v>0</v>
      </c>
      <c r="AG134" s="199">
        <f t="shared" si="18"/>
        <v>0</v>
      </c>
      <c r="AH134" s="199">
        <f t="shared" si="20"/>
        <v>0</v>
      </c>
      <c r="AI134" s="201"/>
      <c r="AJ134" s="201"/>
      <c r="AK134" s="201"/>
      <c r="AL134" s="201"/>
      <c r="AM134" s="201"/>
      <c r="AN134" s="201"/>
      <c r="AO134" s="201" t="s">
        <v>50</v>
      </c>
      <c r="AP134" s="201" t="s">
        <v>1</v>
      </c>
    </row>
    <row r="135" spans="1:42">
      <c r="A135" s="193" t="s">
        <v>174</v>
      </c>
      <c r="B135" s="193" t="s">
        <v>51</v>
      </c>
      <c r="C135" s="193" t="s">
        <v>396</v>
      </c>
      <c r="D135" s="193" t="s">
        <v>210</v>
      </c>
      <c r="E135" s="193" t="s">
        <v>322</v>
      </c>
      <c r="F135" s="193"/>
      <c r="G135" s="193" t="s">
        <v>178</v>
      </c>
      <c r="H135" s="194">
        <v>43496.000011574077</v>
      </c>
      <c r="I135" s="194"/>
      <c r="J135" s="194">
        <v>43503.000011574077</v>
      </c>
      <c r="K135" s="194">
        <v>43503.000011574077</v>
      </c>
      <c r="L135" s="194"/>
      <c r="M135" s="193" t="s">
        <v>179</v>
      </c>
      <c r="N135" s="193" t="s">
        <v>230</v>
      </c>
      <c r="O135" s="195">
        <v>30</v>
      </c>
      <c r="P135" s="195"/>
      <c r="Q135" s="196"/>
      <c r="R135" s="193" t="s">
        <v>212</v>
      </c>
      <c r="S135" s="193"/>
      <c r="T135" s="193" t="s">
        <v>397</v>
      </c>
      <c r="U135" s="193" t="s">
        <v>182</v>
      </c>
      <c r="V135" s="193"/>
      <c r="W135" s="193"/>
      <c r="X135" s="193"/>
      <c r="Y135" s="194"/>
      <c r="Z135" s="194"/>
      <c r="AA135" s="197"/>
      <c r="AB135" s="198" t="str">
        <f t="shared" si="15"/>
        <v>20191</v>
      </c>
      <c r="AC135" s="199">
        <f t="shared" si="16"/>
        <v>0</v>
      </c>
      <c r="AD135" s="200" t="str">
        <f t="shared" si="14"/>
        <v>20192</v>
      </c>
      <c r="AE135" s="199">
        <f t="shared" si="19"/>
        <v>0</v>
      </c>
      <c r="AF135" s="199">
        <f t="shared" si="17"/>
        <v>0</v>
      </c>
      <c r="AG135" s="199">
        <f t="shared" si="18"/>
        <v>0</v>
      </c>
      <c r="AH135" s="199">
        <f t="shared" si="20"/>
        <v>0</v>
      </c>
      <c r="AI135" s="201"/>
      <c r="AJ135" s="201"/>
      <c r="AK135" s="201"/>
      <c r="AL135" s="201"/>
      <c r="AM135" s="201"/>
      <c r="AN135" s="201"/>
      <c r="AO135" s="201" t="s">
        <v>51</v>
      </c>
      <c r="AP135" s="201" t="s">
        <v>63</v>
      </c>
    </row>
    <row r="136" spans="1:42">
      <c r="A136" s="193" t="s">
        <v>174</v>
      </c>
      <c r="B136" s="193" t="s">
        <v>48</v>
      </c>
      <c r="C136" s="193" t="s">
        <v>55</v>
      </c>
      <c r="D136" s="193" t="s">
        <v>398</v>
      </c>
      <c r="E136" s="193" t="s">
        <v>399</v>
      </c>
      <c r="F136" s="193"/>
      <c r="G136" s="193" t="s">
        <v>178</v>
      </c>
      <c r="H136" s="194">
        <v>43501.000011574077</v>
      </c>
      <c r="I136" s="194"/>
      <c r="J136" s="194">
        <v>43523.000011574077</v>
      </c>
      <c r="K136" s="194">
        <v>43523.000011574077</v>
      </c>
      <c r="L136" s="194"/>
      <c r="M136" s="193" t="s">
        <v>179</v>
      </c>
      <c r="N136" s="193"/>
      <c r="O136" s="195">
        <v>80</v>
      </c>
      <c r="P136" s="195"/>
      <c r="Q136" s="196"/>
      <c r="R136" s="193" t="s">
        <v>400</v>
      </c>
      <c r="S136" s="193"/>
      <c r="T136" s="193" t="s">
        <v>401</v>
      </c>
      <c r="U136" s="193" t="s">
        <v>182</v>
      </c>
      <c r="V136" s="193"/>
      <c r="W136" s="193"/>
      <c r="X136" s="193"/>
      <c r="Y136" s="194"/>
      <c r="Z136" s="194"/>
      <c r="AA136" s="197"/>
      <c r="AB136" s="198" t="str">
        <f t="shared" si="15"/>
        <v>20192</v>
      </c>
      <c r="AC136" s="199">
        <f t="shared" si="16"/>
        <v>0</v>
      </c>
      <c r="AD136" s="200" t="str">
        <f t="shared" si="14"/>
        <v>20192</v>
      </c>
      <c r="AE136" s="199">
        <f t="shared" si="19"/>
        <v>0</v>
      </c>
      <c r="AF136" s="199">
        <f t="shared" si="17"/>
        <v>0</v>
      </c>
      <c r="AG136" s="199">
        <f t="shared" si="18"/>
        <v>0</v>
      </c>
      <c r="AH136" s="199">
        <f t="shared" si="20"/>
        <v>0</v>
      </c>
      <c r="AI136" s="201"/>
      <c r="AJ136" s="201"/>
      <c r="AK136" s="201"/>
      <c r="AL136" s="201"/>
      <c r="AM136" s="201"/>
      <c r="AN136" s="201"/>
      <c r="AO136" s="201" t="s">
        <v>48</v>
      </c>
      <c r="AP136" s="201" t="s">
        <v>55</v>
      </c>
    </row>
    <row r="137" spans="1:42">
      <c r="A137" s="193" t="s">
        <v>174</v>
      </c>
      <c r="B137" s="193" t="s">
        <v>48</v>
      </c>
      <c r="C137" s="193" t="s">
        <v>56</v>
      </c>
      <c r="D137" s="193" t="s">
        <v>398</v>
      </c>
      <c r="E137" s="193" t="s">
        <v>402</v>
      </c>
      <c r="F137" s="193"/>
      <c r="G137" s="193" t="s">
        <v>178</v>
      </c>
      <c r="H137" s="194">
        <v>43501.000011574077</v>
      </c>
      <c r="I137" s="194"/>
      <c r="J137" s="194">
        <v>43524.000011574077</v>
      </c>
      <c r="K137" s="194">
        <v>43524.000011574077</v>
      </c>
      <c r="L137" s="194"/>
      <c r="M137" s="193" t="s">
        <v>179</v>
      </c>
      <c r="N137" s="193"/>
      <c r="O137" s="195">
        <v>100</v>
      </c>
      <c r="P137" s="195"/>
      <c r="Q137" s="196"/>
      <c r="R137" s="193" t="s">
        <v>400</v>
      </c>
      <c r="S137" s="193"/>
      <c r="T137" s="193" t="s">
        <v>403</v>
      </c>
      <c r="U137" s="193" t="s">
        <v>182</v>
      </c>
      <c r="V137" s="193"/>
      <c r="W137" s="193"/>
      <c r="X137" s="193"/>
      <c r="Y137" s="194"/>
      <c r="Z137" s="194"/>
      <c r="AA137" s="197"/>
      <c r="AB137" s="198" t="str">
        <f t="shared" si="15"/>
        <v>20192</v>
      </c>
      <c r="AC137" s="199">
        <f t="shared" si="16"/>
        <v>0</v>
      </c>
      <c r="AD137" s="200" t="str">
        <f t="shared" si="14"/>
        <v>20192</v>
      </c>
      <c r="AE137" s="199">
        <f t="shared" si="19"/>
        <v>0</v>
      </c>
      <c r="AF137" s="199">
        <f t="shared" si="17"/>
        <v>0</v>
      </c>
      <c r="AG137" s="199">
        <f t="shared" si="18"/>
        <v>0</v>
      </c>
      <c r="AH137" s="199">
        <f t="shared" si="20"/>
        <v>0</v>
      </c>
      <c r="AI137" s="201"/>
      <c r="AJ137" s="201"/>
      <c r="AK137" s="201"/>
      <c r="AL137" s="201"/>
      <c r="AM137" s="201"/>
      <c r="AN137" s="201"/>
      <c r="AO137" s="201" t="s">
        <v>48</v>
      </c>
      <c r="AP137" s="201" t="s">
        <v>56</v>
      </c>
    </row>
    <row r="138" spans="1:42">
      <c r="A138" s="193" t="s">
        <v>174</v>
      </c>
      <c r="B138" s="193" t="s">
        <v>48</v>
      </c>
      <c r="C138" s="193" t="s">
        <v>57</v>
      </c>
      <c r="D138" s="193" t="s">
        <v>398</v>
      </c>
      <c r="E138" s="193" t="s">
        <v>404</v>
      </c>
      <c r="F138" s="193"/>
      <c r="G138" s="193" t="s">
        <v>178</v>
      </c>
      <c r="H138" s="194">
        <v>43501.000011574077</v>
      </c>
      <c r="I138" s="194"/>
      <c r="J138" s="194">
        <v>43523.000011574077</v>
      </c>
      <c r="K138" s="194">
        <v>43523.000011574077</v>
      </c>
      <c r="L138" s="194"/>
      <c r="M138" s="193" t="s">
        <v>179</v>
      </c>
      <c r="N138" s="193"/>
      <c r="O138" s="195">
        <v>115</v>
      </c>
      <c r="P138" s="195"/>
      <c r="Q138" s="196"/>
      <c r="R138" s="193" t="s">
        <v>400</v>
      </c>
      <c r="S138" s="193"/>
      <c r="T138" s="193" t="s">
        <v>405</v>
      </c>
      <c r="U138" s="193" t="s">
        <v>182</v>
      </c>
      <c r="V138" s="193"/>
      <c r="W138" s="193"/>
      <c r="X138" s="193"/>
      <c r="Y138" s="194"/>
      <c r="Z138" s="194"/>
      <c r="AA138" s="197"/>
      <c r="AB138" s="198" t="str">
        <f t="shared" si="15"/>
        <v>20192</v>
      </c>
      <c r="AC138" s="199">
        <f t="shared" si="16"/>
        <v>0</v>
      </c>
      <c r="AD138" s="200" t="str">
        <f t="shared" si="14"/>
        <v>20192</v>
      </c>
      <c r="AE138" s="199">
        <f t="shared" si="19"/>
        <v>0</v>
      </c>
      <c r="AF138" s="199">
        <f t="shared" si="17"/>
        <v>0</v>
      </c>
      <c r="AG138" s="199">
        <f t="shared" si="18"/>
        <v>0</v>
      </c>
      <c r="AH138" s="199">
        <f t="shared" si="20"/>
        <v>0</v>
      </c>
      <c r="AI138" s="201"/>
      <c r="AJ138" s="201"/>
      <c r="AK138" s="201"/>
      <c r="AL138" s="201"/>
      <c r="AM138" s="201"/>
      <c r="AN138" s="201"/>
      <c r="AO138" s="201" t="s">
        <v>48</v>
      </c>
      <c r="AP138" s="201" t="s">
        <v>57</v>
      </c>
    </row>
    <row r="139" spans="1:42">
      <c r="A139" s="193" t="s">
        <v>174</v>
      </c>
      <c r="B139" s="193" t="s">
        <v>54</v>
      </c>
      <c r="C139" s="193" t="s">
        <v>175</v>
      </c>
      <c r="D139" s="193" t="s">
        <v>210</v>
      </c>
      <c r="E139" s="193" t="s">
        <v>211</v>
      </c>
      <c r="F139" s="193"/>
      <c r="G139" s="193" t="s">
        <v>178</v>
      </c>
      <c r="H139" s="194">
        <v>43502.000011574077</v>
      </c>
      <c r="I139" s="194"/>
      <c r="J139" s="194">
        <v>43503.000011574077</v>
      </c>
      <c r="K139" s="194">
        <v>43503.000011574077</v>
      </c>
      <c r="L139" s="194"/>
      <c r="M139" s="193" t="s">
        <v>179</v>
      </c>
      <c r="N139" s="193"/>
      <c r="O139" s="195">
        <v>3</v>
      </c>
      <c r="P139" s="195"/>
      <c r="Q139" s="196"/>
      <c r="R139" s="193" t="s">
        <v>212</v>
      </c>
      <c r="S139" s="193"/>
      <c r="T139" s="193" t="s">
        <v>406</v>
      </c>
      <c r="U139" s="193" t="s">
        <v>182</v>
      </c>
      <c r="V139" s="193"/>
      <c r="W139" s="193"/>
      <c r="X139" s="193"/>
      <c r="Y139" s="194"/>
      <c r="Z139" s="194"/>
      <c r="AA139" s="197"/>
      <c r="AB139" s="198" t="str">
        <f t="shared" si="15"/>
        <v>20192</v>
      </c>
      <c r="AC139" s="199">
        <f t="shared" si="16"/>
        <v>0</v>
      </c>
      <c r="AD139" s="200" t="str">
        <f t="shared" si="14"/>
        <v>20192</v>
      </c>
      <c r="AE139" s="199">
        <f t="shared" si="19"/>
        <v>0</v>
      </c>
      <c r="AF139" s="199">
        <f t="shared" si="17"/>
        <v>0</v>
      </c>
      <c r="AG139" s="199">
        <f t="shared" si="18"/>
        <v>0</v>
      </c>
      <c r="AH139" s="199">
        <f t="shared" si="20"/>
        <v>0</v>
      </c>
      <c r="AI139" s="201"/>
      <c r="AJ139" s="201"/>
      <c r="AK139" s="201"/>
      <c r="AL139" s="201"/>
      <c r="AM139" s="201"/>
      <c r="AN139" s="201"/>
      <c r="AO139" s="201" t="s">
        <v>54</v>
      </c>
      <c r="AP139" s="201" t="s">
        <v>88</v>
      </c>
    </row>
    <row r="140" spans="1:42">
      <c r="A140" s="193" t="s">
        <v>174</v>
      </c>
      <c r="B140" s="193" t="s">
        <v>54</v>
      </c>
      <c r="C140" s="193" t="s">
        <v>175</v>
      </c>
      <c r="D140" s="193" t="s">
        <v>407</v>
      </c>
      <c r="E140" s="193" t="s">
        <v>408</v>
      </c>
      <c r="F140" s="193"/>
      <c r="G140" s="193" t="s">
        <v>178</v>
      </c>
      <c r="H140" s="194">
        <v>43502.000011574077</v>
      </c>
      <c r="I140" s="194"/>
      <c r="J140" s="194">
        <v>43503.000011574077</v>
      </c>
      <c r="K140" s="194">
        <v>43503.000011574077</v>
      </c>
      <c r="L140" s="194">
        <v>43531.378472222219</v>
      </c>
      <c r="M140" s="193" t="s">
        <v>187</v>
      </c>
      <c r="N140" s="193" t="s">
        <v>44</v>
      </c>
      <c r="O140" s="195">
        <v>3</v>
      </c>
      <c r="P140" s="195"/>
      <c r="Q140" s="196"/>
      <c r="R140" s="193" t="s">
        <v>409</v>
      </c>
      <c r="S140" s="193"/>
      <c r="T140" s="193" t="s">
        <v>410</v>
      </c>
      <c r="U140" s="193" t="s">
        <v>195</v>
      </c>
      <c r="V140" s="193"/>
      <c r="W140" s="193"/>
      <c r="X140" s="193"/>
      <c r="Y140" s="194"/>
      <c r="Z140" s="194"/>
      <c r="AA140" s="197"/>
      <c r="AB140" s="198" t="str">
        <f t="shared" si="15"/>
        <v>20192</v>
      </c>
      <c r="AC140" s="199">
        <f t="shared" si="16"/>
        <v>0</v>
      </c>
      <c r="AD140" s="200" t="str">
        <f t="shared" si="14"/>
        <v>20192</v>
      </c>
      <c r="AE140" s="199" t="str">
        <f t="shared" si="19"/>
        <v>20193</v>
      </c>
      <c r="AF140" s="199">
        <f t="shared" si="17"/>
        <v>0</v>
      </c>
      <c r="AG140" s="199">
        <f t="shared" si="18"/>
        <v>0</v>
      </c>
      <c r="AH140" s="199">
        <f t="shared" si="20"/>
        <v>0</v>
      </c>
      <c r="AI140" s="201"/>
      <c r="AJ140" s="201"/>
      <c r="AK140" s="201"/>
      <c r="AL140" s="201"/>
      <c r="AM140" s="201"/>
      <c r="AN140" s="201"/>
      <c r="AO140" s="201" t="s">
        <v>54</v>
      </c>
      <c r="AP140" s="201" t="s">
        <v>88</v>
      </c>
    </row>
    <row r="141" spans="1:42">
      <c r="A141" s="193" t="s">
        <v>174</v>
      </c>
      <c r="B141" s="193" t="s">
        <v>50</v>
      </c>
      <c r="C141" s="193" t="s">
        <v>205</v>
      </c>
      <c r="D141" s="193" t="s">
        <v>206</v>
      </c>
      <c r="E141" s="193" t="s">
        <v>411</v>
      </c>
      <c r="F141" s="193"/>
      <c r="G141" s="193" t="s">
        <v>178</v>
      </c>
      <c r="H141" s="194">
        <v>43503.000011574077</v>
      </c>
      <c r="I141" s="194"/>
      <c r="J141" s="194">
        <v>43505.000011574077</v>
      </c>
      <c r="K141" s="194">
        <v>43505.000011574077</v>
      </c>
      <c r="L141" s="194"/>
      <c r="M141" s="193" t="s">
        <v>179</v>
      </c>
      <c r="N141" s="193"/>
      <c r="O141" s="195">
        <v>12</v>
      </c>
      <c r="P141" s="195"/>
      <c r="Q141" s="196"/>
      <c r="R141" s="193" t="s">
        <v>208</v>
      </c>
      <c r="S141" s="193"/>
      <c r="T141" s="193" t="s">
        <v>412</v>
      </c>
      <c r="U141" s="193" t="s">
        <v>182</v>
      </c>
      <c r="V141" s="193"/>
      <c r="W141" s="193"/>
      <c r="X141" s="193"/>
      <c r="Y141" s="194"/>
      <c r="Z141" s="194"/>
      <c r="AA141" s="197"/>
      <c r="AB141" s="198" t="str">
        <f t="shared" si="15"/>
        <v>20192</v>
      </c>
      <c r="AC141" s="199">
        <f t="shared" si="16"/>
        <v>0</v>
      </c>
      <c r="AD141" s="200" t="str">
        <f t="shared" si="14"/>
        <v>20192</v>
      </c>
      <c r="AE141" s="199">
        <f t="shared" si="19"/>
        <v>0</v>
      </c>
      <c r="AF141" s="199">
        <f t="shared" si="17"/>
        <v>0</v>
      </c>
      <c r="AG141" s="199">
        <f t="shared" si="18"/>
        <v>0</v>
      </c>
      <c r="AH141" s="199">
        <f t="shared" si="20"/>
        <v>0</v>
      </c>
      <c r="AI141" s="201"/>
      <c r="AJ141" s="201"/>
      <c r="AK141" s="201"/>
      <c r="AL141" s="201"/>
      <c r="AM141" s="201"/>
      <c r="AN141" s="201"/>
      <c r="AO141" s="201" t="s">
        <v>50</v>
      </c>
      <c r="AP141" s="201" t="s">
        <v>1</v>
      </c>
    </row>
    <row r="142" spans="1:42">
      <c r="A142" s="193" t="s">
        <v>174</v>
      </c>
      <c r="B142" s="193" t="s">
        <v>50</v>
      </c>
      <c r="C142" s="193" t="s">
        <v>205</v>
      </c>
      <c r="D142" s="193" t="s">
        <v>206</v>
      </c>
      <c r="E142" s="193" t="s">
        <v>411</v>
      </c>
      <c r="F142" s="193"/>
      <c r="G142" s="193" t="s">
        <v>178</v>
      </c>
      <c r="H142" s="194">
        <v>43503.000011574077</v>
      </c>
      <c r="I142" s="194"/>
      <c r="J142" s="194">
        <v>43505.000011574077</v>
      </c>
      <c r="K142" s="194">
        <v>43505.000011574077</v>
      </c>
      <c r="L142" s="194"/>
      <c r="M142" s="193" t="s">
        <v>179</v>
      </c>
      <c r="N142" s="193"/>
      <c r="O142" s="195">
        <v>12</v>
      </c>
      <c r="P142" s="195"/>
      <c r="Q142" s="196"/>
      <c r="R142" s="193" t="s">
        <v>208</v>
      </c>
      <c r="S142" s="193"/>
      <c r="T142" s="193" t="s">
        <v>413</v>
      </c>
      <c r="U142" s="193" t="s">
        <v>182</v>
      </c>
      <c r="V142" s="193"/>
      <c r="W142" s="193"/>
      <c r="X142" s="193"/>
      <c r="Y142" s="194"/>
      <c r="Z142" s="194"/>
      <c r="AA142" s="197"/>
      <c r="AB142" s="198" t="str">
        <f t="shared" si="15"/>
        <v>20192</v>
      </c>
      <c r="AC142" s="199">
        <f t="shared" si="16"/>
        <v>0</v>
      </c>
      <c r="AD142" s="200" t="str">
        <f t="shared" si="14"/>
        <v>20192</v>
      </c>
      <c r="AE142" s="199">
        <f t="shared" si="19"/>
        <v>0</v>
      </c>
      <c r="AF142" s="199">
        <f t="shared" si="17"/>
        <v>0</v>
      </c>
      <c r="AG142" s="199">
        <f t="shared" si="18"/>
        <v>0</v>
      </c>
      <c r="AH142" s="199">
        <f t="shared" si="20"/>
        <v>0</v>
      </c>
      <c r="AI142" s="201"/>
      <c r="AJ142" s="201"/>
      <c r="AK142" s="201"/>
      <c r="AL142" s="201"/>
      <c r="AM142" s="201"/>
      <c r="AN142" s="201"/>
      <c r="AO142" s="201" t="s">
        <v>50</v>
      </c>
      <c r="AP142" s="201" t="s">
        <v>1</v>
      </c>
    </row>
    <row r="143" spans="1:42">
      <c r="A143" s="193" t="s">
        <v>174</v>
      </c>
      <c r="B143" s="193" t="s">
        <v>50</v>
      </c>
      <c r="C143" s="193" t="s">
        <v>205</v>
      </c>
      <c r="D143" s="193" t="s">
        <v>414</v>
      </c>
      <c r="E143" s="193" t="s">
        <v>415</v>
      </c>
      <c r="F143" s="193"/>
      <c r="G143" s="193" t="s">
        <v>178</v>
      </c>
      <c r="H143" s="194">
        <v>43616.000011574077</v>
      </c>
      <c r="I143" s="194"/>
      <c r="J143" s="194">
        <v>43620.000011574077</v>
      </c>
      <c r="K143" s="194">
        <v>43620.000011574077</v>
      </c>
      <c r="L143" s="194"/>
      <c r="M143" s="193" t="s">
        <v>191</v>
      </c>
      <c r="N143" s="193" t="s">
        <v>414</v>
      </c>
      <c r="O143" s="195">
        <v>0</v>
      </c>
      <c r="P143" s="195"/>
      <c r="Q143" s="196"/>
      <c r="R143" s="193" t="s">
        <v>416</v>
      </c>
      <c r="S143" s="193"/>
      <c r="T143" s="193" t="s">
        <v>417</v>
      </c>
      <c r="U143" s="193" t="s">
        <v>182</v>
      </c>
      <c r="V143" s="193"/>
      <c r="W143" s="193"/>
      <c r="X143" s="193"/>
      <c r="Y143" s="194"/>
      <c r="Z143" s="194"/>
      <c r="AA143" s="197"/>
      <c r="AB143" s="198" t="str">
        <f t="shared" si="15"/>
        <v>20195</v>
      </c>
      <c r="AC143" s="199">
        <f t="shared" si="16"/>
        <v>0</v>
      </c>
      <c r="AD143" s="200" t="str">
        <f t="shared" si="14"/>
        <v>20196</v>
      </c>
      <c r="AE143" s="199">
        <f t="shared" si="19"/>
        <v>0</v>
      </c>
      <c r="AF143" s="199">
        <f t="shared" si="17"/>
        <v>0</v>
      </c>
      <c r="AG143" s="199">
        <f t="shared" si="18"/>
        <v>0</v>
      </c>
      <c r="AH143" s="199">
        <f t="shared" si="20"/>
        <v>0</v>
      </c>
      <c r="AI143" s="201"/>
      <c r="AJ143" s="201"/>
      <c r="AK143" s="201"/>
      <c r="AL143" s="201"/>
      <c r="AM143" s="201"/>
      <c r="AN143" s="201"/>
      <c r="AO143" s="201" t="s">
        <v>50</v>
      </c>
      <c r="AP143" s="201" t="s">
        <v>1</v>
      </c>
    </row>
    <row r="144" spans="1:42">
      <c r="A144" s="193" t="s">
        <v>174</v>
      </c>
      <c r="B144" s="193" t="s">
        <v>50</v>
      </c>
      <c r="C144" s="193" t="s">
        <v>205</v>
      </c>
      <c r="D144" s="193" t="s">
        <v>414</v>
      </c>
      <c r="E144" s="193" t="s">
        <v>415</v>
      </c>
      <c r="F144" s="193"/>
      <c r="G144" s="193" t="s">
        <v>178</v>
      </c>
      <c r="H144" s="194">
        <v>43616.000011574077</v>
      </c>
      <c r="I144" s="194"/>
      <c r="J144" s="194">
        <v>43620.000011574077</v>
      </c>
      <c r="K144" s="194">
        <v>43620.000011574077</v>
      </c>
      <c r="L144" s="194"/>
      <c r="M144" s="193" t="s">
        <v>191</v>
      </c>
      <c r="N144" s="193" t="s">
        <v>414</v>
      </c>
      <c r="O144" s="195">
        <v>0</v>
      </c>
      <c r="P144" s="195"/>
      <c r="Q144" s="196"/>
      <c r="R144" s="193" t="s">
        <v>416</v>
      </c>
      <c r="S144" s="193"/>
      <c r="T144" s="193" t="s">
        <v>418</v>
      </c>
      <c r="U144" s="193" t="s">
        <v>182</v>
      </c>
      <c r="V144" s="193"/>
      <c r="W144" s="193"/>
      <c r="X144" s="193"/>
      <c r="Y144" s="194"/>
      <c r="Z144" s="194"/>
      <c r="AA144" s="197"/>
      <c r="AB144" s="198" t="str">
        <f t="shared" si="15"/>
        <v>20195</v>
      </c>
      <c r="AC144" s="199">
        <f t="shared" si="16"/>
        <v>0</v>
      </c>
      <c r="AD144" s="200" t="str">
        <f t="shared" si="14"/>
        <v>20196</v>
      </c>
      <c r="AE144" s="199">
        <f t="shared" si="19"/>
        <v>0</v>
      </c>
      <c r="AF144" s="199">
        <f t="shared" si="17"/>
        <v>0</v>
      </c>
      <c r="AG144" s="199">
        <f t="shared" si="18"/>
        <v>0</v>
      </c>
      <c r="AH144" s="199">
        <f t="shared" si="20"/>
        <v>0</v>
      </c>
      <c r="AI144" s="201"/>
      <c r="AJ144" s="201"/>
      <c r="AK144" s="201"/>
      <c r="AL144" s="201"/>
      <c r="AM144" s="201"/>
      <c r="AN144" s="201"/>
      <c r="AO144" s="201" t="s">
        <v>50</v>
      </c>
      <c r="AP144" s="201" t="s">
        <v>1</v>
      </c>
    </row>
    <row r="145" spans="1:42">
      <c r="A145" s="193" t="s">
        <v>174</v>
      </c>
      <c r="B145" s="193" t="s">
        <v>50</v>
      </c>
      <c r="C145" s="193" t="s">
        <v>205</v>
      </c>
      <c r="D145" s="193" t="s">
        <v>414</v>
      </c>
      <c r="E145" s="193" t="s">
        <v>415</v>
      </c>
      <c r="F145" s="193"/>
      <c r="G145" s="193" t="s">
        <v>178</v>
      </c>
      <c r="H145" s="194">
        <v>43616.000011574077</v>
      </c>
      <c r="I145" s="194"/>
      <c r="J145" s="194">
        <v>43620.000011574077</v>
      </c>
      <c r="K145" s="194">
        <v>43620.000011574077</v>
      </c>
      <c r="L145" s="194"/>
      <c r="M145" s="193" t="s">
        <v>191</v>
      </c>
      <c r="N145" s="193" t="s">
        <v>414</v>
      </c>
      <c r="O145" s="195">
        <v>0</v>
      </c>
      <c r="P145" s="195"/>
      <c r="Q145" s="196"/>
      <c r="R145" s="193" t="s">
        <v>416</v>
      </c>
      <c r="S145" s="193"/>
      <c r="T145" s="193" t="s">
        <v>419</v>
      </c>
      <c r="U145" s="193" t="s">
        <v>182</v>
      </c>
      <c r="V145" s="193"/>
      <c r="W145" s="193"/>
      <c r="X145" s="193"/>
      <c r="Y145" s="194"/>
      <c r="Z145" s="194"/>
      <c r="AA145" s="197"/>
      <c r="AB145" s="198" t="str">
        <f t="shared" si="15"/>
        <v>20195</v>
      </c>
      <c r="AC145" s="199">
        <f t="shared" si="16"/>
        <v>0</v>
      </c>
      <c r="AD145" s="200" t="str">
        <f t="shared" si="14"/>
        <v>20196</v>
      </c>
      <c r="AE145" s="199">
        <f t="shared" si="19"/>
        <v>0</v>
      </c>
      <c r="AF145" s="199">
        <f t="shared" si="17"/>
        <v>0</v>
      </c>
      <c r="AG145" s="199">
        <f t="shared" si="18"/>
        <v>0</v>
      </c>
      <c r="AH145" s="199">
        <f t="shared" si="20"/>
        <v>0</v>
      </c>
      <c r="AI145" s="201"/>
      <c r="AJ145" s="201"/>
      <c r="AK145" s="201"/>
      <c r="AL145" s="201"/>
      <c r="AM145" s="201"/>
      <c r="AN145" s="201"/>
      <c r="AO145" s="201" t="s">
        <v>50</v>
      </c>
      <c r="AP145" s="201" t="s">
        <v>1</v>
      </c>
    </row>
    <row r="146" spans="1:42">
      <c r="A146" s="193" t="s">
        <v>174</v>
      </c>
      <c r="B146" s="193" t="s">
        <v>50</v>
      </c>
      <c r="C146" s="193" t="s">
        <v>205</v>
      </c>
      <c r="D146" s="193" t="s">
        <v>414</v>
      </c>
      <c r="E146" s="193" t="s">
        <v>415</v>
      </c>
      <c r="F146" s="193"/>
      <c r="G146" s="193" t="s">
        <v>178</v>
      </c>
      <c r="H146" s="194">
        <v>43616.000011574077</v>
      </c>
      <c r="I146" s="194"/>
      <c r="J146" s="194">
        <v>43620.000011574077</v>
      </c>
      <c r="K146" s="194">
        <v>43620.000011574077</v>
      </c>
      <c r="L146" s="194"/>
      <c r="M146" s="193" t="s">
        <v>191</v>
      </c>
      <c r="N146" s="193" t="s">
        <v>414</v>
      </c>
      <c r="O146" s="195">
        <v>0</v>
      </c>
      <c r="P146" s="195"/>
      <c r="Q146" s="196"/>
      <c r="R146" s="193" t="s">
        <v>416</v>
      </c>
      <c r="S146" s="193"/>
      <c r="T146" s="193" t="s">
        <v>420</v>
      </c>
      <c r="U146" s="193" t="s">
        <v>182</v>
      </c>
      <c r="V146" s="193"/>
      <c r="W146" s="193"/>
      <c r="X146" s="193"/>
      <c r="Y146" s="194"/>
      <c r="Z146" s="194"/>
      <c r="AA146" s="197"/>
      <c r="AB146" s="198" t="str">
        <f t="shared" si="15"/>
        <v>20195</v>
      </c>
      <c r="AC146" s="199">
        <f t="shared" si="16"/>
        <v>0</v>
      </c>
      <c r="AD146" s="200" t="str">
        <f t="shared" si="14"/>
        <v>20196</v>
      </c>
      <c r="AE146" s="199">
        <f t="shared" si="19"/>
        <v>0</v>
      </c>
      <c r="AF146" s="199">
        <f t="shared" si="17"/>
        <v>0</v>
      </c>
      <c r="AG146" s="199">
        <f t="shared" si="18"/>
        <v>0</v>
      </c>
      <c r="AH146" s="199">
        <f t="shared" si="20"/>
        <v>0</v>
      </c>
      <c r="AI146" s="201"/>
      <c r="AJ146" s="201"/>
      <c r="AK146" s="201"/>
      <c r="AL146" s="201"/>
      <c r="AM146" s="201"/>
      <c r="AN146" s="201"/>
      <c r="AO146" s="201" t="s">
        <v>50</v>
      </c>
      <c r="AP146" s="201" t="s">
        <v>1</v>
      </c>
    </row>
    <row r="147" spans="1:42">
      <c r="A147" s="193" t="s">
        <v>174</v>
      </c>
      <c r="B147" s="193" t="s">
        <v>50</v>
      </c>
      <c r="C147" s="193" t="s">
        <v>205</v>
      </c>
      <c r="D147" s="193" t="s">
        <v>414</v>
      </c>
      <c r="E147" s="193" t="s">
        <v>415</v>
      </c>
      <c r="F147" s="193"/>
      <c r="G147" s="193" t="s">
        <v>178</v>
      </c>
      <c r="H147" s="194">
        <v>43616.000011574077</v>
      </c>
      <c r="I147" s="194"/>
      <c r="J147" s="194">
        <v>43620.000011574077</v>
      </c>
      <c r="K147" s="194">
        <v>43620.000011574077</v>
      </c>
      <c r="L147" s="194"/>
      <c r="M147" s="193" t="s">
        <v>191</v>
      </c>
      <c r="N147" s="193" t="s">
        <v>414</v>
      </c>
      <c r="O147" s="195">
        <v>0</v>
      </c>
      <c r="P147" s="195"/>
      <c r="Q147" s="196"/>
      <c r="R147" s="193" t="s">
        <v>416</v>
      </c>
      <c r="S147" s="193"/>
      <c r="T147" s="193" t="s">
        <v>421</v>
      </c>
      <c r="U147" s="193" t="s">
        <v>182</v>
      </c>
      <c r="V147" s="193"/>
      <c r="W147" s="193"/>
      <c r="X147" s="193"/>
      <c r="Y147" s="194"/>
      <c r="Z147" s="194"/>
      <c r="AA147" s="197"/>
      <c r="AB147" s="198" t="str">
        <f t="shared" si="15"/>
        <v>20195</v>
      </c>
      <c r="AC147" s="199">
        <f t="shared" si="16"/>
        <v>0</v>
      </c>
      <c r="AD147" s="200" t="str">
        <f t="shared" ref="AD147:AD210" si="21">+IFERROR(IF(OR(AND(V147="1",LEN(W147)&gt;2),CONCATENATE(YEAR(K147),MONTH(K147))="19001"),0,CONCATENATE(YEAR(K147),MONTH(K147))),0)</f>
        <v>20196</v>
      </c>
      <c r="AE147" s="199">
        <f t="shared" si="19"/>
        <v>0</v>
      </c>
      <c r="AF147" s="199">
        <f t="shared" si="17"/>
        <v>0</v>
      </c>
      <c r="AG147" s="199">
        <f t="shared" si="18"/>
        <v>0</v>
      </c>
      <c r="AH147" s="199">
        <f t="shared" si="20"/>
        <v>0</v>
      </c>
      <c r="AI147" s="201"/>
      <c r="AJ147" s="201"/>
      <c r="AK147" s="201"/>
      <c r="AL147" s="201"/>
      <c r="AM147" s="201"/>
      <c r="AN147" s="201"/>
      <c r="AO147" s="201" t="s">
        <v>50</v>
      </c>
      <c r="AP147" s="201" t="s">
        <v>1</v>
      </c>
    </row>
    <row r="148" spans="1:42">
      <c r="A148" s="193" t="s">
        <v>174</v>
      </c>
      <c r="B148" s="193" t="s">
        <v>50</v>
      </c>
      <c r="C148" s="193" t="s">
        <v>205</v>
      </c>
      <c r="D148" s="193" t="s">
        <v>414</v>
      </c>
      <c r="E148" s="193" t="s">
        <v>415</v>
      </c>
      <c r="F148" s="193"/>
      <c r="G148" s="193" t="s">
        <v>178</v>
      </c>
      <c r="H148" s="194">
        <v>43616.000011574077</v>
      </c>
      <c r="I148" s="194"/>
      <c r="J148" s="194">
        <v>43620.000011574077</v>
      </c>
      <c r="K148" s="194">
        <v>43620.000011574077</v>
      </c>
      <c r="L148" s="194"/>
      <c r="M148" s="193" t="s">
        <v>191</v>
      </c>
      <c r="N148" s="193" t="s">
        <v>414</v>
      </c>
      <c r="O148" s="195">
        <v>0</v>
      </c>
      <c r="P148" s="195"/>
      <c r="Q148" s="196"/>
      <c r="R148" s="193" t="s">
        <v>416</v>
      </c>
      <c r="S148" s="193"/>
      <c r="T148" s="193" t="s">
        <v>422</v>
      </c>
      <c r="U148" s="193" t="s">
        <v>182</v>
      </c>
      <c r="V148" s="193"/>
      <c r="W148" s="193"/>
      <c r="X148" s="193"/>
      <c r="Y148" s="194"/>
      <c r="Z148" s="194"/>
      <c r="AA148" s="197"/>
      <c r="AB148" s="198" t="str">
        <f t="shared" si="15"/>
        <v>20195</v>
      </c>
      <c r="AC148" s="199">
        <f t="shared" si="16"/>
        <v>0</v>
      </c>
      <c r="AD148" s="200" t="str">
        <f t="shared" si="21"/>
        <v>20196</v>
      </c>
      <c r="AE148" s="199">
        <f t="shared" si="19"/>
        <v>0</v>
      </c>
      <c r="AF148" s="199">
        <f t="shared" si="17"/>
        <v>0</v>
      </c>
      <c r="AG148" s="199">
        <f t="shared" si="18"/>
        <v>0</v>
      </c>
      <c r="AH148" s="199">
        <f t="shared" si="20"/>
        <v>0</v>
      </c>
      <c r="AI148" s="201"/>
      <c r="AJ148" s="201"/>
      <c r="AK148" s="201"/>
      <c r="AL148" s="201"/>
      <c r="AM148" s="201"/>
      <c r="AN148" s="201"/>
      <c r="AO148" s="201" t="s">
        <v>50</v>
      </c>
      <c r="AP148" s="201" t="s">
        <v>1</v>
      </c>
    </row>
    <row r="149" spans="1:42">
      <c r="A149" s="193" t="s">
        <v>174</v>
      </c>
      <c r="B149" s="193" t="s">
        <v>50</v>
      </c>
      <c r="C149" s="193" t="s">
        <v>205</v>
      </c>
      <c r="D149" s="193" t="s">
        <v>414</v>
      </c>
      <c r="E149" s="193" t="s">
        <v>415</v>
      </c>
      <c r="F149" s="193"/>
      <c r="G149" s="193" t="s">
        <v>178</v>
      </c>
      <c r="H149" s="194">
        <v>43616.000011574077</v>
      </c>
      <c r="I149" s="194"/>
      <c r="J149" s="194">
        <v>43620.000011574077</v>
      </c>
      <c r="K149" s="194">
        <v>43620.000011574077</v>
      </c>
      <c r="L149" s="194"/>
      <c r="M149" s="193" t="s">
        <v>191</v>
      </c>
      <c r="N149" s="193" t="s">
        <v>414</v>
      </c>
      <c r="O149" s="195">
        <v>0</v>
      </c>
      <c r="P149" s="195"/>
      <c r="Q149" s="196"/>
      <c r="R149" s="193" t="s">
        <v>416</v>
      </c>
      <c r="S149" s="193"/>
      <c r="T149" s="193" t="s">
        <v>423</v>
      </c>
      <c r="U149" s="193" t="s">
        <v>182</v>
      </c>
      <c r="V149" s="193"/>
      <c r="W149" s="193"/>
      <c r="X149" s="193"/>
      <c r="Y149" s="194"/>
      <c r="Z149" s="194"/>
      <c r="AA149" s="197"/>
      <c r="AB149" s="198" t="str">
        <f t="shared" si="15"/>
        <v>20195</v>
      </c>
      <c r="AC149" s="199">
        <f t="shared" si="16"/>
        <v>0</v>
      </c>
      <c r="AD149" s="200" t="str">
        <f t="shared" si="21"/>
        <v>20196</v>
      </c>
      <c r="AE149" s="199">
        <f t="shared" si="19"/>
        <v>0</v>
      </c>
      <c r="AF149" s="199">
        <f t="shared" si="17"/>
        <v>0</v>
      </c>
      <c r="AG149" s="199">
        <f t="shared" si="18"/>
        <v>0</v>
      </c>
      <c r="AH149" s="199">
        <f t="shared" si="20"/>
        <v>0</v>
      </c>
      <c r="AI149" s="201"/>
      <c r="AJ149" s="201"/>
      <c r="AK149" s="201"/>
      <c r="AL149" s="201"/>
      <c r="AM149" s="201"/>
      <c r="AN149" s="201"/>
      <c r="AO149" s="201" t="s">
        <v>50</v>
      </c>
      <c r="AP149" s="201" t="s">
        <v>1</v>
      </c>
    </row>
    <row r="150" spans="1:42">
      <c r="A150" s="193" t="s">
        <v>174</v>
      </c>
      <c r="B150" s="193" t="s">
        <v>50</v>
      </c>
      <c r="C150" s="193" t="s">
        <v>205</v>
      </c>
      <c r="D150" s="193" t="s">
        <v>414</v>
      </c>
      <c r="E150" s="193" t="s">
        <v>415</v>
      </c>
      <c r="F150" s="193"/>
      <c r="G150" s="193" t="s">
        <v>178</v>
      </c>
      <c r="H150" s="194">
        <v>43616.000011574077</v>
      </c>
      <c r="I150" s="194"/>
      <c r="J150" s="194">
        <v>43620.000011574077</v>
      </c>
      <c r="K150" s="194">
        <v>43620.000011574077</v>
      </c>
      <c r="L150" s="194"/>
      <c r="M150" s="193" t="s">
        <v>191</v>
      </c>
      <c r="N150" s="193" t="s">
        <v>414</v>
      </c>
      <c r="O150" s="195">
        <v>0</v>
      </c>
      <c r="P150" s="195"/>
      <c r="Q150" s="196"/>
      <c r="R150" s="193" t="s">
        <v>416</v>
      </c>
      <c r="S150" s="193"/>
      <c r="T150" s="193" t="s">
        <v>424</v>
      </c>
      <c r="U150" s="193" t="s">
        <v>182</v>
      </c>
      <c r="V150" s="193"/>
      <c r="W150" s="193"/>
      <c r="X150" s="193"/>
      <c r="Y150" s="194"/>
      <c r="Z150" s="194"/>
      <c r="AA150" s="197"/>
      <c r="AB150" s="198" t="str">
        <f t="shared" si="15"/>
        <v>20195</v>
      </c>
      <c r="AC150" s="199">
        <f t="shared" si="16"/>
        <v>0</v>
      </c>
      <c r="AD150" s="200" t="str">
        <f t="shared" si="21"/>
        <v>20196</v>
      </c>
      <c r="AE150" s="199">
        <f t="shared" si="19"/>
        <v>0</v>
      </c>
      <c r="AF150" s="199">
        <f t="shared" si="17"/>
        <v>0</v>
      </c>
      <c r="AG150" s="199">
        <f t="shared" si="18"/>
        <v>0</v>
      </c>
      <c r="AH150" s="199">
        <f t="shared" si="20"/>
        <v>0</v>
      </c>
      <c r="AI150" s="201"/>
      <c r="AJ150" s="201"/>
      <c r="AK150" s="201"/>
      <c r="AL150" s="201"/>
      <c r="AM150" s="201"/>
      <c r="AN150" s="201"/>
      <c r="AO150" s="201" t="s">
        <v>50</v>
      </c>
      <c r="AP150" s="201" t="s">
        <v>1</v>
      </c>
    </row>
    <row r="151" spans="1:42">
      <c r="A151" s="193" t="s">
        <v>174</v>
      </c>
      <c r="B151" s="193" t="s">
        <v>50</v>
      </c>
      <c r="C151" s="193" t="s">
        <v>205</v>
      </c>
      <c r="D151" s="193" t="s">
        <v>414</v>
      </c>
      <c r="E151" s="193" t="s">
        <v>415</v>
      </c>
      <c r="F151" s="193"/>
      <c r="G151" s="193" t="s">
        <v>178</v>
      </c>
      <c r="H151" s="194">
        <v>43616.000011574077</v>
      </c>
      <c r="I151" s="194"/>
      <c r="J151" s="194">
        <v>43620.000011574077</v>
      </c>
      <c r="K151" s="194">
        <v>43620.000011574077</v>
      </c>
      <c r="L151" s="194"/>
      <c r="M151" s="193" t="s">
        <v>191</v>
      </c>
      <c r="N151" s="193" t="s">
        <v>414</v>
      </c>
      <c r="O151" s="195">
        <v>0</v>
      </c>
      <c r="P151" s="195"/>
      <c r="Q151" s="196"/>
      <c r="R151" s="193" t="s">
        <v>416</v>
      </c>
      <c r="S151" s="193"/>
      <c r="T151" s="193" t="s">
        <v>425</v>
      </c>
      <c r="U151" s="193" t="s">
        <v>182</v>
      </c>
      <c r="V151" s="193"/>
      <c r="W151" s="193"/>
      <c r="X151" s="193"/>
      <c r="Y151" s="194"/>
      <c r="Z151" s="194"/>
      <c r="AA151" s="197"/>
      <c r="AB151" s="198" t="str">
        <f t="shared" si="15"/>
        <v>20195</v>
      </c>
      <c r="AC151" s="199">
        <f t="shared" si="16"/>
        <v>0</v>
      </c>
      <c r="AD151" s="200" t="str">
        <f t="shared" si="21"/>
        <v>20196</v>
      </c>
      <c r="AE151" s="199">
        <f t="shared" si="19"/>
        <v>0</v>
      </c>
      <c r="AF151" s="199">
        <f t="shared" si="17"/>
        <v>0</v>
      </c>
      <c r="AG151" s="199">
        <f t="shared" si="18"/>
        <v>0</v>
      </c>
      <c r="AH151" s="199">
        <f t="shared" si="20"/>
        <v>0</v>
      </c>
      <c r="AI151" s="201"/>
      <c r="AJ151" s="201"/>
      <c r="AK151" s="201"/>
      <c r="AL151" s="201"/>
      <c r="AM151" s="201"/>
      <c r="AN151" s="201"/>
      <c r="AO151" s="201" t="s">
        <v>50</v>
      </c>
      <c r="AP151" s="201" t="s">
        <v>1</v>
      </c>
    </row>
    <row r="152" spans="1:42">
      <c r="A152" s="193" t="s">
        <v>174</v>
      </c>
      <c r="B152" s="193" t="s">
        <v>50</v>
      </c>
      <c r="C152" s="193" t="s">
        <v>205</v>
      </c>
      <c r="D152" s="193" t="s">
        <v>414</v>
      </c>
      <c r="E152" s="193" t="s">
        <v>415</v>
      </c>
      <c r="F152" s="193"/>
      <c r="G152" s="193" t="s">
        <v>178</v>
      </c>
      <c r="H152" s="194">
        <v>43616.000011574077</v>
      </c>
      <c r="I152" s="194"/>
      <c r="J152" s="194">
        <v>43620.000011574077</v>
      </c>
      <c r="K152" s="194">
        <v>43620.000011574077</v>
      </c>
      <c r="L152" s="194"/>
      <c r="M152" s="193" t="s">
        <v>191</v>
      </c>
      <c r="N152" s="193" t="s">
        <v>414</v>
      </c>
      <c r="O152" s="195">
        <v>0</v>
      </c>
      <c r="P152" s="195"/>
      <c r="Q152" s="196"/>
      <c r="R152" s="193" t="s">
        <v>416</v>
      </c>
      <c r="S152" s="193"/>
      <c r="T152" s="193" t="s">
        <v>426</v>
      </c>
      <c r="U152" s="193" t="s">
        <v>182</v>
      </c>
      <c r="V152" s="193"/>
      <c r="W152" s="193"/>
      <c r="X152" s="193"/>
      <c r="Y152" s="194"/>
      <c r="Z152" s="194"/>
      <c r="AA152" s="197"/>
      <c r="AB152" s="198" t="str">
        <f t="shared" si="15"/>
        <v>20195</v>
      </c>
      <c r="AC152" s="199">
        <f t="shared" si="16"/>
        <v>0</v>
      </c>
      <c r="AD152" s="200" t="str">
        <f t="shared" si="21"/>
        <v>20196</v>
      </c>
      <c r="AE152" s="199">
        <f t="shared" si="19"/>
        <v>0</v>
      </c>
      <c r="AF152" s="199">
        <f t="shared" si="17"/>
        <v>0</v>
      </c>
      <c r="AG152" s="199">
        <f t="shared" si="18"/>
        <v>0</v>
      </c>
      <c r="AH152" s="199">
        <f t="shared" si="20"/>
        <v>0</v>
      </c>
      <c r="AI152" s="201"/>
      <c r="AJ152" s="201"/>
      <c r="AK152" s="201"/>
      <c r="AL152" s="201"/>
      <c r="AM152" s="201"/>
      <c r="AN152" s="201"/>
      <c r="AO152" s="201" t="s">
        <v>50</v>
      </c>
      <c r="AP152" s="201" t="s">
        <v>1</v>
      </c>
    </row>
    <row r="153" spans="1:42">
      <c r="A153" s="193" t="s">
        <v>174</v>
      </c>
      <c r="B153" s="193" t="s">
        <v>50</v>
      </c>
      <c r="C153" s="193" t="s">
        <v>205</v>
      </c>
      <c r="D153" s="193" t="s">
        <v>47</v>
      </c>
      <c r="E153" s="193" t="s">
        <v>196</v>
      </c>
      <c r="F153" s="193"/>
      <c r="G153" s="193" t="s">
        <v>178</v>
      </c>
      <c r="H153" s="194">
        <v>43621.000011574077</v>
      </c>
      <c r="I153" s="194"/>
      <c r="J153" s="194">
        <v>43623.000011574077</v>
      </c>
      <c r="K153" s="194">
        <v>43623.000011574077</v>
      </c>
      <c r="L153" s="194"/>
      <c r="M153" s="193" t="s">
        <v>191</v>
      </c>
      <c r="N153" s="193" t="s">
        <v>47</v>
      </c>
      <c r="O153" s="195">
        <v>0</v>
      </c>
      <c r="P153" s="195"/>
      <c r="Q153" s="196"/>
      <c r="R153" s="193" t="s">
        <v>198</v>
      </c>
      <c r="S153" s="193"/>
      <c r="T153" s="193" t="s">
        <v>427</v>
      </c>
      <c r="U153" s="193" t="s">
        <v>182</v>
      </c>
      <c r="V153" s="193"/>
      <c r="W153" s="193"/>
      <c r="X153" s="193"/>
      <c r="Y153" s="194"/>
      <c r="Z153" s="194"/>
      <c r="AA153" s="197"/>
      <c r="AB153" s="198" t="str">
        <f t="shared" si="15"/>
        <v>20196</v>
      </c>
      <c r="AC153" s="199">
        <f t="shared" si="16"/>
        <v>0</v>
      </c>
      <c r="AD153" s="200" t="str">
        <f t="shared" si="21"/>
        <v>20196</v>
      </c>
      <c r="AE153" s="199">
        <f t="shared" si="19"/>
        <v>0</v>
      </c>
      <c r="AF153" s="199">
        <f t="shared" si="17"/>
        <v>0</v>
      </c>
      <c r="AG153" s="199">
        <f t="shared" si="18"/>
        <v>0</v>
      </c>
      <c r="AH153" s="199">
        <f t="shared" si="20"/>
        <v>0</v>
      </c>
      <c r="AI153" s="201"/>
      <c r="AJ153" s="201"/>
      <c r="AK153" s="201"/>
      <c r="AL153" s="201"/>
      <c r="AM153" s="201"/>
      <c r="AN153" s="201"/>
      <c r="AO153" s="201" t="s">
        <v>50</v>
      </c>
      <c r="AP153" s="201" t="s">
        <v>1</v>
      </c>
    </row>
    <row r="154" spans="1:42">
      <c r="A154" s="193" t="s">
        <v>174</v>
      </c>
      <c r="B154" s="193" t="s">
        <v>50</v>
      </c>
      <c r="C154" s="193" t="s">
        <v>205</v>
      </c>
      <c r="D154" s="193" t="s">
        <v>47</v>
      </c>
      <c r="E154" s="193" t="s">
        <v>196</v>
      </c>
      <c r="F154" s="193"/>
      <c r="G154" s="193" t="s">
        <v>178</v>
      </c>
      <c r="H154" s="194">
        <v>43621.000011574077</v>
      </c>
      <c r="I154" s="194"/>
      <c r="J154" s="194">
        <v>43623.000011574077</v>
      </c>
      <c r="K154" s="194">
        <v>43623.000011574077</v>
      </c>
      <c r="L154" s="194"/>
      <c r="M154" s="193" t="s">
        <v>191</v>
      </c>
      <c r="N154" s="193" t="s">
        <v>47</v>
      </c>
      <c r="O154" s="195">
        <v>0</v>
      </c>
      <c r="P154" s="195"/>
      <c r="Q154" s="196"/>
      <c r="R154" s="193" t="s">
        <v>198</v>
      </c>
      <c r="S154" s="193"/>
      <c r="T154" s="193" t="s">
        <v>428</v>
      </c>
      <c r="U154" s="193" t="s">
        <v>182</v>
      </c>
      <c r="V154" s="193"/>
      <c r="W154" s="193"/>
      <c r="X154" s="193"/>
      <c r="Y154" s="194"/>
      <c r="Z154" s="194"/>
      <c r="AA154" s="197"/>
      <c r="AB154" s="198" t="str">
        <f t="shared" si="15"/>
        <v>20196</v>
      </c>
      <c r="AC154" s="199">
        <f t="shared" si="16"/>
        <v>0</v>
      </c>
      <c r="AD154" s="200" t="str">
        <f t="shared" si="21"/>
        <v>20196</v>
      </c>
      <c r="AE154" s="199">
        <f t="shared" si="19"/>
        <v>0</v>
      </c>
      <c r="AF154" s="199">
        <f t="shared" si="17"/>
        <v>0</v>
      </c>
      <c r="AG154" s="199">
        <f t="shared" si="18"/>
        <v>0</v>
      </c>
      <c r="AH154" s="199">
        <f t="shared" si="20"/>
        <v>0</v>
      </c>
      <c r="AI154" s="201"/>
      <c r="AJ154" s="201"/>
      <c r="AK154" s="201"/>
      <c r="AL154" s="201"/>
      <c r="AM154" s="201"/>
      <c r="AN154" s="201"/>
      <c r="AO154" s="201" t="s">
        <v>50</v>
      </c>
      <c r="AP154" s="201" t="s">
        <v>1</v>
      </c>
    </row>
    <row r="155" spans="1:42">
      <c r="A155" s="193" t="s">
        <v>174</v>
      </c>
      <c r="B155" s="193" t="s">
        <v>50</v>
      </c>
      <c r="C155" s="193" t="s">
        <v>205</v>
      </c>
      <c r="D155" s="193" t="s">
        <v>47</v>
      </c>
      <c r="E155" s="193" t="s">
        <v>196</v>
      </c>
      <c r="F155" s="193"/>
      <c r="G155" s="193" t="s">
        <v>178</v>
      </c>
      <c r="H155" s="194">
        <v>43621.000011574077</v>
      </c>
      <c r="I155" s="194"/>
      <c r="J155" s="194">
        <v>43623.000011574077</v>
      </c>
      <c r="K155" s="194">
        <v>43623.000011574077</v>
      </c>
      <c r="L155" s="194"/>
      <c r="M155" s="193" t="s">
        <v>191</v>
      </c>
      <c r="N155" s="193" t="s">
        <v>47</v>
      </c>
      <c r="O155" s="195">
        <v>0</v>
      </c>
      <c r="P155" s="195"/>
      <c r="Q155" s="196"/>
      <c r="R155" s="193" t="s">
        <v>198</v>
      </c>
      <c r="S155" s="193"/>
      <c r="T155" s="193" t="s">
        <v>429</v>
      </c>
      <c r="U155" s="193" t="s">
        <v>182</v>
      </c>
      <c r="V155" s="193"/>
      <c r="W155" s="193"/>
      <c r="X155" s="193"/>
      <c r="Y155" s="194"/>
      <c r="Z155" s="194"/>
      <c r="AA155" s="197"/>
      <c r="AB155" s="198" t="str">
        <f t="shared" si="15"/>
        <v>20196</v>
      </c>
      <c r="AC155" s="199">
        <f t="shared" si="16"/>
        <v>0</v>
      </c>
      <c r="AD155" s="200" t="str">
        <f t="shared" si="21"/>
        <v>20196</v>
      </c>
      <c r="AE155" s="199">
        <f t="shared" si="19"/>
        <v>0</v>
      </c>
      <c r="AF155" s="199">
        <f t="shared" si="17"/>
        <v>0</v>
      </c>
      <c r="AG155" s="199">
        <f t="shared" si="18"/>
        <v>0</v>
      </c>
      <c r="AH155" s="199">
        <f t="shared" si="20"/>
        <v>0</v>
      </c>
      <c r="AI155" s="201"/>
      <c r="AJ155" s="201"/>
      <c r="AK155" s="201"/>
      <c r="AL155" s="201"/>
      <c r="AM155" s="201"/>
      <c r="AN155" s="201"/>
      <c r="AO155" s="201" t="s">
        <v>50</v>
      </c>
      <c r="AP155" s="201" t="s">
        <v>1</v>
      </c>
    </row>
    <row r="156" spans="1:42">
      <c r="A156" s="193" t="s">
        <v>174</v>
      </c>
      <c r="B156" s="193" t="s">
        <v>50</v>
      </c>
      <c r="C156" s="193" t="s">
        <v>205</v>
      </c>
      <c r="D156" s="193" t="s">
        <v>47</v>
      </c>
      <c r="E156" s="193" t="s">
        <v>196</v>
      </c>
      <c r="F156" s="193"/>
      <c r="G156" s="193" t="s">
        <v>178</v>
      </c>
      <c r="H156" s="194">
        <v>43621.000011574077</v>
      </c>
      <c r="I156" s="194"/>
      <c r="J156" s="194">
        <v>43623.000011574077</v>
      </c>
      <c r="K156" s="194">
        <v>43623.000011574077</v>
      </c>
      <c r="L156" s="194"/>
      <c r="M156" s="193" t="s">
        <v>191</v>
      </c>
      <c r="N156" s="193" t="s">
        <v>47</v>
      </c>
      <c r="O156" s="195">
        <v>0</v>
      </c>
      <c r="P156" s="195"/>
      <c r="Q156" s="196"/>
      <c r="R156" s="193" t="s">
        <v>198</v>
      </c>
      <c r="S156" s="193"/>
      <c r="T156" s="193" t="s">
        <v>430</v>
      </c>
      <c r="U156" s="193" t="s">
        <v>182</v>
      </c>
      <c r="V156" s="193"/>
      <c r="W156" s="193"/>
      <c r="X156" s="193"/>
      <c r="Y156" s="194"/>
      <c r="Z156" s="194"/>
      <c r="AA156" s="197"/>
      <c r="AB156" s="198" t="str">
        <f t="shared" si="15"/>
        <v>20196</v>
      </c>
      <c r="AC156" s="199">
        <f t="shared" si="16"/>
        <v>0</v>
      </c>
      <c r="AD156" s="200" t="str">
        <f t="shared" si="21"/>
        <v>20196</v>
      </c>
      <c r="AE156" s="199">
        <f t="shared" si="19"/>
        <v>0</v>
      </c>
      <c r="AF156" s="199">
        <f t="shared" si="17"/>
        <v>0</v>
      </c>
      <c r="AG156" s="199">
        <f t="shared" si="18"/>
        <v>0</v>
      </c>
      <c r="AH156" s="199">
        <f t="shared" si="20"/>
        <v>0</v>
      </c>
      <c r="AI156" s="201"/>
      <c r="AJ156" s="201"/>
      <c r="AK156" s="201"/>
      <c r="AL156" s="201"/>
      <c r="AM156" s="201"/>
      <c r="AN156" s="201"/>
      <c r="AO156" s="201" t="s">
        <v>50</v>
      </c>
      <c r="AP156" s="201" t="s">
        <v>1</v>
      </c>
    </row>
    <row r="157" spans="1:42">
      <c r="A157" s="193" t="s">
        <v>174</v>
      </c>
      <c r="B157" s="193" t="s">
        <v>50</v>
      </c>
      <c r="C157" s="193" t="s">
        <v>205</v>
      </c>
      <c r="D157" s="193" t="s">
        <v>47</v>
      </c>
      <c r="E157" s="193" t="s">
        <v>196</v>
      </c>
      <c r="F157" s="193"/>
      <c r="G157" s="193" t="s">
        <v>178</v>
      </c>
      <c r="H157" s="194">
        <v>43621.000011574077</v>
      </c>
      <c r="I157" s="194"/>
      <c r="J157" s="194">
        <v>43623.000011574077</v>
      </c>
      <c r="K157" s="194">
        <v>43623.000011574077</v>
      </c>
      <c r="L157" s="194"/>
      <c r="M157" s="193" t="s">
        <v>191</v>
      </c>
      <c r="N157" s="193" t="s">
        <v>47</v>
      </c>
      <c r="O157" s="195">
        <v>0</v>
      </c>
      <c r="P157" s="195"/>
      <c r="Q157" s="196"/>
      <c r="R157" s="193" t="s">
        <v>198</v>
      </c>
      <c r="S157" s="193"/>
      <c r="T157" s="193" t="s">
        <v>431</v>
      </c>
      <c r="U157" s="193" t="s">
        <v>182</v>
      </c>
      <c r="V157" s="193"/>
      <c r="W157" s="193"/>
      <c r="X157" s="193"/>
      <c r="Y157" s="194"/>
      <c r="Z157" s="194"/>
      <c r="AA157" s="197"/>
      <c r="AB157" s="198" t="str">
        <f t="shared" si="15"/>
        <v>20196</v>
      </c>
      <c r="AC157" s="199">
        <f t="shared" si="16"/>
        <v>0</v>
      </c>
      <c r="AD157" s="200" t="str">
        <f t="shared" si="21"/>
        <v>20196</v>
      </c>
      <c r="AE157" s="199">
        <f t="shared" si="19"/>
        <v>0</v>
      </c>
      <c r="AF157" s="199">
        <f t="shared" si="17"/>
        <v>0</v>
      </c>
      <c r="AG157" s="199">
        <f t="shared" si="18"/>
        <v>0</v>
      </c>
      <c r="AH157" s="199">
        <f t="shared" si="20"/>
        <v>0</v>
      </c>
      <c r="AI157" s="201"/>
      <c r="AJ157" s="201"/>
      <c r="AK157" s="201"/>
      <c r="AL157" s="201"/>
      <c r="AM157" s="201"/>
      <c r="AN157" s="201"/>
      <c r="AO157" s="201" t="s">
        <v>50</v>
      </c>
      <c r="AP157" s="201" t="s">
        <v>1</v>
      </c>
    </row>
    <row r="158" spans="1:42">
      <c r="A158" s="193" t="s">
        <v>174</v>
      </c>
      <c r="B158" s="193" t="s">
        <v>50</v>
      </c>
      <c r="C158" s="193" t="s">
        <v>205</v>
      </c>
      <c r="D158" s="193" t="s">
        <v>47</v>
      </c>
      <c r="E158" s="193" t="s">
        <v>196</v>
      </c>
      <c r="F158" s="193"/>
      <c r="G158" s="193" t="s">
        <v>178</v>
      </c>
      <c r="H158" s="194">
        <v>43621.000011574077</v>
      </c>
      <c r="I158" s="194"/>
      <c r="J158" s="194">
        <v>43623.000011574077</v>
      </c>
      <c r="K158" s="194">
        <v>43623.000011574077</v>
      </c>
      <c r="L158" s="194"/>
      <c r="M158" s="193" t="s">
        <v>191</v>
      </c>
      <c r="N158" s="193" t="s">
        <v>47</v>
      </c>
      <c r="O158" s="195">
        <v>0</v>
      </c>
      <c r="P158" s="195"/>
      <c r="Q158" s="196"/>
      <c r="R158" s="193" t="s">
        <v>198</v>
      </c>
      <c r="S158" s="193"/>
      <c r="T158" s="193" t="s">
        <v>432</v>
      </c>
      <c r="U158" s="193" t="s">
        <v>182</v>
      </c>
      <c r="V158" s="193"/>
      <c r="W158" s="193"/>
      <c r="X158" s="193"/>
      <c r="Y158" s="194"/>
      <c r="Z158" s="194"/>
      <c r="AA158" s="197"/>
      <c r="AB158" s="198" t="str">
        <f t="shared" si="15"/>
        <v>20196</v>
      </c>
      <c r="AC158" s="199">
        <f t="shared" si="16"/>
        <v>0</v>
      </c>
      <c r="AD158" s="200" t="str">
        <f t="shared" si="21"/>
        <v>20196</v>
      </c>
      <c r="AE158" s="199">
        <f t="shared" si="19"/>
        <v>0</v>
      </c>
      <c r="AF158" s="199">
        <f t="shared" si="17"/>
        <v>0</v>
      </c>
      <c r="AG158" s="199">
        <f t="shared" si="18"/>
        <v>0</v>
      </c>
      <c r="AH158" s="199">
        <f t="shared" si="20"/>
        <v>0</v>
      </c>
      <c r="AI158" s="201"/>
      <c r="AJ158" s="201"/>
      <c r="AK158" s="201"/>
      <c r="AL158" s="201"/>
      <c r="AM158" s="201"/>
      <c r="AN158" s="201"/>
      <c r="AO158" s="201" t="s">
        <v>50</v>
      </c>
      <c r="AP158" s="201" t="s">
        <v>1</v>
      </c>
    </row>
    <row r="159" spans="1:42">
      <c r="A159" s="193" t="s">
        <v>174</v>
      </c>
      <c r="B159" s="193" t="s">
        <v>50</v>
      </c>
      <c r="C159" s="193" t="s">
        <v>205</v>
      </c>
      <c r="D159" s="193" t="s">
        <v>47</v>
      </c>
      <c r="E159" s="193" t="s">
        <v>196</v>
      </c>
      <c r="F159" s="193"/>
      <c r="G159" s="193" t="s">
        <v>178</v>
      </c>
      <c r="H159" s="194">
        <v>43621.000011574077</v>
      </c>
      <c r="I159" s="194"/>
      <c r="J159" s="194">
        <v>43623.000011574077</v>
      </c>
      <c r="K159" s="194">
        <v>43623.000011574077</v>
      </c>
      <c r="L159" s="194"/>
      <c r="M159" s="193" t="s">
        <v>191</v>
      </c>
      <c r="N159" s="193" t="s">
        <v>47</v>
      </c>
      <c r="O159" s="195">
        <v>0</v>
      </c>
      <c r="P159" s="195"/>
      <c r="Q159" s="196"/>
      <c r="R159" s="193" t="s">
        <v>198</v>
      </c>
      <c r="S159" s="193"/>
      <c r="T159" s="193" t="s">
        <v>433</v>
      </c>
      <c r="U159" s="193" t="s">
        <v>182</v>
      </c>
      <c r="V159" s="193"/>
      <c r="W159" s="193"/>
      <c r="X159" s="193"/>
      <c r="Y159" s="194"/>
      <c r="Z159" s="194"/>
      <c r="AA159" s="197"/>
      <c r="AB159" s="198" t="str">
        <f t="shared" si="15"/>
        <v>20196</v>
      </c>
      <c r="AC159" s="199">
        <f t="shared" si="16"/>
        <v>0</v>
      </c>
      <c r="AD159" s="200" t="str">
        <f t="shared" si="21"/>
        <v>20196</v>
      </c>
      <c r="AE159" s="199">
        <f t="shared" si="19"/>
        <v>0</v>
      </c>
      <c r="AF159" s="199">
        <f t="shared" si="17"/>
        <v>0</v>
      </c>
      <c r="AG159" s="199">
        <f t="shared" si="18"/>
        <v>0</v>
      </c>
      <c r="AH159" s="199">
        <f t="shared" si="20"/>
        <v>0</v>
      </c>
      <c r="AI159" s="201"/>
      <c r="AJ159" s="201"/>
      <c r="AK159" s="201"/>
      <c r="AL159" s="201"/>
      <c r="AM159" s="201"/>
      <c r="AN159" s="201"/>
      <c r="AO159" s="201" t="s">
        <v>50</v>
      </c>
      <c r="AP159" s="201" t="s">
        <v>1</v>
      </c>
    </row>
    <row r="160" spans="1:42">
      <c r="A160" s="193" t="s">
        <v>174</v>
      </c>
      <c r="B160" s="193" t="s">
        <v>50</v>
      </c>
      <c r="C160" s="193" t="s">
        <v>205</v>
      </c>
      <c r="D160" s="193" t="s">
        <v>47</v>
      </c>
      <c r="E160" s="193" t="s">
        <v>196</v>
      </c>
      <c r="F160" s="193"/>
      <c r="G160" s="193" t="s">
        <v>178</v>
      </c>
      <c r="H160" s="194">
        <v>43621.000011574077</v>
      </c>
      <c r="I160" s="194"/>
      <c r="J160" s="194">
        <v>43623.000011574077</v>
      </c>
      <c r="K160" s="194">
        <v>43623.000011574077</v>
      </c>
      <c r="L160" s="194"/>
      <c r="M160" s="193" t="s">
        <v>191</v>
      </c>
      <c r="N160" s="193" t="s">
        <v>47</v>
      </c>
      <c r="O160" s="195">
        <v>0</v>
      </c>
      <c r="P160" s="195"/>
      <c r="Q160" s="196"/>
      <c r="R160" s="193" t="s">
        <v>198</v>
      </c>
      <c r="S160" s="193"/>
      <c r="T160" s="193" t="s">
        <v>434</v>
      </c>
      <c r="U160" s="193" t="s">
        <v>182</v>
      </c>
      <c r="V160" s="193"/>
      <c r="W160" s="193"/>
      <c r="X160" s="193"/>
      <c r="Y160" s="194"/>
      <c r="Z160" s="194"/>
      <c r="AA160" s="197"/>
      <c r="AB160" s="198" t="str">
        <f t="shared" si="15"/>
        <v>20196</v>
      </c>
      <c r="AC160" s="199">
        <f t="shared" si="16"/>
        <v>0</v>
      </c>
      <c r="AD160" s="200" t="str">
        <f t="shared" si="21"/>
        <v>20196</v>
      </c>
      <c r="AE160" s="199">
        <f t="shared" si="19"/>
        <v>0</v>
      </c>
      <c r="AF160" s="199">
        <f t="shared" si="17"/>
        <v>0</v>
      </c>
      <c r="AG160" s="199">
        <f t="shared" si="18"/>
        <v>0</v>
      </c>
      <c r="AH160" s="199">
        <f t="shared" si="20"/>
        <v>0</v>
      </c>
      <c r="AI160" s="201"/>
      <c r="AJ160" s="201"/>
      <c r="AK160" s="201"/>
      <c r="AL160" s="201"/>
      <c r="AM160" s="201"/>
      <c r="AN160" s="201"/>
      <c r="AO160" s="201" t="s">
        <v>50</v>
      </c>
      <c r="AP160" s="201" t="s">
        <v>1</v>
      </c>
    </row>
    <row r="161" spans="1:42">
      <c r="A161" s="193" t="s">
        <v>174</v>
      </c>
      <c r="B161" s="193" t="s">
        <v>50</v>
      </c>
      <c r="C161" s="193" t="s">
        <v>205</v>
      </c>
      <c r="D161" s="193" t="s">
        <v>47</v>
      </c>
      <c r="E161" s="193" t="s">
        <v>196</v>
      </c>
      <c r="F161" s="193"/>
      <c r="G161" s="193" t="s">
        <v>178</v>
      </c>
      <c r="H161" s="194">
        <v>43621.000011574077</v>
      </c>
      <c r="I161" s="194"/>
      <c r="J161" s="194">
        <v>43623.000011574077</v>
      </c>
      <c r="K161" s="194">
        <v>43623.000011574077</v>
      </c>
      <c r="L161" s="194"/>
      <c r="M161" s="193" t="s">
        <v>191</v>
      </c>
      <c r="N161" s="193" t="s">
        <v>47</v>
      </c>
      <c r="O161" s="195">
        <v>0</v>
      </c>
      <c r="P161" s="195"/>
      <c r="Q161" s="196"/>
      <c r="R161" s="193" t="s">
        <v>198</v>
      </c>
      <c r="S161" s="193"/>
      <c r="T161" s="193" t="s">
        <v>435</v>
      </c>
      <c r="U161" s="193" t="s">
        <v>182</v>
      </c>
      <c r="V161" s="193"/>
      <c r="W161" s="193"/>
      <c r="X161" s="193"/>
      <c r="Y161" s="194"/>
      <c r="Z161" s="194"/>
      <c r="AA161" s="197"/>
      <c r="AB161" s="198" t="str">
        <f t="shared" si="15"/>
        <v>20196</v>
      </c>
      <c r="AC161" s="199">
        <f t="shared" si="16"/>
        <v>0</v>
      </c>
      <c r="AD161" s="200" t="str">
        <f t="shared" si="21"/>
        <v>20196</v>
      </c>
      <c r="AE161" s="199">
        <f t="shared" si="19"/>
        <v>0</v>
      </c>
      <c r="AF161" s="199">
        <f t="shared" si="17"/>
        <v>0</v>
      </c>
      <c r="AG161" s="199">
        <f t="shared" si="18"/>
        <v>0</v>
      </c>
      <c r="AH161" s="199">
        <f t="shared" si="20"/>
        <v>0</v>
      </c>
      <c r="AI161" s="201"/>
      <c r="AJ161" s="201"/>
      <c r="AK161" s="201"/>
      <c r="AL161" s="201"/>
      <c r="AM161" s="201"/>
      <c r="AN161" s="201"/>
      <c r="AO161" s="201" t="s">
        <v>50</v>
      </c>
      <c r="AP161" s="201" t="s">
        <v>1</v>
      </c>
    </row>
    <row r="162" spans="1:42">
      <c r="A162" s="193" t="s">
        <v>174</v>
      </c>
      <c r="B162" s="193" t="s">
        <v>50</v>
      </c>
      <c r="C162" s="193" t="s">
        <v>205</v>
      </c>
      <c r="D162" s="193" t="s">
        <v>47</v>
      </c>
      <c r="E162" s="193" t="s">
        <v>196</v>
      </c>
      <c r="F162" s="193"/>
      <c r="G162" s="193" t="s">
        <v>178</v>
      </c>
      <c r="H162" s="194">
        <v>43621.000011574077</v>
      </c>
      <c r="I162" s="194"/>
      <c r="J162" s="194">
        <v>43623.000011574077</v>
      </c>
      <c r="K162" s="194">
        <v>43623.000011574077</v>
      </c>
      <c r="L162" s="194"/>
      <c r="M162" s="193" t="s">
        <v>191</v>
      </c>
      <c r="N162" s="193" t="s">
        <v>47</v>
      </c>
      <c r="O162" s="195">
        <v>0</v>
      </c>
      <c r="P162" s="195"/>
      <c r="Q162" s="196"/>
      <c r="R162" s="193" t="s">
        <v>198</v>
      </c>
      <c r="S162" s="193"/>
      <c r="T162" s="193" t="s">
        <v>436</v>
      </c>
      <c r="U162" s="193" t="s">
        <v>182</v>
      </c>
      <c r="V162" s="193"/>
      <c r="W162" s="193"/>
      <c r="X162" s="193"/>
      <c r="Y162" s="194"/>
      <c r="Z162" s="194"/>
      <c r="AA162" s="197"/>
      <c r="AB162" s="198" t="str">
        <f t="shared" si="15"/>
        <v>20196</v>
      </c>
      <c r="AC162" s="199">
        <f t="shared" si="16"/>
        <v>0</v>
      </c>
      <c r="AD162" s="200" t="str">
        <f t="shared" si="21"/>
        <v>20196</v>
      </c>
      <c r="AE162" s="199">
        <f t="shared" si="19"/>
        <v>0</v>
      </c>
      <c r="AF162" s="199">
        <f t="shared" si="17"/>
        <v>0</v>
      </c>
      <c r="AG162" s="199">
        <f t="shared" si="18"/>
        <v>0</v>
      </c>
      <c r="AH162" s="199">
        <f t="shared" si="20"/>
        <v>0</v>
      </c>
      <c r="AI162" s="201"/>
      <c r="AJ162" s="201"/>
      <c r="AK162" s="201"/>
      <c r="AL162" s="201"/>
      <c r="AM162" s="201"/>
      <c r="AN162" s="201"/>
      <c r="AO162" s="201" t="s">
        <v>50</v>
      </c>
      <c r="AP162" s="201" t="s">
        <v>1</v>
      </c>
    </row>
    <row r="163" spans="1:42">
      <c r="A163" s="193" t="s">
        <v>174</v>
      </c>
      <c r="B163" s="193" t="s">
        <v>50</v>
      </c>
      <c r="C163" s="193" t="s">
        <v>205</v>
      </c>
      <c r="D163" s="193" t="s">
        <v>437</v>
      </c>
      <c r="E163" s="193" t="s">
        <v>438</v>
      </c>
      <c r="F163" s="193"/>
      <c r="G163" s="193" t="s">
        <v>178</v>
      </c>
      <c r="H163" s="194">
        <v>43626.000011574077</v>
      </c>
      <c r="I163" s="194"/>
      <c r="J163" s="194">
        <v>43627.000011574077</v>
      </c>
      <c r="K163" s="194">
        <v>43627.000011574077</v>
      </c>
      <c r="L163" s="194"/>
      <c r="M163" s="193" t="s">
        <v>191</v>
      </c>
      <c r="N163" s="193" t="s">
        <v>437</v>
      </c>
      <c r="O163" s="195">
        <v>0</v>
      </c>
      <c r="P163" s="195"/>
      <c r="Q163" s="196"/>
      <c r="R163" s="193" t="s">
        <v>439</v>
      </c>
      <c r="S163" s="193"/>
      <c r="T163" s="193" t="s">
        <v>440</v>
      </c>
      <c r="U163" s="193" t="s">
        <v>182</v>
      </c>
      <c r="V163" s="193"/>
      <c r="W163" s="193"/>
      <c r="X163" s="193"/>
      <c r="Y163" s="194"/>
      <c r="Z163" s="194"/>
      <c r="AA163" s="197"/>
      <c r="AB163" s="198" t="str">
        <f t="shared" si="15"/>
        <v>20196</v>
      </c>
      <c r="AC163" s="199">
        <f t="shared" si="16"/>
        <v>0</v>
      </c>
      <c r="AD163" s="200" t="str">
        <f t="shared" si="21"/>
        <v>20196</v>
      </c>
      <c r="AE163" s="199">
        <f t="shared" si="19"/>
        <v>0</v>
      </c>
      <c r="AF163" s="199">
        <f t="shared" si="17"/>
        <v>0</v>
      </c>
      <c r="AG163" s="199">
        <f t="shared" si="18"/>
        <v>0</v>
      </c>
      <c r="AH163" s="199">
        <f t="shared" si="20"/>
        <v>0</v>
      </c>
      <c r="AI163" s="201"/>
      <c r="AJ163" s="201"/>
      <c r="AK163" s="201"/>
      <c r="AL163" s="201"/>
      <c r="AM163" s="201"/>
      <c r="AN163" s="201"/>
      <c r="AO163" s="201" t="s">
        <v>50</v>
      </c>
      <c r="AP163" s="201" t="s">
        <v>1</v>
      </c>
    </row>
    <row r="164" spans="1:42">
      <c r="A164" s="193" t="s">
        <v>174</v>
      </c>
      <c r="B164" s="193" t="s">
        <v>50</v>
      </c>
      <c r="C164" s="193" t="s">
        <v>205</v>
      </c>
      <c r="D164" s="193" t="s">
        <v>437</v>
      </c>
      <c r="E164" s="193" t="s">
        <v>438</v>
      </c>
      <c r="F164" s="193"/>
      <c r="G164" s="193" t="s">
        <v>178</v>
      </c>
      <c r="H164" s="194">
        <v>43626.000011574077</v>
      </c>
      <c r="I164" s="194"/>
      <c r="J164" s="194">
        <v>43627.000011574077</v>
      </c>
      <c r="K164" s="194">
        <v>43627.000011574077</v>
      </c>
      <c r="L164" s="194"/>
      <c r="M164" s="193" t="s">
        <v>191</v>
      </c>
      <c r="N164" s="193" t="s">
        <v>437</v>
      </c>
      <c r="O164" s="195">
        <v>0</v>
      </c>
      <c r="P164" s="195"/>
      <c r="Q164" s="196"/>
      <c r="R164" s="193" t="s">
        <v>439</v>
      </c>
      <c r="S164" s="193"/>
      <c r="T164" s="193" t="s">
        <v>441</v>
      </c>
      <c r="U164" s="193" t="s">
        <v>182</v>
      </c>
      <c r="V164" s="193"/>
      <c r="W164" s="193"/>
      <c r="X164" s="193"/>
      <c r="Y164" s="194"/>
      <c r="Z164" s="194"/>
      <c r="AA164" s="197"/>
      <c r="AB164" s="198" t="str">
        <f t="shared" si="15"/>
        <v>20196</v>
      </c>
      <c r="AC164" s="199">
        <f t="shared" si="16"/>
        <v>0</v>
      </c>
      <c r="AD164" s="200" t="str">
        <f t="shared" si="21"/>
        <v>20196</v>
      </c>
      <c r="AE164" s="199">
        <f t="shared" si="19"/>
        <v>0</v>
      </c>
      <c r="AF164" s="199">
        <f t="shared" si="17"/>
        <v>0</v>
      </c>
      <c r="AG164" s="199">
        <f t="shared" si="18"/>
        <v>0</v>
      </c>
      <c r="AH164" s="199">
        <f t="shared" si="20"/>
        <v>0</v>
      </c>
      <c r="AI164" s="201"/>
      <c r="AJ164" s="201"/>
      <c r="AK164" s="201"/>
      <c r="AL164" s="201"/>
      <c r="AM164" s="201"/>
      <c r="AN164" s="201"/>
      <c r="AO164" s="201" t="s">
        <v>50</v>
      </c>
      <c r="AP164" s="201" t="s">
        <v>1</v>
      </c>
    </row>
    <row r="165" spans="1:42">
      <c r="A165" s="193" t="s">
        <v>174</v>
      </c>
      <c r="B165" s="193" t="s">
        <v>50</v>
      </c>
      <c r="C165" s="193" t="s">
        <v>205</v>
      </c>
      <c r="D165" s="193" t="s">
        <v>437</v>
      </c>
      <c r="E165" s="193" t="s">
        <v>438</v>
      </c>
      <c r="F165" s="193"/>
      <c r="G165" s="193" t="s">
        <v>178</v>
      </c>
      <c r="H165" s="194">
        <v>43626.000011574077</v>
      </c>
      <c r="I165" s="194"/>
      <c r="J165" s="194">
        <v>43627.000011574077</v>
      </c>
      <c r="K165" s="194">
        <v>43627.000011574077</v>
      </c>
      <c r="L165" s="194"/>
      <c r="M165" s="193" t="s">
        <v>191</v>
      </c>
      <c r="N165" s="193" t="s">
        <v>437</v>
      </c>
      <c r="O165" s="195">
        <v>0</v>
      </c>
      <c r="P165" s="195"/>
      <c r="Q165" s="196"/>
      <c r="R165" s="193" t="s">
        <v>439</v>
      </c>
      <c r="S165" s="193"/>
      <c r="T165" s="193" t="s">
        <v>442</v>
      </c>
      <c r="U165" s="193" t="s">
        <v>182</v>
      </c>
      <c r="V165" s="193"/>
      <c r="W165" s="193"/>
      <c r="X165" s="193"/>
      <c r="Y165" s="194"/>
      <c r="Z165" s="194"/>
      <c r="AA165" s="197"/>
      <c r="AB165" s="198" t="str">
        <f t="shared" si="15"/>
        <v>20196</v>
      </c>
      <c r="AC165" s="199">
        <f t="shared" si="16"/>
        <v>0</v>
      </c>
      <c r="AD165" s="200" t="str">
        <f t="shared" si="21"/>
        <v>20196</v>
      </c>
      <c r="AE165" s="199">
        <f t="shared" si="19"/>
        <v>0</v>
      </c>
      <c r="AF165" s="199">
        <f t="shared" si="17"/>
        <v>0</v>
      </c>
      <c r="AG165" s="199">
        <f t="shared" si="18"/>
        <v>0</v>
      </c>
      <c r="AH165" s="199">
        <f t="shared" si="20"/>
        <v>0</v>
      </c>
      <c r="AI165" s="201"/>
      <c r="AJ165" s="201"/>
      <c r="AK165" s="201"/>
      <c r="AL165" s="201"/>
      <c r="AM165" s="201"/>
      <c r="AN165" s="201"/>
      <c r="AO165" s="201" t="s">
        <v>50</v>
      </c>
      <c r="AP165" s="201" t="s">
        <v>1</v>
      </c>
    </row>
    <row r="166" spans="1:42">
      <c r="A166" s="193" t="s">
        <v>174</v>
      </c>
      <c r="B166" s="193" t="s">
        <v>50</v>
      </c>
      <c r="C166" s="193" t="s">
        <v>205</v>
      </c>
      <c r="D166" s="193" t="s">
        <v>437</v>
      </c>
      <c r="E166" s="193" t="s">
        <v>438</v>
      </c>
      <c r="F166" s="193"/>
      <c r="G166" s="193" t="s">
        <v>178</v>
      </c>
      <c r="H166" s="194">
        <v>43626.000011574077</v>
      </c>
      <c r="I166" s="194"/>
      <c r="J166" s="194">
        <v>43627.000011574077</v>
      </c>
      <c r="K166" s="194">
        <v>43627.000011574077</v>
      </c>
      <c r="L166" s="194"/>
      <c r="M166" s="193" t="s">
        <v>191</v>
      </c>
      <c r="N166" s="193" t="s">
        <v>437</v>
      </c>
      <c r="O166" s="195">
        <v>0</v>
      </c>
      <c r="P166" s="195"/>
      <c r="Q166" s="196"/>
      <c r="R166" s="193" t="s">
        <v>439</v>
      </c>
      <c r="S166" s="193"/>
      <c r="T166" s="193" t="s">
        <v>443</v>
      </c>
      <c r="U166" s="193" t="s">
        <v>182</v>
      </c>
      <c r="V166" s="193"/>
      <c r="W166" s="193"/>
      <c r="X166" s="193"/>
      <c r="Y166" s="194"/>
      <c r="Z166" s="194"/>
      <c r="AA166" s="197"/>
      <c r="AB166" s="198" t="str">
        <f t="shared" si="15"/>
        <v>20196</v>
      </c>
      <c r="AC166" s="199">
        <f t="shared" si="16"/>
        <v>0</v>
      </c>
      <c r="AD166" s="200" t="str">
        <f t="shared" si="21"/>
        <v>20196</v>
      </c>
      <c r="AE166" s="199">
        <f t="shared" si="19"/>
        <v>0</v>
      </c>
      <c r="AF166" s="199">
        <f t="shared" si="17"/>
        <v>0</v>
      </c>
      <c r="AG166" s="199">
        <f t="shared" si="18"/>
        <v>0</v>
      </c>
      <c r="AH166" s="199">
        <f t="shared" si="20"/>
        <v>0</v>
      </c>
      <c r="AI166" s="201"/>
      <c r="AJ166" s="201"/>
      <c r="AK166" s="201"/>
      <c r="AL166" s="201"/>
      <c r="AM166" s="201"/>
      <c r="AN166" s="201"/>
      <c r="AO166" s="201" t="s">
        <v>50</v>
      </c>
      <c r="AP166" s="201" t="s">
        <v>1</v>
      </c>
    </row>
    <row r="167" spans="1:42">
      <c r="A167" s="193" t="s">
        <v>174</v>
      </c>
      <c r="B167" s="193" t="s">
        <v>50</v>
      </c>
      <c r="C167" s="193" t="s">
        <v>205</v>
      </c>
      <c r="D167" s="193" t="s">
        <v>437</v>
      </c>
      <c r="E167" s="193" t="s">
        <v>438</v>
      </c>
      <c r="F167" s="193"/>
      <c r="G167" s="193" t="s">
        <v>178</v>
      </c>
      <c r="H167" s="194">
        <v>43626.000011574077</v>
      </c>
      <c r="I167" s="194"/>
      <c r="J167" s="194">
        <v>43627.000011574077</v>
      </c>
      <c r="K167" s="194">
        <v>43627.000011574077</v>
      </c>
      <c r="L167" s="194"/>
      <c r="M167" s="193" t="s">
        <v>191</v>
      </c>
      <c r="N167" s="193" t="s">
        <v>437</v>
      </c>
      <c r="O167" s="195">
        <v>0</v>
      </c>
      <c r="P167" s="195"/>
      <c r="Q167" s="196"/>
      <c r="R167" s="193" t="s">
        <v>439</v>
      </c>
      <c r="S167" s="193"/>
      <c r="T167" s="193" t="s">
        <v>444</v>
      </c>
      <c r="U167" s="193" t="s">
        <v>182</v>
      </c>
      <c r="V167" s="193"/>
      <c r="W167" s="193"/>
      <c r="X167" s="193"/>
      <c r="Y167" s="194"/>
      <c r="Z167" s="194"/>
      <c r="AA167" s="197"/>
      <c r="AB167" s="198" t="str">
        <f t="shared" si="15"/>
        <v>20196</v>
      </c>
      <c r="AC167" s="199">
        <f t="shared" si="16"/>
        <v>0</v>
      </c>
      <c r="AD167" s="200" t="str">
        <f t="shared" si="21"/>
        <v>20196</v>
      </c>
      <c r="AE167" s="199">
        <f t="shared" si="19"/>
        <v>0</v>
      </c>
      <c r="AF167" s="199">
        <f t="shared" si="17"/>
        <v>0</v>
      </c>
      <c r="AG167" s="199">
        <f t="shared" si="18"/>
        <v>0</v>
      </c>
      <c r="AH167" s="199">
        <f t="shared" si="20"/>
        <v>0</v>
      </c>
      <c r="AI167" s="201"/>
      <c r="AJ167" s="201"/>
      <c r="AK167" s="201"/>
      <c r="AL167" s="201"/>
      <c r="AM167" s="201"/>
      <c r="AN167" s="201"/>
      <c r="AO167" s="201" t="s">
        <v>50</v>
      </c>
      <c r="AP167" s="201" t="s">
        <v>1</v>
      </c>
    </row>
    <row r="168" spans="1:42">
      <c r="A168" s="193" t="s">
        <v>174</v>
      </c>
      <c r="B168" s="193" t="s">
        <v>50</v>
      </c>
      <c r="C168" s="193" t="s">
        <v>205</v>
      </c>
      <c r="D168" s="193" t="s">
        <v>437</v>
      </c>
      <c r="E168" s="193" t="s">
        <v>438</v>
      </c>
      <c r="F168" s="193"/>
      <c r="G168" s="193" t="s">
        <v>178</v>
      </c>
      <c r="H168" s="194">
        <v>43626.000011574077</v>
      </c>
      <c r="I168" s="194"/>
      <c r="J168" s="194">
        <v>43627.000011574077</v>
      </c>
      <c r="K168" s="194">
        <v>43627.000011574077</v>
      </c>
      <c r="L168" s="194"/>
      <c r="M168" s="193" t="s">
        <v>191</v>
      </c>
      <c r="N168" s="193" t="s">
        <v>437</v>
      </c>
      <c r="O168" s="195">
        <v>0</v>
      </c>
      <c r="P168" s="195"/>
      <c r="Q168" s="196"/>
      <c r="R168" s="193" t="s">
        <v>439</v>
      </c>
      <c r="S168" s="193"/>
      <c r="T168" s="193" t="s">
        <v>445</v>
      </c>
      <c r="U168" s="193" t="s">
        <v>182</v>
      </c>
      <c r="V168" s="193"/>
      <c r="W168" s="193"/>
      <c r="X168" s="193"/>
      <c r="Y168" s="194"/>
      <c r="Z168" s="194"/>
      <c r="AA168" s="197"/>
      <c r="AB168" s="198" t="str">
        <f t="shared" si="15"/>
        <v>20196</v>
      </c>
      <c r="AC168" s="199">
        <f t="shared" si="16"/>
        <v>0</v>
      </c>
      <c r="AD168" s="200" t="str">
        <f t="shared" si="21"/>
        <v>20196</v>
      </c>
      <c r="AE168" s="199">
        <f t="shared" si="19"/>
        <v>0</v>
      </c>
      <c r="AF168" s="199">
        <f t="shared" si="17"/>
        <v>0</v>
      </c>
      <c r="AG168" s="199">
        <f t="shared" si="18"/>
        <v>0</v>
      </c>
      <c r="AH168" s="199">
        <f t="shared" si="20"/>
        <v>0</v>
      </c>
      <c r="AI168" s="201"/>
      <c r="AJ168" s="201"/>
      <c r="AK168" s="201"/>
      <c r="AL168" s="201"/>
      <c r="AM168" s="201"/>
      <c r="AN168" s="201"/>
      <c r="AO168" s="201" t="s">
        <v>50</v>
      </c>
      <c r="AP168" s="201" t="s">
        <v>1</v>
      </c>
    </row>
    <row r="169" spans="1:42">
      <c r="A169" s="193" t="s">
        <v>174</v>
      </c>
      <c r="B169" s="193" t="s">
        <v>50</v>
      </c>
      <c r="C169" s="193" t="s">
        <v>205</v>
      </c>
      <c r="D169" s="193" t="s">
        <v>437</v>
      </c>
      <c r="E169" s="193" t="s">
        <v>438</v>
      </c>
      <c r="F169" s="193"/>
      <c r="G169" s="193" t="s">
        <v>178</v>
      </c>
      <c r="H169" s="194">
        <v>43626.000011574077</v>
      </c>
      <c r="I169" s="194"/>
      <c r="J169" s="194">
        <v>43627.000011574077</v>
      </c>
      <c r="K169" s="194">
        <v>43627.000011574077</v>
      </c>
      <c r="L169" s="194"/>
      <c r="M169" s="193" t="s">
        <v>191</v>
      </c>
      <c r="N169" s="193" t="s">
        <v>437</v>
      </c>
      <c r="O169" s="195">
        <v>0</v>
      </c>
      <c r="P169" s="195"/>
      <c r="Q169" s="196"/>
      <c r="R169" s="193" t="s">
        <v>439</v>
      </c>
      <c r="S169" s="193"/>
      <c r="T169" s="193" t="s">
        <v>446</v>
      </c>
      <c r="U169" s="193" t="s">
        <v>182</v>
      </c>
      <c r="V169" s="193"/>
      <c r="W169" s="193"/>
      <c r="X169" s="193"/>
      <c r="Y169" s="194"/>
      <c r="Z169" s="194"/>
      <c r="AA169" s="197"/>
      <c r="AB169" s="198" t="str">
        <f t="shared" si="15"/>
        <v>20196</v>
      </c>
      <c r="AC169" s="199">
        <f t="shared" si="16"/>
        <v>0</v>
      </c>
      <c r="AD169" s="200" t="str">
        <f t="shared" si="21"/>
        <v>20196</v>
      </c>
      <c r="AE169" s="199">
        <f t="shared" si="19"/>
        <v>0</v>
      </c>
      <c r="AF169" s="199">
        <f t="shared" si="17"/>
        <v>0</v>
      </c>
      <c r="AG169" s="199">
        <f t="shared" si="18"/>
        <v>0</v>
      </c>
      <c r="AH169" s="199">
        <f t="shared" si="20"/>
        <v>0</v>
      </c>
      <c r="AI169" s="201"/>
      <c r="AJ169" s="201"/>
      <c r="AK169" s="201"/>
      <c r="AL169" s="201"/>
      <c r="AM169" s="201"/>
      <c r="AN169" s="201"/>
      <c r="AO169" s="201" t="s">
        <v>50</v>
      </c>
      <c r="AP169" s="201" t="s">
        <v>1</v>
      </c>
    </row>
    <row r="170" spans="1:42">
      <c r="A170" s="193" t="s">
        <v>174</v>
      </c>
      <c r="B170" s="193" t="s">
        <v>50</v>
      </c>
      <c r="C170" s="193" t="s">
        <v>205</v>
      </c>
      <c r="D170" s="193" t="s">
        <v>437</v>
      </c>
      <c r="E170" s="193" t="s">
        <v>438</v>
      </c>
      <c r="F170" s="193"/>
      <c r="G170" s="193" t="s">
        <v>178</v>
      </c>
      <c r="H170" s="194">
        <v>43626.000011574077</v>
      </c>
      <c r="I170" s="194"/>
      <c r="J170" s="194">
        <v>43627.000011574077</v>
      </c>
      <c r="K170" s="194">
        <v>43627.000011574077</v>
      </c>
      <c r="L170" s="194"/>
      <c r="M170" s="193" t="s">
        <v>191</v>
      </c>
      <c r="N170" s="193" t="s">
        <v>437</v>
      </c>
      <c r="O170" s="195">
        <v>0</v>
      </c>
      <c r="P170" s="195"/>
      <c r="Q170" s="196"/>
      <c r="R170" s="193" t="s">
        <v>439</v>
      </c>
      <c r="S170" s="193"/>
      <c r="T170" s="193" t="s">
        <v>447</v>
      </c>
      <c r="U170" s="193" t="s">
        <v>182</v>
      </c>
      <c r="V170" s="193"/>
      <c r="W170" s="193"/>
      <c r="X170" s="193"/>
      <c r="Y170" s="194"/>
      <c r="Z170" s="194"/>
      <c r="AA170" s="197"/>
      <c r="AB170" s="198" t="str">
        <f t="shared" si="15"/>
        <v>20196</v>
      </c>
      <c r="AC170" s="199">
        <f t="shared" si="16"/>
        <v>0</v>
      </c>
      <c r="AD170" s="200" t="str">
        <f t="shared" si="21"/>
        <v>20196</v>
      </c>
      <c r="AE170" s="199">
        <f t="shared" si="19"/>
        <v>0</v>
      </c>
      <c r="AF170" s="199">
        <f t="shared" si="17"/>
        <v>0</v>
      </c>
      <c r="AG170" s="199">
        <f t="shared" si="18"/>
        <v>0</v>
      </c>
      <c r="AH170" s="199">
        <f t="shared" si="20"/>
        <v>0</v>
      </c>
      <c r="AI170" s="201"/>
      <c r="AJ170" s="201"/>
      <c r="AK170" s="201"/>
      <c r="AL170" s="201"/>
      <c r="AM170" s="201"/>
      <c r="AN170" s="201"/>
      <c r="AO170" s="201" t="s">
        <v>50</v>
      </c>
      <c r="AP170" s="201" t="s">
        <v>1</v>
      </c>
    </row>
    <row r="171" spans="1:42">
      <c r="A171" s="193" t="s">
        <v>174</v>
      </c>
      <c r="B171" s="193" t="s">
        <v>50</v>
      </c>
      <c r="C171" s="193" t="s">
        <v>205</v>
      </c>
      <c r="D171" s="193" t="s">
        <v>437</v>
      </c>
      <c r="E171" s="193" t="s">
        <v>438</v>
      </c>
      <c r="F171" s="193"/>
      <c r="G171" s="193" t="s">
        <v>178</v>
      </c>
      <c r="H171" s="194">
        <v>43626.000011574077</v>
      </c>
      <c r="I171" s="194"/>
      <c r="J171" s="194">
        <v>43627.000011574077</v>
      </c>
      <c r="K171" s="194">
        <v>43627.000011574077</v>
      </c>
      <c r="L171" s="194"/>
      <c r="M171" s="193" t="s">
        <v>191</v>
      </c>
      <c r="N171" s="193" t="s">
        <v>437</v>
      </c>
      <c r="O171" s="195">
        <v>0</v>
      </c>
      <c r="P171" s="195"/>
      <c r="Q171" s="196"/>
      <c r="R171" s="193" t="s">
        <v>439</v>
      </c>
      <c r="S171" s="193"/>
      <c r="T171" s="193" t="s">
        <v>448</v>
      </c>
      <c r="U171" s="193" t="s">
        <v>182</v>
      </c>
      <c r="V171" s="193"/>
      <c r="W171" s="193"/>
      <c r="X171" s="193"/>
      <c r="Y171" s="194"/>
      <c r="Z171" s="194"/>
      <c r="AA171" s="197"/>
      <c r="AB171" s="198" t="str">
        <f t="shared" si="15"/>
        <v>20196</v>
      </c>
      <c r="AC171" s="199">
        <f t="shared" si="16"/>
        <v>0</v>
      </c>
      <c r="AD171" s="200" t="str">
        <f t="shared" si="21"/>
        <v>20196</v>
      </c>
      <c r="AE171" s="199">
        <f t="shared" si="19"/>
        <v>0</v>
      </c>
      <c r="AF171" s="199">
        <f t="shared" si="17"/>
        <v>0</v>
      </c>
      <c r="AG171" s="199">
        <f t="shared" si="18"/>
        <v>0</v>
      </c>
      <c r="AH171" s="199">
        <f t="shared" si="20"/>
        <v>0</v>
      </c>
      <c r="AI171" s="201"/>
      <c r="AJ171" s="201"/>
      <c r="AK171" s="201"/>
      <c r="AL171" s="201"/>
      <c r="AM171" s="201"/>
      <c r="AN171" s="201"/>
      <c r="AO171" s="201" t="s">
        <v>50</v>
      </c>
      <c r="AP171" s="201" t="s">
        <v>1</v>
      </c>
    </row>
    <row r="172" spans="1:42">
      <c r="A172" s="193" t="s">
        <v>174</v>
      </c>
      <c r="B172" s="193" t="s">
        <v>50</v>
      </c>
      <c r="C172" s="193" t="s">
        <v>205</v>
      </c>
      <c r="D172" s="193" t="s">
        <v>437</v>
      </c>
      <c r="E172" s="193" t="s">
        <v>438</v>
      </c>
      <c r="F172" s="193"/>
      <c r="G172" s="193" t="s">
        <v>178</v>
      </c>
      <c r="H172" s="194">
        <v>43626.000011574077</v>
      </c>
      <c r="I172" s="194"/>
      <c r="J172" s="194">
        <v>43627.000011574077</v>
      </c>
      <c r="K172" s="194">
        <v>43627.000011574077</v>
      </c>
      <c r="L172" s="194"/>
      <c r="M172" s="193" t="s">
        <v>191</v>
      </c>
      <c r="N172" s="193" t="s">
        <v>437</v>
      </c>
      <c r="O172" s="195">
        <v>0</v>
      </c>
      <c r="P172" s="195"/>
      <c r="Q172" s="196"/>
      <c r="R172" s="193" t="s">
        <v>439</v>
      </c>
      <c r="S172" s="193"/>
      <c r="T172" s="193" t="s">
        <v>449</v>
      </c>
      <c r="U172" s="193" t="s">
        <v>182</v>
      </c>
      <c r="V172" s="193"/>
      <c r="W172" s="193"/>
      <c r="X172" s="193"/>
      <c r="Y172" s="194"/>
      <c r="Z172" s="194"/>
      <c r="AA172" s="197"/>
      <c r="AB172" s="198" t="str">
        <f t="shared" si="15"/>
        <v>20196</v>
      </c>
      <c r="AC172" s="199">
        <f t="shared" si="16"/>
        <v>0</v>
      </c>
      <c r="AD172" s="200" t="str">
        <f t="shared" si="21"/>
        <v>20196</v>
      </c>
      <c r="AE172" s="199">
        <f t="shared" si="19"/>
        <v>0</v>
      </c>
      <c r="AF172" s="199">
        <f t="shared" si="17"/>
        <v>0</v>
      </c>
      <c r="AG172" s="199">
        <f t="shared" si="18"/>
        <v>0</v>
      </c>
      <c r="AH172" s="199">
        <f t="shared" si="20"/>
        <v>0</v>
      </c>
      <c r="AI172" s="201"/>
      <c r="AJ172" s="201"/>
      <c r="AK172" s="201"/>
      <c r="AL172" s="201"/>
      <c r="AM172" s="201"/>
      <c r="AN172" s="201"/>
      <c r="AO172" s="201" t="s">
        <v>50</v>
      </c>
      <c r="AP172" s="201" t="s">
        <v>1</v>
      </c>
    </row>
    <row r="173" spans="1:42">
      <c r="A173" s="193" t="s">
        <v>174</v>
      </c>
      <c r="B173" s="193" t="s">
        <v>61</v>
      </c>
      <c r="C173" s="193" t="s">
        <v>450</v>
      </c>
      <c r="D173" s="193" t="s">
        <v>210</v>
      </c>
      <c r="E173" s="193" t="s">
        <v>211</v>
      </c>
      <c r="F173" s="193"/>
      <c r="G173" s="193" t="s">
        <v>178</v>
      </c>
      <c r="H173" s="194">
        <v>43633.000011574077</v>
      </c>
      <c r="I173" s="194"/>
      <c r="J173" s="194">
        <v>43633.000011574077</v>
      </c>
      <c r="K173" s="194">
        <v>43633.000011574077</v>
      </c>
      <c r="L173" s="194">
        <v>43633.62</v>
      </c>
      <c r="M173" s="193" t="s">
        <v>179</v>
      </c>
      <c r="N173" s="193"/>
      <c r="O173" s="195">
        <v>15</v>
      </c>
      <c r="P173" s="195"/>
      <c r="Q173" s="196"/>
      <c r="R173" s="193" t="s">
        <v>212</v>
      </c>
      <c r="S173" s="193"/>
      <c r="T173" s="193" t="s">
        <v>451</v>
      </c>
      <c r="U173" s="193" t="s">
        <v>195</v>
      </c>
      <c r="V173" s="193"/>
      <c r="W173" s="193"/>
      <c r="X173" s="193"/>
      <c r="Y173" s="194"/>
      <c r="Z173" s="194"/>
      <c r="AA173" s="197"/>
      <c r="AB173" s="198" t="str">
        <f t="shared" si="15"/>
        <v>20196</v>
      </c>
      <c r="AC173" s="199">
        <f t="shared" si="16"/>
        <v>0</v>
      </c>
      <c r="AD173" s="200" t="str">
        <f t="shared" si="21"/>
        <v>20196</v>
      </c>
      <c r="AE173" s="199" t="str">
        <f t="shared" si="19"/>
        <v>20196</v>
      </c>
      <c r="AF173" s="199">
        <f t="shared" si="17"/>
        <v>0</v>
      </c>
      <c r="AG173" s="199">
        <f t="shared" si="18"/>
        <v>0</v>
      </c>
      <c r="AH173" s="199">
        <f t="shared" si="20"/>
        <v>0</v>
      </c>
      <c r="AI173" s="201"/>
      <c r="AJ173" s="201"/>
      <c r="AK173" s="201"/>
      <c r="AL173" s="201"/>
      <c r="AM173" s="201"/>
      <c r="AN173" s="201"/>
      <c r="AO173" s="201" t="s">
        <v>61</v>
      </c>
      <c r="AP173" s="201" t="s">
        <v>88</v>
      </c>
    </row>
    <row r="174" spans="1:42">
      <c r="A174" s="193" t="s">
        <v>174</v>
      </c>
      <c r="B174" s="193" t="s">
        <v>61</v>
      </c>
      <c r="C174" s="193" t="s">
        <v>450</v>
      </c>
      <c r="D174" s="193" t="s">
        <v>210</v>
      </c>
      <c r="E174" s="193" t="s">
        <v>211</v>
      </c>
      <c r="F174" s="193"/>
      <c r="G174" s="193" t="s">
        <v>178</v>
      </c>
      <c r="H174" s="194">
        <v>43637.000011574077</v>
      </c>
      <c r="I174" s="194"/>
      <c r="J174" s="194">
        <v>43637.000011574077</v>
      </c>
      <c r="K174" s="194">
        <v>43637.000011574077</v>
      </c>
      <c r="L174" s="194">
        <v>43637.532141203701</v>
      </c>
      <c r="M174" s="193" t="s">
        <v>179</v>
      </c>
      <c r="N174" s="193"/>
      <c r="O174" s="195">
        <v>15</v>
      </c>
      <c r="P174" s="195"/>
      <c r="Q174" s="196"/>
      <c r="R174" s="193" t="s">
        <v>212</v>
      </c>
      <c r="S174" s="193"/>
      <c r="T174" s="193" t="s">
        <v>452</v>
      </c>
      <c r="U174" s="193" t="s">
        <v>195</v>
      </c>
      <c r="V174" s="193"/>
      <c r="W174" s="193"/>
      <c r="X174" s="193"/>
      <c r="Y174" s="194"/>
      <c r="Z174" s="194"/>
      <c r="AA174" s="197"/>
      <c r="AB174" s="198" t="str">
        <f t="shared" si="15"/>
        <v>20196</v>
      </c>
      <c r="AC174" s="199">
        <f t="shared" si="16"/>
        <v>0</v>
      </c>
      <c r="AD174" s="200" t="str">
        <f t="shared" si="21"/>
        <v>20196</v>
      </c>
      <c r="AE174" s="199" t="str">
        <f t="shared" si="19"/>
        <v>20196</v>
      </c>
      <c r="AF174" s="199">
        <f t="shared" si="17"/>
        <v>0</v>
      </c>
      <c r="AG174" s="199">
        <f t="shared" si="18"/>
        <v>0</v>
      </c>
      <c r="AH174" s="199">
        <f t="shared" si="20"/>
        <v>0</v>
      </c>
      <c r="AI174" s="201"/>
      <c r="AJ174" s="201"/>
      <c r="AK174" s="201"/>
      <c r="AL174" s="201"/>
      <c r="AM174" s="201"/>
      <c r="AN174" s="201"/>
      <c r="AO174" s="201" t="s">
        <v>61</v>
      </c>
      <c r="AP174" s="201" t="s">
        <v>88</v>
      </c>
    </row>
    <row r="175" spans="1:42">
      <c r="A175" s="193" t="s">
        <v>174</v>
      </c>
      <c r="B175" s="193" t="s">
        <v>49</v>
      </c>
      <c r="C175" s="193" t="s">
        <v>60</v>
      </c>
      <c r="D175" s="193" t="s">
        <v>453</v>
      </c>
      <c r="E175" s="193" t="s">
        <v>454</v>
      </c>
      <c r="F175" s="193"/>
      <c r="G175" s="193" t="s">
        <v>178</v>
      </c>
      <c r="H175" s="194">
        <v>43595.000011574077</v>
      </c>
      <c r="I175" s="194"/>
      <c r="J175" s="194">
        <v>43598.000011574077</v>
      </c>
      <c r="K175" s="194">
        <v>43598.000011574077</v>
      </c>
      <c r="L175" s="194"/>
      <c r="M175" s="193" t="s">
        <v>179</v>
      </c>
      <c r="N175" s="193" t="s">
        <v>230</v>
      </c>
      <c r="O175" s="195">
        <v>0</v>
      </c>
      <c r="P175" s="195"/>
      <c r="Q175" s="196"/>
      <c r="R175" s="193" t="s">
        <v>455</v>
      </c>
      <c r="S175" s="193"/>
      <c r="T175" s="193" t="s">
        <v>456</v>
      </c>
      <c r="U175" s="193" t="s">
        <v>182</v>
      </c>
      <c r="V175" s="193"/>
      <c r="W175" s="193"/>
      <c r="X175" s="193"/>
      <c r="Y175" s="194"/>
      <c r="Z175" s="194"/>
      <c r="AA175" s="197"/>
      <c r="AB175" s="198" t="str">
        <f t="shared" si="15"/>
        <v>20195</v>
      </c>
      <c r="AC175" s="199">
        <f t="shared" si="16"/>
        <v>0</v>
      </c>
      <c r="AD175" s="200" t="str">
        <f t="shared" si="21"/>
        <v>20195</v>
      </c>
      <c r="AE175" s="199">
        <f t="shared" si="19"/>
        <v>0</v>
      </c>
      <c r="AF175" s="199">
        <f t="shared" si="17"/>
        <v>0</v>
      </c>
      <c r="AG175" s="199">
        <f t="shared" si="18"/>
        <v>0</v>
      </c>
      <c r="AH175" s="199">
        <f t="shared" si="20"/>
        <v>0</v>
      </c>
      <c r="AI175" s="201"/>
      <c r="AJ175" s="201"/>
      <c r="AK175" s="201"/>
      <c r="AL175" s="201"/>
      <c r="AM175" s="201"/>
      <c r="AN175" s="201"/>
      <c r="AO175" s="201" t="s">
        <v>49</v>
      </c>
      <c r="AP175" s="201" t="s">
        <v>60</v>
      </c>
    </row>
    <row r="176" spans="1:42">
      <c r="A176" s="193" t="s">
        <v>174</v>
      </c>
      <c r="B176" s="193" t="s">
        <v>49</v>
      </c>
      <c r="C176" s="193" t="s">
        <v>60</v>
      </c>
      <c r="D176" s="193" t="s">
        <v>453</v>
      </c>
      <c r="E176" s="193" t="s">
        <v>457</v>
      </c>
      <c r="F176" s="193"/>
      <c r="G176" s="193" t="s">
        <v>178</v>
      </c>
      <c r="H176" s="194">
        <v>43595.000011574077</v>
      </c>
      <c r="I176" s="194"/>
      <c r="J176" s="194">
        <v>43598.000011574077</v>
      </c>
      <c r="K176" s="194">
        <v>43598.000011574077</v>
      </c>
      <c r="L176" s="194"/>
      <c r="M176" s="193" t="s">
        <v>179</v>
      </c>
      <c r="N176" s="193" t="s">
        <v>230</v>
      </c>
      <c r="O176" s="195">
        <v>0</v>
      </c>
      <c r="P176" s="195"/>
      <c r="Q176" s="196"/>
      <c r="R176" s="193" t="s">
        <v>455</v>
      </c>
      <c r="S176" s="193"/>
      <c r="T176" s="193" t="s">
        <v>458</v>
      </c>
      <c r="U176" s="193" t="s">
        <v>182</v>
      </c>
      <c r="V176" s="193"/>
      <c r="W176" s="193"/>
      <c r="X176" s="193"/>
      <c r="Y176" s="194"/>
      <c r="Z176" s="194"/>
      <c r="AA176" s="197"/>
      <c r="AB176" s="198" t="str">
        <f t="shared" si="15"/>
        <v>20195</v>
      </c>
      <c r="AC176" s="199">
        <f t="shared" si="16"/>
        <v>0</v>
      </c>
      <c r="AD176" s="200" t="str">
        <f t="shared" si="21"/>
        <v>20195</v>
      </c>
      <c r="AE176" s="199">
        <f t="shared" si="19"/>
        <v>0</v>
      </c>
      <c r="AF176" s="199">
        <f t="shared" si="17"/>
        <v>0</v>
      </c>
      <c r="AG176" s="199">
        <f t="shared" si="18"/>
        <v>0</v>
      </c>
      <c r="AH176" s="199">
        <f t="shared" si="20"/>
        <v>0</v>
      </c>
      <c r="AI176" s="201"/>
      <c r="AJ176" s="201"/>
      <c r="AK176" s="201"/>
      <c r="AL176" s="201"/>
      <c r="AM176" s="201"/>
      <c r="AN176" s="201"/>
      <c r="AO176" s="201" t="s">
        <v>49</v>
      </c>
      <c r="AP176" s="201" t="s">
        <v>60</v>
      </c>
    </row>
    <row r="177" spans="1:42">
      <c r="A177" s="193" t="s">
        <v>174</v>
      </c>
      <c r="B177" s="193" t="s">
        <v>50</v>
      </c>
      <c r="C177" s="193" t="s">
        <v>205</v>
      </c>
      <c r="D177" s="193" t="s">
        <v>459</v>
      </c>
      <c r="E177" s="193" t="s">
        <v>460</v>
      </c>
      <c r="F177" s="193"/>
      <c r="G177" s="193" t="s">
        <v>178</v>
      </c>
      <c r="H177" s="194">
        <v>43599.000011574077</v>
      </c>
      <c r="I177" s="194">
        <v>43605.700868055559</v>
      </c>
      <c r="J177" s="194"/>
      <c r="K177" s="194"/>
      <c r="L177" s="194"/>
      <c r="M177" s="193" t="s">
        <v>179</v>
      </c>
      <c r="N177" s="193"/>
      <c r="O177" s="195">
        <v>12</v>
      </c>
      <c r="P177" s="195"/>
      <c r="Q177" s="196"/>
      <c r="R177" s="193" t="s">
        <v>461</v>
      </c>
      <c r="S177" s="193"/>
      <c r="T177" s="193" t="s">
        <v>462</v>
      </c>
      <c r="U177" s="193" t="s">
        <v>324</v>
      </c>
      <c r="V177" s="193"/>
      <c r="W177" s="193"/>
      <c r="X177" s="193"/>
      <c r="Y177" s="194"/>
      <c r="Z177" s="194"/>
      <c r="AA177" s="197"/>
      <c r="AB177" s="198" t="str">
        <f t="shared" si="15"/>
        <v>20195</v>
      </c>
      <c r="AC177" s="199" t="str">
        <f t="shared" si="16"/>
        <v>20195</v>
      </c>
      <c r="AD177" s="200">
        <f t="shared" si="21"/>
        <v>0</v>
      </c>
      <c r="AE177" s="199">
        <f t="shared" si="19"/>
        <v>0</v>
      </c>
      <c r="AF177" s="199">
        <f t="shared" si="17"/>
        <v>0</v>
      </c>
      <c r="AG177" s="199">
        <f t="shared" si="18"/>
        <v>0</v>
      </c>
      <c r="AH177" s="199">
        <f t="shared" si="20"/>
        <v>0</v>
      </c>
      <c r="AI177" s="201"/>
      <c r="AJ177" s="201"/>
      <c r="AK177" s="201"/>
      <c r="AL177" s="201"/>
      <c r="AM177" s="201"/>
      <c r="AN177" s="201"/>
      <c r="AO177" s="201" t="s">
        <v>50</v>
      </c>
      <c r="AP177" s="201" t="s">
        <v>1</v>
      </c>
    </row>
    <row r="178" spans="1:42">
      <c r="A178" s="193" t="s">
        <v>174</v>
      </c>
      <c r="B178" s="193" t="s">
        <v>50</v>
      </c>
      <c r="C178" s="193" t="s">
        <v>205</v>
      </c>
      <c r="D178" s="193" t="s">
        <v>459</v>
      </c>
      <c r="E178" s="193" t="s">
        <v>463</v>
      </c>
      <c r="F178" s="193"/>
      <c r="G178" s="193" t="s">
        <v>178</v>
      </c>
      <c r="H178" s="194">
        <v>43599.000011574077</v>
      </c>
      <c r="I178" s="194">
        <v>43605.702337962961</v>
      </c>
      <c r="J178" s="194"/>
      <c r="K178" s="194"/>
      <c r="L178" s="194"/>
      <c r="M178" s="193" t="s">
        <v>179</v>
      </c>
      <c r="N178" s="193"/>
      <c r="O178" s="195">
        <v>12</v>
      </c>
      <c r="P178" s="195"/>
      <c r="Q178" s="196"/>
      <c r="R178" s="193" t="s">
        <v>461</v>
      </c>
      <c r="S178" s="193"/>
      <c r="T178" s="193" t="s">
        <v>464</v>
      </c>
      <c r="U178" s="193" t="s">
        <v>324</v>
      </c>
      <c r="V178" s="193"/>
      <c r="W178" s="193"/>
      <c r="X178" s="193"/>
      <c r="Y178" s="194"/>
      <c r="Z178" s="194"/>
      <c r="AA178" s="197"/>
      <c r="AB178" s="198" t="str">
        <f t="shared" si="15"/>
        <v>20195</v>
      </c>
      <c r="AC178" s="199" t="str">
        <f t="shared" si="16"/>
        <v>20195</v>
      </c>
      <c r="AD178" s="200">
        <f t="shared" si="21"/>
        <v>0</v>
      </c>
      <c r="AE178" s="199">
        <f t="shared" si="19"/>
        <v>0</v>
      </c>
      <c r="AF178" s="199">
        <f t="shared" si="17"/>
        <v>0</v>
      </c>
      <c r="AG178" s="199">
        <f t="shared" si="18"/>
        <v>0</v>
      </c>
      <c r="AH178" s="199">
        <f t="shared" si="20"/>
        <v>0</v>
      </c>
      <c r="AI178" s="201"/>
      <c r="AJ178" s="201"/>
      <c r="AK178" s="201"/>
      <c r="AL178" s="201"/>
      <c r="AM178" s="201"/>
      <c r="AN178" s="201"/>
      <c r="AO178" s="201" t="s">
        <v>50</v>
      </c>
      <c r="AP178" s="201" t="s">
        <v>1</v>
      </c>
    </row>
    <row r="179" spans="1:42">
      <c r="A179" s="193" t="s">
        <v>174</v>
      </c>
      <c r="B179" s="193" t="s">
        <v>50</v>
      </c>
      <c r="C179" s="193" t="s">
        <v>205</v>
      </c>
      <c r="D179" s="193" t="s">
        <v>459</v>
      </c>
      <c r="E179" s="193" t="s">
        <v>465</v>
      </c>
      <c r="F179" s="193"/>
      <c r="G179" s="193" t="s">
        <v>178</v>
      </c>
      <c r="H179" s="194">
        <v>43599.000011574077</v>
      </c>
      <c r="I179" s="194">
        <v>43605.702835648153</v>
      </c>
      <c r="J179" s="194"/>
      <c r="K179" s="194"/>
      <c r="L179" s="194"/>
      <c r="M179" s="193" t="s">
        <v>179</v>
      </c>
      <c r="N179" s="193"/>
      <c r="O179" s="195">
        <v>12</v>
      </c>
      <c r="P179" s="195"/>
      <c r="Q179" s="196"/>
      <c r="R179" s="193" t="s">
        <v>461</v>
      </c>
      <c r="S179" s="193"/>
      <c r="T179" s="193" t="s">
        <v>466</v>
      </c>
      <c r="U179" s="193" t="s">
        <v>324</v>
      </c>
      <c r="V179" s="193"/>
      <c r="W179" s="193"/>
      <c r="X179" s="193"/>
      <c r="Y179" s="194"/>
      <c r="Z179" s="194"/>
      <c r="AA179" s="197"/>
      <c r="AB179" s="198" t="str">
        <f t="shared" si="15"/>
        <v>20195</v>
      </c>
      <c r="AC179" s="199" t="str">
        <f t="shared" si="16"/>
        <v>20195</v>
      </c>
      <c r="AD179" s="200">
        <f t="shared" si="21"/>
        <v>0</v>
      </c>
      <c r="AE179" s="199">
        <f t="shared" si="19"/>
        <v>0</v>
      </c>
      <c r="AF179" s="199">
        <f t="shared" si="17"/>
        <v>0</v>
      </c>
      <c r="AG179" s="199">
        <f t="shared" si="18"/>
        <v>0</v>
      </c>
      <c r="AH179" s="199">
        <f t="shared" si="20"/>
        <v>0</v>
      </c>
      <c r="AI179" s="201"/>
      <c r="AJ179" s="201"/>
      <c r="AK179" s="201"/>
      <c r="AL179" s="201"/>
      <c r="AM179" s="201"/>
      <c r="AN179" s="201"/>
      <c r="AO179" s="201" t="s">
        <v>50</v>
      </c>
      <c r="AP179" s="201" t="s">
        <v>1</v>
      </c>
    </row>
    <row r="180" spans="1:42">
      <c r="A180" s="193" t="s">
        <v>174</v>
      </c>
      <c r="B180" s="193" t="s">
        <v>61</v>
      </c>
      <c r="C180" s="193" t="s">
        <v>450</v>
      </c>
      <c r="D180" s="193" t="s">
        <v>459</v>
      </c>
      <c r="E180" s="193" t="s">
        <v>467</v>
      </c>
      <c r="F180" s="193"/>
      <c r="G180" s="193" t="s">
        <v>178</v>
      </c>
      <c r="H180" s="194">
        <v>43599.000011574077</v>
      </c>
      <c r="I180" s="194"/>
      <c r="J180" s="194">
        <v>43606.000011574077</v>
      </c>
      <c r="K180" s="194">
        <v>43606.000011574077</v>
      </c>
      <c r="L180" s="194">
        <v>43606.407071759262</v>
      </c>
      <c r="M180" s="193" t="s">
        <v>179</v>
      </c>
      <c r="N180" s="193"/>
      <c r="O180" s="195">
        <v>15</v>
      </c>
      <c r="P180" s="195"/>
      <c r="Q180" s="196"/>
      <c r="R180" s="193" t="s">
        <v>461</v>
      </c>
      <c r="S180" s="193"/>
      <c r="T180" s="193" t="s">
        <v>468</v>
      </c>
      <c r="U180" s="193" t="s">
        <v>195</v>
      </c>
      <c r="V180" s="193"/>
      <c r="W180" s="193"/>
      <c r="X180" s="193"/>
      <c r="Y180" s="194"/>
      <c r="Z180" s="194"/>
      <c r="AA180" s="197"/>
      <c r="AB180" s="198" t="str">
        <f t="shared" si="15"/>
        <v>20195</v>
      </c>
      <c r="AC180" s="199">
        <f t="shared" si="16"/>
        <v>0</v>
      </c>
      <c r="AD180" s="200" t="str">
        <f t="shared" si="21"/>
        <v>20195</v>
      </c>
      <c r="AE180" s="199" t="str">
        <f t="shared" si="19"/>
        <v>20195</v>
      </c>
      <c r="AF180" s="199">
        <f t="shared" si="17"/>
        <v>0</v>
      </c>
      <c r="AG180" s="199">
        <f t="shared" si="18"/>
        <v>0</v>
      </c>
      <c r="AH180" s="199">
        <f t="shared" si="20"/>
        <v>0</v>
      </c>
      <c r="AI180" s="201"/>
      <c r="AJ180" s="201"/>
      <c r="AK180" s="201"/>
      <c r="AL180" s="201"/>
      <c r="AM180" s="201"/>
      <c r="AN180" s="201"/>
      <c r="AO180" s="201" t="s">
        <v>61</v>
      </c>
      <c r="AP180" s="201" t="s">
        <v>88</v>
      </c>
    </row>
    <row r="181" spans="1:42">
      <c r="A181" s="193" t="s">
        <v>174</v>
      </c>
      <c r="B181" s="193" t="s">
        <v>61</v>
      </c>
      <c r="C181" s="193" t="s">
        <v>450</v>
      </c>
      <c r="D181" s="193" t="s">
        <v>398</v>
      </c>
      <c r="E181" s="193" t="s">
        <v>399</v>
      </c>
      <c r="F181" s="193"/>
      <c r="G181" s="193" t="s">
        <v>178</v>
      </c>
      <c r="H181" s="194">
        <v>43551.000011574077</v>
      </c>
      <c r="I181" s="194"/>
      <c r="J181" s="194">
        <v>43551.000011574077</v>
      </c>
      <c r="K181" s="194">
        <v>43551.000011574077</v>
      </c>
      <c r="L181" s="194">
        <v>43628.435266203713</v>
      </c>
      <c r="M181" s="193" t="s">
        <v>179</v>
      </c>
      <c r="N181" s="193"/>
      <c r="O181" s="195">
        <v>15</v>
      </c>
      <c r="P181" s="195"/>
      <c r="Q181" s="196"/>
      <c r="R181" s="193" t="s">
        <v>400</v>
      </c>
      <c r="S181" s="193"/>
      <c r="T181" s="193" t="s">
        <v>469</v>
      </c>
      <c r="U181" s="193" t="s">
        <v>195</v>
      </c>
      <c r="V181" s="193"/>
      <c r="W181" s="193"/>
      <c r="X181" s="193"/>
      <c r="Y181" s="194"/>
      <c r="Z181" s="194"/>
      <c r="AA181" s="197"/>
      <c r="AB181" s="198" t="str">
        <f t="shared" si="15"/>
        <v>20193</v>
      </c>
      <c r="AC181" s="199">
        <f t="shared" si="16"/>
        <v>0</v>
      </c>
      <c r="AD181" s="200" t="str">
        <f t="shared" si="21"/>
        <v>20193</v>
      </c>
      <c r="AE181" s="199" t="str">
        <f t="shared" si="19"/>
        <v>20196</v>
      </c>
      <c r="AF181" s="199">
        <f t="shared" si="17"/>
        <v>0</v>
      </c>
      <c r="AG181" s="199">
        <f t="shared" si="18"/>
        <v>0</v>
      </c>
      <c r="AH181" s="199">
        <f t="shared" si="20"/>
        <v>0</v>
      </c>
      <c r="AI181" s="201"/>
      <c r="AJ181" s="201"/>
      <c r="AK181" s="201"/>
      <c r="AL181" s="201"/>
      <c r="AM181" s="201"/>
      <c r="AN181" s="201"/>
      <c r="AO181" s="201" t="s">
        <v>61</v>
      </c>
      <c r="AP181" s="201" t="s">
        <v>88</v>
      </c>
    </row>
    <row r="182" spans="1:42">
      <c r="A182" s="193" t="s">
        <v>174</v>
      </c>
      <c r="B182" s="193" t="s">
        <v>50</v>
      </c>
      <c r="C182" s="193" t="s">
        <v>205</v>
      </c>
      <c r="D182" s="193" t="s">
        <v>459</v>
      </c>
      <c r="E182" s="193" t="s">
        <v>467</v>
      </c>
      <c r="F182" s="193"/>
      <c r="G182" s="193" t="s">
        <v>178</v>
      </c>
      <c r="H182" s="194">
        <v>43599.000011574077</v>
      </c>
      <c r="I182" s="194"/>
      <c r="J182" s="194">
        <v>43599.000011574077</v>
      </c>
      <c r="K182" s="194">
        <v>43599.000011574077</v>
      </c>
      <c r="L182" s="194">
        <v>43599.816701388889</v>
      </c>
      <c r="M182" s="193" t="s">
        <v>179</v>
      </c>
      <c r="N182" s="193"/>
      <c r="O182" s="195">
        <v>12</v>
      </c>
      <c r="P182" s="195"/>
      <c r="Q182" s="196"/>
      <c r="R182" s="193" t="s">
        <v>461</v>
      </c>
      <c r="S182" s="193"/>
      <c r="T182" s="193" t="s">
        <v>470</v>
      </c>
      <c r="U182" s="193" t="s">
        <v>195</v>
      </c>
      <c r="V182" s="193" t="s">
        <v>471</v>
      </c>
      <c r="W182" s="193" t="s">
        <v>472</v>
      </c>
      <c r="X182" s="193"/>
      <c r="Y182" s="194">
        <v>43611.000011574077</v>
      </c>
      <c r="Z182" s="194">
        <v>43611.047060185178</v>
      </c>
      <c r="AA182" s="197">
        <v>43611.000011574077</v>
      </c>
      <c r="AB182" s="198">
        <f t="shared" si="15"/>
        <v>0</v>
      </c>
      <c r="AC182" s="199">
        <f t="shared" si="16"/>
        <v>0</v>
      </c>
      <c r="AD182" s="200">
        <f t="shared" si="21"/>
        <v>0</v>
      </c>
      <c r="AE182" s="199" t="str">
        <f t="shared" si="19"/>
        <v>20195</v>
      </c>
      <c r="AF182" s="199" t="str">
        <f t="shared" si="17"/>
        <v>20195</v>
      </c>
      <c r="AG182" s="199">
        <f t="shared" si="18"/>
        <v>0</v>
      </c>
      <c r="AH182" s="199" t="str">
        <f t="shared" si="20"/>
        <v>20195</v>
      </c>
      <c r="AI182" s="201"/>
      <c r="AJ182" s="201"/>
      <c r="AK182" s="201"/>
      <c r="AL182" s="201"/>
      <c r="AM182" s="201"/>
      <c r="AN182" s="201"/>
      <c r="AO182" s="201" t="s">
        <v>50</v>
      </c>
      <c r="AP182" s="201" t="s">
        <v>1</v>
      </c>
    </row>
    <row r="183" spans="1:42">
      <c r="A183" s="193" t="s">
        <v>174</v>
      </c>
      <c r="B183" s="193" t="s">
        <v>61</v>
      </c>
      <c r="C183" s="193" t="s">
        <v>450</v>
      </c>
      <c r="D183" s="193" t="s">
        <v>210</v>
      </c>
      <c r="E183" s="193" t="s">
        <v>211</v>
      </c>
      <c r="F183" s="193"/>
      <c r="G183" s="193" t="s">
        <v>178</v>
      </c>
      <c r="H183" s="194">
        <v>43599.000011574077</v>
      </c>
      <c r="I183" s="194"/>
      <c r="J183" s="194">
        <v>43599.000011574077</v>
      </c>
      <c r="K183" s="194">
        <v>43599.000011574077</v>
      </c>
      <c r="L183" s="194">
        <v>43599.711458333331</v>
      </c>
      <c r="M183" s="193" t="s">
        <v>179</v>
      </c>
      <c r="N183" s="193"/>
      <c r="O183" s="195">
        <v>15</v>
      </c>
      <c r="P183" s="195"/>
      <c r="Q183" s="196"/>
      <c r="R183" s="193" t="s">
        <v>212</v>
      </c>
      <c r="S183" s="193"/>
      <c r="T183" s="193" t="s">
        <v>473</v>
      </c>
      <c r="U183" s="193" t="s">
        <v>195</v>
      </c>
      <c r="V183" s="193"/>
      <c r="W183" s="193"/>
      <c r="X183" s="193"/>
      <c r="Y183" s="194"/>
      <c r="Z183" s="194"/>
      <c r="AA183" s="197"/>
      <c r="AB183" s="198" t="str">
        <f t="shared" si="15"/>
        <v>20195</v>
      </c>
      <c r="AC183" s="199">
        <f t="shared" si="16"/>
        <v>0</v>
      </c>
      <c r="AD183" s="200" t="str">
        <f t="shared" si="21"/>
        <v>20195</v>
      </c>
      <c r="AE183" s="199" t="str">
        <f t="shared" si="19"/>
        <v>20195</v>
      </c>
      <c r="AF183" s="199">
        <f t="shared" si="17"/>
        <v>0</v>
      </c>
      <c r="AG183" s="199">
        <f t="shared" si="18"/>
        <v>0</v>
      </c>
      <c r="AH183" s="199">
        <f t="shared" si="20"/>
        <v>0</v>
      </c>
      <c r="AI183" s="201"/>
      <c r="AJ183" s="201"/>
      <c r="AK183" s="201"/>
      <c r="AL183" s="201"/>
      <c r="AM183" s="201"/>
      <c r="AN183" s="201"/>
      <c r="AO183" s="201" t="s">
        <v>61</v>
      </c>
      <c r="AP183" s="201" t="s">
        <v>88</v>
      </c>
    </row>
    <row r="184" spans="1:42">
      <c r="A184" s="193" t="s">
        <v>174</v>
      </c>
      <c r="B184" s="193" t="s">
        <v>54</v>
      </c>
      <c r="C184" s="193" t="s">
        <v>175</v>
      </c>
      <c r="D184" s="193" t="s">
        <v>210</v>
      </c>
      <c r="E184" s="193" t="s">
        <v>211</v>
      </c>
      <c r="F184" s="193"/>
      <c r="G184" s="193" t="s">
        <v>178</v>
      </c>
      <c r="H184" s="194">
        <v>43599.000011574077</v>
      </c>
      <c r="I184" s="194"/>
      <c r="J184" s="194">
        <v>43599.000011574077</v>
      </c>
      <c r="K184" s="194">
        <v>43599.000011574077</v>
      </c>
      <c r="L184" s="194">
        <v>43599.711041666669</v>
      </c>
      <c r="M184" s="193" t="s">
        <v>179</v>
      </c>
      <c r="N184" s="193"/>
      <c r="O184" s="195">
        <v>3</v>
      </c>
      <c r="P184" s="195"/>
      <c r="Q184" s="196"/>
      <c r="R184" s="193" t="s">
        <v>212</v>
      </c>
      <c r="S184" s="193"/>
      <c r="T184" s="193" t="s">
        <v>474</v>
      </c>
      <c r="U184" s="193" t="s">
        <v>195</v>
      </c>
      <c r="V184" s="193"/>
      <c r="W184" s="193"/>
      <c r="X184" s="193"/>
      <c r="Y184" s="194"/>
      <c r="Z184" s="194"/>
      <c r="AA184" s="197"/>
      <c r="AB184" s="198" t="str">
        <f t="shared" si="15"/>
        <v>20195</v>
      </c>
      <c r="AC184" s="199">
        <f t="shared" si="16"/>
        <v>0</v>
      </c>
      <c r="AD184" s="200" t="str">
        <f t="shared" si="21"/>
        <v>20195</v>
      </c>
      <c r="AE184" s="199" t="str">
        <f t="shared" si="19"/>
        <v>20195</v>
      </c>
      <c r="AF184" s="199">
        <f t="shared" si="17"/>
        <v>0</v>
      </c>
      <c r="AG184" s="199">
        <f t="shared" si="18"/>
        <v>0</v>
      </c>
      <c r="AH184" s="199">
        <f t="shared" si="20"/>
        <v>0</v>
      </c>
      <c r="AI184" s="201"/>
      <c r="AJ184" s="201"/>
      <c r="AK184" s="201"/>
      <c r="AL184" s="201"/>
      <c r="AM184" s="201"/>
      <c r="AN184" s="201"/>
      <c r="AO184" s="201" t="s">
        <v>54</v>
      </c>
      <c r="AP184" s="201" t="s">
        <v>88</v>
      </c>
    </row>
    <row r="185" spans="1:42">
      <c r="A185" s="193" t="s">
        <v>174</v>
      </c>
      <c r="B185" s="193" t="s">
        <v>61</v>
      </c>
      <c r="C185" s="193" t="s">
        <v>450</v>
      </c>
      <c r="D185" s="193" t="s">
        <v>210</v>
      </c>
      <c r="E185" s="193" t="s">
        <v>211</v>
      </c>
      <c r="F185" s="193"/>
      <c r="G185" s="193" t="s">
        <v>178</v>
      </c>
      <c r="H185" s="194">
        <v>43599.000011574077</v>
      </c>
      <c r="I185" s="194"/>
      <c r="J185" s="194">
        <v>43599.000011574077</v>
      </c>
      <c r="K185" s="194">
        <v>43599.000011574077</v>
      </c>
      <c r="L185" s="194">
        <v>43599.710092592592</v>
      </c>
      <c r="M185" s="193" t="s">
        <v>179</v>
      </c>
      <c r="N185" s="193"/>
      <c r="O185" s="195">
        <v>15</v>
      </c>
      <c r="P185" s="195"/>
      <c r="Q185" s="196"/>
      <c r="R185" s="193" t="s">
        <v>212</v>
      </c>
      <c r="S185" s="193"/>
      <c r="T185" s="193" t="s">
        <v>475</v>
      </c>
      <c r="U185" s="193" t="s">
        <v>195</v>
      </c>
      <c r="V185" s="193"/>
      <c r="W185" s="193"/>
      <c r="X185" s="193"/>
      <c r="Y185" s="194"/>
      <c r="Z185" s="194"/>
      <c r="AA185" s="197"/>
      <c r="AB185" s="198" t="str">
        <f t="shared" si="15"/>
        <v>20195</v>
      </c>
      <c r="AC185" s="199">
        <f t="shared" si="16"/>
        <v>0</v>
      </c>
      <c r="AD185" s="200" t="str">
        <f t="shared" si="21"/>
        <v>20195</v>
      </c>
      <c r="AE185" s="199" t="str">
        <f t="shared" si="19"/>
        <v>20195</v>
      </c>
      <c r="AF185" s="199">
        <f t="shared" si="17"/>
        <v>0</v>
      </c>
      <c r="AG185" s="199">
        <f t="shared" si="18"/>
        <v>0</v>
      </c>
      <c r="AH185" s="199">
        <f t="shared" si="20"/>
        <v>0</v>
      </c>
      <c r="AI185" s="201"/>
      <c r="AJ185" s="201"/>
      <c r="AK185" s="201"/>
      <c r="AL185" s="201"/>
      <c r="AM185" s="201"/>
      <c r="AN185" s="201"/>
      <c r="AO185" s="201" t="s">
        <v>61</v>
      </c>
      <c r="AP185" s="201" t="s">
        <v>88</v>
      </c>
    </row>
    <row r="186" spans="1:42">
      <c r="A186" s="193" t="s">
        <v>174</v>
      </c>
      <c r="B186" s="193" t="s">
        <v>61</v>
      </c>
      <c r="C186" s="193" t="s">
        <v>450</v>
      </c>
      <c r="D186" s="193" t="s">
        <v>476</v>
      </c>
      <c r="E186" s="193" t="s">
        <v>477</v>
      </c>
      <c r="F186" s="193"/>
      <c r="G186" s="193" t="s">
        <v>178</v>
      </c>
      <c r="H186" s="194">
        <v>43601.000011574077</v>
      </c>
      <c r="I186" s="194"/>
      <c r="J186" s="194">
        <v>43601.000011574077</v>
      </c>
      <c r="K186" s="194">
        <v>43601.000011574077</v>
      </c>
      <c r="L186" s="194">
        <v>43739.604351851849</v>
      </c>
      <c r="M186" s="193" t="s">
        <v>179</v>
      </c>
      <c r="N186" s="193"/>
      <c r="O186" s="195">
        <v>0</v>
      </c>
      <c r="P186" s="195"/>
      <c r="Q186" s="196"/>
      <c r="R186" s="193" t="s">
        <v>478</v>
      </c>
      <c r="S186" s="193"/>
      <c r="T186" s="193" t="s">
        <v>479</v>
      </c>
      <c r="U186" s="193" t="s">
        <v>195</v>
      </c>
      <c r="V186" s="193"/>
      <c r="W186" s="193"/>
      <c r="X186" s="193"/>
      <c r="Y186" s="194"/>
      <c r="Z186" s="194"/>
      <c r="AA186" s="197"/>
      <c r="AB186" s="198" t="str">
        <f t="shared" si="15"/>
        <v>20195</v>
      </c>
      <c r="AC186" s="199">
        <f t="shared" si="16"/>
        <v>0</v>
      </c>
      <c r="AD186" s="200" t="str">
        <f t="shared" si="21"/>
        <v>20195</v>
      </c>
      <c r="AE186" s="199" t="str">
        <f t="shared" si="19"/>
        <v>201910</v>
      </c>
      <c r="AF186" s="199">
        <f t="shared" si="17"/>
        <v>0</v>
      </c>
      <c r="AG186" s="199">
        <f t="shared" si="18"/>
        <v>0</v>
      </c>
      <c r="AH186" s="199">
        <f t="shared" si="20"/>
        <v>0</v>
      </c>
      <c r="AI186" s="201"/>
      <c r="AJ186" s="201"/>
      <c r="AK186" s="201"/>
      <c r="AL186" s="201"/>
      <c r="AM186" s="201"/>
      <c r="AN186" s="201"/>
      <c r="AO186" s="201" t="s">
        <v>61</v>
      </c>
      <c r="AP186" s="201" t="s">
        <v>88</v>
      </c>
    </row>
    <row r="187" spans="1:42">
      <c r="A187" s="193" t="s">
        <v>174</v>
      </c>
      <c r="B187" s="193" t="s">
        <v>50</v>
      </c>
      <c r="C187" s="193" t="s">
        <v>205</v>
      </c>
      <c r="D187" s="193" t="s">
        <v>480</v>
      </c>
      <c r="E187" s="193" t="s">
        <v>481</v>
      </c>
      <c r="F187" s="193"/>
      <c r="G187" s="193" t="s">
        <v>178</v>
      </c>
      <c r="H187" s="194">
        <v>43608.000011574077</v>
      </c>
      <c r="I187" s="194"/>
      <c r="J187" s="194">
        <v>43608.000011574077</v>
      </c>
      <c r="K187" s="194">
        <v>43608.000011574077</v>
      </c>
      <c r="L187" s="194"/>
      <c r="M187" s="193" t="s">
        <v>187</v>
      </c>
      <c r="N187" s="193" t="s">
        <v>480</v>
      </c>
      <c r="O187" s="195">
        <v>0</v>
      </c>
      <c r="P187" s="195"/>
      <c r="Q187" s="196"/>
      <c r="R187" s="193" t="s">
        <v>482</v>
      </c>
      <c r="S187" s="193"/>
      <c r="T187" s="193" t="s">
        <v>483</v>
      </c>
      <c r="U187" s="193" t="s">
        <v>182</v>
      </c>
      <c r="V187" s="193"/>
      <c r="W187" s="193"/>
      <c r="X187" s="193"/>
      <c r="Y187" s="194"/>
      <c r="Z187" s="194"/>
      <c r="AA187" s="197"/>
      <c r="AB187" s="198" t="str">
        <f t="shared" si="15"/>
        <v>20195</v>
      </c>
      <c r="AC187" s="199">
        <f t="shared" si="16"/>
        <v>0</v>
      </c>
      <c r="AD187" s="200" t="str">
        <f t="shared" si="21"/>
        <v>20195</v>
      </c>
      <c r="AE187" s="199">
        <f t="shared" si="19"/>
        <v>0</v>
      </c>
      <c r="AF187" s="199">
        <f t="shared" si="17"/>
        <v>0</v>
      </c>
      <c r="AG187" s="199">
        <f t="shared" si="18"/>
        <v>0</v>
      </c>
      <c r="AH187" s="199">
        <f t="shared" si="20"/>
        <v>0</v>
      </c>
      <c r="AI187" s="201"/>
      <c r="AJ187" s="201"/>
      <c r="AK187" s="201"/>
      <c r="AL187" s="201"/>
      <c r="AM187" s="201"/>
      <c r="AN187" s="201"/>
      <c r="AO187" s="201" t="s">
        <v>50</v>
      </c>
      <c r="AP187" s="201" t="s">
        <v>1</v>
      </c>
    </row>
    <row r="188" spans="1:42">
      <c r="A188" s="193" t="s">
        <v>174</v>
      </c>
      <c r="B188" s="193" t="s">
        <v>50</v>
      </c>
      <c r="C188" s="193" t="s">
        <v>205</v>
      </c>
      <c r="D188" s="193" t="s">
        <v>459</v>
      </c>
      <c r="E188" s="193" t="s">
        <v>467</v>
      </c>
      <c r="F188" s="193"/>
      <c r="G188" s="193" t="s">
        <v>178</v>
      </c>
      <c r="H188" s="194">
        <v>43611.000011574077</v>
      </c>
      <c r="I188" s="194"/>
      <c r="J188" s="194">
        <v>43611.000011574077</v>
      </c>
      <c r="K188" s="194">
        <v>43611.000011574077</v>
      </c>
      <c r="L188" s="194">
        <v>43790.329351851848</v>
      </c>
      <c r="M188" s="193" t="s">
        <v>179</v>
      </c>
      <c r="N188" s="193"/>
      <c r="O188" s="195">
        <v>12</v>
      </c>
      <c r="P188" s="195"/>
      <c r="Q188" s="196"/>
      <c r="R188" s="193" t="s">
        <v>461</v>
      </c>
      <c r="S188" s="193"/>
      <c r="T188" s="193" t="s">
        <v>484</v>
      </c>
      <c r="U188" s="193" t="s">
        <v>195</v>
      </c>
      <c r="V188" s="193"/>
      <c r="W188" s="193"/>
      <c r="X188" s="193"/>
      <c r="Y188" s="194"/>
      <c r="Z188" s="194"/>
      <c r="AA188" s="197"/>
      <c r="AB188" s="198" t="str">
        <f t="shared" si="15"/>
        <v>20195</v>
      </c>
      <c r="AC188" s="199">
        <f t="shared" si="16"/>
        <v>0</v>
      </c>
      <c r="AD188" s="200" t="str">
        <f t="shared" si="21"/>
        <v>20195</v>
      </c>
      <c r="AE188" s="199" t="str">
        <f t="shared" si="19"/>
        <v>201911</v>
      </c>
      <c r="AF188" s="199">
        <f t="shared" si="17"/>
        <v>0</v>
      </c>
      <c r="AG188" s="199">
        <f t="shared" si="18"/>
        <v>0</v>
      </c>
      <c r="AH188" s="199">
        <f t="shared" si="20"/>
        <v>0</v>
      </c>
      <c r="AI188" s="201"/>
      <c r="AJ188" s="201"/>
      <c r="AK188" s="201"/>
      <c r="AL188" s="201"/>
      <c r="AM188" s="201"/>
      <c r="AN188" s="201"/>
      <c r="AO188" s="201" t="s">
        <v>50</v>
      </c>
      <c r="AP188" s="201" t="s">
        <v>1</v>
      </c>
    </row>
    <row r="189" spans="1:42">
      <c r="A189" s="193" t="s">
        <v>174</v>
      </c>
      <c r="B189" s="193" t="s">
        <v>61</v>
      </c>
      <c r="C189" s="193" t="s">
        <v>450</v>
      </c>
      <c r="D189" s="193" t="s">
        <v>210</v>
      </c>
      <c r="E189" s="193" t="s">
        <v>211</v>
      </c>
      <c r="F189" s="193"/>
      <c r="G189" s="193" t="s">
        <v>178</v>
      </c>
      <c r="H189" s="194">
        <v>43611.000011574077</v>
      </c>
      <c r="I189" s="194"/>
      <c r="J189" s="194">
        <v>43611.000011574077</v>
      </c>
      <c r="K189" s="194">
        <v>43611.000011574077</v>
      </c>
      <c r="L189" s="194">
        <v>43610.981435185182</v>
      </c>
      <c r="M189" s="193" t="s">
        <v>179</v>
      </c>
      <c r="N189" s="193"/>
      <c r="O189" s="195">
        <v>15</v>
      </c>
      <c r="P189" s="195"/>
      <c r="Q189" s="196"/>
      <c r="R189" s="193" t="s">
        <v>212</v>
      </c>
      <c r="S189" s="193"/>
      <c r="T189" s="193" t="s">
        <v>485</v>
      </c>
      <c r="U189" s="193" t="s">
        <v>195</v>
      </c>
      <c r="V189" s="193"/>
      <c r="W189" s="193"/>
      <c r="X189" s="193"/>
      <c r="Y189" s="194"/>
      <c r="Z189" s="194"/>
      <c r="AA189" s="197"/>
      <c r="AB189" s="198" t="str">
        <f t="shared" si="15"/>
        <v>20195</v>
      </c>
      <c r="AC189" s="199">
        <f t="shared" si="16"/>
        <v>0</v>
      </c>
      <c r="AD189" s="200" t="str">
        <f t="shared" si="21"/>
        <v>20195</v>
      </c>
      <c r="AE189" s="199" t="str">
        <f t="shared" si="19"/>
        <v>20195</v>
      </c>
      <c r="AF189" s="199">
        <f t="shared" si="17"/>
        <v>0</v>
      </c>
      <c r="AG189" s="199">
        <f t="shared" si="18"/>
        <v>0</v>
      </c>
      <c r="AH189" s="199">
        <f t="shared" si="20"/>
        <v>0</v>
      </c>
      <c r="AI189" s="201"/>
      <c r="AJ189" s="201"/>
      <c r="AK189" s="201"/>
      <c r="AL189" s="201"/>
      <c r="AM189" s="201"/>
      <c r="AN189" s="201"/>
      <c r="AO189" s="201" t="s">
        <v>61</v>
      </c>
      <c r="AP189" s="201" t="s">
        <v>88</v>
      </c>
    </row>
    <row r="190" spans="1:42">
      <c r="A190" s="193" t="s">
        <v>174</v>
      </c>
      <c r="B190" s="193" t="s">
        <v>54</v>
      </c>
      <c r="C190" s="193" t="s">
        <v>175</v>
      </c>
      <c r="D190" s="193" t="s">
        <v>210</v>
      </c>
      <c r="E190" s="193" t="s">
        <v>211</v>
      </c>
      <c r="F190" s="193"/>
      <c r="G190" s="193" t="s">
        <v>178</v>
      </c>
      <c r="H190" s="194">
        <v>43611.000011574077</v>
      </c>
      <c r="I190" s="194"/>
      <c r="J190" s="194">
        <v>43611.000011574077</v>
      </c>
      <c r="K190" s="194">
        <v>43611.000011574077</v>
      </c>
      <c r="L190" s="194">
        <v>43610.982685185183</v>
      </c>
      <c r="M190" s="193" t="s">
        <v>179</v>
      </c>
      <c r="N190" s="193"/>
      <c r="O190" s="195">
        <v>3</v>
      </c>
      <c r="P190" s="195"/>
      <c r="Q190" s="196"/>
      <c r="R190" s="193" t="s">
        <v>212</v>
      </c>
      <c r="S190" s="193"/>
      <c r="T190" s="193" t="s">
        <v>486</v>
      </c>
      <c r="U190" s="193" t="s">
        <v>195</v>
      </c>
      <c r="V190" s="193"/>
      <c r="W190" s="193"/>
      <c r="X190" s="193"/>
      <c r="Y190" s="194"/>
      <c r="Z190" s="194"/>
      <c r="AA190" s="197"/>
      <c r="AB190" s="198" t="str">
        <f t="shared" si="15"/>
        <v>20195</v>
      </c>
      <c r="AC190" s="199">
        <f t="shared" si="16"/>
        <v>0</v>
      </c>
      <c r="AD190" s="200" t="str">
        <f t="shared" si="21"/>
        <v>20195</v>
      </c>
      <c r="AE190" s="199" t="str">
        <f t="shared" si="19"/>
        <v>20195</v>
      </c>
      <c r="AF190" s="199">
        <f t="shared" si="17"/>
        <v>0</v>
      </c>
      <c r="AG190" s="199">
        <f t="shared" si="18"/>
        <v>0</v>
      </c>
      <c r="AH190" s="199">
        <f t="shared" si="20"/>
        <v>0</v>
      </c>
      <c r="AI190" s="201"/>
      <c r="AJ190" s="201"/>
      <c r="AK190" s="201"/>
      <c r="AL190" s="201"/>
      <c r="AM190" s="201"/>
      <c r="AN190" s="201"/>
      <c r="AO190" s="201" t="s">
        <v>54</v>
      </c>
      <c r="AP190" s="201" t="s">
        <v>88</v>
      </c>
    </row>
    <row r="191" spans="1:42">
      <c r="A191" s="193" t="s">
        <v>174</v>
      </c>
      <c r="B191" s="193" t="s">
        <v>61</v>
      </c>
      <c r="C191" s="193" t="s">
        <v>450</v>
      </c>
      <c r="D191" s="193" t="s">
        <v>487</v>
      </c>
      <c r="E191" s="193" t="s">
        <v>488</v>
      </c>
      <c r="F191" s="193"/>
      <c r="G191" s="193" t="s">
        <v>197</v>
      </c>
      <c r="H191" s="194">
        <v>43611.000011574077</v>
      </c>
      <c r="I191" s="194"/>
      <c r="J191" s="194">
        <v>43611.000011574077</v>
      </c>
      <c r="K191" s="194">
        <v>43611.000011574077</v>
      </c>
      <c r="L191" s="194">
        <v>43627.331018518518</v>
      </c>
      <c r="M191" s="193" t="s">
        <v>179</v>
      </c>
      <c r="N191" s="193" t="s">
        <v>230</v>
      </c>
      <c r="O191" s="195">
        <v>15</v>
      </c>
      <c r="P191" s="195"/>
      <c r="Q191" s="196"/>
      <c r="R191" s="193" t="s">
        <v>489</v>
      </c>
      <c r="S191" s="193"/>
      <c r="T191" s="193" t="s">
        <v>490</v>
      </c>
      <c r="U191" s="193" t="s">
        <v>195</v>
      </c>
      <c r="V191" s="193"/>
      <c r="W191" s="193"/>
      <c r="X191" s="193"/>
      <c r="Y191" s="194"/>
      <c r="Z191" s="194"/>
      <c r="AA191" s="197"/>
      <c r="AB191" s="198" t="str">
        <f t="shared" si="15"/>
        <v>20195</v>
      </c>
      <c r="AC191" s="199">
        <f t="shared" si="16"/>
        <v>0</v>
      </c>
      <c r="AD191" s="200" t="str">
        <f t="shared" si="21"/>
        <v>20195</v>
      </c>
      <c r="AE191" s="199" t="str">
        <f t="shared" si="19"/>
        <v>20196</v>
      </c>
      <c r="AF191" s="199">
        <f t="shared" si="17"/>
        <v>0</v>
      </c>
      <c r="AG191" s="199">
        <f t="shared" si="18"/>
        <v>0</v>
      </c>
      <c r="AH191" s="199">
        <f t="shared" si="20"/>
        <v>0</v>
      </c>
      <c r="AI191" s="201"/>
      <c r="AJ191" s="201"/>
      <c r="AK191" s="201"/>
      <c r="AL191" s="201"/>
      <c r="AM191" s="201"/>
      <c r="AN191" s="201"/>
      <c r="AO191" s="201" t="s">
        <v>61</v>
      </c>
      <c r="AP191" s="201" t="s">
        <v>88</v>
      </c>
    </row>
    <row r="192" spans="1:42">
      <c r="A192" s="193" t="s">
        <v>174</v>
      </c>
      <c r="B192" s="193" t="s">
        <v>48</v>
      </c>
      <c r="C192" s="193" t="s">
        <v>55</v>
      </c>
      <c r="D192" s="193" t="s">
        <v>487</v>
      </c>
      <c r="E192" s="193" t="s">
        <v>488</v>
      </c>
      <c r="F192" s="193"/>
      <c r="G192" s="193" t="s">
        <v>178</v>
      </c>
      <c r="H192" s="194">
        <v>43611.000011574077</v>
      </c>
      <c r="I192" s="194">
        <v>43613.708611111113</v>
      </c>
      <c r="J192" s="194"/>
      <c r="K192" s="194"/>
      <c r="L192" s="194"/>
      <c r="M192" s="193" t="s">
        <v>179</v>
      </c>
      <c r="N192" s="193" t="s">
        <v>230</v>
      </c>
      <c r="O192" s="195">
        <v>80</v>
      </c>
      <c r="P192" s="195"/>
      <c r="Q192" s="196"/>
      <c r="R192" s="193" t="s">
        <v>489</v>
      </c>
      <c r="S192" s="193"/>
      <c r="T192" s="193" t="s">
        <v>491</v>
      </c>
      <c r="U192" s="193" t="s">
        <v>324</v>
      </c>
      <c r="V192" s="193"/>
      <c r="W192" s="193"/>
      <c r="X192" s="193"/>
      <c r="Y192" s="194"/>
      <c r="Z192" s="194"/>
      <c r="AA192" s="197"/>
      <c r="AB192" s="198" t="str">
        <f t="shared" si="15"/>
        <v>20195</v>
      </c>
      <c r="AC192" s="199" t="str">
        <f t="shared" si="16"/>
        <v>20195</v>
      </c>
      <c r="AD192" s="200">
        <f t="shared" si="21"/>
        <v>0</v>
      </c>
      <c r="AE192" s="199">
        <f t="shared" si="19"/>
        <v>0</v>
      </c>
      <c r="AF192" s="199">
        <f t="shared" si="17"/>
        <v>0</v>
      </c>
      <c r="AG192" s="199">
        <f t="shared" si="18"/>
        <v>0</v>
      </c>
      <c r="AH192" s="199">
        <f t="shared" si="20"/>
        <v>0</v>
      </c>
      <c r="AI192" s="201"/>
      <c r="AJ192" s="201"/>
      <c r="AK192" s="201"/>
      <c r="AL192" s="201"/>
      <c r="AM192" s="201"/>
      <c r="AN192" s="201"/>
      <c r="AO192" s="201" t="s">
        <v>48</v>
      </c>
      <c r="AP192" s="201" t="s">
        <v>55</v>
      </c>
    </row>
    <row r="193" spans="1:42">
      <c r="A193" s="193" t="s">
        <v>174</v>
      </c>
      <c r="B193" s="193" t="s">
        <v>48</v>
      </c>
      <c r="C193" s="193" t="s">
        <v>56</v>
      </c>
      <c r="D193" s="193" t="s">
        <v>487</v>
      </c>
      <c r="E193" s="193" t="s">
        <v>492</v>
      </c>
      <c r="F193" s="193"/>
      <c r="G193" s="193" t="s">
        <v>178</v>
      </c>
      <c r="H193" s="194">
        <v>43611.000011574077</v>
      </c>
      <c r="I193" s="194">
        <v>43613.708969907413</v>
      </c>
      <c r="J193" s="194"/>
      <c r="K193" s="194"/>
      <c r="L193" s="194"/>
      <c r="M193" s="193" t="s">
        <v>179</v>
      </c>
      <c r="N193" s="193" t="s">
        <v>230</v>
      </c>
      <c r="O193" s="195">
        <v>100</v>
      </c>
      <c r="P193" s="195"/>
      <c r="Q193" s="196"/>
      <c r="R193" s="193" t="s">
        <v>489</v>
      </c>
      <c r="S193" s="193"/>
      <c r="T193" s="193" t="s">
        <v>493</v>
      </c>
      <c r="U193" s="193" t="s">
        <v>324</v>
      </c>
      <c r="V193" s="193"/>
      <c r="W193" s="193"/>
      <c r="X193" s="193"/>
      <c r="Y193" s="194"/>
      <c r="Z193" s="194"/>
      <c r="AA193" s="197"/>
      <c r="AB193" s="198" t="str">
        <f t="shared" si="15"/>
        <v>20195</v>
      </c>
      <c r="AC193" s="199" t="str">
        <f t="shared" si="16"/>
        <v>20195</v>
      </c>
      <c r="AD193" s="200">
        <f t="shared" si="21"/>
        <v>0</v>
      </c>
      <c r="AE193" s="199">
        <f t="shared" si="19"/>
        <v>0</v>
      </c>
      <c r="AF193" s="199">
        <f t="shared" si="17"/>
        <v>0</v>
      </c>
      <c r="AG193" s="199">
        <f t="shared" si="18"/>
        <v>0</v>
      </c>
      <c r="AH193" s="199">
        <f t="shared" si="20"/>
        <v>0</v>
      </c>
      <c r="AI193" s="201"/>
      <c r="AJ193" s="201"/>
      <c r="AK193" s="201"/>
      <c r="AL193" s="201"/>
      <c r="AM193" s="201"/>
      <c r="AN193" s="201"/>
      <c r="AO193" s="201" t="s">
        <v>48</v>
      </c>
      <c r="AP193" s="201" t="s">
        <v>56</v>
      </c>
    </row>
    <row r="194" spans="1:42">
      <c r="A194" s="193" t="s">
        <v>174</v>
      </c>
      <c r="B194" s="193" t="s">
        <v>50</v>
      </c>
      <c r="C194" s="193" t="s">
        <v>205</v>
      </c>
      <c r="D194" s="193" t="s">
        <v>494</v>
      </c>
      <c r="E194" s="193" t="s">
        <v>495</v>
      </c>
      <c r="F194" s="193"/>
      <c r="G194" s="193" t="s">
        <v>178</v>
      </c>
      <c r="H194" s="194">
        <v>43611.000011574077</v>
      </c>
      <c r="I194" s="194"/>
      <c r="J194" s="194">
        <v>43611.000011574077</v>
      </c>
      <c r="K194" s="194">
        <v>43611.000011574077</v>
      </c>
      <c r="L194" s="194">
        <v>43612.602951388893</v>
      </c>
      <c r="M194" s="193" t="s">
        <v>179</v>
      </c>
      <c r="N194" s="193"/>
      <c r="O194" s="195">
        <v>12</v>
      </c>
      <c r="P194" s="195"/>
      <c r="Q194" s="196"/>
      <c r="R194" s="193" t="s">
        <v>496</v>
      </c>
      <c r="S194" s="193"/>
      <c r="T194" s="193" t="s">
        <v>497</v>
      </c>
      <c r="U194" s="193" t="s">
        <v>195</v>
      </c>
      <c r="V194" s="193"/>
      <c r="W194" s="193"/>
      <c r="X194" s="193"/>
      <c r="Y194" s="194"/>
      <c r="Z194" s="194"/>
      <c r="AA194" s="197"/>
      <c r="AB194" s="198" t="str">
        <f t="shared" ref="AB194:AB203" si="22">+IFERROR(IF(AND(V194="1",LEN(W194)&gt;2),0,CONCATENATE(YEAR(H194),MONTH(H194))),0)</f>
        <v>20195</v>
      </c>
      <c r="AC194" s="199">
        <f t="shared" ref="AC194:AC257" si="23">IFERROR(IF(IF(AND(K194&lt;1,L194&gt;0),CONCATENATE(YEAR(L194),MONTH(L194)),CONCATENATE(YEAR(I194),MONTH(I194)))="19001",0,IF(AND(K194&lt;1,L194&gt;0),CONCATENATE(YEAR(L194),MONTH(L194)),CONCATENATE(YEAR(I194),MONTH(I194)))),0)</f>
        <v>0</v>
      </c>
      <c r="AD194" s="200" t="str">
        <f t="shared" si="21"/>
        <v>20195</v>
      </c>
      <c r="AE194" s="199" t="str">
        <f t="shared" si="19"/>
        <v>20195</v>
      </c>
      <c r="AF194" s="199">
        <f t="shared" ref="AF194:AF257" si="24">+IFERROR(IF(Z194&gt;0,CONCATENATE(YEAR(Z194),MONTH(Z194)),0),0)</f>
        <v>0</v>
      </c>
      <c r="AG194" s="199">
        <f t="shared" ref="AG194:AG203" si="25">+IF(A194&lt;&gt;"4-MIGRADO",0,IFERROR(IF(IF(K194&lt;1,0,CONCATENATE(YEAR(L194),MONTH(L194)))="19001",0,IF(K194&lt;1,0,CONCATENATE(YEAR(L194),MONTH(L194)))),0))</f>
        <v>0</v>
      </c>
      <c r="AH194" s="199">
        <f t="shared" si="20"/>
        <v>0</v>
      </c>
      <c r="AI194" s="201"/>
      <c r="AJ194" s="201"/>
      <c r="AK194" s="201"/>
      <c r="AL194" s="201"/>
      <c r="AM194" s="201"/>
      <c r="AN194" s="201"/>
      <c r="AO194" s="201" t="s">
        <v>50</v>
      </c>
      <c r="AP194" s="201" t="s">
        <v>1</v>
      </c>
    </row>
    <row r="195" spans="1:42">
      <c r="A195" s="193" t="s">
        <v>174</v>
      </c>
      <c r="B195" s="193" t="s">
        <v>51</v>
      </c>
      <c r="C195" s="193" t="s">
        <v>321</v>
      </c>
      <c r="D195" s="193" t="s">
        <v>210</v>
      </c>
      <c r="E195" s="193" t="s">
        <v>498</v>
      </c>
      <c r="F195" s="193"/>
      <c r="G195" s="193" t="s">
        <v>178</v>
      </c>
      <c r="H195" s="194">
        <v>43611.000011574077</v>
      </c>
      <c r="I195" s="194"/>
      <c r="J195" s="194">
        <v>43629.000011574077</v>
      </c>
      <c r="K195" s="194">
        <v>43629.000011574077</v>
      </c>
      <c r="L195" s="194"/>
      <c r="M195" s="193" t="s">
        <v>179</v>
      </c>
      <c r="N195" s="193" t="s">
        <v>230</v>
      </c>
      <c r="O195" s="195">
        <v>35</v>
      </c>
      <c r="P195" s="195"/>
      <c r="Q195" s="196"/>
      <c r="R195" s="193" t="s">
        <v>212</v>
      </c>
      <c r="S195" s="193"/>
      <c r="T195" s="193" t="s">
        <v>499</v>
      </c>
      <c r="U195" s="193" t="s">
        <v>182</v>
      </c>
      <c r="V195" s="193"/>
      <c r="W195" s="193"/>
      <c r="X195" s="193"/>
      <c r="Y195" s="194"/>
      <c r="Z195" s="194"/>
      <c r="AA195" s="197"/>
      <c r="AB195" s="198" t="str">
        <f t="shared" si="22"/>
        <v>20195</v>
      </c>
      <c r="AC195" s="199">
        <f t="shared" si="23"/>
        <v>0</v>
      </c>
      <c r="AD195" s="200" t="str">
        <f t="shared" si="21"/>
        <v>20196</v>
      </c>
      <c r="AE195" s="199">
        <f t="shared" ref="AE195:AE258" si="26">+IFERROR(IF(A195="4-MIGRADO",0,IF(OR(K195=0,ISTEXT(K195),CONCATENATE(YEAR(L195),MONTH(L195))="19001"),0,CONCATENATE(YEAR(L195),MONTH(L195)))),0)</f>
        <v>0</v>
      </c>
      <c r="AF195" s="199">
        <f t="shared" si="24"/>
        <v>0</v>
      </c>
      <c r="AG195" s="199">
        <f t="shared" si="25"/>
        <v>0</v>
      </c>
      <c r="AH195" s="199">
        <f t="shared" ref="AH195:AH258" si="27">+IF(AND(A195&lt;&gt;"4-MIGRADO",V195="1"),CONCATENATE(YEAR(H195),MONTH(H195)),0)</f>
        <v>0</v>
      </c>
      <c r="AI195" s="201"/>
      <c r="AJ195" s="201"/>
      <c r="AK195" s="201"/>
      <c r="AL195" s="201"/>
      <c r="AM195" s="201"/>
      <c r="AN195" s="201"/>
      <c r="AO195" s="201" t="s">
        <v>51</v>
      </c>
      <c r="AP195" s="201" t="s">
        <v>65</v>
      </c>
    </row>
    <row r="196" spans="1:42">
      <c r="A196" s="193" t="s">
        <v>174</v>
      </c>
      <c r="B196" s="193" t="s">
        <v>51</v>
      </c>
      <c r="C196" s="193" t="s">
        <v>321</v>
      </c>
      <c r="D196" s="193" t="s">
        <v>43</v>
      </c>
      <c r="E196" s="193" t="s">
        <v>500</v>
      </c>
      <c r="F196" s="193"/>
      <c r="G196" s="193" t="s">
        <v>178</v>
      </c>
      <c r="H196" s="194">
        <v>43727.000011574077</v>
      </c>
      <c r="I196" s="194"/>
      <c r="J196" s="194">
        <v>43727.000011574077</v>
      </c>
      <c r="K196" s="194">
        <v>43727.000011574077</v>
      </c>
      <c r="L196" s="194"/>
      <c r="M196" s="193" t="s">
        <v>179</v>
      </c>
      <c r="N196" s="193"/>
      <c r="O196" s="195">
        <v>35</v>
      </c>
      <c r="P196" s="195"/>
      <c r="Q196" s="196"/>
      <c r="R196" s="193" t="s">
        <v>218</v>
      </c>
      <c r="S196" s="193"/>
      <c r="T196" s="193" t="s">
        <v>501</v>
      </c>
      <c r="U196" s="193" t="s">
        <v>182</v>
      </c>
      <c r="V196" s="193"/>
      <c r="W196" s="193"/>
      <c r="X196" s="193"/>
      <c r="Y196" s="194"/>
      <c r="Z196" s="194"/>
      <c r="AA196" s="197"/>
      <c r="AB196" s="198" t="str">
        <f t="shared" si="22"/>
        <v>20199</v>
      </c>
      <c r="AC196" s="199">
        <f t="shared" si="23"/>
        <v>0</v>
      </c>
      <c r="AD196" s="200" t="str">
        <f t="shared" si="21"/>
        <v>20199</v>
      </c>
      <c r="AE196" s="199">
        <f t="shared" si="26"/>
        <v>0</v>
      </c>
      <c r="AF196" s="199">
        <f t="shared" si="24"/>
        <v>0</v>
      </c>
      <c r="AG196" s="199">
        <f t="shared" si="25"/>
        <v>0</v>
      </c>
      <c r="AH196" s="199">
        <f t="shared" si="27"/>
        <v>0</v>
      </c>
      <c r="AI196" s="201"/>
      <c r="AJ196" s="201"/>
      <c r="AK196" s="201"/>
      <c r="AL196" s="201"/>
      <c r="AM196" s="201"/>
      <c r="AN196" s="201"/>
      <c r="AO196" s="201" t="s">
        <v>51</v>
      </c>
      <c r="AP196" s="201" t="s">
        <v>65</v>
      </c>
    </row>
    <row r="197" spans="1:42">
      <c r="A197" s="193" t="s">
        <v>174</v>
      </c>
      <c r="B197" s="193" t="s">
        <v>50</v>
      </c>
      <c r="C197" s="193" t="s">
        <v>205</v>
      </c>
      <c r="D197" s="193" t="s">
        <v>210</v>
      </c>
      <c r="E197" s="193" t="s">
        <v>502</v>
      </c>
      <c r="F197" s="193"/>
      <c r="G197" s="193" t="s">
        <v>178</v>
      </c>
      <c r="H197" s="194">
        <v>43734.000011574077</v>
      </c>
      <c r="I197" s="194">
        <v>43787.660682870373</v>
      </c>
      <c r="J197" s="194"/>
      <c r="K197" s="194"/>
      <c r="L197" s="194"/>
      <c r="M197" s="193" t="s">
        <v>179</v>
      </c>
      <c r="N197" s="193"/>
      <c r="O197" s="195">
        <v>12</v>
      </c>
      <c r="P197" s="195"/>
      <c r="Q197" s="196"/>
      <c r="R197" s="193" t="s">
        <v>212</v>
      </c>
      <c r="S197" s="193"/>
      <c r="T197" s="193" t="s">
        <v>503</v>
      </c>
      <c r="U197" s="193" t="s">
        <v>324</v>
      </c>
      <c r="V197" s="193"/>
      <c r="W197" s="193"/>
      <c r="X197" s="193"/>
      <c r="Y197" s="194"/>
      <c r="Z197" s="194"/>
      <c r="AA197" s="197"/>
      <c r="AB197" s="198" t="str">
        <f t="shared" si="22"/>
        <v>20199</v>
      </c>
      <c r="AC197" s="199" t="str">
        <f t="shared" si="23"/>
        <v>201911</v>
      </c>
      <c r="AD197" s="200">
        <f t="shared" si="21"/>
        <v>0</v>
      </c>
      <c r="AE197" s="199">
        <f t="shared" si="26"/>
        <v>0</v>
      </c>
      <c r="AF197" s="199">
        <f t="shared" si="24"/>
        <v>0</v>
      </c>
      <c r="AG197" s="199">
        <f t="shared" si="25"/>
        <v>0</v>
      </c>
      <c r="AH197" s="199">
        <f t="shared" si="27"/>
        <v>0</v>
      </c>
      <c r="AI197" s="201"/>
      <c r="AJ197" s="201"/>
      <c r="AK197" s="201"/>
      <c r="AL197" s="201"/>
      <c r="AM197" s="201"/>
      <c r="AN197" s="201"/>
      <c r="AO197" s="201" t="s">
        <v>50</v>
      </c>
      <c r="AP197" s="201" t="s">
        <v>1</v>
      </c>
    </row>
    <row r="198" spans="1:42">
      <c r="A198" s="193" t="s">
        <v>174</v>
      </c>
      <c r="B198" s="193" t="s">
        <v>50</v>
      </c>
      <c r="C198" s="193" t="s">
        <v>205</v>
      </c>
      <c r="D198" s="193" t="s">
        <v>210</v>
      </c>
      <c r="E198" s="193" t="s">
        <v>502</v>
      </c>
      <c r="F198" s="193"/>
      <c r="G198" s="193" t="s">
        <v>178</v>
      </c>
      <c r="H198" s="194">
        <v>43734.000011574077</v>
      </c>
      <c r="I198" s="194">
        <v>43787.660381944443</v>
      </c>
      <c r="J198" s="194"/>
      <c r="K198" s="194"/>
      <c r="L198" s="194"/>
      <c r="M198" s="193" t="s">
        <v>179</v>
      </c>
      <c r="N198" s="193"/>
      <c r="O198" s="195">
        <v>12</v>
      </c>
      <c r="P198" s="195"/>
      <c r="Q198" s="196"/>
      <c r="R198" s="193" t="s">
        <v>212</v>
      </c>
      <c r="S198" s="193"/>
      <c r="T198" s="193" t="s">
        <v>504</v>
      </c>
      <c r="U198" s="193" t="s">
        <v>324</v>
      </c>
      <c r="V198" s="193"/>
      <c r="W198" s="193"/>
      <c r="X198" s="193"/>
      <c r="Y198" s="194"/>
      <c r="Z198" s="194"/>
      <c r="AA198" s="197"/>
      <c r="AB198" s="198" t="str">
        <f t="shared" si="22"/>
        <v>20199</v>
      </c>
      <c r="AC198" s="199" t="str">
        <f t="shared" si="23"/>
        <v>201911</v>
      </c>
      <c r="AD198" s="200">
        <f t="shared" si="21"/>
        <v>0</v>
      </c>
      <c r="AE198" s="199">
        <f t="shared" si="26"/>
        <v>0</v>
      </c>
      <c r="AF198" s="199">
        <f t="shared" si="24"/>
        <v>0</v>
      </c>
      <c r="AG198" s="199">
        <f t="shared" si="25"/>
        <v>0</v>
      </c>
      <c r="AH198" s="199">
        <f t="shared" si="27"/>
        <v>0</v>
      </c>
      <c r="AI198" s="201"/>
      <c r="AJ198" s="201"/>
      <c r="AK198" s="201"/>
      <c r="AL198" s="201"/>
      <c r="AM198" s="201"/>
      <c r="AN198" s="201"/>
      <c r="AO198" s="201" t="s">
        <v>50</v>
      </c>
      <c r="AP198" s="201" t="s">
        <v>1</v>
      </c>
    </row>
    <row r="199" spans="1:42">
      <c r="A199" s="193" t="s">
        <v>174</v>
      </c>
      <c r="B199" s="193" t="s">
        <v>50</v>
      </c>
      <c r="C199" s="193" t="s">
        <v>205</v>
      </c>
      <c r="D199" s="193" t="s">
        <v>210</v>
      </c>
      <c r="E199" s="193" t="s">
        <v>502</v>
      </c>
      <c r="F199" s="193"/>
      <c r="G199" s="193" t="s">
        <v>178</v>
      </c>
      <c r="H199" s="194">
        <v>43734.000011574077</v>
      </c>
      <c r="I199" s="194">
        <v>43787.660138888888</v>
      </c>
      <c r="J199" s="194"/>
      <c r="K199" s="194"/>
      <c r="L199" s="194"/>
      <c r="M199" s="193" t="s">
        <v>179</v>
      </c>
      <c r="N199" s="193"/>
      <c r="O199" s="195">
        <v>12</v>
      </c>
      <c r="P199" s="195"/>
      <c r="Q199" s="196"/>
      <c r="R199" s="193" t="s">
        <v>212</v>
      </c>
      <c r="S199" s="193"/>
      <c r="T199" s="193" t="s">
        <v>505</v>
      </c>
      <c r="U199" s="193" t="s">
        <v>324</v>
      </c>
      <c r="V199" s="193"/>
      <c r="W199" s="193"/>
      <c r="X199" s="193"/>
      <c r="Y199" s="194"/>
      <c r="Z199" s="194"/>
      <c r="AA199" s="197"/>
      <c r="AB199" s="198" t="str">
        <f t="shared" si="22"/>
        <v>20199</v>
      </c>
      <c r="AC199" s="199" t="str">
        <f t="shared" si="23"/>
        <v>201911</v>
      </c>
      <c r="AD199" s="200">
        <f t="shared" si="21"/>
        <v>0</v>
      </c>
      <c r="AE199" s="199">
        <f t="shared" si="26"/>
        <v>0</v>
      </c>
      <c r="AF199" s="199">
        <f t="shared" si="24"/>
        <v>0</v>
      </c>
      <c r="AG199" s="199">
        <f t="shared" si="25"/>
        <v>0</v>
      </c>
      <c r="AH199" s="199">
        <f t="shared" si="27"/>
        <v>0</v>
      </c>
      <c r="AI199" s="201"/>
      <c r="AJ199" s="201"/>
      <c r="AK199" s="201"/>
      <c r="AL199" s="201"/>
      <c r="AM199" s="201"/>
      <c r="AN199" s="201"/>
      <c r="AO199" s="201" t="s">
        <v>50</v>
      </c>
      <c r="AP199" s="201" t="s">
        <v>1</v>
      </c>
    </row>
    <row r="200" spans="1:42">
      <c r="A200" s="193" t="s">
        <v>174</v>
      </c>
      <c r="B200" s="193" t="s">
        <v>50</v>
      </c>
      <c r="C200" s="193" t="s">
        <v>205</v>
      </c>
      <c r="D200" s="193" t="s">
        <v>210</v>
      </c>
      <c r="E200" s="193" t="s">
        <v>502</v>
      </c>
      <c r="F200" s="193"/>
      <c r="G200" s="193" t="s">
        <v>178</v>
      </c>
      <c r="H200" s="194">
        <v>43734.000011574077</v>
      </c>
      <c r="I200" s="194">
        <v>43787.659884259258</v>
      </c>
      <c r="J200" s="194"/>
      <c r="K200" s="194"/>
      <c r="L200" s="194"/>
      <c r="M200" s="193" t="s">
        <v>179</v>
      </c>
      <c r="N200" s="193"/>
      <c r="O200" s="195">
        <v>12</v>
      </c>
      <c r="P200" s="195"/>
      <c r="Q200" s="196"/>
      <c r="R200" s="193" t="s">
        <v>212</v>
      </c>
      <c r="S200" s="193"/>
      <c r="T200" s="193" t="s">
        <v>506</v>
      </c>
      <c r="U200" s="193" t="s">
        <v>324</v>
      </c>
      <c r="V200" s="193"/>
      <c r="W200" s="193"/>
      <c r="X200" s="193"/>
      <c r="Y200" s="194"/>
      <c r="Z200" s="194"/>
      <c r="AA200" s="197"/>
      <c r="AB200" s="198" t="str">
        <f t="shared" si="22"/>
        <v>20199</v>
      </c>
      <c r="AC200" s="199" t="str">
        <f t="shared" si="23"/>
        <v>201911</v>
      </c>
      <c r="AD200" s="200">
        <f t="shared" si="21"/>
        <v>0</v>
      </c>
      <c r="AE200" s="199">
        <f t="shared" si="26"/>
        <v>0</v>
      </c>
      <c r="AF200" s="199">
        <f t="shared" si="24"/>
        <v>0</v>
      </c>
      <c r="AG200" s="199">
        <f t="shared" si="25"/>
        <v>0</v>
      </c>
      <c r="AH200" s="199">
        <f t="shared" si="27"/>
        <v>0</v>
      </c>
      <c r="AI200" s="201"/>
      <c r="AJ200" s="201"/>
      <c r="AK200" s="201"/>
      <c r="AL200" s="201"/>
      <c r="AM200" s="201"/>
      <c r="AN200" s="201"/>
      <c r="AO200" s="201" t="s">
        <v>50</v>
      </c>
      <c r="AP200" s="201" t="s">
        <v>1</v>
      </c>
    </row>
    <row r="201" spans="1:42">
      <c r="A201" s="193" t="s">
        <v>174</v>
      </c>
      <c r="B201" s="193" t="s">
        <v>50</v>
      </c>
      <c r="C201" s="193" t="s">
        <v>205</v>
      </c>
      <c r="D201" s="193" t="s">
        <v>210</v>
      </c>
      <c r="E201" s="193" t="s">
        <v>502</v>
      </c>
      <c r="F201" s="193"/>
      <c r="G201" s="193" t="s">
        <v>178</v>
      </c>
      <c r="H201" s="194">
        <v>43734.000011574077</v>
      </c>
      <c r="I201" s="194">
        <v>43787.659618055557</v>
      </c>
      <c r="J201" s="194"/>
      <c r="K201" s="194"/>
      <c r="L201" s="194"/>
      <c r="M201" s="193" t="s">
        <v>179</v>
      </c>
      <c r="N201" s="193"/>
      <c r="O201" s="195">
        <v>12</v>
      </c>
      <c r="P201" s="195"/>
      <c r="Q201" s="196"/>
      <c r="R201" s="193" t="s">
        <v>212</v>
      </c>
      <c r="S201" s="193"/>
      <c r="T201" s="193" t="s">
        <v>507</v>
      </c>
      <c r="U201" s="193" t="s">
        <v>324</v>
      </c>
      <c r="V201" s="193"/>
      <c r="W201" s="193"/>
      <c r="X201" s="193"/>
      <c r="Y201" s="194"/>
      <c r="Z201" s="194"/>
      <c r="AA201" s="197"/>
      <c r="AB201" s="198" t="str">
        <f t="shared" si="22"/>
        <v>20199</v>
      </c>
      <c r="AC201" s="199" t="str">
        <f t="shared" si="23"/>
        <v>201911</v>
      </c>
      <c r="AD201" s="200">
        <f t="shared" si="21"/>
        <v>0</v>
      </c>
      <c r="AE201" s="199">
        <f t="shared" si="26"/>
        <v>0</v>
      </c>
      <c r="AF201" s="199">
        <f t="shared" si="24"/>
        <v>0</v>
      </c>
      <c r="AG201" s="199">
        <f t="shared" si="25"/>
        <v>0</v>
      </c>
      <c r="AH201" s="199">
        <f t="shared" si="27"/>
        <v>0</v>
      </c>
      <c r="AI201" s="201"/>
      <c r="AJ201" s="201"/>
      <c r="AK201" s="201"/>
      <c r="AL201" s="201"/>
      <c r="AM201" s="201"/>
      <c r="AN201" s="201"/>
      <c r="AO201" s="201" t="s">
        <v>50</v>
      </c>
      <c r="AP201" s="201" t="s">
        <v>1</v>
      </c>
    </row>
    <row r="202" spans="1:42">
      <c r="A202" s="193" t="s">
        <v>174</v>
      </c>
      <c r="B202" s="193" t="s">
        <v>50</v>
      </c>
      <c r="C202" s="193" t="s">
        <v>205</v>
      </c>
      <c r="D202" s="193" t="s">
        <v>210</v>
      </c>
      <c r="E202" s="193" t="s">
        <v>502</v>
      </c>
      <c r="F202" s="193"/>
      <c r="G202" s="193" t="s">
        <v>178</v>
      </c>
      <c r="H202" s="194">
        <v>43734.000011574077</v>
      </c>
      <c r="I202" s="194">
        <v>43787.65934027778</v>
      </c>
      <c r="J202" s="194"/>
      <c r="K202" s="194"/>
      <c r="L202" s="194"/>
      <c r="M202" s="193" t="s">
        <v>179</v>
      </c>
      <c r="N202" s="193"/>
      <c r="O202" s="195">
        <v>12</v>
      </c>
      <c r="P202" s="195"/>
      <c r="Q202" s="196"/>
      <c r="R202" s="193" t="s">
        <v>212</v>
      </c>
      <c r="S202" s="193"/>
      <c r="T202" s="193" t="s">
        <v>508</v>
      </c>
      <c r="U202" s="193" t="s">
        <v>324</v>
      </c>
      <c r="V202" s="193"/>
      <c r="W202" s="193"/>
      <c r="X202" s="193"/>
      <c r="Y202" s="194"/>
      <c r="Z202" s="194"/>
      <c r="AA202" s="197"/>
      <c r="AB202" s="198" t="str">
        <f t="shared" si="22"/>
        <v>20199</v>
      </c>
      <c r="AC202" s="199" t="str">
        <f t="shared" si="23"/>
        <v>201911</v>
      </c>
      <c r="AD202" s="200">
        <f t="shared" si="21"/>
        <v>0</v>
      </c>
      <c r="AE202" s="199">
        <f t="shared" si="26"/>
        <v>0</v>
      </c>
      <c r="AF202" s="199">
        <f t="shared" si="24"/>
        <v>0</v>
      </c>
      <c r="AG202" s="199">
        <f t="shared" si="25"/>
        <v>0</v>
      </c>
      <c r="AH202" s="199">
        <f t="shared" si="27"/>
        <v>0</v>
      </c>
      <c r="AI202" s="201"/>
      <c r="AJ202" s="201"/>
      <c r="AK202" s="201"/>
      <c r="AL202" s="201"/>
      <c r="AM202" s="201"/>
      <c r="AN202" s="201"/>
      <c r="AO202" s="201" t="s">
        <v>50</v>
      </c>
      <c r="AP202" s="201" t="s">
        <v>1</v>
      </c>
    </row>
    <row r="203" spans="1:42">
      <c r="A203" s="193" t="s">
        <v>174</v>
      </c>
      <c r="B203" s="193" t="s">
        <v>50</v>
      </c>
      <c r="C203" s="193" t="s">
        <v>205</v>
      </c>
      <c r="D203" s="193" t="s">
        <v>210</v>
      </c>
      <c r="E203" s="193" t="s">
        <v>509</v>
      </c>
      <c r="F203" s="193"/>
      <c r="G203" s="193" t="s">
        <v>178</v>
      </c>
      <c r="H203" s="194">
        <v>43734.000011574077</v>
      </c>
      <c r="I203" s="194"/>
      <c r="J203" s="194">
        <v>43734.000011574077</v>
      </c>
      <c r="K203" s="194">
        <v>43734.000011574077</v>
      </c>
      <c r="L203" s="194"/>
      <c r="M203" s="193" t="s">
        <v>179</v>
      </c>
      <c r="N203" s="193"/>
      <c r="O203" s="195">
        <v>12</v>
      </c>
      <c r="P203" s="195"/>
      <c r="Q203" s="196"/>
      <c r="R203" s="193" t="s">
        <v>212</v>
      </c>
      <c r="S203" s="193"/>
      <c r="T203" s="193" t="s">
        <v>510</v>
      </c>
      <c r="U203" s="193" t="s">
        <v>182</v>
      </c>
      <c r="V203" s="193"/>
      <c r="W203" s="193"/>
      <c r="X203" s="193"/>
      <c r="Y203" s="194"/>
      <c r="Z203" s="194"/>
      <c r="AA203" s="197"/>
      <c r="AB203" s="198" t="str">
        <f t="shared" si="22"/>
        <v>20199</v>
      </c>
      <c r="AC203" s="199">
        <f t="shared" si="23"/>
        <v>0</v>
      </c>
      <c r="AD203" s="200" t="str">
        <f t="shared" si="21"/>
        <v>20199</v>
      </c>
      <c r="AE203" s="199">
        <f t="shared" si="26"/>
        <v>0</v>
      </c>
      <c r="AF203" s="199">
        <f t="shared" si="24"/>
        <v>0</v>
      </c>
      <c r="AG203" s="199">
        <f t="shared" si="25"/>
        <v>0</v>
      </c>
      <c r="AH203" s="199">
        <f t="shared" si="27"/>
        <v>0</v>
      </c>
      <c r="AI203" s="201"/>
      <c r="AJ203" s="201"/>
      <c r="AK203" s="201"/>
      <c r="AL203" s="201"/>
      <c r="AM203" s="201"/>
      <c r="AN203" s="201"/>
      <c r="AO203" s="201" t="s">
        <v>50</v>
      </c>
      <c r="AP203" s="201" t="s">
        <v>1</v>
      </c>
    </row>
    <row r="204" spans="1:42">
      <c r="A204" s="193" t="s">
        <v>174</v>
      </c>
      <c r="B204" s="193" t="s">
        <v>50</v>
      </c>
      <c r="C204" s="193" t="s">
        <v>205</v>
      </c>
      <c r="D204" s="193" t="s">
        <v>210</v>
      </c>
      <c r="E204" s="193" t="s">
        <v>509</v>
      </c>
      <c r="F204" s="193"/>
      <c r="G204" s="193" t="s">
        <v>178</v>
      </c>
      <c r="H204" s="194">
        <v>43734.000011574077</v>
      </c>
      <c r="I204" s="194"/>
      <c r="J204" s="194">
        <v>43734.000011574077</v>
      </c>
      <c r="K204" s="194">
        <v>43734.000011574077</v>
      </c>
      <c r="L204" s="194"/>
      <c r="M204" s="193" t="s">
        <v>179</v>
      </c>
      <c r="N204" s="193"/>
      <c r="O204" s="195">
        <v>12</v>
      </c>
      <c r="P204" s="195"/>
      <c r="Q204" s="196"/>
      <c r="R204" s="193" t="s">
        <v>212</v>
      </c>
      <c r="S204" s="193"/>
      <c r="T204" s="193" t="s">
        <v>511</v>
      </c>
      <c r="U204" s="193" t="s">
        <v>182</v>
      </c>
      <c r="V204" s="193"/>
      <c r="W204" s="193"/>
      <c r="X204" s="193"/>
      <c r="Y204" s="194"/>
      <c r="Z204" s="194"/>
      <c r="AA204" s="197"/>
      <c r="AB204" s="198" t="str">
        <f>+IFERROR(IF(AND(V204="1",LEN(W204)&gt;2),0,CONCATENATE(YEAR(H204),MONTH(H204))),0)</f>
        <v>20199</v>
      </c>
      <c r="AC204" s="199">
        <f t="shared" si="23"/>
        <v>0</v>
      </c>
      <c r="AD204" s="200" t="str">
        <f t="shared" si="21"/>
        <v>20199</v>
      </c>
      <c r="AE204" s="199">
        <f t="shared" si="26"/>
        <v>0</v>
      </c>
      <c r="AF204" s="199">
        <f t="shared" si="24"/>
        <v>0</v>
      </c>
      <c r="AG204" s="199">
        <f>+IF(A204&lt;&gt;"4-MIGRADO",0,IFERROR(IF(IF(K204&lt;1,0,CONCATENATE(YEAR(L204),MONTH(L204)))="19001",0,IF(K204&lt;1,0,CONCATENATE(YEAR(L204),MONTH(L204)))),0))</f>
        <v>0</v>
      </c>
      <c r="AH204" s="199">
        <f t="shared" si="27"/>
        <v>0</v>
      </c>
      <c r="AI204" s="201"/>
      <c r="AJ204" s="201"/>
      <c r="AK204" s="201"/>
      <c r="AL204" s="201"/>
      <c r="AM204" s="201"/>
      <c r="AN204" s="201"/>
      <c r="AO204" s="201" t="s">
        <v>50</v>
      </c>
      <c r="AP204" s="201" t="s">
        <v>1</v>
      </c>
    </row>
    <row r="205" spans="1:42">
      <c r="A205" s="193" t="s">
        <v>174</v>
      </c>
      <c r="B205" s="193" t="s">
        <v>50</v>
      </c>
      <c r="C205" s="193" t="s">
        <v>205</v>
      </c>
      <c r="D205" s="193" t="s">
        <v>210</v>
      </c>
      <c r="E205" s="193" t="s">
        <v>509</v>
      </c>
      <c r="F205" s="193"/>
      <c r="G205" s="193" t="s">
        <v>178</v>
      </c>
      <c r="H205" s="194">
        <v>43734.000011574077</v>
      </c>
      <c r="I205" s="194"/>
      <c r="J205" s="194">
        <v>43734.000011574077</v>
      </c>
      <c r="K205" s="194">
        <v>43734.000011574077</v>
      </c>
      <c r="L205" s="194"/>
      <c r="M205" s="193" t="s">
        <v>179</v>
      </c>
      <c r="N205" s="193"/>
      <c r="O205" s="195">
        <v>12</v>
      </c>
      <c r="P205" s="195"/>
      <c r="Q205" s="196"/>
      <c r="R205" s="193" t="s">
        <v>212</v>
      </c>
      <c r="S205" s="193"/>
      <c r="T205" s="193" t="s">
        <v>512</v>
      </c>
      <c r="U205" s="193" t="s">
        <v>182</v>
      </c>
      <c r="V205" s="193"/>
      <c r="W205" s="193"/>
      <c r="X205" s="193"/>
      <c r="Y205" s="194"/>
      <c r="Z205" s="194"/>
      <c r="AA205" s="197"/>
      <c r="AB205" s="198" t="str">
        <f t="shared" ref="AB205:AB268" si="28">+IFERROR(IF(AND(V205="1",LEN(W205)&gt;2),0,CONCATENATE(YEAR(H205),MONTH(H205))),0)</f>
        <v>20199</v>
      </c>
      <c r="AC205" s="199">
        <f t="shared" si="23"/>
        <v>0</v>
      </c>
      <c r="AD205" s="200" t="str">
        <f t="shared" si="21"/>
        <v>20199</v>
      </c>
      <c r="AE205" s="199">
        <f t="shared" si="26"/>
        <v>0</v>
      </c>
      <c r="AF205" s="199">
        <f t="shared" si="24"/>
        <v>0</v>
      </c>
      <c r="AG205" s="199">
        <f t="shared" ref="AG205:AG268" si="29">+IF(A205&lt;&gt;"4-MIGRADO",0,IFERROR(IF(IF(K205&lt;1,0,CONCATENATE(YEAR(L205),MONTH(L205)))="19001",0,IF(K205&lt;1,0,CONCATENATE(YEAR(L205),MONTH(L205)))),0))</f>
        <v>0</v>
      </c>
      <c r="AH205" s="199">
        <f t="shared" si="27"/>
        <v>0</v>
      </c>
      <c r="AI205" s="201"/>
      <c r="AJ205" s="201"/>
      <c r="AK205" s="201"/>
      <c r="AL205" s="201"/>
      <c r="AM205" s="201"/>
      <c r="AN205" s="201"/>
      <c r="AO205" s="201" t="s">
        <v>50</v>
      </c>
      <c r="AP205" s="201" t="s">
        <v>1</v>
      </c>
    </row>
    <row r="206" spans="1:42">
      <c r="A206" s="193" t="s">
        <v>174</v>
      </c>
      <c r="B206" s="193" t="s">
        <v>50</v>
      </c>
      <c r="C206" s="193" t="s">
        <v>205</v>
      </c>
      <c r="D206" s="193" t="s">
        <v>210</v>
      </c>
      <c r="E206" s="193" t="s">
        <v>509</v>
      </c>
      <c r="F206" s="193"/>
      <c r="G206" s="193" t="s">
        <v>178</v>
      </c>
      <c r="H206" s="194">
        <v>43734.000011574077</v>
      </c>
      <c r="I206" s="194"/>
      <c r="J206" s="194">
        <v>43734.000011574077</v>
      </c>
      <c r="K206" s="194">
        <v>43734.000011574077</v>
      </c>
      <c r="L206" s="194"/>
      <c r="M206" s="193" t="s">
        <v>179</v>
      </c>
      <c r="N206" s="193"/>
      <c r="O206" s="195">
        <v>12</v>
      </c>
      <c r="P206" s="195"/>
      <c r="Q206" s="196"/>
      <c r="R206" s="193" t="s">
        <v>212</v>
      </c>
      <c r="S206" s="193"/>
      <c r="T206" s="193" t="s">
        <v>513</v>
      </c>
      <c r="U206" s="193" t="s">
        <v>182</v>
      </c>
      <c r="V206" s="193"/>
      <c r="W206" s="193"/>
      <c r="X206" s="193"/>
      <c r="Y206" s="194"/>
      <c r="Z206" s="194"/>
      <c r="AA206" s="197"/>
      <c r="AB206" s="198" t="str">
        <f t="shared" si="28"/>
        <v>20199</v>
      </c>
      <c r="AC206" s="199">
        <f t="shared" si="23"/>
        <v>0</v>
      </c>
      <c r="AD206" s="200" t="str">
        <f t="shared" si="21"/>
        <v>20199</v>
      </c>
      <c r="AE206" s="199">
        <f t="shared" si="26"/>
        <v>0</v>
      </c>
      <c r="AF206" s="199">
        <f t="shared" si="24"/>
        <v>0</v>
      </c>
      <c r="AG206" s="199">
        <f t="shared" si="29"/>
        <v>0</v>
      </c>
      <c r="AH206" s="199">
        <f t="shared" si="27"/>
        <v>0</v>
      </c>
      <c r="AI206" s="201"/>
      <c r="AJ206" s="201"/>
      <c r="AK206" s="201"/>
      <c r="AL206" s="201"/>
      <c r="AM206" s="201"/>
      <c r="AN206" s="201"/>
      <c r="AO206" s="201" t="s">
        <v>50</v>
      </c>
      <c r="AP206" s="201" t="s">
        <v>1</v>
      </c>
    </row>
    <row r="207" spans="1:42">
      <c r="A207" s="193" t="s">
        <v>174</v>
      </c>
      <c r="B207" s="193" t="s">
        <v>50</v>
      </c>
      <c r="C207" s="193" t="s">
        <v>205</v>
      </c>
      <c r="D207" s="193" t="s">
        <v>210</v>
      </c>
      <c r="E207" s="193" t="s">
        <v>509</v>
      </c>
      <c r="F207" s="193"/>
      <c r="G207" s="193" t="s">
        <v>178</v>
      </c>
      <c r="H207" s="194">
        <v>43734.000011574077</v>
      </c>
      <c r="I207" s="194"/>
      <c r="J207" s="194">
        <v>43734.000011574077</v>
      </c>
      <c r="K207" s="194">
        <v>43734.000011574077</v>
      </c>
      <c r="L207" s="194"/>
      <c r="M207" s="193" t="s">
        <v>179</v>
      </c>
      <c r="N207" s="193"/>
      <c r="O207" s="195">
        <v>12</v>
      </c>
      <c r="P207" s="195"/>
      <c r="Q207" s="196"/>
      <c r="R207" s="193" t="s">
        <v>212</v>
      </c>
      <c r="S207" s="193"/>
      <c r="T207" s="193" t="s">
        <v>514</v>
      </c>
      <c r="U207" s="193" t="s">
        <v>182</v>
      </c>
      <c r="V207" s="193"/>
      <c r="W207" s="193"/>
      <c r="X207" s="193"/>
      <c r="Y207" s="194"/>
      <c r="Z207" s="194"/>
      <c r="AA207" s="197"/>
      <c r="AB207" s="198" t="str">
        <f t="shared" si="28"/>
        <v>20199</v>
      </c>
      <c r="AC207" s="199">
        <f t="shared" si="23"/>
        <v>0</v>
      </c>
      <c r="AD207" s="200" t="str">
        <f t="shared" si="21"/>
        <v>20199</v>
      </c>
      <c r="AE207" s="199">
        <f t="shared" si="26"/>
        <v>0</v>
      </c>
      <c r="AF207" s="199">
        <f t="shared" si="24"/>
        <v>0</v>
      </c>
      <c r="AG207" s="199">
        <f t="shared" si="29"/>
        <v>0</v>
      </c>
      <c r="AH207" s="199">
        <f t="shared" si="27"/>
        <v>0</v>
      </c>
      <c r="AI207" s="201"/>
      <c r="AJ207" s="201"/>
      <c r="AK207" s="201"/>
      <c r="AL207" s="201"/>
      <c r="AM207" s="201"/>
      <c r="AN207" s="201"/>
      <c r="AO207" s="201" t="s">
        <v>50</v>
      </c>
      <c r="AP207" s="201" t="s">
        <v>1</v>
      </c>
    </row>
    <row r="208" spans="1:42">
      <c r="A208" s="193" t="s">
        <v>174</v>
      </c>
      <c r="B208" s="193" t="s">
        <v>50</v>
      </c>
      <c r="C208" s="193" t="s">
        <v>205</v>
      </c>
      <c r="D208" s="193" t="s">
        <v>210</v>
      </c>
      <c r="E208" s="193" t="s">
        <v>509</v>
      </c>
      <c r="F208" s="193"/>
      <c r="G208" s="193" t="s">
        <v>178</v>
      </c>
      <c r="H208" s="194">
        <v>43734.000011574077</v>
      </c>
      <c r="I208" s="194"/>
      <c r="J208" s="194">
        <v>43734.000011574077</v>
      </c>
      <c r="K208" s="194">
        <v>43734.000011574077</v>
      </c>
      <c r="L208" s="194"/>
      <c r="M208" s="193" t="s">
        <v>179</v>
      </c>
      <c r="N208" s="193"/>
      <c r="O208" s="195">
        <v>12</v>
      </c>
      <c r="P208" s="195"/>
      <c r="Q208" s="196"/>
      <c r="R208" s="193" t="s">
        <v>212</v>
      </c>
      <c r="S208" s="193"/>
      <c r="T208" s="193" t="s">
        <v>515</v>
      </c>
      <c r="U208" s="193" t="s">
        <v>182</v>
      </c>
      <c r="V208" s="193"/>
      <c r="W208" s="193"/>
      <c r="X208" s="193"/>
      <c r="Y208" s="194"/>
      <c r="Z208" s="194"/>
      <c r="AA208" s="197"/>
      <c r="AB208" s="198" t="str">
        <f t="shared" si="28"/>
        <v>20199</v>
      </c>
      <c r="AC208" s="199">
        <f t="shared" si="23"/>
        <v>0</v>
      </c>
      <c r="AD208" s="200" t="str">
        <f t="shared" si="21"/>
        <v>20199</v>
      </c>
      <c r="AE208" s="199">
        <f t="shared" si="26"/>
        <v>0</v>
      </c>
      <c r="AF208" s="199">
        <f t="shared" si="24"/>
        <v>0</v>
      </c>
      <c r="AG208" s="199">
        <f t="shared" si="29"/>
        <v>0</v>
      </c>
      <c r="AH208" s="199">
        <f t="shared" si="27"/>
        <v>0</v>
      </c>
      <c r="AI208" s="201"/>
      <c r="AJ208" s="201"/>
      <c r="AK208" s="201"/>
      <c r="AL208" s="201"/>
      <c r="AM208" s="201"/>
      <c r="AN208" s="201"/>
      <c r="AO208" s="201" t="s">
        <v>50</v>
      </c>
      <c r="AP208" s="201" t="s">
        <v>1</v>
      </c>
    </row>
    <row r="209" spans="1:42">
      <c r="A209" s="193" t="s">
        <v>174</v>
      </c>
      <c r="B209" s="193" t="s">
        <v>51</v>
      </c>
      <c r="C209" s="193" t="s">
        <v>396</v>
      </c>
      <c r="D209" s="193" t="s">
        <v>453</v>
      </c>
      <c r="E209" s="193" t="s">
        <v>516</v>
      </c>
      <c r="F209" s="193"/>
      <c r="G209" s="193" t="s">
        <v>178</v>
      </c>
      <c r="H209" s="194">
        <v>43528.000011574077</v>
      </c>
      <c r="I209" s="194"/>
      <c r="J209" s="194">
        <v>43531.000011574077</v>
      </c>
      <c r="K209" s="194">
        <v>43531.000011574077</v>
      </c>
      <c r="L209" s="194">
        <v>43655.549826388888</v>
      </c>
      <c r="M209" s="193" t="s">
        <v>179</v>
      </c>
      <c r="N209" s="193" t="s">
        <v>230</v>
      </c>
      <c r="O209" s="195">
        <v>30</v>
      </c>
      <c r="P209" s="195"/>
      <c r="Q209" s="196"/>
      <c r="R209" s="193" t="s">
        <v>455</v>
      </c>
      <c r="S209" s="193"/>
      <c r="T209" s="193" t="s">
        <v>517</v>
      </c>
      <c r="U209" s="193" t="s">
        <v>195</v>
      </c>
      <c r="V209" s="193"/>
      <c r="W209" s="193"/>
      <c r="X209" s="193"/>
      <c r="Y209" s="194"/>
      <c r="Z209" s="194"/>
      <c r="AA209" s="197"/>
      <c r="AB209" s="198" t="str">
        <f t="shared" si="28"/>
        <v>20193</v>
      </c>
      <c r="AC209" s="199">
        <f t="shared" si="23"/>
        <v>0</v>
      </c>
      <c r="AD209" s="200" t="str">
        <f t="shared" si="21"/>
        <v>20193</v>
      </c>
      <c r="AE209" s="199" t="str">
        <f t="shared" si="26"/>
        <v>20197</v>
      </c>
      <c r="AF209" s="199">
        <f t="shared" si="24"/>
        <v>0</v>
      </c>
      <c r="AG209" s="199">
        <f t="shared" si="29"/>
        <v>0</v>
      </c>
      <c r="AH209" s="199">
        <f t="shared" si="27"/>
        <v>0</v>
      </c>
      <c r="AI209" s="201"/>
      <c r="AJ209" s="201"/>
      <c r="AK209" s="201"/>
      <c r="AL209" s="201"/>
      <c r="AM209" s="201"/>
      <c r="AN209" s="201"/>
      <c r="AO209" s="201" t="s">
        <v>51</v>
      </c>
      <c r="AP209" s="201" t="s">
        <v>63</v>
      </c>
    </row>
    <row r="210" spans="1:42">
      <c r="A210" s="193" t="s">
        <v>174</v>
      </c>
      <c r="B210" s="193" t="s">
        <v>51</v>
      </c>
      <c r="C210" s="193" t="s">
        <v>396</v>
      </c>
      <c r="D210" s="193" t="s">
        <v>453</v>
      </c>
      <c r="E210" s="193" t="s">
        <v>518</v>
      </c>
      <c r="F210" s="193"/>
      <c r="G210" s="193" t="s">
        <v>178</v>
      </c>
      <c r="H210" s="194">
        <v>43528.000011574077</v>
      </c>
      <c r="I210" s="194"/>
      <c r="J210" s="194">
        <v>43531.000011574077</v>
      </c>
      <c r="K210" s="194">
        <v>43531.000011574077</v>
      </c>
      <c r="L210" s="194">
        <v>43689.586921296293</v>
      </c>
      <c r="M210" s="193" t="s">
        <v>179</v>
      </c>
      <c r="N210" s="193" t="s">
        <v>230</v>
      </c>
      <c r="O210" s="195">
        <v>30</v>
      </c>
      <c r="P210" s="195"/>
      <c r="Q210" s="196"/>
      <c r="R210" s="193" t="s">
        <v>455</v>
      </c>
      <c r="S210" s="193"/>
      <c r="T210" s="193" t="s">
        <v>519</v>
      </c>
      <c r="U210" s="193" t="s">
        <v>195</v>
      </c>
      <c r="V210" s="193"/>
      <c r="W210" s="193"/>
      <c r="X210" s="193"/>
      <c r="Y210" s="194"/>
      <c r="Z210" s="194"/>
      <c r="AA210" s="197"/>
      <c r="AB210" s="198" t="str">
        <f t="shared" si="28"/>
        <v>20193</v>
      </c>
      <c r="AC210" s="199">
        <f t="shared" si="23"/>
        <v>0</v>
      </c>
      <c r="AD210" s="200" t="str">
        <f t="shared" si="21"/>
        <v>20193</v>
      </c>
      <c r="AE210" s="199" t="str">
        <f t="shared" si="26"/>
        <v>20198</v>
      </c>
      <c r="AF210" s="199">
        <f t="shared" si="24"/>
        <v>0</v>
      </c>
      <c r="AG210" s="199">
        <f t="shared" si="29"/>
        <v>0</v>
      </c>
      <c r="AH210" s="199">
        <f t="shared" si="27"/>
        <v>0</v>
      </c>
      <c r="AI210" s="201"/>
      <c r="AJ210" s="201"/>
      <c r="AK210" s="201"/>
      <c r="AL210" s="201"/>
      <c r="AM210" s="201"/>
      <c r="AN210" s="201"/>
      <c r="AO210" s="201" t="s">
        <v>51</v>
      </c>
      <c r="AP210" s="201" t="s">
        <v>63</v>
      </c>
    </row>
    <row r="211" spans="1:42">
      <c r="A211" s="193" t="s">
        <v>174</v>
      </c>
      <c r="B211" s="193" t="s">
        <v>54</v>
      </c>
      <c r="C211" s="193" t="s">
        <v>175</v>
      </c>
      <c r="D211" s="193" t="s">
        <v>210</v>
      </c>
      <c r="E211" s="193" t="s">
        <v>211</v>
      </c>
      <c r="F211" s="193"/>
      <c r="G211" s="193" t="s">
        <v>178</v>
      </c>
      <c r="H211" s="194">
        <v>43529.000011574077</v>
      </c>
      <c r="I211" s="194"/>
      <c r="J211" s="194">
        <v>43529.000011574077</v>
      </c>
      <c r="K211" s="194">
        <v>43529.000011574077</v>
      </c>
      <c r="L211" s="194"/>
      <c r="M211" s="193" t="s">
        <v>179</v>
      </c>
      <c r="N211" s="193"/>
      <c r="O211" s="195">
        <v>3</v>
      </c>
      <c r="P211" s="195"/>
      <c r="Q211" s="196"/>
      <c r="R211" s="193" t="s">
        <v>212</v>
      </c>
      <c r="S211" s="193"/>
      <c r="T211" s="193" t="s">
        <v>520</v>
      </c>
      <c r="U211" s="193" t="s">
        <v>182</v>
      </c>
      <c r="V211" s="193"/>
      <c r="W211" s="193"/>
      <c r="X211" s="193"/>
      <c r="Y211" s="194"/>
      <c r="Z211" s="194"/>
      <c r="AA211" s="197"/>
      <c r="AB211" s="198" t="str">
        <f t="shared" si="28"/>
        <v>20193</v>
      </c>
      <c r="AC211" s="199">
        <f t="shared" si="23"/>
        <v>0</v>
      </c>
      <c r="AD211" s="200" t="str">
        <f t="shared" ref="AD211:AD274" si="30">+IFERROR(IF(OR(AND(V211="1",LEN(W211)&gt;2),CONCATENATE(YEAR(K211),MONTH(K211))="19001"),0,CONCATENATE(YEAR(K211),MONTH(K211))),0)</f>
        <v>20193</v>
      </c>
      <c r="AE211" s="199">
        <f t="shared" si="26"/>
        <v>0</v>
      </c>
      <c r="AF211" s="199">
        <f t="shared" si="24"/>
        <v>0</v>
      </c>
      <c r="AG211" s="199">
        <f t="shared" si="29"/>
        <v>0</v>
      </c>
      <c r="AH211" s="199">
        <f t="shared" si="27"/>
        <v>0</v>
      </c>
      <c r="AI211" s="201"/>
      <c r="AJ211" s="201"/>
      <c r="AK211" s="201"/>
      <c r="AL211" s="201"/>
      <c r="AM211" s="201"/>
      <c r="AN211" s="201"/>
      <c r="AO211" s="201" t="s">
        <v>54</v>
      </c>
      <c r="AP211" s="201" t="s">
        <v>88</v>
      </c>
    </row>
    <row r="212" spans="1:42">
      <c r="A212" s="193" t="s">
        <v>174</v>
      </c>
      <c r="B212" s="193" t="s">
        <v>52</v>
      </c>
      <c r="C212" s="193" t="s">
        <v>521</v>
      </c>
      <c r="D212" s="193" t="s">
        <v>210</v>
      </c>
      <c r="E212" s="193" t="s">
        <v>211</v>
      </c>
      <c r="F212" s="193"/>
      <c r="G212" s="193" t="s">
        <v>178</v>
      </c>
      <c r="H212" s="194">
        <v>43529.000011574077</v>
      </c>
      <c r="I212" s="194"/>
      <c r="J212" s="194"/>
      <c r="K212" s="194"/>
      <c r="L212" s="194">
        <v>43606.488587962973</v>
      </c>
      <c r="M212" s="193" t="s">
        <v>179</v>
      </c>
      <c r="N212" s="193"/>
      <c r="O212" s="195">
        <v>10</v>
      </c>
      <c r="P212" s="195"/>
      <c r="Q212" s="196"/>
      <c r="R212" s="193" t="s">
        <v>212</v>
      </c>
      <c r="S212" s="193"/>
      <c r="T212" s="193" t="s">
        <v>522</v>
      </c>
      <c r="U212" s="193" t="s">
        <v>195</v>
      </c>
      <c r="V212" s="193"/>
      <c r="W212" s="193"/>
      <c r="X212" s="193"/>
      <c r="Y212" s="194"/>
      <c r="Z212" s="194"/>
      <c r="AA212" s="197"/>
      <c r="AB212" s="198" t="str">
        <f t="shared" si="28"/>
        <v>20193</v>
      </c>
      <c r="AC212" s="199" t="str">
        <f t="shared" si="23"/>
        <v>20195</v>
      </c>
      <c r="AD212" s="200">
        <f t="shared" si="30"/>
        <v>0</v>
      </c>
      <c r="AE212" s="199">
        <f t="shared" si="26"/>
        <v>0</v>
      </c>
      <c r="AF212" s="199">
        <f t="shared" si="24"/>
        <v>0</v>
      </c>
      <c r="AG212" s="199">
        <f t="shared" si="29"/>
        <v>0</v>
      </c>
      <c r="AH212" s="199">
        <f t="shared" si="27"/>
        <v>0</v>
      </c>
      <c r="AI212" s="201"/>
      <c r="AJ212" s="201"/>
      <c r="AK212" s="201"/>
      <c r="AL212" s="201"/>
      <c r="AM212" s="201"/>
      <c r="AN212" s="201"/>
      <c r="AO212" s="201" t="s">
        <v>52</v>
      </c>
      <c r="AP212" s="201">
        <v>0</v>
      </c>
    </row>
    <row r="213" spans="1:42">
      <c r="A213" s="193" t="s">
        <v>174</v>
      </c>
      <c r="B213" s="193" t="s">
        <v>52</v>
      </c>
      <c r="C213" s="193" t="s">
        <v>521</v>
      </c>
      <c r="D213" s="193" t="s">
        <v>210</v>
      </c>
      <c r="E213" s="193" t="s">
        <v>211</v>
      </c>
      <c r="F213" s="193"/>
      <c r="G213" s="193" t="s">
        <v>178</v>
      </c>
      <c r="H213" s="194">
        <v>43529.000011574077</v>
      </c>
      <c r="I213" s="194">
        <v>43606.609907407408</v>
      </c>
      <c r="J213" s="194"/>
      <c r="K213" s="194"/>
      <c r="L213" s="194"/>
      <c r="M213" s="193" t="s">
        <v>179</v>
      </c>
      <c r="N213" s="193"/>
      <c r="O213" s="195">
        <v>10</v>
      </c>
      <c r="P213" s="195"/>
      <c r="Q213" s="196"/>
      <c r="R213" s="193" t="s">
        <v>212</v>
      </c>
      <c r="S213" s="193"/>
      <c r="T213" s="193" t="s">
        <v>523</v>
      </c>
      <c r="U213" s="193" t="s">
        <v>324</v>
      </c>
      <c r="V213" s="193"/>
      <c r="W213" s="193"/>
      <c r="X213" s="193"/>
      <c r="Y213" s="194"/>
      <c r="Z213" s="194"/>
      <c r="AA213" s="197"/>
      <c r="AB213" s="198" t="str">
        <f t="shared" si="28"/>
        <v>20193</v>
      </c>
      <c r="AC213" s="199" t="str">
        <f t="shared" si="23"/>
        <v>20195</v>
      </c>
      <c r="AD213" s="200">
        <f t="shared" si="30"/>
        <v>0</v>
      </c>
      <c r="AE213" s="199">
        <f t="shared" si="26"/>
        <v>0</v>
      </c>
      <c r="AF213" s="199">
        <f t="shared" si="24"/>
        <v>0</v>
      </c>
      <c r="AG213" s="199">
        <f t="shared" si="29"/>
        <v>0</v>
      </c>
      <c r="AH213" s="199">
        <f t="shared" si="27"/>
        <v>0</v>
      </c>
      <c r="AI213" s="201"/>
      <c r="AJ213" s="201"/>
      <c r="AK213" s="201"/>
      <c r="AL213" s="201"/>
      <c r="AM213" s="201"/>
      <c r="AN213" s="201"/>
      <c r="AO213" s="201" t="s">
        <v>52</v>
      </c>
      <c r="AP213" s="201">
        <v>0</v>
      </c>
    </row>
    <row r="214" spans="1:42">
      <c r="A214" s="193" t="s">
        <v>174</v>
      </c>
      <c r="B214" s="193" t="s">
        <v>52</v>
      </c>
      <c r="C214" s="193" t="s">
        <v>521</v>
      </c>
      <c r="D214" s="193" t="s">
        <v>210</v>
      </c>
      <c r="E214" s="193" t="s">
        <v>211</v>
      </c>
      <c r="F214" s="193"/>
      <c r="G214" s="193" t="s">
        <v>178</v>
      </c>
      <c r="H214" s="194">
        <v>43529.000011574077</v>
      </c>
      <c r="I214" s="194">
        <v>43606.613379629627</v>
      </c>
      <c r="J214" s="194"/>
      <c r="K214" s="194"/>
      <c r="L214" s="194"/>
      <c r="M214" s="193" t="s">
        <v>179</v>
      </c>
      <c r="N214" s="193"/>
      <c r="O214" s="195">
        <v>10</v>
      </c>
      <c r="P214" s="195"/>
      <c r="Q214" s="196"/>
      <c r="R214" s="193" t="s">
        <v>212</v>
      </c>
      <c r="S214" s="193"/>
      <c r="T214" s="193" t="s">
        <v>524</v>
      </c>
      <c r="U214" s="193" t="s">
        <v>324</v>
      </c>
      <c r="V214" s="193"/>
      <c r="W214" s="193"/>
      <c r="X214" s="193"/>
      <c r="Y214" s="194"/>
      <c r="Z214" s="194"/>
      <c r="AA214" s="197"/>
      <c r="AB214" s="198" t="str">
        <f t="shared" si="28"/>
        <v>20193</v>
      </c>
      <c r="AC214" s="199" t="str">
        <f t="shared" si="23"/>
        <v>20195</v>
      </c>
      <c r="AD214" s="200">
        <f t="shared" si="30"/>
        <v>0</v>
      </c>
      <c r="AE214" s="199">
        <f t="shared" si="26"/>
        <v>0</v>
      </c>
      <c r="AF214" s="199">
        <f t="shared" si="24"/>
        <v>0</v>
      </c>
      <c r="AG214" s="199">
        <f t="shared" si="29"/>
        <v>0</v>
      </c>
      <c r="AH214" s="199">
        <f t="shared" si="27"/>
        <v>0</v>
      </c>
      <c r="AI214" s="201"/>
      <c r="AJ214" s="201"/>
      <c r="AK214" s="201"/>
      <c r="AL214" s="201"/>
      <c r="AM214" s="201"/>
      <c r="AN214" s="201"/>
      <c r="AO214" s="201" t="s">
        <v>52</v>
      </c>
      <c r="AP214" s="201">
        <v>0</v>
      </c>
    </row>
    <row r="215" spans="1:42">
      <c r="A215" s="193" t="s">
        <v>174</v>
      </c>
      <c r="B215" s="193" t="s">
        <v>52</v>
      </c>
      <c r="C215" s="193" t="s">
        <v>521</v>
      </c>
      <c r="D215" s="193" t="s">
        <v>210</v>
      </c>
      <c r="E215" s="193" t="s">
        <v>211</v>
      </c>
      <c r="F215" s="193"/>
      <c r="G215" s="193" t="s">
        <v>178</v>
      </c>
      <c r="H215" s="194">
        <v>43529.000011574077</v>
      </c>
      <c r="I215" s="194">
        <v>43606.612523148149</v>
      </c>
      <c r="J215" s="194"/>
      <c r="K215" s="194"/>
      <c r="L215" s="194"/>
      <c r="M215" s="193" t="s">
        <v>179</v>
      </c>
      <c r="N215" s="193"/>
      <c r="O215" s="195">
        <v>10</v>
      </c>
      <c r="P215" s="195"/>
      <c r="Q215" s="196"/>
      <c r="R215" s="193" t="s">
        <v>212</v>
      </c>
      <c r="S215" s="193"/>
      <c r="T215" s="193" t="s">
        <v>525</v>
      </c>
      <c r="U215" s="193" t="s">
        <v>324</v>
      </c>
      <c r="V215" s="193"/>
      <c r="W215" s="193"/>
      <c r="X215" s="193"/>
      <c r="Y215" s="194"/>
      <c r="Z215" s="194"/>
      <c r="AA215" s="197"/>
      <c r="AB215" s="198" t="str">
        <f t="shared" si="28"/>
        <v>20193</v>
      </c>
      <c r="AC215" s="199" t="str">
        <f t="shared" si="23"/>
        <v>20195</v>
      </c>
      <c r="AD215" s="200">
        <f t="shared" si="30"/>
        <v>0</v>
      </c>
      <c r="AE215" s="199">
        <f t="shared" si="26"/>
        <v>0</v>
      </c>
      <c r="AF215" s="199">
        <f t="shared" si="24"/>
        <v>0</v>
      </c>
      <c r="AG215" s="199">
        <f t="shared" si="29"/>
        <v>0</v>
      </c>
      <c r="AH215" s="199">
        <f t="shared" si="27"/>
        <v>0</v>
      </c>
      <c r="AI215" s="201"/>
      <c r="AJ215" s="201"/>
      <c r="AK215" s="201"/>
      <c r="AL215" s="201"/>
      <c r="AM215" s="201"/>
      <c r="AN215" s="201"/>
      <c r="AO215" s="201" t="s">
        <v>52</v>
      </c>
      <c r="AP215" s="201">
        <v>0</v>
      </c>
    </row>
    <row r="216" spans="1:42">
      <c r="A216" s="193" t="s">
        <v>174</v>
      </c>
      <c r="B216" s="193" t="s">
        <v>52</v>
      </c>
      <c r="C216" s="193" t="s">
        <v>521</v>
      </c>
      <c r="D216" s="193" t="s">
        <v>210</v>
      </c>
      <c r="E216" s="193" t="s">
        <v>211</v>
      </c>
      <c r="F216" s="193"/>
      <c r="G216" s="193" t="s">
        <v>178</v>
      </c>
      <c r="H216" s="194">
        <v>43529.000011574077</v>
      </c>
      <c r="I216" s="194">
        <v>43606.611331018517</v>
      </c>
      <c r="J216" s="194"/>
      <c r="K216" s="194"/>
      <c r="L216" s="194"/>
      <c r="M216" s="193" t="s">
        <v>179</v>
      </c>
      <c r="N216" s="193"/>
      <c r="O216" s="195">
        <v>10</v>
      </c>
      <c r="P216" s="195"/>
      <c r="Q216" s="196"/>
      <c r="R216" s="193" t="s">
        <v>212</v>
      </c>
      <c r="S216" s="193"/>
      <c r="T216" s="193" t="s">
        <v>526</v>
      </c>
      <c r="U216" s="193" t="s">
        <v>324</v>
      </c>
      <c r="V216" s="193"/>
      <c r="W216" s="193"/>
      <c r="X216" s="193"/>
      <c r="Y216" s="194"/>
      <c r="Z216" s="194"/>
      <c r="AA216" s="197"/>
      <c r="AB216" s="198" t="str">
        <f t="shared" si="28"/>
        <v>20193</v>
      </c>
      <c r="AC216" s="199" t="str">
        <f t="shared" si="23"/>
        <v>20195</v>
      </c>
      <c r="AD216" s="200">
        <f t="shared" si="30"/>
        <v>0</v>
      </c>
      <c r="AE216" s="199">
        <f t="shared" si="26"/>
        <v>0</v>
      </c>
      <c r="AF216" s="199">
        <f t="shared" si="24"/>
        <v>0</v>
      </c>
      <c r="AG216" s="199">
        <f t="shared" si="29"/>
        <v>0</v>
      </c>
      <c r="AH216" s="199">
        <f t="shared" si="27"/>
        <v>0</v>
      </c>
      <c r="AI216" s="201"/>
      <c r="AJ216" s="201"/>
      <c r="AK216" s="201"/>
      <c r="AL216" s="201"/>
      <c r="AM216" s="201"/>
      <c r="AN216" s="201"/>
      <c r="AO216" s="201" t="s">
        <v>52</v>
      </c>
      <c r="AP216" s="201">
        <v>0</v>
      </c>
    </row>
    <row r="217" spans="1:42">
      <c r="A217" s="193" t="s">
        <v>174</v>
      </c>
      <c r="B217" s="193" t="s">
        <v>52</v>
      </c>
      <c r="C217" s="193" t="s">
        <v>527</v>
      </c>
      <c r="D217" s="193" t="s">
        <v>210</v>
      </c>
      <c r="E217" s="193" t="s">
        <v>211</v>
      </c>
      <c r="F217" s="193"/>
      <c r="G217" s="193" t="s">
        <v>178</v>
      </c>
      <c r="H217" s="194">
        <v>43529.000011574077</v>
      </c>
      <c r="I217" s="194">
        <v>43606.612870370373</v>
      </c>
      <c r="J217" s="194"/>
      <c r="K217" s="194"/>
      <c r="L217" s="194"/>
      <c r="M217" s="193" t="s">
        <v>179</v>
      </c>
      <c r="N217" s="193"/>
      <c r="O217" s="195">
        <v>45</v>
      </c>
      <c r="P217" s="195"/>
      <c r="Q217" s="196"/>
      <c r="R217" s="193" t="s">
        <v>212</v>
      </c>
      <c r="S217" s="193"/>
      <c r="T217" s="193" t="s">
        <v>528</v>
      </c>
      <c r="U217" s="193" t="s">
        <v>324</v>
      </c>
      <c r="V217" s="193"/>
      <c r="W217" s="193"/>
      <c r="X217" s="193"/>
      <c r="Y217" s="194"/>
      <c r="Z217" s="194"/>
      <c r="AA217" s="197"/>
      <c r="AB217" s="198" t="str">
        <f t="shared" si="28"/>
        <v>20193</v>
      </c>
      <c r="AC217" s="199" t="str">
        <f t="shared" si="23"/>
        <v>20195</v>
      </c>
      <c r="AD217" s="200">
        <f t="shared" si="30"/>
        <v>0</v>
      </c>
      <c r="AE217" s="199">
        <f t="shared" si="26"/>
        <v>0</v>
      </c>
      <c r="AF217" s="199">
        <f t="shared" si="24"/>
        <v>0</v>
      </c>
      <c r="AG217" s="199">
        <f t="shared" si="29"/>
        <v>0</v>
      </c>
      <c r="AH217" s="199">
        <f t="shared" si="27"/>
        <v>0</v>
      </c>
      <c r="AI217" s="201"/>
      <c r="AJ217" s="201"/>
      <c r="AK217" s="201"/>
      <c r="AL217" s="201"/>
      <c r="AM217" s="201"/>
      <c r="AN217" s="201"/>
      <c r="AO217" s="201" t="s">
        <v>52</v>
      </c>
      <c r="AP217" s="201">
        <v>0</v>
      </c>
    </row>
    <row r="218" spans="1:42">
      <c r="A218" s="193" t="s">
        <v>174</v>
      </c>
      <c r="B218" s="193" t="s">
        <v>52</v>
      </c>
      <c r="C218" s="193" t="s">
        <v>527</v>
      </c>
      <c r="D218" s="193" t="s">
        <v>210</v>
      </c>
      <c r="E218" s="193" t="s">
        <v>211</v>
      </c>
      <c r="F218" s="193"/>
      <c r="G218" s="193" t="s">
        <v>178</v>
      </c>
      <c r="H218" s="194">
        <v>43529.000011574077</v>
      </c>
      <c r="I218" s="194">
        <v>43606.611759259264</v>
      </c>
      <c r="J218" s="194"/>
      <c r="K218" s="194"/>
      <c r="L218" s="194"/>
      <c r="M218" s="193" t="s">
        <v>179</v>
      </c>
      <c r="N218" s="193"/>
      <c r="O218" s="195">
        <v>45</v>
      </c>
      <c r="P218" s="195"/>
      <c r="Q218" s="196"/>
      <c r="R218" s="193" t="s">
        <v>212</v>
      </c>
      <c r="S218" s="193"/>
      <c r="T218" s="193" t="s">
        <v>529</v>
      </c>
      <c r="U218" s="193" t="s">
        <v>324</v>
      </c>
      <c r="V218" s="193"/>
      <c r="W218" s="193"/>
      <c r="X218" s="193"/>
      <c r="Y218" s="194"/>
      <c r="Z218" s="194"/>
      <c r="AA218" s="197"/>
      <c r="AB218" s="198" t="str">
        <f t="shared" si="28"/>
        <v>20193</v>
      </c>
      <c r="AC218" s="199" t="str">
        <f t="shared" si="23"/>
        <v>20195</v>
      </c>
      <c r="AD218" s="200">
        <f t="shared" si="30"/>
        <v>0</v>
      </c>
      <c r="AE218" s="199">
        <f t="shared" si="26"/>
        <v>0</v>
      </c>
      <c r="AF218" s="199">
        <f t="shared" si="24"/>
        <v>0</v>
      </c>
      <c r="AG218" s="199">
        <f t="shared" si="29"/>
        <v>0</v>
      </c>
      <c r="AH218" s="199">
        <f t="shared" si="27"/>
        <v>0</v>
      </c>
      <c r="AI218" s="201"/>
      <c r="AJ218" s="201"/>
      <c r="AK218" s="201"/>
      <c r="AL218" s="201"/>
      <c r="AM218" s="201"/>
      <c r="AN218" s="201"/>
      <c r="AO218" s="201" t="s">
        <v>52</v>
      </c>
      <c r="AP218" s="201">
        <v>0</v>
      </c>
    </row>
    <row r="219" spans="1:42">
      <c r="A219" s="193" t="s">
        <v>174</v>
      </c>
      <c r="B219" s="193" t="s">
        <v>52</v>
      </c>
      <c r="C219" s="193" t="s">
        <v>527</v>
      </c>
      <c r="D219" s="193" t="s">
        <v>210</v>
      </c>
      <c r="E219" s="193" t="s">
        <v>211</v>
      </c>
      <c r="F219" s="193"/>
      <c r="G219" s="193" t="s">
        <v>178</v>
      </c>
      <c r="H219" s="194">
        <v>43529.000011574077</v>
      </c>
      <c r="I219" s="194">
        <v>43606.610879629632</v>
      </c>
      <c r="J219" s="194"/>
      <c r="K219" s="194"/>
      <c r="L219" s="194"/>
      <c r="M219" s="193" t="s">
        <v>179</v>
      </c>
      <c r="N219" s="193"/>
      <c r="O219" s="195">
        <v>45</v>
      </c>
      <c r="P219" s="195"/>
      <c r="Q219" s="196"/>
      <c r="R219" s="193" t="s">
        <v>212</v>
      </c>
      <c r="S219" s="193"/>
      <c r="T219" s="193" t="s">
        <v>530</v>
      </c>
      <c r="U219" s="193" t="s">
        <v>324</v>
      </c>
      <c r="V219" s="193"/>
      <c r="W219" s="193"/>
      <c r="X219" s="193"/>
      <c r="Y219" s="194"/>
      <c r="Z219" s="194"/>
      <c r="AA219" s="197"/>
      <c r="AB219" s="198" t="str">
        <f t="shared" si="28"/>
        <v>20193</v>
      </c>
      <c r="AC219" s="199" t="str">
        <f t="shared" si="23"/>
        <v>20195</v>
      </c>
      <c r="AD219" s="200">
        <f t="shared" si="30"/>
        <v>0</v>
      </c>
      <c r="AE219" s="199">
        <f t="shared" si="26"/>
        <v>0</v>
      </c>
      <c r="AF219" s="199">
        <f t="shared" si="24"/>
        <v>0</v>
      </c>
      <c r="AG219" s="199">
        <f t="shared" si="29"/>
        <v>0</v>
      </c>
      <c r="AH219" s="199">
        <f t="shared" si="27"/>
        <v>0</v>
      </c>
      <c r="AI219" s="201"/>
      <c r="AJ219" s="201"/>
      <c r="AK219" s="201"/>
      <c r="AL219" s="201"/>
      <c r="AM219" s="201"/>
      <c r="AN219" s="201"/>
      <c r="AO219" s="201" t="s">
        <v>52</v>
      </c>
      <c r="AP219" s="201">
        <v>0</v>
      </c>
    </row>
    <row r="220" spans="1:42">
      <c r="A220" s="193" t="s">
        <v>174</v>
      </c>
      <c r="B220" s="193" t="s">
        <v>52</v>
      </c>
      <c r="C220" s="193" t="s">
        <v>527</v>
      </c>
      <c r="D220" s="193" t="s">
        <v>210</v>
      </c>
      <c r="E220" s="193" t="s">
        <v>211</v>
      </c>
      <c r="F220" s="193"/>
      <c r="G220" s="193" t="s">
        <v>178</v>
      </c>
      <c r="H220" s="194">
        <v>43529.000011574077</v>
      </c>
      <c r="I220" s="194">
        <v>43606.610324074078</v>
      </c>
      <c r="J220" s="194"/>
      <c r="K220" s="194"/>
      <c r="L220" s="194"/>
      <c r="M220" s="193" t="s">
        <v>179</v>
      </c>
      <c r="N220" s="193"/>
      <c r="O220" s="195">
        <v>45</v>
      </c>
      <c r="P220" s="195"/>
      <c r="Q220" s="196"/>
      <c r="R220" s="193" t="s">
        <v>212</v>
      </c>
      <c r="S220" s="193"/>
      <c r="T220" s="193" t="s">
        <v>531</v>
      </c>
      <c r="U220" s="193" t="s">
        <v>324</v>
      </c>
      <c r="V220" s="193"/>
      <c r="W220" s="193"/>
      <c r="X220" s="193"/>
      <c r="Y220" s="194"/>
      <c r="Z220" s="194"/>
      <c r="AA220" s="197"/>
      <c r="AB220" s="198" t="str">
        <f t="shared" si="28"/>
        <v>20193</v>
      </c>
      <c r="AC220" s="199" t="str">
        <f t="shared" si="23"/>
        <v>20195</v>
      </c>
      <c r="AD220" s="200">
        <f t="shared" si="30"/>
        <v>0</v>
      </c>
      <c r="AE220" s="199">
        <f t="shared" si="26"/>
        <v>0</v>
      </c>
      <c r="AF220" s="199">
        <f t="shared" si="24"/>
        <v>0</v>
      </c>
      <c r="AG220" s="199">
        <f t="shared" si="29"/>
        <v>0</v>
      </c>
      <c r="AH220" s="199">
        <f t="shared" si="27"/>
        <v>0</v>
      </c>
      <c r="AI220" s="201"/>
      <c r="AJ220" s="201"/>
      <c r="AK220" s="201"/>
      <c r="AL220" s="201"/>
      <c r="AM220" s="201"/>
      <c r="AN220" s="201"/>
      <c r="AO220" s="201" t="s">
        <v>52</v>
      </c>
      <c r="AP220" s="201">
        <v>0</v>
      </c>
    </row>
    <row r="221" spans="1:42">
      <c r="A221" s="193" t="s">
        <v>174</v>
      </c>
      <c r="B221" s="193" t="s">
        <v>52</v>
      </c>
      <c r="C221" s="193" t="s">
        <v>527</v>
      </c>
      <c r="D221" s="193" t="s">
        <v>210</v>
      </c>
      <c r="E221" s="193" t="s">
        <v>211</v>
      </c>
      <c r="F221" s="193"/>
      <c r="G221" s="193" t="s">
        <v>178</v>
      </c>
      <c r="H221" s="194">
        <v>43529.000011574077</v>
      </c>
      <c r="I221" s="194"/>
      <c r="J221" s="194">
        <v>43606.000011574077</v>
      </c>
      <c r="K221" s="194">
        <v>43606.000011574077</v>
      </c>
      <c r="L221" s="194"/>
      <c r="M221" s="193" t="s">
        <v>179</v>
      </c>
      <c r="N221" s="193"/>
      <c r="O221" s="195">
        <v>45</v>
      </c>
      <c r="P221" s="195"/>
      <c r="Q221" s="196"/>
      <c r="R221" s="193" t="s">
        <v>212</v>
      </c>
      <c r="S221" s="193"/>
      <c r="T221" s="193" t="s">
        <v>532</v>
      </c>
      <c r="U221" s="193" t="s">
        <v>182</v>
      </c>
      <c r="V221" s="193"/>
      <c r="W221" s="193"/>
      <c r="X221" s="193"/>
      <c r="Y221" s="194"/>
      <c r="Z221" s="194"/>
      <c r="AA221" s="197"/>
      <c r="AB221" s="198" t="str">
        <f t="shared" si="28"/>
        <v>20193</v>
      </c>
      <c r="AC221" s="199">
        <f t="shared" si="23"/>
        <v>0</v>
      </c>
      <c r="AD221" s="200" t="str">
        <f t="shared" si="30"/>
        <v>20195</v>
      </c>
      <c r="AE221" s="199">
        <f t="shared" si="26"/>
        <v>0</v>
      </c>
      <c r="AF221" s="199">
        <f t="shared" si="24"/>
        <v>0</v>
      </c>
      <c r="AG221" s="199">
        <f t="shared" si="29"/>
        <v>0</v>
      </c>
      <c r="AH221" s="199">
        <f t="shared" si="27"/>
        <v>0</v>
      </c>
      <c r="AI221" s="201"/>
      <c r="AJ221" s="201"/>
      <c r="AK221" s="201"/>
      <c r="AL221" s="201"/>
      <c r="AM221" s="201"/>
      <c r="AN221" s="201"/>
      <c r="AO221" s="201" t="s">
        <v>52</v>
      </c>
      <c r="AP221" s="201">
        <v>0</v>
      </c>
    </row>
    <row r="222" spans="1:42">
      <c r="A222" s="193" t="s">
        <v>174</v>
      </c>
      <c r="B222" s="193" t="s">
        <v>52</v>
      </c>
      <c r="C222" s="193" t="s">
        <v>521</v>
      </c>
      <c r="D222" s="193" t="s">
        <v>210</v>
      </c>
      <c r="E222" s="193" t="s">
        <v>211</v>
      </c>
      <c r="F222" s="193"/>
      <c r="G222" s="193" t="s">
        <v>178</v>
      </c>
      <c r="H222" s="194">
        <v>43529.000011574077</v>
      </c>
      <c r="I222" s="194"/>
      <c r="J222" s="194">
        <v>43535.000011574077</v>
      </c>
      <c r="K222" s="194">
        <v>43535.000011574077</v>
      </c>
      <c r="L222" s="194"/>
      <c r="M222" s="193" t="s">
        <v>179</v>
      </c>
      <c r="N222" s="193"/>
      <c r="O222" s="195">
        <v>10</v>
      </c>
      <c r="P222" s="195"/>
      <c r="Q222" s="196"/>
      <c r="R222" s="193" t="s">
        <v>212</v>
      </c>
      <c r="S222" s="193"/>
      <c r="T222" s="193" t="s">
        <v>533</v>
      </c>
      <c r="U222" s="193" t="s">
        <v>324</v>
      </c>
      <c r="V222" s="193"/>
      <c r="W222" s="193"/>
      <c r="X222" s="193"/>
      <c r="Y222" s="194"/>
      <c r="Z222" s="194"/>
      <c r="AA222" s="197"/>
      <c r="AB222" s="198" t="str">
        <f t="shared" si="28"/>
        <v>20193</v>
      </c>
      <c r="AC222" s="199">
        <f t="shared" si="23"/>
        <v>0</v>
      </c>
      <c r="AD222" s="200" t="str">
        <f t="shared" si="30"/>
        <v>20193</v>
      </c>
      <c r="AE222" s="199">
        <f t="shared" si="26"/>
        <v>0</v>
      </c>
      <c r="AF222" s="199">
        <f t="shared" si="24"/>
        <v>0</v>
      </c>
      <c r="AG222" s="199">
        <f t="shared" si="29"/>
        <v>0</v>
      </c>
      <c r="AH222" s="199">
        <f t="shared" si="27"/>
        <v>0</v>
      </c>
      <c r="AI222" s="201"/>
      <c r="AJ222" s="201"/>
      <c r="AK222" s="201"/>
      <c r="AL222" s="201"/>
      <c r="AM222" s="201"/>
      <c r="AN222" s="201"/>
      <c r="AO222" s="201" t="s">
        <v>52</v>
      </c>
      <c r="AP222" s="201">
        <v>0</v>
      </c>
    </row>
    <row r="223" spans="1:42">
      <c r="A223" s="193" t="s">
        <v>174</v>
      </c>
      <c r="B223" s="193" t="s">
        <v>52</v>
      </c>
      <c r="C223" s="193" t="s">
        <v>527</v>
      </c>
      <c r="D223" s="193" t="s">
        <v>210</v>
      </c>
      <c r="E223" s="193" t="s">
        <v>211</v>
      </c>
      <c r="F223" s="193"/>
      <c r="G223" s="193" t="s">
        <v>178</v>
      </c>
      <c r="H223" s="194">
        <v>43529.000011574077</v>
      </c>
      <c r="I223" s="194">
        <v>43535.559641203698</v>
      </c>
      <c r="J223" s="194"/>
      <c r="K223" s="194"/>
      <c r="L223" s="194"/>
      <c r="M223" s="193" t="s">
        <v>179</v>
      </c>
      <c r="N223" s="193"/>
      <c r="O223" s="195">
        <v>45</v>
      </c>
      <c r="P223" s="195"/>
      <c r="Q223" s="196"/>
      <c r="R223" s="193" t="s">
        <v>212</v>
      </c>
      <c r="S223" s="193"/>
      <c r="T223" s="193" t="s">
        <v>534</v>
      </c>
      <c r="U223" s="193" t="s">
        <v>324</v>
      </c>
      <c r="V223" s="193"/>
      <c r="W223" s="193"/>
      <c r="X223" s="193"/>
      <c r="Y223" s="194"/>
      <c r="Z223" s="194"/>
      <c r="AA223" s="197"/>
      <c r="AB223" s="198" t="str">
        <f t="shared" si="28"/>
        <v>20193</v>
      </c>
      <c r="AC223" s="199" t="str">
        <f t="shared" si="23"/>
        <v>20193</v>
      </c>
      <c r="AD223" s="200">
        <f t="shared" si="30"/>
        <v>0</v>
      </c>
      <c r="AE223" s="199">
        <f t="shared" si="26"/>
        <v>0</v>
      </c>
      <c r="AF223" s="199">
        <f t="shared" si="24"/>
        <v>0</v>
      </c>
      <c r="AG223" s="199">
        <f t="shared" si="29"/>
        <v>0</v>
      </c>
      <c r="AH223" s="199">
        <f t="shared" si="27"/>
        <v>0</v>
      </c>
      <c r="AI223" s="201"/>
      <c r="AJ223" s="201"/>
      <c r="AK223" s="201"/>
      <c r="AL223" s="201"/>
      <c r="AM223" s="201"/>
      <c r="AN223" s="201"/>
      <c r="AO223" s="201" t="s">
        <v>52</v>
      </c>
      <c r="AP223" s="201">
        <v>0</v>
      </c>
    </row>
    <row r="224" spans="1:42">
      <c r="A224" s="193" t="s">
        <v>174</v>
      </c>
      <c r="B224" s="193" t="s">
        <v>50</v>
      </c>
      <c r="C224" s="193" t="s">
        <v>205</v>
      </c>
      <c r="D224" s="193" t="s">
        <v>210</v>
      </c>
      <c r="E224" s="193" t="s">
        <v>211</v>
      </c>
      <c r="F224" s="193"/>
      <c r="G224" s="193" t="s">
        <v>178</v>
      </c>
      <c r="H224" s="194">
        <v>43529.000011574077</v>
      </c>
      <c r="I224" s="194"/>
      <c r="J224" s="194">
        <v>43536.000011574077</v>
      </c>
      <c r="K224" s="194">
        <v>43536.000011574077</v>
      </c>
      <c r="L224" s="194">
        <v>43538.745879629627</v>
      </c>
      <c r="M224" s="193" t="s">
        <v>179</v>
      </c>
      <c r="N224" s="193"/>
      <c r="O224" s="195">
        <v>12</v>
      </c>
      <c r="P224" s="195"/>
      <c r="Q224" s="196"/>
      <c r="R224" s="193" t="s">
        <v>212</v>
      </c>
      <c r="S224" s="193"/>
      <c r="T224" s="193" t="s">
        <v>535</v>
      </c>
      <c r="U224" s="193" t="s">
        <v>195</v>
      </c>
      <c r="V224" s="193"/>
      <c r="W224" s="193"/>
      <c r="X224" s="193"/>
      <c r="Y224" s="194"/>
      <c r="Z224" s="194"/>
      <c r="AA224" s="197"/>
      <c r="AB224" s="198" t="str">
        <f t="shared" si="28"/>
        <v>20193</v>
      </c>
      <c r="AC224" s="199">
        <f t="shared" si="23"/>
        <v>0</v>
      </c>
      <c r="AD224" s="200" t="str">
        <f t="shared" si="30"/>
        <v>20193</v>
      </c>
      <c r="AE224" s="199" t="str">
        <f t="shared" si="26"/>
        <v>20193</v>
      </c>
      <c r="AF224" s="199">
        <f t="shared" si="24"/>
        <v>0</v>
      </c>
      <c r="AG224" s="199">
        <f t="shared" si="29"/>
        <v>0</v>
      </c>
      <c r="AH224" s="199">
        <f t="shared" si="27"/>
        <v>0</v>
      </c>
      <c r="AI224" s="201"/>
      <c r="AJ224" s="201"/>
      <c r="AK224" s="201"/>
      <c r="AL224" s="201"/>
      <c r="AM224" s="201"/>
      <c r="AN224" s="201"/>
      <c r="AO224" s="201" t="s">
        <v>50</v>
      </c>
      <c r="AP224" s="201" t="s">
        <v>1</v>
      </c>
    </row>
    <row r="225" spans="1:42">
      <c r="A225" s="193" t="s">
        <v>174</v>
      </c>
      <c r="B225" s="193" t="s">
        <v>52</v>
      </c>
      <c r="C225" s="193" t="s">
        <v>521</v>
      </c>
      <c r="D225" s="193" t="s">
        <v>210</v>
      </c>
      <c r="E225" s="193" t="s">
        <v>211</v>
      </c>
      <c r="F225" s="193"/>
      <c r="G225" s="193" t="s">
        <v>178</v>
      </c>
      <c r="H225" s="194">
        <v>43532.000011574077</v>
      </c>
      <c r="I225" s="194"/>
      <c r="J225" s="194">
        <v>43537.325648148151</v>
      </c>
      <c r="K225" s="194">
        <v>43537.325648148151</v>
      </c>
      <c r="L225" s="194"/>
      <c r="M225" s="193" t="s">
        <v>179</v>
      </c>
      <c r="N225" s="193"/>
      <c r="O225" s="195">
        <v>10</v>
      </c>
      <c r="P225" s="195"/>
      <c r="Q225" s="196"/>
      <c r="R225" s="193" t="s">
        <v>212</v>
      </c>
      <c r="S225" s="193"/>
      <c r="T225" s="193" t="s">
        <v>536</v>
      </c>
      <c r="U225" s="193" t="s">
        <v>324</v>
      </c>
      <c r="V225" s="193"/>
      <c r="W225" s="193"/>
      <c r="X225" s="193"/>
      <c r="Y225" s="194"/>
      <c r="Z225" s="194"/>
      <c r="AA225" s="197"/>
      <c r="AB225" s="198" t="str">
        <f t="shared" si="28"/>
        <v>20193</v>
      </c>
      <c r="AC225" s="199">
        <f t="shared" si="23"/>
        <v>0</v>
      </c>
      <c r="AD225" s="200" t="str">
        <f t="shared" si="30"/>
        <v>20193</v>
      </c>
      <c r="AE225" s="199">
        <f t="shared" si="26"/>
        <v>0</v>
      </c>
      <c r="AF225" s="199">
        <f t="shared" si="24"/>
        <v>0</v>
      </c>
      <c r="AG225" s="199">
        <f t="shared" si="29"/>
        <v>0</v>
      </c>
      <c r="AH225" s="199">
        <f t="shared" si="27"/>
        <v>0</v>
      </c>
      <c r="AI225" s="201"/>
      <c r="AJ225" s="201"/>
      <c r="AK225" s="201"/>
      <c r="AL225" s="201"/>
      <c r="AM225" s="201"/>
      <c r="AN225" s="201"/>
      <c r="AO225" s="201" t="s">
        <v>52</v>
      </c>
      <c r="AP225" s="201">
        <v>0</v>
      </c>
    </row>
    <row r="226" spans="1:42">
      <c r="A226" s="193" t="s">
        <v>174</v>
      </c>
      <c r="B226" s="193" t="s">
        <v>52</v>
      </c>
      <c r="C226" s="193" t="s">
        <v>521</v>
      </c>
      <c r="D226" s="193" t="s">
        <v>210</v>
      </c>
      <c r="E226" s="193" t="s">
        <v>211</v>
      </c>
      <c r="F226" s="193"/>
      <c r="G226" s="193" t="s">
        <v>178</v>
      </c>
      <c r="H226" s="194">
        <v>43538.000011574077</v>
      </c>
      <c r="I226" s="194"/>
      <c r="J226" s="194">
        <v>43544.000011574077</v>
      </c>
      <c r="K226" s="194">
        <v>43544.000011574077</v>
      </c>
      <c r="L226" s="194"/>
      <c r="M226" s="193" t="s">
        <v>179</v>
      </c>
      <c r="N226" s="193"/>
      <c r="O226" s="195">
        <v>10</v>
      </c>
      <c r="P226" s="195"/>
      <c r="Q226" s="196"/>
      <c r="R226" s="193" t="s">
        <v>212</v>
      </c>
      <c r="S226" s="193"/>
      <c r="T226" s="193" t="s">
        <v>537</v>
      </c>
      <c r="U226" s="193" t="s">
        <v>182</v>
      </c>
      <c r="V226" s="193"/>
      <c r="W226" s="193"/>
      <c r="X226" s="193"/>
      <c r="Y226" s="194"/>
      <c r="Z226" s="194"/>
      <c r="AA226" s="197"/>
      <c r="AB226" s="198" t="str">
        <f t="shared" si="28"/>
        <v>20193</v>
      </c>
      <c r="AC226" s="199">
        <f t="shared" si="23"/>
        <v>0</v>
      </c>
      <c r="AD226" s="200" t="str">
        <f t="shared" si="30"/>
        <v>20193</v>
      </c>
      <c r="AE226" s="199">
        <f t="shared" si="26"/>
        <v>0</v>
      </c>
      <c r="AF226" s="199">
        <f t="shared" si="24"/>
        <v>0</v>
      </c>
      <c r="AG226" s="199">
        <f t="shared" si="29"/>
        <v>0</v>
      </c>
      <c r="AH226" s="199">
        <f t="shared" si="27"/>
        <v>0</v>
      </c>
      <c r="AI226" s="201"/>
      <c r="AJ226" s="201"/>
      <c r="AK226" s="201"/>
      <c r="AL226" s="201"/>
      <c r="AM226" s="201"/>
      <c r="AN226" s="201"/>
      <c r="AO226" s="201" t="s">
        <v>52</v>
      </c>
      <c r="AP226" s="201">
        <v>0</v>
      </c>
    </row>
    <row r="227" spans="1:42">
      <c r="A227" s="193" t="s">
        <v>174</v>
      </c>
      <c r="B227" s="193" t="s">
        <v>54</v>
      </c>
      <c r="C227" s="193" t="s">
        <v>175</v>
      </c>
      <c r="D227" s="193" t="s">
        <v>185</v>
      </c>
      <c r="E227" s="193" t="s">
        <v>186</v>
      </c>
      <c r="F227" s="193"/>
      <c r="G227" s="193" t="s">
        <v>178</v>
      </c>
      <c r="H227" s="194">
        <v>43544.000011574077</v>
      </c>
      <c r="I227" s="194"/>
      <c r="J227" s="194">
        <v>43544.000011574077</v>
      </c>
      <c r="K227" s="194">
        <v>43544.000011574077</v>
      </c>
      <c r="L227" s="194"/>
      <c r="M227" s="193" t="s">
        <v>187</v>
      </c>
      <c r="N227" s="193" t="s">
        <v>185</v>
      </c>
      <c r="O227" s="195">
        <v>0</v>
      </c>
      <c r="P227" s="195"/>
      <c r="Q227" s="196"/>
      <c r="R227" s="193" t="s">
        <v>188</v>
      </c>
      <c r="S227" s="193"/>
      <c r="T227" s="193" t="s">
        <v>538</v>
      </c>
      <c r="U227" s="193" t="s">
        <v>182</v>
      </c>
      <c r="V227" s="193"/>
      <c r="W227" s="193"/>
      <c r="X227" s="193"/>
      <c r="Y227" s="194"/>
      <c r="Z227" s="194"/>
      <c r="AA227" s="197"/>
      <c r="AB227" s="198" t="str">
        <f t="shared" si="28"/>
        <v>20193</v>
      </c>
      <c r="AC227" s="199">
        <f t="shared" si="23"/>
        <v>0</v>
      </c>
      <c r="AD227" s="200" t="str">
        <f t="shared" si="30"/>
        <v>20193</v>
      </c>
      <c r="AE227" s="199">
        <f t="shared" si="26"/>
        <v>0</v>
      </c>
      <c r="AF227" s="199">
        <f t="shared" si="24"/>
        <v>0</v>
      </c>
      <c r="AG227" s="199">
        <f t="shared" si="29"/>
        <v>0</v>
      </c>
      <c r="AH227" s="199">
        <f t="shared" si="27"/>
        <v>0</v>
      </c>
      <c r="AI227" s="201"/>
      <c r="AJ227" s="201"/>
      <c r="AK227" s="201"/>
      <c r="AL227" s="201"/>
      <c r="AM227" s="201"/>
      <c r="AN227" s="201"/>
      <c r="AO227" s="201" t="s">
        <v>54</v>
      </c>
      <c r="AP227" s="201" t="s">
        <v>88</v>
      </c>
    </row>
    <row r="228" spans="1:42">
      <c r="A228" s="193" t="s">
        <v>174</v>
      </c>
      <c r="B228" s="193" t="s">
        <v>54</v>
      </c>
      <c r="C228" s="193" t="s">
        <v>175</v>
      </c>
      <c r="D228" s="193" t="s">
        <v>43</v>
      </c>
      <c r="E228" s="193" t="s">
        <v>220</v>
      </c>
      <c r="F228" s="193"/>
      <c r="G228" s="193" t="s">
        <v>178</v>
      </c>
      <c r="H228" s="194">
        <v>43550.000011574077</v>
      </c>
      <c r="I228" s="194"/>
      <c r="J228" s="194">
        <v>43550.000011574077</v>
      </c>
      <c r="K228" s="194">
        <v>43550.000011574077</v>
      </c>
      <c r="L228" s="194"/>
      <c r="M228" s="193" t="s">
        <v>187</v>
      </c>
      <c r="N228" s="193" t="s">
        <v>43</v>
      </c>
      <c r="O228" s="195">
        <v>0</v>
      </c>
      <c r="P228" s="195"/>
      <c r="Q228" s="196"/>
      <c r="R228" s="193" t="s">
        <v>218</v>
      </c>
      <c r="S228" s="193"/>
      <c r="T228" s="193" t="s">
        <v>539</v>
      </c>
      <c r="U228" s="193" t="s">
        <v>182</v>
      </c>
      <c r="V228" s="193"/>
      <c r="W228" s="193"/>
      <c r="X228" s="193"/>
      <c r="Y228" s="194"/>
      <c r="Z228" s="194"/>
      <c r="AA228" s="197"/>
      <c r="AB228" s="198" t="str">
        <f t="shared" si="28"/>
        <v>20193</v>
      </c>
      <c r="AC228" s="199">
        <f t="shared" si="23"/>
        <v>0</v>
      </c>
      <c r="AD228" s="200" t="str">
        <f t="shared" si="30"/>
        <v>20193</v>
      </c>
      <c r="AE228" s="199">
        <f t="shared" si="26"/>
        <v>0</v>
      </c>
      <c r="AF228" s="199">
        <f t="shared" si="24"/>
        <v>0</v>
      </c>
      <c r="AG228" s="199">
        <f t="shared" si="29"/>
        <v>0</v>
      </c>
      <c r="AH228" s="199">
        <f t="shared" si="27"/>
        <v>0</v>
      </c>
      <c r="AI228" s="201"/>
      <c r="AJ228" s="201"/>
      <c r="AK228" s="201"/>
      <c r="AL228" s="201"/>
      <c r="AM228" s="201"/>
      <c r="AN228" s="201"/>
      <c r="AO228" s="201" t="s">
        <v>54</v>
      </c>
      <c r="AP228" s="201" t="s">
        <v>88</v>
      </c>
    </row>
    <row r="229" spans="1:42">
      <c r="A229" s="193" t="s">
        <v>174</v>
      </c>
      <c r="B229" s="193" t="s">
        <v>54</v>
      </c>
      <c r="C229" s="193" t="s">
        <v>175</v>
      </c>
      <c r="D229" s="193" t="s">
        <v>43</v>
      </c>
      <c r="E229" s="193" t="s">
        <v>220</v>
      </c>
      <c r="F229" s="193"/>
      <c r="G229" s="193" t="s">
        <v>178</v>
      </c>
      <c r="H229" s="194">
        <v>43550.000011574077</v>
      </c>
      <c r="I229" s="194"/>
      <c r="J229" s="194">
        <v>43550.000011574077</v>
      </c>
      <c r="K229" s="194">
        <v>43550.000011574077</v>
      </c>
      <c r="L229" s="194"/>
      <c r="M229" s="193" t="s">
        <v>187</v>
      </c>
      <c r="N229" s="193" t="s">
        <v>43</v>
      </c>
      <c r="O229" s="195">
        <v>0</v>
      </c>
      <c r="P229" s="195"/>
      <c r="Q229" s="196"/>
      <c r="R229" s="193" t="s">
        <v>218</v>
      </c>
      <c r="S229" s="193"/>
      <c r="T229" s="193" t="s">
        <v>540</v>
      </c>
      <c r="U229" s="193" t="s">
        <v>182</v>
      </c>
      <c r="V229" s="193"/>
      <c r="W229" s="193"/>
      <c r="X229" s="193"/>
      <c r="Y229" s="194"/>
      <c r="Z229" s="194"/>
      <c r="AA229" s="197"/>
      <c r="AB229" s="198" t="str">
        <f t="shared" si="28"/>
        <v>20193</v>
      </c>
      <c r="AC229" s="199">
        <f t="shared" si="23"/>
        <v>0</v>
      </c>
      <c r="AD229" s="200" t="str">
        <f t="shared" si="30"/>
        <v>20193</v>
      </c>
      <c r="AE229" s="199">
        <f t="shared" si="26"/>
        <v>0</v>
      </c>
      <c r="AF229" s="199">
        <f t="shared" si="24"/>
        <v>0</v>
      </c>
      <c r="AG229" s="199">
        <f t="shared" si="29"/>
        <v>0</v>
      </c>
      <c r="AH229" s="199">
        <f t="shared" si="27"/>
        <v>0</v>
      </c>
      <c r="AI229" s="201"/>
      <c r="AJ229" s="201"/>
      <c r="AK229" s="201"/>
      <c r="AL229" s="201"/>
      <c r="AM229" s="201"/>
      <c r="AN229" s="201"/>
      <c r="AO229" s="201" t="s">
        <v>54</v>
      </c>
      <c r="AP229" s="201" t="s">
        <v>88</v>
      </c>
    </row>
    <row r="230" spans="1:42">
      <c r="A230" s="193" t="s">
        <v>174</v>
      </c>
      <c r="B230" s="193" t="s">
        <v>54</v>
      </c>
      <c r="C230" s="193" t="s">
        <v>175</v>
      </c>
      <c r="D230" s="193" t="s">
        <v>43</v>
      </c>
      <c r="E230" s="193" t="s">
        <v>220</v>
      </c>
      <c r="F230" s="193"/>
      <c r="G230" s="193" t="s">
        <v>178</v>
      </c>
      <c r="H230" s="194">
        <v>43550.000011574077</v>
      </c>
      <c r="I230" s="194"/>
      <c r="J230" s="194">
        <v>43550.000011574077</v>
      </c>
      <c r="K230" s="194">
        <v>43550.000011574077</v>
      </c>
      <c r="L230" s="194"/>
      <c r="M230" s="193" t="s">
        <v>187</v>
      </c>
      <c r="N230" s="193" t="s">
        <v>43</v>
      </c>
      <c r="O230" s="195">
        <v>0</v>
      </c>
      <c r="P230" s="195"/>
      <c r="Q230" s="196"/>
      <c r="R230" s="193" t="s">
        <v>218</v>
      </c>
      <c r="S230" s="193"/>
      <c r="T230" s="193" t="s">
        <v>541</v>
      </c>
      <c r="U230" s="193" t="s">
        <v>182</v>
      </c>
      <c r="V230" s="193"/>
      <c r="W230" s="193"/>
      <c r="X230" s="193"/>
      <c r="Y230" s="194"/>
      <c r="Z230" s="194"/>
      <c r="AA230" s="197"/>
      <c r="AB230" s="198" t="str">
        <f t="shared" si="28"/>
        <v>20193</v>
      </c>
      <c r="AC230" s="199">
        <f t="shared" si="23"/>
        <v>0</v>
      </c>
      <c r="AD230" s="200" t="str">
        <f t="shared" si="30"/>
        <v>20193</v>
      </c>
      <c r="AE230" s="199">
        <f t="shared" si="26"/>
        <v>0</v>
      </c>
      <c r="AF230" s="199">
        <f t="shared" si="24"/>
        <v>0</v>
      </c>
      <c r="AG230" s="199">
        <f t="shared" si="29"/>
        <v>0</v>
      </c>
      <c r="AH230" s="199">
        <f t="shared" si="27"/>
        <v>0</v>
      </c>
      <c r="AI230" s="201"/>
      <c r="AJ230" s="201"/>
      <c r="AK230" s="201"/>
      <c r="AL230" s="201"/>
      <c r="AM230" s="201"/>
      <c r="AN230" s="201"/>
      <c r="AO230" s="201" t="s">
        <v>54</v>
      </c>
      <c r="AP230" s="201" t="s">
        <v>88</v>
      </c>
    </row>
    <row r="231" spans="1:42">
      <c r="A231" s="193" t="s">
        <v>174</v>
      </c>
      <c r="B231" s="193" t="s">
        <v>54</v>
      </c>
      <c r="C231" s="193" t="s">
        <v>175</v>
      </c>
      <c r="D231" s="193" t="s">
        <v>43</v>
      </c>
      <c r="E231" s="193" t="s">
        <v>220</v>
      </c>
      <c r="F231" s="193"/>
      <c r="G231" s="193" t="s">
        <v>178</v>
      </c>
      <c r="H231" s="194">
        <v>43550.000011574077</v>
      </c>
      <c r="I231" s="194"/>
      <c r="J231" s="194">
        <v>43550.000011574077</v>
      </c>
      <c r="K231" s="194">
        <v>43550.000011574077</v>
      </c>
      <c r="L231" s="194"/>
      <c r="M231" s="193" t="s">
        <v>187</v>
      </c>
      <c r="N231" s="193" t="s">
        <v>43</v>
      </c>
      <c r="O231" s="195">
        <v>0</v>
      </c>
      <c r="P231" s="195"/>
      <c r="Q231" s="196"/>
      <c r="R231" s="193" t="s">
        <v>218</v>
      </c>
      <c r="S231" s="193"/>
      <c r="T231" s="193" t="s">
        <v>542</v>
      </c>
      <c r="U231" s="193" t="s">
        <v>182</v>
      </c>
      <c r="V231" s="193"/>
      <c r="W231" s="193"/>
      <c r="X231" s="193"/>
      <c r="Y231" s="194"/>
      <c r="Z231" s="194"/>
      <c r="AA231" s="197"/>
      <c r="AB231" s="198" t="str">
        <f t="shared" si="28"/>
        <v>20193</v>
      </c>
      <c r="AC231" s="199">
        <f t="shared" si="23"/>
        <v>0</v>
      </c>
      <c r="AD231" s="200" t="str">
        <f t="shared" si="30"/>
        <v>20193</v>
      </c>
      <c r="AE231" s="199">
        <f t="shared" si="26"/>
        <v>0</v>
      </c>
      <c r="AF231" s="199">
        <f t="shared" si="24"/>
        <v>0</v>
      </c>
      <c r="AG231" s="199">
        <f t="shared" si="29"/>
        <v>0</v>
      </c>
      <c r="AH231" s="199">
        <f t="shared" si="27"/>
        <v>0</v>
      </c>
      <c r="AI231" s="201"/>
      <c r="AJ231" s="201"/>
      <c r="AK231" s="201"/>
      <c r="AL231" s="201"/>
      <c r="AM231" s="201"/>
      <c r="AN231" s="201"/>
      <c r="AO231" s="201" t="s">
        <v>54</v>
      </c>
      <c r="AP231" s="201" t="s">
        <v>88</v>
      </c>
    </row>
    <row r="232" spans="1:42">
      <c r="A232" s="193" t="s">
        <v>174</v>
      </c>
      <c r="B232" s="193" t="s">
        <v>54</v>
      </c>
      <c r="C232" s="193" t="s">
        <v>175</v>
      </c>
      <c r="D232" s="193" t="s">
        <v>398</v>
      </c>
      <c r="E232" s="193" t="s">
        <v>399</v>
      </c>
      <c r="F232" s="193"/>
      <c r="G232" s="193" t="s">
        <v>197</v>
      </c>
      <c r="H232" s="194">
        <v>43551.000011574077</v>
      </c>
      <c r="I232" s="194"/>
      <c r="J232" s="194">
        <v>43581.000011574077</v>
      </c>
      <c r="K232" s="194">
        <v>43566.731400462973</v>
      </c>
      <c r="L232" s="194"/>
      <c r="M232" s="193" t="s">
        <v>179</v>
      </c>
      <c r="N232" s="193"/>
      <c r="O232" s="195">
        <v>3</v>
      </c>
      <c r="P232" s="195"/>
      <c r="Q232" s="196"/>
      <c r="R232" s="193" t="s">
        <v>400</v>
      </c>
      <c r="S232" s="193"/>
      <c r="T232" s="193" t="s">
        <v>543</v>
      </c>
      <c r="U232" s="193" t="s">
        <v>182</v>
      </c>
      <c r="V232" s="193"/>
      <c r="W232" s="193"/>
      <c r="X232" s="193"/>
      <c r="Y232" s="194"/>
      <c r="Z232" s="194"/>
      <c r="AA232" s="197"/>
      <c r="AB232" s="198" t="str">
        <f t="shared" si="28"/>
        <v>20193</v>
      </c>
      <c r="AC232" s="199">
        <f t="shared" si="23"/>
        <v>0</v>
      </c>
      <c r="AD232" s="200" t="str">
        <f t="shared" si="30"/>
        <v>20194</v>
      </c>
      <c r="AE232" s="199">
        <f t="shared" si="26"/>
        <v>0</v>
      </c>
      <c r="AF232" s="199">
        <f t="shared" si="24"/>
        <v>0</v>
      </c>
      <c r="AG232" s="199">
        <f t="shared" si="29"/>
        <v>0</v>
      </c>
      <c r="AH232" s="199">
        <f t="shared" si="27"/>
        <v>0</v>
      </c>
      <c r="AI232" s="201"/>
      <c r="AJ232" s="201"/>
      <c r="AK232" s="201"/>
      <c r="AL232" s="201"/>
      <c r="AM232" s="201"/>
      <c r="AN232" s="201"/>
      <c r="AO232" s="201" t="s">
        <v>54</v>
      </c>
      <c r="AP232" s="201" t="s">
        <v>88</v>
      </c>
    </row>
    <row r="233" spans="1:42">
      <c r="A233" s="193" t="s">
        <v>174</v>
      </c>
      <c r="B233" s="193" t="s">
        <v>61</v>
      </c>
      <c r="C233" s="193" t="s">
        <v>450</v>
      </c>
      <c r="D233" s="193" t="s">
        <v>398</v>
      </c>
      <c r="E233" s="193" t="s">
        <v>399</v>
      </c>
      <c r="F233" s="193"/>
      <c r="G233" s="193" t="s">
        <v>178</v>
      </c>
      <c r="H233" s="194">
        <v>43551.000011574077</v>
      </c>
      <c r="I233" s="194"/>
      <c r="J233" s="194">
        <v>43551.000011574077</v>
      </c>
      <c r="K233" s="194">
        <v>43551.000011574077</v>
      </c>
      <c r="L233" s="194"/>
      <c r="M233" s="193" t="s">
        <v>179</v>
      </c>
      <c r="N233" s="193"/>
      <c r="O233" s="195">
        <v>15</v>
      </c>
      <c r="P233" s="195"/>
      <c r="Q233" s="196"/>
      <c r="R233" s="193" t="s">
        <v>400</v>
      </c>
      <c r="S233" s="193"/>
      <c r="T233" s="193" t="s">
        <v>544</v>
      </c>
      <c r="U233" s="193" t="s">
        <v>182</v>
      </c>
      <c r="V233" s="193"/>
      <c r="W233" s="193"/>
      <c r="X233" s="193"/>
      <c r="Y233" s="194"/>
      <c r="Z233" s="194"/>
      <c r="AA233" s="197"/>
      <c r="AB233" s="198" t="str">
        <f t="shared" si="28"/>
        <v>20193</v>
      </c>
      <c r="AC233" s="199">
        <f t="shared" si="23"/>
        <v>0</v>
      </c>
      <c r="AD233" s="200" t="str">
        <f t="shared" si="30"/>
        <v>20193</v>
      </c>
      <c r="AE233" s="199">
        <f t="shared" si="26"/>
        <v>0</v>
      </c>
      <c r="AF233" s="199">
        <f t="shared" si="24"/>
        <v>0</v>
      </c>
      <c r="AG233" s="199">
        <f t="shared" si="29"/>
        <v>0</v>
      </c>
      <c r="AH233" s="199">
        <f t="shared" si="27"/>
        <v>0</v>
      </c>
      <c r="AI233" s="201"/>
      <c r="AJ233" s="201"/>
      <c r="AK233" s="201"/>
      <c r="AL233" s="201"/>
      <c r="AM233" s="201"/>
      <c r="AN233" s="201"/>
      <c r="AO233" s="201" t="s">
        <v>61</v>
      </c>
      <c r="AP233" s="201" t="s">
        <v>88</v>
      </c>
    </row>
    <row r="234" spans="1:42">
      <c r="A234" s="193" t="s">
        <v>174</v>
      </c>
      <c r="B234" s="193" t="s">
        <v>61</v>
      </c>
      <c r="C234" s="193" t="s">
        <v>450</v>
      </c>
      <c r="D234" s="193" t="s">
        <v>398</v>
      </c>
      <c r="E234" s="193" t="s">
        <v>399</v>
      </c>
      <c r="F234" s="193"/>
      <c r="G234" s="193" t="s">
        <v>178</v>
      </c>
      <c r="H234" s="194">
        <v>43551.000011574077</v>
      </c>
      <c r="I234" s="194"/>
      <c r="J234" s="194">
        <v>43551.000011574077</v>
      </c>
      <c r="K234" s="194">
        <v>43551.000011574077</v>
      </c>
      <c r="L234" s="194">
        <v>43628.434236111112</v>
      </c>
      <c r="M234" s="193" t="s">
        <v>179</v>
      </c>
      <c r="N234" s="193"/>
      <c r="O234" s="195">
        <v>15</v>
      </c>
      <c r="P234" s="195"/>
      <c r="Q234" s="196"/>
      <c r="R234" s="193" t="s">
        <v>400</v>
      </c>
      <c r="S234" s="193"/>
      <c r="T234" s="193" t="s">
        <v>545</v>
      </c>
      <c r="U234" s="193" t="s">
        <v>195</v>
      </c>
      <c r="V234" s="193"/>
      <c r="W234" s="193"/>
      <c r="X234" s="193"/>
      <c r="Y234" s="194"/>
      <c r="Z234" s="194"/>
      <c r="AA234" s="197"/>
      <c r="AB234" s="198" t="str">
        <f t="shared" si="28"/>
        <v>20193</v>
      </c>
      <c r="AC234" s="199">
        <f t="shared" si="23"/>
        <v>0</v>
      </c>
      <c r="AD234" s="200" t="str">
        <f t="shared" si="30"/>
        <v>20193</v>
      </c>
      <c r="AE234" s="199" t="str">
        <f t="shared" si="26"/>
        <v>20196</v>
      </c>
      <c r="AF234" s="199">
        <f t="shared" si="24"/>
        <v>0</v>
      </c>
      <c r="AG234" s="199">
        <f t="shared" si="29"/>
        <v>0</v>
      </c>
      <c r="AH234" s="199">
        <f t="shared" si="27"/>
        <v>0</v>
      </c>
      <c r="AI234" s="201"/>
      <c r="AJ234" s="201"/>
      <c r="AK234" s="201"/>
      <c r="AL234" s="201"/>
      <c r="AM234" s="201"/>
      <c r="AN234" s="201"/>
      <c r="AO234" s="201" t="s">
        <v>61</v>
      </c>
      <c r="AP234" s="201" t="s">
        <v>88</v>
      </c>
    </row>
    <row r="235" spans="1:42">
      <c r="A235" s="193" t="s">
        <v>174</v>
      </c>
      <c r="B235" s="193" t="s">
        <v>50</v>
      </c>
      <c r="C235" s="193" t="s">
        <v>205</v>
      </c>
      <c r="D235" s="193" t="s">
        <v>398</v>
      </c>
      <c r="E235" s="193" t="s">
        <v>399</v>
      </c>
      <c r="F235" s="193"/>
      <c r="G235" s="193" t="s">
        <v>178</v>
      </c>
      <c r="H235" s="194">
        <v>43553.000011574077</v>
      </c>
      <c r="I235" s="194"/>
      <c r="J235" s="194">
        <v>43553.000011574077</v>
      </c>
      <c r="K235" s="194">
        <v>43553.000011574077</v>
      </c>
      <c r="L235" s="194"/>
      <c r="M235" s="193" t="s">
        <v>179</v>
      </c>
      <c r="N235" s="193"/>
      <c r="O235" s="195">
        <v>12</v>
      </c>
      <c r="P235" s="195"/>
      <c r="Q235" s="196"/>
      <c r="R235" s="193" t="s">
        <v>400</v>
      </c>
      <c r="S235" s="193"/>
      <c r="T235" s="193" t="s">
        <v>546</v>
      </c>
      <c r="U235" s="193" t="s">
        <v>182</v>
      </c>
      <c r="V235" s="193"/>
      <c r="W235" s="193"/>
      <c r="X235" s="193"/>
      <c r="Y235" s="194"/>
      <c r="Z235" s="194"/>
      <c r="AA235" s="197"/>
      <c r="AB235" s="198" t="str">
        <f t="shared" si="28"/>
        <v>20193</v>
      </c>
      <c r="AC235" s="199">
        <f t="shared" si="23"/>
        <v>0</v>
      </c>
      <c r="AD235" s="200" t="str">
        <f t="shared" si="30"/>
        <v>20193</v>
      </c>
      <c r="AE235" s="199">
        <f t="shared" si="26"/>
        <v>0</v>
      </c>
      <c r="AF235" s="199">
        <f t="shared" si="24"/>
        <v>0</v>
      </c>
      <c r="AG235" s="199">
        <f t="shared" si="29"/>
        <v>0</v>
      </c>
      <c r="AH235" s="199">
        <f t="shared" si="27"/>
        <v>0</v>
      </c>
      <c r="AI235" s="201"/>
      <c r="AJ235" s="201"/>
      <c r="AK235" s="201"/>
      <c r="AL235" s="201"/>
      <c r="AM235" s="201"/>
      <c r="AN235" s="201"/>
      <c r="AO235" s="201" t="s">
        <v>50</v>
      </c>
      <c r="AP235" s="201" t="s">
        <v>1</v>
      </c>
    </row>
    <row r="236" spans="1:42">
      <c r="A236" s="193" t="s">
        <v>174</v>
      </c>
      <c r="B236" s="193" t="s">
        <v>50</v>
      </c>
      <c r="C236" s="193" t="s">
        <v>205</v>
      </c>
      <c r="D236" s="193" t="s">
        <v>398</v>
      </c>
      <c r="E236" s="193" t="s">
        <v>402</v>
      </c>
      <c r="F236" s="193"/>
      <c r="G236" s="193" t="s">
        <v>178</v>
      </c>
      <c r="H236" s="194">
        <v>43553.000011574077</v>
      </c>
      <c r="I236" s="194"/>
      <c r="J236" s="194">
        <v>43553.000011574077</v>
      </c>
      <c r="K236" s="194">
        <v>43553.000011574077</v>
      </c>
      <c r="L236" s="194"/>
      <c r="M236" s="193" t="s">
        <v>179</v>
      </c>
      <c r="N236" s="193"/>
      <c r="O236" s="195">
        <v>12</v>
      </c>
      <c r="P236" s="195"/>
      <c r="Q236" s="196"/>
      <c r="R236" s="193" t="s">
        <v>400</v>
      </c>
      <c r="S236" s="193"/>
      <c r="T236" s="193" t="s">
        <v>547</v>
      </c>
      <c r="U236" s="193" t="s">
        <v>182</v>
      </c>
      <c r="V236" s="193"/>
      <c r="W236" s="193"/>
      <c r="X236" s="193"/>
      <c r="Y236" s="194"/>
      <c r="Z236" s="194"/>
      <c r="AA236" s="197"/>
      <c r="AB236" s="198" t="str">
        <f t="shared" si="28"/>
        <v>20193</v>
      </c>
      <c r="AC236" s="199">
        <f t="shared" si="23"/>
        <v>0</v>
      </c>
      <c r="AD236" s="200" t="str">
        <f t="shared" si="30"/>
        <v>20193</v>
      </c>
      <c r="AE236" s="199">
        <f t="shared" si="26"/>
        <v>0</v>
      </c>
      <c r="AF236" s="199">
        <f t="shared" si="24"/>
        <v>0</v>
      </c>
      <c r="AG236" s="199">
        <f t="shared" si="29"/>
        <v>0</v>
      </c>
      <c r="AH236" s="199">
        <f t="shared" si="27"/>
        <v>0</v>
      </c>
      <c r="AI236" s="201"/>
      <c r="AJ236" s="201"/>
      <c r="AK236" s="201"/>
      <c r="AL236" s="201"/>
      <c r="AM236" s="201"/>
      <c r="AN236" s="201"/>
      <c r="AO236" s="201" t="s">
        <v>50</v>
      </c>
      <c r="AP236" s="201" t="s">
        <v>1</v>
      </c>
    </row>
    <row r="237" spans="1:42">
      <c r="A237" s="193" t="s">
        <v>174</v>
      </c>
      <c r="B237" s="193" t="s">
        <v>50</v>
      </c>
      <c r="C237" s="193" t="s">
        <v>205</v>
      </c>
      <c r="D237" s="193" t="s">
        <v>398</v>
      </c>
      <c r="E237" s="193" t="s">
        <v>402</v>
      </c>
      <c r="F237" s="193"/>
      <c r="G237" s="193" t="s">
        <v>178</v>
      </c>
      <c r="H237" s="194">
        <v>43553.000011574077</v>
      </c>
      <c r="I237" s="194"/>
      <c r="J237" s="194">
        <v>43553.000011574077</v>
      </c>
      <c r="K237" s="194">
        <v>43553.000011574077</v>
      </c>
      <c r="L237" s="194"/>
      <c r="M237" s="193" t="s">
        <v>179</v>
      </c>
      <c r="N237" s="193"/>
      <c r="O237" s="195">
        <v>12</v>
      </c>
      <c r="P237" s="195"/>
      <c r="Q237" s="196"/>
      <c r="R237" s="193" t="s">
        <v>400</v>
      </c>
      <c r="S237" s="193"/>
      <c r="T237" s="193" t="s">
        <v>548</v>
      </c>
      <c r="U237" s="193" t="s">
        <v>182</v>
      </c>
      <c r="V237" s="193"/>
      <c r="W237" s="193"/>
      <c r="X237" s="193"/>
      <c r="Y237" s="194"/>
      <c r="Z237" s="194"/>
      <c r="AA237" s="197"/>
      <c r="AB237" s="198" t="str">
        <f t="shared" si="28"/>
        <v>20193</v>
      </c>
      <c r="AC237" s="199">
        <f t="shared" si="23"/>
        <v>0</v>
      </c>
      <c r="AD237" s="200" t="str">
        <f t="shared" si="30"/>
        <v>20193</v>
      </c>
      <c r="AE237" s="199">
        <f t="shared" si="26"/>
        <v>0</v>
      </c>
      <c r="AF237" s="199">
        <f t="shared" si="24"/>
        <v>0</v>
      </c>
      <c r="AG237" s="199">
        <f t="shared" si="29"/>
        <v>0</v>
      </c>
      <c r="AH237" s="199">
        <f t="shared" si="27"/>
        <v>0</v>
      </c>
      <c r="AI237" s="201"/>
      <c r="AJ237" s="201"/>
      <c r="AK237" s="201"/>
      <c r="AL237" s="201"/>
      <c r="AM237" s="201"/>
      <c r="AN237" s="201"/>
      <c r="AO237" s="201" t="s">
        <v>50</v>
      </c>
      <c r="AP237" s="201" t="s">
        <v>1</v>
      </c>
    </row>
    <row r="238" spans="1:42">
      <c r="A238" s="193" t="s">
        <v>174</v>
      </c>
      <c r="B238" s="193" t="s">
        <v>50</v>
      </c>
      <c r="C238" s="193" t="s">
        <v>205</v>
      </c>
      <c r="D238" s="193" t="s">
        <v>398</v>
      </c>
      <c r="E238" s="193" t="s">
        <v>404</v>
      </c>
      <c r="F238" s="193"/>
      <c r="G238" s="193" t="s">
        <v>178</v>
      </c>
      <c r="H238" s="194">
        <v>43553.000011574077</v>
      </c>
      <c r="I238" s="194"/>
      <c r="J238" s="194">
        <v>43553.000011574077</v>
      </c>
      <c r="K238" s="194">
        <v>43553.000011574077</v>
      </c>
      <c r="L238" s="194"/>
      <c r="M238" s="193" t="s">
        <v>179</v>
      </c>
      <c r="N238" s="193"/>
      <c r="O238" s="195">
        <v>12</v>
      </c>
      <c r="P238" s="195"/>
      <c r="Q238" s="196"/>
      <c r="R238" s="193" t="s">
        <v>400</v>
      </c>
      <c r="S238" s="193"/>
      <c r="T238" s="193" t="s">
        <v>549</v>
      </c>
      <c r="U238" s="193" t="s">
        <v>182</v>
      </c>
      <c r="V238" s="193"/>
      <c r="W238" s="193"/>
      <c r="X238" s="193"/>
      <c r="Y238" s="194"/>
      <c r="Z238" s="194"/>
      <c r="AA238" s="197"/>
      <c r="AB238" s="198" t="str">
        <f t="shared" si="28"/>
        <v>20193</v>
      </c>
      <c r="AC238" s="199">
        <f t="shared" si="23"/>
        <v>0</v>
      </c>
      <c r="AD238" s="200" t="str">
        <f t="shared" si="30"/>
        <v>20193</v>
      </c>
      <c r="AE238" s="199">
        <f t="shared" si="26"/>
        <v>0</v>
      </c>
      <c r="AF238" s="199">
        <f t="shared" si="24"/>
        <v>0</v>
      </c>
      <c r="AG238" s="199">
        <f t="shared" si="29"/>
        <v>0</v>
      </c>
      <c r="AH238" s="199">
        <f t="shared" si="27"/>
        <v>0</v>
      </c>
      <c r="AI238" s="201"/>
      <c r="AJ238" s="201"/>
      <c r="AK238" s="201"/>
      <c r="AL238" s="201"/>
      <c r="AM238" s="201"/>
      <c r="AN238" s="201"/>
      <c r="AO238" s="201" t="s">
        <v>50</v>
      </c>
      <c r="AP238" s="201" t="s">
        <v>1</v>
      </c>
    </row>
    <row r="239" spans="1:42">
      <c r="A239" s="193" t="s">
        <v>174</v>
      </c>
      <c r="B239" s="193" t="s">
        <v>50</v>
      </c>
      <c r="C239" s="193" t="s">
        <v>205</v>
      </c>
      <c r="D239" s="193" t="s">
        <v>398</v>
      </c>
      <c r="E239" s="193" t="s">
        <v>404</v>
      </c>
      <c r="F239" s="193"/>
      <c r="G239" s="193" t="s">
        <v>178</v>
      </c>
      <c r="H239" s="194">
        <v>43553.000011574077</v>
      </c>
      <c r="I239" s="194"/>
      <c r="J239" s="194">
        <v>43553.000011574077</v>
      </c>
      <c r="K239" s="194">
        <v>43553.000011574077</v>
      </c>
      <c r="L239" s="194"/>
      <c r="M239" s="193" t="s">
        <v>179</v>
      </c>
      <c r="N239" s="193"/>
      <c r="O239" s="195">
        <v>12</v>
      </c>
      <c r="P239" s="195"/>
      <c r="Q239" s="196"/>
      <c r="R239" s="193" t="s">
        <v>400</v>
      </c>
      <c r="S239" s="193"/>
      <c r="T239" s="193" t="s">
        <v>550</v>
      </c>
      <c r="U239" s="193" t="s">
        <v>182</v>
      </c>
      <c r="V239" s="193"/>
      <c r="W239" s="193"/>
      <c r="X239" s="193"/>
      <c r="Y239" s="194"/>
      <c r="Z239" s="194"/>
      <c r="AA239" s="197"/>
      <c r="AB239" s="198" t="str">
        <f t="shared" si="28"/>
        <v>20193</v>
      </c>
      <c r="AC239" s="199">
        <f t="shared" si="23"/>
        <v>0</v>
      </c>
      <c r="AD239" s="200" t="str">
        <f t="shared" si="30"/>
        <v>20193</v>
      </c>
      <c r="AE239" s="199">
        <f t="shared" si="26"/>
        <v>0</v>
      </c>
      <c r="AF239" s="199">
        <f t="shared" si="24"/>
        <v>0</v>
      </c>
      <c r="AG239" s="199">
        <f t="shared" si="29"/>
        <v>0</v>
      </c>
      <c r="AH239" s="199">
        <f t="shared" si="27"/>
        <v>0</v>
      </c>
      <c r="AI239" s="201"/>
      <c r="AJ239" s="201"/>
      <c r="AK239" s="201"/>
      <c r="AL239" s="201"/>
      <c r="AM239" s="201"/>
      <c r="AN239" s="201"/>
      <c r="AO239" s="201" t="s">
        <v>50</v>
      </c>
      <c r="AP239" s="201" t="s">
        <v>1</v>
      </c>
    </row>
    <row r="240" spans="1:42">
      <c r="A240" s="193" t="s">
        <v>174</v>
      </c>
      <c r="B240" s="193" t="s">
        <v>50</v>
      </c>
      <c r="C240" s="193" t="s">
        <v>205</v>
      </c>
      <c r="D240" s="193" t="s">
        <v>398</v>
      </c>
      <c r="E240" s="193" t="s">
        <v>404</v>
      </c>
      <c r="F240" s="193"/>
      <c r="G240" s="193" t="s">
        <v>178</v>
      </c>
      <c r="H240" s="194">
        <v>43553.000011574077</v>
      </c>
      <c r="I240" s="194"/>
      <c r="J240" s="194">
        <v>43553.000011574077</v>
      </c>
      <c r="K240" s="194">
        <v>43553.000011574077</v>
      </c>
      <c r="L240" s="194"/>
      <c r="M240" s="193" t="s">
        <v>179</v>
      </c>
      <c r="N240" s="193"/>
      <c r="O240" s="195">
        <v>12</v>
      </c>
      <c r="P240" s="195"/>
      <c r="Q240" s="196"/>
      <c r="R240" s="193" t="s">
        <v>400</v>
      </c>
      <c r="S240" s="193"/>
      <c r="T240" s="193" t="s">
        <v>551</v>
      </c>
      <c r="U240" s="193" t="s">
        <v>182</v>
      </c>
      <c r="V240" s="193"/>
      <c r="W240" s="193"/>
      <c r="X240" s="193"/>
      <c r="Y240" s="194"/>
      <c r="Z240" s="194"/>
      <c r="AA240" s="197"/>
      <c r="AB240" s="198" t="str">
        <f t="shared" si="28"/>
        <v>20193</v>
      </c>
      <c r="AC240" s="199">
        <f t="shared" si="23"/>
        <v>0</v>
      </c>
      <c r="AD240" s="200" t="str">
        <f t="shared" si="30"/>
        <v>20193</v>
      </c>
      <c r="AE240" s="199">
        <f t="shared" si="26"/>
        <v>0</v>
      </c>
      <c r="AF240" s="199">
        <f t="shared" si="24"/>
        <v>0</v>
      </c>
      <c r="AG240" s="199">
        <f t="shared" si="29"/>
        <v>0</v>
      </c>
      <c r="AH240" s="199">
        <f t="shared" si="27"/>
        <v>0</v>
      </c>
      <c r="AI240" s="201"/>
      <c r="AJ240" s="201"/>
      <c r="AK240" s="201"/>
      <c r="AL240" s="201"/>
      <c r="AM240" s="201"/>
      <c r="AN240" s="201"/>
      <c r="AO240" s="201" t="s">
        <v>50</v>
      </c>
      <c r="AP240" s="201" t="s">
        <v>1</v>
      </c>
    </row>
    <row r="241" spans="1:42">
      <c r="A241" s="193" t="s">
        <v>174</v>
      </c>
      <c r="B241" s="193" t="s">
        <v>54</v>
      </c>
      <c r="C241" s="193" t="s">
        <v>175</v>
      </c>
      <c r="D241" s="193" t="s">
        <v>210</v>
      </c>
      <c r="E241" s="193" t="s">
        <v>211</v>
      </c>
      <c r="F241" s="193"/>
      <c r="G241" s="193" t="s">
        <v>178</v>
      </c>
      <c r="H241" s="194">
        <v>43556.000011574077</v>
      </c>
      <c r="I241" s="194"/>
      <c r="J241" s="194">
        <v>43556.000011574077</v>
      </c>
      <c r="K241" s="194">
        <v>43556.000011574077</v>
      </c>
      <c r="L241" s="194"/>
      <c r="M241" s="193" t="s">
        <v>179</v>
      </c>
      <c r="N241" s="193"/>
      <c r="O241" s="195">
        <v>3</v>
      </c>
      <c r="P241" s="195"/>
      <c r="Q241" s="196"/>
      <c r="R241" s="193" t="s">
        <v>212</v>
      </c>
      <c r="S241" s="193"/>
      <c r="T241" s="193" t="s">
        <v>552</v>
      </c>
      <c r="U241" s="193" t="s">
        <v>182</v>
      </c>
      <c r="V241" s="193"/>
      <c r="W241" s="193"/>
      <c r="X241" s="193"/>
      <c r="Y241" s="194"/>
      <c r="Z241" s="194"/>
      <c r="AA241" s="197"/>
      <c r="AB241" s="198" t="str">
        <f t="shared" si="28"/>
        <v>20194</v>
      </c>
      <c r="AC241" s="199">
        <f t="shared" si="23"/>
        <v>0</v>
      </c>
      <c r="AD241" s="200" t="str">
        <f t="shared" si="30"/>
        <v>20194</v>
      </c>
      <c r="AE241" s="199">
        <f t="shared" si="26"/>
        <v>0</v>
      </c>
      <c r="AF241" s="199">
        <f t="shared" si="24"/>
        <v>0</v>
      </c>
      <c r="AG241" s="199">
        <f t="shared" si="29"/>
        <v>0</v>
      </c>
      <c r="AH241" s="199">
        <f t="shared" si="27"/>
        <v>0</v>
      </c>
      <c r="AI241" s="201"/>
      <c r="AJ241" s="201"/>
      <c r="AK241" s="201"/>
      <c r="AL241" s="201"/>
      <c r="AM241" s="201"/>
      <c r="AN241" s="201"/>
      <c r="AO241" s="201" t="s">
        <v>54</v>
      </c>
      <c r="AP241" s="201" t="s">
        <v>88</v>
      </c>
    </row>
    <row r="242" spans="1:42">
      <c r="A242" s="193" t="s">
        <v>174</v>
      </c>
      <c r="B242" s="193" t="s">
        <v>54</v>
      </c>
      <c r="C242" s="193" t="s">
        <v>175</v>
      </c>
      <c r="D242" s="193" t="s">
        <v>553</v>
      </c>
      <c r="E242" s="193" t="s">
        <v>554</v>
      </c>
      <c r="F242" s="193"/>
      <c r="G242" s="193" t="s">
        <v>178</v>
      </c>
      <c r="H242" s="194">
        <v>43560.000011574077</v>
      </c>
      <c r="I242" s="194"/>
      <c r="J242" s="194">
        <v>43560.000011574077</v>
      </c>
      <c r="K242" s="194">
        <v>43560.000011574077</v>
      </c>
      <c r="L242" s="194"/>
      <c r="M242" s="193" t="s">
        <v>191</v>
      </c>
      <c r="N242" s="193" t="s">
        <v>553</v>
      </c>
      <c r="O242" s="195">
        <v>0</v>
      </c>
      <c r="P242" s="195"/>
      <c r="Q242" s="196"/>
      <c r="R242" s="193" t="s">
        <v>555</v>
      </c>
      <c r="S242" s="193"/>
      <c r="T242" s="193" t="s">
        <v>556</v>
      </c>
      <c r="U242" s="193" t="s">
        <v>182</v>
      </c>
      <c r="V242" s="193"/>
      <c r="W242" s="193"/>
      <c r="X242" s="193"/>
      <c r="Y242" s="194"/>
      <c r="Z242" s="194"/>
      <c r="AA242" s="197"/>
      <c r="AB242" s="198" t="str">
        <f t="shared" si="28"/>
        <v>20194</v>
      </c>
      <c r="AC242" s="199">
        <f t="shared" si="23"/>
        <v>0</v>
      </c>
      <c r="AD242" s="200" t="str">
        <f t="shared" si="30"/>
        <v>20194</v>
      </c>
      <c r="AE242" s="199">
        <f t="shared" si="26"/>
        <v>0</v>
      </c>
      <c r="AF242" s="199">
        <f t="shared" si="24"/>
        <v>0</v>
      </c>
      <c r="AG242" s="199">
        <f t="shared" si="29"/>
        <v>0</v>
      </c>
      <c r="AH242" s="199">
        <f t="shared" si="27"/>
        <v>0</v>
      </c>
      <c r="AI242" s="201"/>
      <c r="AJ242" s="201"/>
      <c r="AK242" s="201"/>
      <c r="AL242" s="201"/>
      <c r="AM242" s="201"/>
      <c r="AN242" s="201"/>
      <c r="AO242" s="201" t="s">
        <v>54</v>
      </c>
      <c r="AP242" s="201" t="s">
        <v>88</v>
      </c>
    </row>
    <row r="243" spans="1:42">
      <c r="A243" s="193" t="s">
        <v>174</v>
      </c>
      <c r="B243" s="193" t="s">
        <v>49</v>
      </c>
      <c r="C243" s="193" t="s">
        <v>60</v>
      </c>
      <c r="D243" s="193" t="s">
        <v>553</v>
      </c>
      <c r="E243" s="193" t="s">
        <v>554</v>
      </c>
      <c r="F243" s="193"/>
      <c r="G243" s="193" t="s">
        <v>178</v>
      </c>
      <c r="H243" s="194">
        <v>43560.000011574077</v>
      </c>
      <c r="I243" s="194"/>
      <c r="J243" s="194">
        <v>43754.000011574077</v>
      </c>
      <c r="K243" s="194">
        <v>43754.000011574077</v>
      </c>
      <c r="L243" s="194">
        <v>43754.629166666673</v>
      </c>
      <c r="M243" s="193" t="s">
        <v>191</v>
      </c>
      <c r="N243" s="193" t="s">
        <v>553</v>
      </c>
      <c r="O243" s="195">
        <v>0</v>
      </c>
      <c r="P243" s="195"/>
      <c r="Q243" s="196"/>
      <c r="R243" s="193" t="s">
        <v>555</v>
      </c>
      <c r="S243" s="193"/>
      <c r="T243" s="193" t="s">
        <v>557</v>
      </c>
      <c r="U243" s="193" t="s">
        <v>195</v>
      </c>
      <c r="V243" s="193"/>
      <c r="W243" s="193"/>
      <c r="X243" s="193"/>
      <c r="Y243" s="194"/>
      <c r="Z243" s="194"/>
      <c r="AA243" s="197"/>
      <c r="AB243" s="198" t="str">
        <f t="shared" si="28"/>
        <v>20194</v>
      </c>
      <c r="AC243" s="199">
        <f t="shared" si="23"/>
        <v>0</v>
      </c>
      <c r="AD243" s="200" t="str">
        <f t="shared" si="30"/>
        <v>201910</v>
      </c>
      <c r="AE243" s="199" t="str">
        <f t="shared" si="26"/>
        <v>201910</v>
      </c>
      <c r="AF243" s="199">
        <f t="shared" si="24"/>
        <v>0</v>
      </c>
      <c r="AG243" s="199">
        <f t="shared" si="29"/>
        <v>0</v>
      </c>
      <c r="AH243" s="199">
        <f t="shared" si="27"/>
        <v>0</v>
      </c>
      <c r="AI243" s="201"/>
      <c r="AJ243" s="201"/>
      <c r="AK243" s="201"/>
      <c r="AL243" s="201"/>
      <c r="AM243" s="201"/>
      <c r="AN243" s="201"/>
      <c r="AO243" s="201" t="s">
        <v>49</v>
      </c>
      <c r="AP243" s="201" t="s">
        <v>60</v>
      </c>
    </row>
    <row r="244" spans="1:42">
      <c r="A244" s="193" t="s">
        <v>174</v>
      </c>
      <c r="B244" s="193" t="s">
        <v>50</v>
      </c>
      <c r="C244" s="193" t="s">
        <v>205</v>
      </c>
      <c r="D244" s="193" t="s">
        <v>45</v>
      </c>
      <c r="E244" s="193" t="s">
        <v>190</v>
      </c>
      <c r="F244" s="193"/>
      <c r="G244" s="193" t="s">
        <v>178</v>
      </c>
      <c r="H244" s="194">
        <v>43564.000011574077</v>
      </c>
      <c r="I244" s="194"/>
      <c r="J244" s="194">
        <v>43742.000011574077</v>
      </c>
      <c r="K244" s="194">
        <v>43742.000011574077</v>
      </c>
      <c r="L244" s="194"/>
      <c r="M244" s="193" t="s">
        <v>191</v>
      </c>
      <c r="N244" s="193" t="s">
        <v>45</v>
      </c>
      <c r="O244" s="195">
        <v>0</v>
      </c>
      <c r="P244" s="195"/>
      <c r="Q244" s="196"/>
      <c r="R244" s="193" t="s">
        <v>192</v>
      </c>
      <c r="S244" s="193"/>
      <c r="T244" s="193" t="s">
        <v>558</v>
      </c>
      <c r="U244" s="193" t="s">
        <v>182</v>
      </c>
      <c r="V244" s="193"/>
      <c r="W244" s="193"/>
      <c r="X244" s="193"/>
      <c r="Y244" s="194"/>
      <c r="Z244" s="194"/>
      <c r="AA244" s="197"/>
      <c r="AB244" s="198" t="str">
        <f t="shared" si="28"/>
        <v>20194</v>
      </c>
      <c r="AC244" s="199">
        <f t="shared" si="23"/>
        <v>0</v>
      </c>
      <c r="AD244" s="200" t="str">
        <f t="shared" si="30"/>
        <v>201910</v>
      </c>
      <c r="AE244" s="199">
        <f t="shared" si="26"/>
        <v>0</v>
      </c>
      <c r="AF244" s="199">
        <f t="shared" si="24"/>
        <v>0</v>
      </c>
      <c r="AG244" s="199">
        <f t="shared" si="29"/>
        <v>0</v>
      </c>
      <c r="AH244" s="199">
        <f t="shared" si="27"/>
        <v>0</v>
      </c>
      <c r="AI244" s="201"/>
      <c r="AJ244" s="201"/>
      <c r="AK244" s="201"/>
      <c r="AL244" s="201"/>
      <c r="AM244" s="201"/>
      <c r="AN244" s="201"/>
      <c r="AO244" s="201" t="s">
        <v>50</v>
      </c>
      <c r="AP244" s="201" t="s">
        <v>1</v>
      </c>
    </row>
    <row r="245" spans="1:42">
      <c r="A245" s="193" t="s">
        <v>174</v>
      </c>
      <c r="B245" s="193" t="s">
        <v>50</v>
      </c>
      <c r="C245" s="193" t="s">
        <v>205</v>
      </c>
      <c r="D245" s="193" t="s">
        <v>45</v>
      </c>
      <c r="E245" s="193" t="s">
        <v>190</v>
      </c>
      <c r="F245" s="193"/>
      <c r="G245" s="193" t="s">
        <v>178</v>
      </c>
      <c r="H245" s="194">
        <v>43564.000011574077</v>
      </c>
      <c r="I245" s="194"/>
      <c r="J245" s="194">
        <v>43564.000011574077</v>
      </c>
      <c r="K245" s="194">
        <v>43564.000011574077</v>
      </c>
      <c r="L245" s="194">
        <v>43580.588148148148</v>
      </c>
      <c r="M245" s="193" t="s">
        <v>191</v>
      </c>
      <c r="N245" s="193" t="s">
        <v>45</v>
      </c>
      <c r="O245" s="195">
        <v>12</v>
      </c>
      <c r="P245" s="195"/>
      <c r="Q245" s="196"/>
      <c r="R245" s="193" t="s">
        <v>192</v>
      </c>
      <c r="S245" s="193"/>
      <c r="T245" s="193" t="s">
        <v>559</v>
      </c>
      <c r="U245" s="193" t="s">
        <v>195</v>
      </c>
      <c r="V245" s="193"/>
      <c r="W245" s="193"/>
      <c r="X245" s="193"/>
      <c r="Y245" s="194"/>
      <c r="Z245" s="194"/>
      <c r="AA245" s="197"/>
      <c r="AB245" s="198" t="str">
        <f t="shared" si="28"/>
        <v>20194</v>
      </c>
      <c r="AC245" s="199">
        <f t="shared" si="23"/>
        <v>0</v>
      </c>
      <c r="AD245" s="200" t="str">
        <f t="shared" si="30"/>
        <v>20194</v>
      </c>
      <c r="AE245" s="199" t="str">
        <f t="shared" si="26"/>
        <v>20194</v>
      </c>
      <c r="AF245" s="199">
        <f t="shared" si="24"/>
        <v>0</v>
      </c>
      <c r="AG245" s="199">
        <f t="shared" si="29"/>
        <v>0</v>
      </c>
      <c r="AH245" s="199">
        <f t="shared" si="27"/>
        <v>0</v>
      </c>
      <c r="AI245" s="201"/>
      <c r="AJ245" s="201"/>
      <c r="AK245" s="201"/>
      <c r="AL245" s="201"/>
      <c r="AM245" s="201"/>
      <c r="AN245" s="201"/>
      <c r="AO245" s="201" t="s">
        <v>50</v>
      </c>
      <c r="AP245" s="201" t="s">
        <v>1</v>
      </c>
    </row>
    <row r="246" spans="1:42">
      <c r="A246" s="193" t="s">
        <v>174</v>
      </c>
      <c r="B246" s="193" t="s">
        <v>50</v>
      </c>
      <c r="C246" s="193" t="s">
        <v>205</v>
      </c>
      <c r="D246" s="193" t="s">
        <v>45</v>
      </c>
      <c r="E246" s="193" t="s">
        <v>190</v>
      </c>
      <c r="F246" s="193"/>
      <c r="G246" s="193" t="s">
        <v>178</v>
      </c>
      <c r="H246" s="194">
        <v>43564.000011574077</v>
      </c>
      <c r="I246" s="194"/>
      <c r="J246" s="194">
        <v>43564.000011574077</v>
      </c>
      <c r="K246" s="194">
        <v>43564.000011574077</v>
      </c>
      <c r="L246" s="194">
        <v>43580.421423611107</v>
      </c>
      <c r="M246" s="193" t="s">
        <v>191</v>
      </c>
      <c r="N246" s="193" t="s">
        <v>45</v>
      </c>
      <c r="O246" s="195">
        <v>12</v>
      </c>
      <c r="P246" s="195"/>
      <c r="Q246" s="196"/>
      <c r="R246" s="193" t="s">
        <v>192</v>
      </c>
      <c r="S246" s="193"/>
      <c r="T246" s="193" t="s">
        <v>560</v>
      </c>
      <c r="U246" s="193" t="s">
        <v>195</v>
      </c>
      <c r="V246" s="193"/>
      <c r="W246" s="193"/>
      <c r="X246" s="193"/>
      <c r="Y246" s="194"/>
      <c r="Z246" s="194"/>
      <c r="AA246" s="197"/>
      <c r="AB246" s="198" t="str">
        <f t="shared" si="28"/>
        <v>20194</v>
      </c>
      <c r="AC246" s="199">
        <f t="shared" si="23"/>
        <v>0</v>
      </c>
      <c r="AD246" s="200" t="str">
        <f t="shared" si="30"/>
        <v>20194</v>
      </c>
      <c r="AE246" s="199" t="str">
        <f t="shared" si="26"/>
        <v>20194</v>
      </c>
      <c r="AF246" s="199">
        <f t="shared" si="24"/>
        <v>0</v>
      </c>
      <c r="AG246" s="199">
        <f t="shared" si="29"/>
        <v>0</v>
      </c>
      <c r="AH246" s="199">
        <f t="shared" si="27"/>
        <v>0</v>
      </c>
      <c r="AI246" s="201"/>
      <c r="AJ246" s="201"/>
      <c r="AK246" s="201"/>
      <c r="AL246" s="201"/>
      <c r="AM246" s="201"/>
      <c r="AN246" s="201"/>
      <c r="AO246" s="201" t="s">
        <v>50</v>
      </c>
      <c r="AP246" s="201" t="s">
        <v>1</v>
      </c>
    </row>
    <row r="247" spans="1:42">
      <c r="A247" s="193" t="s">
        <v>174</v>
      </c>
      <c r="B247" s="193" t="s">
        <v>61</v>
      </c>
      <c r="C247" s="193" t="s">
        <v>450</v>
      </c>
      <c r="D247" s="193" t="s">
        <v>561</v>
      </c>
      <c r="E247" s="193" t="s">
        <v>562</v>
      </c>
      <c r="F247" s="193"/>
      <c r="G247" s="193" t="s">
        <v>178</v>
      </c>
      <c r="H247" s="194">
        <v>43567.000011574077</v>
      </c>
      <c r="I247" s="194"/>
      <c r="J247" s="194">
        <v>43567.000011574077</v>
      </c>
      <c r="K247" s="194">
        <v>43567.000011574077</v>
      </c>
      <c r="L247" s="194"/>
      <c r="M247" s="193" t="s">
        <v>191</v>
      </c>
      <c r="N247" s="193" t="s">
        <v>561</v>
      </c>
      <c r="O247" s="195">
        <v>0</v>
      </c>
      <c r="P247" s="195"/>
      <c r="Q247" s="196"/>
      <c r="R247" s="193" t="s">
        <v>563</v>
      </c>
      <c r="S247" s="193"/>
      <c r="T247" s="193" t="s">
        <v>564</v>
      </c>
      <c r="U247" s="193" t="s">
        <v>182</v>
      </c>
      <c r="V247" s="193"/>
      <c r="W247" s="193"/>
      <c r="X247" s="193"/>
      <c r="Y247" s="194"/>
      <c r="Z247" s="194"/>
      <c r="AA247" s="197"/>
      <c r="AB247" s="198" t="str">
        <f t="shared" si="28"/>
        <v>20194</v>
      </c>
      <c r="AC247" s="199">
        <f t="shared" si="23"/>
        <v>0</v>
      </c>
      <c r="AD247" s="200" t="str">
        <f t="shared" si="30"/>
        <v>20194</v>
      </c>
      <c r="AE247" s="199">
        <f t="shared" si="26"/>
        <v>0</v>
      </c>
      <c r="AF247" s="199">
        <f t="shared" si="24"/>
        <v>0</v>
      </c>
      <c r="AG247" s="199">
        <f t="shared" si="29"/>
        <v>0</v>
      </c>
      <c r="AH247" s="199">
        <f t="shared" si="27"/>
        <v>0</v>
      </c>
      <c r="AI247" s="201"/>
      <c r="AJ247" s="201"/>
      <c r="AK247" s="201"/>
      <c r="AL247" s="201"/>
      <c r="AM247" s="201"/>
      <c r="AN247" s="201"/>
      <c r="AO247" s="201" t="s">
        <v>61</v>
      </c>
      <c r="AP247" s="201" t="s">
        <v>88</v>
      </c>
    </row>
    <row r="248" spans="1:42">
      <c r="A248" s="193" t="s">
        <v>174</v>
      </c>
      <c r="B248" s="193" t="s">
        <v>54</v>
      </c>
      <c r="C248" s="193" t="s">
        <v>175</v>
      </c>
      <c r="D248" s="193" t="s">
        <v>561</v>
      </c>
      <c r="E248" s="193" t="s">
        <v>562</v>
      </c>
      <c r="F248" s="193"/>
      <c r="G248" s="193" t="s">
        <v>178</v>
      </c>
      <c r="H248" s="194">
        <v>43567.000011574077</v>
      </c>
      <c r="I248" s="194"/>
      <c r="J248" s="194">
        <v>43567.000011574077</v>
      </c>
      <c r="K248" s="194">
        <v>43567.000011574077</v>
      </c>
      <c r="L248" s="194"/>
      <c r="M248" s="193" t="s">
        <v>191</v>
      </c>
      <c r="N248" s="193" t="s">
        <v>561</v>
      </c>
      <c r="O248" s="195">
        <v>0</v>
      </c>
      <c r="P248" s="195"/>
      <c r="Q248" s="196"/>
      <c r="R248" s="193" t="s">
        <v>563</v>
      </c>
      <c r="S248" s="193"/>
      <c r="T248" s="193" t="s">
        <v>565</v>
      </c>
      <c r="U248" s="193" t="s">
        <v>182</v>
      </c>
      <c r="V248" s="193"/>
      <c r="W248" s="193"/>
      <c r="X248" s="193"/>
      <c r="Y248" s="194"/>
      <c r="Z248" s="194"/>
      <c r="AA248" s="197"/>
      <c r="AB248" s="198" t="str">
        <f t="shared" si="28"/>
        <v>20194</v>
      </c>
      <c r="AC248" s="199">
        <f t="shared" si="23"/>
        <v>0</v>
      </c>
      <c r="AD248" s="200" t="str">
        <f t="shared" si="30"/>
        <v>20194</v>
      </c>
      <c r="AE248" s="199">
        <f t="shared" si="26"/>
        <v>0</v>
      </c>
      <c r="AF248" s="199">
        <f t="shared" si="24"/>
        <v>0</v>
      </c>
      <c r="AG248" s="199">
        <f t="shared" si="29"/>
        <v>0</v>
      </c>
      <c r="AH248" s="199">
        <f t="shared" si="27"/>
        <v>0</v>
      </c>
      <c r="AI248" s="201"/>
      <c r="AJ248" s="201"/>
      <c r="AK248" s="201"/>
      <c r="AL248" s="201"/>
      <c r="AM248" s="201"/>
      <c r="AN248" s="201"/>
      <c r="AO248" s="201" t="s">
        <v>54</v>
      </c>
      <c r="AP248" s="201" t="s">
        <v>88</v>
      </c>
    </row>
    <row r="249" spans="1:42">
      <c r="A249" s="193" t="s">
        <v>174</v>
      </c>
      <c r="B249" s="193" t="s">
        <v>49</v>
      </c>
      <c r="C249" s="193" t="s">
        <v>58</v>
      </c>
      <c r="D249" s="193" t="s">
        <v>561</v>
      </c>
      <c r="E249" s="193" t="s">
        <v>562</v>
      </c>
      <c r="F249" s="193"/>
      <c r="G249" s="193" t="s">
        <v>178</v>
      </c>
      <c r="H249" s="194">
        <v>43567.000011574077</v>
      </c>
      <c r="I249" s="194"/>
      <c r="J249" s="194">
        <v>43648.000011574077</v>
      </c>
      <c r="K249" s="194">
        <v>43648.000011574077</v>
      </c>
      <c r="L249" s="194">
        <v>43648.548483796287</v>
      </c>
      <c r="M249" s="193" t="s">
        <v>191</v>
      </c>
      <c r="N249" s="193" t="s">
        <v>561</v>
      </c>
      <c r="O249" s="195">
        <v>0</v>
      </c>
      <c r="P249" s="195"/>
      <c r="Q249" s="196"/>
      <c r="R249" s="193" t="s">
        <v>563</v>
      </c>
      <c r="S249" s="193"/>
      <c r="T249" s="193" t="s">
        <v>566</v>
      </c>
      <c r="U249" s="193" t="s">
        <v>195</v>
      </c>
      <c r="V249" s="193"/>
      <c r="W249" s="193"/>
      <c r="X249" s="193"/>
      <c r="Y249" s="194"/>
      <c r="Z249" s="194"/>
      <c r="AA249" s="197"/>
      <c r="AB249" s="198" t="str">
        <f t="shared" si="28"/>
        <v>20194</v>
      </c>
      <c r="AC249" s="199">
        <f t="shared" si="23"/>
        <v>0</v>
      </c>
      <c r="AD249" s="200" t="str">
        <f t="shared" si="30"/>
        <v>20197</v>
      </c>
      <c r="AE249" s="199" t="str">
        <f t="shared" si="26"/>
        <v>20197</v>
      </c>
      <c r="AF249" s="199">
        <f t="shared" si="24"/>
        <v>0</v>
      </c>
      <c r="AG249" s="199">
        <f t="shared" si="29"/>
        <v>0</v>
      </c>
      <c r="AH249" s="199">
        <f t="shared" si="27"/>
        <v>0</v>
      </c>
      <c r="AI249" s="201"/>
      <c r="AJ249" s="201"/>
      <c r="AK249" s="201"/>
      <c r="AL249" s="201"/>
      <c r="AM249" s="201"/>
      <c r="AN249" s="201"/>
      <c r="AO249" s="201" t="s">
        <v>49</v>
      </c>
      <c r="AP249" s="201" t="s">
        <v>58</v>
      </c>
    </row>
    <row r="250" spans="1:42">
      <c r="A250" s="193" t="s">
        <v>174</v>
      </c>
      <c r="B250" s="193" t="s">
        <v>50</v>
      </c>
      <c r="C250" s="193" t="s">
        <v>205</v>
      </c>
      <c r="D250" s="193" t="s">
        <v>561</v>
      </c>
      <c r="E250" s="193" t="s">
        <v>562</v>
      </c>
      <c r="F250" s="193"/>
      <c r="G250" s="193" t="s">
        <v>178</v>
      </c>
      <c r="H250" s="194">
        <v>43567.000011574077</v>
      </c>
      <c r="I250" s="194"/>
      <c r="J250" s="194">
        <v>43567.000011574077</v>
      </c>
      <c r="K250" s="194">
        <v>43567.000011574077</v>
      </c>
      <c r="L250" s="194"/>
      <c r="M250" s="193" t="s">
        <v>191</v>
      </c>
      <c r="N250" s="193" t="s">
        <v>561</v>
      </c>
      <c r="O250" s="195">
        <v>0</v>
      </c>
      <c r="P250" s="195"/>
      <c r="Q250" s="196"/>
      <c r="R250" s="193" t="s">
        <v>563</v>
      </c>
      <c r="S250" s="193"/>
      <c r="T250" s="193" t="s">
        <v>567</v>
      </c>
      <c r="U250" s="193" t="s">
        <v>182</v>
      </c>
      <c r="V250" s="193"/>
      <c r="W250" s="193"/>
      <c r="X250" s="193"/>
      <c r="Y250" s="194"/>
      <c r="Z250" s="194"/>
      <c r="AA250" s="197"/>
      <c r="AB250" s="198" t="str">
        <f t="shared" si="28"/>
        <v>20194</v>
      </c>
      <c r="AC250" s="199">
        <f t="shared" si="23"/>
        <v>0</v>
      </c>
      <c r="AD250" s="200" t="str">
        <f t="shared" si="30"/>
        <v>20194</v>
      </c>
      <c r="AE250" s="199">
        <f t="shared" si="26"/>
        <v>0</v>
      </c>
      <c r="AF250" s="199">
        <f t="shared" si="24"/>
        <v>0</v>
      </c>
      <c r="AG250" s="199">
        <f t="shared" si="29"/>
        <v>0</v>
      </c>
      <c r="AH250" s="199">
        <f t="shared" si="27"/>
        <v>0</v>
      </c>
      <c r="AI250" s="201"/>
      <c r="AJ250" s="201"/>
      <c r="AK250" s="201"/>
      <c r="AL250" s="201"/>
      <c r="AM250" s="201"/>
      <c r="AN250" s="201"/>
      <c r="AO250" s="201" t="s">
        <v>50</v>
      </c>
      <c r="AP250" s="201" t="s">
        <v>1</v>
      </c>
    </row>
    <row r="251" spans="1:42">
      <c r="A251" s="193" t="s">
        <v>174</v>
      </c>
      <c r="B251" s="193" t="s">
        <v>50</v>
      </c>
      <c r="C251" s="193" t="s">
        <v>205</v>
      </c>
      <c r="D251" s="193" t="s">
        <v>561</v>
      </c>
      <c r="E251" s="193" t="s">
        <v>562</v>
      </c>
      <c r="F251" s="193"/>
      <c r="G251" s="193" t="s">
        <v>178</v>
      </c>
      <c r="H251" s="194">
        <v>43567.000011574077</v>
      </c>
      <c r="I251" s="194"/>
      <c r="J251" s="194">
        <v>43567.000011574077</v>
      </c>
      <c r="K251" s="194">
        <v>43567.000011574077</v>
      </c>
      <c r="L251" s="194"/>
      <c r="M251" s="193" t="s">
        <v>191</v>
      </c>
      <c r="N251" s="193" t="s">
        <v>561</v>
      </c>
      <c r="O251" s="195">
        <v>0</v>
      </c>
      <c r="P251" s="195"/>
      <c r="Q251" s="196"/>
      <c r="R251" s="193" t="s">
        <v>563</v>
      </c>
      <c r="S251" s="193"/>
      <c r="T251" s="193" t="s">
        <v>568</v>
      </c>
      <c r="U251" s="193" t="s">
        <v>182</v>
      </c>
      <c r="V251" s="193"/>
      <c r="W251" s="193"/>
      <c r="X251" s="193"/>
      <c r="Y251" s="194"/>
      <c r="Z251" s="194"/>
      <c r="AA251" s="197"/>
      <c r="AB251" s="198" t="str">
        <f t="shared" si="28"/>
        <v>20194</v>
      </c>
      <c r="AC251" s="199">
        <f t="shared" si="23"/>
        <v>0</v>
      </c>
      <c r="AD251" s="200" t="str">
        <f t="shared" si="30"/>
        <v>20194</v>
      </c>
      <c r="AE251" s="199">
        <f t="shared" si="26"/>
        <v>0</v>
      </c>
      <c r="AF251" s="199">
        <f t="shared" si="24"/>
        <v>0</v>
      </c>
      <c r="AG251" s="199">
        <f t="shared" si="29"/>
        <v>0</v>
      </c>
      <c r="AH251" s="199">
        <f t="shared" si="27"/>
        <v>0</v>
      </c>
      <c r="AI251" s="201"/>
      <c r="AJ251" s="201"/>
      <c r="AK251" s="201"/>
      <c r="AL251" s="201"/>
      <c r="AM251" s="201"/>
      <c r="AN251" s="201"/>
      <c r="AO251" s="201" t="s">
        <v>50</v>
      </c>
      <c r="AP251" s="201" t="s">
        <v>1</v>
      </c>
    </row>
    <row r="252" spans="1:42">
      <c r="A252" s="193" t="s">
        <v>174</v>
      </c>
      <c r="B252" s="193" t="s">
        <v>50</v>
      </c>
      <c r="C252" s="193" t="s">
        <v>205</v>
      </c>
      <c r="D252" s="193" t="s">
        <v>561</v>
      </c>
      <c r="E252" s="193" t="s">
        <v>562</v>
      </c>
      <c r="F252" s="193"/>
      <c r="G252" s="193" t="s">
        <v>178</v>
      </c>
      <c r="H252" s="194">
        <v>43567.000011574077</v>
      </c>
      <c r="I252" s="194"/>
      <c r="J252" s="194">
        <v>43567.000011574077</v>
      </c>
      <c r="K252" s="194">
        <v>43567.000011574077</v>
      </c>
      <c r="L252" s="194"/>
      <c r="M252" s="193" t="s">
        <v>191</v>
      </c>
      <c r="N252" s="193" t="s">
        <v>561</v>
      </c>
      <c r="O252" s="195">
        <v>0</v>
      </c>
      <c r="P252" s="195"/>
      <c r="Q252" s="196"/>
      <c r="R252" s="193" t="s">
        <v>563</v>
      </c>
      <c r="S252" s="193"/>
      <c r="T252" s="193" t="s">
        <v>569</v>
      </c>
      <c r="U252" s="193" t="s">
        <v>182</v>
      </c>
      <c r="V252" s="193"/>
      <c r="W252" s="193"/>
      <c r="X252" s="193"/>
      <c r="Y252" s="194"/>
      <c r="Z252" s="194"/>
      <c r="AA252" s="197"/>
      <c r="AB252" s="198" t="str">
        <f t="shared" si="28"/>
        <v>20194</v>
      </c>
      <c r="AC252" s="199">
        <f t="shared" si="23"/>
        <v>0</v>
      </c>
      <c r="AD252" s="200" t="str">
        <f t="shared" si="30"/>
        <v>20194</v>
      </c>
      <c r="AE252" s="199">
        <f t="shared" si="26"/>
        <v>0</v>
      </c>
      <c r="AF252" s="199">
        <f t="shared" si="24"/>
        <v>0</v>
      </c>
      <c r="AG252" s="199">
        <f t="shared" si="29"/>
        <v>0</v>
      </c>
      <c r="AH252" s="199">
        <f t="shared" si="27"/>
        <v>0</v>
      </c>
      <c r="AI252" s="201"/>
      <c r="AJ252" s="201"/>
      <c r="AK252" s="201"/>
      <c r="AL252" s="201"/>
      <c r="AM252" s="201"/>
      <c r="AN252" s="201"/>
      <c r="AO252" s="201" t="s">
        <v>50</v>
      </c>
      <c r="AP252" s="201" t="s">
        <v>1</v>
      </c>
    </row>
    <row r="253" spans="1:42">
      <c r="A253" s="193" t="s">
        <v>174</v>
      </c>
      <c r="B253" s="193" t="s">
        <v>50</v>
      </c>
      <c r="C253" s="193" t="s">
        <v>205</v>
      </c>
      <c r="D253" s="193" t="s">
        <v>561</v>
      </c>
      <c r="E253" s="193" t="s">
        <v>562</v>
      </c>
      <c r="F253" s="193"/>
      <c r="G253" s="193" t="s">
        <v>178</v>
      </c>
      <c r="H253" s="194">
        <v>43567.000011574077</v>
      </c>
      <c r="I253" s="194"/>
      <c r="J253" s="194">
        <v>43567.000011574077</v>
      </c>
      <c r="K253" s="194">
        <v>43567.000011574077</v>
      </c>
      <c r="L253" s="194"/>
      <c r="M253" s="193" t="s">
        <v>191</v>
      </c>
      <c r="N253" s="193" t="s">
        <v>561</v>
      </c>
      <c r="O253" s="195">
        <v>0</v>
      </c>
      <c r="P253" s="195"/>
      <c r="Q253" s="196"/>
      <c r="R253" s="193" t="s">
        <v>563</v>
      </c>
      <c r="S253" s="193"/>
      <c r="T253" s="193" t="s">
        <v>570</v>
      </c>
      <c r="U253" s="193" t="s">
        <v>182</v>
      </c>
      <c r="V253" s="193"/>
      <c r="W253" s="193"/>
      <c r="X253" s="193"/>
      <c r="Y253" s="194"/>
      <c r="Z253" s="194"/>
      <c r="AA253" s="197"/>
      <c r="AB253" s="198" t="str">
        <f t="shared" si="28"/>
        <v>20194</v>
      </c>
      <c r="AC253" s="199">
        <f t="shared" si="23"/>
        <v>0</v>
      </c>
      <c r="AD253" s="200" t="str">
        <f t="shared" si="30"/>
        <v>20194</v>
      </c>
      <c r="AE253" s="199">
        <f t="shared" si="26"/>
        <v>0</v>
      </c>
      <c r="AF253" s="199">
        <f t="shared" si="24"/>
        <v>0</v>
      </c>
      <c r="AG253" s="199">
        <f t="shared" si="29"/>
        <v>0</v>
      </c>
      <c r="AH253" s="199">
        <f t="shared" si="27"/>
        <v>0</v>
      </c>
      <c r="AI253" s="201"/>
      <c r="AJ253" s="201"/>
      <c r="AK253" s="201"/>
      <c r="AL253" s="201"/>
      <c r="AM253" s="201"/>
      <c r="AN253" s="201"/>
      <c r="AO253" s="201" t="s">
        <v>50</v>
      </c>
      <c r="AP253" s="201" t="s">
        <v>1</v>
      </c>
    </row>
    <row r="254" spans="1:42">
      <c r="A254" s="193" t="s">
        <v>174</v>
      </c>
      <c r="B254" s="193" t="s">
        <v>50</v>
      </c>
      <c r="C254" s="193" t="s">
        <v>205</v>
      </c>
      <c r="D254" s="193" t="s">
        <v>561</v>
      </c>
      <c r="E254" s="193" t="s">
        <v>562</v>
      </c>
      <c r="F254" s="193"/>
      <c r="G254" s="193" t="s">
        <v>178</v>
      </c>
      <c r="H254" s="194">
        <v>43567.000011574077</v>
      </c>
      <c r="I254" s="194"/>
      <c r="J254" s="194">
        <v>43567.000011574077</v>
      </c>
      <c r="K254" s="194">
        <v>43567.000011574077</v>
      </c>
      <c r="L254" s="194"/>
      <c r="M254" s="193" t="s">
        <v>191</v>
      </c>
      <c r="N254" s="193" t="s">
        <v>561</v>
      </c>
      <c r="O254" s="195">
        <v>0</v>
      </c>
      <c r="P254" s="195"/>
      <c r="Q254" s="196"/>
      <c r="R254" s="193" t="s">
        <v>563</v>
      </c>
      <c r="S254" s="193"/>
      <c r="T254" s="193" t="s">
        <v>571</v>
      </c>
      <c r="U254" s="193" t="s">
        <v>182</v>
      </c>
      <c r="V254" s="193"/>
      <c r="W254" s="193"/>
      <c r="X254" s="193"/>
      <c r="Y254" s="194"/>
      <c r="Z254" s="194"/>
      <c r="AA254" s="197"/>
      <c r="AB254" s="198" t="str">
        <f t="shared" si="28"/>
        <v>20194</v>
      </c>
      <c r="AC254" s="199">
        <f t="shared" si="23"/>
        <v>0</v>
      </c>
      <c r="AD254" s="200" t="str">
        <f t="shared" si="30"/>
        <v>20194</v>
      </c>
      <c r="AE254" s="199">
        <f t="shared" si="26"/>
        <v>0</v>
      </c>
      <c r="AF254" s="199">
        <f t="shared" si="24"/>
        <v>0</v>
      </c>
      <c r="AG254" s="199">
        <f t="shared" si="29"/>
        <v>0</v>
      </c>
      <c r="AH254" s="199">
        <f t="shared" si="27"/>
        <v>0</v>
      </c>
      <c r="AI254" s="201"/>
      <c r="AJ254" s="201"/>
      <c r="AK254" s="201"/>
      <c r="AL254" s="201"/>
      <c r="AM254" s="201"/>
      <c r="AN254" s="201"/>
      <c r="AO254" s="201" t="s">
        <v>50</v>
      </c>
      <c r="AP254" s="201" t="s">
        <v>1</v>
      </c>
    </row>
    <row r="255" spans="1:42">
      <c r="A255" s="193" t="s">
        <v>174</v>
      </c>
      <c r="B255" s="193" t="s">
        <v>50</v>
      </c>
      <c r="C255" s="193" t="s">
        <v>205</v>
      </c>
      <c r="D255" s="193" t="s">
        <v>561</v>
      </c>
      <c r="E255" s="193" t="s">
        <v>562</v>
      </c>
      <c r="F255" s="193"/>
      <c r="G255" s="193" t="s">
        <v>178</v>
      </c>
      <c r="H255" s="194">
        <v>43567.000011574077</v>
      </c>
      <c r="I255" s="194"/>
      <c r="J255" s="194">
        <v>43567.000011574077</v>
      </c>
      <c r="K255" s="194">
        <v>43567.000011574077</v>
      </c>
      <c r="L255" s="194"/>
      <c r="M255" s="193" t="s">
        <v>191</v>
      </c>
      <c r="N255" s="193" t="s">
        <v>561</v>
      </c>
      <c r="O255" s="195">
        <v>0</v>
      </c>
      <c r="P255" s="195"/>
      <c r="Q255" s="196"/>
      <c r="R255" s="193" t="s">
        <v>563</v>
      </c>
      <c r="S255" s="193"/>
      <c r="T255" s="193" t="s">
        <v>572</v>
      </c>
      <c r="U255" s="193" t="s">
        <v>182</v>
      </c>
      <c r="V255" s="193"/>
      <c r="W255" s="193"/>
      <c r="X255" s="193"/>
      <c r="Y255" s="194"/>
      <c r="Z255" s="194"/>
      <c r="AA255" s="197"/>
      <c r="AB255" s="198" t="str">
        <f t="shared" si="28"/>
        <v>20194</v>
      </c>
      <c r="AC255" s="199">
        <f t="shared" si="23"/>
        <v>0</v>
      </c>
      <c r="AD255" s="200" t="str">
        <f t="shared" si="30"/>
        <v>20194</v>
      </c>
      <c r="AE255" s="199">
        <f t="shared" si="26"/>
        <v>0</v>
      </c>
      <c r="AF255" s="199">
        <f t="shared" si="24"/>
        <v>0</v>
      </c>
      <c r="AG255" s="199">
        <f t="shared" si="29"/>
        <v>0</v>
      </c>
      <c r="AH255" s="199">
        <f t="shared" si="27"/>
        <v>0</v>
      </c>
      <c r="AI255" s="201"/>
      <c r="AJ255" s="201"/>
      <c r="AK255" s="201"/>
      <c r="AL255" s="201"/>
      <c r="AM255" s="201"/>
      <c r="AN255" s="201"/>
      <c r="AO255" s="201" t="s">
        <v>50</v>
      </c>
      <c r="AP255" s="201" t="s">
        <v>1</v>
      </c>
    </row>
    <row r="256" spans="1:42">
      <c r="A256" s="193" t="s">
        <v>174</v>
      </c>
      <c r="B256" s="193" t="s">
        <v>50</v>
      </c>
      <c r="C256" s="193" t="s">
        <v>205</v>
      </c>
      <c r="D256" s="193" t="s">
        <v>561</v>
      </c>
      <c r="E256" s="193" t="s">
        <v>562</v>
      </c>
      <c r="F256" s="193"/>
      <c r="G256" s="193" t="s">
        <v>178</v>
      </c>
      <c r="H256" s="194">
        <v>43567.000011574077</v>
      </c>
      <c r="I256" s="194"/>
      <c r="J256" s="194">
        <v>43567.000011574077</v>
      </c>
      <c r="K256" s="194">
        <v>43567.000011574077</v>
      </c>
      <c r="L256" s="194"/>
      <c r="M256" s="193" t="s">
        <v>191</v>
      </c>
      <c r="N256" s="193" t="s">
        <v>561</v>
      </c>
      <c r="O256" s="195">
        <v>0</v>
      </c>
      <c r="P256" s="195"/>
      <c r="Q256" s="196"/>
      <c r="R256" s="193" t="s">
        <v>563</v>
      </c>
      <c r="S256" s="193"/>
      <c r="T256" s="193" t="s">
        <v>573</v>
      </c>
      <c r="U256" s="193" t="s">
        <v>182</v>
      </c>
      <c r="V256" s="193"/>
      <c r="W256" s="193"/>
      <c r="X256" s="193"/>
      <c r="Y256" s="194"/>
      <c r="Z256" s="194"/>
      <c r="AA256" s="197"/>
      <c r="AB256" s="198" t="str">
        <f t="shared" si="28"/>
        <v>20194</v>
      </c>
      <c r="AC256" s="199">
        <f t="shared" si="23"/>
        <v>0</v>
      </c>
      <c r="AD256" s="200" t="str">
        <f t="shared" si="30"/>
        <v>20194</v>
      </c>
      <c r="AE256" s="199">
        <f t="shared" si="26"/>
        <v>0</v>
      </c>
      <c r="AF256" s="199">
        <f t="shared" si="24"/>
        <v>0</v>
      </c>
      <c r="AG256" s="199">
        <f t="shared" si="29"/>
        <v>0</v>
      </c>
      <c r="AH256" s="199">
        <f t="shared" si="27"/>
        <v>0</v>
      </c>
      <c r="AI256" s="201"/>
      <c r="AJ256" s="201"/>
      <c r="AK256" s="201"/>
      <c r="AL256" s="201"/>
      <c r="AM256" s="201"/>
      <c r="AN256" s="201"/>
      <c r="AO256" s="201" t="s">
        <v>50</v>
      </c>
      <c r="AP256" s="201" t="s">
        <v>1</v>
      </c>
    </row>
    <row r="257" spans="1:42">
      <c r="A257" s="193" t="s">
        <v>174</v>
      </c>
      <c r="B257" s="193" t="s">
        <v>50</v>
      </c>
      <c r="C257" s="193" t="s">
        <v>205</v>
      </c>
      <c r="D257" s="193" t="s">
        <v>561</v>
      </c>
      <c r="E257" s="193" t="s">
        <v>562</v>
      </c>
      <c r="F257" s="193"/>
      <c r="G257" s="193" t="s">
        <v>178</v>
      </c>
      <c r="H257" s="194">
        <v>43567.000011574077</v>
      </c>
      <c r="I257" s="194"/>
      <c r="J257" s="194">
        <v>43567.000011574077</v>
      </c>
      <c r="K257" s="194">
        <v>43567.000011574077</v>
      </c>
      <c r="L257" s="194"/>
      <c r="M257" s="193" t="s">
        <v>191</v>
      </c>
      <c r="N257" s="193" t="s">
        <v>561</v>
      </c>
      <c r="O257" s="195">
        <v>0</v>
      </c>
      <c r="P257" s="195"/>
      <c r="Q257" s="196"/>
      <c r="R257" s="193" t="s">
        <v>563</v>
      </c>
      <c r="S257" s="193"/>
      <c r="T257" s="193" t="s">
        <v>574</v>
      </c>
      <c r="U257" s="193" t="s">
        <v>182</v>
      </c>
      <c r="V257" s="193"/>
      <c r="W257" s="193"/>
      <c r="X257" s="193"/>
      <c r="Y257" s="194"/>
      <c r="Z257" s="194"/>
      <c r="AA257" s="197"/>
      <c r="AB257" s="198" t="str">
        <f t="shared" si="28"/>
        <v>20194</v>
      </c>
      <c r="AC257" s="199">
        <f t="shared" si="23"/>
        <v>0</v>
      </c>
      <c r="AD257" s="200" t="str">
        <f t="shared" si="30"/>
        <v>20194</v>
      </c>
      <c r="AE257" s="199">
        <f t="shared" si="26"/>
        <v>0</v>
      </c>
      <c r="AF257" s="199">
        <f t="shared" si="24"/>
        <v>0</v>
      </c>
      <c r="AG257" s="199">
        <f t="shared" si="29"/>
        <v>0</v>
      </c>
      <c r="AH257" s="199">
        <f t="shared" si="27"/>
        <v>0</v>
      </c>
      <c r="AI257" s="201"/>
      <c r="AJ257" s="201"/>
      <c r="AK257" s="201"/>
      <c r="AL257" s="201"/>
      <c r="AM257" s="201"/>
      <c r="AN257" s="201"/>
      <c r="AO257" s="201" t="s">
        <v>50</v>
      </c>
      <c r="AP257" s="201" t="s">
        <v>1</v>
      </c>
    </row>
    <row r="258" spans="1:42">
      <c r="A258" s="193" t="s">
        <v>174</v>
      </c>
      <c r="B258" s="193" t="s">
        <v>50</v>
      </c>
      <c r="C258" s="193" t="s">
        <v>205</v>
      </c>
      <c r="D258" s="193" t="s">
        <v>561</v>
      </c>
      <c r="E258" s="193" t="s">
        <v>562</v>
      </c>
      <c r="F258" s="193"/>
      <c r="G258" s="193" t="s">
        <v>178</v>
      </c>
      <c r="H258" s="194">
        <v>43567.000011574077</v>
      </c>
      <c r="I258" s="194"/>
      <c r="J258" s="194">
        <v>43567.000011574077</v>
      </c>
      <c r="K258" s="194">
        <v>43567.000011574077</v>
      </c>
      <c r="L258" s="194"/>
      <c r="M258" s="193" t="s">
        <v>191</v>
      </c>
      <c r="N258" s="193" t="s">
        <v>561</v>
      </c>
      <c r="O258" s="195">
        <v>0</v>
      </c>
      <c r="P258" s="195"/>
      <c r="Q258" s="196"/>
      <c r="R258" s="193" t="s">
        <v>563</v>
      </c>
      <c r="S258" s="193"/>
      <c r="T258" s="193" t="s">
        <v>575</v>
      </c>
      <c r="U258" s="193" t="s">
        <v>182</v>
      </c>
      <c r="V258" s="193"/>
      <c r="W258" s="193"/>
      <c r="X258" s="193"/>
      <c r="Y258" s="194"/>
      <c r="Z258" s="194"/>
      <c r="AA258" s="197"/>
      <c r="AB258" s="198" t="str">
        <f t="shared" si="28"/>
        <v>20194</v>
      </c>
      <c r="AC258" s="199">
        <f t="shared" ref="AC258:AC321" si="31">IFERROR(IF(IF(AND(K258&lt;1,L258&gt;0),CONCATENATE(YEAR(L258),MONTH(L258)),CONCATENATE(YEAR(I258),MONTH(I258)))="19001",0,IF(AND(K258&lt;1,L258&gt;0),CONCATENATE(YEAR(L258),MONTH(L258)),CONCATENATE(YEAR(I258),MONTH(I258)))),0)</f>
        <v>0</v>
      </c>
      <c r="AD258" s="200" t="str">
        <f t="shared" si="30"/>
        <v>20194</v>
      </c>
      <c r="AE258" s="199">
        <f t="shared" si="26"/>
        <v>0</v>
      </c>
      <c r="AF258" s="199">
        <f t="shared" ref="AF258:AF321" si="32">+IFERROR(IF(Z258&gt;0,CONCATENATE(YEAR(Z258),MONTH(Z258)),0),0)</f>
        <v>0</v>
      </c>
      <c r="AG258" s="199">
        <f t="shared" si="29"/>
        <v>0</v>
      </c>
      <c r="AH258" s="199">
        <f t="shared" si="27"/>
        <v>0</v>
      </c>
      <c r="AI258" s="201"/>
      <c r="AJ258" s="201"/>
      <c r="AK258" s="201"/>
      <c r="AL258" s="201"/>
      <c r="AM258" s="201"/>
      <c r="AN258" s="201"/>
      <c r="AO258" s="201" t="s">
        <v>50</v>
      </c>
      <c r="AP258" s="201" t="s">
        <v>1</v>
      </c>
    </row>
    <row r="259" spans="1:42">
      <c r="A259" s="193" t="s">
        <v>174</v>
      </c>
      <c r="B259" s="193" t="s">
        <v>50</v>
      </c>
      <c r="C259" s="193" t="s">
        <v>205</v>
      </c>
      <c r="D259" s="193" t="s">
        <v>561</v>
      </c>
      <c r="E259" s="193" t="s">
        <v>562</v>
      </c>
      <c r="F259" s="193"/>
      <c r="G259" s="193" t="s">
        <v>178</v>
      </c>
      <c r="H259" s="194">
        <v>43567.000011574077</v>
      </c>
      <c r="I259" s="194"/>
      <c r="J259" s="194">
        <v>43567.000011574077</v>
      </c>
      <c r="K259" s="194">
        <v>43567.000011574077</v>
      </c>
      <c r="L259" s="194"/>
      <c r="M259" s="193" t="s">
        <v>191</v>
      </c>
      <c r="N259" s="193" t="s">
        <v>561</v>
      </c>
      <c r="O259" s="195">
        <v>0</v>
      </c>
      <c r="P259" s="195"/>
      <c r="Q259" s="196"/>
      <c r="R259" s="193" t="s">
        <v>563</v>
      </c>
      <c r="S259" s="193"/>
      <c r="T259" s="193" t="s">
        <v>576</v>
      </c>
      <c r="U259" s="193" t="s">
        <v>182</v>
      </c>
      <c r="V259" s="193"/>
      <c r="W259" s="193"/>
      <c r="X259" s="193"/>
      <c r="Y259" s="194"/>
      <c r="Z259" s="194"/>
      <c r="AA259" s="197"/>
      <c r="AB259" s="198" t="str">
        <f t="shared" si="28"/>
        <v>20194</v>
      </c>
      <c r="AC259" s="199">
        <f t="shared" si="31"/>
        <v>0</v>
      </c>
      <c r="AD259" s="200" t="str">
        <f t="shared" si="30"/>
        <v>20194</v>
      </c>
      <c r="AE259" s="199">
        <f t="shared" ref="AE259:AE322" si="33">+IFERROR(IF(A259="4-MIGRADO",0,IF(OR(K259=0,ISTEXT(K259),CONCATENATE(YEAR(L259),MONTH(L259))="19001"),0,CONCATENATE(YEAR(L259),MONTH(L259)))),0)</f>
        <v>0</v>
      </c>
      <c r="AF259" s="199">
        <f t="shared" si="32"/>
        <v>0</v>
      </c>
      <c r="AG259" s="199">
        <f t="shared" si="29"/>
        <v>0</v>
      </c>
      <c r="AH259" s="199">
        <f t="shared" ref="AH259:AH322" si="34">+IF(AND(A259&lt;&gt;"4-MIGRADO",V259="1"),CONCATENATE(YEAR(H259),MONTH(H259)),0)</f>
        <v>0</v>
      </c>
      <c r="AI259" s="201"/>
      <c r="AJ259" s="201"/>
      <c r="AK259" s="201"/>
      <c r="AL259" s="201"/>
      <c r="AM259" s="201"/>
      <c r="AN259" s="201"/>
      <c r="AO259" s="201" t="s">
        <v>50</v>
      </c>
      <c r="AP259" s="201" t="s">
        <v>1</v>
      </c>
    </row>
    <row r="260" spans="1:42">
      <c r="A260" s="193" t="s">
        <v>174</v>
      </c>
      <c r="B260" s="193" t="s">
        <v>50</v>
      </c>
      <c r="C260" s="193" t="s">
        <v>205</v>
      </c>
      <c r="D260" s="193" t="s">
        <v>45</v>
      </c>
      <c r="E260" s="193" t="s">
        <v>577</v>
      </c>
      <c r="F260" s="193"/>
      <c r="G260" s="193" t="s">
        <v>178</v>
      </c>
      <c r="H260" s="194">
        <v>43580.000011574077</v>
      </c>
      <c r="I260" s="194"/>
      <c r="J260" s="194">
        <v>43580.000011574077</v>
      </c>
      <c r="K260" s="194">
        <v>43580.000011574077</v>
      </c>
      <c r="L260" s="194"/>
      <c r="M260" s="193" t="s">
        <v>191</v>
      </c>
      <c r="N260" s="193" t="s">
        <v>45</v>
      </c>
      <c r="O260" s="195">
        <v>0</v>
      </c>
      <c r="P260" s="195"/>
      <c r="Q260" s="196"/>
      <c r="R260" s="193" t="s">
        <v>192</v>
      </c>
      <c r="S260" s="193"/>
      <c r="T260" s="193" t="s">
        <v>578</v>
      </c>
      <c r="U260" s="193" t="s">
        <v>182</v>
      </c>
      <c r="V260" s="193"/>
      <c r="W260" s="193"/>
      <c r="X260" s="193"/>
      <c r="Y260" s="194"/>
      <c r="Z260" s="194"/>
      <c r="AA260" s="197"/>
      <c r="AB260" s="198" t="str">
        <f t="shared" si="28"/>
        <v>20194</v>
      </c>
      <c r="AC260" s="199">
        <f t="shared" si="31"/>
        <v>0</v>
      </c>
      <c r="AD260" s="200" t="str">
        <f t="shared" si="30"/>
        <v>20194</v>
      </c>
      <c r="AE260" s="199">
        <f t="shared" si="33"/>
        <v>0</v>
      </c>
      <c r="AF260" s="199">
        <f t="shared" si="32"/>
        <v>0</v>
      </c>
      <c r="AG260" s="199">
        <f t="shared" si="29"/>
        <v>0</v>
      </c>
      <c r="AH260" s="199">
        <f t="shared" si="34"/>
        <v>0</v>
      </c>
      <c r="AI260" s="201"/>
      <c r="AJ260" s="201"/>
      <c r="AK260" s="201"/>
      <c r="AL260" s="201"/>
      <c r="AM260" s="201"/>
      <c r="AN260" s="201"/>
      <c r="AO260" s="201" t="s">
        <v>50</v>
      </c>
      <c r="AP260" s="201" t="s">
        <v>1</v>
      </c>
    </row>
    <row r="261" spans="1:42">
      <c r="A261" s="193" t="s">
        <v>174</v>
      </c>
      <c r="B261" s="193" t="s">
        <v>54</v>
      </c>
      <c r="C261" s="193" t="s">
        <v>175</v>
      </c>
      <c r="D261" s="193" t="s">
        <v>579</v>
      </c>
      <c r="E261" s="193" t="s">
        <v>580</v>
      </c>
      <c r="F261" s="193"/>
      <c r="G261" s="193" t="s">
        <v>178</v>
      </c>
      <c r="H261" s="194">
        <v>43585.000011574077</v>
      </c>
      <c r="I261" s="194"/>
      <c r="J261" s="194">
        <v>43585.000011574077</v>
      </c>
      <c r="K261" s="194">
        <v>43585.000011574077</v>
      </c>
      <c r="L261" s="194"/>
      <c r="M261" s="193" t="s">
        <v>191</v>
      </c>
      <c r="N261" s="193" t="s">
        <v>579</v>
      </c>
      <c r="O261" s="195">
        <v>0</v>
      </c>
      <c r="P261" s="195"/>
      <c r="Q261" s="196"/>
      <c r="R261" s="193" t="s">
        <v>581</v>
      </c>
      <c r="S261" s="193"/>
      <c r="T261" s="193" t="s">
        <v>582</v>
      </c>
      <c r="U261" s="193" t="s">
        <v>182</v>
      </c>
      <c r="V261" s="193"/>
      <c r="W261" s="193"/>
      <c r="X261" s="193"/>
      <c r="Y261" s="194"/>
      <c r="Z261" s="194"/>
      <c r="AA261" s="197"/>
      <c r="AB261" s="198" t="str">
        <f t="shared" si="28"/>
        <v>20194</v>
      </c>
      <c r="AC261" s="199">
        <f t="shared" si="31"/>
        <v>0</v>
      </c>
      <c r="AD261" s="200" t="str">
        <f t="shared" si="30"/>
        <v>20194</v>
      </c>
      <c r="AE261" s="199">
        <f t="shared" si="33"/>
        <v>0</v>
      </c>
      <c r="AF261" s="199">
        <f t="shared" si="32"/>
        <v>0</v>
      </c>
      <c r="AG261" s="199">
        <f t="shared" si="29"/>
        <v>0</v>
      </c>
      <c r="AH261" s="199">
        <f t="shared" si="34"/>
        <v>0</v>
      </c>
      <c r="AI261" s="201"/>
      <c r="AJ261" s="201"/>
      <c r="AK261" s="201"/>
      <c r="AL261" s="201"/>
      <c r="AM261" s="201"/>
      <c r="AN261" s="201"/>
      <c r="AO261" s="201" t="s">
        <v>54</v>
      </c>
      <c r="AP261" s="201" t="s">
        <v>88</v>
      </c>
    </row>
    <row r="262" spans="1:42">
      <c r="A262" s="193" t="s">
        <v>174</v>
      </c>
      <c r="B262" s="193" t="s">
        <v>54</v>
      </c>
      <c r="C262" s="193" t="s">
        <v>175</v>
      </c>
      <c r="D262" s="193" t="s">
        <v>579</v>
      </c>
      <c r="E262" s="193" t="s">
        <v>580</v>
      </c>
      <c r="F262" s="193"/>
      <c r="G262" s="193" t="s">
        <v>178</v>
      </c>
      <c r="H262" s="194">
        <v>43585.000011574077</v>
      </c>
      <c r="I262" s="194"/>
      <c r="J262" s="194">
        <v>43585.000011574077</v>
      </c>
      <c r="K262" s="194">
        <v>43585.000011574077</v>
      </c>
      <c r="L262" s="194"/>
      <c r="M262" s="193" t="s">
        <v>191</v>
      </c>
      <c r="N262" s="193" t="s">
        <v>579</v>
      </c>
      <c r="O262" s="195">
        <v>0</v>
      </c>
      <c r="P262" s="195"/>
      <c r="Q262" s="196"/>
      <c r="R262" s="193" t="s">
        <v>581</v>
      </c>
      <c r="S262" s="193"/>
      <c r="T262" s="193" t="s">
        <v>583</v>
      </c>
      <c r="U262" s="193" t="s">
        <v>182</v>
      </c>
      <c r="V262" s="193"/>
      <c r="W262" s="193"/>
      <c r="X262" s="193"/>
      <c r="Y262" s="194"/>
      <c r="Z262" s="194"/>
      <c r="AA262" s="197"/>
      <c r="AB262" s="198" t="str">
        <f t="shared" si="28"/>
        <v>20194</v>
      </c>
      <c r="AC262" s="199">
        <f t="shared" si="31"/>
        <v>0</v>
      </c>
      <c r="AD262" s="200" t="str">
        <f t="shared" si="30"/>
        <v>20194</v>
      </c>
      <c r="AE262" s="199">
        <f t="shared" si="33"/>
        <v>0</v>
      </c>
      <c r="AF262" s="199">
        <f t="shared" si="32"/>
        <v>0</v>
      </c>
      <c r="AG262" s="199">
        <f t="shared" si="29"/>
        <v>0</v>
      </c>
      <c r="AH262" s="199">
        <f t="shared" si="34"/>
        <v>0</v>
      </c>
      <c r="AI262" s="201"/>
      <c r="AJ262" s="201"/>
      <c r="AK262" s="201"/>
      <c r="AL262" s="201"/>
      <c r="AM262" s="201"/>
      <c r="AN262" s="201"/>
      <c r="AO262" s="201" t="s">
        <v>54</v>
      </c>
      <c r="AP262" s="201" t="s">
        <v>88</v>
      </c>
    </row>
    <row r="263" spans="1:42">
      <c r="A263" s="193" t="s">
        <v>174</v>
      </c>
      <c r="B263" s="193" t="s">
        <v>61</v>
      </c>
      <c r="C263" s="193" t="s">
        <v>450</v>
      </c>
      <c r="D263" s="193" t="s">
        <v>579</v>
      </c>
      <c r="E263" s="193" t="s">
        <v>580</v>
      </c>
      <c r="F263" s="193"/>
      <c r="G263" s="193" t="s">
        <v>178</v>
      </c>
      <c r="H263" s="194">
        <v>43585.000011574077</v>
      </c>
      <c r="I263" s="194"/>
      <c r="J263" s="194">
        <v>43585.000011574077</v>
      </c>
      <c r="K263" s="194">
        <v>43585.000011574077</v>
      </c>
      <c r="L263" s="194"/>
      <c r="M263" s="193" t="s">
        <v>191</v>
      </c>
      <c r="N263" s="193" t="s">
        <v>579</v>
      </c>
      <c r="O263" s="195">
        <v>0</v>
      </c>
      <c r="P263" s="195"/>
      <c r="Q263" s="196"/>
      <c r="R263" s="193" t="s">
        <v>581</v>
      </c>
      <c r="S263" s="193"/>
      <c r="T263" s="193" t="s">
        <v>584</v>
      </c>
      <c r="U263" s="193" t="s">
        <v>182</v>
      </c>
      <c r="V263" s="193"/>
      <c r="W263" s="193"/>
      <c r="X263" s="193"/>
      <c r="Y263" s="194"/>
      <c r="Z263" s="194"/>
      <c r="AA263" s="197"/>
      <c r="AB263" s="198" t="str">
        <f t="shared" si="28"/>
        <v>20194</v>
      </c>
      <c r="AC263" s="199">
        <f t="shared" si="31"/>
        <v>0</v>
      </c>
      <c r="AD263" s="200" t="str">
        <f t="shared" si="30"/>
        <v>20194</v>
      </c>
      <c r="AE263" s="199">
        <f t="shared" si="33"/>
        <v>0</v>
      </c>
      <c r="AF263" s="199">
        <f t="shared" si="32"/>
        <v>0</v>
      </c>
      <c r="AG263" s="199">
        <f t="shared" si="29"/>
        <v>0</v>
      </c>
      <c r="AH263" s="199">
        <f t="shared" si="34"/>
        <v>0</v>
      </c>
      <c r="AI263" s="201"/>
      <c r="AJ263" s="201"/>
      <c r="AK263" s="201"/>
      <c r="AL263" s="201"/>
      <c r="AM263" s="201"/>
      <c r="AN263" s="201"/>
      <c r="AO263" s="201" t="s">
        <v>61</v>
      </c>
      <c r="AP263" s="201" t="s">
        <v>88</v>
      </c>
    </row>
    <row r="264" spans="1:42">
      <c r="A264" s="193" t="s">
        <v>174</v>
      </c>
      <c r="B264" s="193" t="s">
        <v>54</v>
      </c>
      <c r="C264" s="193" t="s">
        <v>175</v>
      </c>
      <c r="D264" s="193" t="s">
        <v>579</v>
      </c>
      <c r="E264" s="193" t="s">
        <v>580</v>
      </c>
      <c r="F264" s="193"/>
      <c r="G264" s="193" t="s">
        <v>178</v>
      </c>
      <c r="H264" s="194">
        <v>43585.000011574077</v>
      </c>
      <c r="I264" s="194"/>
      <c r="J264" s="194">
        <v>43585.000011574077</v>
      </c>
      <c r="K264" s="194">
        <v>43585.000011574077</v>
      </c>
      <c r="L264" s="194"/>
      <c r="M264" s="193" t="s">
        <v>191</v>
      </c>
      <c r="N264" s="193" t="s">
        <v>579</v>
      </c>
      <c r="O264" s="195">
        <v>0</v>
      </c>
      <c r="P264" s="195"/>
      <c r="Q264" s="196"/>
      <c r="R264" s="193" t="s">
        <v>581</v>
      </c>
      <c r="S264" s="193"/>
      <c r="T264" s="193" t="s">
        <v>585</v>
      </c>
      <c r="U264" s="193" t="s">
        <v>182</v>
      </c>
      <c r="V264" s="193"/>
      <c r="W264" s="193"/>
      <c r="X264" s="193"/>
      <c r="Y264" s="194"/>
      <c r="Z264" s="194"/>
      <c r="AA264" s="197"/>
      <c r="AB264" s="198" t="str">
        <f t="shared" si="28"/>
        <v>20194</v>
      </c>
      <c r="AC264" s="199">
        <f t="shared" si="31"/>
        <v>0</v>
      </c>
      <c r="AD264" s="200" t="str">
        <f t="shared" si="30"/>
        <v>20194</v>
      </c>
      <c r="AE264" s="199">
        <f t="shared" si="33"/>
        <v>0</v>
      </c>
      <c r="AF264" s="199">
        <f t="shared" si="32"/>
        <v>0</v>
      </c>
      <c r="AG264" s="199">
        <f t="shared" si="29"/>
        <v>0</v>
      </c>
      <c r="AH264" s="199">
        <f t="shared" si="34"/>
        <v>0</v>
      </c>
      <c r="AI264" s="201"/>
      <c r="AJ264" s="201"/>
      <c r="AK264" s="201"/>
      <c r="AL264" s="201"/>
      <c r="AM264" s="201"/>
      <c r="AN264" s="201"/>
      <c r="AO264" s="201" t="s">
        <v>54</v>
      </c>
      <c r="AP264" s="201" t="s">
        <v>88</v>
      </c>
    </row>
    <row r="265" spans="1:42">
      <c r="A265" s="193" t="s">
        <v>174</v>
      </c>
      <c r="B265" s="193" t="s">
        <v>54</v>
      </c>
      <c r="C265" s="193" t="s">
        <v>175</v>
      </c>
      <c r="D265" s="193" t="s">
        <v>579</v>
      </c>
      <c r="E265" s="193" t="s">
        <v>580</v>
      </c>
      <c r="F265" s="193"/>
      <c r="G265" s="193" t="s">
        <v>178</v>
      </c>
      <c r="H265" s="194">
        <v>43585.000011574077</v>
      </c>
      <c r="I265" s="194"/>
      <c r="J265" s="194">
        <v>43585.000011574077</v>
      </c>
      <c r="K265" s="194">
        <v>43585.000011574077</v>
      </c>
      <c r="L265" s="194"/>
      <c r="M265" s="193" t="s">
        <v>191</v>
      </c>
      <c r="N265" s="193" t="s">
        <v>579</v>
      </c>
      <c r="O265" s="195">
        <v>0</v>
      </c>
      <c r="P265" s="195"/>
      <c r="Q265" s="196"/>
      <c r="R265" s="193" t="s">
        <v>581</v>
      </c>
      <c r="S265" s="193"/>
      <c r="T265" s="193" t="s">
        <v>586</v>
      </c>
      <c r="U265" s="193" t="s">
        <v>182</v>
      </c>
      <c r="V265" s="193"/>
      <c r="W265" s="193"/>
      <c r="X265" s="193"/>
      <c r="Y265" s="194"/>
      <c r="Z265" s="194"/>
      <c r="AA265" s="197"/>
      <c r="AB265" s="198" t="str">
        <f t="shared" si="28"/>
        <v>20194</v>
      </c>
      <c r="AC265" s="199">
        <f t="shared" si="31"/>
        <v>0</v>
      </c>
      <c r="AD265" s="200" t="str">
        <f t="shared" si="30"/>
        <v>20194</v>
      </c>
      <c r="AE265" s="199">
        <f t="shared" si="33"/>
        <v>0</v>
      </c>
      <c r="AF265" s="199">
        <f t="shared" si="32"/>
        <v>0</v>
      </c>
      <c r="AG265" s="199">
        <f t="shared" si="29"/>
        <v>0</v>
      </c>
      <c r="AH265" s="199">
        <f t="shared" si="34"/>
        <v>0</v>
      </c>
      <c r="AI265" s="201"/>
      <c r="AJ265" s="201"/>
      <c r="AK265" s="201"/>
      <c r="AL265" s="201"/>
      <c r="AM265" s="201"/>
      <c r="AN265" s="201"/>
      <c r="AO265" s="201" t="s">
        <v>54</v>
      </c>
      <c r="AP265" s="201" t="s">
        <v>88</v>
      </c>
    </row>
    <row r="266" spans="1:42">
      <c r="A266" s="193" t="s">
        <v>174</v>
      </c>
      <c r="B266" s="193" t="s">
        <v>54</v>
      </c>
      <c r="C266" s="193" t="s">
        <v>175</v>
      </c>
      <c r="D266" s="193" t="s">
        <v>579</v>
      </c>
      <c r="E266" s="193" t="s">
        <v>580</v>
      </c>
      <c r="F266" s="193"/>
      <c r="G266" s="193" t="s">
        <v>178</v>
      </c>
      <c r="H266" s="194">
        <v>43585.000011574077</v>
      </c>
      <c r="I266" s="194"/>
      <c r="J266" s="194">
        <v>43585.000011574077</v>
      </c>
      <c r="K266" s="194">
        <v>43585.000011574077</v>
      </c>
      <c r="L266" s="194"/>
      <c r="M266" s="193" t="s">
        <v>191</v>
      </c>
      <c r="N266" s="193" t="s">
        <v>579</v>
      </c>
      <c r="O266" s="195">
        <v>0</v>
      </c>
      <c r="P266" s="195"/>
      <c r="Q266" s="196"/>
      <c r="R266" s="193" t="s">
        <v>581</v>
      </c>
      <c r="S266" s="193"/>
      <c r="T266" s="193" t="s">
        <v>587</v>
      </c>
      <c r="U266" s="193" t="s">
        <v>182</v>
      </c>
      <c r="V266" s="193"/>
      <c r="W266" s="193"/>
      <c r="X266" s="193"/>
      <c r="Y266" s="194"/>
      <c r="Z266" s="194"/>
      <c r="AA266" s="197"/>
      <c r="AB266" s="198" t="str">
        <f t="shared" si="28"/>
        <v>20194</v>
      </c>
      <c r="AC266" s="199">
        <f t="shared" si="31"/>
        <v>0</v>
      </c>
      <c r="AD266" s="200" t="str">
        <f t="shared" si="30"/>
        <v>20194</v>
      </c>
      <c r="AE266" s="199">
        <f t="shared" si="33"/>
        <v>0</v>
      </c>
      <c r="AF266" s="199">
        <f t="shared" si="32"/>
        <v>0</v>
      </c>
      <c r="AG266" s="199">
        <f t="shared" si="29"/>
        <v>0</v>
      </c>
      <c r="AH266" s="199">
        <f t="shared" si="34"/>
        <v>0</v>
      </c>
      <c r="AI266" s="201"/>
      <c r="AJ266" s="201"/>
      <c r="AK266" s="201"/>
      <c r="AL266" s="201"/>
      <c r="AM266" s="201"/>
      <c r="AN266" s="201"/>
      <c r="AO266" s="201" t="s">
        <v>54</v>
      </c>
      <c r="AP266" s="201" t="s">
        <v>88</v>
      </c>
    </row>
    <row r="267" spans="1:42">
      <c r="A267" s="193" t="s">
        <v>174</v>
      </c>
      <c r="B267" s="193" t="s">
        <v>54</v>
      </c>
      <c r="C267" s="193" t="s">
        <v>175</v>
      </c>
      <c r="D267" s="193" t="s">
        <v>210</v>
      </c>
      <c r="E267" s="193" t="s">
        <v>211</v>
      </c>
      <c r="F267" s="193"/>
      <c r="G267" s="193" t="s">
        <v>178</v>
      </c>
      <c r="H267" s="194">
        <v>43585.000011574077</v>
      </c>
      <c r="I267" s="194">
        <v>43588.368043981478</v>
      </c>
      <c r="J267" s="194"/>
      <c r="K267" s="194"/>
      <c r="L267" s="194"/>
      <c r="M267" s="193" t="s">
        <v>179</v>
      </c>
      <c r="N267" s="193"/>
      <c r="O267" s="195">
        <v>3</v>
      </c>
      <c r="P267" s="195"/>
      <c r="Q267" s="196"/>
      <c r="R267" s="193" t="s">
        <v>212</v>
      </c>
      <c r="S267" s="193"/>
      <c r="T267" s="193" t="s">
        <v>588</v>
      </c>
      <c r="U267" s="193" t="s">
        <v>324</v>
      </c>
      <c r="V267" s="193"/>
      <c r="W267" s="193"/>
      <c r="X267" s="193"/>
      <c r="Y267" s="194"/>
      <c r="Z267" s="194"/>
      <c r="AA267" s="197"/>
      <c r="AB267" s="198" t="str">
        <f t="shared" si="28"/>
        <v>20194</v>
      </c>
      <c r="AC267" s="199" t="str">
        <f t="shared" si="31"/>
        <v>20195</v>
      </c>
      <c r="AD267" s="200">
        <f t="shared" si="30"/>
        <v>0</v>
      </c>
      <c r="AE267" s="199">
        <f t="shared" si="33"/>
        <v>0</v>
      </c>
      <c r="AF267" s="199">
        <f t="shared" si="32"/>
        <v>0</v>
      </c>
      <c r="AG267" s="199">
        <f t="shared" si="29"/>
        <v>0</v>
      </c>
      <c r="AH267" s="199">
        <f t="shared" si="34"/>
        <v>0</v>
      </c>
      <c r="AI267" s="201"/>
      <c r="AJ267" s="201"/>
      <c r="AK267" s="201"/>
      <c r="AL267" s="201"/>
      <c r="AM267" s="201"/>
      <c r="AN267" s="201"/>
      <c r="AO267" s="201" t="s">
        <v>54</v>
      </c>
      <c r="AP267" s="201" t="s">
        <v>88</v>
      </c>
    </row>
    <row r="268" spans="1:42">
      <c r="A268" s="193" t="s">
        <v>174</v>
      </c>
      <c r="B268" s="193" t="s">
        <v>54</v>
      </c>
      <c r="C268" s="193" t="s">
        <v>175</v>
      </c>
      <c r="D268" s="193" t="s">
        <v>210</v>
      </c>
      <c r="E268" s="193" t="s">
        <v>211</v>
      </c>
      <c r="F268" s="193"/>
      <c r="G268" s="193" t="s">
        <v>178</v>
      </c>
      <c r="H268" s="194">
        <v>43585.000011574077</v>
      </c>
      <c r="I268" s="194">
        <v>43588.368425925917</v>
      </c>
      <c r="J268" s="194"/>
      <c r="K268" s="194"/>
      <c r="L268" s="194"/>
      <c r="M268" s="193" t="s">
        <v>179</v>
      </c>
      <c r="N268" s="193"/>
      <c r="O268" s="195">
        <v>3</v>
      </c>
      <c r="P268" s="195"/>
      <c r="Q268" s="196"/>
      <c r="R268" s="193" t="s">
        <v>212</v>
      </c>
      <c r="S268" s="193"/>
      <c r="T268" s="193" t="s">
        <v>589</v>
      </c>
      <c r="U268" s="193" t="s">
        <v>324</v>
      </c>
      <c r="V268" s="193"/>
      <c r="W268" s="193"/>
      <c r="X268" s="193"/>
      <c r="Y268" s="194"/>
      <c r="Z268" s="194"/>
      <c r="AA268" s="197"/>
      <c r="AB268" s="198" t="str">
        <f t="shared" si="28"/>
        <v>20194</v>
      </c>
      <c r="AC268" s="199" t="str">
        <f t="shared" si="31"/>
        <v>20195</v>
      </c>
      <c r="AD268" s="200">
        <f t="shared" si="30"/>
        <v>0</v>
      </c>
      <c r="AE268" s="199">
        <f t="shared" si="33"/>
        <v>0</v>
      </c>
      <c r="AF268" s="199">
        <f t="shared" si="32"/>
        <v>0</v>
      </c>
      <c r="AG268" s="199">
        <f t="shared" si="29"/>
        <v>0</v>
      </c>
      <c r="AH268" s="199">
        <f t="shared" si="34"/>
        <v>0</v>
      </c>
      <c r="AI268" s="201"/>
      <c r="AJ268" s="201"/>
      <c r="AK268" s="201"/>
      <c r="AL268" s="201"/>
      <c r="AM268" s="201"/>
      <c r="AN268" s="201"/>
      <c r="AO268" s="201" t="s">
        <v>54</v>
      </c>
      <c r="AP268" s="201" t="s">
        <v>88</v>
      </c>
    </row>
    <row r="269" spans="1:42">
      <c r="A269" s="193" t="s">
        <v>174</v>
      </c>
      <c r="B269" s="193" t="s">
        <v>54</v>
      </c>
      <c r="C269" s="193" t="s">
        <v>175</v>
      </c>
      <c r="D269" s="193" t="s">
        <v>210</v>
      </c>
      <c r="E269" s="193" t="s">
        <v>211</v>
      </c>
      <c r="F269" s="193"/>
      <c r="G269" s="193" t="s">
        <v>178</v>
      </c>
      <c r="H269" s="194">
        <v>43585.000011574077</v>
      </c>
      <c r="I269" s="194">
        <v>43588.36917824074</v>
      </c>
      <c r="J269" s="194"/>
      <c r="K269" s="194"/>
      <c r="L269" s="194"/>
      <c r="M269" s="193" t="s">
        <v>179</v>
      </c>
      <c r="N269" s="193"/>
      <c r="O269" s="195">
        <v>3</v>
      </c>
      <c r="P269" s="195"/>
      <c r="Q269" s="196"/>
      <c r="R269" s="193" t="s">
        <v>212</v>
      </c>
      <c r="S269" s="193"/>
      <c r="T269" s="193" t="s">
        <v>590</v>
      </c>
      <c r="U269" s="193" t="s">
        <v>324</v>
      </c>
      <c r="V269" s="193"/>
      <c r="W269" s="193"/>
      <c r="X269" s="193"/>
      <c r="Y269" s="194"/>
      <c r="Z269" s="194"/>
      <c r="AA269" s="197"/>
      <c r="AB269" s="198" t="str">
        <f t="shared" ref="AB269:AB332" si="35">+IFERROR(IF(AND(V269="1",LEN(W269)&gt;2),0,CONCATENATE(YEAR(H269),MONTH(H269))),0)</f>
        <v>20194</v>
      </c>
      <c r="AC269" s="199" t="str">
        <f t="shared" si="31"/>
        <v>20195</v>
      </c>
      <c r="AD269" s="200">
        <f t="shared" si="30"/>
        <v>0</v>
      </c>
      <c r="AE269" s="199">
        <f t="shared" si="33"/>
        <v>0</v>
      </c>
      <c r="AF269" s="199">
        <f t="shared" si="32"/>
        <v>0</v>
      </c>
      <c r="AG269" s="199">
        <f t="shared" ref="AG269:AG332" si="36">+IF(A269&lt;&gt;"4-MIGRADO",0,IFERROR(IF(IF(K269&lt;1,0,CONCATENATE(YEAR(L269),MONTH(L269)))="19001",0,IF(K269&lt;1,0,CONCATENATE(YEAR(L269),MONTH(L269)))),0))</f>
        <v>0</v>
      </c>
      <c r="AH269" s="199">
        <f t="shared" si="34"/>
        <v>0</v>
      </c>
      <c r="AI269" s="201"/>
      <c r="AJ269" s="201"/>
      <c r="AK269" s="201"/>
      <c r="AL269" s="201"/>
      <c r="AM269" s="201"/>
      <c r="AN269" s="201"/>
      <c r="AO269" s="201" t="s">
        <v>54</v>
      </c>
      <c r="AP269" s="201" t="s">
        <v>88</v>
      </c>
    </row>
    <row r="270" spans="1:42">
      <c r="A270" s="193" t="s">
        <v>174</v>
      </c>
      <c r="B270" s="193" t="s">
        <v>54</v>
      </c>
      <c r="C270" s="193" t="s">
        <v>175</v>
      </c>
      <c r="D270" s="193" t="s">
        <v>210</v>
      </c>
      <c r="E270" s="193" t="s">
        <v>211</v>
      </c>
      <c r="F270" s="193"/>
      <c r="G270" s="193" t="s">
        <v>178</v>
      </c>
      <c r="H270" s="194">
        <v>43585.000011574077</v>
      </c>
      <c r="I270" s="194">
        <v>43588.365358796298</v>
      </c>
      <c r="J270" s="194"/>
      <c r="K270" s="194"/>
      <c r="L270" s="194"/>
      <c r="M270" s="193" t="s">
        <v>179</v>
      </c>
      <c r="N270" s="193"/>
      <c r="O270" s="195">
        <v>3</v>
      </c>
      <c r="P270" s="195"/>
      <c r="Q270" s="196"/>
      <c r="R270" s="193" t="s">
        <v>212</v>
      </c>
      <c r="S270" s="193"/>
      <c r="T270" s="193" t="s">
        <v>591</v>
      </c>
      <c r="U270" s="193" t="s">
        <v>324</v>
      </c>
      <c r="V270" s="193"/>
      <c r="W270" s="193"/>
      <c r="X270" s="193"/>
      <c r="Y270" s="194"/>
      <c r="Z270" s="194"/>
      <c r="AA270" s="197"/>
      <c r="AB270" s="198" t="str">
        <f t="shared" si="35"/>
        <v>20194</v>
      </c>
      <c r="AC270" s="199" t="str">
        <f t="shared" si="31"/>
        <v>20195</v>
      </c>
      <c r="AD270" s="200">
        <f t="shared" si="30"/>
        <v>0</v>
      </c>
      <c r="AE270" s="199">
        <f t="shared" si="33"/>
        <v>0</v>
      </c>
      <c r="AF270" s="199">
        <f t="shared" si="32"/>
        <v>0</v>
      </c>
      <c r="AG270" s="199">
        <f t="shared" si="36"/>
        <v>0</v>
      </c>
      <c r="AH270" s="199">
        <f t="shared" si="34"/>
        <v>0</v>
      </c>
      <c r="AI270" s="201"/>
      <c r="AJ270" s="201"/>
      <c r="AK270" s="201"/>
      <c r="AL270" s="201"/>
      <c r="AM270" s="201"/>
      <c r="AN270" s="201"/>
      <c r="AO270" s="201" t="s">
        <v>54</v>
      </c>
      <c r="AP270" s="201" t="s">
        <v>88</v>
      </c>
    </row>
    <row r="271" spans="1:42">
      <c r="A271" s="193" t="s">
        <v>174</v>
      </c>
      <c r="B271" s="193" t="s">
        <v>54</v>
      </c>
      <c r="C271" s="193" t="s">
        <v>175</v>
      </c>
      <c r="D271" s="193" t="s">
        <v>210</v>
      </c>
      <c r="E271" s="193" t="s">
        <v>211</v>
      </c>
      <c r="F271" s="193"/>
      <c r="G271" s="193" t="s">
        <v>178</v>
      </c>
      <c r="H271" s="194">
        <v>43585.000011574077</v>
      </c>
      <c r="I271" s="194">
        <v>43588.366053240738</v>
      </c>
      <c r="J271" s="194"/>
      <c r="K271" s="194"/>
      <c r="L271" s="194"/>
      <c r="M271" s="193" t="s">
        <v>179</v>
      </c>
      <c r="N271" s="193"/>
      <c r="O271" s="195">
        <v>3</v>
      </c>
      <c r="P271" s="195"/>
      <c r="Q271" s="196"/>
      <c r="R271" s="193" t="s">
        <v>212</v>
      </c>
      <c r="S271" s="193"/>
      <c r="T271" s="193" t="s">
        <v>592</v>
      </c>
      <c r="U271" s="193" t="s">
        <v>324</v>
      </c>
      <c r="V271" s="193"/>
      <c r="W271" s="193"/>
      <c r="X271" s="193"/>
      <c r="Y271" s="194"/>
      <c r="Z271" s="194"/>
      <c r="AA271" s="197"/>
      <c r="AB271" s="198" t="str">
        <f t="shared" si="35"/>
        <v>20194</v>
      </c>
      <c r="AC271" s="199" t="str">
        <f t="shared" si="31"/>
        <v>20195</v>
      </c>
      <c r="AD271" s="200">
        <f t="shared" si="30"/>
        <v>0</v>
      </c>
      <c r="AE271" s="199">
        <f t="shared" si="33"/>
        <v>0</v>
      </c>
      <c r="AF271" s="199">
        <f t="shared" si="32"/>
        <v>0</v>
      </c>
      <c r="AG271" s="199">
        <f t="shared" si="36"/>
        <v>0</v>
      </c>
      <c r="AH271" s="199">
        <f t="shared" si="34"/>
        <v>0</v>
      </c>
      <c r="AI271" s="201"/>
      <c r="AJ271" s="201"/>
      <c r="AK271" s="201"/>
      <c r="AL271" s="201"/>
      <c r="AM271" s="201"/>
      <c r="AN271" s="201"/>
      <c r="AO271" s="201" t="s">
        <v>54</v>
      </c>
      <c r="AP271" s="201" t="s">
        <v>88</v>
      </c>
    </row>
    <row r="272" spans="1:42">
      <c r="A272" s="193" t="s">
        <v>174</v>
      </c>
      <c r="B272" s="193" t="s">
        <v>54</v>
      </c>
      <c r="C272" s="193" t="s">
        <v>175</v>
      </c>
      <c r="D272" s="193" t="s">
        <v>210</v>
      </c>
      <c r="E272" s="193" t="s">
        <v>211</v>
      </c>
      <c r="F272" s="193"/>
      <c r="G272" s="193" t="s">
        <v>178</v>
      </c>
      <c r="H272" s="194">
        <v>43585.000011574077</v>
      </c>
      <c r="I272" s="194">
        <v>43588.366354166668</v>
      </c>
      <c r="J272" s="194"/>
      <c r="K272" s="194"/>
      <c r="L272" s="194"/>
      <c r="M272" s="193" t="s">
        <v>179</v>
      </c>
      <c r="N272" s="193"/>
      <c r="O272" s="195">
        <v>3</v>
      </c>
      <c r="P272" s="195"/>
      <c r="Q272" s="196"/>
      <c r="R272" s="193" t="s">
        <v>212</v>
      </c>
      <c r="S272" s="193"/>
      <c r="T272" s="193" t="s">
        <v>593</v>
      </c>
      <c r="U272" s="193" t="s">
        <v>324</v>
      </c>
      <c r="V272" s="193"/>
      <c r="W272" s="193"/>
      <c r="X272" s="193"/>
      <c r="Y272" s="194"/>
      <c r="Z272" s="194"/>
      <c r="AA272" s="197"/>
      <c r="AB272" s="198" t="str">
        <f t="shared" si="35"/>
        <v>20194</v>
      </c>
      <c r="AC272" s="199" t="str">
        <f t="shared" si="31"/>
        <v>20195</v>
      </c>
      <c r="AD272" s="200">
        <f t="shared" si="30"/>
        <v>0</v>
      </c>
      <c r="AE272" s="199">
        <f t="shared" si="33"/>
        <v>0</v>
      </c>
      <c r="AF272" s="199">
        <f t="shared" si="32"/>
        <v>0</v>
      </c>
      <c r="AG272" s="199">
        <f t="shared" si="36"/>
        <v>0</v>
      </c>
      <c r="AH272" s="199">
        <f t="shared" si="34"/>
        <v>0</v>
      </c>
      <c r="AI272" s="201"/>
      <c r="AJ272" s="201"/>
      <c r="AK272" s="201"/>
      <c r="AL272" s="201"/>
      <c r="AM272" s="201"/>
      <c r="AN272" s="201"/>
      <c r="AO272" s="201" t="s">
        <v>54</v>
      </c>
      <c r="AP272" s="201" t="s">
        <v>88</v>
      </c>
    </row>
    <row r="273" spans="1:42">
      <c r="A273" s="193" t="s">
        <v>174</v>
      </c>
      <c r="B273" s="193" t="s">
        <v>54</v>
      </c>
      <c r="C273" s="193" t="s">
        <v>175</v>
      </c>
      <c r="D273" s="193" t="s">
        <v>210</v>
      </c>
      <c r="E273" s="193" t="s">
        <v>211</v>
      </c>
      <c r="F273" s="193"/>
      <c r="G273" s="193" t="s">
        <v>178</v>
      </c>
      <c r="H273" s="194">
        <v>43585.000011574077</v>
      </c>
      <c r="I273" s="194">
        <v>43588.366828703707</v>
      </c>
      <c r="J273" s="194"/>
      <c r="K273" s="194"/>
      <c r="L273" s="194"/>
      <c r="M273" s="193" t="s">
        <v>179</v>
      </c>
      <c r="N273" s="193"/>
      <c r="O273" s="195">
        <v>3</v>
      </c>
      <c r="P273" s="195"/>
      <c r="Q273" s="196"/>
      <c r="R273" s="193" t="s">
        <v>212</v>
      </c>
      <c r="S273" s="193"/>
      <c r="T273" s="193" t="s">
        <v>594</v>
      </c>
      <c r="U273" s="193" t="s">
        <v>324</v>
      </c>
      <c r="V273" s="193"/>
      <c r="W273" s="193"/>
      <c r="X273" s="193"/>
      <c r="Y273" s="194"/>
      <c r="Z273" s="194"/>
      <c r="AA273" s="197"/>
      <c r="AB273" s="198" t="str">
        <f t="shared" si="35"/>
        <v>20194</v>
      </c>
      <c r="AC273" s="199" t="str">
        <f t="shared" si="31"/>
        <v>20195</v>
      </c>
      <c r="AD273" s="200">
        <f t="shared" si="30"/>
        <v>0</v>
      </c>
      <c r="AE273" s="199">
        <f t="shared" si="33"/>
        <v>0</v>
      </c>
      <c r="AF273" s="199">
        <f t="shared" si="32"/>
        <v>0</v>
      </c>
      <c r="AG273" s="199">
        <f t="shared" si="36"/>
        <v>0</v>
      </c>
      <c r="AH273" s="199">
        <f t="shared" si="34"/>
        <v>0</v>
      </c>
      <c r="AI273" s="201"/>
      <c r="AJ273" s="201"/>
      <c r="AK273" s="201"/>
      <c r="AL273" s="201"/>
      <c r="AM273" s="201"/>
      <c r="AN273" s="201"/>
      <c r="AO273" s="201" t="s">
        <v>54</v>
      </c>
      <c r="AP273" s="201" t="s">
        <v>88</v>
      </c>
    </row>
    <row r="274" spans="1:42">
      <c r="A274" s="193" t="s">
        <v>174</v>
      </c>
      <c r="B274" s="193" t="s">
        <v>54</v>
      </c>
      <c r="C274" s="193" t="s">
        <v>175</v>
      </c>
      <c r="D274" s="193" t="s">
        <v>210</v>
      </c>
      <c r="E274" s="193" t="s">
        <v>211</v>
      </c>
      <c r="F274" s="193"/>
      <c r="G274" s="193" t="s">
        <v>178</v>
      </c>
      <c r="H274" s="194">
        <v>43585.000011574077</v>
      </c>
      <c r="I274" s="194">
        <v>43588.367164351846</v>
      </c>
      <c r="J274" s="194"/>
      <c r="K274" s="194"/>
      <c r="L274" s="194"/>
      <c r="M274" s="193" t="s">
        <v>179</v>
      </c>
      <c r="N274" s="193"/>
      <c r="O274" s="195">
        <v>3</v>
      </c>
      <c r="P274" s="195"/>
      <c r="Q274" s="196"/>
      <c r="R274" s="193" t="s">
        <v>212</v>
      </c>
      <c r="S274" s="193"/>
      <c r="T274" s="193" t="s">
        <v>595</v>
      </c>
      <c r="U274" s="193" t="s">
        <v>324</v>
      </c>
      <c r="V274" s="193"/>
      <c r="W274" s="193"/>
      <c r="X274" s="193"/>
      <c r="Y274" s="194"/>
      <c r="Z274" s="194"/>
      <c r="AA274" s="197"/>
      <c r="AB274" s="198" t="str">
        <f t="shared" si="35"/>
        <v>20194</v>
      </c>
      <c r="AC274" s="199" t="str">
        <f t="shared" si="31"/>
        <v>20195</v>
      </c>
      <c r="AD274" s="200">
        <f t="shared" si="30"/>
        <v>0</v>
      </c>
      <c r="AE274" s="199">
        <f t="shared" si="33"/>
        <v>0</v>
      </c>
      <c r="AF274" s="199">
        <f t="shared" si="32"/>
        <v>0</v>
      </c>
      <c r="AG274" s="199">
        <f t="shared" si="36"/>
        <v>0</v>
      </c>
      <c r="AH274" s="199">
        <f t="shared" si="34"/>
        <v>0</v>
      </c>
      <c r="AI274" s="201"/>
      <c r="AJ274" s="201"/>
      <c r="AK274" s="201"/>
      <c r="AL274" s="201"/>
      <c r="AM274" s="201"/>
      <c r="AN274" s="201"/>
      <c r="AO274" s="201" t="s">
        <v>54</v>
      </c>
      <c r="AP274" s="201" t="s">
        <v>88</v>
      </c>
    </row>
    <row r="275" spans="1:42">
      <c r="A275" s="193" t="s">
        <v>174</v>
      </c>
      <c r="B275" s="193" t="s">
        <v>54</v>
      </c>
      <c r="C275" s="193" t="s">
        <v>175</v>
      </c>
      <c r="D275" s="193" t="s">
        <v>210</v>
      </c>
      <c r="E275" s="193" t="s">
        <v>211</v>
      </c>
      <c r="F275" s="193"/>
      <c r="G275" s="193" t="s">
        <v>178</v>
      </c>
      <c r="H275" s="194">
        <v>43585.000011574077</v>
      </c>
      <c r="I275" s="194">
        <v>43588.367337962962</v>
      </c>
      <c r="J275" s="194"/>
      <c r="K275" s="194"/>
      <c r="L275" s="194"/>
      <c r="M275" s="193" t="s">
        <v>179</v>
      </c>
      <c r="N275" s="193"/>
      <c r="O275" s="195">
        <v>3</v>
      </c>
      <c r="P275" s="195"/>
      <c r="Q275" s="196"/>
      <c r="R275" s="193" t="s">
        <v>212</v>
      </c>
      <c r="S275" s="193"/>
      <c r="T275" s="193" t="s">
        <v>596</v>
      </c>
      <c r="U275" s="193" t="s">
        <v>324</v>
      </c>
      <c r="V275" s="193"/>
      <c r="W275" s="193"/>
      <c r="X275" s="193"/>
      <c r="Y275" s="194"/>
      <c r="Z275" s="194"/>
      <c r="AA275" s="197"/>
      <c r="AB275" s="198" t="str">
        <f t="shared" si="35"/>
        <v>20194</v>
      </c>
      <c r="AC275" s="199" t="str">
        <f t="shared" si="31"/>
        <v>20195</v>
      </c>
      <c r="AD275" s="200">
        <f t="shared" ref="AD275:AD338" si="37">+IFERROR(IF(OR(AND(V275="1",LEN(W275)&gt;2),CONCATENATE(YEAR(K275),MONTH(K275))="19001"),0,CONCATENATE(YEAR(K275),MONTH(K275))),0)</f>
        <v>0</v>
      </c>
      <c r="AE275" s="199">
        <f t="shared" si="33"/>
        <v>0</v>
      </c>
      <c r="AF275" s="199">
        <f t="shared" si="32"/>
        <v>0</v>
      </c>
      <c r="AG275" s="199">
        <f t="shared" si="36"/>
        <v>0</v>
      </c>
      <c r="AH275" s="199">
        <f t="shared" si="34"/>
        <v>0</v>
      </c>
      <c r="AI275" s="201"/>
      <c r="AJ275" s="201"/>
      <c r="AK275" s="201"/>
      <c r="AL275" s="201"/>
      <c r="AM275" s="201"/>
      <c r="AN275" s="201"/>
      <c r="AO275" s="201" t="s">
        <v>54</v>
      </c>
      <c r="AP275" s="201" t="s">
        <v>88</v>
      </c>
    </row>
    <row r="276" spans="1:42">
      <c r="A276" s="193" t="s">
        <v>174</v>
      </c>
      <c r="B276" s="193" t="s">
        <v>54</v>
      </c>
      <c r="C276" s="193" t="s">
        <v>175</v>
      </c>
      <c r="D276" s="193" t="s">
        <v>210</v>
      </c>
      <c r="E276" s="193" t="s">
        <v>211</v>
      </c>
      <c r="F276" s="193"/>
      <c r="G276" s="193" t="s">
        <v>178</v>
      </c>
      <c r="H276" s="194">
        <v>43585.000011574077</v>
      </c>
      <c r="I276" s="194"/>
      <c r="J276" s="194">
        <v>43585.000011574077</v>
      </c>
      <c r="K276" s="194">
        <v>43585.000011574077</v>
      </c>
      <c r="L276" s="194">
        <v>43588.212743055563</v>
      </c>
      <c r="M276" s="193" t="s">
        <v>179</v>
      </c>
      <c r="N276" s="193"/>
      <c r="O276" s="195">
        <v>3</v>
      </c>
      <c r="P276" s="195"/>
      <c r="Q276" s="196"/>
      <c r="R276" s="193" t="s">
        <v>212</v>
      </c>
      <c r="S276" s="193"/>
      <c r="T276" s="193" t="s">
        <v>597</v>
      </c>
      <c r="U276" s="193" t="s">
        <v>195</v>
      </c>
      <c r="V276" s="193"/>
      <c r="W276" s="193"/>
      <c r="X276" s="193"/>
      <c r="Y276" s="194"/>
      <c r="Z276" s="194"/>
      <c r="AA276" s="197"/>
      <c r="AB276" s="198" t="str">
        <f t="shared" si="35"/>
        <v>20194</v>
      </c>
      <c r="AC276" s="199">
        <f t="shared" si="31"/>
        <v>0</v>
      </c>
      <c r="AD276" s="200" t="str">
        <f t="shared" si="37"/>
        <v>20194</v>
      </c>
      <c r="AE276" s="199" t="str">
        <f t="shared" si="33"/>
        <v>20195</v>
      </c>
      <c r="AF276" s="199">
        <f t="shared" si="32"/>
        <v>0</v>
      </c>
      <c r="AG276" s="199">
        <f t="shared" si="36"/>
        <v>0</v>
      </c>
      <c r="AH276" s="199">
        <f t="shared" si="34"/>
        <v>0</v>
      </c>
      <c r="AI276" s="201"/>
      <c r="AJ276" s="201"/>
      <c r="AK276" s="201"/>
      <c r="AL276" s="201"/>
      <c r="AM276" s="201"/>
      <c r="AN276" s="201"/>
      <c r="AO276" s="201" t="s">
        <v>54</v>
      </c>
      <c r="AP276" s="201" t="s">
        <v>88</v>
      </c>
    </row>
    <row r="277" spans="1:42">
      <c r="A277" s="193" t="s">
        <v>174</v>
      </c>
      <c r="B277" s="193" t="s">
        <v>54</v>
      </c>
      <c r="C277" s="193" t="s">
        <v>175</v>
      </c>
      <c r="D277" s="193" t="s">
        <v>210</v>
      </c>
      <c r="E277" s="193" t="s">
        <v>211</v>
      </c>
      <c r="F277" s="193"/>
      <c r="G277" s="193" t="s">
        <v>178</v>
      </c>
      <c r="H277" s="194">
        <v>43585.000011574077</v>
      </c>
      <c r="I277" s="194"/>
      <c r="J277" s="194">
        <v>43585.000011574077</v>
      </c>
      <c r="K277" s="194">
        <v>43585.000011574077</v>
      </c>
      <c r="L277" s="194">
        <v>43588.215358796297</v>
      </c>
      <c r="M277" s="193" t="s">
        <v>179</v>
      </c>
      <c r="N277" s="193"/>
      <c r="O277" s="195">
        <v>3</v>
      </c>
      <c r="P277" s="195"/>
      <c r="Q277" s="196"/>
      <c r="R277" s="193" t="s">
        <v>212</v>
      </c>
      <c r="S277" s="193"/>
      <c r="T277" s="193" t="s">
        <v>598</v>
      </c>
      <c r="U277" s="193" t="s">
        <v>195</v>
      </c>
      <c r="V277" s="193"/>
      <c r="W277" s="193"/>
      <c r="X277" s="193"/>
      <c r="Y277" s="194"/>
      <c r="Z277" s="194"/>
      <c r="AA277" s="197"/>
      <c r="AB277" s="198" t="str">
        <f t="shared" si="35"/>
        <v>20194</v>
      </c>
      <c r="AC277" s="199">
        <f t="shared" si="31"/>
        <v>0</v>
      </c>
      <c r="AD277" s="200" t="str">
        <f t="shared" si="37"/>
        <v>20194</v>
      </c>
      <c r="AE277" s="199" t="str">
        <f t="shared" si="33"/>
        <v>20195</v>
      </c>
      <c r="AF277" s="199">
        <f t="shared" si="32"/>
        <v>0</v>
      </c>
      <c r="AG277" s="199">
        <f t="shared" si="36"/>
        <v>0</v>
      </c>
      <c r="AH277" s="199">
        <f t="shared" si="34"/>
        <v>0</v>
      </c>
      <c r="AI277" s="201"/>
      <c r="AJ277" s="201"/>
      <c r="AK277" s="201"/>
      <c r="AL277" s="201"/>
      <c r="AM277" s="201"/>
      <c r="AN277" s="201"/>
      <c r="AO277" s="201" t="s">
        <v>54</v>
      </c>
      <c r="AP277" s="201" t="s">
        <v>88</v>
      </c>
    </row>
    <row r="278" spans="1:42">
      <c r="A278" s="193" t="s">
        <v>174</v>
      </c>
      <c r="B278" s="193" t="s">
        <v>54</v>
      </c>
      <c r="C278" s="193" t="s">
        <v>175</v>
      </c>
      <c r="D278" s="193" t="s">
        <v>210</v>
      </c>
      <c r="E278" s="193" t="s">
        <v>211</v>
      </c>
      <c r="F278" s="193"/>
      <c r="G278" s="193" t="s">
        <v>178</v>
      </c>
      <c r="H278" s="194">
        <v>43585.000011574077</v>
      </c>
      <c r="I278" s="194"/>
      <c r="J278" s="194">
        <v>43585.000011574077</v>
      </c>
      <c r="K278" s="194">
        <v>43585.000011574077</v>
      </c>
      <c r="L278" s="194">
        <v>43588.215289351851</v>
      </c>
      <c r="M278" s="193" t="s">
        <v>179</v>
      </c>
      <c r="N278" s="193"/>
      <c r="O278" s="195">
        <v>3</v>
      </c>
      <c r="P278" s="195"/>
      <c r="Q278" s="196"/>
      <c r="R278" s="193" t="s">
        <v>212</v>
      </c>
      <c r="S278" s="193"/>
      <c r="T278" s="193" t="s">
        <v>599</v>
      </c>
      <c r="U278" s="193" t="s">
        <v>195</v>
      </c>
      <c r="V278" s="193"/>
      <c r="W278" s="193"/>
      <c r="X278" s="193"/>
      <c r="Y278" s="194"/>
      <c r="Z278" s="194"/>
      <c r="AA278" s="197"/>
      <c r="AB278" s="198" t="str">
        <f t="shared" si="35"/>
        <v>20194</v>
      </c>
      <c r="AC278" s="199">
        <f t="shared" si="31"/>
        <v>0</v>
      </c>
      <c r="AD278" s="200" t="str">
        <f t="shared" si="37"/>
        <v>20194</v>
      </c>
      <c r="AE278" s="199" t="str">
        <f t="shared" si="33"/>
        <v>20195</v>
      </c>
      <c r="AF278" s="199">
        <f t="shared" si="32"/>
        <v>0</v>
      </c>
      <c r="AG278" s="199">
        <f t="shared" si="36"/>
        <v>0</v>
      </c>
      <c r="AH278" s="199">
        <f t="shared" si="34"/>
        <v>0</v>
      </c>
      <c r="AI278" s="201"/>
      <c r="AJ278" s="201"/>
      <c r="AK278" s="201"/>
      <c r="AL278" s="201"/>
      <c r="AM278" s="201"/>
      <c r="AN278" s="201"/>
      <c r="AO278" s="201" t="s">
        <v>54</v>
      </c>
      <c r="AP278" s="201" t="s">
        <v>88</v>
      </c>
    </row>
    <row r="279" spans="1:42">
      <c r="A279" s="193" t="s">
        <v>174</v>
      </c>
      <c r="B279" s="193" t="s">
        <v>54</v>
      </c>
      <c r="C279" s="193" t="s">
        <v>175</v>
      </c>
      <c r="D279" s="193" t="s">
        <v>210</v>
      </c>
      <c r="E279" s="193" t="s">
        <v>211</v>
      </c>
      <c r="F279" s="193"/>
      <c r="G279" s="193" t="s">
        <v>178</v>
      </c>
      <c r="H279" s="194">
        <v>43585.000011574077</v>
      </c>
      <c r="I279" s="194">
        <v>43588.364687499998</v>
      </c>
      <c r="J279" s="194"/>
      <c r="K279" s="194"/>
      <c r="L279" s="194"/>
      <c r="M279" s="193" t="s">
        <v>179</v>
      </c>
      <c r="N279" s="193"/>
      <c r="O279" s="195">
        <v>3</v>
      </c>
      <c r="P279" s="195"/>
      <c r="Q279" s="196"/>
      <c r="R279" s="193" t="s">
        <v>212</v>
      </c>
      <c r="S279" s="193"/>
      <c r="T279" s="193" t="s">
        <v>600</v>
      </c>
      <c r="U279" s="193" t="s">
        <v>324</v>
      </c>
      <c r="V279" s="193"/>
      <c r="W279" s="193"/>
      <c r="X279" s="193"/>
      <c r="Y279" s="194"/>
      <c r="Z279" s="194"/>
      <c r="AA279" s="197"/>
      <c r="AB279" s="198" t="str">
        <f t="shared" si="35"/>
        <v>20194</v>
      </c>
      <c r="AC279" s="199" t="str">
        <f t="shared" si="31"/>
        <v>20195</v>
      </c>
      <c r="AD279" s="200">
        <f t="shared" si="37"/>
        <v>0</v>
      </c>
      <c r="AE279" s="199">
        <f t="shared" si="33"/>
        <v>0</v>
      </c>
      <c r="AF279" s="199">
        <f t="shared" si="32"/>
        <v>0</v>
      </c>
      <c r="AG279" s="199">
        <f t="shared" si="36"/>
        <v>0</v>
      </c>
      <c r="AH279" s="199">
        <f t="shared" si="34"/>
        <v>0</v>
      </c>
      <c r="AI279" s="201"/>
      <c r="AJ279" s="201"/>
      <c r="AK279" s="201"/>
      <c r="AL279" s="201"/>
      <c r="AM279" s="201"/>
      <c r="AN279" s="201"/>
      <c r="AO279" s="201" t="s">
        <v>54</v>
      </c>
      <c r="AP279" s="201" t="s">
        <v>88</v>
      </c>
    </row>
    <row r="280" spans="1:42">
      <c r="A280" s="193" t="s">
        <v>174</v>
      </c>
      <c r="B280" s="193" t="s">
        <v>54</v>
      </c>
      <c r="C280" s="193" t="s">
        <v>175</v>
      </c>
      <c r="D280" s="193" t="s">
        <v>210</v>
      </c>
      <c r="E280" s="193" t="s">
        <v>211</v>
      </c>
      <c r="F280" s="193"/>
      <c r="G280" s="193" t="s">
        <v>178</v>
      </c>
      <c r="H280" s="194">
        <v>43585.000011574077</v>
      </c>
      <c r="I280" s="194">
        <v>43588.364872685182</v>
      </c>
      <c r="J280" s="194"/>
      <c r="K280" s="194"/>
      <c r="L280" s="194"/>
      <c r="M280" s="193" t="s">
        <v>179</v>
      </c>
      <c r="N280" s="193"/>
      <c r="O280" s="195">
        <v>3</v>
      </c>
      <c r="P280" s="195"/>
      <c r="Q280" s="196"/>
      <c r="R280" s="193" t="s">
        <v>212</v>
      </c>
      <c r="S280" s="193"/>
      <c r="T280" s="193" t="s">
        <v>601</v>
      </c>
      <c r="U280" s="193" t="s">
        <v>324</v>
      </c>
      <c r="V280" s="193"/>
      <c r="W280" s="193"/>
      <c r="X280" s="193"/>
      <c r="Y280" s="194"/>
      <c r="Z280" s="194"/>
      <c r="AA280" s="197"/>
      <c r="AB280" s="198" t="str">
        <f t="shared" si="35"/>
        <v>20194</v>
      </c>
      <c r="AC280" s="199" t="str">
        <f t="shared" si="31"/>
        <v>20195</v>
      </c>
      <c r="AD280" s="200">
        <f t="shared" si="37"/>
        <v>0</v>
      </c>
      <c r="AE280" s="199">
        <f t="shared" si="33"/>
        <v>0</v>
      </c>
      <c r="AF280" s="199">
        <f t="shared" si="32"/>
        <v>0</v>
      </c>
      <c r="AG280" s="199">
        <f t="shared" si="36"/>
        <v>0</v>
      </c>
      <c r="AH280" s="199">
        <f t="shared" si="34"/>
        <v>0</v>
      </c>
      <c r="AI280" s="201"/>
      <c r="AJ280" s="201"/>
      <c r="AK280" s="201"/>
      <c r="AL280" s="201"/>
      <c r="AM280" s="201"/>
      <c r="AN280" s="201"/>
      <c r="AO280" s="201" t="s">
        <v>54</v>
      </c>
      <c r="AP280" s="201" t="s">
        <v>88</v>
      </c>
    </row>
    <row r="281" spans="1:42">
      <c r="A281" s="193" t="s">
        <v>174</v>
      </c>
      <c r="B281" s="193" t="s">
        <v>54</v>
      </c>
      <c r="C281" s="193" t="s">
        <v>175</v>
      </c>
      <c r="D281" s="193" t="s">
        <v>210</v>
      </c>
      <c r="E281" s="193" t="s">
        <v>211</v>
      </c>
      <c r="F281" s="193"/>
      <c r="G281" s="193" t="s">
        <v>178</v>
      </c>
      <c r="H281" s="194">
        <v>43585.000011574077</v>
      </c>
      <c r="I281" s="194">
        <v>43588.364178240743</v>
      </c>
      <c r="J281" s="194"/>
      <c r="K281" s="194"/>
      <c r="L281" s="194"/>
      <c r="M281" s="193" t="s">
        <v>179</v>
      </c>
      <c r="N281" s="193"/>
      <c r="O281" s="195">
        <v>3</v>
      </c>
      <c r="P281" s="195"/>
      <c r="Q281" s="196"/>
      <c r="R281" s="193" t="s">
        <v>212</v>
      </c>
      <c r="S281" s="193"/>
      <c r="T281" s="193" t="s">
        <v>602</v>
      </c>
      <c r="U281" s="193" t="s">
        <v>324</v>
      </c>
      <c r="V281" s="193"/>
      <c r="W281" s="193"/>
      <c r="X281" s="193"/>
      <c r="Y281" s="194"/>
      <c r="Z281" s="194"/>
      <c r="AA281" s="197"/>
      <c r="AB281" s="198" t="str">
        <f t="shared" si="35"/>
        <v>20194</v>
      </c>
      <c r="AC281" s="199" t="str">
        <f t="shared" si="31"/>
        <v>20195</v>
      </c>
      <c r="AD281" s="200">
        <f t="shared" si="37"/>
        <v>0</v>
      </c>
      <c r="AE281" s="199">
        <f t="shared" si="33"/>
        <v>0</v>
      </c>
      <c r="AF281" s="199">
        <f t="shared" si="32"/>
        <v>0</v>
      </c>
      <c r="AG281" s="199">
        <f t="shared" si="36"/>
        <v>0</v>
      </c>
      <c r="AH281" s="199">
        <f t="shared" si="34"/>
        <v>0</v>
      </c>
      <c r="AI281" s="201"/>
      <c r="AJ281" s="201"/>
      <c r="AK281" s="201"/>
      <c r="AL281" s="201"/>
      <c r="AM281" s="201"/>
      <c r="AN281" s="201"/>
      <c r="AO281" s="201" t="s">
        <v>54</v>
      </c>
      <c r="AP281" s="201" t="s">
        <v>88</v>
      </c>
    </row>
    <row r="282" spans="1:42">
      <c r="A282" s="193" t="s">
        <v>174</v>
      </c>
      <c r="B282" s="193" t="s">
        <v>54</v>
      </c>
      <c r="C282" s="193" t="s">
        <v>175</v>
      </c>
      <c r="D282" s="193" t="s">
        <v>210</v>
      </c>
      <c r="E282" s="193" t="s">
        <v>211</v>
      </c>
      <c r="F282" s="193"/>
      <c r="G282" s="193" t="s">
        <v>178</v>
      </c>
      <c r="H282" s="194">
        <v>43585.000011574077</v>
      </c>
      <c r="I282" s="194">
        <v>43588.361504629633</v>
      </c>
      <c r="J282" s="194"/>
      <c r="K282" s="194"/>
      <c r="L282" s="194"/>
      <c r="M282" s="193" t="s">
        <v>179</v>
      </c>
      <c r="N282" s="193"/>
      <c r="O282" s="195">
        <v>3</v>
      </c>
      <c r="P282" s="195"/>
      <c r="Q282" s="196"/>
      <c r="R282" s="193" t="s">
        <v>212</v>
      </c>
      <c r="S282" s="193"/>
      <c r="T282" s="193" t="s">
        <v>603</v>
      </c>
      <c r="U282" s="193" t="s">
        <v>324</v>
      </c>
      <c r="V282" s="193"/>
      <c r="W282" s="193"/>
      <c r="X282" s="193"/>
      <c r="Y282" s="194"/>
      <c r="Z282" s="194"/>
      <c r="AA282" s="197"/>
      <c r="AB282" s="198" t="str">
        <f t="shared" si="35"/>
        <v>20194</v>
      </c>
      <c r="AC282" s="199" t="str">
        <f t="shared" si="31"/>
        <v>20195</v>
      </c>
      <c r="AD282" s="200">
        <f t="shared" si="37"/>
        <v>0</v>
      </c>
      <c r="AE282" s="199">
        <f t="shared" si="33"/>
        <v>0</v>
      </c>
      <c r="AF282" s="199">
        <f t="shared" si="32"/>
        <v>0</v>
      </c>
      <c r="AG282" s="199">
        <f t="shared" si="36"/>
        <v>0</v>
      </c>
      <c r="AH282" s="199">
        <f t="shared" si="34"/>
        <v>0</v>
      </c>
      <c r="AI282" s="201"/>
      <c r="AJ282" s="201"/>
      <c r="AK282" s="201"/>
      <c r="AL282" s="201"/>
      <c r="AM282" s="201"/>
      <c r="AN282" s="201"/>
      <c r="AO282" s="201" t="s">
        <v>54</v>
      </c>
      <c r="AP282" s="201" t="s">
        <v>88</v>
      </c>
    </row>
    <row r="283" spans="1:42">
      <c r="A283" s="193" t="s">
        <v>174</v>
      </c>
      <c r="B283" s="193" t="s">
        <v>54</v>
      </c>
      <c r="C283" s="193" t="s">
        <v>175</v>
      </c>
      <c r="D283" s="193" t="s">
        <v>210</v>
      </c>
      <c r="E283" s="193" t="s">
        <v>211</v>
      </c>
      <c r="F283" s="193"/>
      <c r="G283" s="193" t="s">
        <v>178</v>
      </c>
      <c r="H283" s="194">
        <v>43585.000011574077</v>
      </c>
      <c r="I283" s="194">
        <v>43588.36178240741</v>
      </c>
      <c r="J283" s="194"/>
      <c r="K283" s="194"/>
      <c r="L283" s="194"/>
      <c r="M283" s="193" t="s">
        <v>179</v>
      </c>
      <c r="N283" s="193"/>
      <c r="O283" s="195">
        <v>3</v>
      </c>
      <c r="P283" s="195"/>
      <c r="Q283" s="196"/>
      <c r="R283" s="193" t="s">
        <v>212</v>
      </c>
      <c r="S283" s="193"/>
      <c r="T283" s="193" t="s">
        <v>604</v>
      </c>
      <c r="U283" s="193" t="s">
        <v>324</v>
      </c>
      <c r="V283" s="193"/>
      <c r="W283" s="193"/>
      <c r="X283" s="193"/>
      <c r="Y283" s="194"/>
      <c r="Z283" s="194"/>
      <c r="AA283" s="197"/>
      <c r="AB283" s="198" t="str">
        <f t="shared" si="35"/>
        <v>20194</v>
      </c>
      <c r="AC283" s="199" t="str">
        <f t="shared" si="31"/>
        <v>20195</v>
      </c>
      <c r="AD283" s="200">
        <f t="shared" si="37"/>
        <v>0</v>
      </c>
      <c r="AE283" s="199">
        <f t="shared" si="33"/>
        <v>0</v>
      </c>
      <c r="AF283" s="199">
        <f t="shared" si="32"/>
        <v>0</v>
      </c>
      <c r="AG283" s="199">
        <f t="shared" si="36"/>
        <v>0</v>
      </c>
      <c r="AH283" s="199">
        <f t="shared" si="34"/>
        <v>0</v>
      </c>
      <c r="AI283" s="201"/>
      <c r="AJ283" s="201"/>
      <c r="AK283" s="201"/>
      <c r="AL283" s="201"/>
      <c r="AM283" s="201"/>
      <c r="AN283" s="201"/>
      <c r="AO283" s="201" t="s">
        <v>54</v>
      </c>
      <c r="AP283" s="201" t="s">
        <v>88</v>
      </c>
    </row>
    <row r="284" spans="1:42">
      <c r="A284" s="193" t="s">
        <v>174</v>
      </c>
      <c r="B284" s="193" t="s">
        <v>54</v>
      </c>
      <c r="C284" s="193" t="s">
        <v>175</v>
      </c>
      <c r="D284" s="193" t="s">
        <v>210</v>
      </c>
      <c r="E284" s="193" t="s">
        <v>211</v>
      </c>
      <c r="F284" s="193"/>
      <c r="G284" s="193" t="s">
        <v>178</v>
      </c>
      <c r="H284" s="194">
        <v>43585.000011574077</v>
      </c>
      <c r="I284" s="194">
        <v>43588.362013888887</v>
      </c>
      <c r="J284" s="194"/>
      <c r="K284" s="194"/>
      <c r="L284" s="194"/>
      <c r="M284" s="193" t="s">
        <v>179</v>
      </c>
      <c r="N284" s="193"/>
      <c r="O284" s="195">
        <v>3</v>
      </c>
      <c r="P284" s="195"/>
      <c r="Q284" s="196"/>
      <c r="R284" s="193" t="s">
        <v>212</v>
      </c>
      <c r="S284" s="193"/>
      <c r="T284" s="193" t="s">
        <v>605</v>
      </c>
      <c r="U284" s="193" t="s">
        <v>324</v>
      </c>
      <c r="V284" s="193"/>
      <c r="W284" s="193"/>
      <c r="X284" s="193"/>
      <c r="Y284" s="194"/>
      <c r="Z284" s="194"/>
      <c r="AA284" s="197"/>
      <c r="AB284" s="198" t="str">
        <f t="shared" si="35"/>
        <v>20194</v>
      </c>
      <c r="AC284" s="199" t="str">
        <f t="shared" si="31"/>
        <v>20195</v>
      </c>
      <c r="AD284" s="200">
        <f t="shared" si="37"/>
        <v>0</v>
      </c>
      <c r="AE284" s="199">
        <f t="shared" si="33"/>
        <v>0</v>
      </c>
      <c r="AF284" s="199">
        <f t="shared" si="32"/>
        <v>0</v>
      </c>
      <c r="AG284" s="199">
        <f t="shared" si="36"/>
        <v>0</v>
      </c>
      <c r="AH284" s="199">
        <f t="shared" si="34"/>
        <v>0</v>
      </c>
      <c r="AI284" s="201"/>
      <c r="AJ284" s="201"/>
      <c r="AK284" s="201"/>
      <c r="AL284" s="201"/>
      <c r="AM284" s="201"/>
      <c r="AN284" s="201"/>
      <c r="AO284" s="201" t="s">
        <v>54</v>
      </c>
      <c r="AP284" s="201" t="s">
        <v>88</v>
      </c>
    </row>
    <row r="285" spans="1:42">
      <c r="A285" s="193" t="s">
        <v>174</v>
      </c>
      <c r="B285" s="193" t="s">
        <v>54</v>
      </c>
      <c r="C285" s="193" t="s">
        <v>175</v>
      </c>
      <c r="D285" s="193" t="s">
        <v>210</v>
      </c>
      <c r="E285" s="193" t="s">
        <v>211</v>
      </c>
      <c r="F285" s="193"/>
      <c r="G285" s="193" t="s">
        <v>178</v>
      </c>
      <c r="H285" s="194">
        <v>43585.000011574077</v>
      </c>
      <c r="I285" s="194">
        <v>43588.359803240739</v>
      </c>
      <c r="J285" s="194"/>
      <c r="K285" s="194"/>
      <c r="L285" s="194"/>
      <c r="M285" s="193" t="s">
        <v>179</v>
      </c>
      <c r="N285" s="193"/>
      <c r="O285" s="195">
        <v>3</v>
      </c>
      <c r="P285" s="195"/>
      <c r="Q285" s="196"/>
      <c r="R285" s="193" t="s">
        <v>212</v>
      </c>
      <c r="S285" s="193"/>
      <c r="T285" s="193" t="s">
        <v>606</v>
      </c>
      <c r="U285" s="193" t="s">
        <v>324</v>
      </c>
      <c r="V285" s="193"/>
      <c r="W285" s="193"/>
      <c r="X285" s="193"/>
      <c r="Y285" s="194"/>
      <c r="Z285" s="194"/>
      <c r="AA285" s="197"/>
      <c r="AB285" s="198" t="str">
        <f t="shared" si="35"/>
        <v>20194</v>
      </c>
      <c r="AC285" s="199" t="str">
        <f t="shared" si="31"/>
        <v>20195</v>
      </c>
      <c r="AD285" s="200">
        <f t="shared" si="37"/>
        <v>0</v>
      </c>
      <c r="AE285" s="199">
        <f t="shared" si="33"/>
        <v>0</v>
      </c>
      <c r="AF285" s="199">
        <f t="shared" si="32"/>
        <v>0</v>
      </c>
      <c r="AG285" s="199">
        <f t="shared" si="36"/>
        <v>0</v>
      </c>
      <c r="AH285" s="199">
        <f t="shared" si="34"/>
        <v>0</v>
      </c>
      <c r="AI285" s="201"/>
      <c r="AJ285" s="201"/>
      <c r="AK285" s="201"/>
      <c r="AL285" s="201"/>
      <c r="AM285" s="201"/>
      <c r="AN285" s="201"/>
      <c r="AO285" s="201" t="s">
        <v>54</v>
      </c>
      <c r="AP285" s="201" t="s">
        <v>88</v>
      </c>
    </row>
    <row r="286" spans="1:42">
      <c r="A286" s="193" t="s">
        <v>174</v>
      </c>
      <c r="B286" s="193" t="s">
        <v>54</v>
      </c>
      <c r="C286" s="193" t="s">
        <v>175</v>
      </c>
      <c r="D286" s="193" t="s">
        <v>210</v>
      </c>
      <c r="E286" s="193" t="s">
        <v>211</v>
      </c>
      <c r="F286" s="193"/>
      <c r="G286" s="193" t="s">
        <v>178</v>
      </c>
      <c r="H286" s="194">
        <v>43585.000011574077</v>
      </c>
      <c r="I286" s="194">
        <v>43588.360300925917</v>
      </c>
      <c r="J286" s="194"/>
      <c r="K286" s="194"/>
      <c r="L286" s="194"/>
      <c r="M286" s="193" t="s">
        <v>179</v>
      </c>
      <c r="N286" s="193"/>
      <c r="O286" s="195">
        <v>3</v>
      </c>
      <c r="P286" s="195"/>
      <c r="Q286" s="196"/>
      <c r="R286" s="193" t="s">
        <v>212</v>
      </c>
      <c r="S286" s="193"/>
      <c r="T286" s="193" t="s">
        <v>607</v>
      </c>
      <c r="U286" s="193" t="s">
        <v>324</v>
      </c>
      <c r="V286" s="193"/>
      <c r="W286" s="193"/>
      <c r="X286" s="193"/>
      <c r="Y286" s="194"/>
      <c r="Z286" s="194"/>
      <c r="AA286" s="197"/>
      <c r="AB286" s="198" t="str">
        <f t="shared" si="35"/>
        <v>20194</v>
      </c>
      <c r="AC286" s="199" t="str">
        <f t="shared" si="31"/>
        <v>20195</v>
      </c>
      <c r="AD286" s="200">
        <f t="shared" si="37"/>
        <v>0</v>
      </c>
      <c r="AE286" s="199">
        <f t="shared" si="33"/>
        <v>0</v>
      </c>
      <c r="AF286" s="199">
        <f t="shared" si="32"/>
        <v>0</v>
      </c>
      <c r="AG286" s="199">
        <f t="shared" si="36"/>
        <v>0</v>
      </c>
      <c r="AH286" s="199">
        <f t="shared" si="34"/>
        <v>0</v>
      </c>
      <c r="AI286" s="201"/>
      <c r="AJ286" s="201"/>
      <c r="AK286" s="201"/>
      <c r="AL286" s="201"/>
      <c r="AM286" s="201"/>
      <c r="AN286" s="201"/>
      <c r="AO286" s="201" t="s">
        <v>54</v>
      </c>
      <c r="AP286" s="201" t="s">
        <v>88</v>
      </c>
    </row>
    <row r="287" spans="1:42">
      <c r="A287" s="193" t="s">
        <v>174</v>
      </c>
      <c r="B287" s="193" t="s">
        <v>54</v>
      </c>
      <c r="C287" s="193" t="s">
        <v>175</v>
      </c>
      <c r="D287" s="193" t="s">
        <v>210</v>
      </c>
      <c r="E287" s="193" t="s">
        <v>211</v>
      </c>
      <c r="F287" s="193"/>
      <c r="G287" s="193" t="s">
        <v>178</v>
      </c>
      <c r="H287" s="194">
        <v>43585.000011574077</v>
      </c>
      <c r="I287" s="194">
        <v>43588.360636574071</v>
      </c>
      <c r="J287" s="194"/>
      <c r="K287" s="194"/>
      <c r="L287" s="194"/>
      <c r="M287" s="193" t="s">
        <v>179</v>
      </c>
      <c r="N287" s="193"/>
      <c r="O287" s="195">
        <v>3</v>
      </c>
      <c r="P287" s="195"/>
      <c r="Q287" s="196"/>
      <c r="R287" s="193" t="s">
        <v>212</v>
      </c>
      <c r="S287" s="193"/>
      <c r="T287" s="193" t="s">
        <v>608</v>
      </c>
      <c r="U287" s="193" t="s">
        <v>324</v>
      </c>
      <c r="V287" s="193"/>
      <c r="W287" s="193"/>
      <c r="X287" s="193"/>
      <c r="Y287" s="194"/>
      <c r="Z287" s="194"/>
      <c r="AA287" s="197"/>
      <c r="AB287" s="198" t="str">
        <f t="shared" si="35"/>
        <v>20194</v>
      </c>
      <c r="AC287" s="199" t="str">
        <f t="shared" si="31"/>
        <v>20195</v>
      </c>
      <c r="AD287" s="200">
        <f t="shared" si="37"/>
        <v>0</v>
      </c>
      <c r="AE287" s="199">
        <f t="shared" si="33"/>
        <v>0</v>
      </c>
      <c r="AF287" s="199">
        <f t="shared" si="32"/>
        <v>0</v>
      </c>
      <c r="AG287" s="199">
        <f t="shared" si="36"/>
        <v>0</v>
      </c>
      <c r="AH287" s="199">
        <f t="shared" si="34"/>
        <v>0</v>
      </c>
      <c r="AI287" s="201"/>
      <c r="AJ287" s="201"/>
      <c r="AK287" s="201"/>
      <c r="AL287" s="201"/>
      <c r="AM287" s="201"/>
      <c r="AN287" s="201"/>
      <c r="AO287" s="201" t="s">
        <v>54</v>
      </c>
      <c r="AP287" s="201" t="s">
        <v>88</v>
      </c>
    </row>
    <row r="288" spans="1:42">
      <c r="A288" s="193" t="s">
        <v>174</v>
      </c>
      <c r="B288" s="193" t="s">
        <v>54</v>
      </c>
      <c r="C288" s="193" t="s">
        <v>175</v>
      </c>
      <c r="D288" s="193" t="s">
        <v>210</v>
      </c>
      <c r="E288" s="193" t="s">
        <v>211</v>
      </c>
      <c r="F288" s="193"/>
      <c r="G288" s="193" t="s">
        <v>178</v>
      </c>
      <c r="H288" s="194">
        <v>43585.000011574077</v>
      </c>
      <c r="I288" s="194"/>
      <c r="J288" s="194">
        <v>43585.000011574077</v>
      </c>
      <c r="K288" s="194">
        <v>43585.000011574077</v>
      </c>
      <c r="L288" s="194">
        <v>43588.21398148148</v>
      </c>
      <c r="M288" s="193" t="s">
        <v>179</v>
      </c>
      <c r="N288" s="193"/>
      <c r="O288" s="195">
        <v>3</v>
      </c>
      <c r="P288" s="195"/>
      <c r="Q288" s="196"/>
      <c r="R288" s="193" t="s">
        <v>212</v>
      </c>
      <c r="S288" s="193"/>
      <c r="T288" s="193" t="s">
        <v>609</v>
      </c>
      <c r="U288" s="193" t="s">
        <v>195</v>
      </c>
      <c r="V288" s="193"/>
      <c r="W288" s="193"/>
      <c r="X288" s="193"/>
      <c r="Y288" s="194"/>
      <c r="Z288" s="194"/>
      <c r="AA288" s="197"/>
      <c r="AB288" s="198" t="str">
        <f t="shared" si="35"/>
        <v>20194</v>
      </c>
      <c r="AC288" s="199">
        <f t="shared" si="31"/>
        <v>0</v>
      </c>
      <c r="AD288" s="200" t="str">
        <f t="shared" si="37"/>
        <v>20194</v>
      </c>
      <c r="AE288" s="199" t="str">
        <f t="shared" si="33"/>
        <v>20195</v>
      </c>
      <c r="AF288" s="199">
        <f t="shared" si="32"/>
        <v>0</v>
      </c>
      <c r="AG288" s="199">
        <f t="shared" si="36"/>
        <v>0</v>
      </c>
      <c r="AH288" s="199">
        <f t="shared" si="34"/>
        <v>0</v>
      </c>
      <c r="AI288" s="201"/>
      <c r="AJ288" s="201"/>
      <c r="AK288" s="201"/>
      <c r="AL288" s="201"/>
      <c r="AM288" s="201"/>
      <c r="AN288" s="201"/>
      <c r="AO288" s="201" t="s">
        <v>54</v>
      </c>
      <c r="AP288" s="201" t="s">
        <v>88</v>
      </c>
    </row>
    <row r="289" spans="1:42">
      <c r="A289" s="193" t="s">
        <v>174</v>
      </c>
      <c r="B289" s="193" t="s">
        <v>54</v>
      </c>
      <c r="C289" s="193" t="s">
        <v>175</v>
      </c>
      <c r="D289" s="193" t="s">
        <v>210</v>
      </c>
      <c r="E289" s="193" t="s">
        <v>211</v>
      </c>
      <c r="F289" s="193"/>
      <c r="G289" s="193" t="s">
        <v>178</v>
      </c>
      <c r="H289" s="194">
        <v>43585.000011574077</v>
      </c>
      <c r="I289" s="194"/>
      <c r="J289" s="194">
        <v>43585.000011574077</v>
      </c>
      <c r="K289" s="194">
        <v>43585.000011574077</v>
      </c>
      <c r="L289" s="194">
        <v>43588.203842592593</v>
      </c>
      <c r="M289" s="193" t="s">
        <v>179</v>
      </c>
      <c r="N289" s="193"/>
      <c r="O289" s="195">
        <v>3</v>
      </c>
      <c r="P289" s="195"/>
      <c r="Q289" s="196"/>
      <c r="R289" s="193" t="s">
        <v>212</v>
      </c>
      <c r="S289" s="193"/>
      <c r="T289" s="193" t="s">
        <v>610</v>
      </c>
      <c r="U289" s="193" t="s">
        <v>195</v>
      </c>
      <c r="V289" s="193"/>
      <c r="W289" s="193"/>
      <c r="X289" s="193"/>
      <c r="Y289" s="194"/>
      <c r="Z289" s="194"/>
      <c r="AA289" s="197"/>
      <c r="AB289" s="198" t="str">
        <f t="shared" si="35"/>
        <v>20194</v>
      </c>
      <c r="AC289" s="199">
        <f t="shared" si="31"/>
        <v>0</v>
      </c>
      <c r="AD289" s="200" t="str">
        <f t="shared" si="37"/>
        <v>20194</v>
      </c>
      <c r="AE289" s="199" t="str">
        <f t="shared" si="33"/>
        <v>20195</v>
      </c>
      <c r="AF289" s="199">
        <f t="shared" si="32"/>
        <v>0</v>
      </c>
      <c r="AG289" s="199">
        <f t="shared" si="36"/>
        <v>0</v>
      </c>
      <c r="AH289" s="199">
        <f t="shared" si="34"/>
        <v>0</v>
      </c>
      <c r="AI289" s="201"/>
      <c r="AJ289" s="201"/>
      <c r="AK289" s="201"/>
      <c r="AL289" s="201"/>
      <c r="AM289" s="201"/>
      <c r="AN289" s="201"/>
      <c r="AO289" s="201" t="s">
        <v>54</v>
      </c>
      <c r="AP289" s="201" t="s">
        <v>88</v>
      </c>
    </row>
    <row r="290" spans="1:42">
      <c r="A290" s="193" t="s">
        <v>174</v>
      </c>
      <c r="B290" s="193" t="s">
        <v>54</v>
      </c>
      <c r="C290" s="193" t="s">
        <v>175</v>
      </c>
      <c r="D290" s="193" t="s">
        <v>210</v>
      </c>
      <c r="E290" s="193" t="s">
        <v>211</v>
      </c>
      <c r="F290" s="193"/>
      <c r="G290" s="193" t="s">
        <v>178</v>
      </c>
      <c r="H290" s="194">
        <v>43585.000011574077</v>
      </c>
      <c r="I290" s="194"/>
      <c r="J290" s="194">
        <v>43585.000011574077</v>
      </c>
      <c r="K290" s="194">
        <v>43585.000011574077</v>
      </c>
      <c r="L290" s="194">
        <v>43588.216168981482</v>
      </c>
      <c r="M290" s="193" t="s">
        <v>179</v>
      </c>
      <c r="N290" s="193"/>
      <c r="O290" s="195">
        <v>3</v>
      </c>
      <c r="P290" s="195"/>
      <c r="Q290" s="196"/>
      <c r="R290" s="193" t="s">
        <v>212</v>
      </c>
      <c r="S290" s="193"/>
      <c r="T290" s="193" t="s">
        <v>611</v>
      </c>
      <c r="U290" s="193" t="s">
        <v>195</v>
      </c>
      <c r="V290" s="193"/>
      <c r="W290" s="193"/>
      <c r="X290" s="193"/>
      <c r="Y290" s="194"/>
      <c r="Z290" s="194"/>
      <c r="AA290" s="197"/>
      <c r="AB290" s="198" t="str">
        <f t="shared" si="35"/>
        <v>20194</v>
      </c>
      <c r="AC290" s="199">
        <f t="shared" si="31"/>
        <v>0</v>
      </c>
      <c r="AD290" s="200" t="str">
        <f t="shared" si="37"/>
        <v>20194</v>
      </c>
      <c r="AE290" s="199" t="str">
        <f t="shared" si="33"/>
        <v>20195</v>
      </c>
      <c r="AF290" s="199">
        <f t="shared" si="32"/>
        <v>0</v>
      </c>
      <c r="AG290" s="199">
        <f t="shared" si="36"/>
        <v>0</v>
      </c>
      <c r="AH290" s="199">
        <f t="shared" si="34"/>
        <v>0</v>
      </c>
      <c r="AI290" s="201"/>
      <c r="AJ290" s="201"/>
      <c r="AK290" s="201"/>
      <c r="AL290" s="201"/>
      <c r="AM290" s="201"/>
      <c r="AN290" s="201"/>
      <c r="AO290" s="201" t="s">
        <v>54</v>
      </c>
      <c r="AP290" s="201" t="s">
        <v>88</v>
      </c>
    </row>
    <row r="291" spans="1:42">
      <c r="A291" s="193" t="s">
        <v>174</v>
      </c>
      <c r="B291" s="193" t="s">
        <v>54</v>
      </c>
      <c r="C291" s="193" t="s">
        <v>175</v>
      </c>
      <c r="D291" s="193" t="s">
        <v>210</v>
      </c>
      <c r="E291" s="193" t="s">
        <v>211</v>
      </c>
      <c r="F291" s="193"/>
      <c r="G291" s="193" t="s">
        <v>178</v>
      </c>
      <c r="H291" s="194">
        <v>43585.000011574077</v>
      </c>
      <c r="I291" s="194">
        <v>43588.35429398148</v>
      </c>
      <c r="J291" s="194"/>
      <c r="K291" s="194"/>
      <c r="L291" s="194"/>
      <c r="M291" s="193" t="s">
        <v>179</v>
      </c>
      <c r="N291" s="193"/>
      <c r="O291" s="195">
        <v>3</v>
      </c>
      <c r="P291" s="195"/>
      <c r="Q291" s="196"/>
      <c r="R291" s="193" t="s">
        <v>212</v>
      </c>
      <c r="S291" s="193"/>
      <c r="T291" s="193" t="s">
        <v>612</v>
      </c>
      <c r="U291" s="193" t="s">
        <v>324</v>
      </c>
      <c r="V291" s="193"/>
      <c r="W291" s="193"/>
      <c r="X291" s="193"/>
      <c r="Y291" s="194"/>
      <c r="Z291" s="194"/>
      <c r="AA291" s="197"/>
      <c r="AB291" s="198" t="str">
        <f t="shared" si="35"/>
        <v>20194</v>
      </c>
      <c r="AC291" s="199" t="str">
        <f t="shared" si="31"/>
        <v>20195</v>
      </c>
      <c r="AD291" s="200">
        <f t="shared" si="37"/>
        <v>0</v>
      </c>
      <c r="AE291" s="199">
        <f t="shared" si="33"/>
        <v>0</v>
      </c>
      <c r="AF291" s="199">
        <f t="shared" si="32"/>
        <v>0</v>
      </c>
      <c r="AG291" s="199">
        <f t="shared" si="36"/>
        <v>0</v>
      </c>
      <c r="AH291" s="199">
        <f t="shared" si="34"/>
        <v>0</v>
      </c>
      <c r="AI291" s="201"/>
      <c r="AJ291" s="201"/>
      <c r="AK291" s="201"/>
      <c r="AL291" s="201"/>
      <c r="AM291" s="201"/>
      <c r="AN291" s="201"/>
      <c r="AO291" s="201" t="s">
        <v>54</v>
      </c>
      <c r="AP291" s="201" t="s">
        <v>88</v>
      </c>
    </row>
    <row r="292" spans="1:42">
      <c r="A292" s="193" t="s">
        <v>174</v>
      </c>
      <c r="B292" s="193" t="s">
        <v>54</v>
      </c>
      <c r="C292" s="193" t="s">
        <v>175</v>
      </c>
      <c r="D292" s="193" t="s">
        <v>210</v>
      </c>
      <c r="E292" s="193" t="s">
        <v>211</v>
      </c>
      <c r="F292" s="193"/>
      <c r="G292" s="193" t="s">
        <v>178</v>
      </c>
      <c r="H292" s="194">
        <v>43585.000011574077</v>
      </c>
      <c r="I292" s="194">
        <v>43588.358773148153</v>
      </c>
      <c r="J292" s="194"/>
      <c r="K292" s="194"/>
      <c r="L292" s="194"/>
      <c r="M292" s="193" t="s">
        <v>179</v>
      </c>
      <c r="N292" s="193"/>
      <c r="O292" s="195">
        <v>3</v>
      </c>
      <c r="P292" s="195"/>
      <c r="Q292" s="196"/>
      <c r="R292" s="193" t="s">
        <v>212</v>
      </c>
      <c r="S292" s="193"/>
      <c r="T292" s="193" t="s">
        <v>613</v>
      </c>
      <c r="U292" s="193" t="s">
        <v>324</v>
      </c>
      <c r="V292" s="193"/>
      <c r="W292" s="193"/>
      <c r="X292" s="193"/>
      <c r="Y292" s="194"/>
      <c r="Z292" s="194"/>
      <c r="AA292" s="197"/>
      <c r="AB292" s="198" t="str">
        <f t="shared" si="35"/>
        <v>20194</v>
      </c>
      <c r="AC292" s="199" t="str">
        <f t="shared" si="31"/>
        <v>20195</v>
      </c>
      <c r="AD292" s="200">
        <f t="shared" si="37"/>
        <v>0</v>
      </c>
      <c r="AE292" s="199">
        <f t="shared" si="33"/>
        <v>0</v>
      </c>
      <c r="AF292" s="199">
        <f t="shared" si="32"/>
        <v>0</v>
      </c>
      <c r="AG292" s="199">
        <f t="shared" si="36"/>
        <v>0</v>
      </c>
      <c r="AH292" s="199">
        <f t="shared" si="34"/>
        <v>0</v>
      </c>
      <c r="AI292" s="201"/>
      <c r="AJ292" s="201"/>
      <c r="AK292" s="201"/>
      <c r="AL292" s="201"/>
      <c r="AM292" s="201"/>
      <c r="AN292" s="201"/>
      <c r="AO292" s="201" t="s">
        <v>54</v>
      </c>
      <c r="AP292" s="201" t="s">
        <v>88</v>
      </c>
    </row>
    <row r="293" spans="1:42">
      <c r="A293" s="193" t="s">
        <v>174</v>
      </c>
      <c r="B293" s="193" t="s">
        <v>54</v>
      </c>
      <c r="C293" s="193" t="s">
        <v>175</v>
      </c>
      <c r="D293" s="193" t="s">
        <v>210</v>
      </c>
      <c r="E293" s="193" t="s">
        <v>211</v>
      </c>
      <c r="F293" s="193"/>
      <c r="G293" s="193" t="s">
        <v>178</v>
      </c>
      <c r="H293" s="194">
        <v>43585.000011574077</v>
      </c>
      <c r="I293" s="194">
        <v>43588.356689814813</v>
      </c>
      <c r="J293" s="194"/>
      <c r="K293" s="194"/>
      <c r="L293" s="194"/>
      <c r="M293" s="193" t="s">
        <v>179</v>
      </c>
      <c r="N293" s="193"/>
      <c r="O293" s="195">
        <v>3</v>
      </c>
      <c r="P293" s="195"/>
      <c r="Q293" s="196"/>
      <c r="R293" s="193" t="s">
        <v>212</v>
      </c>
      <c r="S293" s="193"/>
      <c r="T293" s="193" t="s">
        <v>614</v>
      </c>
      <c r="U293" s="193" t="s">
        <v>324</v>
      </c>
      <c r="V293" s="193"/>
      <c r="W293" s="193"/>
      <c r="X293" s="193"/>
      <c r="Y293" s="194"/>
      <c r="Z293" s="194"/>
      <c r="AA293" s="197"/>
      <c r="AB293" s="198" t="str">
        <f t="shared" si="35"/>
        <v>20194</v>
      </c>
      <c r="AC293" s="199" t="str">
        <f t="shared" si="31"/>
        <v>20195</v>
      </c>
      <c r="AD293" s="200">
        <f t="shared" si="37"/>
        <v>0</v>
      </c>
      <c r="AE293" s="199">
        <f t="shared" si="33"/>
        <v>0</v>
      </c>
      <c r="AF293" s="199">
        <f t="shared" si="32"/>
        <v>0</v>
      </c>
      <c r="AG293" s="199">
        <f t="shared" si="36"/>
        <v>0</v>
      </c>
      <c r="AH293" s="199">
        <f t="shared" si="34"/>
        <v>0</v>
      </c>
      <c r="AI293" s="201"/>
      <c r="AJ293" s="201"/>
      <c r="AK293" s="201"/>
      <c r="AL293" s="201"/>
      <c r="AM293" s="201"/>
      <c r="AN293" s="201"/>
      <c r="AO293" s="201" t="s">
        <v>54</v>
      </c>
      <c r="AP293" s="201" t="s">
        <v>88</v>
      </c>
    </row>
    <row r="294" spans="1:42">
      <c r="A294" s="193" t="s">
        <v>174</v>
      </c>
      <c r="B294" s="193" t="s">
        <v>54</v>
      </c>
      <c r="C294" s="193" t="s">
        <v>175</v>
      </c>
      <c r="D294" s="193" t="s">
        <v>210</v>
      </c>
      <c r="E294" s="193" t="s">
        <v>211</v>
      </c>
      <c r="F294" s="193"/>
      <c r="G294" s="193" t="s">
        <v>178</v>
      </c>
      <c r="H294" s="194">
        <v>43585.000011574077</v>
      </c>
      <c r="I294" s="194">
        <v>43588.354444444441</v>
      </c>
      <c r="J294" s="194"/>
      <c r="K294" s="194"/>
      <c r="L294" s="194"/>
      <c r="M294" s="193" t="s">
        <v>179</v>
      </c>
      <c r="N294" s="193"/>
      <c r="O294" s="195">
        <v>3</v>
      </c>
      <c r="P294" s="195"/>
      <c r="Q294" s="196"/>
      <c r="R294" s="193" t="s">
        <v>212</v>
      </c>
      <c r="S294" s="193"/>
      <c r="T294" s="193" t="s">
        <v>615</v>
      </c>
      <c r="U294" s="193" t="s">
        <v>324</v>
      </c>
      <c r="V294" s="193"/>
      <c r="W294" s="193"/>
      <c r="X294" s="193"/>
      <c r="Y294" s="194"/>
      <c r="Z294" s="194"/>
      <c r="AA294" s="197"/>
      <c r="AB294" s="198" t="str">
        <f t="shared" si="35"/>
        <v>20194</v>
      </c>
      <c r="AC294" s="199" t="str">
        <f t="shared" si="31"/>
        <v>20195</v>
      </c>
      <c r="AD294" s="200">
        <f t="shared" si="37"/>
        <v>0</v>
      </c>
      <c r="AE294" s="199">
        <f t="shared" si="33"/>
        <v>0</v>
      </c>
      <c r="AF294" s="199">
        <f t="shared" si="32"/>
        <v>0</v>
      </c>
      <c r="AG294" s="199">
        <f t="shared" si="36"/>
        <v>0</v>
      </c>
      <c r="AH294" s="199">
        <f t="shared" si="34"/>
        <v>0</v>
      </c>
      <c r="AI294" s="201"/>
      <c r="AJ294" s="201"/>
      <c r="AK294" s="201"/>
      <c r="AL294" s="201"/>
      <c r="AM294" s="201"/>
      <c r="AN294" s="201"/>
      <c r="AO294" s="201" t="s">
        <v>54</v>
      </c>
      <c r="AP294" s="201" t="s">
        <v>88</v>
      </c>
    </row>
    <row r="295" spans="1:42">
      <c r="A295" s="193" t="s">
        <v>174</v>
      </c>
      <c r="B295" s="193" t="s">
        <v>54</v>
      </c>
      <c r="C295" s="193" t="s">
        <v>175</v>
      </c>
      <c r="D295" s="193" t="s">
        <v>210</v>
      </c>
      <c r="E295" s="193" t="s">
        <v>211</v>
      </c>
      <c r="F295" s="193"/>
      <c r="G295" s="193" t="s">
        <v>178</v>
      </c>
      <c r="H295" s="194">
        <v>43585.000011574077</v>
      </c>
      <c r="I295" s="194"/>
      <c r="J295" s="194">
        <v>43588.371678240743</v>
      </c>
      <c r="K295" s="194">
        <v>43588.371678240743</v>
      </c>
      <c r="L295" s="194"/>
      <c r="M295" s="193" t="s">
        <v>179</v>
      </c>
      <c r="N295" s="193"/>
      <c r="O295" s="195">
        <v>3</v>
      </c>
      <c r="P295" s="195"/>
      <c r="Q295" s="196"/>
      <c r="R295" s="193" t="s">
        <v>212</v>
      </c>
      <c r="S295" s="193"/>
      <c r="T295" s="193" t="s">
        <v>616</v>
      </c>
      <c r="U295" s="193" t="s">
        <v>324</v>
      </c>
      <c r="V295" s="193"/>
      <c r="W295" s="193"/>
      <c r="X295" s="193"/>
      <c r="Y295" s="194"/>
      <c r="Z295" s="194"/>
      <c r="AA295" s="197"/>
      <c r="AB295" s="198" t="str">
        <f t="shared" si="35"/>
        <v>20194</v>
      </c>
      <c r="AC295" s="199">
        <f t="shared" si="31"/>
        <v>0</v>
      </c>
      <c r="AD295" s="200" t="str">
        <f t="shared" si="37"/>
        <v>20195</v>
      </c>
      <c r="AE295" s="199">
        <f t="shared" si="33"/>
        <v>0</v>
      </c>
      <c r="AF295" s="199">
        <f t="shared" si="32"/>
        <v>0</v>
      </c>
      <c r="AG295" s="199">
        <f t="shared" si="36"/>
        <v>0</v>
      </c>
      <c r="AH295" s="199">
        <f t="shared" si="34"/>
        <v>0</v>
      </c>
      <c r="AI295" s="201"/>
      <c r="AJ295" s="201"/>
      <c r="AK295" s="201"/>
      <c r="AL295" s="201"/>
      <c r="AM295" s="201"/>
      <c r="AN295" s="201"/>
      <c r="AO295" s="201" t="s">
        <v>54</v>
      </c>
      <c r="AP295" s="201" t="s">
        <v>88</v>
      </c>
    </row>
    <row r="296" spans="1:42">
      <c r="A296" s="193" t="s">
        <v>174</v>
      </c>
      <c r="B296" s="193" t="s">
        <v>54</v>
      </c>
      <c r="C296" s="193" t="s">
        <v>175</v>
      </c>
      <c r="D296" s="193" t="s">
        <v>210</v>
      </c>
      <c r="E296" s="193" t="s">
        <v>211</v>
      </c>
      <c r="F296" s="193"/>
      <c r="G296" s="193" t="s">
        <v>178</v>
      </c>
      <c r="H296" s="194">
        <v>43585.000011574077</v>
      </c>
      <c r="I296" s="194">
        <v>43588.3749537037</v>
      </c>
      <c r="J296" s="194"/>
      <c r="K296" s="194"/>
      <c r="L296" s="194"/>
      <c r="M296" s="193" t="s">
        <v>179</v>
      </c>
      <c r="N296" s="193"/>
      <c r="O296" s="195">
        <v>3</v>
      </c>
      <c r="P296" s="195"/>
      <c r="Q296" s="196"/>
      <c r="R296" s="193" t="s">
        <v>212</v>
      </c>
      <c r="S296" s="193"/>
      <c r="T296" s="193" t="s">
        <v>617</v>
      </c>
      <c r="U296" s="193" t="s">
        <v>324</v>
      </c>
      <c r="V296" s="193"/>
      <c r="W296" s="193"/>
      <c r="X296" s="193"/>
      <c r="Y296" s="194"/>
      <c r="Z296" s="194"/>
      <c r="AA296" s="197"/>
      <c r="AB296" s="198" t="str">
        <f t="shared" si="35"/>
        <v>20194</v>
      </c>
      <c r="AC296" s="199" t="str">
        <f t="shared" si="31"/>
        <v>20195</v>
      </c>
      <c r="AD296" s="200">
        <f t="shared" si="37"/>
        <v>0</v>
      </c>
      <c r="AE296" s="199">
        <f t="shared" si="33"/>
        <v>0</v>
      </c>
      <c r="AF296" s="199">
        <f t="shared" si="32"/>
        <v>0</v>
      </c>
      <c r="AG296" s="199">
        <f t="shared" si="36"/>
        <v>0</v>
      </c>
      <c r="AH296" s="199">
        <f t="shared" si="34"/>
        <v>0</v>
      </c>
      <c r="AI296" s="201"/>
      <c r="AJ296" s="201"/>
      <c r="AK296" s="201"/>
      <c r="AL296" s="201"/>
      <c r="AM296" s="201"/>
      <c r="AN296" s="201"/>
      <c r="AO296" s="201" t="s">
        <v>54</v>
      </c>
      <c r="AP296" s="201" t="s">
        <v>88</v>
      </c>
    </row>
    <row r="297" spans="1:42">
      <c r="A297" s="193" t="s">
        <v>174</v>
      </c>
      <c r="B297" s="193" t="s">
        <v>54</v>
      </c>
      <c r="C297" s="193" t="s">
        <v>175</v>
      </c>
      <c r="D297" s="193" t="s">
        <v>210</v>
      </c>
      <c r="E297" s="193" t="s">
        <v>211</v>
      </c>
      <c r="F297" s="193"/>
      <c r="G297" s="193" t="s">
        <v>178</v>
      </c>
      <c r="H297" s="194">
        <v>43585.000011574077</v>
      </c>
      <c r="I297" s="194"/>
      <c r="J297" s="194">
        <v>43585.000011574077</v>
      </c>
      <c r="K297" s="194">
        <v>43585.000011574077</v>
      </c>
      <c r="L297" s="194">
        <v>43588.215208333328</v>
      </c>
      <c r="M297" s="193" t="s">
        <v>179</v>
      </c>
      <c r="N297" s="193"/>
      <c r="O297" s="195">
        <v>3</v>
      </c>
      <c r="P297" s="195"/>
      <c r="Q297" s="196"/>
      <c r="R297" s="193" t="s">
        <v>212</v>
      </c>
      <c r="S297" s="193"/>
      <c r="T297" s="193" t="s">
        <v>618</v>
      </c>
      <c r="U297" s="193" t="s">
        <v>195</v>
      </c>
      <c r="V297" s="193"/>
      <c r="W297" s="193"/>
      <c r="X297" s="193"/>
      <c r="Y297" s="194"/>
      <c r="Z297" s="194"/>
      <c r="AA297" s="197"/>
      <c r="AB297" s="198" t="str">
        <f t="shared" si="35"/>
        <v>20194</v>
      </c>
      <c r="AC297" s="199">
        <f t="shared" si="31"/>
        <v>0</v>
      </c>
      <c r="AD297" s="200" t="str">
        <f t="shared" si="37"/>
        <v>20194</v>
      </c>
      <c r="AE297" s="199" t="str">
        <f t="shared" si="33"/>
        <v>20195</v>
      </c>
      <c r="AF297" s="199">
        <f t="shared" si="32"/>
        <v>0</v>
      </c>
      <c r="AG297" s="199">
        <f t="shared" si="36"/>
        <v>0</v>
      </c>
      <c r="AH297" s="199">
        <f t="shared" si="34"/>
        <v>0</v>
      </c>
      <c r="AI297" s="201"/>
      <c r="AJ297" s="201"/>
      <c r="AK297" s="201"/>
      <c r="AL297" s="201"/>
      <c r="AM297" s="201"/>
      <c r="AN297" s="201"/>
      <c r="AO297" s="201" t="s">
        <v>54</v>
      </c>
      <c r="AP297" s="201" t="s">
        <v>88</v>
      </c>
    </row>
    <row r="298" spans="1:42">
      <c r="A298" s="193" t="s">
        <v>174</v>
      </c>
      <c r="B298" s="193" t="s">
        <v>54</v>
      </c>
      <c r="C298" s="193" t="s">
        <v>175</v>
      </c>
      <c r="D298" s="193" t="s">
        <v>210</v>
      </c>
      <c r="E298" s="193" t="s">
        <v>211</v>
      </c>
      <c r="F298" s="193"/>
      <c r="G298" s="193" t="s">
        <v>178</v>
      </c>
      <c r="H298" s="194">
        <v>43585.000011574077</v>
      </c>
      <c r="I298" s="194"/>
      <c r="J298" s="194">
        <v>43585.000011574077</v>
      </c>
      <c r="K298" s="194">
        <v>43585.000011574077</v>
      </c>
      <c r="L298" s="194">
        <v>43588.215127314812</v>
      </c>
      <c r="M298" s="193" t="s">
        <v>179</v>
      </c>
      <c r="N298" s="193"/>
      <c r="O298" s="195">
        <v>3</v>
      </c>
      <c r="P298" s="195"/>
      <c r="Q298" s="196"/>
      <c r="R298" s="193" t="s">
        <v>212</v>
      </c>
      <c r="S298" s="193"/>
      <c r="T298" s="193" t="s">
        <v>619</v>
      </c>
      <c r="U298" s="193" t="s">
        <v>195</v>
      </c>
      <c r="V298" s="193"/>
      <c r="W298" s="193"/>
      <c r="X298" s="193"/>
      <c r="Y298" s="194"/>
      <c r="Z298" s="194"/>
      <c r="AA298" s="197"/>
      <c r="AB298" s="198" t="str">
        <f t="shared" si="35"/>
        <v>20194</v>
      </c>
      <c r="AC298" s="199">
        <f t="shared" si="31"/>
        <v>0</v>
      </c>
      <c r="AD298" s="200" t="str">
        <f t="shared" si="37"/>
        <v>20194</v>
      </c>
      <c r="AE298" s="199" t="str">
        <f t="shared" si="33"/>
        <v>20195</v>
      </c>
      <c r="AF298" s="199">
        <f t="shared" si="32"/>
        <v>0</v>
      </c>
      <c r="AG298" s="199">
        <f t="shared" si="36"/>
        <v>0</v>
      </c>
      <c r="AH298" s="199">
        <f t="shared" si="34"/>
        <v>0</v>
      </c>
      <c r="AI298" s="201"/>
      <c r="AJ298" s="201"/>
      <c r="AK298" s="201"/>
      <c r="AL298" s="201"/>
      <c r="AM298" s="201"/>
      <c r="AN298" s="201"/>
      <c r="AO298" s="201" t="s">
        <v>54</v>
      </c>
      <c r="AP298" s="201" t="s">
        <v>88</v>
      </c>
    </row>
    <row r="299" spans="1:42">
      <c r="A299" s="193" t="s">
        <v>174</v>
      </c>
      <c r="B299" s="193" t="s">
        <v>54</v>
      </c>
      <c r="C299" s="193" t="s">
        <v>175</v>
      </c>
      <c r="D299" s="193" t="s">
        <v>210</v>
      </c>
      <c r="E299" s="193" t="s">
        <v>211</v>
      </c>
      <c r="F299" s="193"/>
      <c r="G299" s="193" t="s">
        <v>178</v>
      </c>
      <c r="H299" s="194">
        <v>43585.000011574077</v>
      </c>
      <c r="I299" s="194">
        <v>43588.309629629628</v>
      </c>
      <c r="J299" s="194"/>
      <c r="K299" s="194"/>
      <c r="L299" s="194"/>
      <c r="M299" s="193" t="s">
        <v>179</v>
      </c>
      <c r="N299" s="193"/>
      <c r="O299" s="195">
        <v>3</v>
      </c>
      <c r="P299" s="195"/>
      <c r="Q299" s="196"/>
      <c r="R299" s="193" t="s">
        <v>212</v>
      </c>
      <c r="S299" s="193"/>
      <c r="T299" s="193" t="s">
        <v>620</v>
      </c>
      <c r="U299" s="193" t="s">
        <v>324</v>
      </c>
      <c r="V299" s="193"/>
      <c r="W299" s="193"/>
      <c r="X299" s="193"/>
      <c r="Y299" s="194"/>
      <c r="Z299" s="194"/>
      <c r="AA299" s="197"/>
      <c r="AB299" s="198" t="str">
        <f t="shared" si="35"/>
        <v>20194</v>
      </c>
      <c r="AC299" s="199" t="str">
        <f t="shared" si="31"/>
        <v>20195</v>
      </c>
      <c r="AD299" s="200">
        <f t="shared" si="37"/>
        <v>0</v>
      </c>
      <c r="AE299" s="199">
        <f t="shared" si="33"/>
        <v>0</v>
      </c>
      <c r="AF299" s="199">
        <f t="shared" si="32"/>
        <v>0</v>
      </c>
      <c r="AG299" s="199">
        <f t="shared" si="36"/>
        <v>0</v>
      </c>
      <c r="AH299" s="199">
        <f t="shared" si="34"/>
        <v>0</v>
      </c>
      <c r="AI299" s="201"/>
      <c r="AJ299" s="201"/>
      <c r="AK299" s="201"/>
      <c r="AL299" s="201"/>
      <c r="AM299" s="201"/>
      <c r="AN299" s="201"/>
      <c r="AO299" s="201" t="s">
        <v>54</v>
      </c>
      <c r="AP299" s="201" t="s">
        <v>88</v>
      </c>
    </row>
    <row r="300" spans="1:42">
      <c r="A300" s="193" t="s">
        <v>174</v>
      </c>
      <c r="B300" s="193" t="s">
        <v>54</v>
      </c>
      <c r="C300" s="193" t="s">
        <v>175</v>
      </c>
      <c r="D300" s="193" t="s">
        <v>210</v>
      </c>
      <c r="E300" s="193" t="s">
        <v>211</v>
      </c>
      <c r="F300" s="193"/>
      <c r="G300" s="193" t="s">
        <v>178</v>
      </c>
      <c r="H300" s="194">
        <v>43585.000011574077</v>
      </c>
      <c r="I300" s="194">
        <v>43588.309560185182</v>
      </c>
      <c r="J300" s="194"/>
      <c r="K300" s="194"/>
      <c r="L300" s="194"/>
      <c r="M300" s="193" t="s">
        <v>179</v>
      </c>
      <c r="N300" s="193"/>
      <c r="O300" s="195">
        <v>3</v>
      </c>
      <c r="P300" s="195"/>
      <c r="Q300" s="196"/>
      <c r="R300" s="193" t="s">
        <v>212</v>
      </c>
      <c r="S300" s="193"/>
      <c r="T300" s="193" t="s">
        <v>621</v>
      </c>
      <c r="U300" s="193" t="s">
        <v>324</v>
      </c>
      <c r="V300" s="193"/>
      <c r="W300" s="193"/>
      <c r="X300" s="193"/>
      <c r="Y300" s="194"/>
      <c r="Z300" s="194"/>
      <c r="AA300" s="197"/>
      <c r="AB300" s="198" t="str">
        <f t="shared" si="35"/>
        <v>20194</v>
      </c>
      <c r="AC300" s="199" t="str">
        <f t="shared" si="31"/>
        <v>20195</v>
      </c>
      <c r="AD300" s="200">
        <f t="shared" si="37"/>
        <v>0</v>
      </c>
      <c r="AE300" s="199">
        <f t="shared" si="33"/>
        <v>0</v>
      </c>
      <c r="AF300" s="199">
        <f t="shared" si="32"/>
        <v>0</v>
      </c>
      <c r="AG300" s="199">
        <f t="shared" si="36"/>
        <v>0</v>
      </c>
      <c r="AH300" s="199">
        <f t="shared" si="34"/>
        <v>0</v>
      </c>
      <c r="AI300" s="201"/>
      <c r="AJ300" s="201"/>
      <c r="AK300" s="201"/>
      <c r="AL300" s="201"/>
      <c r="AM300" s="201"/>
      <c r="AN300" s="201"/>
      <c r="AO300" s="201" t="s">
        <v>54</v>
      </c>
      <c r="AP300" s="201" t="s">
        <v>88</v>
      </c>
    </row>
    <row r="301" spans="1:42">
      <c r="A301" s="193" t="s">
        <v>174</v>
      </c>
      <c r="B301" s="193" t="s">
        <v>54</v>
      </c>
      <c r="C301" s="193" t="s">
        <v>175</v>
      </c>
      <c r="D301" s="193" t="s">
        <v>210</v>
      </c>
      <c r="E301" s="193" t="s">
        <v>211</v>
      </c>
      <c r="F301" s="193"/>
      <c r="G301" s="193" t="s">
        <v>178</v>
      </c>
      <c r="H301" s="194">
        <v>43585.000011574077</v>
      </c>
      <c r="I301" s="194">
        <v>43588.309490740743</v>
      </c>
      <c r="J301" s="194"/>
      <c r="K301" s="194"/>
      <c r="L301" s="194"/>
      <c r="M301" s="193" t="s">
        <v>179</v>
      </c>
      <c r="N301" s="193"/>
      <c r="O301" s="195">
        <v>3</v>
      </c>
      <c r="P301" s="195"/>
      <c r="Q301" s="196"/>
      <c r="R301" s="193" t="s">
        <v>212</v>
      </c>
      <c r="S301" s="193"/>
      <c r="T301" s="193" t="s">
        <v>622</v>
      </c>
      <c r="U301" s="193" t="s">
        <v>324</v>
      </c>
      <c r="V301" s="193"/>
      <c r="W301" s="193"/>
      <c r="X301" s="193"/>
      <c r="Y301" s="194"/>
      <c r="Z301" s="194"/>
      <c r="AA301" s="197"/>
      <c r="AB301" s="198" t="str">
        <f t="shared" si="35"/>
        <v>20194</v>
      </c>
      <c r="AC301" s="199" t="str">
        <f t="shared" si="31"/>
        <v>20195</v>
      </c>
      <c r="AD301" s="200">
        <f t="shared" si="37"/>
        <v>0</v>
      </c>
      <c r="AE301" s="199">
        <f t="shared" si="33"/>
        <v>0</v>
      </c>
      <c r="AF301" s="199">
        <f t="shared" si="32"/>
        <v>0</v>
      </c>
      <c r="AG301" s="199">
        <f t="shared" si="36"/>
        <v>0</v>
      </c>
      <c r="AH301" s="199">
        <f t="shared" si="34"/>
        <v>0</v>
      </c>
      <c r="AI301" s="201"/>
      <c r="AJ301" s="201"/>
      <c r="AK301" s="201"/>
      <c r="AL301" s="201"/>
      <c r="AM301" s="201"/>
      <c r="AN301" s="201"/>
      <c r="AO301" s="201" t="s">
        <v>54</v>
      </c>
      <c r="AP301" s="201" t="s">
        <v>88</v>
      </c>
    </row>
    <row r="302" spans="1:42">
      <c r="A302" s="193" t="s">
        <v>174</v>
      </c>
      <c r="B302" s="193" t="s">
        <v>54</v>
      </c>
      <c r="C302" s="193" t="s">
        <v>175</v>
      </c>
      <c r="D302" s="193" t="s">
        <v>210</v>
      </c>
      <c r="E302" s="193" t="s">
        <v>211</v>
      </c>
      <c r="F302" s="193"/>
      <c r="G302" s="193" t="s">
        <v>178</v>
      </c>
      <c r="H302" s="194">
        <v>43585.000011574077</v>
      </c>
      <c r="I302" s="194">
        <v>43588.34957175926</v>
      </c>
      <c r="J302" s="194"/>
      <c r="K302" s="194"/>
      <c r="L302" s="194"/>
      <c r="M302" s="193" t="s">
        <v>179</v>
      </c>
      <c r="N302" s="193"/>
      <c r="O302" s="195">
        <v>3</v>
      </c>
      <c r="P302" s="195"/>
      <c r="Q302" s="196"/>
      <c r="R302" s="193" t="s">
        <v>212</v>
      </c>
      <c r="S302" s="193"/>
      <c r="T302" s="193" t="s">
        <v>623</v>
      </c>
      <c r="U302" s="193" t="s">
        <v>324</v>
      </c>
      <c r="V302" s="193"/>
      <c r="W302" s="193"/>
      <c r="X302" s="193"/>
      <c r="Y302" s="194"/>
      <c r="Z302" s="194"/>
      <c r="AA302" s="197"/>
      <c r="AB302" s="198" t="str">
        <f t="shared" si="35"/>
        <v>20194</v>
      </c>
      <c r="AC302" s="199" t="str">
        <f t="shared" si="31"/>
        <v>20195</v>
      </c>
      <c r="AD302" s="200">
        <f t="shared" si="37"/>
        <v>0</v>
      </c>
      <c r="AE302" s="199">
        <f t="shared" si="33"/>
        <v>0</v>
      </c>
      <c r="AF302" s="199">
        <f t="shared" si="32"/>
        <v>0</v>
      </c>
      <c r="AG302" s="199">
        <f t="shared" si="36"/>
        <v>0</v>
      </c>
      <c r="AH302" s="199">
        <f t="shared" si="34"/>
        <v>0</v>
      </c>
      <c r="AI302" s="201"/>
      <c r="AJ302" s="201"/>
      <c r="AK302" s="201"/>
      <c r="AL302" s="201"/>
      <c r="AM302" s="201"/>
      <c r="AN302" s="201"/>
      <c r="AO302" s="201" t="s">
        <v>54</v>
      </c>
      <c r="AP302" s="201" t="s">
        <v>88</v>
      </c>
    </row>
    <row r="303" spans="1:42">
      <c r="A303" s="193" t="s">
        <v>174</v>
      </c>
      <c r="B303" s="193" t="s">
        <v>54</v>
      </c>
      <c r="C303" s="193" t="s">
        <v>175</v>
      </c>
      <c r="D303" s="193" t="s">
        <v>210</v>
      </c>
      <c r="E303" s="193" t="s">
        <v>211</v>
      </c>
      <c r="F303" s="193"/>
      <c r="G303" s="193" t="s">
        <v>178</v>
      </c>
      <c r="H303" s="194">
        <v>43585.000011574077</v>
      </c>
      <c r="I303" s="194">
        <v>43588.307256944441</v>
      </c>
      <c r="J303" s="194"/>
      <c r="K303" s="194"/>
      <c r="L303" s="194"/>
      <c r="M303" s="193" t="s">
        <v>179</v>
      </c>
      <c r="N303" s="193"/>
      <c r="O303" s="195">
        <v>3</v>
      </c>
      <c r="P303" s="195"/>
      <c r="Q303" s="196"/>
      <c r="R303" s="193" t="s">
        <v>212</v>
      </c>
      <c r="S303" s="193"/>
      <c r="T303" s="193" t="s">
        <v>624</v>
      </c>
      <c r="U303" s="193" t="s">
        <v>324</v>
      </c>
      <c r="V303" s="193"/>
      <c r="W303" s="193"/>
      <c r="X303" s="193"/>
      <c r="Y303" s="194"/>
      <c r="Z303" s="194"/>
      <c r="AA303" s="197"/>
      <c r="AB303" s="198" t="str">
        <f t="shared" si="35"/>
        <v>20194</v>
      </c>
      <c r="AC303" s="199" t="str">
        <f t="shared" si="31"/>
        <v>20195</v>
      </c>
      <c r="AD303" s="200">
        <f t="shared" si="37"/>
        <v>0</v>
      </c>
      <c r="AE303" s="199">
        <f t="shared" si="33"/>
        <v>0</v>
      </c>
      <c r="AF303" s="199">
        <f t="shared" si="32"/>
        <v>0</v>
      </c>
      <c r="AG303" s="199">
        <f t="shared" si="36"/>
        <v>0</v>
      </c>
      <c r="AH303" s="199">
        <f t="shared" si="34"/>
        <v>0</v>
      </c>
      <c r="AI303" s="201"/>
      <c r="AJ303" s="201"/>
      <c r="AK303" s="201"/>
      <c r="AL303" s="201"/>
      <c r="AM303" s="201"/>
      <c r="AN303" s="201"/>
      <c r="AO303" s="201" t="s">
        <v>54</v>
      </c>
      <c r="AP303" s="201" t="s">
        <v>88</v>
      </c>
    </row>
    <row r="304" spans="1:42">
      <c r="A304" s="193" t="s">
        <v>174</v>
      </c>
      <c r="B304" s="193" t="s">
        <v>54</v>
      </c>
      <c r="C304" s="193" t="s">
        <v>175</v>
      </c>
      <c r="D304" s="193" t="s">
        <v>210</v>
      </c>
      <c r="E304" s="193" t="s">
        <v>211</v>
      </c>
      <c r="F304" s="193"/>
      <c r="G304" s="193" t="s">
        <v>178</v>
      </c>
      <c r="H304" s="194">
        <v>43585.000011574077</v>
      </c>
      <c r="I304" s="194">
        <v>43588.303518518522</v>
      </c>
      <c r="J304" s="194"/>
      <c r="K304" s="194"/>
      <c r="L304" s="194"/>
      <c r="M304" s="193" t="s">
        <v>179</v>
      </c>
      <c r="N304" s="193"/>
      <c r="O304" s="195">
        <v>3</v>
      </c>
      <c r="P304" s="195"/>
      <c r="Q304" s="196"/>
      <c r="R304" s="193" t="s">
        <v>212</v>
      </c>
      <c r="S304" s="193"/>
      <c r="T304" s="193" t="s">
        <v>625</v>
      </c>
      <c r="U304" s="193" t="s">
        <v>324</v>
      </c>
      <c r="V304" s="193"/>
      <c r="W304" s="193"/>
      <c r="X304" s="193"/>
      <c r="Y304" s="194"/>
      <c r="Z304" s="194"/>
      <c r="AA304" s="197"/>
      <c r="AB304" s="198" t="str">
        <f t="shared" si="35"/>
        <v>20194</v>
      </c>
      <c r="AC304" s="199" t="str">
        <f t="shared" si="31"/>
        <v>20195</v>
      </c>
      <c r="AD304" s="200">
        <f t="shared" si="37"/>
        <v>0</v>
      </c>
      <c r="AE304" s="199">
        <f t="shared" si="33"/>
        <v>0</v>
      </c>
      <c r="AF304" s="199">
        <f t="shared" si="32"/>
        <v>0</v>
      </c>
      <c r="AG304" s="199">
        <f t="shared" si="36"/>
        <v>0</v>
      </c>
      <c r="AH304" s="199">
        <f t="shared" si="34"/>
        <v>0</v>
      </c>
      <c r="AI304" s="201"/>
      <c r="AJ304" s="201"/>
      <c r="AK304" s="201"/>
      <c r="AL304" s="201"/>
      <c r="AM304" s="201"/>
      <c r="AN304" s="201"/>
      <c r="AO304" s="201" t="s">
        <v>54</v>
      </c>
      <c r="AP304" s="201" t="s">
        <v>88</v>
      </c>
    </row>
    <row r="305" spans="1:42">
      <c r="A305" s="193" t="s">
        <v>174</v>
      </c>
      <c r="B305" s="193" t="s">
        <v>54</v>
      </c>
      <c r="C305" s="193" t="s">
        <v>175</v>
      </c>
      <c r="D305" s="193" t="s">
        <v>210</v>
      </c>
      <c r="E305" s="193" t="s">
        <v>211</v>
      </c>
      <c r="F305" s="193"/>
      <c r="G305" s="193" t="s">
        <v>178</v>
      </c>
      <c r="H305" s="194">
        <v>43585.000011574077</v>
      </c>
      <c r="I305" s="194"/>
      <c r="J305" s="194">
        <v>43585.000011574077</v>
      </c>
      <c r="K305" s="194">
        <v>43585.000011574077</v>
      </c>
      <c r="L305" s="194">
        <v>43588.136828703697</v>
      </c>
      <c r="M305" s="193" t="s">
        <v>179</v>
      </c>
      <c r="N305" s="193"/>
      <c r="O305" s="195">
        <v>3</v>
      </c>
      <c r="P305" s="195"/>
      <c r="Q305" s="196"/>
      <c r="R305" s="193" t="s">
        <v>212</v>
      </c>
      <c r="S305" s="193"/>
      <c r="T305" s="193" t="s">
        <v>626</v>
      </c>
      <c r="U305" s="193" t="s">
        <v>195</v>
      </c>
      <c r="V305" s="193"/>
      <c r="W305" s="193"/>
      <c r="X305" s="193"/>
      <c r="Y305" s="194"/>
      <c r="Z305" s="194"/>
      <c r="AA305" s="197"/>
      <c r="AB305" s="198" t="str">
        <f t="shared" si="35"/>
        <v>20194</v>
      </c>
      <c r="AC305" s="199">
        <f t="shared" si="31"/>
        <v>0</v>
      </c>
      <c r="AD305" s="200" t="str">
        <f t="shared" si="37"/>
        <v>20194</v>
      </c>
      <c r="AE305" s="199" t="str">
        <f t="shared" si="33"/>
        <v>20195</v>
      </c>
      <c r="AF305" s="199">
        <f t="shared" si="32"/>
        <v>0</v>
      </c>
      <c r="AG305" s="199">
        <f t="shared" si="36"/>
        <v>0</v>
      </c>
      <c r="AH305" s="199">
        <f t="shared" si="34"/>
        <v>0</v>
      </c>
      <c r="AI305" s="201"/>
      <c r="AJ305" s="201"/>
      <c r="AK305" s="201"/>
      <c r="AL305" s="201"/>
      <c r="AM305" s="201"/>
      <c r="AN305" s="201"/>
      <c r="AO305" s="201" t="s">
        <v>54</v>
      </c>
      <c r="AP305" s="201" t="s">
        <v>88</v>
      </c>
    </row>
    <row r="306" spans="1:42">
      <c r="A306" s="193" t="s">
        <v>174</v>
      </c>
      <c r="B306" s="193" t="s">
        <v>54</v>
      </c>
      <c r="C306" s="193" t="s">
        <v>175</v>
      </c>
      <c r="D306" s="193" t="s">
        <v>210</v>
      </c>
      <c r="E306" s="193" t="s">
        <v>211</v>
      </c>
      <c r="F306" s="193"/>
      <c r="G306" s="193" t="s">
        <v>178</v>
      </c>
      <c r="H306" s="194">
        <v>43585.000011574077</v>
      </c>
      <c r="I306" s="194"/>
      <c r="J306" s="194">
        <v>43585.000011574077</v>
      </c>
      <c r="K306" s="194">
        <v>43585.000011574077</v>
      </c>
      <c r="L306" s="194">
        <v>43588.134259259263</v>
      </c>
      <c r="M306" s="193" t="s">
        <v>179</v>
      </c>
      <c r="N306" s="193"/>
      <c r="O306" s="195">
        <v>3</v>
      </c>
      <c r="P306" s="195"/>
      <c r="Q306" s="196"/>
      <c r="R306" s="193" t="s">
        <v>212</v>
      </c>
      <c r="S306" s="193"/>
      <c r="T306" s="193" t="s">
        <v>627</v>
      </c>
      <c r="U306" s="193" t="s">
        <v>195</v>
      </c>
      <c r="V306" s="193"/>
      <c r="W306" s="193"/>
      <c r="X306" s="193"/>
      <c r="Y306" s="194"/>
      <c r="Z306" s="194"/>
      <c r="AA306" s="197"/>
      <c r="AB306" s="198" t="str">
        <f t="shared" si="35"/>
        <v>20194</v>
      </c>
      <c r="AC306" s="199">
        <f t="shared" si="31"/>
        <v>0</v>
      </c>
      <c r="AD306" s="200" t="str">
        <f t="shared" si="37"/>
        <v>20194</v>
      </c>
      <c r="AE306" s="199" t="str">
        <f t="shared" si="33"/>
        <v>20195</v>
      </c>
      <c r="AF306" s="199">
        <f t="shared" si="32"/>
        <v>0</v>
      </c>
      <c r="AG306" s="199">
        <f t="shared" si="36"/>
        <v>0</v>
      </c>
      <c r="AH306" s="199">
        <f t="shared" si="34"/>
        <v>0</v>
      </c>
      <c r="AI306" s="201"/>
      <c r="AJ306" s="201"/>
      <c r="AK306" s="201"/>
      <c r="AL306" s="201"/>
      <c r="AM306" s="201"/>
      <c r="AN306" s="201"/>
      <c r="AO306" s="201" t="s">
        <v>54</v>
      </c>
      <c r="AP306" s="201" t="s">
        <v>88</v>
      </c>
    </row>
    <row r="307" spans="1:42">
      <c r="A307" s="193" t="s">
        <v>174</v>
      </c>
      <c r="B307" s="193" t="s">
        <v>54</v>
      </c>
      <c r="C307" s="193" t="s">
        <v>175</v>
      </c>
      <c r="D307" s="193" t="s">
        <v>210</v>
      </c>
      <c r="E307" s="193" t="s">
        <v>211</v>
      </c>
      <c r="F307" s="193"/>
      <c r="G307" s="193" t="s">
        <v>178</v>
      </c>
      <c r="H307" s="194">
        <v>43585.000011574077</v>
      </c>
      <c r="I307" s="194"/>
      <c r="J307" s="194">
        <v>43585.000011574077</v>
      </c>
      <c r="K307" s="194">
        <v>43585.000011574077</v>
      </c>
      <c r="L307" s="194">
        <v>43588.133483796293</v>
      </c>
      <c r="M307" s="193" t="s">
        <v>179</v>
      </c>
      <c r="N307" s="193"/>
      <c r="O307" s="195">
        <v>3</v>
      </c>
      <c r="P307" s="195"/>
      <c r="Q307" s="196"/>
      <c r="R307" s="193" t="s">
        <v>212</v>
      </c>
      <c r="S307" s="193"/>
      <c r="T307" s="193" t="s">
        <v>628</v>
      </c>
      <c r="U307" s="193" t="s">
        <v>195</v>
      </c>
      <c r="V307" s="193"/>
      <c r="W307" s="193"/>
      <c r="X307" s="193"/>
      <c r="Y307" s="194"/>
      <c r="Z307" s="194"/>
      <c r="AA307" s="197"/>
      <c r="AB307" s="198" t="str">
        <f t="shared" si="35"/>
        <v>20194</v>
      </c>
      <c r="AC307" s="199">
        <f t="shared" si="31"/>
        <v>0</v>
      </c>
      <c r="AD307" s="200" t="str">
        <f t="shared" si="37"/>
        <v>20194</v>
      </c>
      <c r="AE307" s="199" t="str">
        <f t="shared" si="33"/>
        <v>20195</v>
      </c>
      <c r="AF307" s="199">
        <f t="shared" si="32"/>
        <v>0</v>
      </c>
      <c r="AG307" s="199">
        <f t="shared" si="36"/>
        <v>0</v>
      </c>
      <c r="AH307" s="199">
        <f t="shared" si="34"/>
        <v>0</v>
      </c>
      <c r="AI307" s="201"/>
      <c r="AJ307" s="201"/>
      <c r="AK307" s="201"/>
      <c r="AL307" s="201"/>
      <c r="AM307" s="201"/>
      <c r="AN307" s="201"/>
      <c r="AO307" s="201" t="s">
        <v>54</v>
      </c>
      <c r="AP307" s="201" t="s">
        <v>88</v>
      </c>
    </row>
    <row r="308" spans="1:42">
      <c r="A308" s="193" t="s">
        <v>174</v>
      </c>
      <c r="B308" s="193" t="s">
        <v>54</v>
      </c>
      <c r="C308" s="193" t="s">
        <v>175</v>
      </c>
      <c r="D308" s="193" t="s">
        <v>398</v>
      </c>
      <c r="E308" s="193" t="s">
        <v>399</v>
      </c>
      <c r="F308" s="193"/>
      <c r="G308" s="193" t="s">
        <v>178</v>
      </c>
      <c r="H308" s="194">
        <v>43588.000011574077</v>
      </c>
      <c r="I308" s="194"/>
      <c r="J308" s="194">
        <v>43588.000011574077</v>
      </c>
      <c r="K308" s="194">
        <v>43588.000011574077</v>
      </c>
      <c r="L308" s="194"/>
      <c r="M308" s="193" t="s">
        <v>179</v>
      </c>
      <c r="N308" s="193"/>
      <c r="O308" s="195">
        <v>0</v>
      </c>
      <c r="P308" s="195"/>
      <c r="Q308" s="196"/>
      <c r="R308" s="193" t="s">
        <v>400</v>
      </c>
      <c r="S308" s="193"/>
      <c r="T308" s="193" t="s">
        <v>629</v>
      </c>
      <c r="U308" s="193" t="s">
        <v>182</v>
      </c>
      <c r="V308" s="193"/>
      <c r="W308" s="193"/>
      <c r="X308" s="193"/>
      <c r="Y308" s="194"/>
      <c r="Z308" s="194"/>
      <c r="AA308" s="197"/>
      <c r="AB308" s="198" t="str">
        <f t="shared" si="35"/>
        <v>20195</v>
      </c>
      <c r="AC308" s="199">
        <f t="shared" si="31"/>
        <v>0</v>
      </c>
      <c r="AD308" s="200" t="str">
        <f t="shared" si="37"/>
        <v>20195</v>
      </c>
      <c r="AE308" s="199">
        <f t="shared" si="33"/>
        <v>0</v>
      </c>
      <c r="AF308" s="199">
        <f t="shared" si="32"/>
        <v>0</v>
      </c>
      <c r="AG308" s="199">
        <f t="shared" si="36"/>
        <v>0</v>
      </c>
      <c r="AH308" s="199">
        <f t="shared" si="34"/>
        <v>0</v>
      </c>
      <c r="AI308" s="201"/>
      <c r="AJ308" s="201"/>
      <c r="AK308" s="201"/>
      <c r="AL308" s="201"/>
      <c r="AM308" s="201"/>
      <c r="AN308" s="201"/>
      <c r="AO308" s="201" t="s">
        <v>54</v>
      </c>
      <c r="AP308" s="201" t="s">
        <v>88</v>
      </c>
    </row>
    <row r="309" spans="1:42">
      <c r="A309" s="193" t="s">
        <v>174</v>
      </c>
      <c r="B309" s="193" t="s">
        <v>49</v>
      </c>
      <c r="C309" s="193" t="s">
        <v>60</v>
      </c>
      <c r="D309" s="193" t="s">
        <v>185</v>
      </c>
      <c r="E309" s="193" t="s">
        <v>186</v>
      </c>
      <c r="F309" s="193"/>
      <c r="G309" s="193" t="s">
        <v>178</v>
      </c>
      <c r="H309" s="194">
        <v>43593.000011574077</v>
      </c>
      <c r="I309" s="194"/>
      <c r="J309" s="194">
        <v>43601.000011574077</v>
      </c>
      <c r="K309" s="194">
        <v>43601.000011574077</v>
      </c>
      <c r="L309" s="194"/>
      <c r="M309" s="193" t="s">
        <v>187</v>
      </c>
      <c r="N309" s="193" t="s">
        <v>185</v>
      </c>
      <c r="O309" s="195">
        <v>0</v>
      </c>
      <c r="P309" s="195"/>
      <c r="Q309" s="196"/>
      <c r="R309" s="193" t="s">
        <v>188</v>
      </c>
      <c r="S309" s="193"/>
      <c r="T309" s="193" t="s">
        <v>630</v>
      </c>
      <c r="U309" s="193" t="s">
        <v>182</v>
      </c>
      <c r="V309" s="193"/>
      <c r="W309" s="193"/>
      <c r="X309" s="193"/>
      <c r="Y309" s="194"/>
      <c r="Z309" s="194"/>
      <c r="AA309" s="197"/>
      <c r="AB309" s="198" t="str">
        <f t="shared" si="35"/>
        <v>20195</v>
      </c>
      <c r="AC309" s="199">
        <f t="shared" si="31"/>
        <v>0</v>
      </c>
      <c r="AD309" s="200" t="str">
        <f t="shared" si="37"/>
        <v>20195</v>
      </c>
      <c r="AE309" s="199">
        <f t="shared" si="33"/>
        <v>0</v>
      </c>
      <c r="AF309" s="199">
        <f t="shared" si="32"/>
        <v>0</v>
      </c>
      <c r="AG309" s="199">
        <f t="shared" si="36"/>
        <v>0</v>
      </c>
      <c r="AH309" s="199">
        <f t="shared" si="34"/>
        <v>0</v>
      </c>
      <c r="AI309" s="201"/>
      <c r="AJ309" s="201"/>
      <c r="AK309" s="201"/>
      <c r="AL309" s="201"/>
      <c r="AM309" s="201"/>
      <c r="AN309" s="201"/>
      <c r="AO309" s="201" t="s">
        <v>49</v>
      </c>
      <c r="AP309" s="201" t="s">
        <v>60</v>
      </c>
    </row>
    <row r="310" spans="1:42">
      <c r="A310" s="193" t="s">
        <v>174</v>
      </c>
      <c r="B310" s="193" t="s">
        <v>50</v>
      </c>
      <c r="C310" s="193" t="s">
        <v>205</v>
      </c>
      <c r="D310" s="193" t="s">
        <v>631</v>
      </c>
      <c r="E310" s="193" t="s">
        <v>632</v>
      </c>
      <c r="F310" s="193"/>
      <c r="G310" s="193" t="s">
        <v>197</v>
      </c>
      <c r="H310" s="194">
        <v>43593.000011574077</v>
      </c>
      <c r="I310" s="194"/>
      <c r="J310" s="194">
        <v>43593.000011574077</v>
      </c>
      <c r="K310" s="194"/>
      <c r="L310" s="194">
        <v>43608.30978009259</v>
      </c>
      <c r="M310" s="193" t="s">
        <v>179</v>
      </c>
      <c r="N310" s="193"/>
      <c r="O310" s="195">
        <v>12</v>
      </c>
      <c r="P310" s="195"/>
      <c r="Q310" s="196"/>
      <c r="R310" s="193" t="s">
        <v>633</v>
      </c>
      <c r="S310" s="193"/>
      <c r="T310" s="193" t="s">
        <v>634</v>
      </c>
      <c r="U310" s="193" t="s">
        <v>195</v>
      </c>
      <c r="V310" s="193"/>
      <c r="W310" s="193"/>
      <c r="X310" s="193"/>
      <c r="Y310" s="194"/>
      <c r="Z310" s="194"/>
      <c r="AA310" s="197"/>
      <c r="AB310" s="198" t="str">
        <f t="shared" si="35"/>
        <v>20195</v>
      </c>
      <c r="AC310" s="199" t="str">
        <f t="shared" si="31"/>
        <v>20195</v>
      </c>
      <c r="AD310" s="200">
        <f t="shared" si="37"/>
        <v>0</v>
      </c>
      <c r="AE310" s="199">
        <f t="shared" si="33"/>
        <v>0</v>
      </c>
      <c r="AF310" s="199">
        <f t="shared" si="32"/>
        <v>0</v>
      </c>
      <c r="AG310" s="199">
        <f t="shared" si="36"/>
        <v>0</v>
      </c>
      <c r="AH310" s="199">
        <f t="shared" si="34"/>
        <v>0</v>
      </c>
      <c r="AI310" s="201"/>
      <c r="AJ310" s="201"/>
      <c r="AK310" s="201"/>
      <c r="AL310" s="201"/>
      <c r="AM310" s="201"/>
      <c r="AN310" s="201"/>
      <c r="AO310" s="201" t="s">
        <v>50</v>
      </c>
      <c r="AP310" s="201" t="s">
        <v>1</v>
      </c>
    </row>
    <row r="311" spans="1:42">
      <c r="A311" s="193" t="s">
        <v>174</v>
      </c>
      <c r="B311" s="193" t="s">
        <v>50</v>
      </c>
      <c r="C311" s="193" t="s">
        <v>205</v>
      </c>
      <c r="D311" s="193" t="s">
        <v>631</v>
      </c>
      <c r="E311" s="193" t="s">
        <v>635</v>
      </c>
      <c r="F311" s="193"/>
      <c r="G311" s="193" t="s">
        <v>197</v>
      </c>
      <c r="H311" s="194">
        <v>43593.000011574077</v>
      </c>
      <c r="I311" s="194"/>
      <c r="J311" s="194">
        <v>43593.000011574077</v>
      </c>
      <c r="K311" s="194"/>
      <c r="L311" s="194">
        <v>43612.366805555554</v>
      </c>
      <c r="M311" s="193" t="s">
        <v>179</v>
      </c>
      <c r="N311" s="193"/>
      <c r="O311" s="195">
        <v>12</v>
      </c>
      <c r="P311" s="195"/>
      <c r="Q311" s="196"/>
      <c r="R311" s="193" t="s">
        <v>633</v>
      </c>
      <c r="S311" s="193"/>
      <c r="T311" s="193" t="s">
        <v>636</v>
      </c>
      <c r="U311" s="193" t="s">
        <v>195</v>
      </c>
      <c r="V311" s="193"/>
      <c r="W311" s="193"/>
      <c r="X311" s="193"/>
      <c r="Y311" s="194"/>
      <c r="Z311" s="194"/>
      <c r="AA311" s="197"/>
      <c r="AB311" s="198" t="str">
        <f t="shared" si="35"/>
        <v>20195</v>
      </c>
      <c r="AC311" s="199" t="str">
        <f t="shared" si="31"/>
        <v>20195</v>
      </c>
      <c r="AD311" s="200">
        <f t="shared" si="37"/>
        <v>0</v>
      </c>
      <c r="AE311" s="199">
        <f t="shared" si="33"/>
        <v>0</v>
      </c>
      <c r="AF311" s="199">
        <f t="shared" si="32"/>
        <v>0</v>
      </c>
      <c r="AG311" s="199">
        <f t="shared" si="36"/>
        <v>0</v>
      </c>
      <c r="AH311" s="199">
        <f t="shared" si="34"/>
        <v>0</v>
      </c>
      <c r="AI311" s="201"/>
      <c r="AJ311" s="201"/>
      <c r="AK311" s="201"/>
      <c r="AL311" s="201"/>
      <c r="AM311" s="201"/>
      <c r="AN311" s="201"/>
      <c r="AO311" s="201" t="s">
        <v>50</v>
      </c>
      <c r="AP311" s="201" t="s">
        <v>1</v>
      </c>
    </row>
    <row r="312" spans="1:42">
      <c r="A312" s="193" t="s">
        <v>174</v>
      </c>
      <c r="B312" s="193" t="s">
        <v>49</v>
      </c>
      <c r="C312" s="193" t="s">
        <v>60</v>
      </c>
      <c r="D312" s="193" t="s">
        <v>637</v>
      </c>
      <c r="E312" s="193" t="s">
        <v>638</v>
      </c>
      <c r="F312" s="193"/>
      <c r="G312" s="193" t="s">
        <v>178</v>
      </c>
      <c r="H312" s="194">
        <v>43643.000011574077</v>
      </c>
      <c r="I312" s="194"/>
      <c r="J312" s="194">
        <v>43818.000011574077</v>
      </c>
      <c r="K312" s="194">
        <v>43818.000011574077</v>
      </c>
      <c r="L312" s="194">
        <v>43818.431712962964</v>
      </c>
      <c r="M312" s="193" t="s">
        <v>187</v>
      </c>
      <c r="N312" s="193" t="s">
        <v>637</v>
      </c>
      <c r="O312" s="195">
        <v>0</v>
      </c>
      <c r="P312" s="195"/>
      <c r="Q312" s="196"/>
      <c r="R312" s="193" t="s">
        <v>639</v>
      </c>
      <c r="S312" s="193"/>
      <c r="T312" s="193" t="s">
        <v>640</v>
      </c>
      <c r="U312" s="193" t="s">
        <v>195</v>
      </c>
      <c r="V312" s="193"/>
      <c r="W312" s="193"/>
      <c r="X312" s="193"/>
      <c r="Y312" s="194"/>
      <c r="Z312" s="194"/>
      <c r="AA312" s="197"/>
      <c r="AB312" s="198" t="str">
        <f t="shared" si="35"/>
        <v>20196</v>
      </c>
      <c r="AC312" s="199">
        <f t="shared" si="31"/>
        <v>0</v>
      </c>
      <c r="AD312" s="200" t="str">
        <f t="shared" si="37"/>
        <v>201912</v>
      </c>
      <c r="AE312" s="199" t="str">
        <f t="shared" si="33"/>
        <v>201912</v>
      </c>
      <c r="AF312" s="199">
        <f t="shared" si="32"/>
        <v>0</v>
      </c>
      <c r="AG312" s="199">
        <f t="shared" si="36"/>
        <v>0</v>
      </c>
      <c r="AH312" s="199">
        <f t="shared" si="34"/>
        <v>0</v>
      </c>
      <c r="AI312" s="201"/>
      <c r="AJ312" s="201"/>
      <c r="AK312" s="201"/>
      <c r="AL312" s="201"/>
      <c r="AM312" s="201"/>
      <c r="AN312" s="201"/>
      <c r="AO312" s="201" t="s">
        <v>49</v>
      </c>
      <c r="AP312" s="201" t="s">
        <v>60</v>
      </c>
    </row>
    <row r="313" spans="1:42">
      <c r="A313" s="193" t="s">
        <v>174</v>
      </c>
      <c r="B313" s="193" t="s">
        <v>50</v>
      </c>
      <c r="C313" s="193" t="s">
        <v>205</v>
      </c>
      <c r="D313" s="193" t="s">
        <v>637</v>
      </c>
      <c r="E313" s="193" t="s">
        <v>638</v>
      </c>
      <c r="F313" s="193"/>
      <c r="G313" s="193" t="s">
        <v>178</v>
      </c>
      <c r="H313" s="194">
        <v>43643.000011574077</v>
      </c>
      <c r="I313" s="194"/>
      <c r="J313" s="194">
        <v>43643.000011574077</v>
      </c>
      <c r="K313" s="194">
        <v>43643.000011574077</v>
      </c>
      <c r="L313" s="194"/>
      <c r="M313" s="193" t="s">
        <v>187</v>
      </c>
      <c r="N313" s="193" t="s">
        <v>637</v>
      </c>
      <c r="O313" s="195">
        <v>0</v>
      </c>
      <c r="P313" s="195"/>
      <c r="Q313" s="196"/>
      <c r="R313" s="193" t="s">
        <v>639</v>
      </c>
      <c r="S313" s="193"/>
      <c r="T313" s="193" t="s">
        <v>641</v>
      </c>
      <c r="U313" s="193" t="s">
        <v>182</v>
      </c>
      <c r="V313" s="193"/>
      <c r="W313" s="193"/>
      <c r="X313" s="193"/>
      <c r="Y313" s="194"/>
      <c r="Z313" s="194"/>
      <c r="AA313" s="197"/>
      <c r="AB313" s="198" t="str">
        <f t="shared" si="35"/>
        <v>20196</v>
      </c>
      <c r="AC313" s="199">
        <f t="shared" si="31"/>
        <v>0</v>
      </c>
      <c r="AD313" s="200" t="str">
        <f t="shared" si="37"/>
        <v>20196</v>
      </c>
      <c r="AE313" s="199">
        <f t="shared" si="33"/>
        <v>0</v>
      </c>
      <c r="AF313" s="199">
        <f t="shared" si="32"/>
        <v>0</v>
      </c>
      <c r="AG313" s="199">
        <f t="shared" si="36"/>
        <v>0</v>
      </c>
      <c r="AH313" s="199">
        <f t="shared" si="34"/>
        <v>0</v>
      </c>
      <c r="AI313" s="201"/>
      <c r="AJ313" s="201"/>
      <c r="AK313" s="201"/>
      <c r="AL313" s="201"/>
      <c r="AM313" s="201"/>
      <c r="AN313" s="201"/>
      <c r="AO313" s="201" t="s">
        <v>50</v>
      </c>
      <c r="AP313" s="201" t="s">
        <v>1</v>
      </c>
    </row>
    <row r="314" spans="1:42">
      <c r="A314" s="193" t="s">
        <v>174</v>
      </c>
      <c r="B314" s="193" t="s">
        <v>50</v>
      </c>
      <c r="C314" s="193" t="s">
        <v>205</v>
      </c>
      <c r="D314" s="193" t="s">
        <v>637</v>
      </c>
      <c r="E314" s="193" t="s">
        <v>638</v>
      </c>
      <c r="F314" s="193"/>
      <c r="G314" s="193" t="s">
        <v>178</v>
      </c>
      <c r="H314" s="194">
        <v>43643.000011574077</v>
      </c>
      <c r="I314" s="194"/>
      <c r="J314" s="194">
        <v>43643.000011574077</v>
      </c>
      <c r="K314" s="194">
        <v>43643.000011574077</v>
      </c>
      <c r="L314" s="194"/>
      <c r="M314" s="193" t="s">
        <v>187</v>
      </c>
      <c r="N314" s="193" t="s">
        <v>637</v>
      </c>
      <c r="O314" s="195">
        <v>0</v>
      </c>
      <c r="P314" s="195"/>
      <c r="Q314" s="196"/>
      <c r="R314" s="193" t="s">
        <v>639</v>
      </c>
      <c r="S314" s="193"/>
      <c r="T314" s="193" t="s">
        <v>642</v>
      </c>
      <c r="U314" s="193" t="s">
        <v>182</v>
      </c>
      <c r="V314" s="193"/>
      <c r="W314" s="193"/>
      <c r="X314" s="193"/>
      <c r="Y314" s="194"/>
      <c r="Z314" s="194"/>
      <c r="AA314" s="197"/>
      <c r="AB314" s="198" t="str">
        <f t="shared" si="35"/>
        <v>20196</v>
      </c>
      <c r="AC314" s="199">
        <f t="shared" si="31"/>
        <v>0</v>
      </c>
      <c r="AD314" s="200" t="str">
        <f t="shared" si="37"/>
        <v>20196</v>
      </c>
      <c r="AE314" s="199">
        <f t="shared" si="33"/>
        <v>0</v>
      </c>
      <c r="AF314" s="199">
        <f t="shared" si="32"/>
        <v>0</v>
      </c>
      <c r="AG314" s="199">
        <f t="shared" si="36"/>
        <v>0</v>
      </c>
      <c r="AH314" s="199">
        <f t="shared" si="34"/>
        <v>0</v>
      </c>
      <c r="AI314" s="201"/>
      <c r="AJ314" s="201"/>
      <c r="AK314" s="201"/>
      <c r="AL314" s="201"/>
      <c r="AM314" s="201"/>
      <c r="AN314" s="201"/>
      <c r="AO314" s="201" t="s">
        <v>50</v>
      </c>
      <c r="AP314" s="201" t="s">
        <v>1</v>
      </c>
    </row>
    <row r="315" spans="1:42">
      <c r="A315" s="193" t="s">
        <v>174</v>
      </c>
      <c r="B315" s="193" t="s">
        <v>50</v>
      </c>
      <c r="C315" s="193" t="s">
        <v>205</v>
      </c>
      <c r="D315" s="193" t="s">
        <v>637</v>
      </c>
      <c r="E315" s="193" t="s">
        <v>638</v>
      </c>
      <c r="F315" s="193"/>
      <c r="G315" s="193" t="s">
        <v>178</v>
      </c>
      <c r="H315" s="194">
        <v>43643.000011574077</v>
      </c>
      <c r="I315" s="194"/>
      <c r="J315" s="194">
        <v>43643.000011574077</v>
      </c>
      <c r="K315" s="194">
        <v>43643.000011574077</v>
      </c>
      <c r="L315" s="194"/>
      <c r="M315" s="193" t="s">
        <v>187</v>
      </c>
      <c r="N315" s="193" t="s">
        <v>637</v>
      </c>
      <c r="O315" s="195">
        <v>0</v>
      </c>
      <c r="P315" s="195"/>
      <c r="Q315" s="196"/>
      <c r="R315" s="193" t="s">
        <v>639</v>
      </c>
      <c r="S315" s="193"/>
      <c r="T315" s="193" t="s">
        <v>643</v>
      </c>
      <c r="U315" s="193" t="s">
        <v>182</v>
      </c>
      <c r="V315" s="193"/>
      <c r="W315" s="193"/>
      <c r="X315" s="193"/>
      <c r="Y315" s="194"/>
      <c r="Z315" s="194"/>
      <c r="AA315" s="197"/>
      <c r="AB315" s="198" t="str">
        <f t="shared" si="35"/>
        <v>20196</v>
      </c>
      <c r="AC315" s="199">
        <f t="shared" si="31"/>
        <v>0</v>
      </c>
      <c r="AD315" s="200" t="str">
        <f t="shared" si="37"/>
        <v>20196</v>
      </c>
      <c r="AE315" s="199">
        <f t="shared" si="33"/>
        <v>0</v>
      </c>
      <c r="AF315" s="199">
        <f t="shared" si="32"/>
        <v>0</v>
      </c>
      <c r="AG315" s="199">
        <f t="shared" si="36"/>
        <v>0</v>
      </c>
      <c r="AH315" s="199">
        <f t="shared" si="34"/>
        <v>0</v>
      </c>
      <c r="AI315" s="201"/>
      <c r="AJ315" s="201"/>
      <c r="AK315" s="201"/>
      <c r="AL315" s="201"/>
      <c r="AM315" s="201"/>
      <c r="AN315" s="201"/>
      <c r="AO315" s="201" t="s">
        <v>50</v>
      </c>
      <c r="AP315" s="201" t="s">
        <v>1</v>
      </c>
    </row>
    <row r="316" spans="1:42">
      <c r="A316" s="193" t="s">
        <v>174</v>
      </c>
      <c r="B316" s="193" t="s">
        <v>50</v>
      </c>
      <c r="C316" s="193" t="s">
        <v>205</v>
      </c>
      <c r="D316" s="193" t="s">
        <v>637</v>
      </c>
      <c r="E316" s="193" t="s">
        <v>638</v>
      </c>
      <c r="F316" s="193"/>
      <c r="G316" s="193" t="s">
        <v>178</v>
      </c>
      <c r="H316" s="194">
        <v>43643.000011574077</v>
      </c>
      <c r="I316" s="194"/>
      <c r="J316" s="194">
        <v>43643.000011574077</v>
      </c>
      <c r="K316" s="194">
        <v>43643.000011574077</v>
      </c>
      <c r="L316" s="194"/>
      <c r="M316" s="193" t="s">
        <v>187</v>
      </c>
      <c r="N316" s="193" t="s">
        <v>637</v>
      </c>
      <c r="O316" s="195">
        <v>0</v>
      </c>
      <c r="P316" s="195"/>
      <c r="Q316" s="196"/>
      <c r="R316" s="193" t="s">
        <v>639</v>
      </c>
      <c r="S316" s="193"/>
      <c r="T316" s="193" t="s">
        <v>644</v>
      </c>
      <c r="U316" s="193" t="s">
        <v>182</v>
      </c>
      <c r="V316" s="193"/>
      <c r="W316" s="193"/>
      <c r="X316" s="193"/>
      <c r="Y316" s="194"/>
      <c r="Z316" s="194"/>
      <c r="AA316" s="197"/>
      <c r="AB316" s="198" t="str">
        <f t="shared" si="35"/>
        <v>20196</v>
      </c>
      <c r="AC316" s="199">
        <f t="shared" si="31"/>
        <v>0</v>
      </c>
      <c r="AD316" s="200" t="str">
        <f t="shared" si="37"/>
        <v>20196</v>
      </c>
      <c r="AE316" s="199">
        <f t="shared" si="33"/>
        <v>0</v>
      </c>
      <c r="AF316" s="199">
        <f t="shared" si="32"/>
        <v>0</v>
      </c>
      <c r="AG316" s="199">
        <f t="shared" si="36"/>
        <v>0</v>
      </c>
      <c r="AH316" s="199">
        <f t="shared" si="34"/>
        <v>0</v>
      </c>
      <c r="AI316" s="201"/>
      <c r="AJ316" s="201"/>
      <c r="AK316" s="201"/>
      <c r="AL316" s="201"/>
      <c r="AM316" s="201"/>
      <c r="AN316" s="201"/>
      <c r="AO316" s="201" t="s">
        <v>50</v>
      </c>
      <c r="AP316" s="201" t="s">
        <v>1</v>
      </c>
    </row>
    <row r="317" spans="1:42">
      <c r="A317" s="193" t="s">
        <v>174</v>
      </c>
      <c r="B317" s="193" t="s">
        <v>50</v>
      </c>
      <c r="C317" s="193" t="s">
        <v>205</v>
      </c>
      <c r="D317" s="193" t="s">
        <v>637</v>
      </c>
      <c r="E317" s="193" t="s">
        <v>638</v>
      </c>
      <c r="F317" s="193"/>
      <c r="G317" s="193" t="s">
        <v>178</v>
      </c>
      <c r="H317" s="194">
        <v>43643.000011574077</v>
      </c>
      <c r="I317" s="194"/>
      <c r="J317" s="194">
        <v>43643.000011574077</v>
      </c>
      <c r="K317" s="194">
        <v>43643.000011574077</v>
      </c>
      <c r="L317" s="194"/>
      <c r="M317" s="193" t="s">
        <v>187</v>
      </c>
      <c r="N317" s="193" t="s">
        <v>637</v>
      </c>
      <c r="O317" s="195">
        <v>0</v>
      </c>
      <c r="P317" s="195"/>
      <c r="Q317" s="196"/>
      <c r="R317" s="193" t="s">
        <v>639</v>
      </c>
      <c r="S317" s="193"/>
      <c r="T317" s="193" t="s">
        <v>645</v>
      </c>
      <c r="U317" s="193" t="s">
        <v>182</v>
      </c>
      <c r="V317" s="193"/>
      <c r="W317" s="193"/>
      <c r="X317" s="193"/>
      <c r="Y317" s="194"/>
      <c r="Z317" s="194"/>
      <c r="AA317" s="197"/>
      <c r="AB317" s="198" t="str">
        <f t="shared" si="35"/>
        <v>20196</v>
      </c>
      <c r="AC317" s="199">
        <f t="shared" si="31"/>
        <v>0</v>
      </c>
      <c r="AD317" s="200" t="str">
        <f t="shared" si="37"/>
        <v>20196</v>
      </c>
      <c r="AE317" s="199">
        <f t="shared" si="33"/>
        <v>0</v>
      </c>
      <c r="AF317" s="199">
        <f t="shared" si="32"/>
        <v>0</v>
      </c>
      <c r="AG317" s="199">
        <f t="shared" si="36"/>
        <v>0</v>
      </c>
      <c r="AH317" s="199">
        <f t="shared" si="34"/>
        <v>0</v>
      </c>
      <c r="AI317" s="201"/>
      <c r="AJ317" s="201"/>
      <c r="AK317" s="201"/>
      <c r="AL317" s="201"/>
      <c r="AM317" s="201"/>
      <c r="AN317" s="201"/>
      <c r="AO317" s="201" t="s">
        <v>50</v>
      </c>
      <c r="AP317" s="201" t="s">
        <v>1</v>
      </c>
    </row>
    <row r="318" spans="1:42">
      <c r="A318" s="193" t="s">
        <v>174</v>
      </c>
      <c r="B318" s="193" t="s">
        <v>50</v>
      </c>
      <c r="C318" s="193" t="s">
        <v>205</v>
      </c>
      <c r="D318" s="193" t="s">
        <v>637</v>
      </c>
      <c r="E318" s="193" t="s">
        <v>638</v>
      </c>
      <c r="F318" s="193"/>
      <c r="G318" s="193" t="s">
        <v>178</v>
      </c>
      <c r="H318" s="194">
        <v>43643.000011574077</v>
      </c>
      <c r="I318" s="194"/>
      <c r="J318" s="194">
        <v>43643.000011574077</v>
      </c>
      <c r="K318" s="194">
        <v>43643.000011574077</v>
      </c>
      <c r="L318" s="194"/>
      <c r="M318" s="193" t="s">
        <v>187</v>
      </c>
      <c r="N318" s="193" t="s">
        <v>637</v>
      </c>
      <c r="O318" s="195">
        <v>0</v>
      </c>
      <c r="P318" s="195"/>
      <c r="Q318" s="196"/>
      <c r="R318" s="193" t="s">
        <v>639</v>
      </c>
      <c r="S318" s="193"/>
      <c r="T318" s="193" t="s">
        <v>646</v>
      </c>
      <c r="U318" s="193" t="s">
        <v>182</v>
      </c>
      <c r="V318" s="193"/>
      <c r="W318" s="193"/>
      <c r="X318" s="193"/>
      <c r="Y318" s="194"/>
      <c r="Z318" s="194"/>
      <c r="AA318" s="197"/>
      <c r="AB318" s="198" t="str">
        <f t="shared" si="35"/>
        <v>20196</v>
      </c>
      <c r="AC318" s="199">
        <f t="shared" si="31"/>
        <v>0</v>
      </c>
      <c r="AD318" s="200" t="str">
        <f t="shared" si="37"/>
        <v>20196</v>
      </c>
      <c r="AE318" s="199">
        <f t="shared" si="33"/>
        <v>0</v>
      </c>
      <c r="AF318" s="199">
        <f t="shared" si="32"/>
        <v>0</v>
      </c>
      <c r="AG318" s="199">
        <f t="shared" si="36"/>
        <v>0</v>
      </c>
      <c r="AH318" s="199">
        <f t="shared" si="34"/>
        <v>0</v>
      </c>
      <c r="AI318" s="201"/>
      <c r="AJ318" s="201"/>
      <c r="AK318" s="201"/>
      <c r="AL318" s="201"/>
      <c r="AM318" s="201"/>
      <c r="AN318" s="201"/>
      <c r="AO318" s="201" t="s">
        <v>50</v>
      </c>
      <c r="AP318" s="201" t="s">
        <v>1</v>
      </c>
    </row>
    <row r="319" spans="1:42">
      <c r="A319" s="193" t="s">
        <v>174</v>
      </c>
      <c r="B319" s="193" t="s">
        <v>50</v>
      </c>
      <c r="C319" s="193" t="s">
        <v>205</v>
      </c>
      <c r="D319" s="193" t="s">
        <v>637</v>
      </c>
      <c r="E319" s="193" t="s">
        <v>638</v>
      </c>
      <c r="F319" s="193"/>
      <c r="G319" s="193" t="s">
        <v>178</v>
      </c>
      <c r="H319" s="194">
        <v>43643.000011574077</v>
      </c>
      <c r="I319" s="194"/>
      <c r="J319" s="194">
        <v>43643.000011574077</v>
      </c>
      <c r="K319" s="194">
        <v>43643.000011574077</v>
      </c>
      <c r="L319" s="194"/>
      <c r="M319" s="193" t="s">
        <v>187</v>
      </c>
      <c r="N319" s="193" t="s">
        <v>637</v>
      </c>
      <c r="O319" s="195">
        <v>0</v>
      </c>
      <c r="P319" s="195"/>
      <c r="Q319" s="196"/>
      <c r="R319" s="193" t="s">
        <v>639</v>
      </c>
      <c r="S319" s="193"/>
      <c r="T319" s="193" t="s">
        <v>647</v>
      </c>
      <c r="U319" s="193" t="s">
        <v>182</v>
      </c>
      <c r="V319" s="193"/>
      <c r="W319" s="193"/>
      <c r="X319" s="193"/>
      <c r="Y319" s="194"/>
      <c r="Z319" s="194"/>
      <c r="AA319" s="197"/>
      <c r="AB319" s="198" t="str">
        <f t="shared" si="35"/>
        <v>20196</v>
      </c>
      <c r="AC319" s="199">
        <f t="shared" si="31"/>
        <v>0</v>
      </c>
      <c r="AD319" s="200" t="str">
        <f t="shared" si="37"/>
        <v>20196</v>
      </c>
      <c r="AE319" s="199">
        <f t="shared" si="33"/>
        <v>0</v>
      </c>
      <c r="AF319" s="199">
        <f t="shared" si="32"/>
        <v>0</v>
      </c>
      <c r="AG319" s="199">
        <f t="shared" si="36"/>
        <v>0</v>
      </c>
      <c r="AH319" s="199">
        <f t="shared" si="34"/>
        <v>0</v>
      </c>
      <c r="AI319" s="201"/>
      <c r="AJ319" s="201"/>
      <c r="AK319" s="201"/>
      <c r="AL319" s="201"/>
      <c r="AM319" s="201"/>
      <c r="AN319" s="201"/>
      <c r="AO319" s="201" t="s">
        <v>50</v>
      </c>
      <c r="AP319" s="201" t="s">
        <v>1</v>
      </c>
    </row>
    <row r="320" spans="1:42">
      <c r="A320" s="193" t="s">
        <v>174</v>
      </c>
      <c r="B320" s="193" t="s">
        <v>50</v>
      </c>
      <c r="C320" s="193" t="s">
        <v>205</v>
      </c>
      <c r="D320" s="193" t="s">
        <v>637</v>
      </c>
      <c r="E320" s="193" t="s">
        <v>638</v>
      </c>
      <c r="F320" s="193"/>
      <c r="G320" s="193" t="s">
        <v>178</v>
      </c>
      <c r="H320" s="194">
        <v>43643.000011574077</v>
      </c>
      <c r="I320" s="194"/>
      <c r="J320" s="194">
        <v>43643.000011574077</v>
      </c>
      <c r="K320" s="194">
        <v>43643.000011574077</v>
      </c>
      <c r="L320" s="194"/>
      <c r="M320" s="193" t="s">
        <v>187</v>
      </c>
      <c r="N320" s="193" t="s">
        <v>637</v>
      </c>
      <c r="O320" s="195">
        <v>0</v>
      </c>
      <c r="P320" s="195"/>
      <c r="Q320" s="196"/>
      <c r="R320" s="193" t="s">
        <v>639</v>
      </c>
      <c r="S320" s="193"/>
      <c r="T320" s="193" t="s">
        <v>648</v>
      </c>
      <c r="U320" s="193" t="s">
        <v>182</v>
      </c>
      <c r="V320" s="193"/>
      <c r="W320" s="193"/>
      <c r="X320" s="193"/>
      <c r="Y320" s="194"/>
      <c r="Z320" s="194"/>
      <c r="AA320" s="197"/>
      <c r="AB320" s="198" t="str">
        <f t="shared" si="35"/>
        <v>20196</v>
      </c>
      <c r="AC320" s="199">
        <f t="shared" si="31"/>
        <v>0</v>
      </c>
      <c r="AD320" s="200" t="str">
        <f t="shared" si="37"/>
        <v>20196</v>
      </c>
      <c r="AE320" s="199">
        <f t="shared" si="33"/>
        <v>0</v>
      </c>
      <c r="AF320" s="199">
        <f t="shared" si="32"/>
        <v>0</v>
      </c>
      <c r="AG320" s="199">
        <f t="shared" si="36"/>
        <v>0</v>
      </c>
      <c r="AH320" s="199">
        <f t="shared" si="34"/>
        <v>0</v>
      </c>
      <c r="AI320" s="201"/>
      <c r="AJ320" s="201"/>
      <c r="AK320" s="201"/>
      <c r="AL320" s="201"/>
      <c r="AM320" s="201"/>
      <c r="AN320" s="201"/>
      <c r="AO320" s="201" t="s">
        <v>50</v>
      </c>
      <c r="AP320" s="201" t="s">
        <v>1</v>
      </c>
    </row>
    <row r="321" spans="1:42">
      <c r="A321" s="193" t="s">
        <v>174</v>
      </c>
      <c r="B321" s="193" t="s">
        <v>50</v>
      </c>
      <c r="C321" s="193" t="s">
        <v>205</v>
      </c>
      <c r="D321" s="193" t="s">
        <v>637</v>
      </c>
      <c r="E321" s="193" t="s">
        <v>638</v>
      </c>
      <c r="F321" s="193"/>
      <c r="G321" s="193" t="s">
        <v>178</v>
      </c>
      <c r="H321" s="194">
        <v>43643.000011574077</v>
      </c>
      <c r="I321" s="194"/>
      <c r="J321" s="194">
        <v>43643.000011574077</v>
      </c>
      <c r="K321" s="194">
        <v>43643.000011574077</v>
      </c>
      <c r="L321" s="194"/>
      <c r="M321" s="193" t="s">
        <v>187</v>
      </c>
      <c r="N321" s="193" t="s">
        <v>637</v>
      </c>
      <c r="O321" s="195">
        <v>0</v>
      </c>
      <c r="P321" s="195"/>
      <c r="Q321" s="196"/>
      <c r="R321" s="193" t="s">
        <v>639</v>
      </c>
      <c r="S321" s="193"/>
      <c r="T321" s="193" t="s">
        <v>649</v>
      </c>
      <c r="U321" s="193" t="s">
        <v>182</v>
      </c>
      <c r="V321" s="193"/>
      <c r="W321" s="193"/>
      <c r="X321" s="193"/>
      <c r="Y321" s="194"/>
      <c r="Z321" s="194"/>
      <c r="AA321" s="197"/>
      <c r="AB321" s="198" t="str">
        <f t="shared" si="35"/>
        <v>20196</v>
      </c>
      <c r="AC321" s="199">
        <f t="shared" si="31"/>
        <v>0</v>
      </c>
      <c r="AD321" s="200" t="str">
        <f t="shared" si="37"/>
        <v>20196</v>
      </c>
      <c r="AE321" s="199">
        <f t="shared" si="33"/>
        <v>0</v>
      </c>
      <c r="AF321" s="199">
        <f t="shared" si="32"/>
        <v>0</v>
      </c>
      <c r="AG321" s="199">
        <f t="shared" si="36"/>
        <v>0</v>
      </c>
      <c r="AH321" s="199">
        <f t="shared" si="34"/>
        <v>0</v>
      </c>
      <c r="AI321" s="201"/>
      <c r="AJ321" s="201"/>
      <c r="AK321" s="201"/>
      <c r="AL321" s="201"/>
      <c r="AM321" s="201"/>
      <c r="AN321" s="201"/>
      <c r="AO321" s="201" t="s">
        <v>50</v>
      </c>
      <c r="AP321" s="201" t="s">
        <v>1</v>
      </c>
    </row>
    <row r="322" spans="1:42">
      <c r="A322" s="193" t="s">
        <v>174</v>
      </c>
      <c r="B322" s="193" t="s">
        <v>50</v>
      </c>
      <c r="C322" s="193" t="s">
        <v>205</v>
      </c>
      <c r="D322" s="193" t="s">
        <v>637</v>
      </c>
      <c r="E322" s="193" t="s">
        <v>638</v>
      </c>
      <c r="F322" s="193"/>
      <c r="G322" s="193" t="s">
        <v>178</v>
      </c>
      <c r="H322" s="194">
        <v>43643.000011574077</v>
      </c>
      <c r="I322" s="194"/>
      <c r="J322" s="194">
        <v>43643.000011574077</v>
      </c>
      <c r="K322" s="194">
        <v>43643.000011574077</v>
      </c>
      <c r="L322" s="194"/>
      <c r="M322" s="193" t="s">
        <v>187</v>
      </c>
      <c r="N322" s="193" t="s">
        <v>637</v>
      </c>
      <c r="O322" s="195">
        <v>0</v>
      </c>
      <c r="P322" s="195"/>
      <c r="Q322" s="196"/>
      <c r="R322" s="193" t="s">
        <v>639</v>
      </c>
      <c r="S322" s="193"/>
      <c r="T322" s="193" t="s">
        <v>650</v>
      </c>
      <c r="U322" s="193" t="s">
        <v>182</v>
      </c>
      <c r="V322" s="193"/>
      <c r="W322" s="193"/>
      <c r="X322" s="193"/>
      <c r="Y322" s="194"/>
      <c r="Z322" s="194"/>
      <c r="AA322" s="197"/>
      <c r="AB322" s="198" t="str">
        <f t="shared" si="35"/>
        <v>20196</v>
      </c>
      <c r="AC322" s="199">
        <f t="shared" ref="AC322:AC385" si="38">IFERROR(IF(IF(AND(K322&lt;1,L322&gt;0),CONCATENATE(YEAR(L322),MONTH(L322)),CONCATENATE(YEAR(I322),MONTH(I322)))="19001",0,IF(AND(K322&lt;1,L322&gt;0),CONCATENATE(YEAR(L322),MONTH(L322)),CONCATENATE(YEAR(I322),MONTH(I322)))),0)</f>
        <v>0</v>
      </c>
      <c r="AD322" s="200" t="str">
        <f t="shared" si="37"/>
        <v>20196</v>
      </c>
      <c r="AE322" s="199">
        <f t="shared" si="33"/>
        <v>0</v>
      </c>
      <c r="AF322" s="199">
        <f t="shared" ref="AF322:AF385" si="39">+IFERROR(IF(Z322&gt;0,CONCATENATE(YEAR(Z322),MONTH(Z322)),0),0)</f>
        <v>0</v>
      </c>
      <c r="AG322" s="199">
        <f t="shared" si="36"/>
        <v>0</v>
      </c>
      <c r="AH322" s="199">
        <f t="shared" si="34"/>
        <v>0</v>
      </c>
      <c r="AI322" s="201"/>
      <c r="AJ322" s="201"/>
      <c r="AK322" s="201"/>
      <c r="AL322" s="201"/>
      <c r="AM322" s="201"/>
      <c r="AN322" s="201"/>
      <c r="AO322" s="201" t="s">
        <v>50</v>
      </c>
      <c r="AP322" s="201" t="s">
        <v>1</v>
      </c>
    </row>
    <row r="323" spans="1:42">
      <c r="A323" s="193" t="s">
        <v>174</v>
      </c>
      <c r="B323" s="193" t="s">
        <v>61</v>
      </c>
      <c r="C323" s="193" t="s">
        <v>450</v>
      </c>
      <c r="D323" s="193" t="s">
        <v>637</v>
      </c>
      <c r="E323" s="193" t="s">
        <v>651</v>
      </c>
      <c r="F323" s="193"/>
      <c r="G323" s="193" t="s">
        <v>178</v>
      </c>
      <c r="H323" s="194">
        <v>43643.000011574077</v>
      </c>
      <c r="I323" s="194"/>
      <c r="J323" s="194">
        <v>43643.000011574077</v>
      </c>
      <c r="K323" s="194">
        <v>43643.000011574077</v>
      </c>
      <c r="L323" s="194"/>
      <c r="M323" s="193" t="s">
        <v>179</v>
      </c>
      <c r="N323" s="193"/>
      <c r="O323" s="195">
        <v>0</v>
      </c>
      <c r="P323" s="195"/>
      <c r="Q323" s="196"/>
      <c r="R323" s="193" t="s">
        <v>639</v>
      </c>
      <c r="S323" s="193"/>
      <c r="T323" s="193" t="s">
        <v>652</v>
      </c>
      <c r="U323" s="193" t="s">
        <v>182</v>
      </c>
      <c r="V323" s="193"/>
      <c r="W323" s="193"/>
      <c r="X323" s="193"/>
      <c r="Y323" s="194"/>
      <c r="Z323" s="194"/>
      <c r="AA323" s="197"/>
      <c r="AB323" s="198" t="str">
        <f t="shared" si="35"/>
        <v>20196</v>
      </c>
      <c r="AC323" s="199">
        <f t="shared" si="38"/>
        <v>0</v>
      </c>
      <c r="AD323" s="200" t="str">
        <f t="shared" si="37"/>
        <v>20196</v>
      </c>
      <c r="AE323" s="199">
        <f t="shared" ref="AE323:AE386" si="40">+IFERROR(IF(A323="4-MIGRADO",0,IF(OR(K323=0,ISTEXT(K323),CONCATENATE(YEAR(L323),MONTH(L323))="19001"),0,CONCATENATE(YEAR(L323),MONTH(L323)))),0)</f>
        <v>0</v>
      </c>
      <c r="AF323" s="199">
        <f t="shared" si="39"/>
        <v>0</v>
      </c>
      <c r="AG323" s="199">
        <f t="shared" si="36"/>
        <v>0</v>
      </c>
      <c r="AH323" s="199">
        <f t="shared" ref="AH323:AH386" si="41">+IF(AND(A323&lt;&gt;"4-MIGRADO",V323="1"),CONCATENATE(YEAR(H323),MONTH(H323)),0)</f>
        <v>0</v>
      </c>
      <c r="AI323" s="201"/>
      <c r="AJ323" s="201"/>
      <c r="AK323" s="201"/>
      <c r="AL323" s="201"/>
      <c r="AM323" s="201"/>
      <c r="AN323" s="201"/>
      <c r="AO323" s="201" t="s">
        <v>61</v>
      </c>
      <c r="AP323" s="201" t="s">
        <v>88</v>
      </c>
    </row>
    <row r="324" spans="1:42">
      <c r="A324" s="193" t="s">
        <v>174</v>
      </c>
      <c r="B324" s="193" t="s">
        <v>54</v>
      </c>
      <c r="C324" s="193" t="s">
        <v>175</v>
      </c>
      <c r="D324" s="193" t="s">
        <v>637</v>
      </c>
      <c r="E324" s="193" t="s">
        <v>651</v>
      </c>
      <c r="F324" s="193"/>
      <c r="G324" s="193" t="s">
        <v>178</v>
      </c>
      <c r="H324" s="194">
        <v>43643.000011574077</v>
      </c>
      <c r="I324" s="194"/>
      <c r="J324" s="194">
        <v>43643.000011574077</v>
      </c>
      <c r="K324" s="194">
        <v>43643.000011574077</v>
      </c>
      <c r="L324" s="194"/>
      <c r="M324" s="193" t="s">
        <v>179</v>
      </c>
      <c r="N324" s="193"/>
      <c r="O324" s="195">
        <v>0</v>
      </c>
      <c r="P324" s="195"/>
      <c r="Q324" s="196"/>
      <c r="R324" s="193" t="s">
        <v>639</v>
      </c>
      <c r="S324" s="193"/>
      <c r="T324" s="193" t="s">
        <v>653</v>
      </c>
      <c r="U324" s="193" t="s">
        <v>182</v>
      </c>
      <c r="V324" s="193"/>
      <c r="W324" s="193"/>
      <c r="X324" s="193"/>
      <c r="Y324" s="194"/>
      <c r="Z324" s="194"/>
      <c r="AA324" s="197"/>
      <c r="AB324" s="198" t="str">
        <f t="shared" si="35"/>
        <v>20196</v>
      </c>
      <c r="AC324" s="199">
        <f t="shared" si="38"/>
        <v>0</v>
      </c>
      <c r="AD324" s="200" t="str">
        <f t="shared" si="37"/>
        <v>20196</v>
      </c>
      <c r="AE324" s="199">
        <f t="shared" si="40"/>
        <v>0</v>
      </c>
      <c r="AF324" s="199">
        <f t="shared" si="39"/>
        <v>0</v>
      </c>
      <c r="AG324" s="199">
        <f t="shared" si="36"/>
        <v>0</v>
      </c>
      <c r="AH324" s="199">
        <f t="shared" si="41"/>
        <v>0</v>
      </c>
      <c r="AI324" s="201"/>
      <c r="AJ324" s="201"/>
      <c r="AK324" s="201"/>
      <c r="AL324" s="201"/>
      <c r="AM324" s="201"/>
      <c r="AN324" s="201"/>
      <c r="AO324" s="201" t="s">
        <v>54</v>
      </c>
      <c r="AP324" s="201" t="s">
        <v>88</v>
      </c>
    </row>
    <row r="325" spans="1:42">
      <c r="A325" s="193" t="s">
        <v>174</v>
      </c>
      <c r="B325" s="193" t="s">
        <v>61</v>
      </c>
      <c r="C325" s="193" t="s">
        <v>450</v>
      </c>
      <c r="D325" s="193" t="s">
        <v>654</v>
      </c>
      <c r="E325" s="193" t="s">
        <v>655</v>
      </c>
      <c r="F325" s="193"/>
      <c r="G325" s="193" t="s">
        <v>178</v>
      </c>
      <c r="H325" s="194">
        <v>43651.000011574077</v>
      </c>
      <c r="I325" s="194"/>
      <c r="J325" s="194">
        <v>43651.000011574077</v>
      </c>
      <c r="K325" s="194">
        <v>43651.000011574077</v>
      </c>
      <c r="L325" s="194"/>
      <c r="M325" s="193" t="s">
        <v>179</v>
      </c>
      <c r="N325" s="193"/>
      <c r="O325" s="195">
        <v>0</v>
      </c>
      <c r="P325" s="195"/>
      <c r="Q325" s="196"/>
      <c r="R325" s="193" t="s">
        <v>656</v>
      </c>
      <c r="S325" s="193"/>
      <c r="T325" s="193" t="s">
        <v>657</v>
      </c>
      <c r="U325" s="193" t="s">
        <v>182</v>
      </c>
      <c r="V325" s="193"/>
      <c r="W325" s="193"/>
      <c r="X325" s="193"/>
      <c r="Y325" s="194"/>
      <c r="Z325" s="194"/>
      <c r="AA325" s="197"/>
      <c r="AB325" s="198" t="str">
        <f t="shared" si="35"/>
        <v>20197</v>
      </c>
      <c r="AC325" s="199">
        <f t="shared" si="38"/>
        <v>0</v>
      </c>
      <c r="AD325" s="200" t="str">
        <f t="shared" si="37"/>
        <v>20197</v>
      </c>
      <c r="AE325" s="199">
        <f t="shared" si="40"/>
        <v>0</v>
      </c>
      <c r="AF325" s="199">
        <f t="shared" si="39"/>
        <v>0</v>
      </c>
      <c r="AG325" s="199">
        <f t="shared" si="36"/>
        <v>0</v>
      </c>
      <c r="AH325" s="199">
        <f t="shared" si="41"/>
        <v>0</v>
      </c>
      <c r="AI325" s="201"/>
      <c r="AJ325" s="201"/>
      <c r="AK325" s="201"/>
      <c r="AL325" s="201"/>
      <c r="AM325" s="201"/>
      <c r="AN325" s="201"/>
      <c r="AO325" s="201" t="s">
        <v>61</v>
      </c>
      <c r="AP325" s="201" t="s">
        <v>88</v>
      </c>
    </row>
    <row r="326" spans="1:42">
      <c r="A326" s="193" t="s">
        <v>174</v>
      </c>
      <c r="B326" s="193" t="s">
        <v>54</v>
      </c>
      <c r="C326" s="193" t="s">
        <v>175</v>
      </c>
      <c r="D326" s="193" t="s">
        <v>654</v>
      </c>
      <c r="E326" s="193" t="s">
        <v>655</v>
      </c>
      <c r="F326" s="193"/>
      <c r="G326" s="193" t="s">
        <v>178</v>
      </c>
      <c r="H326" s="194">
        <v>43651.000011574077</v>
      </c>
      <c r="I326" s="194"/>
      <c r="J326" s="194">
        <v>43651.000011574077</v>
      </c>
      <c r="K326" s="194">
        <v>43651.000011574077</v>
      </c>
      <c r="L326" s="194"/>
      <c r="M326" s="193" t="s">
        <v>179</v>
      </c>
      <c r="N326" s="193"/>
      <c r="O326" s="195">
        <v>0</v>
      </c>
      <c r="P326" s="195"/>
      <c r="Q326" s="196"/>
      <c r="R326" s="193" t="s">
        <v>656</v>
      </c>
      <c r="S326" s="193"/>
      <c r="T326" s="193" t="s">
        <v>658</v>
      </c>
      <c r="U326" s="193" t="s">
        <v>182</v>
      </c>
      <c r="V326" s="193"/>
      <c r="W326" s="193"/>
      <c r="X326" s="193"/>
      <c r="Y326" s="194"/>
      <c r="Z326" s="194"/>
      <c r="AA326" s="197"/>
      <c r="AB326" s="198" t="str">
        <f t="shared" si="35"/>
        <v>20197</v>
      </c>
      <c r="AC326" s="199">
        <f t="shared" si="38"/>
        <v>0</v>
      </c>
      <c r="AD326" s="200" t="str">
        <f t="shared" si="37"/>
        <v>20197</v>
      </c>
      <c r="AE326" s="199">
        <f t="shared" si="40"/>
        <v>0</v>
      </c>
      <c r="AF326" s="199">
        <f t="shared" si="39"/>
        <v>0</v>
      </c>
      <c r="AG326" s="199">
        <f t="shared" si="36"/>
        <v>0</v>
      </c>
      <c r="AH326" s="199">
        <f t="shared" si="41"/>
        <v>0</v>
      </c>
      <c r="AI326" s="201"/>
      <c r="AJ326" s="201"/>
      <c r="AK326" s="201"/>
      <c r="AL326" s="201"/>
      <c r="AM326" s="201"/>
      <c r="AN326" s="201"/>
      <c r="AO326" s="201" t="s">
        <v>54</v>
      </c>
      <c r="AP326" s="201" t="s">
        <v>88</v>
      </c>
    </row>
    <row r="327" spans="1:42">
      <c r="A327" s="193" t="s">
        <v>174</v>
      </c>
      <c r="B327" s="193" t="s">
        <v>61</v>
      </c>
      <c r="C327" s="193" t="s">
        <v>450</v>
      </c>
      <c r="D327" s="193" t="s">
        <v>659</v>
      </c>
      <c r="E327" s="193" t="s">
        <v>660</v>
      </c>
      <c r="F327" s="193"/>
      <c r="G327" s="193" t="s">
        <v>178</v>
      </c>
      <c r="H327" s="194">
        <v>43657.000011574077</v>
      </c>
      <c r="I327" s="194"/>
      <c r="J327" s="194">
        <v>43657.000011574077</v>
      </c>
      <c r="K327" s="194">
        <v>43657.000011574077</v>
      </c>
      <c r="L327" s="194"/>
      <c r="M327" s="193" t="s">
        <v>179</v>
      </c>
      <c r="N327" s="193"/>
      <c r="O327" s="195">
        <v>0</v>
      </c>
      <c r="P327" s="195"/>
      <c r="Q327" s="196"/>
      <c r="R327" s="193" t="s">
        <v>661</v>
      </c>
      <c r="S327" s="193"/>
      <c r="T327" s="193" t="s">
        <v>662</v>
      </c>
      <c r="U327" s="193" t="s">
        <v>182</v>
      </c>
      <c r="V327" s="193"/>
      <c r="W327" s="193"/>
      <c r="X327" s="193"/>
      <c r="Y327" s="194"/>
      <c r="Z327" s="194"/>
      <c r="AA327" s="197"/>
      <c r="AB327" s="198" t="str">
        <f t="shared" si="35"/>
        <v>20197</v>
      </c>
      <c r="AC327" s="199">
        <f t="shared" si="38"/>
        <v>0</v>
      </c>
      <c r="AD327" s="200" t="str">
        <f t="shared" si="37"/>
        <v>20197</v>
      </c>
      <c r="AE327" s="199">
        <f t="shared" si="40"/>
        <v>0</v>
      </c>
      <c r="AF327" s="199">
        <f t="shared" si="39"/>
        <v>0</v>
      </c>
      <c r="AG327" s="199">
        <f t="shared" si="36"/>
        <v>0</v>
      </c>
      <c r="AH327" s="199">
        <f t="shared" si="41"/>
        <v>0</v>
      </c>
      <c r="AI327" s="201"/>
      <c r="AJ327" s="201"/>
      <c r="AK327" s="201"/>
      <c r="AL327" s="201"/>
      <c r="AM327" s="201"/>
      <c r="AN327" s="201"/>
      <c r="AO327" s="201" t="s">
        <v>61</v>
      </c>
      <c r="AP327" s="201" t="s">
        <v>88</v>
      </c>
    </row>
    <row r="328" spans="1:42">
      <c r="A328" s="193" t="s">
        <v>174</v>
      </c>
      <c r="B328" s="193" t="s">
        <v>50</v>
      </c>
      <c r="C328" s="193" t="s">
        <v>205</v>
      </c>
      <c r="D328" s="193" t="s">
        <v>210</v>
      </c>
      <c r="E328" s="193" t="s">
        <v>211</v>
      </c>
      <c r="F328" s="193"/>
      <c r="G328" s="193" t="s">
        <v>178</v>
      </c>
      <c r="H328" s="194">
        <v>43689.000011574077</v>
      </c>
      <c r="I328" s="194"/>
      <c r="J328" s="194"/>
      <c r="K328" s="194"/>
      <c r="L328" s="194"/>
      <c r="M328" s="193" t="s">
        <v>179</v>
      </c>
      <c r="N328" s="193"/>
      <c r="O328" s="195">
        <v>12</v>
      </c>
      <c r="P328" s="195"/>
      <c r="Q328" s="196"/>
      <c r="R328" s="193" t="s">
        <v>212</v>
      </c>
      <c r="S328" s="193"/>
      <c r="T328" s="193" t="s">
        <v>663</v>
      </c>
      <c r="U328" s="193" t="s">
        <v>664</v>
      </c>
      <c r="V328" s="193"/>
      <c r="W328" s="193"/>
      <c r="X328" s="193"/>
      <c r="Y328" s="194"/>
      <c r="Z328" s="194"/>
      <c r="AA328" s="197"/>
      <c r="AB328" s="198" t="str">
        <f t="shared" si="35"/>
        <v>20198</v>
      </c>
      <c r="AC328" s="199">
        <f t="shared" si="38"/>
        <v>0</v>
      </c>
      <c r="AD328" s="200">
        <f t="shared" si="37"/>
        <v>0</v>
      </c>
      <c r="AE328" s="199">
        <f t="shared" si="40"/>
        <v>0</v>
      </c>
      <c r="AF328" s="199">
        <f t="shared" si="39"/>
        <v>0</v>
      </c>
      <c r="AG328" s="199">
        <f t="shared" si="36"/>
        <v>0</v>
      </c>
      <c r="AH328" s="199">
        <f t="shared" si="41"/>
        <v>0</v>
      </c>
      <c r="AI328" s="201"/>
      <c r="AJ328" s="201"/>
      <c r="AK328" s="201"/>
      <c r="AL328" s="201"/>
      <c r="AM328" s="201"/>
      <c r="AN328" s="201"/>
      <c r="AO328" s="201" t="s">
        <v>50</v>
      </c>
      <c r="AP328" s="201" t="s">
        <v>1</v>
      </c>
    </row>
    <row r="329" spans="1:42">
      <c r="A329" s="193" t="s">
        <v>174</v>
      </c>
      <c r="B329" s="193" t="s">
        <v>51</v>
      </c>
      <c r="C329" s="193" t="s">
        <v>665</v>
      </c>
      <c r="D329" s="193" t="s">
        <v>43</v>
      </c>
      <c r="E329" s="193" t="s">
        <v>666</v>
      </c>
      <c r="F329" s="193"/>
      <c r="G329" s="193" t="s">
        <v>178</v>
      </c>
      <c r="H329" s="194">
        <v>43716.000011574077</v>
      </c>
      <c r="I329" s="194">
        <v>43727.456504629627</v>
      </c>
      <c r="J329" s="194"/>
      <c r="K329" s="194"/>
      <c r="L329" s="194"/>
      <c r="M329" s="193" t="s">
        <v>179</v>
      </c>
      <c r="N329" s="193"/>
      <c r="O329" s="195">
        <v>35</v>
      </c>
      <c r="P329" s="195"/>
      <c r="Q329" s="196"/>
      <c r="R329" s="193" t="s">
        <v>218</v>
      </c>
      <c r="S329" s="193"/>
      <c r="T329" s="193" t="s">
        <v>667</v>
      </c>
      <c r="U329" s="193" t="s">
        <v>324</v>
      </c>
      <c r="V329" s="193"/>
      <c r="W329" s="193"/>
      <c r="X329" s="193"/>
      <c r="Y329" s="194"/>
      <c r="Z329" s="194"/>
      <c r="AA329" s="197"/>
      <c r="AB329" s="198" t="str">
        <f t="shared" si="35"/>
        <v>20199</v>
      </c>
      <c r="AC329" s="199" t="str">
        <f t="shared" si="38"/>
        <v>20199</v>
      </c>
      <c r="AD329" s="200">
        <f t="shared" si="37"/>
        <v>0</v>
      </c>
      <c r="AE329" s="199">
        <f t="shared" si="40"/>
        <v>0</v>
      </c>
      <c r="AF329" s="199">
        <f t="shared" si="39"/>
        <v>0</v>
      </c>
      <c r="AG329" s="199">
        <f t="shared" si="36"/>
        <v>0</v>
      </c>
      <c r="AH329" s="199">
        <f t="shared" si="41"/>
        <v>0</v>
      </c>
      <c r="AI329" s="201"/>
      <c r="AJ329" s="201"/>
      <c r="AK329" s="201"/>
      <c r="AL329" s="201"/>
      <c r="AM329" s="201"/>
      <c r="AN329" s="201"/>
      <c r="AO329" s="201" t="s">
        <v>51</v>
      </c>
      <c r="AP329" s="201" t="s">
        <v>66</v>
      </c>
    </row>
    <row r="330" spans="1:42">
      <c r="A330" s="193" t="s">
        <v>174</v>
      </c>
      <c r="B330" s="193" t="s">
        <v>54</v>
      </c>
      <c r="C330" s="193" t="s">
        <v>175</v>
      </c>
      <c r="D330" s="193" t="s">
        <v>668</v>
      </c>
      <c r="E330" s="193" t="s">
        <v>669</v>
      </c>
      <c r="F330" s="193"/>
      <c r="G330" s="193" t="s">
        <v>197</v>
      </c>
      <c r="H330" s="194">
        <v>43746.000011574077</v>
      </c>
      <c r="I330" s="194"/>
      <c r="J330" s="194"/>
      <c r="K330" s="194"/>
      <c r="L330" s="194">
        <v>43766.649143518523</v>
      </c>
      <c r="M330" s="193" t="s">
        <v>179</v>
      </c>
      <c r="N330" s="193" t="s">
        <v>230</v>
      </c>
      <c r="O330" s="195">
        <v>3</v>
      </c>
      <c r="P330" s="195"/>
      <c r="Q330" s="196"/>
      <c r="R330" s="193" t="s">
        <v>670</v>
      </c>
      <c r="S330" s="193"/>
      <c r="T330" s="193" t="s">
        <v>671</v>
      </c>
      <c r="U330" s="193" t="s">
        <v>195</v>
      </c>
      <c r="V330" s="193"/>
      <c r="W330" s="193"/>
      <c r="X330" s="193"/>
      <c r="Y330" s="194"/>
      <c r="Z330" s="194"/>
      <c r="AA330" s="197"/>
      <c r="AB330" s="198" t="str">
        <f t="shared" si="35"/>
        <v>201910</v>
      </c>
      <c r="AC330" s="199" t="str">
        <f t="shared" si="38"/>
        <v>201910</v>
      </c>
      <c r="AD330" s="200">
        <f t="shared" si="37"/>
        <v>0</v>
      </c>
      <c r="AE330" s="199">
        <f t="shared" si="40"/>
        <v>0</v>
      </c>
      <c r="AF330" s="199">
        <f t="shared" si="39"/>
        <v>0</v>
      </c>
      <c r="AG330" s="199">
        <f t="shared" si="36"/>
        <v>0</v>
      </c>
      <c r="AH330" s="199">
        <f t="shared" si="41"/>
        <v>0</v>
      </c>
      <c r="AI330" s="201"/>
      <c r="AJ330" s="201"/>
      <c r="AK330" s="201"/>
      <c r="AL330" s="201"/>
      <c r="AM330" s="201"/>
      <c r="AN330" s="201"/>
      <c r="AO330" s="201" t="s">
        <v>54</v>
      </c>
      <c r="AP330" s="201" t="s">
        <v>88</v>
      </c>
    </row>
    <row r="331" spans="1:42">
      <c r="A331" s="193" t="s">
        <v>174</v>
      </c>
      <c r="B331" s="193" t="s">
        <v>50</v>
      </c>
      <c r="C331" s="193" t="s">
        <v>205</v>
      </c>
      <c r="D331" s="193" t="s">
        <v>672</v>
      </c>
      <c r="E331" s="193" t="s">
        <v>673</v>
      </c>
      <c r="F331" s="193"/>
      <c r="G331" s="193" t="s">
        <v>197</v>
      </c>
      <c r="H331" s="194">
        <v>43748.000011574077</v>
      </c>
      <c r="I331" s="194"/>
      <c r="J331" s="194">
        <v>43754.000011574077</v>
      </c>
      <c r="K331" s="194">
        <v>43754.000011574077</v>
      </c>
      <c r="L331" s="194">
        <v>43776.701215277782</v>
      </c>
      <c r="M331" s="193" t="s">
        <v>179</v>
      </c>
      <c r="N331" s="193"/>
      <c r="O331" s="195">
        <v>12</v>
      </c>
      <c r="P331" s="195"/>
      <c r="Q331" s="196"/>
      <c r="R331" s="193" t="s">
        <v>674</v>
      </c>
      <c r="S331" s="193"/>
      <c r="T331" s="193" t="s">
        <v>675</v>
      </c>
      <c r="U331" s="193" t="s">
        <v>195</v>
      </c>
      <c r="V331" s="193"/>
      <c r="W331" s="193"/>
      <c r="X331" s="193"/>
      <c r="Y331" s="194"/>
      <c r="Z331" s="194"/>
      <c r="AA331" s="197"/>
      <c r="AB331" s="198" t="str">
        <f t="shared" si="35"/>
        <v>201910</v>
      </c>
      <c r="AC331" s="199">
        <f t="shared" si="38"/>
        <v>0</v>
      </c>
      <c r="AD331" s="200" t="str">
        <f t="shared" si="37"/>
        <v>201910</v>
      </c>
      <c r="AE331" s="199" t="str">
        <f t="shared" si="40"/>
        <v>201911</v>
      </c>
      <c r="AF331" s="199">
        <f t="shared" si="39"/>
        <v>0</v>
      </c>
      <c r="AG331" s="199">
        <f t="shared" si="36"/>
        <v>0</v>
      </c>
      <c r="AH331" s="199">
        <f t="shared" si="41"/>
        <v>0</v>
      </c>
      <c r="AI331" s="201"/>
      <c r="AJ331" s="201"/>
      <c r="AK331" s="201"/>
      <c r="AL331" s="201"/>
      <c r="AM331" s="201"/>
      <c r="AN331" s="201"/>
      <c r="AO331" s="201" t="s">
        <v>50</v>
      </c>
      <c r="AP331" s="201" t="s">
        <v>1</v>
      </c>
    </row>
    <row r="332" spans="1:42">
      <c r="A332" s="193" t="s">
        <v>174</v>
      </c>
      <c r="B332" s="193" t="s">
        <v>50</v>
      </c>
      <c r="C332" s="193" t="s">
        <v>205</v>
      </c>
      <c r="D332" s="193" t="s">
        <v>672</v>
      </c>
      <c r="E332" s="193" t="s">
        <v>673</v>
      </c>
      <c r="F332" s="193"/>
      <c r="G332" s="193" t="s">
        <v>197</v>
      </c>
      <c r="H332" s="194">
        <v>43748.000011574077</v>
      </c>
      <c r="I332" s="194"/>
      <c r="J332" s="194">
        <v>43754.000011574077</v>
      </c>
      <c r="K332" s="194">
        <v>43754.000011574077</v>
      </c>
      <c r="L332" s="194">
        <v>43776.722060185188</v>
      </c>
      <c r="M332" s="193" t="s">
        <v>179</v>
      </c>
      <c r="N332" s="193"/>
      <c r="O332" s="195">
        <v>12</v>
      </c>
      <c r="P332" s="195"/>
      <c r="Q332" s="196"/>
      <c r="R332" s="193" t="s">
        <v>674</v>
      </c>
      <c r="S332" s="193"/>
      <c r="T332" s="193" t="s">
        <v>676</v>
      </c>
      <c r="U332" s="193" t="s">
        <v>195</v>
      </c>
      <c r="V332" s="193"/>
      <c r="W332" s="193"/>
      <c r="X332" s="193"/>
      <c r="Y332" s="194"/>
      <c r="Z332" s="194"/>
      <c r="AA332" s="197"/>
      <c r="AB332" s="198" t="str">
        <f t="shared" si="35"/>
        <v>201910</v>
      </c>
      <c r="AC332" s="199">
        <f t="shared" si="38"/>
        <v>0</v>
      </c>
      <c r="AD332" s="200" t="str">
        <f t="shared" si="37"/>
        <v>201910</v>
      </c>
      <c r="AE332" s="199" t="str">
        <f t="shared" si="40"/>
        <v>201911</v>
      </c>
      <c r="AF332" s="199">
        <f t="shared" si="39"/>
        <v>0</v>
      </c>
      <c r="AG332" s="199">
        <f t="shared" si="36"/>
        <v>0</v>
      </c>
      <c r="AH332" s="199">
        <f t="shared" si="41"/>
        <v>0</v>
      </c>
      <c r="AI332" s="201"/>
      <c r="AJ332" s="201"/>
      <c r="AK332" s="201"/>
      <c r="AL332" s="201"/>
      <c r="AM332" s="201"/>
      <c r="AN332" s="201"/>
      <c r="AO332" s="201" t="s">
        <v>50</v>
      </c>
      <c r="AP332" s="201" t="s">
        <v>1</v>
      </c>
    </row>
    <row r="333" spans="1:42">
      <c r="A333" s="193" t="s">
        <v>174</v>
      </c>
      <c r="B333" s="193" t="s">
        <v>50</v>
      </c>
      <c r="C333" s="193" t="s">
        <v>205</v>
      </c>
      <c r="D333" s="193" t="s">
        <v>672</v>
      </c>
      <c r="E333" s="193" t="s">
        <v>673</v>
      </c>
      <c r="F333" s="193"/>
      <c r="G333" s="193" t="s">
        <v>197</v>
      </c>
      <c r="H333" s="194">
        <v>43748.000011574077</v>
      </c>
      <c r="I333" s="194"/>
      <c r="J333" s="194">
        <v>43754.000011574077</v>
      </c>
      <c r="K333" s="194">
        <v>43754.000011574077</v>
      </c>
      <c r="L333" s="194">
        <v>43776.742905092593</v>
      </c>
      <c r="M333" s="193" t="s">
        <v>179</v>
      </c>
      <c r="N333" s="193"/>
      <c r="O333" s="195">
        <v>12</v>
      </c>
      <c r="P333" s="195"/>
      <c r="Q333" s="196"/>
      <c r="R333" s="193" t="s">
        <v>674</v>
      </c>
      <c r="S333" s="193"/>
      <c r="T333" s="193" t="s">
        <v>677</v>
      </c>
      <c r="U333" s="193" t="s">
        <v>195</v>
      </c>
      <c r="V333" s="193"/>
      <c r="W333" s="193"/>
      <c r="X333" s="193"/>
      <c r="Y333" s="194"/>
      <c r="Z333" s="194"/>
      <c r="AA333" s="197"/>
      <c r="AB333" s="198" t="str">
        <f t="shared" ref="AB333:AB396" si="42">+IFERROR(IF(AND(V333="1",LEN(W333)&gt;2),0,CONCATENATE(YEAR(H333),MONTH(H333))),0)</f>
        <v>201910</v>
      </c>
      <c r="AC333" s="199">
        <f t="shared" si="38"/>
        <v>0</v>
      </c>
      <c r="AD333" s="200" t="str">
        <f t="shared" si="37"/>
        <v>201910</v>
      </c>
      <c r="AE333" s="199" t="str">
        <f t="shared" si="40"/>
        <v>201911</v>
      </c>
      <c r="AF333" s="199">
        <f t="shared" si="39"/>
        <v>0</v>
      </c>
      <c r="AG333" s="199">
        <f t="shared" ref="AG333:AG396" si="43">+IF(A333&lt;&gt;"4-MIGRADO",0,IFERROR(IF(IF(K333&lt;1,0,CONCATENATE(YEAR(L333),MONTH(L333)))="19001",0,IF(K333&lt;1,0,CONCATENATE(YEAR(L333),MONTH(L333)))),0))</f>
        <v>0</v>
      </c>
      <c r="AH333" s="199">
        <f t="shared" si="41"/>
        <v>0</v>
      </c>
      <c r="AI333" s="201"/>
      <c r="AJ333" s="201"/>
      <c r="AK333" s="201"/>
      <c r="AL333" s="201"/>
      <c r="AM333" s="201"/>
      <c r="AN333" s="201"/>
      <c r="AO333" s="201" t="s">
        <v>50</v>
      </c>
      <c r="AP333" s="201" t="s">
        <v>1</v>
      </c>
    </row>
    <row r="334" spans="1:42">
      <c r="A334" s="193" t="s">
        <v>174</v>
      </c>
      <c r="B334" s="193" t="s">
        <v>50</v>
      </c>
      <c r="C334" s="193" t="s">
        <v>205</v>
      </c>
      <c r="D334" s="193" t="s">
        <v>672</v>
      </c>
      <c r="E334" s="193" t="s">
        <v>678</v>
      </c>
      <c r="F334" s="193"/>
      <c r="G334" s="193" t="s">
        <v>197</v>
      </c>
      <c r="H334" s="194">
        <v>43748.000011574077</v>
      </c>
      <c r="I334" s="194"/>
      <c r="J334" s="194">
        <v>43754.000011574077</v>
      </c>
      <c r="K334" s="194">
        <v>43754.000011574077</v>
      </c>
      <c r="L334" s="194">
        <v>43787.404398148137</v>
      </c>
      <c r="M334" s="193" t="s">
        <v>179</v>
      </c>
      <c r="N334" s="193"/>
      <c r="O334" s="195">
        <v>12</v>
      </c>
      <c r="P334" s="195"/>
      <c r="Q334" s="196"/>
      <c r="R334" s="193" t="s">
        <v>674</v>
      </c>
      <c r="S334" s="193"/>
      <c r="T334" s="193" t="s">
        <v>679</v>
      </c>
      <c r="U334" s="193" t="s">
        <v>195</v>
      </c>
      <c r="V334" s="193"/>
      <c r="W334" s="193"/>
      <c r="X334" s="193"/>
      <c r="Y334" s="194"/>
      <c r="Z334" s="194"/>
      <c r="AA334" s="197"/>
      <c r="AB334" s="198" t="str">
        <f t="shared" si="42"/>
        <v>201910</v>
      </c>
      <c r="AC334" s="199">
        <f t="shared" si="38"/>
        <v>0</v>
      </c>
      <c r="AD334" s="200" t="str">
        <f t="shared" si="37"/>
        <v>201910</v>
      </c>
      <c r="AE334" s="199" t="str">
        <f t="shared" si="40"/>
        <v>201911</v>
      </c>
      <c r="AF334" s="199">
        <f t="shared" si="39"/>
        <v>0</v>
      </c>
      <c r="AG334" s="199">
        <f t="shared" si="43"/>
        <v>0</v>
      </c>
      <c r="AH334" s="199">
        <f t="shared" si="41"/>
        <v>0</v>
      </c>
      <c r="AI334" s="201"/>
      <c r="AJ334" s="201"/>
      <c r="AK334" s="201"/>
      <c r="AL334" s="201"/>
      <c r="AM334" s="201"/>
      <c r="AN334" s="201"/>
      <c r="AO334" s="201" t="s">
        <v>50</v>
      </c>
      <c r="AP334" s="201" t="s">
        <v>1</v>
      </c>
    </row>
    <row r="335" spans="1:42">
      <c r="A335" s="193" t="s">
        <v>174</v>
      </c>
      <c r="B335" s="193" t="s">
        <v>50</v>
      </c>
      <c r="C335" s="193" t="s">
        <v>205</v>
      </c>
      <c r="D335" s="193" t="s">
        <v>672</v>
      </c>
      <c r="E335" s="193" t="s">
        <v>678</v>
      </c>
      <c r="F335" s="193"/>
      <c r="G335" s="193" t="s">
        <v>197</v>
      </c>
      <c r="H335" s="194">
        <v>43748.000011574077</v>
      </c>
      <c r="I335" s="194"/>
      <c r="J335" s="194">
        <v>43754.000011574077</v>
      </c>
      <c r="K335" s="194">
        <v>43754.000011574077</v>
      </c>
      <c r="L335" s="194">
        <v>43787.404652777783</v>
      </c>
      <c r="M335" s="193" t="s">
        <v>179</v>
      </c>
      <c r="N335" s="193"/>
      <c r="O335" s="195">
        <v>12</v>
      </c>
      <c r="P335" s="195"/>
      <c r="Q335" s="196"/>
      <c r="R335" s="193" t="s">
        <v>674</v>
      </c>
      <c r="S335" s="193"/>
      <c r="T335" s="193" t="s">
        <v>680</v>
      </c>
      <c r="U335" s="193" t="s">
        <v>195</v>
      </c>
      <c r="V335" s="193"/>
      <c r="W335" s="193"/>
      <c r="X335" s="193"/>
      <c r="Y335" s="194"/>
      <c r="Z335" s="194"/>
      <c r="AA335" s="197"/>
      <c r="AB335" s="198" t="str">
        <f t="shared" si="42"/>
        <v>201910</v>
      </c>
      <c r="AC335" s="199">
        <f t="shared" si="38"/>
        <v>0</v>
      </c>
      <c r="AD335" s="200" t="str">
        <f t="shared" si="37"/>
        <v>201910</v>
      </c>
      <c r="AE335" s="199" t="str">
        <f t="shared" si="40"/>
        <v>201911</v>
      </c>
      <c r="AF335" s="199">
        <f t="shared" si="39"/>
        <v>0</v>
      </c>
      <c r="AG335" s="199">
        <f t="shared" si="43"/>
        <v>0</v>
      </c>
      <c r="AH335" s="199">
        <f t="shared" si="41"/>
        <v>0</v>
      </c>
      <c r="AI335" s="201"/>
      <c r="AJ335" s="201"/>
      <c r="AK335" s="201"/>
      <c r="AL335" s="201"/>
      <c r="AM335" s="201"/>
      <c r="AN335" s="201"/>
      <c r="AO335" s="201" t="s">
        <v>50</v>
      </c>
      <c r="AP335" s="201" t="s">
        <v>1</v>
      </c>
    </row>
    <row r="336" spans="1:42">
      <c r="A336" s="193" t="s">
        <v>174</v>
      </c>
      <c r="B336" s="193" t="s">
        <v>50</v>
      </c>
      <c r="C336" s="193" t="s">
        <v>205</v>
      </c>
      <c r="D336" s="193" t="s">
        <v>672</v>
      </c>
      <c r="E336" s="193" t="s">
        <v>678</v>
      </c>
      <c r="F336" s="193"/>
      <c r="G336" s="193" t="s">
        <v>197</v>
      </c>
      <c r="H336" s="194">
        <v>43748.000011574077</v>
      </c>
      <c r="I336" s="194"/>
      <c r="J336" s="194">
        <v>43754.000011574077</v>
      </c>
      <c r="K336" s="194">
        <v>43754.000011574077</v>
      </c>
      <c r="L336" s="194">
        <v>43777.485914351862</v>
      </c>
      <c r="M336" s="193" t="s">
        <v>179</v>
      </c>
      <c r="N336" s="193"/>
      <c r="O336" s="195">
        <v>12</v>
      </c>
      <c r="P336" s="195"/>
      <c r="Q336" s="196"/>
      <c r="R336" s="193" t="s">
        <v>674</v>
      </c>
      <c r="S336" s="193"/>
      <c r="T336" s="193" t="s">
        <v>681</v>
      </c>
      <c r="U336" s="193" t="s">
        <v>195</v>
      </c>
      <c r="V336" s="193"/>
      <c r="W336" s="193"/>
      <c r="X336" s="193"/>
      <c r="Y336" s="194"/>
      <c r="Z336" s="194"/>
      <c r="AA336" s="197"/>
      <c r="AB336" s="198" t="str">
        <f t="shared" si="42"/>
        <v>201910</v>
      </c>
      <c r="AC336" s="199">
        <f t="shared" si="38"/>
        <v>0</v>
      </c>
      <c r="AD336" s="200" t="str">
        <f t="shared" si="37"/>
        <v>201910</v>
      </c>
      <c r="AE336" s="199" t="str">
        <f t="shared" si="40"/>
        <v>201911</v>
      </c>
      <c r="AF336" s="199">
        <f t="shared" si="39"/>
        <v>0</v>
      </c>
      <c r="AG336" s="199">
        <f t="shared" si="43"/>
        <v>0</v>
      </c>
      <c r="AH336" s="199">
        <f t="shared" si="41"/>
        <v>0</v>
      </c>
      <c r="AI336" s="201"/>
      <c r="AJ336" s="201"/>
      <c r="AK336" s="201"/>
      <c r="AL336" s="201"/>
      <c r="AM336" s="201"/>
      <c r="AN336" s="201"/>
      <c r="AO336" s="201" t="s">
        <v>50</v>
      </c>
      <c r="AP336" s="201" t="s">
        <v>1</v>
      </c>
    </row>
    <row r="337" spans="1:42">
      <c r="A337" s="193" t="s">
        <v>174</v>
      </c>
      <c r="B337" s="193" t="s">
        <v>54</v>
      </c>
      <c r="C337" s="193" t="s">
        <v>175</v>
      </c>
      <c r="D337" s="193" t="s">
        <v>44</v>
      </c>
      <c r="E337" s="193" t="s">
        <v>353</v>
      </c>
      <c r="F337" s="193"/>
      <c r="G337" s="193" t="s">
        <v>178</v>
      </c>
      <c r="H337" s="194">
        <v>43756.000011574077</v>
      </c>
      <c r="I337" s="194"/>
      <c r="J337" s="194">
        <v>43756.000011574077</v>
      </c>
      <c r="K337" s="194">
        <v>43756.000011574077</v>
      </c>
      <c r="L337" s="194"/>
      <c r="M337" s="193" t="s">
        <v>187</v>
      </c>
      <c r="N337" s="193" t="s">
        <v>44</v>
      </c>
      <c r="O337" s="195">
        <v>0</v>
      </c>
      <c r="P337" s="195"/>
      <c r="Q337" s="196"/>
      <c r="R337" s="193" t="s">
        <v>354</v>
      </c>
      <c r="S337" s="193"/>
      <c r="T337" s="193" t="s">
        <v>682</v>
      </c>
      <c r="U337" s="193" t="s">
        <v>182</v>
      </c>
      <c r="V337" s="193"/>
      <c r="W337" s="193"/>
      <c r="X337" s="193"/>
      <c r="Y337" s="194"/>
      <c r="Z337" s="194"/>
      <c r="AA337" s="197"/>
      <c r="AB337" s="198" t="str">
        <f t="shared" si="42"/>
        <v>201910</v>
      </c>
      <c r="AC337" s="199">
        <f t="shared" si="38"/>
        <v>0</v>
      </c>
      <c r="AD337" s="200" t="str">
        <f t="shared" si="37"/>
        <v>201910</v>
      </c>
      <c r="AE337" s="199">
        <f t="shared" si="40"/>
        <v>0</v>
      </c>
      <c r="AF337" s="199">
        <f t="shared" si="39"/>
        <v>0</v>
      </c>
      <c r="AG337" s="199">
        <f t="shared" si="43"/>
        <v>0</v>
      </c>
      <c r="AH337" s="199">
        <f t="shared" si="41"/>
        <v>0</v>
      </c>
      <c r="AI337" s="201"/>
      <c r="AJ337" s="201"/>
      <c r="AK337" s="201"/>
      <c r="AL337" s="201"/>
      <c r="AM337" s="201"/>
      <c r="AN337" s="201"/>
      <c r="AO337" s="201" t="s">
        <v>54</v>
      </c>
      <c r="AP337" s="201" t="s">
        <v>88</v>
      </c>
    </row>
    <row r="338" spans="1:42">
      <c r="A338" s="193" t="s">
        <v>174</v>
      </c>
      <c r="B338" s="193" t="s">
        <v>54</v>
      </c>
      <c r="C338" s="193" t="s">
        <v>175</v>
      </c>
      <c r="D338" s="193" t="s">
        <v>44</v>
      </c>
      <c r="E338" s="193" t="s">
        <v>353</v>
      </c>
      <c r="F338" s="193"/>
      <c r="G338" s="193" t="s">
        <v>178</v>
      </c>
      <c r="H338" s="194">
        <v>43756.000011574077</v>
      </c>
      <c r="I338" s="194"/>
      <c r="J338" s="194">
        <v>43756.000011574077</v>
      </c>
      <c r="K338" s="194">
        <v>43756.000011574077</v>
      </c>
      <c r="L338" s="194"/>
      <c r="M338" s="193" t="s">
        <v>187</v>
      </c>
      <c r="N338" s="193" t="s">
        <v>44</v>
      </c>
      <c r="O338" s="195">
        <v>0</v>
      </c>
      <c r="P338" s="195"/>
      <c r="Q338" s="196"/>
      <c r="R338" s="193" t="s">
        <v>354</v>
      </c>
      <c r="S338" s="193"/>
      <c r="T338" s="193" t="s">
        <v>683</v>
      </c>
      <c r="U338" s="193" t="s">
        <v>182</v>
      </c>
      <c r="V338" s="193"/>
      <c r="W338" s="193"/>
      <c r="X338" s="193"/>
      <c r="Y338" s="194"/>
      <c r="Z338" s="194"/>
      <c r="AA338" s="197"/>
      <c r="AB338" s="198" t="str">
        <f t="shared" si="42"/>
        <v>201910</v>
      </c>
      <c r="AC338" s="199">
        <f t="shared" si="38"/>
        <v>0</v>
      </c>
      <c r="AD338" s="200" t="str">
        <f t="shared" si="37"/>
        <v>201910</v>
      </c>
      <c r="AE338" s="199">
        <f t="shared" si="40"/>
        <v>0</v>
      </c>
      <c r="AF338" s="199">
        <f t="shared" si="39"/>
        <v>0</v>
      </c>
      <c r="AG338" s="199">
        <f t="shared" si="43"/>
        <v>0</v>
      </c>
      <c r="AH338" s="199">
        <f t="shared" si="41"/>
        <v>0</v>
      </c>
      <c r="AI338" s="201"/>
      <c r="AJ338" s="201"/>
      <c r="AK338" s="201"/>
      <c r="AL338" s="201"/>
      <c r="AM338" s="201"/>
      <c r="AN338" s="201"/>
      <c r="AO338" s="201" t="s">
        <v>54</v>
      </c>
      <c r="AP338" s="201" t="s">
        <v>88</v>
      </c>
    </row>
    <row r="339" spans="1:42">
      <c r="A339" s="193" t="s">
        <v>174</v>
      </c>
      <c r="B339" s="193" t="s">
        <v>54</v>
      </c>
      <c r="C339" s="193" t="s">
        <v>175</v>
      </c>
      <c r="D339" s="193" t="s">
        <v>44</v>
      </c>
      <c r="E339" s="193" t="s">
        <v>353</v>
      </c>
      <c r="F339" s="193"/>
      <c r="G339" s="193" t="s">
        <v>178</v>
      </c>
      <c r="H339" s="194">
        <v>43756.000011574077</v>
      </c>
      <c r="I339" s="194"/>
      <c r="J339" s="194">
        <v>43756.000011574077</v>
      </c>
      <c r="K339" s="194">
        <v>43756.000011574077</v>
      </c>
      <c r="L339" s="194"/>
      <c r="M339" s="193" t="s">
        <v>187</v>
      </c>
      <c r="N339" s="193" t="s">
        <v>44</v>
      </c>
      <c r="O339" s="195">
        <v>0</v>
      </c>
      <c r="P339" s="195"/>
      <c r="Q339" s="196"/>
      <c r="R339" s="193" t="s">
        <v>354</v>
      </c>
      <c r="S339" s="193"/>
      <c r="T339" s="193" t="s">
        <v>684</v>
      </c>
      <c r="U339" s="193" t="s">
        <v>182</v>
      </c>
      <c r="V339" s="193"/>
      <c r="W339" s="193"/>
      <c r="X339" s="193"/>
      <c r="Y339" s="194"/>
      <c r="Z339" s="194"/>
      <c r="AA339" s="197"/>
      <c r="AB339" s="198" t="str">
        <f t="shared" si="42"/>
        <v>201910</v>
      </c>
      <c r="AC339" s="199">
        <f t="shared" si="38"/>
        <v>0</v>
      </c>
      <c r="AD339" s="200" t="str">
        <f t="shared" ref="AD339:AD402" si="44">+IFERROR(IF(OR(AND(V339="1",LEN(W339)&gt;2),CONCATENATE(YEAR(K339),MONTH(K339))="19001"),0,CONCATENATE(YEAR(K339),MONTH(K339))),0)</f>
        <v>201910</v>
      </c>
      <c r="AE339" s="199">
        <f t="shared" si="40"/>
        <v>0</v>
      </c>
      <c r="AF339" s="199">
        <f t="shared" si="39"/>
        <v>0</v>
      </c>
      <c r="AG339" s="199">
        <f t="shared" si="43"/>
        <v>0</v>
      </c>
      <c r="AH339" s="199">
        <f t="shared" si="41"/>
        <v>0</v>
      </c>
      <c r="AI339" s="201"/>
      <c r="AJ339" s="201"/>
      <c r="AK339" s="201"/>
      <c r="AL339" s="201"/>
      <c r="AM339" s="201"/>
      <c r="AN339" s="201"/>
      <c r="AO339" s="201" t="s">
        <v>54</v>
      </c>
      <c r="AP339" s="201" t="s">
        <v>88</v>
      </c>
    </row>
    <row r="340" spans="1:42">
      <c r="A340" s="193" t="s">
        <v>174</v>
      </c>
      <c r="B340" s="193" t="s">
        <v>54</v>
      </c>
      <c r="C340" s="193" t="s">
        <v>175</v>
      </c>
      <c r="D340" s="193" t="s">
        <v>44</v>
      </c>
      <c r="E340" s="193" t="s">
        <v>353</v>
      </c>
      <c r="F340" s="193"/>
      <c r="G340" s="193" t="s">
        <v>178</v>
      </c>
      <c r="H340" s="194">
        <v>43756.000011574077</v>
      </c>
      <c r="I340" s="194"/>
      <c r="J340" s="194">
        <v>43756.000011574077</v>
      </c>
      <c r="K340" s="194">
        <v>43756.000011574077</v>
      </c>
      <c r="L340" s="194"/>
      <c r="M340" s="193" t="s">
        <v>187</v>
      </c>
      <c r="N340" s="193" t="s">
        <v>44</v>
      </c>
      <c r="O340" s="195">
        <v>0</v>
      </c>
      <c r="P340" s="195"/>
      <c r="Q340" s="196"/>
      <c r="R340" s="193" t="s">
        <v>354</v>
      </c>
      <c r="S340" s="193"/>
      <c r="T340" s="193" t="s">
        <v>685</v>
      </c>
      <c r="U340" s="193" t="s">
        <v>182</v>
      </c>
      <c r="V340" s="193"/>
      <c r="W340" s="193"/>
      <c r="X340" s="193"/>
      <c r="Y340" s="194"/>
      <c r="Z340" s="194"/>
      <c r="AA340" s="197"/>
      <c r="AB340" s="198" t="str">
        <f t="shared" si="42"/>
        <v>201910</v>
      </c>
      <c r="AC340" s="199">
        <f t="shared" si="38"/>
        <v>0</v>
      </c>
      <c r="AD340" s="200" t="str">
        <f t="shared" si="44"/>
        <v>201910</v>
      </c>
      <c r="AE340" s="199">
        <f t="shared" si="40"/>
        <v>0</v>
      </c>
      <c r="AF340" s="199">
        <f t="shared" si="39"/>
        <v>0</v>
      </c>
      <c r="AG340" s="199">
        <f t="shared" si="43"/>
        <v>0</v>
      </c>
      <c r="AH340" s="199">
        <f t="shared" si="41"/>
        <v>0</v>
      </c>
      <c r="AI340" s="201"/>
      <c r="AJ340" s="201"/>
      <c r="AK340" s="201"/>
      <c r="AL340" s="201"/>
      <c r="AM340" s="201"/>
      <c r="AN340" s="201"/>
      <c r="AO340" s="201" t="s">
        <v>54</v>
      </c>
      <c r="AP340" s="201" t="s">
        <v>88</v>
      </c>
    </row>
    <row r="341" spans="1:42">
      <c r="A341" s="193" t="s">
        <v>174</v>
      </c>
      <c r="B341" s="193" t="s">
        <v>54</v>
      </c>
      <c r="C341" s="193" t="s">
        <v>175</v>
      </c>
      <c r="D341" s="193" t="s">
        <v>44</v>
      </c>
      <c r="E341" s="193" t="s">
        <v>353</v>
      </c>
      <c r="F341" s="193"/>
      <c r="G341" s="193" t="s">
        <v>178</v>
      </c>
      <c r="H341" s="194">
        <v>43756.000011574077</v>
      </c>
      <c r="I341" s="194"/>
      <c r="J341" s="194">
        <v>43756.000011574077</v>
      </c>
      <c r="K341" s="194">
        <v>43756.000011574077</v>
      </c>
      <c r="L341" s="194"/>
      <c r="M341" s="193" t="s">
        <v>187</v>
      </c>
      <c r="N341" s="193" t="s">
        <v>44</v>
      </c>
      <c r="O341" s="195">
        <v>0</v>
      </c>
      <c r="P341" s="195"/>
      <c r="Q341" s="196"/>
      <c r="R341" s="193" t="s">
        <v>354</v>
      </c>
      <c r="S341" s="193"/>
      <c r="T341" s="193" t="s">
        <v>686</v>
      </c>
      <c r="U341" s="193" t="s">
        <v>182</v>
      </c>
      <c r="V341" s="193"/>
      <c r="W341" s="193"/>
      <c r="X341" s="193"/>
      <c r="Y341" s="194"/>
      <c r="Z341" s="194"/>
      <c r="AA341" s="197"/>
      <c r="AB341" s="198" t="str">
        <f t="shared" si="42"/>
        <v>201910</v>
      </c>
      <c r="AC341" s="199">
        <f t="shared" si="38"/>
        <v>0</v>
      </c>
      <c r="AD341" s="200" t="str">
        <f t="shared" si="44"/>
        <v>201910</v>
      </c>
      <c r="AE341" s="199">
        <f t="shared" si="40"/>
        <v>0</v>
      </c>
      <c r="AF341" s="199">
        <f t="shared" si="39"/>
        <v>0</v>
      </c>
      <c r="AG341" s="199">
        <f t="shared" si="43"/>
        <v>0</v>
      </c>
      <c r="AH341" s="199">
        <f t="shared" si="41"/>
        <v>0</v>
      </c>
      <c r="AI341" s="201"/>
      <c r="AJ341" s="201"/>
      <c r="AK341" s="201"/>
      <c r="AL341" s="201"/>
      <c r="AM341" s="201"/>
      <c r="AN341" s="201"/>
      <c r="AO341" s="201" t="s">
        <v>54</v>
      </c>
      <c r="AP341" s="201" t="s">
        <v>88</v>
      </c>
    </row>
    <row r="342" spans="1:42">
      <c r="A342" s="193" t="s">
        <v>174</v>
      </c>
      <c r="B342" s="193" t="s">
        <v>49</v>
      </c>
      <c r="C342" s="193" t="s">
        <v>59</v>
      </c>
      <c r="D342" s="193" t="s">
        <v>453</v>
      </c>
      <c r="E342" s="193" t="s">
        <v>687</v>
      </c>
      <c r="F342" s="193"/>
      <c r="G342" s="193" t="s">
        <v>178</v>
      </c>
      <c r="H342" s="194">
        <v>43763.000011574077</v>
      </c>
      <c r="I342" s="194"/>
      <c r="J342" s="194">
        <v>43773.000011574077</v>
      </c>
      <c r="K342" s="194">
        <v>43773.000011574077</v>
      </c>
      <c r="L342" s="194"/>
      <c r="M342" s="193" t="s">
        <v>179</v>
      </c>
      <c r="N342" s="193" t="s">
        <v>230</v>
      </c>
      <c r="O342" s="195">
        <v>0</v>
      </c>
      <c r="P342" s="195"/>
      <c r="Q342" s="196"/>
      <c r="R342" s="193" t="s">
        <v>455</v>
      </c>
      <c r="S342" s="193"/>
      <c r="T342" s="193" t="s">
        <v>688</v>
      </c>
      <c r="U342" s="193" t="s">
        <v>182</v>
      </c>
      <c r="V342" s="193"/>
      <c r="W342" s="193"/>
      <c r="X342" s="193"/>
      <c r="Y342" s="194"/>
      <c r="Z342" s="194"/>
      <c r="AA342" s="197"/>
      <c r="AB342" s="198" t="str">
        <f t="shared" si="42"/>
        <v>201910</v>
      </c>
      <c r="AC342" s="199">
        <f t="shared" si="38"/>
        <v>0</v>
      </c>
      <c r="AD342" s="200" t="str">
        <f t="shared" si="44"/>
        <v>201911</v>
      </c>
      <c r="AE342" s="199">
        <f t="shared" si="40"/>
        <v>0</v>
      </c>
      <c r="AF342" s="199">
        <f t="shared" si="39"/>
        <v>0</v>
      </c>
      <c r="AG342" s="199">
        <f t="shared" si="43"/>
        <v>0</v>
      </c>
      <c r="AH342" s="199">
        <f t="shared" si="41"/>
        <v>0</v>
      </c>
      <c r="AI342" s="201"/>
      <c r="AJ342" s="201"/>
      <c r="AK342" s="201"/>
      <c r="AL342" s="201"/>
      <c r="AM342" s="201"/>
      <c r="AN342" s="201"/>
      <c r="AO342" s="201" t="s">
        <v>49</v>
      </c>
      <c r="AP342" s="201" t="s">
        <v>59</v>
      </c>
    </row>
    <row r="343" spans="1:42">
      <c r="A343" s="193" t="s">
        <v>174</v>
      </c>
      <c r="B343" s="193" t="s">
        <v>61</v>
      </c>
      <c r="C343" s="193" t="s">
        <v>450</v>
      </c>
      <c r="D343" s="193" t="s">
        <v>689</v>
      </c>
      <c r="E343" s="193" t="s">
        <v>690</v>
      </c>
      <c r="F343" s="193"/>
      <c r="G343" s="193" t="s">
        <v>178</v>
      </c>
      <c r="H343" s="194">
        <v>43808.000011574077</v>
      </c>
      <c r="I343" s="194"/>
      <c r="J343" s="194">
        <v>43808.000011574077</v>
      </c>
      <c r="K343" s="194">
        <v>43808.000011574077</v>
      </c>
      <c r="L343" s="194">
        <v>43816.439004629632</v>
      </c>
      <c r="M343" s="193" t="s">
        <v>179</v>
      </c>
      <c r="N343" s="193"/>
      <c r="O343" s="195">
        <v>15</v>
      </c>
      <c r="P343" s="195"/>
      <c r="Q343" s="196"/>
      <c r="R343" s="193" t="s">
        <v>691</v>
      </c>
      <c r="S343" s="193"/>
      <c r="T343" s="193" t="s">
        <v>692</v>
      </c>
      <c r="U343" s="193" t="s">
        <v>195</v>
      </c>
      <c r="V343" s="193"/>
      <c r="W343" s="193"/>
      <c r="X343" s="193"/>
      <c r="Y343" s="194"/>
      <c r="Z343" s="194"/>
      <c r="AA343" s="197"/>
      <c r="AB343" s="198" t="str">
        <f t="shared" si="42"/>
        <v>201912</v>
      </c>
      <c r="AC343" s="199">
        <f t="shared" si="38"/>
        <v>0</v>
      </c>
      <c r="AD343" s="200" t="str">
        <f t="shared" si="44"/>
        <v>201912</v>
      </c>
      <c r="AE343" s="199" t="str">
        <f t="shared" si="40"/>
        <v>201912</v>
      </c>
      <c r="AF343" s="199">
        <f t="shared" si="39"/>
        <v>0</v>
      </c>
      <c r="AG343" s="199">
        <f t="shared" si="43"/>
        <v>0</v>
      </c>
      <c r="AH343" s="199">
        <f t="shared" si="41"/>
        <v>0</v>
      </c>
      <c r="AI343" s="201"/>
      <c r="AJ343" s="201"/>
      <c r="AK343" s="201"/>
      <c r="AL343" s="201"/>
      <c r="AM343" s="201"/>
      <c r="AN343" s="201"/>
      <c r="AO343" s="201" t="s">
        <v>61</v>
      </c>
      <c r="AP343" s="201" t="s">
        <v>88</v>
      </c>
    </row>
    <row r="344" spans="1:42">
      <c r="A344" s="193" t="s">
        <v>174</v>
      </c>
      <c r="B344" s="193" t="s">
        <v>61</v>
      </c>
      <c r="C344" s="193" t="s">
        <v>450</v>
      </c>
      <c r="D344" s="193" t="s">
        <v>689</v>
      </c>
      <c r="E344" s="193" t="s">
        <v>690</v>
      </c>
      <c r="F344" s="193"/>
      <c r="G344" s="193" t="s">
        <v>178</v>
      </c>
      <c r="H344" s="194">
        <v>43817.000011574077</v>
      </c>
      <c r="I344" s="194"/>
      <c r="J344" s="194">
        <v>43817.000011574077</v>
      </c>
      <c r="K344" s="194">
        <v>43817.000011574077</v>
      </c>
      <c r="L344" s="194"/>
      <c r="M344" s="193" t="s">
        <v>179</v>
      </c>
      <c r="N344" s="193"/>
      <c r="O344" s="195">
        <v>0</v>
      </c>
      <c r="P344" s="195"/>
      <c r="Q344" s="196"/>
      <c r="R344" s="193" t="s">
        <v>691</v>
      </c>
      <c r="S344" s="193"/>
      <c r="T344" s="193" t="s">
        <v>693</v>
      </c>
      <c r="U344" s="193" t="s">
        <v>182</v>
      </c>
      <c r="V344" s="193"/>
      <c r="W344" s="193"/>
      <c r="X344" s="193"/>
      <c r="Y344" s="194"/>
      <c r="Z344" s="194"/>
      <c r="AA344" s="197"/>
      <c r="AB344" s="198" t="str">
        <f t="shared" si="42"/>
        <v>201912</v>
      </c>
      <c r="AC344" s="199">
        <f t="shared" si="38"/>
        <v>0</v>
      </c>
      <c r="AD344" s="200" t="str">
        <f t="shared" si="44"/>
        <v>201912</v>
      </c>
      <c r="AE344" s="199">
        <f t="shared" si="40"/>
        <v>0</v>
      </c>
      <c r="AF344" s="199">
        <f t="shared" si="39"/>
        <v>0</v>
      </c>
      <c r="AG344" s="199">
        <f t="shared" si="43"/>
        <v>0</v>
      </c>
      <c r="AH344" s="199">
        <f t="shared" si="41"/>
        <v>0</v>
      </c>
      <c r="AI344" s="201"/>
      <c r="AJ344" s="201"/>
      <c r="AK344" s="201"/>
      <c r="AL344" s="201"/>
      <c r="AM344" s="201"/>
      <c r="AN344" s="201"/>
      <c r="AO344" s="201" t="s">
        <v>61</v>
      </c>
      <c r="AP344" s="201" t="s">
        <v>88</v>
      </c>
    </row>
    <row r="345" spans="1:42">
      <c r="A345" s="193" t="s">
        <v>174</v>
      </c>
      <c r="B345" s="193" t="s">
        <v>49</v>
      </c>
      <c r="C345" s="193" t="s">
        <v>58</v>
      </c>
      <c r="D345" s="193" t="s">
        <v>689</v>
      </c>
      <c r="E345" s="193" t="s">
        <v>694</v>
      </c>
      <c r="F345" s="193"/>
      <c r="G345" s="193" t="s">
        <v>178</v>
      </c>
      <c r="H345" s="194">
        <v>43817.000011574077</v>
      </c>
      <c r="I345" s="194"/>
      <c r="J345" s="194"/>
      <c r="K345" s="194"/>
      <c r="L345" s="194"/>
      <c r="M345" s="193" t="s">
        <v>187</v>
      </c>
      <c r="N345" s="193" t="s">
        <v>689</v>
      </c>
      <c r="O345" s="195">
        <v>0</v>
      </c>
      <c r="P345" s="195"/>
      <c r="Q345" s="196"/>
      <c r="R345" s="193" t="s">
        <v>691</v>
      </c>
      <c r="S345" s="193"/>
      <c r="T345" s="193" t="s">
        <v>695</v>
      </c>
      <c r="U345" s="193" t="s">
        <v>664</v>
      </c>
      <c r="V345" s="193"/>
      <c r="W345" s="193"/>
      <c r="X345" s="193"/>
      <c r="Y345" s="194"/>
      <c r="Z345" s="194"/>
      <c r="AA345" s="197"/>
      <c r="AB345" s="198" t="str">
        <f t="shared" si="42"/>
        <v>201912</v>
      </c>
      <c r="AC345" s="199">
        <f t="shared" si="38"/>
        <v>0</v>
      </c>
      <c r="AD345" s="200">
        <f t="shared" si="44"/>
        <v>0</v>
      </c>
      <c r="AE345" s="199">
        <f t="shared" si="40"/>
        <v>0</v>
      </c>
      <c r="AF345" s="199">
        <f t="shared" si="39"/>
        <v>0</v>
      </c>
      <c r="AG345" s="199">
        <f t="shared" si="43"/>
        <v>0</v>
      </c>
      <c r="AH345" s="199">
        <f t="shared" si="41"/>
        <v>0</v>
      </c>
      <c r="AI345" s="201"/>
      <c r="AJ345" s="201"/>
      <c r="AK345" s="201"/>
      <c r="AL345" s="201"/>
      <c r="AM345" s="201"/>
      <c r="AN345" s="201"/>
      <c r="AO345" s="201" t="s">
        <v>49</v>
      </c>
      <c r="AP345" s="201" t="s">
        <v>58</v>
      </c>
    </row>
    <row r="346" spans="1:42">
      <c r="A346" s="193" t="s">
        <v>174</v>
      </c>
      <c r="B346" s="193" t="s">
        <v>50</v>
      </c>
      <c r="C346" s="193" t="s">
        <v>205</v>
      </c>
      <c r="D346" s="193" t="s">
        <v>210</v>
      </c>
      <c r="E346" s="193" t="s">
        <v>509</v>
      </c>
      <c r="F346" s="193"/>
      <c r="G346" s="193" t="s">
        <v>178</v>
      </c>
      <c r="H346" s="194">
        <v>43817.000011574077</v>
      </c>
      <c r="I346" s="194"/>
      <c r="J346" s="194">
        <v>43817.000011574077</v>
      </c>
      <c r="K346" s="194">
        <v>43817.000011574077</v>
      </c>
      <c r="L346" s="194"/>
      <c r="M346" s="193" t="s">
        <v>179</v>
      </c>
      <c r="N346" s="193"/>
      <c r="O346" s="195">
        <v>12</v>
      </c>
      <c r="P346" s="195"/>
      <c r="Q346" s="196"/>
      <c r="R346" s="193" t="s">
        <v>212</v>
      </c>
      <c r="S346" s="193"/>
      <c r="T346" s="193" t="s">
        <v>696</v>
      </c>
      <c r="U346" s="193" t="s">
        <v>182</v>
      </c>
      <c r="V346" s="193"/>
      <c r="W346" s="193"/>
      <c r="X346" s="193"/>
      <c r="Y346" s="194"/>
      <c r="Z346" s="194"/>
      <c r="AA346" s="197"/>
      <c r="AB346" s="198" t="str">
        <f t="shared" si="42"/>
        <v>201912</v>
      </c>
      <c r="AC346" s="199">
        <f t="shared" si="38"/>
        <v>0</v>
      </c>
      <c r="AD346" s="200" t="str">
        <f t="shared" si="44"/>
        <v>201912</v>
      </c>
      <c r="AE346" s="199">
        <f t="shared" si="40"/>
        <v>0</v>
      </c>
      <c r="AF346" s="199">
        <f t="shared" si="39"/>
        <v>0</v>
      </c>
      <c r="AG346" s="199">
        <f t="shared" si="43"/>
        <v>0</v>
      </c>
      <c r="AH346" s="199">
        <f t="shared" si="41"/>
        <v>0</v>
      </c>
      <c r="AI346" s="201"/>
      <c r="AJ346" s="201"/>
      <c r="AK346" s="201"/>
      <c r="AL346" s="201"/>
      <c r="AM346" s="201"/>
      <c r="AN346" s="201"/>
      <c r="AO346" s="201" t="s">
        <v>50</v>
      </c>
      <c r="AP346" s="201" t="s">
        <v>1</v>
      </c>
    </row>
    <row r="347" spans="1:42">
      <c r="A347" s="193" t="s">
        <v>174</v>
      </c>
      <c r="B347" s="193" t="s">
        <v>50</v>
      </c>
      <c r="C347" s="193" t="s">
        <v>205</v>
      </c>
      <c r="D347" s="193" t="s">
        <v>210</v>
      </c>
      <c r="E347" s="193" t="s">
        <v>509</v>
      </c>
      <c r="F347" s="193"/>
      <c r="G347" s="193" t="s">
        <v>178</v>
      </c>
      <c r="H347" s="194">
        <v>43817.000011574077</v>
      </c>
      <c r="I347" s="194"/>
      <c r="J347" s="194">
        <v>43817.000011574077</v>
      </c>
      <c r="K347" s="194">
        <v>43817.000011574077</v>
      </c>
      <c r="L347" s="194"/>
      <c r="M347" s="193" t="s">
        <v>179</v>
      </c>
      <c r="N347" s="193"/>
      <c r="O347" s="195">
        <v>12</v>
      </c>
      <c r="P347" s="195"/>
      <c r="Q347" s="196"/>
      <c r="R347" s="193" t="s">
        <v>212</v>
      </c>
      <c r="S347" s="193"/>
      <c r="T347" s="193" t="s">
        <v>697</v>
      </c>
      <c r="U347" s="193" t="s">
        <v>182</v>
      </c>
      <c r="V347" s="193"/>
      <c r="W347" s="193"/>
      <c r="X347" s="193"/>
      <c r="Y347" s="194"/>
      <c r="Z347" s="194"/>
      <c r="AA347" s="197"/>
      <c r="AB347" s="198" t="str">
        <f t="shared" si="42"/>
        <v>201912</v>
      </c>
      <c r="AC347" s="199">
        <f t="shared" si="38"/>
        <v>0</v>
      </c>
      <c r="AD347" s="200" t="str">
        <f t="shared" si="44"/>
        <v>201912</v>
      </c>
      <c r="AE347" s="199">
        <f t="shared" si="40"/>
        <v>0</v>
      </c>
      <c r="AF347" s="199">
        <f t="shared" si="39"/>
        <v>0</v>
      </c>
      <c r="AG347" s="199">
        <f t="shared" si="43"/>
        <v>0</v>
      </c>
      <c r="AH347" s="199">
        <f t="shared" si="41"/>
        <v>0</v>
      </c>
      <c r="AI347" s="201"/>
      <c r="AJ347" s="201"/>
      <c r="AK347" s="201"/>
      <c r="AL347" s="201"/>
      <c r="AM347" s="201"/>
      <c r="AN347" s="201"/>
      <c r="AO347" s="201" t="s">
        <v>50</v>
      </c>
      <c r="AP347" s="201" t="s">
        <v>1</v>
      </c>
    </row>
    <row r="348" spans="1:42">
      <c r="A348" s="193" t="s">
        <v>174</v>
      </c>
      <c r="B348" s="193" t="s">
        <v>50</v>
      </c>
      <c r="C348" s="193" t="s">
        <v>205</v>
      </c>
      <c r="D348" s="193" t="s">
        <v>210</v>
      </c>
      <c r="E348" s="193" t="s">
        <v>509</v>
      </c>
      <c r="F348" s="193"/>
      <c r="G348" s="193" t="s">
        <v>178</v>
      </c>
      <c r="H348" s="194">
        <v>43817.000011574077</v>
      </c>
      <c r="I348" s="194"/>
      <c r="J348" s="194">
        <v>43817.000011574077</v>
      </c>
      <c r="K348" s="194">
        <v>43817.000011574077</v>
      </c>
      <c r="L348" s="194"/>
      <c r="M348" s="193" t="s">
        <v>179</v>
      </c>
      <c r="N348" s="193"/>
      <c r="O348" s="195">
        <v>12</v>
      </c>
      <c r="P348" s="195"/>
      <c r="Q348" s="196"/>
      <c r="R348" s="193" t="s">
        <v>212</v>
      </c>
      <c r="S348" s="193"/>
      <c r="T348" s="193" t="s">
        <v>698</v>
      </c>
      <c r="U348" s="193" t="s">
        <v>182</v>
      </c>
      <c r="V348" s="193"/>
      <c r="W348" s="193"/>
      <c r="X348" s="193"/>
      <c r="Y348" s="194"/>
      <c r="Z348" s="194"/>
      <c r="AA348" s="197"/>
      <c r="AB348" s="198" t="str">
        <f t="shared" si="42"/>
        <v>201912</v>
      </c>
      <c r="AC348" s="199">
        <f t="shared" si="38"/>
        <v>0</v>
      </c>
      <c r="AD348" s="200" t="str">
        <f t="shared" si="44"/>
        <v>201912</v>
      </c>
      <c r="AE348" s="199">
        <f t="shared" si="40"/>
        <v>0</v>
      </c>
      <c r="AF348" s="199">
        <f t="shared" si="39"/>
        <v>0</v>
      </c>
      <c r="AG348" s="199">
        <f t="shared" si="43"/>
        <v>0</v>
      </c>
      <c r="AH348" s="199">
        <f t="shared" si="41"/>
        <v>0</v>
      </c>
      <c r="AI348" s="201"/>
      <c r="AJ348" s="201"/>
      <c r="AK348" s="201"/>
      <c r="AL348" s="201"/>
      <c r="AM348" s="201"/>
      <c r="AN348" s="201"/>
      <c r="AO348" s="201" t="s">
        <v>50</v>
      </c>
      <c r="AP348" s="201" t="s">
        <v>1</v>
      </c>
    </row>
    <row r="349" spans="1:42">
      <c r="A349" s="193" t="s">
        <v>174</v>
      </c>
      <c r="B349" s="193" t="s">
        <v>50</v>
      </c>
      <c r="C349" s="193" t="s">
        <v>205</v>
      </c>
      <c r="D349" s="193" t="s">
        <v>210</v>
      </c>
      <c r="E349" s="193" t="s">
        <v>509</v>
      </c>
      <c r="F349" s="193"/>
      <c r="G349" s="193" t="s">
        <v>178</v>
      </c>
      <c r="H349" s="194">
        <v>43817.000011574077</v>
      </c>
      <c r="I349" s="194"/>
      <c r="J349" s="194">
        <v>43817.000011574077</v>
      </c>
      <c r="K349" s="194">
        <v>43817.000011574077</v>
      </c>
      <c r="L349" s="194"/>
      <c r="M349" s="193" t="s">
        <v>179</v>
      </c>
      <c r="N349" s="193"/>
      <c r="O349" s="195">
        <v>12</v>
      </c>
      <c r="P349" s="195"/>
      <c r="Q349" s="196"/>
      <c r="R349" s="193" t="s">
        <v>212</v>
      </c>
      <c r="S349" s="193"/>
      <c r="T349" s="193" t="s">
        <v>699</v>
      </c>
      <c r="U349" s="193" t="s">
        <v>182</v>
      </c>
      <c r="V349" s="193"/>
      <c r="W349" s="193"/>
      <c r="X349" s="193"/>
      <c r="Y349" s="194"/>
      <c r="Z349" s="194"/>
      <c r="AA349" s="197"/>
      <c r="AB349" s="198" t="str">
        <f t="shared" si="42"/>
        <v>201912</v>
      </c>
      <c r="AC349" s="199">
        <f t="shared" si="38"/>
        <v>0</v>
      </c>
      <c r="AD349" s="200" t="str">
        <f t="shared" si="44"/>
        <v>201912</v>
      </c>
      <c r="AE349" s="199">
        <f t="shared" si="40"/>
        <v>0</v>
      </c>
      <c r="AF349" s="199">
        <f t="shared" si="39"/>
        <v>0</v>
      </c>
      <c r="AG349" s="199">
        <f t="shared" si="43"/>
        <v>0</v>
      </c>
      <c r="AH349" s="199">
        <f t="shared" si="41"/>
        <v>0</v>
      </c>
      <c r="AI349" s="201"/>
      <c r="AJ349" s="201"/>
      <c r="AK349" s="201"/>
      <c r="AL349" s="201"/>
      <c r="AM349" s="201"/>
      <c r="AN349" s="201"/>
      <c r="AO349" s="201" t="s">
        <v>50</v>
      </c>
      <c r="AP349" s="201" t="s">
        <v>1</v>
      </c>
    </row>
    <row r="350" spans="1:42">
      <c r="A350" s="193" t="s">
        <v>174</v>
      </c>
      <c r="B350" s="193" t="s">
        <v>50</v>
      </c>
      <c r="C350" s="193" t="s">
        <v>205</v>
      </c>
      <c r="D350" s="193" t="s">
        <v>210</v>
      </c>
      <c r="E350" s="193" t="s">
        <v>509</v>
      </c>
      <c r="F350" s="193"/>
      <c r="G350" s="193" t="s">
        <v>178</v>
      </c>
      <c r="H350" s="194">
        <v>43817.000011574077</v>
      </c>
      <c r="I350" s="194"/>
      <c r="J350" s="194">
        <v>43817.000011574077</v>
      </c>
      <c r="K350" s="194">
        <v>43817.000011574077</v>
      </c>
      <c r="L350" s="194"/>
      <c r="M350" s="193" t="s">
        <v>179</v>
      </c>
      <c r="N350" s="193"/>
      <c r="O350" s="195">
        <v>12</v>
      </c>
      <c r="P350" s="195"/>
      <c r="Q350" s="196"/>
      <c r="R350" s="193" t="s">
        <v>212</v>
      </c>
      <c r="S350" s="193"/>
      <c r="T350" s="193" t="s">
        <v>700</v>
      </c>
      <c r="U350" s="193" t="s">
        <v>182</v>
      </c>
      <c r="V350" s="193"/>
      <c r="W350" s="193"/>
      <c r="X350" s="193"/>
      <c r="Y350" s="194"/>
      <c r="Z350" s="194"/>
      <c r="AA350" s="197"/>
      <c r="AB350" s="198" t="str">
        <f t="shared" si="42"/>
        <v>201912</v>
      </c>
      <c r="AC350" s="199">
        <f t="shared" si="38"/>
        <v>0</v>
      </c>
      <c r="AD350" s="200" t="str">
        <f t="shared" si="44"/>
        <v>201912</v>
      </c>
      <c r="AE350" s="199">
        <f t="shared" si="40"/>
        <v>0</v>
      </c>
      <c r="AF350" s="199">
        <f t="shared" si="39"/>
        <v>0</v>
      </c>
      <c r="AG350" s="199">
        <f t="shared" si="43"/>
        <v>0</v>
      </c>
      <c r="AH350" s="199">
        <f t="shared" si="41"/>
        <v>0</v>
      </c>
      <c r="AI350" s="201"/>
      <c r="AJ350" s="201"/>
      <c r="AK350" s="201"/>
      <c r="AL350" s="201"/>
      <c r="AM350" s="201"/>
      <c r="AN350" s="201"/>
      <c r="AO350" s="201" t="s">
        <v>50</v>
      </c>
      <c r="AP350" s="201" t="s">
        <v>1</v>
      </c>
    </row>
    <row r="351" spans="1:42">
      <c r="A351" s="193" t="s">
        <v>174</v>
      </c>
      <c r="B351" s="193" t="s">
        <v>50</v>
      </c>
      <c r="C351" s="193" t="s">
        <v>205</v>
      </c>
      <c r="D351" s="193" t="s">
        <v>210</v>
      </c>
      <c r="E351" s="193" t="s">
        <v>509</v>
      </c>
      <c r="F351" s="193"/>
      <c r="G351" s="193" t="s">
        <v>178</v>
      </c>
      <c r="H351" s="194">
        <v>43817.000011574077</v>
      </c>
      <c r="I351" s="194"/>
      <c r="J351" s="194">
        <v>43817.000011574077</v>
      </c>
      <c r="K351" s="194">
        <v>43817.000011574077</v>
      </c>
      <c r="L351" s="194"/>
      <c r="M351" s="193" t="s">
        <v>179</v>
      </c>
      <c r="N351" s="193"/>
      <c r="O351" s="195">
        <v>12</v>
      </c>
      <c r="P351" s="195"/>
      <c r="Q351" s="196"/>
      <c r="R351" s="193" t="s">
        <v>212</v>
      </c>
      <c r="S351" s="193"/>
      <c r="T351" s="193" t="s">
        <v>701</v>
      </c>
      <c r="U351" s="193" t="s">
        <v>182</v>
      </c>
      <c r="V351" s="193"/>
      <c r="W351" s="193"/>
      <c r="X351" s="193"/>
      <c r="Y351" s="194"/>
      <c r="Z351" s="194"/>
      <c r="AA351" s="197"/>
      <c r="AB351" s="198" t="str">
        <f t="shared" si="42"/>
        <v>201912</v>
      </c>
      <c r="AC351" s="199">
        <f t="shared" si="38"/>
        <v>0</v>
      </c>
      <c r="AD351" s="200" t="str">
        <f t="shared" si="44"/>
        <v>201912</v>
      </c>
      <c r="AE351" s="199">
        <f t="shared" si="40"/>
        <v>0</v>
      </c>
      <c r="AF351" s="199">
        <f t="shared" si="39"/>
        <v>0</v>
      </c>
      <c r="AG351" s="199">
        <f t="shared" si="43"/>
        <v>0</v>
      </c>
      <c r="AH351" s="199">
        <f t="shared" si="41"/>
        <v>0</v>
      </c>
      <c r="AI351" s="201"/>
      <c r="AJ351" s="201"/>
      <c r="AK351" s="201"/>
      <c r="AL351" s="201"/>
      <c r="AM351" s="201"/>
      <c r="AN351" s="201"/>
      <c r="AO351" s="201" t="s">
        <v>50</v>
      </c>
      <c r="AP351" s="201" t="s">
        <v>1</v>
      </c>
    </row>
    <row r="352" spans="1:42">
      <c r="A352" s="193" t="s">
        <v>174</v>
      </c>
      <c r="B352" s="193" t="s">
        <v>50</v>
      </c>
      <c r="C352" s="193" t="s">
        <v>205</v>
      </c>
      <c r="D352" s="193" t="s">
        <v>210</v>
      </c>
      <c r="E352" s="193" t="s">
        <v>509</v>
      </c>
      <c r="F352" s="193"/>
      <c r="G352" s="193" t="s">
        <v>178</v>
      </c>
      <c r="H352" s="194">
        <v>43817.000011574077</v>
      </c>
      <c r="I352" s="194"/>
      <c r="J352" s="194">
        <v>43817.000011574077</v>
      </c>
      <c r="K352" s="194">
        <v>43817.000011574077</v>
      </c>
      <c r="L352" s="194"/>
      <c r="M352" s="193" t="s">
        <v>179</v>
      </c>
      <c r="N352" s="193"/>
      <c r="O352" s="195">
        <v>12</v>
      </c>
      <c r="P352" s="195"/>
      <c r="Q352" s="196"/>
      <c r="R352" s="193" t="s">
        <v>212</v>
      </c>
      <c r="S352" s="193"/>
      <c r="T352" s="193" t="s">
        <v>702</v>
      </c>
      <c r="U352" s="193" t="s">
        <v>182</v>
      </c>
      <c r="V352" s="193"/>
      <c r="W352" s="193"/>
      <c r="X352" s="193"/>
      <c r="Y352" s="194"/>
      <c r="Z352" s="194"/>
      <c r="AA352" s="197"/>
      <c r="AB352" s="198" t="str">
        <f t="shared" si="42"/>
        <v>201912</v>
      </c>
      <c r="AC352" s="199">
        <f t="shared" si="38"/>
        <v>0</v>
      </c>
      <c r="AD352" s="200" t="str">
        <f t="shared" si="44"/>
        <v>201912</v>
      </c>
      <c r="AE352" s="199">
        <f t="shared" si="40"/>
        <v>0</v>
      </c>
      <c r="AF352" s="199">
        <f t="shared" si="39"/>
        <v>0</v>
      </c>
      <c r="AG352" s="199">
        <f t="shared" si="43"/>
        <v>0</v>
      </c>
      <c r="AH352" s="199">
        <f t="shared" si="41"/>
        <v>0</v>
      </c>
      <c r="AI352" s="201"/>
      <c r="AJ352" s="201"/>
      <c r="AK352" s="201"/>
      <c r="AL352" s="201"/>
      <c r="AM352" s="201"/>
      <c r="AN352" s="201"/>
      <c r="AO352" s="201" t="s">
        <v>50</v>
      </c>
      <c r="AP352" s="201" t="s">
        <v>1</v>
      </c>
    </row>
    <row r="353" spans="1:42">
      <c r="A353" s="193" t="s">
        <v>174</v>
      </c>
      <c r="B353" s="193" t="s">
        <v>50</v>
      </c>
      <c r="C353" s="193" t="s">
        <v>205</v>
      </c>
      <c r="D353" s="193" t="s">
        <v>210</v>
      </c>
      <c r="E353" s="193" t="s">
        <v>509</v>
      </c>
      <c r="F353" s="193"/>
      <c r="G353" s="193" t="s">
        <v>178</v>
      </c>
      <c r="H353" s="194">
        <v>43817.000011574077</v>
      </c>
      <c r="I353" s="194"/>
      <c r="J353" s="194">
        <v>43817.000011574077</v>
      </c>
      <c r="K353" s="194">
        <v>43817.000011574077</v>
      </c>
      <c r="L353" s="194"/>
      <c r="M353" s="193" t="s">
        <v>179</v>
      </c>
      <c r="N353" s="193"/>
      <c r="O353" s="195">
        <v>12</v>
      </c>
      <c r="P353" s="195"/>
      <c r="Q353" s="196"/>
      <c r="R353" s="193" t="s">
        <v>212</v>
      </c>
      <c r="S353" s="193"/>
      <c r="T353" s="193" t="s">
        <v>703</v>
      </c>
      <c r="U353" s="193" t="s">
        <v>182</v>
      </c>
      <c r="V353" s="193"/>
      <c r="W353" s="193"/>
      <c r="X353" s="193"/>
      <c r="Y353" s="194"/>
      <c r="Z353" s="194"/>
      <c r="AA353" s="197"/>
      <c r="AB353" s="198" t="str">
        <f t="shared" si="42"/>
        <v>201912</v>
      </c>
      <c r="AC353" s="199">
        <f t="shared" si="38"/>
        <v>0</v>
      </c>
      <c r="AD353" s="200" t="str">
        <f t="shared" si="44"/>
        <v>201912</v>
      </c>
      <c r="AE353" s="199">
        <f t="shared" si="40"/>
        <v>0</v>
      </c>
      <c r="AF353" s="199">
        <f t="shared" si="39"/>
        <v>0</v>
      </c>
      <c r="AG353" s="199">
        <f t="shared" si="43"/>
        <v>0</v>
      </c>
      <c r="AH353" s="199">
        <f t="shared" si="41"/>
        <v>0</v>
      </c>
      <c r="AI353" s="201"/>
      <c r="AJ353" s="201"/>
      <c r="AK353" s="201"/>
      <c r="AL353" s="201"/>
      <c r="AM353" s="201"/>
      <c r="AN353" s="201"/>
      <c r="AO353" s="201" t="s">
        <v>50</v>
      </c>
      <c r="AP353" s="201" t="s">
        <v>1</v>
      </c>
    </row>
    <row r="354" spans="1:42">
      <c r="A354" s="193" t="s">
        <v>174</v>
      </c>
      <c r="B354" s="193" t="s">
        <v>50</v>
      </c>
      <c r="C354" s="193" t="s">
        <v>205</v>
      </c>
      <c r="D354" s="193" t="s">
        <v>210</v>
      </c>
      <c r="E354" s="193" t="s">
        <v>509</v>
      </c>
      <c r="F354" s="193"/>
      <c r="G354" s="193" t="s">
        <v>178</v>
      </c>
      <c r="H354" s="194">
        <v>43817.000011574077</v>
      </c>
      <c r="I354" s="194"/>
      <c r="J354" s="194">
        <v>43817.000011574077</v>
      </c>
      <c r="K354" s="194">
        <v>43817.000011574077</v>
      </c>
      <c r="L354" s="194"/>
      <c r="M354" s="193" t="s">
        <v>179</v>
      </c>
      <c r="N354" s="193"/>
      <c r="O354" s="195">
        <v>12</v>
      </c>
      <c r="P354" s="195"/>
      <c r="Q354" s="196"/>
      <c r="R354" s="193" t="s">
        <v>212</v>
      </c>
      <c r="S354" s="193"/>
      <c r="T354" s="193" t="s">
        <v>704</v>
      </c>
      <c r="U354" s="193" t="s">
        <v>182</v>
      </c>
      <c r="V354" s="193"/>
      <c r="W354" s="193"/>
      <c r="X354" s="193"/>
      <c r="Y354" s="194"/>
      <c r="Z354" s="194"/>
      <c r="AA354" s="197"/>
      <c r="AB354" s="198" t="str">
        <f t="shared" si="42"/>
        <v>201912</v>
      </c>
      <c r="AC354" s="199">
        <f t="shared" si="38"/>
        <v>0</v>
      </c>
      <c r="AD354" s="200" t="str">
        <f t="shared" si="44"/>
        <v>201912</v>
      </c>
      <c r="AE354" s="199">
        <f t="shared" si="40"/>
        <v>0</v>
      </c>
      <c r="AF354" s="199">
        <f t="shared" si="39"/>
        <v>0</v>
      </c>
      <c r="AG354" s="199">
        <f t="shared" si="43"/>
        <v>0</v>
      </c>
      <c r="AH354" s="199">
        <f t="shared" si="41"/>
        <v>0</v>
      </c>
      <c r="AI354" s="201"/>
      <c r="AJ354" s="201"/>
      <c r="AK354" s="201"/>
      <c r="AL354" s="201"/>
      <c r="AM354" s="201"/>
      <c r="AN354" s="201"/>
      <c r="AO354" s="201" t="s">
        <v>50</v>
      </c>
      <c r="AP354" s="201" t="s">
        <v>1</v>
      </c>
    </row>
    <row r="355" spans="1:42">
      <c r="A355" s="193" t="s">
        <v>174</v>
      </c>
      <c r="B355" s="193" t="s">
        <v>50</v>
      </c>
      <c r="C355" s="193" t="s">
        <v>205</v>
      </c>
      <c r="D355" s="193" t="s">
        <v>210</v>
      </c>
      <c r="E355" s="193" t="s">
        <v>509</v>
      </c>
      <c r="F355" s="193"/>
      <c r="G355" s="193" t="s">
        <v>178</v>
      </c>
      <c r="H355" s="194">
        <v>43817.000011574077</v>
      </c>
      <c r="I355" s="194"/>
      <c r="J355" s="194">
        <v>43817.000011574077</v>
      </c>
      <c r="K355" s="194">
        <v>43817.000011574077</v>
      </c>
      <c r="L355" s="194"/>
      <c r="M355" s="193" t="s">
        <v>179</v>
      </c>
      <c r="N355" s="193"/>
      <c r="O355" s="195">
        <v>12</v>
      </c>
      <c r="P355" s="195"/>
      <c r="Q355" s="196"/>
      <c r="R355" s="193" t="s">
        <v>212</v>
      </c>
      <c r="S355" s="193"/>
      <c r="T355" s="193" t="s">
        <v>705</v>
      </c>
      <c r="U355" s="193" t="s">
        <v>182</v>
      </c>
      <c r="V355" s="193"/>
      <c r="W355" s="193"/>
      <c r="X355" s="193"/>
      <c r="Y355" s="194"/>
      <c r="Z355" s="194"/>
      <c r="AA355" s="197"/>
      <c r="AB355" s="198" t="str">
        <f t="shared" si="42"/>
        <v>201912</v>
      </c>
      <c r="AC355" s="199">
        <f t="shared" si="38"/>
        <v>0</v>
      </c>
      <c r="AD355" s="200" t="str">
        <f t="shared" si="44"/>
        <v>201912</v>
      </c>
      <c r="AE355" s="199">
        <f t="shared" si="40"/>
        <v>0</v>
      </c>
      <c r="AF355" s="199">
        <f t="shared" si="39"/>
        <v>0</v>
      </c>
      <c r="AG355" s="199">
        <f t="shared" si="43"/>
        <v>0</v>
      </c>
      <c r="AH355" s="199">
        <f t="shared" si="41"/>
        <v>0</v>
      </c>
      <c r="AI355" s="201"/>
      <c r="AJ355" s="201"/>
      <c r="AK355" s="201"/>
      <c r="AL355" s="201"/>
      <c r="AM355" s="201"/>
      <c r="AN355" s="201"/>
      <c r="AO355" s="201" t="s">
        <v>50</v>
      </c>
      <c r="AP355" s="201" t="s">
        <v>1</v>
      </c>
    </row>
    <row r="356" spans="1:42">
      <c r="A356" s="193" t="s">
        <v>174</v>
      </c>
      <c r="B356" s="193" t="s">
        <v>50</v>
      </c>
      <c r="C356" s="193" t="s">
        <v>205</v>
      </c>
      <c r="D356" s="193" t="s">
        <v>210</v>
      </c>
      <c r="E356" s="193" t="s">
        <v>509</v>
      </c>
      <c r="F356" s="193"/>
      <c r="G356" s="193" t="s">
        <v>178</v>
      </c>
      <c r="H356" s="194">
        <v>43817.000011574077</v>
      </c>
      <c r="I356" s="194"/>
      <c r="J356" s="194">
        <v>43817.000011574077</v>
      </c>
      <c r="K356" s="194">
        <v>43817.000011574077</v>
      </c>
      <c r="L356" s="194"/>
      <c r="M356" s="193" t="s">
        <v>179</v>
      </c>
      <c r="N356" s="193"/>
      <c r="O356" s="195">
        <v>12</v>
      </c>
      <c r="P356" s="195"/>
      <c r="Q356" s="196"/>
      <c r="R356" s="193" t="s">
        <v>212</v>
      </c>
      <c r="S356" s="193"/>
      <c r="T356" s="193" t="s">
        <v>706</v>
      </c>
      <c r="U356" s="193" t="s">
        <v>182</v>
      </c>
      <c r="V356" s="193"/>
      <c r="W356" s="193"/>
      <c r="X356" s="193"/>
      <c r="Y356" s="194"/>
      <c r="Z356" s="194"/>
      <c r="AA356" s="197"/>
      <c r="AB356" s="198" t="str">
        <f t="shared" si="42"/>
        <v>201912</v>
      </c>
      <c r="AC356" s="199">
        <f t="shared" si="38"/>
        <v>0</v>
      </c>
      <c r="AD356" s="200" t="str">
        <f t="shared" si="44"/>
        <v>201912</v>
      </c>
      <c r="AE356" s="199">
        <f t="shared" si="40"/>
        <v>0</v>
      </c>
      <c r="AF356" s="199">
        <f t="shared" si="39"/>
        <v>0</v>
      </c>
      <c r="AG356" s="199">
        <f t="shared" si="43"/>
        <v>0</v>
      </c>
      <c r="AH356" s="199">
        <f t="shared" si="41"/>
        <v>0</v>
      </c>
      <c r="AI356" s="201"/>
      <c r="AJ356" s="201"/>
      <c r="AK356" s="201"/>
      <c r="AL356" s="201"/>
      <c r="AM356" s="201"/>
      <c r="AN356" s="201"/>
      <c r="AO356" s="201" t="s">
        <v>50</v>
      </c>
      <c r="AP356" s="201" t="s">
        <v>1</v>
      </c>
    </row>
    <row r="357" spans="1:42">
      <c r="A357" s="193" t="s">
        <v>174</v>
      </c>
      <c r="B357" s="193" t="s">
        <v>50</v>
      </c>
      <c r="C357" s="193" t="s">
        <v>205</v>
      </c>
      <c r="D357" s="193" t="s">
        <v>210</v>
      </c>
      <c r="E357" s="193" t="s">
        <v>509</v>
      </c>
      <c r="F357" s="193"/>
      <c r="G357" s="193" t="s">
        <v>178</v>
      </c>
      <c r="H357" s="194">
        <v>43817.000011574077</v>
      </c>
      <c r="I357" s="194"/>
      <c r="J357" s="194">
        <v>43817.000011574077</v>
      </c>
      <c r="K357" s="194">
        <v>43817.000011574077</v>
      </c>
      <c r="L357" s="194"/>
      <c r="M357" s="193" t="s">
        <v>179</v>
      </c>
      <c r="N357" s="193"/>
      <c r="O357" s="195">
        <v>12</v>
      </c>
      <c r="P357" s="195"/>
      <c r="Q357" s="196"/>
      <c r="R357" s="193" t="s">
        <v>212</v>
      </c>
      <c r="S357" s="193"/>
      <c r="T357" s="193" t="s">
        <v>707</v>
      </c>
      <c r="U357" s="193" t="s">
        <v>182</v>
      </c>
      <c r="V357" s="193"/>
      <c r="W357" s="193"/>
      <c r="X357" s="193"/>
      <c r="Y357" s="194"/>
      <c r="Z357" s="194"/>
      <c r="AA357" s="197"/>
      <c r="AB357" s="198" t="str">
        <f t="shared" si="42"/>
        <v>201912</v>
      </c>
      <c r="AC357" s="199">
        <f t="shared" si="38"/>
        <v>0</v>
      </c>
      <c r="AD357" s="200" t="str">
        <f t="shared" si="44"/>
        <v>201912</v>
      </c>
      <c r="AE357" s="199">
        <f t="shared" si="40"/>
        <v>0</v>
      </c>
      <c r="AF357" s="199">
        <f t="shared" si="39"/>
        <v>0</v>
      </c>
      <c r="AG357" s="199">
        <f t="shared" si="43"/>
        <v>0</v>
      </c>
      <c r="AH357" s="199">
        <f t="shared" si="41"/>
        <v>0</v>
      </c>
      <c r="AI357" s="201"/>
      <c r="AJ357" s="201"/>
      <c r="AK357" s="201"/>
      <c r="AL357" s="201"/>
      <c r="AM357" s="201"/>
      <c r="AN357" s="201"/>
      <c r="AO357" s="201" t="s">
        <v>50</v>
      </c>
      <c r="AP357" s="201" t="s">
        <v>1</v>
      </c>
    </row>
    <row r="358" spans="1:42">
      <c r="A358" s="193" t="s">
        <v>174</v>
      </c>
      <c r="B358" s="193" t="s">
        <v>50</v>
      </c>
      <c r="C358" s="193" t="s">
        <v>205</v>
      </c>
      <c r="D358" s="193" t="s">
        <v>210</v>
      </c>
      <c r="E358" s="193" t="s">
        <v>509</v>
      </c>
      <c r="F358" s="193"/>
      <c r="G358" s="193" t="s">
        <v>178</v>
      </c>
      <c r="H358" s="194">
        <v>43817.000011574077</v>
      </c>
      <c r="I358" s="194"/>
      <c r="J358" s="194">
        <v>43817.000011574077</v>
      </c>
      <c r="K358" s="194">
        <v>43817.000011574077</v>
      </c>
      <c r="L358" s="194"/>
      <c r="M358" s="193" t="s">
        <v>179</v>
      </c>
      <c r="N358" s="193"/>
      <c r="O358" s="195">
        <v>12</v>
      </c>
      <c r="P358" s="195"/>
      <c r="Q358" s="196"/>
      <c r="R358" s="193" t="s">
        <v>212</v>
      </c>
      <c r="S358" s="193"/>
      <c r="T358" s="193" t="s">
        <v>708</v>
      </c>
      <c r="U358" s="193" t="s">
        <v>182</v>
      </c>
      <c r="V358" s="193"/>
      <c r="W358" s="193"/>
      <c r="X358" s="193"/>
      <c r="Y358" s="194"/>
      <c r="Z358" s="194"/>
      <c r="AA358" s="197"/>
      <c r="AB358" s="198" t="str">
        <f t="shared" si="42"/>
        <v>201912</v>
      </c>
      <c r="AC358" s="199">
        <f t="shared" si="38"/>
        <v>0</v>
      </c>
      <c r="AD358" s="200" t="str">
        <f t="shared" si="44"/>
        <v>201912</v>
      </c>
      <c r="AE358" s="199">
        <f t="shared" si="40"/>
        <v>0</v>
      </c>
      <c r="AF358" s="199">
        <f t="shared" si="39"/>
        <v>0</v>
      </c>
      <c r="AG358" s="199">
        <f t="shared" si="43"/>
        <v>0</v>
      </c>
      <c r="AH358" s="199">
        <f t="shared" si="41"/>
        <v>0</v>
      </c>
      <c r="AI358" s="201"/>
      <c r="AJ358" s="201"/>
      <c r="AK358" s="201"/>
      <c r="AL358" s="201"/>
      <c r="AM358" s="201"/>
      <c r="AN358" s="201"/>
      <c r="AO358" s="201" t="s">
        <v>50</v>
      </c>
      <c r="AP358" s="201" t="s">
        <v>1</v>
      </c>
    </row>
    <row r="359" spans="1:42">
      <c r="A359" s="193" t="s">
        <v>174</v>
      </c>
      <c r="B359" s="193" t="s">
        <v>50</v>
      </c>
      <c r="C359" s="193" t="s">
        <v>205</v>
      </c>
      <c r="D359" s="193" t="s">
        <v>210</v>
      </c>
      <c r="E359" s="193" t="s">
        <v>509</v>
      </c>
      <c r="F359" s="193"/>
      <c r="G359" s="193" t="s">
        <v>178</v>
      </c>
      <c r="H359" s="194">
        <v>43817.000011574077</v>
      </c>
      <c r="I359" s="194"/>
      <c r="J359" s="194">
        <v>43817.000011574077</v>
      </c>
      <c r="K359" s="194">
        <v>43817.000011574077</v>
      </c>
      <c r="L359" s="194"/>
      <c r="M359" s="193" t="s">
        <v>179</v>
      </c>
      <c r="N359" s="193"/>
      <c r="O359" s="195">
        <v>12</v>
      </c>
      <c r="P359" s="195"/>
      <c r="Q359" s="196"/>
      <c r="R359" s="193" t="s">
        <v>212</v>
      </c>
      <c r="S359" s="193"/>
      <c r="T359" s="193" t="s">
        <v>709</v>
      </c>
      <c r="U359" s="193" t="s">
        <v>182</v>
      </c>
      <c r="V359" s="193"/>
      <c r="W359" s="193"/>
      <c r="X359" s="193"/>
      <c r="Y359" s="194"/>
      <c r="Z359" s="194"/>
      <c r="AA359" s="197"/>
      <c r="AB359" s="198" t="str">
        <f t="shared" si="42"/>
        <v>201912</v>
      </c>
      <c r="AC359" s="199">
        <f t="shared" si="38"/>
        <v>0</v>
      </c>
      <c r="AD359" s="200" t="str">
        <f t="shared" si="44"/>
        <v>201912</v>
      </c>
      <c r="AE359" s="199">
        <f t="shared" si="40"/>
        <v>0</v>
      </c>
      <c r="AF359" s="199">
        <f t="shared" si="39"/>
        <v>0</v>
      </c>
      <c r="AG359" s="199">
        <f t="shared" si="43"/>
        <v>0</v>
      </c>
      <c r="AH359" s="199">
        <f t="shared" si="41"/>
        <v>0</v>
      </c>
      <c r="AI359" s="201"/>
      <c r="AJ359" s="201"/>
      <c r="AK359" s="201"/>
      <c r="AL359" s="201"/>
      <c r="AM359" s="201"/>
      <c r="AN359" s="201"/>
      <c r="AO359" s="201" t="s">
        <v>50</v>
      </c>
      <c r="AP359" s="201" t="s">
        <v>1</v>
      </c>
    </row>
    <row r="360" spans="1:42">
      <c r="A360" s="193" t="s">
        <v>174</v>
      </c>
      <c r="B360" s="193" t="s">
        <v>50</v>
      </c>
      <c r="C360" s="193" t="s">
        <v>205</v>
      </c>
      <c r="D360" s="193" t="s">
        <v>210</v>
      </c>
      <c r="E360" s="193" t="s">
        <v>509</v>
      </c>
      <c r="F360" s="193"/>
      <c r="G360" s="193" t="s">
        <v>178</v>
      </c>
      <c r="H360" s="194">
        <v>43817.000011574077</v>
      </c>
      <c r="I360" s="194"/>
      <c r="J360" s="194">
        <v>43817.000011574077</v>
      </c>
      <c r="K360" s="194">
        <v>43817.000011574077</v>
      </c>
      <c r="L360" s="194"/>
      <c r="M360" s="193" t="s">
        <v>179</v>
      </c>
      <c r="N360" s="193"/>
      <c r="O360" s="195">
        <v>12</v>
      </c>
      <c r="P360" s="195"/>
      <c r="Q360" s="196"/>
      <c r="R360" s="193" t="s">
        <v>212</v>
      </c>
      <c r="S360" s="193"/>
      <c r="T360" s="193" t="s">
        <v>710</v>
      </c>
      <c r="U360" s="193" t="s">
        <v>182</v>
      </c>
      <c r="V360" s="193"/>
      <c r="W360" s="193"/>
      <c r="X360" s="193"/>
      <c r="Y360" s="194"/>
      <c r="Z360" s="194"/>
      <c r="AA360" s="197"/>
      <c r="AB360" s="198" t="str">
        <f t="shared" si="42"/>
        <v>201912</v>
      </c>
      <c r="AC360" s="199">
        <f t="shared" si="38"/>
        <v>0</v>
      </c>
      <c r="AD360" s="200" t="str">
        <f t="shared" si="44"/>
        <v>201912</v>
      </c>
      <c r="AE360" s="199">
        <f t="shared" si="40"/>
        <v>0</v>
      </c>
      <c r="AF360" s="199">
        <f t="shared" si="39"/>
        <v>0</v>
      </c>
      <c r="AG360" s="199">
        <f t="shared" si="43"/>
        <v>0</v>
      </c>
      <c r="AH360" s="199">
        <f t="shared" si="41"/>
        <v>0</v>
      </c>
      <c r="AI360" s="201"/>
      <c r="AJ360" s="201"/>
      <c r="AK360" s="201"/>
      <c r="AL360" s="201"/>
      <c r="AM360" s="201"/>
      <c r="AN360" s="201"/>
      <c r="AO360" s="201" t="s">
        <v>50</v>
      </c>
      <c r="AP360" s="201" t="s">
        <v>1</v>
      </c>
    </row>
    <row r="361" spans="1:42">
      <c r="A361" s="193" t="s">
        <v>174</v>
      </c>
      <c r="B361" s="193" t="s">
        <v>50</v>
      </c>
      <c r="C361" s="193" t="s">
        <v>205</v>
      </c>
      <c r="D361" s="193" t="s">
        <v>210</v>
      </c>
      <c r="E361" s="193" t="s">
        <v>509</v>
      </c>
      <c r="F361" s="193"/>
      <c r="G361" s="193" t="s">
        <v>178</v>
      </c>
      <c r="H361" s="194">
        <v>43817.000011574077</v>
      </c>
      <c r="I361" s="194"/>
      <c r="J361" s="194">
        <v>43817.000011574077</v>
      </c>
      <c r="K361" s="194">
        <v>43817.000011574077</v>
      </c>
      <c r="L361" s="194"/>
      <c r="M361" s="193" t="s">
        <v>179</v>
      </c>
      <c r="N361" s="193"/>
      <c r="O361" s="195">
        <v>12</v>
      </c>
      <c r="P361" s="195"/>
      <c r="Q361" s="196"/>
      <c r="R361" s="193" t="s">
        <v>212</v>
      </c>
      <c r="S361" s="193"/>
      <c r="T361" s="193" t="s">
        <v>711</v>
      </c>
      <c r="U361" s="193" t="s">
        <v>182</v>
      </c>
      <c r="V361" s="193"/>
      <c r="W361" s="193"/>
      <c r="X361" s="193"/>
      <c r="Y361" s="194"/>
      <c r="Z361" s="194"/>
      <c r="AA361" s="197"/>
      <c r="AB361" s="198" t="str">
        <f t="shared" si="42"/>
        <v>201912</v>
      </c>
      <c r="AC361" s="199">
        <f t="shared" si="38"/>
        <v>0</v>
      </c>
      <c r="AD361" s="200" t="str">
        <f t="shared" si="44"/>
        <v>201912</v>
      </c>
      <c r="AE361" s="199">
        <f t="shared" si="40"/>
        <v>0</v>
      </c>
      <c r="AF361" s="199">
        <f t="shared" si="39"/>
        <v>0</v>
      </c>
      <c r="AG361" s="199">
        <f t="shared" si="43"/>
        <v>0</v>
      </c>
      <c r="AH361" s="199">
        <f t="shared" si="41"/>
        <v>0</v>
      </c>
      <c r="AI361" s="201"/>
      <c r="AJ361" s="201"/>
      <c r="AK361" s="201"/>
      <c r="AL361" s="201"/>
      <c r="AM361" s="201"/>
      <c r="AN361" s="201"/>
      <c r="AO361" s="201" t="s">
        <v>50</v>
      </c>
      <c r="AP361" s="201" t="s">
        <v>1</v>
      </c>
    </row>
    <row r="362" spans="1:42">
      <c r="A362" s="193" t="s">
        <v>174</v>
      </c>
      <c r="B362" s="193" t="s">
        <v>50</v>
      </c>
      <c r="C362" s="193" t="s">
        <v>205</v>
      </c>
      <c r="D362" s="193" t="s">
        <v>210</v>
      </c>
      <c r="E362" s="193" t="s">
        <v>509</v>
      </c>
      <c r="F362" s="193"/>
      <c r="G362" s="193" t="s">
        <v>178</v>
      </c>
      <c r="H362" s="194">
        <v>43817.000011574077</v>
      </c>
      <c r="I362" s="194"/>
      <c r="J362" s="194">
        <v>43817.000011574077</v>
      </c>
      <c r="K362" s="194">
        <v>43817.000011574077</v>
      </c>
      <c r="L362" s="194"/>
      <c r="M362" s="193" t="s">
        <v>179</v>
      </c>
      <c r="N362" s="193"/>
      <c r="O362" s="195">
        <v>12</v>
      </c>
      <c r="P362" s="195"/>
      <c r="Q362" s="196"/>
      <c r="R362" s="193" t="s">
        <v>212</v>
      </c>
      <c r="S362" s="193"/>
      <c r="T362" s="193" t="s">
        <v>712</v>
      </c>
      <c r="U362" s="193" t="s">
        <v>182</v>
      </c>
      <c r="V362" s="193"/>
      <c r="W362" s="193"/>
      <c r="X362" s="193"/>
      <c r="Y362" s="194"/>
      <c r="Z362" s="194"/>
      <c r="AA362" s="197"/>
      <c r="AB362" s="198" t="str">
        <f t="shared" si="42"/>
        <v>201912</v>
      </c>
      <c r="AC362" s="199">
        <f t="shared" si="38"/>
        <v>0</v>
      </c>
      <c r="AD362" s="200" t="str">
        <f t="shared" si="44"/>
        <v>201912</v>
      </c>
      <c r="AE362" s="199">
        <f t="shared" si="40"/>
        <v>0</v>
      </c>
      <c r="AF362" s="199">
        <f t="shared" si="39"/>
        <v>0</v>
      </c>
      <c r="AG362" s="199">
        <f t="shared" si="43"/>
        <v>0</v>
      </c>
      <c r="AH362" s="199">
        <f t="shared" si="41"/>
        <v>0</v>
      </c>
      <c r="AI362" s="201"/>
      <c r="AJ362" s="201"/>
      <c r="AK362" s="201"/>
      <c r="AL362" s="201"/>
      <c r="AM362" s="201"/>
      <c r="AN362" s="201"/>
      <c r="AO362" s="201" t="s">
        <v>50</v>
      </c>
      <c r="AP362" s="201" t="s">
        <v>1</v>
      </c>
    </row>
    <row r="363" spans="1:42">
      <c r="A363" s="193" t="s">
        <v>174</v>
      </c>
      <c r="B363" s="193" t="s">
        <v>50</v>
      </c>
      <c r="C363" s="193" t="s">
        <v>205</v>
      </c>
      <c r="D363" s="193" t="s">
        <v>210</v>
      </c>
      <c r="E363" s="193" t="s">
        <v>509</v>
      </c>
      <c r="F363" s="193"/>
      <c r="G363" s="193" t="s">
        <v>178</v>
      </c>
      <c r="H363" s="194">
        <v>43817.000011574077</v>
      </c>
      <c r="I363" s="194"/>
      <c r="J363" s="194">
        <v>43817.000011574077</v>
      </c>
      <c r="K363" s="194">
        <v>43817.000011574077</v>
      </c>
      <c r="L363" s="194"/>
      <c r="M363" s="193" t="s">
        <v>179</v>
      </c>
      <c r="N363" s="193"/>
      <c r="O363" s="195">
        <v>12</v>
      </c>
      <c r="P363" s="195"/>
      <c r="Q363" s="196"/>
      <c r="R363" s="193" t="s">
        <v>212</v>
      </c>
      <c r="S363" s="193"/>
      <c r="T363" s="193" t="s">
        <v>713</v>
      </c>
      <c r="U363" s="193" t="s">
        <v>182</v>
      </c>
      <c r="V363" s="193"/>
      <c r="W363" s="193"/>
      <c r="X363" s="193"/>
      <c r="Y363" s="194"/>
      <c r="Z363" s="194"/>
      <c r="AA363" s="197"/>
      <c r="AB363" s="198" t="str">
        <f t="shared" si="42"/>
        <v>201912</v>
      </c>
      <c r="AC363" s="199">
        <f t="shared" si="38"/>
        <v>0</v>
      </c>
      <c r="AD363" s="200" t="str">
        <f t="shared" si="44"/>
        <v>201912</v>
      </c>
      <c r="AE363" s="199">
        <f t="shared" si="40"/>
        <v>0</v>
      </c>
      <c r="AF363" s="199">
        <f t="shared" si="39"/>
        <v>0</v>
      </c>
      <c r="AG363" s="199">
        <f t="shared" si="43"/>
        <v>0</v>
      </c>
      <c r="AH363" s="199">
        <f t="shared" si="41"/>
        <v>0</v>
      </c>
      <c r="AI363" s="201"/>
      <c r="AJ363" s="201"/>
      <c r="AK363" s="201"/>
      <c r="AL363" s="201"/>
      <c r="AM363" s="201"/>
      <c r="AN363" s="201"/>
      <c r="AO363" s="201" t="s">
        <v>50</v>
      </c>
      <c r="AP363" s="201" t="s">
        <v>1</v>
      </c>
    </row>
    <row r="364" spans="1:42">
      <c r="A364" s="193" t="s">
        <v>174</v>
      </c>
      <c r="B364" s="193" t="s">
        <v>50</v>
      </c>
      <c r="C364" s="193" t="s">
        <v>205</v>
      </c>
      <c r="D364" s="193" t="s">
        <v>210</v>
      </c>
      <c r="E364" s="193" t="s">
        <v>509</v>
      </c>
      <c r="F364" s="193"/>
      <c r="G364" s="193" t="s">
        <v>178</v>
      </c>
      <c r="H364" s="194">
        <v>43817.000011574077</v>
      </c>
      <c r="I364" s="194"/>
      <c r="J364" s="194">
        <v>43817.000011574077</v>
      </c>
      <c r="K364" s="194">
        <v>43817.000011574077</v>
      </c>
      <c r="L364" s="194"/>
      <c r="M364" s="193" t="s">
        <v>179</v>
      </c>
      <c r="N364" s="193"/>
      <c r="O364" s="195">
        <v>12</v>
      </c>
      <c r="P364" s="195"/>
      <c r="Q364" s="196"/>
      <c r="R364" s="193" t="s">
        <v>212</v>
      </c>
      <c r="S364" s="193"/>
      <c r="T364" s="193" t="s">
        <v>714</v>
      </c>
      <c r="U364" s="193" t="s">
        <v>182</v>
      </c>
      <c r="V364" s="193"/>
      <c r="W364" s="193"/>
      <c r="X364" s="193"/>
      <c r="Y364" s="194"/>
      <c r="Z364" s="194"/>
      <c r="AA364" s="197"/>
      <c r="AB364" s="198" t="str">
        <f t="shared" si="42"/>
        <v>201912</v>
      </c>
      <c r="AC364" s="199">
        <f t="shared" si="38"/>
        <v>0</v>
      </c>
      <c r="AD364" s="200" t="str">
        <f t="shared" si="44"/>
        <v>201912</v>
      </c>
      <c r="AE364" s="199">
        <f t="shared" si="40"/>
        <v>0</v>
      </c>
      <c r="AF364" s="199">
        <f t="shared" si="39"/>
        <v>0</v>
      </c>
      <c r="AG364" s="199">
        <f t="shared" si="43"/>
        <v>0</v>
      </c>
      <c r="AH364" s="199">
        <f t="shared" si="41"/>
        <v>0</v>
      </c>
      <c r="AI364" s="201"/>
      <c r="AJ364" s="201"/>
      <c r="AK364" s="201"/>
      <c r="AL364" s="201"/>
      <c r="AM364" s="201"/>
      <c r="AN364" s="201"/>
      <c r="AO364" s="201" t="s">
        <v>50</v>
      </c>
      <c r="AP364" s="201" t="s">
        <v>1</v>
      </c>
    </row>
    <row r="365" spans="1:42">
      <c r="A365" s="193" t="s">
        <v>174</v>
      </c>
      <c r="B365" s="193" t="s">
        <v>50</v>
      </c>
      <c r="C365" s="193" t="s">
        <v>205</v>
      </c>
      <c r="D365" s="193" t="s">
        <v>210</v>
      </c>
      <c r="E365" s="193" t="s">
        <v>509</v>
      </c>
      <c r="F365" s="193"/>
      <c r="G365" s="193" t="s">
        <v>178</v>
      </c>
      <c r="H365" s="194">
        <v>43817.000011574077</v>
      </c>
      <c r="I365" s="194"/>
      <c r="J365" s="194">
        <v>43817.000011574077</v>
      </c>
      <c r="K365" s="194">
        <v>43817.000011574077</v>
      </c>
      <c r="L365" s="194"/>
      <c r="M365" s="193" t="s">
        <v>179</v>
      </c>
      <c r="N365" s="193"/>
      <c r="O365" s="195">
        <v>12</v>
      </c>
      <c r="P365" s="195"/>
      <c r="Q365" s="196"/>
      <c r="R365" s="193" t="s">
        <v>212</v>
      </c>
      <c r="S365" s="193"/>
      <c r="T365" s="193" t="s">
        <v>715</v>
      </c>
      <c r="U365" s="193" t="s">
        <v>182</v>
      </c>
      <c r="V365" s="193"/>
      <c r="W365" s="193"/>
      <c r="X365" s="193"/>
      <c r="Y365" s="194"/>
      <c r="Z365" s="194"/>
      <c r="AA365" s="197"/>
      <c r="AB365" s="198" t="str">
        <f t="shared" si="42"/>
        <v>201912</v>
      </c>
      <c r="AC365" s="199">
        <f t="shared" si="38"/>
        <v>0</v>
      </c>
      <c r="AD365" s="200" t="str">
        <f t="shared" si="44"/>
        <v>201912</v>
      </c>
      <c r="AE365" s="199">
        <f t="shared" si="40"/>
        <v>0</v>
      </c>
      <c r="AF365" s="199">
        <f t="shared" si="39"/>
        <v>0</v>
      </c>
      <c r="AG365" s="199">
        <f t="shared" si="43"/>
        <v>0</v>
      </c>
      <c r="AH365" s="199">
        <f t="shared" si="41"/>
        <v>0</v>
      </c>
      <c r="AI365" s="201"/>
      <c r="AJ365" s="201"/>
      <c r="AK365" s="201"/>
      <c r="AL365" s="201"/>
      <c r="AM365" s="201"/>
      <c r="AN365" s="201"/>
      <c r="AO365" s="201" t="s">
        <v>50</v>
      </c>
      <c r="AP365" s="201" t="s">
        <v>1</v>
      </c>
    </row>
    <row r="366" spans="1:42">
      <c r="A366" s="193" t="s">
        <v>174</v>
      </c>
      <c r="B366" s="193" t="s">
        <v>50</v>
      </c>
      <c r="C366" s="193" t="s">
        <v>205</v>
      </c>
      <c r="D366" s="193" t="s">
        <v>210</v>
      </c>
      <c r="E366" s="193" t="s">
        <v>509</v>
      </c>
      <c r="F366" s="193"/>
      <c r="G366" s="193" t="s">
        <v>178</v>
      </c>
      <c r="H366" s="194">
        <v>43817.000011574077</v>
      </c>
      <c r="I366" s="194"/>
      <c r="J366" s="194">
        <v>43817.000011574077</v>
      </c>
      <c r="K366" s="194">
        <v>43817.000011574077</v>
      </c>
      <c r="L366" s="194"/>
      <c r="M366" s="193" t="s">
        <v>179</v>
      </c>
      <c r="N366" s="193"/>
      <c r="O366" s="195">
        <v>12</v>
      </c>
      <c r="P366" s="195"/>
      <c r="Q366" s="196"/>
      <c r="R366" s="193" t="s">
        <v>212</v>
      </c>
      <c r="S366" s="193"/>
      <c r="T366" s="193" t="s">
        <v>716</v>
      </c>
      <c r="U366" s="193" t="s">
        <v>182</v>
      </c>
      <c r="V366" s="193"/>
      <c r="W366" s="193"/>
      <c r="X366" s="193"/>
      <c r="Y366" s="194"/>
      <c r="Z366" s="194"/>
      <c r="AA366" s="197"/>
      <c r="AB366" s="198" t="str">
        <f t="shared" si="42"/>
        <v>201912</v>
      </c>
      <c r="AC366" s="199">
        <f t="shared" si="38"/>
        <v>0</v>
      </c>
      <c r="AD366" s="200" t="str">
        <f t="shared" si="44"/>
        <v>201912</v>
      </c>
      <c r="AE366" s="199">
        <f t="shared" si="40"/>
        <v>0</v>
      </c>
      <c r="AF366" s="199">
        <f t="shared" si="39"/>
        <v>0</v>
      </c>
      <c r="AG366" s="199">
        <f t="shared" si="43"/>
        <v>0</v>
      </c>
      <c r="AH366" s="199">
        <f t="shared" si="41"/>
        <v>0</v>
      </c>
      <c r="AI366" s="201"/>
      <c r="AJ366" s="201"/>
      <c r="AK366" s="201"/>
      <c r="AL366" s="201"/>
      <c r="AM366" s="201"/>
      <c r="AN366" s="201"/>
      <c r="AO366" s="201" t="s">
        <v>50</v>
      </c>
      <c r="AP366" s="201" t="s">
        <v>1</v>
      </c>
    </row>
    <row r="367" spans="1:42">
      <c r="A367" s="193" t="s">
        <v>174</v>
      </c>
      <c r="B367" s="193" t="s">
        <v>50</v>
      </c>
      <c r="C367" s="193" t="s">
        <v>205</v>
      </c>
      <c r="D367" s="193" t="s">
        <v>210</v>
      </c>
      <c r="E367" s="193" t="s">
        <v>509</v>
      </c>
      <c r="F367" s="193"/>
      <c r="G367" s="193" t="s">
        <v>178</v>
      </c>
      <c r="H367" s="194">
        <v>43817.000011574077</v>
      </c>
      <c r="I367" s="194"/>
      <c r="J367" s="194">
        <v>43817.000011574077</v>
      </c>
      <c r="K367" s="194">
        <v>43817.000011574077</v>
      </c>
      <c r="L367" s="194"/>
      <c r="M367" s="193" t="s">
        <v>179</v>
      </c>
      <c r="N367" s="193"/>
      <c r="O367" s="195">
        <v>12</v>
      </c>
      <c r="P367" s="195"/>
      <c r="Q367" s="196"/>
      <c r="R367" s="193" t="s">
        <v>212</v>
      </c>
      <c r="S367" s="193"/>
      <c r="T367" s="193" t="s">
        <v>717</v>
      </c>
      <c r="U367" s="193" t="s">
        <v>182</v>
      </c>
      <c r="V367" s="193"/>
      <c r="W367" s="193"/>
      <c r="X367" s="193"/>
      <c r="Y367" s="194"/>
      <c r="Z367" s="194"/>
      <c r="AA367" s="197"/>
      <c r="AB367" s="198" t="str">
        <f t="shared" si="42"/>
        <v>201912</v>
      </c>
      <c r="AC367" s="199">
        <f t="shared" si="38"/>
        <v>0</v>
      </c>
      <c r="AD367" s="200" t="str">
        <f t="shared" si="44"/>
        <v>201912</v>
      </c>
      <c r="AE367" s="199">
        <f t="shared" si="40"/>
        <v>0</v>
      </c>
      <c r="AF367" s="199">
        <f t="shared" si="39"/>
        <v>0</v>
      </c>
      <c r="AG367" s="199">
        <f t="shared" si="43"/>
        <v>0</v>
      </c>
      <c r="AH367" s="199">
        <f t="shared" si="41"/>
        <v>0</v>
      </c>
      <c r="AI367" s="201"/>
      <c r="AJ367" s="201"/>
      <c r="AK367" s="201"/>
      <c r="AL367" s="201"/>
      <c r="AM367" s="201"/>
      <c r="AN367" s="201"/>
      <c r="AO367" s="201" t="s">
        <v>50</v>
      </c>
      <c r="AP367" s="201" t="s">
        <v>1</v>
      </c>
    </row>
    <row r="368" spans="1:42">
      <c r="A368" s="193" t="s">
        <v>174</v>
      </c>
      <c r="B368" s="193" t="s">
        <v>50</v>
      </c>
      <c r="C368" s="193" t="s">
        <v>205</v>
      </c>
      <c r="D368" s="193" t="s">
        <v>210</v>
      </c>
      <c r="E368" s="193" t="s">
        <v>509</v>
      </c>
      <c r="F368" s="193"/>
      <c r="G368" s="193" t="s">
        <v>178</v>
      </c>
      <c r="H368" s="194">
        <v>43817.000011574077</v>
      </c>
      <c r="I368" s="194"/>
      <c r="J368" s="194">
        <v>43817.000011574077</v>
      </c>
      <c r="K368" s="194">
        <v>43817.000011574077</v>
      </c>
      <c r="L368" s="194"/>
      <c r="M368" s="193" t="s">
        <v>179</v>
      </c>
      <c r="N368" s="193"/>
      <c r="O368" s="195">
        <v>12</v>
      </c>
      <c r="P368" s="195"/>
      <c r="Q368" s="196"/>
      <c r="R368" s="193" t="s">
        <v>212</v>
      </c>
      <c r="S368" s="193"/>
      <c r="T368" s="193" t="s">
        <v>718</v>
      </c>
      <c r="U368" s="193" t="s">
        <v>182</v>
      </c>
      <c r="V368" s="193"/>
      <c r="W368" s="193"/>
      <c r="X368" s="193"/>
      <c r="Y368" s="194"/>
      <c r="Z368" s="194"/>
      <c r="AA368" s="197"/>
      <c r="AB368" s="198" t="str">
        <f t="shared" si="42"/>
        <v>201912</v>
      </c>
      <c r="AC368" s="199">
        <f t="shared" si="38"/>
        <v>0</v>
      </c>
      <c r="AD368" s="200" t="str">
        <f t="shared" si="44"/>
        <v>201912</v>
      </c>
      <c r="AE368" s="199">
        <f t="shared" si="40"/>
        <v>0</v>
      </c>
      <c r="AF368" s="199">
        <f t="shared" si="39"/>
        <v>0</v>
      </c>
      <c r="AG368" s="199">
        <f t="shared" si="43"/>
        <v>0</v>
      </c>
      <c r="AH368" s="199">
        <f t="shared" si="41"/>
        <v>0</v>
      </c>
      <c r="AI368" s="201"/>
      <c r="AJ368" s="201"/>
      <c r="AK368" s="201"/>
      <c r="AL368" s="201"/>
      <c r="AM368" s="201"/>
      <c r="AN368" s="201"/>
      <c r="AO368" s="201" t="s">
        <v>50</v>
      </c>
      <c r="AP368" s="201" t="s">
        <v>1</v>
      </c>
    </row>
    <row r="369" spans="1:42">
      <c r="A369" s="193" t="s">
        <v>174</v>
      </c>
      <c r="B369" s="193" t="s">
        <v>50</v>
      </c>
      <c r="C369" s="193" t="s">
        <v>205</v>
      </c>
      <c r="D369" s="193" t="s">
        <v>210</v>
      </c>
      <c r="E369" s="193" t="s">
        <v>509</v>
      </c>
      <c r="F369" s="193"/>
      <c r="G369" s="193" t="s">
        <v>178</v>
      </c>
      <c r="H369" s="194">
        <v>43817.000011574077</v>
      </c>
      <c r="I369" s="194"/>
      <c r="J369" s="194">
        <v>43817.000011574077</v>
      </c>
      <c r="K369" s="194">
        <v>43817.000011574077</v>
      </c>
      <c r="L369" s="194"/>
      <c r="M369" s="193" t="s">
        <v>179</v>
      </c>
      <c r="N369" s="193"/>
      <c r="O369" s="195">
        <v>12</v>
      </c>
      <c r="P369" s="195"/>
      <c r="Q369" s="196"/>
      <c r="R369" s="193" t="s">
        <v>212</v>
      </c>
      <c r="S369" s="193"/>
      <c r="T369" s="193" t="s">
        <v>719</v>
      </c>
      <c r="U369" s="193" t="s">
        <v>182</v>
      </c>
      <c r="V369" s="193"/>
      <c r="W369" s="193"/>
      <c r="X369" s="193"/>
      <c r="Y369" s="194"/>
      <c r="Z369" s="194"/>
      <c r="AA369" s="197"/>
      <c r="AB369" s="198" t="str">
        <f t="shared" si="42"/>
        <v>201912</v>
      </c>
      <c r="AC369" s="199">
        <f t="shared" si="38"/>
        <v>0</v>
      </c>
      <c r="AD369" s="200" t="str">
        <f t="shared" si="44"/>
        <v>201912</v>
      </c>
      <c r="AE369" s="199">
        <f t="shared" si="40"/>
        <v>0</v>
      </c>
      <c r="AF369" s="199">
        <f t="shared" si="39"/>
        <v>0</v>
      </c>
      <c r="AG369" s="199">
        <f t="shared" si="43"/>
        <v>0</v>
      </c>
      <c r="AH369" s="199">
        <f t="shared" si="41"/>
        <v>0</v>
      </c>
      <c r="AI369" s="201"/>
      <c r="AJ369" s="201"/>
      <c r="AK369" s="201"/>
      <c r="AL369" s="201"/>
      <c r="AM369" s="201"/>
      <c r="AN369" s="201"/>
      <c r="AO369" s="201" t="s">
        <v>50</v>
      </c>
      <c r="AP369" s="201" t="s">
        <v>1</v>
      </c>
    </row>
    <row r="370" spans="1:42">
      <c r="A370" s="193" t="s">
        <v>174</v>
      </c>
      <c r="B370" s="193" t="s">
        <v>50</v>
      </c>
      <c r="C370" s="193" t="s">
        <v>205</v>
      </c>
      <c r="D370" s="193" t="s">
        <v>210</v>
      </c>
      <c r="E370" s="193" t="s">
        <v>509</v>
      </c>
      <c r="F370" s="193"/>
      <c r="G370" s="193" t="s">
        <v>178</v>
      </c>
      <c r="H370" s="194">
        <v>43817.000011574077</v>
      </c>
      <c r="I370" s="194"/>
      <c r="J370" s="194">
        <v>43817.000011574077</v>
      </c>
      <c r="K370" s="194">
        <v>43817.000011574077</v>
      </c>
      <c r="L370" s="194"/>
      <c r="M370" s="193" t="s">
        <v>179</v>
      </c>
      <c r="N370" s="193"/>
      <c r="O370" s="195">
        <v>12</v>
      </c>
      <c r="P370" s="195"/>
      <c r="Q370" s="196"/>
      <c r="R370" s="193" t="s">
        <v>212</v>
      </c>
      <c r="S370" s="193"/>
      <c r="T370" s="193" t="s">
        <v>720</v>
      </c>
      <c r="U370" s="193" t="s">
        <v>182</v>
      </c>
      <c r="V370" s="193"/>
      <c r="W370" s="193"/>
      <c r="X370" s="193"/>
      <c r="Y370" s="194"/>
      <c r="Z370" s="194"/>
      <c r="AA370" s="197"/>
      <c r="AB370" s="198" t="str">
        <f t="shared" si="42"/>
        <v>201912</v>
      </c>
      <c r="AC370" s="199">
        <f t="shared" si="38"/>
        <v>0</v>
      </c>
      <c r="AD370" s="200" t="str">
        <f t="shared" si="44"/>
        <v>201912</v>
      </c>
      <c r="AE370" s="199">
        <f t="shared" si="40"/>
        <v>0</v>
      </c>
      <c r="AF370" s="199">
        <f t="shared" si="39"/>
        <v>0</v>
      </c>
      <c r="AG370" s="199">
        <f t="shared" si="43"/>
        <v>0</v>
      </c>
      <c r="AH370" s="199">
        <f t="shared" si="41"/>
        <v>0</v>
      </c>
      <c r="AI370" s="201"/>
      <c r="AJ370" s="201"/>
      <c r="AK370" s="201"/>
      <c r="AL370" s="201"/>
      <c r="AM370" s="201"/>
      <c r="AN370" s="201"/>
      <c r="AO370" s="201" t="s">
        <v>50</v>
      </c>
      <c r="AP370" s="201" t="s">
        <v>1</v>
      </c>
    </row>
    <row r="371" spans="1:42">
      <c r="A371" s="193" t="s">
        <v>174</v>
      </c>
      <c r="B371" s="193" t="s">
        <v>50</v>
      </c>
      <c r="C371" s="193" t="s">
        <v>205</v>
      </c>
      <c r="D371" s="193" t="s">
        <v>210</v>
      </c>
      <c r="E371" s="193" t="s">
        <v>509</v>
      </c>
      <c r="F371" s="193"/>
      <c r="G371" s="193" t="s">
        <v>178</v>
      </c>
      <c r="H371" s="194">
        <v>43817.000011574077</v>
      </c>
      <c r="I371" s="194"/>
      <c r="J371" s="194">
        <v>43817.000011574077</v>
      </c>
      <c r="K371" s="194">
        <v>43817.000011574077</v>
      </c>
      <c r="L371" s="194"/>
      <c r="M371" s="193" t="s">
        <v>179</v>
      </c>
      <c r="N371" s="193"/>
      <c r="O371" s="195">
        <v>12</v>
      </c>
      <c r="P371" s="195"/>
      <c r="Q371" s="196"/>
      <c r="R371" s="193" t="s">
        <v>212</v>
      </c>
      <c r="S371" s="193"/>
      <c r="T371" s="193" t="s">
        <v>721</v>
      </c>
      <c r="U371" s="193" t="s">
        <v>182</v>
      </c>
      <c r="V371" s="193"/>
      <c r="W371" s="193"/>
      <c r="X371" s="193"/>
      <c r="Y371" s="194"/>
      <c r="Z371" s="194"/>
      <c r="AA371" s="197"/>
      <c r="AB371" s="198" t="str">
        <f t="shared" si="42"/>
        <v>201912</v>
      </c>
      <c r="AC371" s="199">
        <f t="shared" si="38"/>
        <v>0</v>
      </c>
      <c r="AD371" s="200" t="str">
        <f t="shared" si="44"/>
        <v>201912</v>
      </c>
      <c r="AE371" s="199">
        <f t="shared" si="40"/>
        <v>0</v>
      </c>
      <c r="AF371" s="199">
        <f t="shared" si="39"/>
        <v>0</v>
      </c>
      <c r="AG371" s="199">
        <f t="shared" si="43"/>
        <v>0</v>
      </c>
      <c r="AH371" s="199">
        <f t="shared" si="41"/>
        <v>0</v>
      </c>
      <c r="AI371" s="201"/>
      <c r="AJ371" s="201"/>
      <c r="AK371" s="201"/>
      <c r="AL371" s="201"/>
      <c r="AM371" s="201"/>
      <c r="AN371" s="201"/>
      <c r="AO371" s="201" t="s">
        <v>50</v>
      </c>
      <c r="AP371" s="201" t="s">
        <v>1</v>
      </c>
    </row>
    <row r="372" spans="1:42">
      <c r="A372" s="193" t="s">
        <v>174</v>
      </c>
      <c r="B372" s="193" t="s">
        <v>50</v>
      </c>
      <c r="C372" s="193" t="s">
        <v>205</v>
      </c>
      <c r="D372" s="193" t="s">
        <v>210</v>
      </c>
      <c r="E372" s="193" t="s">
        <v>509</v>
      </c>
      <c r="F372" s="193"/>
      <c r="G372" s="193" t="s">
        <v>178</v>
      </c>
      <c r="H372" s="194">
        <v>43817.000011574077</v>
      </c>
      <c r="I372" s="194"/>
      <c r="J372" s="194">
        <v>43817.000011574077</v>
      </c>
      <c r="K372" s="194">
        <v>43817.000011574077</v>
      </c>
      <c r="L372" s="194"/>
      <c r="M372" s="193" t="s">
        <v>179</v>
      </c>
      <c r="N372" s="193"/>
      <c r="O372" s="195">
        <v>12</v>
      </c>
      <c r="P372" s="195"/>
      <c r="Q372" s="196"/>
      <c r="R372" s="193" t="s">
        <v>212</v>
      </c>
      <c r="S372" s="193"/>
      <c r="T372" s="193" t="s">
        <v>722</v>
      </c>
      <c r="U372" s="193" t="s">
        <v>182</v>
      </c>
      <c r="V372" s="193"/>
      <c r="W372" s="193"/>
      <c r="X372" s="193"/>
      <c r="Y372" s="194"/>
      <c r="Z372" s="194"/>
      <c r="AA372" s="197"/>
      <c r="AB372" s="198" t="str">
        <f t="shared" si="42"/>
        <v>201912</v>
      </c>
      <c r="AC372" s="199">
        <f t="shared" si="38"/>
        <v>0</v>
      </c>
      <c r="AD372" s="200" t="str">
        <f t="shared" si="44"/>
        <v>201912</v>
      </c>
      <c r="AE372" s="199">
        <f t="shared" si="40"/>
        <v>0</v>
      </c>
      <c r="AF372" s="199">
        <f t="shared" si="39"/>
        <v>0</v>
      </c>
      <c r="AG372" s="199">
        <f t="shared" si="43"/>
        <v>0</v>
      </c>
      <c r="AH372" s="199">
        <f t="shared" si="41"/>
        <v>0</v>
      </c>
      <c r="AI372" s="201"/>
      <c r="AJ372" s="201"/>
      <c r="AK372" s="201"/>
      <c r="AL372" s="201"/>
      <c r="AM372" s="201"/>
      <c r="AN372" s="201"/>
      <c r="AO372" s="201" t="s">
        <v>50</v>
      </c>
      <c r="AP372" s="201" t="s">
        <v>1</v>
      </c>
    </row>
    <row r="373" spans="1:42">
      <c r="A373" s="193" t="s">
        <v>174</v>
      </c>
      <c r="B373" s="193" t="s">
        <v>50</v>
      </c>
      <c r="C373" s="193" t="s">
        <v>205</v>
      </c>
      <c r="D373" s="193" t="s">
        <v>210</v>
      </c>
      <c r="E373" s="193" t="s">
        <v>509</v>
      </c>
      <c r="F373" s="193"/>
      <c r="G373" s="193" t="s">
        <v>178</v>
      </c>
      <c r="H373" s="194">
        <v>43817.000011574077</v>
      </c>
      <c r="I373" s="194"/>
      <c r="J373" s="194">
        <v>43817.000011574077</v>
      </c>
      <c r="K373" s="194">
        <v>43817.000011574077</v>
      </c>
      <c r="L373" s="194"/>
      <c r="M373" s="193" t="s">
        <v>179</v>
      </c>
      <c r="N373" s="193"/>
      <c r="O373" s="195">
        <v>12</v>
      </c>
      <c r="P373" s="195"/>
      <c r="Q373" s="196"/>
      <c r="R373" s="193" t="s">
        <v>212</v>
      </c>
      <c r="S373" s="193"/>
      <c r="T373" s="193" t="s">
        <v>723</v>
      </c>
      <c r="U373" s="193" t="s">
        <v>182</v>
      </c>
      <c r="V373" s="193"/>
      <c r="W373" s="193"/>
      <c r="X373" s="193"/>
      <c r="Y373" s="194"/>
      <c r="Z373" s="194"/>
      <c r="AA373" s="197"/>
      <c r="AB373" s="198" t="str">
        <f t="shared" si="42"/>
        <v>201912</v>
      </c>
      <c r="AC373" s="199">
        <f t="shared" si="38"/>
        <v>0</v>
      </c>
      <c r="AD373" s="200" t="str">
        <f t="shared" si="44"/>
        <v>201912</v>
      </c>
      <c r="AE373" s="199">
        <f t="shared" si="40"/>
        <v>0</v>
      </c>
      <c r="AF373" s="199">
        <f t="shared" si="39"/>
        <v>0</v>
      </c>
      <c r="AG373" s="199">
        <f t="shared" si="43"/>
        <v>0</v>
      </c>
      <c r="AH373" s="199">
        <f t="shared" si="41"/>
        <v>0</v>
      </c>
      <c r="AI373" s="201"/>
      <c r="AJ373" s="201"/>
      <c r="AK373" s="201"/>
      <c r="AL373" s="201"/>
      <c r="AM373" s="201"/>
      <c r="AN373" s="201"/>
      <c r="AO373" s="201" t="s">
        <v>50</v>
      </c>
      <c r="AP373" s="201" t="s">
        <v>1</v>
      </c>
    </row>
    <row r="374" spans="1:42">
      <c r="A374" s="193" t="s">
        <v>174</v>
      </c>
      <c r="B374" s="193" t="s">
        <v>50</v>
      </c>
      <c r="C374" s="193" t="s">
        <v>205</v>
      </c>
      <c r="D374" s="193" t="s">
        <v>210</v>
      </c>
      <c r="E374" s="193" t="s">
        <v>509</v>
      </c>
      <c r="F374" s="193"/>
      <c r="G374" s="193" t="s">
        <v>178</v>
      </c>
      <c r="H374" s="194">
        <v>43817.000011574077</v>
      </c>
      <c r="I374" s="194"/>
      <c r="J374" s="194">
        <v>43817.000011574077</v>
      </c>
      <c r="K374" s="194">
        <v>43817.000011574077</v>
      </c>
      <c r="L374" s="194"/>
      <c r="M374" s="193" t="s">
        <v>179</v>
      </c>
      <c r="N374" s="193"/>
      <c r="O374" s="195">
        <v>12</v>
      </c>
      <c r="P374" s="195"/>
      <c r="Q374" s="196"/>
      <c r="R374" s="193" t="s">
        <v>212</v>
      </c>
      <c r="S374" s="193"/>
      <c r="T374" s="193" t="s">
        <v>724</v>
      </c>
      <c r="U374" s="193" t="s">
        <v>182</v>
      </c>
      <c r="V374" s="193"/>
      <c r="W374" s="193"/>
      <c r="X374" s="193"/>
      <c r="Y374" s="194"/>
      <c r="Z374" s="194"/>
      <c r="AA374" s="197"/>
      <c r="AB374" s="198" t="str">
        <f t="shared" si="42"/>
        <v>201912</v>
      </c>
      <c r="AC374" s="199">
        <f t="shared" si="38"/>
        <v>0</v>
      </c>
      <c r="AD374" s="200" t="str">
        <f t="shared" si="44"/>
        <v>201912</v>
      </c>
      <c r="AE374" s="199">
        <f t="shared" si="40"/>
        <v>0</v>
      </c>
      <c r="AF374" s="199">
        <f t="shared" si="39"/>
        <v>0</v>
      </c>
      <c r="AG374" s="199">
        <f t="shared" si="43"/>
        <v>0</v>
      </c>
      <c r="AH374" s="199">
        <f t="shared" si="41"/>
        <v>0</v>
      </c>
      <c r="AI374" s="201"/>
      <c r="AJ374" s="201"/>
      <c r="AK374" s="201"/>
      <c r="AL374" s="201"/>
      <c r="AM374" s="201"/>
      <c r="AN374" s="201"/>
      <c r="AO374" s="201" t="s">
        <v>50</v>
      </c>
      <c r="AP374" s="201" t="s">
        <v>1</v>
      </c>
    </row>
    <row r="375" spans="1:42">
      <c r="A375" s="193" t="s">
        <v>174</v>
      </c>
      <c r="B375" s="193" t="s">
        <v>50</v>
      </c>
      <c r="C375" s="193" t="s">
        <v>205</v>
      </c>
      <c r="D375" s="193" t="s">
        <v>210</v>
      </c>
      <c r="E375" s="193" t="s">
        <v>509</v>
      </c>
      <c r="F375" s="193"/>
      <c r="G375" s="193" t="s">
        <v>178</v>
      </c>
      <c r="H375" s="194">
        <v>43817.000011574077</v>
      </c>
      <c r="I375" s="194"/>
      <c r="J375" s="194">
        <v>43817.000011574077</v>
      </c>
      <c r="K375" s="194">
        <v>43817.000011574077</v>
      </c>
      <c r="L375" s="194"/>
      <c r="M375" s="193" t="s">
        <v>179</v>
      </c>
      <c r="N375" s="193"/>
      <c r="O375" s="195">
        <v>12</v>
      </c>
      <c r="P375" s="195"/>
      <c r="Q375" s="196"/>
      <c r="R375" s="193" t="s">
        <v>212</v>
      </c>
      <c r="S375" s="193"/>
      <c r="T375" s="193" t="s">
        <v>725</v>
      </c>
      <c r="U375" s="193" t="s">
        <v>182</v>
      </c>
      <c r="V375" s="193"/>
      <c r="W375" s="193"/>
      <c r="X375" s="193"/>
      <c r="Y375" s="194"/>
      <c r="Z375" s="194"/>
      <c r="AA375" s="197"/>
      <c r="AB375" s="198" t="str">
        <f t="shared" si="42"/>
        <v>201912</v>
      </c>
      <c r="AC375" s="199">
        <f t="shared" si="38"/>
        <v>0</v>
      </c>
      <c r="AD375" s="200" t="str">
        <f t="shared" si="44"/>
        <v>201912</v>
      </c>
      <c r="AE375" s="199">
        <f t="shared" si="40"/>
        <v>0</v>
      </c>
      <c r="AF375" s="199">
        <f t="shared" si="39"/>
        <v>0</v>
      </c>
      <c r="AG375" s="199">
        <f t="shared" si="43"/>
        <v>0</v>
      </c>
      <c r="AH375" s="199">
        <f t="shared" si="41"/>
        <v>0</v>
      </c>
      <c r="AI375" s="201"/>
      <c r="AJ375" s="201"/>
      <c r="AK375" s="201"/>
      <c r="AL375" s="201"/>
      <c r="AM375" s="201"/>
      <c r="AN375" s="201"/>
      <c r="AO375" s="201" t="s">
        <v>50</v>
      </c>
      <c r="AP375" s="201" t="s">
        <v>1</v>
      </c>
    </row>
    <row r="376" spans="1:42">
      <c r="A376" s="193" t="s">
        <v>174</v>
      </c>
      <c r="B376" s="193" t="s">
        <v>50</v>
      </c>
      <c r="C376" s="193" t="s">
        <v>205</v>
      </c>
      <c r="D376" s="193" t="s">
        <v>210</v>
      </c>
      <c r="E376" s="193" t="s">
        <v>509</v>
      </c>
      <c r="F376" s="193"/>
      <c r="G376" s="193" t="s">
        <v>178</v>
      </c>
      <c r="H376" s="194">
        <v>43817.000011574077</v>
      </c>
      <c r="I376" s="194"/>
      <c r="J376" s="194">
        <v>43817.000011574077</v>
      </c>
      <c r="K376" s="194">
        <v>43817.000011574077</v>
      </c>
      <c r="L376" s="194"/>
      <c r="M376" s="193" t="s">
        <v>179</v>
      </c>
      <c r="N376" s="193"/>
      <c r="O376" s="195">
        <v>12</v>
      </c>
      <c r="P376" s="195"/>
      <c r="Q376" s="196"/>
      <c r="R376" s="193" t="s">
        <v>212</v>
      </c>
      <c r="S376" s="193"/>
      <c r="T376" s="193" t="s">
        <v>726</v>
      </c>
      <c r="U376" s="193" t="s">
        <v>182</v>
      </c>
      <c r="V376" s="193"/>
      <c r="W376" s="193"/>
      <c r="X376" s="193"/>
      <c r="Y376" s="194"/>
      <c r="Z376" s="194"/>
      <c r="AA376" s="197"/>
      <c r="AB376" s="198" t="str">
        <f t="shared" si="42"/>
        <v>201912</v>
      </c>
      <c r="AC376" s="199">
        <f t="shared" si="38"/>
        <v>0</v>
      </c>
      <c r="AD376" s="200" t="str">
        <f t="shared" si="44"/>
        <v>201912</v>
      </c>
      <c r="AE376" s="199">
        <f t="shared" si="40"/>
        <v>0</v>
      </c>
      <c r="AF376" s="199">
        <f t="shared" si="39"/>
        <v>0</v>
      </c>
      <c r="AG376" s="199">
        <f t="shared" si="43"/>
        <v>0</v>
      </c>
      <c r="AH376" s="199">
        <f t="shared" si="41"/>
        <v>0</v>
      </c>
      <c r="AI376" s="201"/>
      <c r="AJ376" s="201"/>
      <c r="AK376" s="201"/>
      <c r="AL376" s="201"/>
      <c r="AM376" s="201"/>
      <c r="AN376" s="201"/>
      <c r="AO376" s="201" t="s">
        <v>50</v>
      </c>
      <c r="AP376" s="201" t="s">
        <v>1</v>
      </c>
    </row>
    <row r="377" spans="1:42">
      <c r="A377" s="193" t="s">
        <v>174</v>
      </c>
      <c r="B377" s="193" t="s">
        <v>50</v>
      </c>
      <c r="C377" s="193" t="s">
        <v>205</v>
      </c>
      <c r="D377" s="193" t="s">
        <v>210</v>
      </c>
      <c r="E377" s="193" t="s">
        <v>509</v>
      </c>
      <c r="F377" s="193"/>
      <c r="G377" s="193" t="s">
        <v>178</v>
      </c>
      <c r="H377" s="194">
        <v>43817.000011574077</v>
      </c>
      <c r="I377" s="194"/>
      <c r="J377" s="194">
        <v>43817.000011574077</v>
      </c>
      <c r="K377" s="194">
        <v>43817.000011574077</v>
      </c>
      <c r="L377" s="194"/>
      <c r="M377" s="193" t="s">
        <v>179</v>
      </c>
      <c r="N377" s="193"/>
      <c r="O377" s="195">
        <v>12</v>
      </c>
      <c r="P377" s="195"/>
      <c r="Q377" s="196"/>
      <c r="R377" s="193" t="s">
        <v>212</v>
      </c>
      <c r="S377" s="193"/>
      <c r="T377" s="193" t="s">
        <v>727</v>
      </c>
      <c r="U377" s="193" t="s">
        <v>182</v>
      </c>
      <c r="V377" s="193"/>
      <c r="W377" s="193"/>
      <c r="X377" s="193"/>
      <c r="Y377" s="194"/>
      <c r="Z377" s="194"/>
      <c r="AA377" s="197"/>
      <c r="AB377" s="198" t="str">
        <f t="shared" si="42"/>
        <v>201912</v>
      </c>
      <c r="AC377" s="199">
        <f t="shared" si="38"/>
        <v>0</v>
      </c>
      <c r="AD377" s="200" t="str">
        <f t="shared" si="44"/>
        <v>201912</v>
      </c>
      <c r="AE377" s="199">
        <f t="shared" si="40"/>
        <v>0</v>
      </c>
      <c r="AF377" s="199">
        <f t="shared" si="39"/>
        <v>0</v>
      </c>
      <c r="AG377" s="199">
        <f t="shared" si="43"/>
        <v>0</v>
      </c>
      <c r="AH377" s="199">
        <f t="shared" si="41"/>
        <v>0</v>
      </c>
      <c r="AI377" s="201"/>
      <c r="AJ377" s="201"/>
      <c r="AK377" s="201"/>
      <c r="AL377" s="201"/>
      <c r="AM377" s="201"/>
      <c r="AN377" s="201"/>
      <c r="AO377" s="201" t="s">
        <v>50</v>
      </c>
      <c r="AP377" s="201" t="s">
        <v>1</v>
      </c>
    </row>
    <row r="378" spans="1:42">
      <c r="A378" s="193" t="s">
        <v>174</v>
      </c>
      <c r="B378" s="193" t="s">
        <v>50</v>
      </c>
      <c r="C378" s="193" t="s">
        <v>205</v>
      </c>
      <c r="D378" s="193" t="s">
        <v>210</v>
      </c>
      <c r="E378" s="193" t="s">
        <v>509</v>
      </c>
      <c r="F378" s="193"/>
      <c r="G378" s="193" t="s">
        <v>178</v>
      </c>
      <c r="H378" s="194">
        <v>43817.000011574077</v>
      </c>
      <c r="I378" s="194"/>
      <c r="J378" s="194">
        <v>43817.000011574077</v>
      </c>
      <c r="K378" s="194">
        <v>43817.000011574077</v>
      </c>
      <c r="L378" s="194"/>
      <c r="M378" s="193" t="s">
        <v>179</v>
      </c>
      <c r="N378" s="193"/>
      <c r="O378" s="195">
        <v>12</v>
      </c>
      <c r="P378" s="195"/>
      <c r="Q378" s="196"/>
      <c r="R378" s="193" t="s">
        <v>212</v>
      </c>
      <c r="S378" s="193"/>
      <c r="T378" s="193" t="s">
        <v>728</v>
      </c>
      <c r="U378" s="193" t="s">
        <v>182</v>
      </c>
      <c r="V378" s="193"/>
      <c r="W378" s="193"/>
      <c r="X378" s="193"/>
      <c r="Y378" s="194"/>
      <c r="Z378" s="194"/>
      <c r="AA378" s="197"/>
      <c r="AB378" s="198" t="str">
        <f t="shared" si="42"/>
        <v>201912</v>
      </c>
      <c r="AC378" s="199">
        <f t="shared" si="38"/>
        <v>0</v>
      </c>
      <c r="AD378" s="200" t="str">
        <f t="shared" si="44"/>
        <v>201912</v>
      </c>
      <c r="AE378" s="199">
        <f t="shared" si="40"/>
        <v>0</v>
      </c>
      <c r="AF378" s="199">
        <f t="shared" si="39"/>
        <v>0</v>
      </c>
      <c r="AG378" s="199">
        <f t="shared" si="43"/>
        <v>0</v>
      </c>
      <c r="AH378" s="199">
        <f t="shared" si="41"/>
        <v>0</v>
      </c>
      <c r="AI378" s="201"/>
      <c r="AJ378" s="201"/>
      <c r="AK378" s="201"/>
      <c r="AL378" s="201"/>
      <c r="AM378" s="201"/>
      <c r="AN378" s="201"/>
      <c r="AO378" s="201" t="s">
        <v>50</v>
      </c>
      <c r="AP378" s="201" t="s">
        <v>1</v>
      </c>
    </row>
    <row r="379" spans="1:42">
      <c r="A379" s="193" t="s">
        <v>174</v>
      </c>
      <c r="B379" s="193" t="s">
        <v>50</v>
      </c>
      <c r="C379" s="193" t="s">
        <v>205</v>
      </c>
      <c r="D379" s="193" t="s">
        <v>210</v>
      </c>
      <c r="E379" s="193" t="s">
        <v>509</v>
      </c>
      <c r="F379" s="193"/>
      <c r="G379" s="193" t="s">
        <v>178</v>
      </c>
      <c r="H379" s="194">
        <v>43817.000011574077</v>
      </c>
      <c r="I379" s="194"/>
      <c r="J379" s="194">
        <v>43817.000011574077</v>
      </c>
      <c r="K379" s="194">
        <v>43817.000011574077</v>
      </c>
      <c r="L379" s="194"/>
      <c r="M379" s="193" t="s">
        <v>179</v>
      </c>
      <c r="N379" s="193"/>
      <c r="O379" s="195">
        <v>12</v>
      </c>
      <c r="P379" s="195"/>
      <c r="Q379" s="196"/>
      <c r="R379" s="193" t="s">
        <v>212</v>
      </c>
      <c r="S379" s="193"/>
      <c r="T379" s="193" t="s">
        <v>729</v>
      </c>
      <c r="U379" s="193" t="s">
        <v>182</v>
      </c>
      <c r="V379" s="193"/>
      <c r="W379" s="193"/>
      <c r="X379" s="193"/>
      <c r="Y379" s="194"/>
      <c r="Z379" s="194"/>
      <c r="AA379" s="197"/>
      <c r="AB379" s="198" t="str">
        <f t="shared" si="42"/>
        <v>201912</v>
      </c>
      <c r="AC379" s="199">
        <f t="shared" si="38"/>
        <v>0</v>
      </c>
      <c r="AD379" s="200" t="str">
        <f t="shared" si="44"/>
        <v>201912</v>
      </c>
      <c r="AE379" s="199">
        <f t="shared" si="40"/>
        <v>0</v>
      </c>
      <c r="AF379" s="199">
        <f t="shared" si="39"/>
        <v>0</v>
      </c>
      <c r="AG379" s="199">
        <f t="shared" si="43"/>
        <v>0</v>
      </c>
      <c r="AH379" s="199">
        <f t="shared" si="41"/>
        <v>0</v>
      </c>
      <c r="AI379" s="201"/>
      <c r="AJ379" s="201"/>
      <c r="AK379" s="201"/>
      <c r="AL379" s="201"/>
      <c r="AM379" s="201"/>
      <c r="AN379" s="201"/>
      <c r="AO379" s="201" t="s">
        <v>50</v>
      </c>
      <c r="AP379" s="201" t="s">
        <v>1</v>
      </c>
    </row>
    <row r="380" spans="1:42">
      <c r="A380" s="193" t="s">
        <v>174</v>
      </c>
      <c r="B380" s="193" t="s">
        <v>50</v>
      </c>
      <c r="C380" s="193" t="s">
        <v>205</v>
      </c>
      <c r="D380" s="193" t="s">
        <v>210</v>
      </c>
      <c r="E380" s="193" t="s">
        <v>509</v>
      </c>
      <c r="F380" s="193"/>
      <c r="G380" s="193" t="s">
        <v>178</v>
      </c>
      <c r="H380" s="194">
        <v>43817.000011574077</v>
      </c>
      <c r="I380" s="194"/>
      <c r="J380" s="194">
        <v>43817.000011574077</v>
      </c>
      <c r="K380" s="194">
        <v>43817.000011574077</v>
      </c>
      <c r="L380" s="194"/>
      <c r="M380" s="193" t="s">
        <v>179</v>
      </c>
      <c r="N380" s="193"/>
      <c r="O380" s="195">
        <v>12</v>
      </c>
      <c r="P380" s="195"/>
      <c r="Q380" s="196"/>
      <c r="R380" s="193" t="s">
        <v>212</v>
      </c>
      <c r="S380" s="193"/>
      <c r="T380" s="193" t="s">
        <v>730</v>
      </c>
      <c r="U380" s="193" t="s">
        <v>182</v>
      </c>
      <c r="V380" s="193"/>
      <c r="W380" s="193"/>
      <c r="X380" s="193"/>
      <c r="Y380" s="194"/>
      <c r="Z380" s="194"/>
      <c r="AA380" s="197"/>
      <c r="AB380" s="198" t="str">
        <f t="shared" si="42"/>
        <v>201912</v>
      </c>
      <c r="AC380" s="199">
        <f t="shared" si="38"/>
        <v>0</v>
      </c>
      <c r="AD380" s="200" t="str">
        <f t="shared" si="44"/>
        <v>201912</v>
      </c>
      <c r="AE380" s="199">
        <f t="shared" si="40"/>
        <v>0</v>
      </c>
      <c r="AF380" s="199">
        <f t="shared" si="39"/>
        <v>0</v>
      </c>
      <c r="AG380" s="199">
        <f t="shared" si="43"/>
        <v>0</v>
      </c>
      <c r="AH380" s="199">
        <f t="shared" si="41"/>
        <v>0</v>
      </c>
      <c r="AI380" s="201"/>
      <c r="AJ380" s="201"/>
      <c r="AK380" s="201"/>
      <c r="AL380" s="201"/>
      <c r="AM380" s="201"/>
      <c r="AN380" s="201"/>
      <c r="AO380" s="201" t="s">
        <v>50</v>
      </c>
      <c r="AP380" s="201" t="s">
        <v>1</v>
      </c>
    </row>
    <row r="381" spans="1:42">
      <c r="A381" s="193" t="s">
        <v>174</v>
      </c>
      <c r="B381" s="193" t="s">
        <v>50</v>
      </c>
      <c r="C381" s="193" t="s">
        <v>205</v>
      </c>
      <c r="D381" s="193" t="s">
        <v>210</v>
      </c>
      <c r="E381" s="193" t="s">
        <v>509</v>
      </c>
      <c r="F381" s="193"/>
      <c r="G381" s="193" t="s">
        <v>178</v>
      </c>
      <c r="H381" s="194">
        <v>43817.000011574077</v>
      </c>
      <c r="I381" s="194"/>
      <c r="J381" s="194">
        <v>43817.000011574077</v>
      </c>
      <c r="K381" s="194">
        <v>43817.000011574077</v>
      </c>
      <c r="L381" s="194"/>
      <c r="M381" s="193" t="s">
        <v>179</v>
      </c>
      <c r="N381" s="193"/>
      <c r="O381" s="195">
        <v>12</v>
      </c>
      <c r="P381" s="195"/>
      <c r="Q381" s="196"/>
      <c r="R381" s="193" t="s">
        <v>212</v>
      </c>
      <c r="S381" s="193"/>
      <c r="T381" s="193" t="s">
        <v>731</v>
      </c>
      <c r="U381" s="193" t="s">
        <v>182</v>
      </c>
      <c r="V381" s="193"/>
      <c r="W381" s="193"/>
      <c r="X381" s="193"/>
      <c r="Y381" s="194"/>
      <c r="Z381" s="194"/>
      <c r="AA381" s="197"/>
      <c r="AB381" s="198" t="str">
        <f t="shared" si="42"/>
        <v>201912</v>
      </c>
      <c r="AC381" s="199">
        <f t="shared" si="38"/>
        <v>0</v>
      </c>
      <c r="AD381" s="200" t="str">
        <f t="shared" si="44"/>
        <v>201912</v>
      </c>
      <c r="AE381" s="199">
        <f t="shared" si="40"/>
        <v>0</v>
      </c>
      <c r="AF381" s="199">
        <f t="shared" si="39"/>
        <v>0</v>
      </c>
      <c r="AG381" s="199">
        <f t="shared" si="43"/>
        <v>0</v>
      </c>
      <c r="AH381" s="199">
        <f t="shared" si="41"/>
        <v>0</v>
      </c>
      <c r="AI381" s="201"/>
      <c r="AJ381" s="201"/>
      <c r="AK381" s="201"/>
      <c r="AL381" s="201"/>
      <c r="AM381" s="201"/>
      <c r="AN381" s="201"/>
      <c r="AO381" s="201" t="s">
        <v>50</v>
      </c>
      <c r="AP381" s="201" t="s">
        <v>1</v>
      </c>
    </row>
    <row r="382" spans="1:42">
      <c r="A382" s="193" t="s">
        <v>174</v>
      </c>
      <c r="B382" s="193" t="s">
        <v>50</v>
      </c>
      <c r="C382" s="193" t="s">
        <v>205</v>
      </c>
      <c r="D382" s="193" t="s">
        <v>210</v>
      </c>
      <c r="E382" s="193" t="s">
        <v>509</v>
      </c>
      <c r="F382" s="193"/>
      <c r="G382" s="193" t="s">
        <v>178</v>
      </c>
      <c r="H382" s="194">
        <v>43817.000011574077</v>
      </c>
      <c r="I382" s="194"/>
      <c r="J382" s="194">
        <v>43817.000011574077</v>
      </c>
      <c r="K382" s="194">
        <v>43817.000011574077</v>
      </c>
      <c r="L382" s="194"/>
      <c r="M382" s="193" t="s">
        <v>179</v>
      </c>
      <c r="N382" s="193"/>
      <c r="O382" s="195">
        <v>12</v>
      </c>
      <c r="P382" s="195"/>
      <c r="Q382" s="196"/>
      <c r="R382" s="193" t="s">
        <v>212</v>
      </c>
      <c r="S382" s="193"/>
      <c r="T382" s="193" t="s">
        <v>732</v>
      </c>
      <c r="U382" s="193" t="s">
        <v>182</v>
      </c>
      <c r="V382" s="193"/>
      <c r="W382" s="193"/>
      <c r="X382" s="193"/>
      <c r="Y382" s="194"/>
      <c r="Z382" s="194"/>
      <c r="AA382" s="197"/>
      <c r="AB382" s="198" t="str">
        <f t="shared" si="42"/>
        <v>201912</v>
      </c>
      <c r="AC382" s="199">
        <f t="shared" si="38"/>
        <v>0</v>
      </c>
      <c r="AD382" s="200" t="str">
        <f t="shared" si="44"/>
        <v>201912</v>
      </c>
      <c r="AE382" s="199">
        <f t="shared" si="40"/>
        <v>0</v>
      </c>
      <c r="AF382" s="199">
        <f t="shared" si="39"/>
        <v>0</v>
      </c>
      <c r="AG382" s="199">
        <f t="shared" si="43"/>
        <v>0</v>
      </c>
      <c r="AH382" s="199">
        <f t="shared" si="41"/>
        <v>0</v>
      </c>
      <c r="AI382" s="201"/>
      <c r="AJ382" s="201"/>
      <c r="AK382" s="201"/>
      <c r="AL382" s="201"/>
      <c r="AM382" s="201"/>
      <c r="AN382" s="201"/>
      <c r="AO382" s="201" t="s">
        <v>50</v>
      </c>
      <c r="AP382" s="201" t="s">
        <v>1</v>
      </c>
    </row>
    <row r="383" spans="1:42">
      <c r="A383" s="193" t="s">
        <v>174</v>
      </c>
      <c r="B383" s="193" t="s">
        <v>50</v>
      </c>
      <c r="C383" s="193" t="s">
        <v>205</v>
      </c>
      <c r="D383" s="193" t="s">
        <v>210</v>
      </c>
      <c r="E383" s="193" t="s">
        <v>509</v>
      </c>
      <c r="F383" s="193"/>
      <c r="G383" s="193" t="s">
        <v>178</v>
      </c>
      <c r="H383" s="194">
        <v>43817.000011574077</v>
      </c>
      <c r="I383" s="194"/>
      <c r="J383" s="194">
        <v>43817.000011574077</v>
      </c>
      <c r="K383" s="194">
        <v>43817.000011574077</v>
      </c>
      <c r="L383" s="194"/>
      <c r="M383" s="193" t="s">
        <v>179</v>
      </c>
      <c r="N383" s="193"/>
      <c r="O383" s="195">
        <v>12</v>
      </c>
      <c r="P383" s="195"/>
      <c r="Q383" s="196"/>
      <c r="R383" s="193" t="s">
        <v>212</v>
      </c>
      <c r="S383" s="193"/>
      <c r="T383" s="193" t="s">
        <v>733</v>
      </c>
      <c r="U383" s="193" t="s">
        <v>182</v>
      </c>
      <c r="V383" s="193"/>
      <c r="W383" s="193"/>
      <c r="X383" s="193"/>
      <c r="Y383" s="194"/>
      <c r="Z383" s="194"/>
      <c r="AA383" s="197"/>
      <c r="AB383" s="198" t="str">
        <f t="shared" si="42"/>
        <v>201912</v>
      </c>
      <c r="AC383" s="199">
        <f t="shared" si="38"/>
        <v>0</v>
      </c>
      <c r="AD383" s="200" t="str">
        <f t="shared" si="44"/>
        <v>201912</v>
      </c>
      <c r="AE383" s="199">
        <f t="shared" si="40"/>
        <v>0</v>
      </c>
      <c r="AF383" s="199">
        <f t="shared" si="39"/>
        <v>0</v>
      </c>
      <c r="AG383" s="199">
        <f t="shared" si="43"/>
        <v>0</v>
      </c>
      <c r="AH383" s="199">
        <f t="shared" si="41"/>
        <v>0</v>
      </c>
      <c r="AI383" s="201"/>
      <c r="AJ383" s="201"/>
      <c r="AK383" s="201"/>
      <c r="AL383" s="201"/>
      <c r="AM383" s="201"/>
      <c r="AN383" s="201"/>
      <c r="AO383" s="201" t="s">
        <v>50</v>
      </c>
      <c r="AP383" s="201" t="s">
        <v>1</v>
      </c>
    </row>
    <row r="384" spans="1:42">
      <c r="A384" s="193" t="s">
        <v>174</v>
      </c>
      <c r="B384" s="193" t="s">
        <v>50</v>
      </c>
      <c r="C384" s="193" t="s">
        <v>205</v>
      </c>
      <c r="D384" s="193" t="s">
        <v>210</v>
      </c>
      <c r="E384" s="193" t="s">
        <v>509</v>
      </c>
      <c r="F384" s="193"/>
      <c r="G384" s="193" t="s">
        <v>178</v>
      </c>
      <c r="H384" s="194">
        <v>43817.000011574077</v>
      </c>
      <c r="I384" s="194"/>
      <c r="J384" s="194">
        <v>43817.000011574077</v>
      </c>
      <c r="K384" s="194">
        <v>43817.000011574077</v>
      </c>
      <c r="L384" s="194"/>
      <c r="M384" s="193" t="s">
        <v>179</v>
      </c>
      <c r="N384" s="193"/>
      <c r="O384" s="195">
        <v>12</v>
      </c>
      <c r="P384" s="195"/>
      <c r="Q384" s="196"/>
      <c r="R384" s="193" t="s">
        <v>212</v>
      </c>
      <c r="S384" s="193"/>
      <c r="T384" s="193" t="s">
        <v>734</v>
      </c>
      <c r="U384" s="193" t="s">
        <v>182</v>
      </c>
      <c r="V384" s="193"/>
      <c r="W384" s="193"/>
      <c r="X384" s="193"/>
      <c r="Y384" s="194"/>
      <c r="Z384" s="194"/>
      <c r="AA384" s="197"/>
      <c r="AB384" s="198" t="str">
        <f t="shared" si="42"/>
        <v>201912</v>
      </c>
      <c r="AC384" s="199">
        <f t="shared" si="38"/>
        <v>0</v>
      </c>
      <c r="AD384" s="200" t="str">
        <f t="shared" si="44"/>
        <v>201912</v>
      </c>
      <c r="AE384" s="199">
        <f t="shared" si="40"/>
        <v>0</v>
      </c>
      <c r="AF384" s="199">
        <f t="shared" si="39"/>
        <v>0</v>
      </c>
      <c r="AG384" s="199">
        <f t="shared" si="43"/>
        <v>0</v>
      </c>
      <c r="AH384" s="199">
        <f t="shared" si="41"/>
        <v>0</v>
      </c>
      <c r="AI384" s="201"/>
      <c r="AJ384" s="201"/>
      <c r="AK384" s="201"/>
      <c r="AL384" s="201"/>
      <c r="AM384" s="201"/>
      <c r="AN384" s="201"/>
      <c r="AO384" s="201" t="s">
        <v>50</v>
      </c>
      <c r="AP384" s="201" t="s">
        <v>1</v>
      </c>
    </row>
    <row r="385" spans="1:42">
      <c r="A385" s="193" t="s">
        <v>174</v>
      </c>
      <c r="B385" s="193" t="s">
        <v>50</v>
      </c>
      <c r="C385" s="193" t="s">
        <v>205</v>
      </c>
      <c r="D385" s="193" t="s">
        <v>210</v>
      </c>
      <c r="E385" s="193" t="s">
        <v>509</v>
      </c>
      <c r="F385" s="193"/>
      <c r="G385" s="193" t="s">
        <v>178</v>
      </c>
      <c r="H385" s="194">
        <v>43817.000011574077</v>
      </c>
      <c r="I385" s="194"/>
      <c r="J385" s="194">
        <v>43817.000011574077</v>
      </c>
      <c r="K385" s="194">
        <v>43817.000011574077</v>
      </c>
      <c r="L385" s="194"/>
      <c r="M385" s="193" t="s">
        <v>179</v>
      </c>
      <c r="N385" s="193"/>
      <c r="O385" s="195">
        <v>12</v>
      </c>
      <c r="P385" s="195"/>
      <c r="Q385" s="196"/>
      <c r="R385" s="193" t="s">
        <v>212</v>
      </c>
      <c r="S385" s="193"/>
      <c r="T385" s="193" t="s">
        <v>735</v>
      </c>
      <c r="U385" s="193" t="s">
        <v>182</v>
      </c>
      <c r="V385" s="193"/>
      <c r="W385" s="193"/>
      <c r="X385" s="193"/>
      <c r="Y385" s="194"/>
      <c r="Z385" s="194"/>
      <c r="AA385" s="197"/>
      <c r="AB385" s="198" t="str">
        <f t="shared" si="42"/>
        <v>201912</v>
      </c>
      <c r="AC385" s="199">
        <f t="shared" si="38"/>
        <v>0</v>
      </c>
      <c r="AD385" s="200" t="str">
        <f t="shared" si="44"/>
        <v>201912</v>
      </c>
      <c r="AE385" s="199">
        <f t="shared" si="40"/>
        <v>0</v>
      </c>
      <c r="AF385" s="199">
        <f t="shared" si="39"/>
        <v>0</v>
      </c>
      <c r="AG385" s="199">
        <f t="shared" si="43"/>
        <v>0</v>
      </c>
      <c r="AH385" s="199">
        <f t="shared" si="41"/>
        <v>0</v>
      </c>
      <c r="AI385" s="201"/>
      <c r="AJ385" s="201"/>
      <c r="AK385" s="201"/>
      <c r="AL385" s="201"/>
      <c r="AM385" s="201"/>
      <c r="AN385" s="201"/>
      <c r="AO385" s="201" t="s">
        <v>50</v>
      </c>
      <c r="AP385" s="201" t="s">
        <v>1</v>
      </c>
    </row>
    <row r="386" spans="1:42">
      <c r="A386" s="193" t="s">
        <v>174</v>
      </c>
      <c r="B386" s="193" t="s">
        <v>50</v>
      </c>
      <c r="C386" s="193" t="s">
        <v>205</v>
      </c>
      <c r="D386" s="193" t="s">
        <v>210</v>
      </c>
      <c r="E386" s="193" t="s">
        <v>509</v>
      </c>
      <c r="F386" s="193"/>
      <c r="G386" s="193" t="s">
        <v>178</v>
      </c>
      <c r="H386" s="194">
        <v>43817.000011574077</v>
      </c>
      <c r="I386" s="194"/>
      <c r="J386" s="194">
        <v>43817.000011574077</v>
      </c>
      <c r="K386" s="194">
        <v>43817.000011574077</v>
      </c>
      <c r="L386" s="194"/>
      <c r="M386" s="193" t="s">
        <v>179</v>
      </c>
      <c r="N386" s="193"/>
      <c r="O386" s="195">
        <v>12</v>
      </c>
      <c r="P386" s="195"/>
      <c r="Q386" s="196"/>
      <c r="R386" s="193" t="s">
        <v>212</v>
      </c>
      <c r="S386" s="193"/>
      <c r="T386" s="193" t="s">
        <v>736</v>
      </c>
      <c r="U386" s="193" t="s">
        <v>182</v>
      </c>
      <c r="V386" s="193"/>
      <c r="W386" s="193"/>
      <c r="X386" s="193"/>
      <c r="Y386" s="194"/>
      <c r="Z386" s="194"/>
      <c r="AA386" s="197"/>
      <c r="AB386" s="198" t="str">
        <f t="shared" si="42"/>
        <v>201912</v>
      </c>
      <c r="AC386" s="199">
        <f t="shared" ref="AC386:AC449" si="45">IFERROR(IF(IF(AND(K386&lt;1,L386&gt;0),CONCATENATE(YEAR(L386),MONTH(L386)),CONCATENATE(YEAR(I386),MONTH(I386)))="19001",0,IF(AND(K386&lt;1,L386&gt;0),CONCATENATE(YEAR(L386),MONTH(L386)),CONCATENATE(YEAR(I386),MONTH(I386)))),0)</f>
        <v>0</v>
      </c>
      <c r="AD386" s="200" t="str">
        <f t="shared" si="44"/>
        <v>201912</v>
      </c>
      <c r="AE386" s="199">
        <f t="shared" si="40"/>
        <v>0</v>
      </c>
      <c r="AF386" s="199">
        <f t="shared" ref="AF386:AF449" si="46">+IFERROR(IF(Z386&gt;0,CONCATENATE(YEAR(Z386),MONTH(Z386)),0),0)</f>
        <v>0</v>
      </c>
      <c r="AG386" s="199">
        <f t="shared" si="43"/>
        <v>0</v>
      </c>
      <c r="AH386" s="199">
        <f t="shared" si="41"/>
        <v>0</v>
      </c>
      <c r="AI386" s="201"/>
      <c r="AJ386" s="201"/>
      <c r="AK386" s="201"/>
      <c r="AL386" s="201"/>
      <c r="AM386" s="201"/>
      <c r="AN386" s="201"/>
      <c r="AO386" s="201" t="s">
        <v>50</v>
      </c>
      <c r="AP386" s="201" t="s">
        <v>1</v>
      </c>
    </row>
    <row r="387" spans="1:42">
      <c r="A387" s="193" t="s">
        <v>174</v>
      </c>
      <c r="B387" s="193" t="s">
        <v>50</v>
      </c>
      <c r="C387" s="193" t="s">
        <v>205</v>
      </c>
      <c r="D387" s="193" t="s">
        <v>210</v>
      </c>
      <c r="E387" s="193" t="s">
        <v>509</v>
      </c>
      <c r="F387" s="193"/>
      <c r="G387" s="193" t="s">
        <v>178</v>
      </c>
      <c r="H387" s="194">
        <v>43817.000011574077</v>
      </c>
      <c r="I387" s="194"/>
      <c r="J387" s="194">
        <v>43817.000011574077</v>
      </c>
      <c r="K387" s="194">
        <v>43817.000011574077</v>
      </c>
      <c r="L387" s="194"/>
      <c r="M387" s="193" t="s">
        <v>179</v>
      </c>
      <c r="N387" s="193"/>
      <c r="O387" s="195">
        <v>12</v>
      </c>
      <c r="P387" s="195"/>
      <c r="Q387" s="196"/>
      <c r="R387" s="193" t="s">
        <v>212</v>
      </c>
      <c r="S387" s="193"/>
      <c r="T387" s="193" t="s">
        <v>737</v>
      </c>
      <c r="U387" s="193" t="s">
        <v>182</v>
      </c>
      <c r="V387" s="193"/>
      <c r="W387" s="193"/>
      <c r="X387" s="193"/>
      <c r="Y387" s="194"/>
      <c r="Z387" s="194"/>
      <c r="AA387" s="197"/>
      <c r="AB387" s="198" t="str">
        <f t="shared" si="42"/>
        <v>201912</v>
      </c>
      <c r="AC387" s="199">
        <f t="shared" si="45"/>
        <v>0</v>
      </c>
      <c r="AD387" s="200" t="str">
        <f t="shared" si="44"/>
        <v>201912</v>
      </c>
      <c r="AE387" s="199">
        <f t="shared" ref="AE387:AE450" si="47">+IFERROR(IF(A387="4-MIGRADO",0,IF(OR(K387=0,ISTEXT(K387),CONCATENATE(YEAR(L387),MONTH(L387))="19001"),0,CONCATENATE(YEAR(L387),MONTH(L387)))),0)</f>
        <v>0</v>
      </c>
      <c r="AF387" s="199">
        <f t="shared" si="46"/>
        <v>0</v>
      </c>
      <c r="AG387" s="199">
        <f t="shared" si="43"/>
        <v>0</v>
      </c>
      <c r="AH387" s="199">
        <f t="shared" ref="AH387:AH450" si="48">+IF(AND(A387&lt;&gt;"4-MIGRADO",V387="1"),CONCATENATE(YEAR(H387),MONTH(H387)),0)</f>
        <v>0</v>
      </c>
      <c r="AI387" s="201"/>
      <c r="AJ387" s="201"/>
      <c r="AK387" s="201"/>
      <c r="AL387" s="201"/>
      <c r="AM387" s="201"/>
      <c r="AN387" s="201"/>
      <c r="AO387" s="201" t="s">
        <v>50</v>
      </c>
      <c r="AP387" s="201" t="s">
        <v>1</v>
      </c>
    </row>
    <row r="388" spans="1:42">
      <c r="A388" s="193" t="s">
        <v>174</v>
      </c>
      <c r="B388" s="193" t="s">
        <v>50</v>
      </c>
      <c r="C388" s="193" t="s">
        <v>205</v>
      </c>
      <c r="D388" s="193" t="s">
        <v>210</v>
      </c>
      <c r="E388" s="193" t="s">
        <v>509</v>
      </c>
      <c r="F388" s="193"/>
      <c r="G388" s="193" t="s">
        <v>178</v>
      </c>
      <c r="H388" s="194">
        <v>43817.000011574077</v>
      </c>
      <c r="I388" s="194"/>
      <c r="J388" s="194">
        <v>43817.000011574077</v>
      </c>
      <c r="K388" s="194">
        <v>43817.000011574077</v>
      </c>
      <c r="L388" s="194"/>
      <c r="M388" s="193" t="s">
        <v>179</v>
      </c>
      <c r="N388" s="193"/>
      <c r="O388" s="195">
        <v>12</v>
      </c>
      <c r="P388" s="195"/>
      <c r="Q388" s="196"/>
      <c r="R388" s="193" t="s">
        <v>212</v>
      </c>
      <c r="S388" s="193"/>
      <c r="T388" s="193" t="s">
        <v>738</v>
      </c>
      <c r="U388" s="193" t="s">
        <v>182</v>
      </c>
      <c r="V388" s="193"/>
      <c r="W388" s="193"/>
      <c r="X388" s="193"/>
      <c r="Y388" s="194"/>
      <c r="Z388" s="194"/>
      <c r="AA388" s="197"/>
      <c r="AB388" s="198" t="str">
        <f t="shared" si="42"/>
        <v>201912</v>
      </c>
      <c r="AC388" s="199">
        <f t="shared" si="45"/>
        <v>0</v>
      </c>
      <c r="AD388" s="200" t="str">
        <f t="shared" si="44"/>
        <v>201912</v>
      </c>
      <c r="AE388" s="199">
        <f t="shared" si="47"/>
        <v>0</v>
      </c>
      <c r="AF388" s="199">
        <f t="shared" si="46"/>
        <v>0</v>
      </c>
      <c r="AG388" s="199">
        <f t="shared" si="43"/>
        <v>0</v>
      </c>
      <c r="AH388" s="199">
        <f t="shared" si="48"/>
        <v>0</v>
      </c>
      <c r="AI388" s="201"/>
      <c r="AJ388" s="201"/>
      <c r="AK388" s="201"/>
      <c r="AL388" s="201"/>
      <c r="AM388" s="201"/>
      <c r="AN388" s="201"/>
      <c r="AO388" s="201" t="s">
        <v>50</v>
      </c>
      <c r="AP388" s="201" t="s">
        <v>1</v>
      </c>
    </row>
    <row r="389" spans="1:42">
      <c r="A389" s="193" t="s">
        <v>174</v>
      </c>
      <c r="B389" s="193" t="s">
        <v>50</v>
      </c>
      <c r="C389" s="193" t="s">
        <v>205</v>
      </c>
      <c r="D389" s="193" t="s">
        <v>210</v>
      </c>
      <c r="E389" s="193" t="s">
        <v>509</v>
      </c>
      <c r="F389" s="193"/>
      <c r="G389" s="193" t="s">
        <v>178</v>
      </c>
      <c r="H389" s="194">
        <v>43817.000011574077</v>
      </c>
      <c r="I389" s="194"/>
      <c r="J389" s="194">
        <v>43817.000011574077</v>
      </c>
      <c r="K389" s="194">
        <v>43817.000011574077</v>
      </c>
      <c r="L389" s="194"/>
      <c r="M389" s="193" t="s">
        <v>179</v>
      </c>
      <c r="N389" s="193"/>
      <c r="O389" s="195">
        <v>12</v>
      </c>
      <c r="P389" s="195"/>
      <c r="Q389" s="196"/>
      <c r="R389" s="193" t="s">
        <v>212</v>
      </c>
      <c r="S389" s="193"/>
      <c r="T389" s="193" t="s">
        <v>739</v>
      </c>
      <c r="U389" s="193" t="s">
        <v>182</v>
      </c>
      <c r="V389" s="193"/>
      <c r="W389" s="193"/>
      <c r="X389" s="193"/>
      <c r="Y389" s="194"/>
      <c r="Z389" s="194"/>
      <c r="AA389" s="197"/>
      <c r="AB389" s="198" t="str">
        <f t="shared" si="42"/>
        <v>201912</v>
      </c>
      <c r="AC389" s="199">
        <f t="shared" si="45"/>
        <v>0</v>
      </c>
      <c r="AD389" s="200" t="str">
        <f t="shared" si="44"/>
        <v>201912</v>
      </c>
      <c r="AE389" s="199">
        <f t="shared" si="47"/>
        <v>0</v>
      </c>
      <c r="AF389" s="199">
        <f t="shared" si="46"/>
        <v>0</v>
      </c>
      <c r="AG389" s="199">
        <f t="shared" si="43"/>
        <v>0</v>
      </c>
      <c r="AH389" s="199">
        <f t="shared" si="48"/>
        <v>0</v>
      </c>
      <c r="AI389" s="201"/>
      <c r="AJ389" s="201"/>
      <c r="AK389" s="201"/>
      <c r="AL389" s="201"/>
      <c r="AM389" s="201"/>
      <c r="AN389" s="201"/>
      <c r="AO389" s="201" t="s">
        <v>50</v>
      </c>
      <c r="AP389" s="201" t="s">
        <v>1</v>
      </c>
    </row>
    <row r="390" spans="1:42">
      <c r="A390" s="193" t="s">
        <v>174</v>
      </c>
      <c r="B390" s="193" t="s">
        <v>50</v>
      </c>
      <c r="C390" s="193" t="s">
        <v>205</v>
      </c>
      <c r="D390" s="193" t="s">
        <v>210</v>
      </c>
      <c r="E390" s="193" t="s">
        <v>509</v>
      </c>
      <c r="F390" s="193"/>
      <c r="G390" s="193" t="s">
        <v>178</v>
      </c>
      <c r="H390" s="194">
        <v>43817.000011574077</v>
      </c>
      <c r="I390" s="194"/>
      <c r="J390" s="194">
        <v>43817.000011574077</v>
      </c>
      <c r="K390" s="194">
        <v>43817.000011574077</v>
      </c>
      <c r="L390" s="194"/>
      <c r="M390" s="193" t="s">
        <v>179</v>
      </c>
      <c r="N390" s="193"/>
      <c r="O390" s="195">
        <v>12</v>
      </c>
      <c r="P390" s="195"/>
      <c r="Q390" s="196"/>
      <c r="R390" s="193" t="s">
        <v>212</v>
      </c>
      <c r="S390" s="193"/>
      <c r="T390" s="193" t="s">
        <v>740</v>
      </c>
      <c r="U390" s="193" t="s">
        <v>182</v>
      </c>
      <c r="V390" s="193"/>
      <c r="W390" s="193"/>
      <c r="X390" s="193"/>
      <c r="Y390" s="194"/>
      <c r="Z390" s="194"/>
      <c r="AA390" s="197"/>
      <c r="AB390" s="198" t="str">
        <f t="shared" si="42"/>
        <v>201912</v>
      </c>
      <c r="AC390" s="199">
        <f t="shared" si="45"/>
        <v>0</v>
      </c>
      <c r="AD390" s="200" t="str">
        <f t="shared" si="44"/>
        <v>201912</v>
      </c>
      <c r="AE390" s="199">
        <f t="shared" si="47"/>
        <v>0</v>
      </c>
      <c r="AF390" s="199">
        <f t="shared" si="46"/>
        <v>0</v>
      </c>
      <c r="AG390" s="199">
        <f t="shared" si="43"/>
        <v>0</v>
      </c>
      <c r="AH390" s="199">
        <f t="shared" si="48"/>
        <v>0</v>
      </c>
      <c r="AI390" s="201"/>
      <c r="AJ390" s="201"/>
      <c r="AK390" s="201"/>
      <c r="AL390" s="201"/>
      <c r="AM390" s="201"/>
      <c r="AN390" s="201"/>
      <c r="AO390" s="201" t="s">
        <v>50</v>
      </c>
      <c r="AP390" s="201" t="s">
        <v>1</v>
      </c>
    </row>
    <row r="391" spans="1:42">
      <c r="A391" s="193" t="s">
        <v>174</v>
      </c>
      <c r="B391" s="193" t="s">
        <v>50</v>
      </c>
      <c r="C391" s="193" t="s">
        <v>205</v>
      </c>
      <c r="D391" s="193" t="s">
        <v>210</v>
      </c>
      <c r="E391" s="193" t="s">
        <v>509</v>
      </c>
      <c r="F391" s="193"/>
      <c r="G391" s="193" t="s">
        <v>178</v>
      </c>
      <c r="H391" s="194">
        <v>43817.000011574077</v>
      </c>
      <c r="I391" s="194"/>
      <c r="J391" s="194">
        <v>43817.000011574077</v>
      </c>
      <c r="K391" s="194">
        <v>43817.000011574077</v>
      </c>
      <c r="L391" s="194"/>
      <c r="M391" s="193" t="s">
        <v>179</v>
      </c>
      <c r="N391" s="193"/>
      <c r="O391" s="195">
        <v>12</v>
      </c>
      <c r="P391" s="195"/>
      <c r="Q391" s="196"/>
      <c r="R391" s="193" t="s">
        <v>212</v>
      </c>
      <c r="S391" s="193"/>
      <c r="T391" s="193" t="s">
        <v>741</v>
      </c>
      <c r="U391" s="193" t="s">
        <v>182</v>
      </c>
      <c r="V391" s="193"/>
      <c r="W391" s="193"/>
      <c r="X391" s="193"/>
      <c r="Y391" s="194"/>
      <c r="Z391" s="194"/>
      <c r="AA391" s="197"/>
      <c r="AB391" s="198" t="str">
        <f t="shared" si="42"/>
        <v>201912</v>
      </c>
      <c r="AC391" s="199">
        <f t="shared" si="45"/>
        <v>0</v>
      </c>
      <c r="AD391" s="200" t="str">
        <f t="shared" si="44"/>
        <v>201912</v>
      </c>
      <c r="AE391" s="199">
        <f t="shared" si="47"/>
        <v>0</v>
      </c>
      <c r="AF391" s="199">
        <f t="shared" si="46"/>
        <v>0</v>
      </c>
      <c r="AG391" s="199">
        <f t="shared" si="43"/>
        <v>0</v>
      </c>
      <c r="AH391" s="199">
        <f t="shared" si="48"/>
        <v>0</v>
      </c>
      <c r="AI391" s="201"/>
      <c r="AJ391" s="201"/>
      <c r="AK391" s="201"/>
      <c r="AL391" s="201"/>
      <c r="AM391" s="201"/>
      <c r="AN391" s="201"/>
      <c r="AO391" s="201" t="s">
        <v>50</v>
      </c>
      <c r="AP391" s="201" t="s">
        <v>1</v>
      </c>
    </row>
    <row r="392" spans="1:42">
      <c r="A392" s="193" t="s">
        <v>174</v>
      </c>
      <c r="B392" s="193" t="s">
        <v>50</v>
      </c>
      <c r="C392" s="193" t="s">
        <v>205</v>
      </c>
      <c r="D392" s="193" t="s">
        <v>210</v>
      </c>
      <c r="E392" s="193" t="s">
        <v>509</v>
      </c>
      <c r="F392" s="193"/>
      <c r="G392" s="193" t="s">
        <v>178</v>
      </c>
      <c r="H392" s="194">
        <v>43817.000011574077</v>
      </c>
      <c r="I392" s="194"/>
      <c r="J392" s="194">
        <v>43817.000011574077</v>
      </c>
      <c r="K392" s="194">
        <v>43817.000011574077</v>
      </c>
      <c r="L392" s="194"/>
      <c r="M392" s="193" t="s">
        <v>179</v>
      </c>
      <c r="N392" s="193"/>
      <c r="O392" s="195">
        <v>12</v>
      </c>
      <c r="P392" s="195"/>
      <c r="Q392" s="196"/>
      <c r="R392" s="193" t="s">
        <v>212</v>
      </c>
      <c r="S392" s="193"/>
      <c r="T392" s="193" t="s">
        <v>742</v>
      </c>
      <c r="U392" s="193" t="s">
        <v>182</v>
      </c>
      <c r="V392" s="193"/>
      <c r="W392" s="193"/>
      <c r="X392" s="193"/>
      <c r="Y392" s="194"/>
      <c r="Z392" s="194"/>
      <c r="AA392" s="197"/>
      <c r="AB392" s="198" t="str">
        <f t="shared" si="42"/>
        <v>201912</v>
      </c>
      <c r="AC392" s="199">
        <f t="shared" si="45"/>
        <v>0</v>
      </c>
      <c r="AD392" s="200" t="str">
        <f t="shared" si="44"/>
        <v>201912</v>
      </c>
      <c r="AE392" s="199">
        <f t="shared" si="47"/>
        <v>0</v>
      </c>
      <c r="AF392" s="199">
        <f t="shared" si="46"/>
        <v>0</v>
      </c>
      <c r="AG392" s="199">
        <f t="shared" si="43"/>
        <v>0</v>
      </c>
      <c r="AH392" s="199">
        <f t="shared" si="48"/>
        <v>0</v>
      </c>
      <c r="AI392" s="201"/>
      <c r="AJ392" s="201"/>
      <c r="AK392" s="201"/>
      <c r="AL392" s="201"/>
      <c r="AM392" s="201"/>
      <c r="AN392" s="201"/>
      <c r="AO392" s="201" t="s">
        <v>50</v>
      </c>
      <c r="AP392" s="201" t="s">
        <v>1</v>
      </c>
    </row>
    <row r="393" spans="1:42">
      <c r="A393" s="193" t="s">
        <v>174</v>
      </c>
      <c r="B393" s="193" t="s">
        <v>50</v>
      </c>
      <c r="C393" s="193" t="s">
        <v>205</v>
      </c>
      <c r="D393" s="193" t="s">
        <v>210</v>
      </c>
      <c r="E393" s="193" t="s">
        <v>509</v>
      </c>
      <c r="F393" s="193"/>
      <c r="G393" s="193" t="s">
        <v>178</v>
      </c>
      <c r="H393" s="194">
        <v>43817.000011574077</v>
      </c>
      <c r="I393" s="194"/>
      <c r="J393" s="194">
        <v>43817.000011574077</v>
      </c>
      <c r="K393" s="194">
        <v>43817.000011574077</v>
      </c>
      <c r="L393" s="194"/>
      <c r="M393" s="193" t="s">
        <v>179</v>
      </c>
      <c r="N393" s="193"/>
      <c r="O393" s="195">
        <v>12</v>
      </c>
      <c r="P393" s="195"/>
      <c r="Q393" s="196"/>
      <c r="R393" s="193" t="s">
        <v>212</v>
      </c>
      <c r="S393" s="193"/>
      <c r="T393" s="193" t="s">
        <v>743</v>
      </c>
      <c r="U393" s="193" t="s">
        <v>182</v>
      </c>
      <c r="V393" s="193"/>
      <c r="W393" s="193"/>
      <c r="X393" s="193"/>
      <c r="Y393" s="194"/>
      <c r="Z393" s="194"/>
      <c r="AA393" s="197"/>
      <c r="AB393" s="198" t="str">
        <f t="shared" si="42"/>
        <v>201912</v>
      </c>
      <c r="AC393" s="199">
        <f t="shared" si="45"/>
        <v>0</v>
      </c>
      <c r="AD393" s="200" t="str">
        <f t="shared" si="44"/>
        <v>201912</v>
      </c>
      <c r="AE393" s="199">
        <f t="shared" si="47"/>
        <v>0</v>
      </c>
      <c r="AF393" s="199">
        <f t="shared" si="46"/>
        <v>0</v>
      </c>
      <c r="AG393" s="199">
        <f t="shared" si="43"/>
        <v>0</v>
      </c>
      <c r="AH393" s="199">
        <f t="shared" si="48"/>
        <v>0</v>
      </c>
      <c r="AI393" s="201"/>
      <c r="AJ393" s="201"/>
      <c r="AK393" s="201"/>
      <c r="AL393" s="201"/>
      <c r="AM393" s="201"/>
      <c r="AN393" s="201"/>
      <c r="AO393" s="201" t="s">
        <v>50</v>
      </c>
      <c r="AP393" s="201" t="s">
        <v>1</v>
      </c>
    </row>
    <row r="394" spans="1:42">
      <c r="A394" s="193" t="s">
        <v>174</v>
      </c>
      <c r="B394" s="193" t="s">
        <v>50</v>
      </c>
      <c r="C394" s="193" t="s">
        <v>205</v>
      </c>
      <c r="D394" s="193" t="s">
        <v>210</v>
      </c>
      <c r="E394" s="193" t="s">
        <v>509</v>
      </c>
      <c r="F394" s="193"/>
      <c r="G394" s="193" t="s">
        <v>178</v>
      </c>
      <c r="H394" s="194">
        <v>43817.000011574077</v>
      </c>
      <c r="I394" s="194"/>
      <c r="J394" s="194">
        <v>43817.000011574077</v>
      </c>
      <c r="K394" s="194">
        <v>43817.000011574077</v>
      </c>
      <c r="L394" s="194"/>
      <c r="M394" s="193" t="s">
        <v>179</v>
      </c>
      <c r="N394" s="193"/>
      <c r="O394" s="195">
        <v>12</v>
      </c>
      <c r="P394" s="195"/>
      <c r="Q394" s="196"/>
      <c r="R394" s="193" t="s">
        <v>212</v>
      </c>
      <c r="S394" s="193"/>
      <c r="T394" s="193" t="s">
        <v>744</v>
      </c>
      <c r="U394" s="193" t="s">
        <v>182</v>
      </c>
      <c r="V394" s="193"/>
      <c r="W394" s="193"/>
      <c r="X394" s="193"/>
      <c r="Y394" s="194"/>
      <c r="Z394" s="194"/>
      <c r="AA394" s="197"/>
      <c r="AB394" s="198" t="str">
        <f t="shared" si="42"/>
        <v>201912</v>
      </c>
      <c r="AC394" s="199">
        <f t="shared" si="45"/>
        <v>0</v>
      </c>
      <c r="AD394" s="200" t="str">
        <f t="shared" si="44"/>
        <v>201912</v>
      </c>
      <c r="AE394" s="199">
        <f t="shared" si="47"/>
        <v>0</v>
      </c>
      <c r="AF394" s="199">
        <f t="shared" si="46"/>
        <v>0</v>
      </c>
      <c r="AG394" s="199">
        <f t="shared" si="43"/>
        <v>0</v>
      </c>
      <c r="AH394" s="199">
        <f t="shared" si="48"/>
        <v>0</v>
      </c>
      <c r="AI394" s="201"/>
      <c r="AJ394" s="201"/>
      <c r="AK394" s="201"/>
      <c r="AL394" s="201"/>
      <c r="AM394" s="201"/>
      <c r="AN394" s="201"/>
      <c r="AO394" s="201" t="s">
        <v>50</v>
      </c>
      <c r="AP394" s="201" t="s">
        <v>1</v>
      </c>
    </row>
    <row r="395" spans="1:42">
      <c r="A395" s="193" t="s">
        <v>174</v>
      </c>
      <c r="B395" s="193" t="s">
        <v>50</v>
      </c>
      <c r="C395" s="193" t="s">
        <v>205</v>
      </c>
      <c r="D395" s="193" t="s">
        <v>210</v>
      </c>
      <c r="E395" s="193" t="s">
        <v>509</v>
      </c>
      <c r="F395" s="193"/>
      <c r="G395" s="193" t="s">
        <v>178</v>
      </c>
      <c r="H395" s="194">
        <v>43817.000011574077</v>
      </c>
      <c r="I395" s="194"/>
      <c r="J395" s="194">
        <v>43817.000011574077</v>
      </c>
      <c r="K395" s="194">
        <v>43817.000011574077</v>
      </c>
      <c r="L395" s="194"/>
      <c r="M395" s="193" t="s">
        <v>179</v>
      </c>
      <c r="N395" s="193"/>
      <c r="O395" s="195">
        <v>12</v>
      </c>
      <c r="P395" s="195"/>
      <c r="Q395" s="196"/>
      <c r="R395" s="193" t="s">
        <v>212</v>
      </c>
      <c r="S395" s="193"/>
      <c r="T395" s="193" t="s">
        <v>745</v>
      </c>
      <c r="U395" s="193" t="s">
        <v>182</v>
      </c>
      <c r="V395" s="193"/>
      <c r="W395" s="193"/>
      <c r="X395" s="193"/>
      <c r="Y395" s="194"/>
      <c r="Z395" s="194"/>
      <c r="AA395" s="197"/>
      <c r="AB395" s="198" t="str">
        <f t="shared" si="42"/>
        <v>201912</v>
      </c>
      <c r="AC395" s="199">
        <f t="shared" si="45"/>
        <v>0</v>
      </c>
      <c r="AD395" s="200" t="str">
        <f t="shared" si="44"/>
        <v>201912</v>
      </c>
      <c r="AE395" s="199">
        <f t="shared" si="47"/>
        <v>0</v>
      </c>
      <c r="AF395" s="199">
        <f t="shared" si="46"/>
        <v>0</v>
      </c>
      <c r="AG395" s="199">
        <f t="shared" si="43"/>
        <v>0</v>
      </c>
      <c r="AH395" s="199">
        <f t="shared" si="48"/>
        <v>0</v>
      </c>
      <c r="AI395" s="201"/>
      <c r="AJ395" s="201"/>
      <c r="AK395" s="201"/>
      <c r="AL395" s="201"/>
      <c r="AM395" s="201"/>
      <c r="AN395" s="201"/>
      <c r="AO395" s="201" t="s">
        <v>50</v>
      </c>
      <c r="AP395" s="201" t="s">
        <v>1</v>
      </c>
    </row>
    <row r="396" spans="1:42">
      <c r="A396" s="193" t="s">
        <v>174</v>
      </c>
      <c r="B396" s="193" t="s">
        <v>50</v>
      </c>
      <c r="C396" s="193" t="s">
        <v>205</v>
      </c>
      <c r="D396" s="193" t="s">
        <v>210</v>
      </c>
      <c r="E396" s="193" t="s">
        <v>509</v>
      </c>
      <c r="F396" s="193"/>
      <c r="G396" s="193" t="s">
        <v>178</v>
      </c>
      <c r="H396" s="194">
        <v>43817.000011574077</v>
      </c>
      <c r="I396" s="194"/>
      <c r="J396" s="194">
        <v>43817.000011574077</v>
      </c>
      <c r="K396" s="194">
        <v>43817.000011574077</v>
      </c>
      <c r="L396" s="194"/>
      <c r="M396" s="193" t="s">
        <v>179</v>
      </c>
      <c r="N396" s="193"/>
      <c r="O396" s="195">
        <v>12</v>
      </c>
      <c r="P396" s="195"/>
      <c r="Q396" s="196"/>
      <c r="R396" s="193" t="s">
        <v>212</v>
      </c>
      <c r="S396" s="193"/>
      <c r="T396" s="193" t="s">
        <v>746</v>
      </c>
      <c r="U396" s="193" t="s">
        <v>182</v>
      </c>
      <c r="V396" s="193"/>
      <c r="W396" s="193"/>
      <c r="X396" s="193"/>
      <c r="Y396" s="194"/>
      <c r="Z396" s="194"/>
      <c r="AA396" s="197"/>
      <c r="AB396" s="198" t="str">
        <f t="shared" si="42"/>
        <v>201912</v>
      </c>
      <c r="AC396" s="199">
        <f t="shared" si="45"/>
        <v>0</v>
      </c>
      <c r="AD396" s="200" t="str">
        <f t="shared" si="44"/>
        <v>201912</v>
      </c>
      <c r="AE396" s="199">
        <f t="shared" si="47"/>
        <v>0</v>
      </c>
      <c r="AF396" s="199">
        <f t="shared" si="46"/>
        <v>0</v>
      </c>
      <c r="AG396" s="199">
        <f t="shared" si="43"/>
        <v>0</v>
      </c>
      <c r="AH396" s="199">
        <f t="shared" si="48"/>
        <v>0</v>
      </c>
      <c r="AI396" s="201"/>
      <c r="AJ396" s="201"/>
      <c r="AK396" s="201"/>
      <c r="AL396" s="201"/>
      <c r="AM396" s="201"/>
      <c r="AN396" s="201"/>
      <c r="AO396" s="201" t="s">
        <v>50</v>
      </c>
      <c r="AP396" s="201" t="s">
        <v>1</v>
      </c>
    </row>
    <row r="397" spans="1:42">
      <c r="A397" s="193" t="s">
        <v>174</v>
      </c>
      <c r="B397" s="193" t="s">
        <v>50</v>
      </c>
      <c r="C397" s="193" t="s">
        <v>205</v>
      </c>
      <c r="D397" s="193" t="s">
        <v>210</v>
      </c>
      <c r="E397" s="193" t="s">
        <v>509</v>
      </c>
      <c r="F397" s="193"/>
      <c r="G397" s="193" t="s">
        <v>178</v>
      </c>
      <c r="H397" s="194">
        <v>43817.000011574077</v>
      </c>
      <c r="I397" s="194"/>
      <c r="J397" s="194">
        <v>43817.000011574077</v>
      </c>
      <c r="K397" s="194">
        <v>43817.000011574077</v>
      </c>
      <c r="L397" s="194"/>
      <c r="M397" s="193" t="s">
        <v>179</v>
      </c>
      <c r="N397" s="193"/>
      <c r="O397" s="195">
        <v>12</v>
      </c>
      <c r="P397" s="195"/>
      <c r="Q397" s="196"/>
      <c r="R397" s="193" t="s">
        <v>212</v>
      </c>
      <c r="S397" s="193"/>
      <c r="T397" s="193" t="s">
        <v>747</v>
      </c>
      <c r="U397" s="193" t="s">
        <v>182</v>
      </c>
      <c r="V397" s="193"/>
      <c r="W397" s="193"/>
      <c r="X397" s="193"/>
      <c r="Y397" s="194"/>
      <c r="Z397" s="194"/>
      <c r="AA397" s="197"/>
      <c r="AB397" s="198" t="str">
        <f t="shared" ref="AB397:AB460" si="49">+IFERROR(IF(AND(V397="1",LEN(W397)&gt;2),0,CONCATENATE(YEAR(H397),MONTH(H397))),0)</f>
        <v>201912</v>
      </c>
      <c r="AC397" s="199">
        <f t="shared" si="45"/>
        <v>0</v>
      </c>
      <c r="AD397" s="200" t="str">
        <f t="shared" si="44"/>
        <v>201912</v>
      </c>
      <c r="AE397" s="199">
        <f t="shared" si="47"/>
        <v>0</v>
      </c>
      <c r="AF397" s="199">
        <f t="shared" si="46"/>
        <v>0</v>
      </c>
      <c r="AG397" s="199">
        <f t="shared" ref="AG397:AG460" si="50">+IF(A397&lt;&gt;"4-MIGRADO",0,IFERROR(IF(IF(K397&lt;1,0,CONCATENATE(YEAR(L397),MONTH(L397)))="19001",0,IF(K397&lt;1,0,CONCATENATE(YEAR(L397),MONTH(L397)))),0))</f>
        <v>0</v>
      </c>
      <c r="AH397" s="199">
        <f t="shared" si="48"/>
        <v>0</v>
      </c>
      <c r="AI397" s="201"/>
      <c r="AJ397" s="201"/>
      <c r="AK397" s="201"/>
      <c r="AL397" s="201"/>
      <c r="AM397" s="201"/>
      <c r="AN397" s="201"/>
      <c r="AO397" s="201" t="s">
        <v>50</v>
      </c>
      <c r="AP397" s="201" t="s">
        <v>1</v>
      </c>
    </row>
    <row r="398" spans="1:42">
      <c r="A398" s="193" t="s">
        <v>174</v>
      </c>
      <c r="B398" s="193" t="s">
        <v>50</v>
      </c>
      <c r="C398" s="193" t="s">
        <v>205</v>
      </c>
      <c r="D398" s="193" t="s">
        <v>210</v>
      </c>
      <c r="E398" s="193" t="s">
        <v>509</v>
      </c>
      <c r="F398" s="193"/>
      <c r="G398" s="193" t="s">
        <v>178</v>
      </c>
      <c r="H398" s="194">
        <v>43817.000011574077</v>
      </c>
      <c r="I398" s="194"/>
      <c r="J398" s="194">
        <v>43817.000011574077</v>
      </c>
      <c r="K398" s="194">
        <v>43817.000011574077</v>
      </c>
      <c r="L398" s="194"/>
      <c r="M398" s="193" t="s">
        <v>179</v>
      </c>
      <c r="N398" s="193"/>
      <c r="O398" s="195">
        <v>12</v>
      </c>
      <c r="P398" s="195"/>
      <c r="Q398" s="196"/>
      <c r="R398" s="193" t="s">
        <v>212</v>
      </c>
      <c r="S398" s="193"/>
      <c r="T398" s="193" t="s">
        <v>748</v>
      </c>
      <c r="U398" s="193" t="s">
        <v>182</v>
      </c>
      <c r="V398" s="193"/>
      <c r="W398" s="193"/>
      <c r="X398" s="193"/>
      <c r="Y398" s="194"/>
      <c r="Z398" s="194"/>
      <c r="AA398" s="197"/>
      <c r="AB398" s="198" t="str">
        <f t="shared" si="49"/>
        <v>201912</v>
      </c>
      <c r="AC398" s="199">
        <f t="shared" si="45"/>
        <v>0</v>
      </c>
      <c r="AD398" s="200" t="str">
        <f t="shared" si="44"/>
        <v>201912</v>
      </c>
      <c r="AE398" s="199">
        <f t="shared" si="47"/>
        <v>0</v>
      </c>
      <c r="AF398" s="199">
        <f t="shared" si="46"/>
        <v>0</v>
      </c>
      <c r="AG398" s="199">
        <f t="shared" si="50"/>
        <v>0</v>
      </c>
      <c r="AH398" s="199">
        <f t="shared" si="48"/>
        <v>0</v>
      </c>
      <c r="AI398" s="201"/>
      <c r="AJ398" s="201"/>
      <c r="AK398" s="201"/>
      <c r="AL398" s="201"/>
      <c r="AM398" s="201"/>
      <c r="AN398" s="201"/>
      <c r="AO398" s="201" t="s">
        <v>50</v>
      </c>
      <c r="AP398" s="201" t="s">
        <v>1</v>
      </c>
    </row>
    <row r="399" spans="1:42">
      <c r="A399" s="193" t="s">
        <v>174</v>
      </c>
      <c r="B399" s="193" t="s">
        <v>50</v>
      </c>
      <c r="C399" s="193" t="s">
        <v>205</v>
      </c>
      <c r="D399" s="193" t="s">
        <v>749</v>
      </c>
      <c r="E399" s="193" t="s">
        <v>750</v>
      </c>
      <c r="F399" s="193"/>
      <c r="G399" s="193" t="s">
        <v>178</v>
      </c>
      <c r="H399" s="194">
        <v>43826.000011574077</v>
      </c>
      <c r="I399" s="194"/>
      <c r="J399" s="194">
        <v>43826.000011574077</v>
      </c>
      <c r="K399" s="194">
        <v>43826.000011574077</v>
      </c>
      <c r="L399" s="194">
        <v>43829.634027777778</v>
      </c>
      <c r="M399" s="193" t="s">
        <v>187</v>
      </c>
      <c r="N399" s="193" t="s">
        <v>751</v>
      </c>
      <c r="O399" s="195">
        <v>12</v>
      </c>
      <c r="P399" s="195"/>
      <c r="Q399" s="196"/>
      <c r="R399" s="193" t="s">
        <v>752</v>
      </c>
      <c r="S399" s="193"/>
      <c r="T399" s="193" t="s">
        <v>753</v>
      </c>
      <c r="U399" s="193" t="s">
        <v>195</v>
      </c>
      <c r="V399" s="193"/>
      <c r="W399" s="193"/>
      <c r="X399" s="193"/>
      <c r="Y399" s="194"/>
      <c r="Z399" s="194"/>
      <c r="AA399" s="197"/>
      <c r="AB399" s="198" t="str">
        <f t="shared" si="49"/>
        <v>201912</v>
      </c>
      <c r="AC399" s="199">
        <f t="shared" si="45"/>
        <v>0</v>
      </c>
      <c r="AD399" s="200" t="str">
        <f t="shared" si="44"/>
        <v>201912</v>
      </c>
      <c r="AE399" s="199" t="str">
        <f t="shared" si="47"/>
        <v>201912</v>
      </c>
      <c r="AF399" s="199">
        <f t="shared" si="46"/>
        <v>0</v>
      </c>
      <c r="AG399" s="199">
        <f t="shared" si="50"/>
        <v>0</v>
      </c>
      <c r="AH399" s="199">
        <f t="shared" si="48"/>
        <v>0</v>
      </c>
      <c r="AI399" s="201"/>
      <c r="AJ399" s="201"/>
      <c r="AK399" s="201"/>
      <c r="AL399" s="201"/>
      <c r="AM399" s="201"/>
      <c r="AN399" s="201"/>
      <c r="AO399" s="201" t="s">
        <v>50</v>
      </c>
      <c r="AP399" s="201" t="s">
        <v>1</v>
      </c>
    </row>
    <row r="400" spans="1:42">
      <c r="A400" s="193" t="s">
        <v>174</v>
      </c>
      <c r="B400" s="193" t="s">
        <v>50</v>
      </c>
      <c r="C400" s="193" t="s">
        <v>205</v>
      </c>
      <c r="D400" s="193" t="s">
        <v>749</v>
      </c>
      <c r="E400" s="193" t="s">
        <v>750</v>
      </c>
      <c r="F400" s="193"/>
      <c r="G400" s="193" t="s">
        <v>178</v>
      </c>
      <c r="H400" s="194">
        <v>43826.000011574077</v>
      </c>
      <c r="I400" s="194"/>
      <c r="J400" s="194">
        <v>43826.000011574077</v>
      </c>
      <c r="K400" s="194">
        <v>43826.000011574077</v>
      </c>
      <c r="L400" s="194">
        <v>43829.637499999997</v>
      </c>
      <c r="M400" s="193" t="s">
        <v>187</v>
      </c>
      <c r="N400" s="193" t="s">
        <v>751</v>
      </c>
      <c r="O400" s="195">
        <v>12</v>
      </c>
      <c r="P400" s="195"/>
      <c r="Q400" s="196"/>
      <c r="R400" s="193" t="s">
        <v>752</v>
      </c>
      <c r="S400" s="193"/>
      <c r="T400" s="193" t="s">
        <v>754</v>
      </c>
      <c r="U400" s="193" t="s">
        <v>195</v>
      </c>
      <c r="V400" s="193"/>
      <c r="W400" s="193"/>
      <c r="X400" s="193"/>
      <c r="Y400" s="194"/>
      <c r="Z400" s="194"/>
      <c r="AA400" s="197"/>
      <c r="AB400" s="198" t="str">
        <f t="shared" si="49"/>
        <v>201912</v>
      </c>
      <c r="AC400" s="199">
        <f t="shared" si="45"/>
        <v>0</v>
      </c>
      <c r="AD400" s="200" t="str">
        <f t="shared" si="44"/>
        <v>201912</v>
      </c>
      <c r="AE400" s="199" t="str">
        <f t="shared" si="47"/>
        <v>201912</v>
      </c>
      <c r="AF400" s="199">
        <f t="shared" si="46"/>
        <v>0</v>
      </c>
      <c r="AG400" s="199">
        <f t="shared" si="50"/>
        <v>0</v>
      </c>
      <c r="AH400" s="199">
        <f t="shared" si="48"/>
        <v>0</v>
      </c>
      <c r="AI400" s="201"/>
      <c r="AJ400" s="201"/>
      <c r="AK400" s="201"/>
      <c r="AL400" s="201"/>
      <c r="AM400" s="201"/>
      <c r="AN400" s="201"/>
      <c r="AO400" s="201" t="s">
        <v>50</v>
      </c>
      <c r="AP400" s="201" t="s">
        <v>1</v>
      </c>
    </row>
    <row r="401" spans="1:42">
      <c r="A401" s="193" t="s">
        <v>174</v>
      </c>
      <c r="B401" s="193" t="s">
        <v>50</v>
      </c>
      <c r="C401" s="193" t="s">
        <v>205</v>
      </c>
      <c r="D401" s="193" t="s">
        <v>749</v>
      </c>
      <c r="E401" s="193" t="s">
        <v>750</v>
      </c>
      <c r="F401" s="193"/>
      <c r="G401" s="193" t="s">
        <v>178</v>
      </c>
      <c r="H401" s="194">
        <v>43826.000011574077</v>
      </c>
      <c r="I401" s="194"/>
      <c r="J401" s="194">
        <v>43826.000011574077</v>
      </c>
      <c r="K401" s="194">
        <v>43826.000011574077</v>
      </c>
      <c r="L401" s="194">
        <v>43829.637384259258</v>
      </c>
      <c r="M401" s="193" t="s">
        <v>187</v>
      </c>
      <c r="N401" s="193" t="s">
        <v>751</v>
      </c>
      <c r="O401" s="195">
        <v>12</v>
      </c>
      <c r="P401" s="195"/>
      <c r="Q401" s="196"/>
      <c r="R401" s="193" t="s">
        <v>752</v>
      </c>
      <c r="S401" s="193"/>
      <c r="T401" s="193" t="s">
        <v>755</v>
      </c>
      <c r="U401" s="193" t="s">
        <v>195</v>
      </c>
      <c r="V401" s="193"/>
      <c r="W401" s="193"/>
      <c r="X401" s="193"/>
      <c r="Y401" s="194"/>
      <c r="Z401" s="194"/>
      <c r="AA401" s="197"/>
      <c r="AB401" s="198" t="str">
        <f t="shared" si="49"/>
        <v>201912</v>
      </c>
      <c r="AC401" s="199">
        <f t="shared" si="45"/>
        <v>0</v>
      </c>
      <c r="AD401" s="200" t="str">
        <f t="shared" si="44"/>
        <v>201912</v>
      </c>
      <c r="AE401" s="199" t="str">
        <f t="shared" si="47"/>
        <v>201912</v>
      </c>
      <c r="AF401" s="199">
        <f t="shared" si="46"/>
        <v>0</v>
      </c>
      <c r="AG401" s="199">
        <f t="shared" si="50"/>
        <v>0</v>
      </c>
      <c r="AH401" s="199">
        <f t="shared" si="48"/>
        <v>0</v>
      </c>
      <c r="AI401" s="201"/>
      <c r="AJ401" s="201"/>
      <c r="AK401" s="201"/>
      <c r="AL401" s="201"/>
      <c r="AM401" s="201"/>
      <c r="AN401" s="201"/>
      <c r="AO401" s="201" t="s">
        <v>50</v>
      </c>
      <c r="AP401" s="201" t="s">
        <v>1</v>
      </c>
    </row>
    <row r="402" spans="1:42">
      <c r="A402" s="193" t="s">
        <v>174</v>
      </c>
      <c r="B402" s="193" t="s">
        <v>50</v>
      </c>
      <c r="C402" s="193" t="s">
        <v>205</v>
      </c>
      <c r="D402" s="193" t="s">
        <v>749</v>
      </c>
      <c r="E402" s="193" t="s">
        <v>750</v>
      </c>
      <c r="F402" s="193"/>
      <c r="G402" s="193" t="s">
        <v>178</v>
      </c>
      <c r="H402" s="194">
        <v>43826.000011574077</v>
      </c>
      <c r="I402" s="194"/>
      <c r="J402" s="194">
        <v>43826.000011574077</v>
      </c>
      <c r="K402" s="194">
        <v>43826.000011574077</v>
      </c>
      <c r="L402" s="194">
        <v>43829.637407407397</v>
      </c>
      <c r="M402" s="193" t="s">
        <v>187</v>
      </c>
      <c r="N402" s="193" t="s">
        <v>751</v>
      </c>
      <c r="O402" s="195">
        <v>12</v>
      </c>
      <c r="P402" s="195"/>
      <c r="Q402" s="196"/>
      <c r="R402" s="193" t="s">
        <v>752</v>
      </c>
      <c r="S402" s="193"/>
      <c r="T402" s="193" t="s">
        <v>756</v>
      </c>
      <c r="U402" s="193" t="s">
        <v>195</v>
      </c>
      <c r="V402" s="193"/>
      <c r="W402" s="193"/>
      <c r="X402" s="193"/>
      <c r="Y402" s="194"/>
      <c r="Z402" s="194"/>
      <c r="AA402" s="197"/>
      <c r="AB402" s="198" t="str">
        <f t="shared" si="49"/>
        <v>201912</v>
      </c>
      <c r="AC402" s="199">
        <f t="shared" si="45"/>
        <v>0</v>
      </c>
      <c r="AD402" s="200" t="str">
        <f t="shared" si="44"/>
        <v>201912</v>
      </c>
      <c r="AE402" s="199" t="str">
        <f t="shared" si="47"/>
        <v>201912</v>
      </c>
      <c r="AF402" s="199">
        <f t="shared" si="46"/>
        <v>0</v>
      </c>
      <c r="AG402" s="199">
        <f t="shared" si="50"/>
        <v>0</v>
      </c>
      <c r="AH402" s="199">
        <f t="shared" si="48"/>
        <v>0</v>
      </c>
      <c r="AI402" s="201"/>
      <c r="AJ402" s="201"/>
      <c r="AK402" s="201"/>
      <c r="AL402" s="201"/>
      <c r="AM402" s="201"/>
      <c r="AN402" s="201"/>
      <c r="AO402" s="201" t="s">
        <v>50</v>
      </c>
      <c r="AP402" s="201" t="s">
        <v>1</v>
      </c>
    </row>
    <row r="403" spans="1:42">
      <c r="A403" s="193" t="s">
        <v>174</v>
      </c>
      <c r="B403" s="193" t="s">
        <v>50</v>
      </c>
      <c r="C403" s="193" t="s">
        <v>205</v>
      </c>
      <c r="D403" s="193" t="s">
        <v>749</v>
      </c>
      <c r="E403" s="193" t="s">
        <v>750</v>
      </c>
      <c r="F403" s="193"/>
      <c r="G403" s="193" t="s">
        <v>178</v>
      </c>
      <c r="H403" s="194">
        <v>43826.000011574077</v>
      </c>
      <c r="I403" s="194"/>
      <c r="J403" s="194">
        <v>43826.000011574077</v>
      </c>
      <c r="K403" s="194">
        <v>43826.000011574077</v>
      </c>
      <c r="L403" s="194">
        <v>43829.637395833342</v>
      </c>
      <c r="M403" s="193" t="s">
        <v>187</v>
      </c>
      <c r="N403" s="193" t="s">
        <v>751</v>
      </c>
      <c r="O403" s="195">
        <v>12</v>
      </c>
      <c r="P403" s="195"/>
      <c r="Q403" s="196"/>
      <c r="R403" s="193" t="s">
        <v>752</v>
      </c>
      <c r="S403" s="193"/>
      <c r="T403" s="193" t="s">
        <v>757</v>
      </c>
      <c r="U403" s="193" t="s">
        <v>195</v>
      </c>
      <c r="V403" s="193"/>
      <c r="W403" s="193"/>
      <c r="X403" s="193"/>
      <c r="Y403" s="194"/>
      <c r="Z403" s="194"/>
      <c r="AA403" s="197"/>
      <c r="AB403" s="198" t="str">
        <f t="shared" si="49"/>
        <v>201912</v>
      </c>
      <c r="AC403" s="199">
        <f t="shared" si="45"/>
        <v>0</v>
      </c>
      <c r="AD403" s="200" t="str">
        <f t="shared" ref="AD403:AD466" si="51">+IFERROR(IF(OR(AND(V403="1",LEN(W403)&gt;2),CONCATENATE(YEAR(K403),MONTH(K403))="19001"),0,CONCATENATE(YEAR(K403),MONTH(K403))),0)</f>
        <v>201912</v>
      </c>
      <c r="AE403" s="199" t="str">
        <f t="shared" si="47"/>
        <v>201912</v>
      </c>
      <c r="AF403" s="199">
        <f t="shared" si="46"/>
        <v>0</v>
      </c>
      <c r="AG403" s="199">
        <f t="shared" si="50"/>
        <v>0</v>
      </c>
      <c r="AH403" s="199">
        <f t="shared" si="48"/>
        <v>0</v>
      </c>
      <c r="AI403" s="201"/>
      <c r="AJ403" s="201"/>
      <c r="AK403" s="201"/>
      <c r="AL403" s="201"/>
      <c r="AM403" s="201"/>
      <c r="AN403" s="201"/>
      <c r="AO403" s="201" t="s">
        <v>50</v>
      </c>
      <c r="AP403" s="201" t="s">
        <v>1</v>
      </c>
    </row>
    <row r="404" spans="1:42">
      <c r="A404" s="193" t="s">
        <v>174</v>
      </c>
      <c r="B404" s="193" t="s">
        <v>50</v>
      </c>
      <c r="C404" s="193" t="s">
        <v>205</v>
      </c>
      <c r="D404" s="193" t="s">
        <v>749</v>
      </c>
      <c r="E404" s="193" t="s">
        <v>750</v>
      </c>
      <c r="F404" s="193"/>
      <c r="G404" s="193" t="s">
        <v>178</v>
      </c>
      <c r="H404" s="194">
        <v>43826.000011574077</v>
      </c>
      <c r="I404" s="194"/>
      <c r="J404" s="194">
        <v>43826.000011574077</v>
      </c>
      <c r="K404" s="194">
        <v>43826.000011574077</v>
      </c>
      <c r="L404" s="194">
        <v>43829.640983796293</v>
      </c>
      <c r="M404" s="193" t="s">
        <v>187</v>
      </c>
      <c r="N404" s="193" t="s">
        <v>751</v>
      </c>
      <c r="O404" s="195">
        <v>12</v>
      </c>
      <c r="P404" s="195"/>
      <c r="Q404" s="196"/>
      <c r="R404" s="193" t="s">
        <v>752</v>
      </c>
      <c r="S404" s="193"/>
      <c r="T404" s="193" t="s">
        <v>758</v>
      </c>
      <c r="U404" s="193" t="s">
        <v>195</v>
      </c>
      <c r="V404" s="193"/>
      <c r="W404" s="193"/>
      <c r="X404" s="193"/>
      <c r="Y404" s="194"/>
      <c r="Z404" s="194"/>
      <c r="AA404" s="197"/>
      <c r="AB404" s="198" t="str">
        <f t="shared" si="49"/>
        <v>201912</v>
      </c>
      <c r="AC404" s="199">
        <f t="shared" si="45"/>
        <v>0</v>
      </c>
      <c r="AD404" s="200" t="str">
        <f t="shared" si="51"/>
        <v>201912</v>
      </c>
      <c r="AE404" s="199" t="str">
        <f t="shared" si="47"/>
        <v>201912</v>
      </c>
      <c r="AF404" s="199">
        <f t="shared" si="46"/>
        <v>0</v>
      </c>
      <c r="AG404" s="199">
        <f t="shared" si="50"/>
        <v>0</v>
      </c>
      <c r="AH404" s="199">
        <f t="shared" si="48"/>
        <v>0</v>
      </c>
      <c r="AI404" s="201"/>
      <c r="AJ404" s="201"/>
      <c r="AK404" s="201"/>
      <c r="AL404" s="201"/>
      <c r="AM404" s="201"/>
      <c r="AN404" s="201"/>
      <c r="AO404" s="201" t="s">
        <v>50</v>
      </c>
      <c r="AP404" s="201" t="s">
        <v>1</v>
      </c>
    </row>
    <row r="405" spans="1:42">
      <c r="A405" s="193" t="s">
        <v>174</v>
      </c>
      <c r="B405" s="193" t="s">
        <v>50</v>
      </c>
      <c r="C405" s="193" t="s">
        <v>205</v>
      </c>
      <c r="D405" s="193" t="s">
        <v>749</v>
      </c>
      <c r="E405" s="193" t="s">
        <v>750</v>
      </c>
      <c r="F405" s="193"/>
      <c r="G405" s="193" t="s">
        <v>178</v>
      </c>
      <c r="H405" s="194">
        <v>43826.000011574077</v>
      </c>
      <c r="I405" s="194"/>
      <c r="J405" s="194">
        <v>43826.000011574077</v>
      </c>
      <c r="K405" s="194">
        <v>43826.000011574077</v>
      </c>
      <c r="L405" s="194">
        <v>43829.641099537039</v>
      </c>
      <c r="M405" s="193" t="s">
        <v>187</v>
      </c>
      <c r="N405" s="193" t="s">
        <v>751</v>
      </c>
      <c r="O405" s="195">
        <v>12</v>
      </c>
      <c r="P405" s="195"/>
      <c r="Q405" s="196"/>
      <c r="R405" s="193" t="s">
        <v>752</v>
      </c>
      <c r="S405" s="193"/>
      <c r="T405" s="193" t="s">
        <v>759</v>
      </c>
      <c r="U405" s="193" t="s">
        <v>195</v>
      </c>
      <c r="V405" s="193"/>
      <c r="W405" s="193"/>
      <c r="X405" s="193"/>
      <c r="Y405" s="194"/>
      <c r="Z405" s="194"/>
      <c r="AA405" s="197"/>
      <c r="AB405" s="198" t="str">
        <f t="shared" si="49"/>
        <v>201912</v>
      </c>
      <c r="AC405" s="199">
        <f t="shared" si="45"/>
        <v>0</v>
      </c>
      <c r="AD405" s="200" t="str">
        <f t="shared" si="51"/>
        <v>201912</v>
      </c>
      <c r="AE405" s="199" t="str">
        <f t="shared" si="47"/>
        <v>201912</v>
      </c>
      <c r="AF405" s="199">
        <f t="shared" si="46"/>
        <v>0</v>
      </c>
      <c r="AG405" s="199">
        <f t="shared" si="50"/>
        <v>0</v>
      </c>
      <c r="AH405" s="199">
        <f t="shared" si="48"/>
        <v>0</v>
      </c>
      <c r="AI405" s="201"/>
      <c r="AJ405" s="201"/>
      <c r="AK405" s="201"/>
      <c r="AL405" s="201"/>
      <c r="AM405" s="201"/>
      <c r="AN405" s="201"/>
      <c r="AO405" s="201" t="s">
        <v>50</v>
      </c>
      <c r="AP405" s="201" t="s">
        <v>1</v>
      </c>
    </row>
    <row r="406" spans="1:42">
      <c r="A406" s="193" t="s">
        <v>174</v>
      </c>
      <c r="B406" s="193" t="s">
        <v>50</v>
      </c>
      <c r="C406" s="193" t="s">
        <v>205</v>
      </c>
      <c r="D406" s="193" t="s">
        <v>749</v>
      </c>
      <c r="E406" s="193" t="s">
        <v>750</v>
      </c>
      <c r="F406" s="193"/>
      <c r="G406" s="193" t="s">
        <v>178</v>
      </c>
      <c r="H406" s="194">
        <v>43826.000011574077</v>
      </c>
      <c r="I406" s="194"/>
      <c r="J406" s="194">
        <v>43826.000011574077</v>
      </c>
      <c r="K406" s="194">
        <v>43826.000011574077</v>
      </c>
      <c r="L406" s="194">
        <v>43829.640972222223</v>
      </c>
      <c r="M406" s="193" t="s">
        <v>187</v>
      </c>
      <c r="N406" s="193" t="s">
        <v>751</v>
      </c>
      <c r="O406" s="195">
        <v>12</v>
      </c>
      <c r="P406" s="195"/>
      <c r="Q406" s="196"/>
      <c r="R406" s="193" t="s">
        <v>752</v>
      </c>
      <c r="S406" s="193"/>
      <c r="T406" s="193" t="s">
        <v>760</v>
      </c>
      <c r="U406" s="193" t="s">
        <v>195</v>
      </c>
      <c r="V406" s="193"/>
      <c r="W406" s="193"/>
      <c r="X406" s="193"/>
      <c r="Y406" s="194"/>
      <c r="Z406" s="194"/>
      <c r="AA406" s="197"/>
      <c r="AB406" s="198" t="str">
        <f t="shared" si="49"/>
        <v>201912</v>
      </c>
      <c r="AC406" s="199">
        <f t="shared" si="45"/>
        <v>0</v>
      </c>
      <c r="AD406" s="200" t="str">
        <f t="shared" si="51"/>
        <v>201912</v>
      </c>
      <c r="AE406" s="199" t="str">
        <f t="shared" si="47"/>
        <v>201912</v>
      </c>
      <c r="AF406" s="199">
        <f t="shared" si="46"/>
        <v>0</v>
      </c>
      <c r="AG406" s="199">
        <f t="shared" si="50"/>
        <v>0</v>
      </c>
      <c r="AH406" s="199">
        <f t="shared" si="48"/>
        <v>0</v>
      </c>
      <c r="AI406" s="201"/>
      <c r="AJ406" s="201"/>
      <c r="AK406" s="201"/>
      <c r="AL406" s="201"/>
      <c r="AM406" s="201"/>
      <c r="AN406" s="201"/>
      <c r="AO406" s="201" t="s">
        <v>50</v>
      </c>
      <c r="AP406" s="201" t="s">
        <v>1</v>
      </c>
    </row>
    <row r="407" spans="1:42">
      <c r="A407" s="193" t="s">
        <v>174</v>
      </c>
      <c r="B407" s="193" t="s">
        <v>50</v>
      </c>
      <c r="C407" s="193" t="s">
        <v>205</v>
      </c>
      <c r="D407" s="193" t="s">
        <v>749</v>
      </c>
      <c r="E407" s="193" t="s">
        <v>750</v>
      </c>
      <c r="F407" s="193"/>
      <c r="G407" s="193" t="s">
        <v>178</v>
      </c>
      <c r="H407" s="194">
        <v>43826.000011574077</v>
      </c>
      <c r="I407" s="194"/>
      <c r="J407" s="194">
        <v>43826.000011574077</v>
      </c>
      <c r="K407" s="194">
        <v>43826.000011574077</v>
      </c>
      <c r="L407" s="194">
        <v>43829.640856481477</v>
      </c>
      <c r="M407" s="193" t="s">
        <v>187</v>
      </c>
      <c r="N407" s="193" t="s">
        <v>751</v>
      </c>
      <c r="O407" s="195">
        <v>12</v>
      </c>
      <c r="P407" s="195"/>
      <c r="Q407" s="196"/>
      <c r="R407" s="193" t="s">
        <v>752</v>
      </c>
      <c r="S407" s="193"/>
      <c r="T407" s="193" t="s">
        <v>761</v>
      </c>
      <c r="U407" s="193" t="s">
        <v>195</v>
      </c>
      <c r="V407" s="193"/>
      <c r="W407" s="193"/>
      <c r="X407" s="193"/>
      <c r="Y407" s="194"/>
      <c r="Z407" s="194"/>
      <c r="AA407" s="197"/>
      <c r="AB407" s="198" t="str">
        <f t="shared" si="49"/>
        <v>201912</v>
      </c>
      <c r="AC407" s="199">
        <f t="shared" si="45"/>
        <v>0</v>
      </c>
      <c r="AD407" s="200" t="str">
        <f t="shared" si="51"/>
        <v>201912</v>
      </c>
      <c r="AE407" s="199" t="str">
        <f t="shared" si="47"/>
        <v>201912</v>
      </c>
      <c r="AF407" s="199">
        <f t="shared" si="46"/>
        <v>0</v>
      </c>
      <c r="AG407" s="199">
        <f t="shared" si="50"/>
        <v>0</v>
      </c>
      <c r="AH407" s="199">
        <f t="shared" si="48"/>
        <v>0</v>
      </c>
      <c r="AI407" s="201"/>
      <c r="AJ407" s="201"/>
      <c r="AK407" s="201"/>
      <c r="AL407" s="201"/>
      <c r="AM407" s="201"/>
      <c r="AN407" s="201"/>
      <c r="AO407" s="201" t="s">
        <v>50</v>
      </c>
      <c r="AP407" s="201" t="s">
        <v>1</v>
      </c>
    </row>
    <row r="408" spans="1:42">
      <c r="A408" s="193" t="s">
        <v>174</v>
      </c>
      <c r="B408" s="193" t="s">
        <v>50</v>
      </c>
      <c r="C408" s="193" t="s">
        <v>205</v>
      </c>
      <c r="D408" s="193" t="s">
        <v>749</v>
      </c>
      <c r="E408" s="193" t="s">
        <v>750</v>
      </c>
      <c r="F408" s="193"/>
      <c r="G408" s="193" t="s">
        <v>178</v>
      </c>
      <c r="H408" s="194">
        <v>43826.000011574077</v>
      </c>
      <c r="I408" s="194"/>
      <c r="J408" s="194">
        <v>43826.000011574077</v>
      </c>
      <c r="K408" s="194">
        <v>43826.000011574077</v>
      </c>
      <c r="L408" s="194">
        <v>43829.75199074074</v>
      </c>
      <c r="M408" s="193" t="s">
        <v>187</v>
      </c>
      <c r="N408" s="193" t="s">
        <v>751</v>
      </c>
      <c r="O408" s="195">
        <v>12</v>
      </c>
      <c r="P408" s="195"/>
      <c r="Q408" s="196"/>
      <c r="R408" s="193" t="s">
        <v>752</v>
      </c>
      <c r="S408" s="193"/>
      <c r="T408" s="193" t="s">
        <v>762</v>
      </c>
      <c r="U408" s="193" t="s">
        <v>195</v>
      </c>
      <c r="V408" s="193"/>
      <c r="W408" s="193"/>
      <c r="X408" s="193"/>
      <c r="Y408" s="194"/>
      <c r="Z408" s="194"/>
      <c r="AA408" s="197"/>
      <c r="AB408" s="198" t="str">
        <f t="shared" si="49"/>
        <v>201912</v>
      </c>
      <c r="AC408" s="199">
        <f t="shared" si="45"/>
        <v>0</v>
      </c>
      <c r="AD408" s="200" t="str">
        <f t="shared" si="51"/>
        <v>201912</v>
      </c>
      <c r="AE408" s="199" t="str">
        <f t="shared" si="47"/>
        <v>201912</v>
      </c>
      <c r="AF408" s="199">
        <f t="shared" si="46"/>
        <v>0</v>
      </c>
      <c r="AG408" s="199">
        <f t="shared" si="50"/>
        <v>0</v>
      </c>
      <c r="AH408" s="199">
        <f t="shared" si="48"/>
        <v>0</v>
      </c>
      <c r="AI408" s="201"/>
      <c r="AJ408" s="201"/>
      <c r="AK408" s="201"/>
      <c r="AL408" s="201"/>
      <c r="AM408" s="201"/>
      <c r="AN408" s="201"/>
      <c r="AO408" s="201" t="s">
        <v>50</v>
      </c>
      <c r="AP408" s="201" t="s">
        <v>1</v>
      </c>
    </row>
    <row r="409" spans="1:42">
      <c r="A409" s="193" t="s">
        <v>174</v>
      </c>
      <c r="B409" s="193" t="s">
        <v>50</v>
      </c>
      <c r="C409" s="193" t="s">
        <v>205</v>
      </c>
      <c r="D409" s="193" t="s">
        <v>749</v>
      </c>
      <c r="E409" s="193" t="s">
        <v>750</v>
      </c>
      <c r="F409" s="193"/>
      <c r="G409" s="193" t="s">
        <v>178</v>
      </c>
      <c r="H409" s="194">
        <v>43826.000011574077</v>
      </c>
      <c r="I409" s="194"/>
      <c r="J409" s="194">
        <v>43826.000011574077</v>
      </c>
      <c r="K409" s="194">
        <v>43826.000011574077</v>
      </c>
      <c r="L409" s="194">
        <v>43829.752233796287</v>
      </c>
      <c r="M409" s="193" t="s">
        <v>187</v>
      </c>
      <c r="N409" s="193" t="s">
        <v>751</v>
      </c>
      <c r="O409" s="195">
        <v>12</v>
      </c>
      <c r="P409" s="195"/>
      <c r="Q409" s="196"/>
      <c r="R409" s="193" t="s">
        <v>752</v>
      </c>
      <c r="S409" s="193"/>
      <c r="T409" s="193" t="s">
        <v>763</v>
      </c>
      <c r="U409" s="193" t="s">
        <v>195</v>
      </c>
      <c r="V409" s="193"/>
      <c r="W409" s="193"/>
      <c r="X409" s="193"/>
      <c r="Y409" s="194"/>
      <c r="Z409" s="194"/>
      <c r="AA409" s="197"/>
      <c r="AB409" s="198" t="str">
        <f t="shared" si="49"/>
        <v>201912</v>
      </c>
      <c r="AC409" s="199">
        <f t="shared" si="45"/>
        <v>0</v>
      </c>
      <c r="AD409" s="200" t="str">
        <f t="shared" si="51"/>
        <v>201912</v>
      </c>
      <c r="AE409" s="199" t="str">
        <f t="shared" si="47"/>
        <v>201912</v>
      </c>
      <c r="AF409" s="199">
        <f t="shared" si="46"/>
        <v>0</v>
      </c>
      <c r="AG409" s="199">
        <f t="shared" si="50"/>
        <v>0</v>
      </c>
      <c r="AH409" s="199">
        <f t="shared" si="48"/>
        <v>0</v>
      </c>
      <c r="AI409" s="201"/>
      <c r="AJ409" s="201"/>
      <c r="AK409" s="201"/>
      <c r="AL409" s="201"/>
      <c r="AM409" s="201"/>
      <c r="AN409" s="201"/>
      <c r="AO409" s="201" t="s">
        <v>50</v>
      </c>
      <c r="AP409" s="201" t="s">
        <v>1</v>
      </c>
    </row>
    <row r="410" spans="1:42">
      <c r="A410" s="193" t="s">
        <v>174</v>
      </c>
      <c r="B410" s="193" t="s">
        <v>50</v>
      </c>
      <c r="C410" s="193" t="s">
        <v>205</v>
      </c>
      <c r="D410" s="193" t="s">
        <v>749</v>
      </c>
      <c r="E410" s="193" t="s">
        <v>750</v>
      </c>
      <c r="F410" s="193"/>
      <c r="G410" s="193" t="s">
        <v>178</v>
      </c>
      <c r="H410" s="194">
        <v>43826.000011574077</v>
      </c>
      <c r="I410" s="194"/>
      <c r="J410" s="194">
        <v>43826.000011574077</v>
      </c>
      <c r="K410" s="194">
        <v>43826.000011574077</v>
      </c>
      <c r="L410" s="194">
        <v>43829.755590277768</v>
      </c>
      <c r="M410" s="193" t="s">
        <v>187</v>
      </c>
      <c r="N410" s="193" t="s">
        <v>751</v>
      </c>
      <c r="O410" s="195">
        <v>12</v>
      </c>
      <c r="P410" s="195"/>
      <c r="Q410" s="196"/>
      <c r="R410" s="193" t="s">
        <v>752</v>
      </c>
      <c r="S410" s="193"/>
      <c r="T410" s="193" t="s">
        <v>764</v>
      </c>
      <c r="U410" s="193" t="s">
        <v>195</v>
      </c>
      <c r="V410" s="193"/>
      <c r="W410" s="193"/>
      <c r="X410" s="193"/>
      <c r="Y410" s="194"/>
      <c r="Z410" s="194"/>
      <c r="AA410" s="197"/>
      <c r="AB410" s="198" t="str">
        <f t="shared" si="49"/>
        <v>201912</v>
      </c>
      <c r="AC410" s="199">
        <f t="shared" si="45"/>
        <v>0</v>
      </c>
      <c r="AD410" s="200" t="str">
        <f t="shared" si="51"/>
        <v>201912</v>
      </c>
      <c r="AE410" s="199" t="str">
        <f t="shared" si="47"/>
        <v>201912</v>
      </c>
      <c r="AF410" s="199">
        <f t="shared" si="46"/>
        <v>0</v>
      </c>
      <c r="AG410" s="199">
        <f t="shared" si="50"/>
        <v>0</v>
      </c>
      <c r="AH410" s="199">
        <f t="shared" si="48"/>
        <v>0</v>
      </c>
      <c r="AI410" s="201"/>
      <c r="AJ410" s="201"/>
      <c r="AK410" s="201"/>
      <c r="AL410" s="201"/>
      <c r="AM410" s="201"/>
      <c r="AN410" s="201"/>
      <c r="AO410" s="201" t="s">
        <v>50</v>
      </c>
      <c r="AP410" s="201" t="s">
        <v>1</v>
      </c>
    </row>
    <row r="411" spans="1:42">
      <c r="A411" s="193" t="s">
        <v>174</v>
      </c>
      <c r="B411" s="193" t="s">
        <v>50</v>
      </c>
      <c r="C411" s="193" t="s">
        <v>205</v>
      </c>
      <c r="D411" s="193" t="s">
        <v>749</v>
      </c>
      <c r="E411" s="193" t="s">
        <v>750</v>
      </c>
      <c r="F411" s="193"/>
      <c r="G411" s="193" t="s">
        <v>178</v>
      </c>
      <c r="H411" s="194">
        <v>43826.000011574077</v>
      </c>
      <c r="I411" s="194"/>
      <c r="J411" s="194">
        <v>43826.000011574077</v>
      </c>
      <c r="K411" s="194">
        <v>43826.000011574077</v>
      </c>
      <c r="L411" s="194">
        <v>43829.755682870367</v>
      </c>
      <c r="M411" s="193" t="s">
        <v>187</v>
      </c>
      <c r="N411" s="193" t="s">
        <v>751</v>
      </c>
      <c r="O411" s="195">
        <v>12</v>
      </c>
      <c r="P411" s="195"/>
      <c r="Q411" s="196"/>
      <c r="R411" s="193" t="s">
        <v>752</v>
      </c>
      <c r="S411" s="193"/>
      <c r="T411" s="193" t="s">
        <v>765</v>
      </c>
      <c r="U411" s="193" t="s">
        <v>195</v>
      </c>
      <c r="V411" s="193"/>
      <c r="W411" s="193"/>
      <c r="X411" s="193"/>
      <c r="Y411" s="194"/>
      <c r="Z411" s="194"/>
      <c r="AA411" s="197"/>
      <c r="AB411" s="198" t="str">
        <f t="shared" si="49"/>
        <v>201912</v>
      </c>
      <c r="AC411" s="199">
        <f t="shared" si="45"/>
        <v>0</v>
      </c>
      <c r="AD411" s="200" t="str">
        <f t="shared" si="51"/>
        <v>201912</v>
      </c>
      <c r="AE411" s="199" t="str">
        <f t="shared" si="47"/>
        <v>201912</v>
      </c>
      <c r="AF411" s="199">
        <f t="shared" si="46"/>
        <v>0</v>
      </c>
      <c r="AG411" s="199">
        <f t="shared" si="50"/>
        <v>0</v>
      </c>
      <c r="AH411" s="199">
        <f t="shared" si="48"/>
        <v>0</v>
      </c>
      <c r="AI411" s="201"/>
      <c r="AJ411" s="201"/>
      <c r="AK411" s="201"/>
      <c r="AL411" s="201"/>
      <c r="AM411" s="201"/>
      <c r="AN411" s="201"/>
      <c r="AO411" s="201" t="s">
        <v>50</v>
      </c>
      <c r="AP411" s="201" t="s">
        <v>1</v>
      </c>
    </row>
    <row r="412" spans="1:42">
      <c r="A412" s="193" t="s">
        <v>174</v>
      </c>
      <c r="B412" s="193" t="s">
        <v>50</v>
      </c>
      <c r="C412" s="193" t="s">
        <v>205</v>
      </c>
      <c r="D412" s="193" t="s">
        <v>749</v>
      </c>
      <c r="E412" s="193" t="s">
        <v>750</v>
      </c>
      <c r="F412" s="193"/>
      <c r="G412" s="193" t="s">
        <v>178</v>
      </c>
      <c r="H412" s="194">
        <v>43826.000011574077</v>
      </c>
      <c r="I412" s="194"/>
      <c r="J412" s="194">
        <v>43826.000011574077</v>
      </c>
      <c r="K412" s="194">
        <v>43826.000011574077</v>
      </c>
      <c r="L412" s="194">
        <v>43829.75545138889</v>
      </c>
      <c r="M412" s="193" t="s">
        <v>187</v>
      </c>
      <c r="N412" s="193" t="s">
        <v>751</v>
      </c>
      <c r="O412" s="195">
        <v>12</v>
      </c>
      <c r="P412" s="195"/>
      <c r="Q412" s="196"/>
      <c r="R412" s="193" t="s">
        <v>752</v>
      </c>
      <c r="S412" s="193"/>
      <c r="T412" s="193" t="s">
        <v>766</v>
      </c>
      <c r="U412" s="193" t="s">
        <v>195</v>
      </c>
      <c r="V412" s="193"/>
      <c r="W412" s="193"/>
      <c r="X412" s="193"/>
      <c r="Y412" s="194"/>
      <c r="Z412" s="194"/>
      <c r="AA412" s="197"/>
      <c r="AB412" s="198" t="str">
        <f t="shared" si="49"/>
        <v>201912</v>
      </c>
      <c r="AC412" s="199">
        <f t="shared" si="45"/>
        <v>0</v>
      </c>
      <c r="AD412" s="200" t="str">
        <f t="shared" si="51"/>
        <v>201912</v>
      </c>
      <c r="AE412" s="199" t="str">
        <f t="shared" si="47"/>
        <v>201912</v>
      </c>
      <c r="AF412" s="199">
        <f t="shared" si="46"/>
        <v>0</v>
      </c>
      <c r="AG412" s="199">
        <f t="shared" si="50"/>
        <v>0</v>
      </c>
      <c r="AH412" s="199">
        <f t="shared" si="48"/>
        <v>0</v>
      </c>
      <c r="AI412" s="201"/>
      <c r="AJ412" s="201"/>
      <c r="AK412" s="201"/>
      <c r="AL412" s="201"/>
      <c r="AM412" s="201"/>
      <c r="AN412" s="201"/>
      <c r="AO412" s="201" t="s">
        <v>50</v>
      </c>
      <c r="AP412" s="201" t="s">
        <v>1</v>
      </c>
    </row>
    <row r="413" spans="1:42">
      <c r="A413" s="193" t="s">
        <v>174</v>
      </c>
      <c r="B413" s="193" t="s">
        <v>50</v>
      </c>
      <c r="C413" s="193" t="s">
        <v>205</v>
      </c>
      <c r="D413" s="193" t="s">
        <v>749</v>
      </c>
      <c r="E413" s="193" t="s">
        <v>750</v>
      </c>
      <c r="F413" s="193"/>
      <c r="G413" s="193" t="s">
        <v>178</v>
      </c>
      <c r="H413" s="194">
        <v>43826.000011574077</v>
      </c>
      <c r="I413" s="194"/>
      <c r="J413" s="194">
        <v>43826.000011574077</v>
      </c>
      <c r="K413" s="194">
        <v>43826.000011574077</v>
      </c>
      <c r="L413" s="194">
        <v>43829.755462962959</v>
      </c>
      <c r="M413" s="193" t="s">
        <v>187</v>
      </c>
      <c r="N413" s="193" t="s">
        <v>751</v>
      </c>
      <c r="O413" s="195">
        <v>12</v>
      </c>
      <c r="P413" s="195"/>
      <c r="Q413" s="196"/>
      <c r="R413" s="193" t="s">
        <v>752</v>
      </c>
      <c r="S413" s="193"/>
      <c r="T413" s="193" t="s">
        <v>767</v>
      </c>
      <c r="U413" s="193" t="s">
        <v>195</v>
      </c>
      <c r="V413" s="193"/>
      <c r="W413" s="193"/>
      <c r="X413" s="193"/>
      <c r="Y413" s="194"/>
      <c r="Z413" s="194"/>
      <c r="AA413" s="197"/>
      <c r="AB413" s="198" t="str">
        <f t="shared" si="49"/>
        <v>201912</v>
      </c>
      <c r="AC413" s="199">
        <f t="shared" si="45"/>
        <v>0</v>
      </c>
      <c r="AD413" s="200" t="str">
        <f t="shared" si="51"/>
        <v>201912</v>
      </c>
      <c r="AE413" s="199" t="str">
        <f t="shared" si="47"/>
        <v>201912</v>
      </c>
      <c r="AF413" s="199">
        <f t="shared" si="46"/>
        <v>0</v>
      </c>
      <c r="AG413" s="199">
        <f t="shared" si="50"/>
        <v>0</v>
      </c>
      <c r="AH413" s="199">
        <f t="shared" si="48"/>
        <v>0</v>
      </c>
      <c r="AI413" s="201"/>
      <c r="AJ413" s="201"/>
      <c r="AK413" s="201"/>
      <c r="AL413" s="201"/>
      <c r="AM413" s="201"/>
      <c r="AN413" s="201"/>
      <c r="AO413" s="201" t="s">
        <v>50</v>
      </c>
      <c r="AP413" s="201" t="s">
        <v>1</v>
      </c>
    </row>
    <row r="414" spans="1:42">
      <c r="A414" s="193" t="s">
        <v>174</v>
      </c>
      <c r="B414" s="193" t="s">
        <v>50</v>
      </c>
      <c r="C414" s="193" t="s">
        <v>205</v>
      </c>
      <c r="D414" s="193" t="s">
        <v>749</v>
      </c>
      <c r="E414" s="193" t="s">
        <v>750</v>
      </c>
      <c r="F414" s="193"/>
      <c r="G414" s="193" t="s">
        <v>178</v>
      </c>
      <c r="H414" s="194">
        <v>43826.000011574077</v>
      </c>
      <c r="I414" s="194"/>
      <c r="J414" s="194">
        <v>43826.000011574077</v>
      </c>
      <c r="K414" s="194">
        <v>43826.000011574077</v>
      </c>
      <c r="L414" s="194">
        <v>43829.758935185193</v>
      </c>
      <c r="M414" s="193" t="s">
        <v>187</v>
      </c>
      <c r="N414" s="193" t="s">
        <v>751</v>
      </c>
      <c r="O414" s="195">
        <v>12</v>
      </c>
      <c r="P414" s="195"/>
      <c r="Q414" s="196"/>
      <c r="R414" s="193" t="s">
        <v>752</v>
      </c>
      <c r="S414" s="193"/>
      <c r="T414" s="193" t="s">
        <v>768</v>
      </c>
      <c r="U414" s="193" t="s">
        <v>195</v>
      </c>
      <c r="V414" s="193"/>
      <c r="W414" s="193"/>
      <c r="X414" s="193"/>
      <c r="Y414" s="194"/>
      <c r="Z414" s="194"/>
      <c r="AA414" s="197"/>
      <c r="AB414" s="198" t="str">
        <f t="shared" si="49"/>
        <v>201912</v>
      </c>
      <c r="AC414" s="199">
        <f t="shared" si="45"/>
        <v>0</v>
      </c>
      <c r="AD414" s="200" t="str">
        <f t="shared" si="51"/>
        <v>201912</v>
      </c>
      <c r="AE414" s="199" t="str">
        <f t="shared" si="47"/>
        <v>201912</v>
      </c>
      <c r="AF414" s="199">
        <f t="shared" si="46"/>
        <v>0</v>
      </c>
      <c r="AG414" s="199">
        <f t="shared" si="50"/>
        <v>0</v>
      </c>
      <c r="AH414" s="199">
        <f t="shared" si="48"/>
        <v>0</v>
      </c>
      <c r="AI414" s="201"/>
      <c r="AJ414" s="201"/>
      <c r="AK414" s="201"/>
      <c r="AL414" s="201"/>
      <c r="AM414" s="201"/>
      <c r="AN414" s="201"/>
      <c r="AO414" s="201" t="s">
        <v>50</v>
      </c>
      <c r="AP414" s="201" t="s">
        <v>1</v>
      </c>
    </row>
    <row r="415" spans="1:42">
      <c r="A415" s="193" t="s">
        <v>174</v>
      </c>
      <c r="B415" s="193" t="s">
        <v>50</v>
      </c>
      <c r="C415" s="193" t="s">
        <v>205</v>
      </c>
      <c r="D415" s="193" t="s">
        <v>749</v>
      </c>
      <c r="E415" s="193" t="s">
        <v>750</v>
      </c>
      <c r="F415" s="193"/>
      <c r="G415" s="193" t="s">
        <v>178</v>
      </c>
      <c r="H415" s="194">
        <v>43826.000011574077</v>
      </c>
      <c r="I415" s="194"/>
      <c r="J415" s="194">
        <v>43826.000011574077</v>
      </c>
      <c r="K415" s="194">
        <v>43826.000011574077</v>
      </c>
      <c r="L415" s="194">
        <v>43829.755567129629</v>
      </c>
      <c r="M415" s="193" t="s">
        <v>187</v>
      </c>
      <c r="N415" s="193" t="s">
        <v>751</v>
      </c>
      <c r="O415" s="195">
        <v>12</v>
      </c>
      <c r="P415" s="195"/>
      <c r="Q415" s="196"/>
      <c r="R415" s="193" t="s">
        <v>752</v>
      </c>
      <c r="S415" s="193"/>
      <c r="T415" s="193" t="s">
        <v>769</v>
      </c>
      <c r="U415" s="193" t="s">
        <v>195</v>
      </c>
      <c r="V415" s="193"/>
      <c r="W415" s="193"/>
      <c r="X415" s="193"/>
      <c r="Y415" s="194"/>
      <c r="Z415" s="194"/>
      <c r="AA415" s="197"/>
      <c r="AB415" s="198" t="str">
        <f t="shared" si="49"/>
        <v>201912</v>
      </c>
      <c r="AC415" s="199">
        <f t="shared" si="45"/>
        <v>0</v>
      </c>
      <c r="AD415" s="200" t="str">
        <f t="shared" si="51"/>
        <v>201912</v>
      </c>
      <c r="AE415" s="199" t="str">
        <f t="shared" si="47"/>
        <v>201912</v>
      </c>
      <c r="AF415" s="199">
        <f t="shared" si="46"/>
        <v>0</v>
      </c>
      <c r="AG415" s="199">
        <f t="shared" si="50"/>
        <v>0</v>
      </c>
      <c r="AH415" s="199">
        <f t="shared" si="48"/>
        <v>0</v>
      </c>
      <c r="AI415" s="201"/>
      <c r="AJ415" s="201"/>
      <c r="AK415" s="201"/>
      <c r="AL415" s="201"/>
      <c r="AM415" s="201"/>
      <c r="AN415" s="201"/>
      <c r="AO415" s="201" t="s">
        <v>50</v>
      </c>
      <c r="AP415" s="201" t="s">
        <v>1</v>
      </c>
    </row>
    <row r="416" spans="1:42">
      <c r="A416" s="193" t="s">
        <v>174</v>
      </c>
      <c r="B416" s="193" t="s">
        <v>50</v>
      </c>
      <c r="C416" s="193" t="s">
        <v>205</v>
      </c>
      <c r="D416" s="193" t="s">
        <v>749</v>
      </c>
      <c r="E416" s="193" t="s">
        <v>750</v>
      </c>
      <c r="F416" s="193"/>
      <c r="G416" s="193" t="s">
        <v>178</v>
      </c>
      <c r="H416" s="194">
        <v>43826.000011574077</v>
      </c>
      <c r="I416" s="194"/>
      <c r="J416" s="194">
        <v>43826.000011574077</v>
      </c>
      <c r="K416" s="194">
        <v>43826.000011574077</v>
      </c>
      <c r="L416" s="194">
        <v>43829.752002314817</v>
      </c>
      <c r="M416" s="193" t="s">
        <v>187</v>
      </c>
      <c r="N416" s="193" t="s">
        <v>751</v>
      </c>
      <c r="O416" s="195">
        <v>12</v>
      </c>
      <c r="P416" s="195"/>
      <c r="Q416" s="196"/>
      <c r="R416" s="193" t="s">
        <v>752</v>
      </c>
      <c r="S416" s="193"/>
      <c r="T416" s="193" t="s">
        <v>770</v>
      </c>
      <c r="U416" s="193" t="s">
        <v>195</v>
      </c>
      <c r="V416" s="193"/>
      <c r="W416" s="193"/>
      <c r="X416" s="193"/>
      <c r="Y416" s="194"/>
      <c r="Z416" s="194"/>
      <c r="AA416" s="197"/>
      <c r="AB416" s="198" t="str">
        <f t="shared" si="49"/>
        <v>201912</v>
      </c>
      <c r="AC416" s="199">
        <f t="shared" si="45"/>
        <v>0</v>
      </c>
      <c r="AD416" s="200" t="str">
        <f t="shared" si="51"/>
        <v>201912</v>
      </c>
      <c r="AE416" s="199" t="str">
        <f t="shared" si="47"/>
        <v>201912</v>
      </c>
      <c r="AF416" s="199">
        <f t="shared" si="46"/>
        <v>0</v>
      </c>
      <c r="AG416" s="199">
        <f t="shared" si="50"/>
        <v>0</v>
      </c>
      <c r="AH416" s="199">
        <f t="shared" si="48"/>
        <v>0</v>
      </c>
      <c r="AI416" s="201"/>
      <c r="AJ416" s="201"/>
      <c r="AK416" s="201"/>
      <c r="AL416" s="201"/>
      <c r="AM416" s="201"/>
      <c r="AN416" s="201"/>
      <c r="AO416" s="201" t="s">
        <v>50</v>
      </c>
      <c r="AP416" s="201" t="s">
        <v>1</v>
      </c>
    </row>
    <row r="417" spans="1:42">
      <c r="A417" s="193" t="s">
        <v>174</v>
      </c>
      <c r="B417" s="193" t="s">
        <v>50</v>
      </c>
      <c r="C417" s="193" t="s">
        <v>205</v>
      </c>
      <c r="D417" s="193" t="s">
        <v>749</v>
      </c>
      <c r="E417" s="193" t="s">
        <v>750</v>
      </c>
      <c r="F417" s="193"/>
      <c r="G417" s="193" t="s">
        <v>178</v>
      </c>
      <c r="H417" s="194">
        <v>43826.000011574077</v>
      </c>
      <c r="I417" s="194"/>
      <c r="J417" s="194">
        <v>43826.000011574077</v>
      </c>
      <c r="K417" s="194">
        <v>43826.000011574077</v>
      </c>
      <c r="L417" s="194">
        <v>43829.752245370371</v>
      </c>
      <c r="M417" s="193" t="s">
        <v>187</v>
      </c>
      <c r="N417" s="193" t="s">
        <v>751</v>
      </c>
      <c r="O417" s="195">
        <v>12</v>
      </c>
      <c r="P417" s="195"/>
      <c r="Q417" s="196"/>
      <c r="R417" s="193" t="s">
        <v>752</v>
      </c>
      <c r="S417" s="193"/>
      <c r="T417" s="193" t="s">
        <v>771</v>
      </c>
      <c r="U417" s="193" t="s">
        <v>195</v>
      </c>
      <c r="V417" s="193"/>
      <c r="W417" s="193"/>
      <c r="X417" s="193"/>
      <c r="Y417" s="194"/>
      <c r="Z417" s="194"/>
      <c r="AA417" s="197"/>
      <c r="AB417" s="198" t="str">
        <f t="shared" si="49"/>
        <v>201912</v>
      </c>
      <c r="AC417" s="199">
        <f t="shared" si="45"/>
        <v>0</v>
      </c>
      <c r="AD417" s="200" t="str">
        <f t="shared" si="51"/>
        <v>201912</v>
      </c>
      <c r="AE417" s="199" t="str">
        <f t="shared" si="47"/>
        <v>201912</v>
      </c>
      <c r="AF417" s="199">
        <f t="shared" si="46"/>
        <v>0</v>
      </c>
      <c r="AG417" s="199">
        <f t="shared" si="50"/>
        <v>0</v>
      </c>
      <c r="AH417" s="199">
        <f t="shared" si="48"/>
        <v>0</v>
      </c>
      <c r="AI417" s="201"/>
      <c r="AJ417" s="201"/>
      <c r="AK417" s="201"/>
      <c r="AL417" s="201"/>
      <c r="AM417" s="201"/>
      <c r="AN417" s="201"/>
      <c r="AO417" s="201" t="s">
        <v>50</v>
      </c>
      <c r="AP417" s="201" t="s">
        <v>1</v>
      </c>
    </row>
    <row r="418" spans="1:42">
      <c r="A418" s="193" t="s">
        <v>174</v>
      </c>
      <c r="B418" s="193" t="s">
        <v>50</v>
      </c>
      <c r="C418" s="193" t="s">
        <v>205</v>
      </c>
      <c r="D418" s="193" t="s">
        <v>749</v>
      </c>
      <c r="E418" s="193" t="s">
        <v>750</v>
      </c>
      <c r="F418" s="193"/>
      <c r="G418" s="193" t="s">
        <v>178</v>
      </c>
      <c r="H418" s="194">
        <v>43826.000011574077</v>
      </c>
      <c r="I418" s="194"/>
      <c r="J418" s="194">
        <v>43826.000011574077</v>
      </c>
      <c r="K418" s="194">
        <v>43826.000011574077</v>
      </c>
      <c r="L418" s="194">
        <v>43829.634039351848</v>
      </c>
      <c r="M418" s="193" t="s">
        <v>187</v>
      </c>
      <c r="N418" s="193" t="s">
        <v>751</v>
      </c>
      <c r="O418" s="195">
        <v>12</v>
      </c>
      <c r="P418" s="195"/>
      <c r="Q418" s="196"/>
      <c r="R418" s="193" t="s">
        <v>752</v>
      </c>
      <c r="S418" s="193"/>
      <c r="T418" s="193" t="s">
        <v>772</v>
      </c>
      <c r="U418" s="193" t="s">
        <v>195</v>
      </c>
      <c r="V418" s="193"/>
      <c r="W418" s="193"/>
      <c r="X418" s="193"/>
      <c r="Y418" s="194"/>
      <c r="Z418" s="194"/>
      <c r="AA418" s="197"/>
      <c r="AB418" s="198" t="str">
        <f t="shared" si="49"/>
        <v>201912</v>
      </c>
      <c r="AC418" s="199">
        <f t="shared" si="45"/>
        <v>0</v>
      </c>
      <c r="AD418" s="200" t="str">
        <f t="shared" si="51"/>
        <v>201912</v>
      </c>
      <c r="AE418" s="199" t="str">
        <f t="shared" si="47"/>
        <v>201912</v>
      </c>
      <c r="AF418" s="199">
        <f t="shared" si="46"/>
        <v>0</v>
      </c>
      <c r="AG418" s="199">
        <f t="shared" si="50"/>
        <v>0</v>
      </c>
      <c r="AH418" s="199">
        <f t="shared" si="48"/>
        <v>0</v>
      </c>
      <c r="AI418" s="201"/>
      <c r="AJ418" s="201"/>
      <c r="AK418" s="201"/>
      <c r="AL418" s="201"/>
      <c r="AM418" s="201"/>
      <c r="AN418" s="201"/>
      <c r="AO418" s="201" t="s">
        <v>50</v>
      </c>
      <c r="AP418" s="201" t="s">
        <v>1</v>
      </c>
    </row>
    <row r="419" spans="1:42">
      <c r="A419" s="193" t="s">
        <v>174</v>
      </c>
      <c r="B419" s="193" t="s">
        <v>50</v>
      </c>
      <c r="C419" s="193" t="s">
        <v>205</v>
      </c>
      <c r="D419" s="193" t="s">
        <v>749</v>
      </c>
      <c r="E419" s="193" t="s">
        <v>750</v>
      </c>
      <c r="F419" s="193"/>
      <c r="G419" s="193" t="s">
        <v>178</v>
      </c>
      <c r="H419" s="194">
        <v>43826.000011574077</v>
      </c>
      <c r="I419" s="194"/>
      <c r="J419" s="194">
        <v>43826.000011574077</v>
      </c>
      <c r="K419" s="194">
        <v>43826.000011574077</v>
      </c>
      <c r="L419" s="194">
        <v>43829.633912037039</v>
      </c>
      <c r="M419" s="193" t="s">
        <v>187</v>
      </c>
      <c r="N419" s="193" t="s">
        <v>751</v>
      </c>
      <c r="O419" s="195">
        <v>12</v>
      </c>
      <c r="P419" s="195"/>
      <c r="Q419" s="196"/>
      <c r="R419" s="193" t="s">
        <v>752</v>
      </c>
      <c r="S419" s="193"/>
      <c r="T419" s="193" t="s">
        <v>773</v>
      </c>
      <c r="U419" s="193" t="s">
        <v>195</v>
      </c>
      <c r="V419" s="193"/>
      <c r="W419" s="193"/>
      <c r="X419" s="193"/>
      <c r="Y419" s="194"/>
      <c r="Z419" s="194"/>
      <c r="AA419" s="197"/>
      <c r="AB419" s="198" t="str">
        <f t="shared" si="49"/>
        <v>201912</v>
      </c>
      <c r="AC419" s="199">
        <f t="shared" si="45"/>
        <v>0</v>
      </c>
      <c r="AD419" s="200" t="str">
        <f t="shared" si="51"/>
        <v>201912</v>
      </c>
      <c r="AE419" s="199" t="str">
        <f t="shared" si="47"/>
        <v>201912</v>
      </c>
      <c r="AF419" s="199">
        <f t="shared" si="46"/>
        <v>0</v>
      </c>
      <c r="AG419" s="199">
        <f t="shared" si="50"/>
        <v>0</v>
      </c>
      <c r="AH419" s="199">
        <f t="shared" si="48"/>
        <v>0</v>
      </c>
      <c r="AI419" s="201"/>
      <c r="AJ419" s="201"/>
      <c r="AK419" s="201"/>
      <c r="AL419" s="201"/>
      <c r="AM419" s="201"/>
      <c r="AN419" s="201"/>
      <c r="AO419" s="201" t="s">
        <v>50</v>
      </c>
      <c r="AP419" s="201" t="s">
        <v>1</v>
      </c>
    </row>
    <row r="420" spans="1:42">
      <c r="A420" s="193" t="s">
        <v>174</v>
      </c>
      <c r="B420" s="193" t="s">
        <v>50</v>
      </c>
      <c r="C420" s="193" t="s">
        <v>205</v>
      </c>
      <c r="D420" s="193" t="s">
        <v>749</v>
      </c>
      <c r="E420" s="193" t="s">
        <v>750</v>
      </c>
      <c r="F420" s="193"/>
      <c r="G420" s="193" t="s">
        <v>178</v>
      </c>
      <c r="H420" s="194">
        <v>43826.000011574077</v>
      </c>
      <c r="I420" s="194"/>
      <c r="J420" s="194">
        <v>43826.000011574077</v>
      </c>
      <c r="K420" s="194">
        <v>43826.000011574077</v>
      </c>
      <c r="L420" s="194">
        <v>43829.634155092594</v>
      </c>
      <c r="M420" s="193" t="s">
        <v>187</v>
      </c>
      <c r="N420" s="193" t="s">
        <v>751</v>
      </c>
      <c r="O420" s="195">
        <v>12</v>
      </c>
      <c r="P420" s="195"/>
      <c r="Q420" s="196"/>
      <c r="R420" s="193" t="s">
        <v>752</v>
      </c>
      <c r="S420" s="193"/>
      <c r="T420" s="193" t="s">
        <v>774</v>
      </c>
      <c r="U420" s="193" t="s">
        <v>195</v>
      </c>
      <c r="V420" s="193"/>
      <c r="W420" s="193"/>
      <c r="X420" s="193"/>
      <c r="Y420" s="194"/>
      <c r="Z420" s="194"/>
      <c r="AA420" s="197"/>
      <c r="AB420" s="198" t="str">
        <f t="shared" si="49"/>
        <v>201912</v>
      </c>
      <c r="AC420" s="199">
        <f t="shared" si="45"/>
        <v>0</v>
      </c>
      <c r="AD420" s="200" t="str">
        <f t="shared" si="51"/>
        <v>201912</v>
      </c>
      <c r="AE420" s="199" t="str">
        <f t="shared" si="47"/>
        <v>201912</v>
      </c>
      <c r="AF420" s="199">
        <f t="shared" si="46"/>
        <v>0</v>
      </c>
      <c r="AG420" s="199">
        <f t="shared" si="50"/>
        <v>0</v>
      </c>
      <c r="AH420" s="199">
        <f t="shared" si="48"/>
        <v>0</v>
      </c>
      <c r="AI420" s="201"/>
      <c r="AJ420" s="201"/>
      <c r="AK420" s="201"/>
      <c r="AL420" s="201"/>
      <c r="AM420" s="201"/>
      <c r="AN420" s="201"/>
      <c r="AO420" s="201" t="s">
        <v>50</v>
      </c>
      <c r="AP420" s="201" t="s">
        <v>1</v>
      </c>
    </row>
    <row r="421" spans="1:42">
      <c r="A421" s="193" t="s">
        <v>174</v>
      </c>
      <c r="B421" s="193" t="s">
        <v>50</v>
      </c>
      <c r="C421" s="193" t="s">
        <v>205</v>
      </c>
      <c r="D421" s="193" t="s">
        <v>749</v>
      </c>
      <c r="E421" s="193" t="s">
        <v>750</v>
      </c>
      <c r="F421" s="193"/>
      <c r="G421" s="193" t="s">
        <v>178</v>
      </c>
      <c r="H421" s="194">
        <v>43826.000011574077</v>
      </c>
      <c r="I421" s="194"/>
      <c r="J421" s="194">
        <v>43826.000011574077</v>
      </c>
      <c r="K421" s="194">
        <v>43826.000011574077</v>
      </c>
      <c r="L421" s="194">
        <v>43829.634143518517</v>
      </c>
      <c r="M421" s="193" t="s">
        <v>187</v>
      </c>
      <c r="N421" s="193" t="s">
        <v>751</v>
      </c>
      <c r="O421" s="195">
        <v>12</v>
      </c>
      <c r="P421" s="195"/>
      <c r="Q421" s="196"/>
      <c r="R421" s="193" t="s">
        <v>752</v>
      </c>
      <c r="S421" s="193"/>
      <c r="T421" s="193" t="s">
        <v>775</v>
      </c>
      <c r="U421" s="193" t="s">
        <v>195</v>
      </c>
      <c r="V421" s="193"/>
      <c r="W421" s="193"/>
      <c r="X421" s="193"/>
      <c r="Y421" s="194"/>
      <c r="Z421" s="194"/>
      <c r="AA421" s="197"/>
      <c r="AB421" s="198" t="str">
        <f t="shared" si="49"/>
        <v>201912</v>
      </c>
      <c r="AC421" s="199">
        <f t="shared" si="45"/>
        <v>0</v>
      </c>
      <c r="AD421" s="200" t="str">
        <f t="shared" si="51"/>
        <v>201912</v>
      </c>
      <c r="AE421" s="199" t="str">
        <f t="shared" si="47"/>
        <v>201912</v>
      </c>
      <c r="AF421" s="199">
        <f t="shared" si="46"/>
        <v>0</v>
      </c>
      <c r="AG421" s="199">
        <f t="shared" si="50"/>
        <v>0</v>
      </c>
      <c r="AH421" s="199">
        <f t="shared" si="48"/>
        <v>0</v>
      </c>
      <c r="AI421" s="201"/>
      <c r="AJ421" s="201"/>
      <c r="AK421" s="201"/>
      <c r="AL421" s="201"/>
      <c r="AM421" s="201"/>
      <c r="AN421" s="201"/>
      <c r="AO421" s="201" t="s">
        <v>50</v>
      </c>
      <c r="AP421" s="201" t="s">
        <v>1</v>
      </c>
    </row>
    <row r="422" spans="1:42">
      <c r="A422" s="193" t="s">
        <v>174</v>
      </c>
      <c r="B422" s="193" t="s">
        <v>50</v>
      </c>
      <c r="C422" s="193" t="s">
        <v>205</v>
      </c>
      <c r="D422" s="193" t="s">
        <v>749</v>
      </c>
      <c r="E422" s="193" t="s">
        <v>750</v>
      </c>
      <c r="F422" s="193"/>
      <c r="G422" s="193" t="s">
        <v>178</v>
      </c>
      <c r="H422" s="194">
        <v>43826.000011574077</v>
      </c>
      <c r="I422" s="194"/>
      <c r="J422" s="194">
        <v>43826.000011574077</v>
      </c>
      <c r="K422" s="194">
        <v>43826.000011574077</v>
      </c>
      <c r="L422" s="194">
        <v>43829.429155092592</v>
      </c>
      <c r="M422" s="193" t="s">
        <v>187</v>
      </c>
      <c r="N422" s="193" t="s">
        <v>751</v>
      </c>
      <c r="O422" s="195">
        <v>12</v>
      </c>
      <c r="P422" s="195"/>
      <c r="Q422" s="196"/>
      <c r="R422" s="193" t="s">
        <v>752</v>
      </c>
      <c r="S422" s="193"/>
      <c r="T422" s="193" t="s">
        <v>776</v>
      </c>
      <c r="U422" s="193" t="s">
        <v>195</v>
      </c>
      <c r="V422" s="193"/>
      <c r="W422" s="193"/>
      <c r="X422" s="193"/>
      <c r="Y422" s="194"/>
      <c r="Z422" s="194"/>
      <c r="AA422" s="197"/>
      <c r="AB422" s="198" t="str">
        <f t="shared" si="49"/>
        <v>201912</v>
      </c>
      <c r="AC422" s="199">
        <f t="shared" si="45"/>
        <v>0</v>
      </c>
      <c r="AD422" s="200" t="str">
        <f t="shared" si="51"/>
        <v>201912</v>
      </c>
      <c r="AE422" s="199" t="str">
        <f t="shared" si="47"/>
        <v>201912</v>
      </c>
      <c r="AF422" s="199">
        <f t="shared" si="46"/>
        <v>0</v>
      </c>
      <c r="AG422" s="199">
        <f t="shared" si="50"/>
        <v>0</v>
      </c>
      <c r="AH422" s="199">
        <f t="shared" si="48"/>
        <v>0</v>
      </c>
      <c r="AI422" s="201"/>
      <c r="AJ422" s="201"/>
      <c r="AK422" s="201"/>
      <c r="AL422" s="201"/>
      <c r="AM422" s="201"/>
      <c r="AN422" s="201"/>
      <c r="AO422" s="201" t="s">
        <v>50</v>
      </c>
      <c r="AP422" s="201" t="s">
        <v>1</v>
      </c>
    </row>
    <row r="423" spans="1:42">
      <c r="A423" s="193" t="s">
        <v>174</v>
      </c>
      <c r="B423" s="193" t="s">
        <v>50</v>
      </c>
      <c r="C423" s="193" t="s">
        <v>205</v>
      </c>
      <c r="D423" s="193" t="s">
        <v>749</v>
      </c>
      <c r="E423" s="193" t="s">
        <v>750</v>
      </c>
      <c r="F423" s="193"/>
      <c r="G423" s="193" t="s">
        <v>178</v>
      </c>
      <c r="H423" s="194">
        <v>43826.000011574077</v>
      </c>
      <c r="I423" s="194"/>
      <c r="J423" s="194">
        <v>43826.000011574077</v>
      </c>
      <c r="K423" s="194">
        <v>43826.000011574077</v>
      </c>
      <c r="L423" s="194">
        <v>43829.456921296303</v>
      </c>
      <c r="M423" s="193" t="s">
        <v>187</v>
      </c>
      <c r="N423" s="193" t="s">
        <v>751</v>
      </c>
      <c r="O423" s="195">
        <v>12</v>
      </c>
      <c r="P423" s="195"/>
      <c r="Q423" s="196"/>
      <c r="R423" s="193" t="s">
        <v>752</v>
      </c>
      <c r="S423" s="193"/>
      <c r="T423" s="193" t="s">
        <v>777</v>
      </c>
      <c r="U423" s="193" t="s">
        <v>195</v>
      </c>
      <c r="V423" s="193"/>
      <c r="W423" s="193"/>
      <c r="X423" s="193"/>
      <c r="Y423" s="194"/>
      <c r="Z423" s="194"/>
      <c r="AA423" s="197"/>
      <c r="AB423" s="198" t="str">
        <f t="shared" si="49"/>
        <v>201912</v>
      </c>
      <c r="AC423" s="199">
        <f t="shared" si="45"/>
        <v>0</v>
      </c>
      <c r="AD423" s="200" t="str">
        <f t="shared" si="51"/>
        <v>201912</v>
      </c>
      <c r="AE423" s="199" t="str">
        <f t="shared" si="47"/>
        <v>201912</v>
      </c>
      <c r="AF423" s="199">
        <f t="shared" si="46"/>
        <v>0</v>
      </c>
      <c r="AG423" s="199">
        <f t="shared" si="50"/>
        <v>0</v>
      </c>
      <c r="AH423" s="199">
        <f t="shared" si="48"/>
        <v>0</v>
      </c>
      <c r="AI423" s="201"/>
      <c r="AJ423" s="201"/>
      <c r="AK423" s="201"/>
      <c r="AL423" s="201"/>
      <c r="AM423" s="201"/>
      <c r="AN423" s="201"/>
      <c r="AO423" s="201" t="s">
        <v>50</v>
      </c>
      <c r="AP423" s="201" t="s">
        <v>1</v>
      </c>
    </row>
    <row r="424" spans="1:42">
      <c r="A424" s="193" t="s">
        <v>174</v>
      </c>
      <c r="B424" s="193" t="s">
        <v>50</v>
      </c>
      <c r="C424" s="193" t="s">
        <v>205</v>
      </c>
      <c r="D424" s="193" t="s">
        <v>749</v>
      </c>
      <c r="E424" s="193" t="s">
        <v>750</v>
      </c>
      <c r="F424" s="193"/>
      <c r="G424" s="193" t="s">
        <v>178</v>
      </c>
      <c r="H424" s="194">
        <v>43826.000011574077</v>
      </c>
      <c r="I424" s="194"/>
      <c r="J424" s="194">
        <v>43826.000011574077</v>
      </c>
      <c r="K424" s="194">
        <v>43826.000011574077</v>
      </c>
      <c r="L424" s="194">
        <v>43829.460266203707</v>
      </c>
      <c r="M424" s="193" t="s">
        <v>187</v>
      </c>
      <c r="N424" s="193" t="s">
        <v>751</v>
      </c>
      <c r="O424" s="195">
        <v>12</v>
      </c>
      <c r="P424" s="195"/>
      <c r="Q424" s="196"/>
      <c r="R424" s="193" t="s">
        <v>752</v>
      </c>
      <c r="S424" s="193"/>
      <c r="T424" s="193" t="s">
        <v>778</v>
      </c>
      <c r="U424" s="193" t="s">
        <v>195</v>
      </c>
      <c r="V424" s="193"/>
      <c r="W424" s="193"/>
      <c r="X424" s="193"/>
      <c r="Y424" s="194"/>
      <c r="Z424" s="194"/>
      <c r="AA424" s="197"/>
      <c r="AB424" s="198" t="str">
        <f t="shared" si="49"/>
        <v>201912</v>
      </c>
      <c r="AC424" s="199">
        <f t="shared" si="45"/>
        <v>0</v>
      </c>
      <c r="AD424" s="200" t="str">
        <f t="shared" si="51"/>
        <v>201912</v>
      </c>
      <c r="AE424" s="199" t="str">
        <f t="shared" si="47"/>
        <v>201912</v>
      </c>
      <c r="AF424" s="199">
        <f t="shared" si="46"/>
        <v>0</v>
      </c>
      <c r="AG424" s="199">
        <f t="shared" si="50"/>
        <v>0</v>
      </c>
      <c r="AH424" s="199">
        <f t="shared" si="48"/>
        <v>0</v>
      </c>
      <c r="AI424" s="201"/>
      <c r="AJ424" s="201"/>
      <c r="AK424" s="201"/>
      <c r="AL424" s="201"/>
      <c r="AM424" s="201"/>
      <c r="AN424" s="201"/>
      <c r="AO424" s="201" t="s">
        <v>50</v>
      </c>
      <c r="AP424" s="201" t="s">
        <v>1</v>
      </c>
    </row>
    <row r="425" spans="1:42">
      <c r="A425" s="193" t="s">
        <v>174</v>
      </c>
      <c r="B425" s="193" t="s">
        <v>50</v>
      </c>
      <c r="C425" s="193" t="s">
        <v>205</v>
      </c>
      <c r="D425" s="193" t="s">
        <v>749</v>
      </c>
      <c r="E425" s="193" t="s">
        <v>750</v>
      </c>
      <c r="F425" s="193"/>
      <c r="G425" s="193" t="s">
        <v>178</v>
      </c>
      <c r="H425" s="194">
        <v>43826.000011574077</v>
      </c>
      <c r="I425" s="194"/>
      <c r="J425" s="194">
        <v>43826.000011574077</v>
      </c>
      <c r="K425" s="194">
        <v>43826.000011574077</v>
      </c>
      <c r="L425" s="194">
        <v>43829.481226851851</v>
      </c>
      <c r="M425" s="193" t="s">
        <v>187</v>
      </c>
      <c r="N425" s="193" t="s">
        <v>751</v>
      </c>
      <c r="O425" s="195">
        <v>12</v>
      </c>
      <c r="P425" s="195"/>
      <c r="Q425" s="196"/>
      <c r="R425" s="193" t="s">
        <v>752</v>
      </c>
      <c r="S425" s="193"/>
      <c r="T425" s="193" t="s">
        <v>779</v>
      </c>
      <c r="U425" s="193" t="s">
        <v>195</v>
      </c>
      <c r="V425" s="193"/>
      <c r="W425" s="193"/>
      <c r="X425" s="193"/>
      <c r="Y425" s="194"/>
      <c r="Z425" s="194"/>
      <c r="AA425" s="197"/>
      <c r="AB425" s="198" t="str">
        <f t="shared" si="49"/>
        <v>201912</v>
      </c>
      <c r="AC425" s="199">
        <f t="shared" si="45"/>
        <v>0</v>
      </c>
      <c r="AD425" s="200" t="str">
        <f t="shared" si="51"/>
        <v>201912</v>
      </c>
      <c r="AE425" s="199" t="str">
        <f t="shared" si="47"/>
        <v>201912</v>
      </c>
      <c r="AF425" s="199">
        <f t="shared" si="46"/>
        <v>0</v>
      </c>
      <c r="AG425" s="199">
        <f t="shared" si="50"/>
        <v>0</v>
      </c>
      <c r="AH425" s="199">
        <f t="shared" si="48"/>
        <v>0</v>
      </c>
      <c r="AI425" s="201"/>
      <c r="AJ425" s="201"/>
      <c r="AK425" s="201"/>
      <c r="AL425" s="201"/>
      <c r="AM425" s="201"/>
      <c r="AN425" s="201"/>
      <c r="AO425" s="201" t="s">
        <v>50</v>
      </c>
      <c r="AP425" s="201" t="s">
        <v>1</v>
      </c>
    </row>
    <row r="426" spans="1:42">
      <c r="A426" s="193" t="s">
        <v>174</v>
      </c>
      <c r="B426" s="193" t="s">
        <v>50</v>
      </c>
      <c r="C426" s="193" t="s">
        <v>205</v>
      </c>
      <c r="D426" s="193" t="s">
        <v>749</v>
      </c>
      <c r="E426" s="193" t="s">
        <v>750</v>
      </c>
      <c r="F426" s="193"/>
      <c r="G426" s="193" t="s">
        <v>178</v>
      </c>
      <c r="H426" s="194">
        <v>43826.000011574077</v>
      </c>
      <c r="I426" s="194"/>
      <c r="J426" s="194">
        <v>43826.000011574077</v>
      </c>
      <c r="K426" s="194">
        <v>43826.000011574077</v>
      </c>
      <c r="L426" s="194">
        <v>43829.481111111112</v>
      </c>
      <c r="M426" s="193" t="s">
        <v>187</v>
      </c>
      <c r="N426" s="193" t="s">
        <v>751</v>
      </c>
      <c r="O426" s="195">
        <v>12</v>
      </c>
      <c r="P426" s="195"/>
      <c r="Q426" s="196"/>
      <c r="R426" s="193" t="s">
        <v>752</v>
      </c>
      <c r="S426" s="193"/>
      <c r="T426" s="193" t="s">
        <v>780</v>
      </c>
      <c r="U426" s="193" t="s">
        <v>195</v>
      </c>
      <c r="V426" s="193"/>
      <c r="W426" s="193"/>
      <c r="X426" s="193"/>
      <c r="Y426" s="194"/>
      <c r="Z426" s="194"/>
      <c r="AA426" s="197"/>
      <c r="AB426" s="198" t="str">
        <f t="shared" si="49"/>
        <v>201912</v>
      </c>
      <c r="AC426" s="199">
        <f t="shared" si="45"/>
        <v>0</v>
      </c>
      <c r="AD426" s="200" t="str">
        <f t="shared" si="51"/>
        <v>201912</v>
      </c>
      <c r="AE426" s="199" t="str">
        <f t="shared" si="47"/>
        <v>201912</v>
      </c>
      <c r="AF426" s="199">
        <f t="shared" si="46"/>
        <v>0</v>
      </c>
      <c r="AG426" s="199">
        <f t="shared" si="50"/>
        <v>0</v>
      </c>
      <c r="AH426" s="199">
        <f t="shared" si="48"/>
        <v>0</v>
      </c>
      <c r="AI426" s="201"/>
      <c r="AJ426" s="201"/>
      <c r="AK426" s="201"/>
      <c r="AL426" s="201"/>
      <c r="AM426" s="201"/>
      <c r="AN426" s="201"/>
      <c r="AO426" s="201" t="s">
        <v>50</v>
      </c>
      <c r="AP426" s="201" t="s">
        <v>1</v>
      </c>
    </row>
    <row r="427" spans="1:42">
      <c r="A427" s="193" t="s">
        <v>174</v>
      </c>
      <c r="B427" s="193" t="s">
        <v>50</v>
      </c>
      <c r="C427" s="193" t="s">
        <v>205</v>
      </c>
      <c r="D427" s="193" t="s">
        <v>749</v>
      </c>
      <c r="E427" s="193" t="s">
        <v>750</v>
      </c>
      <c r="F427" s="193"/>
      <c r="G427" s="193" t="s">
        <v>178</v>
      </c>
      <c r="H427" s="194">
        <v>43826.000011574077</v>
      </c>
      <c r="I427" s="194"/>
      <c r="J427" s="194">
        <v>43826.000011574077</v>
      </c>
      <c r="K427" s="194">
        <v>43826.000011574077</v>
      </c>
      <c r="L427" s="194">
        <v>43829.4846875</v>
      </c>
      <c r="M427" s="193" t="s">
        <v>187</v>
      </c>
      <c r="N427" s="193" t="s">
        <v>751</v>
      </c>
      <c r="O427" s="195">
        <v>12</v>
      </c>
      <c r="P427" s="195"/>
      <c r="Q427" s="196"/>
      <c r="R427" s="193" t="s">
        <v>752</v>
      </c>
      <c r="S427" s="193"/>
      <c r="T427" s="193" t="s">
        <v>781</v>
      </c>
      <c r="U427" s="193" t="s">
        <v>195</v>
      </c>
      <c r="V427" s="193"/>
      <c r="W427" s="193"/>
      <c r="X427" s="193"/>
      <c r="Y427" s="194"/>
      <c r="Z427" s="194"/>
      <c r="AA427" s="197"/>
      <c r="AB427" s="198" t="str">
        <f t="shared" si="49"/>
        <v>201912</v>
      </c>
      <c r="AC427" s="199">
        <f t="shared" si="45"/>
        <v>0</v>
      </c>
      <c r="AD427" s="200" t="str">
        <f t="shared" si="51"/>
        <v>201912</v>
      </c>
      <c r="AE427" s="199" t="str">
        <f t="shared" si="47"/>
        <v>201912</v>
      </c>
      <c r="AF427" s="199">
        <f t="shared" si="46"/>
        <v>0</v>
      </c>
      <c r="AG427" s="199">
        <f t="shared" si="50"/>
        <v>0</v>
      </c>
      <c r="AH427" s="199">
        <f t="shared" si="48"/>
        <v>0</v>
      </c>
      <c r="AI427" s="201"/>
      <c r="AJ427" s="201"/>
      <c r="AK427" s="201"/>
      <c r="AL427" s="201"/>
      <c r="AM427" s="201"/>
      <c r="AN427" s="201"/>
      <c r="AO427" s="201" t="s">
        <v>50</v>
      </c>
      <c r="AP427" s="201" t="s">
        <v>1</v>
      </c>
    </row>
    <row r="428" spans="1:42">
      <c r="A428" s="193" t="s">
        <v>174</v>
      </c>
      <c r="B428" s="193" t="s">
        <v>50</v>
      </c>
      <c r="C428" s="193" t="s">
        <v>205</v>
      </c>
      <c r="D428" s="193" t="s">
        <v>749</v>
      </c>
      <c r="E428" s="193" t="s">
        <v>750</v>
      </c>
      <c r="F428" s="193"/>
      <c r="G428" s="193" t="s">
        <v>178</v>
      </c>
      <c r="H428" s="194">
        <v>43826.000011574077</v>
      </c>
      <c r="I428" s="194"/>
      <c r="J428" s="194">
        <v>43826.000011574077</v>
      </c>
      <c r="K428" s="194">
        <v>43826.000011574077</v>
      </c>
      <c r="L428" s="194">
        <v>43829.484571759262</v>
      </c>
      <c r="M428" s="193" t="s">
        <v>187</v>
      </c>
      <c r="N428" s="193" t="s">
        <v>751</v>
      </c>
      <c r="O428" s="195">
        <v>12</v>
      </c>
      <c r="P428" s="195"/>
      <c r="Q428" s="196"/>
      <c r="R428" s="193" t="s">
        <v>752</v>
      </c>
      <c r="S428" s="193"/>
      <c r="T428" s="193" t="s">
        <v>782</v>
      </c>
      <c r="U428" s="193" t="s">
        <v>195</v>
      </c>
      <c r="V428" s="193"/>
      <c r="W428" s="193"/>
      <c r="X428" s="193"/>
      <c r="Y428" s="194"/>
      <c r="Z428" s="194"/>
      <c r="AA428" s="197"/>
      <c r="AB428" s="198" t="str">
        <f t="shared" si="49"/>
        <v>201912</v>
      </c>
      <c r="AC428" s="199">
        <f t="shared" si="45"/>
        <v>0</v>
      </c>
      <c r="AD428" s="200" t="str">
        <f t="shared" si="51"/>
        <v>201912</v>
      </c>
      <c r="AE428" s="199" t="str">
        <f t="shared" si="47"/>
        <v>201912</v>
      </c>
      <c r="AF428" s="199">
        <f t="shared" si="46"/>
        <v>0</v>
      </c>
      <c r="AG428" s="199">
        <f t="shared" si="50"/>
        <v>0</v>
      </c>
      <c r="AH428" s="199">
        <f t="shared" si="48"/>
        <v>0</v>
      </c>
      <c r="AI428" s="201"/>
      <c r="AJ428" s="201"/>
      <c r="AK428" s="201"/>
      <c r="AL428" s="201"/>
      <c r="AM428" s="201"/>
      <c r="AN428" s="201"/>
      <c r="AO428" s="201" t="s">
        <v>50</v>
      </c>
      <c r="AP428" s="201" t="s">
        <v>1</v>
      </c>
    </row>
    <row r="429" spans="1:42">
      <c r="A429" s="193" t="s">
        <v>174</v>
      </c>
      <c r="B429" s="193" t="s">
        <v>50</v>
      </c>
      <c r="C429" s="193" t="s">
        <v>205</v>
      </c>
      <c r="D429" s="193" t="s">
        <v>749</v>
      </c>
      <c r="E429" s="193" t="s">
        <v>750</v>
      </c>
      <c r="F429" s="193"/>
      <c r="G429" s="193" t="s">
        <v>178</v>
      </c>
      <c r="H429" s="194">
        <v>43826.000011574077</v>
      </c>
      <c r="I429" s="194"/>
      <c r="J429" s="194">
        <v>43826.000011574077</v>
      </c>
      <c r="K429" s="194">
        <v>43826.000011574077</v>
      </c>
      <c r="L429" s="194">
        <v>43829.502071759263</v>
      </c>
      <c r="M429" s="193" t="s">
        <v>187</v>
      </c>
      <c r="N429" s="193" t="s">
        <v>751</v>
      </c>
      <c r="O429" s="195">
        <v>12</v>
      </c>
      <c r="P429" s="195"/>
      <c r="Q429" s="196"/>
      <c r="R429" s="193" t="s">
        <v>752</v>
      </c>
      <c r="S429" s="193"/>
      <c r="T429" s="193" t="s">
        <v>783</v>
      </c>
      <c r="U429" s="193" t="s">
        <v>195</v>
      </c>
      <c r="V429" s="193"/>
      <c r="W429" s="193"/>
      <c r="X429" s="193"/>
      <c r="Y429" s="194"/>
      <c r="Z429" s="194"/>
      <c r="AA429" s="197"/>
      <c r="AB429" s="198" t="str">
        <f t="shared" si="49"/>
        <v>201912</v>
      </c>
      <c r="AC429" s="199">
        <f t="shared" si="45"/>
        <v>0</v>
      </c>
      <c r="AD429" s="200" t="str">
        <f t="shared" si="51"/>
        <v>201912</v>
      </c>
      <c r="AE429" s="199" t="str">
        <f t="shared" si="47"/>
        <v>201912</v>
      </c>
      <c r="AF429" s="199">
        <f t="shared" si="46"/>
        <v>0</v>
      </c>
      <c r="AG429" s="199">
        <f t="shared" si="50"/>
        <v>0</v>
      </c>
      <c r="AH429" s="199">
        <f t="shared" si="48"/>
        <v>0</v>
      </c>
      <c r="AI429" s="201"/>
      <c r="AJ429" s="201"/>
      <c r="AK429" s="201"/>
      <c r="AL429" s="201"/>
      <c r="AM429" s="201"/>
      <c r="AN429" s="201"/>
      <c r="AO429" s="201" t="s">
        <v>50</v>
      </c>
      <c r="AP429" s="201" t="s">
        <v>1</v>
      </c>
    </row>
    <row r="430" spans="1:42">
      <c r="A430" s="193" t="s">
        <v>174</v>
      </c>
      <c r="B430" s="193" t="s">
        <v>50</v>
      </c>
      <c r="C430" s="193" t="s">
        <v>205</v>
      </c>
      <c r="D430" s="193" t="s">
        <v>749</v>
      </c>
      <c r="E430" s="193" t="s">
        <v>750</v>
      </c>
      <c r="F430" s="193"/>
      <c r="G430" s="193" t="s">
        <v>178</v>
      </c>
      <c r="H430" s="194">
        <v>43826.000011574077</v>
      </c>
      <c r="I430" s="194"/>
      <c r="J430" s="194">
        <v>43826.000011574077</v>
      </c>
      <c r="K430" s="194">
        <v>43826.000011574077</v>
      </c>
      <c r="L430" s="194">
        <v>43829.505416666667</v>
      </c>
      <c r="M430" s="193" t="s">
        <v>187</v>
      </c>
      <c r="N430" s="193" t="s">
        <v>751</v>
      </c>
      <c r="O430" s="195">
        <v>12</v>
      </c>
      <c r="P430" s="195"/>
      <c r="Q430" s="196"/>
      <c r="R430" s="193" t="s">
        <v>752</v>
      </c>
      <c r="S430" s="193"/>
      <c r="T430" s="193" t="s">
        <v>784</v>
      </c>
      <c r="U430" s="193" t="s">
        <v>195</v>
      </c>
      <c r="V430" s="193"/>
      <c r="W430" s="193"/>
      <c r="X430" s="193"/>
      <c r="Y430" s="194"/>
      <c r="Z430" s="194"/>
      <c r="AA430" s="197"/>
      <c r="AB430" s="198" t="str">
        <f t="shared" si="49"/>
        <v>201912</v>
      </c>
      <c r="AC430" s="199">
        <f t="shared" si="45"/>
        <v>0</v>
      </c>
      <c r="AD430" s="200" t="str">
        <f t="shared" si="51"/>
        <v>201912</v>
      </c>
      <c r="AE430" s="199" t="str">
        <f t="shared" si="47"/>
        <v>201912</v>
      </c>
      <c r="AF430" s="199">
        <f t="shared" si="46"/>
        <v>0</v>
      </c>
      <c r="AG430" s="199">
        <f t="shared" si="50"/>
        <v>0</v>
      </c>
      <c r="AH430" s="199">
        <f t="shared" si="48"/>
        <v>0</v>
      </c>
      <c r="AI430" s="201"/>
      <c r="AJ430" s="201"/>
      <c r="AK430" s="201"/>
      <c r="AL430" s="201"/>
      <c r="AM430" s="201"/>
      <c r="AN430" s="201"/>
      <c r="AO430" s="201" t="s">
        <v>50</v>
      </c>
      <c r="AP430" s="201" t="s">
        <v>1</v>
      </c>
    </row>
    <row r="431" spans="1:42">
      <c r="A431" s="193" t="s">
        <v>174</v>
      </c>
      <c r="B431" s="193" t="s">
        <v>50</v>
      </c>
      <c r="C431" s="193" t="s">
        <v>205</v>
      </c>
      <c r="D431" s="193" t="s">
        <v>749</v>
      </c>
      <c r="E431" s="193" t="s">
        <v>750</v>
      </c>
      <c r="F431" s="193"/>
      <c r="G431" s="193" t="s">
        <v>178</v>
      </c>
      <c r="H431" s="194">
        <v>43826.000011574077</v>
      </c>
      <c r="I431" s="194"/>
      <c r="J431" s="194">
        <v>43826.000011574077</v>
      </c>
      <c r="K431" s="194">
        <v>43826.000011574077</v>
      </c>
      <c r="L431" s="194">
        <v>43829.752222222232</v>
      </c>
      <c r="M431" s="193" t="s">
        <v>187</v>
      </c>
      <c r="N431" s="193" t="s">
        <v>751</v>
      </c>
      <c r="O431" s="195">
        <v>12</v>
      </c>
      <c r="P431" s="195"/>
      <c r="Q431" s="196"/>
      <c r="R431" s="193" t="s">
        <v>752</v>
      </c>
      <c r="S431" s="193"/>
      <c r="T431" s="193" t="s">
        <v>785</v>
      </c>
      <c r="U431" s="193" t="s">
        <v>195</v>
      </c>
      <c r="V431" s="193"/>
      <c r="W431" s="193"/>
      <c r="X431" s="193"/>
      <c r="Y431" s="194"/>
      <c r="Z431" s="194"/>
      <c r="AA431" s="197"/>
      <c r="AB431" s="198" t="str">
        <f t="shared" si="49"/>
        <v>201912</v>
      </c>
      <c r="AC431" s="199">
        <f t="shared" si="45"/>
        <v>0</v>
      </c>
      <c r="AD431" s="200" t="str">
        <f t="shared" si="51"/>
        <v>201912</v>
      </c>
      <c r="AE431" s="199" t="str">
        <f t="shared" si="47"/>
        <v>201912</v>
      </c>
      <c r="AF431" s="199">
        <f t="shared" si="46"/>
        <v>0</v>
      </c>
      <c r="AG431" s="199">
        <f t="shared" si="50"/>
        <v>0</v>
      </c>
      <c r="AH431" s="199">
        <f t="shared" si="48"/>
        <v>0</v>
      </c>
      <c r="AI431" s="201"/>
      <c r="AJ431" s="201"/>
      <c r="AK431" s="201"/>
      <c r="AL431" s="201"/>
      <c r="AM431" s="201"/>
      <c r="AN431" s="201"/>
      <c r="AO431" s="201" t="s">
        <v>50</v>
      </c>
      <c r="AP431" s="201" t="s">
        <v>1</v>
      </c>
    </row>
    <row r="432" spans="1:42">
      <c r="A432" s="193" t="s">
        <v>174</v>
      </c>
      <c r="B432" s="193" t="s">
        <v>50</v>
      </c>
      <c r="C432" s="193" t="s">
        <v>205</v>
      </c>
      <c r="D432" s="193" t="s">
        <v>749</v>
      </c>
      <c r="E432" s="193" t="s">
        <v>750</v>
      </c>
      <c r="F432" s="193"/>
      <c r="G432" s="193" t="s">
        <v>178</v>
      </c>
      <c r="H432" s="194">
        <v>43826.000011574077</v>
      </c>
      <c r="I432" s="194"/>
      <c r="J432" s="194">
        <v>43826.000011574077</v>
      </c>
      <c r="K432" s="194">
        <v>43826.000011574077</v>
      </c>
      <c r="L432" s="194">
        <v>43829.550567129627</v>
      </c>
      <c r="M432" s="193" t="s">
        <v>187</v>
      </c>
      <c r="N432" s="193" t="s">
        <v>751</v>
      </c>
      <c r="O432" s="195">
        <v>12</v>
      </c>
      <c r="P432" s="195"/>
      <c r="Q432" s="196"/>
      <c r="R432" s="193" t="s">
        <v>752</v>
      </c>
      <c r="S432" s="193"/>
      <c r="T432" s="193" t="s">
        <v>786</v>
      </c>
      <c r="U432" s="193" t="s">
        <v>195</v>
      </c>
      <c r="V432" s="193"/>
      <c r="W432" s="193"/>
      <c r="X432" s="193"/>
      <c r="Y432" s="194"/>
      <c r="Z432" s="194"/>
      <c r="AA432" s="197"/>
      <c r="AB432" s="198" t="str">
        <f t="shared" si="49"/>
        <v>201912</v>
      </c>
      <c r="AC432" s="199">
        <f t="shared" si="45"/>
        <v>0</v>
      </c>
      <c r="AD432" s="200" t="str">
        <f t="shared" si="51"/>
        <v>201912</v>
      </c>
      <c r="AE432" s="199" t="str">
        <f t="shared" si="47"/>
        <v>201912</v>
      </c>
      <c r="AF432" s="199">
        <f t="shared" si="46"/>
        <v>0</v>
      </c>
      <c r="AG432" s="199">
        <f t="shared" si="50"/>
        <v>0</v>
      </c>
      <c r="AH432" s="199">
        <f t="shared" si="48"/>
        <v>0</v>
      </c>
      <c r="AI432" s="201"/>
      <c r="AJ432" s="201"/>
      <c r="AK432" s="201"/>
      <c r="AL432" s="201"/>
      <c r="AM432" s="201"/>
      <c r="AN432" s="201"/>
      <c r="AO432" s="201" t="s">
        <v>50</v>
      </c>
      <c r="AP432" s="201" t="s">
        <v>1</v>
      </c>
    </row>
    <row r="433" spans="1:42">
      <c r="A433" s="193" t="s">
        <v>174</v>
      </c>
      <c r="B433" s="193" t="s">
        <v>50</v>
      </c>
      <c r="C433" s="193" t="s">
        <v>205</v>
      </c>
      <c r="D433" s="193" t="s">
        <v>749</v>
      </c>
      <c r="E433" s="193" t="s">
        <v>750</v>
      </c>
      <c r="F433" s="193"/>
      <c r="G433" s="193" t="s">
        <v>178</v>
      </c>
      <c r="H433" s="194">
        <v>43826.000011574077</v>
      </c>
      <c r="I433" s="194"/>
      <c r="J433" s="194">
        <v>43826.000011574077</v>
      </c>
      <c r="K433" s="194">
        <v>43826.000011574077</v>
      </c>
      <c r="L433" s="194">
        <v>43829.557627314818</v>
      </c>
      <c r="M433" s="193" t="s">
        <v>187</v>
      </c>
      <c r="N433" s="193" t="s">
        <v>751</v>
      </c>
      <c r="O433" s="195">
        <v>12</v>
      </c>
      <c r="P433" s="195"/>
      <c r="Q433" s="196"/>
      <c r="R433" s="193" t="s">
        <v>752</v>
      </c>
      <c r="S433" s="193"/>
      <c r="T433" s="193" t="s">
        <v>787</v>
      </c>
      <c r="U433" s="193" t="s">
        <v>195</v>
      </c>
      <c r="V433" s="193"/>
      <c r="W433" s="193"/>
      <c r="X433" s="193"/>
      <c r="Y433" s="194"/>
      <c r="Z433" s="194"/>
      <c r="AA433" s="197"/>
      <c r="AB433" s="198" t="str">
        <f t="shared" si="49"/>
        <v>201912</v>
      </c>
      <c r="AC433" s="199">
        <f t="shared" si="45"/>
        <v>0</v>
      </c>
      <c r="AD433" s="200" t="str">
        <f t="shared" si="51"/>
        <v>201912</v>
      </c>
      <c r="AE433" s="199" t="str">
        <f t="shared" si="47"/>
        <v>201912</v>
      </c>
      <c r="AF433" s="199">
        <f t="shared" si="46"/>
        <v>0</v>
      </c>
      <c r="AG433" s="199">
        <f t="shared" si="50"/>
        <v>0</v>
      </c>
      <c r="AH433" s="199">
        <f t="shared" si="48"/>
        <v>0</v>
      </c>
      <c r="AI433" s="201"/>
      <c r="AJ433" s="201"/>
      <c r="AK433" s="201"/>
      <c r="AL433" s="201"/>
      <c r="AM433" s="201"/>
      <c r="AN433" s="201"/>
      <c r="AO433" s="201" t="s">
        <v>50</v>
      </c>
      <c r="AP433" s="201" t="s">
        <v>1</v>
      </c>
    </row>
    <row r="434" spans="1:42">
      <c r="A434" s="193" t="s">
        <v>174</v>
      </c>
      <c r="B434" s="193" t="s">
        <v>54</v>
      </c>
      <c r="C434" s="193" t="s">
        <v>175</v>
      </c>
      <c r="D434" s="193" t="s">
        <v>210</v>
      </c>
      <c r="E434" s="193" t="s">
        <v>211</v>
      </c>
      <c r="F434" s="193"/>
      <c r="G434" s="193" t="s">
        <v>178</v>
      </c>
      <c r="H434" s="194">
        <v>43851.000011574077</v>
      </c>
      <c r="I434" s="194"/>
      <c r="J434" s="194">
        <v>43851.000011574077</v>
      </c>
      <c r="K434" s="194">
        <v>43851.000011574077</v>
      </c>
      <c r="L434" s="194"/>
      <c r="M434" s="193" t="s">
        <v>179</v>
      </c>
      <c r="N434" s="193"/>
      <c r="O434" s="195">
        <v>3</v>
      </c>
      <c r="P434" s="195"/>
      <c r="Q434" s="196"/>
      <c r="R434" s="193" t="s">
        <v>212</v>
      </c>
      <c r="S434" s="193"/>
      <c r="T434" s="193" t="s">
        <v>788</v>
      </c>
      <c r="U434" s="193" t="s">
        <v>182</v>
      </c>
      <c r="V434" s="193"/>
      <c r="W434" s="193"/>
      <c r="X434" s="193"/>
      <c r="Y434" s="194"/>
      <c r="Z434" s="194"/>
      <c r="AA434" s="197"/>
      <c r="AB434" s="198" t="str">
        <f t="shared" si="49"/>
        <v>20201</v>
      </c>
      <c r="AC434" s="199">
        <f t="shared" si="45"/>
        <v>0</v>
      </c>
      <c r="AD434" s="200" t="str">
        <f t="shared" si="51"/>
        <v>20201</v>
      </c>
      <c r="AE434" s="199">
        <f t="shared" si="47"/>
        <v>0</v>
      </c>
      <c r="AF434" s="199">
        <f t="shared" si="46"/>
        <v>0</v>
      </c>
      <c r="AG434" s="199">
        <f t="shared" si="50"/>
        <v>0</v>
      </c>
      <c r="AH434" s="199">
        <f t="shared" si="48"/>
        <v>0</v>
      </c>
      <c r="AI434" s="201"/>
      <c r="AJ434" s="201"/>
      <c r="AK434" s="201"/>
      <c r="AL434" s="201"/>
      <c r="AM434" s="201"/>
      <c r="AN434" s="201"/>
      <c r="AO434" s="201" t="s">
        <v>54</v>
      </c>
      <c r="AP434" s="201" t="s">
        <v>88</v>
      </c>
    </row>
    <row r="435" spans="1:42">
      <c r="A435" s="193" t="s">
        <v>174</v>
      </c>
      <c r="B435" s="193" t="s">
        <v>50</v>
      </c>
      <c r="C435" s="193" t="s">
        <v>205</v>
      </c>
      <c r="D435" s="193" t="s">
        <v>749</v>
      </c>
      <c r="E435" s="193" t="s">
        <v>750</v>
      </c>
      <c r="F435" s="193"/>
      <c r="G435" s="193" t="s">
        <v>178</v>
      </c>
      <c r="H435" s="194">
        <v>43826.000011574077</v>
      </c>
      <c r="I435" s="194"/>
      <c r="J435" s="194">
        <v>43826.000011574077</v>
      </c>
      <c r="K435" s="194">
        <v>43826.000011574077</v>
      </c>
      <c r="L435" s="194">
        <v>43829.557511574072</v>
      </c>
      <c r="M435" s="193" t="s">
        <v>187</v>
      </c>
      <c r="N435" s="193" t="s">
        <v>751</v>
      </c>
      <c r="O435" s="195">
        <v>12</v>
      </c>
      <c r="P435" s="195"/>
      <c r="Q435" s="196"/>
      <c r="R435" s="193" t="s">
        <v>752</v>
      </c>
      <c r="S435" s="193"/>
      <c r="T435" s="193" t="s">
        <v>789</v>
      </c>
      <c r="U435" s="193" t="s">
        <v>195</v>
      </c>
      <c r="V435" s="193"/>
      <c r="W435" s="193"/>
      <c r="X435" s="193"/>
      <c r="Y435" s="194"/>
      <c r="Z435" s="194"/>
      <c r="AA435" s="197"/>
      <c r="AB435" s="198" t="str">
        <f t="shared" si="49"/>
        <v>201912</v>
      </c>
      <c r="AC435" s="199">
        <f t="shared" si="45"/>
        <v>0</v>
      </c>
      <c r="AD435" s="200" t="str">
        <f t="shared" si="51"/>
        <v>201912</v>
      </c>
      <c r="AE435" s="199" t="str">
        <f t="shared" si="47"/>
        <v>201912</v>
      </c>
      <c r="AF435" s="199">
        <f t="shared" si="46"/>
        <v>0</v>
      </c>
      <c r="AG435" s="199">
        <f t="shared" si="50"/>
        <v>0</v>
      </c>
      <c r="AH435" s="199">
        <f t="shared" si="48"/>
        <v>0</v>
      </c>
      <c r="AI435" s="201"/>
      <c r="AJ435" s="201"/>
      <c r="AK435" s="201"/>
      <c r="AL435" s="201"/>
      <c r="AM435" s="201"/>
      <c r="AN435" s="201"/>
      <c r="AO435" s="201" t="s">
        <v>50</v>
      </c>
      <c r="AP435" s="201" t="s">
        <v>1</v>
      </c>
    </row>
    <row r="436" spans="1:42">
      <c r="A436" s="193" t="s">
        <v>174</v>
      </c>
      <c r="B436" s="193" t="s">
        <v>50</v>
      </c>
      <c r="C436" s="193" t="s">
        <v>205</v>
      </c>
      <c r="D436" s="193" t="s">
        <v>749</v>
      </c>
      <c r="E436" s="193" t="s">
        <v>750</v>
      </c>
      <c r="F436" s="193"/>
      <c r="G436" s="193" t="s">
        <v>178</v>
      </c>
      <c r="H436" s="194">
        <v>43826.000011574077</v>
      </c>
      <c r="I436" s="194"/>
      <c r="J436" s="194">
        <v>43826.000011574077</v>
      </c>
      <c r="K436" s="194">
        <v>43826.000011574077</v>
      </c>
      <c r="L436" s="194">
        <v>43829.550798611112</v>
      </c>
      <c r="M436" s="193" t="s">
        <v>187</v>
      </c>
      <c r="N436" s="193" t="s">
        <v>751</v>
      </c>
      <c r="O436" s="195">
        <v>12</v>
      </c>
      <c r="P436" s="195"/>
      <c r="Q436" s="196"/>
      <c r="R436" s="193" t="s">
        <v>752</v>
      </c>
      <c r="S436" s="193"/>
      <c r="T436" s="193" t="s">
        <v>790</v>
      </c>
      <c r="U436" s="193" t="s">
        <v>195</v>
      </c>
      <c r="V436" s="193"/>
      <c r="W436" s="193"/>
      <c r="X436" s="193"/>
      <c r="Y436" s="194"/>
      <c r="Z436" s="194"/>
      <c r="AA436" s="197"/>
      <c r="AB436" s="198" t="str">
        <f t="shared" si="49"/>
        <v>201912</v>
      </c>
      <c r="AC436" s="199">
        <f t="shared" si="45"/>
        <v>0</v>
      </c>
      <c r="AD436" s="200" t="str">
        <f t="shared" si="51"/>
        <v>201912</v>
      </c>
      <c r="AE436" s="199" t="str">
        <f t="shared" si="47"/>
        <v>201912</v>
      </c>
      <c r="AF436" s="199">
        <f t="shared" si="46"/>
        <v>0</v>
      </c>
      <c r="AG436" s="199">
        <f t="shared" si="50"/>
        <v>0</v>
      </c>
      <c r="AH436" s="199">
        <f t="shared" si="48"/>
        <v>0</v>
      </c>
      <c r="AI436" s="201"/>
      <c r="AJ436" s="201"/>
      <c r="AK436" s="201"/>
      <c r="AL436" s="201"/>
      <c r="AM436" s="201"/>
      <c r="AN436" s="201"/>
      <c r="AO436" s="201" t="s">
        <v>50</v>
      </c>
      <c r="AP436" s="201" t="s">
        <v>1</v>
      </c>
    </row>
    <row r="437" spans="1:42">
      <c r="A437" s="193" t="s">
        <v>174</v>
      </c>
      <c r="B437" s="193" t="s">
        <v>50</v>
      </c>
      <c r="C437" s="193" t="s">
        <v>205</v>
      </c>
      <c r="D437" s="193" t="s">
        <v>749</v>
      </c>
      <c r="E437" s="193" t="s">
        <v>750</v>
      </c>
      <c r="F437" s="193"/>
      <c r="G437" s="193" t="s">
        <v>178</v>
      </c>
      <c r="H437" s="194">
        <v>43826.000011574077</v>
      </c>
      <c r="I437" s="194"/>
      <c r="J437" s="194">
        <v>43826.000011574077</v>
      </c>
      <c r="K437" s="194">
        <v>43826.000011574077</v>
      </c>
      <c r="L437" s="194">
        <v>43829.550682870373</v>
      </c>
      <c r="M437" s="193" t="s">
        <v>187</v>
      </c>
      <c r="N437" s="193" t="s">
        <v>751</v>
      </c>
      <c r="O437" s="195">
        <v>12</v>
      </c>
      <c r="P437" s="195"/>
      <c r="Q437" s="196"/>
      <c r="R437" s="193" t="s">
        <v>752</v>
      </c>
      <c r="S437" s="193"/>
      <c r="T437" s="193" t="s">
        <v>791</v>
      </c>
      <c r="U437" s="193" t="s">
        <v>195</v>
      </c>
      <c r="V437" s="193"/>
      <c r="W437" s="193"/>
      <c r="X437" s="193"/>
      <c r="Y437" s="194"/>
      <c r="Z437" s="194"/>
      <c r="AA437" s="197"/>
      <c r="AB437" s="198" t="str">
        <f t="shared" si="49"/>
        <v>201912</v>
      </c>
      <c r="AC437" s="199">
        <f t="shared" si="45"/>
        <v>0</v>
      </c>
      <c r="AD437" s="200" t="str">
        <f t="shared" si="51"/>
        <v>201912</v>
      </c>
      <c r="AE437" s="199" t="str">
        <f t="shared" si="47"/>
        <v>201912</v>
      </c>
      <c r="AF437" s="199">
        <f t="shared" si="46"/>
        <v>0</v>
      </c>
      <c r="AG437" s="199">
        <f t="shared" si="50"/>
        <v>0</v>
      </c>
      <c r="AH437" s="199">
        <f t="shared" si="48"/>
        <v>0</v>
      </c>
      <c r="AI437" s="201"/>
      <c r="AJ437" s="201"/>
      <c r="AK437" s="201"/>
      <c r="AL437" s="201"/>
      <c r="AM437" s="201"/>
      <c r="AN437" s="201"/>
      <c r="AO437" s="201" t="s">
        <v>50</v>
      </c>
      <c r="AP437" s="201" t="s">
        <v>1</v>
      </c>
    </row>
    <row r="438" spans="1:42">
      <c r="A438" s="193" t="s">
        <v>174</v>
      </c>
      <c r="B438" s="193" t="s">
        <v>50</v>
      </c>
      <c r="C438" s="193" t="s">
        <v>205</v>
      </c>
      <c r="D438" s="193" t="s">
        <v>749</v>
      </c>
      <c r="E438" s="193" t="s">
        <v>750</v>
      </c>
      <c r="F438" s="193"/>
      <c r="G438" s="193" t="s">
        <v>178</v>
      </c>
      <c r="H438" s="194">
        <v>43826.000011574077</v>
      </c>
      <c r="I438" s="194"/>
      <c r="J438" s="194">
        <v>43826.000011574077</v>
      </c>
      <c r="K438" s="194">
        <v>43826.000011574077</v>
      </c>
      <c r="L438" s="194">
        <v>43829.547326388893</v>
      </c>
      <c r="M438" s="193" t="s">
        <v>187</v>
      </c>
      <c r="N438" s="193" t="s">
        <v>751</v>
      </c>
      <c r="O438" s="195">
        <v>12</v>
      </c>
      <c r="P438" s="195"/>
      <c r="Q438" s="196"/>
      <c r="R438" s="193" t="s">
        <v>752</v>
      </c>
      <c r="S438" s="193"/>
      <c r="T438" s="193" t="s">
        <v>792</v>
      </c>
      <c r="U438" s="193" t="s">
        <v>195</v>
      </c>
      <c r="V438" s="193"/>
      <c r="W438" s="193"/>
      <c r="X438" s="193"/>
      <c r="Y438" s="194"/>
      <c r="Z438" s="194"/>
      <c r="AA438" s="197"/>
      <c r="AB438" s="198" t="str">
        <f t="shared" si="49"/>
        <v>201912</v>
      </c>
      <c r="AC438" s="199">
        <f t="shared" si="45"/>
        <v>0</v>
      </c>
      <c r="AD438" s="200" t="str">
        <f t="shared" si="51"/>
        <v>201912</v>
      </c>
      <c r="AE438" s="199" t="str">
        <f t="shared" si="47"/>
        <v>201912</v>
      </c>
      <c r="AF438" s="199">
        <f t="shared" si="46"/>
        <v>0</v>
      </c>
      <c r="AG438" s="199">
        <f t="shared" si="50"/>
        <v>0</v>
      </c>
      <c r="AH438" s="199">
        <f t="shared" si="48"/>
        <v>0</v>
      </c>
      <c r="AI438" s="201"/>
      <c r="AJ438" s="201"/>
      <c r="AK438" s="201"/>
      <c r="AL438" s="201"/>
      <c r="AM438" s="201"/>
      <c r="AN438" s="201"/>
      <c r="AO438" s="201" t="s">
        <v>50</v>
      </c>
      <c r="AP438" s="201" t="s">
        <v>1</v>
      </c>
    </row>
    <row r="439" spans="1:42">
      <c r="A439" s="193" t="s">
        <v>174</v>
      </c>
      <c r="B439" s="193" t="s">
        <v>50</v>
      </c>
      <c r="C439" s="193" t="s">
        <v>205</v>
      </c>
      <c r="D439" s="193" t="s">
        <v>749</v>
      </c>
      <c r="E439" s="193" t="s">
        <v>750</v>
      </c>
      <c r="F439" s="193"/>
      <c r="G439" s="193" t="s">
        <v>178</v>
      </c>
      <c r="H439" s="194">
        <v>43826.000011574077</v>
      </c>
      <c r="I439" s="194"/>
      <c r="J439" s="194">
        <v>43826.000011574077</v>
      </c>
      <c r="K439" s="194">
        <v>43826.000011574077</v>
      </c>
      <c r="L439" s="194">
        <v>43829.547094907408</v>
      </c>
      <c r="M439" s="193" t="s">
        <v>187</v>
      </c>
      <c r="N439" s="193" t="s">
        <v>751</v>
      </c>
      <c r="O439" s="195">
        <v>12</v>
      </c>
      <c r="P439" s="195"/>
      <c r="Q439" s="196"/>
      <c r="R439" s="193" t="s">
        <v>752</v>
      </c>
      <c r="S439" s="193"/>
      <c r="T439" s="193" t="s">
        <v>793</v>
      </c>
      <c r="U439" s="193" t="s">
        <v>195</v>
      </c>
      <c r="V439" s="193"/>
      <c r="W439" s="193"/>
      <c r="X439" s="193"/>
      <c r="Y439" s="194"/>
      <c r="Z439" s="194"/>
      <c r="AA439" s="197"/>
      <c r="AB439" s="198" t="str">
        <f t="shared" si="49"/>
        <v>201912</v>
      </c>
      <c r="AC439" s="199">
        <f t="shared" si="45"/>
        <v>0</v>
      </c>
      <c r="AD439" s="200" t="str">
        <f t="shared" si="51"/>
        <v>201912</v>
      </c>
      <c r="AE439" s="199" t="str">
        <f t="shared" si="47"/>
        <v>201912</v>
      </c>
      <c r="AF439" s="199">
        <f t="shared" si="46"/>
        <v>0</v>
      </c>
      <c r="AG439" s="199">
        <f t="shared" si="50"/>
        <v>0</v>
      </c>
      <c r="AH439" s="199">
        <f t="shared" si="48"/>
        <v>0</v>
      </c>
      <c r="AI439" s="201"/>
      <c r="AJ439" s="201"/>
      <c r="AK439" s="201"/>
      <c r="AL439" s="201"/>
      <c r="AM439" s="201"/>
      <c r="AN439" s="201"/>
      <c r="AO439" s="201" t="s">
        <v>50</v>
      </c>
      <c r="AP439" s="201" t="s">
        <v>1</v>
      </c>
    </row>
    <row r="440" spans="1:42">
      <c r="A440" s="193" t="s">
        <v>174</v>
      </c>
      <c r="B440" s="193" t="s">
        <v>50</v>
      </c>
      <c r="C440" s="193" t="s">
        <v>205</v>
      </c>
      <c r="D440" s="193" t="s">
        <v>794</v>
      </c>
      <c r="E440" s="193" t="s">
        <v>795</v>
      </c>
      <c r="F440" s="193"/>
      <c r="G440" s="193" t="s">
        <v>178</v>
      </c>
      <c r="H440" s="194">
        <v>43826.000011574077</v>
      </c>
      <c r="I440" s="194"/>
      <c r="J440" s="194">
        <v>43826.000011574077</v>
      </c>
      <c r="K440" s="194">
        <v>43826.000011574077</v>
      </c>
      <c r="L440" s="194">
        <v>43829.429143518522</v>
      </c>
      <c r="M440" s="193" t="s">
        <v>187</v>
      </c>
      <c r="N440" s="193" t="s">
        <v>751</v>
      </c>
      <c r="O440" s="195">
        <v>12</v>
      </c>
      <c r="P440" s="195"/>
      <c r="Q440" s="196"/>
      <c r="R440" s="193" t="s">
        <v>796</v>
      </c>
      <c r="S440" s="193"/>
      <c r="T440" s="193" t="s">
        <v>797</v>
      </c>
      <c r="U440" s="193" t="s">
        <v>195</v>
      </c>
      <c r="V440" s="193"/>
      <c r="W440" s="193"/>
      <c r="X440" s="193"/>
      <c r="Y440" s="194"/>
      <c r="Z440" s="194"/>
      <c r="AA440" s="197"/>
      <c r="AB440" s="198" t="str">
        <f t="shared" si="49"/>
        <v>201912</v>
      </c>
      <c r="AC440" s="199">
        <f t="shared" si="45"/>
        <v>0</v>
      </c>
      <c r="AD440" s="200" t="str">
        <f t="shared" si="51"/>
        <v>201912</v>
      </c>
      <c r="AE440" s="199" t="str">
        <f t="shared" si="47"/>
        <v>201912</v>
      </c>
      <c r="AF440" s="199">
        <f t="shared" si="46"/>
        <v>0</v>
      </c>
      <c r="AG440" s="199">
        <f t="shared" si="50"/>
        <v>0</v>
      </c>
      <c r="AH440" s="199">
        <f t="shared" si="48"/>
        <v>0</v>
      </c>
      <c r="AI440" s="201"/>
      <c r="AJ440" s="201"/>
      <c r="AK440" s="201"/>
      <c r="AL440" s="201"/>
      <c r="AM440" s="201"/>
      <c r="AN440" s="201"/>
      <c r="AO440" s="201" t="s">
        <v>50</v>
      </c>
      <c r="AP440" s="201" t="s">
        <v>1</v>
      </c>
    </row>
    <row r="441" spans="1:42">
      <c r="A441" s="193" t="s">
        <v>174</v>
      </c>
      <c r="B441" s="193" t="s">
        <v>50</v>
      </c>
      <c r="C441" s="193" t="s">
        <v>205</v>
      </c>
      <c r="D441" s="193" t="s">
        <v>794</v>
      </c>
      <c r="E441" s="193" t="s">
        <v>795</v>
      </c>
      <c r="F441" s="193"/>
      <c r="G441" s="193" t="s">
        <v>178</v>
      </c>
      <c r="H441" s="194">
        <v>43826.000011574077</v>
      </c>
      <c r="I441" s="194"/>
      <c r="J441" s="194">
        <v>43826.000011574077</v>
      </c>
      <c r="K441" s="194">
        <v>43826.000011574077</v>
      </c>
      <c r="L441" s="194">
        <v>43829.435960648138</v>
      </c>
      <c r="M441" s="193" t="s">
        <v>187</v>
      </c>
      <c r="N441" s="193" t="s">
        <v>751</v>
      </c>
      <c r="O441" s="195">
        <v>12</v>
      </c>
      <c r="P441" s="195"/>
      <c r="Q441" s="196"/>
      <c r="R441" s="193" t="s">
        <v>796</v>
      </c>
      <c r="S441" s="193"/>
      <c r="T441" s="193" t="s">
        <v>798</v>
      </c>
      <c r="U441" s="193" t="s">
        <v>195</v>
      </c>
      <c r="V441" s="193"/>
      <c r="W441" s="193"/>
      <c r="X441" s="193"/>
      <c r="Y441" s="194"/>
      <c r="Z441" s="194"/>
      <c r="AA441" s="197"/>
      <c r="AB441" s="198" t="str">
        <f t="shared" si="49"/>
        <v>201912</v>
      </c>
      <c r="AC441" s="199">
        <f t="shared" si="45"/>
        <v>0</v>
      </c>
      <c r="AD441" s="200" t="str">
        <f t="shared" si="51"/>
        <v>201912</v>
      </c>
      <c r="AE441" s="199" t="str">
        <f t="shared" si="47"/>
        <v>201912</v>
      </c>
      <c r="AF441" s="199">
        <f t="shared" si="46"/>
        <v>0</v>
      </c>
      <c r="AG441" s="199">
        <f t="shared" si="50"/>
        <v>0</v>
      </c>
      <c r="AH441" s="199">
        <f t="shared" si="48"/>
        <v>0</v>
      </c>
      <c r="AI441" s="201"/>
      <c r="AJ441" s="201"/>
      <c r="AK441" s="201"/>
      <c r="AL441" s="201"/>
      <c r="AM441" s="201"/>
      <c r="AN441" s="201"/>
      <c r="AO441" s="201" t="s">
        <v>50</v>
      </c>
      <c r="AP441" s="201" t="s">
        <v>1</v>
      </c>
    </row>
    <row r="442" spans="1:42">
      <c r="A442" s="193" t="s">
        <v>174</v>
      </c>
      <c r="B442" s="193" t="s">
        <v>50</v>
      </c>
      <c r="C442" s="193" t="s">
        <v>205</v>
      </c>
      <c r="D442" s="193" t="s">
        <v>794</v>
      </c>
      <c r="E442" s="193" t="s">
        <v>795</v>
      </c>
      <c r="F442" s="193"/>
      <c r="G442" s="193" t="s">
        <v>178</v>
      </c>
      <c r="H442" s="194">
        <v>43826.000011574077</v>
      </c>
      <c r="I442" s="194"/>
      <c r="J442" s="194">
        <v>43826.000011574077</v>
      </c>
      <c r="K442" s="194">
        <v>43826.000011574077</v>
      </c>
      <c r="L442" s="194">
        <v>43829.453321759262</v>
      </c>
      <c r="M442" s="193" t="s">
        <v>187</v>
      </c>
      <c r="N442" s="193" t="s">
        <v>751</v>
      </c>
      <c r="O442" s="195">
        <v>12</v>
      </c>
      <c r="P442" s="195"/>
      <c r="Q442" s="196"/>
      <c r="R442" s="193" t="s">
        <v>796</v>
      </c>
      <c r="S442" s="193"/>
      <c r="T442" s="193" t="s">
        <v>799</v>
      </c>
      <c r="U442" s="193" t="s">
        <v>195</v>
      </c>
      <c r="V442" s="193"/>
      <c r="W442" s="193"/>
      <c r="X442" s="193"/>
      <c r="Y442" s="194"/>
      <c r="Z442" s="194"/>
      <c r="AA442" s="197"/>
      <c r="AB442" s="198" t="str">
        <f t="shared" si="49"/>
        <v>201912</v>
      </c>
      <c r="AC442" s="199">
        <f t="shared" si="45"/>
        <v>0</v>
      </c>
      <c r="AD442" s="200" t="str">
        <f t="shared" si="51"/>
        <v>201912</v>
      </c>
      <c r="AE442" s="199" t="str">
        <f t="shared" si="47"/>
        <v>201912</v>
      </c>
      <c r="AF442" s="199">
        <f t="shared" si="46"/>
        <v>0</v>
      </c>
      <c r="AG442" s="199">
        <f t="shared" si="50"/>
        <v>0</v>
      </c>
      <c r="AH442" s="199">
        <f t="shared" si="48"/>
        <v>0</v>
      </c>
      <c r="AI442" s="201"/>
      <c r="AJ442" s="201"/>
      <c r="AK442" s="201"/>
      <c r="AL442" s="201"/>
      <c r="AM442" s="201"/>
      <c r="AN442" s="201"/>
      <c r="AO442" s="201" t="s">
        <v>50</v>
      </c>
      <c r="AP442" s="201" t="s">
        <v>1</v>
      </c>
    </row>
    <row r="443" spans="1:42">
      <c r="A443" s="193" t="s">
        <v>174</v>
      </c>
      <c r="B443" s="193" t="s">
        <v>50</v>
      </c>
      <c r="C443" s="193" t="s">
        <v>205</v>
      </c>
      <c r="D443" s="193" t="s">
        <v>794</v>
      </c>
      <c r="E443" s="193" t="s">
        <v>795</v>
      </c>
      <c r="F443" s="193"/>
      <c r="G443" s="193" t="s">
        <v>178</v>
      </c>
      <c r="H443" s="194">
        <v>43826.000011574077</v>
      </c>
      <c r="I443" s="194"/>
      <c r="J443" s="194">
        <v>43826.000011574077</v>
      </c>
      <c r="K443" s="194">
        <v>43826.000011574077</v>
      </c>
      <c r="L443" s="194">
        <v>43829.456805555557</v>
      </c>
      <c r="M443" s="193" t="s">
        <v>187</v>
      </c>
      <c r="N443" s="193" t="s">
        <v>751</v>
      </c>
      <c r="O443" s="195">
        <v>12</v>
      </c>
      <c r="P443" s="195"/>
      <c r="Q443" s="196"/>
      <c r="R443" s="193" t="s">
        <v>796</v>
      </c>
      <c r="S443" s="193"/>
      <c r="T443" s="193" t="s">
        <v>800</v>
      </c>
      <c r="U443" s="193" t="s">
        <v>195</v>
      </c>
      <c r="V443" s="193"/>
      <c r="W443" s="193"/>
      <c r="X443" s="193"/>
      <c r="Y443" s="194"/>
      <c r="Z443" s="194"/>
      <c r="AA443" s="197"/>
      <c r="AB443" s="198" t="str">
        <f t="shared" si="49"/>
        <v>201912</v>
      </c>
      <c r="AC443" s="199">
        <f t="shared" si="45"/>
        <v>0</v>
      </c>
      <c r="AD443" s="200" t="str">
        <f t="shared" si="51"/>
        <v>201912</v>
      </c>
      <c r="AE443" s="199" t="str">
        <f t="shared" si="47"/>
        <v>201912</v>
      </c>
      <c r="AF443" s="199">
        <f t="shared" si="46"/>
        <v>0</v>
      </c>
      <c r="AG443" s="199">
        <f t="shared" si="50"/>
        <v>0</v>
      </c>
      <c r="AH443" s="199">
        <f t="shared" si="48"/>
        <v>0</v>
      </c>
      <c r="AI443" s="201"/>
      <c r="AJ443" s="201"/>
      <c r="AK443" s="201"/>
      <c r="AL443" s="201"/>
      <c r="AM443" s="201"/>
      <c r="AN443" s="201"/>
      <c r="AO443" s="201" t="s">
        <v>50</v>
      </c>
      <c r="AP443" s="201" t="s">
        <v>1</v>
      </c>
    </row>
    <row r="444" spans="1:42">
      <c r="A444" s="193" t="s">
        <v>174</v>
      </c>
      <c r="B444" s="193" t="s">
        <v>50</v>
      </c>
      <c r="C444" s="193" t="s">
        <v>205</v>
      </c>
      <c r="D444" s="193" t="s">
        <v>794</v>
      </c>
      <c r="E444" s="193" t="s">
        <v>795</v>
      </c>
      <c r="F444" s="193"/>
      <c r="G444" s="193" t="s">
        <v>178</v>
      </c>
      <c r="H444" s="194">
        <v>43826.000011574077</v>
      </c>
      <c r="I444" s="194"/>
      <c r="J444" s="194">
        <v>43826.000011574077</v>
      </c>
      <c r="K444" s="194">
        <v>43826.000011574077</v>
      </c>
      <c r="L444" s="194">
        <v>43829.477789351848</v>
      </c>
      <c r="M444" s="193" t="s">
        <v>187</v>
      </c>
      <c r="N444" s="193" t="s">
        <v>751</v>
      </c>
      <c r="O444" s="195">
        <v>12</v>
      </c>
      <c r="P444" s="195"/>
      <c r="Q444" s="196"/>
      <c r="R444" s="193" t="s">
        <v>796</v>
      </c>
      <c r="S444" s="193"/>
      <c r="T444" s="193" t="s">
        <v>801</v>
      </c>
      <c r="U444" s="193" t="s">
        <v>195</v>
      </c>
      <c r="V444" s="193"/>
      <c r="W444" s="193"/>
      <c r="X444" s="193"/>
      <c r="Y444" s="194"/>
      <c r="Z444" s="194"/>
      <c r="AA444" s="197"/>
      <c r="AB444" s="198" t="str">
        <f t="shared" si="49"/>
        <v>201912</v>
      </c>
      <c r="AC444" s="199">
        <f t="shared" si="45"/>
        <v>0</v>
      </c>
      <c r="AD444" s="200" t="str">
        <f t="shared" si="51"/>
        <v>201912</v>
      </c>
      <c r="AE444" s="199" t="str">
        <f t="shared" si="47"/>
        <v>201912</v>
      </c>
      <c r="AF444" s="199">
        <f t="shared" si="46"/>
        <v>0</v>
      </c>
      <c r="AG444" s="199">
        <f t="shared" si="50"/>
        <v>0</v>
      </c>
      <c r="AH444" s="199">
        <f t="shared" si="48"/>
        <v>0</v>
      </c>
      <c r="AI444" s="201"/>
      <c r="AJ444" s="201"/>
      <c r="AK444" s="201"/>
      <c r="AL444" s="201"/>
      <c r="AM444" s="201"/>
      <c r="AN444" s="201"/>
      <c r="AO444" s="201" t="s">
        <v>50</v>
      </c>
      <c r="AP444" s="201" t="s">
        <v>1</v>
      </c>
    </row>
    <row r="445" spans="1:42">
      <c r="A445" s="193" t="s">
        <v>174</v>
      </c>
      <c r="B445" s="193" t="s">
        <v>50</v>
      </c>
      <c r="C445" s="193" t="s">
        <v>205</v>
      </c>
      <c r="D445" s="193" t="s">
        <v>794</v>
      </c>
      <c r="E445" s="193" t="s">
        <v>795</v>
      </c>
      <c r="F445" s="193"/>
      <c r="G445" s="193" t="s">
        <v>178</v>
      </c>
      <c r="H445" s="194">
        <v>43826.000011574077</v>
      </c>
      <c r="I445" s="194"/>
      <c r="J445" s="194">
        <v>43826.000011574077</v>
      </c>
      <c r="K445" s="194">
        <v>43826.000011574077</v>
      </c>
      <c r="L445" s="194">
        <v>43829.477766203701</v>
      </c>
      <c r="M445" s="193" t="s">
        <v>187</v>
      </c>
      <c r="N445" s="193" t="s">
        <v>751</v>
      </c>
      <c r="O445" s="195">
        <v>12</v>
      </c>
      <c r="P445" s="195"/>
      <c r="Q445" s="196"/>
      <c r="R445" s="193" t="s">
        <v>796</v>
      </c>
      <c r="S445" s="193"/>
      <c r="T445" s="193" t="s">
        <v>802</v>
      </c>
      <c r="U445" s="193" t="s">
        <v>195</v>
      </c>
      <c r="V445" s="193"/>
      <c r="W445" s="193"/>
      <c r="X445" s="193"/>
      <c r="Y445" s="194"/>
      <c r="Z445" s="194"/>
      <c r="AA445" s="197"/>
      <c r="AB445" s="198" t="str">
        <f t="shared" si="49"/>
        <v>201912</v>
      </c>
      <c r="AC445" s="199">
        <f t="shared" si="45"/>
        <v>0</v>
      </c>
      <c r="AD445" s="200" t="str">
        <f t="shared" si="51"/>
        <v>201912</v>
      </c>
      <c r="AE445" s="199" t="str">
        <f t="shared" si="47"/>
        <v>201912</v>
      </c>
      <c r="AF445" s="199">
        <f t="shared" si="46"/>
        <v>0</v>
      </c>
      <c r="AG445" s="199">
        <f t="shared" si="50"/>
        <v>0</v>
      </c>
      <c r="AH445" s="199">
        <f t="shared" si="48"/>
        <v>0</v>
      </c>
      <c r="AI445" s="201"/>
      <c r="AJ445" s="201"/>
      <c r="AK445" s="201"/>
      <c r="AL445" s="201"/>
      <c r="AM445" s="201"/>
      <c r="AN445" s="201"/>
      <c r="AO445" s="201" t="s">
        <v>50</v>
      </c>
      <c r="AP445" s="201" t="s">
        <v>1</v>
      </c>
    </row>
    <row r="446" spans="1:42">
      <c r="A446" s="193" t="s">
        <v>174</v>
      </c>
      <c r="B446" s="193" t="s">
        <v>50</v>
      </c>
      <c r="C446" s="193" t="s">
        <v>205</v>
      </c>
      <c r="D446" s="193" t="s">
        <v>794</v>
      </c>
      <c r="E446" s="193" t="s">
        <v>795</v>
      </c>
      <c r="F446" s="193"/>
      <c r="G446" s="193" t="s">
        <v>178</v>
      </c>
      <c r="H446" s="194">
        <v>43826.000011574077</v>
      </c>
      <c r="I446" s="194"/>
      <c r="J446" s="194">
        <v>43826.000011574077</v>
      </c>
      <c r="K446" s="194">
        <v>43826.000011574077</v>
      </c>
      <c r="L446" s="194">
        <v>43829.477777777778</v>
      </c>
      <c r="M446" s="193" t="s">
        <v>187</v>
      </c>
      <c r="N446" s="193" t="s">
        <v>751</v>
      </c>
      <c r="O446" s="195">
        <v>12</v>
      </c>
      <c r="P446" s="195"/>
      <c r="Q446" s="196"/>
      <c r="R446" s="193" t="s">
        <v>796</v>
      </c>
      <c r="S446" s="193"/>
      <c r="T446" s="193" t="s">
        <v>803</v>
      </c>
      <c r="U446" s="193" t="s">
        <v>195</v>
      </c>
      <c r="V446" s="193"/>
      <c r="W446" s="193"/>
      <c r="X446" s="193"/>
      <c r="Y446" s="194"/>
      <c r="Z446" s="194"/>
      <c r="AA446" s="197"/>
      <c r="AB446" s="198" t="str">
        <f t="shared" si="49"/>
        <v>201912</v>
      </c>
      <c r="AC446" s="199">
        <f t="shared" si="45"/>
        <v>0</v>
      </c>
      <c r="AD446" s="200" t="str">
        <f t="shared" si="51"/>
        <v>201912</v>
      </c>
      <c r="AE446" s="199" t="str">
        <f t="shared" si="47"/>
        <v>201912</v>
      </c>
      <c r="AF446" s="199">
        <f t="shared" si="46"/>
        <v>0</v>
      </c>
      <c r="AG446" s="199">
        <f t="shared" si="50"/>
        <v>0</v>
      </c>
      <c r="AH446" s="199">
        <f t="shared" si="48"/>
        <v>0</v>
      </c>
      <c r="AI446" s="201"/>
      <c r="AJ446" s="201"/>
      <c r="AK446" s="201"/>
      <c r="AL446" s="201"/>
      <c r="AM446" s="201"/>
      <c r="AN446" s="201"/>
      <c r="AO446" s="201" t="s">
        <v>50</v>
      </c>
      <c r="AP446" s="201" t="s">
        <v>1</v>
      </c>
    </row>
    <row r="447" spans="1:42">
      <c r="A447" s="193" t="s">
        <v>174</v>
      </c>
      <c r="B447" s="193" t="s">
        <v>50</v>
      </c>
      <c r="C447" s="193" t="s">
        <v>205</v>
      </c>
      <c r="D447" s="193" t="s">
        <v>794</v>
      </c>
      <c r="E447" s="193" t="s">
        <v>795</v>
      </c>
      <c r="F447" s="193"/>
      <c r="G447" s="193" t="s">
        <v>178</v>
      </c>
      <c r="H447" s="194">
        <v>43826.000011574077</v>
      </c>
      <c r="I447" s="194"/>
      <c r="J447" s="194">
        <v>43826.000011574077</v>
      </c>
      <c r="K447" s="194">
        <v>43826.000011574077</v>
      </c>
      <c r="L447" s="194">
        <v>43829.477754629632</v>
      </c>
      <c r="M447" s="193" t="s">
        <v>187</v>
      </c>
      <c r="N447" s="193" t="s">
        <v>751</v>
      </c>
      <c r="O447" s="195">
        <v>12</v>
      </c>
      <c r="P447" s="195"/>
      <c r="Q447" s="196"/>
      <c r="R447" s="193" t="s">
        <v>796</v>
      </c>
      <c r="S447" s="193"/>
      <c r="T447" s="193" t="s">
        <v>804</v>
      </c>
      <c r="U447" s="193" t="s">
        <v>195</v>
      </c>
      <c r="V447" s="193"/>
      <c r="W447" s="193"/>
      <c r="X447" s="193"/>
      <c r="Y447" s="194"/>
      <c r="Z447" s="194"/>
      <c r="AA447" s="197"/>
      <c r="AB447" s="198" t="str">
        <f t="shared" si="49"/>
        <v>201912</v>
      </c>
      <c r="AC447" s="199">
        <f t="shared" si="45"/>
        <v>0</v>
      </c>
      <c r="AD447" s="200" t="str">
        <f t="shared" si="51"/>
        <v>201912</v>
      </c>
      <c r="AE447" s="199" t="str">
        <f t="shared" si="47"/>
        <v>201912</v>
      </c>
      <c r="AF447" s="199">
        <f t="shared" si="46"/>
        <v>0</v>
      </c>
      <c r="AG447" s="199">
        <f t="shared" si="50"/>
        <v>0</v>
      </c>
      <c r="AH447" s="199">
        <f t="shared" si="48"/>
        <v>0</v>
      </c>
      <c r="AI447" s="201"/>
      <c r="AJ447" s="201"/>
      <c r="AK447" s="201"/>
      <c r="AL447" s="201"/>
      <c r="AM447" s="201"/>
      <c r="AN447" s="201"/>
      <c r="AO447" s="201" t="s">
        <v>50</v>
      </c>
      <c r="AP447" s="201" t="s">
        <v>1</v>
      </c>
    </row>
    <row r="448" spans="1:42">
      <c r="A448" s="193" t="s">
        <v>174</v>
      </c>
      <c r="B448" s="193" t="s">
        <v>50</v>
      </c>
      <c r="C448" s="193" t="s">
        <v>205</v>
      </c>
      <c r="D448" s="193" t="s">
        <v>794</v>
      </c>
      <c r="E448" s="193" t="s">
        <v>795</v>
      </c>
      <c r="F448" s="193"/>
      <c r="G448" s="193" t="s">
        <v>178</v>
      </c>
      <c r="H448" s="194">
        <v>43826.000011574077</v>
      </c>
      <c r="I448" s="194"/>
      <c r="J448" s="194">
        <v>43826.000011574077</v>
      </c>
      <c r="K448" s="194">
        <v>43826.000011574077</v>
      </c>
      <c r="L448" s="194">
        <v>43829.498703703714</v>
      </c>
      <c r="M448" s="193" t="s">
        <v>187</v>
      </c>
      <c r="N448" s="193" t="s">
        <v>751</v>
      </c>
      <c r="O448" s="195">
        <v>12</v>
      </c>
      <c r="P448" s="195"/>
      <c r="Q448" s="196"/>
      <c r="R448" s="193" t="s">
        <v>796</v>
      </c>
      <c r="S448" s="193"/>
      <c r="T448" s="193" t="s">
        <v>805</v>
      </c>
      <c r="U448" s="193" t="s">
        <v>195</v>
      </c>
      <c r="V448" s="193"/>
      <c r="W448" s="193"/>
      <c r="X448" s="193"/>
      <c r="Y448" s="194"/>
      <c r="Z448" s="194"/>
      <c r="AA448" s="197"/>
      <c r="AB448" s="198" t="str">
        <f t="shared" si="49"/>
        <v>201912</v>
      </c>
      <c r="AC448" s="199">
        <f t="shared" si="45"/>
        <v>0</v>
      </c>
      <c r="AD448" s="200" t="str">
        <f t="shared" si="51"/>
        <v>201912</v>
      </c>
      <c r="AE448" s="199" t="str">
        <f t="shared" si="47"/>
        <v>201912</v>
      </c>
      <c r="AF448" s="199">
        <f t="shared" si="46"/>
        <v>0</v>
      </c>
      <c r="AG448" s="199">
        <f t="shared" si="50"/>
        <v>0</v>
      </c>
      <c r="AH448" s="199">
        <f t="shared" si="48"/>
        <v>0</v>
      </c>
      <c r="AI448" s="201"/>
      <c r="AJ448" s="201"/>
      <c r="AK448" s="201"/>
      <c r="AL448" s="201"/>
      <c r="AM448" s="201"/>
      <c r="AN448" s="201"/>
      <c r="AO448" s="201" t="s">
        <v>50</v>
      </c>
      <c r="AP448" s="201" t="s">
        <v>1</v>
      </c>
    </row>
    <row r="449" spans="1:42">
      <c r="A449" s="193" t="s">
        <v>174</v>
      </c>
      <c r="B449" s="193" t="s">
        <v>50</v>
      </c>
      <c r="C449" s="193" t="s">
        <v>205</v>
      </c>
      <c r="D449" s="193" t="s">
        <v>794</v>
      </c>
      <c r="E449" s="193" t="s">
        <v>795</v>
      </c>
      <c r="F449" s="193"/>
      <c r="G449" s="193" t="s">
        <v>178</v>
      </c>
      <c r="H449" s="194">
        <v>43826.000011574077</v>
      </c>
      <c r="I449" s="194"/>
      <c r="J449" s="194">
        <v>43826.000011574077</v>
      </c>
      <c r="K449" s="194">
        <v>43826.000011574077</v>
      </c>
      <c r="L449" s="194">
        <v>43829.498472222222</v>
      </c>
      <c r="M449" s="193" t="s">
        <v>187</v>
      </c>
      <c r="N449" s="193" t="s">
        <v>751</v>
      </c>
      <c r="O449" s="195">
        <v>12</v>
      </c>
      <c r="P449" s="195"/>
      <c r="Q449" s="196"/>
      <c r="R449" s="193" t="s">
        <v>796</v>
      </c>
      <c r="S449" s="193"/>
      <c r="T449" s="193" t="s">
        <v>806</v>
      </c>
      <c r="U449" s="193" t="s">
        <v>195</v>
      </c>
      <c r="V449" s="193"/>
      <c r="W449" s="193"/>
      <c r="X449" s="193"/>
      <c r="Y449" s="194"/>
      <c r="Z449" s="194"/>
      <c r="AA449" s="197"/>
      <c r="AB449" s="198" t="str">
        <f t="shared" si="49"/>
        <v>201912</v>
      </c>
      <c r="AC449" s="199">
        <f t="shared" si="45"/>
        <v>0</v>
      </c>
      <c r="AD449" s="200" t="str">
        <f t="shared" si="51"/>
        <v>201912</v>
      </c>
      <c r="AE449" s="199" t="str">
        <f t="shared" si="47"/>
        <v>201912</v>
      </c>
      <c r="AF449" s="199">
        <f t="shared" si="46"/>
        <v>0</v>
      </c>
      <c r="AG449" s="199">
        <f t="shared" si="50"/>
        <v>0</v>
      </c>
      <c r="AH449" s="199">
        <f t="shared" si="48"/>
        <v>0</v>
      </c>
      <c r="AI449" s="201"/>
      <c r="AJ449" s="201"/>
      <c r="AK449" s="201"/>
      <c r="AL449" s="201"/>
      <c r="AM449" s="201"/>
      <c r="AN449" s="201"/>
      <c r="AO449" s="201" t="s">
        <v>50</v>
      </c>
      <c r="AP449" s="201" t="s">
        <v>1</v>
      </c>
    </row>
    <row r="450" spans="1:42">
      <c r="A450" s="193" t="s">
        <v>174</v>
      </c>
      <c r="B450" s="193" t="s">
        <v>50</v>
      </c>
      <c r="C450" s="193" t="s">
        <v>205</v>
      </c>
      <c r="D450" s="193" t="s">
        <v>794</v>
      </c>
      <c r="E450" s="193" t="s">
        <v>795</v>
      </c>
      <c r="F450" s="193"/>
      <c r="G450" s="193" t="s">
        <v>178</v>
      </c>
      <c r="H450" s="194">
        <v>43826.000011574077</v>
      </c>
      <c r="I450" s="194"/>
      <c r="J450" s="194">
        <v>43826.000011574077</v>
      </c>
      <c r="K450" s="194">
        <v>43826.000011574077</v>
      </c>
      <c r="L450" s="194">
        <v>43829.498599537037</v>
      </c>
      <c r="M450" s="193" t="s">
        <v>187</v>
      </c>
      <c r="N450" s="193" t="s">
        <v>751</v>
      </c>
      <c r="O450" s="195">
        <v>12</v>
      </c>
      <c r="P450" s="195"/>
      <c r="Q450" s="196"/>
      <c r="R450" s="193" t="s">
        <v>796</v>
      </c>
      <c r="S450" s="193"/>
      <c r="T450" s="193" t="s">
        <v>807</v>
      </c>
      <c r="U450" s="193" t="s">
        <v>195</v>
      </c>
      <c r="V450" s="193"/>
      <c r="W450" s="193"/>
      <c r="X450" s="193"/>
      <c r="Y450" s="194"/>
      <c r="Z450" s="194"/>
      <c r="AA450" s="197"/>
      <c r="AB450" s="198" t="str">
        <f t="shared" si="49"/>
        <v>201912</v>
      </c>
      <c r="AC450" s="199">
        <f t="shared" ref="AC450:AC513" si="52">IFERROR(IF(IF(AND(K450&lt;1,L450&gt;0),CONCATENATE(YEAR(L450),MONTH(L450)),CONCATENATE(YEAR(I450),MONTH(I450)))="19001",0,IF(AND(K450&lt;1,L450&gt;0),CONCATENATE(YEAR(L450),MONTH(L450)),CONCATENATE(YEAR(I450),MONTH(I450)))),0)</f>
        <v>0</v>
      </c>
      <c r="AD450" s="200" t="str">
        <f t="shared" si="51"/>
        <v>201912</v>
      </c>
      <c r="AE450" s="199" t="str">
        <f t="shared" si="47"/>
        <v>201912</v>
      </c>
      <c r="AF450" s="199">
        <f t="shared" ref="AF450:AF513" si="53">+IFERROR(IF(Z450&gt;0,CONCATENATE(YEAR(Z450),MONTH(Z450)),0),0)</f>
        <v>0</v>
      </c>
      <c r="AG450" s="199">
        <f t="shared" si="50"/>
        <v>0</v>
      </c>
      <c r="AH450" s="199">
        <f t="shared" si="48"/>
        <v>0</v>
      </c>
      <c r="AI450" s="201"/>
      <c r="AJ450" s="201"/>
      <c r="AK450" s="201"/>
      <c r="AL450" s="201"/>
      <c r="AM450" s="201"/>
      <c r="AN450" s="201"/>
      <c r="AO450" s="201" t="s">
        <v>50</v>
      </c>
      <c r="AP450" s="201" t="s">
        <v>1</v>
      </c>
    </row>
    <row r="451" spans="1:42">
      <c r="A451" s="193" t="s">
        <v>174</v>
      </c>
      <c r="B451" s="193" t="s">
        <v>50</v>
      </c>
      <c r="C451" s="193" t="s">
        <v>205</v>
      </c>
      <c r="D451" s="193" t="s">
        <v>794</v>
      </c>
      <c r="E451" s="193" t="s">
        <v>795</v>
      </c>
      <c r="F451" s="193"/>
      <c r="G451" s="193" t="s">
        <v>178</v>
      </c>
      <c r="H451" s="194">
        <v>43826.000011574077</v>
      </c>
      <c r="I451" s="194"/>
      <c r="J451" s="194">
        <v>43826.000011574077</v>
      </c>
      <c r="K451" s="194">
        <v>43826.000011574077</v>
      </c>
      <c r="L451" s="194">
        <v>43829.502060185187</v>
      </c>
      <c r="M451" s="193" t="s">
        <v>187</v>
      </c>
      <c r="N451" s="193" t="s">
        <v>751</v>
      </c>
      <c r="O451" s="195">
        <v>12</v>
      </c>
      <c r="P451" s="195"/>
      <c r="Q451" s="196"/>
      <c r="R451" s="193" t="s">
        <v>796</v>
      </c>
      <c r="S451" s="193"/>
      <c r="T451" s="193" t="s">
        <v>808</v>
      </c>
      <c r="U451" s="193" t="s">
        <v>195</v>
      </c>
      <c r="V451" s="193"/>
      <c r="W451" s="193"/>
      <c r="X451" s="193"/>
      <c r="Y451" s="194"/>
      <c r="Z451" s="194"/>
      <c r="AA451" s="197"/>
      <c r="AB451" s="198" t="str">
        <f t="shared" si="49"/>
        <v>201912</v>
      </c>
      <c r="AC451" s="199">
        <f t="shared" si="52"/>
        <v>0</v>
      </c>
      <c r="AD451" s="200" t="str">
        <f t="shared" si="51"/>
        <v>201912</v>
      </c>
      <c r="AE451" s="199" t="str">
        <f t="shared" ref="AE451:AE514" si="54">+IFERROR(IF(A451="4-MIGRADO",0,IF(OR(K451=0,ISTEXT(K451),CONCATENATE(YEAR(L451),MONTH(L451))="19001"),0,CONCATENATE(YEAR(L451),MONTH(L451)))),0)</f>
        <v>201912</v>
      </c>
      <c r="AF451" s="199">
        <f t="shared" si="53"/>
        <v>0</v>
      </c>
      <c r="AG451" s="199">
        <f t="shared" si="50"/>
        <v>0</v>
      </c>
      <c r="AH451" s="199">
        <f t="shared" ref="AH451:AH514" si="55">+IF(AND(A451&lt;&gt;"4-MIGRADO",V451="1"),CONCATENATE(YEAR(H451),MONTH(H451)),0)</f>
        <v>0</v>
      </c>
      <c r="AI451" s="201"/>
      <c r="AJ451" s="201"/>
      <c r="AK451" s="201"/>
      <c r="AL451" s="201"/>
      <c r="AM451" s="201"/>
      <c r="AN451" s="201"/>
      <c r="AO451" s="201" t="s">
        <v>50</v>
      </c>
      <c r="AP451" s="201" t="s">
        <v>1</v>
      </c>
    </row>
    <row r="452" spans="1:42">
      <c r="A452" s="193" t="s">
        <v>174</v>
      </c>
      <c r="B452" s="193" t="s">
        <v>50</v>
      </c>
      <c r="C452" s="193" t="s">
        <v>205</v>
      </c>
      <c r="D452" s="193" t="s">
        <v>794</v>
      </c>
      <c r="E452" s="193" t="s">
        <v>795</v>
      </c>
      <c r="F452" s="193"/>
      <c r="G452" s="193" t="s">
        <v>178</v>
      </c>
      <c r="H452" s="194">
        <v>43826.000011574077</v>
      </c>
      <c r="I452" s="194"/>
      <c r="J452" s="194">
        <v>43826.000011574077</v>
      </c>
      <c r="K452" s="194">
        <v>43826.000011574077</v>
      </c>
      <c r="L452" s="194">
        <v>43829.536805555559</v>
      </c>
      <c r="M452" s="193" t="s">
        <v>187</v>
      </c>
      <c r="N452" s="193" t="s">
        <v>751</v>
      </c>
      <c r="O452" s="195">
        <v>12</v>
      </c>
      <c r="P452" s="195"/>
      <c r="Q452" s="196"/>
      <c r="R452" s="193" t="s">
        <v>796</v>
      </c>
      <c r="S452" s="193"/>
      <c r="T452" s="193" t="s">
        <v>809</v>
      </c>
      <c r="U452" s="193" t="s">
        <v>195</v>
      </c>
      <c r="V452" s="193"/>
      <c r="W452" s="193"/>
      <c r="X452" s="193"/>
      <c r="Y452" s="194"/>
      <c r="Z452" s="194"/>
      <c r="AA452" s="197"/>
      <c r="AB452" s="198" t="str">
        <f t="shared" si="49"/>
        <v>201912</v>
      </c>
      <c r="AC452" s="199">
        <f t="shared" si="52"/>
        <v>0</v>
      </c>
      <c r="AD452" s="200" t="str">
        <f t="shared" si="51"/>
        <v>201912</v>
      </c>
      <c r="AE452" s="199" t="str">
        <f t="shared" si="54"/>
        <v>201912</v>
      </c>
      <c r="AF452" s="199">
        <f t="shared" si="53"/>
        <v>0</v>
      </c>
      <c r="AG452" s="199">
        <f t="shared" si="50"/>
        <v>0</v>
      </c>
      <c r="AH452" s="199">
        <f t="shared" si="55"/>
        <v>0</v>
      </c>
      <c r="AI452" s="201"/>
      <c r="AJ452" s="201"/>
      <c r="AK452" s="201"/>
      <c r="AL452" s="201"/>
      <c r="AM452" s="201"/>
      <c r="AN452" s="201"/>
      <c r="AO452" s="201" t="s">
        <v>50</v>
      </c>
      <c r="AP452" s="201" t="s">
        <v>1</v>
      </c>
    </row>
    <row r="453" spans="1:42">
      <c r="A453" s="193" t="s">
        <v>174</v>
      </c>
      <c r="B453" s="193" t="s">
        <v>50</v>
      </c>
      <c r="C453" s="193" t="s">
        <v>205</v>
      </c>
      <c r="D453" s="193" t="s">
        <v>794</v>
      </c>
      <c r="E453" s="193" t="s">
        <v>795</v>
      </c>
      <c r="F453" s="193"/>
      <c r="G453" s="193" t="s">
        <v>178</v>
      </c>
      <c r="H453" s="194">
        <v>43826.000011574077</v>
      </c>
      <c r="I453" s="194"/>
      <c r="J453" s="194">
        <v>43826.000011574077</v>
      </c>
      <c r="K453" s="194">
        <v>43826.000011574077</v>
      </c>
      <c r="L453" s="194">
        <v>43829.536898148152</v>
      </c>
      <c r="M453" s="193" t="s">
        <v>187</v>
      </c>
      <c r="N453" s="193" t="s">
        <v>751</v>
      </c>
      <c r="O453" s="195">
        <v>12</v>
      </c>
      <c r="P453" s="195"/>
      <c r="Q453" s="196"/>
      <c r="R453" s="193" t="s">
        <v>796</v>
      </c>
      <c r="S453" s="193"/>
      <c r="T453" s="193" t="s">
        <v>810</v>
      </c>
      <c r="U453" s="193" t="s">
        <v>195</v>
      </c>
      <c r="V453" s="193"/>
      <c r="W453" s="193"/>
      <c r="X453" s="193"/>
      <c r="Y453" s="194"/>
      <c r="Z453" s="194"/>
      <c r="AA453" s="197"/>
      <c r="AB453" s="198" t="str">
        <f t="shared" si="49"/>
        <v>201912</v>
      </c>
      <c r="AC453" s="199">
        <f t="shared" si="52"/>
        <v>0</v>
      </c>
      <c r="AD453" s="200" t="str">
        <f t="shared" si="51"/>
        <v>201912</v>
      </c>
      <c r="AE453" s="199" t="str">
        <f t="shared" si="54"/>
        <v>201912</v>
      </c>
      <c r="AF453" s="199">
        <f t="shared" si="53"/>
        <v>0</v>
      </c>
      <c r="AG453" s="199">
        <f t="shared" si="50"/>
        <v>0</v>
      </c>
      <c r="AH453" s="199">
        <f t="shared" si="55"/>
        <v>0</v>
      </c>
      <c r="AI453" s="201"/>
      <c r="AJ453" s="201"/>
      <c r="AK453" s="201"/>
      <c r="AL453" s="201"/>
      <c r="AM453" s="201"/>
      <c r="AN453" s="201"/>
      <c r="AO453" s="201" t="s">
        <v>50</v>
      </c>
      <c r="AP453" s="201" t="s">
        <v>1</v>
      </c>
    </row>
    <row r="454" spans="1:42">
      <c r="A454" s="193" t="s">
        <v>174</v>
      </c>
      <c r="B454" s="193" t="s">
        <v>50</v>
      </c>
      <c r="C454" s="193" t="s">
        <v>205</v>
      </c>
      <c r="D454" s="193" t="s">
        <v>794</v>
      </c>
      <c r="E454" s="193" t="s">
        <v>795</v>
      </c>
      <c r="F454" s="193"/>
      <c r="G454" s="193" t="s">
        <v>178</v>
      </c>
      <c r="H454" s="194">
        <v>43826.000011574077</v>
      </c>
      <c r="I454" s="194"/>
      <c r="J454" s="194">
        <v>43826.000011574077</v>
      </c>
      <c r="K454" s="194">
        <v>43826.000011574077</v>
      </c>
      <c r="L454" s="194">
        <v>43829.536678240736</v>
      </c>
      <c r="M454" s="193" t="s">
        <v>187</v>
      </c>
      <c r="N454" s="193" t="s">
        <v>751</v>
      </c>
      <c r="O454" s="195">
        <v>12</v>
      </c>
      <c r="P454" s="195"/>
      <c r="Q454" s="196"/>
      <c r="R454" s="193" t="s">
        <v>796</v>
      </c>
      <c r="S454" s="193"/>
      <c r="T454" s="193" t="s">
        <v>811</v>
      </c>
      <c r="U454" s="193" t="s">
        <v>195</v>
      </c>
      <c r="V454" s="193"/>
      <c r="W454" s="193"/>
      <c r="X454" s="193"/>
      <c r="Y454" s="194"/>
      <c r="Z454" s="194"/>
      <c r="AA454" s="197"/>
      <c r="AB454" s="198" t="str">
        <f t="shared" si="49"/>
        <v>201912</v>
      </c>
      <c r="AC454" s="199">
        <f t="shared" si="52"/>
        <v>0</v>
      </c>
      <c r="AD454" s="200" t="str">
        <f t="shared" si="51"/>
        <v>201912</v>
      </c>
      <c r="AE454" s="199" t="str">
        <f t="shared" si="54"/>
        <v>201912</v>
      </c>
      <c r="AF454" s="199">
        <f t="shared" si="53"/>
        <v>0</v>
      </c>
      <c r="AG454" s="199">
        <f t="shared" si="50"/>
        <v>0</v>
      </c>
      <c r="AH454" s="199">
        <f t="shared" si="55"/>
        <v>0</v>
      </c>
      <c r="AI454" s="201"/>
      <c r="AJ454" s="201"/>
      <c r="AK454" s="201"/>
      <c r="AL454" s="201"/>
      <c r="AM454" s="201"/>
      <c r="AN454" s="201"/>
      <c r="AO454" s="201" t="s">
        <v>50</v>
      </c>
      <c r="AP454" s="201" t="s">
        <v>1</v>
      </c>
    </row>
    <row r="455" spans="1:42">
      <c r="A455" s="193" t="s">
        <v>174</v>
      </c>
      <c r="B455" s="193" t="s">
        <v>50</v>
      </c>
      <c r="C455" s="193" t="s">
        <v>205</v>
      </c>
      <c r="D455" s="193" t="s">
        <v>794</v>
      </c>
      <c r="E455" s="193" t="s">
        <v>795</v>
      </c>
      <c r="F455" s="193"/>
      <c r="G455" s="193" t="s">
        <v>178</v>
      </c>
      <c r="H455" s="194">
        <v>43826.000011574077</v>
      </c>
      <c r="I455" s="194"/>
      <c r="J455" s="194">
        <v>43826.000011574077</v>
      </c>
      <c r="K455" s="194">
        <v>43826.000011574077</v>
      </c>
      <c r="L455" s="194">
        <v>43829.536782407413</v>
      </c>
      <c r="M455" s="193" t="s">
        <v>187</v>
      </c>
      <c r="N455" s="193" t="s">
        <v>751</v>
      </c>
      <c r="O455" s="195">
        <v>12</v>
      </c>
      <c r="P455" s="195"/>
      <c r="Q455" s="196"/>
      <c r="R455" s="193" t="s">
        <v>796</v>
      </c>
      <c r="S455" s="193"/>
      <c r="T455" s="193" t="s">
        <v>812</v>
      </c>
      <c r="U455" s="193" t="s">
        <v>195</v>
      </c>
      <c r="V455" s="193"/>
      <c r="W455" s="193"/>
      <c r="X455" s="193"/>
      <c r="Y455" s="194"/>
      <c r="Z455" s="194"/>
      <c r="AA455" s="197"/>
      <c r="AB455" s="198" t="str">
        <f t="shared" si="49"/>
        <v>201912</v>
      </c>
      <c r="AC455" s="199">
        <f t="shared" si="52"/>
        <v>0</v>
      </c>
      <c r="AD455" s="200" t="str">
        <f t="shared" si="51"/>
        <v>201912</v>
      </c>
      <c r="AE455" s="199" t="str">
        <f t="shared" si="54"/>
        <v>201912</v>
      </c>
      <c r="AF455" s="199">
        <f t="shared" si="53"/>
        <v>0</v>
      </c>
      <c r="AG455" s="199">
        <f t="shared" si="50"/>
        <v>0</v>
      </c>
      <c r="AH455" s="199">
        <f t="shared" si="55"/>
        <v>0</v>
      </c>
      <c r="AI455" s="201"/>
      <c r="AJ455" s="201"/>
      <c r="AK455" s="201"/>
      <c r="AL455" s="201"/>
      <c r="AM455" s="201"/>
      <c r="AN455" s="201"/>
      <c r="AO455" s="201" t="s">
        <v>50</v>
      </c>
      <c r="AP455" s="201" t="s">
        <v>1</v>
      </c>
    </row>
    <row r="456" spans="1:42">
      <c r="A456" s="193" t="s">
        <v>174</v>
      </c>
      <c r="B456" s="193" t="s">
        <v>50</v>
      </c>
      <c r="C456" s="193" t="s">
        <v>205</v>
      </c>
      <c r="D456" s="193" t="s">
        <v>794</v>
      </c>
      <c r="E456" s="193" t="s">
        <v>795</v>
      </c>
      <c r="F456" s="193"/>
      <c r="G456" s="193" t="s">
        <v>178</v>
      </c>
      <c r="H456" s="194">
        <v>43826.000011574077</v>
      </c>
      <c r="I456" s="194"/>
      <c r="J456" s="194">
        <v>43826.000011574077</v>
      </c>
      <c r="K456" s="194">
        <v>43826.000011574077</v>
      </c>
      <c r="L456" s="194">
        <v>43829.540277777778</v>
      </c>
      <c r="M456" s="193" t="s">
        <v>187</v>
      </c>
      <c r="N456" s="193" t="s">
        <v>751</v>
      </c>
      <c r="O456" s="195">
        <v>12</v>
      </c>
      <c r="P456" s="195"/>
      <c r="Q456" s="196"/>
      <c r="R456" s="193" t="s">
        <v>796</v>
      </c>
      <c r="S456" s="193"/>
      <c r="T456" s="193" t="s">
        <v>813</v>
      </c>
      <c r="U456" s="193" t="s">
        <v>195</v>
      </c>
      <c r="V456" s="193"/>
      <c r="W456" s="193"/>
      <c r="X456" s="193"/>
      <c r="Y456" s="194"/>
      <c r="Z456" s="194"/>
      <c r="AA456" s="197"/>
      <c r="AB456" s="198" t="str">
        <f t="shared" si="49"/>
        <v>201912</v>
      </c>
      <c r="AC456" s="199">
        <f t="shared" si="52"/>
        <v>0</v>
      </c>
      <c r="AD456" s="200" t="str">
        <f t="shared" si="51"/>
        <v>201912</v>
      </c>
      <c r="AE456" s="199" t="str">
        <f t="shared" si="54"/>
        <v>201912</v>
      </c>
      <c r="AF456" s="199">
        <f t="shared" si="53"/>
        <v>0</v>
      </c>
      <c r="AG456" s="199">
        <f t="shared" si="50"/>
        <v>0</v>
      </c>
      <c r="AH456" s="199">
        <f t="shared" si="55"/>
        <v>0</v>
      </c>
      <c r="AI456" s="201"/>
      <c r="AJ456" s="201"/>
      <c r="AK456" s="201"/>
      <c r="AL456" s="201"/>
      <c r="AM456" s="201"/>
      <c r="AN456" s="201"/>
      <c r="AO456" s="201" t="s">
        <v>50</v>
      </c>
      <c r="AP456" s="201" t="s">
        <v>1</v>
      </c>
    </row>
    <row r="457" spans="1:42">
      <c r="A457" s="193" t="s">
        <v>174</v>
      </c>
      <c r="B457" s="193" t="s">
        <v>50</v>
      </c>
      <c r="C457" s="193" t="s">
        <v>205</v>
      </c>
      <c r="D457" s="193" t="s">
        <v>794</v>
      </c>
      <c r="E457" s="193" t="s">
        <v>795</v>
      </c>
      <c r="F457" s="193"/>
      <c r="G457" s="193" t="s">
        <v>178</v>
      </c>
      <c r="H457" s="194">
        <v>43826.000011574077</v>
      </c>
      <c r="I457" s="194"/>
      <c r="J457" s="194">
        <v>43826.000011574077</v>
      </c>
      <c r="K457" s="194">
        <v>43826.000011574077</v>
      </c>
      <c r="L457" s="194">
        <v>43829.540289351848</v>
      </c>
      <c r="M457" s="193" t="s">
        <v>187</v>
      </c>
      <c r="N457" s="193" t="s">
        <v>751</v>
      </c>
      <c r="O457" s="195">
        <v>12</v>
      </c>
      <c r="P457" s="195"/>
      <c r="Q457" s="196"/>
      <c r="R457" s="193" t="s">
        <v>796</v>
      </c>
      <c r="S457" s="193"/>
      <c r="T457" s="193" t="s">
        <v>814</v>
      </c>
      <c r="U457" s="193" t="s">
        <v>195</v>
      </c>
      <c r="V457" s="193"/>
      <c r="W457" s="193"/>
      <c r="X457" s="193"/>
      <c r="Y457" s="194"/>
      <c r="Z457" s="194"/>
      <c r="AA457" s="197"/>
      <c r="AB457" s="198" t="str">
        <f t="shared" si="49"/>
        <v>201912</v>
      </c>
      <c r="AC457" s="199">
        <f t="shared" si="52"/>
        <v>0</v>
      </c>
      <c r="AD457" s="200" t="str">
        <f t="shared" si="51"/>
        <v>201912</v>
      </c>
      <c r="AE457" s="199" t="str">
        <f t="shared" si="54"/>
        <v>201912</v>
      </c>
      <c r="AF457" s="199">
        <f t="shared" si="53"/>
        <v>0</v>
      </c>
      <c r="AG457" s="199">
        <f t="shared" si="50"/>
        <v>0</v>
      </c>
      <c r="AH457" s="199">
        <f t="shared" si="55"/>
        <v>0</v>
      </c>
      <c r="AI457" s="201"/>
      <c r="AJ457" s="201"/>
      <c r="AK457" s="201"/>
      <c r="AL457" s="201"/>
      <c r="AM457" s="201"/>
      <c r="AN457" s="201"/>
      <c r="AO457" s="201" t="s">
        <v>50</v>
      </c>
      <c r="AP457" s="201" t="s">
        <v>1</v>
      </c>
    </row>
    <row r="458" spans="1:42">
      <c r="A458" s="193" t="s">
        <v>174</v>
      </c>
      <c r="B458" s="193" t="s">
        <v>50</v>
      </c>
      <c r="C458" s="193" t="s">
        <v>205</v>
      </c>
      <c r="D458" s="193" t="s">
        <v>794</v>
      </c>
      <c r="E458" s="193" t="s">
        <v>795</v>
      </c>
      <c r="F458" s="193"/>
      <c r="G458" s="193" t="s">
        <v>178</v>
      </c>
      <c r="H458" s="194">
        <v>43826.000011574077</v>
      </c>
      <c r="I458" s="194"/>
      <c r="J458" s="194">
        <v>43826.000011574077</v>
      </c>
      <c r="K458" s="194">
        <v>43826.000011574077</v>
      </c>
      <c r="L458" s="194">
        <v>43829.540266203701</v>
      </c>
      <c r="M458" s="193" t="s">
        <v>187</v>
      </c>
      <c r="N458" s="193" t="s">
        <v>751</v>
      </c>
      <c r="O458" s="195">
        <v>12</v>
      </c>
      <c r="P458" s="195"/>
      <c r="Q458" s="196"/>
      <c r="R458" s="193" t="s">
        <v>796</v>
      </c>
      <c r="S458" s="193"/>
      <c r="T458" s="193" t="s">
        <v>815</v>
      </c>
      <c r="U458" s="193" t="s">
        <v>195</v>
      </c>
      <c r="V458" s="193"/>
      <c r="W458" s="193"/>
      <c r="X458" s="193"/>
      <c r="Y458" s="194"/>
      <c r="Z458" s="194"/>
      <c r="AA458" s="197"/>
      <c r="AB458" s="198" t="str">
        <f t="shared" si="49"/>
        <v>201912</v>
      </c>
      <c r="AC458" s="199">
        <f t="shared" si="52"/>
        <v>0</v>
      </c>
      <c r="AD458" s="200" t="str">
        <f t="shared" si="51"/>
        <v>201912</v>
      </c>
      <c r="AE458" s="199" t="str">
        <f t="shared" si="54"/>
        <v>201912</v>
      </c>
      <c r="AF458" s="199">
        <f t="shared" si="53"/>
        <v>0</v>
      </c>
      <c r="AG458" s="199">
        <f t="shared" si="50"/>
        <v>0</v>
      </c>
      <c r="AH458" s="199">
        <f t="shared" si="55"/>
        <v>0</v>
      </c>
      <c r="AI458" s="201"/>
      <c r="AJ458" s="201"/>
      <c r="AK458" s="201"/>
      <c r="AL458" s="201"/>
      <c r="AM458" s="201"/>
      <c r="AN458" s="201"/>
      <c r="AO458" s="201" t="s">
        <v>50</v>
      </c>
      <c r="AP458" s="201" t="s">
        <v>1</v>
      </c>
    </row>
    <row r="459" spans="1:42">
      <c r="A459" s="193" t="s">
        <v>174</v>
      </c>
      <c r="B459" s="193" t="s">
        <v>50</v>
      </c>
      <c r="C459" s="193" t="s">
        <v>205</v>
      </c>
      <c r="D459" s="193" t="s">
        <v>794</v>
      </c>
      <c r="E459" s="193" t="s">
        <v>795</v>
      </c>
      <c r="F459" s="193"/>
      <c r="G459" s="193" t="s">
        <v>178</v>
      </c>
      <c r="H459" s="194">
        <v>43826.000011574077</v>
      </c>
      <c r="I459" s="194"/>
      <c r="J459" s="194">
        <v>43826.000011574077</v>
      </c>
      <c r="K459" s="194">
        <v>43826.000011574077</v>
      </c>
      <c r="L459" s="194">
        <v>43829.540162037039</v>
      </c>
      <c r="M459" s="193" t="s">
        <v>187</v>
      </c>
      <c r="N459" s="193" t="s">
        <v>751</v>
      </c>
      <c r="O459" s="195">
        <v>12</v>
      </c>
      <c r="P459" s="195"/>
      <c r="Q459" s="196"/>
      <c r="R459" s="193" t="s">
        <v>796</v>
      </c>
      <c r="S459" s="193"/>
      <c r="T459" s="193" t="s">
        <v>816</v>
      </c>
      <c r="U459" s="193" t="s">
        <v>195</v>
      </c>
      <c r="V459" s="193"/>
      <c r="W459" s="193"/>
      <c r="X459" s="193"/>
      <c r="Y459" s="194"/>
      <c r="Z459" s="194"/>
      <c r="AA459" s="197"/>
      <c r="AB459" s="198" t="str">
        <f t="shared" si="49"/>
        <v>201912</v>
      </c>
      <c r="AC459" s="199">
        <f t="shared" si="52"/>
        <v>0</v>
      </c>
      <c r="AD459" s="200" t="str">
        <f t="shared" si="51"/>
        <v>201912</v>
      </c>
      <c r="AE459" s="199" t="str">
        <f t="shared" si="54"/>
        <v>201912</v>
      </c>
      <c r="AF459" s="199">
        <f t="shared" si="53"/>
        <v>0</v>
      </c>
      <c r="AG459" s="199">
        <f t="shared" si="50"/>
        <v>0</v>
      </c>
      <c r="AH459" s="199">
        <f t="shared" si="55"/>
        <v>0</v>
      </c>
      <c r="AI459" s="201"/>
      <c r="AJ459" s="201"/>
      <c r="AK459" s="201"/>
      <c r="AL459" s="201"/>
      <c r="AM459" s="201"/>
      <c r="AN459" s="201"/>
      <c r="AO459" s="201" t="s">
        <v>50</v>
      </c>
      <c r="AP459" s="201" t="s">
        <v>1</v>
      </c>
    </row>
    <row r="460" spans="1:42">
      <c r="A460" s="193" t="s">
        <v>174</v>
      </c>
      <c r="B460" s="193" t="s">
        <v>50</v>
      </c>
      <c r="C460" s="193" t="s">
        <v>205</v>
      </c>
      <c r="D460" s="193" t="s">
        <v>794</v>
      </c>
      <c r="E460" s="193" t="s">
        <v>795</v>
      </c>
      <c r="F460" s="193"/>
      <c r="G460" s="193" t="s">
        <v>178</v>
      </c>
      <c r="H460" s="194">
        <v>43826.000011574077</v>
      </c>
      <c r="I460" s="194"/>
      <c r="J460" s="194">
        <v>43826.000011574077</v>
      </c>
      <c r="K460" s="194">
        <v>43826.000011574077</v>
      </c>
      <c r="L460" s="194">
        <v>43829.543611111112</v>
      </c>
      <c r="M460" s="193" t="s">
        <v>187</v>
      </c>
      <c r="N460" s="193" t="s">
        <v>751</v>
      </c>
      <c r="O460" s="195">
        <v>12</v>
      </c>
      <c r="P460" s="195"/>
      <c r="Q460" s="196"/>
      <c r="R460" s="193" t="s">
        <v>796</v>
      </c>
      <c r="S460" s="193"/>
      <c r="T460" s="193" t="s">
        <v>817</v>
      </c>
      <c r="U460" s="193" t="s">
        <v>195</v>
      </c>
      <c r="V460" s="193"/>
      <c r="W460" s="193"/>
      <c r="X460" s="193"/>
      <c r="Y460" s="194"/>
      <c r="Z460" s="194"/>
      <c r="AA460" s="197"/>
      <c r="AB460" s="198" t="str">
        <f t="shared" si="49"/>
        <v>201912</v>
      </c>
      <c r="AC460" s="199">
        <f t="shared" si="52"/>
        <v>0</v>
      </c>
      <c r="AD460" s="200" t="str">
        <f t="shared" si="51"/>
        <v>201912</v>
      </c>
      <c r="AE460" s="199" t="str">
        <f t="shared" si="54"/>
        <v>201912</v>
      </c>
      <c r="AF460" s="199">
        <f t="shared" si="53"/>
        <v>0</v>
      </c>
      <c r="AG460" s="199">
        <f t="shared" si="50"/>
        <v>0</v>
      </c>
      <c r="AH460" s="199">
        <f t="shared" si="55"/>
        <v>0</v>
      </c>
      <c r="AI460" s="201"/>
      <c r="AJ460" s="201"/>
      <c r="AK460" s="201"/>
      <c r="AL460" s="201"/>
      <c r="AM460" s="201"/>
      <c r="AN460" s="201"/>
      <c r="AO460" s="201" t="s">
        <v>50</v>
      </c>
      <c r="AP460" s="201" t="s">
        <v>1</v>
      </c>
    </row>
    <row r="461" spans="1:42">
      <c r="A461" s="193" t="s">
        <v>174</v>
      </c>
      <c r="B461" s="193" t="s">
        <v>50</v>
      </c>
      <c r="C461" s="193" t="s">
        <v>205</v>
      </c>
      <c r="D461" s="193" t="s">
        <v>794</v>
      </c>
      <c r="E461" s="193" t="s">
        <v>795</v>
      </c>
      <c r="F461" s="193"/>
      <c r="G461" s="193" t="s">
        <v>178</v>
      </c>
      <c r="H461" s="194">
        <v>43826.000011574077</v>
      </c>
      <c r="I461" s="194"/>
      <c r="J461" s="194">
        <v>43826.000011574077</v>
      </c>
      <c r="K461" s="194">
        <v>43826.000011574077</v>
      </c>
      <c r="L461" s="194">
        <v>43829.543749999997</v>
      </c>
      <c r="M461" s="193" t="s">
        <v>187</v>
      </c>
      <c r="N461" s="193" t="s">
        <v>751</v>
      </c>
      <c r="O461" s="195">
        <v>12</v>
      </c>
      <c r="P461" s="195"/>
      <c r="Q461" s="196"/>
      <c r="R461" s="193" t="s">
        <v>796</v>
      </c>
      <c r="S461" s="193"/>
      <c r="T461" s="193" t="s">
        <v>818</v>
      </c>
      <c r="U461" s="193" t="s">
        <v>195</v>
      </c>
      <c r="V461" s="193"/>
      <c r="W461" s="193"/>
      <c r="X461" s="193"/>
      <c r="Y461" s="194"/>
      <c r="Z461" s="194"/>
      <c r="AA461" s="197"/>
      <c r="AB461" s="198" t="str">
        <f t="shared" ref="AB461:AB524" si="56">+IFERROR(IF(AND(V461="1",LEN(W461)&gt;2),0,CONCATENATE(YEAR(H461),MONTH(H461))),0)</f>
        <v>201912</v>
      </c>
      <c r="AC461" s="199">
        <f t="shared" si="52"/>
        <v>0</v>
      </c>
      <c r="AD461" s="200" t="str">
        <f t="shared" si="51"/>
        <v>201912</v>
      </c>
      <c r="AE461" s="199" t="str">
        <f t="shared" si="54"/>
        <v>201912</v>
      </c>
      <c r="AF461" s="199">
        <f t="shared" si="53"/>
        <v>0</v>
      </c>
      <c r="AG461" s="199">
        <f t="shared" ref="AG461:AG524" si="57">+IF(A461&lt;&gt;"4-MIGRADO",0,IFERROR(IF(IF(K461&lt;1,0,CONCATENATE(YEAR(L461),MONTH(L461)))="19001",0,IF(K461&lt;1,0,CONCATENATE(YEAR(L461),MONTH(L461)))),0))</f>
        <v>0</v>
      </c>
      <c r="AH461" s="199">
        <f t="shared" si="55"/>
        <v>0</v>
      </c>
      <c r="AI461" s="201"/>
      <c r="AJ461" s="201"/>
      <c r="AK461" s="201"/>
      <c r="AL461" s="201"/>
      <c r="AM461" s="201"/>
      <c r="AN461" s="201"/>
      <c r="AO461" s="201" t="s">
        <v>50</v>
      </c>
      <c r="AP461" s="201" t="s">
        <v>1</v>
      </c>
    </row>
    <row r="462" spans="1:42">
      <c r="A462" s="193" t="s">
        <v>174</v>
      </c>
      <c r="B462" s="193" t="s">
        <v>50</v>
      </c>
      <c r="C462" s="193" t="s">
        <v>205</v>
      </c>
      <c r="D462" s="193" t="s">
        <v>794</v>
      </c>
      <c r="E462" s="193" t="s">
        <v>795</v>
      </c>
      <c r="F462" s="193"/>
      <c r="G462" s="193" t="s">
        <v>178</v>
      </c>
      <c r="H462" s="194">
        <v>43826.000011574077</v>
      </c>
      <c r="I462" s="194"/>
      <c r="J462" s="194">
        <v>43826.000011574077</v>
      </c>
      <c r="K462" s="194">
        <v>43826.000011574077</v>
      </c>
      <c r="L462" s="194">
        <v>43829.543738425928</v>
      </c>
      <c r="M462" s="193" t="s">
        <v>187</v>
      </c>
      <c r="N462" s="193" t="s">
        <v>751</v>
      </c>
      <c r="O462" s="195">
        <v>12</v>
      </c>
      <c r="P462" s="195"/>
      <c r="Q462" s="196"/>
      <c r="R462" s="193" t="s">
        <v>796</v>
      </c>
      <c r="S462" s="193"/>
      <c r="T462" s="193" t="s">
        <v>819</v>
      </c>
      <c r="U462" s="193" t="s">
        <v>195</v>
      </c>
      <c r="V462" s="193"/>
      <c r="W462" s="193"/>
      <c r="X462" s="193"/>
      <c r="Y462" s="194"/>
      <c r="Z462" s="194"/>
      <c r="AA462" s="197"/>
      <c r="AB462" s="198" t="str">
        <f t="shared" si="56"/>
        <v>201912</v>
      </c>
      <c r="AC462" s="199">
        <f t="shared" si="52"/>
        <v>0</v>
      </c>
      <c r="AD462" s="200" t="str">
        <f t="shared" si="51"/>
        <v>201912</v>
      </c>
      <c r="AE462" s="199" t="str">
        <f t="shared" si="54"/>
        <v>201912</v>
      </c>
      <c r="AF462" s="199">
        <f t="shared" si="53"/>
        <v>0</v>
      </c>
      <c r="AG462" s="199">
        <f t="shared" si="57"/>
        <v>0</v>
      </c>
      <c r="AH462" s="199">
        <f t="shared" si="55"/>
        <v>0</v>
      </c>
      <c r="AI462" s="201"/>
      <c r="AJ462" s="201"/>
      <c r="AK462" s="201"/>
      <c r="AL462" s="201"/>
      <c r="AM462" s="201"/>
      <c r="AN462" s="201"/>
      <c r="AO462" s="201" t="s">
        <v>50</v>
      </c>
      <c r="AP462" s="201" t="s">
        <v>1</v>
      </c>
    </row>
    <row r="463" spans="1:42">
      <c r="A463" s="193" t="s">
        <v>174</v>
      </c>
      <c r="B463" s="193" t="s">
        <v>50</v>
      </c>
      <c r="C463" s="193" t="s">
        <v>205</v>
      </c>
      <c r="D463" s="193" t="s">
        <v>794</v>
      </c>
      <c r="E463" s="193" t="s">
        <v>795</v>
      </c>
      <c r="F463" s="193"/>
      <c r="G463" s="193" t="s">
        <v>178</v>
      </c>
      <c r="H463" s="194">
        <v>43826.000011574077</v>
      </c>
      <c r="I463" s="194"/>
      <c r="J463" s="194">
        <v>43826.000011574077</v>
      </c>
      <c r="K463" s="194">
        <v>43826.000011574077</v>
      </c>
      <c r="L463" s="194">
        <v>43829.543761574067</v>
      </c>
      <c r="M463" s="193" t="s">
        <v>187</v>
      </c>
      <c r="N463" s="193" t="s">
        <v>751</v>
      </c>
      <c r="O463" s="195">
        <v>12</v>
      </c>
      <c r="P463" s="195"/>
      <c r="Q463" s="196"/>
      <c r="R463" s="193" t="s">
        <v>796</v>
      </c>
      <c r="S463" s="193"/>
      <c r="T463" s="193" t="s">
        <v>820</v>
      </c>
      <c r="U463" s="193" t="s">
        <v>195</v>
      </c>
      <c r="V463" s="193"/>
      <c r="W463" s="193"/>
      <c r="X463" s="193"/>
      <c r="Y463" s="194"/>
      <c r="Z463" s="194"/>
      <c r="AA463" s="197"/>
      <c r="AB463" s="198" t="str">
        <f t="shared" si="56"/>
        <v>201912</v>
      </c>
      <c r="AC463" s="199">
        <f t="shared" si="52"/>
        <v>0</v>
      </c>
      <c r="AD463" s="200" t="str">
        <f t="shared" si="51"/>
        <v>201912</v>
      </c>
      <c r="AE463" s="199" t="str">
        <f t="shared" si="54"/>
        <v>201912</v>
      </c>
      <c r="AF463" s="199">
        <f t="shared" si="53"/>
        <v>0</v>
      </c>
      <c r="AG463" s="199">
        <f t="shared" si="57"/>
        <v>0</v>
      </c>
      <c r="AH463" s="199">
        <f t="shared" si="55"/>
        <v>0</v>
      </c>
      <c r="AI463" s="201"/>
      <c r="AJ463" s="201"/>
      <c r="AK463" s="201"/>
      <c r="AL463" s="201"/>
      <c r="AM463" s="201"/>
      <c r="AN463" s="201"/>
      <c r="AO463" s="201" t="s">
        <v>50</v>
      </c>
      <c r="AP463" s="201" t="s">
        <v>1</v>
      </c>
    </row>
    <row r="464" spans="1:42">
      <c r="A464" s="193" t="s">
        <v>174</v>
      </c>
      <c r="B464" s="193" t="s">
        <v>50</v>
      </c>
      <c r="C464" s="193" t="s">
        <v>205</v>
      </c>
      <c r="D464" s="193" t="s">
        <v>794</v>
      </c>
      <c r="E464" s="193" t="s">
        <v>795</v>
      </c>
      <c r="F464" s="193"/>
      <c r="G464" s="193" t="s">
        <v>178</v>
      </c>
      <c r="H464" s="194">
        <v>43826.000011574077</v>
      </c>
      <c r="I464" s="194"/>
      <c r="J464" s="194">
        <v>43826.000011574077</v>
      </c>
      <c r="K464" s="194">
        <v>43826.000011574077</v>
      </c>
      <c r="L464" s="194">
        <v>43829.588784722233</v>
      </c>
      <c r="M464" s="193" t="s">
        <v>187</v>
      </c>
      <c r="N464" s="193" t="s">
        <v>751</v>
      </c>
      <c r="O464" s="195">
        <v>12</v>
      </c>
      <c r="P464" s="195"/>
      <c r="Q464" s="196"/>
      <c r="R464" s="193" t="s">
        <v>796</v>
      </c>
      <c r="S464" s="193"/>
      <c r="T464" s="193" t="s">
        <v>821</v>
      </c>
      <c r="U464" s="193" t="s">
        <v>195</v>
      </c>
      <c r="V464" s="193"/>
      <c r="W464" s="193"/>
      <c r="X464" s="193"/>
      <c r="Y464" s="194"/>
      <c r="Z464" s="194"/>
      <c r="AA464" s="197"/>
      <c r="AB464" s="198" t="str">
        <f t="shared" si="56"/>
        <v>201912</v>
      </c>
      <c r="AC464" s="199">
        <f t="shared" si="52"/>
        <v>0</v>
      </c>
      <c r="AD464" s="200" t="str">
        <f t="shared" si="51"/>
        <v>201912</v>
      </c>
      <c r="AE464" s="199" t="str">
        <f t="shared" si="54"/>
        <v>201912</v>
      </c>
      <c r="AF464" s="199">
        <f t="shared" si="53"/>
        <v>0</v>
      </c>
      <c r="AG464" s="199">
        <f t="shared" si="57"/>
        <v>0</v>
      </c>
      <c r="AH464" s="199">
        <f t="shared" si="55"/>
        <v>0</v>
      </c>
      <c r="AI464" s="201"/>
      <c r="AJ464" s="201"/>
      <c r="AK464" s="201"/>
      <c r="AL464" s="201"/>
      <c r="AM464" s="201"/>
      <c r="AN464" s="201"/>
      <c r="AO464" s="201" t="s">
        <v>50</v>
      </c>
      <c r="AP464" s="201" t="s">
        <v>1</v>
      </c>
    </row>
    <row r="465" spans="1:42">
      <c r="A465" s="193" t="s">
        <v>174</v>
      </c>
      <c r="B465" s="193" t="s">
        <v>50</v>
      </c>
      <c r="C465" s="193" t="s">
        <v>205</v>
      </c>
      <c r="D465" s="193" t="s">
        <v>794</v>
      </c>
      <c r="E465" s="193" t="s">
        <v>795</v>
      </c>
      <c r="F465" s="193"/>
      <c r="G465" s="193" t="s">
        <v>178</v>
      </c>
      <c r="H465" s="194">
        <v>43826.000011574077</v>
      </c>
      <c r="I465" s="194"/>
      <c r="J465" s="194">
        <v>43826.000011574077</v>
      </c>
      <c r="K465" s="194">
        <v>43826.000011574077</v>
      </c>
      <c r="L465" s="194">
        <v>43829.588900462957</v>
      </c>
      <c r="M465" s="193" t="s">
        <v>187</v>
      </c>
      <c r="N465" s="193" t="s">
        <v>751</v>
      </c>
      <c r="O465" s="195">
        <v>12</v>
      </c>
      <c r="P465" s="195"/>
      <c r="Q465" s="196"/>
      <c r="R465" s="193" t="s">
        <v>796</v>
      </c>
      <c r="S465" s="193"/>
      <c r="T465" s="193" t="s">
        <v>822</v>
      </c>
      <c r="U465" s="193" t="s">
        <v>195</v>
      </c>
      <c r="V465" s="193"/>
      <c r="W465" s="193"/>
      <c r="X465" s="193"/>
      <c r="Y465" s="194"/>
      <c r="Z465" s="194"/>
      <c r="AA465" s="197"/>
      <c r="AB465" s="198" t="str">
        <f t="shared" si="56"/>
        <v>201912</v>
      </c>
      <c r="AC465" s="199">
        <f t="shared" si="52"/>
        <v>0</v>
      </c>
      <c r="AD465" s="200" t="str">
        <f t="shared" si="51"/>
        <v>201912</v>
      </c>
      <c r="AE465" s="199" t="str">
        <f t="shared" si="54"/>
        <v>201912</v>
      </c>
      <c r="AF465" s="199">
        <f t="shared" si="53"/>
        <v>0</v>
      </c>
      <c r="AG465" s="199">
        <f t="shared" si="57"/>
        <v>0</v>
      </c>
      <c r="AH465" s="199">
        <f t="shared" si="55"/>
        <v>0</v>
      </c>
      <c r="AI465" s="201"/>
      <c r="AJ465" s="201"/>
      <c r="AK465" s="201"/>
      <c r="AL465" s="201"/>
      <c r="AM465" s="201"/>
      <c r="AN465" s="201"/>
      <c r="AO465" s="201" t="s">
        <v>50</v>
      </c>
      <c r="AP465" s="201" t="s">
        <v>1</v>
      </c>
    </row>
    <row r="466" spans="1:42">
      <c r="A466" s="193" t="s">
        <v>174</v>
      </c>
      <c r="B466" s="193" t="s">
        <v>50</v>
      </c>
      <c r="C466" s="193" t="s">
        <v>205</v>
      </c>
      <c r="D466" s="193" t="s">
        <v>794</v>
      </c>
      <c r="E466" s="193" t="s">
        <v>795</v>
      </c>
      <c r="F466" s="193"/>
      <c r="G466" s="193" t="s">
        <v>178</v>
      </c>
      <c r="H466" s="194">
        <v>43826.000011574077</v>
      </c>
      <c r="I466" s="194"/>
      <c r="J466" s="194">
        <v>43826.000011574077</v>
      </c>
      <c r="K466" s="194">
        <v>43826.000011574077</v>
      </c>
      <c r="L466" s="194">
        <v>43829.589004629634</v>
      </c>
      <c r="M466" s="193" t="s">
        <v>187</v>
      </c>
      <c r="N466" s="193" t="s">
        <v>751</v>
      </c>
      <c r="O466" s="195">
        <v>12</v>
      </c>
      <c r="P466" s="195"/>
      <c r="Q466" s="196"/>
      <c r="R466" s="193" t="s">
        <v>796</v>
      </c>
      <c r="S466" s="193"/>
      <c r="T466" s="193" t="s">
        <v>823</v>
      </c>
      <c r="U466" s="193" t="s">
        <v>195</v>
      </c>
      <c r="V466" s="193"/>
      <c r="W466" s="193"/>
      <c r="X466" s="193"/>
      <c r="Y466" s="194"/>
      <c r="Z466" s="194"/>
      <c r="AA466" s="197"/>
      <c r="AB466" s="198" t="str">
        <f t="shared" si="56"/>
        <v>201912</v>
      </c>
      <c r="AC466" s="199">
        <f t="shared" si="52"/>
        <v>0</v>
      </c>
      <c r="AD466" s="200" t="str">
        <f t="shared" si="51"/>
        <v>201912</v>
      </c>
      <c r="AE466" s="199" t="str">
        <f t="shared" si="54"/>
        <v>201912</v>
      </c>
      <c r="AF466" s="199">
        <f t="shared" si="53"/>
        <v>0</v>
      </c>
      <c r="AG466" s="199">
        <f t="shared" si="57"/>
        <v>0</v>
      </c>
      <c r="AH466" s="199">
        <f t="shared" si="55"/>
        <v>0</v>
      </c>
      <c r="AI466" s="201"/>
      <c r="AJ466" s="201"/>
      <c r="AK466" s="201"/>
      <c r="AL466" s="201"/>
      <c r="AM466" s="201"/>
      <c r="AN466" s="201"/>
      <c r="AO466" s="201" t="s">
        <v>50</v>
      </c>
      <c r="AP466" s="201" t="s">
        <v>1</v>
      </c>
    </row>
    <row r="467" spans="1:42">
      <c r="A467" s="193" t="s">
        <v>174</v>
      </c>
      <c r="B467" s="193" t="s">
        <v>50</v>
      </c>
      <c r="C467" s="193" t="s">
        <v>205</v>
      </c>
      <c r="D467" s="193" t="s">
        <v>794</v>
      </c>
      <c r="E467" s="193" t="s">
        <v>795</v>
      </c>
      <c r="F467" s="193"/>
      <c r="G467" s="193" t="s">
        <v>178</v>
      </c>
      <c r="H467" s="194">
        <v>43826.000011574077</v>
      </c>
      <c r="I467" s="194"/>
      <c r="J467" s="194">
        <v>43826.000011574077</v>
      </c>
      <c r="K467" s="194">
        <v>43826.000011574077</v>
      </c>
      <c r="L467" s="194">
        <v>43829.592233796298</v>
      </c>
      <c r="M467" s="193" t="s">
        <v>187</v>
      </c>
      <c r="N467" s="193" t="s">
        <v>751</v>
      </c>
      <c r="O467" s="195">
        <v>12</v>
      </c>
      <c r="P467" s="195"/>
      <c r="Q467" s="196"/>
      <c r="R467" s="193" t="s">
        <v>796</v>
      </c>
      <c r="S467" s="193"/>
      <c r="T467" s="193" t="s">
        <v>824</v>
      </c>
      <c r="U467" s="193" t="s">
        <v>195</v>
      </c>
      <c r="V467" s="193"/>
      <c r="W467" s="193"/>
      <c r="X467" s="193"/>
      <c r="Y467" s="194"/>
      <c r="Z467" s="194"/>
      <c r="AA467" s="197"/>
      <c r="AB467" s="198" t="str">
        <f t="shared" si="56"/>
        <v>201912</v>
      </c>
      <c r="AC467" s="199">
        <f t="shared" si="52"/>
        <v>0</v>
      </c>
      <c r="AD467" s="200" t="str">
        <f t="shared" ref="AD467:AD530" si="58">+IFERROR(IF(OR(AND(V467="1",LEN(W467)&gt;2),CONCATENATE(YEAR(K467),MONTH(K467))="19001"),0,CONCATENATE(YEAR(K467),MONTH(K467))),0)</f>
        <v>201912</v>
      </c>
      <c r="AE467" s="199" t="str">
        <f t="shared" si="54"/>
        <v>201912</v>
      </c>
      <c r="AF467" s="199">
        <f t="shared" si="53"/>
        <v>0</v>
      </c>
      <c r="AG467" s="199">
        <f t="shared" si="57"/>
        <v>0</v>
      </c>
      <c r="AH467" s="199">
        <f t="shared" si="55"/>
        <v>0</v>
      </c>
      <c r="AI467" s="201"/>
      <c r="AJ467" s="201"/>
      <c r="AK467" s="201"/>
      <c r="AL467" s="201"/>
      <c r="AM467" s="201"/>
      <c r="AN467" s="201"/>
      <c r="AO467" s="201" t="s">
        <v>50</v>
      </c>
      <c r="AP467" s="201" t="s">
        <v>1</v>
      </c>
    </row>
    <row r="468" spans="1:42">
      <c r="A468" s="193" t="s">
        <v>174</v>
      </c>
      <c r="B468" s="193" t="s">
        <v>50</v>
      </c>
      <c r="C468" s="193" t="s">
        <v>205</v>
      </c>
      <c r="D468" s="193" t="s">
        <v>794</v>
      </c>
      <c r="E468" s="193" t="s">
        <v>795</v>
      </c>
      <c r="F468" s="193"/>
      <c r="G468" s="193" t="s">
        <v>178</v>
      </c>
      <c r="H468" s="194">
        <v>43826.000011574077</v>
      </c>
      <c r="I468" s="194"/>
      <c r="J468" s="194">
        <v>43826.000011574077</v>
      </c>
      <c r="K468" s="194">
        <v>43826.000011574077</v>
      </c>
      <c r="L468" s="194">
        <v>43829.65824074074</v>
      </c>
      <c r="M468" s="193" t="s">
        <v>187</v>
      </c>
      <c r="N468" s="193" t="s">
        <v>751</v>
      </c>
      <c r="O468" s="195">
        <v>12</v>
      </c>
      <c r="P468" s="195"/>
      <c r="Q468" s="196"/>
      <c r="R468" s="193" t="s">
        <v>796</v>
      </c>
      <c r="S468" s="193"/>
      <c r="T468" s="193" t="s">
        <v>825</v>
      </c>
      <c r="U468" s="193" t="s">
        <v>195</v>
      </c>
      <c r="V468" s="193"/>
      <c r="W468" s="193"/>
      <c r="X468" s="193"/>
      <c r="Y468" s="194"/>
      <c r="Z468" s="194"/>
      <c r="AA468" s="197"/>
      <c r="AB468" s="198" t="str">
        <f t="shared" si="56"/>
        <v>201912</v>
      </c>
      <c r="AC468" s="199">
        <f t="shared" si="52"/>
        <v>0</v>
      </c>
      <c r="AD468" s="200" t="str">
        <f t="shared" si="58"/>
        <v>201912</v>
      </c>
      <c r="AE468" s="199" t="str">
        <f t="shared" si="54"/>
        <v>201912</v>
      </c>
      <c r="AF468" s="199">
        <f t="shared" si="53"/>
        <v>0</v>
      </c>
      <c r="AG468" s="199">
        <f t="shared" si="57"/>
        <v>0</v>
      </c>
      <c r="AH468" s="199">
        <f t="shared" si="55"/>
        <v>0</v>
      </c>
      <c r="AI468" s="201"/>
      <c r="AJ468" s="201"/>
      <c r="AK468" s="201"/>
      <c r="AL468" s="201"/>
      <c r="AM468" s="201"/>
      <c r="AN468" s="201"/>
      <c r="AO468" s="201" t="s">
        <v>50</v>
      </c>
      <c r="AP468" s="201" t="s">
        <v>1</v>
      </c>
    </row>
    <row r="469" spans="1:42">
      <c r="A469" s="193" t="s">
        <v>174</v>
      </c>
      <c r="B469" s="193" t="s">
        <v>50</v>
      </c>
      <c r="C469" s="193" t="s">
        <v>205</v>
      </c>
      <c r="D469" s="193" t="s">
        <v>794</v>
      </c>
      <c r="E469" s="193" t="s">
        <v>795</v>
      </c>
      <c r="F469" s="193"/>
      <c r="G469" s="193" t="s">
        <v>178</v>
      </c>
      <c r="H469" s="194">
        <v>43826.000011574077</v>
      </c>
      <c r="I469" s="194"/>
      <c r="J469" s="194">
        <v>43826.000011574077</v>
      </c>
      <c r="K469" s="194">
        <v>43826.000011574077</v>
      </c>
      <c r="L469" s="194">
        <v>43829.65834490741</v>
      </c>
      <c r="M469" s="193" t="s">
        <v>187</v>
      </c>
      <c r="N469" s="193" t="s">
        <v>751</v>
      </c>
      <c r="O469" s="195">
        <v>12</v>
      </c>
      <c r="P469" s="195"/>
      <c r="Q469" s="196"/>
      <c r="R469" s="193" t="s">
        <v>796</v>
      </c>
      <c r="S469" s="193"/>
      <c r="T469" s="193" t="s">
        <v>826</v>
      </c>
      <c r="U469" s="193" t="s">
        <v>195</v>
      </c>
      <c r="V469" s="193"/>
      <c r="W469" s="193"/>
      <c r="X469" s="193"/>
      <c r="Y469" s="194"/>
      <c r="Z469" s="194"/>
      <c r="AA469" s="197"/>
      <c r="AB469" s="198" t="str">
        <f t="shared" si="56"/>
        <v>201912</v>
      </c>
      <c r="AC469" s="199">
        <f t="shared" si="52"/>
        <v>0</v>
      </c>
      <c r="AD469" s="200" t="str">
        <f t="shared" si="58"/>
        <v>201912</v>
      </c>
      <c r="AE469" s="199" t="str">
        <f t="shared" si="54"/>
        <v>201912</v>
      </c>
      <c r="AF469" s="199">
        <f t="shared" si="53"/>
        <v>0</v>
      </c>
      <c r="AG469" s="199">
        <f t="shared" si="57"/>
        <v>0</v>
      </c>
      <c r="AH469" s="199">
        <f t="shared" si="55"/>
        <v>0</v>
      </c>
      <c r="AI469" s="201"/>
      <c r="AJ469" s="201"/>
      <c r="AK469" s="201"/>
      <c r="AL469" s="201"/>
      <c r="AM469" s="201"/>
      <c r="AN469" s="201"/>
      <c r="AO469" s="201" t="s">
        <v>50</v>
      </c>
      <c r="AP469" s="201" t="s">
        <v>1</v>
      </c>
    </row>
    <row r="470" spans="1:42">
      <c r="A470" s="193" t="s">
        <v>174</v>
      </c>
      <c r="B470" s="193" t="s">
        <v>50</v>
      </c>
      <c r="C470" s="193" t="s">
        <v>205</v>
      </c>
      <c r="D470" s="193" t="s">
        <v>794</v>
      </c>
      <c r="E470" s="193" t="s">
        <v>795</v>
      </c>
      <c r="F470" s="193"/>
      <c r="G470" s="193" t="s">
        <v>178</v>
      </c>
      <c r="H470" s="194">
        <v>43826.000011574077</v>
      </c>
      <c r="I470" s="194"/>
      <c r="J470" s="194">
        <v>43826.000011574077</v>
      </c>
      <c r="K470" s="194">
        <v>43826.000011574077</v>
      </c>
      <c r="L470" s="194">
        <v>43829.658356481479</v>
      </c>
      <c r="M470" s="193" t="s">
        <v>187</v>
      </c>
      <c r="N470" s="193" t="s">
        <v>751</v>
      </c>
      <c r="O470" s="195">
        <v>12</v>
      </c>
      <c r="P470" s="195"/>
      <c r="Q470" s="196"/>
      <c r="R470" s="193" t="s">
        <v>796</v>
      </c>
      <c r="S470" s="193"/>
      <c r="T470" s="193" t="s">
        <v>827</v>
      </c>
      <c r="U470" s="193" t="s">
        <v>195</v>
      </c>
      <c r="V470" s="193"/>
      <c r="W470" s="193"/>
      <c r="X470" s="193"/>
      <c r="Y470" s="194"/>
      <c r="Z470" s="194"/>
      <c r="AA470" s="197"/>
      <c r="AB470" s="198" t="str">
        <f t="shared" si="56"/>
        <v>201912</v>
      </c>
      <c r="AC470" s="199">
        <f t="shared" si="52"/>
        <v>0</v>
      </c>
      <c r="AD470" s="200" t="str">
        <f t="shared" si="58"/>
        <v>201912</v>
      </c>
      <c r="AE470" s="199" t="str">
        <f t="shared" si="54"/>
        <v>201912</v>
      </c>
      <c r="AF470" s="199">
        <f t="shared" si="53"/>
        <v>0</v>
      </c>
      <c r="AG470" s="199">
        <f t="shared" si="57"/>
        <v>0</v>
      </c>
      <c r="AH470" s="199">
        <f t="shared" si="55"/>
        <v>0</v>
      </c>
      <c r="AI470" s="201"/>
      <c r="AJ470" s="201"/>
      <c r="AK470" s="201"/>
      <c r="AL470" s="201"/>
      <c r="AM470" s="201"/>
      <c r="AN470" s="201"/>
      <c r="AO470" s="201" t="s">
        <v>50</v>
      </c>
      <c r="AP470" s="201" t="s">
        <v>1</v>
      </c>
    </row>
    <row r="471" spans="1:42">
      <c r="A471" s="193" t="s">
        <v>174</v>
      </c>
      <c r="B471" s="193" t="s">
        <v>50</v>
      </c>
      <c r="C471" s="193" t="s">
        <v>205</v>
      </c>
      <c r="D471" s="193" t="s">
        <v>794</v>
      </c>
      <c r="E471" s="193" t="s">
        <v>795</v>
      </c>
      <c r="F471" s="193"/>
      <c r="G471" s="193" t="s">
        <v>178</v>
      </c>
      <c r="H471" s="194">
        <v>43826.000011574077</v>
      </c>
      <c r="I471" s="194"/>
      <c r="J471" s="194">
        <v>43826.000011574077</v>
      </c>
      <c r="K471" s="194">
        <v>43826.000011574077</v>
      </c>
      <c r="L471" s="194">
        <v>43829.661817129629</v>
      </c>
      <c r="M471" s="193" t="s">
        <v>187</v>
      </c>
      <c r="N471" s="193" t="s">
        <v>751</v>
      </c>
      <c r="O471" s="195">
        <v>12</v>
      </c>
      <c r="P471" s="195"/>
      <c r="Q471" s="196"/>
      <c r="R471" s="193" t="s">
        <v>796</v>
      </c>
      <c r="S471" s="193"/>
      <c r="T471" s="193" t="s">
        <v>828</v>
      </c>
      <c r="U471" s="193" t="s">
        <v>195</v>
      </c>
      <c r="V471" s="193"/>
      <c r="W471" s="193"/>
      <c r="X471" s="193"/>
      <c r="Y471" s="194"/>
      <c r="Z471" s="194"/>
      <c r="AA471" s="197"/>
      <c r="AB471" s="198" t="str">
        <f t="shared" si="56"/>
        <v>201912</v>
      </c>
      <c r="AC471" s="199">
        <f t="shared" si="52"/>
        <v>0</v>
      </c>
      <c r="AD471" s="200" t="str">
        <f t="shared" si="58"/>
        <v>201912</v>
      </c>
      <c r="AE471" s="199" t="str">
        <f t="shared" si="54"/>
        <v>201912</v>
      </c>
      <c r="AF471" s="199">
        <f t="shared" si="53"/>
        <v>0</v>
      </c>
      <c r="AG471" s="199">
        <f t="shared" si="57"/>
        <v>0</v>
      </c>
      <c r="AH471" s="199">
        <f t="shared" si="55"/>
        <v>0</v>
      </c>
      <c r="AI471" s="201"/>
      <c r="AJ471" s="201"/>
      <c r="AK471" s="201"/>
      <c r="AL471" s="201"/>
      <c r="AM471" s="201"/>
      <c r="AN471" s="201"/>
      <c r="AO471" s="201" t="s">
        <v>50</v>
      </c>
      <c r="AP471" s="201" t="s">
        <v>1</v>
      </c>
    </row>
    <row r="472" spans="1:42">
      <c r="A472" s="193" t="s">
        <v>174</v>
      </c>
      <c r="B472" s="193" t="s">
        <v>50</v>
      </c>
      <c r="C472" s="193" t="s">
        <v>205</v>
      </c>
      <c r="D472" s="193" t="s">
        <v>794</v>
      </c>
      <c r="E472" s="193" t="s">
        <v>795</v>
      </c>
      <c r="F472" s="193"/>
      <c r="G472" s="193" t="s">
        <v>178</v>
      </c>
      <c r="H472" s="194">
        <v>43826.000011574077</v>
      </c>
      <c r="I472" s="194"/>
      <c r="J472" s="194">
        <v>43826.000011574077</v>
      </c>
      <c r="K472" s="194">
        <v>43826.000011574077</v>
      </c>
      <c r="L472" s="194">
        <v>43829.66170138889</v>
      </c>
      <c r="M472" s="193" t="s">
        <v>187</v>
      </c>
      <c r="N472" s="193" t="s">
        <v>751</v>
      </c>
      <c r="O472" s="195">
        <v>12</v>
      </c>
      <c r="P472" s="195"/>
      <c r="Q472" s="196"/>
      <c r="R472" s="193" t="s">
        <v>796</v>
      </c>
      <c r="S472" s="193"/>
      <c r="T472" s="193" t="s">
        <v>829</v>
      </c>
      <c r="U472" s="193" t="s">
        <v>195</v>
      </c>
      <c r="V472" s="193"/>
      <c r="W472" s="193"/>
      <c r="X472" s="193"/>
      <c r="Y472" s="194"/>
      <c r="Z472" s="194"/>
      <c r="AA472" s="197"/>
      <c r="AB472" s="198" t="str">
        <f t="shared" si="56"/>
        <v>201912</v>
      </c>
      <c r="AC472" s="199">
        <f t="shared" si="52"/>
        <v>0</v>
      </c>
      <c r="AD472" s="200" t="str">
        <f t="shared" si="58"/>
        <v>201912</v>
      </c>
      <c r="AE472" s="199" t="str">
        <f t="shared" si="54"/>
        <v>201912</v>
      </c>
      <c r="AF472" s="199">
        <f t="shared" si="53"/>
        <v>0</v>
      </c>
      <c r="AG472" s="199">
        <f t="shared" si="57"/>
        <v>0</v>
      </c>
      <c r="AH472" s="199">
        <f t="shared" si="55"/>
        <v>0</v>
      </c>
      <c r="AI472" s="201"/>
      <c r="AJ472" s="201"/>
      <c r="AK472" s="201"/>
      <c r="AL472" s="201"/>
      <c r="AM472" s="201"/>
      <c r="AN472" s="201"/>
      <c r="AO472" s="201" t="s">
        <v>50</v>
      </c>
      <c r="AP472" s="201" t="s">
        <v>1</v>
      </c>
    </row>
    <row r="473" spans="1:42">
      <c r="A473" s="193" t="s">
        <v>174</v>
      </c>
      <c r="B473" s="193" t="s">
        <v>50</v>
      </c>
      <c r="C473" s="193" t="s">
        <v>205</v>
      </c>
      <c r="D473" s="193" t="s">
        <v>794</v>
      </c>
      <c r="E473" s="193" t="s">
        <v>795</v>
      </c>
      <c r="F473" s="193"/>
      <c r="G473" s="193" t="s">
        <v>178</v>
      </c>
      <c r="H473" s="194">
        <v>43826.000011574077</v>
      </c>
      <c r="I473" s="194"/>
      <c r="J473" s="194">
        <v>43826.000011574077</v>
      </c>
      <c r="K473" s="194">
        <v>43826.000011574077</v>
      </c>
      <c r="L473" s="194">
        <v>43829.661805555559</v>
      </c>
      <c r="M473" s="193" t="s">
        <v>187</v>
      </c>
      <c r="N473" s="193" t="s">
        <v>751</v>
      </c>
      <c r="O473" s="195">
        <v>12</v>
      </c>
      <c r="P473" s="195"/>
      <c r="Q473" s="196"/>
      <c r="R473" s="193" t="s">
        <v>796</v>
      </c>
      <c r="S473" s="193"/>
      <c r="T473" s="193" t="s">
        <v>830</v>
      </c>
      <c r="U473" s="193" t="s">
        <v>195</v>
      </c>
      <c r="V473" s="193"/>
      <c r="W473" s="193"/>
      <c r="X473" s="193"/>
      <c r="Y473" s="194"/>
      <c r="Z473" s="194"/>
      <c r="AA473" s="197"/>
      <c r="AB473" s="198" t="str">
        <f t="shared" si="56"/>
        <v>201912</v>
      </c>
      <c r="AC473" s="199">
        <f t="shared" si="52"/>
        <v>0</v>
      </c>
      <c r="AD473" s="200" t="str">
        <f t="shared" si="58"/>
        <v>201912</v>
      </c>
      <c r="AE473" s="199" t="str">
        <f t="shared" si="54"/>
        <v>201912</v>
      </c>
      <c r="AF473" s="199">
        <f t="shared" si="53"/>
        <v>0</v>
      </c>
      <c r="AG473" s="199">
        <f t="shared" si="57"/>
        <v>0</v>
      </c>
      <c r="AH473" s="199">
        <f t="shared" si="55"/>
        <v>0</v>
      </c>
      <c r="AI473" s="201"/>
      <c r="AJ473" s="201"/>
      <c r="AK473" s="201"/>
      <c r="AL473" s="201"/>
      <c r="AM473" s="201"/>
      <c r="AN473" s="201"/>
      <c r="AO473" s="201" t="s">
        <v>50</v>
      </c>
      <c r="AP473" s="201" t="s">
        <v>1</v>
      </c>
    </row>
    <row r="474" spans="1:42">
      <c r="A474" s="193" t="s">
        <v>174</v>
      </c>
      <c r="B474" s="193" t="s">
        <v>50</v>
      </c>
      <c r="C474" s="193" t="s">
        <v>205</v>
      </c>
      <c r="D474" s="193" t="s">
        <v>794</v>
      </c>
      <c r="E474" s="193" t="s">
        <v>795</v>
      </c>
      <c r="F474" s="193"/>
      <c r="G474" s="193" t="s">
        <v>178</v>
      </c>
      <c r="H474" s="194">
        <v>43826.000011574077</v>
      </c>
      <c r="I474" s="194"/>
      <c r="J474" s="194">
        <v>43826.000011574077</v>
      </c>
      <c r="K474" s="194">
        <v>43826.000011574077</v>
      </c>
      <c r="L474" s="194">
        <v>43829.713912037027</v>
      </c>
      <c r="M474" s="193" t="s">
        <v>187</v>
      </c>
      <c r="N474" s="193" t="s">
        <v>751</v>
      </c>
      <c r="O474" s="195">
        <v>12</v>
      </c>
      <c r="P474" s="195"/>
      <c r="Q474" s="196"/>
      <c r="R474" s="193" t="s">
        <v>796</v>
      </c>
      <c r="S474" s="193"/>
      <c r="T474" s="193" t="s">
        <v>831</v>
      </c>
      <c r="U474" s="193" t="s">
        <v>195</v>
      </c>
      <c r="V474" s="193"/>
      <c r="W474" s="193"/>
      <c r="X474" s="193"/>
      <c r="Y474" s="194"/>
      <c r="Z474" s="194"/>
      <c r="AA474" s="197"/>
      <c r="AB474" s="198" t="str">
        <f t="shared" si="56"/>
        <v>201912</v>
      </c>
      <c r="AC474" s="199">
        <f t="shared" si="52"/>
        <v>0</v>
      </c>
      <c r="AD474" s="200" t="str">
        <f t="shared" si="58"/>
        <v>201912</v>
      </c>
      <c r="AE474" s="199" t="str">
        <f t="shared" si="54"/>
        <v>201912</v>
      </c>
      <c r="AF474" s="199">
        <f t="shared" si="53"/>
        <v>0</v>
      </c>
      <c r="AG474" s="199">
        <f t="shared" si="57"/>
        <v>0</v>
      </c>
      <c r="AH474" s="199">
        <f t="shared" si="55"/>
        <v>0</v>
      </c>
      <c r="AI474" s="201"/>
      <c r="AJ474" s="201"/>
      <c r="AK474" s="201"/>
      <c r="AL474" s="201"/>
      <c r="AM474" s="201"/>
      <c r="AN474" s="201"/>
      <c r="AO474" s="201" t="s">
        <v>50</v>
      </c>
      <c r="AP474" s="201" t="s">
        <v>1</v>
      </c>
    </row>
    <row r="475" spans="1:42">
      <c r="A475" s="193" t="s">
        <v>174</v>
      </c>
      <c r="B475" s="193" t="s">
        <v>50</v>
      </c>
      <c r="C475" s="193" t="s">
        <v>205</v>
      </c>
      <c r="D475" s="193" t="s">
        <v>794</v>
      </c>
      <c r="E475" s="193" t="s">
        <v>795</v>
      </c>
      <c r="F475" s="193"/>
      <c r="G475" s="193" t="s">
        <v>178</v>
      </c>
      <c r="H475" s="194">
        <v>43826.000011574077</v>
      </c>
      <c r="I475" s="194"/>
      <c r="J475" s="194">
        <v>43826.000011574077</v>
      </c>
      <c r="K475" s="194">
        <v>43826.000011574077</v>
      </c>
      <c r="L475" s="194">
        <v>43829.713900462957</v>
      </c>
      <c r="M475" s="193" t="s">
        <v>187</v>
      </c>
      <c r="N475" s="193" t="s">
        <v>751</v>
      </c>
      <c r="O475" s="195">
        <v>12</v>
      </c>
      <c r="P475" s="195"/>
      <c r="Q475" s="196"/>
      <c r="R475" s="193" t="s">
        <v>796</v>
      </c>
      <c r="S475" s="193"/>
      <c r="T475" s="193" t="s">
        <v>832</v>
      </c>
      <c r="U475" s="193" t="s">
        <v>195</v>
      </c>
      <c r="V475" s="193"/>
      <c r="W475" s="193"/>
      <c r="X475" s="193"/>
      <c r="Y475" s="194"/>
      <c r="Z475" s="194"/>
      <c r="AA475" s="197"/>
      <c r="AB475" s="198" t="str">
        <f t="shared" si="56"/>
        <v>201912</v>
      </c>
      <c r="AC475" s="199">
        <f t="shared" si="52"/>
        <v>0</v>
      </c>
      <c r="AD475" s="200" t="str">
        <f t="shared" si="58"/>
        <v>201912</v>
      </c>
      <c r="AE475" s="199" t="str">
        <f t="shared" si="54"/>
        <v>201912</v>
      </c>
      <c r="AF475" s="199">
        <f t="shared" si="53"/>
        <v>0</v>
      </c>
      <c r="AG475" s="199">
        <f t="shared" si="57"/>
        <v>0</v>
      </c>
      <c r="AH475" s="199">
        <f t="shared" si="55"/>
        <v>0</v>
      </c>
      <c r="AI475" s="201"/>
      <c r="AJ475" s="201"/>
      <c r="AK475" s="201"/>
      <c r="AL475" s="201"/>
      <c r="AM475" s="201"/>
      <c r="AN475" s="201"/>
      <c r="AO475" s="201" t="s">
        <v>50</v>
      </c>
      <c r="AP475" s="201" t="s">
        <v>1</v>
      </c>
    </row>
    <row r="476" spans="1:42">
      <c r="A476" s="193" t="s">
        <v>174</v>
      </c>
      <c r="B476" s="193" t="s">
        <v>50</v>
      </c>
      <c r="C476" s="193" t="s">
        <v>205</v>
      </c>
      <c r="D476" s="193" t="s">
        <v>794</v>
      </c>
      <c r="E476" s="193" t="s">
        <v>795</v>
      </c>
      <c r="F476" s="193"/>
      <c r="G476" s="193" t="s">
        <v>178</v>
      </c>
      <c r="H476" s="194">
        <v>43826.000011574077</v>
      </c>
      <c r="I476" s="194"/>
      <c r="J476" s="194">
        <v>43826.000011574077</v>
      </c>
      <c r="K476" s="194">
        <v>43826.000011574077</v>
      </c>
      <c r="L476" s="194">
        <v>43829.713807870372</v>
      </c>
      <c r="M476" s="193" t="s">
        <v>187</v>
      </c>
      <c r="N476" s="193" t="s">
        <v>751</v>
      </c>
      <c r="O476" s="195">
        <v>12</v>
      </c>
      <c r="P476" s="195"/>
      <c r="Q476" s="196"/>
      <c r="R476" s="193" t="s">
        <v>796</v>
      </c>
      <c r="S476" s="193"/>
      <c r="T476" s="193" t="s">
        <v>833</v>
      </c>
      <c r="U476" s="193" t="s">
        <v>195</v>
      </c>
      <c r="V476" s="193"/>
      <c r="W476" s="193"/>
      <c r="X476" s="193"/>
      <c r="Y476" s="194"/>
      <c r="Z476" s="194"/>
      <c r="AA476" s="197"/>
      <c r="AB476" s="198" t="str">
        <f t="shared" si="56"/>
        <v>201912</v>
      </c>
      <c r="AC476" s="199">
        <f t="shared" si="52"/>
        <v>0</v>
      </c>
      <c r="AD476" s="200" t="str">
        <f t="shared" si="58"/>
        <v>201912</v>
      </c>
      <c r="AE476" s="199" t="str">
        <f t="shared" si="54"/>
        <v>201912</v>
      </c>
      <c r="AF476" s="199">
        <f t="shared" si="53"/>
        <v>0</v>
      </c>
      <c r="AG476" s="199">
        <f t="shared" si="57"/>
        <v>0</v>
      </c>
      <c r="AH476" s="199">
        <f t="shared" si="55"/>
        <v>0</v>
      </c>
      <c r="AI476" s="201"/>
      <c r="AJ476" s="201"/>
      <c r="AK476" s="201"/>
      <c r="AL476" s="201"/>
      <c r="AM476" s="201"/>
      <c r="AN476" s="201"/>
      <c r="AO476" s="201" t="s">
        <v>50</v>
      </c>
      <c r="AP476" s="201" t="s">
        <v>1</v>
      </c>
    </row>
    <row r="477" spans="1:42">
      <c r="A477" s="193" t="s">
        <v>174</v>
      </c>
      <c r="B477" s="193" t="s">
        <v>50</v>
      </c>
      <c r="C477" s="193" t="s">
        <v>205</v>
      </c>
      <c r="D477" s="193" t="s">
        <v>794</v>
      </c>
      <c r="E477" s="193" t="s">
        <v>795</v>
      </c>
      <c r="F477" s="193"/>
      <c r="G477" s="193" t="s">
        <v>178</v>
      </c>
      <c r="H477" s="194">
        <v>43826.000011574077</v>
      </c>
      <c r="I477" s="194"/>
      <c r="J477" s="194">
        <v>43826.000011574077</v>
      </c>
      <c r="K477" s="194">
        <v>43826.000011574077</v>
      </c>
      <c r="L477" s="194">
        <v>43829.474293981482</v>
      </c>
      <c r="M477" s="193" t="s">
        <v>187</v>
      </c>
      <c r="N477" s="193" t="s">
        <v>751</v>
      </c>
      <c r="O477" s="195">
        <v>12</v>
      </c>
      <c r="P477" s="195"/>
      <c r="Q477" s="196"/>
      <c r="R477" s="193" t="s">
        <v>796</v>
      </c>
      <c r="S477" s="193"/>
      <c r="T477" s="193" t="s">
        <v>834</v>
      </c>
      <c r="U477" s="193" t="s">
        <v>195</v>
      </c>
      <c r="V477" s="193"/>
      <c r="W477" s="193"/>
      <c r="X477" s="193"/>
      <c r="Y477" s="194"/>
      <c r="Z477" s="194"/>
      <c r="AA477" s="197"/>
      <c r="AB477" s="198" t="str">
        <f t="shared" si="56"/>
        <v>201912</v>
      </c>
      <c r="AC477" s="199">
        <f t="shared" si="52"/>
        <v>0</v>
      </c>
      <c r="AD477" s="200" t="str">
        <f t="shared" si="58"/>
        <v>201912</v>
      </c>
      <c r="AE477" s="199" t="str">
        <f t="shared" si="54"/>
        <v>201912</v>
      </c>
      <c r="AF477" s="199">
        <f t="shared" si="53"/>
        <v>0</v>
      </c>
      <c r="AG477" s="199">
        <f t="shared" si="57"/>
        <v>0</v>
      </c>
      <c r="AH477" s="199">
        <f t="shared" si="55"/>
        <v>0</v>
      </c>
      <c r="AI477" s="201"/>
      <c r="AJ477" s="201"/>
      <c r="AK477" s="201"/>
      <c r="AL477" s="201"/>
      <c r="AM477" s="201"/>
      <c r="AN477" s="201"/>
      <c r="AO477" s="201" t="s">
        <v>50</v>
      </c>
      <c r="AP477" s="201" t="s">
        <v>1</v>
      </c>
    </row>
    <row r="478" spans="1:42">
      <c r="A478" s="193" t="s">
        <v>174</v>
      </c>
      <c r="B478" s="193" t="s">
        <v>50</v>
      </c>
      <c r="C478" s="193" t="s">
        <v>205</v>
      </c>
      <c r="D478" s="193" t="s">
        <v>794</v>
      </c>
      <c r="E478" s="193" t="s">
        <v>795</v>
      </c>
      <c r="F478" s="193"/>
      <c r="G478" s="193" t="s">
        <v>178</v>
      </c>
      <c r="H478" s="194">
        <v>43826.000011574077</v>
      </c>
      <c r="I478" s="194"/>
      <c r="J478" s="194">
        <v>43826.000011574077</v>
      </c>
      <c r="K478" s="194">
        <v>43826.000011574077</v>
      </c>
      <c r="L478" s="194">
        <v>43829.713784722233</v>
      </c>
      <c r="M478" s="193" t="s">
        <v>187</v>
      </c>
      <c r="N478" s="193" t="s">
        <v>751</v>
      </c>
      <c r="O478" s="195">
        <v>12</v>
      </c>
      <c r="P478" s="195"/>
      <c r="Q478" s="196"/>
      <c r="R478" s="193" t="s">
        <v>796</v>
      </c>
      <c r="S478" s="193"/>
      <c r="T478" s="193" t="s">
        <v>835</v>
      </c>
      <c r="U478" s="193" t="s">
        <v>195</v>
      </c>
      <c r="V478" s="193"/>
      <c r="W478" s="193"/>
      <c r="X478" s="193"/>
      <c r="Y478" s="194"/>
      <c r="Z478" s="194"/>
      <c r="AA478" s="197"/>
      <c r="AB478" s="198" t="str">
        <f t="shared" si="56"/>
        <v>201912</v>
      </c>
      <c r="AC478" s="199">
        <f t="shared" si="52"/>
        <v>0</v>
      </c>
      <c r="AD478" s="200" t="str">
        <f t="shared" si="58"/>
        <v>201912</v>
      </c>
      <c r="AE478" s="199" t="str">
        <f t="shared" si="54"/>
        <v>201912</v>
      </c>
      <c r="AF478" s="199">
        <f t="shared" si="53"/>
        <v>0</v>
      </c>
      <c r="AG478" s="199">
        <f t="shared" si="57"/>
        <v>0</v>
      </c>
      <c r="AH478" s="199">
        <f t="shared" si="55"/>
        <v>0</v>
      </c>
      <c r="AI478" s="201"/>
      <c r="AJ478" s="201"/>
      <c r="AK478" s="201"/>
      <c r="AL478" s="201"/>
      <c r="AM478" s="201"/>
      <c r="AN478" s="201"/>
      <c r="AO478" s="201" t="s">
        <v>50</v>
      </c>
      <c r="AP478" s="201" t="s">
        <v>1</v>
      </c>
    </row>
    <row r="479" spans="1:42">
      <c r="A479" s="193" t="s">
        <v>174</v>
      </c>
      <c r="B479" s="193" t="s">
        <v>50</v>
      </c>
      <c r="C479" s="193" t="s">
        <v>205</v>
      </c>
      <c r="D479" s="193" t="s">
        <v>794</v>
      </c>
      <c r="E479" s="193" t="s">
        <v>795</v>
      </c>
      <c r="F479" s="193"/>
      <c r="G479" s="193" t="s">
        <v>178</v>
      </c>
      <c r="H479" s="194">
        <v>43826.000011574077</v>
      </c>
      <c r="I479" s="194"/>
      <c r="J479" s="194">
        <v>43826.000011574077</v>
      </c>
      <c r="K479" s="194">
        <v>43826.000011574077</v>
      </c>
      <c r="L479" s="194">
        <v>43829.717268518521</v>
      </c>
      <c r="M479" s="193" t="s">
        <v>187</v>
      </c>
      <c r="N479" s="193" t="s">
        <v>751</v>
      </c>
      <c r="O479" s="195">
        <v>12</v>
      </c>
      <c r="P479" s="195"/>
      <c r="Q479" s="196"/>
      <c r="R479" s="193" t="s">
        <v>796</v>
      </c>
      <c r="S479" s="193"/>
      <c r="T479" s="193" t="s">
        <v>836</v>
      </c>
      <c r="U479" s="193" t="s">
        <v>195</v>
      </c>
      <c r="V479" s="193"/>
      <c r="W479" s="193"/>
      <c r="X479" s="193"/>
      <c r="Y479" s="194"/>
      <c r="Z479" s="194"/>
      <c r="AA479" s="197"/>
      <c r="AB479" s="198" t="str">
        <f t="shared" si="56"/>
        <v>201912</v>
      </c>
      <c r="AC479" s="199">
        <f t="shared" si="52"/>
        <v>0</v>
      </c>
      <c r="AD479" s="200" t="str">
        <f t="shared" si="58"/>
        <v>201912</v>
      </c>
      <c r="AE479" s="199" t="str">
        <f t="shared" si="54"/>
        <v>201912</v>
      </c>
      <c r="AF479" s="199">
        <f t="shared" si="53"/>
        <v>0</v>
      </c>
      <c r="AG479" s="199">
        <f t="shared" si="57"/>
        <v>0</v>
      </c>
      <c r="AH479" s="199">
        <f t="shared" si="55"/>
        <v>0</v>
      </c>
      <c r="AI479" s="201"/>
      <c r="AJ479" s="201"/>
      <c r="AK479" s="201"/>
      <c r="AL479" s="201"/>
      <c r="AM479" s="201"/>
      <c r="AN479" s="201"/>
      <c r="AO479" s="201" t="s">
        <v>50</v>
      </c>
      <c r="AP479" s="201" t="s">
        <v>1</v>
      </c>
    </row>
    <row r="480" spans="1:42">
      <c r="A480" s="193" t="s">
        <v>174</v>
      </c>
      <c r="B480" s="193" t="s">
        <v>50</v>
      </c>
      <c r="C480" s="193" t="s">
        <v>205</v>
      </c>
      <c r="D480" s="193" t="s">
        <v>837</v>
      </c>
      <c r="E480" s="193" t="s">
        <v>838</v>
      </c>
      <c r="F480" s="193"/>
      <c r="G480" s="193" t="s">
        <v>178</v>
      </c>
      <c r="H480" s="194">
        <v>43826.000011574077</v>
      </c>
      <c r="I480" s="194"/>
      <c r="J480" s="194">
        <v>43826.000011574077</v>
      </c>
      <c r="K480" s="194">
        <v>43826.000011574077</v>
      </c>
      <c r="L480" s="194">
        <v>43829.481342592589</v>
      </c>
      <c r="M480" s="193" t="s">
        <v>187</v>
      </c>
      <c r="N480" s="193" t="s">
        <v>751</v>
      </c>
      <c r="O480" s="195">
        <v>12</v>
      </c>
      <c r="P480" s="195"/>
      <c r="Q480" s="196"/>
      <c r="R480" s="193" t="s">
        <v>839</v>
      </c>
      <c r="S480" s="193"/>
      <c r="T480" s="193" t="s">
        <v>840</v>
      </c>
      <c r="U480" s="193" t="s">
        <v>195</v>
      </c>
      <c r="V480" s="193"/>
      <c r="W480" s="193"/>
      <c r="X480" s="193"/>
      <c r="Y480" s="194"/>
      <c r="Z480" s="194"/>
      <c r="AA480" s="197"/>
      <c r="AB480" s="198" t="str">
        <f t="shared" si="56"/>
        <v>201912</v>
      </c>
      <c r="AC480" s="199">
        <f t="shared" si="52"/>
        <v>0</v>
      </c>
      <c r="AD480" s="200" t="str">
        <f t="shared" si="58"/>
        <v>201912</v>
      </c>
      <c r="AE480" s="199" t="str">
        <f t="shared" si="54"/>
        <v>201912</v>
      </c>
      <c r="AF480" s="199">
        <f t="shared" si="53"/>
        <v>0</v>
      </c>
      <c r="AG480" s="199">
        <f t="shared" si="57"/>
        <v>0</v>
      </c>
      <c r="AH480" s="199">
        <f t="shared" si="55"/>
        <v>0</v>
      </c>
      <c r="AI480" s="201"/>
      <c r="AJ480" s="201"/>
      <c r="AK480" s="201"/>
      <c r="AL480" s="201"/>
      <c r="AM480" s="201"/>
      <c r="AN480" s="201"/>
      <c r="AO480" s="201" t="s">
        <v>50</v>
      </c>
      <c r="AP480" s="201" t="s">
        <v>1</v>
      </c>
    </row>
    <row r="481" spans="1:42">
      <c r="A481" s="193" t="s">
        <v>174</v>
      </c>
      <c r="B481" s="193" t="s">
        <v>50</v>
      </c>
      <c r="C481" s="193" t="s">
        <v>205</v>
      </c>
      <c r="D481" s="193" t="s">
        <v>837</v>
      </c>
      <c r="E481" s="193" t="s">
        <v>838</v>
      </c>
      <c r="F481" s="193"/>
      <c r="G481" s="193" t="s">
        <v>178</v>
      </c>
      <c r="H481" s="194">
        <v>43826.000011574077</v>
      </c>
      <c r="I481" s="194"/>
      <c r="J481" s="194">
        <v>43826.000011574077</v>
      </c>
      <c r="K481" s="194">
        <v>43826.000011574077</v>
      </c>
      <c r="L481" s="194">
        <v>43829.630439814813</v>
      </c>
      <c r="M481" s="193" t="s">
        <v>187</v>
      </c>
      <c r="N481" s="193" t="s">
        <v>751</v>
      </c>
      <c r="O481" s="195">
        <v>12</v>
      </c>
      <c r="P481" s="195"/>
      <c r="Q481" s="196"/>
      <c r="R481" s="193" t="s">
        <v>839</v>
      </c>
      <c r="S481" s="193"/>
      <c r="T481" s="193" t="s">
        <v>841</v>
      </c>
      <c r="U481" s="193" t="s">
        <v>195</v>
      </c>
      <c r="V481" s="193"/>
      <c r="W481" s="193"/>
      <c r="X481" s="193"/>
      <c r="Y481" s="194"/>
      <c r="Z481" s="194"/>
      <c r="AA481" s="197"/>
      <c r="AB481" s="198" t="str">
        <f t="shared" si="56"/>
        <v>201912</v>
      </c>
      <c r="AC481" s="199">
        <f t="shared" si="52"/>
        <v>0</v>
      </c>
      <c r="AD481" s="200" t="str">
        <f t="shared" si="58"/>
        <v>201912</v>
      </c>
      <c r="AE481" s="199" t="str">
        <f t="shared" si="54"/>
        <v>201912</v>
      </c>
      <c r="AF481" s="199">
        <f t="shared" si="53"/>
        <v>0</v>
      </c>
      <c r="AG481" s="199">
        <f t="shared" si="57"/>
        <v>0</v>
      </c>
      <c r="AH481" s="199">
        <f t="shared" si="55"/>
        <v>0</v>
      </c>
      <c r="AI481" s="201"/>
      <c r="AJ481" s="201"/>
      <c r="AK481" s="201"/>
      <c r="AL481" s="201"/>
      <c r="AM481" s="201"/>
      <c r="AN481" s="201"/>
      <c r="AO481" s="201" t="s">
        <v>50</v>
      </c>
      <c r="AP481" s="201" t="s">
        <v>1</v>
      </c>
    </row>
    <row r="482" spans="1:42">
      <c r="A482" s="193" t="s">
        <v>174</v>
      </c>
      <c r="B482" s="193" t="s">
        <v>50</v>
      </c>
      <c r="C482" s="193" t="s">
        <v>205</v>
      </c>
      <c r="D482" s="193" t="s">
        <v>837</v>
      </c>
      <c r="E482" s="193" t="s">
        <v>838</v>
      </c>
      <c r="F482" s="193"/>
      <c r="G482" s="193" t="s">
        <v>178</v>
      </c>
      <c r="H482" s="194">
        <v>43826.000011574077</v>
      </c>
      <c r="I482" s="194"/>
      <c r="J482" s="194">
        <v>43826.000011574077</v>
      </c>
      <c r="K482" s="194">
        <v>43826.000011574077</v>
      </c>
      <c r="L482" s="194">
        <v>43829.63045138889</v>
      </c>
      <c r="M482" s="193" t="s">
        <v>187</v>
      </c>
      <c r="N482" s="193" t="s">
        <v>751</v>
      </c>
      <c r="O482" s="195">
        <v>12</v>
      </c>
      <c r="P482" s="195"/>
      <c r="Q482" s="196"/>
      <c r="R482" s="193" t="s">
        <v>839</v>
      </c>
      <c r="S482" s="193"/>
      <c r="T482" s="193" t="s">
        <v>842</v>
      </c>
      <c r="U482" s="193" t="s">
        <v>195</v>
      </c>
      <c r="V482" s="193"/>
      <c r="W482" s="193"/>
      <c r="X482" s="193"/>
      <c r="Y482" s="194"/>
      <c r="Z482" s="194"/>
      <c r="AA482" s="197"/>
      <c r="AB482" s="198" t="str">
        <f t="shared" si="56"/>
        <v>201912</v>
      </c>
      <c r="AC482" s="199">
        <f t="shared" si="52"/>
        <v>0</v>
      </c>
      <c r="AD482" s="200" t="str">
        <f t="shared" si="58"/>
        <v>201912</v>
      </c>
      <c r="AE482" s="199" t="str">
        <f t="shared" si="54"/>
        <v>201912</v>
      </c>
      <c r="AF482" s="199">
        <f t="shared" si="53"/>
        <v>0</v>
      </c>
      <c r="AG482" s="199">
        <f t="shared" si="57"/>
        <v>0</v>
      </c>
      <c r="AH482" s="199">
        <f t="shared" si="55"/>
        <v>0</v>
      </c>
      <c r="AI482" s="201"/>
      <c r="AJ482" s="201"/>
      <c r="AK482" s="201"/>
      <c r="AL482" s="201"/>
      <c r="AM482" s="201"/>
      <c r="AN482" s="201"/>
      <c r="AO482" s="201" t="s">
        <v>50</v>
      </c>
      <c r="AP482" s="201" t="s">
        <v>1</v>
      </c>
    </row>
    <row r="483" spans="1:42">
      <c r="A483" s="193" t="s">
        <v>174</v>
      </c>
      <c r="B483" s="193" t="s">
        <v>50</v>
      </c>
      <c r="C483" s="193" t="s">
        <v>205</v>
      </c>
      <c r="D483" s="193" t="s">
        <v>837</v>
      </c>
      <c r="E483" s="193" t="s">
        <v>838</v>
      </c>
      <c r="F483" s="193"/>
      <c r="G483" s="193" t="s">
        <v>178</v>
      </c>
      <c r="H483" s="194">
        <v>43826.000011574077</v>
      </c>
      <c r="I483" s="194"/>
      <c r="J483" s="194">
        <v>43826.000011574077</v>
      </c>
      <c r="K483" s="194">
        <v>43826.000011574077</v>
      </c>
      <c r="L483" s="194">
        <v>43829.630555555559</v>
      </c>
      <c r="M483" s="193" t="s">
        <v>187</v>
      </c>
      <c r="N483" s="193" t="s">
        <v>751</v>
      </c>
      <c r="O483" s="195">
        <v>12</v>
      </c>
      <c r="P483" s="195"/>
      <c r="Q483" s="196"/>
      <c r="R483" s="193" t="s">
        <v>839</v>
      </c>
      <c r="S483" s="193"/>
      <c r="T483" s="193" t="s">
        <v>843</v>
      </c>
      <c r="U483" s="193" t="s">
        <v>195</v>
      </c>
      <c r="V483" s="193"/>
      <c r="W483" s="193"/>
      <c r="X483" s="193"/>
      <c r="Y483" s="194"/>
      <c r="Z483" s="194"/>
      <c r="AA483" s="197"/>
      <c r="AB483" s="198" t="str">
        <f t="shared" si="56"/>
        <v>201912</v>
      </c>
      <c r="AC483" s="199">
        <f t="shared" si="52"/>
        <v>0</v>
      </c>
      <c r="AD483" s="200" t="str">
        <f t="shared" si="58"/>
        <v>201912</v>
      </c>
      <c r="AE483" s="199" t="str">
        <f t="shared" si="54"/>
        <v>201912</v>
      </c>
      <c r="AF483" s="199">
        <f t="shared" si="53"/>
        <v>0</v>
      </c>
      <c r="AG483" s="199">
        <f t="shared" si="57"/>
        <v>0</v>
      </c>
      <c r="AH483" s="199">
        <f t="shared" si="55"/>
        <v>0</v>
      </c>
      <c r="AI483" s="201"/>
      <c r="AJ483" s="201"/>
      <c r="AK483" s="201"/>
      <c r="AL483" s="201"/>
      <c r="AM483" s="201"/>
      <c r="AN483" s="201"/>
      <c r="AO483" s="201" t="s">
        <v>50</v>
      </c>
      <c r="AP483" s="201" t="s">
        <v>1</v>
      </c>
    </row>
    <row r="484" spans="1:42">
      <c r="A484" s="193" t="s">
        <v>174</v>
      </c>
      <c r="B484" s="193" t="s">
        <v>50</v>
      </c>
      <c r="C484" s="193" t="s">
        <v>205</v>
      </c>
      <c r="D484" s="193" t="s">
        <v>837</v>
      </c>
      <c r="E484" s="193" t="s">
        <v>838</v>
      </c>
      <c r="F484" s="193"/>
      <c r="G484" s="193" t="s">
        <v>178</v>
      </c>
      <c r="H484" s="194">
        <v>43826.000011574077</v>
      </c>
      <c r="I484" s="194"/>
      <c r="J484" s="194">
        <v>43826.000011574077</v>
      </c>
      <c r="K484" s="194">
        <v>43826.000011574077</v>
      </c>
      <c r="L484" s="194">
        <v>43829.630578703713</v>
      </c>
      <c r="M484" s="193" t="s">
        <v>187</v>
      </c>
      <c r="N484" s="193" t="s">
        <v>751</v>
      </c>
      <c r="O484" s="195">
        <v>12</v>
      </c>
      <c r="P484" s="195"/>
      <c r="Q484" s="196"/>
      <c r="R484" s="193" t="s">
        <v>839</v>
      </c>
      <c r="S484" s="193"/>
      <c r="T484" s="193" t="s">
        <v>844</v>
      </c>
      <c r="U484" s="193" t="s">
        <v>195</v>
      </c>
      <c r="V484" s="193"/>
      <c r="W484" s="193"/>
      <c r="X484" s="193"/>
      <c r="Y484" s="194"/>
      <c r="Z484" s="194"/>
      <c r="AA484" s="197"/>
      <c r="AB484" s="198" t="str">
        <f t="shared" si="56"/>
        <v>201912</v>
      </c>
      <c r="AC484" s="199">
        <f t="shared" si="52"/>
        <v>0</v>
      </c>
      <c r="AD484" s="200" t="str">
        <f t="shared" si="58"/>
        <v>201912</v>
      </c>
      <c r="AE484" s="199" t="str">
        <f t="shared" si="54"/>
        <v>201912</v>
      </c>
      <c r="AF484" s="199">
        <f t="shared" si="53"/>
        <v>0</v>
      </c>
      <c r="AG484" s="199">
        <f t="shared" si="57"/>
        <v>0</v>
      </c>
      <c r="AH484" s="199">
        <f t="shared" si="55"/>
        <v>0</v>
      </c>
      <c r="AI484" s="201"/>
      <c r="AJ484" s="201"/>
      <c r="AK484" s="201"/>
      <c r="AL484" s="201"/>
      <c r="AM484" s="201"/>
      <c r="AN484" s="201"/>
      <c r="AO484" s="201" t="s">
        <v>50</v>
      </c>
      <c r="AP484" s="201" t="s">
        <v>1</v>
      </c>
    </row>
    <row r="485" spans="1:42">
      <c r="A485" s="193" t="s">
        <v>174</v>
      </c>
      <c r="B485" s="193" t="s">
        <v>50</v>
      </c>
      <c r="C485" s="193" t="s">
        <v>205</v>
      </c>
      <c r="D485" s="193" t="s">
        <v>837</v>
      </c>
      <c r="E485" s="193" t="s">
        <v>838</v>
      </c>
      <c r="F485" s="193"/>
      <c r="G485" s="193" t="s">
        <v>178</v>
      </c>
      <c r="H485" s="194">
        <v>43826.000011574077</v>
      </c>
      <c r="I485" s="194"/>
      <c r="J485" s="194">
        <v>43826.000011574077</v>
      </c>
      <c r="K485" s="194">
        <v>43826.000011574077</v>
      </c>
      <c r="L485" s="194">
        <v>43829.641122685192</v>
      </c>
      <c r="M485" s="193" t="s">
        <v>187</v>
      </c>
      <c r="N485" s="193" t="s">
        <v>751</v>
      </c>
      <c r="O485" s="195">
        <v>12</v>
      </c>
      <c r="P485" s="195"/>
      <c r="Q485" s="196"/>
      <c r="R485" s="193" t="s">
        <v>839</v>
      </c>
      <c r="S485" s="193"/>
      <c r="T485" s="193" t="s">
        <v>845</v>
      </c>
      <c r="U485" s="193" t="s">
        <v>195</v>
      </c>
      <c r="V485" s="193"/>
      <c r="W485" s="193"/>
      <c r="X485" s="193"/>
      <c r="Y485" s="194"/>
      <c r="Z485" s="194"/>
      <c r="AA485" s="197"/>
      <c r="AB485" s="198" t="str">
        <f t="shared" si="56"/>
        <v>201912</v>
      </c>
      <c r="AC485" s="199">
        <f t="shared" si="52"/>
        <v>0</v>
      </c>
      <c r="AD485" s="200" t="str">
        <f t="shared" si="58"/>
        <v>201912</v>
      </c>
      <c r="AE485" s="199" t="str">
        <f t="shared" si="54"/>
        <v>201912</v>
      </c>
      <c r="AF485" s="199">
        <f t="shared" si="53"/>
        <v>0</v>
      </c>
      <c r="AG485" s="199">
        <f t="shared" si="57"/>
        <v>0</v>
      </c>
      <c r="AH485" s="199">
        <f t="shared" si="55"/>
        <v>0</v>
      </c>
      <c r="AI485" s="201"/>
      <c r="AJ485" s="201"/>
      <c r="AK485" s="201"/>
      <c r="AL485" s="201"/>
      <c r="AM485" s="201"/>
      <c r="AN485" s="201"/>
      <c r="AO485" s="201" t="s">
        <v>50</v>
      </c>
      <c r="AP485" s="201" t="s">
        <v>1</v>
      </c>
    </row>
    <row r="486" spans="1:42">
      <c r="A486" s="193" t="s">
        <v>174</v>
      </c>
      <c r="B486" s="193" t="s">
        <v>50</v>
      </c>
      <c r="C486" s="193" t="s">
        <v>205</v>
      </c>
      <c r="D486" s="193" t="s">
        <v>837</v>
      </c>
      <c r="E486" s="193" t="s">
        <v>838</v>
      </c>
      <c r="F486" s="193"/>
      <c r="G486" s="193" t="s">
        <v>178</v>
      </c>
      <c r="H486" s="194">
        <v>43826.000011574077</v>
      </c>
      <c r="I486" s="194"/>
      <c r="J486" s="194">
        <v>43826.000011574077</v>
      </c>
      <c r="K486" s="194">
        <v>43826.000011574077</v>
      </c>
      <c r="L486" s="194">
        <v>43829.644479166673</v>
      </c>
      <c r="M486" s="193" t="s">
        <v>187</v>
      </c>
      <c r="N486" s="193" t="s">
        <v>751</v>
      </c>
      <c r="O486" s="195">
        <v>12</v>
      </c>
      <c r="P486" s="195"/>
      <c r="Q486" s="196"/>
      <c r="R486" s="193" t="s">
        <v>839</v>
      </c>
      <c r="S486" s="193"/>
      <c r="T486" s="193" t="s">
        <v>846</v>
      </c>
      <c r="U486" s="193" t="s">
        <v>195</v>
      </c>
      <c r="V486" s="193"/>
      <c r="W486" s="193"/>
      <c r="X486" s="193"/>
      <c r="Y486" s="194"/>
      <c r="Z486" s="194"/>
      <c r="AA486" s="197"/>
      <c r="AB486" s="198" t="str">
        <f t="shared" si="56"/>
        <v>201912</v>
      </c>
      <c r="AC486" s="199">
        <f t="shared" si="52"/>
        <v>0</v>
      </c>
      <c r="AD486" s="200" t="str">
        <f t="shared" si="58"/>
        <v>201912</v>
      </c>
      <c r="AE486" s="199" t="str">
        <f t="shared" si="54"/>
        <v>201912</v>
      </c>
      <c r="AF486" s="199">
        <f t="shared" si="53"/>
        <v>0</v>
      </c>
      <c r="AG486" s="199">
        <f t="shared" si="57"/>
        <v>0</v>
      </c>
      <c r="AH486" s="199">
        <f t="shared" si="55"/>
        <v>0</v>
      </c>
      <c r="AI486" s="201"/>
      <c r="AJ486" s="201"/>
      <c r="AK486" s="201"/>
      <c r="AL486" s="201"/>
      <c r="AM486" s="201"/>
      <c r="AN486" s="201"/>
      <c r="AO486" s="201" t="s">
        <v>50</v>
      </c>
      <c r="AP486" s="201" t="s">
        <v>1</v>
      </c>
    </row>
    <row r="487" spans="1:42">
      <c r="A487" s="193" t="s">
        <v>174</v>
      </c>
      <c r="B487" s="193" t="s">
        <v>50</v>
      </c>
      <c r="C487" s="193" t="s">
        <v>205</v>
      </c>
      <c r="D487" s="193" t="s">
        <v>837</v>
      </c>
      <c r="E487" s="193" t="s">
        <v>838</v>
      </c>
      <c r="F487" s="193"/>
      <c r="G487" s="193" t="s">
        <v>178</v>
      </c>
      <c r="H487" s="194">
        <v>43826.000011574077</v>
      </c>
      <c r="I487" s="194"/>
      <c r="J487" s="194">
        <v>43826.000011574077</v>
      </c>
      <c r="K487" s="194">
        <v>43826.000011574077</v>
      </c>
      <c r="L487" s="194">
        <v>43829.644467592603</v>
      </c>
      <c r="M487" s="193" t="s">
        <v>187</v>
      </c>
      <c r="N487" s="193" t="s">
        <v>751</v>
      </c>
      <c r="O487" s="195">
        <v>12</v>
      </c>
      <c r="P487" s="195"/>
      <c r="Q487" s="196"/>
      <c r="R487" s="193" t="s">
        <v>839</v>
      </c>
      <c r="S487" s="193"/>
      <c r="T487" s="193" t="s">
        <v>847</v>
      </c>
      <c r="U487" s="193" t="s">
        <v>195</v>
      </c>
      <c r="V487" s="193"/>
      <c r="W487" s="193"/>
      <c r="X487" s="193"/>
      <c r="Y487" s="194"/>
      <c r="Z487" s="194"/>
      <c r="AA487" s="197"/>
      <c r="AB487" s="198" t="str">
        <f t="shared" si="56"/>
        <v>201912</v>
      </c>
      <c r="AC487" s="199">
        <f t="shared" si="52"/>
        <v>0</v>
      </c>
      <c r="AD487" s="200" t="str">
        <f t="shared" si="58"/>
        <v>201912</v>
      </c>
      <c r="AE487" s="199" t="str">
        <f t="shared" si="54"/>
        <v>201912</v>
      </c>
      <c r="AF487" s="199">
        <f t="shared" si="53"/>
        <v>0</v>
      </c>
      <c r="AG487" s="199">
        <f t="shared" si="57"/>
        <v>0</v>
      </c>
      <c r="AH487" s="199">
        <f t="shared" si="55"/>
        <v>0</v>
      </c>
      <c r="AI487" s="201"/>
      <c r="AJ487" s="201"/>
      <c r="AK487" s="201"/>
      <c r="AL487" s="201"/>
      <c r="AM487" s="201"/>
      <c r="AN487" s="201"/>
      <c r="AO487" s="201" t="s">
        <v>50</v>
      </c>
      <c r="AP487" s="201" t="s">
        <v>1</v>
      </c>
    </row>
    <row r="488" spans="1:42">
      <c r="A488" s="193" t="s">
        <v>174</v>
      </c>
      <c r="B488" s="193" t="s">
        <v>50</v>
      </c>
      <c r="C488" s="193" t="s">
        <v>205</v>
      </c>
      <c r="D488" s="193" t="s">
        <v>837</v>
      </c>
      <c r="E488" s="193" t="s">
        <v>838</v>
      </c>
      <c r="F488" s="193"/>
      <c r="G488" s="193" t="s">
        <v>178</v>
      </c>
      <c r="H488" s="194">
        <v>43826.000011574077</v>
      </c>
      <c r="I488" s="194"/>
      <c r="J488" s="194">
        <v>43826.000011574077</v>
      </c>
      <c r="K488" s="194">
        <v>43826.000011574077</v>
      </c>
      <c r="L488" s="194">
        <v>43829.644444444442</v>
      </c>
      <c r="M488" s="193" t="s">
        <v>187</v>
      </c>
      <c r="N488" s="193" t="s">
        <v>751</v>
      </c>
      <c r="O488" s="195">
        <v>12</v>
      </c>
      <c r="P488" s="195"/>
      <c r="Q488" s="196"/>
      <c r="R488" s="193" t="s">
        <v>839</v>
      </c>
      <c r="S488" s="193"/>
      <c r="T488" s="193" t="s">
        <v>848</v>
      </c>
      <c r="U488" s="193" t="s">
        <v>195</v>
      </c>
      <c r="V488" s="193"/>
      <c r="W488" s="193"/>
      <c r="X488" s="193"/>
      <c r="Y488" s="194"/>
      <c r="Z488" s="194"/>
      <c r="AA488" s="197"/>
      <c r="AB488" s="198" t="str">
        <f t="shared" si="56"/>
        <v>201912</v>
      </c>
      <c r="AC488" s="199">
        <f t="shared" si="52"/>
        <v>0</v>
      </c>
      <c r="AD488" s="200" t="str">
        <f t="shared" si="58"/>
        <v>201912</v>
      </c>
      <c r="AE488" s="199" t="str">
        <f t="shared" si="54"/>
        <v>201912</v>
      </c>
      <c r="AF488" s="199">
        <f t="shared" si="53"/>
        <v>0</v>
      </c>
      <c r="AG488" s="199">
        <f t="shared" si="57"/>
        <v>0</v>
      </c>
      <c r="AH488" s="199">
        <f t="shared" si="55"/>
        <v>0</v>
      </c>
      <c r="AI488" s="201"/>
      <c r="AJ488" s="201"/>
      <c r="AK488" s="201"/>
      <c r="AL488" s="201"/>
      <c r="AM488" s="201"/>
      <c r="AN488" s="201"/>
      <c r="AO488" s="201" t="s">
        <v>50</v>
      </c>
      <c r="AP488" s="201" t="s">
        <v>1</v>
      </c>
    </row>
    <row r="489" spans="1:42">
      <c r="A489" s="193" t="s">
        <v>174</v>
      </c>
      <c r="B489" s="193" t="s">
        <v>50</v>
      </c>
      <c r="C489" s="193" t="s">
        <v>205</v>
      </c>
      <c r="D489" s="193" t="s">
        <v>837</v>
      </c>
      <c r="E489" s="193" t="s">
        <v>838</v>
      </c>
      <c r="F489" s="193"/>
      <c r="G489" s="193" t="s">
        <v>178</v>
      </c>
      <c r="H489" s="194">
        <v>43826.000011574077</v>
      </c>
      <c r="I489" s="194"/>
      <c r="J489" s="194">
        <v>43826.000011574077</v>
      </c>
      <c r="K489" s="194">
        <v>43826.000011574077</v>
      </c>
      <c r="L489" s="194">
        <v>43829.644328703696</v>
      </c>
      <c r="M489" s="193" t="s">
        <v>187</v>
      </c>
      <c r="N489" s="193" t="s">
        <v>751</v>
      </c>
      <c r="O489" s="195">
        <v>12</v>
      </c>
      <c r="P489" s="195"/>
      <c r="Q489" s="196"/>
      <c r="R489" s="193" t="s">
        <v>839</v>
      </c>
      <c r="S489" s="193"/>
      <c r="T489" s="193" t="s">
        <v>849</v>
      </c>
      <c r="U489" s="193" t="s">
        <v>195</v>
      </c>
      <c r="V489" s="193"/>
      <c r="W489" s="193"/>
      <c r="X489" s="193"/>
      <c r="Y489" s="194"/>
      <c r="Z489" s="194"/>
      <c r="AA489" s="197"/>
      <c r="AB489" s="198" t="str">
        <f t="shared" si="56"/>
        <v>201912</v>
      </c>
      <c r="AC489" s="199">
        <f t="shared" si="52"/>
        <v>0</v>
      </c>
      <c r="AD489" s="200" t="str">
        <f t="shared" si="58"/>
        <v>201912</v>
      </c>
      <c r="AE489" s="199" t="str">
        <f t="shared" si="54"/>
        <v>201912</v>
      </c>
      <c r="AF489" s="199">
        <f t="shared" si="53"/>
        <v>0</v>
      </c>
      <c r="AG489" s="199">
        <f t="shared" si="57"/>
        <v>0</v>
      </c>
      <c r="AH489" s="199">
        <f t="shared" si="55"/>
        <v>0</v>
      </c>
      <c r="AI489" s="201"/>
      <c r="AJ489" s="201"/>
      <c r="AK489" s="201"/>
      <c r="AL489" s="201"/>
      <c r="AM489" s="201"/>
      <c r="AN489" s="201"/>
      <c r="AO489" s="201" t="s">
        <v>50</v>
      </c>
      <c r="AP489" s="201" t="s">
        <v>1</v>
      </c>
    </row>
    <row r="490" spans="1:42">
      <c r="A490" s="193" t="s">
        <v>174</v>
      </c>
      <c r="B490" s="193" t="s">
        <v>50</v>
      </c>
      <c r="C490" s="193" t="s">
        <v>205</v>
      </c>
      <c r="D490" s="193" t="s">
        <v>837</v>
      </c>
      <c r="E490" s="193" t="s">
        <v>838</v>
      </c>
      <c r="F490" s="193"/>
      <c r="G490" s="193" t="s">
        <v>178</v>
      </c>
      <c r="H490" s="194">
        <v>43826.000011574077</v>
      </c>
      <c r="I490" s="194"/>
      <c r="J490" s="194">
        <v>43826.000011574077</v>
      </c>
      <c r="K490" s="194">
        <v>43826.000011574077</v>
      </c>
      <c r="L490" s="194">
        <v>43829.644456018519</v>
      </c>
      <c r="M490" s="193" t="s">
        <v>187</v>
      </c>
      <c r="N490" s="193" t="s">
        <v>751</v>
      </c>
      <c r="O490" s="195">
        <v>12</v>
      </c>
      <c r="P490" s="195"/>
      <c r="Q490" s="196"/>
      <c r="R490" s="193" t="s">
        <v>839</v>
      </c>
      <c r="S490" s="193"/>
      <c r="T490" s="193" t="s">
        <v>850</v>
      </c>
      <c r="U490" s="193" t="s">
        <v>195</v>
      </c>
      <c r="V490" s="193"/>
      <c r="W490" s="193"/>
      <c r="X490" s="193"/>
      <c r="Y490" s="194"/>
      <c r="Z490" s="194"/>
      <c r="AA490" s="197"/>
      <c r="AB490" s="198" t="str">
        <f t="shared" si="56"/>
        <v>201912</v>
      </c>
      <c r="AC490" s="199">
        <f t="shared" si="52"/>
        <v>0</v>
      </c>
      <c r="AD490" s="200" t="str">
        <f t="shared" si="58"/>
        <v>201912</v>
      </c>
      <c r="AE490" s="199" t="str">
        <f t="shared" si="54"/>
        <v>201912</v>
      </c>
      <c r="AF490" s="199">
        <f t="shared" si="53"/>
        <v>0</v>
      </c>
      <c r="AG490" s="199">
        <f t="shared" si="57"/>
        <v>0</v>
      </c>
      <c r="AH490" s="199">
        <f t="shared" si="55"/>
        <v>0</v>
      </c>
      <c r="AI490" s="201"/>
      <c r="AJ490" s="201"/>
      <c r="AK490" s="201"/>
      <c r="AL490" s="201"/>
      <c r="AM490" s="201"/>
      <c r="AN490" s="201"/>
      <c r="AO490" s="201" t="s">
        <v>50</v>
      </c>
      <c r="AP490" s="201" t="s">
        <v>1</v>
      </c>
    </row>
    <row r="491" spans="1:42">
      <c r="A491" s="193" t="s">
        <v>174</v>
      </c>
      <c r="B491" s="193" t="s">
        <v>50</v>
      </c>
      <c r="C491" s="193" t="s">
        <v>205</v>
      </c>
      <c r="D491" s="193" t="s">
        <v>837</v>
      </c>
      <c r="E491" s="193" t="s">
        <v>838</v>
      </c>
      <c r="F491" s="193"/>
      <c r="G491" s="193" t="s">
        <v>178</v>
      </c>
      <c r="H491" s="194">
        <v>43826.000011574077</v>
      </c>
      <c r="I491" s="194"/>
      <c r="J491" s="194">
        <v>43826.000011574077</v>
      </c>
      <c r="K491" s="194">
        <v>43826.000011574077</v>
      </c>
      <c r="L491" s="194">
        <v>43829.692974537043</v>
      </c>
      <c r="M491" s="193" t="s">
        <v>187</v>
      </c>
      <c r="N491" s="193" t="s">
        <v>751</v>
      </c>
      <c r="O491" s="195">
        <v>12</v>
      </c>
      <c r="P491" s="195"/>
      <c r="Q491" s="196"/>
      <c r="R491" s="193" t="s">
        <v>839</v>
      </c>
      <c r="S491" s="193"/>
      <c r="T491" s="193" t="s">
        <v>851</v>
      </c>
      <c r="U491" s="193" t="s">
        <v>195</v>
      </c>
      <c r="V491" s="193"/>
      <c r="W491" s="193"/>
      <c r="X491" s="193"/>
      <c r="Y491" s="194"/>
      <c r="Z491" s="194"/>
      <c r="AA491" s="197"/>
      <c r="AB491" s="198" t="str">
        <f t="shared" si="56"/>
        <v>201912</v>
      </c>
      <c r="AC491" s="199">
        <f t="shared" si="52"/>
        <v>0</v>
      </c>
      <c r="AD491" s="200" t="str">
        <f t="shared" si="58"/>
        <v>201912</v>
      </c>
      <c r="AE491" s="199" t="str">
        <f t="shared" si="54"/>
        <v>201912</v>
      </c>
      <c r="AF491" s="199">
        <f t="shared" si="53"/>
        <v>0</v>
      </c>
      <c r="AG491" s="199">
        <f t="shared" si="57"/>
        <v>0</v>
      </c>
      <c r="AH491" s="199">
        <f t="shared" si="55"/>
        <v>0</v>
      </c>
      <c r="AI491" s="201"/>
      <c r="AJ491" s="201"/>
      <c r="AK491" s="201"/>
      <c r="AL491" s="201"/>
      <c r="AM491" s="201"/>
      <c r="AN491" s="201"/>
      <c r="AO491" s="201" t="s">
        <v>50</v>
      </c>
      <c r="AP491" s="201" t="s">
        <v>1</v>
      </c>
    </row>
    <row r="492" spans="1:42">
      <c r="A492" s="193" t="s">
        <v>174</v>
      </c>
      <c r="B492" s="193" t="s">
        <v>50</v>
      </c>
      <c r="C492" s="193" t="s">
        <v>205</v>
      </c>
      <c r="D492" s="193" t="s">
        <v>837</v>
      </c>
      <c r="E492" s="193" t="s">
        <v>838</v>
      </c>
      <c r="F492" s="193"/>
      <c r="G492" s="193" t="s">
        <v>178</v>
      </c>
      <c r="H492" s="194">
        <v>43826.000011574077</v>
      </c>
      <c r="I492" s="194"/>
      <c r="J492" s="194">
        <v>43826.000011574077</v>
      </c>
      <c r="K492" s="194">
        <v>43826.000011574077</v>
      </c>
      <c r="L492" s="194">
        <v>43829.692962962959</v>
      </c>
      <c r="M492" s="193" t="s">
        <v>187</v>
      </c>
      <c r="N492" s="193" t="s">
        <v>751</v>
      </c>
      <c r="O492" s="195">
        <v>12</v>
      </c>
      <c r="P492" s="195"/>
      <c r="Q492" s="196"/>
      <c r="R492" s="193" t="s">
        <v>839</v>
      </c>
      <c r="S492" s="193"/>
      <c r="T492" s="193" t="s">
        <v>852</v>
      </c>
      <c r="U492" s="193" t="s">
        <v>195</v>
      </c>
      <c r="V492" s="193"/>
      <c r="W492" s="193"/>
      <c r="X492" s="193"/>
      <c r="Y492" s="194"/>
      <c r="Z492" s="194"/>
      <c r="AA492" s="197"/>
      <c r="AB492" s="198" t="str">
        <f t="shared" si="56"/>
        <v>201912</v>
      </c>
      <c r="AC492" s="199">
        <f t="shared" si="52"/>
        <v>0</v>
      </c>
      <c r="AD492" s="200" t="str">
        <f t="shared" si="58"/>
        <v>201912</v>
      </c>
      <c r="AE492" s="199" t="str">
        <f t="shared" si="54"/>
        <v>201912</v>
      </c>
      <c r="AF492" s="199">
        <f t="shared" si="53"/>
        <v>0</v>
      </c>
      <c r="AG492" s="199">
        <f t="shared" si="57"/>
        <v>0</v>
      </c>
      <c r="AH492" s="199">
        <f t="shared" si="55"/>
        <v>0</v>
      </c>
      <c r="AI492" s="201"/>
      <c r="AJ492" s="201"/>
      <c r="AK492" s="201"/>
      <c r="AL492" s="201"/>
      <c r="AM492" s="201"/>
      <c r="AN492" s="201"/>
      <c r="AO492" s="201" t="s">
        <v>50</v>
      </c>
      <c r="AP492" s="201" t="s">
        <v>1</v>
      </c>
    </row>
    <row r="493" spans="1:42">
      <c r="A493" s="193" t="s">
        <v>174</v>
      </c>
      <c r="B493" s="193" t="s">
        <v>50</v>
      </c>
      <c r="C493" s="193" t="s">
        <v>205</v>
      </c>
      <c r="D493" s="193" t="s">
        <v>837</v>
      </c>
      <c r="E493" s="193" t="s">
        <v>838</v>
      </c>
      <c r="F493" s="193"/>
      <c r="G493" s="193" t="s">
        <v>178</v>
      </c>
      <c r="H493" s="194">
        <v>43826.000011574077</v>
      </c>
      <c r="I493" s="194"/>
      <c r="J493" s="194">
        <v>43826.000011574077</v>
      </c>
      <c r="K493" s="194">
        <v>43826.000011574077</v>
      </c>
      <c r="L493" s="194">
        <v>43829.693090277768</v>
      </c>
      <c r="M493" s="193" t="s">
        <v>187</v>
      </c>
      <c r="N493" s="193" t="s">
        <v>751</v>
      </c>
      <c r="O493" s="195">
        <v>12</v>
      </c>
      <c r="P493" s="195"/>
      <c r="Q493" s="196"/>
      <c r="R493" s="193" t="s">
        <v>839</v>
      </c>
      <c r="S493" s="193"/>
      <c r="T493" s="193" t="s">
        <v>853</v>
      </c>
      <c r="U493" s="193" t="s">
        <v>195</v>
      </c>
      <c r="V493" s="193"/>
      <c r="W493" s="193"/>
      <c r="X493" s="193"/>
      <c r="Y493" s="194"/>
      <c r="Z493" s="194"/>
      <c r="AA493" s="197"/>
      <c r="AB493" s="198" t="str">
        <f t="shared" si="56"/>
        <v>201912</v>
      </c>
      <c r="AC493" s="199">
        <f t="shared" si="52"/>
        <v>0</v>
      </c>
      <c r="AD493" s="200" t="str">
        <f t="shared" si="58"/>
        <v>201912</v>
      </c>
      <c r="AE493" s="199" t="str">
        <f t="shared" si="54"/>
        <v>201912</v>
      </c>
      <c r="AF493" s="199">
        <f t="shared" si="53"/>
        <v>0</v>
      </c>
      <c r="AG493" s="199">
        <f t="shared" si="57"/>
        <v>0</v>
      </c>
      <c r="AH493" s="199">
        <f t="shared" si="55"/>
        <v>0</v>
      </c>
      <c r="AI493" s="201"/>
      <c r="AJ493" s="201"/>
      <c r="AK493" s="201"/>
      <c r="AL493" s="201"/>
      <c r="AM493" s="201"/>
      <c r="AN493" s="201"/>
      <c r="AO493" s="201" t="s">
        <v>50</v>
      </c>
      <c r="AP493" s="201" t="s">
        <v>1</v>
      </c>
    </row>
    <row r="494" spans="1:42">
      <c r="A494" s="193" t="s">
        <v>174</v>
      </c>
      <c r="B494" s="193" t="s">
        <v>50</v>
      </c>
      <c r="C494" s="193" t="s">
        <v>205</v>
      </c>
      <c r="D494" s="193" t="s">
        <v>837</v>
      </c>
      <c r="E494" s="193" t="s">
        <v>838</v>
      </c>
      <c r="F494" s="193"/>
      <c r="G494" s="193" t="s">
        <v>178</v>
      </c>
      <c r="H494" s="194">
        <v>43826.000011574077</v>
      </c>
      <c r="I494" s="194"/>
      <c r="J494" s="194">
        <v>43826.000011574077</v>
      </c>
      <c r="K494" s="194">
        <v>43826.000011574077</v>
      </c>
      <c r="L494" s="194">
        <v>43829.693182870367</v>
      </c>
      <c r="M494" s="193" t="s">
        <v>187</v>
      </c>
      <c r="N494" s="193" t="s">
        <v>751</v>
      </c>
      <c r="O494" s="195">
        <v>12</v>
      </c>
      <c r="P494" s="195"/>
      <c r="Q494" s="196"/>
      <c r="R494" s="193" t="s">
        <v>839</v>
      </c>
      <c r="S494" s="193"/>
      <c r="T494" s="193" t="s">
        <v>854</v>
      </c>
      <c r="U494" s="193" t="s">
        <v>195</v>
      </c>
      <c r="V494" s="193"/>
      <c r="W494" s="193"/>
      <c r="X494" s="193"/>
      <c r="Y494" s="194"/>
      <c r="Z494" s="194"/>
      <c r="AA494" s="197"/>
      <c r="AB494" s="198" t="str">
        <f t="shared" si="56"/>
        <v>201912</v>
      </c>
      <c r="AC494" s="199">
        <f t="shared" si="52"/>
        <v>0</v>
      </c>
      <c r="AD494" s="200" t="str">
        <f t="shared" si="58"/>
        <v>201912</v>
      </c>
      <c r="AE494" s="199" t="str">
        <f t="shared" si="54"/>
        <v>201912</v>
      </c>
      <c r="AF494" s="199">
        <f t="shared" si="53"/>
        <v>0</v>
      </c>
      <c r="AG494" s="199">
        <f t="shared" si="57"/>
        <v>0</v>
      </c>
      <c r="AH494" s="199">
        <f t="shared" si="55"/>
        <v>0</v>
      </c>
      <c r="AI494" s="201"/>
      <c r="AJ494" s="201"/>
      <c r="AK494" s="201"/>
      <c r="AL494" s="201"/>
      <c r="AM494" s="201"/>
      <c r="AN494" s="201"/>
      <c r="AO494" s="201" t="s">
        <v>50</v>
      </c>
      <c r="AP494" s="201" t="s">
        <v>1</v>
      </c>
    </row>
    <row r="495" spans="1:42">
      <c r="A495" s="193" t="s">
        <v>174</v>
      </c>
      <c r="B495" s="193" t="s">
        <v>50</v>
      </c>
      <c r="C495" s="193" t="s">
        <v>205</v>
      </c>
      <c r="D495" s="193" t="s">
        <v>837</v>
      </c>
      <c r="E495" s="193" t="s">
        <v>838</v>
      </c>
      <c r="F495" s="193"/>
      <c r="G495" s="193" t="s">
        <v>178</v>
      </c>
      <c r="H495" s="194">
        <v>43826.000011574077</v>
      </c>
      <c r="I495" s="194"/>
      <c r="J495" s="194">
        <v>43826.000011574077</v>
      </c>
      <c r="K495" s="194">
        <v>43826.000011574077</v>
      </c>
      <c r="L495" s="194">
        <v>43829.696539351848</v>
      </c>
      <c r="M495" s="193" t="s">
        <v>187</v>
      </c>
      <c r="N495" s="193" t="s">
        <v>751</v>
      </c>
      <c r="O495" s="195">
        <v>12</v>
      </c>
      <c r="P495" s="195"/>
      <c r="Q495" s="196"/>
      <c r="R495" s="193" t="s">
        <v>839</v>
      </c>
      <c r="S495" s="193"/>
      <c r="T495" s="193" t="s">
        <v>855</v>
      </c>
      <c r="U495" s="193" t="s">
        <v>195</v>
      </c>
      <c r="V495" s="193"/>
      <c r="W495" s="193"/>
      <c r="X495" s="193"/>
      <c r="Y495" s="194"/>
      <c r="Z495" s="194"/>
      <c r="AA495" s="197"/>
      <c r="AB495" s="198" t="str">
        <f t="shared" si="56"/>
        <v>201912</v>
      </c>
      <c r="AC495" s="199">
        <f t="shared" si="52"/>
        <v>0</v>
      </c>
      <c r="AD495" s="200" t="str">
        <f t="shared" si="58"/>
        <v>201912</v>
      </c>
      <c r="AE495" s="199" t="str">
        <f t="shared" si="54"/>
        <v>201912</v>
      </c>
      <c r="AF495" s="199">
        <f t="shared" si="53"/>
        <v>0</v>
      </c>
      <c r="AG495" s="199">
        <f t="shared" si="57"/>
        <v>0</v>
      </c>
      <c r="AH495" s="199">
        <f t="shared" si="55"/>
        <v>0</v>
      </c>
      <c r="AI495" s="201"/>
      <c r="AJ495" s="201"/>
      <c r="AK495" s="201"/>
      <c r="AL495" s="201"/>
      <c r="AM495" s="201"/>
      <c r="AN495" s="201"/>
      <c r="AO495" s="201" t="s">
        <v>50</v>
      </c>
      <c r="AP495" s="201" t="s">
        <v>1</v>
      </c>
    </row>
    <row r="496" spans="1:42">
      <c r="A496" s="193" t="s">
        <v>174</v>
      </c>
      <c r="B496" s="193" t="s">
        <v>50</v>
      </c>
      <c r="C496" s="193" t="s">
        <v>205</v>
      </c>
      <c r="D496" s="193" t="s">
        <v>837</v>
      </c>
      <c r="E496" s="193" t="s">
        <v>838</v>
      </c>
      <c r="F496" s="193"/>
      <c r="G496" s="193" t="s">
        <v>178</v>
      </c>
      <c r="H496" s="194">
        <v>43826.000011574077</v>
      </c>
      <c r="I496" s="194"/>
      <c r="J496" s="194">
        <v>43826.000011574077</v>
      </c>
      <c r="K496" s="194">
        <v>43826.000011574077</v>
      </c>
      <c r="L496" s="194">
        <v>43829.696423611109</v>
      </c>
      <c r="M496" s="193" t="s">
        <v>187</v>
      </c>
      <c r="N496" s="193" t="s">
        <v>751</v>
      </c>
      <c r="O496" s="195">
        <v>12</v>
      </c>
      <c r="P496" s="195"/>
      <c r="Q496" s="196"/>
      <c r="R496" s="193" t="s">
        <v>839</v>
      </c>
      <c r="S496" s="193"/>
      <c r="T496" s="193" t="s">
        <v>856</v>
      </c>
      <c r="U496" s="193" t="s">
        <v>195</v>
      </c>
      <c r="V496" s="193"/>
      <c r="W496" s="193"/>
      <c r="X496" s="193"/>
      <c r="Y496" s="194"/>
      <c r="Z496" s="194"/>
      <c r="AA496" s="197"/>
      <c r="AB496" s="198" t="str">
        <f t="shared" si="56"/>
        <v>201912</v>
      </c>
      <c r="AC496" s="199">
        <f t="shared" si="52"/>
        <v>0</v>
      </c>
      <c r="AD496" s="200" t="str">
        <f t="shared" si="58"/>
        <v>201912</v>
      </c>
      <c r="AE496" s="199" t="str">
        <f t="shared" si="54"/>
        <v>201912</v>
      </c>
      <c r="AF496" s="199">
        <f t="shared" si="53"/>
        <v>0</v>
      </c>
      <c r="AG496" s="199">
        <f t="shared" si="57"/>
        <v>0</v>
      </c>
      <c r="AH496" s="199">
        <f t="shared" si="55"/>
        <v>0</v>
      </c>
      <c r="AI496" s="201"/>
      <c r="AJ496" s="201"/>
      <c r="AK496" s="201"/>
      <c r="AL496" s="201"/>
      <c r="AM496" s="201"/>
      <c r="AN496" s="201"/>
      <c r="AO496" s="201" t="s">
        <v>50</v>
      </c>
      <c r="AP496" s="201" t="s">
        <v>1</v>
      </c>
    </row>
    <row r="497" spans="1:42">
      <c r="A497" s="193" t="s">
        <v>174</v>
      </c>
      <c r="B497" s="193" t="s">
        <v>50</v>
      </c>
      <c r="C497" s="193" t="s">
        <v>205</v>
      </c>
      <c r="D497" s="193" t="s">
        <v>837</v>
      </c>
      <c r="E497" s="193" t="s">
        <v>838</v>
      </c>
      <c r="F497" s="193"/>
      <c r="G497" s="193" t="s">
        <v>178</v>
      </c>
      <c r="H497" s="194">
        <v>43826.000011574077</v>
      </c>
      <c r="I497" s="194"/>
      <c r="J497" s="194">
        <v>43826.000011574077</v>
      </c>
      <c r="K497" s="194">
        <v>43826.000011574077</v>
      </c>
      <c r="L497" s="194">
        <v>43829.429247685177</v>
      </c>
      <c r="M497" s="193" t="s">
        <v>187</v>
      </c>
      <c r="N497" s="193" t="s">
        <v>751</v>
      </c>
      <c r="O497" s="195">
        <v>12</v>
      </c>
      <c r="P497" s="195"/>
      <c r="Q497" s="196"/>
      <c r="R497" s="193" t="s">
        <v>839</v>
      </c>
      <c r="S497" s="193"/>
      <c r="T497" s="193" t="s">
        <v>857</v>
      </c>
      <c r="U497" s="193" t="s">
        <v>195</v>
      </c>
      <c r="V497" s="193"/>
      <c r="W497" s="193"/>
      <c r="X497" s="193"/>
      <c r="Y497" s="194"/>
      <c r="Z497" s="194"/>
      <c r="AA497" s="197"/>
      <c r="AB497" s="198" t="str">
        <f t="shared" si="56"/>
        <v>201912</v>
      </c>
      <c r="AC497" s="199">
        <f t="shared" si="52"/>
        <v>0</v>
      </c>
      <c r="AD497" s="200" t="str">
        <f t="shared" si="58"/>
        <v>201912</v>
      </c>
      <c r="AE497" s="199" t="str">
        <f t="shared" si="54"/>
        <v>201912</v>
      </c>
      <c r="AF497" s="199">
        <f t="shared" si="53"/>
        <v>0</v>
      </c>
      <c r="AG497" s="199">
        <f t="shared" si="57"/>
        <v>0</v>
      </c>
      <c r="AH497" s="199">
        <f t="shared" si="55"/>
        <v>0</v>
      </c>
      <c r="AI497" s="201"/>
      <c r="AJ497" s="201"/>
      <c r="AK497" s="201"/>
      <c r="AL497" s="201"/>
      <c r="AM497" s="201"/>
      <c r="AN497" s="201"/>
      <c r="AO497" s="201" t="s">
        <v>50</v>
      </c>
      <c r="AP497" s="201" t="s">
        <v>1</v>
      </c>
    </row>
    <row r="498" spans="1:42">
      <c r="A498" s="193" t="s">
        <v>174</v>
      </c>
      <c r="B498" s="193" t="s">
        <v>50</v>
      </c>
      <c r="C498" s="193" t="s">
        <v>205</v>
      </c>
      <c r="D498" s="193" t="s">
        <v>837</v>
      </c>
      <c r="E498" s="193" t="s">
        <v>838</v>
      </c>
      <c r="F498" s="193"/>
      <c r="G498" s="193" t="s">
        <v>178</v>
      </c>
      <c r="H498" s="194">
        <v>43826.000011574077</v>
      </c>
      <c r="I498" s="194"/>
      <c r="J498" s="194">
        <v>43826.000011574077</v>
      </c>
      <c r="K498" s="194">
        <v>43826.000011574077</v>
      </c>
      <c r="L498" s="194">
        <v>43829.457025462973</v>
      </c>
      <c r="M498" s="193" t="s">
        <v>187</v>
      </c>
      <c r="N498" s="193" t="s">
        <v>751</v>
      </c>
      <c r="O498" s="195">
        <v>12</v>
      </c>
      <c r="P498" s="195"/>
      <c r="Q498" s="196"/>
      <c r="R498" s="193" t="s">
        <v>839</v>
      </c>
      <c r="S498" s="193"/>
      <c r="T498" s="193" t="s">
        <v>858</v>
      </c>
      <c r="U498" s="193" t="s">
        <v>195</v>
      </c>
      <c r="V498" s="193"/>
      <c r="W498" s="193"/>
      <c r="X498" s="193"/>
      <c r="Y498" s="194"/>
      <c r="Z498" s="194"/>
      <c r="AA498" s="197"/>
      <c r="AB498" s="198" t="str">
        <f t="shared" si="56"/>
        <v>201912</v>
      </c>
      <c r="AC498" s="199">
        <f t="shared" si="52"/>
        <v>0</v>
      </c>
      <c r="AD498" s="200" t="str">
        <f t="shared" si="58"/>
        <v>201912</v>
      </c>
      <c r="AE498" s="199" t="str">
        <f t="shared" si="54"/>
        <v>201912</v>
      </c>
      <c r="AF498" s="199">
        <f t="shared" si="53"/>
        <v>0</v>
      </c>
      <c r="AG498" s="199">
        <f t="shared" si="57"/>
        <v>0</v>
      </c>
      <c r="AH498" s="199">
        <f t="shared" si="55"/>
        <v>0</v>
      </c>
      <c r="AI498" s="201"/>
      <c r="AJ498" s="201"/>
      <c r="AK498" s="201"/>
      <c r="AL498" s="201"/>
      <c r="AM498" s="201"/>
      <c r="AN498" s="201"/>
      <c r="AO498" s="201" t="s">
        <v>50</v>
      </c>
      <c r="AP498" s="201" t="s">
        <v>1</v>
      </c>
    </row>
    <row r="499" spans="1:42">
      <c r="A499" s="193" t="s">
        <v>174</v>
      </c>
      <c r="B499" s="193" t="s">
        <v>50</v>
      </c>
      <c r="C499" s="193" t="s">
        <v>205</v>
      </c>
      <c r="D499" s="193" t="s">
        <v>837</v>
      </c>
      <c r="E499" s="193" t="s">
        <v>838</v>
      </c>
      <c r="F499" s="193"/>
      <c r="G499" s="193" t="s">
        <v>178</v>
      </c>
      <c r="H499" s="194">
        <v>43826.000011574077</v>
      </c>
      <c r="I499" s="194"/>
      <c r="J499" s="194">
        <v>43826.000011574077</v>
      </c>
      <c r="K499" s="194">
        <v>43826.000011574077</v>
      </c>
      <c r="L499" s="194">
        <v>43829.456909722219</v>
      </c>
      <c r="M499" s="193" t="s">
        <v>187</v>
      </c>
      <c r="N499" s="193" t="s">
        <v>751</v>
      </c>
      <c r="O499" s="195">
        <v>12</v>
      </c>
      <c r="P499" s="195"/>
      <c r="Q499" s="196"/>
      <c r="R499" s="193" t="s">
        <v>839</v>
      </c>
      <c r="S499" s="193"/>
      <c r="T499" s="193" t="s">
        <v>859</v>
      </c>
      <c r="U499" s="193" t="s">
        <v>195</v>
      </c>
      <c r="V499" s="193"/>
      <c r="W499" s="193"/>
      <c r="X499" s="193"/>
      <c r="Y499" s="194"/>
      <c r="Z499" s="194"/>
      <c r="AA499" s="197"/>
      <c r="AB499" s="198" t="str">
        <f t="shared" si="56"/>
        <v>201912</v>
      </c>
      <c r="AC499" s="199">
        <f t="shared" si="52"/>
        <v>0</v>
      </c>
      <c r="AD499" s="200" t="str">
        <f t="shared" si="58"/>
        <v>201912</v>
      </c>
      <c r="AE499" s="199" t="str">
        <f t="shared" si="54"/>
        <v>201912</v>
      </c>
      <c r="AF499" s="199">
        <f t="shared" si="53"/>
        <v>0</v>
      </c>
      <c r="AG499" s="199">
        <f t="shared" si="57"/>
        <v>0</v>
      </c>
      <c r="AH499" s="199">
        <f t="shared" si="55"/>
        <v>0</v>
      </c>
      <c r="AI499" s="201"/>
      <c r="AJ499" s="201"/>
      <c r="AK499" s="201"/>
      <c r="AL499" s="201"/>
      <c r="AM499" s="201"/>
      <c r="AN499" s="201"/>
      <c r="AO499" s="201" t="s">
        <v>50</v>
      </c>
      <c r="AP499" s="201" t="s">
        <v>1</v>
      </c>
    </row>
    <row r="500" spans="1:42">
      <c r="A500" s="193" t="s">
        <v>174</v>
      </c>
      <c r="B500" s="193" t="s">
        <v>50</v>
      </c>
      <c r="C500" s="193" t="s">
        <v>205</v>
      </c>
      <c r="D500" s="193" t="s">
        <v>837</v>
      </c>
      <c r="E500" s="193" t="s">
        <v>838</v>
      </c>
      <c r="F500" s="193"/>
      <c r="G500" s="193" t="s">
        <v>178</v>
      </c>
      <c r="H500" s="194">
        <v>43826.000011574077</v>
      </c>
      <c r="I500" s="194"/>
      <c r="J500" s="194">
        <v>43826.000011574077</v>
      </c>
      <c r="K500" s="194">
        <v>43826.000011574077</v>
      </c>
      <c r="L500" s="194">
        <v>43829.52983796296</v>
      </c>
      <c r="M500" s="193" t="s">
        <v>187</v>
      </c>
      <c r="N500" s="193" t="s">
        <v>751</v>
      </c>
      <c r="O500" s="195">
        <v>12</v>
      </c>
      <c r="P500" s="195"/>
      <c r="Q500" s="196"/>
      <c r="R500" s="193" t="s">
        <v>839</v>
      </c>
      <c r="S500" s="193"/>
      <c r="T500" s="193" t="s">
        <v>860</v>
      </c>
      <c r="U500" s="193" t="s">
        <v>195</v>
      </c>
      <c r="V500" s="193"/>
      <c r="W500" s="193"/>
      <c r="X500" s="193"/>
      <c r="Y500" s="194"/>
      <c r="Z500" s="194"/>
      <c r="AA500" s="197"/>
      <c r="AB500" s="198" t="str">
        <f t="shared" si="56"/>
        <v>201912</v>
      </c>
      <c r="AC500" s="199">
        <f t="shared" si="52"/>
        <v>0</v>
      </c>
      <c r="AD500" s="200" t="str">
        <f t="shared" si="58"/>
        <v>201912</v>
      </c>
      <c r="AE500" s="199" t="str">
        <f t="shared" si="54"/>
        <v>201912</v>
      </c>
      <c r="AF500" s="199">
        <f t="shared" si="53"/>
        <v>0</v>
      </c>
      <c r="AG500" s="199">
        <f t="shared" si="57"/>
        <v>0</v>
      </c>
      <c r="AH500" s="199">
        <f t="shared" si="55"/>
        <v>0</v>
      </c>
      <c r="AI500" s="201"/>
      <c r="AJ500" s="201"/>
      <c r="AK500" s="201"/>
      <c r="AL500" s="201"/>
      <c r="AM500" s="201"/>
      <c r="AN500" s="201"/>
      <c r="AO500" s="201" t="s">
        <v>50</v>
      </c>
      <c r="AP500" s="201" t="s">
        <v>1</v>
      </c>
    </row>
    <row r="501" spans="1:42">
      <c r="A501" s="193" t="s">
        <v>174</v>
      </c>
      <c r="B501" s="193" t="s">
        <v>50</v>
      </c>
      <c r="C501" s="193" t="s">
        <v>205</v>
      </c>
      <c r="D501" s="193" t="s">
        <v>837</v>
      </c>
      <c r="E501" s="193" t="s">
        <v>838</v>
      </c>
      <c r="F501" s="193"/>
      <c r="G501" s="193" t="s">
        <v>178</v>
      </c>
      <c r="H501" s="194">
        <v>43826.000011574077</v>
      </c>
      <c r="I501" s="194"/>
      <c r="J501" s="194">
        <v>43826.000011574077</v>
      </c>
      <c r="K501" s="194">
        <v>43826.000011574077</v>
      </c>
      <c r="L501" s="194">
        <v>43829.477870370371</v>
      </c>
      <c r="M501" s="193" t="s">
        <v>187</v>
      </c>
      <c r="N501" s="193" t="s">
        <v>751</v>
      </c>
      <c r="O501" s="195">
        <v>12</v>
      </c>
      <c r="P501" s="195"/>
      <c r="Q501" s="196"/>
      <c r="R501" s="193" t="s">
        <v>839</v>
      </c>
      <c r="S501" s="193"/>
      <c r="T501" s="193" t="s">
        <v>861</v>
      </c>
      <c r="U501" s="193" t="s">
        <v>195</v>
      </c>
      <c r="V501" s="193"/>
      <c r="W501" s="193"/>
      <c r="X501" s="193"/>
      <c r="Y501" s="194"/>
      <c r="Z501" s="194"/>
      <c r="AA501" s="197"/>
      <c r="AB501" s="198" t="str">
        <f t="shared" si="56"/>
        <v>201912</v>
      </c>
      <c r="AC501" s="199">
        <f t="shared" si="52"/>
        <v>0</v>
      </c>
      <c r="AD501" s="200" t="str">
        <f t="shared" si="58"/>
        <v>201912</v>
      </c>
      <c r="AE501" s="199" t="str">
        <f t="shared" si="54"/>
        <v>201912</v>
      </c>
      <c r="AF501" s="199">
        <f t="shared" si="53"/>
        <v>0</v>
      </c>
      <c r="AG501" s="199">
        <f t="shared" si="57"/>
        <v>0</v>
      </c>
      <c r="AH501" s="199">
        <f t="shared" si="55"/>
        <v>0</v>
      </c>
      <c r="AI501" s="201"/>
      <c r="AJ501" s="201"/>
      <c r="AK501" s="201"/>
      <c r="AL501" s="201"/>
      <c r="AM501" s="201"/>
      <c r="AN501" s="201"/>
      <c r="AO501" s="201" t="s">
        <v>50</v>
      </c>
      <c r="AP501" s="201" t="s">
        <v>1</v>
      </c>
    </row>
    <row r="502" spans="1:42">
      <c r="A502" s="193" t="s">
        <v>174</v>
      </c>
      <c r="B502" s="193" t="s">
        <v>50</v>
      </c>
      <c r="C502" s="193" t="s">
        <v>205</v>
      </c>
      <c r="D502" s="193" t="s">
        <v>837</v>
      </c>
      <c r="E502" s="193" t="s">
        <v>838</v>
      </c>
      <c r="F502" s="193"/>
      <c r="G502" s="193" t="s">
        <v>178</v>
      </c>
      <c r="H502" s="194">
        <v>43826.000011574077</v>
      </c>
      <c r="I502" s="194"/>
      <c r="J502" s="194">
        <v>43826.000011574077</v>
      </c>
      <c r="K502" s="194">
        <v>43826.000011574077</v>
      </c>
      <c r="L502" s="194">
        <v>43829.481458333343</v>
      </c>
      <c r="M502" s="193" t="s">
        <v>187</v>
      </c>
      <c r="N502" s="193" t="s">
        <v>751</v>
      </c>
      <c r="O502" s="195">
        <v>12</v>
      </c>
      <c r="P502" s="195"/>
      <c r="Q502" s="196"/>
      <c r="R502" s="193" t="s">
        <v>839</v>
      </c>
      <c r="S502" s="193"/>
      <c r="T502" s="193" t="s">
        <v>862</v>
      </c>
      <c r="U502" s="193" t="s">
        <v>195</v>
      </c>
      <c r="V502" s="193"/>
      <c r="W502" s="193"/>
      <c r="X502" s="193"/>
      <c r="Y502" s="194"/>
      <c r="Z502" s="194"/>
      <c r="AA502" s="197"/>
      <c r="AB502" s="198" t="str">
        <f t="shared" si="56"/>
        <v>201912</v>
      </c>
      <c r="AC502" s="199">
        <f t="shared" si="52"/>
        <v>0</v>
      </c>
      <c r="AD502" s="200" t="str">
        <f t="shared" si="58"/>
        <v>201912</v>
      </c>
      <c r="AE502" s="199" t="str">
        <f t="shared" si="54"/>
        <v>201912</v>
      </c>
      <c r="AF502" s="199">
        <f t="shared" si="53"/>
        <v>0</v>
      </c>
      <c r="AG502" s="199">
        <f t="shared" si="57"/>
        <v>0</v>
      </c>
      <c r="AH502" s="199">
        <f t="shared" si="55"/>
        <v>0</v>
      </c>
      <c r="AI502" s="201"/>
      <c r="AJ502" s="201"/>
      <c r="AK502" s="201"/>
      <c r="AL502" s="201"/>
      <c r="AM502" s="201"/>
      <c r="AN502" s="201"/>
      <c r="AO502" s="201" t="s">
        <v>50</v>
      </c>
      <c r="AP502" s="201" t="s">
        <v>1</v>
      </c>
    </row>
    <row r="503" spans="1:42">
      <c r="A503" s="193" t="s">
        <v>174</v>
      </c>
      <c r="B503" s="193" t="s">
        <v>50</v>
      </c>
      <c r="C503" s="193" t="s">
        <v>205</v>
      </c>
      <c r="D503" s="193" t="s">
        <v>837</v>
      </c>
      <c r="E503" s="193" t="s">
        <v>838</v>
      </c>
      <c r="F503" s="193"/>
      <c r="G503" s="193" t="s">
        <v>178</v>
      </c>
      <c r="H503" s="194">
        <v>43826.000011574077</v>
      </c>
      <c r="I503" s="194"/>
      <c r="J503" s="194">
        <v>43826.000011574077</v>
      </c>
      <c r="K503" s="194">
        <v>43826.000011574077</v>
      </c>
      <c r="L503" s="194">
        <v>43829.481377314813</v>
      </c>
      <c r="M503" s="193" t="s">
        <v>187</v>
      </c>
      <c r="N503" s="193" t="s">
        <v>751</v>
      </c>
      <c r="O503" s="195">
        <v>12</v>
      </c>
      <c r="P503" s="195"/>
      <c r="Q503" s="196"/>
      <c r="R503" s="193" t="s">
        <v>839</v>
      </c>
      <c r="S503" s="193"/>
      <c r="T503" s="193" t="s">
        <v>863</v>
      </c>
      <c r="U503" s="193" t="s">
        <v>195</v>
      </c>
      <c r="V503" s="193"/>
      <c r="W503" s="193"/>
      <c r="X503" s="193"/>
      <c r="Y503" s="194"/>
      <c r="Z503" s="194"/>
      <c r="AA503" s="197"/>
      <c r="AB503" s="198" t="str">
        <f t="shared" si="56"/>
        <v>201912</v>
      </c>
      <c r="AC503" s="199">
        <f t="shared" si="52"/>
        <v>0</v>
      </c>
      <c r="AD503" s="200" t="str">
        <f t="shared" si="58"/>
        <v>201912</v>
      </c>
      <c r="AE503" s="199" t="str">
        <f t="shared" si="54"/>
        <v>201912</v>
      </c>
      <c r="AF503" s="199">
        <f t="shared" si="53"/>
        <v>0</v>
      </c>
      <c r="AG503" s="199">
        <f t="shared" si="57"/>
        <v>0</v>
      </c>
      <c r="AH503" s="199">
        <f t="shared" si="55"/>
        <v>0</v>
      </c>
      <c r="AI503" s="201"/>
      <c r="AJ503" s="201"/>
      <c r="AK503" s="201"/>
      <c r="AL503" s="201"/>
      <c r="AM503" s="201"/>
      <c r="AN503" s="201"/>
      <c r="AO503" s="201" t="s">
        <v>50</v>
      </c>
      <c r="AP503" s="201" t="s">
        <v>1</v>
      </c>
    </row>
    <row r="504" spans="1:42">
      <c r="A504" s="193" t="s">
        <v>174</v>
      </c>
      <c r="B504" s="193" t="s">
        <v>50</v>
      </c>
      <c r="C504" s="193" t="s">
        <v>205</v>
      </c>
      <c r="D504" s="193" t="s">
        <v>837</v>
      </c>
      <c r="E504" s="193" t="s">
        <v>838</v>
      </c>
      <c r="F504" s="193"/>
      <c r="G504" s="193" t="s">
        <v>178</v>
      </c>
      <c r="H504" s="194">
        <v>43826.000011574077</v>
      </c>
      <c r="I504" s="194"/>
      <c r="J504" s="194">
        <v>43826.000011574077</v>
      </c>
      <c r="K504" s="194">
        <v>43826.000011574077</v>
      </c>
      <c r="L504" s="194">
        <v>43829.502175925933</v>
      </c>
      <c r="M504" s="193" t="s">
        <v>187</v>
      </c>
      <c r="N504" s="193" t="s">
        <v>751</v>
      </c>
      <c r="O504" s="195">
        <v>12</v>
      </c>
      <c r="P504" s="195"/>
      <c r="Q504" s="196"/>
      <c r="R504" s="193" t="s">
        <v>839</v>
      </c>
      <c r="S504" s="193"/>
      <c r="T504" s="193" t="s">
        <v>864</v>
      </c>
      <c r="U504" s="193" t="s">
        <v>195</v>
      </c>
      <c r="V504" s="193"/>
      <c r="W504" s="193"/>
      <c r="X504" s="193"/>
      <c r="Y504" s="194"/>
      <c r="Z504" s="194"/>
      <c r="AA504" s="197"/>
      <c r="AB504" s="198" t="str">
        <f t="shared" si="56"/>
        <v>201912</v>
      </c>
      <c r="AC504" s="199">
        <f t="shared" si="52"/>
        <v>0</v>
      </c>
      <c r="AD504" s="200" t="str">
        <f t="shared" si="58"/>
        <v>201912</v>
      </c>
      <c r="AE504" s="199" t="str">
        <f t="shared" si="54"/>
        <v>201912</v>
      </c>
      <c r="AF504" s="199">
        <f t="shared" si="53"/>
        <v>0</v>
      </c>
      <c r="AG504" s="199">
        <f t="shared" si="57"/>
        <v>0</v>
      </c>
      <c r="AH504" s="199">
        <f t="shared" si="55"/>
        <v>0</v>
      </c>
      <c r="AI504" s="201"/>
      <c r="AJ504" s="201"/>
      <c r="AK504" s="201"/>
      <c r="AL504" s="201"/>
      <c r="AM504" s="201"/>
      <c r="AN504" s="201"/>
      <c r="AO504" s="201" t="s">
        <v>50</v>
      </c>
      <c r="AP504" s="201" t="s">
        <v>1</v>
      </c>
    </row>
    <row r="505" spans="1:42">
      <c r="A505" s="193" t="s">
        <v>174</v>
      </c>
      <c r="B505" s="193" t="s">
        <v>50</v>
      </c>
      <c r="C505" s="193" t="s">
        <v>205</v>
      </c>
      <c r="D505" s="193" t="s">
        <v>837</v>
      </c>
      <c r="E505" s="193" t="s">
        <v>838</v>
      </c>
      <c r="F505" s="193"/>
      <c r="G505" s="193" t="s">
        <v>178</v>
      </c>
      <c r="H505" s="194">
        <v>43826.000011574077</v>
      </c>
      <c r="I505" s="194"/>
      <c r="J505" s="194">
        <v>43826.000011574077</v>
      </c>
      <c r="K505" s="194">
        <v>43826.000011574077</v>
      </c>
      <c r="L505" s="194">
        <v>43829.502187500002</v>
      </c>
      <c r="M505" s="193" t="s">
        <v>187</v>
      </c>
      <c r="N505" s="193" t="s">
        <v>751</v>
      </c>
      <c r="O505" s="195">
        <v>12</v>
      </c>
      <c r="P505" s="195"/>
      <c r="Q505" s="196"/>
      <c r="R505" s="193" t="s">
        <v>839</v>
      </c>
      <c r="S505" s="193"/>
      <c r="T505" s="193" t="s">
        <v>865</v>
      </c>
      <c r="U505" s="193" t="s">
        <v>195</v>
      </c>
      <c r="V505" s="193"/>
      <c r="W505" s="193"/>
      <c r="X505" s="193"/>
      <c r="Y505" s="194"/>
      <c r="Z505" s="194"/>
      <c r="AA505" s="197"/>
      <c r="AB505" s="198" t="str">
        <f t="shared" si="56"/>
        <v>201912</v>
      </c>
      <c r="AC505" s="199">
        <f t="shared" si="52"/>
        <v>0</v>
      </c>
      <c r="AD505" s="200" t="str">
        <f t="shared" si="58"/>
        <v>201912</v>
      </c>
      <c r="AE505" s="199" t="str">
        <f t="shared" si="54"/>
        <v>201912</v>
      </c>
      <c r="AF505" s="199">
        <f t="shared" si="53"/>
        <v>0</v>
      </c>
      <c r="AG505" s="199">
        <f t="shared" si="57"/>
        <v>0</v>
      </c>
      <c r="AH505" s="199">
        <f t="shared" si="55"/>
        <v>0</v>
      </c>
      <c r="AI505" s="201"/>
      <c r="AJ505" s="201"/>
      <c r="AK505" s="201"/>
      <c r="AL505" s="201"/>
      <c r="AM505" s="201"/>
      <c r="AN505" s="201"/>
      <c r="AO505" s="201" t="s">
        <v>50</v>
      </c>
      <c r="AP505" s="201" t="s">
        <v>1</v>
      </c>
    </row>
    <row r="506" spans="1:42">
      <c r="A506" s="193" t="s">
        <v>174</v>
      </c>
      <c r="B506" s="193" t="s">
        <v>50</v>
      </c>
      <c r="C506" s="193" t="s">
        <v>205</v>
      </c>
      <c r="D506" s="193" t="s">
        <v>837</v>
      </c>
      <c r="E506" s="193" t="s">
        <v>838</v>
      </c>
      <c r="F506" s="193"/>
      <c r="G506" s="193" t="s">
        <v>178</v>
      </c>
      <c r="H506" s="194">
        <v>43826.000011574077</v>
      </c>
      <c r="I506" s="194"/>
      <c r="J506" s="194">
        <v>43826.000011574077</v>
      </c>
      <c r="K506" s="194">
        <v>43826.000011574077</v>
      </c>
      <c r="L506" s="194">
        <v>43829.505659722221</v>
      </c>
      <c r="M506" s="193" t="s">
        <v>187</v>
      </c>
      <c r="N506" s="193" t="s">
        <v>751</v>
      </c>
      <c r="O506" s="195">
        <v>12</v>
      </c>
      <c r="P506" s="195"/>
      <c r="Q506" s="196"/>
      <c r="R506" s="193" t="s">
        <v>839</v>
      </c>
      <c r="S506" s="193"/>
      <c r="T506" s="193" t="s">
        <v>866</v>
      </c>
      <c r="U506" s="193" t="s">
        <v>195</v>
      </c>
      <c r="V506" s="193"/>
      <c r="W506" s="193"/>
      <c r="X506" s="193"/>
      <c r="Y506" s="194"/>
      <c r="Z506" s="194"/>
      <c r="AA506" s="197"/>
      <c r="AB506" s="198" t="str">
        <f t="shared" si="56"/>
        <v>201912</v>
      </c>
      <c r="AC506" s="199">
        <f t="shared" si="52"/>
        <v>0</v>
      </c>
      <c r="AD506" s="200" t="str">
        <f t="shared" si="58"/>
        <v>201912</v>
      </c>
      <c r="AE506" s="199" t="str">
        <f t="shared" si="54"/>
        <v>201912</v>
      </c>
      <c r="AF506" s="199">
        <f t="shared" si="53"/>
        <v>0</v>
      </c>
      <c r="AG506" s="199">
        <f t="shared" si="57"/>
        <v>0</v>
      </c>
      <c r="AH506" s="199">
        <f t="shared" si="55"/>
        <v>0</v>
      </c>
      <c r="AI506" s="201"/>
      <c r="AJ506" s="201"/>
      <c r="AK506" s="201"/>
      <c r="AL506" s="201"/>
      <c r="AM506" s="201"/>
      <c r="AN506" s="201"/>
      <c r="AO506" s="201" t="s">
        <v>50</v>
      </c>
      <c r="AP506" s="201" t="s">
        <v>1</v>
      </c>
    </row>
    <row r="507" spans="1:42">
      <c r="A507" s="193" t="s">
        <v>174</v>
      </c>
      <c r="B507" s="193" t="s">
        <v>50</v>
      </c>
      <c r="C507" s="193" t="s">
        <v>205</v>
      </c>
      <c r="D507" s="193" t="s">
        <v>837</v>
      </c>
      <c r="E507" s="193" t="s">
        <v>838</v>
      </c>
      <c r="F507" s="193"/>
      <c r="G507" s="193" t="s">
        <v>178</v>
      </c>
      <c r="H507" s="194">
        <v>43826.000011574077</v>
      </c>
      <c r="I507" s="194"/>
      <c r="J507" s="194">
        <v>43826.000011574077</v>
      </c>
      <c r="K507" s="194">
        <v>43826.000011574077</v>
      </c>
      <c r="L507" s="194">
        <v>43829.50577546296</v>
      </c>
      <c r="M507" s="193" t="s">
        <v>187</v>
      </c>
      <c r="N507" s="193" t="s">
        <v>751</v>
      </c>
      <c r="O507" s="195">
        <v>12</v>
      </c>
      <c r="P507" s="195"/>
      <c r="Q507" s="196"/>
      <c r="R507" s="193" t="s">
        <v>839</v>
      </c>
      <c r="S507" s="193"/>
      <c r="T507" s="193" t="s">
        <v>867</v>
      </c>
      <c r="U507" s="193" t="s">
        <v>195</v>
      </c>
      <c r="V507" s="193"/>
      <c r="W507" s="193"/>
      <c r="X507" s="193"/>
      <c r="Y507" s="194"/>
      <c r="Z507" s="194"/>
      <c r="AA507" s="197"/>
      <c r="AB507" s="198" t="str">
        <f t="shared" si="56"/>
        <v>201912</v>
      </c>
      <c r="AC507" s="199">
        <f t="shared" si="52"/>
        <v>0</v>
      </c>
      <c r="AD507" s="200" t="str">
        <f t="shared" si="58"/>
        <v>201912</v>
      </c>
      <c r="AE507" s="199" t="str">
        <f t="shared" si="54"/>
        <v>201912</v>
      </c>
      <c r="AF507" s="199">
        <f t="shared" si="53"/>
        <v>0</v>
      </c>
      <c r="AG507" s="199">
        <f t="shared" si="57"/>
        <v>0</v>
      </c>
      <c r="AH507" s="199">
        <f t="shared" si="55"/>
        <v>0</v>
      </c>
      <c r="AI507" s="201"/>
      <c r="AJ507" s="201"/>
      <c r="AK507" s="201"/>
      <c r="AL507" s="201"/>
      <c r="AM507" s="201"/>
      <c r="AN507" s="201"/>
      <c r="AO507" s="201" t="s">
        <v>50</v>
      </c>
      <c r="AP507" s="201" t="s">
        <v>1</v>
      </c>
    </row>
    <row r="508" spans="1:42">
      <c r="A508" s="193" t="s">
        <v>174</v>
      </c>
      <c r="B508" s="193" t="s">
        <v>50</v>
      </c>
      <c r="C508" s="193" t="s">
        <v>205</v>
      </c>
      <c r="D508" s="193" t="s">
        <v>837</v>
      </c>
      <c r="E508" s="193" t="s">
        <v>838</v>
      </c>
      <c r="F508" s="193"/>
      <c r="G508" s="193" t="s">
        <v>178</v>
      </c>
      <c r="H508" s="194">
        <v>43826.000011574077</v>
      </c>
      <c r="I508" s="194"/>
      <c r="J508" s="194">
        <v>43826.000011574077</v>
      </c>
      <c r="K508" s="194">
        <v>43826.000011574077</v>
      </c>
      <c r="L508" s="194">
        <v>43829.505671296298</v>
      </c>
      <c r="M508" s="193" t="s">
        <v>187</v>
      </c>
      <c r="N508" s="193" t="s">
        <v>751</v>
      </c>
      <c r="O508" s="195">
        <v>12</v>
      </c>
      <c r="P508" s="195"/>
      <c r="Q508" s="196"/>
      <c r="R508" s="193" t="s">
        <v>839</v>
      </c>
      <c r="S508" s="193"/>
      <c r="T508" s="193" t="s">
        <v>868</v>
      </c>
      <c r="U508" s="193" t="s">
        <v>195</v>
      </c>
      <c r="V508" s="193"/>
      <c r="W508" s="193"/>
      <c r="X508" s="193"/>
      <c r="Y508" s="194"/>
      <c r="Z508" s="194"/>
      <c r="AA508" s="197"/>
      <c r="AB508" s="198" t="str">
        <f t="shared" si="56"/>
        <v>201912</v>
      </c>
      <c r="AC508" s="199">
        <f t="shared" si="52"/>
        <v>0</v>
      </c>
      <c r="AD508" s="200" t="str">
        <f t="shared" si="58"/>
        <v>201912</v>
      </c>
      <c r="AE508" s="199" t="str">
        <f t="shared" si="54"/>
        <v>201912</v>
      </c>
      <c r="AF508" s="199">
        <f t="shared" si="53"/>
        <v>0</v>
      </c>
      <c r="AG508" s="199">
        <f t="shared" si="57"/>
        <v>0</v>
      </c>
      <c r="AH508" s="199">
        <f t="shared" si="55"/>
        <v>0</v>
      </c>
      <c r="AI508" s="201"/>
      <c r="AJ508" s="201"/>
      <c r="AK508" s="201"/>
      <c r="AL508" s="201"/>
      <c r="AM508" s="201"/>
      <c r="AN508" s="201"/>
      <c r="AO508" s="201" t="s">
        <v>50</v>
      </c>
      <c r="AP508" s="201" t="s">
        <v>1</v>
      </c>
    </row>
    <row r="509" spans="1:42">
      <c r="A509" s="193" t="s">
        <v>174</v>
      </c>
      <c r="B509" s="193" t="s">
        <v>50</v>
      </c>
      <c r="C509" s="193" t="s">
        <v>205</v>
      </c>
      <c r="D509" s="193" t="s">
        <v>837</v>
      </c>
      <c r="E509" s="193" t="s">
        <v>838</v>
      </c>
      <c r="F509" s="193"/>
      <c r="G509" s="193" t="s">
        <v>178</v>
      </c>
      <c r="H509" s="194">
        <v>43826.000011574077</v>
      </c>
      <c r="I509" s="194"/>
      <c r="J509" s="194">
        <v>43826.000011574077</v>
      </c>
      <c r="K509" s="194">
        <v>43826.000011574077</v>
      </c>
      <c r="L509" s="194">
        <v>43829.529733796298</v>
      </c>
      <c r="M509" s="193" t="s">
        <v>187</v>
      </c>
      <c r="N509" s="193" t="s">
        <v>751</v>
      </c>
      <c r="O509" s="195">
        <v>12</v>
      </c>
      <c r="P509" s="195"/>
      <c r="Q509" s="196"/>
      <c r="R509" s="193" t="s">
        <v>839</v>
      </c>
      <c r="S509" s="193"/>
      <c r="T509" s="193" t="s">
        <v>869</v>
      </c>
      <c r="U509" s="193" t="s">
        <v>195</v>
      </c>
      <c r="V509" s="193"/>
      <c r="W509" s="193"/>
      <c r="X509" s="193"/>
      <c r="Y509" s="194"/>
      <c r="Z509" s="194"/>
      <c r="AA509" s="197"/>
      <c r="AB509" s="198" t="str">
        <f t="shared" si="56"/>
        <v>201912</v>
      </c>
      <c r="AC509" s="199">
        <f t="shared" si="52"/>
        <v>0</v>
      </c>
      <c r="AD509" s="200" t="str">
        <f t="shared" si="58"/>
        <v>201912</v>
      </c>
      <c r="AE509" s="199" t="str">
        <f t="shared" si="54"/>
        <v>201912</v>
      </c>
      <c r="AF509" s="199">
        <f t="shared" si="53"/>
        <v>0</v>
      </c>
      <c r="AG509" s="199">
        <f t="shared" si="57"/>
        <v>0</v>
      </c>
      <c r="AH509" s="199">
        <f t="shared" si="55"/>
        <v>0</v>
      </c>
      <c r="AI509" s="201"/>
      <c r="AJ509" s="201"/>
      <c r="AK509" s="201"/>
      <c r="AL509" s="201"/>
      <c r="AM509" s="201"/>
      <c r="AN509" s="201"/>
      <c r="AO509" s="201" t="s">
        <v>50</v>
      </c>
      <c r="AP509" s="201" t="s">
        <v>1</v>
      </c>
    </row>
    <row r="510" spans="1:42">
      <c r="A510" s="193" t="s">
        <v>174</v>
      </c>
      <c r="B510" s="193" t="s">
        <v>50</v>
      </c>
      <c r="C510" s="193" t="s">
        <v>205</v>
      </c>
      <c r="D510" s="193" t="s">
        <v>837</v>
      </c>
      <c r="E510" s="193" t="s">
        <v>838</v>
      </c>
      <c r="F510" s="193"/>
      <c r="G510" s="193" t="s">
        <v>178</v>
      </c>
      <c r="H510" s="194">
        <v>43826.000011574077</v>
      </c>
      <c r="I510" s="194"/>
      <c r="J510" s="194">
        <v>43826.000011574077</v>
      </c>
      <c r="K510" s="194">
        <v>43826.000011574077</v>
      </c>
      <c r="L510" s="194">
        <v>43829.533541666657</v>
      </c>
      <c r="M510" s="193" t="s">
        <v>187</v>
      </c>
      <c r="N510" s="193" t="s">
        <v>751</v>
      </c>
      <c r="O510" s="195">
        <v>12</v>
      </c>
      <c r="P510" s="195"/>
      <c r="Q510" s="196"/>
      <c r="R510" s="193" t="s">
        <v>839</v>
      </c>
      <c r="S510" s="193"/>
      <c r="T510" s="193" t="s">
        <v>870</v>
      </c>
      <c r="U510" s="193" t="s">
        <v>195</v>
      </c>
      <c r="V510" s="193"/>
      <c r="W510" s="193"/>
      <c r="X510" s="193"/>
      <c r="Y510" s="194"/>
      <c r="Z510" s="194"/>
      <c r="AA510" s="197"/>
      <c r="AB510" s="198" t="str">
        <f t="shared" si="56"/>
        <v>201912</v>
      </c>
      <c r="AC510" s="199">
        <f t="shared" si="52"/>
        <v>0</v>
      </c>
      <c r="AD510" s="200" t="str">
        <f t="shared" si="58"/>
        <v>201912</v>
      </c>
      <c r="AE510" s="199" t="str">
        <f t="shared" si="54"/>
        <v>201912</v>
      </c>
      <c r="AF510" s="199">
        <f t="shared" si="53"/>
        <v>0</v>
      </c>
      <c r="AG510" s="199">
        <f t="shared" si="57"/>
        <v>0</v>
      </c>
      <c r="AH510" s="199">
        <f t="shared" si="55"/>
        <v>0</v>
      </c>
      <c r="AI510" s="201"/>
      <c r="AJ510" s="201"/>
      <c r="AK510" s="201"/>
      <c r="AL510" s="201"/>
      <c r="AM510" s="201"/>
      <c r="AN510" s="201"/>
      <c r="AO510" s="201" t="s">
        <v>50</v>
      </c>
      <c r="AP510" s="201" t="s">
        <v>1</v>
      </c>
    </row>
    <row r="511" spans="1:42">
      <c r="A511" s="193" t="s">
        <v>174</v>
      </c>
      <c r="B511" s="193" t="s">
        <v>50</v>
      </c>
      <c r="C511" s="193" t="s">
        <v>205</v>
      </c>
      <c r="D511" s="193" t="s">
        <v>837</v>
      </c>
      <c r="E511" s="193" t="s">
        <v>838</v>
      </c>
      <c r="F511" s="193"/>
      <c r="G511" s="193" t="s">
        <v>178</v>
      </c>
      <c r="H511" s="194">
        <v>43826.000011574077</v>
      </c>
      <c r="I511" s="194"/>
      <c r="J511" s="194">
        <v>43826.000011574077</v>
      </c>
      <c r="K511" s="194">
        <v>43826.000011574077</v>
      </c>
      <c r="L511" s="194">
        <v>43829.533194444448</v>
      </c>
      <c r="M511" s="193" t="s">
        <v>187</v>
      </c>
      <c r="N511" s="193" t="s">
        <v>751</v>
      </c>
      <c r="O511" s="195">
        <v>12</v>
      </c>
      <c r="P511" s="195"/>
      <c r="Q511" s="196"/>
      <c r="R511" s="193" t="s">
        <v>839</v>
      </c>
      <c r="S511" s="193"/>
      <c r="T511" s="193" t="s">
        <v>871</v>
      </c>
      <c r="U511" s="193" t="s">
        <v>195</v>
      </c>
      <c r="V511" s="193"/>
      <c r="W511" s="193"/>
      <c r="X511" s="193"/>
      <c r="Y511" s="194"/>
      <c r="Z511" s="194"/>
      <c r="AA511" s="197"/>
      <c r="AB511" s="198" t="str">
        <f t="shared" si="56"/>
        <v>201912</v>
      </c>
      <c r="AC511" s="199">
        <f t="shared" si="52"/>
        <v>0</v>
      </c>
      <c r="AD511" s="200" t="str">
        <f t="shared" si="58"/>
        <v>201912</v>
      </c>
      <c r="AE511" s="199" t="str">
        <f t="shared" si="54"/>
        <v>201912</v>
      </c>
      <c r="AF511" s="199">
        <f t="shared" si="53"/>
        <v>0</v>
      </c>
      <c r="AG511" s="199">
        <f t="shared" si="57"/>
        <v>0</v>
      </c>
      <c r="AH511" s="199">
        <f t="shared" si="55"/>
        <v>0</v>
      </c>
      <c r="AI511" s="201"/>
      <c r="AJ511" s="201"/>
      <c r="AK511" s="201"/>
      <c r="AL511" s="201"/>
      <c r="AM511" s="201"/>
      <c r="AN511" s="201"/>
      <c r="AO511" s="201" t="s">
        <v>50</v>
      </c>
      <c r="AP511" s="201" t="s">
        <v>1</v>
      </c>
    </row>
    <row r="512" spans="1:42">
      <c r="A512" s="193" t="s">
        <v>174</v>
      </c>
      <c r="B512" s="193" t="s">
        <v>50</v>
      </c>
      <c r="C512" s="193" t="s">
        <v>205</v>
      </c>
      <c r="D512" s="193" t="s">
        <v>837</v>
      </c>
      <c r="E512" s="193" t="s">
        <v>838</v>
      </c>
      <c r="F512" s="193"/>
      <c r="G512" s="193" t="s">
        <v>178</v>
      </c>
      <c r="H512" s="194">
        <v>43826.000011574077</v>
      </c>
      <c r="I512" s="194"/>
      <c r="J512" s="194">
        <v>43826.000011574077</v>
      </c>
      <c r="K512" s="194">
        <v>43826.000011574077</v>
      </c>
      <c r="L512" s="194">
        <v>43829.533310185187</v>
      </c>
      <c r="M512" s="193" t="s">
        <v>187</v>
      </c>
      <c r="N512" s="193" t="s">
        <v>751</v>
      </c>
      <c r="O512" s="195">
        <v>12</v>
      </c>
      <c r="P512" s="195"/>
      <c r="Q512" s="196"/>
      <c r="R512" s="193" t="s">
        <v>839</v>
      </c>
      <c r="S512" s="193"/>
      <c r="T512" s="193" t="s">
        <v>872</v>
      </c>
      <c r="U512" s="193" t="s">
        <v>195</v>
      </c>
      <c r="V512" s="193"/>
      <c r="W512" s="193"/>
      <c r="X512" s="193"/>
      <c r="Y512" s="194"/>
      <c r="Z512" s="194"/>
      <c r="AA512" s="197"/>
      <c r="AB512" s="198" t="str">
        <f t="shared" si="56"/>
        <v>201912</v>
      </c>
      <c r="AC512" s="199">
        <f t="shared" si="52"/>
        <v>0</v>
      </c>
      <c r="AD512" s="200" t="str">
        <f t="shared" si="58"/>
        <v>201912</v>
      </c>
      <c r="AE512" s="199" t="str">
        <f t="shared" si="54"/>
        <v>201912</v>
      </c>
      <c r="AF512" s="199">
        <f t="shared" si="53"/>
        <v>0</v>
      </c>
      <c r="AG512" s="199">
        <f t="shared" si="57"/>
        <v>0</v>
      </c>
      <c r="AH512" s="199">
        <f t="shared" si="55"/>
        <v>0</v>
      </c>
      <c r="AI512" s="201"/>
      <c r="AJ512" s="201"/>
      <c r="AK512" s="201"/>
      <c r="AL512" s="201"/>
      <c r="AM512" s="201"/>
      <c r="AN512" s="201"/>
      <c r="AO512" s="201" t="s">
        <v>50</v>
      </c>
      <c r="AP512" s="201" t="s">
        <v>1</v>
      </c>
    </row>
    <row r="513" spans="1:42">
      <c r="A513" s="193" t="s">
        <v>174</v>
      </c>
      <c r="B513" s="193" t="s">
        <v>50</v>
      </c>
      <c r="C513" s="193" t="s">
        <v>205</v>
      </c>
      <c r="D513" s="193" t="s">
        <v>837</v>
      </c>
      <c r="E513" s="193" t="s">
        <v>838</v>
      </c>
      <c r="F513" s="193"/>
      <c r="G513" s="193" t="s">
        <v>178</v>
      </c>
      <c r="H513" s="194">
        <v>43826.000011574077</v>
      </c>
      <c r="I513" s="194"/>
      <c r="J513" s="194">
        <v>43826.000011574077</v>
      </c>
      <c r="K513" s="194">
        <v>43826.000011574077</v>
      </c>
      <c r="L513" s="194">
        <v>43829.533437500002</v>
      </c>
      <c r="M513" s="193" t="s">
        <v>187</v>
      </c>
      <c r="N513" s="193" t="s">
        <v>751</v>
      </c>
      <c r="O513" s="195">
        <v>12</v>
      </c>
      <c r="P513" s="195"/>
      <c r="Q513" s="196"/>
      <c r="R513" s="193" t="s">
        <v>839</v>
      </c>
      <c r="S513" s="193"/>
      <c r="T513" s="193" t="s">
        <v>873</v>
      </c>
      <c r="U513" s="193" t="s">
        <v>195</v>
      </c>
      <c r="V513" s="193"/>
      <c r="W513" s="193"/>
      <c r="X513" s="193"/>
      <c r="Y513" s="194"/>
      <c r="Z513" s="194"/>
      <c r="AA513" s="197"/>
      <c r="AB513" s="198" t="str">
        <f t="shared" si="56"/>
        <v>201912</v>
      </c>
      <c r="AC513" s="199">
        <f t="shared" si="52"/>
        <v>0</v>
      </c>
      <c r="AD513" s="200" t="str">
        <f t="shared" si="58"/>
        <v>201912</v>
      </c>
      <c r="AE513" s="199" t="str">
        <f t="shared" si="54"/>
        <v>201912</v>
      </c>
      <c r="AF513" s="199">
        <f t="shared" si="53"/>
        <v>0</v>
      </c>
      <c r="AG513" s="199">
        <f t="shared" si="57"/>
        <v>0</v>
      </c>
      <c r="AH513" s="199">
        <f t="shared" si="55"/>
        <v>0</v>
      </c>
      <c r="AI513" s="201"/>
      <c r="AJ513" s="201"/>
      <c r="AK513" s="201"/>
      <c r="AL513" s="201"/>
      <c r="AM513" s="201"/>
      <c r="AN513" s="201"/>
      <c r="AO513" s="201" t="s">
        <v>50</v>
      </c>
      <c r="AP513" s="201" t="s">
        <v>1</v>
      </c>
    </row>
    <row r="514" spans="1:42">
      <c r="A514" s="193" t="s">
        <v>174</v>
      </c>
      <c r="B514" s="193" t="s">
        <v>50</v>
      </c>
      <c r="C514" s="193" t="s">
        <v>205</v>
      </c>
      <c r="D514" s="193" t="s">
        <v>837</v>
      </c>
      <c r="E514" s="193" t="s">
        <v>838</v>
      </c>
      <c r="F514" s="193"/>
      <c r="G514" s="193" t="s">
        <v>178</v>
      </c>
      <c r="H514" s="194">
        <v>43826.000011574077</v>
      </c>
      <c r="I514" s="194"/>
      <c r="J514" s="194">
        <v>43826.000011574077</v>
      </c>
      <c r="K514" s="194">
        <v>43826.000011574077</v>
      </c>
      <c r="L514" s="194">
        <v>43829.533449074072</v>
      </c>
      <c r="M514" s="193" t="s">
        <v>187</v>
      </c>
      <c r="N514" s="193" t="s">
        <v>751</v>
      </c>
      <c r="O514" s="195">
        <v>12</v>
      </c>
      <c r="P514" s="195"/>
      <c r="Q514" s="196"/>
      <c r="R514" s="193" t="s">
        <v>839</v>
      </c>
      <c r="S514" s="193"/>
      <c r="T514" s="193" t="s">
        <v>874</v>
      </c>
      <c r="U514" s="193" t="s">
        <v>195</v>
      </c>
      <c r="V514" s="193"/>
      <c r="W514" s="193"/>
      <c r="X514" s="193"/>
      <c r="Y514" s="194"/>
      <c r="Z514" s="194"/>
      <c r="AA514" s="197"/>
      <c r="AB514" s="198" t="str">
        <f t="shared" si="56"/>
        <v>201912</v>
      </c>
      <c r="AC514" s="199">
        <f t="shared" ref="AC514:AC577" si="59">IFERROR(IF(IF(AND(K514&lt;1,L514&gt;0),CONCATENATE(YEAR(L514),MONTH(L514)),CONCATENATE(YEAR(I514),MONTH(I514)))="19001",0,IF(AND(K514&lt;1,L514&gt;0),CONCATENATE(YEAR(L514),MONTH(L514)),CONCATENATE(YEAR(I514),MONTH(I514)))),0)</f>
        <v>0</v>
      </c>
      <c r="AD514" s="200" t="str">
        <f t="shared" si="58"/>
        <v>201912</v>
      </c>
      <c r="AE514" s="199" t="str">
        <f t="shared" si="54"/>
        <v>201912</v>
      </c>
      <c r="AF514" s="199">
        <f t="shared" ref="AF514:AF577" si="60">+IFERROR(IF(Z514&gt;0,CONCATENATE(YEAR(Z514),MONTH(Z514)),0),0)</f>
        <v>0</v>
      </c>
      <c r="AG514" s="199">
        <f t="shared" si="57"/>
        <v>0</v>
      </c>
      <c r="AH514" s="199">
        <f t="shared" si="55"/>
        <v>0</v>
      </c>
      <c r="AI514" s="201"/>
      <c r="AJ514" s="201"/>
      <c r="AK514" s="201"/>
      <c r="AL514" s="201"/>
      <c r="AM514" s="201"/>
      <c r="AN514" s="201"/>
      <c r="AO514" s="201" t="s">
        <v>50</v>
      </c>
      <c r="AP514" s="201" t="s">
        <v>1</v>
      </c>
    </row>
    <row r="515" spans="1:42">
      <c r="A515" s="193" t="s">
        <v>174</v>
      </c>
      <c r="B515" s="193" t="s">
        <v>50</v>
      </c>
      <c r="C515" s="193" t="s">
        <v>205</v>
      </c>
      <c r="D515" s="193" t="s">
        <v>837</v>
      </c>
      <c r="E515" s="193" t="s">
        <v>838</v>
      </c>
      <c r="F515" s="193"/>
      <c r="G515" s="193" t="s">
        <v>178</v>
      </c>
      <c r="H515" s="194">
        <v>43826.000011574077</v>
      </c>
      <c r="I515" s="194"/>
      <c r="J515" s="194">
        <v>43826.000011574077</v>
      </c>
      <c r="K515" s="194">
        <v>43826.000011574077</v>
      </c>
      <c r="L515" s="194">
        <v>43829.536666666667</v>
      </c>
      <c r="M515" s="193" t="s">
        <v>187</v>
      </c>
      <c r="N515" s="193" t="s">
        <v>751</v>
      </c>
      <c r="O515" s="195">
        <v>12</v>
      </c>
      <c r="P515" s="195"/>
      <c r="Q515" s="196"/>
      <c r="R515" s="193" t="s">
        <v>839</v>
      </c>
      <c r="S515" s="193"/>
      <c r="T515" s="193" t="s">
        <v>875</v>
      </c>
      <c r="U515" s="193" t="s">
        <v>195</v>
      </c>
      <c r="V515" s="193"/>
      <c r="W515" s="193"/>
      <c r="X515" s="193"/>
      <c r="Y515" s="194"/>
      <c r="Z515" s="194"/>
      <c r="AA515" s="197"/>
      <c r="AB515" s="198" t="str">
        <f t="shared" si="56"/>
        <v>201912</v>
      </c>
      <c r="AC515" s="199">
        <f t="shared" si="59"/>
        <v>0</v>
      </c>
      <c r="AD515" s="200" t="str">
        <f t="shared" si="58"/>
        <v>201912</v>
      </c>
      <c r="AE515" s="199" t="str">
        <f t="shared" ref="AE515:AE578" si="61">+IFERROR(IF(A515="4-MIGRADO",0,IF(OR(K515=0,ISTEXT(K515),CONCATENATE(YEAR(L515),MONTH(L515))="19001"),0,CONCATENATE(YEAR(L515),MONTH(L515)))),0)</f>
        <v>201912</v>
      </c>
      <c r="AF515" s="199">
        <f t="shared" si="60"/>
        <v>0</v>
      </c>
      <c r="AG515" s="199">
        <f t="shared" si="57"/>
        <v>0</v>
      </c>
      <c r="AH515" s="199">
        <f t="shared" ref="AH515:AH578" si="62">+IF(AND(A515&lt;&gt;"4-MIGRADO",V515="1"),CONCATENATE(YEAR(H515),MONTH(H515)),0)</f>
        <v>0</v>
      </c>
      <c r="AI515" s="201"/>
      <c r="AJ515" s="201"/>
      <c r="AK515" s="201"/>
      <c r="AL515" s="201"/>
      <c r="AM515" s="201"/>
      <c r="AN515" s="201"/>
      <c r="AO515" s="201" t="s">
        <v>50</v>
      </c>
      <c r="AP515" s="201" t="s">
        <v>1</v>
      </c>
    </row>
    <row r="516" spans="1:42">
      <c r="A516" s="193" t="s">
        <v>174</v>
      </c>
      <c r="B516" s="193" t="s">
        <v>50</v>
      </c>
      <c r="C516" s="193" t="s">
        <v>205</v>
      </c>
      <c r="D516" s="193" t="s">
        <v>837</v>
      </c>
      <c r="E516" s="193" t="s">
        <v>838</v>
      </c>
      <c r="F516" s="193"/>
      <c r="G516" s="193" t="s">
        <v>178</v>
      </c>
      <c r="H516" s="194">
        <v>43826.000011574077</v>
      </c>
      <c r="I516" s="194"/>
      <c r="J516" s="194">
        <v>43826.000011574077</v>
      </c>
      <c r="K516" s="194">
        <v>43826.000011574077</v>
      </c>
      <c r="L516" s="194">
        <v>43829.543854166674</v>
      </c>
      <c r="M516" s="193" t="s">
        <v>187</v>
      </c>
      <c r="N516" s="193" t="s">
        <v>751</v>
      </c>
      <c r="O516" s="195">
        <v>12</v>
      </c>
      <c r="P516" s="195"/>
      <c r="Q516" s="196"/>
      <c r="R516" s="193" t="s">
        <v>839</v>
      </c>
      <c r="S516" s="193"/>
      <c r="T516" s="193" t="s">
        <v>876</v>
      </c>
      <c r="U516" s="193" t="s">
        <v>195</v>
      </c>
      <c r="V516" s="193"/>
      <c r="W516" s="193"/>
      <c r="X516" s="193"/>
      <c r="Y516" s="194"/>
      <c r="Z516" s="194"/>
      <c r="AA516" s="197"/>
      <c r="AB516" s="198" t="str">
        <f t="shared" si="56"/>
        <v>201912</v>
      </c>
      <c r="AC516" s="199">
        <f t="shared" si="59"/>
        <v>0</v>
      </c>
      <c r="AD516" s="200" t="str">
        <f t="shared" si="58"/>
        <v>201912</v>
      </c>
      <c r="AE516" s="199" t="str">
        <f t="shared" si="61"/>
        <v>201912</v>
      </c>
      <c r="AF516" s="199">
        <f t="shared" si="60"/>
        <v>0</v>
      </c>
      <c r="AG516" s="199">
        <f t="shared" si="57"/>
        <v>0</v>
      </c>
      <c r="AH516" s="199">
        <f t="shared" si="62"/>
        <v>0</v>
      </c>
      <c r="AI516" s="201"/>
      <c r="AJ516" s="201"/>
      <c r="AK516" s="201"/>
      <c r="AL516" s="201"/>
      <c r="AM516" s="201"/>
      <c r="AN516" s="201"/>
      <c r="AO516" s="201" t="s">
        <v>50</v>
      </c>
      <c r="AP516" s="201" t="s">
        <v>1</v>
      </c>
    </row>
    <row r="517" spans="1:42">
      <c r="A517" s="193" t="s">
        <v>174</v>
      </c>
      <c r="B517" s="193" t="s">
        <v>50</v>
      </c>
      <c r="C517" s="193" t="s">
        <v>205</v>
      </c>
      <c r="D517" s="193" t="s">
        <v>837</v>
      </c>
      <c r="E517" s="193" t="s">
        <v>838</v>
      </c>
      <c r="F517" s="193"/>
      <c r="G517" s="193" t="s">
        <v>178</v>
      </c>
      <c r="H517" s="194">
        <v>43826.000011574077</v>
      </c>
      <c r="I517" s="194"/>
      <c r="J517" s="194">
        <v>43826.000011574077</v>
      </c>
      <c r="K517" s="194">
        <v>43826.000011574077</v>
      </c>
      <c r="L517" s="194">
        <v>43829.547222222223</v>
      </c>
      <c r="M517" s="193" t="s">
        <v>187</v>
      </c>
      <c r="N517" s="193" t="s">
        <v>751</v>
      </c>
      <c r="O517" s="195">
        <v>12</v>
      </c>
      <c r="P517" s="195"/>
      <c r="Q517" s="196"/>
      <c r="R517" s="193" t="s">
        <v>839</v>
      </c>
      <c r="S517" s="193"/>
      <c r="T517" s="193" t="s">
        <v>877</v>
      </c>
      <c r="U517" s="193" t="s">
        <v>195</v>
      </c>
      <c r="V517" s="193"/>
      <c r="W517" s="193"/>
      <c r="X517" s="193"/>
      <c r="Y517" s="194"/>
      <c r="Z517" s="194"/>
      <c r="AA517" s="197"/>
      <c r="AB517" s="198" t="str">
        <f t="shared" si="56"/>
        <v>201912</v>
      </c>
      <c r="AC517" s="199">
        <f t="shared" si="59"/>
        <v>0</v>
      </c>
      <c r="AD517" s="200" t="str">
        <f t="shared" si="58"/>
        <v>201912</v>
      </c>
      <c r="AE517" s="199" t="str">
        <f t="shared" si="61"/>
        <v>201912</v>
      </c>
      <c r="AF517" s="199">
        <f t="shared" si="60"/>
        <v>0</v>
      </c>
      <c r="AG517" s="199">
        <f t="shared" si="57"/>
        <v>0</v>
      </c>
      <c r="AH517" s="199">
        <f t="shared" si="62"/>
        <v>0</v>
      </c>
      <c r="AI517" s="201"/>
      <c r="AJ517" s="201"/>
      <c r="AK517" s="201"/>
      <c r="AL517" s="201"/>
      <c r="AM517" s="201"/>
      <c r="AN517" s="201"/>
      <c r="AO517" s="201" t="s">
        <v>50</v>
      </c>
      <c r="AP517" s="201" t="s">
        <v>1</v>
      </c>
    </row>
    <row r="518" spans="1:42">
      <c r="A518" s="193" t="s">
        <v>174</v>
      </c>
      <c r="B518" s="193" t="s">
        <v>50</v>
      </c>
      <c r="C518" s="193" t="s">
        <v>205</v>
      </c>
      <c r="D518" s="193" t="s">
        <v>837</v>
      </c>
      <c r="E518" s="193" t="s">
        <v>838</v>
      </c>
      <c r="F518" s="193"/>
      <c r="G518" s="193" t="s">
        <v>178</v>
      </c>
      <c r="H518" s="194">
        <v>43826.000011574077</v>
      </c>
      <c r="I518" s="194"/>
      <c r="J518" s="194">
        <v>43826.000011574077</v>
      </c>
      <c r="K518" s="194">
        <v>43826.000011574077</v>
      </c>
      <c r="L518" s="194">
        <v>43829.547094907408</v>
      </c>
      <c r="M518" s="193" t="s">
        <v>187</v>
      </c>
      <c r="N518" s="193" t="s">
        <v>751</v>
      </c>
      <c r="O518" s="195">
        <v>12</v>
      </c>
      <c r="P518" s="195"/>
      <c r="Q518" s="196"/>
      <c r="R518" s="193" t="s">
        <v>839</v>
      </c>
      <c r="S518" s="193"/>
      <c r="T518" s="193" t="s">
        <v>878</v>
      </c>
      <c r="U518" s="193" t="s">
        <v>195</v>
      </c>
      <c r="V518" s="193"/>
      <c r="W518" s="193"/>
      <c r="X518" s="193"/>
      <c r="Y518" s="194"/>
      <c r="Z518" s="194"/>
      <c r="AA518" s="197"/>
      <c r="AB518" s="198" t="str">
        <f t="shared" si="56"/>
        <v>201912</v>
      </c>
      <c r="AC518" s="199">
        <f t="shared" si="59"/>
        <v>0</v>
      </c>
      <c r="AD518" s="200" t="str">
        <f t="shared" si="58"/>
        <v>201912</v>
      </c>
      <c r="AE518" s="199" t="str">
        <f t="shared" si="61"/>
        <v>201912</v>
      </c>
      <c r="AF518" s="199">
        <f t="shared" si="60"/>
        <v>0</v>
      </c>
      <c r="AG518" s="199">
        <f t="shared" si="57"/>
        <v>0</v>
      </c>
      <c r="AH518" s="199">
        <f t="shared" si="62"/>
        <v>0</v>
      </c>
      <c r="AI518" s="201"/>
      <c r="AJ518" s="201"/>
      <c r="AK518" s="201"/>
      <c r="AL518" s="201"/>
      <c r="AM518" s="201"/>
      <c r="AN518" s="201"/>
      <c r="AO518" s="201" t="s">
        <v>50</v>
      </c>
      <c r="AP518" s="201" t="s">
        <v>1</v>
      </c>
    </row>
    <row r="519" spans="1:42">
      <c r="A519" s="193" t="s">
        <v>174</v>
      </c>
      <c r="B519" s="193" t="s">
        <v>50</v>
      </c>
      <c r="C519" s="193" t="s">
        <v>205</v>
      </c>
      <c r="D519" s="193" t="s">
        <v>837</v>
      </c>
      <c r="E519" s="193" t="s">
        <v>838</v>
      </c>
      <c r="F519" s="193"/>
      <c r="G519" s="193" t="s">
        <v>178</v>
      </c>
      <c r="H519" s="194">
        <v>43826.000011574077</v>
      </c>
      <c r="I519" s="194"/>
      <c r="J519" s="194">
        <v>43826.000011574077</v>
      </c>
      <c r="K519" s="194">
        <v>43826.000011574077</v>
      </c>
      <c r="L519" s="194">
        <v>43829.547210648147</v>
      </c>
      <c r="M519" s="193" t="s">
        <v>187</v>
      </c>
      <c r="N519" s="193" t="s">
        <v>751</v>
      </c>
      <c r="O519" s="195">
        <v>12</v>
      </c>
      <c r="P519" s="195"/>
      <c r="Q519" s="196"/>
      <c r="R519" s="193" t="s">
        <v>839</v>
      </c>
      <c r="S519" s="193"/>
      <c r="T519" s="193" t="s">
        <v>879</v>
      </c>
      <c r="U519" s="193" t="s">
        <v>195</v>
      </c>
      <c r="V519" s="193"/>
      <c r="W519" s="193"/>
      <c r="X519" s="193"/>
      <c r="Y519" s="194"/>
      <c r="Z519" s="194"/>
      <c r="AA519" s="197"/>
      <c r="AB519" s="198" t="str">
        <f t="shared" si="56"/>
        <v>201912</v>
      </c>
      <c r="AC519" s="199">
        <f t="shared" si="59"/>
        <v>0</v>
      </c>
      <c r="AD519" s="200" t="str">
        <f t="shared" si="58"/>
        <v>201912</v>
      </c>
      <c r="AE519" s="199" t="str">
        <f t="shared" si="61"/>
        <v>201912</v>
      </c>
      <c r="AF519" s="199">
        <f t="shared" si="60"/>
        <v>0</v>
      </c>
      <c r="AG519" s="199">
        <f t="shared" si="57"/>
        <v>0</v>
      </c>
      <c r="AH519" s="199">
        <f t="shared" si="62"/>
        <v>0</v>
      </c>
      <c r="AI519" s="201"/>
      <c r="AJ519" s="201"/>
      <c r="AK519" s="201"/>
      <c r="AL519" s="201"/>
      <c r="AM519" s="201"/>
      <c r="AN519" s="201"/>
      <c r="AO519" s="201" t="s">
        <v>50</v>
      </c>
      <c r="AP519" s="201" t="s">
        <v>1</v>
      </c>
    </row>
    <row r="520" spans="1:42">
      <c r="A520" s="193" t="s">
        <v>174</v>
      </c>
      <c r="B520" s="193" t="s">
        <v>54</v>
      </c>
      <c r="C520" s="193" t="s">
        <v>175</v>
      </c>
      <c r="D520" s="193" t="s">
        <v>210</v>
      </c>
      <c r="E520" s="193" t="s">
        <v>211</v>
      </c>
      <c r="F520" s="193"/>
      <c r="G520" s="193" t="s">
        <v>178</v>
      </c>
      <c r="H520" s="194">
        <v>43851.000011574077</v>
      </c>
      <c r="I520" s="194"/>
      <c r="J520" s="194">
        <v>43851.000011574077</v>
      </c>
      <c r="K520" s="194">
        <v>43851.000011574077</v>
      </c>
      <c r="L520" s="194"/>
      <c r="M520" s="193" t="s">
        <v>179</v>
      </c>
      <c r="N520" s="193"/>
      <c r="O520" s="195">
        <v>3</v>
      </c>
      <c r="P520" s="195"/>
      <c r="Q520" s="196"/>
      <c r="R520" s="193" t="s">
        <v>212</v>
      </c>
      <c r="S520" s="193"/>
      <c r="T520" s="193" t="s">
        <v>880</v>
      </c>
      <c r="U520" s="193" t="s">
        <v>182</v>
      </c>
      <c r="V520" s="193"/>
      <c r="W520" s="193"/>
      <c r="X520" s="193"/>
      <c r="Y520" s="194"/>
      <c r="Z520" s="194"/>
      <c r="AA520" s="197"/>
      <c r="AB520" s="198" t="str">
        <f t="shared" si="56"/>
        <v>20201</v>
      </c>
      <c r="AC520" s="199">
        <f t="shared" si="59"/>
        <v>0</v>
      </c>
      <c r="AD520" s="200" t="str">
        <f t="shared" si="58"/>
        <v>20201</v>
      </c>
      <c r="AE520" s="199">
        <f t="shared" si="61"/>
        <v>0</v>
      </c>
      <c r="AF520" s="199">
        <f t="shared" si="60"/>
        <v>0</v>
      </c>
      <c r="AG520" s="199">
        <f t="shared" si="57"/>
        <v>0</v>
      </c>
      <c r="AH520" s="199">
        <f t="shared" si="62"/>
        <v>0</v>
      </c>
      <c r="AI520" s="201"/>
      <c r="AJ520" s="201"/>
      <c r="AK520" s="201"/>
      <c r="AL520" s="201"/>
      <c r="AM520" s="201"/>
      <c r="AN520" s="201"/>
      <c r="AO520" s="201" t="s">
        <v>54</v>
      </c>
      <c r="AP520" s="201" t="s">
        <v>88</v>
      </c>
    </row>
    <row r="521" spans="1:42">
      <c r="A521" s="193" t="s">
        <v>174</v>
      </c>
      <c r="B521" s="193" t="s">
        <v>54</v>
      </c>
      <c r="C521" s="193" t="s">
        <v>175</v>
      </c>
      <c r="D521" s="193" t="s">
        <v>210</v>
      </c>
      <c r="E521" s="193" t="s">
        <v>211</v>
      </c>
      <c r="F521" s="193"/>
      <c r="G521" s="193" t="s">
        <v>178</v>
      </c>
      <c r="H521" s="194">
        <v>43851.000011574077</v>
      </c>
      <c r="I521" s="194"/>
      <c r="J521" s="194">
        <v>43851.000011574077</v>
      </c>
      <c r="K521" s="194">
        <v>43851.000011574077</v>
      </c>
      <c r="L521" s="194"/>
      <c r="M521" s="193" t="s">
        <v>179</v>
      </c>
      <c r="N521" s="193"/>
      <c r="O521" s="195">
        <v>3</v>
      </c>
      <c r="P521" s="195"/>
      <c r="Q521" s="196"/>
      <c r="R521" s="193" t="s">
        <v>212</v>
      </c>
      <c r="S521" s="193"/>
      <c r="T521" s="193" t="s">
        <v>881</v>
      </c>
      <c r="U521" s="193" t="s">
        <v>182</v>
      </c>
      <c r="V521" s="193"/>
      <c r="W521" s="193"/>
      <c r="X521" s="193"/>
      <c r="Y521" s="194"/>
      <c r="Z521" s="194"/>
      <c r="AA521" s="197"/>
      <c r="AB521" s="198" t="str">
        <f t="shared" si="56"/>
        <v>20201</v>
      </c>
      <c r="AC521" s="199">
        <f t="shared" si="59"/>
        <v>0</v>
      </c>
      <c r="AD521" s="200" t="str">
        <f t="shared" si="58"/>
        <v>20201</v>
      </c>
      <c r="AE521" s="199">
        <f t="shared" si="61"/>
        <v>0</v>
      </c>
      <c r="AF521" s="199">
        <f t="shared" si="60"/>
        <v>0</v>
      </c>
      <c r="AG521" s="199">
        <f t="shared" si="57"/>
        <v>0</v>
      </c>
      <c r="AH521" s="199">
        <f t="shared" si="62"/>
        <v>0</v>
      </c>
      <c r="AI521" s="201"/>
      <c r="AJ521" s="201"/>
      <c r="AK521" s="201"/>
      <c r="AL521" s="201"/>
      <c r="AM521" s="201"/>
      <c r="AN521" s="201"/>
      <c r="AO521" s="201" t="s">
        <v>54</v>
      </c>
      <c r="AP521" s="201" t="s">
        <v>88</v>
      </c>
    </row>
    <row r="522" spans="1:42">
      <c r="A522" s="193" t="s">
        <v>174</v>
      </c>
      <c r="B522" s="193" t="s">
        <v>54</v>
      </c>
      <c r="C522" s="193" t="s">
        <v>175</v>
      </c>
      <c r="D522" s="193" t="s">
        <v>210</v>
      </c>
      <c r="E522" s="193" t="s">
        <v>211</v>
      </c>
      <c r="F522" s="193"/>
      <c r="G522" s="193" t="s">
        <v>178</v>
      </c>
      <c r="H522" s="194">
        <v>43851.000011574077</v>
      </c>
      <c r="I522" s="194"/>
      <c r="J522" s="194">
        <v>43851.000011574077</v>
      </c>
      <c r="K522" s="194">
        <v>43851.000011574077</v>
      </c>
      <c r="L522" s="194"/>
      <c r="M522" s="193" t="s">
        <v>179</v>
      </c>
      <c r="N522" s="193"/>
      <c r="O522" s="195">
        <v>3</v>
      </c>
      <c r="P522" s="195"/>
      <c r="Q522" s="196"/>
      <c r="R522" s="193" t="s">
        <v>212</v>
      </c>
      <c r="S522" s="193"/>
      <c r="T522" s="193" t="s">
        <v>882</v>
      </c>
      <c r="U522" s="193" t="s">
        <v>182</v>
      </c>
      <c r="V522" s="193"/>
      <c r="W522" s="193"/>
      <c r="X522" s="193"/>
      <c r="Y522" s="194"/>
      <c r="Z522" s="194"/>
      <c r="AA522" s="197"/>
      <c r="AB522" s="198" t="str">
        <f t="shared" si="56"/>
        <v>20201</v>
      </c>
      <c r="AC522" s="199">
        <f t="shared" si="59"/>
        <v>0</v>
      </c>
      <c r="AD522" s="200" t="str">
        <f t="shared" si="58"/>
        <v>20201</v>
      </c>
      <c r="AE522" s="199">
        <f t="shared" si="61"/>
        <v>0</v>
      </c>
      <c r="AF522" s="199">
        <f t="shared" si="60"/>
        <v>0</v>
      </c>
      <c r="AG522" s="199">
        <f t="shared" si="57"/>
        <v>0</v>
      </c>
      <c r="AH522" s="199">
        <f t="shared" si="62"/>
        <v>0</v>
      </c>
      <c r="AI522" s="201"/>
      <c r="AJ522" s="201"/>
      <c r="AK522" s="201"/>
      <c r="AL522" s="201"/>
      <c r="AM522" s="201"/>
      <c r="AN522" s="201"/>
      <c r="AO522" s="201" t="s">
        <v>54</v>
      </c>
      <c r="AP522" s="201" t="s">
        <v>88</v>
      </c>
    </row>
    <row r="523" spans="1:42">
      <c r="A523" s="193" t="s">
        <v>174</v>
      </c>
      <c r="B523" s="193" t="s">
        <v>54</v>
      </c>
      <c r="C523" s="193" t="s">
        <v>175</v>
      </c>
      <c r="D523" s="193" t="s">
        <v>210</v>
      </c>
      <c r="E523" s="193" t="s">
        <v>211</v>
      </c>
      <c r="F523" s="193"/>
      <c r="G523" s="193" t="s">
        <v>178</v>
      </c>
      <c r="H523" s="194">
        <v>43851.000011574077</v>
      </c>
      <c r="I523" s="194"/>
      <c r="J523" s="194">
        <v>43851.000011574077</v>
      </c>
      <c r="K523" s="194">
        <v>43851.000011574077</v>
      </c>
      <c r="L523" s="194"/>
      <c r="M523" s="193" t="s">
        <v>179</v>
      </c>
      <c r="N523" s="193"/>
      <c r="O523" s="195">
        <v>3</v>
      </c>
      <c r="P523" s="195"/>
      <c r="Q523" s="196"/>
      <c r="R523" s="193" t="s">
        <v>212</v>
      </c>
      <c r="S523" s="193"/>
      <c r="T523" s="193" t="s">
        <v>883</v>
      </c>
      <c r="U523" s="193" t="s">
        <v>182</v>
      </c>
      <c r="V523" s="193"/>
      <c r="W523" s="193"/>
      <c r="X523" s="193"/>
      <c r="Y523" s="194"/>
      <c r="Z523" s="194"/>
      <c r="AA523" s="197"/>
      <c r="AB523" s="198" t="str">
        <f t="shared" si="56"/>
        <v>20201</v>
      </c>
      <c r="AC523" s="199">
        <f t="shared" si="59"/>
        <v>0</v>
      </c>
      <c r="AD523" s="200" t="str">
        <f t="shared" si="58"/>
        <v>20201</v>
      </c>
      <c r="AE523" s="199">
        <f t="shared" si="61"/>
        <v>0</v>
      </c>
      <c r="AF523" s="199">
        <f t="shared" si="60"/>
        <v>0</v>
      </c>
      <c r="AG523" s="199">
        <f t="shared" si="57"/>
        <v>0</v>
      </c>
      <c r="AH523" s="199">
        <f t="shared" si="62"/>
        <v>0</v>
      </c>
      <c r="AI523" s="201"/>
      <c r="AJ523" s="201"/>
      <c r="AK523" s="201"/>
      <c r="AL523" s="201"/>
      <c r="AM523" s="201"/>
      <c r="AN523" s="201"/>
      <c r="AO523" s="201" t="s">
        <v>54</v>
      </c>
      <c r="AP523" s="201" t="s">
        <v>88</v>
      </c>
    </row>
    <row r="524" spans="1:42">
      <c r="A524" s="193" t="s">
        <v>174</v>
      </c>
      <c r="B524" s="193" t="s">
        <v>54</v>
      </c>
      <c r="C524" s="193" t="s">
        <v>175</v>
      </c>
      <c r="D524" s="193" t="s">
        <v>210</v>
      </c>
      <c r="E524" s="193" t="s">
        <v>211</v>
      </c>
      <c r="F524" s="193"/>
      <c r="G524" s="193" t="s">
        <v>178</v>
      </c>
      <c r="H524" s="194">
        <v>43851.000011574077</v>
      </c>
      <c r="I524" s="194"/>
      <c r="J524" s="194">
        <v>43851.000011574077</v>
      </c>
      <c r="K524" s="194">
        <v>43851.000011574077</v>
      </c>
      <c r="L524" s="194"/>
      <c r="M524" s="193" t="s">
        <v>179</v>
      </c>
      <c r="N524" s="193"/>
      <c r="O524" s="195">
        <v>3</v>
      </c>
      <c r="P524" s="195"/>
      <c r="Q524" s="196"/>
      <c r="R524" s="193" t="s">
        <v>212</v>
      </c>
      <c r="S524" s="193"/>
      <c r="T524" s="193" t="s">
        <v>884</v>
      </c>
      <c r="U524" s="193" t="s">
        <v>182</v>
      </c>
      <c r="V524" s="193"/>
      <c r="W524" s="193"/>
      <c r="X524" s="193"/>
      <c r="Y524" s="194"/>
      <c r="Z524" s="194"/>
      <c r="AA524" s="197"/>
      <c r="AB524" s="198" t="str">
        <f t="shared" si="56"/>
        <v>20201</v>
      </c>
      <c r="AC524" s="199">
        <f t="shared" si="59"/>
        <v>0</v>
      </c>
      <c r="AD524" s="200" t="str">
        <f t="shared" si="58"/>
        <v>20201</v>
      </c>
      <c r="AE524" s="199">
        <f t="shared" si="61"/>
        <v>0</v>
      </c>
      <c r="AF524" s="199">
        <f t="shared" si="60"/>
        <v>0</v>
      </c>
      <c r="AG524" s="199">
        <f t="shared" si="57"/>
        <v>0</v>
      </c>
      <c r="AH524" s="199">
        <f t="shared" si="62"/>
        <v>0</v>
      </c>
      <c r="AI524" s="201"/>
      <c r="AJ524" s="201"/>
      <c r="AK524" s="201"/>
      <c r="AL524" s="201"/>
      <c r="AM524" s="201"/>
      <c r="AN524" s="201"/>
      <c r="AO524" s="201" t="s">
        <v>54</v>
      </c>
      <c r="AP524" s="201" t="s">
        <v>88</v>
      </c>
    </row>
    <row r="525" spans="1:42">
      <c r="A525" s="193" t="s">
        <v>174</v>
      </c>
      <c r="B525" s="193" t="s">
        <v>54</v>
      </c>
      <c r="C525" s="193" t="s">
        <v>175</v>
      </c>
      <c r="D525" s="193" t="s">
        <v>210</v>
      </c>
      <c r="E525" s="193" t="s">
        <v>211</v>
      </c>
      <c r="F525" s="193"/>
      <c r="G525" s="193" t="s">
        <v>178</v>
      </c>
      <c r="H525" s="194">
        <v>43851.000011574077</v>
      </c>
      <c r="I525" s="194"/>
      <c r="J525" s="194">
        <v>43851.000011574077</v>
      </c>
      <c r="K525" s="194">
        <v>43851.000011574077</v>
      </c>
      <c r="L525" s="194"/>
      <c r="M525" s="193" t="s">
        <v>179</v>
      </c>
      <c r="N525" s="193"/>
      <c r="O525" s="195">
        <v>3</v>
      </c>
      <c r="P525" s="195"/>
      <c r="Q525" s="196"/>
      <c r="R525" s="193" t="s">
        <v>212</v>
      </c>
      <c r="S525" s="193"/>
      <c r="T525" s="193" t="s">
        <v>885</v>
      </c>
      <c r="U525" s="193" t="s">
        <v>182</v>
      </c>
      <c r="V525" s="193"/>
      <c r="W525" s="193"/>
      <c r="X525" s="193"/>
      <c r="Y525" s="194"/>
      <c r="Z525" s="194"/>
      <c r="AA525" s="197"/>
      <c r="AB525" s="198" t="str">
        <f t="shared" ref="AB525:AB588" si="63">+IFERROR(IF(AND(V525="1",LEN(W525)&gt;2),0,CONCATENATE(YEAR(H525),MONTH(H525))),0)</f>
        <v>20201</v>
      </c>
      <c r="AC525" s="199">
        <f t="shared" si="59"/>
        <v>0</v>
      </c>
      <c r="AD525" s="200" t="str">
        <f t="shared" si="58"/>
        <v>20201</v>
      </c>
      <c r="AE525" s="199">
        <f t="shared" si="61"/>
        <v>0</v>
      </c>
      <c r="AF525" s="199">
        <f t="shared" si="60"/>
        <v>0</v>
      </c>
      <c r="AG525" s="199">
        <f t="shared" ref="AG525:AG588" si="64">+IF(A525&lt;&gt;"4-MIGRADO",0,IFERROR(IF(IF(K525&lt;1,0,CONCATENATE(YEAR(L525),MONTH(L525)))="19001",0,IF(K525&lt;1,0,CONCATENATE(YEAR(L525),MONTH(L525)))),0))</f>
        <v>0</v>
      </c>
      <c r="AH525" s="199">
        <f t="shared" si="62"/>
        <v>0</v>
      </c>
      <c r="AI525" s="201"/>
      <c r="AJ525" s="201"/>
      <c r="AK525" s="201"/>
      <c r="AL525" s="201"/>
      <c r="AM525" s="201"/>
      <c r="AN525" s="201"/>
      <c r="AO525" s="201" t="s">
        <v>54</v>
      </c>
      <c r="AP525" s="201" t="s">
        <v>88</v>
      </c>
    </row>
    <row r="526" spans="1:42">
      <c r="A526" s="193" t="s">
        <v>174</v>
      </c>
      <c r="B526" s="193" t="s">
        <v>54</v>
      </c>
      <c r="C526" s="193" t="s">
        <v>175</v>
      </c>
      <c r="D526" s="193" t="s">
        <v>210</v>
      </c>
      <c r="E526" s="193" t="s">
        <v>211</v>
      </c>
      <c r="F526" s="193"/>
      <c r="G526" s="193" t="s">
        <v>178</v>
      </c>
      <c r="H526" s="194">
        <v>43851.000011574077</v>
      </c>
      <c r="I526" s="194"/>
      <c r="J526" s="194">
        <v>43851.000011574077</v>
      </c>
      <c r="K526" s="194">
        <v>43851.000011574077</v>
      </c>
      <c r="L526" s="194"/>
      <c r="M526" s="193" t="s">
        <v>179</v>
      </c>
      <c r="N526" s="193"/>
      <c r="O526" s="195">
        <v>3</v>
      </c>
      <c r="P526" s="195"/>
      <c r="Q526" s="196"/>
      <c r="R526" s="193" t="s">
        <v>212</v>
      </c>
      <c r="S526" s="193"/>
      <c r="T526" s="193" t="s">
        <v>886</v>
      </c>
      <c r="U526" s="193" t="s">
        <v>182</v>
      </c>
      <c r="V526" s="193"/>
      <c r="W526" s="193"/>
      <c r="X526" s="193"/>
      <c r="Y526" s="194"/>
      <c r="Z526" s="194"/>
      <c r="AA526" s="197"/>
      <c r="AB526" s="198" t="str">
        <f t="shared" si="63"/>
        <v>20201</v>
      </c>
      <c r="AC526" s="199">
        <f t="shared" si="59"/>
        <v>0</v>
      </c>
      <c r="AD526" s="200" t="str">
        <f t="shared" si="58"/>
        <v>20201</v>
      </c>
      <c r="AE526" s="199">
        <f t="shared" si="61"/>
        <v>0</v>
      </c>
      <c r="AF526" s="199">
        <f t="shared" si="60"/>
        <v>0</v>
      </c>
      <c r="AG526" s="199">
        <f t="shared" si="64"/>
        <v>0</v>
      </c>
      <c r="AH526" s="199">
        <f t="shared" si="62"/>
        <v>0</v>
      </c>
      <c r="AI526" s="201"/>
      <c r="AJ526" s="201"/>
      <c r="AK526" s="201"/>
      <c r="AL526" s="201"/>
      <c r="AM526" s="201"/>
      <c r="AN526" s="201"/>
      <c r="AO526" s="201" t="s">
        <v>54</v>
      </c>
      <c r="AP526" s="201" t="s">
        <v>88</v>
      </c>
    </row>
    <row r="527" spans="1:42">
      <c r="A527" s="193" t="s">
        <v>174</v>
      </c>
      <c r="B527" s="193" t="s">
        <v>54</v>
      </c>
      <c r="C527" s="193" t="s">
        <v>175</v>
      </c>
      <c r="D527" s="193" t="s">
        <v>210</v>
      </c>
      <c r="E527" s="193" t="s">
        <v>211</v>
      </c>
      <c r="F527" s="193"/>
      <c r="G527" s="193" t="s">
        <v>178</v>
      </c>
      <c r="H527" s="194">
        <v>43851.000011574077</v>
      </c>
      <c r="I527" s="194"/>
      <c r="J527" s="194">
        <v>43851.000011574077</v>
      </c>
      <c r="K527" s="194">
        <v>43851.000011574077</v>
      </c>
      <c r="L527" s="194"/>
      <c r="M527" s="193" t="s">
        <v>179</v>
      </c>
      <c r="N527" s="193"/>
      <c r="O527" s="195">
        <v>3</v>
      </c>
      <c r="P527" s="195"/>
      <c r="Q527" s="196"/>
      <c r="R527" s="193" t="s">
        <v>212</v>
      </c>
      <c r="S527" s="193"/>
      <c r="T527" s="193" t="s">
        <v>887</v>
      </c>
      <c r="U527" s="193" t="s">
        <v>182</v>
      </c>
      <c r="V527" s="193"/>
      <c r="W527" s="193"/>
      <c r="X527" s="193"/>
      <c r="Y527" s="194"/>
      <c r="Z527" s="194"/>
      <c r="AA527" s="197"/>
      <c r="AB527" s="198" t="str">
        <f t="shared" si="63"/>
        <v>20201</v>
      </c>
      <c r="AC527" s="199">
        <f t="shared" si="59"/>
        <v>0</v>
      </c>
      <c r="AD527" s="200" t="str">
        <f t="shared" si="58"/>
        <v>20201</v>
      </c>
      <c r="AE527" s="199">
        <f t="shared" si="61"/>
        <v>0</v>
      </c>
      <c r="AF527" s="199">
        <f t="shared" si="60"/>
        <v>0</v>
      </c>
      <c r="AG527" s="199">
        <f t="shared" si="64"/>
        <v>0</v>
      </c>
      <c r="AH527" s="199">
        <f t="shared" si="62"/>
        <v>0</v>
      </c>
      <c r="AI527" s="201"/>
      <c r="AJ527" s="201"/>
      <c r="AK527" s="201"/>
      <c r="AL527" s="201"/>
      <c r="AM527" s="201"/>
      <c r="AN527" s="201"/>
      <c r="AO527" s="201" t="s">
        <v>54</v>
      </c>
      <c r="AP527" s="201" t="s">
        <v>88</v>
      </c>
    </row>
    <row r="528" spans="1:42">
      <c r="A528" s="193" t="s">
        <v>174</v>
      </c>
      <c r="B528" s="193" t="s">
        <v>54</v>
      </c>
      <c r="C528" s="193" t="s">
        <v>175</v>
      </c>
      <c r="D528" s="193" t="s">
        <v>210</v>
      </c>
      <c r="E528" s="193" t="s">
        <v>211</v>
      </c>
      <c r="F528" s="193"/>
      <c r="G528" s="193" t="s">
        <v>178</v>
      </c>
      <c r="H528" s="194">
        <v>43851.000011574077</v>
      </c>
      <c r="I528" s="194"/>
      <c r="J528" s="194">
        <v>43851.000011574077</v>
      </c>
      <c r="K528" s="194">
        <v>43851.000011574077</v>
      </c>
      <c r="L528" s="194"/>
      <c r="M528" s="193" t="s">
        <v>179</v>
      </c>
      <c r="N528" s="193"/>
      <c r="O528" s="195">
        <v>3</v>
      </c>
      <c r="P528" s="195"/>
      <c r="Q528" s="196"/>
      <c r="R528" s="193" t="s">
        <v>212</v>
      </c>
      <c r="S528" s="193"/>
      <c r="T528" s="193" t="s">
        <v>888</v>
      </c>
      <c r="U528" s="193" t="s">
        <v>182</v>
      </c>
      <c r="V528" s="193"/>
      <c r="W528" s="193"/>
      <c r="X528" s="193"/>
      <c r="Y528" s="194"/>
      <c r="Z528" s="194"/>
      <c r="AA528" s="197"/>
      <c r="AB528" s="198" t="str">
        <f t="shared" si="63"/>
        <v>20201</v>
      </c>
      <c r="AC528" s="199">
        <f t="shared" si="59"/>
        <v>0</v>
      </c>
      <c r="AD528" s="200" t="str">
        <f t="shared" si="58"/>
        <v>20201</v>
      </c>
      <c r="AE528" s="199">
        <f t="shared" si="61"/>
        <v>0</v>
      </c>
      <c r="AF528" s="199">
        <f t="shared" si="60"/>
        <v>0</v>
      </c>
      <c r="AG528" s="199">
        <f t="shared" si="64"/>
        <v>0</v>
      </c>
      <c r="AH528" s="199">
        <f t="shared" si="62"/>
        <v>0</v>
      </c>
      <c r="AI528" s="201"/>
      <c r="AJ528" s="201"/>
      <c r="AK528" s="201"/>
      <c r="AL528" s="201"/>
      <c r="AM528" s="201"/>
      <c r="AN528" s="201"/>
      <c r="AO528" s="201" t="s">
        <v>54</v>
      </c>
      <c r="AP528" s="201" t="s">
        <v>88</v>
      </c>
    </row>
    <row r="529" spans="1:42">
      <c r="A529" s="193" t="s">
        <v>174</v>
      </c>
      <c r="B529" s="193" t="s">
        <v>54</v>
      </c>
      <c r="C529" s="193" t="s">
        <v>175</v>
      </c>
      <c r="D529" s="193" t="s">
        <v>210</v>
      </c>
      <c r="E529" s="193" t="s">
        <v>211</v>
      </c>
      <c r="F529" s="193"/>
      <c r="G529" s="193" t="s">
        <v>178</v>
      </c>
      <c r="H529" s="194">
        <v>43851.000011574077</v>
      </c>
      <c r="I529" s="194"/>
      <c r="J529" s="194">
        <v>43851.000011574077</v>
      </c>
      <c r="K529" s="194">
        <v>43851.000011574077</v>
      </c>
      <c r="L529" s="194"/>
      <c r="M529" s="193" t="s">
        <v>179</v>
      </c>
      <c r="N529" s="193"/>
      <c r="O529" s="195">
        <v>3</v>
      </c>
      <c r="P529" s="195"/>
      <c r="Q529" s="196"/>
      <c r="R529" s="193" t="s">
        <v>212</v>
      </c>
      <c r="S529" s="193"/>
      <c r="T529" s="193" t="s">
        <v>889</v>
      </c>
      <c r="U529" s="193" t="s">
        <v>182</v>
      </c>
      <c r="V529" s="193"/>
      <c r="W529" s="193"/>
      <c r="X529" s="193"/>
      <c r="Y529" s="194"/>
      <c r="Z529" s="194"/>
      <c r="AA529" s="197"/>
      <c r="AB529" s="198" t="str">
        <f t="shared" si="63"/>
        <v>20201</v>
      </c>
      <c r="AC529" s="199">
        <f t="shared" si="59"/>
        <v>0</v>
      </c>
      <c r="AD529" s="200" t="str">
        <f t="shared" si="58"/>
        <v>20201</v>
      </c>
      <c r="AE529" s="199">
        <f t="shared" si="61"/>
        <v>0</v>
      </c>
      <c r="AF529" s="199">
        <f t="shared" si="60"/>
        <v>0</v>
      </c>
      <c r="AG529" s="199">
        <f t="shared" si="64"/>
        <v>0</v>
      </c>
      <c r="AH529" s="199">
        <f t="shared" si="62"/>
        <v>0</v>
      </c>
      <c r="AI529" s="201"/>
      <c r="AJ529" s="201"/>
      <c r="AK529" s="201"/>
      <c r="AL529" s="201"/>
      <c r="AM529" s="201"/>
      <c r="AN529" s="201"/>
      <c r="AO529" s="201" t="s">
        <v>54</v>
      </c>
      <c r="AP529" s="201" t="s">
        <v>88</v>
      </c>
    </row>
    <row r="530" spans="1:42">
      <c r="A530" s="193" t="s">
        <v>174</v>
      </c>
      <c r="B530" s="193" t="s">
        <v>54</v>
      </c>
      <c r="C530" s="193" t="s">
        <v>175</v>
      </c>
      <c r="D530" s="193" t="s">
        <v>210</v>
      </c>
      <c r="E530" s="193" t="s">
        <v>211</v>
      </c>
      <c r="F530" s="193"/>
      <c r="G530" s="193" t="s">
        <v>178</v>
      </c>
      <c r="H530" s="194">
        <v>43851.000011574077</v>
      </c>
      <c r="I530" s="194"/>
      <c r="J530" s="194">
        <v>43851.000011574077</v>
      </c>
      <c r="K530" s="194">
        <v>43851.000011574077</v>
      </c>
      <c r="L530" s="194"/>
      <c r="M530" s="193" t="s">
        <v>179</v>
      </c>
      <c r="N530" s="193"/>
      <c r="O530" s="195">
        <v>3</v>
      </c>
      <c r="P530" s="195"/>
      <c r="Q530" s="196"/>
      <c r="R530" s="193" t="s">
        <v>212</v>
      </c>
      <c r="S530" s="193"/>
      <c r="T530" s="193" t="s">
        <v>890</v>
      </c>
      <c r="U530" s="193" t="s">
        <v>182</v>
      </c>
      <c r="V530" s="193"/>
      <c r="W530" s="193"/>
      <c r="X530" s="193"/>
      <c r="Y530" s="194"/>
      <c r="Z530" s="194"/>
      <c r="AA530" s="197"/>
      <c r="AB530" s="198" t="str">
        <f t="shared" si="63"/>
        <v>20201</v>
      </c>
      <c r="AC530" s="199">
        <f t="shared" si="59"/>
        <v>0</v>
      </c>
      <c r="AD530" s="200" t="str">
        <f t="shared" si="58"/>
        <v>20201</v>
      </c>
      <c r="AE530" s="199">
        <f t="shared" si="61"/>
        <v>0</v>
      </c>
      <c r="AF530" s="199">
        <f t="shared" si="60"/>
        <v>0</v>
      </c>
      <c r="AG530" s="199">
        <f t="shared" si="64"/>
        <v>0</v>
      </c>
      <c r="AH530" s="199">
        <f t="shared" si="62"/>
        <v>0</v>
      </c>
      <c r="AI530" s="201"/>
      <c r="AJ530" s="201"/>
      <c r="AK530" s="201"/>
      <c r="AL530" s="201"/>
      <c r="AM530" s="201"/>
      <c r="AN530" s="201"/>
      <c r="AO530" s="201" t="s">
        <v>54</v>
      </c>
      <c r="AP530" s="201" t="s">
        <v>88</v>
      </c>
    </row>
    <row r="531" spans="1:42">
      <c r="A531" s="193" t="s">
        <v>174</v>
      </c>
      <c r="B531" s="193" t="s">
        <v>54</v>
      </c>
      <c r="C531" s="193" t="s">
        <v>175</v>
      </c>
      <c r="D531" s="193" t="s">
        <v>210</v>
      </c>
      <c r="E531" s="193" t="s">
        <v>211</v>
      </c>
      <c r="F531" s="193"/>
      <c r="G531" s="193" t="s">
        <v>178</v>
      </c>
      <c r="H531" s="194">
        <v>43851.000011574077</v>
      </c>
      <c r="I531" s="194"/>
      <c r="J531" s="194">
        <v>43851.000011574077</v>
      </c>
      <c r="K531" s="194">
        <v>43851.000011574077</v>
      </c>
      <c r="L531" s="194"/>
      <c r="M531" s="193" t="s">
        <v>179</v>
      </c>
      <c r="N531" s="193"/>
      <c r="O531" s="195">
        <v>3</v>
      </c>
      <c r="P531" s="195"/>
      <c r="Q531" s="196"/>
      <c r="R531" s="193" t="s">
        <v>212</v>
      </c>
      <c r="S531" s="193"/>
      <c r="T531" s="193" t="s">
        <v>891</v>
      </c>
      <c r="U531" s="193" t="s">
        <v>182</v>
      </c>
      <c r="V531" s="193"/>
      <c r="W531" s="193"/>
      <c r="X531" s="193"/>
      <c r="Y531" s="194"/>
      <c r="Z531" s="194"/>
      <c r="AA531" s="197"/>
      <c r="AB531" s="198" t="str">
        <f t="shared" si="63"/>
        <v>20201</v>
      </c>
      <c r="AC531" s="199">
        <f t="shared" si="59"/>
        <v>0</v>
      </c>
      <c r="AD531" s="200" t="str">
        <f t="shared" ref="AD531:AD594" si="65">+IFERROR(IF(OR(AND(V531="1",LEN(W531)&gt;2),CONCATENATE(YEAR(K531),MONTH(K531))="19001"),0,CONCATENATE(YEAR(K531),MONTH(K531))),0)</f>
        <v>20201</v>
      </c>
      <c r="AE531" s="199">
        <f t="shared" si="61"/>
        <v>0</v>
      </c>
      <c r="AF531" s="199">
        <f t="shared" si="60"/>
        <v>0</v>
      </c>
      <c r="AG531" s="199">
        <f t="shared" si="64"/>
        <v>0</v>
      </c>
      <c r="AH531" s="199">
        <f t="shared" si="62"/>
        <v>0</v>
      </c>
      <c r="AI531" s="201"/>
      <c r="AJ531" s="201"/>
      <c r="AK531" s="201"/>
      <c r="AL531" s="201"/>
      <c r="AM531" s="201"/>
      <c r="AN531" s="201"/>
      <c r="AO531" s="201" t="s">
        <v>54</v>
      </c>
      <c r="AP531" s="201" t="s">
        <v>88</v>
      </c>
    </row>
    <row r="532" spans="1:42">
      <c r="A532" s="193" t="s">
        <v>174</v>
      </c>
      <c r="B532" s="193" t="s">
        <v>54</v>
      </c>
      <c r="C532" s="193" t="s">
        <v>175</v>
      </c>
      <c r="D532" s="193" t="s">
        <v>210</v>
      </c>
      <c r="E532" s="193" t="s">
        <v>211</v>
      </c>
      <c r="F532" s="193"/>
      <c r="G532" s="193" t="s">
        <v>178</v>
      </c>
      <c r="H532" s="194">
        <v>43851.000011574077</v>
      </c>
      <c r="I532" s="194"/>
      <c r="J532" s="194">
        <v>43851.000011574077</v>
      </c>
      <c r="K532" s="194">
        <v>43851.000011574077</v>
      </c>
      <c r="L532" s="194"/>
      <c r="M532" s="193" t="s">
        <v>179</v>
      </c>
      <c r="N532" s="193"/>
      <c r="O532" s="195">
        <v>3</v>
      </c>
      <c r="P532" s="195"/>
      <c r="Q532" s="196"/>
      <c r="R532" s="193" t="s">
        <v>212</v>
      </c>
      <c r="S532" s="193"/>
      <c r="T532" s="193" t="s">
        <v>892</v>
      </c>
      <c r="U532" s="193" t="s">
        <v>182</v>
      </c>
      <c r="V532" s="193"/>
      <c r="W532" s="193"/>
      <c r="X532" s="193"/>
      <c r="Y532" s="194"/>
      <c r="Z532" s="194"/>
      <c r="AA532" s="197"/>
      <c r="AB532" s="198" t="str">
        <f t="shared" si="63"/>
        <v>20201</v>
      </c>
      <c r="AC532" s="199">
        <f t="shared" si="59"/>
        <v>0</v>
      </c>
      <c r="AD532" s="200" t="str">
        <f t="shared" si="65"/>
        <v>20201</v>
      </c>
      <c r="AE532" s="199">
        <f t="shared" si="61"/>
        <v>0</v>
      </c>
      <c r="AF532" s="199">
        <f t="shared" si="60"/>
        <v>0</v>
      </c>
      <c r="AG532" s="199">
        <f t="shared" si="64"/>
        <v>0</v>
      </c>
      <c r="AH532" s="199">
        <f t="shared" si="62"/>
        <v>0</v>
      </c>
      <c r="AI532" s="201"/>
      <c r="AJ532" s="201"/>
      <c r="AK532" s="201"/>
      <c r="AL532" s="201"/>
      <c r="AM532" s="201"/>
      <c r="AN532" s="201"/>
      <c r="AO532" s="201" t="s">
        <v>54</v>
      </c>
      <c r="AP532" s="201" t="s">
        <v>88</v>
      </c>
    </row>
    <row r="533" spans="1:42">
      <c r="A533" s="193" t="s">
        <v>174</v>
      </c>
      <c r="B533" s="193" t="s">
        <v>54</v>
      </c>
      <c r="C533" s="193" t="s">
        <v>175</v>
      </c>
      <c r="D533" s="193" t="s">
        <v>210</v>
      </c>
      <c r="E533" s="193" t="s">
        <v>211</v>
      </c>
      <c r="F533" s="193"/>
      <c r="G533" s="193" t="s">
        <v>178</v>
      </c>
      <c r="H533" s="194">
        <v>43851.000011574077</v>
      </c>
      <c r="I533" s="194"/>
      <c r="J533" s="194">
        <v>43851.000011574077</v>
      </c>
      <c r="K533" s="194">
        <v>43851.000011574077</v>
      </c>
      <c r="L533" s="194"/>
      <c r="M533" s="193" t="s">
        <v>179</v>
      </c>
      <c r="N533" s="193"/>
      <c r="O533" s="195">
        <v>3</v>
      </c>
      <c r="P533" s="195"/>
      <c r="Q533" s="196"/>
      <c r="R533" s="193" t="s">
        <v>212</v>
      </c>
      <c r="S533" s="193"/>
      <c r="T533" s="193" t="s">
        <v>893</v>
      </c>
      <c r="U533" s="193" t="s">
        <v>182</v>
      </c>
      <c r="V533" s="193"/>
      <c r="W533" s="193"/>
      <c r="X533" s="193"/>
      <c r="Y533" s="194"/>
      <c r="Z533" s="194"/>
      <c r="AA533" s="197"/>
      <c r="AB533" s="198" t="str">
        <f t="shared" si="63"/>
        <v>20201</v>
      </c>
      <c r="AC533" s="199">
        <f t="shared" si="59"/>
        <v>0</v>
      </c>
      <c r="AD533" s="200" t="str">
        <f t="shared" si="65"/>
        <v>20201</v>
      </c>
      <c r="AE533" s="199">
        <f t="shared" si="61"/>
        <v>0</v>
      </c>
      <c r="AF533" s="199">
        <f t="shared" si="60"/>
        <v>0</v>
      </c>
      <c r="AG533" s="199">
        <f t="shared" si="64"/>
        <v>0</v>
      </c>
      <c r="AH533" s="199">
        <f t="shared" si="62"/>
        <v>0</v>
      </c>
      <c r="AI533" s="201"/>
      <c r="AJ533" s="201"/>
      <c r="AK533" s="201"/>
      <c r="AL533" s="201"/>
      <c r="AM533" s="201"/>
      <c r="AN533" s="201"/>
      <c r="AO533" s="201" t="s">
        <v>54</v>
      </c>
      <c r="AP533" s="201" t="s">
        <v>88</v>
      </c>
    </row>
    <row r="534" spans="1:42">
      <c r="A534" s="193" t="s">
        <v>174</v>
      </c>
      <c r="B534" s="193" t="s">
        <v>54</v>
      </c>
      <c r="C534" s="193" t="s">
        <v>175</v>
      </c>
      <c r="D534" s="193" t="s">
        <v>210</v>
      </c>
      <c r="E534" s="193" t="s">
        <v>211</v>
      </c>
      <c r="F534" s="193"/>
      <c r="G534" s="193" t="s">
        <v>178</v>
      </c>
      <c r="H534" s="194">
        <v>43851.000011574077</v>
      </c>
      <c r="I534" s="194"/>
      <c r="J534" s="194">
        <v>43851.000011574077</v>
      </c>
      <c r="K534" s="194">
        <v>43851.000011574077</v>
      </c>
      <c r="L534" s="194"/>
      <c r="M534" s="193" t="s">
        <v>179</v>
      </c>
      <c r="N534" s="193"/>
      <c r="O534" s="195">
        <v>3</v>
      </c>
      <c r="P534" s="195"/>
      <c r="Q534" s="196"/>
      <c r="R534" s="193" t="s">
        <v>212</v>
      </c>
      <c r="S534" s="193"/>
      <c r="T534" s="193" t="s">
        <v>894</v>
      </c>
      <c r="U534" s="193" t="s">
        <v>182</v>
      </c>
      <c r="V534" s="193"/>
      <c r="W534" s="193"/>
      <c r="X534" s="193"/>
      <c r="Y534" s="194"/>
      <c r="Z534" s="194"/>
      <c r="AA534" s="197"/>
      <c r="AB534" s="198" t="str">
        <f t="shared" si="63"/>
        <v>20201</v>
      </c>
      <c r="AC534" s="199">
        <f t="shared" si="59"/>
        <v>0</v>
      </c>
      <c r="AD534" s="200" t="str">
        <f t="shared" si="65"/>
        <v>20201</v>
      </c>
      <c r="AE534" s="199">
        <f t="shared" si="61"/>
        <v>0</v>
      </c>
      <c r="AF534" s="199">
        <f t="shared" si="60"/>
        <v>0</v>
      </c>
      <c r="AG534" s="199">
        <f t="shared" si="64"/>
        <v>0</v>
      </c>
      <c r="AH534" s="199">
        <f t="shared" si="62"/>
        <v>0</v>
      </c>
      <c r="AI534" s="201"/>
      <c r="AJ534" s="201"/>
      <c r="AK534" s="201"/>
      <c r="AL534" s="201"/>
      <c r="AM534" s="201"/>
      <c r="AN534" s="201"/>
      <c r="AO534" s="201" t="s">
        <v>54</v>
      </c>
      <c r="AP534" s="201" t="s">
        <v>88</v>
      </c>
    </row>
    <row r="535" spans="1:42">
      <c r="A535" s="193" t="s">
        <v>174</v>
      </c>
      <c r="B535" s="193" t="s">
        <v>54</v>
      </c>
      <c r="C535" s="193" t="s">
        <v>175</v>
      </c>
      <c r="D535" s="193" t="s">
        <v>210</v>
      </c>
      <c r="E535" s="193" t="s">
        <v>211</v>
      </c>
      <c r="F535" s="193"/>
      <c r="G535" s="193" t="s">
        <v>178</v>
      </c>
      <c r="H535" s="194">
        <v>43851.000011574077</v>
      </c>
      <c r="I535" s="194"/>
      <c r="J535" s="194">
        <v>43851.000011574077</v>
      </c>
      <c r="K535" s="194">
        <v>43851.000011574077</v>
      </c>
      <c r="L535" s="194"/>
      <c r="M535" s="193" t="s">
        <v>179</v>
      </c>
      <c r="N535" s="193"/>
      <c r="O535" s="195">
        <v>3</v>
      </c>
      <c r="P535" s="195"/>
      <c r="Q535" s="196"/>
      <c r="R535" s="193" t="s">
        <v>212</v>
      </c>
      <c r="S535" s="193"/>
      <c r="T535" s="193" t="s">
        <v>895</v>
      </c>
      <c r="U535" s="193" t="s">
        <v>182</v>
      </c>
      <c r="V535" s="193"/>
      <c r="W535" s="193"/>
      <c r="X535" s="193"/>
      <c r="Y535" s="194"/>
      <c r="Z535" s="194"/>
      <c r="AA535" s="197"/>
      <c r="AB535" s="198" t="str">
        <f t="shared" si="63"/>
        <v>20201</v>
      </c>
      <c r="AC535" s="199">
        <f t="shared" si="59"/>
        <v>0</v>
      </c>
      <c r="AD535" s="200" t="str">
        <f t="shared" si="65"/>
        <v>20201</v>
      </c>
      <c r="AE535" s="199">
        <f t="shared" si="61"/>
        <v>0</v>
      </c>
      <c r="AF535" s="199">
        <f t="shared" si="60"/>
        <v>0</v>
      </c>
      <c r="AG535" s="199">
        <f t="shared" si="64"/>
        <v>0</v>
      </c>
      <c r="AH535" s="199">
        <f t="shared" si="62"/>
        <v>0</v>
      </c>
      <c r="AI535" s="201"/>
      <c r="AJ535" s="201"/>
      <c r="AK535" s="201"/>
      <c r="AL535" s="201"/>
      <c r="AM535" s="201"/>
      <c r="AN535" s="201"/>
      <c r="AO535" s="201" t="s">
        <v>54</v>
      </c>
      <c r="AP535" s="201" t="s">
        <v>88</v>
      </c>
    </row>
    <row r="536" spans="1:42">
      <c r="A536" s="193" t="s">
        <v>174</v>
      </c>
      <c r="B536" s="193" t="s">
        <v>54</v>
      </c>
      <c r="C536" s="193" t="s">
        <v>175</v>
      </c>
      <c r="D536" s="193" t="s">
        <v>210</v>
      </c>
      <c r="E536" s="193" t="s">
        <v>211</v>
      </c>
      <c r="F536" s="193"/>
      <c r="G536" s="193" t="s">
        <v>178</v>
      </c>
      <c r="H536" s="194">
        <v>43851.000011574077</v>
      </c>
      <c r="I536" s="194"/>
      <c r="J536" s="194">
        <v>43851.000011574077</v>
      </c>
      <c r="K536" s="194">
        <v>43851.000011574077</v>
      </c>
      <c r="L536" s="194"/>
      <c r="M536" s="193" t="s">
        <v>179</v>
      </c>
      <c r="N536" s="193"/>
      <c r="O536" s="195">
        <v>3</v>
      </c>
      <c r="P536" s="195"/>
      <c r="Q536" s="196"/>
      <c r="R536" s="193" t="s">
        <v>212</v>
      </c>
      <c r="S536" s="193"/>
      <c r="T536" s="193" t="s">
        <v>896</v>
      </c>
      <c r="U536" s="193" t="s">
        <v>182</v>
      </c>
      <c r="V536" s="193"/>
      <c r="W536" s="193"/>
      <c r="X536" s="193"/>
      <c r="Y536" s="194"/>
      <c r="Z536" s="194"/>
      <c r="AA536" s="197"/>
      <c r="AB536" s="198" t="str">
        <f t="shared" si="63"/>
        <v>20201</v>
      </c>
      <c r="AC536" s="199">
        <f t="shared" si="59"/>
        <v>0</v>
      </c>
      <c r="AD536" s="200" t="str">
        <f t="shared" si="65"/>
        <v>20201</v>
      </c>
      <c r="AE536" s="199">
        <f t="shared" si="61"/>
        <v>0</v>
      </c>
      <c r="AF536" s="199">
        <f t="shared" si="60"/>
        <v>0</v>
      </c>
      <c r="AG536" s="199">
        <f t="shared" si="64"/>
        <v>0</v>
      </c>
      <c r="AH536" s="199">
        <f t="shared" si="62"/>
        <v>0</v>
      </c>
      <c r="AI536" s="201"/>
      <c r="AJ536" s="201"/>
      <c r="AK536" s="201"/>
      <c r="AL536" s="201"/>
      <c r="AM536" s="201"/>
      <c r="AN536" s="201"/>
      <c r="AO536" s="201" t="s">
        <v>54</v>
      </c>
      <c r="AP536" s="201" t="s">
        <v>88</v>
      </c>
    </row>
    <row r="537" spans="1:42">
      <c r="A537" s="193" t="s">
        <v>174</v>
      </c>
      <c r="B537" s="193" t="s">
        <v>54</v>
      </c>
      <c r="C537" s="193" t="s">
        <v>175</v>
      </c>
      <c r="D537" s="193" t="s">
        <v>210</v>
      </c>
      <c r="E537" s="193" t="s">
        <v>211</v>
      </c>
      <c r="F537" s="193"/>
      <c r="G537" s="193" t="s">
        <v>178</v>
      </c>
      <c r="H537" s="194">
        <v>43851.000011574077</v>
      </c>
      <c r="I537" s="194"/>
      <c r="J537" s="194">
        <v>43851.000011574077</v>
      </c>
      <c r="K537" s="194">
        <v>43851.000011574077</v>
      </c>
      <c r="L537" s="194"/>
      <c r="M537" s="193" t="s">
        <v>179</v>
      </c>
      <c r="N537" s="193"/>
      <c r="O537" s="195">
        <v>3</v>
      </c>
      <c r="P537" s="195"/>
      <c r="Q537" s="196"/>
      <c r="R537" s="193" t="s">
        <v>212</v>
      </c>
      <c r="S537" s="193"/>
      <c r="T537" s="193" t="s">
        <v>897</v>
      </c>
      <c r="U537" s="193" t="s">
        <v>182</v>
      </c>
      <c r="V537" s="193"/>
      <c r="W537" s="193"/>
      <c r="X537" s="193"/>
      <c r="Y537" s="194"/>
      <c r="Z537" s="194"/>
      <c r="AA537" s="197"/>
      <c r="AB537" s="198" t="str">
        <f t="shared" si="63"/>
        <v>20201</v>
      </c>
      <c r="AC537" s="199">
        <f t="shared" si="59"/>
        <v>0</v>
      </c>
      <c r="AD537" s="200" t="str">
        <f t="shared" si="65"/>
        <v>20201</v>
      </c>
      <c r="AE537" s="199">
        <f t="shared" si="61"/>
        <v>0</v>
      </c>
      <c r="AF537" s="199">
        <f t="shared" si="60"/>
        <v>0</v>
      </c>
      <c r="AG537" s="199">
        <f t="shared" si="64"/>
        <v>0</v>
      </c>
      <c r="AH537" s="199">
        <f t="shared" si="62"/>
        <v>0</v>
      </c>
      <c r="AI537" s="201"/>
      <c r="AJ537" s="201"/>
      <c r="AK537" s="201"/>
      <c r="AL537" s="201"/>
      <c r="AM537" s="201"/>
      <c r="AN537" s="201"/>
      <c r="AO537" s="201" t="s">
        <v>54</v>
      </c>
      <c r="AP537" s="201" t="s">
        <v>88</v>
      </c>
    </row>
    <row r="538" spans="1:42">
      <c r="A538" s="193" t="s">
        <v>174</v>
      </c>
      <c r="B538" s="193" t="s">
        <v>54</v>
      </c>
      <c r="C538" s="193" t="s">
        <v>175</v>
      </c>
      <c r="D538" s="193" t="s">
        <v>210</v>
      </c>
      <c r="E538" s="193" t="s">
        <v>211</v>
      </c>
      <c r="F538" s="193"/>
      <c r="G538" s="193" t="s">
        <v>178</v>
      </c>
      <c r="H538" s="194">
        <v>43851.000011574077</v>
      </c>
      <c r="I538" s="194"/>
      <c r="J538" s="194">
        <v>43851.000011574077</v>
      </c>
      <c r="K538" s="194">
        <v>43851.000011574077</v>
      </c>
      <c r="L538" s="194"/>
      <c r="M538" s="193" t="s">
        <v>179</v>
      </c>
      <c r="N538" s="193"/>
      <c r="O538" s="195">
        <v>3</v>
      </c>
      <c r="P538" s="195"/>
      <c r="Q538" s="196"/>
      <c r="R538" s="193" t="s">
        <v>212</v>
      </c>
      <c r="S538" s="193"/>
      <c r="T538" s="193" t="s">
        <v>898</v>
      </c>
      <c r="U538" s="193" t="s">
        <v>182</v>
      </c>
      <c r="V538" s="193"/>
      <c r="W538" s="193"/>
      <c r="X538" s="193"/>
      <c r="Y538" s="194"/>
      <c r="Z538" s="194"/>
      <c r="AA538" s="197"/>
      <c r="AB538" s="198" t="str">
        <f t="shared" si="63"/>
        <v>20201</v>
      </c>
      <c r="AC538" s="199">
        <f t="shared" si="59"/>
        <v>0</v>
      </c>
      <c r="AD538" s="200" t="str">
        <f t="shared" si="65"/>
        <v>20201</v>
      </c>
      <c r="AE538" s="199">
        <f t="shared" si="61"/>
        <v>0</v>
      </c>
      <c r="AF538" s="199">
        <f t="shared" si="60"/>
        <v>0</v>
      </c>
      <c r="AG538" s="199">
        <f t="shared" si="64"/>
        <v>0</v>
      </c>
      <c r="AH538" s="199">
        <f t="shared" si="62"/>
        <v>0</v>
      </c>
      <c r="AI538" s="201"/>
      <c r="AJ538" s="201"/>
      <c r="AK538" s="201"/>
      <c r="AL538" s="201"/>
      <c r="AM538" s="201"/>
      <c r="AN538" s="201"/>
      <c r="AO538" s="201" t="s">
        <v>54</v>
      </c>
      <c r="AP538" s="201" t="s">
        <v>88</v>
      </c>
    </row>
    <row r="539" spans="1:42">
      <c r="A539" s="193" t="s">
        <v>174</v>
      </c>
      <c r="B539" s="193" t="s">
        <v>54</v>
      </c>
      <c r="C539" s="193" t="s">
        <v>175</v>
      </c>
      <c r="D539" s="193" t="s">
        <v>210</v>
      </c>
      <c r="E539" s="193" t="s">
        <v>211</v>
      </c>
      <c r="F539" s="193"/>
      <c r="G539" s="193" t="s">
        <v>178</v>
      </c>
      <c r="H539" s="194">
        <v>43851.000011574077</v>
      </c>
      <c r="I539" s="194"/>
      <c r="J539" s="194">
        <v>43851.000011574077</v>
      </c>
      <c r="K539" s="194">
        <v>43851.000011574077</v>
      </c>
      <c r="L539" s="194"/>
      <c r="M539" s="193" t="s">
        <v>179</v>
      </c>
      <c r="N539" s="193"/>
      <c r="O539" s="195">
        <v>3</v>
      </c>
      <c r="P539" s="195"/>
      <c r="Q539" s="196"/>
      <c r="R539" s="193" t="s">
        <v>212</v>
      </c>
      <c r="S539" s="193"/>
      <c r="T539" s="193" t="s">
        <v>899</v>
      </c>
      <c r="U539" s="193" t="s">
        <v>182</v>
      </c>
      <c r="V539" s="193"/>
      <c r="W539" s="193"/>
      <c r="X539" s="193"/>
      <c r="Y539" s="194"/>
      <c r="Z539" s="194"/>
      <c r="AA539" s="197"/>
      <c r="AB539" s="198" t="str">
        <f t="shared" si="63"/>
        <v>20201</v>
      </c>
      <c r="AC539" s="199">
        <f t="shared" si="59"/>
        <v>0</v>
      </c>
      <c r="AD539" s="200" t="str">
        <f t="shared" si="65"/>
        <v>20201</v>
      </c>
      <c r="AE539" s="199">
        <f t="shared" si="61"/>
        <v>0</v>
      </c>
      <c r="AF539" s="199">
        <f t="shared" si="60"/>
        <v>0</v>
      </c>
      <c r="AG539" s="199">
        <f t="shared" si="64"/>
        <v>0</v>
      </c>
      <c r="AH539" s="199">
        <f t="shared" si="62"/>
        <v>0</v>
      </c>
      <c r="AI539" s="201"/>
      <c r="AJ539" s="201"/>
      <c r="AK539" s="201"/>
      <c r="AL539" s="201"/>
      <c r="AM539" s="201"/>
      <c r="AN539" s="201"/>
      <c r="AO539" s="201" t="s">
        <v>54</v>
      </c>
      <c r="AP539" s="201" t="s">
        <v>88</v>
      </c>
    </row>
    <row r="540" spans="1:42">
      <c r="A540" s="193" t="s">
        <v>174</v>
      </c>
      <c r="B540" s="193" t="s">
        <v>54</v>
      </c>
      <c r="C540" s="193" t="s">
        <v>175</v>
      </c>
      <c r="D540" s="193" t="s">
        <v>210</v>
      </c>
      <c r="E540" s="193" t="s">
        <v>211</v>
      </c>
      <c r="F540" s="193"/>
      <c r="G540" s="193" t="s">
        <v>178</v>
      </c>
      <c r="H540" s="194">
        <v>43851.000011574077</v>
      </c>
      <c r="I540" s="194"/>
      <c r="J540" s="194">
        <v>43851.000011574077</v>
      </c>
      <c r="K540" s="194">
        <v>43851.000011574077</v>
      </c>
      <c r="L540" s="194"/>
      <c r="M540" s="193" t="s">
        <v>179</v>
      </c>
      <c r="N540" s="193"/>
      <c r="O540" s="195">
        <v>3</v>
      </c>
      <c r="P540" s="195"/>
      <c r="Q540" s="196"/>
      <c r="R540" s="193" t="s">
        <v>212</v>
      </c>
      <c r="S540" s="193"/>
      <c r="T540" s="193" t="s">
        <v>900</v>
      </c>
      <c r="U540" s="193" t="s">
        <v>182</v>
      </c>
      <c r="V540" s="193"/>
      <c r="W540" s="193"/>
      <c r="X540" s="193"/>
      <c r="Y540" s="194"/>
      <c r="Z540" s="194"/>
      <c r="AA540" s="197"/>
      <c r="AB540" s="198" t="str">
        <f t="shared" si="63"/>
        <v>20201</v>
      </c>
      <c r="AC540" s="199">
        <f t="shared" si="59"/>
        <v>0</v>
      </c>
      <c r="AD540" s="200" t="str">
        <f t="shared" si="65"/>
        <v>20201</v>
      </c>
      <c r="AE540" s="199">
        <f t="shared" si="61"/>
        <v>0</v>
      </c>
      <c r="AF540" s="199">
        <f t="shared" si="60"/>
        <v>0</v>
      </c>
      <c r="AG540" s="199">
        <f t="shared" si="64"/>
        <v>0</v>
      </c>
      <c r="AH540" s="199">
        <f t="shared" si="62"/>
        <v>0</v>
      </c>
      <c r="AI540" s="201"/>
      <c r="AJ540" s="201"/>
      <c r="AK540" s="201"/>
      <c r="AL540" s="201"/>
      <c r="AM540" s="201"/>
      <c r="AN540" s="201"/>
      <c r="AO540" s="201" t="s">
        <v>54</v>
      </c>
      <c r="AP540" s="201" t="s">
        <v>88</v>
      </c>
    </row>
    <row r="541" spans="1:42">
      <c r="A541" s="193" t="s">
        <v>174</v>
      </c>
      <c r="B541" s="193" t="s">
        <v>54</v>
      </c>
      <c r="C541" s="193" t="s">
        <v>175</v>
      </c>
      <c r="D541" s="193" t="s">
        <v>210</v>
      </c>
      <c r="E541" s="193" t="s">
        <v>211</v>
      </c>
      <c r="F541" s="193"/>
      <c r="G541" s="193" t="s">
        <v>178</v>
      </c>
      <c r="H541" s="194">
        <v>43851.000011574077</v>
      </c>
      <c r="I541" s="194"/>
      <c r="J541" s="194">
        <v>43851.000011574077</v>
      </c>
      <c r="K541" s="194">
        <v>43851.000011574077</v>
      </c>
      <c r="L541" s="194"/>
      <c r="M541" s="193" t="s">
        <v>179</v>
      </c>
      <c r="N541" s="193"/>
      <c r="O541" s="195">
        <v>3</v>
      </c>
      <c r="P541" s="195"/>
      <c r="Q541" s="196"/>
      <c r="R541" s="193" t="s">
        <v>212</v>
      </c>
      <c r="S541" s="193"/>
      <c r="T541" s="193" t="s">
        <v>901</v>
      </c>
      <c r="U541" s="193" t="s">
        <v>182</v>
      </c>
      <c r="V541" s="193"/>
      <c r="W541" s="193"/>
      <c r="X541" s="193"/>
      <c r="Y541" s="194"/>
      <c r="Z541" s="194"/>
      <c r="AA541" s="197"/>
      <c r="AB541" s="198" t="str">
        <f t="shared" si="63"/>
        <v>20201</v>
      </c>
      <c r="AC541" s="199">
        <f t="shared" si="59"/>
        <v>0</v>
      </c>
      <c r="AD541" s="200" t="str">
        <f t="shared" si="65"/>
        <v>20201</v>
      </c>
      <c r="AE541" s="199">
        <f t="shared" si="61"/>
        <v>0</v>
      </c>
      <c r="AF541" s="199">
        <f t="shared" si="60"/>
        <v>0</v>
      </c>
      <c r="AG541" s="199">
        <f t="shared" si="64"/>
        <v>0</v>
      </c>
      <c r="AH541" s="199">
        <f t="shared" si="62"/>
        <v>0</v>
      </c>
      <c r="AI541" s="201"/>
      <c r="AJ541" s="201"/>
      <c r="AK541" s="201"/>
      <c r="AL541" s="201"/>
      <c r="AM541" s="201"/>
      <c r="AN541" s="201"/>
      <c r="AO541" s="201" t="s">
        <v>54</v>
      </c>
      <c r="AP541" s="201" t="s">
        <v>88</v>
      </c>
    </row>
    <row r="542" spans="1:42">
      <c r="A542" s="193" t="s">
        <v>174</v>
      </c>
      <c r="B542" s="193" t="s">
        <v>54</v>
      </c>
      <c r="C542" s="193" t="s">
        <v>175</v>
      </c>
      <c r="D542" s="193" t="s">
        <v>210</v>
      </c>
      <c r="E542" s="193" t="s">
        <v>211</v>
      </c>
      <c r="F542" s="193"/>
      <c r="G542" s="193" t="s">
        <v>178</v>
      </c>
      <c r="H542" s="194">
        <v>43851.000011574077</v>
      </c>
      <c r="I542" s="194"/>
      <c r="J542" s="194">
        <v>43851.000011574077</v>
      </c>
      <c r="K542" s="194">
        <v>43851.000011574077</v>
      </c>
      <c r="L542" s="194"/>
      <c r="M542" s="193" t="s">
        <v>179</v>
      </c>
      <c r="N542" s="193"/>
      <c r="O542" s="195">
        <v>3</v>
      </c>
      <c r="P542" s="195"/>
      <c r="Q542" s="196"/>
      <c r="R542" s="193" t="s">
        <v>212</v>
      </c>
      <c r="S542" s="193"/>
      <c r="T542" s="193" t="s">
        <v>902</v>
      </c>
      <c r="U542" s="193" t="s">
        <v>182</v>
      </c>
      <c r="V542" s="193"/>
      <c r="W542" s="193"/>
      <c r="X542" s="193"/>
      <c r="Y542" s="194"/>
      <c r="Z542" s="194"/>
      <c r="AA542" s="197"/>
      <c r="AB542" s="198" t="str">
        <f t="shared" si="63"/>
        <v>20201</v>
      </c>
      <c r="AC542" s="199">
        <f t="shared" si="59"/>
        <v>0</v>
      </c>
      <c r="AD542" s="200" t="str">
        <f t="shared" si="65"/>
        <v>20201</v>
      </c>
      <c r="AE542" s="199">
        <f t="shared" si="61"/>
        <v>0</v>
      </c>
      <c r="AF542" s="199">
        <f t="shared" si="60"/>
        <v>0</v>
      </c>
      <c r="AG542" s="199">
        <f t="shared" si="64"/>
        <v>0</v>
      </c>
      <c r="AH542" s="199">
        <f t="shared" si="62"/>
        <v>0</v>
      </c>
      <c r="AI542" s="201"/>
      <c r="AJ542" s="201"/>
      <c r="AK542" s="201"/>
      <c r="AL542" s="201"/>
      <c r="AM542" s="201"/>
      <c r="AN542" s="201"/>
      <c r="AO542" s="201" t="s">
        <v>54</v>
      </c>
      <c r="AP542" s="201" t="s">
        <v>88</v>
      </c>
    </row>
    <row r="543" spans="1:42">
      <c r="A543" s="193" t="s">
        <v>174</v>
      </c>
      <c r="B543" s="193" t="s">
        <v>54</v>
      </c>
      <c r="C543" s="193" t="s">
        <v>175</v>
      </c>
      <c r="D543" s="193" t="s">
        <v>210</v>
      </c>
      <c r="E543" s="193" t="s">
        <v>211</v>
      </c>
      <c r="F543" s="193"/>
      <c r="G543" s="193" t="s">
        <v>178</v>
      </c>
      <c r="H543" s="194">
        <v>43851.000011574077</v>
      </c>
      <c r="I543" s="194"/>
      <c r="J543" s="194">
        <v>43851.000011574077</v>
      </c>
      <c r="K543" s="194">
        <v>43851.000011574077</v>
      </c>
      <c r="L543" s="194"/>
      <c r="M543" s="193" t="s">
        <v>179</v>
      </c>
      <c r="N543" s="193"/>
      <c r="O543" s="195">
        <v>3</v>
      </c>
      <c r="P543" s="195"/>
      <c r="Q543" s="196"/>
      <c r="R543" s="193" t="s">
        <v>212</v>
      </c>
      <c r="S543" s="193"/>
      <c r="T543" s="193" t="s">
        <v>903</v>
      </c>
      <c r="U543" s="193" t="s">
        <v>182</v>
      </c>
      <c r="V543" s="193"/>
      <c r="W543" s="193"/>
      <c r="X543" s="193"/>
      <c r="Y543" s="194"/>
      <c r="Z543" s="194"/>
      <c r="AA543" s="197"/>
      <c r="AB543" s="198" t="str">
        <f t="shared" si="63"/>
        <v>20201</v>
      </c>
      <c r="AC543" s="199">
        <f t="shared" si="59"/>
        <v>0</v>
      </c>
      <c r="AD543" s="200" t="str">
        <f t="shared" si="65"/>
        <v>20201</v>
      </c>
      <c r="AE543" s="199">
        <f t="shared" si="61"/>
        <v>0</v>
      </c>
      <c r="AF543" s="199">
        <f t="shared" si="60"/>
        <v>0</v>
      </c>
      <c r="AG543" s="199">
        <f t="shared" si="64"/>
        <v>0</v>
      </c>
      <c r="AH543" s="199">
        <f t="shared" si="62"/>
        <v>0</v>
      </c>
      <c r="AI543" s="201"/>
      <c r="AJ543" s="201"/>
      <c r="AK543" s="201"/>
      <c r="AL543" s="201"/>
      <c r="AM543" s="201"/>
      <c r="AN543" s="201"/>
      <c r="AO543" s="201" t="s">
        <v>54</v>
      </c>
      <c r="AP543" s="201" t="s">
        <v>88</v>
      </c>
    </row>
    <row r="544" spans="1:42">
      <c r="A544" s="193" t="s">
        <v>174</v>
      </c>
      <c r="B544" s="193" t="s">
        <v>54</v>
      </c>
      <c r="C544" s="193" t="s">
        <v>175</v>
      </c>
      <c r="D544" s="193" t="s">
        <v>210</v>
      </c>
      <c r="E544" s="193" t="s">
        <v>211</v>
      </c>
      <c r="F544" s="193"/>
      <c r="G544" s="193" t="s">
        <v>178</v>
      </c>
      <c r="H544" s="194">
        <v>43851.000011574077</v>
      </c>
      <c r="I544" s="194"/>
      <c r="J544" s="194">
        <v>43851.000011574077</v>
      </c>
      <c r="K544" s="194">
        <v>43851.000011574077</v>
      </c>
      <c r="L544" s="194"/>
      <c r="M544" s="193" t="s">
        <v>179</v>
      </c>
      <c r="N544" s="193"/>
      <c r="O544" s="195">
        <v>3</v>
      </c>
      <c r="P544" s="195"/>
      <c r="Q544" s="196"/>
      <c r="R544" s="193" t="s">
        <v>212</v>
      </c>
      <c r="S544" s="193"/>
      <c r="T544" s="193" t="s">
        <v>904</v>
      </c>
      <c r="U544" s="193" t="s">
        <v>182</v>
      </c>
      <c r="V544" s="193"/>
      <c r="W544" s="193"/>
      <c r="X544" s="193"/>
      <c r="Y544" s="194"/>
      <c r="Z544" s="194"/>
      <c r="AA544" s="197"/>
      <c r="AB544" s="198" t="str">
        <f t="shared" si="63"/>
        <v>20201</v>
      </c>
      <c r="AC544" s="199">
        <f t="shared" si="59"/>
        <v>0</v>
      </c>
      <c r="AD544" s="200" t="str">
        <f t="shared" si="65"/>
        <v>20201</v>
      </c>
      <c r="AE544" s="199">
        <f t="shared" si="61"/>
        <v>0</v>
      </c>
      <c r="AF544" s="199">
        <f t="shared" si="60"/>
        <v>0</v>
      </c>
      <c r="AG544" s="199">
        <f t="shared" si="64"/>
        <v>0</v>
      </c>
      <c r="AH544" s="199">
        <f t="shared" si="62"/>
        <v>0</v>
      </c>
      <c r="AI544" s="201"/>
      <c r="AJ544" s="201"/>
      <c r="AK544" s="201"/>
      <c r="AL544" s="201"/>
      <c r="AM544" s="201"/>
      <c r="AN544" s="201"/>
      <c r="AO544" s="201" t="s">
        <v>54</v>
      </c>
      <c r="AP544" s="201" t="s">
        <v>88</v>
      </c>
    </row>
    <row r="545" spans="1:42">
      <c r="A545" s="193" t="s">
        <v>174</v>
      </c>
      <c r="B545" s="193" t="s">
        <v>54</v>
      </c>
      <c r="C545" s="193" t="s">
        <v>175</v>
      </c>
      <c r="D545" s="193" t="s">
        <v>210</v>
      </c>
      <c r="E545" s="193" t="s">
        <v>211</v>
      </c>
      <c r="F545" s="193"/>
      <c r="G545" s="193" t="s">
        <v>178</v>
      </c>
      <c r="H545" s="194">
        <v>43851.000011574077</v>
      </c>
      <c r="I545" s="194"/>
      <c r="J545" s="194">
        <v>43851.000011574077</v>
      </c>
      <c r="K545" s="194">
        <v>43851.000011574077</v>
      </c>
      <c r="L545" s="194"/>
      <c r="M545" s="193" t="s">
        <v>179</v>
      </c>
      <c r="N545" s="193"/>
      <c r="O545" s="195">
        <v>3</v>
      </c>
      <c r="P545" s="195"/>
      <c r="Q545" s="196"/>
      <c r="R545" s="193" t="s">
        <v>212</v>
      </c>
      <c r="S545" s="193"/>
      <c r="T545" s="193" t="s">
        <v>905</v>
      </c>
      <c r="U545" s="193" t="s">
        <v>182</v>
      </c>
      <c r="V545" s="193"/>
      <c r="W545" s="193"/>
      <c r="X545" s="193"/>
      <c r="Y545" s="194"/>
      <c r="Z545" s="194"/>
      <c r="AA545" s="197"/>
      <c r="AB545" s="198" t="str">
        <f t="shared" si="63"/>
        <v>20201</v>
      </c>
      <c r="AC545" s="199">
        <f t="shared" si="59"/>
        <v>0</v>
      </c>
      <c r="AD545" s="200" t="str">
        <f t="shared" si="65"/>
        <v>20201</v>
      </c>
      <c r="AE545" s="199">
        <f t="shared" si="61"/>
        <v>0</v>
      </c>
      <c r="AF545" s="199">
        <f t="shared" si="60"/>
        <v>0</v>
      </c>
      <c r="AG545" s="199">
        <f t="shared" si="64"/>
        <v>0</v>
      </c>
      <c r="AH545" s="199">
        <f t="shared" si="62"/>
        <v>0</v>
      </c>
      <c r="AI545" s="201"/>
      <c r="AJ545" s="201"/>
      <c r="AK545" s="201"/>
      <c r="AL545" s="201"/>
      <c r="AM545" s="201"/>
      <c r="AN545" s="201"/>
      <c r="AO545" s="201" t="s">
        <v>54</v>
      </c>
      <c r="AP545" s="201" t="s">
        <v>88</v>
      </c>
    </row>
    <row r="546" spans="1:42">
      <c r="A546" s="193" t="s">
        <v>174</v>
      </c>
      <c r="B546" s="193" t="s">
        <v>54</v>
      </c>
      <c r="C546" s="193" t="s">
        <v>175</v>
      </c>
      <c r="D546" s="193" t="s">
        <v>210</v>
      </c>
      <c r="E546" s="193" t="s">
        <v>211</v>
      </c>
      <c r="F546" s="193"/>
      <c r="G546" s="193" t="s">
        <v>178</v>
      </c>
      <c r="H546" s="194">
        <v>43851.000011574077</v>
      </c>
      <c r="I546" s="194"/>
      <c r="J546" s="194">
        <v>43851.000011574077</v>
      </c>
      <c r="K546" s="194">
        <v>43851.000011574077</v>
      </c>
      <c r="L546" s="194"/>
      <c r="M546" s="193" t="s">
        <v>179</v>
      </c>
      <c r="N546" s="193"/>
      <c r="O546" s="195">
        <v>3</v>
      </c>
      <c r="P546" s="195"/>
      <c r="Q546" s="196"/>
      <c r="R546" s="193" t="s">
        <v>212</v>
      </c>
      <c r="S546" s="193"/>
      <c r="T546" s="193" t="s">
        <v>906</v>
      </c>
      <c r="U546" s="193" t="s">
        <v>182</v>
      </c>
      <c r="V546" s="193"/>
      <c r="W546" s="193"/>
      <c r="X546" s="193"/>
      <c r="Y546" s="194"/>
      <c r="Z546" s="194"/>
      <c r="AA546" s="197"/>
      <c r="AB546" s="198" t="str">
        <f t="shared" si="63"/>
        <v>20201</v>
      </c>
      <c r="AC546" s="199">
        <f t="shared" si="59"/>
        <v>0</v>
      </c>
      <c r="AD546" s="200" t="str">
        <f t="shared" si="65"/>
        <v>20201</v>
      </c>
      <c r="AE546" s="199">
        <f t="shared" si="61"/>
        <v>0</v>
      </c>
      <c r="AF546" s="199">
        <f t="shared" si="60"/>
        <v>0</v>
      </c>
      <c r="AG546" s="199">
        <f t="shared" si="64"/>
        <v>0</v>
      </c>
      <c r="AH546" s="199">
        <f t="shared" si="62"/>
        <v>0</v>
      </c>
      <c r="AI546" s="201"/>
      <c r="AJ546" s="201"/>
      <c r="AK546" s="201"/>
      <c r="AL546" s="201"/>
      <c r="AM546" s="201"/>
      <c r="AN546" s="201"/>
      <c r="AO546" s="201" t="s">
        <v>54</v>
      </c>
      <c r="AP546" s="201" t="s">
        <v>88</v>
      </c>
    </row>
    <row r="547" spans="1:42">
      <c r="A547" s="193" t="s">
        <v>174</v>
      </c>
      <c r="B547" s="193" t="s">
        <v>54</v>
      </c>
      <c r="C547" s="193" t="s">
        <v>175</v>
      </c>
      <c r="D547" s="193" t="s">
        <v>210</v>
      </c>
      <c r="E547" s="193" t="s">
        <v>211</v>
      </c>
      <c r="F547" s="193"/>
      <c r="G547" s="193" t="s">
        <v>178</v>
      </c>
      <c r="H547" s="194">
        <v>43851.000011574077</v>
      </c>
      <c r="I547" s="194"/>
      <c r="J547" s="194">
        <v>43851.000011574077</v>
      </c>
      <c r="K547" s="194">
        <v>43851.000011574077</v>
      </c>
      <c r="L547" s="194"/>
      <c r="M547" s="193" t="s">
        <v>179</v>
      </c>
      <c r="N547" s="193"/>
      <c r="O547" s="195">
        <v>3</v>
      </c>
      <c r="P547" s="195"/>
      <c r="Q547" s="196"/>
      <c r="R547" s="193" t="s">
        <v>212</v>
      </c>
      <c r="S547" s="193"/>
      <c r="T547" s="193" t="s">
        <v>907</v>
      </c>
      <c r="U547" s="193" t="s">
        <v>182</v>
      </c>
      <c r="V547" s="193"/>
      <c r="W547" s="193"/>
      <c r="X547" s="193"/>
      <c r="Y547" s="194"/>
      <c r="Z547" s="194"/>
      <c r="AA547" s="197"/>
      <c r="AB547" s="198" t="str">
        <f t="shared" si="63"/>
        <v>20201</v>
      </c>
      <c r="AC547" s="199">
        <f t="shared" si="59"/>
        <v>0</v>
      </c>
      <c r="AD547" s="200" t="str">
        <f t="shared" si="65"/>
        <v>20201</v>
      </c>
      <c r="AE547" s="199">
        <f t="shared" si="61"/>
        <v>0</v>
      </c>
      <c r="AF547" s="199">
        <f t="shared" si="60"/>
        <v>0</v>
      </c>
      <c r="AG547" s="199">
        <f t="shared" si="64"/>
        <v>0</v>
      </c>
      <c r="AH547" s="199">
        <f t="shared" si="62"/>
        <v>0</v>
      </c>
      <c r="AI547" s="201"/>
      <c r="AJ547" s="201"/>
      <c r="AK547" s="201"/>
      <c r="AL547" s="201"/>
      <c r="AM547" s="201"/>
      <c r="AN547" s="201"/>
      <c r="AO547" s="201" t="s">
        <v>54</v>
      </c>
      <c r="AP547" s="201" t="s">
        <v>88</v>
      </c>
    </row>
    <row r="548" spans="1:42">
      <c r="A548" s="193" t="s">
        <v>174</v>
      </c>
      <c r="B548" s="193" t="s">
        <v>54</v>
      </c>
      <c r="C548" s="193" t="s">
        <v>175</v>
      </c>
      <c r="D548" s="193" t="s">
        <v>210</v>
      </c>
      <c r="E548" s="193" t="s">
        <v>211</v>
      </c>
      <c r="F548" s="193"/>
      <c r="G548" s="193" t="s">
        <v>178</v>
      </c>
      <c r="H548" s="194">
        <v>43851.000011574077</v>
      </c>
      <c r="I548" s="194"/>
      <c r="J548" s="194">
        <v>43851.000011574077</v>
      </c>
      <c r="K548" s="194">
        <v>43851.000011574077</v>
      </c>
      <c r="L548" s="194"/>
      <c r="M548" s="193" t="s">
        <v>179</v>
      </c>
      <c r="N548" s="193"/>
      <c r="O548" s="195">
        <v>3</v>
      </c>
      <c r="P548" s="195"/>
      <c r="Q548" s="196"/>
      <c r="R548" s="193" t="s">
        <v>212</v>
      </c>
      <c r="S548" s="193"/>
      <c r="T548" s="193" t="s">
        <v>908</v>
      </c>
      <c r="U548" s="193" t="s">
        <v>182</v>
      </c>
      <c r="V548" s="193"/>
      <c r="W548" s="193"/>
      <c r="X548" s="193"/>
      <c r="Y548" s="194"/>
      <c r="Z548" s="194"/>
      <c r="AA548" s="197"/>
      <c r="AB548" s="198" t="str">
        <f t="shared" si="63"/>
        <v>20201</v>
      </c>
      <c r="AC548" s="199">
        <f t="shared" si="59"/>
        <v>0</v>
      </c>
      <c r="AD548" s="200" t="str">
        <f t="shared" si="65"/>
        <v>20201</v>
      </c>
      <c r="AE548" s="199">
        <f t="shared" si="61"/>
        <v>0</v>
      </c>
      <c r="AF548" s="199">
        <f t="shared" si="60"/>
        <v>0</v>
      </c>
      <c r="AG548" s="199">
        <f t="shared" si="64"/>
        <v>0</v>
      </c>
      <c r="AH548" s="199">
        <f t="shared" si="62"/>
        <v>0</v>
      </c>
      <c r="AI548" s="201"/>
      <c r="AJ548" s="201"/>
      <c r="AK548" s="201"/>
      <c r="AL548" s="201"/>
      <c r="AM548" s="201"/>
      <c r="AN548" s="201"/>
      <c r="AO548" s="201" t="s">
        <v>54</v>
      </c>
      <c r="AP548" s="201" t="s">
        <v>88</v>
      </c>
    </row>
    <row r="549" spans="1:42">
      <c r="A549" s="193" t="s">
        <v>174</v>
      </c>
      <c r="B549" s="193" t="s">
        <v>54</v>
      </c>
      <c r="C549" s="193" t="s">
        <v>175</v>
      </c>
      <c r="D549" s="193" t="s">
        <v>210</v>
      </c>
      <c r="E549" s="193" t="s">
        <v>211</v>
      </c>
      <c r="F549" s="193"/>
      <c r="G549" s="193" t="s">
        <v>178</v>
      </c>
      <c r="H549" s="194">
        <v>43851.000011574077</v>
      </c>
      <c r="I549" s="194"/>
      <c r="J549" s="194">
        <v>43851.000011574077</v>
      </c>
      <c r="K549" s="194">
        <v>43851.000011574077</v>
      </c>
      <c r="L549" s="194"/>
      <c r="M549" s="193" t="s">
        <v>179</v>
      </c>
      <c r="N549" s="193"/>
      <c r="O549" s="195">
        <v>3</v>
      </c>
      <c r="P549" s="195"/>
      <c r="Q549" s="196"/>
      <c r="R549" s="193" t="s">
        <v>212</v>
      </c>
      <c r="S549" s="193"/>
      <c r="T549" s="193" t="s">
        <v>909</v>
      </c>
      <c r="U549" s="193" t="s">
        <v>182</v>
      </c>
      <c r="V549" s="193"/>
      <c r="W549" s="193"/>
      <c r="X549" s="193"/>
      <c r="Y549" s="194"/>
      <c r="Z549" s="194"/>
      <c r="AA549" s="197"/>
      <c r="AB549" s="198" t="str">
        <f t="shared" si="63"/>
        <v>20201</v>
      </c>
      <c r="AC549" s="199">
        <f t="shared" si="59"/>
        <v>0</v>
      </c>
      <c r="AD549" s="200" t="str">
        <f t="shared" si="65"/>
        <v>20201</v>
      </c>
      <c r="AE549" s="199">
        <f t="shared" si="61"/>
        <v>0</v>
      </c>
      <c r="AF549" s="199">
        <f t="shared" si="60"/>
        <v>0</v>
      </c>
      <c r="AG549" s="199">
        <f t="shared" si="64"/>
        <v>0</v>
      </c>
      <c r="AH549" s="199">
        <f t="shared" si="62"/>
        <v>0</v>
      </c>
      <c r="AI549" s="201"/>
      <c r="AJ549" s="201"/>
      <c r="AK549" s="201"/>
      <c r="AL549" s="201"/>
      <c r="AM549" s="201"/>
      <c r="AN549" s="201"/>
      <c r="AO549" s="201" t="s">
        <v>54</v>
      </c>
      <c r="AP549" s="201" t="s">
        <v>88</v>
      </c>
    </row>
    <row r="550" spans="1:42">
      <c r="A550" s="193" t="s">
        <v>174</v>
      </c>
      <c r="B550" s="193" t="s">
        <v>54</v>
      </c>
      <c r="C550" s="193" t="s">
        <v>175</v>
      </c>
      <c r="D550" s="193" t="s">
        <v>210</v>
      </c>
      <c r="E550" s="193" t="s">
        <v>211</v>
      </c>
      <c r="F550" s="193"/>
      <c r="G550" s="193" t="s">
        <v>178</v>
      </c>
      <c r="H550" s="194">
        <v>43851.000011574077</v>
      </c>
      <c r="I550" s="194"/>
      <c r="J550" s="194">
        <v>43851.000011574077</v>
      </c>
      <c r="K550" s="194">
        <v>43851.000011574077</v>
      </c>
      <c r="L550" s="194"/>
      <c r="M550" s="193" t="s">
        <v>179</v>
      </c>
      <c r="N550" s="193"/>
      <c r="O550" s="195">
        <v>3</v>
      </c>
      <c r="P550" s="195"/>
      <c r="Q550" s="196"/>
      <c r="R550" s="193" t="s">
        <v>212</v>
      </c>
      <c r="S550" s="193"/>
      <c r="T550" s="193" t="s">
        <v>910</v>
      </c>
      <c r="U550" s="193" t="s">
        <v>182</v>
      </c>
      <c r="V550" s="193"/>
      <c r="W550" s="193"/>
      <c r="X550" s="193"/>
      <c r="Y550" s="194"/>
      <c r="Z550" s="194"/>
      <c r="AA550" s="197"/>
      <c r="AB550" s="198" t="str">
        <f t="shared" si="63"/>
        <v>20201</v>
      </c>
      <c r="AC550" s="199">
        <f t="shared" si="59"/>
        <v>0</v>
      </c>
      <c r="AD550" s="200" t="str">
        <f t="shared" si="65"/>
        <v>20201</v>
      </c>
      <c r="AE550" s="199">
        <f t="shared" si="61"/>
        <v>0</v>
      </c>
      <c r="AF550" s="199">
        <f t="shared" si="60"/>
        <v>0</v>
      </c>
      <c r="AG550" s="199">
        <f t="shared" si="64"/>
        <v>0</v>
      </c>
      <c r="AH550" s="199">
        <f t="shared" si="62"/>
        <v>0</v>
      </c>
      <c r="AI550" s="201"/>
      <c r="AJ550" s="201"/>
      <c r="AK550" s="201"/>
      <c r="AL550" s="201"/>
      <c r="AM550" s="201"/>
      <c r="AN550" s="201"/>
      <c r="AO550" s="201" t="s">
        <v>54</v>
      </c>
      <c r="AP550" s="201" t="s">
        <v>88</v>
      </c>
    </row>
    <row r="551" spans="1:42">
      <c r="A551" s="193" t="s">
        <v>174</v>
      </c>
      <c r="B551" s="193" t="s">
        <v>54</v>
      </c>
      <c r="C551" s="193" t="s">
        <v>175</v>
      </c>
      <c r="D551" s="193" t="s">
        <v>210</v>
      </c>
      <c r="E551" s="193" t="s">
        <v>211</v>
      </c>
      <c r="F551" s="193"/>
      <c r="G551" s="193" t="s">
        <v>178</v>
      </c>
      <c r="H551" s="194">
        <v>43851.000011574077</v>
      </c>
      <c r="I551" s="194"/>
      <c r="J551" s="194">
        <v>43851.000011574077</v>
      </c>
      <c r="K551" s="194">
        <v>43851.000011574077</v>
      </c>
      <c r="L551" s="194"/>
      <c r="M551" s="193" t="s">
        <v>179</v>
      </c>
      <c r="N551" s="193"/>
      <c r="O551" s="195">
        <v>3</v>
      </c>
      <c r="P551" s="195"/>
      <c r="Q551" s="196"/>
      <c r="R551" s="193" t="s">
        <v>212</v>
      </c>
      <c r="S551" s="193"/>
      <c r="T551" s="193" t="s">
        <v>911</v>
      </c>
      <c r="U551" s="193" t="s">
        <v>182</v>
      </c>
      <c r="V551" s="193"/>
      <c r="W551" s="193"/>
      <c r="X551" s="193"/>
      <c r="Y551" s="194"/>
      <c r="Z551" s="194"/>
      <c r="AA551" s="197"/>
      <c r="AB551" s="198" t="str">
        <f t="shared" si="63"/>
        <v>20201</v>
      </c>
      <c r="AC551" s="199">
        <f t="shared" si="59"/>
        <v>0</v>
      </c>
      <c r="AD551" s="200" t="str">
        <f t="shared" si="65"/>
        <v>20201</v>
      </c>
      <c r="AE551" s="199">
        <f t="shared" si="61"/>
        <v>0</v>
      </c>
      <c r="AF551" s="199">
        <f t="shared" si="60"/>
        <v>0</v>
      </c>
      <c r="AG551" s="199">
        <f t="shared" si="64"/>
        <v>0</v>
      </c>
      <c r="AH551" s="199">
        <f t="shared" si="62"/>
        <v>0</v>
      </c>
      <c r="AI551" s="201"/>
      <c r="AJ551" s="201"/>
      <c r="AK551" s="201"/>
      <c r="AL551" s="201"/>
      <c r="AM551" s="201"/>
      <c r="AN551" s="201"/>
      <c r="AO551" s="201" t="s">
        <v>54</v>
      </c>
      <c r="AP551" s="201" t="s">
        <v>88</v>
      </c>
    </row>
    <row r="552" spans="1:42">
      <c r="A552" s="193" t="s">
        <v>174</v>
      </c>
      <c r="B552" s="193" t="s">
        <v>54</v>
      </c>
      <c r="C552" s="193" t="s">
        <v>175</v>
      </c>
      <c r="D552" s="193" t="s">
        <v>210</v>
      </c>
      <c r="E552" s="193" t="s">
        <v>211</v>
      </c>
      <c r="F552" s="193"/>
      <c r="G552" s="193" t="s">
        <v>178</v>
      </c>
      <c r="H552" s="194">
        <v>43851.000011574077</v>
      </c>
      <c r="I552" s="194"/>
      <c r="J552" s="194">
        <v>43851.000011574077</v>
      </c>
      <c r="K552" s="194">
        <v>43851.000011574077</v>
      </c>
      <c r="L552" s="194"/>
      <c r="M552" s="193" t="s">
        <v>179</v>
      </c>
      <c r="N552" s="193"/>
      <c r="O552" s="195">
        <v>3</v>
      </c>
      <c r="P552" s="195"/>
      <c r="Q552" s="196"/>
      <c r="R552" s="193" t="s">
        <v>212</v>
      </c>
      <c r="S552" s="193"/>
      <c r="T552" s="193" t="s">
        <v>912</v>
      </c>
      <c r="U552" s="193" t="s">
        <v>182</v>
      </c>
      <c r="V552" s="193"/>
      <c r="W552" s="193"/>
      <c r="X552" s="193"/>
      <c r="Y552" s="194"/>
      <c r="Z552" s="194"/>
      <c r="AA552" s="197"/>
      <c r="AB552" s="198" t="str">
        <f t="shared" si="63"/>
        <v>20201</v>
      </c>
      <c r="AC552" s="199">
        <f t="shared" si="59"/>
        <v>0</v>
      </c>
      <c r="AD552" s="200" t="str">
        <f t="shared" si="65"/>
        <v>20201</v>
      </c>
      <c r="AE552" s="199">
        <f t="shared" si="61"/>
        <v>0</v>
      </c>
      <c r="AF552" s="199">
        <f t="shared" si="60"/>
        <v>0</v>
      </c>
      <c r="AG552" s="199">
        <f t="shared" si="64"/>
        <v>0</v>
      </c>
      <c r="AH552" s="199">
        <f t="shared" si="62"/>
        <v>0</v>
      </c>
      <c r="AI552" s="201"/>
      <c r="AJ552" s="201"/>
      <c r="AK552" s="201"/>
      <c r="AL552" s="201"/>
      <c r="AM552" s="201"/>
      <c r="AN552" s="201"/>
      <c r="AO552" s="201" t="s">
        <v>54</v>
      </c>
      <c r="AP552" s="201" t="s">
        <v>88</v>
      </c>
    </row>
    <row r="553" spans="1:42">
      <c r="A553" s="193" t="s">
        <v>174</v>
      </c>
      <c r="B553" s="193" t="s">
        <v>54</v>
      </c>
      <c r="C553" s="193" t="s">
        <v>175</v>
      </c>
      <c r="D553" s="193" t="s">
        <v>210</v>
      </c>
      <c r="E553" s="193" t="s">
        <v>211</v>
      </c>
      <c r="F553" s="193"/>
      <c r="G553" s="193" t="s">
        <v>178</v>
      </c>
      <c r="H553" s="194">
        <v>43851.000011574077</v>
      </c>
      <c r="I553" s="194"/>
      <c r="J553" s="194">
        <v>43851.000011574077</v>
      </c>
      <c r="K553" s="194">
        <v>43851.000011574077</v>
      </c>
      <c r="L553" s="194"/>
      <c r="M553" s="193" t="s">
        <v>179</v>
      </c>
      <c r="N553" s="193"/>
      <c r="O553" s="195">
        <v>3</v>
      </c>
      <c r="P553" s="195"/>
      <c r="Q553" s="196"/>
      <c r="R553" s="193" t="s">
        <v>212</v>
      </c>
      <c r="S553" s="193"/>
      <c r="T553" s="193" t="s">
        <v>913</v>
      </c>
      <c r="U553" s="193" t="s">
        <v>182</v>
      </c>
      <c r="V553" s="193"/>
      <c r="W553" s="193"/>
      <c r="X553" s="193"/>
      <c r="Y553" s="194"/>
      <c r="Z553" s="194"/>
      <c r="AA553" s="197"/>
      <c r="AB553" s="198" t="str">
        <f t="shared" si="63"/>
        <v>20201</v>
      </c>
      <c r="AC553" s="199">
        <f t="shared" si="59"/>
        <v>0</v>
      </c>
      <c r="AD553" s="200" t="str">
        <f t="shared" si="65"/>
        <v>20201</v>
      </c>
      <c r="AE553" s="199">
        <f t="shared" si="61"/>
        <v>0</v>
      </c>
      <c r="AF553" s="199">
        <f t="shared" si="60"/>
        <v>0</v>
      </c>
      <c r="AG553" s="199">
        <f t="shared" si="64"/>
        <v>0</v>
      </c>
      <c r="AH553" s="199">
        <f t="shared" si="62"/>
        <v>0</v>
      </c>
      <c r="AI553" s="201"/>
      <c r="AJ553" s="201"/>
      <c r="AK553" s="201"/>
      <c r="AL553" s="201"/>
      <c r="AM553" s="201"/>
      <c r="AN553" s="201"/>
      <c r="AO553" s="201" t="s">
        <v>54</v>
      </c>
      <c r="AP553" s="201" t="s">
        <v>88</v>
      </c>
    </row>
    <row r="554" spans="1:42">
      <c r="A554" s="193" t="s">
        <v>174</v>
      </c>
      <c r="B554" s="193" t="s">
        <v>54</v>
      </c>
      <c r="C554" s="193" t="s">
        <v>175</v>
      </c>
      <c r="D554" s="193" t="s">
        <v>210</v>
      </c>
      <c r="E554" s="193" t="s">
        <v>211</v>
      </c>
      <c r="F554" s="193"/>
      <c r="G554" s="193" t="s">
        <v>178</v>
      </c>
      <c r="H554" s="194">
        <v>43851.000011574077</v>
      </c>
      <c r="I554" s="194"/>
      <c r="J554" s="194">
        <v>43851.000011574077</v>
      </c>
      <c r="K554" s="194">
        <v>43851.000011574077</v>
      </c>
      <c r="L554" s="194"/>
      <c r="M554" s="193" t="s">
        <v>179</v>
      </c>
      <c r="N554" s="193"/>
      <c r="O554" s="195">
        <v>3</v>
      </c>
      <c r="P554" s="195"/>
      <c r="Q554" s="196"/>
      <c r="R554" s="193" t="s">
        <v>212</v>
      </c>
      <c r="S554" s="193"/>
      <c r="T554" s="193" t="s">
        <v>914</v>
      </c>
      <c r="U554" s="193" t="s">
        <v>182</v>
      </c>
      <c r="V554" s="193"/>
      <c r="W554" s="193"/>
      <c r="X554" s="193"/>
      <c r="Y554" s="194"/>
      <c r="Z554" s="194"/>
      <c r="AA554" s="197"/>
      <c r="AB554" s="198" t="str">
        <f t="shared" si="63"/>
        <v>20201</v>
      </c>
      <c r="AC554" s="199">
        <f t="shared" si="59"/>
        <v>0</v>
      </c>
      <c r="AD554" s="200" t="str">
        <f t="shared" si="65"/>
        <v>20201</v>
      </c>
      <c r="AE554" s="199">
        <f t="shared" si="61"/>
        <v>0</v>
      </c>
      <c r="AF554" s="199">
        <f t="shared" si="60"/>
        <v>0</v>
      </c>
      <c r="AG554" s="199">
        <f t="shared" si="64"/>
        <v>0</v>
      </c>
      <c r="AH554" s="199">
        <f t="shared" si="62"/>
        <v>0</v>
      </c>
      <c r="AI554" s="201"/>
      <c r="AJ554" s="201"/>
      <c r="AK554" s="201"/>
      <c r="AL554" s="201"/>
      <c r="AM554" s="201"/>
      <c r="AN554" s="201"/>
      <c r="AO554" s="201" t="s">
        <v>54</v>
      </c>
      <c r="AP554" s="201" t="s">
        <v>88</v>
      </c>
    </row>
    <row r="555" spans="1:42">
      <c r="A555" s="193" t="s">
        <v>174</v>
      </c>
      <c r="B555" s="193" t="s">
        <v>54</v>
      </c>
      <c r="C555" s="193" t="s">
        <v>175</v>
      </c>
      <c r="D555" s="193" t="s">
        <v>210</v>
      </c>
      <c r="E555" s="193" t="s">
        <v>211</v>
      </c>
      <c r="F555" s="193"/>
      <c r="G555" s="193" t="s">
        <v>178</v>
      </c>
      <c r="H555" s="194">
        <v>43851.000011574077</v>
      </c>
      <c r="I555" s="194"/>
      <c r="J555" s="194">
        <v>43851.000011574077</v>
      </c>
      <c r="K555" s="194">
        <v>43851.000011574077</v>
      </c>
      <c r="L555" s="194"/>
      <c r="M555" s="193" t="s">
        <v>179</v>
      </c>
      <c r="N555" s="193"/>
      <c r="O555" s="195">
        <v>3</v>
      </c>
      <c r="P555" s="195"/>
      <c r="Q555" s="196"/>
      <c r="R555" s="193" t="s">
        <v>212</v>
      </c>
      <c r="S555" s="193"/>
      <c r="T555" s="193" t="s">
        <v>915</v>
      </c>
      <c r="U555" s="193" t="s">
        <v>182</v>
      </c>
      <c r="V555" s="193"/>
      <c r="W555" s="193"/>
      <c r="X555" s="193"/>
      <c r="Y555" s="194"/>
      <c r="Z555" s="194"/>
      <c r="AA555" s="197"/>
      <c r="AB555" s="198" t="str">
        <f t="shared" si="63"/>
        <v>20201</v>
      </c>
      <c r="AC555" s="199">
        <f t="shared" si="59"/>
        <v>0</v>
      </c>
      <c r="AD555" s="200" t="str">
        <f t="shared" si="65"/>
        <v>20201</v>
      </c>
      <c r="AE555" s="199">
        <f t="shared" si="61"/>
        <v>0</v>
      </c>
      <c r="AF555" s="199">
        <f t="shared" si="60"/>
        <v>0</v>
      </c>
      <c r="AG555" s="199">
        <f t="shared" si="64"/>
        <v>0</v>
      </c>
      <c r="AH555" s="199">
        <f t="shared" si="62"/>
        <v>0</v>
      </c>
      <c r="AI555" s="201"/>
      <c r="AJ555" s="201"/>
      <c r="AK555" s="201"/>
      <c r="AL555" s="201"/>
      <c r="AM555" s="201"/>
      <c r="AN555" s="201"/>
      <c r="AO555" s="201" t="s">
        <v>54</v>
      </c>
      <c r="AP555" s="201" t="s">
        <v>88</v>
      </c>
    </row>
    <row r="556" spans="1:42">
      <c r="A556" s="193" t="s">
        <v>174</v>
      </c>
      <c r="B556" s="193" t="s">
        <v>54</v>
      </c>
      <c r="C556" s="193" t="s">
        <v>175</v>
      </c>
      <c r="D556" s="193" t="s">
        <v>210</v>
      </c>
      <c r="E556" s="193" t="s">
        <v>211</v>
      </c>
      <c r="F556" s="193"/>
      <c r="G556" s="193" t="s">
        <v>178</v>
      </c>
      <c r="H556" s="194">
        <v>43851.000011574077</v>
      </c>
      <c r="I556" s="194"/>
      <c r="J556" s="194">
        <v>43851.000011574077</v>
      </c>
      <c r="K556" s="194">
        <v>43851.000011574077</v>
      </c>
      <c r="L556" s="194"/>
      <c r="M556" s="193" t="s">
        <v>179</v>
      </c>
      <c r="N556" s="193"/>
      <c r="O556" s="195">
        <v>3</v>
      </c>
      <c r="P556" s="195"/>
      <c r="Q556" s="196"/>
      <c r="R556" s="193" t="s">
        <v>212</v>
      </c>
      <c r="S556" s="193"/>
      <c r="T556" s="193" t="s">
        <v>916</v>
      </c>
      <c r="U556" s="193" t="s">
        <v>182</v>
      </c>
      <c r="V556" s="193"/>
      <c r="W556" s="193"/>
      <c r="X556" s="193"/>
      <c r="Y556" s="194"/>
      <c r="Z556" s="194"/>
      <c r="AA556" s="197"/>
      <c r="AB556" s="198" t="str">
        <f t="shared" si="63"/>
        <v>20201</v>
      </c>
      <c r="AC556" s="199">
        <f t="shared" si="59"/>
        <v>0</v>
      </c>
      <c r="AD556" s="200" t="str">
        <f t="shared" si="65"/>
        <v>20201</v>
      </c>
      <c r="AE556" s="199">
        <f t="shared" si="61"/>
        <v>0</v>
      </c>
      <c r="AF556" s="199">
        <f t="shared" si="60"/>
        <v>0</v>
      </c>
      <c r="AG556" s="199">
        <f t="shared" si="64"/>
        <v>0</v>
      </c>
      <c r="AH556" s="199">
        <f t="shared" si="62"/>
        <v>0</v>
      </c>
      <c r="AI556" s="201"/>
      <c r="AJ556" s="201"/>
      <c r="AK556" s="201"/>
      <c r="AL556" s="201"/>
      <c r="AM556" s="201"/>
      <c r="AN556" s="201"/>
      <c r="AO556" s="201" t="s">
        <v>54</v>
      </c>
      <c r="AP556" s="201" t="s">
        <v>88</v>
      </c>
    </row>
    <row r="557" spans="1:42">
      <c r="A557" s="193" t="s">
        <v>174</v>
      </c>
      <c r="B557" s="193" t="s">
        <v>54</v>
      </c>
      <c r="C557" s="193" t="s">
        <v>175</v>
      </c>
      <c r="D557" s="193" t="s">
        <v>210</v>
      </c>
      <c r="E557" s="193" t="s">
        <v>211</v>
      </c>
      <c r="F557" s="193"/>
      <c r="G557" s="193" t="s">
        <v>178</v>
      </c>
      <c r="H557" s="194">
        <v>43851.000011574077</v>
      </c>
      <c r="I557" s="194"/>
      <c r="J557" s="194">
        <v>43851.000011574077</v>
      </c>
      <c r="K557" s="194">
        <v>43851.000011574077</v>
      </c>
      <c r="L557" s="194"/>
      <c r="M557" s="193" t="s">
        <v>179</v>
      </c>
      <c r="N557" s="193"/>
      <c r="O557" s="195">
        <v>3</v>
      </c>
      <c r="P557" s="195"/>
      <c r="Q557" s="196"/>
      <c r="R557" s="193" t="s">
        <v>212</v>
      </c>
      <c r="S557" s="193"/>
      <c r="T557" s="193" t="s">
        <v>917</v>
      </c>
      <c r="U557" s="193" t="s">
        <v>182</v>
      </c>
      <c r="V557" s="193"/>
      <c r="W557" s="193"/>
      <c r="X557" s="193"/>
      <c r="Y557" s="194"/>
      <c r="Z557" s="194"/>
      <c r="AA557" s="197"/>
      <c r="AB557" s="198" t="str">
        <f t="shared" si="63"/>
        <v>20201</v>
      </c>
      <c r="AC557" s="199">
        <f t="shared" si="59"/>
        <v>0</v>
      </c>
      <c r="AD557" s="200" t="str">
        <f t="shared" si="65"/>
        <v>20201</v>
      </c>
      <c r="AE557" s="199">
        <f t="shared" si="61"/>
        <v>0</v>
      </c>
      <c r="AF557" s="199">
        <f t="shared" si="60"/>
        <v>0</v>
      </c>
      <c r="AG557" s="199">
        <f t="shared" si="64"/>
        <v>0</v>
      </c>
      <c r="AH557" s="199">
        <f t="shared" si="62"/>
        <v>0</v>
      </c>
      <c r="AI557" s="201"/>
      <c r="AJ557" s="201"/>
      <c r="AK557" s="201"/>
      <c r="AL557" s="201"/>
      <c r="AM557" s="201"/>
      <c r="AN557" s="201"/>
      <c r="AO557" s="201" t="s">
        <v>54</v>
      </c>
      <c r="AP557" s="201" t="s">
        <v>88</v>
      </c>
    </row>
    <row r="558" spans="1:42">
      <c r="A558" s="193" t="s">
        <v>174</v>
      </c>
      <c r="B558" s="193" t="s">
        <v>54</v>
      </c>
      <c r="C558" s="193" t="s">
        <v>175</v>
      </c>
      <c r="D558" s="193" t="s">
        <v>210</v>
      </c>
      <c r="E558" s="193" t="s">
        <v>211</v>
      </c>
      <c r="F558" s="193"/>
      <c r="G558" s="193" t="s">
        <v>178</v>
      </c>
      <c r="H558" s="194">
        <v>43851.000011574077</v>
      </c>
      <c r="I558" s="194"/>
      <c r="J558" s="194">
        <v>43851.000011574077</v>
      </c>
      <c r="K558" s="194">
        <v>43851.000011574077</v>
      </c>
      <c r="L558" s="194"/>
      <c r="M558" s="193" t="s">
        <v>179</v>
      </c>
      <c r="N558" s="193"/>
      <c r="O558" s="195">
        <v>3</v>
      </c>
      <c r="P558" s="195"/>
      <c r="Q558" s="196"/>
      <c r="R558" s="193" t="s">
        <v>212</v>
      </c>
      <c r="S558" s="193"/>
      <c r="T558" s="193" t="s">
        <v>918</v>
      </c>
      <c r="U558" s="193" t="s">
        <v>182</v>
      </c>
      <c r="V558" s="193"/>
      <c r="W558" s="193"/>
      <c r="X558" s="193"/>
      <c r="Y558" s="194"/>
      <c r="Z558" s="194"/>
      <c r="AA558" s="197"/>
      <c r="AB558" s="198" t="str">
        <f t="shared" si="63"/>
        <v>20201</v>
      </c>
      <c r="AC558" s="199">
        <f t="shared" si="59"/>
        <v>0</v>
      </c>
      <c r="AD558" s="200" t="str">
        <f t="shared" si="65"/>
        <v>20201</v>
      </c>
      <c r="AE558" s="199">
        <f t="shared" si="61"/>
        <v>0</v>
      </c>
      <c r="AF558" s="199">
        <f t="shared" si="60"/>
        <v>0</v>
      </c>
      <c r="AG558" s="199">
        <f t="shared" si="64"/>
        <v>0</v>
      </c>
      <c r="AH558" s="199">
        <f t="shared" si="62"/>
        <v>0</v>
      </c>
      <c r="AI558" s="201"/>
      <c r="AJ558" s="201"/>
      <c r="AK558" s="201"/>
      <c r="AL558" s="201"/>
      <c r="AM558" s="201"/>
      <c r="AN558" s="201"/>
      <c r="AO558" s="201" t="s">
        <v>54</v>
      </c>
      <c r="AP558" s="201" t="s">
        <v>88</v>
      </c>
    </row>
    <row r="559" spans="1:42">
      <c r="A559" s="193" t="s">
        <v>174</v>
      </c>
      <c r="B559" s="193" t="s">
        <v>51</v>
      </c>
      <c r="C559" s="193" t="s">
        <v>665</v>
      </c>
      <c r="D559" s="193" t="s">
        <v>919</v>
      </c>
      <c r="E559" s="193" t="s">
        <v>920</v>
      </c>
      <c r="F559" s="193"/>
      <c r="G559" s="193" t="s">
        <v>197</v>
      </c>
      <c r="H559" s="194">
        <v>43852.000011574077</v>
      </c>
      <c r="I559" s="194"/>
      <c r="J559" s="194"/>
      <c r="K559" s="194"/>
      <c r="L559" s="194"/>
      <c r="M559" s="193" t="s">
        <v>191</v>
      </c>
      <c r="N559" s="193" t="s">
        <v>919</v>
      </c>
      <c r="O559" s="195">
        <v>27</v>
      </c>
      <c r="P559" s="195"/>
      <c r="Q559" s="196"/>
      <c r="R559" s="193" t="s">
        <v>921</v>
      </c>
      <c r="S559" s="193"/>
      <c r="T559" s="193" t="s">
        <v>922</v>
      </c>
      <c r="U559" s="193" t="s">
        <v>664</v>
      </c>
      <c r="V559" s="193"/>
      <c r="W559" s="193"/>
      <c r="X559" s="193"/>
      <c r="Y559" s="194"/>
      <c r="Z559" s="194"/>
      <c r="AA559" s="197"/>
      <c r="AB559" s="198" t="str">
        <f t="shared" si="63"/>
        <v>20201</v>
      </c>
      <c r="AC559" s="199">
        <f t="shared" si="59"/>
        <v>0</v>
      </c>
      <c r="AD559" s="200">
        <f t="shared" si="65"/>
        <v>0</v>
      </c>
      <c r="AE559" s="199">
        <f t="shared" si="61"/>
        <v>0</v>
      </c>
      <c r="AF559" s="199">
        <f t="shared" si="60"/>
        <v>0</v>
      </c>
      <c r="AG559" s="199">
        <f t="shared" si="64"/>
        <v>0</v>
      </c>
      <c r="AH559" s="199">
        <f t="shared" si="62"/>
        <v>0</v>
      </c>
      <c r="AI559" s="201"/>
      <c r="AJ559" s="201"/>
      <c r="AK559" s="201"/>
      <c r="AL559" s="201"/>
      <c r="AM559" s="201"/>
      <c r="AN559" s="201"/>
      <c r="AO559" s="201" t="s">
        <v>51</v>
      </c>
      <c r="AP559" s="201" t="s">
        <v>66</v>
      </c>
    </row>
    <row r="560" spans="1:42">
      <c r="A560" s="193" t="s">
        <v>923</v>
      </c>
      <c r="B560" s="193" t="s">
        <v>50</v>
      </c>
      <c r="C560" s="193" t="s">
        <v>205</v>
      </c>
      <c r="D560" s="193" t="s">
        <v>924</v>
      </c>
      <c r="E560" s="193" t="s">
        <v>925</v>
      </c>
      <c r="F560" s="193"/>
      <c r="G560" s="193" t="s">
        <v>197</v>
      </c>
      <c r="H560" s="194">
        <v>43508.000011574077</v>
      </c>
      <c r="I560" s="194"/>
      <c r="J560" s="194">
        <v>43510.000011574077</v>
      </c>
      <c r="K560" s="194"/>
      <c r="L560" s="194">
        <v>43525.571875000001</v>
      </c>
      <c r="M560" s="193" t="s">
        <v>179</v>
      </c>
      <c r="N560" s="193"/>
      <c r="O560" s="195">
        <v>12</v>
      </c>
      <c r="P560" s="195"/>
      <c r="Q560" s="196"/>
      <c r="R560" s="193" t="s">
        <v>926</v>
      </c>
      <c r="S560" s="193"/>
      <c r="T560" s="193" t="s">
        <v>927</v>
      </c>
      <c r="U560" s="193" t="s">
        <v>195</v>
      </c>
      <c r="V560" s="193"/>
      <c r="W560" s="193"/>
      <c r="X560" s="193"/>
      <c r="Y560" s="194"/>
      <c r="Z560" s="194"/>
      <c r="AA560" s="197"/>
      <c r="AB560" s="198" t="str">
        <f t="shared" si="63"/>
        <v>20192</v>
      </c>
      <c r="AC560" s="199" t="str">
        <f t="shared" si="59"/>
        <v>20193</v>
      </c>
      <c r="AD560" s="200">
        <f t="shared" si="65"/>
        <v>0</v>
      </c>
      <c r="AE560" s="199">
        <f t="shared" si="61"/>
        <v>0</v>
      </c>
      <c r="AF560" s="199">
        <f t="shared" si="60"/>
        <v>0</v>
      </c>
      <c r="AG560" s="199">
        <f t="shared" si="64"/>
        <v>0</v>
      </c>
      <c r="AH560" s="199">
        <f t="shared" si="62"/>
        <v>0</v>
      </c>
      <c r="AI560" s="201"/>
      <c r="AJ560" s="201"/>
      <c r="AK560" s="201"/>
      <c r="AL560" s="201"/>
      <c r="AM560" s="201"/>
      <c r="AN560" s="201"/>
      <c r="AO560" s="201" t="s">
        <v>50</v>
      </c>
      <c r="AP560" s="201" t="s">
        <v>1</v>
      </c>
    </row>
    <row r="561" spans="1:42">
      <c r="A561" s="193" t="s">
        <v>923</v>
      </c>
      <c r="B561" s="193" t="s">
        <v>50</v>
      </c>
      <c r="C561" s="193" t="s">
        <v>205</v>
      </c>
      <c r="D561" s="193" t="s">
        <v>924</v>
      </c>
      <c r="E561" s="193" t="s">
        <v>925</v>
      </c>
      <c r="F561" s="193"/>
      <c r="G561" s="193" t="s">
        <v>197</v>
      </c>
      <c r="H561" s="194">
        <v>43508.000011574077</v>
      </c>
      <c r="I561" s="194"/>
      <c r="J561" s="194">
        <v>43510.000011574077</v>
      </c>
      <c r="K561" s="194"/>
      <c r="L561" s="194">
        <v>43525.572025462963</v>
      </c>
      <c r="M561" s="193" t="s">
        <v>179</v>
      </c>
      <c r="N561" s="193"/>
      <c r="O561" s="195">
        <v>12</v>
      </c>
      <c r="P561" s="195"/>
      <c r="Q561" s="196"/>
      <c r="R561" s="193" t="s">
        <v>926</v>
      </c>
      <c r="S561" s="193"/>
      <c r="T561" s="193" t="s">
        <v>928</v>
      </c>
      <c r="U561" s="193" t="s">
        <v>195</v>
      </c>
      <c r="V561" s="193"/>
      <c r="W561" s="193"/>
      <c r="X561" s="193"/>
      <c r="Y561" s="194"/>
      <c r="Z561" s="194"/>
      <c r="AA561" s="197"/>
      <c r="AB561" s="198" t="str">
        <f t="shared" si="63"/>
        <v>20192</v>
      </c>
      <c r="AC561" s="199" t="str">
        <f t="shared" si="59"/>
        <v>20193</v>
      </c>
      <c r="AD561" s="200">
        <f t="shared" si="65"/>
        <v>0</v>
      </c>
      <c r="AE561" s="199">
        <f t="shared" si="61"/>
        <v>0</v>
      </c>
      <c r="AF561" s="199">
        <f t="shared" si="60"/>
        <v>0</v>
      </c>
      <c r="AG561" s="199">
        <f t="shared" si="64"/>
        <v>0</v>
      </c>
      <c r="AH561" s="199">
        <f t="shared" si="62"/>
        <v>0</v>
      </c>
      <c r="AI561" s="201"/>
      <c r="AJ561" s="201"/>
      <c r="AK561" s="201"/>
      <c r="AL561" s="201"/>
      <c r="AM561" s="201"/>
      <c r="AN561" s="201"/>
      <c r="AO561" s="201" t="s">
        <v>50</v>
      </c>
      <c r="AP561" s="201" t="s">
        <v>1</v>
      </c>
    </row>
    <row r="562" spans="1:42">
      <c r="A562" s="193" t="s">
        <v>923</v>
      </c>
      <c r="B562" s="193" t="s">
        <v>50</v>
      </c>
      <c r="C562" s="193" t="s">
        <v>205</v>
      </c>
      <c r="D562" s="193" t="s">
        <v>924</v>
      </c>
      <c r="E562" s="193" t="s">
        <v>925</v>
      </c>
      <c r="F562" s="193"/>
      <c r="G562" s="193" t="s">
        <v>197</v>
      </c>
      <c r="H562" s="194">
        <v>43508.000011574077</v>
      </c>
      <c r="I562" s="194"/>
      <c r="J562" s="194">
        <v>43510.000011574077</v>
      </c>
      <c r="K562" s="194"/>
      <c r="L562" s="194">
        <v>43525.572118055563</v>
      </c>
      <c r="M562" s="193" t="s">
        <v>179</v>
      </c>
      <c r="N562" s="193"/>
      <c r="O562" s="195">
        <v>12</v>
      </c>
      <c r="P562" s="195"/>
      <c r="Q562" s="196"/>
      <c r="R562" s="193" t="s">
        <v>926</v>
      </c>
      <c r="S562" s="193"/>
      <c r="T562" s="193" t="s">
        <v>929</v>
      </c>
      <c r="U562" s="193" t="s">
        <v>195</v>
      </c>
      <c r="V562" s="193"/>
      <c r="W562" s="193"/>
      <c r="X562" s="193"/>
      <c r="Y562" s="194"/>
      <c r="Z562" s="194"/>
      <c r="AA562" s="197"/>
      <c r="AB562" s="198" t="str">
        <f t="shared" si="63"/>
        <v>20192</v>
      </c>
      <c r="AC562" s="199" t="str">
        <f t="shared" si="59"/>
        <v>20193</v>
      </c>
      <c r="AD562" s="200">
        <f t="shared" si="65"/>
        <v>0</v>
      </c>
      <c r="AE562" s="199">
        <f t="shared" si="61"/>
        <v>0</v>
      </c>
      <c r="AF562" s="199">
        <f t="shared" si="60"/>
        <v>0</v>
      </c>
      <c r="AG562" s="199">
        <f t="shared" si="64"/>
        <v>0</v>
      </c>
      <c r="AH562" s="199">
        <f t="shared" si="62"/>
        <v>0</v>
      </c>
      <c r="AI562" s="201"/>
      <c r="AJ562" s="201"/>
      <c r="AK562" s="201"/>
      <c r="AL562" s="201"/>
      <c r="AM562" s="201"/>
      <c r="AN562" s="201"/>
      <c r="AO562" s="201" t="s">
        <v>50</v>
      </c>
      <c r="AP562" s="201" t="s">
        <v>1</v>
      </c>
    </row>
    <row r="563" spans="1:42">
      <c r="A563" s="193" t="s">
        <v>923</v>
      </c>
      <c r="B563" s="193" t="s">
        <v>50</v>
      </c>
      <c r="C563" s="193" t="s">
        <v>205</v>
      </c>
      <c r="D563" s="193" t="s">
        <v>924</v>
      </c>
      <c r="E563" s="193" t="s">
        <v>925</v>
      </c>
      <c r="F563" s="193"/>
      <c r="G563" s="193" t="s">
        <v>197</v>
      </c>
      <c r="H563" s="194">
        <v>43508.000011574077</v>
      </c>
      <c r="I563" s="194"/>
      <c r="J563" s="194">
        <v>43510.000011574077</v>
      </c>
      <c r="K563" s="194"/>
      <c r="L563" s="194">
        <v>43525.572604166657</v>
      </c>
      <c r="M563" s="193" t="s">
        <v>179</v>
      </c>
      <c r="N563" s="193"/>
      <c r="O563" s="195">
        <v>12</v>
      </c>
      <c r="P563" s="195"/>
      <c r="Q563" s="196"/>
      <c r="R563" s="193" t="s">
        <v>926</v>
      </c>
      <c r="S563" s="193"/>
      <c r="T563" s="193" t="s">
        <v>930</v>
      </c>
      <c r="U563" s="193" t="s">
        <v>195</v>
      </c>
      <c r="V563" s="193"/>
      <c r="W563" s="193"/>
      <c r="X563" s="193"/>
      <c r="Y563" s="194"/>
      <c r="Z563" s="194"/>
      <c r="AA563" s="197"/>
      <c r="AB563" s="198" t="str">
        <f t="shared" si="63"/>
        <v>20192</v>
      </c>
      <c r="AC563" s="199" t="str">
        <f t="shared" si="59"/>
        <v>20193</v>
      </c>
      <c r="AD563" s="200">
        <f t="shared" si="65"/>
        <v>0</v>
      </c>
      <c r="AE563" s="199">
        <f t="shared" si="61"/>
        <v>0</v>
      </c>
      <c r="AF563" s="199">
        <f t="shared" si="60"/>
        <v>0</v>
      </c>
      <c r="AG563" s="199">
        <f t="shared" si="64"/>
        <v>0</v>
      </c>
      <c r="AH563" s="199">
        <f t="shared" si="62"/>
        <v>0</v>
      </c>
      <c r="AI563" s="201"/>
      <c r="AJ563" s="201"/>
      <c r="AK563" s="201"/>
      <c r="AL563" s="201"/>
      <c r="AM563" s="201"/>
      <c r="AN563" s="201"/>
      <c r="AO563" s="201" t="s">
        <v>50</v>
      </c>
      <c r="AP563" s="201" t="s">
        <v>1</v>
      </c>
    </row>
    <row r="564" spans="1:42">
      <c r="A564" s="193" t="s">
        <v>923</v>
      </c>
      <c r="B564" s="193" t="s">
        <v>50</v>
      </c>
      <c r="C564" s="193" t="s">
        <v>205</v>
      </c>
      <c r="D564" s="193" t="s">
        <v>924</v>
      </c>
      <c r="E564" s="193" t="s">
        <v>925</v>
      </c>
      <c r="F564" s="193"/>
      <c r="G564" s="193" t="s">
        <v>197</v>
      </c>
      <c r="H564" s="194">
        <v>43508.000011574077</v>
      </c>
      <c r="I564" s="194"/>
      <c r="J564" s="194">
        <v>43510.000011574077</v>
      </c>
      <c r="K564" s="194"/>
      <c r="L564" s="194">
        <v>43525.572766203702</v>
      </c>
      <c r="M564" s="193" t="s">
        <v>179</v>
      </c>
      <c r="N564" s="193"/>
      <c r="O564" s="195">
        <v>12</v>
      </c>
      <c r="P564" s="195"/>
      <c r="Q564" s="196"/>
      <c r="R564" s="193" t="s">
        <v>926</v>
      </c>
      <c r="S564" s="193"/>
      <c r="T564" s="193" t="s">
        <v>931</v>
      </c>
      <c r="U564" s="193" t="s">
        <v>195</v>
      </c>
      <c r="V564" s="193"/>
      <c r="W564" s="193"/>
      <c r="X564" s="193"/>
      <c r="Y564" s="194"/>
      <c r="Z564" s="194"/>
      <c r="AA564" s="197"/>
      <c r="AB564" s="198" t="str">
        <f t="shared" si="63"/>
        <v>20192</v>
      </c>
      <c r="AC564" s="199" t="str">
        <f t="shared" si="59"/>
        <v>20193</v>
      </c>
      <c r="AD564" s="200">
        <f t="shared" si="65"/>
        <v>0</v>
      </c>
      <c r="AE564" s="199">
        <f t="shared" si="61"/>
        <v>0</v>
      </c>
      <c r="AF564" s="199">
        <f t="shared" si="60"/>
        <v>0</v>
      </c>
      <c r="AG564" s="199">
        <f t="shared" si="64"/>
        <v>0</v>
      </c>
      <c r="AH564" s="199">
        <f t="shared" si="62"/>
        <v>0</v>
      </c>
      <c r="AI564" s="201"/>
      <c r="AJ564" s="201"/>
      <c r="AK564" s="201"/>
      <c r="AL564" s="201"/>
      <c r="AM564" s="201"/>
      <c r="AN564" s="201"/>
      <c r="AO564" s="201" t="s">
        <v>50</v>
      </c>
      <c r="AP564" s="201" t="s">
        <v>1</v>
      </c>
    </row>
    <row r="565" spans="1:42">
      <c r="A565" s="193" t="s">
        <v>923</v>
      </c>
      <c r="B565" s="193" t="s">
        <v>50</v>
      </c>
      <c r="C565" s="193" t="s">
        <v>205</v>
      </c>
      <c r="D565" s="193" t="s">
        <v>932</v>
      </c>
      <c r="E565" s="193" t="s">
        <v>933</v>
      </c>
      <c r="F565" s="193"/>
      <c r="G565" s="193" t="s">
        <v>197</v>
      </c>
      <c r="H565" s="194">
        <v>43510.000011574077</v>
      </c>
      <c r="I565" s="194"/>
      <c r="J565" s="194">
        <v>43512.000011574077</v>
      </c>
      <c r="K565" s="194"/>
      <c r="L565" s="194">
        <v>43525.576261574082</v>
      </c>
      <c r="M565" s="193" t="s">
        <v>187</v>
      </c>
      <c r="N565" s="193" t="s">
        <v>44</v>
      </c>
      <c r="O565" s="195">
        <v>12</v>
      </c>
      <c r="P565" s="195"/>
      <c r="Q565" s="196"/>
      <c r="R565" s="193" t="s">
        <v>934</v>
      </c>
      <c r="S565" s="193"/>
      <c r="T565" s="193" t="s">
        <v>935</v>
      </c>
      <c r="U565" s="193" t="s">
        <v>195</v>
      </c>
      <c r="V565" s="193"/>
      <c r="W565" s="193"/>
      <c r="X565" s="193"/>
      <c r="Y565" s="194"/>
      <c r="Z565" s="194"/>
      <c r="AA565" s="197"/>
      <c r="AB565" s="198" t="str">
        <f t="shared" si="63"/>
        <v>20192</v>
      </c>
      <c r="AC565" s="199" t="str">
        <f t="shared" si="59"/>
        <v>20193</v>
      </c>
      <c r="AD565" s="200">
        <f t="shared" si="65"/>
        <v>0</v>
      </c>
      <c r="AE565" s="199">
        <f t="shared" si="61"/>
        <v>0</v>
      </c>
      <c r="AF565" s="199">
        <f t="shared" si="60"/>
        <v>0</v>
      </c>
      <c r="AG565" s="199">
        <f t="shared" si="64"/>
        <v>0</v>
      </c>
      <c r="AH565" s="199">
        <f t="shared" si="62"/>
        <v>0</v>
      </c>
      <c r="AI565" s="201"/>
      <c r="AJ565" s="201"/>
      <c r="AK565" s="201"/>
      <c r="AL565" s="201"/>
      <c r="AM565" s="201"/>
      <c r="AN565" s="201"/>
      <c r="AO565" s="201" t="s">
        <v>50</v>
      </c>
      <c r="AP565" s="201" t="s">
        <v>1</v>
      </c>
    </row>
    <row r="566" spans="1:42">
      <c r="A566" s="193" t="s">
        <v>923</v>
      </c>
      <c r="B566" s="193" t="s">
        <v>50</v>
      </c>
      <c r="C566" s="193" t="s">
        <v>205</v>
      </c>
      <c r="D566" s="193" t="s">
        <v>932</v>
      </c>
      <c r="E566" s="193" t="s">
        <v>933</v>
      </c>
      <c r="F566" s="193"/>
      <c r="G566" s="193" t="s">
        <v>197</v>
      </c>
      <c r="H566" s="194">
        <v>43510.000011574077</v>
      </c>
      <c r="I566" s="194"/>
      <c r="J566" s="194">
        <v>43512.000011574077</v>
      </c>
      <c r="K566" s="194"/>
      <c r="L566" s="194">
        <v>43525.577789351853</v>
      </c>
      <c r="M566" s="193" t="s">
        <v>187</v>
      </c>
      <c r="N566" s="193" t="s">
        <v>44</v>
      </c>
      <c r="O566" s="195">
        <v>12</v>
      </c>
      <c r="P566" s="195"/>
      <c r="Q566" s="196"/>
      <c r="R566" s="193" t="s">
        <v>934</v>
      </c>
      <c r="S566" s="193"/>
      <c r="T566" s="193" t="s">
        <v>936</v>
      </c>
      <c r="U566" s="193" t="s">
        <v>195</v>
      </c>
      <c r="V566" s="193"/>
      <c r="W566" s="193"/>
      <c r="X566" s="193"/>
      <c r="Y566" s="194"/>
      <c r="Z566" s="194"/>
      <c r="AA566" s="197"/>
      <c r="AB566" s="198" t="str">
        <f t="shared" si="63"/>
        <v>20192</v>
      </c>
      <c r="AC566" s="199" t="str">
        <f t="shared" si="59"/>
        <v>20193</v>
      </c>
      <c r="AD566" s="200">
        <f t="shared" si="65"/>
        <v>0</v>
      </c>
      <c r="AE566" s="199">
        <f t="shared" si="61"/>
        <v>0</v>
      </c>
      <c r="AF566" s="199">
        <f t="shared" si="60"/>
        <v>0</v>
      </c>
      <c r="AG566" s="199">
        <f t="shared" si="64"/>
        <v>0</v>
      </c>
      <c r="AH566" s="199">
        <f t="shared" si="62"/>
        <v>0</v>
      </c>
      <c r="AI566" s="201"/>
      <c r="AJ566" s="201"/>
      <c r="AK566" s="201"/>
      <c r="AL566" s="201"/>
      <c r="AM566" s="201"/>
      <c r="AN566" s="201"/>
      <c r="AO566" s="201" t="s">
        <v>50</v>
      </c>
      <c r="AP566" s="201" t="s">
        <v>1</v>
      </c>
    </row>
    <row r="567" spans="1:42">
      <c r="A567" s="193" t="s">
        <v>923</v>
      </c>
      <c r="B567" s="193" t="s">
        <v>50</v>
      </c>
      <c r="C567" s="193" t="s">
        <v>205</v>
      </c>
      <c r="D567" s="193" t="s">
        <v>932</v>
      </c>
      <c r="E567" s="193" t="s">
        <v>933</v>
      </c>
      <c r="F567" s="193"/>
      <c r="G567" s="193" t="s">
        <v>197</v>
      </c>
      <c r="H567" s="194">
        <v>43510.000011574077</v>
      </c>
      <c r="I567" s="194"/>
      <c r="J567" s="194">
        <v>43512.000011574077</v>
      </c>
      <c r="K567" s="194"/>
      <c r="L567" s="194">
        <v>43525.577662037038</v>
      </c>
      <c r="M567" s="193" t="s">
        <v>187</v>
      </c>
      <c r="N567" s="193" t="s">
        <v>44</v>
      </c>
      <c r="O567" s="195">
        <v>12</v>
      </c>
      <c r="P567" s="195"/>
      <c r="Q567" s="196"/>
      <c r="R567" s="193" t="s">
        <v>934</v>
      </c>
      <c r="S567" s="193"/>
      <c r="T567" s="193" t="s">
        <v>937</v>
      </c>
      <c r="U567" s="193" t="s">
        <v>195</v>
      </c>
      <c r="V567" s="193"/>
      <c r="W567" s="193"/>
      <c r="X567" s="193"/>
      <c r="Y567" s="194"/>
      <c r="Z567" s="194"/>
      <c r="AA567" s="197"/>
      <c r="AB567" s="198" t="str">
        <f t="shared" si="63"/>
        <v>20192</v>
      </c>
      <c r="AC567" s="199" t="str">
        <f t="shared" si="59"/>
        <v>20193</v>
      </c>
      <c r="AD567" s="200">
        <f t="shared" si="65"/>
        <v>0</v>
      </c>
      <c r="AE567" s="199">
        <f t="shared" si="61"/>
        <v>0</v>
      </c>
      <c r="AF567" s="199">
        <f t="shared" si="60"/>
        <v>0</v>
      </c>
      <c r="AG567" s="199">
        <f t="shared" si="64"/>
        <v>0</v>
      </c>
      <c r="AH567" s="199">
        <f t="shared" si="62"/>
        <v>0</v>
      </c>
      <c r="AI567" s="201"/>
      <c r="AJ567" s="201"/>
      <c r="AK567" s="201"/>
      <c r="AL567" s="201"/>
      <c r="AM567" s="201"/>
      <c r="AN567" s="201"/>
      <c r="AO567" s="201" t="s">
        <v>50</v>
      </c>
      <c r="AP567" s="201" t="s">
        <v>1</v>
      </c>
    </row>
    <row r="568" spans="1:42">
      <c r="A568" s="193" t="s">
        <v>923</v>
      </c>
      <c r="B568" s="193" t="s">
        <v>50</v>
      </c>
      <c r="C568" s="193" t="s">
        <v>205</v>
      </c>
      <c r="D568" s="193" t="s">
        <v>932</v>
      </c>
      <c r="E568" s="193" t="s">
        <v>933</v>
      </c>
      <c r="F568" s="193"/>
      <c r="G568" s="193" t="s">
        <v>197</v>
      </c>
      <c r="H568" s="194">
        <v>43510.000011574077</v>
      </c>
      <c r="I568" s="194"/>
      <c r="J568" s="194">
        <v>43512.000011574077</v>
      </c>
      <c r="K568" s="194"/>
      <c r="L568" s="194">
        <v>43525.577951388892</v>
      </c>
      <c r="M568" s="193" t="s">
        <v>187</v>
      </c>
      <c r="N568" s="193" t="s">
        <v>44</v>
      </c>
      <c r="O568" s="195">
        <v>12</v>
      </c>
      <c r="P568" s="195"/>
      <c r="Q568" s="196"/>
      <c r="R568" s="193" t="s">
        <v>934</v>
      </c>
      <c r="S568" s="193"/>
      <c r="T568" s="193" t="s">
        <v>938</v>
      </c>
      <c r="U568" s="193" t="s">
        <v>195</v>
      </c>
      <c r="V568" s="193"/>
      <c r="W568" s="193"/>
      <c r="X568" s="193"/>
      <c r="Y568" s="194"/>
      <c r="Z568" s="194"/>
      <c r="AA568" s="197"/>
      <c r="AB568" s="198" t="str">
        <f t="shared" si="63"/>
        <v>20192</v>
      </c>
      <c r="AC568" s="199" t="str">
        <f t="shared" si="59"/>
        <v>20193</v>
      </c>
      <c r="AD568" s="200">
        <f t="shared" si="65"/>
        <v>0</v>
      </c>
      <c r="AE568" s="199">
        <f t="shared" si="61"/>
        <v>0</v>
      </c>
      <c r="AF568" s="199">
        <f t="shared" si="60"/>
        <v>0</v>
      </c>
      <c r="AG568" s="199">
        <f t="shared" si="64"/>
        <v>0</v>
      </c>
      <c r="AH568" s="199">
        <f t="shared" si="62"/>
        <v>0</v>
      </c>
      <c r="AI568" s="201"/>
      <c r="AJ568" s="201"/>
      <c r="AK568" s="201"/>
      <c r="AL568" s="201"/>
      <c r="AM568" s="201"/>
      <c r="AN568" s="201"/>
      <c r="AO568" s="201" t="s">
        <v>50</v>
      </c>
      <c r="AP568" s="201" t="s">
        <v>1</v>
      </c>
    </row>
    <row r="569" spans="1:42">
      <c r="A569" s="193" t="s">
        <v>923</v>
      </c>
      <c r="B569" s="193" t="s">
        <v>50</v>
      </c>
      <c r="C569" s="193" t="s">
        <v>205</v>
      </c>
      <c r="D569" s="193" t="s">
        <v>932</v>
      </c>
      <c r="E569" s="193" t="s">
        <v>933</v>
      </c>
      <c r="F569" s="193"/>
      <c r="G569" s="193" t="s">
        <v>197</v>
      </c>
      <c r="H569" s="194">
        <v>43510.000011574077</v>
      </c>
      <c r="I569" s="194"/>
      <c r="J569" s="194">
        <v>43512.000011574077</v>
      </c>
      <c r="K569" s="194"/>
      <c r="L569" s="194">
        <v>43525.577465277784</v>
      </c>
      <c r="M569" s="193" t="s">
        <v>187</v>
      </c>
      <c r="N569" s="193" t="s">
        <v>44</v>
      </c>
      <c r="O569" s="195">
        <v>12</v>
      </c>
      <c r="P569" s="195"/>
      <c r="Q569" s="196"/>
      <c r="R569" s="193" t="s">
        <v>934</v>
      </c>
      <c r="S569" s="193"/>
      <c r="T569" s="193" t="s">
        <v>939</v>
      </c>
      <c r="U569" s="193" t="s">
        <v>195</v>
      </c>
      <c r="V569" s="193"/>
      <c r="W569" s="193"/>
      <c r="X569" s="193"/>
      <c r="Y569" s="194"/>
      <c r="Z569" s="194"/>
      <c r="AA569" s="197"/>
      <c r="AB569" s="198" t="str">
        <f t="shared" si="63"/>
        <v>20192</v>
      </c>
      <c r="AC569" s="199" t="str">
        <f t="shared" si="59"/>
        <v>20193</v>
      </c>
      <c r="AD569" s="200">
        <f t="shared" si="65"/>
        <v>0</v>
      </c>
      <c r="AE569" s="199">
        <f t="shared" si="61"/>
        <v>0</v>
      </c>
      <c r="AF569" s="199">
        <f t="shared" si="60"/>
        <v>0</v>
      </c>
      <c r="AG569" s="199">
        <f t="shared" si="64"/>
        <v>0</v>
      </c>
      <c r="AH569" s="199">
        <f t="shared" si="62"/>
        <v>0</v>
      </c>
      <c r="AI569" s="201"/>
      <c r="AJ569" s="201"/>
      <c r="AK569" s="201"/>
      <c r="AL569" s="201"/>
      <c r="AM569" s="201"/>
      <c r="AN569" s="201"/>
      <c r="AO569" s="201" t="s">
        <v>50</v>
      </c>
      <c r="AP569" s="201" t="s">
        <v>1</v>
      </c>
    </row>
    <row r="570" spans="1:42">
      <c r="A570" s="193" t="s">
        <v>923</v>
      </c>
      <c r="B570" s="193" t="s">
        <v>50</v>
      </c>
      <c r="C570" s="193" t="s">
        <v>205</v>
      </c>
      <c r="D570" s="193" t="s">
        <v>932</v>
      </c>
      <c r="E570" s="193" t="s">
        <v>933</v>
      </c>
      <c r="F570" s="193"/>
      <c r="G570" s="193" t="s">
        <v>197</v>
      </c>
      <c r="H570" s="194">
        <v>43510.000011574077</v>
      </c>
      <c r="I570" s="194"/>
      <c r="J570" s="194">
        <v>43512.000011574077</v>
      </c>
      <c r="K570" s="194"/>
      <c r="L570" s="194">
        <v>43525.57739583333</v>
      </c>
      <c r="M570" s="193" t="s">
        <v>187</v>
      </c>
      <c r="N570" s="193" t="s">
        <v>44</v>
      </c>
      <c r="O570" s="195">
        <v>12</v>
      </c>
      <c r="P570" s="195"/>
      <c r="Q570" s="196"/>
      <c r="R570" s="193" t="s">
        <v>934</v>
      </c>
      <c r="S570" s="193"/>
      <c r="T570" s="193" t="s">
        <v>940</v>
      </c>
      <c r="U570" s="193" t="s">
        <v>195</v>
      </c>
      <c r="V570" s="193"/>
      <c r="W570" s="193"/>
      <c r="X570" s="193"/>
      <c r="Y570" s="194"/>
      <c r="Z570" s="194"/>
      <c r="AA570" s="197"/>
      <c r="AB570" s="198" t="str">
        <f t="shared" si="63"/>
        <v>20192</v>
      </c>
      <c r="AC570" s="199" t="str">
        <f t="shared" si="59"/>
        <v>20193</v>
      </c>
      <c r="AD570" s="200">
        <f t="shared" si="65"/>
        <v>0</v>
      </c>
      <c r="AE570" s="199">
        <f t="shared" si="61"/>
        <v>0</v>
      </c>
      <c r="AF570" s="199">
        <f t="shared" si="60"/>
        <v>0</v>
      </c>
      <c r="AG570" s="199">
        <f t="shared" si="64"/>
        <v>0</v>
      </c>
      <c r="AH570" s="199">
        <f t="shared" si="62"/>
        <v>0</v>
      </c>
      <c r="AI570" s="201"/>
      <c r="AJ570" s="201"/>
      <c r="AK570" s="201"/>
      <c r="AL570" s="201"/>
      <c r="AM570" s="201"/>
      <c r="AN570" s="201"/>
      <c r="AO570" s="201" t="s">
        <v>50</v>
      </c>
      <c r="AP570" s="201" t="s">
        <v>1</v>
      </c>
    </row>
    <row r="571" spans="1:42">
      <c r="A571" s="193" t="s">
        <v>923</v>
      </c>
      <c r="B571" s="193" t="s">
        <v>50</v>
      </c>
      <c r="C571" s="193" t="s">
        <v>205</v>
      </c>
      <c r="D571" s="193" t="s">
        <v>941</v>
      </c>
      <c r="E571" s="193" t="s">
        <v>942</v>
      </c>
      <c r="F571" s="193"/>
      <c r="G571" s="193" t="s">
        <v>197</v>
      </c>
      <c r="H571" s="194">
        <v>43514.000011574077</v>
      </c>
      <c r="I571" s="194"/>
      <c r="J571" s="194">
        <v>43516.000011574077</v>
      </c>
      <c r="K571" s="194"/>
      <c r="L571" s="194">
        <v>43532.771805555552</v>
      </c>
      <c r="M571" s="193" t="s">
        <v>187</v>
      </c>
      <c r="N571" s="193" t="s">
        <v>44</v>
      </c>
      <c r="O571" s="195">
        <v>12</v>
      </c>
      <c r="P571" s="195"/>
      <c r="Q571" s="196"/>
      <c r="R571" s="193" t="s">
        <v>943</v>
      </c>
      <c r="S571" s="193"/>
      <c r="T571" s="193" t="s">
        <v>944</v>
      </c>
      <c r="U571" s="193" t="s">
        <v>195</v>
      </c>
      <c r="V571" s="193"/>
      <c r="W571" s="193"/>
      <c r="X571" s="193"/>
      <c r="Y571" s="194"/>
      <c r="Z571" s="194"/>
      <c r="AA571" s="197"/>
      <c r="AB571" s="198" t="str">
        <f t="shared" si="63"/>
        <v>20192</v>
      </c>
      <c r="AC571" s="199" t="str">
        <f t="shared" si="59"/>
        <v>20193</v>
      </c>
      <c r="AD571" s="200">
        <f t="shared" si="65"/>
        <v>0</v>
      </c>
      <c r="AE571" s="199">
        <f t="shared" si="61"/>
        <v>0</v>
      </c>
      <c r="AF571" s="199">
        <f t="shared" si="60"/>
        <v>0</v>
      </c>
      <c r="AG571" s="199">
        <f t="shared" si="64"/>
        <v>0</v>
      </c>
      <c r="AH571" s="199">
        <f t="shared" si="62"/>
        <v>0</v>
      </c>
      <c r="AI571" s="201"/>
      <c r="AJ571" s="201"/>
      <c r="AK571" s="201"/>
      <c r="AL571" s="201"/>
      <c r="AM571" s="201"/>
      <c r="AN571" s="201"/>
      <c r="AO571" s="201" t="s">
        <v>50</v>
      </c>
      <c r="AP571" s="201" t="s">
        <v>1</v>
      </c>
    </row>
    <row r="572" spans="1:42">
      <c r="A572" s="193" t="s">
        <v>923</v>
      </c>
      <c r="B572" s="193" t="s">
        <v>50</v>
      </c>
      <c r="C572" s="193" t="s">
        <v>205</v>
      </c>
      <c r="D572" s="193" t="s">
        <v>941</v>
      </c>
      <c r="E572" s="193" t="s">
        <v>942</v>
      </c>
      <c r="F572" s="193"/>
      <c r="G572" s="193" t="s">
        <v>197</v>
      </c>
      <c r="H572" s="194">
        <v>43514.000011574077</v>
      </c>
      <c r="I572" s="194"/>
      <c r="J572" s="194">
        <v>43516.000011574077</v>
      </c>
      <c r="K572" s="194"/>
      <c r="L572" s="194">
        <v>43532.773275462961</v>
      </c>
      <c r="M572" s="193" t="s">
        <v>187</v>
      </c>
      <c r="N572" s="193" t="s">
        <v>44</v>
      </c>
      <c r="O572" s="195">
        <v>12</v>
      </c>
      <c r="P572" s="195"/>
      <c r="Q572" s="196"/>
      <c r="R572" s="193" t="s">
        <v>943</v>
      </c>
      <c r="S572" s="193"/>
      <c r="T572" s="193" t="s">
        <v>945</v>
      </c>
      <c r="U572" s="193" t="s">
        <v>195</v>
      </c>
      <c r="V572" s="193"/>
      <c r="W572" s="193"/>
      <c r="X572" s="193"/>
      <c r="Y572" s="194"/>
      <c r="Z572" s="194"/>
      <c r="AA572" s="197"/>
      <c r="AB572" s="198" t="str">
        <f t="shared" si="63"/>
        <v>20192</v>
      </c>
      <c r="AC572" s="199" t="str">
        <f t="shared" si="59"/>
        <v>20193</v>
      </c>
      <c r="AD572" s="200">
        <f t="shared" si="65"/>
        <v>0</v>
      </c>
      <c r="AE572" s="199">
        <f t="shared" si="61"/>
        <v>0</v>
      </c>
      <c r="AF572" s="199">
        <f t="shared" si="60"/>
        <v>0</v>
      </c>
      <c r="AG572" s="199">
        <f t="shared" si="64"/>
        <v>0</v>
      </c>
      <c r="AH572" s="199">
        <f t="shared" si="62"/>
        <v>0</v>
      </c>
      <c r="AI572" s="201"/>
      <c r="AJ572" s="201"/>
      <c r="AK572" s="201"/>
      <c r="AL572" s="201"/>
      <c r="AM572" s="201"/>
      <c r="AN572" s="201"/>
      <c r="AO572" s="201" t="s">
        <v>50</v>
      </c>
      <c r="AP572" s="201" t="s">
        <v>1</v>
      </c>
    </row>
    <row r="573" spans="1:42">
      <c r="A573" s="193" t="s">
        <v>923</v>
      </c>
      <c r="B573" s="193" t="s">
        <v>50</v>
      </c>
      <c r="C573" s="193" t="s">
        <v>205</v>
      </c>
      <c r="D573" s="193" t="s">
        <v>941</v>
      </c>
      <c r="E573" s="193" t="s">
        <v>942</v>
      </c>
      <c r="F573" s="193"/>
      <c r="G573" s="193" t="s">
        <v>197</v>
      </c>
      <c r="H573" s="194">
        <v>43514.000011574077</v>
      </c>
      <c r="I573" s="194"/>
      <c r="J573" s="194">
        <v>43516.000011574077</v>
      </c>
      <c r="K573" s="194"/>
      <c r="L573" s="194">
        <v>43532.773055555554</v>
      </c>
      <c r="M573" s="193" t="s">
        <v>187</v>
      </c>
      <c r="N573" s="193" t="s">
        <v>44</v>
      </c>
      <c r="O573" s="195">
        <v>12</v>
      </c>
      <c r="P573" s="195"/>
      <c r="Q573" s="196"/>
      <c r="R573" s="193" t="s">
        <v>943</v>
      </c>
      <c r="S573" s="193"/>
      <c r="T573" s="193" t="s">
        <v>946</v>
      </c>
      <c r="U573" s="193" t="s">
        <v>195</v>
      </c>
      <c r="V573" s="193"/>
      <c r="W573" s="193"/>
      <c r="X573" s="193"/>
      <c r="Y573" s="194"/>
      <c r="Z573" s="194"/>
      <c r="AA573" s="197"/>
      <c r="AB573" s="198" t="str">
        <f t="shared" si="63"/>
        <v>20192</v>
      </c>
      <c r="AC573" s="199" t="str">
        <f t="shared" si="59"/>
        <v>20193</v>
      </c>
      <c r="AD573" s="200">
        <f t="shared" si="65"/>
        <v>0</v>
      </c>
      <c r="AE573" s="199">
        <f t="shared" si="61"/>
        <v>0</v>
      </c>
      <c r="AF573" s="199">
        <f t="shared" si="60"/>
        <v>0</v>
      </c>
      <c r="AG573" s="199">
        <f t="shared" si="64"/>
        <v>0</v>
      </c>
      <c r="AH573" s="199">
        <f t="shared" si="62"/>
        <v>0</v>
      </c>
      <c r="AI573" s="201"/>
      <c r="AJ573" s="201"/>
      <c r="AK573" s="201"/>
      <c r="AL573" s="201"/>
      <c r="AM573" s="201"/>
      <c r="AN573" s="201"/>
      <c r="AO573" s="201" t="s">
        <v>50</v>
      </c>
      <c r="AP573" s="201" t="s">
        <v>1</v>
      </c>
    </row>
    <row r="574" spans="1:42">
      <c r="A574" s="193" t="s">
        <v>923</v>
      </c>
      <c r="B574" s="193" t="s">
        <v>50</v>
      </c>
      <c r="C574" s="193" t="s">
        <v>205</v>
      </c>
      <c r="D574" s="193" t="s">
        <v>941</v>
      </c>
      <c r="E574" s="193" t="s">
        <v>942</v>
      </c>
      <c r="F574" s="193"/>
      <c r="G574" s="193" t="s">
        <v>197</v>
      </c>
      <c r="H574" s="194">
        <v>43514.000011574077</v>
      </c>
      <c r="I574" s="194"/>
      <c r="J574" s="194">
        <v>43516.000011574077</v>
      </c>
      <c r="K574" s="194"/>
      <c r="L574" s="194">
        <v>43532.772789351853</v>
      </c>
      <c r="M574" s="193" t="s">
        <v>187</v>
      </c>
      <c r="N574" s="193" t="s">
        <v>44</v>
      </c>
      <c r="O574" s="195">
        <v>12</v>
      </c>
      <c r="P574" s="195"/>
      <c r="Q574" s="196"/>
      <c r="R574" s="193" t="s">
        <v>943</v>
      </c>
      <c r="S574" s="193"/>
      <c r="T574" s="193" t="s">
        <v>947</v>
      </c>
      <c r="U574" s="193" t="s">
        <v>195</v>
      </c>
      <c r="V574" s="193"/>
      <c r="W574" s="193"/>
      <c r="X574" s="193"/>
      <c r="Y574" s="194"/>
      <c r="Z574" s="194"/>
      <c r="AA574" s="197"/>
      <c r="AB574" s="198" t="str">
        <f t="shared" si="63"/>
        <v>20192</v>
      </c>
      <c r="AC574" s="199" t="str">
        <f t="shared" si="59"/>
        <v>20193</v>
      </c>
      <c r="AD574" s="200">
        <f t="shared" si="65"/>
        <v>0</v>
      </c>
      <c r="AE574" s="199">
        <f t="shared" si="61"/>
        <v>0</v>
      </c>
      <c r="AF574" s="199">
        <f t="shared" si="60"/>
        <v>0</v>
      </c>
      <c r="AG574" s="199">
        <f t="shared" si="64"/>
        <v>0</v>
      </c>
      <c r="AH574" s="199">
        <f t="shared" si="62"/>
        <v>0</v>
      </c>
      <c r="AI574" s="201"/>
      <c r="AJ574" s="201"/>
      <c r="AK574" s="201"/>
      <c r="AL574" s="201"/>
      <c r="AM574" s="201"/>
      <c r="AN574" s="201"/>
      <c r="AO574" s="201" t="s">
        <v>50</v>
      </c>
      <c r="AP574" s="201" t="s">
        <v>1</v>
      </c>
    </row>
    <row r="575" spans="1:42">
      <c r="A575" s="193" t="s">
        <v>923</v>
      </c>
      <c r="B575" s="193" t="s">
        <v>50</v>
      </c>
      <c r="C575" s="193" t="s">
        <v>205</v>
      </c>
      <c r="D575" s="193" t="s">
        <v>948</v>
      </c>
      <c r="E575" s="193" t="s">
        <v>949</v>
      </c>
      <c r="F575" s="193"/>
      <c r="G575" s="193" t="s">
        <v>197</v>
      </c>
      <c r="H575" s="194">
        <v>43428.000011574077</v>
      </c>
      <c r="I575" s="194"/>
      <c r="J575" s="194">
        <v>43430.000011574077</v>
      </c>
      <c r="K575" s="194"/>
      <c r="L575" s="194">
        <v>43452.46261574074</v>
      </c>
      <c r="M575" s="193" t="s">
        <v>187</v>
      </c>
      <c r="N575" s="193" t="s">
        <v>44</v>
      </c>
      <c r="O575" s="195">
        <v>12</v>
      </c>
      <c r="P575" s="195"/>
      <c r="Q575" s="196"/>
      <c r="R575" s="193" t="s">
        <v>950</v>
      </c>
      <c r="S575" s="193"/>
      <c r="T575" s="193" t="s">
        <v>951</v>
      </c>
      <c r="U575" s="193" t="s">
        <v>195</v>
      </c>
      <c r="V575" s="193"/>
      <c r="W575" s="193"/>
      <c r="X575" s="193"/>
      <c r="Y575" s="194"/>
      <c r="Z575" s="194"/>
      <c r="AA575" s="197"/>
      <c r="AB575" s="198" t="str">
        <f t="shared" si="63"/>
        <v>201811</v>
      </c>
      <c r="AC575" s="199" t="str">
        <f t="shared" si="59"/>
        <v>201812</v>
      </c>
      <c r="AD575" s="200">
        <f t="shared" si="65"/>
        <v>0</v>
      </c>
      <c r="AE575" s="199">
        <f t="shared" si="61"/>
        <v>0</v>
      </c>
      <c r="AF575" s="199">
        <f t="shared" si="60"/>
        <v>0</v>
      </c>
      <c r="AG575" s="199">
        <f t="shared" si="64"/>
        <v>0</v>
      </c>
      <c r="AH575" s="199">
        <f t="shared" si="62"/>
        <v>0</v>
      </c>
      <c r="AI575" s="201"/>
      <c r="AJ575" s="201"/>
      <c r="AK575" s="201"/>
      <c r="AL575" s="201"/>
      <c r="AM575" s="201"/>
      <c r="AN575" s="201"/>
      <c r="AO575" s="201" t="s">
        <v>50</v>
      </c>
      <c r="AP575" s="201" t="s">
        <v>1</v>
      </c>
    </row>
    <row r="576" spans="1:42">
      <c r="A576" s="193" t="s">
        <v>923</v>
      </c>
      <c r="B576" s="193" t="s">
        <v>50</v>
      </c>
      <c r="C576" s="193" t="s">
        <v>205</v>
      </c>
      <c r="D576" s="193" t="s">
        <v>948</v>
      </c>
      <c r="E576" s="193" t="s">
        <v>949</v>
      </c>
      <c r="F576" s="193"/>
      <c r="G576" s="193" t="s">
        <v>197</v>
      </c>
      <c r="H576" s="194">
        <v>43428.000011574077</v>
      </c>
      <c r="I576" s="194"/>
      <c r="J576" s="194">
        <v>43430.000011574077</v>
      </c>
      <c r="K576" s="194"/>
      <c r="L576" s="194">
        <v>43452.487430555557</v>
      </c>
      <c r="M576" s="193" t="s">
        <v>187</v>
      </c>
      <c r="N576" s="193" t="s">
        <v>44</v>
      </c>
      <c r="O576" s="195">
        <v>12</v>
      </c>
      <c r="P576" s="195"/>
      <c r="Q576" s="196"/>
      <c r="R576" s="193" t="s">
        <v>950</v>
      </c>
      <c r="S576" s="193"/>
      <c r="T576" s="193" t="s">
        <v>952</v>
      </c>
      <c r="U576" s="193" t="s">
        <v>195</v>
      </c>
      <c r="V576" s="193"/>
      <c r="W576" s="193"/>
      <c r="X576" s="193"/>
      <c r="Y576" s="194"/>
      <c r="Z576" s="194"/>
      <c r="AA576" s="197"/>
      <c r="AB576" s="198" t="str">
        <f t="shared" si="63"/>
        <v>201811</v>
      </c>
      <c r="AC576" s="199" t="str">
        <f t="shared" si="59"/>
        <v>201812</v>
      </c>
      <c r="AD576" s="200">
        <f t="shared" si="65"/>
        <v>0</v>
      </c>
      <c r="AE576" s="199">
        <f t="shared" si="61"/>
        <v>0</v>
      </c>
      <c r="AF576" s="199">
        <f t="shared" si="60"/>
        <v>0</v>
      </c>
      <c r="AG576" s="199">
        <f t="shared" si="64"/>
        <v>0</v>
      </c>
      <c r="AH576" s="199">
        <f t="shared" si="62"/>
        <v>0</v>
      </c>
      <c r="AI576" s="201"/>
      <c r="AJ576" s="201"/>
      <c r="AK576" s="201"/>
      <c r="AL576" s="201"/>
      <c r="AM576" s="201"/>
      <c r="AN576" s="201"/>
      <c r="AO576" s="201" t="s">
        <v>50</v>
      </c>
      <c r="AP576" s="201" t="s">
        <v>1</v>
      </c>
    </row>
    <row r="577" spans="1:42">
      <c r="A577" s="193" t="s">
        <v>923</v>
      </c>
      <c r="B577" s="193" t="s">
        <v>50</v>
      </c>
      <c r="C577" s="193" t="s">
        <v>205</v>
      </c>
      <c r="D577" s="193" t="s">
        <v>948</v>
      </c>
      <c r="E577" s="193" t="s">
        <v>949</v>
      </c>
      <c r="F577" s="193"/>
      <c r="G577" s="193" t="s">
        <v>197</v>
      </c>
      <c r="H577" s="194">
        <v>43428.000011574077</v>
      </c>
      <c r="I577" s="194"/>
      <c r="J577" s="194">
        <v>43430.000011574077</v>
      </c>
      <c r="K577" s="194"/>
      <c r="L577" s="194">
        <v>43452.487592592603</v>
      </c>
      <c r="M577" s="193" t="s">
        <v>187</v>
      </c>
      <c r="N577" s="193" t="s">
        <v>44</v>
      </c>
      <c r="O577" s="195">
        <v>12</v>
      </c>
      <c r="P577" s="195"/>
      <c r="Q577" s="196"/>
      <c r="R577" s="193" t="s">
        <v>950</v>
      </c>
      <c r="S577" s="193"/>
      <c r="T577" s="193" t="s">
        <v>953</v>
      </c>
      <c r="U577" s="193" t="s">
        <v>195</v>
      </c>
      <c r="V577" s="193"/>
      <c r="W577" s="193"/>
      <c r="X577" s="193"/>
      <c r="Y577" s="194"/>
      <c r="Z577" s="194"/>
      <c r="AA577" s="197"/>
      <c r="AB577" s="198" t="str">
        <f t="shared" si="63"/>
        <v>201811</v>
      </c>
      <c r="AC577" s="199" t="str">
        <f t="shared" si="59"/>
        <v>201812</v>
      </c>
      <c r="AD577" s="200">
        <f t="shared" si="65"/>
        <v>0</v>
      </c>
      <c r="AE577" s="199">
        <f t="shared" si="61"/>
        <v>0</v>
      </c>
      <c r="AF577" s="199">
        <f t="shared" si="60"/>
        <v>0</v>
      </c>
      <c r="AG577" s="199">
        <f t="shared" si="64"/>
        <v>0</v>
      </c>
      <c r="AH577" s="199">
        <f t="shared" si="62"/>
        <v>0</v>
      </c>
      <c r="AI577" s="201"/>
      <c r="AJ577" s="201"/>
      <c r="AK577" s="201"/>
      <c r="AL577" s="201"/>
      <c r="AM577" s="201"/>
      <c r="AN577" s="201"/>
      <c r="AO577" s="201" t="s">
        <v>50</v>
      </c>
      <c r="AP577" s="201" t="s">
        <v>1</v>
      </c>
    </row>
    <row r="578" spans="1:42">
      <c r="A578" s="193" t="s">
        <v>923</v>
      </c>
      <c r="B578" s="193" t="s">
        <v>50</v>
      </c>
      <c r="C578" s="193" t="s">
        <v>205</v>
      </c>
      <c r="D578" s="193" t="s">
        <v>948</v>
      </c>
      <c r="E578" s="193" t="s">
        <v>949</v>
      </c>
      <c r="F578" s="193"/>
      <c r="G578" s="193" t="s">
        <v>197</v>
      </c>
      <c r="H578" s="194">
        <v>43428.000011574077</v>
      </c>
      <c r="I578" s="194"/>
      <c r="J578" s="194">
        <v>43430.000011574077</v>
      </c>
      <c r="K578" s="194"/>
      <c r="L578" s="194">
        <v>43452.48809027778</v>
      </c>
      <c r="M578" s="193" t="s">
        <v>187</v>
      </c>
      <c r="N578" s="193" t="s">
        <v>44</v>
      </c>
      <c r="O578" s="195">
        <v>12</v>
      </c>
      <c r="P578" s="195"/>
      <c r="Q578" s="196"/>
      <c r="R578" s="193" t="s">
        <v>950</v>
      </c>
      <c r="S578" s="193"/>
      <c r="T578" s="193" t="s">
        <v>954</v>
      </c>
      <c r="U578" s="193" t="s">
        <v>195</v>
      </c>
      <c r="V578" s="193"/>
      <c r="W578" s="193"/>
      <c r="X578" s="193"/>
      <c r="Y578" s="194"/>
      <c r="Z578" s="194"/>
      <c r="AA578" s="197"/>
      <c r="AB578" s="198" t="str">
        <f t="shared" si="63"/>
        <v>201811</v>
      </c>
      <c r="AC578" s="199" t="str">
        <f t="shared" ref="AC578:AC641" si="66">IFERROR(IF(IF(AND(K578&lt;1,L578&gt;0),CONCATENATE(YEAR(L578),MONTH(L578)),CONCATENATE(YEAR(I578),MONTH(I578)))="19001",0,IF(AND(K578&lt;1,L578&gt;0),CONCATENATE(YEAR(L578),MONTH(L578)),CONCATENATE(YEAR(I578),MONTH(I578)))),0)</f>
        <v>201812</v>
      </c>
      <c r="AD578" s="200">
        <f t="shared" si="65"/>
        <v>0</v>
      </c>
      <c r="AE578" s="199">
        <f t="shared" si="61"/>
        <v>0</v>
      </c>
      <c r="AF578" s="199">
        <f t="shared" ref="AF578:AF641" si="67">+IFERROR(IF(Z578&gt;0,CONCATENATE(YEAR(Z578),MONTH(Z578)),0),0)</f>
        <v>0</v>
      </c>
      <c r="AG578" s="199">
        <f t="shared" si="64"/>
        <v>0</v>
      </c>
      <c r="AH578" s="199">
        <f t="shared" si="62"/>
        <v>0</v>
      </c>
      <c r="AI578" s="201"/>
      <c r="AJ578" s="201"/>
      <c r="AK578" s="201"/>
      <c r="AL578" s="201"/>
      <c r="AM578" s="201"/>
      <c r="AN578" s="201"/>
      <c r="AO578" s="201" t="s">
        <v>50</v>
      </c>
      <c r="AP578" s="201" t="s">
        <v>1</v>
      </c>
    </row>
    <row r="579" spans="1:42">
      <c r="A579" s="193" t="s">
        <v>923</v>
      </c>
      <c r="B579" s="193" t="s">
        <v>50</v>
      </c>
      <c r="C579" s="193" t="s">
        <v>205</v>
      </c>
      <c r="D579" s="193" t="s">
        <v>948</v>
      </c>
      <c r="E579" s="193" t="s">
        <v>949</v>
      </c>
      <c r="F579" s="193"/>
      <c r="G579" s="193" t="s">
        <v>197</v>
      </c>
      <c r="H579" s="194">
        <v>43428.000011574077</v>
      </c>
      <c r="I579" s="194"/>
      <c r="J579" s="194">
        <v>43430.000011574077</v>
      </c>
      <c r="K579" s="194"/>
      <c r="L579" s="194">
        <v>43452.488252314812</v>
      </c>
      <c r="M579" s="193" t="s">
        <v>187</v>
      </c>
      <c r="N579" s="193" t="s">
        <v>44</v>
      </c>
      <c r="O579" s="195">
        <v>12</v>
      </c>
      <c r="P579" s="195"/>
      <c r="Q579" s="196"/>
      <c r="R579" s="193" t="s">
        <v>950</v>
      </c>
      <c r="S579" s="193"/>
      <c r="T579" s="193" t="s">
        <v>955</v>
      </c>
      <c r="U579" s="193" t="s">
        <v>195</v>
      </c>
      <c r="V579" s="193"/>
      <c r="W579" s="193"/>
      <c r="X579" s="193"/>
      <c r="Y579" s="194"/>
      <c r="Z579" s="194"/>
      <c r="AA579" s="197"/>
      <c r="AB579" s="198" t="str">
        <f t="shared" si="63"/>
        <v>201811</v>
      </c>
      <c r="AC579" s="199" t="str">
        <f t="shared" si="66"/>
        <v>201812</v>
      </c>
      <c r="AD579" s="200">
        <f t="shared" si="65"/>
        <v>0</v>
      </c>
      <c r="AE579" s="199">
        <f t="shared" ref="AE579:AE642" si="68">+IFERROR(IF(A579="4-MIGRADO",0,IF(OR(K579=0,ISTEXT(K579),CONCATENATE(YEAR(L579),MONTH(L579))="19001"),0,CONCATENATE(YEAR(L579),MONTH(L579)))),0)</f>
        <v>0</v>
      </c>
      <c r="AF579" s="199">
        <f t="shared" si="67"/>
        <v>0</v>
      </c>
      <c r="AG579" s="199">
        <f t="shared" si="64"/>
        <v>0</v>
      </c>
      <c r="AH579" s="199">
        <f t="shared" ref="AH579:AH642" si="69">+IF(AND(A579&lt;&gt;"4-MIGRADO",V579="1"),CONCATENATE(YEAR(H579),MONTH(H579)),0)</f>
        <v>0</v>
      </c>
      <c r="AI579" s="201"/>
      <c r="AJ579" s="201"/>
      <c r="AK579" s="201"/>
      <c r="AL579" s="201"/>
      <c r="AM579" s="201"/>
      <c r="AN579" s="201"/>
      <c r="AO579" s="201" t="s">
        <v>50</v>
      </c>
      <c r="AP579" s="201" t="s">
        <v>1</v>
      </c>
    </row>
    <row r="580" spans="1:42">
      <c r="A580" s="193" t="s">
        <v>923</v>
      </c>
      <c r="B580" s="193" t="s">
        <v>50</v>
      </c>
      <c r="C580" s="193" t="s">
        <v>205</v>
      </c>
      <c r="D580" s="193" t="s">
        <v>948</v>
      </c>
      <c r="E580" s="193" t="s">
        <v>949</v>
      </c>
      <c r="F580" s="193"/>
      <c r="G580" s="193" t="s">
        <v>197</v>
      </c>
      <c r="H580" s="194">
        <v>43428.000011574077</v>
      </c>
      <c r="I580" s="194"/>
      <c r="J580" s="194">
        <v>43430.000011574077</v>
      </c>
      <c r="K580" s="194"/>
      <c r="L580" s="194">
        <v>43452.489525462966</v>
      </c>
      <c r="M580" s="193" t="s">
        <v>187</v>
      </c>
      <c r="N580" s="193" t="s">
        <v>44</v>
      </c>
      <c r="O580" s="195">
        <v>12</v>
      </c>
      <c r="P580" s="195"/>
      <c r="Q580" s="196"/>
      <c r="R580" s="193" t="s">
        <v>950</v>
      </c>
      <c r="S580" s="193"/>
      <c r="T580" s="193" t="s">
        <v>956</v>
      </c>
      <c r="U580" s="193" t="s">
        <v>195</v>
      </c>
      <c r="V580" s="193"/>
      <c r="W580" s="193"/>
      <c r="X580" s="193"/>
      <c r="Y580" s="194"/>
      <c r="Z580" s="194"/>
      <c r="AA580" s="197"/>
      <c r="AB580" s="198" t="str">
        <f t="shared" si="63"/>
        <v>201811</v>
      </c>
      <c r="AC580" s="199" t="str">
        <f t="shared" si="66"/>
        <v>201812</v>
      </c>
      <c r="AD580" s="200">
        <f t="shared" si="65"/>
        <v>0</v>
      </c>
      <c r="AE580" s="199">
        <f t="shared" si="68"/>
        <v>0</v>
      </c>
      <c r="AF580" s="199">
        <f t="shared" si="67"/>
        <v>0</v>
      </c>
      <c r="AG580" s="199">
        <f t="shared" si="64"/>
        <v>0</v>
      </c>
      <c r="AH580" s="199">
        <f t="shared" si="69"/>
        <v>0</v>
      </c>
      <c r="AI580" s="201"/>
      <c r="AJ580" s="201"/>
      <c r="AK580" s="201"/>
      <c r="AL580" s="201"/>
      <c r="AM580" s="201"/>
      <c r="AN580" s="201"/>
      <c r="AO580" s="201" t="s">
        <v>50</v>
      </c>
      <c r="AP580" s="201" t="s">
        <v>1</v>
      </c>
    </row>
    <row r="581" spans="1:42">
      <c r="A581" s="193" t="s">
        <v>923</v>
      </c>
      <c r="B581" s="193" t="s">
        <v>50</v>
      </c>
      <c r="C581" s="193" t="s">
        <v>205</v>
      </c>
      <c r="D581" s="193" t="s">
        <v>957</v>
      </c>
      <c r="E581" s="193" t="s">
        <v>958</v>
      </c>
      <c r="F581" s="193"/>
      <c r="G581" s="193" t="s">
        <v>197</v>
      </c>
      <c r="H581" s="194">
        <v>43432.000011574077</v>
      </c>
      <c r="I581" s="194"/>
      <c r="J581" s="194">
        <v>43434.000011574077</v>
      </c>
      <c r="K581" s="194"/>
      <c r="L581" s="194">
        <v>43446.704016203701</v>
      </c>
      <c r="M581" s="193" t="s">
        <v>179</v>
      </c>
      <c r="N581" s="193"/>
      <c r="O581" s="195">
        <v>12</v>
      </c>
      <c r="P581" s="195"/>
      <c r="Q581" s="196"/>
      <c r="R581" s="193" t="s">
        <v>959</v>
      </c>
      <c r="S581" s="193"/>
      <c r="T581" s="193" t="s">
        <v>960</v>
      </c>
      <c r="U581" s="193" t="s">
        <v>195</v>
      </c>
      <c r="V581" s="193"/>
      <c r="W581" s="193"/>
      <c r="X581" s="193"/>
      <c r="Y581" s="194"/>
      <c r="Z581" s="194"/>
      <c r="AA581" s="197"/>
      <c r="AB581" s="198" t="str">
        <f t="shared" si="63"/>
        <v>201811</v>
      </c>
      <c r="AC581" s="199" t="str">
        <f t="shared" si="66"/>
        <v>201812</v>
      </c>
      <c r="AD581" s="200">
        <f t="shared" si="65"/>
        <v>0</v>
      </c>
      <c r="AE581" s="199">
        <f t="shared" si="68"/>
        <v>0</v>
      </c>
      <c r="AF581" s="199">
        <f t="shared" si="67"/>
        <v>0</v>
      </c>
      <c r="AG581" s="199">
        <f t="shared" si="64"/>
        <v>0</v>
      </c>
      <c r="AH581" s="199">
        <f t="shared" si="69"/>
        <v>0</v>
      </c>
      <c r="AI581" s="201"/>
      <c r="AJ581" s="201"/>
      <c r="AK581" s="201"/>
      <c r="AL581" s="201"/>
      <c r="AM581" s="201"/>
      <c r="AN581" s="201"/>
      <c r="AO581" s="201" t="s">
        <v>50</v>
      </c>
      <c r="AP581" s="201" t="s">
        <v>1</v>
      </c>
    </row>
    <row r="582" spans="1:42">
      <c r="A582" s="193" t="s">
        <v>923</v>
      </c>
      <c r="B582" s="193" t="s">
        <v>54</v>
      </c>
      <c r="C582" s="193" t="s">
        <v>175</v>
      </c>
      <c r="D582" s="193" t="s">
        <v>961</v>
      </c>
      <c r="E582" s="193" t="s">
        <v>962</v>
      </c>
      <c r="F582" s="193"/>
      <c r="G582" s="193" t="s">
        <v>197</v>
      </c>
      <c r="H582" s="194">
        <v>43437.000011574077</v>
      </c>
      <c r="I582" s="194"/>
      <c r="J582" s="194">
        <v>43437.000011574077</v>
      </c>
      <c r="K582" s="194"/>
      <c r="L582" s="194">
        <v>43452.508125</v>
      </c>
      <c r="M582" s="193" t="s">
        <v>191</v>
      </c>
      <c r="N582" s="193" t="s">
        <v>45</v>
      </c>
      <c r="O582" s="195">
        <v>3</v>
      </c>
      <c r="P582" s="195"/>
      <c r="Q582" s="196"/>
      <c r="R582" s="193" t="s">
        <v>963</v>
      </c>
      <c r="S582" s="193"/>
      <c r="T582" s="193" t="s">
        <v>964</v>
      </c>
      <c r="U582" s="193" t="s">
        <v>195</v>
      </c>
      <c r="V582" s="193"/>
      <c r="W582" s="193"/>
      <c r="X582" s="193"/>
      <c r="Y582" s="194"/>
      <c r="Z582" s="194"/>
      <c r="AA582" s="197"/>
      <c r="AB582" s="198" t="str">
        <f t="shared" si="63"/>
        <v>201812</v>
      </c>
      <c r="AC582" s="199" t="str">
        <f t="shared" si="66"/>
        <v>201812</v>
      </c>
      <c r="AD582" s="200">
        <f t="shared" si="65"/>
        <v>0</v>
      </c>
      <c r="AE582" s="199">
        <f t="shared" si="68"/>
        <v>0</v>
      </c>
      <c r="AF582" s="199">
        <f t="shared" si="67"/>
        <v>0</v>
      </c>
      <c r="AG582" s="199">
        <f t="shared" si="64"/>
        <v>0</v>
      </c>
      <c r="AH582" s="199">
        <f t="shared" si="69"/>
        <v>0</v>
      </c>
      <c r="AI582" s="201"/>
      <c r="AJ582" s="201"/>
      <c r="AK582" s="201"/>
      <c r="AL582" s="201"/>
      <c r="AM582" s="201"/>
      <c r="AN582" s="201"/>
      <c r="AO582" s="201" t="s">
        <v>54</v>
      </c>
      <c r="AP582" s="201" t="s">
        <v>88</v>
      </c>
    </row>
    <row r="583" spans="1:42">
      <c r="A583" s="193" t="s">
        <v>923</v>
      </c>
      <c r="B583" s="193" t="s">
        <v>50</v>
      </c>
      <c r="C583" s="193" t="s">
        <v>205</v>
      </c>
      <c r="D583" s="193" t="s">
        <v>965</v>
      </c>
      <c r="E583" s="193" t="s">
        <v>965</v>
      </c>
      <c r="F583" s="193"/>
      <c r="G583" s="193" t="s">
        <v>197</v>
      </c>
      <c r="H583" s="194">
        <v>43439.000011574077</v>
      </c>
      <c r="I583" s="194"/>
      <c r="J583" s="194">
        <v>43441.000011574077</v>
      </c>
      <c r="K583" s="194"/>
      <c r="L583" s="194">
        <v>43456</v>
      </c>
      <c r="M583" s="193" t="s">
        <v>179</v>
      </c>
      <c r="N583" s="193"/>
      <c r="O583" s="195">
        <v>12</v>
      </c>
      <c r="P583" s="195"/>
      <c r="Q583" s="196"/>
      <c r="R583" s="193" t="s">
        <v>966</v>
      </c>
      <c r="S583" s="193"/>
      <c r="T583" s="193" t="s">
        <v>967</v>
      </c>
      <c r="U583" s="193" t="s">
        <v>195</v>
      </c>
      <c r="V583" s="193"/>
      <c r="W583" s="193"/>
      <c r="X583" s="193"/>
      <c r="Y583" s="194"/>
      <c r="Z583" s="194"/>
      <c r="AA583" s="197"/>
      <c r="AB583" s="198" t="str">
        <f t="shared" si="63"/>
        <v>201812</v>
      </c>
      <c r="AC583" s="199" t="str">
        <f t="shared" si="66"/>
        <v>201812</v>
      </c>
      <c r="AD583" s="200">
        <f t="shared" si="65"/>
        <v>0</v>
      </c>
      <c r="AE583" s="199">
        <f t="shared" si="68"/>
        <v>0</v>
      </c>
      <c r="AF583" s="199">
        <f t="shared" si="67"/>
        <v>0</v>
      </c>
      <c r="AG583" s="199">
        <f t="shared" si="64"/>
        <v>0</v>
      </c>
      <c r="AH583" s="199">
        <f t="shared" si="69"/>
        <v>0</v>
      </c>
      <c r="AI583" s="201"/>
      <c r="AJ583" s="201"/>
      <c r="AK583" s="201"/>
      <c r="AL583" s="201"/>
      <c r="AM583" s="201"/>
      <c r="AN583" s="201"/>
      <c r="AO583" s="201" t="s">
        <v>50</v>
      </c>
      <c r="AP583" s="201" t="s">
        <v>1</v>
      </c>
    </row>
    <row r="584" spans="1:42">
      <c r="A584" s="193" t="s">
        <v>923</v>
      </c>
      <c r="B584" s="193" t="s">
        <v>50</v>
      </c>
      <c r="C584" s="193" t="s">
        <v>205</v>
      </c>
      <c r="D584" s="193" t="s">
        <v>965</v>
      </c>
      <c r="E584" s="193" t="s">
        <v>965</v>
      </c>
      <c r="F584" s="193"/>
      <c r="G584" s="193" t="s">
        <v>197</v>
      </c>
      <c r="H584" s="194">
        <v>43439.000011574077</v>
      </c>
      <c r="I584" s="194"/>
      <c r="J584" s="194">
        <v>43441.000011574077</v>
      </c>
      <c r="K584" s="194"/>
      <c r="L584" s="194">
        <v>43456</v>
      </c>
      <c r="M584" s="193" t="s">
        <v>179</v>
      </c>
      <c r="N584" s="193"/>
      <c r="O584" s="195">
        <v>12</v>
      </c>
      <c r="P584" s="195"/>
      <c r="Q584" s="196"/>
      <c r="R584" s="193" t="s">
        <v>966</v>
      </c>
      <c r="S584" s="193"/>
      <c r="T584" s="193" t="s">
        <v>968</v>
      </c>
      <c r="U584" s="193" t="s">
        <v>195</v>
      </c>
      <c r="V584" s="193"/>
      <c r="W584" s="193"/>
      <c r="X584" s="193"/>
      <c r="Y584" s="194"/>
      <c r="Z584" s="194"/>
      <c r="AA584" s="197"/>
      <c r="AB584" s="198" t="str">
        <f t="shared" si="63"/>
        <v>201812</v>
      </c>
      <c r="AC584" s="199" t="str">
        <f t="shared" si="66"/>
        <v>201812</v>
      </c>
      <c r="AD584" s="200">
        <f t="shared" si="65"/>
        <v>0</v>
      </c>
      <c r="AE584" s="199">
        <f t="shared" si="68"/>
        <v>0</v>
      </c>
      <c r="AF584" s="199">
        <f t="shared" si="67"/>
        <v>0</v>
      </c>
      <c r="AG584" s="199">
        <f t="shared" si="64"/>
        <v>0</v>
      </c>
      <c r="AH584" s="199">
        <f t="shared" si="69"/>
        <v>0</v>
      </c>
      <c r="AI584" s="201"/>
      <c r="AJ584" s="201"/>
      <c r="AK584" s="201"/>
      <c r="AL584" s="201"/>
      <c r="AM584" s="201"/>
      <c r="AN584" s="201"/>
      <c r="AO584" s="201" t="s">
        <v>50</v>
      </c>
      <c r="AP584" s="201" t="s">
        <v>1</v>
      </c>
    </row>
    <row r="585" spans="1:42">
      <c r="A585" s="193" t="s">
        <v>923</v>
      </c>
      <c r="B585" s="193" t="s">
        <v>50</v>
      </c>
      <c r="C585" s="193" t="s">
        <v>205</v>
      </c>
      <c r="D585" s="193" t="s">
        <v>965</v>
      </c>
      <c r="E585" s="193" t="s">
        <v>965</v>
      </c>
      <c r="F585" s="193"/>
      <c r="G585" s="193" t="s">
        <v>197</v>
      </c>
      <c r="H585" s="194">
        <v>43439.000011574077</v>
      </c>
      <c r="I585" s="194"/>
      <c r="J585" s="194">
        <v>43441.000011574077</v>
      </c>
      <c r="K585" s="194"/>
      <c r="L585" s="194">
        <v>43456</v>
      </c>
      <c r="M585" s="193" t="s">
        <v>179</v>
      </c>
      <c r="N585" s="193"/>
      <c r="O585" s="195">
        <v>12</v>
      </c>
      <c r="P585" s="195"/>
      <c r="Q585" s="196"/>
      <c r="R585" s="193" t="s">
        <v>966</v>
      </c>
      <c r="S585" s="193"/>
      <c r="T585" s="193" t="s">
        <v>969</v>
      </c>
      <c r="U585" s="193" t="s">
        <v>195</v>
      </c>
      <c r="V585" s="193"/>
      <c r="W585" s="193"/>
      <c r="X585" s="193"/>
      <c r="Y585" s="194"/>
      <c r="Z585" s="194"/>
      <c r="AA585" s="197"/>
      <c r="AB585" s="198" t="str">
        <f t="shared" si="63"/>
        <v>201812</v>
      </c>
      <c r="AC585" s="199" t="str">
        <f t="shared" si="66"/>
        <v>201812</v>
      </c>
      <c r="AD585" s="200">
        <f t="shared" si="65"/>
        <v>0</v>
      </c>
      <c r="AE585" s="199">
        <f t="shared" si="68"/>
        <v>0</v>
      </c>
      <c r="AF585" s="199">
        <f t="shared" si="67"/>
        <v>0</v>
      </c>
      <c r="AG585" s="199">
        <f t="shared" si="64"/>
        <v>0</v>
      </c>
      <c r="AH585" s="199">
        <f t="shared" si="69"/>
        <v>0</v>
      </c>
      <c r="AI585" s="201"/>
      <c r="AJ585" s="201"/>
      <c r="AK585" s="201"/>
      <c r="AL585" s="201"/>
      <c r="AM585" s="201"/>
      <c r="AN585" s="201"/>
      <c r="AO585" s="201" t="s">
        <v>50</v>
      </c>
      <c r="AP585" s="201" t="s">
        <v>1</v>
      </c>
    </row>
    <row r="586" spans="1:42">
      <c r="A586" s="193" t="s">
        <v>923</v>
      </c>
      <c r="B586" s="193" t="s">
        <v>50</v>
      </c>
      <c r="C586" s="193" t="s">
        <v>205</v>
      </c>
      <c r="D586" s="193" t="s">
        <v>965</v>
      </c>
      <c r="E586" s="193" t="s">
        <v>965</v>
      </c>
      <c r="F586" s="193"/>
      <c r="G586" s="193" t="s">
        <v>197</v>
      </c>
      <c r="H586" s="194">
        <v>43439.000011574077</v>
      </c>
      <c r="I586" s="194"/>
      <c r="J586" s="194">
        <v>43441.000011574077</v>
      </c>
      <c r="K586" s="194"/>
      <c r="L586" s="194">
        <v>43456</v>
      </c>
      <c r="M586" s="193" t="s">
        <v>179</v>
      </c>
      <c r="N586" s="193"/>
      <c r="O586" s="195">
        <v>12</v>
      </c>
      <c r="P586" s="195"/>
      <c r="Q586" s="196"/>
      <c r="R586" s="193" t="s">
        <v>966</v>
      </c>
      <c r="S586" s="193"/>
      <c r="T586" s="193" t="s">
        <v>970</v>
      </c>
      <c r="U586" s="193" t="s">
        <v>195</v>
      </c>
      <c r="V586" s="193"/>
      <c r="W586" s="193"/>
      <c r="X586" s="193"/>
      <c r="Y586" s="194"/>
      <c r="Z586" s="194"/>
      <c r="AA586" s="197"/>
      <c r="AB586" s="198" t="str">
        <f t="shared" si="63"/>
        <v>201812</v>
      </c>
      <c r="AC586" s="199" t="str">
        <f t="shared" si="66"/>
        <v>201812</v>
      </c>
      <c r="AD586" s="200">
        <f t="shared" si="65"/>
        <v>0</v>
      </c>
      <c r="AE586" s="199">
        <f t="shared" si="68"/>
        <v>0</v>
      </c>
      <c r="AF586" s="199">
        <f t="shared" si="67"/>
        <v>0</v>
      </c>
      <c r="AG586" s="199">
        <f t="shared" si="64"/>
        <v>0</v>
      </c>
      <c r="AH586" s="199">
        <f t="shared" si="69"/>
        <v>0</v>
      </c>
      <c r="AI586" s="201"/>
      <c r="AJ586" s="201"/>
      <c r="AK586" s="201"/>
      <c r="AL586" s="201"/>
      <c r="AM586" s="201"/>
      <c r="AN586" s="201"/>
      <c r="AO586" s="201" t="s">
        <v>50</v>
      </c>
      <c r="AP586" s="201" t="s">
        <v>1</v>
      </c>
    </row>
    <row r="587" spans="1:42">
      <c r="A587" s="193" t="s">
        <v>923</v>
      </c>
      <c r="B587" s="193" t="s">
        <v>50</v>
      </c>
      <c r="C587" s="193" t="s">
        <v>205</v>
      </c>
      <c r="D587" s="193" t="s">
        <v>965</v>
      </c>
      <c r="E587" s="193" t="s">
        <v>965</v>
      </c>
      <c r="F587" s="193"/>
      <c r="G587" s="193" t="s">
        <v>197</v>
      </c>
      <c r="H587" s="194">
        <v>43439.000011574077</v>
      </c>
      <c r="I587" s="194"/>
      <c r="J587" s="194">
        <v>43441.000011574077</v>
      </c>
      <c r="K587" s="194"/>
      <c r="L587" s="194">
        <v>43456</v>
      </c>
      <c r="M587" s="193" t="s">
        <v>179</v>
      </c>
      <c r="N587" s="193"/>
      <c r="O587" s="195">
        <v>12</v>
      </c>
      <c r="P587" s="195"/>
      <c r="Q587" s="196"/>
      <c r="R587" s="193" t="s">
        <v>966</v>
      </c>
      <c r="S587" s="193"/>
      <c r="T587" s="193" t="s">
        <v>971</v>
      </c>
      <c r="U587" s="193" t="s">
        <v>195</v>
      </c>
      <c r="V587" s="193"/>
      <c r="W587" s="193"/>
      <c r="X587" s="193"/>
      <c r="Y587" s="194"/>
      <c r="Z587" s="194"/>
      <c r="AA587" s="197"/>
      <c r="AB587" s="198" t="str">
        <f t="shared" si="63"/>
        <v>201812</v>
      </c>
      <c r="AC587" s="199" t="str">
        <f t="shared" si="66"/>
        <v>201812</v>
      </c>
      <c r="AD587" s="200">
        <f t="shared" si="65"/>
        <v>0</v>
      </c>
      <c r="AE587" s="199">
        <f t="shared" si="68"/>
        <v>0</v>
      </c>
      <c r="AF587" s="199">
        <f t="shared" si="67"/>
        <v>0</v>
      </c>
      <c r="AG587" s="199">
        <f t="shared" si="64"/>
        <v>0</v>
      </c>
      <c r="AH587" s="199">
        <f t="shared" si="69"/>
        <v>0</v>
      </c>
      <c r="AI587" s="201"/>
      <c r="AJ587" s="201"/>
      <c r="AK587" s="201"/>
      <c r="AL587" s="201"/>
      <c r="AM587" s="201"/>
      <c r="AN587" s="201"/>
      <c r="AO587" s="201" t="s">
        <v>50</v>
      </c>
      <c r="AP587" s="201" t="s">
        <v>1</v>
      </c>
    </row>
    <row r="588" spans="1:42">
      <c r="A588" s="193" t="s">
        <v>923</v>
      </c>
      <c r="B588" s="193" t="s">
        <v>50</v>
      </c>
      <c r="C588" s="193" t="s">
        <v>205</v>
      </c>
      <c r="D588" s="193" t="s">
        <v>965</v>
      </c>
      <c r="E588" s="193" t="s">
        <v>965</v>
      </c>
      <c r="F588" s="193"/>
      <c r="G588" s="193" t="s">
        <v>197</v>
      </c>
      <c r="H588" s="194">
        <v>43439.000011574077</v>
      </c>
      <c r="I588" s="194"/>
      <c r="J588" s="194">
        <v>43441.000011574077</v>
      </c>
      <c r="K588" s="194"/>
      <c r="L588" s="194">
        <v>43456</v>
      </c>
      <c r="M588" s="193" t="s">
        <v>179</v>
      </c>
      <c r="N588" s="193"/>
      <c r="O588" s="195">
        <v>12</v>
      </c>
      <c r="P588" s="195"/>
      <c r="Q588" s="196"/>
      <c r="R588" s="193" t="s">
        <v>966</v>
      </c>
      <c r="S588" s="193"/>
      <c r="T588" s="193" t="s">
        <v>972</v>
      </c>
      <c r="U588" s="193" t="s">
        <v>195</v>
      </c>
      <c r="V588" s="193"/>
      <c r="W588" s="193"/>
      <c r="X588" s="193"/>
      <c r="Y588" s="194"/>
      <c r="Z588" s="194"/>
      <c r="AA588" s="197"/>
      <c r="AB588" s="198" t="str">
        <f t="shared" si="63"/>
        <v>201812</v>
      </c>
      <c r="AC588" s="199" t="str">
        <f t="shared" si="66"/>
        <v>201812</v>
      </c>
      <c r="AD588" s="200">
        <f t="shared" si="65"/>
        <v>0</v>
      </c>
      <c r="AE588" s="199">
        <f t="shared" si="68"/>
        <v>0</v>
      </c>
      <c r="AF588" s="199">
        <f t="shared" si="67"/>
        <v>0</v>
      </c>
      <c r="AG588" s="199">
        <f t="shared" si="64"/>
        <v>0</v>
      </c>
      <c r="AH588" s="199">
        <f t="shared" si="69"/>
        <v>0</v>
      </c>
      <c r="AI588" s="201"/>
      <c r="AJ588" s="201"/>
      <c r="AK588" s="201"/>
      <c r="AL588" s="201"/>
      <c r="AM588" s="201"/>
      <c r="AN588" s="201"/>
      <c r="AO588" s="201" t="s">
        <v>50</v>
      </c>
      <c r="AP588" s="201" t="s">
        <v>1</v>
      </c>
    </row>
    <row r="589" spans="1:42">
      <c r="A589" s="193" t="s">
        <v>923</v>
      </c>
      <c r="B589" s="193" t="s">
        <v>50</v>
      </c>
      <c r="C589" s="193" t="s">
        <v>205</v>
      </c>
      <c r="D589" s="193" t="s">
        <v>973</v>
      </c>
      <c r="E589" s="193" t="s">
        <v>974</v>
      </c>
      <c r="F589" s="193"/>
      <c r="G589" s="193" t="s">
        <v>197</v>
      </c>
      <c r="H589" s="194">
        <v>43468.000011574077</v>
      </c>
      <c r="I589" s="194"/>
      <c r="J589" s="194">
        <v>43470.000011574077</v>
      </c>
      <c r="K589" s="194"/>
      <c r="L589" s="194">
        <v>43486.686550925922</v>
      </c>
      <c r="M589" s="193" t="s">
        <v>179</v>
      </c>
      <c r="N589" s="193"/>
      <c r="O589" s="195">
        <v>12</v>
      </c>
      <c r="P589" s="195"/>
      <c r="Q589" s="196"/>
      <c r="R589" s="193" t="s">
        <v>975</v>
      </c>
      <c r="S589" s="193"/>
      <c r="T589" s="193" t="s">
        <v>976</v>
      </c>
      <c r="U589" s="193" t="s">
        <v>195</v>
      </c>
      <c r="V589" s="193"/>
      <c r="W589" s="193"/>
      <c r="X589" s="193"/>
      <c r="Y589" s="194"/>
      <c r="Z589" s="194"/>
      <c r="AA589" s="197"/>
      <c r="AB589" s="198" t="str">
        <f t="shared" ref="AB589:AB652" si="70">+IFERROR(IF(AND(V589="1",LEN(W589)&gt;2),0,CONCATENATE(YEAR(H589),MONTH(H589))),0)</f>
        <v>20191</v>
      </c>
      <c r="AC589" s="199" t="str">
        <f t="shared" si="66"/>
        <v>20191</v>
      </c>
      <c r="AD589" s="200">
        <f t="shared" si="65"/>
        <v>0</v>
      </c>
      <c r="AE589" s="199">
        <f t="shared" si="68"/>
        <v>0</v>
      </c>
      <c r="AF589" s="199">
        <f t="shared" si="67"/>
        <v>0</v>
      </c>
      <c r="AG589" s="199">
        <f t="shared" ref="AG589:AG652" si="71">+IF(A589&lt;&gt;"4-MIGRADO",0,IFERROR(IF(IF(K589&lt;1,0,CONCATENATE(YEAR(L589),MONTH(L589)))="19001",0,IF(K589&lt;1,0,CONCATENATE(YEAR(L589),MONTH(L589)))),0))</f>
        <v>0</v>
      </c>
      <c r="AH589" s="199">
        <f t="shared" si="69"/>
        <v>0</v>
      </c>
      <c r="AI589" s="201"/>
      <c r="AJ589" s="201"/>
      <c r="AK589" s="201"/>
      <c r="AL589" s="201"/>
      <c r="AM589" s="201"/>
      <c r="AN589" s="201"/>
      <c r="AO589" s="201" t="s">
        <v>50</v>
      </c>
      <c r="AP589" s="201" t="s">
        <v>1</v>
      </c>
    </row>
    <row r="590" spans="1:42">
      <c r="A590" s="193" t="s">
        <v>923</v>
      </c>
      <c r="B590" s="193" t="s">
        <v>50</v>
      </c>
      <c r="C590" s="193" t="s">
        <v>205</v>
      </c>
      <c r="D590" s="193" t="s">
        <v>977</v>
      </c>
      <c r="E590" s="193" t="s">
        <v>978</v>
      </c>
      <c r="F590" s="193"/>
      <c r="G590" s="193" t="s">
        <v>197</v>
      </c>
      <c r="H590" s="194">
        <v>43473.000011574077</v>
      </c>
      <c r="I590" s="194"/>
      <c r="J590" s="194">
        <v>43475.000011574077</v>
      </c>
      <c r="K590" s="194"/>
      <c r="L590" s="194">
        <v>43487.715011574073</v>
      </c>
      <c r="M590" s="193" t="s">
        <v>179</v>
      </c>
      <c r="N590" s="193"/>
      <c r="O590" s="195">
        <v>12</v>
      </c>
      <c r="P590" s="195"/>
      <c r="Q590" s="196"/>
      <c r="R590" s="193" t="s">
        <v>979</v>
      </c>
      <c r="S590" s="193"/>
      <c r="T590" s="193" t="s">
        <v>980</v>
      </c>
      <c r="U590" s="193" t="s">
        <v>195</v>
      </c>
      <c r="V590" s="193"/>
      <c r="W590" s="193"/>
      <c r="X590" s="193"/>
      <c r="Y590" s="194"/>
      <c r="Z590" s="194"/>
      <c r="AA590" s="197"/>
      <c r="AB590" s="198" t="str">
        <f t="shared" si="70"/>
        <v>20191</v>
      </c>
      <c r="AC590" s="199" t="str">
        <f t="shared" si="66"/>
        <v>20191</v>
      </c>
      <c r="AD590" s="200">
        <f t="shared" si="65"/>
        <v>0</v>
      </c>
      <c r="AE590" s="199">
        <f t="shared" si="68"/>
        <v>0</v>
      </c>
      <c r="AF590" s="199">
        <f t="shared" si="67"/>
        <v>0</v>
      </c>
      <c r="AG590" s="199">
        <f t="shared" si="71"/>
        <v>0</v>
      </c>
      <c r="AH590" s="199">
        <f t="shared" si="69"/>
        <v>0</v>
      </c>
      <c r="AI590" s="201"/>
      <c r="AJ590" s="201"/>
      <c r="AK590" s="201"/>
      <c r="AL590" s="201"/>
      <c r="AM590" s="201"/>
      <c r="AN590" s="201"/>
      <c r="AO590" s="201" t="s">
        <v>50</v>
      </c>
      <c r="AP590" s="201" t="s">
        <v>1</v>
      </c>
    </row>
    <row r="591" spans="1:42">
      <c r="A591" s="193" t="s">
        <v>923</v>
      </c>
      <c r="B591" s="193" t="s">
        <v>50</v>
      </c>
      <c r="C591" s="193" t="s">
        <v>205</v>
      </c>
      <c r="D591" s="193" t="s">
        <v>981</v>
      </c>
      <c r="E591" s="193" t="s">
        <v>982</v>
      </c>
      <c r="F591" s="193"/>
      <c r="G591" s="193" t="s">
        <v>197</v>
      </c>
      <c r="H591" s="194">
        <v>43493.000011574077</v>
      </c>
      <c r="I591" s="194"/>
      <c r="J591" s="194">
        <v>43495.000011574077</v>
      </c>
      <c r="K591" s="194"/>
      <c r="L591" s="194">
        <v>43532.774768518517</v>
      </c>
      <c r="M591" s="193" t="s">
        <v>179</v>
      </c>
      <c r="N591" s="193"/>
      <c r="O591" s="195">
        <v>12</v>
      </c>
      <c r="P591" s="195"/>
      <c r="Q591" s="196"/>
      <c r="R591" s="193" t="s">
        <v>983</v>
      </c>
      <c r="S591" s="193"/>
      <c r="T591" s="193" t="s">
        <v>984</v>
      </c>
      <c r="U591" s="193" t="s">
        <v>195</v>
      </c>
      <c r="V591" s="193"/>
      <c r="W591" s="193"/>
      <c r="X591" s="193"/>
      <c r="Y591" s="194"/>
      <c r="Z591" s="194"/>
      <c r="AA591" s="197"/>
      <c r="AB591" s="198" t="str">
        <f t="shared" si="70"/>
        <v>20191</v>
      </c>
      <c r="AC591" s="199" t="str">
        <f t="shared" si="66"/>
        <v>20193</v>
      </c>
      <c r="AD591" s="200">
        <f t="shared" si="65"/>
        <v>0</v>
      </c>
      <c r="AE591" s="199">
        <f t="shared" si="68"/>
        <v>0</v>
      </c>
      <c r="AF591" s="199">
        <f t="shared" si="67"/>
        <v>0</v>
      </c>
      <c r="AG591" s="199">
        <f t="shared" si="71"/>
        <v>0</v>
      </c>
      <c r="AH591" s="199">
        <f t="shared" si="69"/>
        <v>0</v>
      </c>
      <c r="AI591" s="201"/>
      <c r="AJ591" s="201"/>
      <c r="AK591" s="201"/>
      <c r="AL591" s="201"/>
      <c r="AM591" s="201"/>
      <c r="AN591" s="201"/>
      <c r="AO591" s="201" t="s">
        <v>50</v>
      </c>
      <c r="AP591" s="201" t="s">
        <v>1</v>
      </c>
    </row>
    <row r="592" spans="1:42">
      <c r="A592" s="193" t="s">
        <v>923</v>
      </c>
      <c r="B592" s="193" t="s">
        <v>50</v>
      </c>
      <c r="C592" s="193" t="s">
        <v>205</v>
      </c>
      <c r="D592" s="193" t="s">
        <v>981</v>
      </c>
      <c r="E592" s="193" t="s">
        <v>982</v>
      </c>
      <c r="F592" s="193"/>
      <c r="G592" s="193" t="s">
        <v>197</v>
      </c>
      <c r="H592" s="194">
        <v>43493.000011574077</v>
      </c>
      <c r="I592" s="194"/>
      <c r="J592" s="194">
        <v>43495.000011574077</v>
      </c>
      <c r="K592" s="194"/>
      <c r="L592" s="194">
        <v>43534.853379629632</v>
      </c>
      <c r="M592" s="193" t="s">
        <v>179</v>
      </c>
      <c r="N592" s="193"/>
      <c r="O592" s="195">
        <v>12</v>
      </c>
      <c r="P592" s="195"/>
      <c r="Q592" s="196"/>
      <c r="R592" s="193" t="s">
        <v>983</v>
      </c>
      <c r="S592" s="193"/>
      <c r="T592" s="193" t="s">
        <v>985</v>
      </c>
      <c r="U592" s="193" t="s">
        <v>195</v>
      </c>
      <c r="V592" s="193"/>
      <c r="W592" s="193"/>
      <c r="X592" s="193"/>
      <c r="Y592" s="194"/>
      <c r="Z592" s="194"/>
      <c r="AA592" s="197"/>
      <c r="AB592" s="198" t="str">
        <f t="shared" si="70"/>
        <v>20191</v>
      </c>
      <c r="AC592" s="199" t="str">
        <f t="shared" si="66"/>
        <v>20193</v>
      </c>
      <c r="AD592" s="200">
        <f t="shared" si="65"/>
        <v>0</v>
      </c>
      <c r="AE592" s="199">
        <f t="shared" si="68"/>
        <v>0</v>
      </c>
      <c r="AF592" s="199">
        <f t="shared" si="67"/>
        <v>0</v>
      </c>
      <c r="AG592" s="199">
        <f t="shared" si="71"/>
        <v>0</v>
      </c>
      <c r="AH592" s="199">
        <f t="shared" si="69"/>
        <v>0</v>
      </c>
      <c r="AI592" s="201"/>
      <c r="AJ592" s="201"/>
      <c r="AK592" s="201"/>
      <c r="AL592" s="201"/>
      <c r="AM592" s="201"/>
      <c r="AN592" s="201"/>
      <c r="AO592" s="201" t="s">
        <v>50</v>
      </c>
      <c r="AP592" s="201" t="s">
        <v>1</v>
      </c>
    </row>
    <row r="593" spans="1:42">
      <c r="A593" s="193" t="s">
        <v>923</v>
      </c>
      <c r="B593" s="193" t="s">
        <v>50</v>
      </c>
      <c r="C593" s="193" t="s">
        <v>205</v>
      </c>
      <c r="D593" s="193" t="s">
        <v>986</v>
      </c>
      <c r="E593" s="193" t="s">
        <v>987</v>
      </c>
      <c r="F593" s="193"/>
      <c r="G593" s="193" t="s">
        <v>197</v>
      </c>
      <c r="H593" s="194">
        <v>43503.000011574077</v>
      </c>
      <c r="I593" s="194"/>
      <c r="J593" s="194">
        <v>43505.000011574077</v>
      </c>
      <c r="K593" s="194"/>
      <c r="L593" s="194">
        <v>43518.542025462957</v>
      </c>
      <c r="M593" s="193" t="s">
        <v>179</v>
      </c>
      <c r="N593" s="193"/>
      <c r="O593" s="195">
        <v>12</v>
      </c>
      <c r="P593" s="195"/>
      <c r="Q593" s="196"/>
      <c r="R593" s="193" t="s">
        <v>988</v>
      </c>
      <c r="S593" s="193"/>
      <c r="T593" s="193" t="s">
        <v>989</v>
      </c>
      <c r="U593" s="193" t="s">
        <v>195</v>
      </c>
      <c r="V593" s="193"/>
      <c r="W593" s="193"/>
      <c r="X593" s="193"/>
      <c r="Y593" s="194"/>
      <c r="Z593" s="194"/>
      <c r="AA593" s="197"/>
      <c r="AB593" s="198" t="str">
        <f t="shared" si="70"/>
        <v>20192</v>
      </c>
      <c r="AC593" s="199" t="str">
        <f t="shared" si="66"/>
        <v>20192</v>
      </c>
      <c r="AD593" s="200">
        <f t="shared" si="65"/>
        <v>0</v>
      </c>
      <c r="AE593" s="199">
        <f t="shared" si="68"/>
        <v>0</v>
      </c>
      <c r="AF593" s="199">
        <f t="shared" si="67"/>
        <v>0</v>
      </c>
      <c r="AG593" s="199">
        <f t="shared" si="71"/>
        <v>0</v>
      </c>
      <c r="AH593" s="199">
        <f t="shared" si="69"/>
        <v>0</v>
      </c>
      <c r="AI593" s="201"/>
      <c r="AJ593" s="201"/>
      <c r="AK593" s="201"/>
      <c r="AL593" s="201"/>
      <c r="AM593" s="201"/>
      <c r="AN593" s="201"/>
      <c r="AO593" s="201" t="s">
        <v>50</v>
      </c>
      <c r="AP593" s="201" t="s">
        <v>1</v>
      </c>
    </row>
    <row r="594" spans="1:42">
      <c r="A594" s="193" t="s">
        <v>923</v>
      </c>
      <c r="B594" s="193" t="s">
        <v>50</v>
      </c>
      <c r="C594" s="193" t="s">
        <v>205</v>
      </c>
      <c r="D594" s="193" t="s">
        <v>986</v>
      </c>
      <c r="E594" s="193" t="s">
        <v>987</v>
      </c>
      <c r="F594" s="193"/>
      <c r="G594" s="193" t="s">
        <v>197</v>
      </c>
      <c r="H594" s="194">
        <v>43503.000011574077</v>
      </c>
      <c r="I594" s="194"/>
      <c r="J594" s="194">
        <v>43505.000011574077</v>
      </c>
      <c r="K594" s="194"/>
      <c r="L594" s="194">
        <v>43518.543275462973</v>
      </c>
      <c r="M594" s="193" t="s">
        <v>179</v>
      </c>
      <c r="N594" s="193"/>
      <c r="O594" s="195">
        <v>12</v>
      </c>
      <c r="P594" s="195"/>
      <c r="Q594" s="196"/>
      <c r="R594" s="193" t="s">
        <v>988</v>
      </c>
      <c r="S594" s="193"/>
      <c r="T594" s="193" t="s">
        <v>990</v>
      </c>
      <c r="U594" s="193" t="s">
        <v>195</v>
      </c>
      <c r="V594" s="193"/>
      <c r="W594" s="193"/>
      <c r="X594" s="193"/>
      <c r="Y594" s="194"/>
      <c r="Z594" s="194"/>
      <c r="AA594" s="197"/>
      <c r="AB594" s="198" t="str">
        <f t="shared" si="70"/>
        <v>20192</v>
      </c>
      <c r="AC594" s="199" t="str">
        <f t="shared" si="66"/>
        <v>20192</v>
      </c>
      <c r="AD594" s="200">
        <f t="shared" si="65"/>
        <v>0</v>
      </c>
      <c r="AE594" s="199">
        <f t="shared" si="68"/>
        <v>0</v>
      </c>
      <c r="AF594" s="199">
        <f t="shared" si="67"/>
        <v>0</v>
      </c>
      <c r="AG594" s="199">
        <f t="shared" si="71"/>
        <v>0</v>
      </c>
      <c r="AH594" s="199">
        <f t="shared" si="69"/>
        <v>0</v>
      </c>
      <c r="AI594" s="201"/>
      <c r="AJ594" s="201"/>
      <c r="AK594" s="201"/>
      <c r="AL594" s="201"/>
      <c r="AM594" s="201"/>
      <c r="AN594" s="201"/>
      <c r="AO594" s="201" t="s">
        <v>50</v>
      </c>
      <c r="AP594" s="201" t="s">
        <v>1</v>
      </c>
    </row>
    <row r="595" spans="1:42">
      <c r="A595" s="193" t="s">
        <v>923</v>
      </c>
      <c r="B595" s="193" t="s">
        <v>50</v>
      </c>
      <c r="C595" s="193" t="s">
        <v>205</v>
      </c>
      <c r="D595" s="193" t="s">
        <v>986</v>
      </c>
      <c r="E595" s="193" t="s">
        <v>987</v>
      </c>
      <c r="F595" s="193"/>
      <c r="G595" s="193" t="s">
        <v>197</v>
      </c>
      <c r="H595" s="194">
        <v>43503.000011574077</v>
      </c>
      <c r="I595" s="194"/>
      <c r="J595" s="194">
        <v>43505.000011574077</v>
      </c>
      <c r="K595" s="194"/>
      <c r="L595" s="194">
        <v>43518.542546296303</v>
      </c>
      <c r="M595" s="193" t="s">
        <v>179</v>
      </c>
      <c r="N595" s="193"/>
      <c r="O595" s="195">
        <v>12</v>
      </c>
      <c r="P595" s="195"/>
      <c r="Q595" s="196"/>
      <c r="R595" s="193" t="s">
        <v>988</v>
      </c>
      <c r="S595" s="193"/>
      <c r="T595" s="193" t="s">
        <v>991</v>
      </c>
      <c r="U595" s="193" t="s">
        <v>195</v>
      </c>
      <c r="V595" s="193"/>
      <c r="W595" s="193"/>
      <c r="X595" s="193"/>
      <c r="Y595" s="194"/>
      <c r="Z595" s="194"/>
      <c r="AA595" s="197"/>
      <c r="AB595" s="198" t="str">
        <f t="shared" si="70"/>
        <v>20192</v>
      </c>
      <c r="AC595" s="199" t="str">
        <f t="shared" si="66"/>
        <v>20192</v>
      </c>
      <c r="AD595" s="200">
        <f t="shared" ref="AD595:AD658" si="72">+IFERROR(IF(OR(AND(V595="1",LEN(W595)&gt;2),CONCATENATE(YEAR(K595),MONTH(K595))="19001"),0,CONCATENATE(YEAR(K595),MONTH(K595))),0)</f>
        <v>0</v>
      </c>
      <c r="AE595" s="199">
        <f t="shared" si="68"/>
        <v>0</v>
      </c>
      <c r="AF595" s="199">
        <f t="shared" si="67"/>
        <v>0</v>
      </c>
      <c r="AG595" s="199">
        <f t="shared" si="71"/>
        <v>0</v>
      </c>
      <c r="AH595" s="199">
        <f t="shared" si="69"/>
        <v>0</v>
      </c>
      <c r="AI595" s="201"/>
      <c r="AJ595" s="201"/>
      <c r="AK595" s="201"/>
      <c r="AL595" s="201"/>
      <c r="AM595" s="201"/>
      <c r="AN595" s="201"/>
      <c r="AO595" s="201" t="s">
        <v>50</v>
      </c>
      <c r="AP595" s="201" t="s">
        <v>1</v>
      </c>
    </row>
    <row r="596" spans="1:42">
      <c r="A596" s="193" t="s">
        <v>923</v>
      </c>
      <c r="B596" s="193" t="s">
        <v>50</v>
      </c>
      <c r="C596" s="193" t="s">
        <v>205</v>
      </c>
      <c r="D596" s="193" t="s">
        <v>986</v>
      </c>
      <c r="E596" s="193" t="s">
        <v>987</v>
      </c>
      <c r="F596" s="193"/>
      <c r="G596" s="193" t="s">
        <v>197</v>
      </c>
      <c r="H596" s="194">
        <v>43503.000011574077</v>
      </c>
      <c r="I596" s="194"/>
      <c r="J596" s="194">
        <v>43505.000011574077</v>
      </c>
      <c r="K596" s="194"/>
      <c r="L596" s="194">
        <v>43518.542685185188</v>
      </c>
      <c r="M596" s="193" t="s">
        <v>179</v>
      </c>
      <c r="N596" s="193"/>
      <c r="O596" s="195">
        <v>12</v>
      </c>
      <c r="P596" s="195"/>
      <c r="Q596" s="196"/>
      <c r="R596" s="193" t="s">
        <v>988</v>
      </c>
      <c r="S596" s="193"/>
      <c r="T596" s="193" t="s">
        <v>992</v>
      </c>
      <c r="U596" s="193" t="s">
        <v>195</v>
      </c>
      <c r="V596" s="193"/>
      <c r="W596" s="193"/>
      <c r="X596" s="193"/>
      <c r="Y596" s="194"/>
      <c r="Z596" s="194"/>
      <c r="AA596" s="197"/>
      <c r="AB596" s="198" t="str">
        <f t="shared" si="70"/>
        <v>20192</v>
      </c>
      <c r="AC596" s="199" t="str">
        <f t="shared" si="66"/>
        <v>20192</v>
      </c>
      <c r="AD596" s="200">
        <f t="shared" si="72"/>
        <v>0</v>
      </c>
      <c r="AE596" s="199">
        <f t="shared" si="68"/>
        <v>0</v>
      </c>
      <c r="AF596" s="199">
        <f t="shared" si="67"/>
        <v>0</v>
      </c>
      <c r="AG596" s="199">
        <f t="shared" si="71"/>
        <v>0</v>
      </c>
      <c r="AH596" s="199">
        <f t="shared" si="69"/>
        <v>0</v>
      </c>
      <c r="AI596" s="201"/>
      <c r="AJ596" s="201"/>
      <c r="AK596" s="201"/>
      <c r="AL596" s="201"/>
      <c r="AM596" s="201"/>
      <c r="AN596" s="201"/>
      <c r="AO596" s="201" t="s">
        <v>50</v>
      </c>
      <c r="AP596" s="201" t="s">
        <v>1</v>
      </c>
    </row>
    <row r="597" spans="1:42">
      <c r="A597" s="193" t="s">
        <v>923</v>
      </c>
      <c r="B597" s="193" t="s">
        <v>50</v>
      </c>
      <c r="C597" s="193" t="s">
        <v>205</v>
      </c>
      <c r="D597" s="193" t="s">
        <v>986</v>
      </c>
      <c r="E597" s="193" t="s">
        <v>987</v>
      </c>
      <c r="F597" s="193"/>
      <c r="G597" s="193" t="s">
        <v>197</v>
      </c>
      <c r="H597" s="194">
        <v>43503.000011574077</v>
      </c>
      <c r="I597" s="194"/>
      <c r="J597" s="194">
        <v>43505.000011574077</v>
      </c>
      <c r="K597" s="194"/>
      <c r="L597" s="194">
        <v>43518.54241898148</v>
      </c>
      <c r="M597" s="193" t="s">
        <v>179</v>
      </c>
      <c r="N597" s="193"/>
      <c r="O597" s="195">
        <v>12</v>
      </c>
      <c r="P597" s="195"/>
      <c r="Q597" s="196"/>
      <c r="R597" s="193" t="s">
        <v>988</v>
      </c>
      <c r="S597" s="193"/>
      <c r="T597" s="193" t="s">
        <v>993</v>
      </c>
      <c r="U597" s="193" t="s">
        <v>195</v>
      </c>
      <c r="V597" s="193"/>
      <c r="W597" s="193"/>
      <c r="X597" s="193"/>
      <c r="Y597" s="194"/>
      <c r="Z597" s="194"/>
      <c r="AA597" s="197"/>
      <c r="AB597" s="198" t="str">
        <f t="shared" si="70"/>
        <v>20192</v>
      </c>
      <c r="AC597" s="199" t="str">
        <f t="shared" si="66"/>
        <v>20192</v>
      </c>
      <c r="AD597" s="200">
        <f t="shared" si="72"/>
        <v>0</v>
      </c>
      <c r="AE597" s="199">
        <f t="shared" si="68"/>
        <v>0</v>
      </c>
      <c r="AF597" s="199">
        <f t="shared" si="67"/>
        <v>0</v>
      </c>
      <c r="AG597" s="199">
        <f t="shared" si="71"/>
        <v>0</v>
      </c>
      <c r="AH597" s="199">
        <f t="shared" si="69"/>
        <v>0</v>
      </c>
      <c r="AI597" s="201"/>
      <c r="AJ597" s="201"/>
      <c r="AK597" s="201"/>
      <c r="AL597" s="201"/>
      <c r="AM597" s="201"/>
      <c r="AN597" s="201"/>
      <c r="AO597" s="201" t="s">
        <v>50</v>
      </c>
      <c r="AP597" s="201" t="s">
        <v>1</v>
      </c>
    </row>
    <row r="598" spans="1:42">
      <c r="A598" s="193" t="s">
        <v>923</v>
      </c>
      <c r="B598" s="193" t="s">
        <v>50</v>
      </c>
      <c r="C598" s="193" t="s">
        <v>205</v>
      </c>
      <c r="D598" s="193" t="s">
        <v>986</v>
      </c>
      <c r="E598" s="193" t="s">
        <v>987</v>
      </c>
      <c r="F598" s="193"/>
      <c r="G598" s="193" t="s">
        <v>197</v>
      </c>
      <c r="H598" s="194">
        <v>43503.000011574077</v>
      </c>
      <c r="I598" s="194"/>
      <c r="J598" s="194">
        <v>43505.000011574077</v>
      </c>
      <c r="K598" s="194"/>
      <c r="L598" s="194">
        <v>43518.542291666658</v>
      </c>
      <c r="M598" s="193" t="s">
        <v>179</v>
      </c>
      <c r="N598" s="193"/>
      <c r="O598" s="195">
        <v>12</v>
      </c>
      <c r="P598" s="195"/>
      <c r="Q598" s="196"/>
      <c r="R598" s="193" t="s">
        <v>988</v>
      </c>
      <c r="S598" s="193"/>
      <c r="T598" s="193" t="s">
        <v>994</v>
      </c>
      <c r="U598" s="193" t="s">
        <v>195</v>
      </c>
      <c r="V598" s="193"/>
      <c r="W598" s="193"/>
      <c r="X598" s="193"/>
      <c r="Y598" s="194"/>
      <c r="Z598" s="194"/>
      <c r="AA598" s="197"/>
      <c r="AB598" s="198" t="str">
        <f t="shared" si="70"/>
        <v>20192</v>
      </c>
      <c r="AC598" s="199" t="str">
        <f t="shared" si="66"/>
        <v>20192</v>
      </c>
      <c r="AD598" s="200">
        <f t="shared" si="72"/>
        <v>0</v>
      </c>
      <c r="AE598" s="199">
        <f t="shared" si="68"/>
        <v>0</v>
      </c>
      <c r="AF598" s="199">
        <f t="shared" si="67"/>
        <v>0</v>
      </c>
      <c r="AG598" s="199">
        <f t="shared" si="71"/>
        <v>0</v>
      </c>
      <c r="AH598" s="199">
        <f t="shared" si="69"/>
        <v>0</v>
      </c>
      <c r="AI598" s="201"/>
      <c r="AJ598" s="201"/>
      <c r="AK598" s="201"/>
      <c r="AL598" s="201"/>
      <c r="AM598" s="201"/>
      <c r="AN598" s="201"/>
      <c r="AO598" s="201" t="s">
        <v>50</v>
      </c>
      <c r="AP598" s="201" t="s">
        <v>1</v>
      </c>
    </row>
    <row r="599" spans="1:42">
      <c r="A599" s="193" t="s">
        <v>923</v>
      </c>
      <c r="B599" s="193" t="s">
        <v>50</v>
      </c>
      <c r="C599" s="193" t="s">
        <v>205</v>
      </c>
      <c r="D599" s="193" t="s">
        <v>995</v>
      </c>
      <c r="E599" s="193" t="s">
        <v>996</v>
      </c>
      <c r="F599" s="193"/>
      <c r="G599" s="193" t="s">
        <v>197</v>
      </c>
      <c r="H599" s="194">
        <v>43503.000011574077</v>
      </c>
      <c r="I599" s="194"/>
      <c r="J599" s="194">
        <v>43505.000011574077</v>
      </c>
      <c r="K599" s="194"/>
      <c r="L599" s="194">
        <v>43518.583969907413</v>
      </c>
      <c r="M599" s="193" t="s">
        <v>179</v>
      </c>
      <c r="N599" s="193"/>
      <c r="O599" s="195">
        <v>12</v>
      </c>
      <c r="P599" s="195"/>
      <c r="Q599" s="196"/>
      <c r="R599" s="193" t="s">
        <v>997</v>
      </c>
      <c r="S599" s="193"/>
      <c r="T599" s="193" t="s">
        <v>998</v>
      </c>
      <c r="U599" s="193" t="s">
        <v>195</v>
      </c>
      <c r="V599" s="193"/>
      <c r="W599" s="193"/>
      <c r="X599" s="193"/>
      <c r="Y599" s="194"/>
      <c r="Z599" s="194"/>
      <c r="AA599" s="197"/>
      <c r="AB599" s="198" t="str">
        <f t="shared" si="70"/>
        <v>20192</v>
      </c>
      <c r="AC599" s="199" t="str">
        <f t="shared" si="66"/>
        <v>20192</v>
      </c>
      <c r="AD599" s="200">
        <f t="shared" si="72"/>
        <v>0</v>
      </c>
      <c r="AE599" s="199">
        <f t="shared" si="68"/>
        <v>0</v>
      </c>
      <c r="AF599" s="199">
        <f t="shared" si="67"/>
        <v>0</v>
      </c>
      <c r="AG599" s="199">
        <f t="shared" si="71"/>
        <v>0</v>
      </c>
      <c r="AH599" s="199">
        <f t="shared" si="69"/>
        <v>0</v>
      </c>
      <c r="AI599" s="201"/>
      <c r="AJ599" s="201"/>
      <c r="AK599" s="201"/>
      <c r="AL599" s="201"/>
      <c r="AM599" s="201"/>
      <c r="AN599" s="201"/>
      <c r="AO599" s="201" t="s">
        <v>50</v>
      </c>
      <c r="AP599" s="201" t="s">
        <v>1</v>
      </c>
    </row>
    <row r="600" spans="1:42">
      <c r="A600" s="193" t="s">
        <v>923</v>
      </c>
      <c r="B600" s="193" t="s">
        <v>50</v>
      </c>
      <c r="C600" s="193" t="s">
        <v>205</v>
      </c>
      <c r="D600" s="193" t="s">
        <v>995</v>
      </c>
      <c r="E600" s="193" t="s">
        <v>996</v>
      </c>
      <c r="F600" s="193"/>
      <c r="G600" s="193" t="s">
        <v>197</v>
      </c>
      <c r="H600" s="194">
        <v>43503.000011574077</v>
      </c>
      <c r="I600" s="194"/>
      <c r="J600" s="194">
        <v>43505.000011574077</v>
      </c>
      <c r="K600" s="194"/>
      <c r="L600" s="194">
        <v>43518.584907407407</v>
      </c>
      <c r="M600" s="193" t="s">
        <v>179</v>
      </c>
      <c r="N600" s="193"/>
      <c r="O600" s="195">
        <v>12</v>
      </c>
      <c r="P600" s="195"/>
      <c r="Q600" s="196"/>
      <c r="R600" s="193" t="s">
        <v>997</v>
      </c>
      <c r="S600" s="193"/>
      <c r="T600" s="193" t="s">
        <v>999</v>
      </c>
      <c r="U600" s="193" t="s">
        <v>195</v>
      </c>
      <c r="V600" s="193"/>
      <c r="W600" s="193"/>
      <c r="X600" s="193"/>
      <c r="Y600" s="194"/>
      <c r="Z600" s="194"/>
      <c r="AA600" s="197"/>
      <c r="AB600" s="198" t="str">
        <f t="shared" si="70"/>
        <v>20192</v>
      </c>
      <c r="AC600" s="199" t="str">
        <f t="shared" si="66"/>
        <v>20192</v>
      </c>
      <c r="AD600" s="200">
        <f t="shared" si="72"/>
        <v>0</v>
      </c>
      <c r="AE600" s="199">
        <f t="shared" si="68"/>
        <v>0</v>
      </c>
      <c r="AF600" s="199">
        <f t="shared" si="67"/>
        <v>0</v>
      </c>
      <c r="AG600" s="199">
        <f t="shared" si="71"/>
        <v>0</v>
      </c>
      <c r="AH600" s="199">
        <f t="shared" si="69"/>
        <v>0</v>
      </c>
      <c r="AI600" s="201"/>
      <c r="AJ600" s="201"/>
      <c r="AK600" s="201"/>
      <c r="AL600" s="201"/>
      <c r="AM600" s="201"/>
      <c r="AN600" s="201"/>
      <c r="AO600" s="201" t="s">
        <v>50</v>
      </c>
      <c r="AP600" s="201" t="s">
        <v>1</v>
      </c>
    </row>
    <row r="601" spans="1:42">
      <c r="A601" s="193" t="s">
        <v>923</v>
      </c>
      <c r="B601" s="193" t="s">
        <v>50</v>
      </c>
      <c r="C601" s="193" t="s">
        <v>205</v>
      </c>
      <c r="D601" s="193" t="s">
        <v>995</v>
      </c>
      <c r="E601" s="193" t="s">
        <v>996</v>
      </c>
      <c r="F601" s="193"/>
      <c r="G601" s="193" t="s">
        <v>197</v>
      </c>
      <c r="H601" s="194">
        <v>43503.000011574077</v>
      </c>
      <c r="I601" s="194"/>
      <c r="J601" s="194">
        <v>43505.000011574077</v>
      </c>
      <c r="K601" s="194"/>
      <c r="L601" s="194">
        <v>43518.585034722222</v>
      </c>
      <c r="M601" s="193" t="s">
        <v>179</v>
      </c>
      <c r="N601" s="193"/>
      <c r="O601" s="195">
        <v>12</v>
      </c>
      <c r="P601" s="195"/>
      <c r="Q601" s="196"/>
      <c r="R601" s="193" t="s">
        <v>997</v>
      </c>
      <c r="S601" s="193"/>
      <c r="T601" s="193" t="s">
        <v>1000</v>
      </c>
      <c r="U601" s="193" t="s">
        <v>195</v>
      </c>
      <c r="V601" s="193"/>
      <c r="W601" s="193"/>
      <c r="X601" s="193"/>
      <c r="Y601" s="194"/>
      <c r="Z601" s="194"/>
      <c r="AA601" s="197"/>
      <c r="AB601" s="198" t="str">
        <f t="shared" si="70"/>
        <v>20192</v>
      </c>
      <c r="AC601" s="199" t="str">
        <f t="shared" si="66"/>
        <v>20192</v>
      </c>
      <c r="AD601" s="200">
        <f t="shared" si="72"/>
        <v>0</v>
      </c>
      <c r="AE601" s="199">
        <f t="shared" si="68"/>
        <v>0</v>
      </c>
      <c r="AF601" s="199">
        <f t="shared" si="67"/>
        <v>0</v>
      </c>
      <c r="AG601" s="199">
        <f t="shared" si="71"/>
        <v>0</v>
      </c>
      <c r="AH601" s="199">
        <f t="shared" si="69"/>
        <v>0</v>
      </c>
      <c r="AI601" s="201"/>
      <c r="AJ601" s="201"/>
      <c r="AK601" s="201"/>
      <c r="AL601" s="201"/>
      <c r="AM601" s="201"/>
      <c r="AN601" s="201"/>
      <c r="AO601" s="201" t="s">
        <v>50</v>
      </c>
      <c r="AP601" s="201" t="s">
        <v>1</v>
      </c>
    </row>
    <row r="602" spans="1:42">
      <c r="A602" s="193" t="s">
        <v>923</v>
      </c>
      <c r="B602" s="193" t="s">
        <v>50</v>
      </c>
      <c r="C602" s="193" t="s">
        <v>205</v>
      </c>
      <c r="D602" s="193" t="s">
        <v>1001</v>
      </c>
      <c r="E602" s="193" t="s">
        <v>1002</v>
      </c>
      <c r="F602" s="193"/>
      <c r="G602" s="193" t="s">
        <v>197</v>
      </c>
      <c r="H602" s="194">
        <v>43504.000011574077</v>
      </c>
      <c r="I602" s="194"/>
      <c r="J602" s="194">
        <v>43506.000011574077</v>
      </c>
      <c r="K602" s="194"/>
      <c r="L602" s="194">
        <v>43518.773020833331</v>
      </c>
      <c r="M602" s="193" t="s">
        <v>187</v>
      </c>
      <c r="N602" s="193" t="s">
        <v>44</v>
      </c>
      <c r="O602" s="195">
        <v>12</v>
      </c>
      <c r="P602" s="195"/>
      <c r="Q602" s="196"/>
      <c r="R602" s="193" t="s">
        <v>1003</v>
      </c>
      <c r="S602" s="193"/>
      <c r="T602" s="193" t="s">
        <v>1004</v>
      </c>
      <c r="U602" s="193" t="s">
        <v>195</v>
      </c>
      <c r="V602" s="193"/>
      <c r="W602" s="193"/>
      <c r="X602" s="193"/>
      <c r="Y602" s="194"/>
      <c r="Z602" s="194"/>
      <c r="AA602" s="197"/>
      <c r="AB602" s="198" t="str">
        <f t="shared" si="70"/>
        <v>20192</v>
      </c>
      <c r="AC602" s="199" t="str">
        <f t="shared" si="66"/>
        <v>20192</v>
      </c>
      <c r="AD602" s="200">
        <f t="shared" si="72"/>
        <v>0</v>
      </c>
      <c r="AE602" s="199">
        <f t="shared" si="68"/>
        <v>0</v>
      </c>
      <c r="AF602" s="199">
        <f t="shared" si="67"/>
        <v>0</v>
      </c>
      <c r="AG602" s="199">
        <f t="shared" si="71"/>
        <v>0</v>
      </c>
      <c r="AH602" s="199">
        <f t="shared" si="69"/>
        <v>0</v>
      </c>
      <c r="AI602" s="201"/>
      <c r="AJ602" s="201"/>
      <c r="AK602" s="201"/>
      <c r="AL602" s="201"/>
      <c r="AM602" s="201"/>
      <c r="AN602" s="201"/>
      <c r="AO602" s="201" t="s">
        <v>50</v>
      </c>
      <c r="AP602" s="201" t="s">
        <v>1</v>
      </c>
    </row>
    <row r="603" spans="1:42">
      <c r="A603" s="193" t="s">
        <v>923</v>
      </c>
      <c r="B603" s="193" t="s">
        <v>50</v>
      </c>
      <c r="C603" s="193" t="s">
        <v>205</v>
      </c>
      <c r="D603" s="193" t="s">
        <v>1001</v>
      </c>
      <c r="E603" s="193" t="s">
        <v>1002</v>
      </c>
      <c r="F603" s="193"/>
      <c r="G603" s="193" t="s">
        <v>197</v>
      </c>
      <c r="H603" s="194">
        <v>43504.000011574077</v>
      </c>
      <c r="I603" s="194"/>
      <c r="J603" s="194">
        <v>43506.000011574077</v>
      </c>
      <c r="K603" s="194"/>
      <c r="L603" s="194">
        <v>43518.773148148153</v>
      </c>
      <c r="M603" s="193" t="s">
        <v>187</v>
      </c>
      <c r="N603" s="193" t="s">
        <v>44</v>
      </c>
      <c r="O603" s="195">
        <v>12</v>
      </c>
      <c r="P603" s="195"/>
      <c r="Q603" s="196"/>
      <c r="R603" s="193" t="s">
        <v>1003</v>
      </c>
      <c r="S603" s="193"/>
      <c r="T603" s="193" t="s">
        <v>1005</v>
      </c>
      <c r="U603" s="193" t="s">
        <v>195</v>
      </c>
      <c r="V603" s="193"/>
      <c r="W603" s="193"/>
      <c r="X603" s="193"/>
      <c r="Y603" s="194"/>
      <c r="Z603" s="194"/>
      <c r="AA603" s="197"/>
      <c r="AB603" s="198" t="str">
        <f t="shared" si="70"/>
        <v>20192</v>
      </c>
      <c r="AC603" s="199" t="str">
        <f t="shared" si="66"/>
        <v>20192</v>
      </c>
      <c r="AD603" s="200">
        <f t="shared" si="72"/>
        <v>0</v>
      </c>
      <c r="AE603" s="199">
        <f t="shared" si="68"/>
        <v>0</v>
      </c>
      <c r="AF603" s="199">
        <f t="shared" si="67"/>
        <v>0</v>
      </c>
      <c r="AG603" s="199">
        <f t="shared" si="71"/>
        <v>0</v>
      </c>
      <c r="AH603" s="199">
        <f t="shared" si="69"/>
        <v>0</v>
      </c>
      <c r="AI603" s="201"/>
      <c r="AJ603" s="201"/>
      <c r="AK603" s="201"/>
      <c r="AL603" s="201"/>
      <c r="AM603" s="201"/>
      <c r="AN603" s="201"/>
      <c r="AO603" s="201" t="s">
        <v>50</v>
      </c>
      <c r="AP603" s="201" t="s">
        <v>1</v>
      </c>
    </row>
    <row r="604" spans="1:42">
      <c r="A604" s="193" t="s">
        <v>923</v>
      </c>
      <c r="B604" s="193" t="s">
        <v>50</v>
      </c>
      <c r="C604" s="193" t="s">
        <v>205</v>
      </c>
      <c r="D604" s="193" t="s">
        <v>1001</v>
      </c>
      <c r="E604" s="193" t="s">
        <v>1002</v>
      </c>
      <c r="F604" s="193"/>
      <c r="G604" s="193" t="s">
        <v>197</v>
      </c>
      <c r="H604" s="194">
        <v>43504.000011574077</v>
      </c>
      <c r="I604" s="194"/>
      <c r="J604" s="194">
        <v>43506.000011574077</v>
      </c>
      <c r="K604" s="194"/>
      <c r="L604" s="194">
        <v>43518.773252314822</v>
      </c>
      <c r="M604" s="193" t="s">
        <v>187</v>
      </c>
      <c r="N604" s="193" t="s">
        <v>44</v>
      </c>
      <c r="O604" s="195">
        <v>12</v>
      </c>
      <c r="P604" s="195"/>
      <c r="Q604" s="196"/>
      <c r="R604" s="193" t="s">
        <v>1003</v>
      </c>
      <c r="S604" s="193"/>
      <c r="T604" s="193" t="s">
        <v>1006</v>
      </c>
      <c r="U604" s="193" t="s">
        <v>195</v>
      </c>
      <c r="V604" s="193"/>
      <c r="W604" s="193"/>
      <c r="X604" s="193"/>
      <c r="Y604" s="194"/>
      <c r="Z604" s="194"/>
      <c r="AA604" s="197"/>
      <c r="AB604" s="198" t="str">
        <f t="shared" si="70"/>
        <v>20192</v>
      </c>
      <c r="AC604" s="199" t="str">
        <f t="shared" si="66"/>
        <v>20192</v>
      </c>
      <c r="AD604" s="200">
        <f t="shared" si="72"/>
        <v>0</v>
      </c>
      <c r="AE604" s="199">
        <f t="shared" si="68"/>
        <v>0</v>
      </c>
      <c r="AF604" s="199">
        <f t="shared" si="67"/>
        <v>0</v>
      </c>
      <c r="AG604" s="199">
        <f t="shared" si="71"/>
        <v>0</v>
      </c>
      <c r="AH604" s="199">
        <f t="shared" si="69"/>
        <v>0</v>
      </c>
      <c r="AI604" s="201"/>
      <c r="AJ604" s="201"/>
      <c r="AK604" s="201"/>
      <c r="AL604" s="201"/>
      <c r="AM604" s="201"/>
      <c r="AN604" s="201"/>
      <c r="AO604" s="201" t="s">
        <v>50</v>
      </c>
      <c r="AP604" s="201" t="s">
        <v>1</v>
      </c>
    </row>
    <row r="605" spans="1:42">
      <c r="A605" s="193" t="s">
        <v>923</v>
      </c>
      <c r="B605" s="193" t="s">
        <v>50</v>
      </c>
      <c r="C605" s="193" t="s">
        <v>205</v>
      </c>
      <c r="D605" s="193" t="s">
        <v>1001</v>
      </c>
      <c r="E605" s="193" t="s">
        <v>1002</v>
      </c>
      <c r="F605" s="193"/>
      <c r="G605" s="193" t="s">
        <v>197</v>
      </c>
      <c r="H605" s="194">
        <v>43504.000011574077</v>
      </c>
      <c r="I605" s="194"/>
      <c r="J605" s="194">
        <v>43506.000011574077</v>
      </c>
      <c r="K605" s="194"/>
      <c r="L605" s="194">
        <v>43518.773356481477</v>
      </c>
      <c r="M605" s="193" t="s">
        <v>187</v>
      </c>
      <c r="N605" s="193" t="s">
        <v>44</v>
      </c>
      <c r="O605" s="195">
        <v>12</v>
      </c>
      <c r="P605" s="195"/>
      <c r="Q605" s="196"/>
      <c r="R605" s="193" t="s">
        <v>1003</v>
      </c>
      <c r="S605" s="193"/>
      <c r="T605" s="193" t="s">
        <v>1007</v>
      </c>
      <c r="U605" s="193" t="s">
        <v>195</v>
      </c>
      <c r="V605" s="193"/>
      <c r="W605" s="193"/>
      <c r="X605" s="193"/>
      <c r="Y605" s="194"/>
      <c r="Z605" s="194"/>
      <c r="AA605" s="197"/>
      <c r="AB605" s="198" t="str">
        <f t="shared" si="70"/>
        <v>20192</v>
      </c>
      <c r="AC605" s="199" t="str">
        <f t="shared" si="66"/>
        <v>20192</v>
      </c>
      <c r="AD605" s="200">
        <f t="shared" si="72"/>
        <v>0</v>
      </c>
      <c r="AE605" s="199">
        <f t="shared" si="68"/>
        <v>0</v>
      </c>
      <c r="AF605" s="199">
        <f t="shared" si="67"/>
        <v>0</v>
      </c>
      <c r="AG605" s="199">
        <f t="shared" si="71"/>
        <v>0</v>
      </c>
      <c r="AH605" s="199">
        <f t="shared" si="69"/>
        <v>0</v>
      </c>
      <c r="AI605" s="201"/>
      <c r="AJ605" s="201"/>
      <c r="AK605" s="201"/>
      <c r="AL605" s="201"/>
      <c r="AM605" s="201"/>
      <c r="AN605" s="201"/>
      <c r="AO605" s="201" t="s">
        <v>50</v>
      </c>
      <c r="AP605" s="201" t="s">
        <v>1</v>
      </c>
    </row>
    <row r="606" spans="1:42">
      <c r="A606" s="193" t="s">
        <v>923</v>
      </c>
      <c r="B606" s="193" t="s">
        <v>50</v>
      </c>
      <c r="C606" s="193" t="s">
        <v>205</v>
      </c>
      <c r="D606" s="193" t="s">
        <v>1001</v>
      </c>
      <c r="E606" s="193" t="s">
        <v>1002</v>
      </c>
      <c r="F606" s="193"/>
      <c r="G606" s="193" t="s">
        <v>197</v>
      </c>
      <c r="H606" s="194">
        <v>43504.000011574077</v>
      </c>
      <c r="I606" s="194"/>
      <c r="J606" s="194">
        <v>43506.000011574077</v>
      </c>
      <c r="K606" s="194"/>
      <c r="L606" s="194">
        <v>43518.773460648154</v>
      </c>
      <c r="M606" s="193" t="s">
        <v>187</v>
      </c>
      <c r="N606" s="193" t="s">
        <v>44</v>
      </c>
      <c r="O606" s="195">
        <v>12</v>
      </c>
      <c r="P606" s="195"/>
      <c r="Q606" s="196"/>
      <c r="R606" s="193" t="s">
        <v>1003</v>
      </c>
      <c r="S606" s="193"/>
      <c r="T606" s="193" t="s">
        <v>1008</v>
      </c>
      <c r="U606" s="193" t="s">
        <v>195</v>
      </c>
      <c r="V606" s="193"/>
      <c r="W606" s="193"/>
      <c r="X606" s="193"/>
      <c r="Y606" s="194"/>
      <c r="Z606" s="194"/>
      <c r="AA606" s="197"/>
      <c r="AB606" s="198" t="str">
        <f t="shared" si="70"/>
        <v>20192</v>
      </c>
      <c r="AC606" s="199" t="str">
        <f t="shared" si="66"/>
        <v>20192</v>
      </c>
      <c r="AD606" s="200">
        <f t="shared" si="72"/>
        <v>0</v>
      </c>
      <c r="AE606" s="199">
        <f t="shared" si="68"/>
        <v>0</v>
      </c>
      <c r="AF606" s="199">
        <f t="shared" si="67"/>
        <v>0</v>
      </c>
      <c r="AG606" s="199">
        <f t="shared" si="71"/>
        <v>0</v>
      </c>
      <c r="AH606" s="199">
        <f t="shared" si="69"/>
        <v>0</v>
      </c>
      <c r="AI606" s="201"/>
      <c r="AJ606" s="201"/>
      <c r="AK606" s="201"/>
      <c r="AL606" s="201"/>
      <c r="AM606" s="201"/>
      <c r="AN606" s="201"/>
      <c r="AO606" s="201" t="s">
        <v>50</v>
      </c>
      <c r="AP606" s="201" t="s">
        <v>1</v>
      </c>
    </row>
    <row r="607" spans="1:42">
      <c r="A607" s="193" t="s">
        <v>923</v>
      </c>
      <c r="B607" s="193" t="s">
        <v>48</v>
      </c>
      <c r="C607" s="193" t="s">
        <v>57</v>
      </c>
      <c r="D607" s="193" t="s">
        <v>1009</v>
      </c>
      <c r="E607" s="193" t="s">
        <v>1010</v>
      </c>
      <c r="F607" s="193"/>
      <c r="G607" s="193" t="s">
        <v>197</v>
      </c>
      <c r="H607" s="194">
        <v>43628.000011574077</v>
      </c>
      <c r="I607" s="194"/>
      <c r="J607" s="194"/>
      <c r="K607" s="194"/>
      <c r="L607" s="194"/>
      <c r="M607" s="193" t="s">
        <v>187</v>
      </c>
      <c r="N607" s="193" t="s">
        <v>185</v>
      </c>
      <c r="O607" s="195">
        <v>115</v>
      </c>
      <c r="P607" s="195"/>
      <c r="Q607" s="196"/>
      <c r="R607" s="193" t="s">
        <v>1011</v>
      </c>
      <c r="S607" s="193"/>
      <c r="T607" s="193" t="s">
        <v>1012</v>
      </c>
      <c r="U607" s="193" t="s">
        <v>664</v>
      </c>
      <c r="V607" s="193"/>
      <c r="W607" s="193"/>
      <c r="X607" s="193"/>
      <c r="Y607" s="194"/>
      <c r="Z607" s="194"/>
      <c r="AA607" s="197"/>
      <c r="AB607" s="198" t="str">
        <f t="shared" si="70"/>
        <v>20196</v>
      </c>
      <c r="AC607" s="199">
        <f t="shared" si="66"/>
        <v>0</v>
      </c>
      <c r="AD607" s="200">
        <f t="shared" si="72"/>
        <v>0</v>
      </c>
      <c r="AE607" s="199">
        <f t="shared" si="68"/>
        <v>0</v>
      </c>
      <c r="AF607" s="199">
        <f t="shared" si="67"/>
        <v>0</v>
      </c>
      <c r="AG607" s="199">
        <f t="shared" si="71"/>
        <v>0</v>
      </c>
      <c r="AH607" s="199">
        <f t="shared" si="69"/>
        <v>0</v>
      </c>
      <c r="AI607" s="201"/>
      <c r="AJ607" s="201"/>
      <c r="AK607" s="201"/>
      <c r="AL607" s="201"/>
      <c r="AM607" s="201"/>
      <c r="AN607" s="201"/>
      <c r="AO607" s="201" t="s">
        <v>48</v>
      </c>
      <c r="AP607" s="201" t="s">
        <v>57</v>
      </c>
    </row>
    <row r="608" spans="1:42">
      <c r="A608" s="193" t="s">
        <v>923</v>
      </c>
      <c r="B608" s="193" t="s">
        <v>48</v>
      </c>
      <c r="C608" s="193" t="s">
        <v>57</v>
      </c>
      <c r="D608" s="193" t="s">
        <v>1009</v>
      </c>
      <c r="E608" s="193" t="s">
        <v>1013</v>
      </c>
      <c r="F608" s="193"/>
      <c r="G608" s="193" t="s">
        <v>197</v>
      </c>
      <c r="H608" s="194">
        <v>43628.000011574077</v>
      </c>
      <c r="I608" s="194"/>
      <c r="J608" s="194"/>
      <c r="K608" s="194"/>
      <c r="L608" s="194"/>
      <c r="M608" s="193" t="s">
        <v>187</v>
      </c>
      <c r="N608" s="193" t="s">
        <v>185</v>
      </c>
      <c r="O608" s="195">
        <v>115</v>
      </c>
      <c r="P608" s="195"/>
      <c r="Q608" s="196"/>
      <c r="R608" s="193" t="s">
        <v>1011</v>
      </c>
      <c r="S608" s="193"/>
      <c r="T608" s="193" t="s">
        <v>1014</v>
      </c>
      <c r="U608" s="193" t="s">
        <v>664</v>
      </c>
      <c r="V608" s="193"/>
      <c r="W608" s="193"/>
      <c r="X608" s="193"/>
      <c r="Y608" s="194"/>
      <c r="Z608" s="194"/>
      <c r="AA608" s="197"/>
      <c r="AB608" s="198" t="str">
        <f t="shared" si="70"/>
        <v>20196</v>
      </c>
      <c r="AC608" s="199">
        <f t="shared" si="66"/>
        <v>0</v>
      </c>
      <c r="AD608" s="200">
        <f t="shared" si="72"/>
        <v>0</v>
      </c>
      <c r="AE608" s="199">
        <f t="shared" si="68"/>
        <v>0</v>
      </c>
      <c r="AF608" s="199">
        <f t="shared" si="67"/>
        <v>0</v>
      </c>
      <c r="AG608" s="199">
        <f t="shared" si="71"/>
        <v>0</v>
      </c>
      <c r="AH608" s="199">
        <f t="shared" si="69"/>
        <v>0</v>
      </c>
      <c r="AI608" s="201"/>
      <c r="AJ608" s="201"/>
      <c r="AK608" s="201"/>
      <c r="AL608" s="201"/>
      <c r="AM608" s="201"/>
      <c r="AN608" s="201"/>
      <c r="AO608" s="201" t="s">
        <v>48</v>
      </c>
      <c r="AP608" s="201" t="s">
        <v>57</v>
      </c>
    </row>
    <row r="609" spans="1:42">
      <c r="A609" s="193" t="s">
        <v>923</v>
      </c>
      <c r="B609" s="193" t="s">
        <v>61</v>
      </c>
      <c r="C609" s="193" t="s">
        <v>450</v>
      </c>
      <c r="D609" s="193" t="s">
        <v>1015</v>
      </c>
      <c r="E609" s="193" t="s">
        <v>1015</v>
      </c>
      <c r="F609" s="193"/>
      <c r="G609" s="193" t="s">
        <v>197</v>
      </c>
      <c r="H609" s="194">
        <v>43745.000011574077</v>
      </c>
      <c r="I609" s="194"/>
      <c r="J609" s="194">
        <v>43787.000011574077</v>
      </c>
      <c r="K609" s="194"/>
      <c r="L609" s="194">
        <v>43788.331238425933</v>
      </c>
      <c r="M609" s="193" t="s">
        <v>179</v>
      </c>
      <c r="N609" s="193"/>
      <c r="O609" s="195">
        <v>15</v>
      </c>
      <c r="P609" s="195"/>
      <c r="Q609" s="196"/>
      <c r="R609" s="193" t="s">
        <v>1016</v>
      </c>
      <c r="S609" s="193"/>
      <c r="T609" s="193" t="s">
        <v>1017</v>
      </c>
      <c r="U609" s="193" t="s">
        <v>195</v>
      </c>
      <c r="V609" s="193"/>
      <c r="W609" s="193"/>
      <c r="X609" s="193"/>
      <c r="Y609" s="194"/>
      <c r="Z609" s="194"/>
      <c r="AA609" s="197"/>
      <c r="AB609" s="198" t="str">
        <f t="shared" si="70"/>
        <v>201910</v>
      </c>
      <c r="AC609" s="199" t="str">
        <f t="shared" si="66"/>
        <v>201911</v>
      </c>
      <c r="AD609" s="200">
        <f t="shared" si="72"/>
        <v>0</v>
      </c>
      <c r="AE609" s="199">
        <f t="shared" si="68"/>
        <v>0</v>
      </c>
      <c r="AF609" s="199">
        <f t="shared" si="67"/>
        <v>0</v>
      </c>
      <c r="AG609" s="199">
        <f t="shared" si="71"/>
        <v>0</v>
      </c>
      <c r="AH609" s="199">
        <f t="shared" si="69"/>
        <v>0</v>
      </c>
      <c r="AI609" s="201"/>
      <c r="AJ609" s="201"/>
      <c r="AK609" s="201"/>
      <c r="AL609" s="201"/>
      <c r="AM609" s="201"/>
      <c r="AN609" s="201"/>
      <c r="AO609" s="201" t="s">
        <v>61</v>
      </c>
      <c r="AP609" s="201" t="s">
        <v>88</v>
      </c>
    </row>
    <row r="610" spans="1:42">
      <c r="A610" s="193" t="s">
        <v>923</v>
      </c>
      <c r="B610" s="193" t="s">
        <v>48</v>
      </c>
      <c r="C610" s="193" t="s">
        <v>55</v>
      </c>
      <c r="D610" s="193" t="s">
        <v>1018</v>
      </c>
      <c r="E610" s="193" t="s">
        <v>1019</v>
      </c>
      <c r="F610" s="193"/>
      <c r="G610" s="193" t="s">
        <v>197</v>
      </c>
      <c r="H610" s="194">
        <v>43521.000011574077</v>
      </c>
      <c r="I610" s="194"/>
      <c r="J610" s="194">
        <v>43524.000011574077</v>
      </c>
      <c r="K610" s="194"/>
      <c r="L610" s="194">
        <v>43564.284386574072</v>
      </c>
      <c r="M610" s="193" t="s">
        <v>187</v>
      </c>
      <c r="N610" s="193" t="s">
        <v>43</v>
      </c>
      <c r="O610" s="195">
        <v>80</v>
      </c>
      <c r="P610" s="195"/>
      <c r="Q610" s="196"/>
      <c r="R610" s="193" t="s">
        <v>1020</v>
      </c>
      <c r="S610" s="193"/>
      <c r="T610" s="193" t="s">
        <v>1021</v>
      </c>
      <c r="U610" s="193" t="s">
        <v>195</v>
      </c>
      <c r="V610" s="193"/>
      <c r="W610" s="193"/>
      <c r="X610" s="193"/>
      <c r="Y610" s="194"/>
      <c r="Z610" s="194"/>
      <c r="AA610" s="197"/>
      <c r="AB610" s="198" t="str">
        <f t="shared" si="70"/>
        <v>20192</v>
      </c>
      <c r="AC610" s="199" t="str">
        <f t="shared" si="66"/>
        <v>20194</v>
      </c>
      <c r="AD610" s="200">
        <f t="shared" si="72"/>
        <v>0</v>
      </c>
      <c r="AE610" s="199">
        <f t="shared" si="68"/>
        <v>0</v>
      </c>
      <c r="AF610" s="199">
        <f t="shared" si="67"/>
        <v>0</v>
      </c>
      <c r="AG610" s="199">
        <f t="shared" si="71"/>
        <v>0</v>
      </c>
      <c r="AH610" s="199">
        <f t="shared" si="69"/>
        <v>0</v>
      </c>
      <c r="AI610" s="201"/>
      <c r="AJ610" s="201"/>
      <c r="AK610" s="201"/>
      <c r="AL610" s="201"/>
      <c r="AM610" s="201"/>
      <c r="AN610" s="201"/>
      <c r="AO610" s="201" t="s">
        <v>48</v>
      </c>
      <c r="AP610" s="201" t="s">
        <v>55</v>
      </c>
    </row>
    <row r="611" spans="1:42">
      <c r="A611" s="193" t="s">
        <v>923</v>
      </c>
      <c r="B611" s="193" t="s">
        <v>50</v>
      </c>
      <c r="C611" s="193" t="s">
        <v>205</v>
      </c>
      <c r="D611" s="193" t="s">
        <v>1022</v>
      </c>
      <c r="E611" s="193" t="s">
        <v>1023</v>
      </c>
      <c r="F611" s="193"/>
      <c r="G611" s="193" t="s">
        <v>197</v>
      </c>
      <c r="H611" s="194">
        <v>43531.000011574077</v>
      </c>
      <c r="I611" s="194"/>
      <c r="J611" s="194">
        <v>43531.000011574077</v>
      </c>
      <c r="K611" s="194"/>
      <c r="L611" s="194">
        <v>43553.70244212963</v>
      </c>
      <c r="M611" s="193" t="s">
        <v>179</v>
      </c>
      <c r="N611" s="193"/>
      <c r="O611" s="195">
        <v>12</v>
      </c>
      <c r="P611" s="195"/>
      <c r="Q611" s="196"/>
      <c r="R611" s="193" t="s">
        <v>1024</v>
      </c>
      <c r="S611" s="193"/>
      <c r="T611" s="193" t="s">
        <v>1025</v>
      </c>
      <c r="U611" s="193" t="s">
        <v>195</v>
      </c>
      <c r="V611" s="193"/>
      <c r="W611" s="193"/>
      <c r="X611" s="193"/>
      <c r="Y611" s="194"/>
      <c r="Z611" s="194"/>
      <c r="AA611" s="197"/>
      <c r="AB611" s="198" t="str">
        <f t="shared" si="70"/>
        <v>20193</v>
      </c>
      <c r="AC611" s="199" t="str">
        <f t="shared" si="66"/>
        <v>20193</v>
      </c>
      <c r="AD611" s="200">
        <f t="shared" si="72"/>
        <v>0</v>
      </c>
      <c r="AE611" s="199">
        <f t="shared" si="68"/>
        <v>0</v>
      </c>
      <c r="AF611" s="199">
        <f t="shared" si="67"/>
        <v>0</v>
      </c>
      <c r="AG611" s="199">
        <f t="shared" si="71"/>
        <v>0</v>
      </c>
      <c r="AH611" s="199">
        <f t="shared" si="69"/>
        <v>0</v>
      </c>
      <c r="AI611" s="201"/>
      <c r="AJ611" s="201"/>
      <c r="AK611" s="201"/>
      <c r="AL611" s="201"/>
      <c r="AM611" s="201"/>
      <c r="AN611" s="201"/>
      <c r="AO611" s="201" t="s">
        <v>50</v>
      </c>
      <c r="AP611" s="201" t="s">
        <v>1</v>
      </c>
    </row>
    <row r="612" spans="1:42">
      <c r="A612" s="193" t="s">
        <v>923</v>
      </c>
      <c r="B612" s="193" t="s">
        <v>50</v>
      </c>
      <c r="C612" s="193" t="s">
        <v>205</v>
      </c>
      <c r="D612" s="193" t="s">
        <v>1026</v>
      </c>
      <c r="E612" s="193" t="s">
        <v>1027</v>
      </c>
      <c r="F612" s="193"/>
      <c r="G612" s="193" t="s">
        <v>197</v>
      </c>
      <c r="H612" s="194">
        <v>43533.000011574077</v>
      </c>
      <c r="I612" s="194"/>
      <c r="J612" s="194">
        <v>43535.000011574077</v>
      </c>
      <c r="K612" s="194"/>
      <c r="L612" s="194">
        <v>43553.553298611107</v>
      </c>
      <c r="M612" s="193" t="s">
        <v>179</v>
      </c>
      <c r="N612" s="193"/>
      <c r="O612" s="195">
        <v>12</v>
      </c>
      <c r="P612" s="195"/>
      <c r="Q612" s="196"/>
      <c r="R612" s="193" t="s">
        <v>1028</v>
      </c>
      <c r="S612" s="193"/>
      <c r="T612" s="193" t="s">
        <v>1029</v>
      </c>
      <c r="U612" s="193" t="s">
        <v>195</v>
      </c>
      <c r="V612" s="193"/>
      <c r="W612" s="193"/>
      <c r="X612" s="193"/>
      <c r="Y612" s="194"/>
      <c r="Z612" s="194"/>
      <c r="AA612" s="197"/>
      <c r="AB612" s="198" t="str">
        <f t="shared" si="70"/>
        <v>20193</v>
      </c>
      <c r="AC612" s="199" t="str">
        <f t="shared" si="66"/>
        <v>20193</v>
      </c>
      <c r="AD612" s="200">
        <f t="shared" si="72"/>
        <v>0</v>
      </c>
      <c r="AE612" s="199">
        <f t="shared" si="68"/>
        <v>0</v>
      </c>
      <c r="AF612" s="199">
        <f t="shared" si="67"/>
        <v>0</v>
      </c>
      <c r="AG612" s="199">
        <f t="shared" si="71"/>
        <v>0</v>
      </c>
      <c r="AH612" s="199">
        <f t="shared" si="69"/>
        <v>0</v>
      </c>
      <c r="AI612" s="201"/>
      <c r="AJ612" s="201"/>
      <c r="AK612" s="201"/>
      <c r="AL612" s="201"/>
      <c r="AM612" s="201"/>
      <c r="AN612" s="201"/>
      <c r="AO612" s="201" t="s">
        <v>50</v>
      </c>
      <c r="AP612" s="201" t="s">
        <v>1</v>
      </c>
    </row>
    <row r="613" spans="1:42">
      <c r="A613" s="193" t="s">
        <v>923</v>
      </c>
      <c r="B613" s="193" t="s">
        <v>50</v>
      </c>
      <c r="C613" s="193" t="s">
        <v>205</v>
      </c>
      <c r="D613" s="193" t="s">
        <v>1026</v>
      </c>
      <c r="E613" s="193" t="s">
        <v>1027</v>
      </c>
      <c r="F613" s="193"/>
      <c r="G613" s="193" t="s">
        <v>197</v>
      </c>
      <c r="H613" s="194">
        <v>43533.000011574077</v>
      </c>
      <c r="I613" s="194"/>
      <c r="J613" s="194">
        <v>43535.000011574077</v>
      </c>
      <c r="K613" s="194"/>
      <c r="L613" s="194">
        <v>43550.619166666656</v>
      </c>
      <c r="M613" s="193" t="s">
        <v>179</v>
      </c>
      <c r="N613" s="193"/>
      <c r="O613" s="195">
        <v>12</v>
      </c>
      <c r="P613" s="195"/>
      <c r="Q613" s="196"/>
      <c r="R613" s="193" t="s">
        <v>1028</v>
      </c>
      <c r="S613" s="193"/>
      <c r="T613" s="193" t="s">
        <v>1030</v>
      </c>
      <c r="U613" s="193" t="s">
        <v>195</v>
      </c>
      <c r="V613" s="193"/>
      <c r="W613" s="193"/>
      <c r="X613" s="193"/>
      <c r="Y613" s="194"/>
      <c r="Z613" s="194"/>
      <c r="AA613" s="197"/>
      <c r="AB613" s="198" t="str">
        <f t="shared" si="70"/>
        <v>20193</v>
      </c>
      <c r="AC613" s="199" t="str">
        <f t="shared" si="66"/>
        <v>20193</v>
      </c>
      <c r="AD613" s="200">
        <f t="shared" si="72"/>
        <v>0</v>
      </c>
      <c r="AE613" s="199">
        <f t="shared" si="68"/>
        <v>0</v>
      </c>
      <c r="AF613" s="199">
        <f t="shared" si="67"/>
        <v>0</v>
      </c>
      <c r="AG613" s="199">
        <f t="shared" si="71"/>
        <v>0</v>
      </c>
      <c r="AH613" s="199">
        <f t="shared" si="69"/>
        <v>0</v>
      </c>
      <c r="AI613" s="201"/>
      <c r="AJ613" s="201"/>
      <c r="AK613" s="201"/>
      <c r="AL613" s="201"/>
      <c r="AM613" s="201"/>
      <c r="AN613" s="201"/>
      <c r="AO613" s="201" t="s">
        <v>50</v>
      </c>
      <c r="AP613" s="201" t="s">
        <v>1</v>
      </c>
    </row>
    <row r="614" spans="1:42">
      <c r="A614" s="193" t="s">
        <v>923</v>
      </c>
      <c r="B614" s="193" t="s">
        <v>50</v>
      </c>
      <c r="C614" s="193" t="s">
        <v>205</v>
      </c>
      <c r="D614" s="193" t="s">
        <v>1026</v>
      </c>
      <c r="E614" s="193" t="s">
        <v>1027</v>
      </c>
      <c r="F614" s="193"/>
      <c r="G614" s="193" t="s">
        <v>197</v>
      </c>
      <c r="H614" s="194">
        <v>43533.000011574077</v>
      </c>
      <c r="I614" s="194"/>
      <c r="J614" s="194">
        <v>43535.000011574077</v>
      </c>
      <c r="K614" s="194"/>
      <c r="L614" s="194">
        <v>43553.553495370368</v>
      </c>
      <c r="M614" s="193" t="s">
        <v>179</v>
      </c>
      <c r="N614" s="193"/>
      <c r="O614" s="195">
        <v>12</v>
      </c>
      <c r="P614" s="195"/>
      <c r="Q614" s="196"/>
      <c r="R614" s="193" t="s">
        <v>1028</v>
      </c>
      <c r="S614" s="193"/>
      <c r="T614" s="193" t="s">
        <v>1031</v>
      </c>
      <c r="U614" s="193" t="s">
        <v>195</v>
      </c>
      <c r="V614" s="193"/>
      <c r="W614" s="193"/>
      <c r="X614" s="193"/>
      <c r="Y614" s="194"/>
      <c r="Z614" s="194"/>
      <c r="AA614" s="197"/>
      <c r="AB614" s="198" t="str">
        <f t="shared" si="70"/>
        <v>20193</v>
      </c>
      <c r="AC614" s="199" t="str">
        <f t="shared" si="66"/>
        <v>20193</v>
      </c>
      <c r="AD614" s="200">
        <f t="shared" si="72"/>
        <v>0</v>
      </c>
      <c r="AE614" s="199">
        <f t="shared" si="68"/>
        <v>0</v>
      </c>
      <c r="AF614" s="199">
        <f t="shared" si="67"/>
        <v>0</v>
      </c>
      <c r="AG614" s="199">
        <f t="shared" si="71"/>
        <v>0</v>
      </c>
      <c r="AH614" s="199">
        <f t="shared" si="69"/>
        <v>0</v>
      </c>
      <c r="AI614" s="201"/>
      <c r="AJ614" s="201"/>
      <c r="AK614" s="201"/>
      <c r="AL614" s="201"/>
      <c r="AM614" s="201"/>
      <c r="AN614" s="201"/>
      <c r="AO614" s="201" t="s">
        <v>50</v>
      </c>
      <c r="AP614" s="201" t="s">
        <v>1</v>
      </c>
    </row>
    <row r="615" spans="1:42">
      <c r="A615" s="193" t="s">
        <v>923</v>
      </c>
      <c r="B615" s="193" t="s">
        <v>50</v>
      </c>
      <c r="C615" s="193" t="s">
        <v>205</v>
      </c>
      <c r="D615" s="193" t="s">
        <v>1032</v>
      </c>
      <c r="E615" s="193" t="s">
        <v>1033</v>
      </c>
      <c r="F615" s="193"/>
      <c r="G615" s="193" t="s">
        <v>197</v>
      </c>
      <c r="H615" s="194">
        <v>43533.000011574077</v>
      </c>
      <c r="I615" s="194"/>
      <c r="J615" s="194">
        <v>43535.000011574077</v>
      </c>
      <c r="K615" s="194"/>
      <c r="L615" s="194">
        <v>43550.764999999999</v>
      </c>
      <c r="M615" s="193" t="s">
        <v>179</v>
      </c>
      <c r="N615" s="193"/>
      <c r="O615" s="195">
        <v>12</v>
      </c>
      <c r="P615" s="195"/>
      <c r="Q615" s="196"/>
      <c r="R615" s="193" t="s">
        <v>1034</v>
      </c>
      <c r="S615" s="193"/>
      <c r="T615" s="193" t="s">
        <v>1035</v>
      </c>
      <c r="U615" s="193" t="s">
        <v>195</v>
      </c>
      <c r="V615" s="193"/>
      <c r="W615" s="193"/>
      <c r="X615" s="193"/>
      <c r="Y615" s="194"/>
      <c r="Z615" s="194"/>
      <c r="AA615" s="197"/>
      <c r="AB615" s="198" t="str">
        <f t="shared" si="70"/>
        <v>20193</v>
      </c>
      <c r="AC615" s="199" t="str">
        <f t="shared" si="66"/>
        <v>20193</v>
      </c>
      <c r="AD615" s="200">
        <f t="shared" si="72"/>
        <v>0</v>
      </c>
      <c r="AE615" s="199">
        <f t="shared" si="68"/>
        <v>0</v>
      </c>
      <c r="AF615" s="199">
        <f t="shared" si="67"/>
        <v>0</v>
      </c>
      <c r="AG615" s="199">
        <f t="shared" si="71"/>
        <v>0</v>
      </c>
      <c r="AH615" s="199">
        <f t="shared" si="69"/>
        <v>0</v>
      </c>
      <c r="AI615" s="201"/>
      <c r="AJ615" s="201"/>
      <c r="AK615" s="201"/>
      <c r="AL615" s="201"/>
      <c r="AM615" s="201"/>
      <c r="AN615" s="201"/>
      <c r="AO615" s="201" t="s">
        <v>50</v>
      </c>
      <c r="AP615" s="201" t="s">
        <v>1</v>
      </c>
    </row>
    <row r="616" spans="1:42">
      <c r="A616" s="193" t="s">
        <v>923</v>
      </c>
      <c r="B616" s="193" t="s">
        <v>50</v>
      </c>
      <c r="C616" s="193" t="s">
        <v>205</v>
      </c>
      <c r="D616" s="193" t="s">
        <v>1032</v>
      </c>
      <c r="E616" s="193" t="s">
        <v>1033</v>
      </c>
      <c r="F616" s="193"/>
      <c r="G616" s="193" t="s">
        <v>197</v>
      </c>
      <c r="H616" s="194">
        <v>43533.000011574077</v>
      </c>
      <c r="I616" s="194"/>
      <c r="J616" s="194">
        <v>43535.000011574077</v>
      </c>
      <c r="K616" s="194"/>
      <c r="L616" s="194">
        <v>43553.33798611111</v>
      </c>
      <c r="M616" s="193" t="s">
        <v>179</v>
      </c>
      <c r="N616" s="193"/>
      <c r="O616" s="195">
        <v>12</v>
      </c>
      <c r="P616" s="195"/>
      <c r="Q616" s="196"/>
      <c r="R616" s="193" t="s">
        <v>1034</v>
      </c>
      <c r="S616" s="193"/>
      <c r="T616" s="193" t="s">
        <v>1036</v>
      </c>
      <c r="U616" s="193" t="s">
        <v>195</v>
      </c>
      <c r="V616" s="193"/>
      <c r="W616" s="193"/>
      <c r="X616" s="193"/>
      <c r="Y616" s="194"/>
      <c r="Z616" s="194"/>
      <c r="AA616" s="197"/>
      <c r="AB616" s="198" t="str">
        <f t="shared" si="70"/>
        <v>20193</v>
      </c>
      <c r="AC616" s="199" t="str">
        <f t="shared" si="66"/>
        <v>20193</v>
      </c>
      <c r="AD616" s="200">
        <f t="shared" si="72"/>
        <v>0</v>
      </c>
      <c r="AE616" s="199">
        <f t="shared" si="68"/>
        <v>0</v>
      </c>
      <c r="AF616" s="199">
        <f t="shared" si="67"/>
        <v>0</v>
      </c>
      <c r="AG616" s="199">
        <f t="shared" si="71"/>
        <v>0</v>
      </c>
      <c r="AH616" s="199">
        <f t="shared" si="69"/>
        <v>0</v>
      </c>
      <c r="AI616" s="201"/>
      <c r="AJ616" s="201"/>
      <c r="AK616" s="201"/>
      <c r="AL616" s="201"/>
      <c r="AM616" s="201"/>
      <c r="AN616" s="201"/>
      <c r="AO616" s="201" t="s">
        <v>50</v>
      </c>
      <c r="AP616" s="201" t="s">
        <v>1</v>
      </c>
    </row>
    <row r="617" spans="1:42">
      <c r="A617" s="193" t="s">
        <v>923</v>
      </c>
      <c r="B617" s="193" t="s">
        <v>50</v>
      </c>
      <c r="C617" s="193" t="s">
        <v>205</v>
      </c>
      <c r="D617" s="193" t="s">
        <v>1037</v>
      </c>
      <c r="E617" s="193" t="s">
        <v>1038</v>
      </c>
      <c r="F617" s="193"/>
      <c r="G617" s="193" t="s">
        <v>197</v>
      </c>
      <c r="H617" s="194">
        <v>43535.000011574077</v>
      </c>
      <c r="I617" s="194"/>
      <c r="J617" s="194">
        <v>43535.000011574077</v>
      </c>
      <c r="K617" s="194"/>
      <c r="L617" s="194">
        <v>43550.785798611112</v>
      </c>
      <c r="M617" s="193" t="s">
        <v>179</v>
      </c>
      <c r="N617" s="193"/>
      <c r="O617" s="195">
        <v>12</v>
      </c>
      <c r="P617" s="195"/>
      <c r="Q617" s="196"/>
      <c r="R617" s="193" t="s">
        <v>1039</v>
      </c>
      <c r="S617" s="193"/>
      <c r="T617" s="193" t="s">
        <v>1040</v>
      </c>
      <c r="U617" s="193" t="s">
        <v>195</v>
      </c>
      <c r="V617" s="193"/>
      <c r="W617" s="193"/>
      <c r="X617" s="193"/>
      <c r="Y617" s="194"/>
      <c r="Z617" s="194"/>
      <c r="AA617" s="197"/>
      <c r="AB617" s="198" t="str">
        <f t="shared" si="70"/>
        <v>20193</v>
      </c>
      <c r="AC617" s="199" t="str">
        <f t="shared" si="66"/>
        <v>20193</v>
      </c>
      <c r="AD617" s="200">
        <f t="shared" si="72"/>
        <v>0</v>
      </c>
      <c r="AE617" s="199">
        <f t="shared" si="68"/>
        <v>0</v>
      </c>
      <c r="AF617" s="199">
        <f t="shared" si="67"/>
        <v>0</v>
      </c>
      <c r="AG617" s="199">
        <f t="shared" si="71"/>
        <v>0</v>
      </c>
      <c r="AH617" s="199">
        <f t="shared" si="69"/>
        <v>0</v>
      </c>
      <c r="AI617" s="201"/>
      <c r="AJ617" s="201"/>
      <c r="AK617" s="201"/>
      <c r="AL617" s="201"/>
      <c r="AM617" s="201"/>
      <c r="AN617" s="201"/>
      <c r="AO617" s="201" t="s">
        <v>50</v>
      </c>
      <c r="AP617" s="201" t="s">
        <v>1</v>
      </c>
    </row>
    <row r="618" spans="1:42">
      <c r="A618" s="193" t="s">
        <v>923</v>
      </c>
      <c r="B618" s="193" t="s">
        <v>50</v>
      </c>
      <c r="C618" s="193" t="s">
        <v>205</v>
      </c>
      <c r="D618" s="193" t="s">
        <v>1041</v>
      </c>
      <c r="E618" s="193" t="s">
        <v>1041</v>
      </c>
      <c r="F618" s="193"/>
      <c r="G618" s="193" t="s">
        <v>197</v>
      </c>
      <c r="H618" s="194">
        <v>43537.000011574077</v>
      </c>
      <c r="I618" s="194"/>
      <c r="J618" s="194">
        <v>43537.000011574077</v>
      </c>
      <c r="K618" s="194"/>
      <c r="L618" s="194">
        <v>43537.508726851847</v>
      </c>
      <c r="M618" s="193" t="s">
        <v>191</v>
      </c>
      <c r="N618" s="193" t="s">
        <v>46</v>
      </c>
      <c r="O618" s="195">
        <v>12</v>
      </c>
      <c r="P618" s="195"/>
      <c r="Q618" s="196"/>
      <c r="R618" s="193" t="s">
        <v>1042</v>
      </c>
      <c r="S618" s="193"/>
      <c r="T618" s="193" t="s">
        <v>1043</v>
      </c>
      <c r="U618" s="193" t="s">
        <v>195</v>
      </c>
      <c r="V618" s="193"/>
      <c r="W618" s="193"/>
      <c r="X618" s="193"/>
      <c r="Y618" s="194"/>
      <c r="Z618" s="194"/>
      <c r="AA618" s="197"/>
      <c r="AB618" s="198" t="str">
        <f t="shared" si="70"/>
        <v>20193</v>
      </c>
      <c r="AC618" s="199" t="str">
        <f t="shared" si="66"/>
        <v>20193</v>
      </c>
      <c r="AD618" s="200">
        <f t="shared" si="72"/>
        <v>0</v>
      </c>
      <c r="AE618" s="199">
        <f t="shared" si="68"/>
        <v>0</v>
      </c>
      <c r="AF618" s="199">
        <f t="shared" si="67"/>
        <v>0</v>
      </c>
      <c r="AG618" s="199">
        <f t="shared" si="71"/>
        <v>0</v>
      </c>
      <c r="AH618" s="199">
        <f t="shared" si="69"/>
        <v>0</v>
      </c>
      <c r="AI618" s="201"/>
      <c r="AJ618" s="201"/>
      <c r="AK618" s="201"/>
      <c r="AL618" s="201"/>
      <c r="AM618" s="201"/>
      <c r="AN618" s="201"/>
      <c r="AO618" s="201" t="s">
        <v>50</v>
      </c>
      <c r="AP618" s="201" t="s">
        <v>1</v>
      </c>
    </row>
    <row r="619" spans="1:42">
      <c r="A619" s="193" t="s">
        <v>923</v>
      </c>
      <c r="B619" s="193" t="s">
        <v>50</v>
      </c>
      <c r="C619" s="193" t="s">
        <v>205</v>
      </c>
      <c r="D619" s="193" t="s">
        <v>1044</v>
      </c>
      <c r="E619" s="193" t="s">
        <v>1045</v>
      </c>
      <c r="F619" s="193"/>
      <c r="G619" s="193" t="s">
        <v>197</v>
      </c>
      <c r="H619" s="194">
        <v>43537.000011574077</v>
      </c>
      <c r="I619" s="194"/>
      <c r="J619" s="194">
        <v>43537.000011574077</v>
      </c>
      <c r="K619" s="194"/>
      <c r="L619" s="194">
        <v>43543.741041666668</v>
      </c>
      <c r="M619" s="193" t="s">
        <v>179</v>
      </c>
      <c r="N619" s="193"/>
      <c r="O619" s="195">
        <v>12</v>
      </c>
      <c r="P619" s="195"/>
      <c r="Q619" s="196"/>
      <c r="R619" s="193" t="s">
        <v>1046</v>
      </c>
      <c r="S619" s="193"/>
      <c r="T619" s="193" t="s">
        <v>1047</v>
      </c>
      <c r="U619" s="193" t="s">
        <v>195</v>
      </c>
      <c r="V619" s="193"/>
      <c r="W619" s="193"/>
      <c r="X619" s="193"/>
      <c r="Y619" s="194"/>
      <c r="Z619" s="194"/>
      <c r="AA619" s="197"/>
      <c r="AB619" s="198" t="str">
        <f t="shared" si="70"/>
        <v>20193</v>
      </c>
      <c r="AC619" s="199" t="str">
        <f t="shared" si="66"/>
        <v>20193</v>
      </c>
      <c r="AD619" s="200">
        <f t="shared" si="72"/>
        <v>0</v>
      </c>
      <c r="AE619" s="199">
        <f t="shared" si="68"/>
        <v>0</v>
      </c>
      <c r="AF619" s="199">
        <f t="shared" si="67"/>
        <v>0</v>
      </c>
      <c r="AG619" s="199">
        <f t="shared" si="71"/>
        <v>0</v>
      </c>
      <c r="AH619" s="199">
        <f t="shared" si="69"/>
        <v>0</v>
      </c>
      <c r="AI619" s="201"/>
      <c r="AJ619" s="201"/>
      <c r="AK619" s="201"/>
      <c r="AL619" s="201"/>
      <c r="AM619" s="201"/>
      <c r="AN619" s="201"/>
      <c r="AO619" s="201" t="s">
        <v>50</v>
      </c>
      <c r="AP619" s="201" t="s">
        <v>1</v>
      </c>
    </row>
    <row r="620" spans="1:42">
      <c r="A620" s="193" t="s">
        <v>923</v>
      </c>
      <c r="B620" s="193" t="s">
        <v>50</v>
      </c>
      <c r="C620" s="193" t="s">
        <v>205</v>
      </c>
      <c r="D620" s="193" t="s">
        <v>1044</v>
      </c>
      <c r="E620" s="193" t="s">
        <v>1048</v>
      </c>
      <c r="F620" s="193"/>
      <c r="G620" s="193" t="s">
        <v>197</v>
      </c>
      <c r="H620" s="194">
        <v>43537.000011574077</v>
      </c>
      <c r="I620" s="194"/>
      <c r="J620" s="194">
        <v>43537.000011574077</v>
      </c>
      <c r="K620" s="194"/>
      <c r="L620" s="194">
        <v>43543.742129629631</v>
      </c>
      <c r="M620" s="193" t="s">
        <v>179</v>
      </c>
      <c r="N620" s="193"/>
      <c r="O620" s="195">
        <v>12</v>
      </c>
      <c r="P620" s="195"/>
      <c r="Q620" s="196"/>
      <c r="R620" s="193" t="s">
        <v>1046</v>
      </c>
      <c r="S620" s="193"/>
      <c r="T620" s="193" t="s">
        <v>1049</v>
      </c>
      <c r="U620" s="193" t="s">
        <v>195</v>
      </c>
      <c r="V620" s="193"/>
      <c r="W620" s="193"/>
      <c r="X620" s="193"/>
      <c r="Y620" s="194"/>
      <c r="Z620" s="194"/>
      <c r="AA620" s="197"/>
      <c r="AB620" s="198" t="str">
        <f t="shared" si="70"/>
        <v>20193</v>
      </c>
      <c r="AC620" s="199" t="str">
        <f t="shared" si="66"/>
        <v>20193</v>
      </c>
      <c r="AD620" s="200">
        <f t="shared" si="72"/>
        <v>0</v>
      </c>
      <c r="AE620" s="199">
        <f t="shared" si="68"/>
        <v>0</v>
      </c>
      <c r="AF620" s="199">
        <f t="shared" si="67"/>
        <v>0</v>
      </c>
      <c r="AG620" s="199">
        <f t="shared" si="71"/>
        <v>0</v>
      </c>
      <c r="AH620" s="199">
        <f t="shared" si="69"/>
        <v>0</v>
      </c>
      <c r="AI620" s="201"/>
      <c r="AJ620" s="201"/>
      <c r="AK620" s="201"/>
      <c r="AL620" s="201"/>
      <c r="AM620" s="201"/>
      <c r="AN620" s="201"/>
      <c r="AO620" s="201" t="s">
        <v>50</v>
      </c>
      <c r="AP620" s="201" t="s">
        <v>1</v>
      </c>
    </row>
    <row r="621" spans="1:42">
      <c r="A621" s="193" t="s">
        <v>923</v>
      </c>
      <c r="B621" s="193" t="s">
        <v>50</v>
      </c>
      <c r="C621" s="193" t="s">
        <v>205</v>
      </c>
      <c r="D621" s="193" t="s">
        <v>1050</v>
      </c>
      <c r="E621" s="193" t="s">
        <v>1051</v>
      </c>
      <c r="F621" s="193"/>
      <c r="G621" s="193" t="s">
        <v>197</v>
      </c>
      <c r="H621" s="194">
        <v>43544.000011574077</v>
      </c>
      <c r="I621" s="194"/>
      <c r="J621" s="194">
        <v>43544.000011574077</v>
      </c>
      <c r="K621" s="194"/>
      <c r="L621" s="194">
        <v>43559.483726851853</v>
      </c>
      <c r="M621" s="193" t="s">
        <v>179</v>
      </c>
      <c r="N621" s="193"/>
      <c r="O621" s="195">
        <v>12</v>
      </c>
      <c r="P621" s="195"/>
      <c r="Q621" s="196"/>
      <c r="R621" s="193" t="s">
        <v>1052</v>
      </c>
      <c r="S621" s="193"/>
      <c r="T621" s="193" t="s">
        <v>1053</v>
      </c>
      <c r="U621" s="193" t="s">
        <v>195</v>
      </c>
      <c r="V621" s="193"/>
      <c r="W621" s="193"/>
      <c r="X621" s="193"/>
      <c r="Y621" s="194"/>
      <c r="Z621" s="194"/>
      <c r="AA621" s="197"/>
      <c r="AB621" s="198" t="str">
        <f t="shared" si="70"/>
        <v>20193</v>
      </c>
      <c r="AC621" s="199" t="str">
        <f t="shared" si="66"/>
        <v>20194</v>
      </c>
      <c r="AD621" s="200">
        <f t="shared" si="72"/>
        <v>0</v>
      </c>
      <c r="AE621" s="199">
        <f t="shared" si="68"/>
        <v>0</v>
      </c>
      <c r="AF621" s="199">
        <f t="shared" si="67"/>
        <v>0</v>
      </c>
      <c r="AG621" s="199">
        <f t="shared" si="71"/>
        <v>0</v>
      </c>
      <c r="AH621" s="199">
        <f t="shared" si="69"/>
        <v>0</v>
      </c>
      <c r="AI621" s="201"/>
      <c r="AJ621" s="201"/>
      <c r="AK621" s="201"/>
      <c r="AL621" s="201"/>
      <c r="AM621" s="201"/>
      <c r="AN621" s="201"/>
      <c r="AO621" s="201" t="s">
        <v>50</v>
      </c>
      <c r="AP621" s="201" t="s">
        <v>1</v>
      </c>
    </row>
    <row r="622" spans="1:42">
      <c r="A622" s="193" t="s">
        <v>923</v>
      </c>
      <c r="B622" s="193" t="s">
        <v>50</v>
      </c>
      <c r="C622" s="193" t="s">
        <v>205</v>
      </c>
      <c r="D622" s="193" t="s">
        <v>1050</v>
      </c>
      <c r="E622" s="193" t="s">
        <v>1051</v>
      </c>
      <c r="F622" s="193"/>
      <c r="G622" s="193" t="s">
        <v>197</v>
      </c>
      <c r="H622" s="194">
        <v>43544.000011574077</v>
      </c>
      <c r="I622" s="194"/>
      <c r="J622" s="194">
        <v>43544.000011574077</v>
      </c>
      <c r="K622" s="194"/>
      <c r="L622" s="194">
        <v>43559.504583333342</v>
      </c>
      <c r="M622" s="193" t="s">
        <v>179</v>
      </c>
      <c r="N622" s="193"/>
      <c r="O622" s="195">
        <v>12</v>
      </c>
      <c r="P622" s="195"/>
      <c r="Q622" s="196"/>
      <c r="R622" s="193" t="s">
        <v>1052</v>
      </c>
      <c r="S622" s="193"/>
      <c r="T622" s="193" t="s">
        <v>1054</v>
      </c>
      <c r="U622" s="193" t="s">
        <v>195</v>
      </c>
      <c r="V622" s="193"/>
      <c r="W622" s="193"/>
      <c r="X622" s="193"/>
      <c r="Y622" s="194"/>
      <c r="Z622" s="194"/>
      <c r="AA622" s="197"/>
      <c r="AB622" s="198" t="str">
        <f t="shared" si="70"/>
        <v>20193</v>
      </c>
      <c r="AC622" s="199" t="str">
        <f t="shared" si="66"/>
        <v>20194</v>
      </c>
      <c r="AD622" s="200">
        <f t="shared" si="72"/>
        <v>0</v>
      </c>
      <c r="AE622" s="199">
        <f t="shared" si="68"/>
        <v>0</v>
      </c>
      <c r="AF622" s="199">
        <f t="shared" si="67"/>
        <v>0</v>
      </c>
      <c r="AG622" s="199">
        <f t="shared" si="71"/>
        <v>0</v>
      </c>
      <c r="AH622" s="199">
        <f t="shared" si="69"/>
        <v>0</v>
      </c>
      <c r="AI622" s="201"/>
      <c r="AJ622" s="201"/>
      <c r="AK622" s="201"/>
      <c r="AL622" s="201"/>
      <c r="AM622" s="201"/>
      <c r="AN622" s="201"/>
      <c r="AO622" s="201" t="s">
        <v>50</v>
      </c>
      <c r="AP622" s="201" t="s">
        <v>1</v>
      </c>
    </row>
    <row r="623" spans="1:42">
      <c r="A623" s="193" t="s">
        <v>923</v>
      </c>
      <c r="B623" s="193" t="s">
        <v>50</v>
      </c>
      <c r="C623" s="193" t="s">
        <v>205</v>
      </c>
      <c r="D623" s="193" t="s">
        <v>1050</v>
      </c>
      <c r="E623" s="193" t="s">
        <v>1051</v>
      </c>
      <c r="F623" s="193"/>
      <c r="G623" s="193" t="s">
        <v>197</v>
      </c>
      <c r="H623" s="194">
        <v>43544.000011574077</v>
      </c>
      <c r="I623" s="194"/>
      <c r="J623" s="194">
        <v>43544.000011574077</v>
      </c>
      <c r="K623" s="194"/>
      <c r="L623" s="194">
        <v>43559.532361111109</v>
      </c>
      <c r="M623" s="193" t="s">
        <v>179</v>
      </c>
      <c r="N623" s="193"/>
      <c r="O623" s="195">
        <v>12</v>
      </c>
      <c r="P623" s="195"/>
      <c r="Q623" s="196"/>
      <c r="R623" s="193" t="s">
        <v>1052</v>
      </c>
      <c r="S623" s="193"/>
      <c r="T623" s="193" t="s">
        <v>1055</v>
      </c>
      <c r="U623" s="193" t="s">
        <v>195</v>
      </c>
      <c r="V623" s="193"/>
      <c r="W623" s="193"/>
      <c r="X623" s="193"/>
      <c r="Y623" s="194"/>
      <c r="Z623" s="194"/>
      <c r="AA623" s="197"/>
      <c r="AB623" s="198" t="str">
        <f t="shared" si="70"/>
        <v>20193</v>
      </c>
      <c r="AC623" s="199" t="str">
        <f t="shared" si="66"/>
        <v>20194</v>
      </c>
      <c r="AD623" s="200">
        <f t="shared" si="72"/>
        <v>0</v>
      </c>
      <c r="AE623" s="199">
        <f t="shared" si="68"/>
        <v>0</v>
      </c>
      <c r="AF623" s="199">
        <f t="shared" si="67"/>
        <v>0</v>
      </c>
      <c r="AG623" s="199">
        <f t="shared" si="71"/>
        <v>0</v>
      </c>
      <c r="AH623" s="199">
        <f t="shared" si="69"/>
        <v>0</v>
      </c>
      <c r="AI623" s="201"/>
      <c r="AJ623" s="201"/>
      <c r="AK623" s="201"/>
      <c r="AL623" s="201"/>
      <c r="AM623" s="201"/>
      <c r="AN623" s="201"/>
      <c r="AO623" s="201" t="s">
        <v>50</v>
      </c>
      <c r="AP623" s="201" t="s">
        <v>1</v>
      </c>
    </row>
    <row r="624" spans="1:42">
      <c r="A624" s="193" t="s">
        <v>923</v>
      </c>
      <c r="B624" s="193" t="s">
        <v>50</v>
      </c>
      <c r="C624" s="193" t="s">
        <v>205</v>
      </c>
      <c r="D624" s="193" t="s">
        <v>1050</v>
      </c>
      <c r="E624" s="193" t="s">
        <v>1051</v>
      </c>
      <c r="F624" s="193"/>
      <c r="G624" s="193" t="s">
        <v>197</v>
      </c>
      <c r="H624" s="194">
        <v>43544.000011574077</v>
      </c>
      <c r="I624" s="194"/>
      <c r="J624" s="194">
        <v>43544.000011574077</v>
      </c>
      <c r="K624" s="194"/>
      <c r="L624" s="194">
        <v>43559.556666666656</v>
      </c>
      <c r="M624" s="193" t="s">
        <v>179</v>
      </c>
      <c r="N624" s="193"/>
      <c r="O624" s="195">
        <v>12</v>
      </c>
      <c r="P624" s="195"/>
      <c r="Q624" s="196"/>
      <c r="R624" s="193" t="s">
        <v>1052</v>
      </c>
      <c r="S624" s="193"/>
      <c r="T624" s="193" t="s">
        <v>1056</v>
      </c>
      <c r="U624" s="193" t="s">
        <v>195</v>
      </c>
      <c r="V624" s="193"/>
      <c r="W624" s="193"/>
      <c r="X624" s="193"/>
      <c r="Y624" s="194"/>
      <c r="Z624" s="194"/>
      <c r="AA624" s="197"/>
      <c r="AB624" s="198" t="str">
        <f t="shared" si="70"/>
        <v>20193</v>
      </c>
      <c r="AC624" s="199" t="str">
        <f t="shared" si="66"/>
        <v>20194</v>
      </c>
      <c r="AD624" s="200">
        <f t="shared" si="72"/>
        <v>0</v>
      </c>
      <c r="AE624" s="199">
        <f t="shared" si="68"/>
        <v>0</v>
      </c>
      <c r="AF624" s="199">
        <f t="shared" si="67"/>
        <v>0</v>
      </c>
      <c r="AG624" s="199">
        <f t="shared" si="71"/>
        <v>0</v>
      </c>
      <c r="AH624" s="199">
        <f t="shared" si="69"/>
        <v>0</v>
      </c>
      <c r="AI624" s="201"/>
      <c r="AJ624" s="201"/>
      <c r="AK624" s="201"/>
      <c r="AL624" s="201"/>
      <c r="AM624" s="201"/>
      <c r="AN624" s="201"/>
      <c r="AO624" s="201" t="s">
        <v>50</v>
      </c>
      <c r="AP624" s="201" t="s">
        <v>1</v>
      </c>
    </row>
    <row r="625" spans="1:42">
      <c r="A625" s="193" t="s">
        <v>923</v>
      </c>
      <c r="B625" s="193" t="s">
        <v>50</v>
      </c>
      <c r="C625" s="193" t="s">
        <v>205</v>
      </c>
      <c r="D625" s="193" t="s">
        <v>1050</v>
      </c>
      <c r="E625" s="193" t="s">
        <v>1051</v>
      </c>
      <c r="F625" s="193"/>
      <c r="G625" s="193" t="s">
        <v>197</v>
      </c>
      <c r="H625" s="194">
        <v>43544.000011574077</v>
      </c>
      <c r="I625" s="194"/>
      <c r="J625" s="194">
        <v>43544.000011574077</v>
      </c>
      <c r="K625" s="194"/>
      <c r="L625" s="194">
        <v>43559.608749999999</v>
      </c>
      <c r="M625" s="193" t="s">
        <v>179</v>
      </c>
      <c r="N625" s="193"/>
      <c r="O625" s="195">
        <v>12</v>
      </c>
      <c r="P625" s="195"/>
      <c r="Q625" s="196"/>
      <c r="R625" s="193" t="s">
        <v>1052</v>
      </c>
      <c r="S625" s="193"/>
      <c r="T625" s="193" t="s">
        <v>1057</v>
      </c>
      <c r="U625" s="193" t="s">
        <v>195</v>
      </c>
      <c r="V625" s="193"/>
      <c r="W625" s="193"/>
      <c r="X625" s="193"/>
      <c r="Y625" s="194"/>
      <c r="Z625" s="194"/>
      <c r="AA625" s="197"/>
      <c r="AB625" s="198" t="str">
        <f t="shared" si="70"/>
        <v>20193</v>
      </c>
      <c r="AC625" s="199" t="str">
        <f t="shared" si="66"/>
        <v>20194</v>
      </c>
      <c r="AD625" s="200">
        <f t="shared" si="72"/>
        <v>0</v>
      </c>
      <c r="AE625" s="199">
        <f t="shared" si="68"/>
        <v>0</v>
      </c>
      <c r="AF625" s="199">
        <f t="shared" si="67"/>
        <v>0</v>
      </c>
      <c r="AG625" s="199">
        <f t="shared" si="71"/>
        <v>0</v>
      </c>
      <c r="AH625" s="199">
        <f t="shared" si="69"/>
        <v>0</v>
      </c>
      <c r="AI625" s="201"/>
      <c r="AJ625" s="201"/>
      <c r="AK625" s="201"/>
      <c r="AL625" s="201"/>
      <c r="AM625" s="201"/>
      <c r="AN625" s="201"/>
      <c r="AO625" s="201" t="s">
        <v>50</v>
      </c>
      <c r="AP625" s="201" t="s">
        <v>1</v>
      </c>
    </row>
    <row r="626" spans="1:42">
      <c r="A626" s="193" t="s">
        <v>923</v>
      </c>
      <c r="B626" s="193" t="s">
        <v>50</v>
      </c>
      <c r="C626" s="193" t="s">
        <v>205</v>
      </c>
      <c r="D626" s="193" t="s">
        <v>1058</v>
      </c>
      <c r="E626" s="193" t="s">
        <v>1059</v>
      </c>
      <c r="F626" s="193"/>
      <c r="G626" s="193" t="s">
        <v>197</v>
      </c>
      <c r="H626" s="194">
        <v>43545.000011574077</v>
      </c>
      <c r="I626" s="194"/>
      <c r="J626" s="194">
        <v>43546.000011574077</v>
      </c>
      <c r="K626" s="194"/>
      <c r="L626" s="194">
        <v>43557.468425925923</v>
      </c>
      <c r="M626" s="193" t="s">
        <v>179</v>
      </c>
      <c r="N626" s="193"/>
      <c r="O626" s="195">
        <v>12</v>
      </c>
      <c r="P626" s="195"/>
      <c r="Q626" s="196"/>
      <c r="R626" s="193" t="s">
        <v>1060</v>
      </c>
      <c r="S626" s="193"/>
      <c r="T626" s="193" t="s">
        <v>1061</v>
      </c>
      <c r="U626" s="193" t="s">
        <v>195</v>
      </c>
      <c r="V626" s="193"/>
      <c r="W626" s="193"/>
      <c r="X626" s="193"/>
      <c r="Y626" s="194"/>
      <c r="Z626" s="194"/>
      <c r="AA626" s="197"/>
      <c r="AB626" s="198" t="str">
        <f t="shared" si="70"/>
        <v>20193</v>
      </c>
      <c r="AC626" s="199" t="str">
        <f t="shared" si="66"/>
        <v>20194</v>
      </c>
      <c r="AD626" s="200">
        <f t="shared" si="72"/>
        <v>0</v>
      </c>
      <c r="AE626" s="199">
        <f t="shared" si="68"/>
        <v>0</v>
      </c>
      <c r="AF626" s="199">
        <f t="shared" si="67"/>
        <v>0</v>
      </c>
      <c r="AG626" s="199">
        <f t="shared" si="71"/>
        <v>0</v>
      </c>
      <c r="AH626" s="199">
        <f t="shared" si="69"/>
        <v>0</v>
      </c>
      <c r="AI626" s="201"/>
      <c r="AJ626" s="201"/>
      <c r="AK626" s="201"/>
      <c r="AL626" s="201"/>
      <c r="AM626" s="201"/>
      <c r="AN626" s="201"/>
      <c r="AO626" s="201" t="s">
        <v>50</v>
      </c>
      <c r="AP626" s="201" t="s">
        <v>1</v>
      </c>
    </row>
    <row r="627" spans="1:42">
      <c r="A627" s="193" t="s">
        <v>923</v>
      </c>
      <c r="B627" s="193" t="s">
        <v>50</v>
      </c>
      <c r="C627" s="193" t="s">
        <v>205</v>
      </c>
      <c r="D627" s="193" t="s">
        <v>1058</v>
      </c>
      <c r="E627" s="193" t="s">
        <v>1059</v>
      </c>
      <c r="F627" s="193"/>
      <c r="G627" s="193" t="s">
        <v>197</v>
      </c>
      <c r="H627" s="194">
        <v>43545.000011574077</v>
      </c>
      <c r="I627" s="194"/>
      <c r="J627" s="194">
        <v>43546.000011574077</v>
      </c>
      <c r="K627" s="194"/>
      <c r="L627" s="194">
        <v>43557.468321759261</v>
      </c>
      <c r="M627" s="193" t="s">
        <v>179</v>
      </c>
      <c r="N627" s="193"/>
      <c r="O627" s="195">
        <v>12</v>
      </c>
      <c r="P627" s="195"/>
      <c r="Q627" s="196"/>
      <c r="R627" s="193" t="s">
        <v>1060</v>
      </c>
      <c r="S627" s="193"/>
      <c r="T627" s="193" t="s">
        <v>1062</v>
      </c>
      <c r="U627" s="193" t="s">
        <v>195</v>
      </c>
      <c r="V627" s="193"/>
      <c r="W627" s="193"/>
      <c r="X627" s="193"/>
      <c r="Y627" s="194"/>
      <c r="Z627" s="194"/>
      <c r="AA627" s="197"/>
      <c r="AB627" s="198" t="str">
        <f t="shared" si="70"/>
        <v>20193</v>
      </c>
      <c r="AC627" s="199" t="str">
        <f t="shared" si="66"/>
        <v>20194</v>
      </c>
      <c r="AD627" s="200">
        <f t="shared" si="72"/>
        <v>0</v>
      </c>
      <c r="AE627" s="199">
        <f t="shared" si="68"/>
        <v>0</v>
      </c>
      <c r="AF627" s="199">
        <f t="shared" si="67"/>
        <v>0</v>
      </c>
      <c r="AG627" s="199">
        <f t="shared" si="71"/>
        <v>0</v>
      </c>
      <c r="AH627" s="199">
        <f t="shared" si="69"/>
        <v>0</v>
      </c>
      <c r="AI627" s="201"/>
      <c r="AJ627" s="201"/>
      <c r="AK627" s="201"/>
      <c r="AL627" s="201"/>
      <c r="AM627" s="201"/>
      <c r="AN627" s="201"/>
      <c r="AO627" s="201" t="s">
        <v>50</v>
      </c>
      <c r="AP627" s="201" t="s">
        <v>1</v>
      </c>
    </row>
    <row r="628" spans="1:42">
      <c r="A628" s="193" t="s">
        <v>923</v>
      </c>
      <c r="B628" s="193" t="s">
        <v>50</v>
      </c>
      <c r="C628" s="193" t="s">
        <v>205</v>
      </c>
      <c r="D628" s="193" t="s">
        <v>1063</v>
      </c>
      <c r="E628" s="193" t="s">
        <v>1064</v>
      </c>
      <c r="F628" s="193"/>
      <c r="G628" s="193" t="s">
        <v>197</v>
      </c>
      <c r="H628" s="194">
        <v>43557.000011574077</v>
      </c>
      <c r="I628" s="194"/>
      <c r="J628" s="194">
        <v>43557.000011574077</v>
      </c>
      <c r="K628" s="194"/>
      <c r="L628" s="194">
        <v>43577.747858796298</v>
      </c>
      <c r="M628" s="193" t="s">
        <v>187</v>
      </c>
      <c r="N628" s="193" t="s">
        <v>43</v>
      </c>
      <c r="O628" s="195">
        <v>12</v>
      </c>
      <c r="P628" s="195"/>
      <c r="Q628" s="196"/>
      <c r="R628" s="193" t="s">
        <v>1065</v>
      </c>
      <c r="S628" s="193"/>
      <c r="T628" s="193" t="s">
        <v>1066</v>
      </c>
      <c r="U628" s="193" t="s">
        <v>195</v>
      </c>
      <c r="V628" s="193"/>
      <c r="W628" s="193"/>
      <c r="X628" s="193"/>
      <c r="Y628" s="194"/>
      <c r="Z628" s="194"/>
      <c r="AA628" s="197"/>
      <c r="AB628" s="198" t="str">
        <f t="shared" si="70"/>
        <v>20194</v>
      </c>
      <c r="AC628" s="199" t="str">
        <f t="shared" si="66"/>
        <v>20194</v>
      </c>
      <c r="AD628" s="200">
        <f t="shared" si="72"/>
        <v>0</v>
      </c>
      <c r="AE628" s="199">
        <f t="shared" si="68"/>
        <v>0</v>
      </c>
      <c r="AF628" s="199">
        <f t="shared" si="67"/>
        <v>0</v>
      </c>
      <c r="AG628" s="199">
        <f t="shared" si="71"/>
        <v>0</v>
      </c>
      <c r="AH628" s="199">
        <f t="shared" si="69"/>
        <v>0</v>
      </c>
      <c r="AI628" s="201"/>
      <c r="AJ628" s="201"/>
      <c r="AK628" s="201"/>
      <c r="AL628" s="201"/>
      <c r="AM628" s="201"/>
      <c r="AN628" s="201"/>
      <c r="AO628" s="201" t="s">
        <v>50</v>
      </c>
      <c r="AP628" s="201" t="s">
        <v>1</v>
      </c>
    </row>
    <row r="629" spans="1:42">
      <c r="A629" s="193" t="s">
        <v>923</v>
      </c>
      <c r="B629" s="193" t="s">
        <v>50</v>
      </c>
      <c r="C629" s="193" t="s">
        <v>205</v>
      </c>
      <c r="D629" s="193" t="s">
        <v>1063</v>
      </c>
      <c r="E629" s="193" t="s">
        <v>1064</v>
      </c>
      <c r="F629" s="193"/>
      <c r="G629" s="193" t="s">
        <v>197</v>
      </c>
      <c r="H629" s="194">
        <v>43557.000011574077</v>
      </c>
      <c r="I629" s="194"/>
      <c r="J629" s="194">
        <v>43557.000011574077</v>
      </c>
      <c r="K629" s="194"/>
      <c r="L629" s="194">
        <v>43577.546111111107</v>
      </c>
      <c r="M629" s="193" t="s">
        <v>187</v>
      </c>
      <c r="N629" s="193" t="s">
        <v>43</v>
      </c>
      <c r="O629" s="195">
        <v>12</v>
      </c>
      <c r="P629" s="195"/>
      <c r="Q629" s="196"/>
      <c r="R629" s="193" t="s">
        <v>1065</v>
      </c>
      <c r="S629" s="193"/>
      <c r="T629" s="193" t="s">
        <v>1067</v>
      </c>
      <c r="U629" s="193" t="s">
        <v>195</v>
      </c>
      <c r="V629" s="193"/>
      <c r="W629" s="193"/>
      <c r="X629" s="193"/>
      <c r="Y629" s="194"/>
      <c r="Z629" s="194"/>
      <c r="AA629" s="197"/>
      <c r="AB629" s="198" t="str">
        <f t="shared" si="70"/>
        <v>20194</v>
      </c>
      <c r="AC629" s="199" t="str">
        <f t="shared" si="66"/>
        <v>20194</v>
      </c>
      <c r="AD629" s="200">
        <f t="shared" si="72"/>
        <v>0</v>
      </c>
      <c r="AE629" s="199">
        <f t="shared" si="68"/>
        <v>0</v>
      </c>
      <c r="AF629" s="199">
        <f t="shared" si="67"/>
        <v>0</v>
      </c>
      <c r="AG629" s="199">
        <f t="shared" si="71"/>
        <v>0</v>
      </c>
      <c r="AH629" s="199">
        <f t="shared" si="69"/>
        <v>0</v>
      </c>
      <c r="AI629" s="201"/>
      <c r="AJ629" s="201"/>
      <c r="AK629" s="201"/>
      <c r="AL629" s="201"/>
      <c r="AM629" s="201"/>
      <c r="AN629" s="201"/>
      <c r="AO629" s="201" t="s">
        <v>50</v>
      </c>
      <c r="AP629" s="201" t="s">
        <v>1</v>
      </c>
    </row>
    <row r="630" spans="1:42">
      <c r="A630" s="193" t="s">
        <v>923</v>
      </c>
      <c r="B630" s="193" t="s">
        <v>50</v>
      </c>
      <c r="C630" s="193" t="s">
        <v>205</v>
      </c>
      <c r="D630" s="193" t="s">
        <v>1063</v>
      </c>
      <c r="E630" s="193" t="s">
        <v>1064</v>
      </c>
      <c r="F630" s="193"/>
      <c r="G630" s="193" t="s">
        <v>197</v>
      </c>
      <c r="H630" s="194">
        <v>43557.000011574077</v>
      </c>
      <c r="I630" s="194"/>
      <c r="J630" s="194">
        <v>43557.000011574077</v>
      </c>
      <c r="K630" s="194"/>
      <c r="L630" s="194">
        <v>43577.566932870373</v>
      </c>
      <c r="M630" s="193" t="s">
        <v>187</v>
      </c>
      <c r="N630" s="193" t="s">
        <v>43</v>
      </c>
      <c r="O630" s="195">
        <v>12</v>
      </c>
      <c r="P630" s="195"/>
      <c r="Q630" s="196"/>
      <c r="R630" s="193" t="s">
        <v>1065</v>
      </c>
      <c r="S630" s="193"/>
      <c r="T630" s="193" t="s">
        <v>1068</v>
      </c>
      <c r="U630" s="193" t="s">
        <v>195</v>
      </c>
      <c r="V630" s="193"/>
      <c r="W630" s="193"/>
      <c r="X630" s="193"/>
      <c r="Y630" s="194"/>
      <c r="Z630" s="194"/>
      <c r="AA630" s="197"/>
      <c r="AB630" s="198" t="str">
        <f t="shared" si="70"/>
        <v>20194</v>
      </c>
      <c r="AC630" s="199" t="str">
        <f t="shared" si="66"/>
        <v>20194</v>
      </c>
      <c r="AD630" s="200">
        <f t="shared" si="72"/>
        <v>0</v>
      </c>
      <c r="AE630" s="199">
        <f t="shared" si="68"/>
        <v>0</v>
      </c>
      <c r="AF630" s="199">
        <f t="shared" si="67"/>
        <v>0</v>
      </c>
      <c r="AG630" s="199">
        <f t="shared" si="71"/>
        <v>0</v>
      </c>
      <c r="AH630" s="199">
        <f t="shared" si="69"/>
        <v>0</v>
      </c>
      <c r="AI630" s="201"/>
      <c r="AJ630" s="201"/>
      <c r="AK630" s="201"/>
      <c r="AL630" s="201"/>
      <c r="AM630" s="201"/>
      <c r="AN630" s="201"/>
      <c r="AO630" s="201" t="s">
        <v>50</v>
      </c>
      <c r="AP630" s="201" t="s">
        <v>1</v>
      </c>
    </row>
    <row r="631" spans="1:42">
      <c r="A631" s="193" t="s">
        <v>923</v>
      </c>
      <c r="B631" s="193" t="s">
        <v>50</v>
      </c>
      <c r="C631" s="193" t="s">
        <v>205</v>
      </c>
      <c r="D631" s="193" t="s">
        <v>1063</v>
      </c>
      <c r="E631" s="193" t="s">
        <v>1064</v>
      </c>
      <c r="F631" s="193"/>
      <c r="G631" s="193" t="s">
        <v>197</v>
      </c>
      <c r="H631" s="194">
        <v>43557.000011574077</v>
      </c>
      <c r="I631" s="194"/>
      <c r="J631" s="194">
        <v>43557.000011574077</v>
      </c>
      <c r="K631" s="194"/>
      <c r="L631" s="194">
        <v>43577.639884259261</v>
      </c>
      <c r="M631" s="193" t="s">
        <v>187</v>
      </c>
      <c r="N631" s="193" t="s">
        <v>43</v>
      </c>
      <c r="O631" s="195">
        <v>12</v>
      </c>
      <c r="P631" s="195"/>
      <c r="Q631" s="196"/>
      <c r="R631" s="193" t="s">
        <v>1065</v>
      </c>
      <c r="S631" s="193"/>
      <c r="T631" s="193" t="s">
        <v>1069</v>
      </c>
      <c r="U631" s="193" t="s">
        <v>195</v>
      </c>
      <c r="V631" s="193"/>
      <c r="W631" s="193"/>
      <c r="X631" s="193"/>
      <c r="Y631" s="194"/>
      <c r="Z631" s="194"/>
      <c r="AA631" s="197"/>
      <c r="AB631" s="198" t="str">
        <f t="shared" si="70"/>
        <v>20194</v>
      </c>
      <c r="AC631" s="199" t="str">
        <f t="shared" si="66"/>
        <v>20194</v>
      </c>
      <c r="AD631" s="200">
        <f t="shared" si="72"/>
        <v>0</v>
      </c>
      <c r="AE631" s="199">
        <f t="shared" si="68"/>
        <v>0</v>
      </c>
      <c r="AF631" s="199">
        <f t="shared" si="67"/>
        <v>0</v>
      </c>
      <c r="AG631" s="199">
        <f t="shared" si="71"/>
        <v>0</v>
      </c>
      <c r="AH631" s="199">
        <f t="shared" si="69"/>
        <v>0</v>
      </c>
      <c r="AI631" s="201"/>
      <c r="AJ631" s="201"/>
      <c r="AK631" s="201"/>
      <c r="AL631" s="201"/>
      <c r="AM631" s="201"/>
      <c r="AN631" s="201"/>
      <c r="AO631" s="201" t="s">
        <v>50</v>
      </c>
      <c r="AP631" s="201" t="s">
        <v>1</v>
      </c>
    </row>
    <row r="632" spans="1:42">
      <c r="A632" s="193" t="s">
        <v>923</v>
      </c>
      <c r="B632" s="193" t="s">
        <v>50</v>
      </c>
      <c r="C632" s="193" t="s">
        <v>205</v>
      </c>
      <c r="D632" s="193" t="s">
        <v>1063</v>
      </c>
      <c r="E632" s="193" t="s">
        <v>1064</v>
      </c>
      <c r="F632" s="193"/>
      <c r="G632" s="193" t="s">
        <v>197</v>
      </c>
      <c r="H632" s="194">
        <v>43557.000011574077</v>
      </c>
      <c r="I632" s="194"/>
      <c r="J632" s="194">
        <v>43557.000011574077</v>
      </c>
      <c r="K632" s="194"/>
      <c r="L632" s="194">
        <v>43577.671134259261</v>
      </c>
      <c r="M632" s="193" t="s">
        <v>187</v>
      </c>
      <c r="N632" s="193" t="s">
        <v>43</v>
      </c>
      <c r="O632" s="195">
        <v>12</v>
      </c>
      <c r="P632" s="195"/>
      <c r="Q632" s="196"/>
      <c r="R632" s="193" t="s">
        <v>1065</v>
      </c>
      <c r="S632" s="193"/>
      <c r="T632" s="193" t="s">
        <v>1070</v>
      </c>
      <c r="U632" s="193" t="s">
        <v>195</v>
      </c>
      <c r="V632" s="193"/>
      <c r="W632" s="193"/>
      <c r="X632" s="193"/>
      <c r="Y632" s="194"/>
      <c r="Z632" s="194"/>
      <c r="AA632" s="197"/>
      <c r="AB632" s="198" t="str">
        <f t="shared" si="70"/>
        <v>20194</v>
      </c>
      <c r="AC632" s="199" t="str">
        <f t="shared" si="66"/>
        <v>20194</v>
      </c>
      <c r="AD632" s="200">
        <f t="shared" si="72"/>
        <v>0</v>
      </c>
      <c r="AE632" s="199">
        <f t="shared" si="68"/>
        <v>0</v>
      </c>
      <c r="AF632" s="199">
        <f t="shared" si="67"/>
        <v>0</v>
      </c>
      <c r="AG632" s="199">
        <f t="shared" si="71"/>
        <v>0</v>
      </c>
      <c r="AH632" s="199">
        <f t="shared" si="69"/>
        <v>0</v>
      </c>
      <c r="AI632" s="201"/>
      <c r="AJ632" s="201"/>
      <c r="AK632" s="201"/>
      <c r="AL632" s="201"/>
      <c r="AM632" s="201"/>
      <c r="AN632" s="201"/>
      <c r="AO632" s="201" t="s">
        <v>50</v>
      </c>
      <c r="AP632" s="201" t="s">
        <v>1</v>
      </c>
    </row>
    <row r="633" spans="1:42">
      <c r="A633" s="193" t="s">
        <v>923</v>
      </c>
      <c r="B633" s="193" t="s">
        <v>50</v>
      </c>
      <c r="C633" s="193" t="s">
        <v>205</v>
      </c>
      <c r="D633" s="193" t="s">
        <v>1071</v>
      </c>
      <c r="E633" s="193" t="s">
        <v>1072</v>
      </c>
      <c r="F633" s="193"/>
      <c r="G633" s="193" t="s">
        <v>197</v>
      </c>
      <c r="H633" s="194">
        <v>43565.000011574077</v>
      </c>
      <c r="I633" s="194"/>
      <c r="J633" s="194">
        <v>43565.000011574077</v>
      </c>
      <c r="K633" s="194"/>
      <c r="L633" s="194">
        <v>43580.477071759262</v>
      </c>
      <c r="M633" s="193" t="s">
        <v>179</v>
      </c>
      <c r="N633" s="193"/>
      <c r="O633" s="195">
        <v>12</v>
      </c>
      <c r="P633" s="195"/>
      <c r="Q633" s="196"/>
      <c r="R633" s="193" t="s">
        <v>1073</v>
      </c>
      <c r="S633" s="193"/>
      <c r="T633" s="193" t="s">
        <v>1074</v>
      </c>
      <c r="U633" s="193" t="s">
        <v>195</v>
      </c>
      <c r="V633" s="193"/>
      <c r="W633" s="193"/>
      <c r="X633" s="193"/>
      <c r="Y633" s="194"/>
      <c r="Z633" s="194"/>
      <c r="AA633" s="197"/>
      <c r="AB633" s="198" t="str">
        <f t="shared" si="70"/>
        <v>20194</v>
      </c>
      <c r="AC633" s="199" t="str">
        <f t="shared" si="66"/>
        <v>20194</v>
      </c>
      <c r="AD633" s="200">
        <f t="shared" si="72"/>
        <v>0</v>
      </c>
      <c r="AE633" s="199">
        <f t="shared" si="68"/>
        <v>0</v>
      </c>
      <c r="AF633" s="199">
        <f t="shared" si="67"/>
        <v>0</v>
      </c>
      <c r="AG633" s="199">
        <f t="shared" si="71"/>
        <v>0</v>
      </c>
      <c r="AH633" s="199">
        <f t="shared" si="69"/>
        <v>0</v>
      </c>
      <c r="AI633" s="201"/>
      <c r="AJ633" s="201"/>
      <c r="AK633" s="201"/>
      <c r="AL633" s="201"/>
      <c r="AM633" s="201"/>
      <c r="AN633" s="201"/>
      <c r="AO633" s="201" t="s">
        <v>50</v>
      </c>
      <c r="AP633" s="201" t="s">
        <v>1</v>
      </c>
    </row>
    <row r="634" spans="1:42">
      <c r="A634" s="193" t="s">
        <v>923</v>
      </c>
      <c r="B634" s="193" t="s">
        <v>50</v>
      </c>
      <c r="C634" s="193" t="s">
        <v>205</v>
      </c>
      <c r="D634" s="193" t="s">
        <v>1071</v>
      </c>
      <c r="E634" s="193" t="s">
        <v>1075</v>
      </c>
      <c r="F634" s="193"/>
      <c r="G634" s="193" t="s">
        <v>197</v>
      </c>
      <c r="H634" s="194">
        <v>43565.000011574077</v>
      </c>
      <c r="I634" s="194"/>
      <c r="J634" s="194">
        <v>43565.000011574077</v>
      </c>
      <c r="K634" s="194"/>
      <c r="L634" s="194">
        <v>43580.477037037039</v>
      </c>
      <c r="M634" s="193" t="s">
        <v>179</v>
      </c>
      <c r="N634" s="193"/>
      <c r="O634" s="195">
        <v>12</v>
      </c>
      <c r="P634" s="195"/>
      <c r="Q634" s="196"/>
      <c r="R634" s="193" t="s">
        <v>1073</v>
      </c>
      <c r="S634" s="193"/>
      <c r="T634" s="193" t="s">
        <v>1076</v>
      </c>
      <c r="U634" s="193" t="s">
        <v>195</v>
      </c>
      <c r="V634" s="193"/>
      <c r="W634" s="193"/>
      <c r="X634" s="193"/>
      <c r="Y634" s="194"/>
      <c r="Z634" s="194"/>
      <c r="AA634" s="197"/>
      <c r="AB634" s="198" t="str">
        <f t="shared" si="70"/>
        <v>20194</v>
      </c>
      <c r="AC634" s="199" t="str">
        <f t="shared" si="66"/>
        <v>20194</v>
      </c>
      <c r="AD634" s="200">
        <f t="shared" si="72"/>
        <v>0</v>
      </c>
      <c r="AE634" s="199">
        <f t="shared" si="68"/>
        <v>0</v>
      </c>
      <c r="AF634" s="199">
        <f t="shared" si="67"/>
        <v>0</v>
      </c>
      <c r="AG634" s="199">
        <f t="shared" si="71"/>
        <v>0</v>
      </c>
      <c r="AH634" s="199">
        <f t="shared" si="69"/>
        <v>0</v>
      </c>
      <c r="AI634" s="201"/>
      <c r="AJ634" s="201"/>
      <c r="AK634" s="201"/>
      <c r="AL634" s="201"/>
      <c r="AM634" s="201"/>
      <c r="AN634" s="201"/>
      <c r="AO634" s="201" t="s">
        <v>50</v>
      </c>
      <c r="AP634" s="201" t="s">
        <v>1</v>
      </c>
    </row>
    <row r="635" spans="1:42">
      <c r="A635" s="193" t="s">
        <v>923</v>
      </c>
      <c r="B635" s="193" t="s">
        <v>50</v>
      </c>
      <c r="C635" s="193" t="s">
        <v>205</v>
      </c>
      <c r="D635" s="193" t="s">
        <v>1077</v>
      </c>
      <c r="E635" s="193" t="s">
        <v>1078</v>
      </c>
      <c r="F635" s="193"/>
      <c r="G635" s="193" t="s">
        <v>197</v>
      </c>
      <c r="H635" s="194">
        <v>43571.000011574077</v>
      </c>
      <c r="I635" s="194"/>
      <c r="J635" s="194">
        <v>43571.000011574077</v>
      </c>
      <c r="K635" s="194"/>
      <c r="L635" s="194">
        <v>43584.740902777783</v>
      </c>
      <c r="M635" s="193" t="s">
        <v>179</v>
      </c>
      <c r="N635" s="193"/>
      <c r="O635" s="195">
        <v>12</v>
      </c>
      <c r="P635" s="195"/>
      <c r="Q635" s="196"/>
      <c r="R635" s="193" t="s">
        <v>1079</v>
      </c>
      <c r="S635" s="193"/>
      <c r="T635" s="193" t="s">
        <v>1080</v>
      </c>
      <c r="U635" s="193" t="s">
        <v>195</v>
      </c>
      <c r="V635" s="193"/>
      <c r="W635" s="193"/>
      <c r="X635" s="193"/>
      <c r="Y635" s="194"/>
      <c r="Z635" s="194"/>
      <c r="AA635" s="197"/>
      <c r="AB635" s="198" t="str">
        <f t="shared" si="70"/>
        <v>20194</v>
      </c>
      <c r="AC635" s="199" t="str">
        <f t="shared" si="66"/>
        <v>20194</v>
      </c>
      <c r="AD635" s="200">
        <f t="shared" si="72"/>
        <v>0</v>
      </c>
      <c r="AE635" s="199">
        <f t="shared" si="68"/>
        <v>0</v>
      </c>
      <c r="AF635" s="199">
        <f t="shared" si="67"/>
        <v>0</v>
      </c>
      <c r="AG635" s="199">
        <f t="shared" si="71"/>
        <v>0</v>
      </c>
      <c r="AH635" s="199">
        <f t="shared" si="69"/>
        <v>0</v>
      </c>
      <c r="AI635" s="201"/>
      <c r="AJ635" s="201"/>
      <c r="AK635" s="201"/>
      <c r="AL635" s="201"/>
      <c r="AM635" s="201"/>
      <c r="AN635" s="201"/>
      <c r="AO635" s="201" t="s">
        <v>50</v>
      </c>
      <c r="AP635" s="201" t="s">
        <v>1</v>
      </c>
    </row>
    <row r="636" spans="1:42">
      <c r="A636" s="193" t="s">
        <v>923</v>
      </c>
      <c r="B636" s="193" t="s">
        <v>54</v>
      </c>
      <c r="C636" s="193" t="s">
        <v>175</v>
      </c>
      <c r="D636" s="193" t="s">
        <v>1081</v>
      </c>
      <c r="E636" s="193" t="s">
        <v>1082</v>
      </c>
      <c r="F636" s="193"/>
      <c r="G636" s="193" t="s">
        <v>197</v>
      </c>
      <c r="H636" s="194">
        <v>43577.000011574077</v>
      </c>
      <c r="I636" s="194">
        <v>43606.474247685182</v>
      </c>
      <c r="J636" s="194"/>
      <c r="K636" s="194"/>
      <c r="L636" s="194"/>
      <c r="M636" s="193" t="s">
        <v>191</v>
      </c>
      <c r="N636" s="193" t="s">
        <v>45</v>
      </c>
      <c r="O636" s="195">
        <v>3</v>
      </c>
      <c r="P636" s="195"/>
      <c r="Q636" s="196"/>
      <c r="R636" s="193" t="s">
        <v>1083</v>
      </c>
      <c r="S636" s="193"/>
      <c r="T636" s="193" t="s">
        <v>1084</v>
      </c>
      <c r="U636" s="193" t="s">
        <v>324</v>
      </c>
      <c r="V636" s="193"/>
      <c r="W636" s="193"/>
      <c r="X636" s="193"/>
      <c r="Y636" s="194"/>
      <c r="Z636" s="194"/>
      <c r="AA636" s="197"/>
      <c r="AB636" s="198" t="str">
        <f t="shared" si="70"/>
        <v>20194</v>
      </c>
      <c r="AC636" s="199" t="str">
        <f t="shared" si="66"/>
        <v>20195</v>
      </c>
      <c r="AD636" s="200">
        <f t="shared" si="72"/>
        <v>0</v>
      </c>
      <c r="AE636" s="199">
        <f t="shared" si="68"/>
        <v>0</v>
      </c>
      <c r="AF636" s="199">
        <f t="shared" si="67"/>
        <v>0</v>
      </c>
      <c r="AG636" s="199">
        <f t="shared" si="71"/>
        <v>0</v>
      </c>
      <c r="AH636" s="199">
        <f t="shared" si="69"/>
        <v>0</v>
      </c>
      <c r="AI636" s="201"/>
      <c r="AJ636" s="201"/>
      <c r="AK636" s="201"/>
      <c r="AL636" s="201"/>
      <c r="AM636" s="201"/>
      <c r="AN636" s="201"/>
      <c r="AO636" s="201" t="s">
        <v>54</v>
      </c>
      <c r="AP636" s="201" t="s">
        <v>88</v>
      </c>
    </row>
    <row r="637" spans="1:42">
      <c r="A637" s="193" t="s">
        <v>923</v>
      </c>
      <c r="B637" s="193" t="s">
        <v>50</v>
      </c>
      <c r="C637" s="193" t="s">
        <v>205</v>
      </c>
      <c r="D637" s="193" t="s">
        <v>1085</v>
      </c>
      <c r="E637" s="193" t="s">
        <v>1086</v>
      </c>
      <c r="F637" s="193"/>
      <c r="G637" s="193" t="s">
        <v>197</v>
      </c>
      <c r="H637" s="194">
        <v>43752.000011574077</v>
      </c>
      <c r="I637" s="194">
        <v>43759.655682870369</v>
      </c>
      <c r="J637" s="194"/>
      <c r="K637" s="194"/>
      <c r="L637" s="194"/>
      <c r="M637" s="193" t="s">
        <v>179</v>
      </c>
      <c r="N637" s="193" t="s">
        <v>230</v>
      </c>
      <c r="O637" s="195">
        <v>12</v>
      </c>
      <c r="P637" s="195"/>
      <c r="Q637" s="196"/>
      <c r="R637" s="193" t="s">
        <v>1087</v>
      </c>
      <c r="S637" s="193"/>
      <c r="T637" s="193" t="s">
        <v>1088</v>
      </c>
      <c r="U637" s="193" t="s">
        <v>324</v>
      </c>
      <c r="V637" s="193"/>
      <c r="W637" s="193"/>
      <c r="X637" s="193"/>
      <c r="Y637" s="194"/>
      <c r="Z637" s="194"/>
      <c r="AA637" s="197"/>
      <c r="AB637" s="198" t="str">
        <f t="shared" si="70"/>
        <v>201910</v>
      </c>
      <c r="AC637" s="199" t="str">
        <f t="shared" si="66"/>
        <v>201910</v>
      </c>
      <c r="AD637" s="200">
        <f t="shared" si="72"/>
        <v>0</v>
      </c>
      <c r="AE637" s="199">
        <f t="shared" si="68"/>
        <v>0</v>
      </c>
      <c r="AF637" s="199">
        <f t="shared" si="67"/>
        <v>0</v>
      </c>
      <c r="AG637" s="199">
        <f t="shared" si="71"/>
        <v>0</v>
      </c>
      <c r="AH637" s="199">
        <f t="shared" si="69"/>
        <v>0</v>
      </c>
      <c r="AI637" s="201"/>
      <c r="AJ637" s="201"/>
      <c r="AK637" s="201"/>
      <c r="AL637" s="201"/>
      <c r="AM637" s="201"/>
      <c r="AN637" s="201"/>
      <c r="AO637" s="201" t="s">
        <v>50</v>
      </c>
      <c r="AP637" s="201" t="s">
        <v>1</v>
      </c>
    </row>
    <row r="638" spans="1:42">
      <c r="A638" s="193" t="s">
        <v>923</v>
      </c>
      <c r="B638" s="193" t="s">
        <v>50</v>
      </c>
      <c r="C638" s="193" t="s">
        <v>205</v>
      </c>
      <c r="D638" s="193" t="s">
        <v>1085</v>
      </c>
      <c r="E638" s="193" t="s">
        <v>1086</v>
      </c>
      <c r="F638" s="193"/>
      <c r="G638" s="193" t="s">
        <v>197</v>
      </c>
      <c r="H638" s="194">
        <v>43752.000011574077</v>
      </c>
      <c r="I638" s="194">
        <v>43759.655787037038</v>
      </c>
      <c r="J638" s="194"/>
      <c r="K638" s="194"/>
      <c r="L638" s="194"/>
      <c r="M638" s="193" t="s">
        <v>179</v>
      </c>
      <c r="N638" s="193" t="s">
        <v>230</v>
      </c>
      <c r="O638" s="195">
        <v>12</v>
      </c>
      <c r="P638" s="195"/>
      <c r="Q638" s="196"/>
      <c r="R638" s="193" t="s">
        <v>1087</v>
      </c>
      <c r="S638" s="193"/>
      <c r="T638" s="193" t="s">
        <v>1089</v>
      </c>
      <c r="U638" s="193" t="s">
        <v>324</v>
      </c>
      <c r="V638" s="193"/>
      <c r="W638" s="193"/>
      <c r="X638" s="193"/>
      <c r="Y638" s="194"/>
      <c r="Z638" s="194"/>
      <c r="AA638" s="197"/>
      <c r="AB638" s="198" t="str">
        <f t="shared" si="70"/>
        <v>201910</v>
      </c>
      <c r="AC638" s="199" t="str">
        <f t="shared" si="66"/>
        <v>201910</v>
      </c>
      <c r="AD638" s="200">
        <f t="shared" si="72"/>
        <v>0</v>
      </c>
      <c r="AE638" s="199">
        <f t="shared" si="68"/>
        <v>0</v>
      </c>
      <c r="AF638" s="199">
        <f t="shared" si="67"/>
        <v>0</v>
      </c>
      <c r="AG638" s="199">
        <f t="shared" si="71"/>
        <v>0</v>
      </c>
      <c r="AH638" s="199">
        <f t="shared" si="69"/>
        <v>0</v>
      </c>
      <c r="AI638" s="201"/>
      <c r="AJ638" s="201"/>
      <c r="AK638" s="201"/>
      <c r="AL638" s="201"/>
      <c r="AM638" s="201"/>
      <c r="AN638" s="201"/>
      <c r="AO638" s="201" t="s">
        <v>50</v>
      </c>
      <c r="AP638" s="201" t="s">
        <v>1</v>
      </c>
    </row>
    <row r="639" spans="1:42">
      <c r="A639" s="193" t="s">
        <v>923</v>
      </c>
      <c r="B639" s="193" t="s">
        <v>50</v>
      </c>
      <c r="C639" s="193" t="s">
        <v>205</v>
      </c>
      <c r="D639" s="193" t="s">
        <v>1085</v>
      </c>
      <c r="E639" s="193" t="s">
        <v>1086</v>
      </c>
      <c r="F639" s="193"/>
      <c r="G639" s="193" t="s">
        <v>197</v>
      </c>
      <c r="H639" s="194">
        <v>43752.000011574077</v>
      </c>
      <c r="I639" s="194">
        <v>43759.655868055554</v>
      </c>
      <c r="J639" s="194"/>
      <c r="K639" s="194"/>
      <c r="L639" s="194"/>
      <c r="M639" s="193" t="s">
        <v>179</v>
      </c>
      <c r="N639" s="193" t="s">
        <v>230</v>
      </c>
      <c r="O639" s="195">
        <v>12</v>
      </c>
      <c r="P639" s="195"/>
      <c r="Q639" s="196"/>
      <c r="R639" s="193" t="s">
        <v>1087</v>
      </c>
      <c r="S639" s="193"/>
      <c r="T639" s="193" t="s">
        <v>1090</v>
      </c>
      <c r="U639" s="193" t="s">
        <v>324</v>
      </c>
      <c r="V639" s="193"/>
      <c r="W639" s="193"/>
      <c r="X639" s="193"/>
      <c r="Y639" s="194"/>
      <c r="Z639" s="194"/>
      <c r="AA639" s="197"/>
      <c r="AB639" s="198" t="str">
        <f t="shared" si="70"/>
        <v>201910</v>
      </c>
      <c r="AC639" s="199" t="str">
        <f t="shared" si="66"/>
        <v>201910</v>
      </c>
      <c r="AD639" s="200">
        <f t="shared" si="72"/>
        <v>0</v>
      </c>
      <c r="AE639" s="199">
        <f t="shared" si="68"/>
        <v>0</v>
      </c>
      <c r="AF639" s="199">
        <f t="shared" si="67"/>
        <v>0</v>
      </c>
      <c r="AG639" s="199">
        <f t="shared" si="71"/>
        <v>0</v>
      </c>
      <c r="AH639" s="199">
        <f t="shared" si="69"/>
        <v>0</v>
      </c>
      <c r="AI639" s="201"/>
      <c r="AJ639" s="201"/>
      <c r="AK639" s="201"/>
      <c r="AL639" s="201"/>
      <c r="AM639" s="201"/>
      <c r="AN639" s="201"/>
      <c r="AO639" s="201" t="s">
        <v>50</v>
      </c>
      <c r="AP639" s="201" t="s">
        <v>1</v>
      </c>
    </row>
    <row r="640" spans="1:42">
      <c r="A640" s="193" t="s">
        <v>923</v>
      </c>
      <c r="B640" s="193" t="s">
        <v>50</v>
      </c>
      <c r="C640" s="193" t="s">
        <v>205</v>
      </c>
      <c r="D640" s="193" t="s">
        <v>1085</v>
      </c>
      <c r="E640" s="193" t="s">
        <v>1086</v>
      </c>
      <c r="F640" s="193"/>
      <c r="G640" s="193" t="s">
        <v>197</v>
      </c>
      <c r="H640" s="194">
        <v>43752.000011574077</v>
      </c>
      <c r="I640" s="194">
        <v>43759.655960648153</v>
      </c>
      <c r="J640" s="194"/>
      <c r="K640" s="194"/>
      <c r="L640" s="194"/>
      <c r="M640" s="193" t="s">
        <v>179</v>
      </c>
      <c r="N640" s="193" t="s">
        <v>230</v>
      </c>
      <c r="O640" s="195">
        <v>12</v>
      </c>
      <c r="P640" s="195"/>
      <c r="Q640" s="196"/>
      <c r="R640" s="193" t="s">
        <v>1087</v>
      </c>
      <c r="S640" s="193"/>
      <c r="T640" s="193" t="s">
        <v>1091</v>
      </c>
      <c r="U640" s="193" t="s">
        <v>324</v>
      </c>
      <c r="V640" s="193"/>
      <c r="W640" s="193"/>
      <c r="X640" s="193"/>
      <c r="Y640" s="194"/>
      <c r="Z640" s="194"/>
      <c r="AA640" s="197"/>
      <c r="AB640" s="198" t="str">
        <f t="shared" si="70"/>
        <v>201910</v>
      </c>
      <c r="AC640" s="199" t="str">
        <f t="shared" si="66"/>
        <v>201910</v>
      </c>
      <c r="AD640" s="200">
        <f t="shared" si="72"/>
        <v>0</v>
      </c>
      <c r="AE640" s="199">
        <f t="shared" si="68"/>
        <v>0</v>
      </c>
      <c r="AF640" s="199">
        <f t="shared" si="67"/>
        <v>0</v>
      </c>
      <c r="AG640" s="199">
        <f t="shared" si="71"/>
        <v>0</v>
      </c>
      <c r="AH640" s="199">
        <f t="shared" si="69"/>
        <v>0</v>
      </c>
      <c r="AI640" s="201"/>
      <c r="AJ640" s="201"/>
      <c r="AK640" s="201"/>
      <c r="AL640" s="201"/>
      <c r="AM640" s="201"/>
      <c r="AN640" s="201"/>
      <c r="AO640" s="201" t="s">
        <v>50</v>
      </c>
      <c r="AP640" s="201" t="s">
        <v>1</v>
      </c>
    </row>
    <row r="641" spans="1:42">
      <c r="A641" s="193" t="s">
        <v>923</v>
      </c>
      <c r="B641" s="193" t="s">
        <v>50</v>
      </c>
      <c r="C641" s="193" t="s">
        <v>205</v>
      </c>
      <c r="D641" s="193" t="s">
        <v>1085</v>
      </c>
      <c r="E641" s="193" t="s">
        <v>1086</v>
      </c>
      <c r="F641" s="193"/>
      <c r="G641" s="193" t="s">
        <v>197</v>
      </c>
      <c r="H641" s="194">
        <v>43752.000011574077</v>
      </c>
      <c r="I641" s="194">
        <v>43759.656053240738</v>
      </c>
      <c r="J641" s="194"/>
      <c r="K641" s="194"/>
      <c r="L641" s="194"/>
      <c r="M641" s="193" t="s">
        <v>179</v>
      </c>
      <c r="N641" s="193" t="s">
        <v>230</v>
      </c>
      <c r="O641" s="195">
        <v>12</v>
      </c>
      <c r="P641" s="195"/>
      <c r="Q641" s="196"/>
      <c r="R641" s="193" t="s">
        <v>1087</v>
      </c>
      <c r="S641" s="193"/>
      <c r="T641" s="193" t="s">
        <v>1092</v>
      </c>
      <c r="U641" s="193" t="s">
        <v>324</v>
      </c>
      <c r="V641" s="193"/>
      <c r="W641" s="193"/>
      <c r="X641" s="193"/>
      <c r="Y641" s="194"/>
      <c r="Z641" s="194"/>
      <c r="AA641" s="197"/>
      <c r="AB641" s="198" t="str">
        <f t="shared" si="70"/>
        <v>201910</v>
      </c>
      <c r="AC641" s="199" t="str">
        <f t="shared" si="66"/>
        <v>201910</v>
      </c>
      <c r="AD641" s="200">
        <f t="shared" si="72"/>
        <v>0</v>
      </c>
      <c r="AE641" s="199">
        <f t="shared" si="68"/>
        <v>0</v>
      </c>
      <c r="AF641" s="199">
        <f t="shared" si="67"/>
        <v>0</v>
      </c>
      <c r="AG641" s="199">
        <f t="shared" si="71"/>
        <v>0</v>
      </c>
      <c r="AH641" s="199">
        <f t="shared" si="69"/>
        <v>0</v>
      </c>
      <c r="AI641" s="201"/>
      <c r="AJ641" s="201"/>
      <c r="AK641" s="201"/>
      <c r="AL641" s="201"/>
      <c r="AM641" s="201"/>
      <c r="AN641" s="201"/>
      <c r="AO641" s="201" t="s">
        <v>50</v>
      </c>
      <c r="AP641" s="201" t="s">
        <v>1</v>
      </c>
    </row>
    <row r="642" spans="1:42">
      <c r="A642" s="193" t="s">
        <v>923</v>
      </c>
      <c r="B642" s="193" t="s">
        <v>50</v>
      </c>
      <c r="C642" s="193" t="s">
        <v>205</v>
      </c>
      <c r="D642" s="193" t="s">
        <v>1093</v>
      </c>
      <c r="E642" s="193" t="s">
        <v>1094</v>
      </c>
      <c r="F642" s="193"/>
      <c r="G642" s="193" t="s">
        <v>197</v>
      </c>
      <c r="H642" s="194">
        <v>43782.000011574077</v>
      </c>
      <c r="I642" s="194"/>
      <c r="J642" s="194">
        <v>43782.000011574077</v>
      </c>
      <c r="K642" s="194"/>
      <c r="L642" s="194">
        <v>43810.532939814817</v>
      </c>
      <c r="M642" s="193" t="s">
        <v>179</v>
      </c>
      <c r="N642" s="193"/>
      <c r="O642" s="195">
        <v>12</v>
      </c>
      <c r="P642" s="195"/>
      <c r="Q642" s="196"/>
      <c r="R642" s="193" t="s">
        <v>1095</v>
      </c>
      <c r="S642" s="193"/>
      <c r="T642" s="193" t="s">
        <v>1096</v>
      </c>
      <c r="U642" s="193" t="s">
        <v>195</v>
      </c>
      <c r="V642" s="193"/>
      <c r="W642" s="193"/>
      <c r="X642" s="193"/>
      <c r="Y642" s="194"/>
      <c r="Z642" s="194"/>
      <c r="AA642" s="197"/>
      <c r="AB642" s="198" t="str">
        <f t="shared" si="70"/>
        <v>201911</v>
      </c>
      <c r="AC642" s="199" t="str">
        <f t="shared" ref="AC642:AC705" si="73">IFERROR(IF(IF(AND(K642&lt;1,L642&gt;0),CONCATENATE(YEAR(L642),MONTH(L642)),CONCATENATE(YEAR(I642),MONTH(I642)))="19001",0,IF(AND(K642&lt;1,L642&gt;0),CONCATENATE(YEAR(L642),MONTH(L642)),CONCATENATE(YEAR(I642),MONTH(I642)))),0)</f>
        <v>201912</v>
      </c>
      <c r="AD642" s="200">
        <f t="shared" si="72"/>
        <v>0</v>
      </c>
      <c r="AE642" s="199">
        <f t="shared" si="68"/>
        <v>0</v>
      </c>
      <c r="AF642" s="199">
        <f t="shared" ref="AF642:AF705" si="74">+IFERROR(IF(Z642&gt;0,CONCATENATE(YEAR(Z642),MONTH(Z642)),0),0)</f>
        <v>0</v>
      </c>
      <c r="AG642" s="199">
        <f t="shared" si="71"/>
        <v>0</v>
      </c>
      <c r="AH642" s="199">
        <f t="shared" si="69"/>
        <v>0</v>
      </c>
      <c r="AI642" s="201"/>
      <c r="AJ642" s="201"/>
      <c r="AK642" s="201"/>
      <c r="AL642" s="201"/>
      <c r="AM642" s="201"/>
      <c r="AN642" s="201"/>
      <c r="AO642" s="201" t="s">
        <v>50</v>
      </c>
      <c r="AP642" s="201" t="s">
        <v>1</v>
      </c>
    </row>
    <row r="643" spans="1:42">
      <c r="A643" s="193" t="s">
        <v>923</v>
      </c>
      <c r="B643" s="193" t="s">
        <v>50</v>
      </c>
      <c r="C643" s="193" t="s">
        <v>205</v>
      </c>
      <c r="D643" s="193" t="s">
        <v>1093</v>
      </c>
      <c r="E643" s="193" t="s">
        <v>1097</v>
      </c>
      <c r="F643" s="193"/>
      <c r="G643" s="193" t="s">
        <v>197</v>
      </c>
      <c r="H643" s="194">
        <v>43782.000011574077</v>
      </c>
      <c r="I643" s="194"/>
      <c r="J643" s="194">
        <v>43782.000011574077</v>
      </c>
      <c r="K643" s="194"/>
      <c r="L643" s="194">
        <v>43801.432997685188</v>
      </c>
      <c r="M643" s="193" t="s">
        <v>179</v>
      </c>
      <c r="N643" s="193"/>
      <c r="O643" s="195">
        <v>12</v>
      </c>
      <c r="P643" s="195"/>
      <c r="Q643" s="196"/>
      <c r="R643" s="193" t="s">
        <v>1095</v>
      </c>
      <c r="S643" s="193"/>
      <c r="T643" s="193" t="s">
        <v>1098</v>
      </c>
      <c r="U643" s="193" t="s">
        <v>195</v>
      </c>
      <c r="V643" s="193"/>
      <c r="W643" s="193"/>
      <c r="X643" s="193"/>
      <c r="Y643" s="194"/>
      <c r="Z643" s="194"/>
      <c r="AA643" s="197"/>
      <c r="AB643" s="198" t="str">
        <f t="shared" si="70"/>
        <v>201911</v>
      </c>
      <c r="AC643" s="199" t="str">
        <f t="shared" si="73"/>
        <v>201912</v>
      </c>
      <c r="AD643" s="200">
        <f t="shared" si="72"/>
        <v>0</v>
      </c>
      <c r="AE643" s="199">
        <f t="shared" ref="AE643:AE706" si="75">+IFERROR(IF(A643="4-MIGRADO",0,IF(OR(K643=0,ISTEXT(K643),CONCATENATE(YEAR(L643),MONTH(L643))="19001"),0,CONCATENATE(YEAR(L643),MONTH(L643)))),0)</f>
        <v>0</v>
      </c>
      <c r="AF643" s="199">
        <f t="shared" si="74"/>
        <v>0</v>
      </c>
      <c r="AG643" s="199">
        <f t="shared" si="71"/>
        <v>0</v>
      </c>
      <c r="AH643" s="199">
        <f t="shared" ref="AH643:AH706" si="76">+IF(AND(A643&lt;&gt;"4-MIGRADO",V643="1"),CONCATENATE(YEAR(H643),MONTH(H643)),0)</f>
        <v>0</v>
      </c>
      <c r="AI643" s="201"/>
      <c r="AJ643" s="201"/>
      <c r="AK643" s="201"/>
      <c r="AL643" s="201"/>
      <c r="AM643" s="201"/>
      <c r="AN643" s="201"/>
      <c r="AO643" s="201" t="s">
        <v>50</v>
      </c>
      <c r="AP643" s="201" t="s">
        <v>1</v>
      </c>
    </row>
    <row r="644" spans="1:42">
      <c r="A644" s="193" t="s">
        <v>923</v>
      </c>
      <c r="B644" s="193" t="s">
        <v>50</v>
      </c>
      <c r="C644" s="193" t="s">
        <v>205</v>
      </c>
      <c r="D644" s="193" t="s">
        <v>1093</v>
      </c>
      <c r="E644" s="193" t="s">
        <v>1097</v>
      </c>
      <c r="F644" s="193"/>
      <c r="G644" s="193" t="s">
        <v>197</v>
      </c>
      <c r="H644" s="194">
        <v>43782.000011574077</v>
      </c>
      <c r="I644" s="194"/>
      <c r="J644" s="194">
        <v>43782.000011574077</v>
      </c>
      <c r="K644" s="194"/>
      <c r="L644" s="194">
        <v>43801.432951388888</v>
      </c>
      <c r="M644" s="193" t="s">
        <v>179</v>
      </c>
      <c r="N644" s="193"/>
      <c r="O644" s="195">
        <v>12</v>
      </c>
      <c r="P644" s="195"/>
      <c r="Q644" s="196"/>
      <c r="R644" s="193" t="s">
        <v>1095</v>
      </c>
      <c r="S644" s="193"/>
      <c r="T644" s="193" t="s">
        <v>1099</v>
      </c>
      <c r="U644" s="193" t="s">
        <v>195</v>
      </c>
      <c r="V644" s="193"/>
      <c r="W644" s="193"/>
      <c r="X644" s="193"/>
      <c r="Y644" s="194"/>
      <c r="Z644" s="194"/>
      <c r="AA644" s="197"/>
      <c r="AB644" s="198" t="str">
        <f t="shared" si="70"/>
        <v>201911</v>
      </c>
      <c r="AC644" s="199" t="str">
        <f t="shared" si="73"/>
        <v>201912</v>
      </c>
      <c r="AD644" s="200">
        <f t="shared" si="72"/>
        <v>0</v>
      </c>
      <c r="AE644" s="199">
        <f t="shared" si="75"/>
        <v>0</v>
      </c>
      <c r="AF644" s="199">
        <f t="shared" si="74"/>
        <v>0</v>
      </c>
      <c r="AG644" s="199">
        <f t="shared" si="71"/>
        <v>0</v>
      </c>
      <c r="AH644" s="199">
        <f t="shared" si="76"/>
        <v>0</v>
      </c>
      <c r="AI644" s="201"/>
      <c r="AJ644" s="201"/>
      <c r="AK644" s="201"/>
      <c r="AL644" s="201"/>
      <c r="AM644" s="201"/>
      <c r="AN644" s="201"/>
      <c r="AO644" s="201" t="s">
        <v>50</v>
      </c>
      <c r="AP644" s="201" t="s">
        <v>1</v>
      </c>
    </row>
    <row r="645" spans="1:42">
      <c r="A645" s="193" t="s">
        <v>923</v>
      </c>
      <c r="B645" s="193" t="s">
        <v>50</v>
      </c>
      <c r="C645" s="193" t="s">
        <v>205</v>
      </c>
      <c r="D645" s="193" t="s">
        <v>1093</v>
      </c>
      <c r="E645" s="193" t="s">
        <v>1094</v>
      </c>
      <c r="F645" s="193"/>
      <c r="G645" s="193" t="s">
        <v>197</v>
      </c>
      <c r="H645" s="194">
        <v>43782.000011574077</v>
      </c>
      <c r="I645" s="194"/>
      <c r="J645" s="194">
        <v>43782.000011574077</v>
      </c>
      <c r="K645" s="194"/>
      <c r="L645" s="194">
        <v>43802.579791666663</v>
      </c>
      <c r="M645" s="193" t="s">
        <v>179</v>
      </c>
      <c r="N645" s="193"/>
      <c r="O645" s="195">
        <v>12</v>
      </c>
      <c r="P645" s="195"/>
      <c r="Q645" s="196"/>
      <c r="R645" s="193" t="s">
        <v>1095</v>
      </c>
      <c r="S645" s="193"/>
      <c r="T645" s="193" t="s">
        <v>1100</v>
      </c>
      <c r="U645" s="193" t="s">
        <v>195</v>
      </c>
      <c r="V645" s="193"/>
      <c r="W645" s="193"/>
      <c r="X645" s="193"/>
      <c r="Y645" s="194"/>
      <c r="Z645" s="194"/>
      <c r="AA645" s="197"/>
      <c r="AB645" s="198" t="str">
        <f t="shared" si="70"/>
        <v>201911</v>
      </c>
      <c r="AC645" s="199" t="str">
        <f t="shared" si="73"/>
        <v>201912</v>
      </c>
      <c r="AD645" s="200">
        <f t="shared" si="72"/>
        <v>0</v>
      </c>
      <c r="AE645" s="199">
        <f t="shared" si="75"/>
        <v>0</v>
      </c>
      <c r="AF645" s="199">
        <f t="shared" si="74"/>
        <v>0</v>
      </c>
      <c r="AG645" s="199">
        <f t="shared" si="71"/>
        <v>0</v>
      </c>
      <c r="AH645" s="199">
        <f t="shared" si="76"/>
        <v>0</v>
      </c>
      <c r="AI645" s="201"/>
      <c r="AJ645" s="201"/>
      <c r="AK645" s="201"/>
      <c r="AL645" s="201"/>
      <c r="AM645" s="201"/>
      <c r="AN645" s="201"/>
      <c r="AO645" s="201" t="s">
        <v>50</v>
      </c>
      <c r="AP645" s="201" t="s">
        <v>1</v>
      </c>
    </row>
    <row r="646" spans="1:42">
      <c r="A646" s="193" t="s">
        <v>923</v>
      </c>
      <c r="B646" s="193" t="s">
        <v>50</v>
      </c>
      <c r="C646" s="193" t="s">
        <v>205</v>
      </c>
      <c r="D646" s="193" t="s">
        <v>1093</v>
      </c>
      <c r="E646" s="193" t="s">
        <v>1094</v>
      </c>
      <c r="F646" s="193"/>
      <c r="G646" s="193" t="s">
        <v>197</v>
      </c>
      <c r="H646" s="194">
        <v>43782.000011574077</v>
      </c>
      <c r="I646" s="194"/>
      <c r="J646" s="194">
        <v>43782.000011574077</v>
      </c>
      <c r="K646" s="194"/>
      <c r="L646" s="194">
        <v>43810.532268518517</v>
      </c>
      <c r="M646" s="193" t="s">
        <v>179</v>
      </c>
      <c r="N646" s="193"/>
      <c r="O646" s="195">
        <v>12</v>
      </c>
      <c r="P646" s="195"/>
      <c r="Q646" s="196"/>
      <c r="R646" s="193" t="s">
        <v>1095</v>
      </c>
      <c r="S646" s="193"/>
      <c r="T646" s="193" t="s">
        <v>1101</v>
      </c>
      <c r="U646" s="193" t="s">
        <v>195</v>
      </c>
      <c r="V646" s="193"/>
      <c r="W646" s="193"/>
      <c r="X646" s="193"/>
      <c r="Y646" s="194"/>
      <c r="Z646" s="194"/>
      <c r="AA646" s="197"/>
      <c r="AB646" s="198" t="str">
        <f t="shared" si="70"/>
        <v>201911</v>
      </c>
      <c r="AC646" s="199" t="str">
        <f t="shared" si="73"/>
        <v>201912</v>
      </c>
      <c r="AD646" s="200">
        <f t="shared" si="72"/>
        <v>0</v>
      </c>
      <c r="AE646" s="199">
        <f t="shared" si="75"/>
        <v>0</v>
      </c>
      <c r="AF646" s="199">
        <f t="shared" si="74"/>
        <v>0</v>
      </c>
      <c r="AG646" s="199">
        <f t="shared" si="71"/>
        <v>0</v>
      </c>
      <c r="AH646" s="199">
        <f t="shared" si="76"/>
        <v>0</v>
      </c>
      <c r="AI646" s="201"/>
      <c r="AJ646" s="201"/>
      <c r="AK646" s="201"/>
      <c r="AL646" s="201"/>
      <c r="AM646" s="201"/>
      <c r="AN646" s="201"/>
      <c r="AO646" s="201" t="s">
        <v>50</v>
      </c>
      <c r="AP646" s="201" t="s">
        <v>1</v>
      </c>
    </row>
    <row r="647" spans="1:42">
      <c r="A647" s="193" t="s">
        <v>923</v>
      </c>
      <c r="B647" s="193" t="s">
        <v>50</v>
      </c>
      <c r="C647" s="193" t="s">
        <v>205</v>
      </c>
      <c r="D647" s="193" t="s">
        <v>1093</v>
      </c>
      <c r="E647" s="193" t="s">
        <v>1097</v>
      </c>
      <c r="F647" s="193"/>
      <c r="G647" s="193" t="s">
        <v>197</v>
      </c>
      <c r="H647" s="194">
        <v>43782.000011574077</v>
      </c>
      <c r="I647" s="194"/>
      <c r="J647" s="194">
        <v>43782.000011574077</v>
      </c>
      <c r="K647" s="194"/>
      <c r="L647" s="194">
        <v>43802.579756944448</v>
      </c>
      <c r="M647" s="193" t="s">
        <v>179</v>
      </c>
      <c r="N647" s="193"/>
      <c r="O647" s="195">
        <v>12</v>
      </c>
      <c r="P647" s="195"/>
      <c r="Q647" s="196"/>
      <c r="R647" s="193" t="s">
        <v>1095</v>
      </c>
      <c r="S647" s="193"/>
      <c r="T647" s="193" t="s">
        <v>1102</v>
      </c>
      <c r="U647" s="193" t="s">
        <v>195</v>
      </c>
      <c r="V647" s="193"/>
      <c r="W647" s="193"/>
      <c r="X647" s="193"/>
      <c r="Y647" s="194"/>
      <c r="Z647" s="194"/>
      <c r="AA647" s="197"/>
      <c r="AB647" s="198" t="str">
        <f t="shared" si="70"/>
        <v>201911</v>
      </c>
      <c r="AC647" s="199" t="str">
        <f t="shared" si="73"/>
        <v>201912</v>
      </c>
      <c r="AD647" s="200">
        <f t="shared" si="72"/>
        <v>0</v>
      </c>
      <c r="AE647" s="199">
        <f t="shared" si="75"/>
        <v>0</v>
      </c>
      <c r="AF647" s="199">
        <f t="shared" si="74"/>
        <v>0</v>
      </c>
      <c r="AG647" s="199">
        <f t="shared" si="71"/>
        <v>0</v>
      </c>
      <c r="AH647" s="199">
        <f t="shared" si="76"/>
        <v>0</v>
      </c>
      <c r="AI647" s="201"/>
      <c r="AJ647" s="201"/>
      <c r="AK647" s="201"/>
      <c r="AL647" s="201"/>
      <c r="AM647" s="201"/>
      <c r="AN647" s="201"/>
      <c r="AO647" s="201" t="s">
        <v>50</v>
      </c>
      <c r="AP647" s="201" t="s">
        <v>1</v>
      </c>
    </row>
    <row r="648" spans="1:42">
      <c r="A648" s="193" t="s">
        <v>1103</v>
      </c>
      <c r="B648" s="193" t="s">
        <v>61</v>
      </c>
      <c r="C648" s="193" t="s">
        <v>184</v>
      </c>
      <c r="D648" s="193" t="s">
        <v>1104</v>
      </c>
      <c r="E648" s="193" t="s">
        <v>1105</v>
      </c>
      <c r="F648" s="193"/>
      <c r="G648" s="193" t="s">
        <v>178</v>
      </c>
      <c r="H648" s="194">
        <v>43508.000011574077</v>
      </c>
      <c r="I648" s="194"/>
      <c r="J648" s="194">
        <v>43508.000011574077</v>
      </c>
      <c r="K648" s="194">
        <v>43508.000011574077</v>
      </c>
      <c r="L648" s="194"/>
      <c r="M648" s="193" t="s">
        <v>187</v>
      </c>
      <c r="N648" s="193" t="s">
        <v>185</v>
      </c>
      <c r="O648" s="195">
        <v>15</v>
      </c>
      <c r="P648" s="195"/>
      <c r="Q648" s="196"/>
      <c r="R648" s="193" t="s">
        <v>1106</v>
      </c>
      <c r="S648" s="193"/>
      <c r="T648" s="193" t="s">
        <v>1107</v>
      </c>
      <c r="U648" s="193" t="s">
        <v>182</v>
      </c>
      <c r="V648" s="193"/>
      <c r="W648" s="193"/>
      <c r="X648" s="193"/>
      <c r="Y648" s="194"/>
      <c r="Z648" s="194"/>
      <c r="AA648" s="197"/>
      <c r="AB648" s="198" t="str">
        <f t="shared" si="70"/>
        <v>20192</v>
      </c>
      <c r="AC648" s="199">
        <f t="shared" si="73"/>
        <v>0</v>
      </c>
      <c r="AD648" s="200" t="str">
        <f t="shared" si="72"/>
        <v>20192</v>
      </c>
      <c r="AE648" s="199">
        <f t="shared" si="75"/>
        <v>0</v>
      </c>
      <c r="AF648" s="199">
        <f t="shared" si="74"/>
        <v>0</v>
      </c>
      <c r="AG648" s="199">
        <f t="shared" si="71"/>
        <v>0</v>
      </c>
      <c r="AH648" s="199">
        <f t="shared" si="76"/>
        <v>0</v>
      </c>
      <c r="AI648" s="201"/>
      <c r="AJ648" s="201"/>
      <c r="AK648" s="201"/>
      <c r="AL648" s="201"/>
      <c r="AM648" s="201"/>
      <c r="AN648" s="201"/>
      <c r="AO648" s="201" t="s">
        <v>61</v>
      </c>
      <c r="AP648" s="201" t="s">
        <v>88</v>
      </c>
    </row>
    <row r="649" spans="1:42">
      <c r="A649" s="193" t="s">
        <v>1103</v>
      </c>
      <c r="B649" s="193" t="s">
        <v>61</v>
      </c>
      <c r="C649" s="193" t="s">
        <v>184</v>
      </c>
      <c r="D649" s="193" t="s">
        <v>1104</v>
      </c>
      <c r="E649" s="193" t="s">
        <v>1105</v>
      </c>
      <c r="F649" s="193"/>
      <c r="G649" s="193" t="s">
        <v>178</v>
      </c>
      <c r="H649" s="194">
        <v>43508.000011574077</v>
      </c>
      <c r="I649" s="194"/>
      <c r="J649" s="194">
        <v>43508.000011574077</v>
      </c>
      <c r="K649" s="194">
        <v>43508.000011574077</v>
      </c>
      <c r="L649" s="194"/>
      <c r="M649" s="193" t="s">
        <v>187</v>
      </c>
      <c r="N649" s="193" t="s">
        <v>185</v>
      </c>
      <c r="O649" s="195">
        <v>15</v>
      </c>
      <c r="P649" s="195"/>
      <c r="Q649" s="196"/>
      <c r="R649" s="193" t="s">
        <v>1106</v>
      </c>
      <c r="S649" s="193"/>
      <c r="T649" s="193" t="s">
        <v>1108</v>
      </c>
      <c r="U649" s="193" t="s">
        <v>182</v>
      </c>
      <c r="V649" s="193"/>
      <c r="W649" s="193"/>
      <c r="X649" s="193"/>
      <c r="Y649" s="194"/>
      <c r="Z649" s="194"/>
      <c r="AA649" s="197"/>
      <c r="AB649" s="198" t="str">
        <f t="shared" si="70"/>
        <v>20192</v>
      </c>
      <c r="AC649" s="199">
        <f t="shared" si="73"/>
        <v>0</v>
      </c>
      <c r="AD649" s="200" t="str">
        <f t="shared" si="72"/>
        <v>20192</v>
      </c>
      <c r="AE649" s="199">
        <f t="shared" si="75"/>
        <v>0</v>
      </c>
      <c r="AF649" s="199">
        <f t="shared" si="74"/>
        <v>0</v>
      </c>
      <c r="AG649" s="199">
        <f t="shared" si="71"/>
        <v>0</v>
      </c>
      <c r="AH649" s="199">
        <f t="shared" si="76"/>
        <v>0</v>
      </c>
      <c r="AI649" s="201"/>
      <c r="AJ649" s="201"/>
      <c r="AK649" s="201"/>
      <c r="AL649" s="201"/>
      <c r="AM649" s="201"/>
      <c r="AN649" s="201"/>
      <c r="AO649" s="201" t="s">
        <v>61</v>
      </c>
      <c r="AP649" s="201" t="s">
        <v>88</v>
      </c>
    </row>
    <row r="650" spans="1:42">
      <c r="A650" s="193" t="s">
        <v>1103</v>
      </c>
      <c r="B650" s="193" t="s">
        <v>61</v>
      </c>
      <c r="C650" s="193" t="s">
        <v>184</v>
      </c>
      <c r="D650" s="193" t="s">
        <v>1104</v>
      </c>
      <c r="E650" s="193" t="s">
        <v>1105</v>
      </c>
      <c r="F650" s="193"/>
      <c r="G650" s="193" t="s">
        <v>178</v>
      </c>
      <c r="H650" s="194">
        <v>43508.000011574077</v>
      </c>
      <c r="I650" s="194"/>
      <c r="J650" s="194">
        <v>43508.000011574077</v>
      </c>
      <c r="K650" s="194">
        <v>43508.000011574077</v>
      </c>
      <c r="L650" s="194"/>
      <c r="M650" s="193" t="s">
        <v>187</v>
      </c>
      <c r="N650" s="193" t="s">
        <v>185</v>
      </c>
      <c r="O650" s="195">
        <v>15</v>
      </c>
      <c r="P650" s="195"/>
      <c r="Q650" s="196"/>
      <c r="R650" s="193" t="s">
        <v>1106</v>
      </c>
      <c r="S650" s="193"/>
      <c r="T650" s="193" t="s">
        <v>1109</v>
      </c>
      <c r="U650" s="193" t="s">
        <v>182</v>
      </c>
      <c r="V650" s="193"/>
      <c r="W650" s="193"/>
      <c r="X650" s="193"/>
      <c r="Y650" s="194"/>
      <c r="Z650" s="194"/>
      <c r="AA650" s="197"/>
      <c r="AB650" s="198" t="str">
        <f t="shared" si="70"/>
        <v>20192</v>
      </c>
      <c r="AC650" s="199">
        <f t="shared" si="73"/>
        <v>0</v>
      </c>
      <c r="AD650" s="200" t="str">
        <f t="shared" si="72"/>
        <v>20192</v>
      </c>
      <c r="AE650" s="199">
        <f t="shared" si="75"/>
        <v>0</v>
      </c>
      <c r="AF650" s="199">
        <f t="shared" si="74"/>
        <v>0</v>
      </c>
      <c r="AG650" s="199">
        <f t="shared" si="71"/>
        <v>0</v>
      </c>
      <c r="AH650" s="199">
        <f t="shared" si="76"/>
        <v>0</v>
      </c>
      <c r="AI650" s="201"/>
      <c r="AJ650" s="201"/>
      <c r="AK650" s="201"/>
      <c r="AL650" s="201"/>
      <c r="AM650" s="201"/>
      <c r="AN650" s="201"/>
      <c r="AO650" s="201" t="s">
        <v>61</v>
      </c>
      <c r="AP650" s="201" t="s">
        <v>88</v>
      </c>
    </row>
    <row r="651" spans="1:42">
      <c r="A651" s="193" t="s">
        <v>1103</v>
      </c>
      <c r="B651" s="193" t="s">
        <v>61</v>
      </c>
      <c r="C651" s="193" t="s">
        <v>184</v>
      </c>
      <c r="D651" s="193" t="s">
        <v>1104</v>
      </c>
      <c r="E651" s="193" t="s">
        <v>1105</v>
      </c>
      <c r="F651" s="193"/>
      <c r="G651" s="193" t="s">
        <v>178</v>
      </c>
      <c r="H651" s="194">
        <v>43508.000011574077</v>
      </c>
      <c r="I651" s="194"/>
      <c r="J651" s="194">
        <v>43508.000011574077</v>
      </c>
      <c r="K651" s="194">
        <v>43508.000011574077</v>
      </c>
      <c r="L651" s="194"/>
      <c r="M651" s="193" t="s">
        <v>187</v>
      </c>
      <c r="N651" s="193" t="s">
        <v>185</v>
      </c>
      <c r="O651" s="195">
        <v>15</v>
      </c>
      <c r="P651" s="195"/>
      <c r="Q651" s="196"/>
      <c r="R651" s="193" t="s">
        <v>1106</v>
      </c>
      <c r="S651" s="193"/>
      <c r="T651" s="193" t="s">
        <v>1110</v>
      </c>
      <c r="U651" s="193" t="s">
        <v>182</v>
      </c>
      <c r="V651" s="193"/>
      <c r="W651" s="193"/>
      <c r="X651" s="193"/>
      <c r="Y651" s="194"/>
      <c r="Z651" s="194"/>
      <c r="AA651" s="197"/>
      <c r="AB651" s="198" t="str">
        <f t="shared" si="70"/>
        <v>20192</v>
      </c>
      <c r="AC651" s="199">
        <f t="shared" si="73"/>
        <v>0</v>
      </c>
      <c r="AD651" s="200" t="str">
        <f t="shared" si="72"/>
        <v>20192</v>
      </c>
      <c r="AE651" s="199">
        <f t="shared" si="75"/>
        <v>0</v>
      </c>
      <c r="AF651" s="199">
        <f t="shared" si="74"/>
        <v>0</v>
      </c>
      <c r="AG651" s="199">
        <f t="shared" si="71"/>
        <v>0</v>
      </c>
      <c r="AH651" s="199">
        <f t="shared" si="76"/>
        <v>0</v>
      </c>
      <c r="AI651" s="201"/>
      <c r="AJ651" s="201"/>
      <c r="AK651" s="201"/>
      <c r="AL651" s="201"/>
      <c r="AM651" s="201"/>
      <c r="AN651" s="201"/>
      <c r="AO651" s="201" t="s">
        <v>61</v>
      </c>
      <c r="AP651" s="201" t="s">
        <v>88</v>
      </c>
    </row>
    <row r="652" spans="1:42">
      <c r="A652" s="193" t="s">
        <v>1103</v>
      </c>
      <c r="B652" s="193" t="s">
        <v>61</v>
      </c>
      <c r="C652" s="193" t="s">
        <v>184</v>
      </c>
      <c r="D652" s="193" t="s">
        <v>1111</v>
      </c>
      <c r="E652" s="193" t="s">
        <v>1112</v>
      </c>
      <c r="F652" s="193"/>
      <c r="G652" s="193" t="s">
        <v>178</v>
      </c>
      <c r="H652" s="194">
        <v>43509.000011574077</v>
      </c>
      <c r="I652" s="194"/>
      <c r="J652" s="194">
        <v>43509.000011574077</v>
      </c>
      <c r="K652" s="194">
        <v>43509.000011574077</v>
      </c>
      <c r="L652" s="194"/>
      <c r="M652" s="193" t="s">
        <v>187</v>
      </c>
      <c r="N652" s="193" t="s">
        <v>44</v>
      </c>
      <c r="O652" s="195">
        <v>15</v>
      </c>
      <c r="P652" s="195"/>
      <c r="Q652" s="196"/>
      <c r="R652" s="193" t="s">
        <v>1113</v>
      </c>
      <c r="S652" s="193"/>
      <c r="T652" s="193" t="s">
        <v>1114</v>
      </c>
      <c r="U652" s="193" t="s">
        <v>182</v>
      </c>
      <c r="V652" s="193"/>
      <c r="W652" s="193"/>
      <c r="X652" s="193"/>
      <c r="Y652" s="194"/>
      <c r="Z652" s="194"/>
      <c r="AA652" s="197"/>
      <c r="AB652" s="198" t="str">
        <f t="shared" si="70"/>
        <v>20192</v>
      </c>
      <c r="AC652" s="199">
        <f t="shared" si="73"/>
        <v>0</v>
      </c>
      <c r="AD652" s="200" t="str">
        <f t="shared" si="72"/>
        <v>20192</v>
      </c>
      <c r="AE652" s="199">
        <f t="shared" si="75"/>
        <v>0</v>
      </c>
      <c r="AF652" s="199">
        <f t="shared" si="74"/>
        <v>0</v>
      </c>
      <c r="AG652" s="199">
        <f t="shared" si="71"/>
        <v>0</v>
      </c>
      <c r="AH652" s="199">
        <f t="shared" si="76"/>
        <v>0</v>
      </c>
      <c r="AI652" s="201"/>
      <c r="AJ652" s="201"/>
      <c r="AK652" s="201"/>
      <c r="AL652" s="201"/>
      <c r="AM652" s="201"/>
      <c r="AN652" s="201"/>
      <c r="AO652" s="201" t="s">
        <v>61</v>
      </c>
      <c r="AP652" s="201" t="s">
        <v>88</v>
      </c>
    </row>
    <row r="653" spans="1:42">
      <c r="A653" s="193" t="s">
        <v>1103</v>
      </c>
      <c r="B653" s="193" t="s">
        <v>54</v>
      </c>
      <c r="C653" s="193" t="s">
        <v>175</v>
      </c>
      <c r="D653" s="193" t="s">
        <v>1115</v>
      </c>
      <c r="E653" s="193" t="s">
        <v>1116</v>
      </c>
      <c r="F653" s="193"/>
      <c r="G653" s="193" t="s">
        <v>178</v>
      </c>
      <c r="H653" s="194">
        <v>43509.000011574077</v>
      </c>
      <c r="I653" s="194"/>
      <c r="J653" s="194">
        <v>43509.000011574077</v>
      </c>
      <c r="K653" s="194">
        <v>43509.000011574077</v>
      </c>
      <c r="L653" s="194">
        <v>43607.659305555557</v>
      </c>
      <c r="M653" s="193" t="s">
        <v>187</v>
      </c>
      <c r="N653" s="193" t="s">
        <v>185</v>
      </c>
      <c r="O653" s="195">
        <v>3</v>
      </c>
      <c r="P653" s="195"/>
      <c r="Q653" s="196"/>
      <c r="R653" s="193" t="s">
        <v>1117</v>
      </c>
      <c r="S653" s="193"/>
      <c r="T653" s="193" t="s">
        <v>1118</v>
      </c>
      <c r="U653" s="193" t="s">
        <v>195</v>
      </c>
      <c r="V653" s="193"/>
      <c r="W653" s="193"/>
      <c r="X653" s="193"/>
      <c r="Y653" s="194"/>
      <c r="Z653" s="194"/>
      <c r="AA653" s="197"/>
      <c r="AB653" s="198" t="str">
        <f t="shared" ref="AB653:AB716" si="77">+IFERROR(IF(AND(V653="1",LEN(W653)&gt;2),0,CONCATENATE(YEAR(H653),MONTH(H653))),0)</f>
        <v>20192</v>
      </c>
      <c r="AC653" s="199">
        <f t="shared" si="73"/>
        <v>0</v>
      </c>
      <c r="AD653" s="200" t="str">
        <f t="shared" si="72"/>
        <v>20192</v>
      </c>
      <c r="AE653" s="199" t="str">
        <f t="shared" si="75"/>
        <v>20195</v>
      </c>
      <c r="AF653" s="199">
        <f t="shared" si="74"/>
        <v>0</v>
      </c>
      <c r="AG653" s="199">
        <f t="shared" ref="AG653:AG716" si="78">+IF(A653&lt;&gt;"4-MIGRADO",0,IFERROR(IF(IF(K653&lt;1,0,CONCATENATE(YEAR(L653),MONTH(L653)))="19001",0,IF(K653&lt;1,0,CONCATENATE(YEAR(L653),MONTH(L653)))),0))</f>
        <v>0</v>
      </c>
      <c r="AH653" s="199">
        <f t="shared" si="76"/>
        <v>0</v>
      </c>
      <c r="AI653" s="201"/>
      <c r="AJ653" s="201"/>
      <c r="AK653" s="201"/>
      <c r="AL653" s="201"/>
      <c r="AM653" s="201"/>
      <c r="AN653" s="201"/>
      <c r="AO653" s="201" t="s">
        <v>54</v>
      </c>
      <c r="AP653" s="201" t="s">
        <v>88</v>
      </c>
    </row>
    <row r="654" spans="1:42">
      <c r="A654" s="193" t="s">
        <v>1103</v>
      </c>
      <c r="B654" s="193" t="s">
        <v>50</v>
      </c>
      <c r="C654" s="193" t="s">
        <v>205</v>
      </c>
      <c r="D654" s="193" t="s">
        <v>279</v>
      </c>
      <c r="E654" s="193" t="s">
        <v>280</v>
      </c>
      <c r="F654" s="193"/>
      <c r="G654" s="193" t="s">
        <v>178</v>
      </c>
      <c r="H654" s="194">
        <v>43511.000011574077</v>
      </c>
      <c r="I654" s="194"/>
      <c r="J654" s="194">
        <v>43525.000011574077</v>
      </c>
      <c r="K654" s="194">
        <v>43525.000011574077</v>
      </c>
      <c r="L654" s="194"/>
      <c r="M654" s="193" t="s">
        <v>191</v>
      </c>
      <c r="N654" s="193" t="s">
        <v>45</v>
      </c>
      <c r="O654" s="195">
        <v>12</v>
      </c>
      <c r="P654" s="195"/>
      <c r="Q654" s="196"/>
      <c r="R654" s="193" t="s">
        <v>281</v>
      </c>
      <c r="S654" s="193"/>
      <c r="T654" s="193" t="s">
        <v>1119</v>
      </c>
      <c r="U654" s="193" t="s">
        <v>182</v>
      </c>
      <c r="V654" s="193"/>
      <c r="W654" s="193"/>
      <c r="X654" s="193"/>
      <c r="Y654" s="194"/>
      <c r="Z654" s="194"/>
      <c r="AA654" s="197"/>
      <c r="AB654" s="198" t="str">
        <f t="shared" si="77"/>
        <v>20192</v>
      </c>
      <c r="AC654" s="199">
        <f t="shared" si="73"/>
        <v>0</v>
      </c>
      <c r="AD654" s="200" t="str">
        <f t="shared" si="72"/>
        <v>20193</v>
      </c>
      <c r="AE654" s="199">
        <f t="shared" si="75"/>
        <v>0</v>
      </c>
      <c r="AF654" s="199">
        <f t="shared" si="74"/>
        <v>0</v>
      </c>
      <c r="AG654" s="199">
        <f t="shared" si="78"/>
        <v>0</v>
      </c>
      <c r="AH654" s="199">
        <f t="shared" si="76"/>
        <v>0</v>
      </c>
      <c r="AI654" s="201"/>
      <c r="AJ654" s="201"/>
      <c r="AK654" s="201"/>
      <c r="AL654" s="201"/>
      <c r="AM654" s="201"/>
      <c r="AN654" s="201"/>
      <c r="AO654" s="201" t="s">
        <v>50</v>
      </c>
      <c r="AP654" s="201" t="s">
        <v>1</v>
      </c>
    </row>
    <row r="655" spans="1:42">
      <c r="A655" s="193" t="s">
        <v>1103</v>
      </c>
      <c r="B655" s="193" t="s">
        <v>50</v>
      </c>
      <c r="C655" s="193" t="s">
        <v>205</v>
      </c>
      <c r="D655" s="193" t="s">
        <v>1120</v>
      </c>
      <c r="E655" s="193" t="s">
        <v>1120</v>
      </c>
      <c r="F655" s="193"/>
      <c r="G655" s="193" t="s">
        <v>178</v>
      </c>
      <c r="H655" s="194">
        <v>43514.000011574077</v>
      </c>
      <c r="I655" s="194"/>
      <c r="J655" s="194">
        <v>43516.000011574077</v>
      </c>
      <c r="K655" s="194">
        <v>43516.000011574077</v>
      </c>
      <c r="L655" s="194"/>
      <c r="M655" s="193" t="s">
        <v>187</v>
      </c>
      <c r="N655" s="193" t="s">
        <v>43</v>
      </c>
      <c r="O655" s="195">
        <v>12</v>
      </c>
      <c r="P655" s="195"/>
      <c r="Q655" s="196"/>
      <c r="R655" s="193" t="s">
        <v>1121</v>
      </c>
      <c r="S655" s="193"/>
      <c r="T655" s="193" t="s">
        <v>1122</v>
      </c>
      <c r="U655" s="193" t="s">
        <v>182</v>
      </c>
      <c r="V655" s="193"/>
      <c r="W655" s="193"/>
      <c r="X655" s="193"/>
      <c r="Y655" s="194"/>
      <c r="Z655" s="194"/>
      <c r="AA655" s="197"/>
      <c r="AB655" s="198" t="str">
        <f t="shared" si="77"/>
        <v>20192</v>
      </c>
      <c r="AC655" s="199">
        <f t="shared" si="73"/>
        <v>0</v>
      </c>
      <c r="AD655" s="200" t="str">
        <f t="shared" si="72"/>
        <v>20192</v>
      </c>
      <c r="AE655" s="199">
        <f t="shared" si="75"/>
        <v>0</v>
      </c>
      <c r="AF655" s="199">
        <f t="shared" si="74"/>
        <v>0</v>
      </c>
      <c r="AG655" s="199">
        <f t="shared" si="78"/>
        <v>0</v>
      </c>
      <c r="AH655" s="199">
        <f t="shared" si="76"/>
        <v>0</v>
      </c>
      <c r="AI655" s="201"/>
      <c r="AJ655" s="201"/>
      <c r="AK655" s="201"/>
      <c r="AL655" s="201"/>
      <c r="AM655" s="201"/>
      <c r="AN655" s="201"/>
      <c r="AO655" s="201" t="s">
        <v>50</v>
      </c>
      <c r="AP655" s="201" t="s">
        <v>1</v>
      </c>
    </row>
    <row r="656" spans="1:42">
      <c r="A656" s="193" t="s">
        <v>1103</v>
      </c>
      <c r="B656" s="193" t="s">
        <v>50</v>
      </c>
      <c r="C656" s="193" t="s">
        <v>205</v>
      </c>
      <c r="D656" s="193" t="s">
        <v>1120</v>
      </c>
      <c r="E656" s="193" t="s">
        <v>1120</v>
      </c>
      <c r="F656" s="193"/>
      <c r="G656" s="193" t="s">
        <v>178</v>
      </c>
      <c r="H656" s="194">
        <v>43514.000011574077</v>
      </c>
      <c r="I656" s="194"/>
      <c r="J656" s="194">
        <v>43516.000011574077</v>
      </c>
      <c r="K656" s="194">
        <v>43516.000011574077</v>
      </c>
      <c r="L656" s="194"/>
      <c r="M656" s="193" t="s">
        <v>187</v>
      </c>
      <c r="N656" s="193" t="s">
        <v>43</v>
      </c>
      <c r="O656" s="195">
        <v>12</v>
      </c>
      <c r="P656" s="195"/>
      <c r="Q656" s="196"/>
      <c r="R656" s="193" t="s">
        <v>1121</v>
      </c>
      <c r="S656" s="193"/>
      <c r="T656" s="193" t="s">
        <v>1123</v>
      </c>
      <c r="U656" s="193" t="s">
        <v>182</v>
      </c>
      <c r="V656" s="193"/>
      <c r="W656" s="193"/>
      <c r="X656" s="193"/>
      <c r="Y656" s="194"/>
      <c r="Z656" s="194"/>
      <c r="AA656" s="197"/>
      <c r="AB656" s="198" t="str">
        <f t="shared" si="77"/>
        <v>20192</v>
      </c>
      <c r="AC656" s="199">
        <f t="shared" si="73"/>
        <v>0</v>
      </c>
      <c r="AD656" s="200" t="str">
        <f t="shared" si="72"/>
        <v>20192</v>
      </c>
      <c r="AE656" s="199">
        <f t="shared" si="75"/>
        <v>0</v>
      </c>
      <c r="AF656" s="199">
        <f t="shared" si="74"/>
        <v>0</v>
      </c>
      <c r="AG656" s="199">
        <f t="shared" si="78"/>
        <v>0</v>
      </c>
      <c r="AH656" s="199">
        <f t="shared" si="76"/>
        <v>0</v>
      </c>
      <c r="AI656" s="201"/>
      <c r="AJ656" s="201"/>
      <c r="AK656" s="201"/>
      <c r="AL656" s="201"/>
      <c r="AM656" s="201"/>
      <c r="AN656" s="201"/>
      <c r="AO656" s="201" t="s">
        <v>50</v>
      </c>
      <c r="AP656" s="201" t="s">
        <v>1</v>
      </c>
    </row>
    <row r="657" spans="1:42">
      <c r="A657" s="193" t="s">
        <v>1103</v>
      </c>
      <c r="B657" s="193" t="s">
        <v>50</v>
      </c>
      <c r="C657" s="193" t="s">
        <v>205</v>
      </c>
      <c r="D657" s="193" t="s">
        <v>1120</v>
      </c>
      <c r="E657" s="193" t="s">
        <v>1120</v>
      </c>
      <c r="F657" s="193"/>
      <c r="G657" s="193" t="s">
        <v>178</v>
      </c>
      <c r="H657" s="194">
        <v>43514.000011574077</v>
      </c>
      <c r="I657" s="194"/>
      <c r="J657" s="194">
        <v>43516.000011574077</v>
      </c>
      <c r="K657" s="194">
        <v>43516.000011574077</v>
      </c>
      <c r="L657" s="194"/>
      <c r="M657" s="193" t="s">
        <v>187</v>
      </c>
      <c r="N657" s="193" t="s">
        <v>43</v>
      </c>
      <c r="O657" s="195">
        <v>12</v>
      </c>
      <c r="P657" s="195"/>
      <c r="Q657" s="196"/>
      <c r="R657" s="193" t="s">
        <v>1121</v>
      </c>
      <c r="S657" s="193"/>
      <c r="T657" s="193" t="s">
        <v>1124</v>
      </c>
      <c r="U657" s="193" t="s">
        <v>182</v>
      </c>
      <c r="V657" s="193"/>
      <c r="W657" s="193"/>
      <c r="X657" s="193"/>
      <c r="Y657" s="194"/>
      <c r="Z657" s="194"/>
      <c r="AA657" s="197"/>
      <c r="AB657" s="198" t="str">
        <f t="shared" si="77"/>
        <v>20192</v>
      </c>
      <c r="AC657" s="199">
        <f t="shared" si="73"/>
        <v>0</v>
      </c>
      <c r="AD657" s="200" t="str">
        <f t="shared" si="72"/>
        <v>20192</v>
      </c>
      <c r="AE657" s="199">
        <f t="shared" si="75"/>
        <v>0</v>
      </c>
      <c r="AF657" s="199">
        <f t="shared" si="74"/>
        <v>0</v>
      </c>
      <c r="AG657" s="199">
        <f t="shared" si="78"/>
        <v>0</v>
      </c>
      <c r="AH657" s="199">
        <f t="shared" si="76"/>
        <v>0</v>
      </c>
      <c r="AI657" s="201"/>
      <c r="AJ657" s="201"/>
      <c r="AK657" s="201"/>
      <c r="AL657" s="201"/>
      <c r="AM657" s="201"/>
      <c r="AN657" s="201"/>
      <c r="AO657" s="201" t="s">
        <v>50</v>
      </c>
      <c r="AP657" s="201" t="s">
        <v>1</v>
      </c>
    </row>
    <row r="658" spans="1:42">
      <c r="A658" s="193" t="s">
        <v>1103</v>
      </c>
      <c r="B658" s="193" t="s">
        <v>50</v>
      </c>
      <c r="C658" s="193" t="s">
        <v>205</v>
      </c>
      <c r="D658" s="193" t="s">
        <v>1120</v>
      </c>
      <c r="E658" s="193" t="s">
        <v>1120</v>
      </c>
      <c r="F658" s="193"/>
      <c r="G658" s="193" t="s">
        <v>178</v>
      </c>
      <c r="H658" s="194">
        <v>43514.000011574077</v>
      </c>
      <c r="I658" s="194"/>
      <c r="J658" s="194">
        <v>43516.000011574077</v>
      </c>
      <c r="K658" s="194">
        <v>43516.000011574077</v>
      </c>
      <c r="L658" s="194">
        <v>43727.686180555553</v>
      </c>
      <c r="M658" s="193" t="s">
        <v>187</v>
      </c>
      <c r="N658" s="193" t="s">
        <v>43</v>
      </c>
      <c r="O658" s="195">
        <v>12</v>
      </c>
      <c r="P658" s="195"/>
      <c r="Q658" s="196"/>
      <c r="R658" s="193" t="s">
        <v>1121</v>
      </c>
      <c r="S658" s="193"/>
      <c r="T658" s="193" t="s">
        <v>1125</v>
      </c>
      <c r="U658" s="193" t="s">
        <v>195</v>
      </c>
      <c r="V658" s="193"/>
      <c r="W658" s="193"/>
      <c r="X658" s="193"/>
      <c r="Y658" s="194"/>
      <c r="Z658" s="194"/>
      <c r="AA658" s="197"/>
      <c r="AB658" s="198" t="str">
        <f t="shared" si="77"/>
        <v>20192</v>
      </c>
      <c r="AC658" s="199">
        <f t="shared" si="73"/>
        <v>0</v>
      </c>
      <c r="AD658" s="200" t="str">
        <f t="shared" si="72"/>
        <v>20192</v>
      </c>
      <c r="AE658" s="199" t="str">
        <f t="shared" si="75"/>
        <v>20199</v>
      </c>
      <c r="AF658" s="199">
        <f t="shared" si="74"/>
        <v>0</v>
      </c>
      <c r="AG658" s="199">
        <f t="shared" si="78"/>
        <v>0</v>
      </c>
      <c r="AH658" s="199">
        <f t="shared" si="76"/>
        <v>0</v>
      </c>
      <c r="AI658" s="201"/>
      <c r="AJ658" s="201"/>
      <c r="AK658" s="201"/>
      <c r="AL658" s="201"/>
      <c r="AM658" s="201"/>
      <c r="AN658" s="201"/>
      <c r="AO658" s="201" t="s">
        <v>50</v>
      </c>
      <c r="AP658" s="201" t="s">
        <v>1</v>
      </c>
    </row>
    <row r="659" spans="1:42">
      <c r="A659" s="193" t="s">
        <v>1103</v>
      </c>
      <c r="B659" s="193" t="s">
        <v>50</v>
      </c>
      <c r="C659" s="193" t="s">
        <v>205</v>
      </c>
      <c r="D659" s="193" t="s">
        <v>1120</v>
      </c>
      <c r="E659" s="193" t="s">
        <v>1120</v>
      </c>
      <c r="F659" s="193"/>
      <c r="G659" s="193" t="s">
        <v>178</v>
      </c>
      <c r="H659" s="194">
        <v>43514.000011574077</v>
      </c>
      <c r="I659" s="194"/>
      <c r="J659" s="194">
        <v>43516.000011574077</v>
      </c>
      <c r="K659" s="194">
        <v>43516.000011574077</v>
      </c>
      <c r="L659" s="194"/>
      <c r="M659" s="193" t="s">
        <v>187</v>
      </c>
      <c r="N659" s="193" t="s">
        <v>43</v>
      </c>
      <c r="O659" s="195">
        <v>12</v>
      </c>
      <c r="P659" s="195"/>
      <c r="Q659" s="196"/>
      <c r="R659" s="193" t="s">
        <v>1121</v>
      </c>
      <c r="S659" s="193"/>
      <c r="T659" s="193" t="s">
        <v>1126</v>
      </c>
      <c r="U659" s="193" t="s">
        <v>182</v>
      </c>
      <c r="V659" s="193"/>
      <c r="W659" s="193"/>
      <c r="X659" s="193"/>
      <c r="Y659" s="194"/>
      <c r="Z659" s="194"/>
      <c r="AA659" s="197"/>
      <c r="AB659" s="198" t="str">
        <f t="shared" si="77"/>
        <v>20192</v>
      </c>
      <c r="AC659" s="199">
        <f t="shared" si="73"/>
        <v>0</v>
      </c>
      <c r="AD659" s="200" t="str">
        <f t="shared" ref="AD659:AD722" si="79">+IFERROR(IF(OR(AND(V659="1",LEN(W659)&gt;2),CONCATENATE(YEAR(K659),MONTH(K659))="19001"),0,CONCATENATE(YEAR(K659),MONTH(K659))),0)</f>
        <v>20192</v>
      </c>
      <c r="AE659" s="199">
        <f t="shared" si="75"/>
        <v>0</v>
      </c>
      <c r="AF659" s="199">
        <f t="shared" si="74"/>
        <v>0</v>
      </c>
      <c r="AG659" s="199">
        <f t="shared" si="78"/>
        <v>0</v>
      </c>
      <c r="AH659" s="199">
        <f t="shared" si="76"/>
        <v>0</v>
      </c>
      <c r="AI659" s="201"/>
      <c r="AJ659" s="201"/>
      <c r="AK659" s="201"/>
      <c r="AL659" s="201"/>
      <c r="AM659" s="201"/>
      <c r="AN659" s="201"/>
      <c r="AO659" s="201" t="s">
        <v>50</v>
      </c>
      <c r="AP659" s="201" t="s">
        <v>1</v>
      </c>
    </row>
    <row r="660" spans="1:42">
      <c r="A660" s="193" t="s">
        <v>1103</v>
      </c>
      <c r="B660" s="193" t="s">
        <v>50</v>
      </c>
      <c r="C660" s="193" t="s">
        <v>205</v>
      </c>
      <c r="D660" s="193" t="s">
        <v>1120</v>
      </c>
      <c r="E660" s="193" t="s">
        <v>1120</v>
      </c>
      <c r="F660" s="193"/>
      <c r="G660" s="193" t="s">
        <v>178</v>
      </c>
      <c r="H660" s="194">
        <v>43514.000011574077</v>
      </c>
      <c r="I660" s="194"/>
      <c r="J660" s="194">
        <v>43516.000011574077</v>
      </c>
      <c r="K660" s="194">
        <v>43516.000011574077</v>
      </c>
      <c r="L660" s="194"/>
      <c r="M660" s="193" t="s">
        <v>187</v>
      </c>
      <c r="N660" s="193" t="s">
        <v>43</v>
      </c>
      <c r="O660" s="195">
        <v>12</v>
      </c>
      <c r="P660" s="195"/>
      <c r="Q660" s="196"/>
      <c r="R660" s="193" t="s">
        <v>1121</v>
      </c>
      <c r="S660" s="193"/>
      <c r="T660" s="193" t="s">
        <v>1127</v>
      </c>
      <c r="U660" s="193" t="s">
        <v>182</v>
      </c>
      <c r="V660" s="193"/>
      <c r="W660" s="193"/>
      <c r="X660" s="193"/>
      <c r="Y660" s="194"/>
      <c r="Z660" s="194"/>
      <c r="AA660" s="197"/>
      <c r="AB660" s="198" t="str">
        <f t="shared" si="77"/>
        <v>20192</v>
      </c>
      <c r="AC660" s="199">
        <f t="shared" si="73"/>
        <v>0</v>
      </c>
      <c r="AD660" s="200" t="str">
        <f t="shared" si="79"/>
        <v>20192</v>
      </c>
      <c r="AE660" s="199">
        <f t="shared" si="75"/>
        <v>0</v>
      </c>
      <c r="AF660" s="199">
        <f t="shared" si="74"/>
        <v>0</v>
      </c>
      <c r="AG660" s="199">
        <f t="shared" si="78"/>
        <v>0</v>
      </c>
      <c r="AH660" s="199">
        <f t="shared" si="76"/>
        <v>0</v>
      </c>
      <c r="AI660" s="201"/>
      <c r="AJ660" s="201"/>
      <c r="AK660" s="201"/>
      <c r="AL660" s="201"/>
      <c r="AM660" s="201"/>
      <c r="AN660" s="201"/>
      <c r="AO660" s="201" t="s">
        <v>50</v>
      </c>
      <c r="AP660" s="201" t="s">
        <v>1</v>
      </c>
    </row>
    <row r="661" spans="1:42">
      <c r="A661" s="193" t="s">
        <v>1103</v>
      </c>
      <c r="B661" s="193" t="s">
        <v>50</v>
      </c>
      <c r="C661" s="193" t="s">
        <v>205</v>
      </c>
      <c r="D661" s="193" t="s">
        <v>1120</v>
      </c>
      <c r="E661" s="193" t="s">
        <v>1120</v>
      </c>
      <c r="F661" s="193"/>
      <c r="G661" s="193" t="s">
        <v>178</v>
      </c>
      <c r="H661" s="194">
        <v>43514.000011574077</v>
      </c>
      <c r="I661" s="194"/>
      <c r="J661" s="194">
        <v>43516.000011574077</v>
      </c>
      <c r="K661" s="194">
        <v>43516.000011574077</v>
      </c>
      <c r="L661" s="194">
        <v>43594.542395833327</v>
      </c>
      <c r="M661" s="193" t="s">
        <v>187</v>
      </c>
      <c r="N661" s="193" t="s">
        <v>43</v>
      </c>
      <c r="O661" s="195">
        <v>12</v>
      </c>
      <c r="P661" s="195"/>
      <c r="Q661" s="196"/>
      <c r="R661" s="193" t="s">
        <v>1121</v>
      </c>
      <c r="S661" s="193"/>
      <c r="T661" s="193" t="s">
        <v>1128</v>
      </c>
      <c r="U661" s="193" t="s">
        <v>195</v>
      </c>
      <c r="V661" s="193"/>
      <c r="W661" s="193"/>
      <c r="X661" s="193"/>
      <c r="Y661" s="194"/>
      <c r="Z661" s="194"/>
      <c r="AA661" s="197"/>
      <c r="AB661" s="198" t="str">
        <f t="shared" si="77"/>
        <v>20192</v>
      </c>
      <c r="AC661" s="199">
        <f t="shared" si="73"/>
        <v>0</v>
      </c>
      <c r="AD661" s="200" t="str">
        <f t="shared" si="79"/>
        <v>20192</v>
      </c>
      <c r="AE661" s="199" t="str">
        <f t="shared" si="75"/>
        <v>20195</v>
      </c>
      <c r="AF661" s="199">
        <f t="shared" si="74"/>
        <v>0</v>
      </c>
      <c r="AG661" s="199">
        <f t="shared" si="78"/>
        <v>0</v>
      </c>
      <c r="AH661" s="199">
        <f t="shared" si="76"/>
        <v>0</v>
      </c>
      <c r="AI661" s="201"/>
      <c r="AJ661" s="201"/>
      <c r="AK661" s="201"/>
      <c r="AL661" s="201"/>
      <c r="AM661" s="201"/>
      <c r="AN661" s="201"/>
      <c r="AO661" s="201" t="s">
        <v>50</v>
      </c>
      <c r="AP661" s="201" t="s">
        <v>1</v>
      </c>
    </row>
    <row r="662" spans="1:42">
      <c r="A662" s="193" t="s">
        <v>1103</v>
      </c>
      <c r="B662" s="193" t="s">
        <v>54</v>
      </c>
      <c r="C662" s="193" t="s">
        <v>175</v>
      </c>
      <c r="D662" s="193" t="s">
        <v>1129</v>
      </c>
      <c r="E662" s="193" t="s">
        <v>1130</v>
      </c>
      <c r="F662" s="193"/>
      <c r="G662" s="193" t="s">
        <v>178</v>
      </c>
      <c r="H662" s="194">
        <v>43514.000011574077</v>
      </c>
      <c r="I662" s="194"/>
      <c r="J662" s="194">
        <v>43514.000011574077</v>
      </c>
      <c r="K662" s="194">
        <v>43514.000011574077</v>
      </c>
      <c r="L662" s="194"/>
      <c r="M662" s="193" t="s">
        <v>187</v>
      </c>
      <c r="N662" s="193" t="s">
        <v>71</v>
      </c>
      <c r="O662" s="195">
        <v>3</v>
      </c>
      <c r="P662" s="195"/>
      <c r="Q662" s="196"/>
      <c r="R662" s="193" t="s">
        <v>1131</v>
      </c>
      <c r="S662" s="193"/>
      <c r="T662" s="193" t="s">
        <v>1132</v>
      </c>
      <c r="U662" s="193" t="s">
        <v>182</v>
      </c>
      <c r="V662" s="193"/>
      <c r="W662" s="193"/>
      <c r="X662" s="193"/>
      <c r="Y662" s="194"/>
      <c r="Z662" s="194"/>
      <c r="AA662" s="197"/>
      <c r="AB662" s="198" t="str">
        <f t="shared" si="77"/>
        <v>20192</v>
      </c>
      <c r="AC662" s="199">
        <f t="shared" si="73"/>
        <v>0</v>
      </c>
      <c r="AD662" s="200" t="str">
        <f t="shared" si="79"/>
        <v>20192</v>
      </c>
      <c r="AE662" s="199">
        <f t="shared" si="75"/>
        <v>0</v>
      </c>
      <c r="AF662" s="199">
        <f t="shared" si="74"/>
        <v>0</v>
      </c>
      <c r="AG662" s="199">
        <f t="shared" si="78"/>
        <v>0</v>
      </c>
      <c r="AH662" s="199">
        <f t="shared" si="76"/>
        <v>0</v>
      </c>
      <c r="AI662" s="201"/>
      <c r="AJ662" s="201"/>
      <c r="AK662" s="201"/>
      <c r="AL662" s="201"/>
      <c r="AM662" s="201"/>
      <c r="AN662" s="201"/>
      <c r="AO662" s="201" t="s">
        <v>54</v>
      </c>
      <c r="AP662" s="201" t="s">
        <v>88</v>
      </c>
    </row>
    <row r="663" spans="1:42">
      <c r="A663" s="193" t="s">
        <v>1103</v>
      </c>
      <c r="B663" s="193" t="s">
        <v>54</v>
      </c>
      <c r="C663" s="193" t="s">
        <v>175</v>
      </c>
      <c r="D663" s="193" t="s">
        <v>1133</v>
      </c>
      <c r="E663" s="193" t="s">
        <v>1134</v>
      </c>
      <c r="F663" s="193"/>
      <c r="G663" s="193" t="s">
        <v>178</v>
      </c>
      <c r="H663" s="194">
        <v>43514.000011574077</v>
      </c>
      <c r="I663" s="194"/>
      <c r="J663" s="194">
        <v>43514.000011574077</v>
      </c>
      <c r="K663" s="194">
        <v>43514.000011574077</v>
      </c>
      <c r="L663" s="194"/>
      <c r="M663" s="193" t="s">
        <v>187</v>
      </c>
      <c r="N663" s="193" t="s">
        <v>71</v>
      </c>
      <c r="O663" s="195">
        <v>3</v>
      </c>
      <c r="P663" s="195"/>
      <c r="Q663" s="196"/>
      <c r="R663" s="193" t="s">
        <v>1135</v>
      </c>
      <c r="S663" s="193"/>
      <c r="T663" s="193" t="s">
        <v>1136</v>
      </c>
      <c r="U663" s="193" t="s">
        <v>182</v>
      </c>
      <c r="V663" s="193"/>
      <c r="W663" s="193"/>
      <c r="X663" s="193"/>
      <c r="Y663" s="194"/>
      <c r="Z663" s="194"/>
      <c r="AA663" s="197"/>
      <c r="AB663" s="198" t="str">
        <f t="shared" si="77"/>
        <v>20192</v>
      </c>
      <c r="AC663" s="199">
        <f t="shared" si="73"/>
        <v>0</v>
      </c>
      <c r="AD663" s="200" t="str">
        <f t="shared" si="79"/>
        <v>20192</v>
      </c>
      <c r="AE663" s="199">
        <f t="shared" si="75"/>
        <v>0</v>
      </c>
      <c r="AF663" s="199">
        <f t="shared" si="74"/>
        <v>0</v>
      </c>
      <c r="AG663" s="199">
        <f t="shared" si="78"/>
        <v>0</v>
      </c>
      <c r="AH663" s="199">
        <f t="shared" si="76"/>
        <v>0</v>
      </c>
      <c r="AI663" s="201"/>
      <c r="AJ663" s="201"/>
      <c r="AK663" s="201"/>
      <c r="AL663" s="201"/>
      <c r="AM663" s="201"/>
      <c r="AN663" s="201"/>
      <c r="AO663" s="201" t="s">
        <v>54</v>
      </c>
      <c r="AP663" s="201" t="s">
        <v>88</v>
      </c>
    </row>
    <row r="664" spans="1:42">
      <c r="A664" s="193" t="s">
        <v>1103</v>
      </c>
      <c r="B664" s="193" t="s">
        <v>50</v>
      </c>
      <c r="C664" s="193" t="s">
        <v>205</v>
      </c>
      <c r="D664" s="193" t="s">
        <v>1137</v>
      </c>
      <c r="E664" s="193" t="s">
        <v>1138</v>
      </c>
      <c r="F664" s="193"/>
      <c r="G664" s="193" t="s">
        <v>178</v>
      </c>
      <c r="H664" s="194">
        <v>43517.000011574077</v>
      </c>
      <c r="I664" s="194"/>
      <c r="J664" s="194">
        <v>43519.000011574077</v>
      </c>
      <c r="K664" s="194">
        <v>43519.000011574077</v>
      </c>
      <c r="L664" s="194"/>
      <c r="M664" s="193" t="s">
        <v>187</v>
      </c>
      <c r="N664" s="193" t="s">
        <v>43</v>
      </c>
      <c r="O664" s="195">
        <v>12</v>
      </c>
      <c r="P664" s="195"/>
      <c r="Q664" s="196"/>
      <c r="R664" s="193" t="s">
        <v>1139</v>
      </c>
      <c r="S664" s="193"/>
      <c r="T664" s="193" t="s">
        <v>1140</v>
      </c>
      <c r="U664" s="193" t="s">
        <v>182</v>
      </c>
      <c r="V664" s="193"/>
      <c r="W664" s="193"/>
      <c r="X664" s="193"/>
      <c r="Y664" s="194"/>
      <c r="Z664" s="194"/>
      <c r="AA664" s="197"/>
      <c r="AB664" s="198" t="str">
        <f t="shared" si="77"/>
        <v>20192</v>
      </c>
      <c r="AC664" s="199">
        <f t="shared" si="73"/>
        <v>0</v>
      </c>
      <c r="AD664" s="200" t="str">
        <f t="shared" si="79"/>
        <v>20192</v>
      </c>
      <c r="AE664" s="199">
        <f t="shared" si="75"/>
        <v>0</v>
      </c>
      <c r="AF664" s="199">
        <f t="shared" si="74"/>
        <v>0</v>
      </c>
      <c r="AG664" s="199">
        <f t="shared" si="78"/>
        <v>0</v>
      </c>
      <c r="AH664" s="199">
        <f t="shared" si="76"/>
        <v>0</v>
      </c>
      <c r="AI664" s="201"/>
      <c r="AJ664" s="201"/>
      <c r="AK664" s="201"/>
      <c r="AL664" s="201"/>
      <c r="AM664" s="201"/>
      <c r="AN664" s="201"/>
      <c r="AO664" s="201" t="s">
        <v>50</v>
      </c>
      <c r="AP664" s="201" t="s">
        <v>1</v>
      </c>
    </row>
    <row r="665" spans="1:42">
      <c r="A665" s="193" t="s">
        <v>1103</v>
      </c>
      <c r="B665" s="193" t="s">
        <v>50</v>
      </c>
      <c r="C665" s="193" t="s">
        <v>205</v>
      </c>
      <c r="D665" s="193" t="s">
        <v>1137</v>
      </c>
      <c r="E665" s="193" t="s">
        <v>1138</v>
      </c>
      <c r="F665" s="193"/>
      <c r="G665" s="193" t="s">
        <v>178</v>
      </c>
      <c r="H665" s="194">
        <v>43517.000011574077</v>
      </c>
      <c r="I665" s="194"/>
      <c r="J665" s="194">
        <v>43519.000011574077</v>
      </c>
      <c r="K665" s="194">
        <v>43519.000011574077</v>
      </c>
      <c r="L665" s="194"/>
      <c r="M665" s="193" t="s">
        <v>187</v>
      </c>
      <c r="N665" s="193" t="s">
        <v>43</v>
      </c>
      <c r="O665" s="195">
        <v>12</v>
      </c>
      <c r="P665" s="195"/>
      <c r="Q665" s="196"/>
      <c r="R665" s="193" t="s">
        <v>1139</v>
      </c>
      <c r="S665" s="193"/>
      <c r="T665" s="193" t="s">
        <v>1141</v>
      </c>
      <c r="U665" s="193" t="s">
        <v>182</v>
      </c>
      <c r="V665" s="193"/>
      <c r="W665" s="193"/>
      <c r="X665" s="193"/>
      <c r="Y665" s="194"/>
      <c r="Z665" s="194"/>
      <c r="AA665" s="197"/>
      <c r="AB665" s="198" t="str">
        <f t="shared" si="77"/>
        <v>20192</v>
      </c>
      <c r="AC665" s="199">
        <f t="shared" si="73"/>
        <v>0</v>
      </c>
      <c r="AD665" s="200" t="str">
        <f t="shared" si="79"/>
        <v>20192</v>
      </c>
      <c r="AE665" s="199">
        <f t="shared" si="75"/>
        <v>0</v>
      </c>
      <c r="AF665" s="199">
        <f t="shared" si="74"/>
        <v>0</v>
      </c>
      <c r="AG665" s="199">
        <f t="shared" si="78"/>
        <v>0</v>
      </c>
      <c r="AH665" s="199">
        <f t="shared" si="76"/>
        <v>0</v>
      </c>
      <c r="AI665" s="201"/>
      <c r="AJ665" s="201"/>
      <c r="AK665" s="201"/>
      <c r="AL665" s="201"/>
      <c r="AM665" s="201"/>
      <c r="AN665" s="201"/>
      <c r="AO665" s="201" t="s">
        <v>50</v>
      </c>
      <c r="AP665" s="201" t="s">
        <v>1</v>
      </c>
    </row>
    <row r="666" spans="1:42">
      <c r="A666" s="193" t="s">
        <v>1103</v>
      </c>
      <c r="B666" s="193" t="s">
        <v>50</v>
      </c>
      <c r="C666" s="193" t="s">
        <v>205</v>
      </c>
      <c r="D666" s="193" t="s">
        <v>1137</v>
      </c>
      <c r="E666" s="193" t="s">
        <v>1138</v>
      </c>
      <c r="F666" s="193"/>
      <c r="G666" s="193" t="s">
        <v>178</v>
      </c>
      <c r="H666" s="194">
        <v>43517.000011574077</v>
      </c>
      <c r="I666" s="194"/>
      <c r="J666" s="194">
        <v>43519.000011574077</v>
      </c>
      <c r="K666" s="194">
        <v>43519.000011574077</v>
      </c>
      <c r="L666" s="194"/>
      <c r="M666" s="193" t="s">
        <v>187</v>
      </c>
      <c r="N666" s="193" t="s">
        <v>43</v>
      </c>
      <c r="O666" s="195">
        <v>12</v>
      </c>
      <c r="P666" s="195"/>
      <c r="Q666" s="196"/>
      <c r="R666" s="193" t="s">
        <v>1139</v>
      </c>
      <c r="S666" s="193"/>
      <c r="T666" s="193" t="s">
        <v>1142</v>
      </c>
      <c r="U666" s="193" t="s">
        <v>182</v>
      </c>
      <c r="V666" s="193"/>
      <c r="W666" s="193"/>
      <c r="X666" s="193"/>
      <c r="Y666" s="194"/>
      <c r="Z666" s="194"/>
      <c r="AA666" s="197"/>
      <c r="AB666" s="198" t="str">
        <f t="shared" si="77"/>
        <v>20192</v>
      </c>
      <c r="AC666" s="199">
        <f t="shared" si="73"/>
        <v>0</v>
      </c>
      <c r="AD666" s="200" t="str">
        <f t="shared" si="79"/>
        <v>20192</v>
      </c>
      <c r="AE666" s="199">
        <f t="shared" si="75"/>
        <v>0</v>
      </c>
      <c r="AF666" s="199">
        <f t="shared" si="74"/>
        <v>0</v>
      </c>
      <c r="AG666" s="199">
        <f t="shared" si="78"/>
        <v>0</v>
      </c>
      <c r="AH666" s="199">
        <f t="shared" si="76"/>
        <v>0</v>
      </c>
      <c r="AI666" s="201"/>
      <c r="AJ666" s="201"/>
      <c r="AK666" s="201"/>
      <c r="AL666" s="201"/>
      <c r="AM666" s="201"/>
      <c r="AN666" s="201"/>
      <c r="AO666" s="201" t="s">
        <v>50</v>
      </c>
      <c r="AP666" s="201" t="s">
        <v>1</v>
      </c>
    </row>
    <row r="667" spans="1:42">
      <c r="A667" s="193" t="s">
        <v>1103</v>
      </c>
      <c r="B667" s="193" t="s">
        <v>50</v>
      </c>
      <c r="C667" s="193" t="s">
        <v>205</v>
      </c>
      <c r="D667" s="193" t="s">
        <v>1137</v>
      </c>
      <c r="E667" s="193" t="s">
        <v>1138</v>
      </c>
      <c r="F667" s="193"/>
      <c r="G667" s="193" t="s">
        <v>178</v>
      </c>
      <c r="H667" s="194">
        <v>43517.000011574077</v>
      </c>
      <c r="I667" s="194"/>
      <c r="J667" s="194">
        <v>43519.000011574077</v>
      </c>
      <c r="K667" s="194">
        <v>43519.000011574077</v>
      </c>
      <c r="L667" s="194"/>
      <c r="M667" s="193" t="s">
        <v>187</v>
      </c>
      <c r="N667" s="193" t="s">
        <v>43</v>
      </c>
      <c r="O667" s="195">
        <v>12</v>
      </c>
      <c r="P667" s="195"/>
      <c r="Q667" s="196"/>
      <c r="R667" s="193" t="s">
        <v>1139</v>
      </c>
      <c r="S667" s="193"/>
      <c r="T667" s="193" t="s">
        <v>1143</v>
      </c>
      <c r="U667" s="193" t="s">
        <v>182</v>
      </c>
      <c r="V667" s="193"/>
      <c r="W667" s="193"/>
      <c r="X667" s="193"/>
      <c r="Y667" s="194"/>
      <c r="Z667" s="194"/>
      <c r="AA667" s="197"/>
      <c r="AB667" s="198" t="str">
        <f t="shared" si="77"/>
        <v>20192</v>
      </c>
      <c r="AC667" s="199">
        <f t="shared" si="73"/>
        <v>0</v>
      </c>
      <c r="AD667" s="200" t="str">
        <f t="shared" si="79"/>
        <v>20192</v>
      </c>
      <c r="AE667" s="199">
        <f t="shared" si="75"/>
        <v>0</v>
      </c>
      <c r="AF667" s="199">
        <f t="shared" si="74"/>
        <v>0</v>
      </c>
      <c r="AG667" s="199">
        <f t="shared" si="78"/>
        <v>0</v>
      </c>
      <c r="AH667" s="199">
        <f t="shared" si="76"/>
        <v>0</v>
      </c>
      <c r="AI667" s="201"/>
      <c r="AJ667" s="201"/>
      <c r="AK667" s="201"/>
      <c r="AL667" s="201"/>
      <c r="AM667" s="201"/>
      <c r="AN667" s="201"/>
      <c r="AO667" s="201" t="s">
        <v>50</v>
      </c>
      <c r="AP667" s="201" t="s">
        <v>1</v>
      </c>
    </row>
    <row r="668" spans="1:42">
      <c r="A668" s="193" t="s">
        <v>1103</v>
      </c>
      <c r="B668" s="193" t="s">
        <v>50</v>
      </c>
      <c r="C668" s="193" t="s">
        <v>205</v>
      </c>
      <c r="D668" s="193" t="s">
        <v>1137</v>
      </c>
      <c r="E668" s="193" t="s">
        <v>1138</v>
      </c>
      <c r="F668" s="193"/>
      <c r="G668" s="193" t="s">
        <v>178</v>
      </c>
      <c r="H668" s="194">
        <v>43517.000011574077</v>
      </c>
      <c r="I668" s="194"/>
      <c r="J668" s="194">
        <v>43519.000011574077</v>
      </c>
      <c r="K668" s="194">
        <v>43519.000011574077</v>
      </c>
      <c r="L668" s="194"/>
      <c r="M668" s="193" t="s">
        <v>187</v>
      </c>
      <c r="N668" s="193" t="s">
        <v>43</v>
      </c>
      <c r="O668" s="195">
        <v>12</v>
      </c>
      <c r="P668" s="195"/>
      <c r="Q668" s="196"/>
      <c r="R668" s="193" t="s">
        <v>1139</v>
      </c>
      <c r="S668" s="193"/>
      <c r="T668" s="193" t="s">
        <v>1144</v>
      </c>
      <c r="U668" s="193" t="s">
        <v>182</v>
      </c>
      <c r="V668" s="193"/>
      <c r="W668" s="193"/>
      <c r="X668" s="193"/>
      <c r="Y668" s="194"/>
      <c r="Z668" s="194"/>
      <c r="AA668" s="197"/>
      <c r="AB668" s="198" t="str">
        <f t="shared" si="77"/>
        <v>20192</v>
      </c>
      <c r="AC668" s="199">
        <f t="shared" si="73"/>
        <v>0</v>
      </c>
      <c r="AD668" s="200" t="str">
        <f t="shared" si="79"/>
        <v>20192</v>
      </c>
      <c r="AE668" s="199">
        <f t="shared" si="75"/>
        <v>0</v>
      </c>
      <c r="AF668" s="199">
        <f t="shared" si="74"/>
        <v>0</v>
      </c>
      <c r="AG668" s="199">
        <f t="shared" si="78"/>
        <v>0</v>
      </c>
      <c r="AH668" s="199">
        <f t="shared" si="76"/>
        <v>0</v>
      </c>
      <c r="AI668" s="201"/>
      <c r="AJ668" s="201"/>
      <c r="AK668" s="201"/>
      <c r="AL668" s="201"/>
      <c r="AM668" s="201"/>
      <c r="AN668" s="201"/>
      <c r="AO668" s="201" t="s">
        <v>50</v>
      </c>
      <c r="AP668" s="201" t="s">
        <v>1</v>
      </c>
    </row>
    <row r="669" spans="1:42">
      <c r="A669" s="193" t="s">
        <v>1103</v>
      </c>
      <c r="B669" s="193" t="s">
        <v>50</v>
      </c>
      <c r="C669" s="193" t="s">
        <v>205</v>
      </c>
      <c r="D669" s="193" t="s">
        <v>1145</v>
      </c>
      <c r="E669" s="193" t="s">
        <v>460</v>
      </c>
      <c r="F669" s="193"/>
      <c r="G669" s="193" t="s">
        <v>197</v>
      </c>
      <c r="H669" s="194">
        <v>43517.000011574077</v>
      </c>
      <c r="I669" s="194"/>
      <c r="J669" s="194">
        <v>43519.000011574077</v>
      </c>
      <c r="K669" s="194">
        <v>43539.595925925933</v>
      </c>
      <c r="L669" s="194"/>
      <c r="M669" s="193" t="s">
        <v>187</v>
      </c>
      <c r="N669" s="193" t="s">
        <v>44</v>
      </c>
      <c r="O669" s="195">
        <v>12</v>
      </c>
      <c r="P669" s="195"/>
      <c r="Q669" s="196"/>
      <c r="R669" s="193" t="s">
        <v>1146</v>
      </c>
      <c r="S669" s="193"/>
      <c r="T669" s="193" t="s">
        <v>1147</v>
      </c>
      <c r="U669" s="193" t="s">
        <v>182</v>
      </c>
      <c r="V669" s="193"/>
      <c r="W669" s="193"/>
      <c r="X669" s="193"/>
      <c r="Y669" s="194"/>
      <c r="Z669" s="194"/>
      <c r="AA669" s="197"/>
      <c r="AB669" s="198" t="str">
        <f t="shared" si="77"/>
        <v>20192</v>
      </c>
      <c r="AC669" s="199">
        <f t="shared" si="73"/>
        <v>0</v>
      </c>
      <c r="AD669" s="200" t="str">
        <f t="shared" si="79"/>
        <v>20193</v>
      </c>
      <c r="AE669" s="199">
        <f t="shared" si="75"/>
        <v>0</v>
      </c>
      <c r="AF669" s="199">
        <f t="shared" si="74"/>
        <v>0</v>
      </c>
      <c r="AG669" s="199">
        <f t="shared" si="78"/>
        <v>0</v>
      </c>
      <c r="AH669" s="199">
        <f t="shared" si="76"/>
        <v>0</v>
      </c>
      <c r="AI669" s="201"/>
      <c r="AJ669" s="201"/>
      <c r="AK669" s="201"/>
      <c r="AL669" s="201"/>
      <c r="AM669" s="201"/>
      <c r="AN669" s="201"/>
      <c r="AO669" s="201" t="s">
        <v>50</v>
      </c>
      <c r="AP669" s="201" t="s">
        <v>1</v>
      </c>
    </row>
    <row r="670" spans="1:42">
      <c r="A670" s="193" t="s">
        <v>1103</v>
      </c>
      <c r="B670" s="193" t="s">
        <v>50</v>
      </c>
      <c r="C670" s="193" t="s">
        <v>205</v>
      </c>
      <c r="D670" s="193" t="s">
        <v>1145</v>
      </c>
      <c r="E670" s="193" t="s">
        <v>1148</v>
      </c>
      <c r="F670" s="193"/>
      <c r="G670" s="193" t="s">
        <v>178</v>
      </c>
      <c r="H670" s="194">
        <v>43517.000011574077</v>
      </c>
      <c r="I670" s="194"/>
      <c r="J670" s="194">
        <v>43519.000011574077</v>
      </c>
      <c r="K670" s="194">
        <v>43519.000011574077</v>
      </c>
      <c r="L670" s="194"/>
      <c r="M670" s="193" t="s">
        <v>187</v>
      </c>
      <c r="N670" s="193" t="s">
        <v>44</v>
      </c>
      <c r="O670" s="195">
        <v>12</v>
      </c>
      <c r="P670" s="195"/>
      <c r="Q670" s="196"/>
      <c r="R670" s="193" t="s">
        <v>1146</v>
      </c>
      <c r="S670" s="193"/>
      <c r="T670" s="193" t="s">
        <v>1149</v>
      </c>
      <c r="U670" s="193" t="s">
        <v>182</v>
      </c>
      <c r="V670" s="193"/>
      <c r="W670" s="193"/>
      <c r="X670" s="193"/>
      <c r="Y670" s="194"/>
      <c r="Z670" s="194"/>
      <c r="AA670" s="197"/>
      <c r="AB670" s="198" t="str">
        <f t="shared" si="77"/>
        <v>20192</v>
      </c>
      <c r="AC670" s="199">
        <f t="shared" si="73"/>
        <v>0</v>
      </c>
      <c r="AD670" s="200" t="str">
        <f t="shared" si="79"/>
        <v>20192</v>
      </c>
      <c r="AE670" s="199">
        <f t="shared" si="75"/>
        <v>0</v>
      </c>
      <c r="AF670" s="199">
        <f t="shared" si="74"/>
        <v>0</v>
      </c>
      <c r="AG670" s="199">
        <f t="shared" si="78"/>
        <v>0</v>
      </c>
      <c r="AH670" s="199">
        <f t="shared" si="76"/>
        <v>0</v>
      </c>
      <c r="AI670" s="201"/>
      <c r="AJ670" s="201"/>
      <c r="AK670" s="201"/>
      <c r="AL670" s="201"/>
      <c r="AM670" s="201"/>
      <c r="AN670" s="201"/>
      <c r="AO670" s="201" t="s">
        <v>50</v>
      </c>
      <c r="AP670" s="201" t="s">
        <v>1</v>
      </c>
    </row>
    <row r="671" spans="1:42">
      <c r="A671" s="193" t="s">
        <v>1103</v>
      </c>
      <c r="B671" s="193" t="s">
        <v>50</v>
      </c>
      <c r="C671" s="193" t="s">
        <v>205</v>
      </c>
      <c r="D671" s="193" t="s">
        <v>1145</v>
      </c>
      <c r="E671" s="193" t="s">
        <v>1150</v>
      </c>
      <c r="F671" s="193"/>
      <c r="G671" s="193" t="s">
        <v>197</v>
      </c>
      <c r="H671" s="194">
        <v>43517.000011574077</v>
      </c>
      <c r="I671" s="194"/>
      <c r="J671" s="194">
        <v>43519.000011574077</v>
      </c>
      <c r="K671" s="194">
        <v>43539.594618055547</v>
      </c>
      <c r="L671" s="194"/>
      <c r="M671" s="193" t="s">
        <v>187</v>
      </c>
      <c r="N671" s="193" t="s">
        <v>44</v>
      </c>
      <c r="O671" s="195">
        <v>12</v>
      </c>
      <c r="P671" s="195"/>
      <c r="Q671" s="196"/>
      <c r="R671" s="193" t="s">
        <v>1146</v>
      </c>
      <c r="S671" s="193"/>
      <c r="T671" s="193" t="s">
        <v>1151</v>
      </c>
      <c r="U671" s="193" t="s">
        <v>182</v>
      </c>
      <c r="V671" s="193"/>
      <c r="W671" s="193"/>
      <c r="X671" s="193"/>
      <c r="Y671" s="194"/>
      <c r="Z671" s="194"/>
      <c r="AA671" s="197"/>
      <c r="AB671" s="198" t="str">
        <f t="shared" si="77"/>
        <v>20192</v>
      </c>
      <c r="AC671" s="199">
        <f t="shared" si="73"/>
        <v>0</v>
      </c>
      <c r="AD671" s="200" t="str">
        <f t="shared" si="79"/>
        <v>20193</v>
      </c>
      <c r="AE671" s="199">
        <f t="shared" si="75"/>
        <v>0</v>
      </c>
      <c r="AF671" s="199">
        <f t="shared" si="74"/>
        <v>0</v>
      </c>
      <c r="AG671" s="199">
        <f t="shared" si="78"/>
        <v>0</v>
      </c>
      <c r="AH671" s="199">
        <f t="shared" si="76"/>
        <v>0</v>
      </c>
      <c r="AI671" s="201"/>
      <c r="AJ671" s="201"/>
      <c r="AK671" s="201"/>
      <c r="AL671" s="201"/>
      <c r="AM671" s="201"/>
      <c r="AN671" s="201"/>
      <c r="AO671" s="201" t="s">
        <v>50</v>
      </c>
      <c r="AP671" s="201" t="s">
        <v>1</v>
      </c>
    </row>
    <row r="672" spans="1:42">
      <c r="A672" s="193" t="s">
        <v>1103</v>
      </c>
      <c r="B672" s="193" t="s">
        <v>50</v>
      </c>
      <c r="C672" s="193" t="s">
        <v>205</v>
      </c>
      <c r="D672" s="193" t="s">
        <v>1137</v>
      </c>
      <c r="E672" s="193" t="s">
        <v>1138</v>
      </c>
      <c r="F672" s="193"/>
      <c r="G672" s="193" t="s">
        <v>178</v>
      </c>
      <c r="H672" s="194">
        <v>43517.000011574077</v>
      </c>
      <c r="I672" s="194"/>
      <c r="J672" s="194">
        <v>43519.000011574077</v>
      </c>
      <c r="K672" s="194">
        <v>43519.000011574077</v>
      </c>
      <c r="L672" s="194"/>
      <c r="M672" s="193" t="s">
        <v>187</v>
      </c>
      <c r="N672" s="193" t="s">
        <v>43</v>
      </c>
      <c r="O672" s="195">
        <v>12</v>
      </c>
      <c r="P672" s="195"/>
      <c r="Q672" s="196"/>
      <c r="R672" s="193" t="s">
        <v>1139</v>
      </c>
      <c r="S672" s="193"/>
      <c r="T672" s="193" t="s">
        <v>1152</v>
      </c>
      <c r="U672" s="193" t="s">
        <v>182</v>
      </c>
      <c r="V672" s="193"/>
      <c r="W672" s="193"/>
      <c r="X672" s="193"/>
      <c r="Y672" s="194"/>
      <c r="Z672" s="194"/>
      <c r="AA672" s="197"/>
      <c r="AB672" s="198" t="str">
        <f t="shared" si="77"/>
        <v>20192</v>
      </c>
      <c r="AC672" s="199">
        <f t="shared" si="73"/>
        <v>0</v>
      </c>
      <c r="AD672" s="200" t="str">
        <f t="shared" si="79"/>
        <v>20192</v>
      </c>
      <c r="AE672" s="199">
        <f t="shared" si="75"/>
        <v>0</v>
      </c>
      <c r="AF672" s="199">
        <f t="shared" si="74"/>
        <v>0</v>
      </c>
      <c r="AG672" s="199">
        <f t="shared" si="78"/>
        <v>0</v>
      </c>
      <c r="AH672" s="199">
        <f t="shared" si="76"/>
        <v>0</v>
      </c>
      <c r="AI672" s="201"/>
      <c r="AJ672" s="201"/>
      <c r="AK672" s="201"/>
      <c r="AL672" s="201"/>
      <c r="AM672" s="201"/>
      <c r="AN672" s="201"/>
      <c r="AO672" s="201" t="s">
        <v>50</v>
      </c>
      <c r="AP672" s="201" t="s">
        <v>1</v>
      </c>
    </row>
    <row r="673" spans="1:42">
      <c r="A673" s="193" t="s">
        <v>1103</v>
      </c>
      <c r="B673" s="193" t="s">
        <v>61</v>
      </c>
      <c r="C673" s="193" t="s">
        <v>184</v>
      </c>
      <c r="D673" s="193" t="s">
        <v>459</v>
      </c>
      <c r="E673" s="193" t="s">
        <v>467</v>
      </c>
      <c r="F673" s="193"/>
      <c r="G673" s="193" t="s">
        <v>197</v>
      </c>
      <c r="H673" s="194">
        <v>43357.000011574077</v>
      </c>
      <c r="I673" s="194"/>
      <c r="J673" s="194"/>
      <c r="K673" s="194"/>
      <c r="L673" s="194">
        <v>43610.450335648151</v>
      </c>
      <c r="M673" s="193" t="s">
        <v>179</v>
      </c>
      <c r="N673" s="193"/>
      <c r="O673" s="195">
        <v>15</v>
      </c>
      <c r="P673" s="195"/>
      <c r="Q673" s="196"/>
      <c r="R673" s="193" t="s">
        <v>461</v>
      </c>
      <c r="S673" s="193"/>
      <c r="T673" s="193" t="s">
        <v>1153</v>
      </c>
      <c r="U673" s="193" t="s">
        <v>195</v>
      </c>
      <c r="V673" s="193"/>
      <c r="W673" s="193"/>
      <c r="X673" s="193"/>
      <c r="Y673" s="194"/>
      <c r="Z673" s="194"/>
      <c r="AA673" s="197"/>
      <c r="AB673" s="198" t="str">
        <f t="shared" si="77"/>
        <v>20189</v>
      </c>
      <c r="AC673" s="199" t="str">
        <f t="shared" si="73"/>
        <v>20195</v>
      </c>
      <c r="AD673" s="200">
        <f t="shared" si="79"/>
        <v>0</v>
      </c>
      <c r="AE673" s="199">
        <f t="shared" si="75"/>
        <v>0</v>
      </c>
      <c r="AF673" s="199">
        <f t="shared" si="74"/>
        <v>0</v>
      </c>
      <c r="AG673" s="199">
        <f t="shared" si="78"/>
        <v>0</v>
      </c>
      <c r="AH673" s="199">
        <f t="shared" si="76"/>
        <v>0</v>
      </c>
      <c r="AI673" s="201"/>
      <c r="AJ673" s="201"/>
      <c r="AK673" s="201"/>
      <c r="AL673" s="201"/>
      <c r="AM673" s="201"/>
      <c r="AN673" s="201"/>
      <c r="AO673" s="201" t="s">
        <v>61</v>
      </c>
      <c r="AP673" s="201" t="s">
        <v>88</v>
      </c>
    </row>
    <row r="674" spans="1:42">
      <c r="A674" s="193" t="s">
        <v>1103</v>
      </c>
      <c r="B674" s="193" t="s">
        <v>61</v>
      </c>
      <c r="C674" s="193" t="s">
        <v>184</v>
      </c>
      <c r="D674" s="193" t="s">
        <v>459</v>
      </c>
      <c r="E674" s="193" t="s">
        <v>467</v>
      </c>
      <c r="F674" s="193"/>
      <c r="G674" s="193" t="s">
        <v>197</v>
      </c>
      <c r="H674" s="194">
        <v>43357.000011574077</v>
      </c>
      <c r="I674" s="194"/>
      <c r="J674" s="194"/>
      <c r="K674" s="194"/>
      <c r="L674" s="194">
        <v>43610.450335648151</v>
      </c>
      <c r="M674" s="193" t="s">
        <v>179</v>
      </c>
      <c r="N674" s="193"/>
      <c r="O674" s="195">
        <v>15</v>
      </c>
      <c r="P674" s="195"/>
      <c r="Q674" s="196"/>
      <c r="R674" s="193" t="s">
        <v>461</v>
      </c>
      <c r="S674" s="193"/>
      <c r="T674" s="193" t="s">
        <v>1154</v>
      </c>
      <c r="U674" s="193" t="s">
        <v>195</v>
      </c>
      <c r="V674" s="193"/>
      <c r="W674" s="193"/>
      <c r="X674" s="193"/>
      <c r="Y674" s="194"/>
      <c r="Z674" s="194"/>
      <c r="AA674" s="197"/>
      <c r="AB674" s="198" t="str">
        <f t="shared" si="77"/>
        <v>20189</v>
      </c>
      <c r="AC674" s="199" t="str">
        <f t="shared" si="73"/>
        <v>20195</v>
      </c>
      <c r="AD674" s="200">
        <f t="shared" si="79"/>
        <v>0</v>
      </c>
      <c r="AE674" s="199">
        <f t="shared" si="75"/>
        <v>0</v>
      </c>
      <c r="AF674" s="199">
        <f t="shared" si="74"/>
        <v>0</v>
      </c>
      <c r="AG674" s="199">
        <f t="shared" si="78"/>
        <v>0</v>
      </c>
      <c r="AH674" s="199">
        <f t="shared" si="76"/>
        <v>0</v>
      </c>
      <c r="AI674" s="201"/>
      <c r="AJ674" s="201"/>
      <c r="AK674" s="201"/>
      <c r="AL674" s="201"/>
      <c r="AM674" s="201"/>
      <c r="AN674" s="201"/>
      <c r="AO674" s="201" t="s">
        <v>61</v>
      </c>
      <c r="AP674" s="201" t="s">
        <v>88</v>
      </c>
    </row>
    <row r="675" spans="1:42">
      <c r="A675" s="193" t="s">
        <v>1103</v>
      </c>
      <c r="B675" s="193" t="s">
        <v>61</v>
      </c>
      <c r="C675" s="193" t="s">
        <v>184</v>
      </c>
      <c r="D675" s="193" t="s">
        <v>1155</v>
      </c>
      <c r="E675" s="193" t="s">
        <v>1156</v>
      </c>
      <c r="F675" s="193"/>
      <c r="G675" s="193" t="s">
        <v>197</v>
      </c>
      <c r="H675" s="194">
        <v>43374.000011574077</v>
      </c>
      <c r="I675" s="194"/>
      <c r="J675" s="194">
        <v>43374</v>
      </c>
      <c r="K675" s="194">
        <v>43390.65934027778</v>
      </c>
      <c r="L675" s="194"/>
      <c r="M675" s="193" t="s">
        <v>179</v>
      </c>
      <c r="N675" s="193"/>
      <c r="O675" s="195">
        <v>15</v>
      </c>
      <c r="P675" s="195"/>
      <c r="Q675" s="196"/>
      <c r="R675" s="193" t="s">
        <v>1157</v>
      </c>
      <c r="S675" s="193"/>
      <c r="T675" s="193" t="s">
        <v>1158</v>
      </c>
      <c r="U675" s="193" t="s">
        <v>182</v>
      </c>
      <c r="V675" s="193"/>
      <c r="W675" s="193"/>
      <c r="X675" s="193"/>
      <c r="Y675" s="194"/>
      <c r="Z675" s="194"/>
      <c r="AA675" s="197"/>
      <c r="AB675" s="198" t="str">
        <f t="shared" si="77"/>
        <v>201810</v>
      </c>
      <c r="AC675" s="199">
        <f t="shared" si="73"/>
        <v>0</v>
      </c>
      <c r="AD675" s="200" t="str">
        <f t="shared" si="79"/>
        <v>201810</v>
      </c>
      <c r="AE675" s="199">
        <f t="shared" si="75"/>
        <v>0</v>
      </c>
      <c r="AF675" s="199">
        <f t="shared" si="74"/>
        <v>0</v>
      </c>
      <c r="AG675" s="199">
        <f t="shared" si="78"/>
        <v>0</v>
      </c>
      <c r="AH675" s="199">
        <f t="shared" si="76"/>
        <v>0</v>
      </c>
      <c r="AI675" s="201"/>
      <c r="AJ675" s="201"/>
      <c r="AK675" s="201"/>
      <c r="AL675" s="201"/>
      <c r="AM675" s="201"/>
      <c r="AN675" s="201"/>
      <c r="AO675" s="201" t="s">
        <v>61</v>
      </c>
      <c r="AP675" s="201" t="s">
        <v>88</v>
      </c>
    </row>
    <row r="676" spans="1:42">
      <c r="A676" s="193" t="s">
        <v>1103</v>
      </c>
      <c r="B676" s="193" t="s">
        <v>61</v>
      </c>
      <c r="C676" s="193" t="s">
        <v>184</v>
      </c>
      <c r="D676" s="193" t="s">
        <v>1159</v>
      </c>
      <c r="E676" s="193" t="s">
        <v>1160</v>
      </c>
      <c r="F676" s="193"/>
      <c r="G676" s="193" t="s">
        <v>178</v>
      </c>
      <c r="H676" s="194">
        <v>43391.000011574077</v>
      </c>
      <c r="I676" s="194"/>
      <c r="J676" s="194">
        <v>43392.000011574077</v>
      </c>
      <c r="K676" s="194">
        <v>43392.000011574077</v>
      </c>
      <c r="L676" s="194"/>
      <c r="M676" s="193" t="s">
        <v>187</v>
      </c>
      <c r="N676" s="193" t="s">
        <v>185</v>
      </c>
      <c r="O676" s="195">
        <v>15</v>
      </c>
      <c r="P676" s="195"/>
      <c r="Q676" s="196"/>
      <c r="R676" s="193" t="s">
        <v>1161</v>
      </c>
      <c r="S676" s="193"/>
      <c r="T676" s="193" t="s">
        <v>1162</v>
      </c>
      <c r="U676" s="193" t="s">
        <v>182</v>
      </c>
      <c r="V676" s="193"/>
      <c r="W676" s="193"/>
      <c r="X676" s="193"/>
      <c r="Y676" s="194"/>
      <c r="Z676" s="194"/>
      <c r="AA676" s="197"/>
      <c r="AB676" s="198" t="str">
        <f t="shared" si="77"/>
        <v>201810</v>
      </c>
      <c r="AC676" s="199">
        <f t="shared" si="73"/>
        <v>0</v>
      </c>
      <c r="AD676" s="200" t="str">
        <f t="shared" si="79"/>
        <v>201810</v>
      </c>
      <c r="AE676" s="199">
        <f t="shared" si="75"/>
        <v>0</v>
      </c>
      <c r="AF676" s="199">
        <f t="shared" si="74"/>
        <v>0</v>
      </c>
      <c r="AG676" s="199">
        <f t="shared" si="78"/>
        <v>0</v>
      </c>
      <c r="AH676" s="199">
        <f t="shared" si="76"/>
        <v>0</v>
      </c>
      <c r="AI676" s="201"/>
      <c r="AJ676" s="201"/>
      <c r="AK676" s="201"/>
      <c r="AL676" s="201"/>
      <c r="AM676" s="201"/>
      <c r="AN676" s="201"/>
      <c r="AO676" s="201" t="s">
        <v>61</v>
      </c>
      <c r="AP676" s="201" t="s">
        <v>88</v>
      </c>
    </row>
    <row r="677" spans="1:42">
      <c r="A677" s="193" t="s">
        <v>1103</v>
      </c>
      <c r="B677" s="193" t="s">
        <v>61</v>
      </c>
      <c r="C677" s="193" t="s">
        <v>184</v>
      </c>
      <c r="D677" s="193" t="s">
        <v>1163</v>
      </c>
      <c r="E677" s="193" t="s">
        <v>1164</v>
      </c>
      <c r="F677" s="193"/>
      <c r="G677" s="193" t="s">
        <v>178</v>
      </c>
      <c r="H677" s="194">
        <v>43398.000011574077</v>
      </c>
      <c r="I677" s="194"/>
      <c r="J677" s="194">
        <v>43398.401712962957</v>
      </c>
      <c r="K677" s="194">
        <v>43398.401712962957</v>
      </c>
      <c r="L677" s="194">
        <v>43486.384398148148</v>
      </c>
      <c r="M677" s="193" t="s">
        <v>187</v>
      </c>
      <c r="N677" s="193" t="s">
        <v>185</v>
      </c>
      <c r="O677" s="195">
        <v>15</v>
      </c>
      <c r="P677" s="195"/>
      <c r="Q677" s="196"/>
      <c r="R677" s="193" t="s">
        <v>1165</v>
      </c>
      <c r="S677" s="193"/>
      <c r="T677" s="193" t="s">
        <v>1166</v>
      </c>
      <c r="U677" s="193" t="s">
        <v>195</v>
      </c>
      <c r="V677" s="193"/>
      <c r="W677" s="193"/>
      <c r="X677" s="193"/>
      <c r="Y677" s="194"/>
      <c r="Z677" s="194"/>
      <c r="AA677" s="197"/>
      <c r="AB677" s="198" t="str">
        <f t="shared" si="77"/>
        <v>201810</v>
      </c>
      <c r="AC677" s="199">
        <f t="shared" si="73"/>
        <v>0</v>
      </c>
      <c r="AD677" s="200" t="str">
        <f t="shared" si="79"/>
        <v>201810</v>
      </c>
      <c r="AE677" s="199" t="str">
        <f t="shared" si="75"/>
        <v>20191</v>
      </c>
      <c r="AF677" s="199">
        <f t="shared" si="74"/>
        <v>0</v>
      </c>
      <c r="AG677" s="199">
        <f t="shared" si="78"/>
        <v>0</v>
      </c>
      <c r="AH677" s="199">
        <f t="shared" si="76"/>
        <v>0</v>
      </c>
      <c r="AI677" s="201"/>
      <c r="AJ677" s="201"/>
      <c r="AK677" s="201"/>
      <c r="AL677" s="201"/>
      <c r="AM677" s="201"/>
      <c r="AN677" s="201"/>
      <c r="AO677" s="201" t="s">
        <v>61</v>
      </c>
      <c r="AP677" s="201" t="s">
        <v>88</v>
      </c>
    </row>
    <row r="678" spans="1:42">
      <c r="A678" s="193" t="s">
        <v>1103</v>
      </c>
      <c r="B678" s="193" t="s">
        <v>61</v>
      </c>
      <c r="C678" s="193" t="s">
        <v>184</v>
      </c>
      <c r="D678" s="193" t="s">
        <v>1167</v>
      </c>
      <c r="E678" s="193" t="s">
        <v>1168</v>
      </c>
      <c r="F678" s="193"/>
      <c r="G678" s="193" t="s">
        <v>178</v>
      </c>
      <c r="H678" s="194">
        <v>43419.000011574077</v>
      </c>
      <c r="I678" s="194"/>
      <c r="J678" s="194">
        <v>43419.000011574077</v>
      </c>
      <c r="K678" s="194">
        <v>43419.000011574077</v>
      </c>
      <c r="L678" s="194">
        <v>43584.304490740738</v>
      </c>
      <c r="M678" s="193" t="s">
        <v>187</v>
      </c>
      <c r="N678" s="193" t="s">
        <v>185</v>
      </c>
      <c r="O678" s="195">
        <v>15</v>
      </c>
      <c r="P678" s="195"/>
      <c r="Q678" s="196"/>
      <c r="R678" s="193" t="s">
        <v>1169</v>
      </c>
      <c r="S678" s="193"/>
      <c r="T678" s="193" t="s">
        <v>1170</v>
      </c>
      <c r="U678" s="193" t="s">
        <v>195</v>
      </c>
      <c r="V678" s="193"/>
      <c r="W678" s="193"/>
      <c r="X678" s="193"/>
      <c r="Y678" s="194"/>
      <c r="Z678" s="194"/>
      <c r="AA678" s="197"/>
      <c r="AB678" s="198" t="str">
        <f t="shared" si="77"/>
        <v>201811</v>
      </c>
      <c r="AC678" s="199">
        <f t="shared" si="73"/>
        <v>0</v>
      </c>
      <c r="AD678" s="200" t="str">
        <f t="shared" si="79"/>
        <v>201811</v>
      </c>
      <c r="AE678" s="199" t="str">
        <f t="shared" si="75"/>
        <v>20194</v>
      </c>
      <c r="AF678" s="199">
        <f t="shared" si="74"/>
        <v>0</v>
      </c>
      <c r="AG678" s="199">
        <f t="shared" si="78"/>
        <v>0</v>
      </c>
      <c r="AH678" s="199">
        <f t="shared" si="76"/>
        <v>0</v>
      </c>
      <c r="AI678" s="201"/>
      <c r="AJ678" s="201"/>
      <c r="AK678" s="201"/>
      <c r="AL678" s="201"/>
      <c r="AM678" s="201"/>
      <c r="AN678" s="201"/>
      <c r="AO678" s="201" t="s">
        <v>61</v>
      </c>
      <c r="AP678" s="201" t="s">
        <v>88</v>
      </c>
    </row>
    <row r="679" spans="1:42">
      <c r="A679" s="193" t="s">
        <v>1103</v>
      </c>
      <c r="B679" s="193" t="s">
        <v>50</v>
      </c>
      <c r="C679" s="193" t="s">
        <v>205</v>
      </c>
      <c r="D679" s="193" t="s">
        <v>459</v>
      </c>
      <c r="E679" s="193" t="s">
        <v>467</v>
      </c>
      <c r="F679" s="193"/>
      <c r="G679" s="193" t="s">
        <v>197</v>
      </c>
      <c r="H679" s="194">
        <v>43419.000011574077</v>
      </c>
      <c r="I679" s="194"/>
      <c r="J679" s="194">
        <v>43421</v>
      </c>
      <c r="K679" s="194">
        <v>43437</v>
      </c>
      <c r="L679" s="194">
        <v>43810.50277777778</v>
      </c>
      <c r="M679" s="193" t="s">
        <v>179</v>
      </c>
      <c r="N679" s="193"/>
      <c r="O679" s="195">
        <v>12</v>
      </c>
      <c r="P679" s="195"/>
      <c r="Q679" s="196"/>
      <c r="R679" s="193" t="s">
        <v>461</v>
      </c>
      <c r="S679" s="193"/>
      <c r="T679" s="193" t="s">
        <v>1171</v>
      </c>
      <c r="U679" s="193" t="s">
        <v>195</v>
      </c>
      <c r="V679" s="193"/>
      <c r="W679" s="193"/>
      <c r="X679" s="193"/>
      <c r="Y679" s="194"/>
      <c r="Z679" s="194"/>
      <c r="AA679" s="197"/>
      <c r="AB679" s="198" t="str">
        <f t="shared" si="77"/>
        <v>201811</v>
      </c>
      <c r="AC679" s="199">
        <f t="shared" si="73"/>
        <v>0</v>
      </c>
      <c r="AD679" s="200" t="str">
        <f t="shared" si="79"/>
        <v>201812</v>
      </c>
      <c r="AE679" s="199" t="str">
        <f t="shared" si="75"/>
        <v>201912</v>
      </c>
      <c r="AF679" s="199">
        <f t="shared" si="74"/>
        <v>0</v>
      </c>
      <c r="AG679" s="199">
        <f t="shared" si="78"/>
        <v>0</v>
      </c>
      <c r="AH679" s="199">
        <f t="shared" si="76"/>
        <v>0</v>
      </c>
      <c r="AI679" s="201"/>
      <c r="AJ679" s="201"/>
      <c r="AK679" s="201"/>
      <c r="AL679" s="201"/>
      <c r="AM679" s="201"/>
      <c r="AN679" s="201"/>
      <c r="AO679" s="201" t="s">
        <v>50</v>
      </c>
      <c r="AP679" s="201" t="s">
        <v>1</v>
      </c>
    </row>
    <row r="680" spans="1:42">
      <c r="A680" s="193" t="s">
        <v>1103</v>
      </c>
      <c r="B680" s="193" t="s">
        <v>50</v>
      </c>
      <c r="C680" s="193" t="s">
        <v>205</v>
      </c>
      <c r="D680" s="193" t="s">
        <v>459</v>
      </c>
      <c r="E680" s="193" t="s">
        <v>467</v>
      </c>
      <c r="F680" s="193"/>
      <c r="G680" s="193" t="s">
        <v>197</v>
      </c>
      <c r="H680" s="194">
        <v>43419.000011574077</v>
      </c>
      <c r="I680" s="194"/>
      <c r="J680" s="194">
        <v>43421</v>
      </c>
      <c r="K680" s="194">
        <v>43437</v>
      </c>
      <c r="L680" s="194">
        <v>43810.503530092603</v>
      </c>
      <c r="M680" s="193" t="s">
        <v>179</v>
      </c>
      <c r="N680" s="193"/>
      <c r="O680" s="195">
        <v>12</v>
      </c>
      <c r="P680" s="195"/>
      <c r="Q680" s="196"/>
      <c r="R680" s="193" t="s">
        <v>461</v>
      </c>
      <c r="S680" s="193"/>
      <c r="T680" s="193" t="s">
        <v>1172</v>
      </c>
      <c r="U680" s="193" t="s">
        <v>195</v>
      </c>
      <c r="V680" s="193"/>
      <c r="W680" s="193"/>
      <c r="X680" s="193"/>
      <c r="Y680" s="194"/>
      <c r="Z680" s="194"/>
      <c r="AA680" s="197"/>
      <c r="AB680" s="198" t="str">
        <f t="shared" si="77"/>
        <v>201811</v>
      </c>
      <c r="AC680" s="199">
        <f t="shared" si="73"/>
        <v>0</v>
      </c>
      <c r="AD680" s="200" t="str">
        <f t="shared" si="79"/>
        <v>201812</v>
      </c>
      <c r="AE680" s="199" t="str">
        <f t="shared" si="75"/>
        <v>201912</v>
      </c>
      <c r="AF680" s="199">
        <f t="shared" si="74"/>
        <v>0</v>
      </c>
      <c r="AG680" s="199">
        <f t="shared" si="78"/>
        <v>0</v>
      </c>
      <c r="AH680" s="199">
        <f t="shared" si="76"/>
        <v>0</v>
      </c>
      <c r="AI680" s="201"/>
      <c r="AJ680" s="201"/>
      <c r="AK680" s="201"/>
      <c r="AL680" s="201"/>
      <c r="AM680" s="201"/>
      <c r="AN680" s="201"/>
      <c r="AO680" s="201" t="s">
        <v>50</v>
      </c>
      <c r="AP680" s="201" t="s">
        <v>1</v>
      </c>
    </row>
    <row r="681" spans="1:42">
      <c r="A681" s="193" t="s">
        <v>1103</v>
      </c>
      <c r="B681" s="193" t="s">
        <v>50</v>
      </c>
      <c r="C681" s="193" t="s">
        <v>205</v>
      </c>
      <c r="D681" s="193" t="s">
        <v>1173</v>
      </c>
      <c r="E681" s="193" t="s">
        <v>1174</v>
      </c>
      <c r="F681" s="193"/>
      <c r="G681" s="193" t="s">
        <v>178</v>
      </c>
      <c r="H681" s="194">
        <v>43419.000011574077</v>
      </c>
      <c r="I681" s="194"/>
      <c r="J681" s="194">
        <v>43421.000011574077</v>
      </c>
      <c r="K681" s="194">
        <v>43421.000011574077</v>
      </c>
      <c r="L681" s="194"/>
      <c r="M681" s="193" t="s">
        <v>179</v>
      </c>
      <c r="N681" s="193" t="s">
        <v>230</v>
      </c>
      <c r="O681" s="195">
        <v>12</v>
      </c>
      <c r="P681" s="195"/>
      <c r="Q681" s="196"/>
      <c r="R681" s="193" t="s">
        <v>1175</v>
      </c>
      <c r="S681" s="193"/>
      <c r="T681" s="193" t="s">
        <v>1176</v>
      </c>
      <c r="U681" s="193" t="s">
        <v>182</v>
      </c>
      <c r="V681" s="193"/>
      <c r="W681" s="193"/>
      <c r="X681" s="193"/>
      <c r="Y681" s="194"/>
      <c r="Z681" s="194"/>
      <c r="AA681" s="197"/>
      <c r="AB681" s="198" t="str">
        <f t="shared" si="77"/>
        <v>201811</v>
      </c>
      <c r="AC681" s="199">
        <f t="shared" si="73"/>
        <v>0</v>
      </c>
      <c r="AD681" s="200" t="str">
        <f t="shared" si="79"/>
        <v>201811</v>
      </c>
      <c r="AE681" s="199">
        <f t="shared" si="75"/>
        <v>0</v>
      </c>
      <c r="AF681" s="199">
        <f t="shared" si="74"/>
        <v>0</v>
      </c>
      <c r="AG681" s="199">
        <f t="shared" si="78"/>
        <v>0</v>
      </c>
      <c r="AH681" s="199">
        <f t="shared" si="76"/>
        <v>0</v>
      </c>
      <c r="AI681" s="201"/>
      <c r="AJ681" s="201"/>
      <c r="AK681" s="201"/>
      <c r="AL681" s="201"/>
      <c r="AM681" s="201"/>
      <c r="AN681" s="201"/>
      <c r="AO681" s="201" t="s">
        <v>50</v>
      </c>
      <c r="AP681" s="201" t="s">
        <v>1</v>
      </c>
    </row>
    <row r="682" spans="1:42">
      <c r="A682" s="193" t="s">
        <v>1103</v>
      </c>
      <c r="B682" s="193" t="s">
        <v>50</v>
      </c>
      <c r="C682" s="193" t="s">
        <v>205</v>
      </c>
      <c r="D682" s="193" t="s">
        <v>1173</v>
      </c>
      <c r="E682" s="193" t="s">
        <v>1174</v>
      </c>
      <c r="F682" s="193"/>
      <c r="G682" s="193" t="s">
        <v>178</v>
      </c>
      <c r="H682" s="194">
        <v>43419.000011574077</v>
      </c>
      <c r="I682" s="194"/>
      <c r="J682" s="194">
        <v>43421.000011574077</v>
      </c>
      <c r="K682" s="194">
        <v>43421.000011574077</v>
      </c>
      <c r="L682" s="194"/>
      <c r="M682" s="193" t="s">
        <v>179</v>
      </c>
      <c r="N682" s="193" t="s">
        <v>230</v>
      </c>
      <c r="O682" s="195">
        <v>12</v>
      </c>
      <c r="P682" s="195"/>
      <c r="Q682" s="196"/>
      <c r="R682" s="193" t="s">
        <v>1175</v>
      </c>
      <c r="S682" s="193"/>
      <c r="T682" s="193" t="s">
        <v>1177</v>
      </c>
      <c r="U682" s="193" t="s">
        <v>182</v>
      </c>
      <c r="V682" s="193"/>
      <c r="W682" s="193"/>
      <c r="X682" s="193"/>
      <c r="Y682" s="194"/>
      <c r="Z682" s="194"/>
      <c r="AA682" s="197"/>
      <c r="AB682" s="198" t="str">
        <f t="shared" si="77"/>
        <v>201811</v>
      </c>
      <c r="AC682" s="199">
        <f t="shared" si="73"/>
        <v>0</v>
      </c>
      <c r="AD682" s="200" t="str">
        <f t="shared" si="79"/>
        <v>201811</v>
      </c>
      <c r="AE682" s="199">
        <f t="shared" si="75"/>
        <v>0</v>
      </c>
      <c r="AF682" s="199">
        <f t="shared" si="74"/>
        <v>0</v>
      </c>
      <c r="AG682" s="199">
        <f t="shared" si="78"/>
        <v>0</v>
      </c>
      <c r="AH682" s="199">
        <f t="shared" si="76"/>
        <v>0</v>
      </c>
      <c r="AI682" s="201"/>
      <c r="AJ682" s="201"/>
      <c r="AK682" s="201"/>
      <c r="AL682" s="201"/>
      <c r="AM682" s="201"/>
      <c r="AN682" s="201"/>
      <c r="AO682" s="201" t="s">
        <v>50</v>
      </c>
      <c r="AP682" s="201" t="s">
        <v>1</v>
      </c>
    </row>
    <row r="683" spans="1:42">
      <c r="A683" s="193" t="s">
        <v>1103</v>
      </c>
      <c r="B683" s="193" t="s">
        <v>50</v>
      </c>
      <c r="C683" s="193" t="s">
        <v>205</v>
      </c>
      <c r="D683" s="193" t="s">
        <v>1173</v>
      </c>
      <c r="E683" s="193" t="s">
        <v>1174</v>
      </c>
      <c r="F683" s="193"/>
      <c r="G683" s="193" t="s">
        <v>178</v>
      </c>
      <c r="H683" s="194">
        <v>43419.000011574077</v>
      </c>
      <c r="I683" s="194"/>
      <c r="J683" s="194">
        <v>43421.000011574077</v>
      </c>
      <c r="K683" s="194">
        <v>43421.000011574077</v>
      </c>
      <c r="L683" s="194"/>
      <c r="M683" s="193" t="s">
        <v>179</v>
      </c>
      <c r="N683" s="193" t="s">
        <v>230</v>
      </c>
      <c r="O683" s="195">
        <v>12</v>
      </c>
      <c r="P683" s="195"/>
      <c r="Q683" s="196"/>
      <c r="R683" s="193" t="s">
        <v>1175</v>
      </c>
      <c r="S683" s="193"/>
      <c r="T683" s="193" t="s">
        <v>1178</v>
      </c>
      <c r="U683" s="193" t="s">
        <v>182</v>
      </c>
      <c r="V683" s="193"/>
      <c r="W683" s="193"/>
      <c r="X683" s="193"/>
      <c r="Y683" s="194"/>
      <c r="Z683" s="194"/>
      <c r="AA683" s="197"/>
      <c r="AB683" s="198" t="str">
        <f t="shared" si="77"/>
        <v>201811</v>
      </c>
      <c r="AC683" s="199">
        <f t="shared" si="73"/>
        <v>0</v>
      </c>
      <c r="AD683" s="200" t="str">
        <f t="shared" si="79"/>
        <v>201811</v>
      </c>
      <c r="AE683" s="199">
        <f t="shared" si="75"/>
        <v>0</v>
      </c>
      <c r="AF683" s="199">
        <f t="shared" si="74"/>
        <v>0</v>
      </c>
      <c r="AG683" s="199">
        <f t="shared" si="78"/>
        <v>0</v>
      </c>
      <c r="AH683" s="199">
        <f t="shared" si="76"/>
        <v>0</v>
      </c>
      <c r="AI683" s="201"/>
      <c r="AJ683" s="201"/>
      <c r="AK683" s="201"/>
      <c r="AL683" s="201"/>
      <c r="AM683" s="201"/>
      <c r="AN683" s="201"/>
      <c r="AO683" s="201" t="s">
        <v>50</v>
      </c>
      <c r="AP683" s="201" t="s">
        <v>1</v>
      </c>
    </row>
    <row r="684" spans="1:42">
      <c r="A684" s="193" t="s">
        <v>1103</v>
      </c>
      <c r="B684" s="193" t="s">
        <v>50</v>
      </c>
      <c r="C684" s="193" t="s">
        <v>205</v>
      </c>
      <c r="D684" s="193" t="s">
        <v>1173</v>
      </c>
      <c r="E684" s="193" t="s">
        <v>1174</v>
      </c>
      <c r="F684" s="193"/>
      <c r="G684" s="193" t="s">
        <v>178</v>
      </c>
      <c r="H684" s="194">
        <v>43419.000011574077</v>
      </c>
      <c r="I684" s="194"/>
      <c r="J684" s="194">
        <v>43421.000011574077</v>
      </c>
      <c r="K684" s="194">
        <v>43421.000011574077</v>
      </c>
      <c r="L684" s="194"/>
      <c r="M684" s="193" t="s">
        <v>179</v>
      </c>
      <c r="N684" s="193" t="s">
        <v>230</v>
      </c>
      <c r="O684" s="195">
        <v>12</v>
      </c>
      <c r="P684" s="195"/>
      <c r="Q684" s="196"/>
      <c r="R684" s="193" t="s">
        <v>1175</v>
      </c>
      <c r="S684" s="193"/>
      <c r="T684" s="193" t="s">
        <v>1179</v>
      </c>
      <c r="U684" s="193" t="s">
        <v>182</v>
      </c>
      <c r="V684" s="193"/>
      <c r="W684" s="193"/>
      <c r="X684" s="193"/>
      <c r="Y684" s="194"/>
      <c r="Z684" s="194"/>
      <c r="AA684" s="197"/>
      <c r="AB684" s="198" t="str">
        <f t="shared" si="77"/>
        <v>201811</v>
      </c>
      <c r="AC684" s="199">
        <f t="shared" si="73"/>
        <v>0</v>
      </c>
      <c r="AD684" s="200" t="str">
        <f t="shared" si="79"/>
        <v>201811</v>
      </c>
      <c r="AE684" s="199">
        <f t="shared" si="75"/>
        <v>0</v>
      </c>
      <c r="AF684" s="199">
        <f t="shared" si="74"/>
        <v>0</v>
      </c>
      <c r="AG684" s="199">
        <f t="shared" si="78"/>
        <v>0</v>
      </c>
      <c r="AH684" s="199">
        <f t="shared" si="76"/>
        <v>0</v>
      </c>
      <c r="AI684" s="201"/>
      <c r="AJ684" s="201"/>
      <c r="AK684" s="201"/>
      <c r="AL684" s="201"/>
      <c r="AM684" s="201"/>
      <c r="AN684" s="201"/>
      <c r="AO684" s="201" t="s">
        <v>50</v>
      </c>
      <c r="AP684" s="201" t="s">
        <v>1</v>
      </c>
    </row>
    <row r="685" spans="1:42">
      <c r="A685" s="193" t="s">
        <v>1103</v>
      </c>
      <c r="B685" s="193" t="s">
        <v>50</v>
      </c>
      <c r="C685" s="193" t="s">
        <v>205</v>
      </c>
      <c r="D685" s="193" t="s">
        <v>1173</v>
      </c>
      <c r="E685" s="193" t="s">
        <v>1174</v>
      </c>
      <c r="F685" s="193"/>
      <c r="G685" s="193" t="s">
        <v>178</v>
      </c>
      <c r="H685" s="194">
        <v>43419.000011574077</v>
      </c>
      <c r="I685" s="194"/>
      <c r="J685" s="194">
        <v>43421.000011574077</v>
      </c>
      <c r="K685" s="194">
        <v>43421.000011574077</v>
      </c>
      <c r="L685" s="194"/>
      <c r="M685" s="193" t="s">
        <v>179</v>
      </c>
      <c r="N685" s="193" t="s">
        <v>230</v>
      </c>
      <c r="O685" s="195">
        <v>12</v>
      </c>
      <c r="P685" s="195"/>
      <c r="Q685" s="196"/>
      <c r="R685" s="193" t="s">
        <v>1175</v>
      </c>
      <c r="S685" s="193"/>
      <c r="T685" s="193" t="s">
        <v>1180</v>
      </c>
      <c r="U685" s="193" t="s">
        <v>182</v>
      </c>
      <c r="V685" s="193"/>
      <c r="W685" s="193"/>
      <c r="X685" s="193"/>
      <c r="Y685" s="194"/>
      <c r="Z685" s="194"/>
      <c r="AA685" s="197"/>
      <c r="AB685" s="198" t="str">
        <f t="shared" si="77"/>
        <v>201811</v>
      </c>
      <c r="AC685" s="199">
        <f t="shared" si="73"/>
        <v>0</v>
      </c>
      <c r="AD685" s="200" t="str">
        <f t="shared" si="79"/>
        <v>201811</v>
      </c>
      <c r="AE685" s="199">
        <f t="shared" si="75"/>
        <v>0</v>
      </c>
      <c r="AF685" s="199">
        <f t="shared" si="74"/>
        <v>0</v>
      </c>
      <c r="AG685" s="199">
        <f t="shared" si="78"/>
        <v>0</v>
      </c>
      <c r="AH685" s="199">
        <f t="shared" si="76"/>
        <v>0</v>
      </c>
      <c r="AI685" s="201"/>
      <c r="AJ685" s="201"/>
      <c r="AK685" s="201"/>
      <c r="AL685" s="201"/>
      <c r="AM685" s="201"/>
      <c r="AN685" s="201"/>
      <c r="AO685" s="201" t="s">
        <v>50</v>
      </c>
      <c r="AP685" s="201" t="s">
        <v>1</v>
      </c>
    </row>
    <row r="686" spans="1:42">
      <c r="A686" s="193" t="s">
        <v>1103</v>
      </c>
      <c r="B686" s="193" t="s">
        <v>48</v>
      </c>
      <c r="C686" s="193" t="s">
        <v>55</v>
      </c>
      <c r="D686" s="193" t="s">
        <v>260</v>
      </c>
      <c r="E686" s="193" t="s">
        <v>1181</v>
      </c>
      <c r="F686" s="193"/>
      <c r="G686" s="193" t="s">
        <v>178</v>
      </c>
      <c r="H686" s="194">
        <v>43420.000011574077</v>
      </c>
      <c r="I686" s="194"/>
      <c r="J686" s="194">
        <v>43420</v>
      </c>
      <c r="K686" s="194">
        <v>43420</v>
      </c>
      <c r="L686" s="194"/>
      <c r="M686" s="193" t="s">
        <v>187</v>
      </c>
      <c r="N686" s="193" t="s">
        <v>43</v>
      </c>
      <c r="O686" s="195">
        <v>80</v>
      </c>
      <c r="P686" s="195"/>
      <c r="Q686" s="196"/>
      <c r="R686" s="193" t="s">
        <v>262</v>
      </c>
      <c r="S686" s="193"/>
      <c r="T686" s="193" t="s">
        <v>1182</v>
      </c>
      <c r="U686" s="193" t="s">
        <v>182</v>
      </c>
      <c r="V686" s="193"/>
      <c r="W686" s="193"/>
      <c r="X686" s="193"/>
      <c r="Y686" s="194"/>
      <c r="Z686" s="194"/>
      <c r="AA686" s="197"/>
      <c r="AB686" s="198" t="str">
        <f t="shared" si="77"/>
        <v>201811</v>
      </c>
      <c r="AC686" s="199">
        <f t="shared" si="73"/>
        <v>0</v>
      </c>
      <c r="AD686" s="200" t="str">
        <f t="shared" si="79"/>
        <v>201811</v>
      </c>
      <c r="AE686" s="199">
        <f t="shared" si="75"/>
        <v>0</v>
      </c>
      <c r="AF686" s="199">
        <f t="shared" si="74"/>
        <v>0</v>
      </c>
      <c r="AG686" s="199">
        <f t="shared" si="78"/>
        <v>0</v>
      </c>
      <c r="AH686" s="199">
        <f t="shared" si="76"/>
        <v>0</v>
      </c>
      <c r="AI686" s="201"/>
      <c r="AJ686" s="201"/>
      <c r="AK686" s="201"/>
      <c r="AL686" s="201"/>
      <c r="AM686" s="201"/>
      <c r="AN686" s="201"/>
      <c r="AO686" s="201" t="s">
        <v>48</v>
      </c>
      <c r="AP686" s="201" t="s">
        <v>55</v>
      </c>
    </row>
    <row r="687" spans="1:42">
      <c r="A687" s="193" t="s">
        <v>1103</v>
      </c>
      <c r="B687" s="193" t="s">
        <v>48</v>
      </c>
      <c r="C687" s="193" t="s">
        <v>55</v>
      </c>
      <c r="D687" s="193" t="s">
        <v>260</v>
      </c>
      <c r="E687" s="193" t="s">
        <v>1183</v>
      </c>
      <c r="F687" s="193"/>
      <c r="G687" s="193" t="s">
        <v>178</v>
      </c>
      <c r="H687" s="194">
        <v>43420.000011574077</v>
      </c>
      <c r="I687" s="194"/>
      <c r="J687" s="194">
        <v>43420</v>
      </c>
      <c r="K687" s="194">
        <v>43420</v>
      </c>
      <c r="L687" s="194"/>
      <c r="M687" s="193" t="s">
        <v>187</v>
      </c>
      <c r="N687" s="193" t="s">
        <v>43</v>
      </c>
      <c r="O687" s="195">
        <v>80</v>
      </c>
      <c r="P687" s="195"/>
      <c r="Q687" s="196"/>
      <c r="R687" s="193" t="s">
        <v>262</v>
      </c>
      <c r="S687" s="193"/>
      <c r="T687" s="193" t="s">
        <v>1184</v>
      </c>
      <c r="U687" s="193" t="s">
        <v>182</v>
      </c>
      <c r="V687" s="193"/>
      <c r="W687" s="193"/>
      <c r="X687" s="193"/>
      <c r="Y687" s="194"/>
      <c r="Z687" s="194"/>
      <c r="AA687" s="197"/>
      <c r="AB687" s="198" t="str">
        <f t="shared" si="77"/>
        <v>201811</v>
      </c>
      <c r="AC687" s="199">
        <f t="shared" si="73"/>
        <v>0</v>
      </c>
      <c r="AD687" s="200" t="str">
        <f t="shared" si="79"/>
        <v>201811</v>
      </c>
      <c r="AE687" s="199">
        <f t="shared" si="75"/>
        <v>0</v>
      </c>
      <c r="AF687" s="199">
        <f t="shared" si="74"/>
        <v>0</v>
      </c>
      <c r="AG687" s="199">
        <f t="shared" si="78"/>
        <v>0</v>
      </c>
      <c r="AH687" s="199">
        <f t="shared" si="76"/>
        <v>0</v>
      </c>
      <c r="AI687" s="201"/>
      <c r="AJ687" s="201"/>
      <c r="AK687" s="201"/>
      <c r="AL687" s="201"/>
      <c r="AM687" s="201"/>
      <c r="AN687" s="201"/>
      <c r="AO687" s="201" t="s">
        <v>48</v>
      </c>
      <c r="AP687" s="201" t="s">
        <v>55</v>
      </c>
    </row>
    <row r="688" spans="1:42">
      <c r="A688" s="193" t="s">
        <v>1103</v>
      </c>
      <c r="B688" s="193" t="s">
        <v>48</v>
      </c>
      <c r="C688" s="193" t="s">
        <v>55</v>
      </c>
      <c r="D688" s="193" t="s">
        <v>260</v>
      </c>
      <c r="E688" s="193" t="s">
        <v>1185</v>
      </c>
      <c r="F688" s="193"/>
      <c r="G688" s="193" t="s">
        <v>178</v>
      </c>
      <c r="H688" s="194">
        <v>43420.000011574077</v>
      </c>
      <c r="I688" s="194"/>
      <c r="J688" s="194">
        <v>43420</v>
      </c>
      <c r="K688" s="194">
        <v>43420</v>
      </c>
      <c r="L688" s="194"/>
      <c r="M688" s="193" t="s">
        <v>187</v>
      </c>
      <c r="N688" s="193" t="s">
        <v>43</v>
      </c>
      <c r="O688" s="195">
        <v>80</v>
      </c>
      <c r="P688" s="195"/>
      <c r="Q688" s="196"/>
      <c r="R688" s="193" t="s">
        <v>262</v>
      </c>
      <c r="S688" s="193"/>
      <c r="T688" s="193" t="s">
        <v>1186</v>
      </c>
      <c r="U688" s="193" t="s">
        <v>182</v>
      </c>
      <c r="V688" s="193"/>
      <c r="W688" s="193"/>
      <c r="X688" s="193"/>
      <c r="Y688" s="194"/>
      <c r="Z688" s="194"/>
      <c r="AA688" s="197"/>
      <c r="AB688" s="198" t="str">
        <f t="shared" si="77"/>
        <v>201811</v>
      </c>
      <c r="AC688" s="199">
        <f t="shared" si="73"/>
        <v>0</v>
      </c>
      <c r="AD688" s="200" t="str">
        <f t="shared" si="79"/>
        <v>201811</v>
      </c>
      <c r="AE688" s="199">
        <f t="shared" si="75"/>
        <v>0</v>
      </c>
      <c r="AF688" s="199">
        <f t="shared" si="74"/>
        <v>0</v>
      </c>
      <c r="AG688" s="199">
        <f t="shared" si="78"/>
        <v>0</v>
      </c>
      <c r="AH688" s="199">
        <f t="shared" si="76"/>
        <v>0</v>
      </c>
      <c r="AI688" s="201"/>
      <c r="AJ688" s="201"/>
      <c r="AK688" s="201"/>
      <c r="AL688" s="201"/>
      <c r="AM688" s="201"/>
      <c r="AN688" s="201"/>
      <c r="AO688" s="201" t="s">
        <v>48</v>
      </c>
      <c r="AP688" s="201" t="s">
        <v>55</v>
      </c>
    </row>
    <row r="689" spans="1:42">
      <c r="A689" s="193" t="s">
        <v>1103</v>
      </c>
      <c r="B689" s="193" t="s">
        <v>61</v>
      </c>
      <c r="C689" s="193" t="s">
        <v>184</v>
      </c>
      <c r="D689" s="193" t="s">
        <v>1187</v>
      </c>
      <c r="E689" s="193" t="s">
        <v>1188</v>
      </c>
      <c r="F689" s="193"/>
      <c r="G689" s="193" t="s">
        <v>178</v>
      </c>
      <c r="H689" s="194">
        <v>43426.000011574077</v>
      </c>
      <c r="I689" s="194"/>
      <c r="J689" s="194">
        <v>43426.000011574077</v>
      </c>
      <c r="K689" s="194">
        <v>43426.000011574077</v>
      </c>
      <c r="L689" s="194">
        <v>43465</v>
      </c>
      <c r="M689" s="193" t="s">
        <v>179</v>
      </c>
      <c r="N689" s="193"/>
      <c r="O689" s="195">
        <v>15</v>
      </c>
      <c r="P689" s="195"/>
      <c r="Q689" s="196"/>
      <c r="R689" s="193" t="s">
        <v>1189</v>
      </c>
      <c r="S689" s="193"/>
      <c r="T689" s="193" t="s">
        <v>1190</v>
      </c>
      <c r="U689" s="193" t="s">
        <v>195</v>
      </c>
      <c r="V689" s="193"/>
      <c r="W689" s="193"/>
      <c r="X689" s="193"/>
      <c r="Y689" s="194"/>
      <c r="Z689" s="194"/>
      <c r="AA689" s="197"/>
      <c r="AB689" s="198" t="str">
        <f t="shared" si="77"/>
        <v>201811</v>
      </c>
      <c r="AC689" s="199">
        <f t="shared" si="73"/>
        <v>0</v>
      </c>
      <c r="AD689" s="200" t="str">
        <f t="shared" si="79"/>
        <v>201811</v>
      </c>
      <c r="AE689" s="199" t="str">
        <f t="shared" si="75"/>
        <v>201812</v>
      </c>
      <c r="AF689" s="199">
        <f t="shared" si="74"/>
        <v>0</v>
      </c>
      <c r="AG689" s="199">
        <f t="shared" si="78"/>
        <v>0</v>
      </c>
      <c r="AH689" s="199">
        <f t="shared" si="76"/>
        <v>0</v>
      </c>
      <c r="AI689" s="201"/>
      <c r="AJ689" s="201"/>
      <c r="AK689" s="201"/>
      <c r="AL689" s="201"/>
      <c r="AM689" s="201"/>
      <c r="AN689" s="201"/>
      <c r="AO689" s="201" t="s">
        <v>61</v>
      </c>
      <c r="AP689" s="201" t="s">
        <v>88</v>
      </c>
    </row>
    <row r="690" spans="1:42">
      <c r="A690" s="193" t="s">
        <v>1103</v>
      </c>
      <c r="B690" s="193" t="s">
        <v>48</v>
      </c>
      <c r="C690" s="193" t="s">
        <v>55</v>
      </c>
      <c r="D690" s="193" t="s">
        <v>1191</v>
      </c>
      <c r="E690" s="193" t="s">
        <v>1192</v>
      </c>
      <c r="F690" s="193"/>
      <c r="G690" s="193" t="s">
        <v>178</v>
      </c>
      <c r="H690" s="194">
        <v>43426.000011574077</v>
      </c>
      <c r="I690" s="194"/>
      <c r="J690" s="194">
        <v>43437.000011574077</v>
      </c>
      <c r="K690" s="194">
        <v>43437.000011574077</v>
      </c>
      <c r="L690" s="194"/>
      <c r="M690" s="193" t="s">
        <v>187</v>
      </c>
      <c r="N690" s="193" t="s">
        <v>44</v>
      </c>
      <c r="O690" s="195">
        <v>80</v>
      </c>
      <c r="P690" s="195"/>
      <c r="Q690" s="196"/>
      <c r="R690" s="193" t="s">
        <v>1193</v>
      </c>
      <c r="S690" s="193"/>
      <c r="T690" s="193" t="s">
        <v>1194</v>
      </c>
      <c r="U690" s="193" t="s">
        <v>182</v>
      </c>
      <c r="V690" s="193"/>
      <c r="W690" s="193"/>
      <c r="X690" s="193"/>
      <c r="Y690" s="194"/>
      <c r="Z690" s="194"/>
      <c r="AA690" s="197"/>
      <c r="AB690" s="198" t="str">
        <f t="shared" si="77"/>
        <v>201811</v>
      </c>
      <c r="AC690" s="199">
        <f t="shared" si="73"/>
        <v>0</v>
      </c>
      <c r="AD690" s="200" t="str">
        <f t="shared" si="79"/>
        <v>201812</v>
      </c>
      <c r="AE690" s="199">
        <f t="shared" si="75"/>
        <v>0</v>
      </c>
      <c r="AF690" s="199">
        <f t="shared" si="74"/>
        <v>0</v>
      </c>
      <c r="AG690" s="199">
        <f t="shared" si="78"/>
        <v>0</v>
      </c>
      <c r="AH690" s="199">
        <f t="shared" si="76"/>
        <v>0</v>
      </c>
      <c r="AI690" s="201"/>
      <c r="AJ690" s="201"/>
      <c r="AK690" s="201"/>
      <c r="AL690" s="201"/>
      <c r="AM690" s="201"/>
      <c r="AN690" s="201"/>
      <c r="AO690" s="201" t="s">
        <v>48</v>
      </c>
      <c r="AP690" s="201" t="s">
        <v>55</v>
      </c>
    </row>
    <row r="691" spans="1:42">
      <c r="A691" s="193" t="s">
        <v>1103</v>
      </c>
      <c r="B691" s="193" t="s">
        <v>48</v>
      </c>
      <c r="C691" s="193" t="s">
        <v>55</v>
      </c>
      <c r="D691" s="193" t="s">
        <v>1191</v>
      </c>
      <c r="E691" s="193" t="s">
        <v>1195</v>
      </c>
      <c r="F691" s="193"/>
      <c r="G691" s="193" t="s">
        <v>178</v>
      </c>
      <c r="H691" s="194">
        <v>43426.000011574077</v>
      </c>
      <c r="I691" s="194"/>
      <c r="J691" s="194">
        <v>43437.000011574077</v>
      </c>
      <c r="K691" s="194">
        <v>43437.000011574077</v>
      </c>
      <c r="L691" s="194"/>
      <c r="M691" s="193" t="s">
        <v>187</v>
      </c>
      <c r="N691" s="193" t="s">
        <v>44</v>
      </c>
      <c r="O691" s="195">
        <v>80</v>
      </c>
      <c r="P691" s="195"/>
      <c r="Q691" s="196"/>
      <c r="R691" s="193" t="s">
        <v>1193</v>
      </c>
      <c r="S691" s="193"/>
      <c r="T691" s="193" t="s">
        <v>1196</v>
      </c>
      <c r="U691" s="193" t="s">
        <v>182</v>
      </c>
      <c r="V691" s="193"/>
      <c r="W691" s="193"/>
      <c r="X691" s="193"/>
      <c r="Y691" s="194"/>
      <c r="Z691" s="194"/>
      <c r="AA691" s="197"/>
      <c r="AB691" s="198" t="str">
        <f t="shared" si="77"/>
        <v>201811</v>
      </c>
      <c r="AC691" s="199">
        <f t="shared" si="73"/>
        <v>0</v>
      </c>
      <c r="AD691" s="200" t="str">
        <f t="shared" si="79"/>
        <v>201812</v>
      </c>
      <c r="AE691" s="199">
        <f t="shared" si="75"/>
        <v>0</v>
      </c>
      <c r="AF691" s="199">
        <f t="shared" si="74"/>
        <v>0</v>
      </c>
      <c r="AG691" s="199">
        <f t="shared" si="78"/>
        <v>0</v>
      </c>
      <c r="AH691" s="199">
        <f t="shared" si="76"/>
        <v>0</v>
      </c>
      <c r="AI691" s="201"/>
      <c r="AJ691" s="201"/>
      <c r="AK691" s="201"/>
      <c r="AL691" s="201"/>
      <c r="AM691" s="201"/>
      <c r="AN691" s="201"/>
      <c r="AO691" s="201" t="s">
        <v>48</v>
      </c>
      <c r="AP691" s="201" t="s">
        <v>55</v>
      </c>
    </row>
    <row r="692" spans="1:42">
      <c r="A692" s="193" t="s">
        <v>1103</v>
      </c>
      <c r="B692" s="193" t="s">
        <v>50</v>
      </c>
      <c r="C692" s="193" t="s">
        <v>205</v>
      </c>
      <c r="D692" s="193" t="s">
        <v>1197</v>
      </c>
      <c r="E692" s="193" t="s">
        <v>1198</v>
      </c>
      <c r="F692" s="193"/>
      <c r="G692" s="193" t="s">
        <v>197</v>
      </c>
      <c r="H692" s="194">
        <v>43427.000011574077</v>
      </c>
      <c r="I692" s="194"/>
      <c r="J692" s="194">
        <v>43430.000011574077</v>
      </c>
      <c r="K692" s="194">
        <v>43445.709328703713</v>
      </c>
      <c r="L692" s="194">
        <v>43538.687222222223</v>
      </c>
      <c r="M692" s="193" t="s">
        <v>187</v>
      </c>
      <c r="N692" s="193" t="s">
        <v>44</v>
      </c>
      <c r="O692" s="195">
        <v>12</v>
      </c>
      <c r="P692" s="195"/>
      <c r="Q692" s="196"/>
      <c r="R692" s="193" t="s">
        <v>1199</v>
      </c>
      <c r="S692" s="193"/>
      <c r="T692" s="193" t="s">
        <v>1200</v>
      </c>
      <c r="U692" s="193" t="s">
        <v>195</v>
      </c>
      <c r="V692" s="193"/>
      <c r="W692" s="193"/>
      <c r="X692" s="193"/>
      <c r="Y692" s="194"/>
      <c r="Z692" s="194"/>
      <c r="AA692" s="197"/>
      <c r="AB692" s="198" t="str">
        <f t="shared" si="77"/>
        <v>201811</v>
      </c>
      <c r="AC692" s="199">
        <f t="shared" si="73"/>
        <v>0</v>
      </c>
      <c r="AD692" s="200" t="str">
        <f t="shared" si="79"/>
        <v>201812</v>
      </c>
      <c r="AE692" s="199" t="str">
        <f t="shared" si="75"/>
        <v>20193</v>
      </c>
      <c r="AF692" s="199">
        <f t="shared" si="74"/>
        <v>0</v>
      </c>
      <c r="AG692" s="199">
        <f t="shared" si="78"/>
        <v>0</v>
      </c>
      <c r="AH692" s="199">
        <f t="shared" si="76"/>
        <v>0</v>
      </c>
      <c r="AI692" s="201"/>
      <c r="AJ692" s="201"/>
      <c r="AK692" s="201"/>
      <c r="AL692" s="201"/>
      <c r="AM692" s="201"/>
      <c r="AN692" s="201"/>
      <c r="AO692" s="201" t="s">
        <v>50</v>
      </c>
      <c r="AP692" s="201" t="s">
        <v>1</v>
      </c>
    </row>
    <row r="693" spans="1:42">
      <c r="A693" s="193" t="s">
        <v>1103</v>
      </c>
      <c r="B693" s="193" t="s">
        <v>50</v>
      </c>
      <c r="C693" s="193" t="s">
        <v>205</v>
      </c>
      <c r="D693" s="193" t="s">
        <v>1197</v>
      </c>
      <c r="E693" s="193" t="s">
        <v>1198</v>
      </c>
      <c r="F693" s="193"/>
      <c r="G693" s="193" t="s">
        <v>197</v>
      </c>
      <c r="H693" s="194">
        <v>43427.000011574077</v>
      </c>
      <c r="I693" s="194"/>
      <c r="J693" s="194">
        <v>43430.000011574077</v>
      </c>
      <c r="K693" s="194">
        <v>43445.709444444437</v>
      </c>
      <c r="L693" s="194">
        <v>43538.687118055554</v>
      </c>
      <c r="M693" s="193" t="s">
        <v>187</v>
      </c>
      <c r="N693" s="193" t="s">
        <v>44</v>
      </c>
      <c r="O693" s="195">
        <v>12</v>
      </c>
      <c r="P693" s="195"/>
      <c r="Q693" s="196"/>
      <c r="R693" s="193" t="s">
        <v>1199</v>
      </c>
      <c r="S693" s="193"/>
      <c r="T693" s="193" t="s">
        <v>1201</v>
      </c>
      <c r="U693" s="193" t="s">
        <v>195</v>
      </c>
      <c r="V693" s="193"/>
      <c r="W693" s="193"/>
      <c r="X693" s="193"/>
      <c r="Y693" s="194"/>
      <c r="Z693" s="194"/>
      <c r="AA693" s="197"/>
      <c r="AB693" s="198" t="str">
        <f t="shared" si="77"/>
        <v>201811</v>
      </c>
      <c r="AC693" s="199">
        <f t="shared" si="73"/>
        <v>0</v>
      </c>
      <c r="AD693" s="200" t="str">
        <f t="shared" si="79"/>
        <v>201812</v>
      </c>
      <c r="AE693" s="199" t="str">
        <f t="shared" si="75"/>
        <v>20193</v>
      </c>
      <c r="AF693" s="199">
        <f t="shared" si="74"/>
        <v>0</v>
      </c>
      <c r="AG693" s="199">
        <f t="shared" si="78"/>
        <v>0</v>
      </c>
      <c r="AH693" s="199">
        <f t="shared" si="76"/>
        <v>0</v>
      </c>
      <c r="AI693" s="201"/>
      <c r="AJ693" s="201"/>
      <c r="AK693" s="201"/>
      <c r="AL693" s="201"/>
      <c r="AM693" s="201"/>
      <c r="AN693" s="201"/>
      <c r="AO693" s="201" t="s">
        <v>50</v>
      </c>
      <c r="AP693" s="201" t="s">
        <v>1</v>
      </c>
    </row>
    <row r="694" spans="1:42">
      <c r="A694" s="193" t="s">
        <v>1103</v>
      </c>
      <c r="B694" s="193" t="s">
        <v>50</v>
      </c>
      <c r="C694" s="193" t="s">
        <v>205</v>
      </c>
      <c r="D694" s="193" t="s">
        <v>1197</v>
      </c>
      <c r="E694" s="193" t="s">
        <v>1198</v>
      </c>
      <c r="F694" s="193"/>
      <c r="G694" s="193" t="s">
        <v>197</v>
      </c>
      <c r="H694" s="194">
        <v>43427.000011574077</v>
      </c>
      <c r="I694" s="194"/>
      <c r="J694" s="194">
        <v>43430.000011574077</v>
      </c>
      <c r="K694" s="194">
        <v>43445.710138888891</v>
      </c>
      <c r="L694" s="194">
        <v>43538.687002314808</v>
      </c>
      <c r="M694" s="193" t="s">
        <v>187</v>
      </c>
      <c r="N694" s="193" t="s">
        <v>44</v>
      </c>
      <c r="O694" s="195">
        <v>12</v>
      </c>
      <c r="P694" s="195"/>
      <c r="Q694" s="196"/>
      <c r="R694" s="193" t="s">
        <v>1199</v>
      </c>
      <c r="S694" s="193"/>
      <c r="T694" s="193" t="s">
        <v>1202</v>
      </c>
      <c r="U694" s="193" t="s">
        <v>195</v>
      </c>
      <c r="V694" s="193"/>
      <c r="W694" s="193"/>
      <c r="X694" s="193"/>
      <c r="Y694" s="194"/>
      <c r="Z694" s="194"/>
      <c r="AA694" s="197"/>
      <c r="AB694" s="198" t="str">
        <f t="shared" si="77"/>
        <v>201811</v>
      </c>
      <c r="AC694" s="199">
        <f t="shared" si="73"/>
        <v>0</v>
      </c>
      <c r="AD694" s="200" t="str">
        <f t="shared" si="79"/>
        <v>201812</v>
      </c>
      <c r="AE694" s="199" t="str">
        <f t="shared" si="75"/>
        <v>20193</v>
      </c>
      <c r="AF694" s="199">
        <f t="shared" si="74"/>
        <v>0</v>
      </c>
      <c r="AG694" s="199">
        <f t="shared" si="78"/>
        <v>0</v>
      </c>
      <c r="AH694" s="199">
        <f t="shared" si="76"/>
        <v>0</v>
      </c>
      <c r="AI694" s="201"/>
      <c r="AJ694" s="201"/>
      <c r="AK694" s="201"/>
      <c r="AL694" s="201"/>
      <c r="AM694" s="201"/>
      <c r="AN694" s="201"/>
      <c r="AO694" s="201" t="s">
        <v>50</v>
      </c>
      <c r="AP694" s="201" t="s">
        <v>1</v>
      </c>
    </row>
    <row r="695" spans="1:42">
      <c r="A695" s="193" t="s">
        <v>1103</v>
      </c>
      <c r="B695" s="193" t="s">
        <v>50</v>
      </c>
      <c r="C695" s="193" t="s">
        <v>205</v>
      </c>
      <c r="D695" s="193" t="s">
        <v>1197</v>
      </c>
      <c r="E695" s="193" t="s">
        <v>1198</v>
      </c>
      <c r="F695" s="193"/>
      <c r="G695" s="193" t="s">
        <v>197</v>
      </c>
      <c r="H695" s="194">
        <v>43427.000011574077</v>
      </c>
      <c r="I695" s="194"/>
      <c r="J695" s="194">
        <v>43430.000011574077</v>
      </c>
      <c r="K695" s="194">
        <v>43445.709918981483</v>
      </c>
      <c r="L695" s="194">
        <v>43538.686840277784</v>
      </c>
      <c r="M695" s="193" t="s">
        <v>187</v>
      </c>
      <c r="N695" s="193" t="s">
        <v>44</v>
      </c>
      <c r="O695" s="195">
        <v>12</v>
      </c>
      <c r="P695" s="195"/>
      <c r="Q695" s="196"/>
      <c r="R695" s="193" t="s">
        <v>1199</v>
      </c>
      <c r="S695" s="193"/>
      <c r="T695" s="193" t="s">
        <v>1203</v>
      </c>
      <c r="U695" s="193" t="s">
        <v>195</v>
      </c>
      <c r="V695" s="193"/>
      <c r="W695" s="193"/>
      <c r="X695" s="193"/>
      <c r="Y695" s="194"/>
      <c r="Z695" s="194"/>
      <c r="AA695" s="197"/>
      <c r="AB695" s="198" t="str">
        <f t="shared" si="77"/>
        <v>201811</v>
      </c>
      <c r="AC695" s="199">
        <f t="shared" si="73"/>
        <v>0</v>
      </c>
      <c r="AD695" s="200" t="str">
        <f t="shared" si="79"/>
        <v>201812</v>
      </c>
      <c r="AE695" s="199" t="str">
        <f t="shared" si="75"/>
        <v>20193</v>
      </c>
      <c r="AF695" s="199">
        <f t="shared" si="74"/>
        <v>0</v>
      </c>
      <c r="AG695" s="199">
        <f t="shared" si="78"/>
        <v>0</v>
      </c>
      <c r="AH695" s="199">
        <f t="shared" si="76"/>
        <v>0</v>
      </c>
      <c r="AI695" s="201"/>
      <c r="AJ695" s="201"/>
      <c r="AK695" s="201"/>
      <c r="AL695" s="201"/>
      <c r="AM695" s="201"/>
      <c r="AN695" s="201"/>
      <c r="AO695" s="201" t="s">
        <v>50</v>
      </c>
      <c r="AP695" s="201" t="s">
        <v>1</v>
      </c>
    </row>
    <row r="696" spans="1:42">
      <c r="A696" s="193" t="s">
        <v>1103</v>
      </c>
      <c r="B696" s="193" t="s">
        <v>50</v>
      </c>
      <c r="C696" s="193" t="s">
        <v>205</v>
      </c>
      <c r="D696" s="193" t="s">
        <v>1197</v>
      </c>
      <c r="E696" s="193" t="s">
        <v>1198</v>
      </c>
      <c r="F696" s="193"/>
      <c r="G696" s="193" t="s">
        <v>197</v>
      </c>
      <c r="H696" s="194">
        <v>43427.000011574077</v>
      </c>
      <c r="I696" s="194"/>
      <c r="J696" s="194">
        <v>43430.000011574077</v>
      </c>
      <c r="K696" s="194">
        <v>43445.710312499999</v>
      </c>
      <c r="L696" s="194">
        <v>43538.686655092592</v>
      </c>
      <c r="M696" s="193" t="s">
        <v>187</v>
      </c>
      <c r="N696" s="193" t="s">
        <v>44</v>
      </c>
      <c r="O696" s="195">
        <v>12</v>
      </c>
      <c r="P696" s="195"/>
      <c r="Q696" s="196"/>
      <c r="R696" s="193" t="s">
        <v>1199</v>
      </c>
      <c r="S696" s="193"/>
      <c r="T696" s="193" t="s">
        <v>1204</v>
      </c>
      <c r="U696" s="193" t="s">
        <v>195</v>
      </c>
      <c r="V696" s="193"/>
      <c r="W696" s="193"/>
      <c r="X696" s="193"/>
      <c r="Y696" s="194"/>
      <c r="Z696" s="194"/>
      <c r="AA696" s="197"/>
      <c r="AB696" s="198" t="str">
        <f t="shared" si="77"/>
        <v>201811</v>
      </c>
      <c r="AC696" s="199">
        <f t="shared" si="73"/>
        <v>0</v>
      </c>
      <c r="AD696" s="200" t="str">
        <f t="shared" si="79"/>
        <v>201812</v>
      </c>
      <c r="AE696" s="199" t="str">
        <f t="shared" si="75"/>
        <v>20193</v>
      </c>
      <c r="AF696" s="199">
        <f t="shared" si="74"/>
        <v>0</v>
      </c>
      <c r="AG696" s="199">
        <f t="shared" si="78"/>
        <v>0</v>
      </c>
      <c r="AH696" s="199">
        <f t="shared" si="76"/>
        <v>0</v>
      </c>
      <c r="AI696" s="201"/>
      <c r="AJ696" s="201"/>
      <c r="AK696" s="201"/>
      <c r="AL696" s="201"/>
      <c r="AM696" s="201"/>
      <c r="AN696" s="201"/>
      <c r="AO696" s="201" t="s">
        <v>50</v>
      </c>
      <c r="AP696" s="201" t="s">
        <v>1</v>
      </c>
    </row>
    <row r="697" spans="1:42">
      <c r="A697" s="193" t="s">
        <v>1103</v>
      </c>
      <c r="B697" s="193" t="s">
        <v>51</v>
      </c>
      <c r="C697" s="193" t="s">
        <v>396</v>
      </c>
      <c r="D697" s="193" t="s">
        <v>1205</v>
      </c>
      <c r="E697" s="193" t="s">
        <v>1206</v>
      </c>
      <c r="F697" s="193"/>
      <c r="G697" s="193" t="s">
        <v>178</v>
      </c>
      <c r="H697" s="194">
        <v>43432.000011574077</v>
      </c>
      <c r="I697" s="194"/>
      <c r="J697" s="194">
        <v>43437.000011574077</v>
      </c>
      <c r="K697" s="194">
        <v>43437.000011574077</v>
      </c>
      <c r="L697" s="194">
        <v>43735.646886574083</v>
      </c>
      <c r="M697" s="193" t="s">
        <v>187</v>
      </c>
      <c r="N697" s="193" t="s">
        <v>43</v>
      </c>
      <c r="O697" s="195">
        <v>30</v>
      </c>
      <c r="P697" s="195"/>
      <c r="Q697" s="196"/>
      <c r="R697" s="193" t="s">
        <v>1207</v>
      </c>
      <c r="S697" s="193"/>
      <c r="T697" s="193" t="s">
        <v>1208</v>
      </c>
      <c r="U697" s="193" t="s">
        <v>195</v>
      </c>
      <c r="V697" s="193"/>
      <c r="W697" s="193"/>
      <c r="X697" s="193"/>
      <c r="Y697" s="194"/>
      <c r="Z697" s="194"/>
      <c r="AA697" s="197"/>
      <c r="AB697" s="198" t="str">
        <f t="shared" si="77"/>
        <v>201811</v>
      </c>
      <c r="AC697" s="199">
        <f t="shared" si="73"/>
        <v>0</v>
      </c>
      <c r="AD697" s="200" t="str">
        <f t="shared" si="79"/>
        <v>201812</v>
      </c>
      <c r="AE697" s="199" t="str">
        <f t="shared" si="75"/>
        <v>20199</v>
      </c>
      <c r="AF697" s="199">
        <f t="shared" si="74"/>
        <v>0</v>
      </c>
      <c r="AG697" s="199">
        <f t="shared" si="78"/>
        <v>0</v>
      </c>
      <c r="AH697" s="199">
        <f t="shared" si="76"/>
        <v>0</v>
      </c>
      <c r="AI697" s="201"/>
      <c r="AJ697" s="201"/>
      <c r="AK697" s="201"/>
      <c r="AL697" s="201"/>
      <c r="AM697" s="201"/>
      <c r="AN697" s="201"/>
      <c r="AO697" s="201" t="s">
        <v>51</v>
      </c>
      <c r="AP697" s="201" t="s">
        <v>63</v>
      </c>
    </row>
    <row r="698" spans="1:42">
      <c r="A698" s="193" t="s">
        <v>1103</v>
      </c>
      <c r="B698" s="193" t="s">
        <v>51</v>
      </c>
      <c r="C698" s="193" t="s">
        <v>1209</v>
      </c>
      <c r="D698" s="193" t="s">
        <v>1210</v>
      </c>
      <c r="E698" s="193" t="s">
        <v>1211</v>
      </c>
      <c r="F698" s="193"/>
      <c r="G698" s="193" t="s">
        <v>178</v>
      </c>
      <c r="H698" s="194">
        <v>43432.000011574077</v>
      </c>
      <c r="I698" s="194"/>
      <c r="J698" s="194">
        <v>43446</v>
      </c>
      <c r="K698" s="194">
        <v>43446</v>
      </c>
      <c r="L698" s="194"/>
      <c r="M698" s="193" t="s">
        <v>187</v>
      </c>
      <c r="N698" s="193" t="s">
        <v>43</v>
      </c>
      <c r="O698" s="195">
        <v>30</v>
      </c>
      <c r="P698" s="195"/>
      <c r="Q698" s="196"/>
      <c r="R698" s="193" t="s">
        <v>1212</v>
      </c>
      <c r="S698" s="193"/>
      <c r="T698" s="193" t="s">
        <v>1213</v>
      </c>
      <c r="U698" s="193" t="s">
        <v>182</v>
      </c>
      <c r="V698" s="193"/>
      <c r="W698" s="193"/>
      <c r="X698" s="193"/>
      <c r="Y698" s="194"/>
      <c r="Z698" s="194"/>
      <c r="AA698" s="197"/>
      <c r="AB698" s="198" t="str">
        <f t="shared" si="77"/>
        <v>201811</v>
      </c>
      <c r="AC698" s="199">
        <f t="shared" si="73"/>
        <v>0</v>
      </c>
      <c r="AD698" s="200" t="str">
        <f t="shared" si="79"/>
        <v>201812</v>
      </c>
      <c r="AE698" s="199">
        <f t="shared" si="75"/>
        <v>0</v>
      </c>
      <c r="AF698" s="199">
        <f t="shared" si="74"/>
        <v>0</v>
      </c>
      <c r="AG698" s="199">
        <f t="shared" si="78"/>
        <v>0</v>
      </c>
      <c r="AH698" s="199">
        <f t="shared" si="76"/>
        <v>0</v>
      </c>
      <c r="AI698" s="201"/>
      <c r="AJ698" s="201"/>
      <c r="AK698" s="201"/>
      <c r="AL698" s="201"/>
      <c r="AM698" s="201"/>
      <c r="AN698" s="201"/>
      <c r="AO698" s="201" t="s">
        <v>51</v>
      </c>
      <c r="AP698" s="201" t="s">
        <v>64</v>
      </c>
    </row>
    <row r="699" spans="1:42">
      <c r="A699" s="193" t="s">
        <v>1103</v>
      </c>
      <c r="B699" s="193" t="s">
        <v>51</v>
      </c>
      <c r="C699" s="193" t="s">
        <v>396</v>
      </c>
      <c r="D699" s="193" t="s">
        <v>1205</v>
      </c>
      <c r="E699" s="193" t="s">
        <v>1214</v>
      </c>
      <c r="F699" s="193"/>
      <c r="G699" s="193" t="s">
        <v>178</v>
      </c>
      <c r="H699" s="194">
        <v>43434.000011574077</v>
      </c>
      <c r="I699" s="194"/>
      <c r="J699" s="194">
        <v>43445</v>
      </c>
      <c r="K699" s="194">
        <v>43445</v>
      </c>
      <c r="L699" s="194">
        <v>43535.435798611114</v>
      </c>
      <c r="M699" s="193" t="s">
        <v>187</v>
      </c>
      <c r="N699" s="193" t="s">
        <v>43</v>
      </c>
      <c r="O699" s="195">
        <v>30</v>
      </c>
      <c r="P699" s="195"/>
      <c r="Q699" s="196"/>
      <c r="R699" s="193" t="s">
        <v>1207</v>
      </c>
      <c r="S699" s="193"/>
      <c r="T699" s="193" t="s">
        <v>1215</v>
      </c>
      <c r="U699" s="193" t="s">
        <v>195</v>
      </c>
      <c r="V699" s="193"/>
      <c r="W699" s="193"/>
      <c r="X699" s="193"/>
      <c r="Y699" s="194"/>
      <c r="Z699" s="194"/>
      <c r="AA699" s="197"/>
      <c r="AB699" s="198" t="str">
        <f t="shared" si="77"/>
        <v>201811</v>
      </c>
      <c r="AC699" s="199">
        <f t="shared" si="73"/>
        <v>0</v>
      </c>
      <c r="AD699" s="200" t="str">
        <f t="shared" si="79"/>
        <v>201812</v>
      </c>
      <c r="AE699" s="199" t="str">
        <f t="shared" si="75"/>
        <v>20193</v>
      </c>
      <c r="AF699" s="199">
        <f t="shared" si="74"/>
        <v>0</v>
      </c>
      <c r="AG699" s="199">
        <f t="shared" si="78"/>
        <v>0</v>
      </c>
      <c r="AH699" s="199">
        <f t="shared" si="76"/>
        <v>0</v>
      </c>
      <c r="AI699" s="201"/>
      <c r="AJ699" s="201"/>
      <c r="AK699" s="201"/>
      <c r="AL699" s="201"/>
      <c r="AM699" s="201"/>
      <c r="AN699" s="201"/>
      <c r="AO699" s="201" t="s">
        <v>51</v>
      </c>
      <c r="AP699" s="201" t="s">
        <v>63</v>
      </c>
    </row>
    <row r="700" spans="1:42">
      <c r="A700" s="193" t="s">
        <v>1103</v>
      </c>
      <c r="B700" s="193" t="s">
        <v>50</v>
      </c>
      <c r="C700" s="193" t="s">
        <v>205</v>
      </c>
      <c r="D700" s="193" t="s">
        <v>1216</v>
      </c>
      <c r="E700" s="193" t="s">
        <v>1217</v>
      </c>
      <c r="F700" s="193"/>
      <c r="G700" s="193" t="s">
        <v>178</v>
      </c>
      <c r="H700" s="194">
        <v>43434.000011574077</v>
      </c>
      <c r="I700" s="194"/>
      <c r="J700" s="194">
        <v>43436.000011574077</v>
      </c>
      <c r="K700" s="194">
        <v>43436.000011574077</v>
      </c>
      <c r="L700" s="194"/>
      <c r="M700" s="193" t="s">
        <v>179</v>
      </c>
      <c r="N700" s="193"/>
      <c r="O700" s="195">
        <v>12</v>
      </c>
      <c r="P700" s="195"/>
      <c r="Q700" s="196"/>
      <c r="R700" s="193" t="s">
        <v>1218</v>
      </c>
      <c r="S700" s="193"/>
      <c r="T700" s="193" t="s">
        <v>1219</v>
      </c>
      <c r="U700" s="193" t="s">
        <v>182</v>
      </c>
      <c r="V700" s="193"/>
      <c r="W700" s="193"/>
      <c r="X700" s="193"/>
      <c r="Y700" s="194"/>
      <c r="Z700" s="194"/>
      <c r="AA700" s="197"/>
      <c r="AB700" s="198" t="str">
        <f t="shared" si="77"/>
        <v>201811</v>
      </c>
      <c r="AC700" s="199">
        <f t="shared" si="73"/>
        <v>0</v>
      </c>
      <c r="AD700" s="200" t="str">
        <f t="shared" si="79"/>
        <v>201812</v>
      </c>
      <c r="AE700" s="199">
        <f t="shared" si="75"/>
        <v>0</v>
      </c>
      <c r="AF700" s="199">
        <f t="shared" si="74"/>
        <v>0</v>
      </c>
      <c r="AG700" s="199">
        <f t="shared" si="78"/>
        <v>0</v>
      </c>
      <c r="AH700" s="199">
        <f t="shared" si="76"/>
        <v>0</v>
      </c>
      <c r="AI700" s="201"/>
      <c r="AJ700" s="201"/>
      <c r="AK700" s="201"/>
      <c r="AL700" s="201"/>
      <c r="AM700" s="201"/>
      <c r="AN700" s="201"/>
      <c r="AO700" s="201" t="s">
        <v>50</v>
      </c>
      <c r="AP700" s="201" t="s">
        <v>1</v>
      </c>
    </row>
    <row r="701" spans="1:42">
      <c r="A701" s="193" t="s">
        <v>1103</v>
      </c>
      <c r="B701" s="193" t="s">
        <v>50</v>
      </c>
      <c r="C701" s="193" t="s">
        <v>205</v>
      </c>
      <c r="D701" s="193" t="s">
        <v>1220</v>
      </c>
      <c r="E701" s="193" t="s">
        <v>1221</v>
      </c>
      <c r="F701" s="193"/>
      <c r="G701" s="193" t="s">
        <v>197</v>
      </c>
      <c r="H701" s="194">
        <v>43436.000011574077</v>
      </c>
      <c r="I701" s="194"/>
      <c r="J701" s="194">
        <v>43438.000011574077</v>
      </c>
      <c r="K701" s="194">
        <v>43453.581412037027</v>
      </c>
      <c r="L701" s="194">
        <v>43524.601099537038</v>
      </c>
      <c r="M701" s="193" t="s">
        <v>179</v>
      </c>
      <c r="N701" s="193"/>
      <c r="O701" s="195">
        <v>12</v>
      </c>
      <c r="P701" s="195"/>
      <c r="Q701" s="196"/>
      <c r="R701" s="193" t="s">
        <v>1222</v>
      </c>
      <c r="S701" s="193"/>
      <c r="T701" s="193" t="s">
        <v>1223</v>
      </c>
      <c r="U701" s="193" t="s">
        <v>195</v>
      </c>
      <c r="V701" s="193"/>
      <c r="W701" s="193"/>
      <c r="X701" s="193"/>
      <c r="Y701" s="194"/>
      <c r="Z701" s="194"/>
      <c r="AA701" s="197"/>
      <c r="AB701" s="198" t="str">
        <f t="shared" si="77"/>
        <v>201812</v>
      </c>
      <c r="AC701" s="199">
        <f t="shared" si="73"/>
        <v>0</v>
      </c>
      <c r="AD701" s="200" t="str">
        <f t="shared" si="79"/>
        <v>201812</v>
      </c>
      <c r="AE701" s="199" t="str">
        <f t="shared" si="75"/>
        <v>20192</v>
      </c>
      <c r="AF701" s="199">
        <f t="shared" si="74"/>
        <v>0</v>
      </c>
      <c r="AG701" s="199">
        <f t="shared" si="78"/>
        <v>0</v>
      </c>
      <c r="AH701" s="199">
        <f t="shared" si="76"/>
        <v>0</v>
      </c>
      <c r="AI701" s="201"/>
      <c r="AJ701" s="201"/>
      <c r="AK701" s="201"/>
      <c r="AL701" s="201"/>
      <c r="AM701" s="201"/>
      <c r="AN701" s="201"/>
      <c r="AO701" s="201" t="s">
        <v>50</v>
      </c>
      <c r="AP701" s="201" t="s">
        <v>1</v>
      </c>
    </row>
    <row r="702" spans="1:42">
      <c r="A702" s="193" t="s">
        <v>1103</v>
      </c>
      <c r="B702" s="193" t="s">
        <v>51</v>
      </c>
      <c r="C702" s="193" t="s">
        <v>1224</v>
      </c>
      <c r="D702" s="193" t="s">
        <v>1225</v>
      </c>
      <c r="E702" s="193" t="s">
        <v>1226</v>
      </c>
      <c r="F702" s="193"/>
      <c r="G702" s="193" t="s">
        <v>178</v>
      </c>
      <c r="H702" s="194">
        <v>43410</v>
      </c>
      <c r="I702" s="194"/>
      <c r="J702" s="194">
        <v>43410</v>
      </c>
      <c r="K702" s="194">
        <v>43410</v>
      </c>
      <c r="L702" s="194"/>
      <c r="M702" s="193" t="s">
        <v>191</v>
      </c>
      <c r="N702" s="193" t="s">
        <v>45</v>
      </c>
      <c r="O702" s="195">
        <v>40</v>
      </c>
      <c r="P702" s="195"/>
      <c r="Q702" s="196"/>
      <c r="R702" s="193" t="s">
        <v>1227</v>
      </c>
      <c r="S702" s="193"/>
      <c r="T702" s="193" t="s">
        <v>1228</v>
      </c>
      <c r="U702" s="193" t="s">
        <v>182</v>
      </c>
      <c r="V702" s="193"/>
      <c r="W702" s="193"/>
      <c r="X702" s="193"/>
      <c r="Y702" s="194"/>
      <c r="Z702" s="194"/>
      <c r="AA702" s="197"/>
      <c r="AB702" s="198" t="str">
        <f t="shared" si="77"/>
        <v>201811</v>
      </c>
      <c r="AC702" s="199">
        <f t="shared" si="73"/>
        <v>0</v>
      </c>
      <c r="AD702" s="200" t="str">
        <f t="shared" si="79"/>
        <v>201811</v>
      </c>
      <c r="AE702" s="199">
        <f t="shared" si="75"/>
        <v>0</v>
      </c>
      <c r="AF702" s="199">
        <f t="shared" si="74"/>
        <v>0</v>
      </c>
      <c r="AG702" s="199">
        <f t="shared" si="78"/>
        <v>0</v>
      </c>
      <c r="AH702" s="199">
        <f t="shared" si="76"/>
        <v>0</v>
      </c>
      <c r="AI702" s="201"/>
      <c r="AJ702" s="201"/>
      <c r="AK702" s="201"/>
      <c r="AL702" s="201"/>
      <c r="AM702" s="201"/>
      <c r="AN702" s="201"/>
      <c r="AO702" s="201" t="s">
        <v>51</v>
      </c>
      <c r="AP702" s="201" t="s">
        <v>68</v>
      </c>
    </row>
    <row r="703" spans="1:42">
      <c r="A703" s="193" t="s">
        <v>1103</v>
      </c>
      <c r="B703" s="193" t="s">
        <v>50</v>
      </c>
      <c r="C703" s="193" t="s">
        <v>205</v>
      </c>
      <c r="D703" s="193" t="s">
        <v>279</v>
      </c>
      <c r="E703" s="193" t="s">
        <v>280</v>
      </c>
      <c r="F703" s="193"/>
      <c r="G703" s="193" t="s">
        <v>178</v>
      </c>
      <c r="H703" s="194">
        <v>43437.000011574077</v>
      </c>
      <c r="I703" s="194"/>
      <c r="J703" s="194">
        <v>43439</v>
      </c>
      <c r="K703" s="194">
        <v>43439</v>
      </c>
      <c r="L703" s="194"/>
      <c r="M703" s="193" t="s">
        <v>191</v>
      </c>
      <c r="N703" s="193" t="s">
        <v>45</v>
      </c>
      <c r="O703" s="195">
        <v>12</v>
      </c>
      <c r="P703" s="195"/>
      <c r="Q703" s="196"/>
      <c r="R703" s="193" t="s">
        <v>281</v>
      </c>
      <c r="S703" s="193"/>
      <c r="T703" s="193" t="s">
        <v>1229</v>
      </c>
      <c r="U703" s="193" t="s">
        <v>182</v>
      </c>
      <c r="V703" s="193"/>
      <c r="W703" s="193"/>
      <c r="X703" s="193"/>
      <c r="Y703" s="194"/>
      <c r="Z703" s="194"/>
      <c r="AA703" s="197"/>
      <c r="AB703" s="198" t="str">
        <f t="shared" si="77"/>
        <v>201812</v>
      </c>
      <c r="AC703" s="199">
        <f t="shared" si="73"/>
        <v>0</v>
      </c>
      <c r="AD703" s="200" t="str">
        <f t="shared" si="79"/>
        <v>201812</v>
      </c>
      <c r="AE703" s="199">
        <f t="shared" si="75"/>
        <v>0</v>
      </c>
      <c r="AF703" s="199">
        <f t="shared" si="74"/>
        <v>0</v>
      </c>
      <c r="AG703" s="199">
        <f t="shared" si="78"/>
        <v>0</v>
      </c>
      <c r="AH703" s="199">
        <f t="shared" si="76"/>
        <v>0</v>
      </c>
      <c r="AI703" s="201"/>
      <c r="AJ703" s="201"/>
      <c r="AK703" s="201"/>
      <c r="AL703" s="201"/>
      <c r="AM703" s="201"/>
      <c r="AN703" s="201"/>
      <c r="AO703" s="201" t="s">
        <v>50</v>
      </c>
      <c r="AP703" s="201" t="s">
        <v>1</v>
      </c>
    </row>
    <row r="704" spans="1:42">
      <c r="A704" s="193" t="s">
        <v>1103</v>
      </c>
      <c r="B704" s="193" t="s">
        <v>50</v>
      </c>
      <c r="C704" s="193" t="s">
        <v>205</v>
      </c>
      <c r="D704" s="193" t="s">
        <v>279</v>
      </c>
      <c r="E704" s="193" t="s">
        <v>280</v>
      </c>
      <c r="F704" s="193"/>
      <c r="G704" s="193" t="s">
        <v>178</v>
      </c>
      <c r="H704" s="194">
        <v>43437.000011574077</v>
      </c>
      <c r="I704" s="194"/>
      <c r="J704" s="194">
        <v>43439</v>
      </c>
      <c r="K704" s="194">
        <v>43439</v>
      </c>
      <c r="L704" s="194"/>
      <c r="M704" s="193" t="s">
        <v>191</v>
      </c>
      <c r="N704" s="193" t="s">
        <v>45</v>
      </c>
      <c r="O704" s="195">
        <v>12</v>
      </c>
      <c r="P704" s="195"/>
      <c r="Q704" s="196"/>
      <c r="R704" s="193" t="s">
        <v>281</v>
      </c>
      <c r="S704" s="193"/>
      <c r="T704" s="193" t="s">
        <v>1230</v>
      </c>
      <c r="U704" s="193" t="s">
        <v>182</v>
      </c>
      <c r="V704" s="193"/>
      <c r="W704" s="193"/>
      <c r="X704" s="193"/>
      <c r="Y704" s="194"/>
      <c r="Z704" s="194"/>
      <c r="AA704" s="197"/>
      <c r="AB704" s="198" t="str">
        <f t="shared" si="77"/>
        <v>201812</v>
      </c>
      <c r="AC704" s="199">
        <f t="shared" si="73"/>
        <v>0</v>
      </c>
      <c r="AD704" s="200" t="str">
        <f t="shared" si="79"/>
        <v>201812</v>
      </c>
      <c r="AE704" s="199">
        <f t="shared" si="75"/>
        <v>0</v>
      </c>
      <c r="AF704" s="199">
        <f t="shared" si="74"/>
        <v>0</v>
      </c>
      <c r="AG704" s="199">
        <f t="shared" si="78"/>
        <v>0</v>
      </c>
      <c r="AH704" s="199">
        <f t="shared" si="76"/>
        <v>0</v>
      </c>
      <c r="AI704" s="201"/>
      <c r="AJ704" s="201"/>
      <c r="AK704" s="201"/>
      <c r="AL704" s="201"/>
      <c r="AM704" s="201"/>
      <c r="AN704" s="201"/>
      <c r="AO704" s="201" t="s">
        <v>50</v>
      </c>
      <c r="AP704" s="201" t="s">
        <v>1</v>
      </c>
    </row>
    <row r="705" spans="1:42">
      <c r="A705" s="193" t="s">
        <v>1103</v>
      </c>
      <c r="B705" s="193" t="s">
        <v>50</v>
      </c>
      <c r="C705" s="193" t="s">
        <v>205</v>
      </c>
      <c r="D705" s="193" t="s">
        <v>279</v>
      </c>
      <c r="E705" s="193" t="s">
        <v>280</v>
      </c>
      <c r="F705" s="193"/>
      <c r="G705" s="193" t="s">
        <v>178</v>
      </c>
      <c r="H705" s="194">
        <v>43437.000011574077</v>
      </c>
      <c r="I705" s="194"/>
      <c r="J705" s="194">
        <v>43439.000011574077</v>
      </c>
      <c r="K705" s="194">
        <v>43439.000011574077</v>
      </c>
      <c r="L705" s="194"/>
      <c r="M705" s="193" t="s">
        <v>191</v>
      </c>
      <c r="N705" s="193" t="s">
        <v>45</v>
      </c>
      <c r="O705" s="195">
        <v>12</v>
      </c>
      <c r="P705" s="195"/>
      <c r="Q705" s="196"/>
      <c r="R705" s="193" t="s">
        <v>281</v>
      </c>
      <c r="S705" s="193"/>
      <c r="T705" s="193" t="s">
        <v>1231</v>
      </c>
      <c r="U705" s="193" t="s">
        <v>182</v>
      </c>
      <c r="V705" s="193"/>
      <c r="W705" s="193"/>
      <c r="X705" s="193"/>
      <c r="Y705" s="194"/>
      <c r="Z705" s="194"/>
      <c r="AA705" s="197"/>
      <c r="AB705" s="198" t="str">
        <f t="shared" si="77"/>
        <v>201812</v>
      </c>
      <c r="AC705" s="199">
        <f t="shared" si="73"/>
        <v>0</v>
      </c>
      <c r="AD705" s="200" t="str">
        <f t="shared" si="79"/>
        <v>201812</v>
      </c>
      <c r="AE705" s="199">
        <f t="shared" si="75"/>
        <v>0</v>
      </c>
      <c r="AF705" s="199">
        <f t="shared" si="74"/>
        <v>0</v>
      </c>
      <c r="AG705" s="199">
        <f t="shared" si="78"/>
        <v>0</v>
      </c>
      <c r="AH705" s="199">
        <f t="shared" si="76"/>
        <v>0</v>
      </c>
      <c r="AI705" s="201"/>
      <c r="AJ705" s="201"/>
      <c r="AK705" s="201"/>
      <c r="AL705" s="201"/>
      <c r="AM705" s="201"/>
      <c r="AN705" s="201"/>
      <c r="AO705" s="201" t="s">
        <v>50</v>
      </c>
      <c r="AP705" s="201" t="s">
        <v>1</v>
      </c>
    </row>
    <row r="706" spans="1:42">
      <c r="A706" s="193" t="s">
        <v>1103</v>
      </c>
      <c r="B706" s="193" t="s">
        <v>50</v>
      </c>
      <c r="C706" s="193" t="s">
        <v>205</v>
      </c>
      <c r="D706" s="193" t="s">
        <v>279</v>
      </c>
      <c r="E706" s="193" t="s">
        <v>280</v>
      </c>
      <c r="F706" s="193"/>
      <c r="G706" s="193" t="s">
        <v>178</v>
      </c>
      <c r="H706" s="194">
        <v>43437.000011574077</v>
      </c>
      <c r="I706" s="194"/>
      <c r="J706" s="194">
        <v>43439</v>
      </c>
      <c r="K706" s="194">
        <v>43439</v>
      </c>
      <c r="L706" s="194"/>
      <c r="M706" s="193" t="s">
        <v>191</v>
      </c>
      <c r="N706" s="193" t="s">
        <v>45</v>
      </c>
      <c r="O706" s="195">
        <v>12</v>
      </c>
      <c r="P706" s="195"/>
      <c r="Q706" s="196"/>
      <c r="R706" s="193" t="s">
        <v>281</v>
      </c>
      <c r="S706" s="193"/>
      <c r="T706" s="193" t="s">
        <v>1232</v>
      </c>
      <c r="U706" s="193" t="s">
        <v>182</v>
      </c>
      <c r="V706" s="193"/>
      <c r="W706" s="193"/>
      <c r="X706" s="193"/>
      <c r="Y706" s="194"/>
      <c r="Z706" s="194"/>
      <c r="AA706" s="197"/>
      <c r="AB706" s="198" t="str">
        <f t="shared" si="77"/>
        <v>201812</v>
      </c>
      <c r="AC706" s="199">
        <f t="shared" ref="AC706:AC769" si="80">IFERROR(IF(IF(AND(K706&lt;1,L706&gt;0),CONCATENATE(YEAR(L706),MONTH(L706)),CONCATENATE(YEAR(I706),MONTH(I706)))="19001",0,IF(AND(K706&lt;1,L706&gt;0),CONCATENATE(YEAR(L706),MONTH(L706)),CONCATENATE(YEAR(I706),MONTH(I706)))),0)</f>
        <v>0</v>
      </c>
      <c r="AD706" s="200" t="str">
        <f t="shared" si="79"/>
        <v>201812</v>
      </c>
      <c r="AE706" s="199">
        <f t="shared" si="75"/>
        <v>0</v>
      </c>
      <c r="AF706" s="199">
        <f t="shared" ref="AF706:AF769" si="81">+IFERROR(IF(Z706&gt;0,CONCATENATE(YEAR(Z706),MONTH(Z706)),0),0)</f>
        <v>0</v>
      </c>
      <c r="AG706" s="199">
        <f t="shared" si="78"/>
        <v>0</v>
      </c>
      <c r="AH706" s="199">
        <f t="shared" si="76"/>
        <v>0</v>
      </c>
      <c r="AI706" s="201"/>
      <c r="AJ706" s="201"/>
      <c r="AK706" s="201"/>
      <c r="AL706" s="201"/>
      <c r="AM706" s="201"/>
      <c r="AN706" s="201"/>
      <c r="AO706" s="201" t="s">
        <v>50</v>
      </c>
      <c r="AP706" s="201" t="s">
        <v>1</v>
      </c>
    </row>
    <row r="707" spans="1:42">
      <c r="A707" s="193" t="s">
        <v>1103</v>
      </c>
      <c r="B707" s="193" t="s">
        <v>50</v>
      </c>
      <c r="C707" s="193" t="s">
        <v>205</v>
      </c>
      <c r="D707" s="193" t="s">
        <v>279</v>
      </c>
      <c r="E707" s="193" t="s">
        <v>280</v>
      </c>
      <c r="F707" s="193"/>
      <c r="G707" s="193" t="s">
        <v>178</v>
      </c>
      <c r="H707" s="194">
        <v>43437.000011574077</v>
      </c>
      <c r="I707" s="194"/>
      <c r="J707" s="194">
        <v>43439</v>
      </c>
      <c r="K707" s="194">
        <v>43439</v>
      </c>
      <c r="L707" s="194"/>
      <c r="M707" s="193" t="s">
        <v>191</v>
      </c>
      <c r="N707" s="193" t="s">
        <v>45</v>
      </c>
      <c r="O707" s="195">
        <v>12</v>
      </c>
      <c r="P707" s="195"/>
      <c r="Q707" s="196"/>
      <c r="R707" s="193" t="s">
        <v>281</v>
      </c>
      <c r="S707" s="193"/>
      <c r="T707" s="193" t="s">
        <v>1233</v>
      </c>
      <c r="U707" s="193" t="s">
        <v>182</v>
      </c>
      <c r="V707" s="193"/>
      <c r="W707" s="193"/>
      <c r="X707" s="193"/>
      <c r="Y707" s="194"/>
      <c r="Z707" s="194"/>
      <c r="AA707" s="197"/>
      <c r="AB707" s="198" t="str">
        <f t="shared" si="77"/>
        <v>201812</v>
      </c>
      <c r="AC707" s="199">
        <f t="shared" si="80"/>
        <v>0</v>
      </c>
      <c r="AD707" s="200" t="str">
        <f t="shared" si="79"/>
        <v>201812</v>
      </c>
      <c r="AE707" s="199">
        <f t="shared" ref="AE707:AE770" si="82">+IFERROR(IF(A707="4-MIGRADO",0,IF(OR(K707=0,ISTEXT(K707),CONCATENATE(YEAR(L707),MONTH(L707))="19001"),0,CONCATENATE(YEAR(L707),MONTH(L707)))),0)</f>
        <v>0</v>
      </c>
      <c r="AF707" s="199">
        <f t="shared" si="81"/>
        <v>0</v>
      </c>
      <c r="AG707" s="199">
        <f t="shared" si="78"/>
        <v>0</v>
      </c>
      <c r="AH707" s="199">
        <f t="shared" ref="AH707:AH770" si="83">+IF(AND(A707&lt;&gt;"4-MIGRADO",V707="1"),CONCATENATE(YEAR(H707),MONTH(H707)),0)</f>
        <v>0</v>
      </c>
      <c r="AI707" s="201"/>
      <c r="AJ707" s="201"/>
      <c r="AK707" s="201"/>
      <c r="AL707" s="201"/>
      <c r="AM707" s="201"/>
      <c r="AN707" s="201"/>
      <c r="AO707" s="201" t="s">
        <v>50</v>
      </c>
      <c r="AP707" s="201" t="s">
        <v>1</v>
      </c>
    </row>
    <row r="708" spans="1:42">
      <c r="A708" s="193" t="s">
        <v>1103</v>
      </c>
      <c r="B708" s="193" t="s">
        <v>50</v>
      </c>
      <c r="C708" s="193" t="s">
        <v>205</v>
      </c>
      <c r="D708" s="193" t="s">
        <v>279</v>
      </c>
      <c r="E708" s="193" t="s">
        <v>280</v>
      </c>
      <c r="F708" s="193"/>
      <c r="G708" s="193" t="s">
        <v>178</v>
      </c>
      <c r="H708" s="194">
        <v>43437.000011574077</v>
      </c>
      <c r="I708" s="194"/>
      <c r="J708" s="194">
        <v>43439</v>
      </c>
      <c r="K708" s="194">
        <v>43439</v>
      </c>
      <c r="L708" s="194"/>
      <c r="M708" s="193" t="s">
        <v>191</v>
      </c>
      <c r="N708" s="193" t="s">
        <v>45</v>
      </c>
      <c r="O708" s="195">
        <v>12</v>
      </c>
      <c r="P708" s="195"/>
      <c r="Q708" s="196"/>
      <c r="R708" s="193" t="s">
        <v>281</v>
      </c>
      <c r="S708" s="193"/>
      <c r="T708" s="193" t="s">
        <v>1234</v>
      </c>
      <c r="U708" s="193" t="s">
        <v>182</v>
      </c>
      <c r="V708" s="193"/>
      <c r="W708" s="193"/>
      <c r="X708" s="193"/>
      <c r="Y708" s="194"/>
      <c r="Z708" s="194"/>
      <c r="AA708" s="197"/>
      <c r="AB708" s="198" t="str">
        <f t="shared" si="77"/>
        <v>201812</v>
      </c>
      <c r="AC708" s="199">
        <f t="shared" si="80"/>
        <v>0</v>
      </c>
      <c r="AD708" s="200" t="str">
        <f t="shared" si="79"/>
        <v>201812</v>
      </c>
      <c r="AE708" s="199">
        <f t="shared" si="82"/>
        <v>0</v>
      </c>
      <c r="AF708" s="199">
        <f t="shared" si="81"/>
        <v>0</v>
      </c>
      <c r="AG708" s="199">
        <f t="shared" si="78"/>
        <v>0</v>
      </c>
      <c r="AH708" s="199">
        <f t="shared" si="83"/>
        <v>0</v>
      </c>
      <c r="AI708" s="201"/>
      <c r="AJ708" s="201"/>
      <c r="AK708" s="201"/>
      <c r="AL708" s="201"/>
      <c r="AM708" s="201"/>
      <c r="AN708" s="201"/>
      <c r="AO708" s="201" t="s">
        <v>50</v>
      </c>
      <c r="AP708" s="201" t="s">
        <v>1</v>
      </c>
    </row>
    <row r="709" spans="1:42">
      <c r="A709" s="193" t="s">
        <v>1103</v>
      </c>
      <c r="B709" s="193" t="s">
        <v>51</v>
      </c>
      <c r="C709" s="193" t="s">
        <v>321</v>
      </c>
      <c r="D709" s="193" t="s">
        <v>279</v>
      </c>
      <c r="E709" s="193" t="s">
        <v>280</v>
      </c>
      <c r="F709" s="193"/>
      <c r="G709" s="193" t="s">
        <v>178</v>
      </c>
      <c r="H709" s="194">
        <v>43437.000011574077</v>
      </c>
      <c r="I709" s="194"/>
      <c r="J709" s="194">
        <v>43446.000011574077</v>
      </c>
      <c r="K709" s="194">
        <v>43446.000011574077</v>
      </c>
      <c r="L709" s="194"/>
      <c r="M709" s="193" t="s">
        <v>191</v>
      </c>
      <c r="N709" s="193" t="s">
        <v>45</v>
      </c>
      <c r="O709" s="195">
        <v>35</v>
      </c>
      <c r="P709" s="195"/>
      <c r="Q709" s="196"/>
      <c r="R709" s="193" t="s">
        <v>281</v>
      </c>
      <c r="S709" s="193"/>
      <c r="T709" s="193" t="s">
        <v>1235</v>
      </c>
      <c r="U709" s="193" t="s">
        <v>182</v>
      </c>
      <c r="V709" s="193"/>
      <c r="W709" s="193"/>
      <c r="X709" s="193"/>
      <c r="Y709" s="194"/>
      <c r="Z709" s="194"/>
      <c r="AA709" s="197"/>
      <c r="AB709" s="198" t="str">
        <f t="shared" si="77"/>
        <v>201812</v>
      </c>
      <c r="AC709" s="199">
        <f t="shared" si="80"/>
        <v>0</v>
      </c>
      <c r="AD709" s="200" t="str">
        <f t="shared" si="79"/>
        <v>201812</v>
      </c>
      <c r="AE709" s="199">
        <f t="shared" si="82"/>
        <v>0</v>
      </c>
      <c r="AF709" s="199">
        <f t="shared" si="81"/>
        <v>0</v>
      </c>
      <c r="AG709" s="199">
        <f t="shared" si="78"/>
        <v>0</v>
      </c>
      <c r="AH709" s="199">
        <f t="shared" si="83"/>
        <v>0</v>
      </c>
      <c r="AI709" s="201"/>
      <c r="AJ709" s="201"/>
      <c r="AK709" s="201"/>
      <c r="AL709" s="201"/>
      <c r="AM709" s="201"/>
      <c r="AN709" s="201"/>
      <c r="AO709" s="201" t="s">
        <v>51</v>
      </c>
      <c r="AP709" s="201" t="s">
        <v>65</v>
      </c>
    </row>
    <row r="710" spans="1:42">
      <c r="A710" s="193" t="s">
        <v>1103</v>
      </c>
      <c r="B710" s="193" t="s">
        <v>50</v>
      </c>
      <c r="C710" s="193" t="s">
        <v>205</v>
      </c>
      <c r="D710" s="193" t="s">
        <v>1220</v>
      </c>
      <c r="E710" s="193" t="s">
        <v>1221</v>
      </c>
      <c r="F710" s="193"/>
      <c r="G710" s="193" t="s">
        <v>178</v>
      </c>
      <c r="H710" s="194">
        <v>43445.000011574077</v>
      </c>
      <c r="I710" s="194"/>
      <c r="J710" s="194">
        <v>43447.000011574077</v>
      </c>
      <c r="K710" s="194">
        <v>43447.000011574077</v>
      </c>
      <c r="L710" s="194">
        <v>43634.419745370367</v>
      </c>
      <c r="M710" s="193" t="s">
        <v>179</v>
      </c>
      <c r="N710" s="193"/>
      <c r="O710" s="195">
        <v>12</v>
      </c>
      <c r="P710" s="195"/>
      <c r="Q710" s="196"/>
      <c r="R710" s="193" t="s">
        <v>1222</v>
      </c>
      <c r="S710" s="193"/>
      <c r="T710" s="193" t="s">
        <v>1236</v>
      </c>
      <c r="U710" s="193" t="s">
        <v>195</v>
      </c>
      <c r="V710" s="193"/>
      <c r="W710" s="193"/>
      <c r="X710" s="193"/>
      <c r="Y710" s="194"/>
      <c r="Z710" s="194"/>
      <c r="AA710" s="197"/>
      <c r="AB710" s="198" t="str">
        <f t="shared" si="77"/>
        <v>201812</v>
      </c>
      <c r="AC710" s="199">
        <f t="shared" si="80"/>
        <v>0</v>
      </c>
      <c r="AD710" s="200" t="str">
        <f t="shared" si="79"/>
        <v>201812</v>
      </c>
      <c r="AE710" s="199" t="str">
        <f t="shared" si="82"/>
        <v>20196</v>
      </c>
      <c r="AF710" s="199">
        <f t="shared" si="81"/>
        <v>0</v>
      </c>
      <c r="AG710" s="199">
        <f t="shared" si="78"/>
        <v>0</v>
      </c>
      <c r="AH710" s="199">
        <f t="shared" si="83"/>
        <v>0</v>
      </c>
      <c r="AI710" s="201"/>
      <c r="AJ710" s="201"/>
      <c r="AK710" s="201"/>
      <c r="AL710" s="201"/>
      <c r="AM710" s="201"/>
      <c r="AN710" s="201"/>
      <c r="AO710" s="201" t="s">
        <v>50</v>
      </c>
      <c r="AP710" s="201" t="s">
        <v>1</v>
      </c>
    </row>
    <row r="711" spans="1:42">
      <c r="A711" s="193" t="s">
        <v>1103</v>
      </c>
      <c r="B711" s="193" t="s">
        <v>51</v>
      </c>
      <c r="C711" s="193" t="s">
        <v>1209</v>
      </c>
      <c r="D711" s="193" t="s">
        <v>1237</v>
      </c>
      <c r="E711" s="193" t="s">
        <v>1238</v>
      </c>
      <c r="F711" s="193"/>
      <c r="G711" s="193" t="s">
        <v>178</v>
      </c>
      <c r="H711" s="194">
        <v>43446.000011574077</v>
      </c>
      <c r="I711" s="194"/>
      <c r="J711" s="194">
        <v>43446</v>
      </c>
      <c r="K711" s="194">
        <v>43446</v>
      </c>
      <c r="L711" s="194"/>
      <c r="M711" s="193" t="s">
        <v>187</v>
      </c>
      <c r="N711" s="193" t="s">
        <v>43</v>
      </c>
      <c r="O711" s="195">
        <v>30</v>
      </c>
      <c r="P711" s="195"/>
      <c r="Q711" s="196"/>
      <c r="R711" s="193" t="s">
        <v>1239</v>
      </c>
      <c r="S711" s="193"/>
      <c r="T711" s="193" t="s">
        <v>1240</v>
      </c>
      <c r="U711" s="193" t="s">
        <v>182</v>
      </c>
      <c r="V711" s="193"/>
      <c r="W711" s="193"/>
      <c r="X711" s="193"/>
      <c r="Y711" s="194"/>
      <c r="Z711" s="194"/>
      <c r="AA711" s="197"/>
      <c r="AB711" s="198" t="str">
        <f t="shared" si="77"/>
        <v>201812</v>
      </c>
      <c r="AC711" s="199">
        <f t="shared" si="80"/>
        <v>0</v>
      </c>
      <c r="AD711" s="200" t="str">
        <f t="shared" si="79"/>
        <v>201812</v>
      </c>
      <c r="AE711" s="199">
        <f t="shared" si="82"/>
        <v>0</v>
      </c>
      <c r="AF711" s="199">
        <f t="shared" si="81"/>
        <v>0</v>
      </c>
      <c r="AG711" s="199">
        <f t="shared" si="78"/>
        <v>0</v>
      </c>
      <c r="AH711" s="199">
        <f t="shared" si="83"/>
        <v>0</v>
      </c>
      <c r="AI711" s="201"/>
      <c r="AJ711" s="201"/>
      <c r="AK711" s="201"/>
      <c r="AL711" s="201"/>
      <c r="AM711" s="201"/>
      <c r="AN711" s="201"/>
      <c r="AO711" s="201" t="s">
        <v>51</v>
      </c>
      <c r="AP711" s="201" t="s">
        <v>64</v>
      </c>
    </row>
    <row r="712" spans="1:42">
      <c r="A712" s="193" t="s">
        <v>1103</v>
      </c>
      <c r="B712" s="193" t="s">
        <v>61</v>
      </c>
      <c r="C712" s="193" t="s">
        <v>184</v>
      </c>
      <c r="D712" s="193" t="s">
        <v>1241</v>
      </c>
      <c r="E712" s="193" t="s">
        <v>1242</v>
      </c>
      <c r="F712" s="193"/>
      <c r="G712" s="193" t="s">
        <v>178</v>
      </c>
      <c r="H712" s="194">
        <v>43448.000011574077</v>
      </c>
      <c r="I712" s="194"/>
      <c r="J712" s="194">
        <v>43448.000011574077</v>
      </c>
      <c r="K712" s="194">
        <v>43448.000011574077</v>
      </c>
      <c r="L712" s="194"/>
      <c r="M712" s="193" t="s">
        <v>187</v>
      </c>
      <c r="N712" s="193" t="s">
        <v>185</v>
      </c>
      <c r="O712" s="195">
        <v>15</v>
      </c>
      <c r="P712" s="195"/>
      <c r="Q712" s="196"/>
      <c r="R712" s="193" t="s">
        <v>1243</v>
      </c>
      <c r="S712" s="193"/>
      <c r="T712" s="193" t="s">
        <v>1244</v>
      </c>
      <c r="U712" s="193" t="s">
        <v>182</v>
      </c>
      <c r="V712" s="193"/>
      <c r="W712" s="193"/>
      <c r="X712" s="193"/>
      <c r="Y712" s="194"/>
      <c r="Z712" s="194"/>
      <c r="AA712" s="197"/>
      <c r="AB712" s="198" t="str">
        <f t="shared" si="77"/>
        <v>201812</v>
      </c>
      <c r="AC712" s="199">
        <f t="shared" si="80"/>
        <v>0</v>
      </c>
      <c r="AD712" s="200" t="str">
        <f t="shared" si="79"/>
        <v>201812</v>
      </c>
      <c r="AE712" s="199">
        <f t="shared" si="82"/>
        <v>0</v>
      </c>
      <c r="AF712" s="199">
        <f t="shared" si="81"/>
        <v>0</v>
      </c>
      <c r="AG712" s="199">
        <f t="shared" si="78"/>
        <v>0</v>
      </c>
      <c r="AH712" s="199">
        <f t="shared" si="83"/>
        <v>0</v>
      </c>
      <c r="AI712" s="201"/>
      <c r="AJ712" s="201"/>
      <c r="AK712" s="201"/>
      <c r="AL712" s="201"/>
      <c r="AM712" s="201"/>
      <c r="AN712" s="201"/>
      <c r="AO712" s="201" t="s">
        <v>61</v>
      </c>
      <c r="AP712" s="201" t="s">
        <v>88</v>
      </c>
    </row>
    <row r="713" spans="1:42">
      <c r="A713" s="193" t="s">
        <v>1103</v>
      </c>
      <c r="B713" s="193" t="s">
        <v>61</v>
      </c>
      <c r="C713" s="193" t="s">
        <v>184</v>
      </c>
      <c r="D713" s="193" t="s">
        <v>1245</v>
      </c>
      <c r="E713" s="193" t="s">
        <v>1246</v>
      </c>
      <c r="F713" s="193"/>
      <c r="G713" s="193" t="s">
        <v>178</v>
      </c>
      <c r="H713" s="194">
        <v>43448.000011574077</v>
      </c>
      <c r="I713" s="194"/>
      <c r="J713" s="194">
        <v>43448.000011574077</v>
      </c>
      <c r="K713" s="194">
        <v>43448.000011574077</v>
      </c>
      <c r="L713" s="194"/>
      <c r="M713" s="193" t="s">
        <v>187</v>
      </c>
      <c r="N713" s="193" t="s">
        <v>185</v>
      </c>
      <c r="O713" s="195">
        <v>15</v>
      </c>
      <c r="P713" s="195"/>
      <c r="Q713" s="196"/>
      <c r="R713" s="193" t="s">
        <v>1247</v>
      </c>
      <c r="S713" s="193"/>
      <c r="T713" s="193" t="s">
        <v>1248</v>
      </c>
      <c r="U713" s="193" t="s">
        <v>182</v>
      </c>
      <c r="V713" s="193"/>
      <c r="W713" s="193"/>
      <c r="X713" s="193"/>
      <c r="Y713" s="194"/>
      <c r="Z713" s="194"/>
      <c r="AA713" s="197"/>
      <c r="AB713" s="198" t="str">
        <f t="shared" si="77"/>
        <v>201812</v>
      </c>
      <c r="AC713" s="199">
        <f t="shared" si="80"/>
        <v>0</v>
      </c>
      <c r="AD713" s="200" t="str">
        <f t="shared" si="79"/>
        <v>201812</v>
      </c>
      <c r="AE713" s="199">
        <f t="shared" si="82"/>
        <v>0</v>
      </c>
      <c r="AF713" s="199">
        <f t="shared" si="81"/>
        <v>0</v>
      </c>
      <c r="AG713" s="199">
        <f t="shared" si="78"/>
        <v>0</v>
      </c>
      <c r="AH713" s="199">
        <f t="shared" si="83"/>
        <v>0</v>
      </c>
      <c r="AI713" s="201"/>
      <c r="AJ713" s="201"/>
      <c r="AK713" s="201"/>
      <c r="AL713" s="201"/>
      <c r="AM713" s="201"/>
      <c r="AN713" s="201"/>
      <c r="AO713" s="201" t="s">
        <v>61</v>
      </c>
      <c r="AP713" s="201" t="s">
        <v>88</v>
      </c>
    </row>
    <row r="714" spans="1:42">
      <c r="A714" s="193" t="s">
        <v>1103</v>
      </c>
      <c r="B714" s="193" t="s">
        <v>50</v>
      </c>
      <c r="C714" s="193" t="s">
        <v>205</v>
      </c>
      <c r="D714" s="193" t="s">
        <v>1249</v>
      </c>
      <c r="E714" s="193" t="s">
        <v>1250</v>
      </c>
      <c r="F714" s="193"/>
      <c r="G714" s="193" t="s">
        <v>178</v>
      </c>
      <c r="H714" s="194">
        <v>43448.000011574077</v>
      </c>
      <c r="I714" s="194">
        <v>43450</v>
      </c>
      <c r="J714" s="194"/>
      <c r="K714" s="194"/>
      <c r="L714" s="194"/>
      <c r="M714" s="193" t="s">
        <v>179</v>
      </c>
      <c r="N714" s="193"/>
      <c r="O714" s="195">
        <v>12</v>
      </c>
      <c r="P714" s="195"/>
      <c r="Q714" s="196"/>
      <c r="R714" s="193" t="s">
        <v>1251</v>
      </c>
      <c r="S714" s="193"/>
      <c r="T714" s="193" t="s">
        <v>1252</v>
      </c>
      <c r="U714" s="193" t="s">
        <v>195</v>
      </c>
      <c r="V714" s="193"/>
      <c r="W714" s="193"/>
      <c r="X714" s="193"/>
      <c r="Y714" s="194"/>
      <c r="Z714" s="194"/>
      <c r="AA714" s="197"/>
      <c r="AB714" s="198" t="str">
        <f t="shared" si="77"/>
        <v>201812</v>
      </c>
      <c r="AC714" s="199" t="str">
        <f t="shared" si="80"/>
        <v>201812</v>
      </c>
      <c r="AD714" s="200">
        <f t="shared" si="79"/>
        <v>0</v>
      </c>
      <c r="AE714" s="199">
        <f t="shared" si="82"/>
        <v>0</v>
      </c>
      <c r="AF714" s="199">
        <f t="shared" si="81"/>
        <v>0</v>
      </c>
      <c r="AG714" s="199">
        <f t="shared" si="78"/>
        <v>0</v>
      </c>
      <c r="AH714" s="199">
        <f t="shared" si="83"/>
        <v>0</v>
      </c>
      <c r="AI714" s="201"/>
      <c r="AJ714" s="201"/>
      <c r="AK714" s="201"/>
      <c r="AL714" s="201"/>
      <c r="AM714" s="201"/>
      <c r="AN714" s="201"/>
      <c r="AO714" s="201" t="s">
        <v>50</v>
      </c>
      <c r="AP714" s="201" t="s">
        <v>1</v>
      </c>
    </row>
    <row r="715" spans="1:42">
      <c r="A715" s="193" t="s">
        <v>1103</v>
      </c>
      <c r="B715" s="193" t="s">
        <v>50</v>
      </c>
      <c r="C715" s="193" t="s">
        <v>205</v>
      </c>
      <c r="D715" s="193" t="s">
        <v>1249</v>
      </c>
      <c r="E715" s="193" t="s">
        <v>1253</v>
      </c>
      <c r="F715" s="193"/>
      <c r="G715" s="193" t="s">
        <v>178</v>
      </c>
      <c r="H715" s="194">
        <v>43448.000011574077</v>
      </c>
      <c r="I715" s="194">
        <v>43450</v>
      </c>
      <c r="J715" s="194"/>
      <c r="K715" s="194"/>
      <c r="L715" s="194"/>
      <c r="M715" s="193" t="s">
        <v>179</v>
      </c>
      <c r="N715" s="193"/>
      <c r="O715" s="195">
        <v>12</v>
      </c>
      <c r="P715" s="195"/>
      <c r="Q715" s="196"/>
      <c r="R715" s="193" t="s">
        <v>1251</v>
      </c>
      <c r="S715" s="193"/>
      <c r="T715" s="193" t="s">
        <v>1254</v>
      </c>
      <c r="U715" s="193" t="s">
        <v>195</v>
      </c>
      <c r="V715" s="193"/>
      <c r="W715" s="193"/>
      <c r="X715" s="193"/>
      <c r="Y715" s="194"/>
      <c r="Z715" s="194"/>
      <c r="AA715" s="197"/>
      <c r="AB715" s="198" t="str">
        <f t="shared" si="77"/>
        <v>201812</v>
      </c>
      <c r="AC715" s="199" t="str">
        <f t="shared" si="80"/>
        <v>201812</v>
      </c>
      <c r="AD715" s="200">
        <f t="shared" si="79"/>
        <v>0</v>
      </c>
      <c r="AE715" s="199">
        <f t="shared" si="82"/>
        <v>0</v>
      </c>
      <c r="AF715" s="199">
        <f t="shared" si="81"/>
        <v>0</v>
      </c>
      <c r="AG715" s="199">
        <f t="shared" si="78"/>
        <v>0</v>
      </c>
      <c r="AH715" s="199">
        <f t="shared" si="83"/>
        <v>0</v>
      </c>
      <c r="AI715" s="201"/>
      <c r="AJ715" s="201"/>
      <c r="AK715" s="201"/>
      <c r="AL715" s="201"/>
      <c r="AM715" s="201"/>
      <c r="AN715" s="201"/>
      <c r="AO715" s="201" t="s">
        <v>50</v>
      </c>
      <c r="AP715" s="201" t="s">
        <v>1</v>
      </c>
    </row>
    <row r="716" spans="1:42">
      <c r="A716" s="193" t="s">
        <v>1103</v>
      </c>
      <c r="B716" s="193" t="s">
        <v>51</v>
      </c>
      <c r="C716" s="193" t="s">
        <v>396</v>
      </c>
      <c r="D716" s="193" t="s">
        <v>1210</v>
      </c>
      <c r="E716" s="193" t="s">
        <v>1255</v>
      </c>
      <c r="F716" s="193"/>
      <c r="G716" s="193" t="s">
        <v>178</v>
      </c>
      <c r="H716" s="194">
        <v>43448.000011574077</v>
      </c>
      <c r="I716" s="194">
        <v>43453.725439814807</v>
      </c>
      <c r="J716" s="194"/>
      <c r="K716" s="194"/>
      <c r="L716" s="194"/>
      <c r="M716" s="193" t="s">
        <v>187</v>
      </c>
      <c r="N716" s="193" t="s">
        <v>43</v>
      </c>
      <c r="O716" s="195">
        <v>30</v>
      </c>
      <c r="P716" s="195"/>
      <c r="Q716" s="196"/>
      <c r="R716" s="193" t="s">
        <v>1212</v>
      </c>
      <c r="S716" s="193"/>
      <c r="T716" s="193" t="s">
        <v>1256</v>
      </c>
      <c r="U716" s="193" t="s">
        <v>324</v>
      </c>
      <c r="V716" s="193"/>
      <c r="W716" s="193"/>
      <c r="X716" s="193"/>
      <c r="Y716" s="194"/>
      <c r="Z716" s="194"/>
      <c r="AA716" s="197"/>
      <c r="AB716" s="198" t="str">
        <f t="shared" si="77"/>
        <v>201812</v>
      </c>
      <c r="AC716" s="199" t="str">
        <f t="shared" si="80"/>
        <v>201812</v>
      </c>
      <c r="AD716" s="200">
        <f t="shared" si="79"/>
        <v>0</v>
      </c>
      <c r="AE716" s="199">
        <f t="shared" si="82"/>
        <v>0</v>
      </c>
      <c r="AF716" s="199">
        <f t="shared" si="81"/>
        <v>0</v>
      </c>
      <c r="AG716" s="199">
        <f t="shared" si="78"/>
        <v>0</v>
      </c>
      <c r="AH716" s="199">
        <f t="shared" si="83"/>
        <v>0</v>
      </c>
      <c r="AI716" s="201"/>
      <c r="AJ716" s="201"/>
      <c r="AK716" s="201"/>
      <c r="AL716" s="201"/>
      <c r="AM716" s="201"/>
      <c r="AN716" s="201"/>
      <c r="AO716" s="201" t="s">
        <v>51</v>
      </c>
      <c r="AP716" s="201" t="s">
        <v>63</v>
      </c>
    </row>
    <row r="717" spans="1:42">
      <c r="A717" s="193" t="s">
        <v>1103</v>
      </c>
      <c r="B717" s="193" t="s">
        <v>49</v>
      </c>
      <c r="C717" s="193" t="s">
        <v>59</v>
      </c>
      <c r="D717" s="193" t="s">
        <v>295</v>
      </c>
      <c r="E717" s="193" t="s">
        <v>296</v>
      </c>
      <c r="F717" s="193"/>
      <c r="G717" s="193" t="s">
        <v>178</v>
      </c>
      <c r="H717" s="194">
        <v>43451.000011574077</v>
      </c>
      <c r="I717" s="194"/>
      <c r="J717" s="194">
        <v>43494.000011574077</v>
      </c>
      <c r="K717" s="194">
        <v>43494.000011574077</v>
      </c>
      <c r="L717" s="194"/>
      <c r="M717" s="193" t="s">
        <v>191</v>
      </c>
      <c r="N717" s="193" t="s">
        <v>45</v>
      </c>
      <c r="O717" s="195">
        <v>160</v>
      </c>
      <c r="P717" s="195"/>
      <c r="Q717" s="196"/>
      <c r="R717" s="193" t="s">
        <v>297</v>
      </c>
      <c r="S717" s="193"/>
      <c r="T717" s="193" t="s">
        <v>1257</v>
      </c>
      <c r="U717" s="193" t="s">
        <v>182</v>
      </c>
      <c r="V717" s="193"/>
      <c r="W717" s="193"/>
      <c r="X717" s="193"/>
      <c r="Y717" s="194"/>
      <c r="Z717" s="194"/>
      <c r="AA717" s="197"/>
      <c r="AB717" s="198" t="str">
        <f t="shared" ref="AB717:AB780" si="84">+IFERROR(IF(AND(V717="1",LEN(W717)&gt;2),0,CONCATENATE(YEAR(H717),MONTH(H717))),0)</f>
        <v>201812</v>
      </c>
      <c r="AC717" s="199">
        <f t="shared" si="80"/>
        <v>0</v>
      </c>
      <c r="AD717" s="200" t="str">
        <f t="shared" si="79"/>
        <v>20191</v>
      </c>
      <c r="AE717" s="199">
        <f t="shared" si="82"/>
        <v>0</v>
      </c>
      <c r="AF717" s="199">
        <f t="shared" si="81"/>
        <v>0</v>
      </c>
      <c r="AG717" s="199">
        <f t="shared" ref="AG717:AG780" si="85">+IF(A717&lt;&gt;"4-MIGRADO",0,IFERROR(IF(IF(K717&lt;1,0,CONCATENATE(YEAR(L717),MONTH(L717)))="19001",0,IF(K717&lt;1,0,CONCATENATE(YEAR(L717),MONTH(L717)))),0))</f>
        <v>0</v>
      </c>
      <c r="AH717" s="199">
        <f t="shared" si="83"/>
        <v>0</v>
      </c>
      <c r="AI717" s="201"/>
      <c r="AJ717" s="201"/>
      <c r="AK717" s="201"/>
      <c r="AL717" s="201"/>
      <c r="AM717" s="201"/>
      <c r="AN717" s="201"/>
      <c r="AO717" s="201" t="s">
        <v>49</v>
      </c>
      <c r="AP717" s="201" t="s">
        <v>59</v>
      </c>
    </row>
    <row r="718" spans="1:42">
      <c r="A718" s="193" t="s">
        <v>1103</v>
      </c>
      <c r="B718" s="193" t="s">
        <v>51</v>
      </c>
      <c r="C718" s="193" t="s">
        <v>321</v>
      </c>
      <c r="D718" s="193" t="s">
        <v>295</v>
      </c>
      <c r="E718" s="193" t="s">
        <v>296</v>
      </c>
      <c r="F718" s="193"/>
      <c r="G718" s="193" t="s">
        <v>178</v>
      </c>
      <c r="H718" s="194">
        <v>43451.000011574077</v>
      </c>
      <c r="I718" s="194"/>
      <c r="J718" s="194">
        <v>43455.000011574077</v>
      </c>
      <c r="K718" s="194">
        <v>43455.000011574077</v>
      </c>
      <c r="L718" s="194"/>
      <c r="M718" s="193" t="s">
        <v>191</v>
      </c>
      <c r="N718" s="193" t="s">
        <v>45</v>
      </c>
      <c r="O718" s="195">
        <v>35</v>
      </c>
      <c r="P718" s="195"/>
      <c r="Q718" s="196"/>
      <c r="R718" s="193" t="s">
        <v>297</v>
      </c>
      <c r="S718" s="193"/>
      <c r="T718" s="193" t="s">
        <v>1258</v>
      </c>
      <c r="U718" s="193" t="s">
        <v>182</v>
      </c>
      <c r="V718" s="193"/>
      <c r="W718" s="193"/>
      <c r="X718" s="193"/>
      <c r="Y718" s="194"/>
      <c r="Z718" s="194"/>
      <c r="AA718" s="197"/>
      <c r="AB718" s="198" t="str">
        <f t="shared" si="84"/>
        <v>201812</v>
      </c>
      <c r="AC718" s="199">
        <f t="shared" si="80"/>
        <v>0</v>
      </c>
      <c r="AD718" s="200" t="str">
        <f t="shared" si="79"/>
        <v>201812</v>
      </c>
      <c r="AE718" s="199">
        <f t="shared" si="82"/>
        <v>0</v>
      </c>
      <c r="AF718" s="199">
        <f t="shared" si="81"/>
        <v>0</v>
      </c>
      <c r="AG718" s="199">
        <f t="shared" si="85"/>
        <v>0</v>
      </c>
      <c r="AH718" s="199">
        <f t="shared" si="83"/>
        <v>0</v>
      </c>
      <c r="AI718" s="201"/>
      <c r="AJ718" s="201"/>
      <c r="AK718" s="201"/>
      <c r="AL718" s="201"/>
      <c r="AM718" s="201"/>
      <c r="AN718" s="201"/>
      <c r="AO718" s="201" t="s">
        <v>51</v>
      </c>
      <c r="AP718" s="201" t="s">
        <v>65</v>
      </c>
    </row>
    <row r="719" spans="1:42">
      <c r="A719" s="193" t="s">
        <v>1103</v>
      </c>
      <c r="B719" s="193" t="s">
        <v>61</v>
      </c>
      <c r="C719" s="193" t="s">
        <v>184</v>
      </c>
      <c r="D719" s="193" t="s">
        <v>1259</v>
      </c>
      <c r="E719" s="193" t="s">
        <v>1260</v>
      </c>
      <c r="F719" s="193"/>
      <c r="G719" s="193" t="s">
        <v>178</v>
      </c>
      <c r="H719" s="194">
        <v>43451.000011574077</v>
      </c>
      <c r="I719" s="194"/>
      <c r="J719" s="194">
        <v>43452.000011574077</v>
      </c>
      <c r="K719" s="194">
        <v>43452.000011574077</v>
      </c>
      <c r="L719" s="194"/>
      <c r="M719" s="193" t="s">
        <v>187</v>
      </c>
      <c r="N719" s="193" t="s">
        <v>185</v>
      </c>
      <c r="O719" s="195">
        <v>15</v>
      </c>
      <c r="P719" s="195"/>
      <c r="Q719" s="196"/>
      <c r="R719" s="193" t="s">
        <v>1261</v>
      </c>
      <c r="S719" s="193"/>
      <c r="T719" s="193" t="s">
        <v>1262</v>
      </c>
      <c r="U719" s="193" t="s">
        <v>182</v>
      </c>
      <c r="V719" s="193"/>
      <c r="W719" s="193"/>
      <c r="X719" s="193"/>
      <c r="Y719" s="194"/>
      <c r="Z719" s="194"/>
      <c r="AA719" s="197"/>
      <c r="AB719" s="198" t="str">
        <f t="shared" si="84"/>
        <v>201812</v>
      </c>
      <c r="AC719" s="199">
        <f t="shared" si="80"/>
        <v>0</v>
      </c>
      <c r="AD719" s="200" t="str">
        <f t="shared" si="79"/>
        <v>201812</v>
      </c>
      <c r="AE719" s="199">
        <f t="shared" si="82"/>
        <v>0</v>
      </c>
      <c r="AF719" s="199">
        <f t="shared" si="81"/>
        <v>0</v>
      </c>
      <c r="AG719" s="199">
        <f t="shared" si="85"/>
        <v>0</v>
      </c>
      <c r="AH719" s="199">
        <f t="shared" si="83"/>
        <v>0</v>
      </c>
      <c r="AI719" s="201"/>
      <c r="AJ719" s="201"/>
      <c r="AK719" s="201"/>
      <c r="AL719" s="201"/>
      <c r="AM719" s="201"/>
      <c r="AN719" s="201"/>
      <c r="AO719" s="201" t="s">
        <v>61</v>
      </c>
      <c r="AP719" s="201" t="s">
        <v>88</v>
      </c>
    </row>
    <row r="720" spans="1:42">
      <c r="A720" s="193" t="s">
        <v>1103</v>
      </c>
      <c r="B720" s="193" t="s">
        <v>54</v>
      </c>
      <c r="C720" s="193" t="s">
        <v>175</v>
      </c>
      <c r="D720" s="193" t="s">
        <v>1263</v>
      </c>
      <c r="E720" s="193" t="s">
        <v>1264</v>
      </c>
      <c r="F720" s="193"/>
      <c r="G720" s="193" t="s">
        <v>197</v>
      </c>
      <c r="H720" s="194">
        <v>43452.000011574077</v>
      </c>
      <c r="I720" s="194"/>
      <c r="J720" s="194">
        <v>43452.000011574077</v>
      </c>
      <c r="K720" s="194">
        <v>43452.000011574077</v>
      </c>
      <c r="L720" s="194">
        <v>43467.510520833333</v>
      </c>
      <c r="M720" s="193" t="s">
        <v>179</v>
      </c>
      <c r="N720" s="193"/>
      <c r="O720" s="195">
        <v>3</v>
      </c>
      <c r="P720" s="195"/>
      <c r="Q720" s="196"/>
      <c r="R720" s="193" t="s">
        <v>1265</v>
      </c>
      <c r="S720" s="193"/>
      <c r="T720" s="193" t="s">
        <v>1266</v>
      </c>
      <c r="U720" s="193" t="s">
        <v>195</v>
      </c>
      <c r="V720" s="193"/>
      <c r="W720" s="193"/>
      <c r="X720" s="193"/>
      <c r="Y720" s="194"/>
      <c r="Z720" s="194"/>
      <c r="AA720" s="197"/>
      <c r="AB720" s="198" t="str">
        <f t="shared" si="84"/>
        <v>201812</v>
      </c>
      <c r="AC720" s="199">
        <f t="shared" si="80"/>
        <v>0</v>
      </c>
      <c r="AD720" s="200" t="str">
        <f t="shared" si="79"/>
        <v>201812</v>
      </c>
      <c r="AE720" s="199" t="str">
        <f t="shared" si="82"/>
        <v>20191</v>
      </c>
      <c r="AF720" s="199">
        <f t="shared" si="81"/>
        <v>0</v>
      </c>
      <c r="AG720" s="199">
        <f t="shared" si="85"/>
        <v>0</v>
      </c>
      <c r="AH720" s="199">
        <f t="shared" si="83"/>
        <v>0</v>
      </c>
      <c r="AI720" s="201"/>
      <c r="AJ720" s="201"/>
      <c r="AK720" s="201"/>
      <c r="AL720" s="201"/>
      <c r="AM720" s="201"/>
      <c r="AN720" s="201"/>
      <c r="AO720" s="201" t="s">
        <v>54</v>
      </c>
      <c r="AP720" s="201" t="s">
        <v>88</v>
      </c>
    </row>
    <row r="721" spans="1:42">
      <c r="A721" s="193" t="s">
        <v>1103</v>
      </c>
      <c r="B721" s="193" t="s">
        <v>51</v>
      </c>
      <c r="C721" s="193" t="s">
        <v>321</v>
      </c>
      <c r="D721" s="193" t="s">
        <v>1267</v>
      </c>
      <c r="E721" s="193" t="s">
        <v>1268</v>
      </c>
      <c r="F721" s="193"/>
      <c r="G721" s="193" t="s">
        <v>178</v>
      </c>
      <c r="H721" s="194">
        <v>43452.000011574077</v>
      </c>
      <c r="I721" s="194"/>
      <c r="J721" s="194">
        <v>43453.000011574077</v>
      </c>
      <c r="K721" s="194">
        <v>43453.000011574077</v>
      </c>
      <c r="L721" s="194"/>
      <c r="M721" s="193" t="s">
        <v>191</v>
      </c>
      <c r="N721" s="193" t="s">
        <v>45</v>
      </c>
      <c r="O721" s="195">
        <v>35</v>
      </c>
      <c r="P721" s="195"/>
      <c r="Q721" s="196"/>
      <c r="R721" s="193" t="s">
        <v>1269</v>
      </c>
      <c r="S721" s="193"/>
      <c r="T721" s="193" t="s">
        <v>1270</v>
      </c>
      <c r="U721" s="193" t="s">
        <v>182</v>
      </c>
      <c r="V721" s="193"/>
      <c r="W721" s="193"/>
      <c r="X721" s="193"/>
      <c r="Y721" s="194"/>
      <c r="Z721" s="194"/>
      <c r="AA721" s="197"/>
      <c r="AB721" s="198" t="str">
        <f t="shared" si="84"/>
        <v>201812</v>
      </c>
      <c r="AC721" s="199">
        <f t="shared" si="80"/>
        <v>0</v>
      </c>
      <c r="AD721" s="200" t="str">
        <f t="shared" si="79"/>
        <v>201812</v>
      </c>
      <c r="AE721" s="199">
        <f t="shared" si="82"/>
        <v>0</v>
      </c>
      <c r="AF721" s="199">
        <f t="shared" si="81"/>
        <v>0</v>
      </c>
      <c r="AG721" s="199">
        <f t="shared" si="85"/>
        <v>0</v>
      </c>
      <c r="AH721" s="199">
        <f t="shared" si="83"/>
        <v>0</v>
      </c>
      <c r="AI721" s="201"/>
      <c r="AJ721" s="201"/>
      <c r="AK721" s="201"/>
      <c r="AL721" s="201"/>
      <c r="AM721" s="201"/>
      <c r="AN721" s="201"/>
      <c r="AO721" s="201" t="s">
        <v>51</v>
      </c>
      <c r="AP721" s="201" t="s">
        <v>65</v>
      </c>
    </row>
    <row r="722" spans="1:42">
      <c r="A722" s="193" t="s">
        <v>1103</v>
      </c>
      <c r="B722" s="193" t="s">
        <v>49</v>
      </c>
      <c r="C722" s="193" t="s">
        <v>59</v>
      </c>
      <c r="D722" s="193" t="s">
        <v>1267</v>
      </c>
      <c r="E722" s="193" t="s">
        <v>1268</v>
      </c>
      <c r="F722" s="193"/>
      <c r="G722" s="193" t="s">
        <v>178</v>
      </c>
      <c r="H722" s="194">
        <v>43452.000011574077</v>
      </c>
      <c r="I722" s="194"/>
      <c r="J722" s="194">
        <v>43486.000011574077</v>
      </c>
      <c r="K722" s="194">
        <v>43486.000011574077</v>
      </c>
      <c r="L722" s="194"/>
      <c r="M722" s="193" t="s">
        <v>191</v>
      </c>
      <c r="N722" s="193" t="s">
        <v>45</v>
      </c>
      <c r="O722" s="195">
        <v>160</v>
      </c>
      <c r="P722" s="195"/>
      <c r="Q722" s="196"/>
      <c r="R722" s="193" t="s">
        <v>1269</v>
      </c>
      <c r="S722" s="193"/>
      <c r="T722" s="193" t="s">
        <v>1271</v>
      </c>
      <c r="U722" s="193" t="s">
        <v>182</v>
      </c>
      <c r="V722" s="193"/>
      <c r="W722" s="193"/>
      <c r="X722" s="193"/>
      <c r="Y722" s="194"/>
      <c r="Z722" s="194"/>
      <c r="AA722" s="197"/>
      <c r="AB722" s="198" t="str">
        <f t="shared" si="84"/>
        <v>201812</v>
      </c>
      <c r="AC722" s="199">
        <f t="shared" si="80"/>
        <v>0</v>
      </c>
      <c r="AD722" s="200" t="str">
        <f t="shared" si="79"/>
        <v>20191</v>
      </c>
      <c r="AE722" s="199">
        <f t="shared" si="82"/>
        <v>0</v>
      </c>
      <c r="AF722" s="199">
        <f t="shared" si="81"/>
        <v>0</v>
      </c>
      <c r="AG722" s="199">
        <f t="shared" si="85"/>
        <v>0</v>
      </c>
      <c r="AH722" s="199">
        <f t="shared" si="83"/>
        <v>0</v>
      </c>
      <c r="AI722" s="201"/>
      <c r="AJ722" s="201"/>
      <c r="AK722" s="201"/>
      <c r="AL722" s="201"/>
      <c r="AM722" s="201"/>
      <c r="AN722" s="201"/>
      <c r="AO722" s="201" t="s">
        <v>49</v>
      </c>
      <c r="AP722" s="201" t="s">
        <v>59</v>
      </c>
    </row>
    <row r="723" spans="1:42">
      <c r="A723" s="193" t="s">
        <v>1103</v>
      </c>
      <c r="B723" s="193" t="s">
        <v>51</v>
      </c>
      <c r="C723" s="193" t="s">
        <v>321</v>
      </c>
      <c r="D723" s="193" t="s">
        <v>1272</v>
      </c>
      <c r="E723" s="193" t="s">
        <v>1273</v>
      </c>
      <c r="F723" s="193"/>
      <c r="G723" s="193" t="s">
        <v>197</v>
      </c>
      <c r="H723" s="194">
        <v>43453.000011574077</v>
      </c>
      <c r="I723" s="194"/>
      <c r="J723" s="194">
        <v>43467.000011574077</v>
      </c>
      <c r="K723" s="194">
        <v>43468.700972222221</v>
      </c>
      <c r="L723" s="194"/>
      <c r="M723" s="193" t="s">
        <v>187</v>
      </c>
      <c r="N723" s="193" t="s">
        <v>44</v>
      </c>
      <c r="O723" s="195">
        <v>35</v>
      </c>
      <c r="P723" s="195"/>
      <c r="Q723" s="196"/>
      <c r="R723" s="193" t="s">
        <v>1274</v>
      </c>
      <c r="S723" s="193"/>
      <c r="T723" s="193" t="s">
        <v>1275</v>
      </c>
      <c r="U723" s="193" t="s">
        <v>182</v>
      </c>
      <c r="V723" s="193"/>
      <c r="W723" s="193"/>
      <c r="X723" s="193"/>
      <c r="Y723" s="194"/>
      <c r="Z723" s="194"/>
      <c r="AA723" s="197"/>
      <c r="AB723" s="198" t="str">
        <f t="shared" si="84"/>
        <v>201812</v>
      </c>
      <c r="AC723" s="199">
        <f t="shared" si="80"/>
        <v>0</v>
      </c>
      <c r="AD723" s="200" t="str">
        <f t="shared" ref="AD723:AD786" si="86">+IFERROR(IF(OR(AND(V723="1",LEN(W723)&gt;2),CONCATENATE(YEAR(K723),MONTH(K723))="19001"),0,CONCATENATE(YEAR(K723),MONTH(K723))),0)</f>
        <v>20191</v>
      </c>
      <c r="AE723" s="199">
        <f t="shared" si="82"/>
        <v>0</v>
      </c>
      <c r="AF723" s="199">
        <f t="shared" si="81"/>
        <v>0</v>
      </c>
      <c r="AG723" s="199">
        <f t="shared" si="85"/>
        <v>0</v>
      </c>
      <c r="AH723" s="199">
        <f t="shared" si="83"/>
        <v>0</v>
      </c>
      <c r="AI723" s="201"/>
      <c r="AJ723" s="201"/>
      <c r="AK723" s="201"/>
      <c r="AL723" s="201"/>
      <c r="AM723" s="201"/>
      <c r="AN723" s="201"/>
      <c r="AO723" s="201" t="s">
        <v>51</v>
      </c>
      <c r="AP723" s="201" t="s">
        <v>65</v>
      </c>
    </row>
    <row r="724" spans="1:42">
      <c r="A724" s="193" t="s">
        <v>1103</v>
      </c>
      <c r="B724" s="193" t="s">
        <v>54</v>
      </c>
      <c r="C724" s="193" t="s">
        <v>175</v>
      </c>
      <c r="D724" s="193" t="s">
        <v>1276</v>
      </c>
      <c r="E724" s="193" t="s">
        <v>1277</v>
      </c>
      <c r="F724" s="193"/>
      <c r="G724" s="193" t="s">
        <v>197</v>
      </c>
      <c r="H724" s="194">
        <v>43454.000011574077</v>
      </c>
      <c r="I724" s="194"/>
      <c r="J724" s="194">
        <v>43454.000011574077</v>
      </c>
      <c r="K724" s="194">
        <v>43454.000011574077</v>
      </c>
      <c r="L724" s="194">
        <v>43469.419490740736</v>
      </c>
      <c r="M724" s="193" t="s">
        <v>179</v>
      </c>
      <c r="N724" s="193"/>
      <c r="O724" s="195">
        <v>3</v>
      </c>
      <c r="P724" s="195"/>
      <c r="Q724" s="196"/>
      <c r="R724" s="193" t="s">
        <v>1278</v>
      </c>
      <c r="S724" s="193"/>
      <c r="T724" s="193" t="s">
        <v>1279</v>
      </c>
      <c r="U724" s="193" t="s">
        <v>195</v>
      </c>
      <c r="V724" s="193"/>
      <c r="W724" s="193"/>
      <c r="X724" s="193"/>
      <c r="Y724" s="194"/>
      <c r="Z724" s="194"/>
      <c r="AA724" s="197"/>
      <c r="AB724" s="198" t="str">
        <f t="shared" si="84"/>
        <v>201812</v>
      </c>
      <c r="AC724" s="199">
        <f t="shared" si="80"/>
        <v>0</v>
      </c>
      <c r="AD724" s="200" t="str">
        <f t="shared" si="86"/>
        <v>201812</v>
      </c>
      <c r="AE724" s="199" t="str">
        <f t="shared" si="82"/>
        <v>20191</v>
      </c>
      <c r="AF724" s="199">
        <f t="shared" si="81"/>
        <v>0</v>
      </c>
      <c r="AG724" s="199">
        <f t="shared" si="85"/>
        <v>0</v>
      </c>
      <c r="AH724" s="199">
        <f t="shared" si="83"/>
        <v>0</v>
      </c>
      <c r="AI724" s="201"/>
      <c r="AJ724" s="201"/>
      <c r="AK724" s="201"/>
      <c r="AL724" s="201"/>
      <c r="AM724" s="201"/>
      <c r="AN724" s="201"/>
      <c r="AO724" s="201" t="s">
        <v>54</v>
      </c>
      <c r="AP724" s="201" t="s">
        <v>88</v>
      </c>
    </row>
    <row r="725" spans="1:42">
      <c r="A725" s="193" t="s">
        <v>1103</v>
      </c>
      <c r="B725" s="193" t="s">
        <v>51</v>
      </c>
      <c r="C725" s="193" t="s">
        <v>1280</v>
      </c>
      <c r="D725" s="193" t="s">
        <v>1281</v>
      </c>
      <c r="E725" s="193" t="s">
        <v>1282</v>
      </c>
      <c r="F725" s="193"/>
      <c r="G725" s="193" t="s">
        <v>178</v>
      </c>
      <c r="H725" s="194">
        <v>43454.000011574077</v>
      </c>
      <c r="I725" s="194"/>
      <c r="J725" s="194">
        <v>43483.000011574077</v>
      </c>
      <c r="K725" s="194">
        <v>43483.000011574077</v>
      </c>
      <c r="L725" s="194">
        <v>43810.639039351852</v>
      </c>
      <c r="M725" s="193" t="s">
        <v>191</v>
      </c>
      <c r="N725" s="193" t="s">
        <v>47</v>
      </c>
      <c r="O725" s="195">
        <v>40</v>
      </c>
      <c r="P725" s="195"/>
      <c r="Q725" s="196"/>
      <c r="R725" s="193" t="s">
        <v>1283</v>
      </c>
      <c r="S725" s="193"/>
      <c r="T725" s="193" t="s">
        <v>1284</v>
      </c>
      <c r="U725" s="193" t="s">
        <v>195</v>
      </c>
      <c r="V725" s="193"/>
      <c r="W725" s="193"/>
      <c r="X725" s="193"/>
      <c r="Y725" s="194"/>
      <c r="Z725" s="194"/>
      <c r="AA725" s="197"/>
      <c r="AB725" s="198" t="str">
        <f t="shared" si="84"/>
        <v>201812</v>
      </c>
      <c r="AC725" s="199">
        <f t="shared" si="80"/>
        <v>0</v>
      </c>
      <c r="AD725" s="200" t="str">
        <f t="shared" si="86"/>
        <v>20191</v>
      </c>
      <c r="AE725" s="199" t="str">
        <f t="shared" si="82"/>
        <v>201912</v>
      </c>
      <c r="AF725" s="199">
        <f t="shared" si="81"/>
        <v>0</v>
      </c>
      <c r="AG725" s="199">
        <f t="shared" si="85"/>
        <v>0</v>
      </c>
      <c r="AH725" s="199">
        <f t="shared" si="83"/>
        <v>0</v>
      </c>
      <c r="AI725" s="201"/>
      <c r="AJ725" s="201"/>
      <c r="AK725" s="201"/>
      <c r="AL725" s="201"/>
      <c r="AM725" s="201"/>
      <c r="AN725" s="201"/>
      <c r="AO725" s="201" t="s">
        <v>51</v>
      </c>
      <c r="AP725" s="201" t="s">
        <v>67</v>
      </c>
    </row>
    <row r="726" spans="1:42">
      <c r="A726" s="193" t="s">
        <v>1103</v>
      </c>
      <c r="B726" s="193" t="s">
        <v>48</v>
      </c>
      <c r="C726" s="193" t="s">
        <v>55</v>
      </c>
      <c r="D726" s="193" t="s">
        <v>1281</v>
      </c>
      <c r="E726" s="193" t="s">
        <v>1285</v>
      </c>
      <c r="F726" s="193"/>
      <c r="G726" s="193" t="s">
        <v>178</v>
      </c>
      <c r="H726" s="194">
        <v>43455.000011574077</v>
      </c>
      <c r="I726" s="194"/>
      <c r="J726" s="194">
        <v>43502.000011574077</v>
      </c>
      <c r="K726" s="194">
        <v>43502.000011574077</v>
      </c>
      <c r="L726" s="194"/>
      <c r="M726" s="193" t="s">
        <v>191</v>
      </c>
      <c r="N726" s="193" t="s">
        <v>47</v>
      </c>
      <c r="O726" s="195">
        <v>80</v>
      </c>
      <c r="P726" s="195"/>
      <c r="Q726" s="196"/>
      <c r="R726" s="193" t="s">
        <v>1283</v>
      </c>
      <c r="S726" s="193"/>
      <c r="T726" s="193" t="s">
        <v>1286</v>
      </c>
      <c r="U726" s="193" t="s">
        <v>182</v>
      </c>
      <c r="V726" s="193"/>
      <c r="W726" s="193"/>
      <c r="X726" s="193"/>
      <c r="Y726" s="194"/>
      <c r="Z726" s="194"/>
      <c r="AA726" s="197"/>
      <c r="AB726" s="198" t="str">
        <f t="shared" si="84"/>
        <v>201812</v>
      </c>
      <c r="AC726" s="199">
        <f t="shared" si="80"/>
        <v>0</v>
      </c>
      <c r="AD726" s="200" t="str">
        <f t="shared" si="86"/>
        <v>20192</v>
      </c>
      <c r="AE726" s="199">
        <f t="shared" si="82"/>
        <v>0</v>
      </c>
      <c r="AF726" s="199">
        <f t="shared" si="81"/>
        <v>0</v>
      </c>
      <c r="AG726" s="199">
        <f t="shared" si="85"/>
        <v>0</v>
      </c>
      <c r="AH726" s="199">
        <f t="shared" si="83"/>
        <v>0</v>
      </c>
      <c r="AI726" s="201"/>
      <c r="AJ726" s="201"/>
      <c r="AK726" s="201"/>
      <c r="AL726" s="201"/>
      <c r="AM726" s="201"/>
      <c r="AN726" s="201"/>
      <c r="AO726" s="201" t="s">
        <v>48</v>
      </c>
      <c r="AP726" s="201" t="s">
        <v>55</v>
      </c>
    </row>
    <row r="727" spans="1:42">
      <c r="A727" s="193" t="s">
        <v>1103</v>
      </c>
      <c r="B727" s="193" t="s">
        <v>48</v>
      </c>
      <c r="C727" s="193" t="s">
        <v>57</v>
      </c>
      <c r="D727" s="193" t="s">
        <v>1281</v>
      </c>
      <c r="E727" s="193" t="s">
        <v>1282</v>
      </c>
      <c r="F727" s="193"/>
      <c r="G727" s="193" t="s">
        <v>178</v>
      </c>
      <c r="H727" s="194">
        <v>43455.000011574077</v>
      </c>
      <c r="I727" s="194"/>
      <c r="J727" s="194">
        <v>43502</v>
      </c>
      <c r="K727" s="194">
        <v>43502</v>
      </c>
      <c r="L727" s="194"/>
      <c r="M727" s="193" t="s">
        <v>191</v>
      </c>
      <c r="N727" s="193" t="s">
        <v>47</v>
      </c>
      <c r="O727" s="195">
        <v>115</v>
      </c>
      <c r="P727" s="195"/>
      <c r="Q727" s="196"/>
      <c r="R727" s="193" t="s">
        <v>1283</v>
      </c>
      <c r="S727" s="193"/>
      <c r="T727" s="193" t="s">
        <v>1287</v>
      </c>
      <c r="U727" s="193" t="s">
        <v>182</v>
      </c>
      <c r="V727" s="193"/>
      <c r="W727" s="193"/>
      <c r="X727" s="193"/>
      <c r="Y727" s="194"/>
      <c r="Z727" s="194"/>
      <c r="AA727" s="197"/>
      <c r="AB727" s="198" t="str">
        <f t="shared" si="84"/>
        <v>201812</v>
      </c>
      <c r="AC727" s="199">
        <f t="shared" si="80"/>
        <v>0</v>
      </c>
      <c r="AD727" s="200" t="str">
        <f t="shared" si="86"/>
        <v>20192</v>
      </c>
      <c r="AE727" s="199">
        <f t="shared" si="82"/>
        <v>0</v>
      </c>
      <c r="AF727" s="199">
        <f t="shared" si="81"/>
        <v>0</v>
      </c>
      <c r="AG727" s="199">
        <f t="shared" si="85"/>
        <v>0</v>
      </c>
      <c r="AH727" s="199">
        <f t="shared" si="83"/>
        <v>0</v>
      </c>
      <c r="AI727" s="201"/>
      <c r="AJ727" s="201"/>
      <c r="AK727" s="201"/>
      <c r="AL727" s="201"/>
      <c r="AM727" s="201"/>
      <c r="AN727" s="201"/>
      <c r="AO727" s="201" t="s">
        <v>48</v>
      </c>
      <c r="AP727" s="201" t="s">
        <v>57</v>
      </c>
    </row>
    <row r="728" spans="1:42">
      <c r="A728" s="193" t="s">
        <v>1103</v>
      </c>
      <c r="B728" s="193" t="s">
        <v>50</v>
      </c>
      <c r="C728" s="193" t="s">
        <v>205</v>
      </c>
      <c r="D728" s="193" t="s">
        <v>1288</v>
      </c>
      <c r="E728" s="193" t="s">
        <v>1288</v>
      </c>
      <c r="F728" s="193"/>
      <c r="G728" s="193" t="s">
        <v>197</v>
      </c>
      <c r="H728" s="194">
        <v>43460.000011574077</v>
      </c>
      <c r="I728" s="194"/>
      <c r="J728" s="194">
        <v>43462.000011574077</v>
      </c>
      <c r="K728" s="194">
        <v>43479.342511574083</v>
      </c>
      <c r="L728" s="194"/>
      <c r="M728" s="193" t="s">
        <v>179</v>
      </c>
      <c r="N728" s="193"/>
      <c r="O728" s="195">
        <v>12</v>
      </c>
      <c r="P728" s="195"/>
      <c r="Q728" s="196"/>
      <c r="R728" s="193" t="s">
        <v>1289</v>
      </c>
      <c r="S728" s="193"/>
      <c r="T728" s="193" t="s">
        <v>1290</v>
      </c>
      <c r="U728" s="193" t="s">
        <v>182</v>
      </c>
      <c r="V728" s="193"/>
      <c r="W728" s="193"/>
      <c r="X728" s="193"/>
      <c r="Y728" s="194"/>
      <c r="Z728" s="194"/>
      <c r="AA728" s="197"/>
      <c r="AB728" s="198" t="str">
        <f t="shared" si="84"/>
        <v>201812</v>
      </c>
      <c r="AC728" s="199">
        <f t="shared" si="80"/>
        <v>0</v>
      </c>
      <c r="AD728" s="200" t="str">
        <f t="shared" si="86"/>
        <v>20191</v>
      </c>
      <c r="AE728" s="199">
        <f t="shared" si="82"/>
        <v>0</v>
      </c>
      <c r="AF728" s="199">
        <f t="shared" si="81"/>
        <v>0</v>
      </c>
      <c r="AG728" s="199">
        <f t="shared" si="85"/>
        <v>0</v>
      </c>
      <c r="AH728" s="199">
        <f t="shared" si="83"/>
        <v>0</v>
      </c>
      <c r="AI728" s="201"/>
      <c r="AJ728" s="201"/>
      <c r="AK728" s="201"/>
      <c r="AL728" s="201"/>
      <c r="AM728" s="201"/>
      <c r="AN728" s="201"/>
      <c r="AO728" s="201" t="s">
        <v>50</v>
      </c>
      <c r="AP728" s="201" t="s">
        <v>1</v>
      </c>
    </row>
    <row r="729" spans="1:42">
      <c r="A729" s="193" t="s">
        <v>1103</v>
      </c>
      <c r="B729" s="193" t="s">
        <v>50</v>
      </c>
      <c r="C729" s="193" t="s">
        <v>205</v>
      </c>
      <c r="D729" s="193" t="s">
        <v>1288</v>
      </c>
      <c r="E729" s="193" t="s">
        <v>1288</v>
      </c>
      <c r="F729" s="193"/>
      <c r="G729" s="193" t="s">
        <v>197</v>
      </c>
      <c r="H729" s="194">
        <v>43460.000011574077</v>
      </c>
      <c r="I729" s="194"/>
      <c r="J729" s="194">
        <v>43462.000011574077</v>
      </c>
      <c r="K729" s="194">
        <v>43479.342164351852</v>
      </c>
      <c r="L729" s="194"/>
      <c r="M729" s="193" t="s">
        <v>179</v>
      </c>
      <c r="N729" s="193"/>
      <c r="O729" s="195">
        <v>12</v>
      </c>
      <c r="P729" s="195"/>
      <c r="Q729" s="196"/>
      <c r="R729" s="193" t="s">
        <v>1289</v>
      </c>
      <c r="S729" s="193"/>
      <c r="T729" s="193" t="s">
        <v>1291</v>
      </c>
      <c r="U729" s="193" t="s">
        <v>182</v>
      </c>
      <c r="V729" s="193"/>
      <c r="W729" s="193"/>
      <c r="X729" s="193"/>
      <c r="Y729" s="194"/>
      <c r="Z729" s="194"/>
      <c r="AA729" s="197"/>
      <c r="AB729" s="198" t="str">
        <f t="shared" si="84"/>
        <v>201812</v>
      </c>
      <c r="AC729" s="199">
        <f t="shared" si="80"/>
        <v>0</v>
      </c>
      <c r="AD729" s="200" t="str">
        <f t="shared" si="86"/>
        <v>20191</v>
      </c>
      <c r="AE729" s="199">
        <f t="shared" si="82"/>
        <v>0</v>
      </c>
      <c r="AF729" s="199">
        <f t="shared" si="81"/>
        <v>0</v>
      </c>
      <c r="AG729" s="199">
        <f t="shared" si="85"/>
        <v>0</v>
      </c>
      <c r="AH729" s="199">
        <f t="shared" si="83"/>
        <v>0</v>
      </c>
      <c r="AI729" s="201"/>
      <c r="AJ729" s="201"/>
      <c r="AK729" s="201"/>
      <c r="AL729" s="201"/>
      <c r="AM729" s="201"/>
      <c r="AN729" s="201"/>
      <c r="AO729" s="201" t="s">
        <v>50</v>
      </c>
      <c r="AP729" s="201" t="s">
        <v>1</v>
      </c>
    </row>
    <row r="730" spans="1:42">
      <c r="A730" s="193" t="s">
        <v>1103</v>
      </c>
      <c r="B730" s="193" t="s">
        <v>50</v>
      </c>
      <c r="C730" s="193" t="s">
        <v>205</v>
      </c>
      <c r="D730" s="193" t="s">
        <v>1288</v>
      </c>
      <c r="E730" s="193" t="s">
        <v>1288</v>
      </c>
      <c r="F730" s="193"/>
      <c r="G730" s="193" t="s">
        <v>197</v>
      </c>
      <c r="H730" s="194">
        <v>43460.000011574077</v>
      </c>
      <c r="I730" s="194"/>
      <c r="J730" s="194">
        <v>43462.000011574077</v>
      </c>
      <c r="K730" s="194">
        <v>43479.34233796296</v>
      </c>
      <c r="L730" s="194"/>
      <c r="M730" s="193" t="s">
        <v>179</v>
      </c>
      <c r="N730" s="193"/>
      <c r="O730" s="195">
        <v>12</v>
      </c>
      <c r="P730" s="195"/>
      <c r="Q730" s="196"/>
      <c r="R730" s="193" t="s">
        <v>1289</v>
      </c>
      <c r="S730" s="193"/>
      <c r="T730" s="193" t="s">
        <v>1292</v>
      </c>
      <c r="U730" s="193" t="s">
        <v>182</v>
      </c>
      <c r="V730" s="193"/>
      <c r="W730" s="193"/>
      <c r="X730" s="193"/>
      <c r="Y730" s="194"/>
      <c r="Z730" s="194"/>
      <c r="AA730" s="197"/>
      <c r="AB730" s="198" t="str">
        <f t="shared" si="84"/>
        <v>201812</v>
      </c>
      <c r="AC730" s="199">
        <f t="shared" si="80"/>
        <v>0</v>
      </c>
      <c r="AD730" s="200" t="str">
        <f t="shared" si="86"/>
        <v>20191</v>
      </c>
      <c r="AE730" s="199">
        <f t="shared" si="82"/>
        <v>0</v>
      </c>
      <c r="AF730" s="199">
        <f t="shared" si="81"/>
        <v>0</v>
      </c>
      <c r="AG730" s="199">
        <f t="shared" si="85"/>
        <v>0</v>
      </c>
      <c r="AH730" s="199">
        <f t="shared" si="83"/>
        <v>0</v>
      </c>
      <c r="AI730" s="201"/>
      <c r="AJ730" s="201"/>
      <c r="AK730" s="201"/>
      <c r="AL730" s="201"/>
      <c r="AM730" s="201"/>
      <c r="AN730" s="201"/>
      <c r="AO730" s="201" t="s">
        <v>50</v>
      </c>
      <c r="AP730" s="201" t="s">
        <v>1</v>
      </c>
    </row>
    <row r="731" spans="1:42">
      <c r="A731" s="193" t="s">
        <v>1103</v>
      </c>
      <c r="B731" s="193" t="s">
        <v>48</v>
      </c>
      <c r="C731" s="193" t="s">
        <v>55</v>
      </c>
      <c r="D731" s="193" t="s">
        <v>1293</v>
      </c>
      <c r="E731" s="193" t="s">
        <v>1294</v>
      </c>
      <c r="F731" s="193"/>
      <c r="G731" s="193" t="s">
        <v>178</v>
      </c>
      <c r="H731" s="194">
        <v>43461.000011574077</v>
      </c>
      <c r="I731" s="194"/>
      <c r="J731" s="194">
        <v>43490.000011574077</v>
      </c>
      <c r="K731" s="194">
        <v>43490.000011574077</v>
      </c>
      <c r="L731" s="194"/>
      <c r="M731" s="193" t="s">
        <v>179</v>
      </c>
      <c r="N731" s="193"/>
      <c r="O731" s="195">
        <v>80</v>
      </c>
      <c r="P731" s="195"/>
      <c r="Q731" s="196"/>
      <c r="R731" s="193" t="s">
        <v>1295</v>
      </c>
      <c r="S731" s="193"/>
      <c r="T731" s="193" t="s">
        <v>1296</v>
      </c>
      <c r="U731" s="193" t="s">
        <v>182</v>
      </c>
      <c r="V731" s="193"/>
      <c r="W731" s="193"/>
      <c r="X731" s="193"/>
      <c r="Y731" s="194"/>
      <c r="Z731" s="194"/>
      <c r="AA731" s="197"/>
      <c r="AB731" s="198" t="str">
        <f t="shared" si="84"/>
        <v>201812</v>
      </c>
      <c r="AC731" s="199">
        <f t="shared" si="80"/>
        <v>0</v>
      </c>
      <c r="AD731" s="200" t="str">
        <f t="shared" si="86"/>
        <v>20191</v>
      </c>
      <c r="AE731" s="199">
        <f t="shared" si="82"/>
        <v>0</v>
      </c>
      <c r="AF731" s="199">
        <f t="shared" si="81"/>
        <v>0</v>
      </c>
      <c r="AG731" s="199">
        <f t="shared" si="85"/>
        <v>0</v>
      </c>
      <c r="AH731" s="199">
        <f t="shared" si="83"/>
        <v>0</v>
      </c>
      <c r="AI731" s="201"/>
      <c r="AJ731" s="201"/>
      <c r="AK731" s="201"/>
      <c r="AL731" s="201"/>
      <c r="AM731" s="201"/>
      <c r="AN731" s="201"/>
      <c r="AO731" s="201" t="s">
        <v>48</v>
      </c>
      <c r="AP731" s="201" t="s">
        <v>55</v>
      </c>
    </row>
    <row r="732" spans="1:42">
      <c r="A732" s="193" t="s">
        <v>1103</v>
      </c>
      <c r="B732" s="193" t="s">
        <v>48</v>
      </c>
      <c r="C732" s="193" t="s">
        <v>55</v>
      </c>
      <c r="D732" s="193" t="s">
        <v>1293</v>
      </c>
      <c r="E732" s="193" t="s">
        <v>1297</v>
      </c>
      <c r="F732" s="193"/>
      <c r="G732" s="193" t="s">
        <v>178</v>
      </c>
      <c r="H732" s="194">
        <v>43461.000011574077</v>
      </c>
      <c r="I732" s="194"/>
      <c r="J732" s="194">
        <v>43490.000011574077</v>
      </c>
      <c r="K732" s="194">
        <v>43490.000011574077</v>
      </c>
      <c r="L732" s="194"/>
      <c r="M732" s="193" t="s">
        <v>179</v>
      </c>
      <c r="N732" s="193"/>
      <c r="O732" s="195">
        <v>80</v>
      </c>
      <c r="P732" s="195"/>
      <c r="Q732" s="196"/>
      <c r="R732" s="193" t="s">
        <v>1295</v>
      </c>
      <c r="S732" s="193"/>
      <c r="T732" s="193" t="s">
        <v>1298</v>
      </c>
      <c r="U732" s="193" t="s">
        <v>182</v>
      </c>
      <c r="V732" s="193"/>
      <c r="W732" s="193"/>
      <c r="X732" s="193"/>
      <c r="Y732" s="194"/>
      <c r="Z732" s="194"/>
      <c r="AA732" s="197"/>
      <c r="AB732" s="198" t="str">
        <f t="shared" si="84"/>
        <v>201812</v>
      </c>
      <c r="AC732" s="199">
        <f t="shared" si="80"/>
        <v>0</v>
      </c>
      <c r="AD732" s="200" t="str">
        <f t="shared" si="86"/>
        <v>20191</v>
      </c>
      <c r="AE732" s="199">
        <f t="shared" si="82"/>
        <v>0</v>
      </c>
      <c r="AF732" s="199">
        <f t="shared" si="81"/>
        <v>0</v>
      </c>
      <c r="AG732" s="199">
        <f t="shared" si="85"/>
        <v>0</v>
      </c>
      <c r="AH732" s="199">
        <f t="shared" si="83"/>
        <v>0</v>
      </c>
      <c r="AI732" s="201"/>
      <c r="AJ732" s="201"/>
      <c r="AK732" s="201"/>
      <c r="AL732" s="201"/>
      <c r="AM732" s="201"/>
      <c r="AN732" s="201"/>
      <c r="AO732" s="201" t="s">
        <v>48</v>
      </c>
      <c r="AP732" s="201" t="s">
        <v>55</v>
      </c>
    </row>
    <row r="733" spans="1:42">
      <c r="A733" s="193" t="s">
        <v>1103</v>
      </c>
      <c r="B733" s="193" t="s">
        <v>54</v>
      </c>
      <c r="C733" s="193" t="s">
        <v>175</v>
      </c>
      <c r="D733" s="193" t="s">
        <v>1299</v>
      </c>
      <c r="E733" s="193" t="s">
        <v>1300</v>
      </c>
      <c r="F733" s="193"/>
      <c r="G733" s="193" t="s">
        <v>178</v>
      </c>
      <c r="H733" s="194">
        <v>43462.000011574077</v>
      </c>
      <c r="I733" s="194"/>
      <c r="J733" s="194">
        <v>43462.000011574077</v>
      </c>
      <c r="K733" s="194">
        <v>43462.000011574077</v>
      </c>
      <c r="L733" s="194">
        <v>43587.305196759262</v>
      </c>
      <c r="M733" s="193" t="s">
        <v>179</v>
      </c>
      <c r="N733" s="193"/>
      <c r="O733" s="195">
        <v>3</v>
      </c>
      <c r="P733" s="195"/>
      <c r="Q733" s="196"/>
      <c r="R733" s="193" t="s">
        <v>1301</v>
      </c>
      <c r="S733" s="193"/>
      <c r="T733" s="193" t="s">
        <v>1302</v>
      </c>
      <c r="U733" s="193" t="s">
        <v>195</v>
      </c>
      <c r="V733" s="193"/>
      <c r="W733" s="193"/>
      <c r="X733" s="193"/>
      <c r="Y733" s="194"/>
      <c r="Z733" s="194"/>
      <c r="AA733" s="197"/>
      <c r="AB733" s="198" t="str">
        <f t="shared" si="84"/>
        <v>201812</v>
      </c>
      <c r="AC733" s="199">
        <f t="shared" si="80"/>
        <v>0</v>
      </c>
      <c r="AD733" s="200" t="str">
        <f t="shared" si="86"/>
        <v>201812</v>
      </c>
      <c r="AE733" s="199" t="str">
        <f t="shared" si="82"/>
        <v>20195</v>
      </c>
      <c r="AF733" s="199">
        <f t="shared" si="81"/>
        <v>0</v>
      </c>
      <c r="AG733" s="199">
        <f t="shared" si="85"/>
        <v>0</v>
      </c>
      <c r="AH733" s="199">
        <f t="shared" si="83"/>
        <v>0</v>
      </c>
      <c r="AI733" s="201"/>
      <c r="AJ733" s="201"/>
      <c r="AK733" s="201"/>
      <c r="AL733" s="201"/>
      <c r="AM733" s="201"/>
      <c r="AN733" s="201"/>
      <c r="AO733" s="201" t="s">
        <v>54</v>
      </c>
      <c r="AP733" s="201" t="s">
        <v>88</v>
      </c>
    </row>
    <row r="734" spans="1:42">
      <c r="A734" s="193" t="s">
        <v>1103</v>
      </c>
      <c r="B734" s="193" t="s">
        <v>54</v>
      </c>
      <c r="C734" s="193" t="s">
        <v>175</v>
      </c>
      <c r="D734" s="193" t="s">
        <v>1303</v>
      </c>
      <c r="E734" s="193" t="s">
        <v>1304</v>
      </c>
      <c r="F734" s="193"/>
      <c r="G734" s="193" t="s">
        <v>178</v>
      </c>
      <c r="H734" s="194">
        <v>43462.000011574077</v>
      </c>
      <c r="I734" s="194"/>
      <c r="J734" s="194">
        <v>43462.000011574077</v>
      </c>
      <c r="K734" s="194">
        <v>43462.000011574077</v>
      </c>
      <c r="L734" s="194"/>
      <c r="M734" s="193" t="s">
        <v>187</v>
      </c>
      <c r="N734" s="193" t="s">
        <v>71</v>
      </c>
      <c r="O734" s="195">
        <v>3</v>
      </c>
      <c r="P734" s="195"/>
      <c r="Q734" s="196"/>
      <c r="R734" s="193" t="s">
        <v>1305</v>
      </c>
      <c r="S734" s="193"/>
      <c r="T734" s="193" t="s">
        <v>1306</v>
      </c>
      <c r="U734" s="193" t="s">
        <v>182</v>
      </c>
      <c r="V734" s="193"/>
      <c r="W734" s="193"/>
      <c r="X734" s="193"/>
      <c r="Y734" s="194"/>
      <c r="Z734" s="194"/>
      <c r="AA734" s="197"/>
      <c r="AB734" s="198" t="str">
        <f t="shared" si="84"/>
        <v>201812</v>
      </c>
      <c r="AC734" s="199">
        <f t="shared" si="80"/>
        <v>0</v>
      </c>
      <c r="AD734" s="200" t="str">
        <f t="shared" si="86"/>
        <v>201812</v>
      </c>
      <c r="AE734" s="199">
        <f t="shared" si="82"/>
        <v>0</v>
      </c>
      <c r="AF734" s="199">
        <f t="shared" si="81"/>
        <v>0</v>
      </c>
      <c r="AG734" s="199">
        <f t="shared" si="85"/>
        <v>0</v>
      </c>
      <c r="AH734" s="199">
        <f t="shared" si="83"/>
        <v>0</v>
      </c>
      <c r="AI734" s="201"/>
      <c r="AJ734" s="201"/>
      <c r="AK734" s="201"/>
      <c r="AL734" s="201"/>
      <c r="AM734" s="201"/>
      <c r="AN734" s="201"/>
      <c r="AO734" s="201" t="s">
        <v>54</v>
      </c>
      <c r="AP734" s="201" t="s">
        <v>88</v>
      </c>
    </row>
    <row r="735" spans="1:42">
      <c r="A735" s="193" t="s">
        <v>1103</v>
      </c>
      <c r="B735" s="193" t="s">
        <v>50</v>
      </c>
      <c r="C735" s="193" t="s">
        <v>205</v>
      </c>
      <c r="D735" s="193" t="s">
        <v>1272</v>
      </c>
      <c r="E735" s="193" t="s">
        <v>1273</v>
      </c>
      <c r="F735" s="193"/>
      <c r="G735" s="193" t="s">
        <v>197</v>
      </c>
      <c r="H735" s="194">
        <v>43468.000011574077</v>
      </c>
      <c r="I735" s="194"/>
      <c r="J735" s="194">
        <v>43471.000011574077</v>
      </c>
      <c r="K735" s="194">
        <v>43471.000011574077</v>
      </c>
      <c r="L735" s="194">
        <v>43495.604259259257</v>
      </c>
      <c r="M735" s="193" t="s">
        <v>187</v>
      </c>
      <c r="N735" s="193" t="s">
        <v>44</v>
      </c>
      <c r="O735" s="195">
        <v>12</v>
      </c>
      <c r="P735" s="195"/>
      <c r="Q735" s="196"/>
      <c r="R735" s="193" t="s">
        <v>1274</v>
      </c>
      <c r="S735" s="193"/>
      <c r="T735" s="193" t="s">
        <v>1307</v>
      </c>
      <c r="U735" s="193" t="s">
        <v>195</v>
      </c>
      <c r="V735" s="193"/>
      <c r="W735" s="193"/>
      <c r="X735" s="193"/>
      <c r="Y735" s="194"/>
      <c r="Z735" s="194"/>
      <c r="AA735" s="197"/>
      <c r="AB735" s="198" t="str">
        <f t="shared" si="84"/>
        <v>20191</v>
      </c>
      <c r="AC735" s="199">
        <f t="shared" si="80"/>
        <v>0</v>
      </c>
      <c r="AD735" s="200" t="str">
        <f t="shared" si="86"/>
        <v>20191</v>
      </c>
      <c r="AE735" s="199" t="str">
        <f t="shared" si="82"/>
        <v>20191</v>
      </c>
      <c r="AF735" s="199">
        <f t="shared" si="81"/>
        <v>0</v>
      </c>
      <c r="AG735" s="199">
        <f t="shared" si="85"/>
        <v>0</v>
      </c>
      <c r="AH735" s="199">
        <f t="shared" si="83"/>
        <v>0</v>
      </c>
      <c r="AI735" s="201"/>
      <c r="AJ735" s="201"/>
      <c r="AK735" s="201"/>
      <c r="AL735" s="201"/>
      <c r="AM735" s="201"/>
      <c r="AN735" s="201"/>
      <c r="AO735" s="201" t="s">
        <v>50</v>
      </c>
      <c r="AP735" s="201" t="s">
        <v>1</v>
      </c>
    </row>
    <row r="736" spans="1:42">
      <c r="A736" s="193" t="s">
        <v>1103</v>
      </c>
      <c r="B736" s="193" t="s">
        <v>50</v>
      </c>
      <c r="C736" s="193" t="s">
        <v>205</v>
      </c>
      <c r="D736" s="193" t="s">
        <v>1272</v>
      </c>
      <c r="E736" s="193" t="s">
        <v>1273</v>
      </c>
      <c r="F736" s="193"/>
      <c r="G736" s="193" t="s">
        <v>197</v>
      </c>
      <c r="H736" s="194">
        <v>43468.000011574077</v>
      </c>
      <c r="I736" s="194"/>
      <c r="J736" s="194">
        <v>43471.000011574077</v>
      </c>
      <c r="K736" s="194">
        <v>43471.000011574077</v>
      </c>
      <c r="L736" s="194">
        <v>43495.604386574072</v>
      </c>
      <c r="M736" s="193" t="s">
        <v>187</v>
      </c>
      <c r="N736" s="193" t="s">
        <v>44</v>
      </c>
      <c r="O736" s="195">
        <v>12</v>
      </c>
      <c r="P736" s="195"/>
      <c r="Q736" s="196"/>
      <c r="R736" s="193" t="s">
        <v>1274</v>
      </c>
      <c r="S736" s="193"/>
      <c r="T736" s="193" t="s">
        <v>1308</v>
      </c>
      <c r="U736" s="193" t="s">
        <v>195</v>
      </c>
      <c r="V736" s="193"/>
      <c r="W736" s="193"/>
      <c r="X736" s="193"/>
      <c r="Y736" s="194"/>
      <c r="Z736" s="194"/>
      <c r="AA736" s="197"/>
      <c r="AB736" s="198" t="str">
        <f t="shared" si="84"/>
        <v>20191</v>
      </c>
      <c r="AC736" s="199">
        <f t="shared" si="80"/>
        <v>0</v>
      </c>
      <c r="AD736" s="200" t="str">
        <f t="shared" si="86"/>
        <v>20191</v>
      </c>
      <c r="AE736" s="199" t="str">
        <f t="shared" si="82"/>
        <v>20191</v>
      </c>
      <c r="AF736" s="199">
        <f t="shared" si="81"/>
        <v>0</v>
      </c>
      <c r="AG736" s="199">
        <f t="shared" si="85"/>
        <v>0</v>
      </c>
      <c r="AH736" s="199">
        <f t="shared" si="83"/>
        <v>0</v>
      </c>
      <c r="AI736" s="201"/>
      <c r="AJ736" s="201"/>
      <c r="AK736" s="201"/>
      <c r="AL736" s="201"/>
      <c r="AM736" s="201"/>
      <c r="AN736" s="201"/>
      <c r="AO736" s="201" t="s">
        <v>50</v>
      </c>
      <c r="AP736" s="201" t="s">
        <v>1</v>
      </c>
    </row>
    <row r="737" spans="1:42">
      <c r="A737" s="193" t="s">
        <v>1103</v>
      </c>
      <c r="B737" s="193" t="s">
        <v>50</v>
      </c>
      <c r="C737" s="193" t="s">
        <v>205</v>
      </c>
      <c r="D737" s="193" t="s">
        <v>1272</v>
      </c>
      <c r="E737" s="193" t="s">
        <v>1273</v>
      </c>
      <c r="F737" s="193"/>
      <c r="G737" s="193" t="s">
        <v>197</v>
      </c>
      <c r="H737" s="194">
        <v>43468.000011574077</v>
      </c>
      <c r="I737" s="194"/>
      <c r="J737" s="194">
        <v>43471.000011574077</v>
      </c>
      <c r="K737" s="194">
        <v>43471.000011574077</v>
      </c>
      <c r="L737" s="194">
        <v>43517.797673611109</v>
      </c>
      <c r="M737" s="193" t="s">
        <v>187</v>
      </c>
      <c r="N737" s="193" t="s">
        <v>44</v>
      </c>
      <c r="O737" s="195">
        <v>12</v>
      </c>
      <c r="P737" s="195"/>
      <c r="Q737" s="196"/>
      <c r="R737" s="193" t="s">
        <v>1274</v>
      </c>
      <c r="S737" s="193"/>
      <c r="T737" s="193" t="s">
        <v>1309</v>
      </c>
      <c r="U737" s="193" t="s">
        <v>195</v>
      </c>
      <c r="V737" s="193"/>
      <c r="W737" s="193"/>
      <c r="X737" s="193"/>
      <c r="Y737" s="194"/>
      <c r="Z737" s="194"/>
      <c r="AA737" s="197"/>
      <c r="AB737" s="198" t="str">
        <f t="shared" si="84"/>
        <v>20191</v>
      </c>
      <c r="AC737" s="199">
        <f t="shared" si="80"/>
        <v>0</v>
      </c>
      <c r="AD737" s="200" t="str">
        <f t="shared" si="86"/>
        <v>20191</v>
      </c>
      <c r="AE737" s="199" t="str">
        <f t="shared" si="82"/>
        <v>20192</v>
      </c>
      <c r="AF737" s="199">
        <f t="shared" si="81"/>
        <v>0</v>
      </c>
      <c r="AG737" s="199">
        <f t="shared" si="85"/>
        <v>0</v>
      </c>
      <c r="AH737" s="199">
        <f t="shared" si="83"/>
        <v>0</v>
      </c>
      <c r="AI737" s="201"/>
      <c r="AJ737" s="201"/>
      <c r="AK737" s="201"/>
      <c r="AL737" s="201"/>
      <c r="AM737" s="201"/>
      <c r="AN737" s="201"/>
      <c r="AO737" s="201" t="s">
        <v>50</v>
      </c>
      <c r="AP737" s="201" t="s">
        <v>1</v>
      </c>
    </row>
    <row r="738" spans="1:42">
      <c r="A738" s="193" t="s">
        <v>1103</v>
      </c>
      <c r="B738" s="193" t="s">
        <v>50</v>
      </c>
      <c r="C738" s="193" t="s">
        <v>205</v>
      </c>
      <c r="D738" s="193" t="s">
        <v>1272</v>
      </c>
      <c r="E738" s="193" t="s">
        <v>1273</v>
      </c>
      <c r="F738" s="193"/>
      <c r="G738" s="193" t="s">
        <v>197</v>
      </c>
      <c r="H738" s="194">
        <v>43468.000011574077</v>
      </c>
      <c r="I738" s="194"/>
      <c r="J738" s="194">
        <v>43471.000011574077</v>
      </c>
      <c r="K738" s="194">
        <v>43496.645775462966</v>
      </c>
      <c r="L738" s="194">
        <v>43539.430185185192</v>
      </c>
      <c r="M738" s="193" t="s">
        <v>187</v>
      </c>
      <c r="N738" s="193" t="s">
        <v>44</v>
      </c>
      <c r="O738" s="195">
        <v>12</v>
      </c>
      <c r="P738" s="195"/>
      <c r="Q738" s="196"/>
      <c r="R738" s="193" t="s">
        <v>1274</v>
      </c>
      <c r="S738" s="193"/>
      <c r="T738" s="193" t="s">
        <v>1310</v>
      </c>
      <c r="U738" s="193" t="s">
        <v>195</v>
      </c>
      <c r="V738" s="193"/>
      <c r="W738" s="193"/>
      <c r="X738" s="193"/>
      <c r="Y738" s="194"/>
      <c r="Z738" s="194"/>
      <c r="AA738" s="197"/>
      <c r="AB738" s="198" t="str">
        <f t="shared" si="84"/>
        <v>20191</v>
      </c>
      <c r="AC738" s="199">
        <f t="shared" si="80"/>
        <v>0</v>
      </c>
      <c r="AD738" s="200" t="str">
        <f t="shared" si="86"/>
        <v>20191</v>
      </c>
      <c r="AE738" s="199" t="str">
        <f t="shared" si="82"/>
        <v>20193</v>
      </c>
      <c r="AF738" s="199">
        <f t="shared" si="81"/>
        <v>0</v>
      </c>
      <c r="AG738" s="199">
        <f t="shared" si="85"/>
        <v>0</v>
      </c>
      <c r="AH738" s="199">
        <f t="shared" si="83"/>
        <v>0</v>
      </c>
      <c r="AI738" s="201"/>
      <c r="AJ738" s="201"/>
      <c r="AK738" s="201"/>
      <c r="AL738" s="201"/>
      <c r="AM738" s="201"/>
      <c r="AN738" s="201"/>
      <c r="AO738" s="201" t="s">
        <v>50</v>
      </c>
      <c r="AP738" s="201" t="s">
        <v>1</v>
      </c>
    </row>
    <row r="739" spans="1:42">
      <c r="A739" s="193" t="s">
        <v>1103</v>
      </c>
      <c r="B739" s="193" t="s">
        <v>50</v>
      </c>
      <c r="C739" s="193" t="s">
        <v>205</v>
      </c>
      <c r="D739" s="193" t="s">
        <v>1272</v>
      </c>
      <c r="E739" s="193" t="s">
        <v>1273</v>
      </c>
      <c r="F739" s="193"/>
      <c r="G739" s="193" t="s">
        <v>197</v>
      </c>
      <c r="H739" s="194">
        <v>43468.000011574077</v>
      </c>
      <c r="I739" s="194"/>
      <c r="J739" s="194">
        <v>43471.000011574077</v>
      </c>
      <c r="K739" s="194">
        <v>43471.000011574077</v>
      </c>
      <c r="L739" s="194">
        <v>43495.604502314818</v>
      </c>
      <c r="M739" s="193" t="s">
        <v>187</v>
      </c>
      <c r="N739" s="193" t="s">
        <v>44</v>
      </c>
      <c r="O739" s="195">
        <v>12</v>
      </c>
      <c r="P739" s="195"/>
      <c r="Q739" s="196"/>
      <c r="R739" s="193" t="s">
        <v>1274</v>
      </c>
      <c r="S739" s="193"/>
      <c r="T739" s="193" t="s">
        <v>1311</v>
      </c>
      <c r="U739" s="193" t="s">
        <v>195</v>
      </c>
      <c r="V739" s="193"/>
      <c r="W739" s="193"/>
      <c r="X739" s="193"/>
      <c r="Y739" s="194"/>
      <c r="Z739" s="194"/>
      <c r="AA739" s="197"/>
      <c r="AB739" s="198" t="str">
        <f t="shared" si="84"/>
        <v>20191</v>
      </c>
      <c r="AC739" s="199">
        <f t="shared" si="80"/>
        <v>0</v>
      </c>
      <c r="AD739" s="200" t="str">
        <f t="shared" si="86"/>
        <v>20191</v>
      </c>
      <c r="AE739" s="199" t="str">
        <f t="shared" si="82"/>
        <v>20191</v>
      </c>
      <c r="AF739" s="199">
        <f t="shared" si="81"/>
        <v>0</v>
      </c>
      <c r="AG739" s="199">
        <f t="shared" si="85"/>
        <v>0</v>
      </c>
      <c r="AH739" s="199">
        <f t="shared" si="83"/>
        <v>0</v>
      </c>
      <c r="AI739" s="201"/>
      <c r="AJ739" s="201"/>
      <c r="AK739" s="201"/>
      <c r="AL739" s="201"/>
      <c r="AM739" s="201"/>
      <c r="AN739" s="201"/>
      <c r="AO739" s="201" t="s">
        <v>50</v>
      </c>
      <c r="AP739" s="201" t="s">
        <v>1</v>
      </c>
    </row>
    <row r="740" spans="1:42">
      <c r="A740" s="193" t="s">
        <v>1103</v>
      </c>
      <c r="B740" s="193" t="s">
        <v>51</v>
      </c>
      <c r="C740" s="193" t="s">
        <v>321</v>
      </c>
      <c r="D740" s="193" t="s">
        <v>1312</v>
      </c>
      <c r="E740" s="193" t="s">
        <v>1313</v>
      </c>
      <c r="F740" s="193"/>
      <c r="G740" s="193" t="s">
        <v>178</v>
      </c>
      <c r="H740" s="194">
        <v>43469.000011574077</v>
      </c>
      <c r="I740" s="194"/>
      <c r="J740" s="194">
        <v>43474.000011574077</v>
      </c>
      <c r="K740" s="194">
        <v>43474.000011574077</v>
      </c>
      <c r="L740" s="194"/>
      <c r="M740" s="193" t="s">
        <v>191</v>
      </c>
      <c r="N740" s="193" t="s">
        <v>45</v>
      </c>
      <c r="O740" s="195">
        <v>35</v>
      </c>
      <c r="P740" s="195"/>
      <c r="Q740" s="196"/>
      <c r="R740" s="193" t="s">
        <v>1314</v>
      </c>
      <c r="S740" s="193"/>
      <c r="T740" s="193" t="s">
        <v>1315</v>
      </c>
      <c r="U740" s="193" t="s">
        <v>182</v>
      </c>
      <c r="V740" s="193"/>
      <c r="W740" s="193"/>
      <c r="X740" s="193"/>
      <c r="Y740" s="194"/>
      <c r="Z740" s="194"/>
      <c r="AA740" s="197"/>
      <c r="AB740" s="198" t="str">
        <f t="shared" si="84"/>
        <v>20191</v>
      </c>
      <c r="AC740" s="199">
        <f t="shared" si="80"/>
        <v>0</v>
      </c>
      <c r="AD740" s="200" t="str">
        <f t="shared" si="86"/>
        <v>20191</v>
      </c>
      <c r="AE740" s="199">
        <f t="shared" si="82"/>
        <v>0</v>
      </c>
      <c r="AF740" s="199">
        <f t="shared" si="81"/>
        <v>0</v>
      </c>
      <c r="AG740" s="199">
        <f t="shared" si="85"/>
        <v>0</v>
      </c>
      <c r="AH740" s="199">
        <f t="shared" si="83"/>
        <v>0</v>
      </c>
      <c r="AI740" s="201"/>
      <c r="AJ740" s="201"/>
      <c r="AK740" s="201"/>
      <c r="AL740" s="201"/>
      <c r="AM740" s="201"/>
      <c r="AN740" s="201"/>
      <c r="AO740" s="201" t="s">
        <v>51</v>
      </c>
      <c r="AP740" s="201" t="s">
        <v>65</v>
      </c>
    </row>
    <row r="741" spans="1:42">
      <c r="A741" s="193" t="s">
        <v>1103</v>
      </c>
      <c r="B741" s="193" t="s">
        <v>50</v>
      </c>
      <c r="C741" s="193" t="s">
        <v>205</v>
      </c>
      <c r="D741" s="193" t="s">
        <v>1316</v>
      </c>
      <c r="E741" s="193" t="s">
        <v>1317</v>
      </c>
      <c r="F741" s="193"/>
      <c r="G741" s="193" t="s">
        <v>197</v>
      </c>
      <c r="H741" s="194">
        <v>43473.000011574077</v>
      </c>
      <c r="I741" s="194"/>
      <c r="J741" s="194">
        <v>43475.000011574077</v>
      </c>
      <c r="K741" s="194">
        <v>43500.610543981478</v>
      </c>
      <c r="L741" s="194"/>
      <c r="M741" s="193" t="s">
        <v>179</v>
      </c>
      <c r="N741" s="193"/>
      <c r="O741" s="195">
        <v>12</v>
      </c>
      <c r="P741" s="195"/>
      <c r="Q741" s="196"/>
      <c r="R741" s="193" t="s">
        <v>1318</v>
      </c>
      <c r="S741" s="193"/>
      <c r="T741" s="193" t="s">
        <v>1319</v>
      </c>
      <c r="U741" s="193" t="s">
        <v>182</v>
      </c>
      <c r="V741" s="193"/>
      <c r="W741" s="193"/>
      <c r="X741" s="193"/>
      <c r="Y741" s="194"/>
      <c r="Z741" s="194"/>
      <c r="AA741" s="197"/>
      <c r="AB741" s="198" t="str">
        <f t="shared" si="84"/>
        <v>20191</v>
      </c>
      <c r="AC741" s="199">
        <f t="shared" si="80"/>
        <v>0</v>
      </c>
      <c r="AD741" s="200" t="str">
        <f t="shared" si="86"/>
        <v>20192</v>
      </c>
      <c r="AE741" s="199">
        <f t="shared" si="82"/>
        <v>0</v>
      </c>
      <c r="AF741" s="199">
        <f t="shared" si="81"/>
        <v>0</v>
      </c>
      <c r="AG741" s="199">
        <f t="shared" si="85"/>
        <v>0</v>
      </c>
      <c r="AH741" s="199">
        <f t="shared" si="83"/>
        <v>0</v>
      </c>
      <c r="AI741" s="201"/>
      <c r="AJ741" s="201"/>
      <c r="AK741" s="201"/>
      <c r="AL741" s="201"/>
      <c r="AM741" s="201"/>
      <c r="AN741" s="201"/>
      <c r="AO741" s="201" t="s">
        <v>50</v>
      </c>
      <c r="AP741" s="201" t="s">
        <v>1</v>
      </c>
    </row>
    <row r="742" spans="1:42">
      <c r="A742" s="193" t="s">
        <v>1103</v>
      </c>
      <c r="B742" s="193" t="s">
        <v>51</v>
      </c>
      <c r="C742" s="193" t="s">
        <v>321</v>
      </c>
      <c r="D742" s="193" t="s">
        <v>1320</v>
      </c>
      <c r="E742" s="193" t="s">
        <v>1321</v>
      </c>
      <c r="F742" s="193"/>
      <c r="G742" s="193" t="s">
        <v>178</v>
      </c>
      <c r="H742" s="194">
        <v>43474.000011574077</v>
      </c>
      <c r="I742" s="194">
        <v>43476.442141203697</v>
      </c>
      <c r="J742" s="194"/>
      <c r="K742" s="194"/>
      <c r="L742" s="194"/>
      <c r="M742" s="193" t="s">
        <v>191</v>
      </c>
      <c r="N742" s="193" t="s">
        <v>45</v>
      </c>
      <c r="O742" s="195">
        <v>35</v>
      </c>
      <c r="P742" s="195"/>
      <c r="Q742" s="196"/>
      <c r="R742" s="193" t="s">
        <v>1322</v>
      </c>
      <c r="S742" s="193"/>
      <c r="T742" s="193" t="s">
        <v>1323</v>
      </c>
      <c r="U742" s="193" t="s">
        <v>324</v>
      </c>
      <c r="V742" s="193"/>
      <c r="W742" s="193"/>
      <c r="X742" s="193"/>
      <c r="Y742" s="194"/>
      <c r="Z742" s="194"/>
      <c r="AA742" s="197"/>
      <c r="AB742" s="198" t="str">
        <f t="shared" si="84"/>
        <v>20191</v>
      </c>
      <c r="AC742" s="199" t="str">
        <f t="shared" si="80"/>
        <v>20191</v>
      </c>
      <c r="AD742" s="200">
        <f t="shared" si="86"/>
        <v>0</v>
      </c>
      <c r="AE742" s="199">
        <f t="shared" si="82"/>
        <v>0</v>
      </c>
      <c r="AF742" s="199">
        <f t="shared" si="81"/>
        <v>0</v>
      </c>
      <c r="AG742" s="199">
        <f t="shared" si="85"/>
        <v>0</v>
      </c>
      <c r="AH742" s="199">
        <f t="shared" si="83"/>
        <v>0</v>
      </c>
      <c r="AI742" s="201"/>
      <c r="AJ742" s="201"/>
      <c r="AK742" s="201"/>
      <c r="AL742" s="201"/>
      <c r="AM742" s="201"/>
      <c r="AN742" s="201"/>
      <c r="AO742" s="201" t="s">
        <v>51</v>
      </c>
      <c r="AP742" s="201" t="s">
        <v>65</v>
      </c>
    </row>
    <row r="743" spans="1:42">
      <c r="A743" s="193" t="s">
        <v>1103</v>
      </c>
      <c r="B743" s="193" t="s">
        <v>49</v>
      </c>
      <c r="C743" s="193" t="s">
        <v>59</v>
      </c>
      <c r="D743" s="193" t="s">
        <v>1320</v>
      </c>
      <c r="E743" s="193" t="s">
        <v>1321</v>
      </c>
      <c r="F743" s="193"/>
      <c r="G743" s="193" t="s">
        <v>178</v>
      </c>
      <c r="H743" s="194">
        <v>43474.000011574077</v>
      </c>
      <c r="I743" s="194">
        <v>43482.443541666667</v>
      </c>
      <c r="J743" s="194"/>
      <c r="K743" s="194"/>
      <c r="L743" s="194"/>
      <c r="M743" s="193" t="s">
        <v>191</v>
      </c>
      <c r="N743" s="193" t="s">
        <v>45</v>
      </c>
      <c r="O743" s="195">
        <v>160</v>
      </c>
      <c r="P743" s="195"/>
      <c r="Q743" s="196"/>
      <c r="R743" s="193" t="s">
        <v>1322</v>
      </c>
      <c r="S743" s="193"/>
      <c r="T743" s="193" t="s">
        <v>1324</v>
      </c>
      <c r="U743" s="193" t="s">
        <v>324</v>
      </c>
      <c r="V743" s="193"/>
      <c r="W743" s="193"/>
      <c r="X743" s="193"/>
      <c r="Y743" s="194"/>
      <c r="Z743" s="194"/>
      <c r="AA743" s="197"/>
      <c r="AB743" s="198" t="str">
        <f t="shared" si="84"/>
        <v>20191</v>
      </c>
      <c r="AC743" s="199" t="str">
        <f t="shared" si="80"/>
        <v>20191</v>
      </c>
      <c r="AD743" s="200">
        <f t="shared" si="86"/>
        <v>0</v>
      </c>
      <c r="AE743" s="199">
        <f t="shared" si="82"/>
        <v>0</v>
      </c>
      <c r="AF743" s="199">
        <f t="shared" si="81"/>
        <v>0</v>
      </c>
      <c r="AG743" s="199">
        <f t="shared" si="85"/>
        <v>0</v>
      </c>
      <c r="AH743" s="199">
        <f t="shared" si="83"/>
        <v>0</v>
      </c>
      <c r="AI743" s="201"/>
      <c r="AJ743" s="201"/>
      <c r="AK743" s="201"/>
      <c r="AL743" s="201"/>
      <c r="AM743" s="201"/>
      <c r="AN743" s="201"/>
      <c r="AO743" s="201" t="s">
        <v>49</v>
      </c>
      <c r="AP743" s="201" t="s">
        <v>59</v>
      </c>
    </row>
    <row r="744" spans="1:42">
      <c r="A744" s="193" t="s">
        <v>1103</v>
      </c>
      <c r="B744" s="193" t="s">
        <v>51</v>
      </c>
      <c r="C744" s="193" t="s">
        <v>1209</v>
      </c>
      <c r="D744" s="193" t="s">
        <v>1281</v>
      </c>
      <c r="E744" s="193" t="s">
        <v>1285</v>
      </c>
      <c r="F744" s="193"/>
      <c r="G744" s="193" t="s">
        <v>178</v>
      </c>
      <c r="H744" s="194">
        <v>43469</v>
      </c>
      <c r="I744" s="194"/>
      <c r="J744" s="194">
        <v>43469</v>
      </c>
      <c r="K744" s="194">
        <v>43469</v>
      </c>
      <c r="L744" s="194"/>
      <c r="M744" s="193" t="s">
        <v>191</v>
      </c>
      <c r="N744" s="193" t="s">
        <v>47</v>
      </c>
      <c r="O744" s="195">
        <v>30</v>
      </c>
      <c r="P744" s="195"/>
      <c r="Q744" s="196"/>
      <c r="R744" s="193" t="s">
        <v>1283</v>
      </c>
      <c r="S744" s="193"/>
      <c r="T744" s="193" t="s">
        <v>1325</v>
      </c>
      <c r="U744" s="193" t="s">
        <v>182</v>
      </c>
      <c r="V744" s="193"/>
      <c r="W744" s="193"/>
      <c r="X744" s="193"/>
      <c r="Y744" s="194"/>
      <c r="Z744" s="194"/>
      <c r="AA744" s="197"/>
      <c r="AB744" s="198" t="str">
        <f t="shared" si="84"/>
        <v>20191</v>
      </c>
      <c r="AC744" s="199">
        <f t="shared" si="80"/>
        <v>0</v>
      </c>
      <c r="AD744" s="200" t="str">
        <f t="shared" si="86"/>
        <v>20191</v>
      </c>
      <c r="AE744" s="199">
        <f t="shared" si="82"/>
        <v>0</v>
      </c>
      <c r="AF744" s="199">
        <f t="shared" si="81"/>
        <v>0</v>
      </c>
      <c r="AG744" s="199">
        <f t="shared" si="85"/>
        <v>0</v>
      </c>
      <c r="AH744" s="199">
        <f t="shared" si="83"/>
        <v>0</v>
      </c>
      <c r="AI744" s="201"/>
      <c r="AJ744" s="201"/>
      <c r="AK744" s="201"/>
      <c r="AL744" s="201"/>
      <c r="AM744" s="201"/>
      <c r="AN744" s="201"/>
      <c r="AO744" s="201" t="s">
        <v>51</v>
      </c>
      <c r="AP744" s="201" t="s">
        <v>64</v>
      </c>
    </row>
    <row r="745" spans="1:42">
      <c r="A745" s="193" t="s">
        <v>1103</v>
      </c>
      <c r="B745" s="193" t="s">
        <v>51</v>
      </c>
      <c r="C745" s="193" t="s">
        <v>1224</v>
      </c>
      <c r="D745" s="193" t="s">
        <v>1326</v>
      </c>
      <c r="E745" s="193" t="s">
        <v>1327</v>
      </c>
      <c r="F745" s="193"/>
      <c r="G745" s="193" t="s">
        <v>178</v>
      </c>
      <c r="H745" s="194">
        <v>43462.000011574077</v>
      </c>
      <c r="I745" s="194"/>
      <c r="J745" s="194">
        <v>43469</v>
      </c>
      <c r="K745" s="194">
        <v>43469</v>
      </c>
      <c r="L745" s="194"/>
      <c r="M745" s="193" t="s">
        <v>179</v>
      </c>
      <c r="N745" s="193" t="s">
        <v>230</v>
      </c>
      <c r="O745" s="195">
        <v>40</v>
      </c>
      <c r="P745" s="195"/>
      <c r="Q745" s="196"/>
      <c r="R745" s="193" t="s">
        <v>1328</v>
      </c>
      <c r="S745" s="193"/>
      <c r="T745" s="193" t="s">
        <v>1329</v>
      </c>
      <c r="U745" s="193" t="s">
        <v>182</v>
      </c>
      <c r="V745" s="193"/>
      <c r="W745" s="193"/>
      <c r="X745" s="193"/>
      <c r="Y745" s="194"/>
      <c r="Z745" s="194"/>
      <c r="AA745" s="197"/>
      <c r="AB745" s="198" t="str">
        <f t="shared" si="84"/>
        <v>201812</v>
      </c>
      <c r="AC745" s="199">
        <f t="shared" si="80"/>
        <v>0</v>
      </c>
      <c r="AD745" s="200" t="str">
        <f t="shared" si="86"/>
        <v>20191</v>
      </c>
      <c r="AE745" s="199">
        <f t="shared" si="82"/>
        <v>0</v>
      </c>
      <c r="AF745" s="199">
        <f t="shared" si="81"/>
        <v>0</v>
      </c>
      <c r="AG745" s="199">
        <f t="shared" si="85"/>
        <v>0</v>
      </c>
      <c r="AH745" s="199">
        <f t="shared" si="83"/>
        <v>0</v>
      </c>
      <c r="AI745" s="201"/>
      <c r="AJ745" s="201"/>
      <c r="AK745" s="201"/>
      <c r="AL745" s="201"/>
      <c r="AM745" s="201"/>
      <c r="AN745" s="201"/>
      <c r="AO745" s="201" t="s">
        <v>51</v>
      </c>
      <c r="AP745" s="201" t="s">
        <v>68</v>
      </c>
    </row>
    <row r="746" spans="1:42">
      <c r="A746" s="193" t="s">
        <v>1103</v>
      </c>
      <c r="B746" s="193" t="s">
        <v>61</v>
      </c>
      <c r="C746" s="193" t="s">
        <v>184</v>
      </c>
      <c r="D746" s="193" t="s">
        <v>1320</v>
      </c>
      <c r="E746" s="193" t="s">
        <v>1321</v>
      </c>
      <c r="F746" s="193"/>
      <c r="G746" s="193" t="s">
        <v>178</v>
      </c>
      <c r="H746" s="194">
        <v>43486.000011574077</v>
      </c>
      <c r="I746" s="194"/>
      <c r="J746" s="194">
        <v>43486.000011574077</v>
      </c>
      <c r="K746" s="194">
        <v>43486.000011574077</v>
      </c>
      <c r="L746" s="194"/>
      <c r="M746" s="193" t="s">
        <v>191</v>
      </c>
      <c r="N746" s="193" t="s">
        <v>45</v>
      </c>
      <c r="O746" s="195">
        <v>15</v>
      </c>
      <c r="P746" s="195"/>
      <c r="Q746" s="196"/>
      <c r="R746" s="193" t="s">
        <v>1322</v>
      </c>
      <c r="S746" s="193"/>
      <c r="T746" s="193" t="s">
        <v>1330</v>
      </c>
      <c r="U746" s="193" t="s">
        <v>182</v>
      </c>
      <c r="V746" s="193"/>
      <c r="W746" s="193"/>
      <c r="X746" s="193"/>
      <c r="Y746" s="194"/>
      <c r="Z746" s="194"/>
      <c r="AA746" s="197"/>
      <c r="AB746" s="198" t="str">
        <f t="shared" si="84"/>
        <v>20191</v>
      </c>
      <c r="AC746" s="199">
        <f t="shared" si="80"/>
        <v>0</v>
      </c>
      <c r="AD746" s="200" t="str">
        <f t="shared" si="86"/>
        <v>20191</v>
      </c>
      <c r="AE746" s="199">
        <f t="shared" si="82"/>
        <v>0</v>
      </c>
      <c r="AF746" s="199">
        <f t="shared" si="81"/>
        <v>0</v>
      </c>
      <c r="AG746" s="199">
        <f t="shared" si="85"/>
        <v>0</v>
      </c>
      <c r="AH746" s="199">
        <f t="shared" si="83"/>
        <v>0</v>
      </c>
      <c r="AI746" s="201"/>
      <c r="AJ746" s="201"/>
      <c r="AK746" s="201"/>
      <c r="AL746" s="201"/>
      <c r="AM746" s="201"/>
      <c r="AN746" s="201"/>
      <c r="AO746" s="201" t="s">
        <v>61</v>
      </c>
      <c r="AP746" s="201" t="s">
        <v>88</v>
      </c>
    </row>
    <row r="747" spans="1:42">
      <c r="A747" s="193" t="s">
        <v>1103</v>
      </c>
      <c r="B747" s="193" t="s">
        <v>54</v>
      </c>
      <c r="C747" s="193" t="s">
        <v>175</v>
      </c>
      <c r="D747" s="193" t="s">
        <v>1331</v>
      </c>
      <c r="E747" s="193" t="s">
        <v>1332</v>
      </c>
      <c r="F747" s="193"/>
      <c r="G747" s="193" t="s">
        <v>178</v>
      </c>
      <c r="H747" s="194">
        <v>43487.000011574077</v>
      </c>
      <c r="I747" s="194"/>
      <c r="J747" s="194">
        <v>43487.000011574077</v>
      </c>
      <c r="K747" s="194">
        <v>43487.000011574077</v>
      </c>
      <c r="L747" s="194">
        <v>43601.376446759263</v>
      </c>
      <c r="M747" s="193" t="s">
        <v>187</v>
      </c>
      <c r="N747" s="193" t="s">
        <v>71</v>
      </c>
      <c r="O747" s="195">
        <v>3</v>
      </c>
      <c r="P747" s="195"/>
      <c r="Q747" s="196"/>
      <c r="R747" s="193" t="s">
        <v>1333</v>
      </c>
      <c r="S747" s="193"/>
      <c r="T747" s="193" t="s">
        <v>1334</v>
      </c>
      <c r="U747" s="193" t="s">
        <v>195</v>
      </c>
      <c r="V747" s="193"/>
      <c r="W747" s="193"/>
      <c r="X747" s="193"/>
      <c r="Y747" s="194"/>
      <c r="Z747" s="194"/>
      <c r="AA747" s="197"/>
      <c r="AB747" s="198" t="str">
        <f t="shared" si="84"/>
        <v>20191</v>
      </c>
      <c r="AC747" s="199">
        <f t="shared" si="80"/>
        <v>0</v>
      </c>
      <c r="AD747" s="200" t="str">
        <f t="shared" si="86"/>
        <v>20191</v>
      </c>
      <c r="AE747" s="199" t="str">
        <f t="shared" si="82"/>
        <v>20195</v>
      </c>
      <c r="AF747" s="199">
        <f t="shared" si="81"/>
        <v>0</v>
      </c>
      <c r="AG747" s="199">
        <f t="shared" si="85"/>
        <v>0</v>
      </c>
      <c r="AH747" s="199">
        <f t="shared" si="83"/>
        <v>0</v>
      </c>
      <c r="AI747" s="201"/>
      <c r="AJ747" s="201"/>
      <c r="AK747" s="201"/>
      <c r="AL747" s="201"/>
      <c r="AM747" s="201"/>
      <c r="AN747" s="201"/>
      <c r="AO747" s="201" t="s">
        <v>54</v>
      </c>
      <c r="AP747" s="201" t="s">
        <v>88</v>
      </c>
    </row>
    <row r="748" spans="1:42">
      <c r="A748" s="193" t="s">
        <v>1103</v>
      </c>
      <c r="B748" s="193" t="s">
        <v>61</v>
      </c>
      <c r="C748" s="193" t="s">
        <v>184</v>
      </c>
      <c r="D748" s="193" t="s">
        <v>1335</v>
      </c>
      <c r="E748" s="193" t="s">
        <v>1336</v>
      </c>
      <c r="F748" s="193"/>
      <c r="G748" s="193" t="s">
        <v>178</v>
      </c>
      <c r="H748" s="194">
        <v>43487.000011574077</v>
      </c>
      <c r="I748" s="194"/>
      <c r="J748" s="194">
        <v>43487.000011574077</v>
      </c>
      <c r="K748" s="194">
        <v>43487.000011574077</v>
      </c>
      <c r="L748" s="194"/>
      <c r="M748" s="193" t="s">
        <v>187</v>
      </c>
      <c r="N748" s="193" t="s">
        <v>185</v>
      </c>
      <c r="O748" s="195">
        <v>15</v>
      </c>
      <c r="P748" s="195"/>
      <c r="Q748" s="196"/>
      <c r="R748" s="193" t="s">
        <v>1337</v>
      </c>
      <c r="S748" s="193"/>
      <c r="T748" s="193" t="s">
        <v>1338</v>
      </c>
      <c r="U748" s="193" t="s">
        <v>182</v>
      </c>
      <c r="V748" s="193"/>
      <c r="W748" s="193"/>
      <c r="X748" s="193"/>
      <c r="Y748" s="194"/>
      <c r="Z748" s="194"/>
      <c r="AA748" s="197"/>
      <c r="AB748" s="198" t="str">
        <f t="shared" si="84"/>
        <v>20191</v>
      </c>
      <c r="AC748" s="199">
        <f t="shared" si="80"/>
        <v>0</v>
      </c>
      <c r="AD748" s="200" t="str">
        <f t="shared" si="86"/>
        <v>20191</v>
      </c>
      <c r="AE748" s="199">
        <f t="shared" si="82"/>
        <v>0</v>
      </c>
      <c r="AF748" s="199">
        <f t="shared" si="81"/>
        <v>0</v>
      </c>
      <c r="AG748" s="199">
        <f t="shared" si="85"/>
        <v>0</v>
      </c>
      <c r="AH748" s="199">
        <f t="shared" si="83"/>
        <v>0</v>
      </c>
      <c r="AI748" s="201"/>
      <c r="AJ748" s="201"/>
      <c r="AK748" s="201"/>
      <c r="AL748" s="201"/>
      <c r="AM748" s="201"/>
      <c r="AN748" s="201"/>
      <c r="AO748" s="201" t="s">
        <v>61</v>
      </c>
      <c r="AP748" s="201" t="s">
        <v>88</v>
      </c>
    </row>
    <row r="749" spans="1:42">
      <c r="A749" s="193" t="s">
        <v>1103</v>
      </c>
      <c r="B749" s="193" t="s">
        <v>61</v>
      </c>
      <c r="C749" s="193" t="s">
        <v>184</v>
      </c>
      <c r="D749" s="193" t="s">
        <v>1335</v>
      </c>
      <c r="E749" s="193" t="s">
        <v>1336</v>
      </c>
      <c r="F749" s="193"/>
      <c r="G749" s="193" t="s">
        <v>178</v>
      </c>
      <c r="H749" s="194">
        <v>43487.000011574077</v>
      </c>
      <c r="I749" s="194"/>
      <c r="J749" s="194">
        <v>43487.000011574077</v>
      </c>
      <c r="K749" s="194">
        <v>43487.000011574077</v>
      </c>
      <c r="L749" s="194"/>
      <c r="M749" s="193" t="s">
        <v>187</v>
      </c>
      <c r="N749" s="193" t="s">
        <v>185</v>
      </c>
      <c r="O749" s="195">
        <v>15</v>
      </c>
      <c r="P749" s="195"/>
      <c r="Q749" s="196"/>
      <c r="R749" s="193" t="s">
        <v>1337</v>
      </c>
      <c r="S749" s="193"/>
      <c r="T749" s="193" t="s">
        <v>1339</v>
      </c>
      <c r="U749" s="193" t="s">
        <v>182</v>
      </c>
      <c r="V749" s="193"/>
      <c r="W749" s="193"/>
      <c r="X749" s="193"/>
      <c r="Y749" s="194"/>
      <c r="Z749" s="194"/>
      <c r="AA749" s="197"/>
      <c r="AB749" s="198" t="str">
        <f t="shared" si="84"/>
        <v>20191</v>
      </c>
      <c r="AC749" s="199">
        <f t="shared" si="80"/>
        <v>0</v>
      </c>
      <c r="AD749" s="200" t="str">
        <f t="shared" si="86"/>
        <v>20191</v>
      </c>
      <c r="AE749" s="199">
        <f t="shared" si="82"/>
        <v>0</v>
      </c>
      <c r="AF749" s="199">
        <f t="shared" si="81"/>
        <v>0</v>
      </c>
      <c r="AG749" s="199">
        <f t="shared" si="85"/>
        <v>0</v>
      </c>
      <c r="AH749" s="199">
        <f t="shared" si="83"/>
        <v>0</v>
      </c>
      <c r="AI749" s="201"/>
      <c r="AJ749" s="201"/>
      <c r="AK749" s="201"/>
      <c r="AL749" s="201"/>
      <c r="AM749" s="201"/>
      <c r="AN749" s="201"/>
      <c r="AO749" s="201" t="s">
        <v>61</v>
      </c>
      <c r="AP749" s="201" t="s">
        <v>88</v>
      </c>
    </row>
    <row r="750" spans="1:42">
      <c r="A750" s="193" t="s">
        <v>1103</v>
      </c>
      <c r="B750" s="193" t="s">
        <v>49</v>
      </c>
      <c r="C750" s="193" t="s">
        <v>59</v>
      </c>
      <c r="D750" s="193" t="s">
        <v>1312</v>
      </c>
      <c r="E750" s="193" t="s">
        <v>1313</v>
      </c>
      <c r="F750" s="193"/>
      <c r="G750" s="193" t="s">
        <v>178</v>
      </c>
      <c r="H750" s="194">
        <v>43487.000011574077</v>
      </c>
      <c r="I750" s="194"/>
      <c r="J750" s="194">
        <v>43511.000011574077</v>
      </c>
      <c r="K750" s="194">
        <v>43511.000011574077</v>
      </c>
      <c r="L750" s="194"/>
      <c r="M750" s="193" t="s">
        <v>191</v>
      </c>
      <c r="N750" s="193" t="s">
        <v>45</v>
      </c>
      <c r="O750" s="195">
        <v>160</v>
      </c>
      <c r="P750" s="195"/>
      <c r="Q750" s="196"/>
      <c r="R750" s="193" t="s">
        <v>1314</v>
      </c>
      <c r="S750" s="193"/>
      <c r="T750" s="193" t="s">
        <v>1340</v>
      </c>
      <c r="U750" s="193" t="s">
        <v>182</v>
      </c>
      <c r="V750" s="193"/>
      <c r="W750" s="193"/>
      <c r="X750" s="193"/>
      <c r="Y750" s="194"/>
      <c r="Z750" s="194"/>
      <c r="AA750" s="197"/>
      <c r="AB750" s="198" t="str">
        <f t="shared" si="84"/>
        <v>20191</v>
      </c>
      <c r="AC750" s="199">
        <f t="shared" si="80"/>
        <v>0</v>
      </c>
      <c r="AD750" s="200" t="str">
        <f t="shared" si="86"/>
        <v>20192</v>
      </c>
      <c r="AE750" s="199">
        <f t="shared" si="82"/>
        <v>0</v>
      </c>
      <c r="AF750" s="199">
        <f t="shared" si="81"/>
        <v>0</v>
      </c>
      <c r="AG750" s="199">
        <f t="shared" si="85"/>
        <v>0</v>
      </c>
      <c r="AH750" s="199">
        <f t="shared" si="83"/>
        <v>0</v>
      </c>
      <c r="AI750" s="201"/>
      <c r="AJ750" s="201"/>
      <c r="AK750" s="201"/>
      <c r="AL750" s="201"/>
      <c r="AM750" s="201"/>
      <c r="AN750" s="201"/>
      <c r="AO750" s="201" t="s">
        <v>49</v>
      </c>
      <c r="AP750" s="201" t="s">
        <v>59</v>
      </c>
    </row>
    <row r="751" spans="1:42">
      <c r="A751" s="193" t="s">
        <v>1103</v>
      </c>
      <c r="B751" s="193" t="s">
        <v>61</v>
      </c>
      <c r="C751" s="193" t="s">
        <v>184</v>
      </c>
      <c r="D751" s="193" t="s">
        <v>1335</v>
      </c>
      <c r="E751" s="193" t="s">
        <v>1336</v>
      </c>
      <c r="F751" s="193"/>
      <c r="G751" s="193" t="s">
        <v>178</v>
      </c>
      <c r="H751" s="194">
        <v>43487.000011574077</v>
      </c>
      <c r="I751" s="194"/>
      <c r="J751" s="194">
        <v>43487.000011574077</v>
      </c>
      <c r="K751" s="194">
        <v>43487.000011574077</v>
      </c>
      <c r="L751" s="194"/>
      <c r="M751" s="193" t="s">
        <v>187</v>
      </c>
      <c r="N751" s="193" t="s">
        <v>185</v>
      </c>
      <c r="O751" s="195">
        <v>15</v>
      </c>
      <c r="P751" s="195"/>
      <c r="Q751" s="196"/>
      <c r="R751" s="193" t="s">
        <v>1337</v>
      </c>
      <c r="S751" s="193"/>
      <c r="T751" s="193" t="s">
        <v>1341</v>
      </c>
      <c r="U751" s="193" t="s">
        <v>182</v>
      </c>
      <c r="V751" s="193"/>
      <c r="W751" s="193"/>
      <c r="X751" s="193"/>
      <c r="Y751" s="194"/>
      <c r="Z751" s="194"/>
      <c r="AA751" s="197"/>
      <c r="AB751" s="198" t="str">
        <f t="shared" si="84"/>
        <v>20191</v>
      </c>
      <c r="AC751" s="199">
        <f t="shared" si="80"/>
        <v>0</v>
      </c>
      <c r="AD751" s="200" t="str">
        <f t="shared" si="86"/>
        <v>20191</v>
      </c>
      <c r="AE751" s="199">
        <f t="shared" si="82"/>
        <v>0</v>
      </c>
      <c r="AF751" s="199">
        <f t="shared" si="81"/>
        <v>0</v>
      </c>
      <c r="AG751" s="199">
        <f t="shared" si="85"/>
        <v>0</v>
      </c>
      <c r="AH751" s="199">
        <f t="shared" si="83"/>
        <v>0</v>
      </c>
      <c r="AI751" s="201"/>
      <c r="AJ751" s="201"/>
      <c r="AK751" s="201"/>
      <c r="AL751" s="201"/>
      <c r="AM751" s="201"/>
      <c r="AN751" s="201"/>
      <c r="AO751" s="201" t="s">
        <v>61</v>
      </c>
      <c r="AP751" s="201" t="s">
        <v>88</v>
      </c>
    </row>
    <row r="752" spans="1:42">
      <c r="A752" s="193" t="s">
        <v>1103</v>
      </c>
      <c r="B752" s="193" t="s">
        <v>51</v>
      </c>
      <c r="C752" s="193" t="s">
        <v>321</v>
      </c>
      <c r="D752" s="193" t="s">
        <v>1342</v>
      </c>
      <c r="E752" s="193" t="s">
        <v>1343</v>
      </c>
      <c r="F752" s="193"/>
      <c r="G752" s="193" t="s">
        <v>178</v>
      </c>
      <c r="H752" s="194">
        <v>43489.000011574077</v>
      </c>
      <c r="I752" s="194"/>
      <c r="J752" s="194">
        <v>43493.000011574077</v>
      </c>
      <c r="K752" s="194">
        <v>43493.000011574077</v>
      </c>
      <c r="L752" s="194"/>
      <c r="M752" s="193" t="s">
        <v>187</v>
      </c>
      <c r="N752" s="193" t="s">
        <v>185</v>
      </c>
      <c r="O752" s="195">
        <v>35</v>
      </c>
      <c r="P752" s="195"/>
      <c r="Q752" s="196"/>
      <c r="R752" s="193" t="s">
        <v>1344</v>
      </c>
      <c r="S752" s="193"/>
      <c r="T752" s="193" t="s">
        <v>1345</v>
      </c>
      <c r="U752" s="193" t="s">
        <v>182</v>
      </c>
      <c r="V752" s="193"/>
      <c r="W752" s="193"/>
      <c r="X752" s="193"/>
      <c r="Y752" s="194"/>
      <c r="Z752" s="194"/>
      <c r="AA752" s="197"/>
      <c r="AB752" s="198" t="str">
        <f t="shared" si="84"/>
        <v>20191</v>
      </c>
      <c r="AC752" s="199">
        <f t="shared" si="80"/>
        <v>0</v>
      </c>
      <c r="AD752" s="200" t="str">
        <f t="shared" si="86"/>
        <v>20191</v>
      </c>
      <c r="AE752" s="199">
        <f t="shared" si="82"/>
        <v>0</v>
      </c>
      <c r="AF752" s="199">
        <f t="shared" si="81"/>
        <v>0</v>
      </c>
      <c r="AG752" s="199">
        <f t="shared" si="85"/>
        <v>0</v>
      </c>
      <c r="AH752" s="199">
        <f t="shared" si="83"/>
        <v>0</v>
      </c>
      <c r="AI752" s="201"/>
      <c r="AJ752" s="201"/>
      <c r="AK752" s="201"/>
      <c r="AL752" s="201"/>
      <c r="AM752" s="201"/>
      <c r="AN752" s="201"/>
      <c r="AO752" s="201" t="s">
        <v>51</v>
      </c>
      <c r="AP752" s="201" t="s">
        <v>65</v>
      </c>
    </row>
    <row r="753" spans="1:42">
      <c r="A753" s="193" t="s">
        <v>1103</v>
      </c>
      <c r="B753" s="193" t="s">
        <v>51</v>
      </c>
      <c r="C753" s="193" t="s">
        <v>396</v>
      </c>
      <c r="D753" s="193" t="s">
        <v>1346</v>
      </c>
      <c r="E753" s="193" t="s">
        <v>1347</v>
      </c>
      <c r="F753" s="193"/>
      <c r="G753" s="193" t="s">
        <v>178</v>
      </c>
      <c r="H753" s="194">
        <v>43490.000011574077</v>
      </c>
      <c r="I753" s="194"/>
      <c r="J753" s="194">
        <v>43493.000011574077</v>
      </c>
      <c r="K753" s="194">
        <v>43493.000011574077</v>
      </c>
      <c r="L753" s="194"/>
      <c r="M753" s="193" t="s">
        <v>187</v>
      </c>
      <c r="N753" s="193" t="s">
        <v>71</v>
      </c>
      <c r="O753" s="195">
        <v>30</v>
      </c>
      <c r="P753" s="195"/>
      <c r="Q753" s="196"/>
      <c r="R753" s="193" t="s">
        <v>1348</v>
      </c>
      <c r="S753" s="193"/>
      <c r="T753" s="193" t="s">
        <v>1349</v>
      </c>
      <c r="U753" s="193" t="s">
        <v>182</v>
      </c>
      <c r="V753" s="193"/>
      <c r="W753" s="193"/>
      <c r="X753" s="193"/>
      <c r="Y753" s="194"/>
      <c r="Z753" s="194"/>
      <c r="AA753" s="197"/>
      <c r="AB753" s="198" t="str">
        <f t="shared" si="84"/>
        <v>20191</v>
      </c>
      <c r="AC753" s="199">
        <f t="shared" si="80"/>
        <v>0</v>
      </c>
      <c r="AD753" s="200" t="str">
        <f t="shared" si="86"/>
        <v>20191</v>
      </c>
      <c r="AE753" s="199">
        <f t="shared" si="82"/>
        <v>0</v>
      </c>
      <c r="AF753" s="199">
        <f t="shared" si="81"/>
        <v>0</v>
      </c>
      <c r="AG753" s="199">
        <f t="shared" si="85"/>
        <v>0</v>
      </c>
      <c r="AH753" s="199">
        <f t="shared" si="83"/>
        <v>0</v>
      </c>
      <c r="AI753" s="201"/>
      <c r="AJ753" s="201"/>
      <c r="AK753" s="201"/>
      <c r="AL753" s="201"/>
      <c r="AM753" s="201"/>
      <c r="AN753" s="201"/>
      <c r="AO753" s="201" t="s">
        <v>51</v>
      </c>
      <c r="AP753" s="201" t="s">
        <v>63</v>
      </c>
    </row>
    <row r="754" spans="1:42">
      <c r="A754" s="193" t="s">
        <v>1103</v>
      </c>
      <c r="B754" s="193" t="s">
        <v>54</v>
      </c>
      <c r="C754" s="193" t="s">
        <v>175</v>
      </c>
      <c r="D754" s="193" t="s">
        <v>1346</v>
      </c>
      <c r="E754" s="193" t="s">
        <v>1347</v>
      </c>
      <c r="F754" s="193"/>
      <c r="G754" s="193" t="s">
        <v>178</v>
      </c>
      <c r="H754" s="194">
        <v>43490.000011574077</v>
      </c>
      <c r="I754" s="194"/>
      <c r="J754" s="194">
        <v>43490.000011574077</v>
      </c>
      <c r="K754" s="194">
        <v>43490.000011574077</v>
      </c>
      <c r="L754" s="194">
        <v>43852.440960648149</v>
      </c>
      <c r="M754" s="193" t="s">
        <v>187</v>
      </c>
      <c r="N754" s="193" t="s">
        <v>71</v>
      </c>
      <c r="O754" s="195">
        <v>3</v>
      </c>
      <c r="P754" s="195"/>
      <c r="Q754" s="196"/>
      <c r="R754" s="193" t="s">
        <v>1348</v>
      </c>
      <c r="S754" s="193"/>
      <c r="T754" s="193" t="s">
        <v>1350</v>
      </c>
      <c r="U754" s="193" t="s">
        <v>195</v>
      </c>
      <c r="V754" s="193"/>
      <c r="W754" s="193"/>
      <c r="X754" s="193"/>
      <c r="Y754" s="194"/>
      <c r="Z754" s="194"/>
      <c r="AA754" s="197"/>
      <c r="AB754" s="198" t="str">
        <f t="shared" si="84"/>
        <v>20191</v>
      </c>
      <c r="AC754" s="199">
        <f t="shared" si="80"/>
        <v>0</v>
      </c>
      <c r="AD754" s="200" t="str">
        <f t="shared" si="86"/>
        <v>20191</v>
      </c>
      <c r="AE754" s="199" t="str">
        <f t="shared" si="82"/>
        <v>20201</v>
      </c>
      <c r="AF754" s="199">
        <f t="shared" si="81"/>
        <v>0</v>
      </c>
      <c r="AG754" s="199">
        <f t="shared" si="85"/>
        <v>0</v>
      </c>
      <c r="AH754" s="199">
        <f t="shared" si="83"/>
        <v>0</v>
      </c>
      <c r="AI754" s="201"/>
      <c r="AJ754" s="201"/>
      <c r="AK754" s="201"/>
      <c r="AL754" s="201"/>
      <c r="AM754" s="201"/>
      <c r="AN754" s="201"/>
      <c r="AO754" s="201" t="s">
        <v>54</v>
      </c>
      <c r="AP754" s="201" t="s">
        <v>88</v>
      </c>
    </row>
    <row r="755" spans="1:42">
      <c r="A755" s="193" t="s">
        <v>1103</v>
      </c>
      <c r="B755" s="193" t="s">
        <v>50</v>
      </c>
      <c r="C755" s="193" t="s">
        <v>205</v>
      </c>
      <c r="D755" s="193" t="s">
        <v>1351</v>
      </c>
      <c r="E755" s="193" t="s">
        <v>1352</v>
      </c>
      <c r="F755" s="193"/>
      <c r="G755" s="193" t="s">
        <v>178</v>
      </c>
      <c r="H755" s="194">
        <v>43493.000011574077</v>
      </c>
      <c r="I755" s="194"/>
      <c r="J755" s="194">
        <v>43495.000011574077</v>
      </c>
      <c r="K755" s="194">
        <v>43495.000011574077</v>
      </c>
      <c r="L755" s="194">
        <v>43802.745000000003</v>
      </c>
      <c r="M755" s="193" t="s">
        <v>187</v>
      </c>
      <c r="N755" s="193" t="s">
        <v>43</v>
      </c>
      <c r="O755" s="195">
        <v>12</v>
      </c>
      <c r="P755" s="195"/>
      <c r="Q755" s="196"/>
      <c r="R755" s="193" t="s">
        <v>1353</v>
      </c>
      <c r="S755" s="193"/>
      <c r="T755" s="193" t="s">
        <v>1354</v>
      </c>
      <c r="U755" s="193" t="s">
        <v>195</v>
      </c>
      <c r="V755" s="193"/>
      <c r="W755" s="193"/>
      <c r="X755" s="193"/>
      <c r="Y755" s="194"/>
      <c r="Z755" s="194"/>
      <c r="AA755" s="197"/>
      <c r="AB755" s="198" t="str">
        <f t="shared" si="84"/>
        <v>20191</v>
      </c>
      <c r="AC755" s="199">
        <f t="shared" si="80"/>
        <v>0</v>
      </c>
      <c r="AD755" s="200" t="str">
        <f t="shared" si="86"/>
        <v>20191</v>
      </c>
      <c r="AE755" s="199" t="str">
        <f t="shared" si="82"/>
        <v>201912</v>
      </c>
      <c r="AF755" s="199">
        <f t="shared" si="81"/>
        <v>0</v>
      </c>
      <c r="AG755" s="199">
        <f t="shared" si="85"/>
        <v>0</v>
      </c>
      <c r="AH755" s="199">
        <f t="shared" si="83"/>
        <v>0</v>
      </c>
      <c r="AI755" s="201"/>
      <c r="AJ755" s="201"/>
      <c r="AK755" s="201"/>
      <c r="AL755" s="201"/>
      <c r="AM755" s="201"/>
      <c r="AN755" s="201"/>
      <c r="AO755" s="201" t="s">
        <v>50</v>
      </c>
      <c r="AP755" s="201" t="s">
        <v>1</v>
      </c>
    </row>
    <row r="756" spans="1:42">
      <c r="A756" s="193" t="s">
        <v>1103</v>
      </c>
      <c r="B756" s="193" t="s">
        <v>50</v>
      </c>
      <c r="C756" s="193" t="s">
        <v>205</v>
      </c>
      <c r="D756" s="193" t="s">
        <v>1351</v>
      </c>
      <c r="E756" s="193" t="s">
        <v>1352</v>
      </c>
      <c r="F756" s="193"/>
      <c r="G756" s="193" t="s">
        <v>178</v>
      </c>
      <c r="H756" s="194">
        <v>43493.000011574077</v>
      </c>
      <c r="I756" s="194"/>
      <c r="J756" s="194">
        <v>43495.000011574077</v>
      </c>
      <c r="K756" s="194">
        <v>43495.000011574077</v>
      </c>
      <c r="L756" s="194">
        <v>43802.713865740741</v>
      </c>
      <c r="M756" s="193" t="s">
        <v>187</v>
      </c>
      <c r="N756" s="193" t="s">
        <v>43</v>
      </c>
      <c r="O756" s="195">
        <v>12</v>
      </c>
      <c r="P756" s="195"/>
      <c r="Q756" s="196"/>
      <c r="R756" s="193" t="s">
        <v>1353</v>
      </c>
      <c r="S756" s="193"/>
      <c r="T756" s="193" t="s">
        <v>1355</v>
      </c>
      <c r="U756" s="193" t="s">
        <v>195</v>
      </c>
      <c r="V756" s="193"/>
      <c r="W756" s="193"/>
      <c r="X756" s="193"/>
      <c r="Y756" s="194"/>
      <c r="Z756" s="194"/>
      <c r="AA756" s="197"/>
      <c r="AB756" s="198" t="str">
        <f t="shared" si="84"/>
        <v>20191</v>
      </c>
      <c r="AC756" s="199">
        <f t="shared" si="80"/>
        <v>0</v>
      </c>
      <c r="AD756" s="200" t="str">
        <f t="shared" si="86"/>
        <v>20191</v>
      </c>
      <c r="AE756" s="199" t="str">
        <f t="shared" si="82"/>
        <v>201912</v>
      </c>
      <c r="AF756" s="199">
        <f t="shared" si="81"/>
        <v>0</v>
      </c>
      <c r="AG756" s="199">
        <f t="shared" si="85"/>
        <v>0</v>
      </c>
      <c r="AH756" s="199">
        <f t="shared" si="83"/>
        <v>0</v>
      </c>
      <c r="AI756" s="201"/>
      <c r="AJ756" s="201"/>
      <c r="AK756" s="201"/>
      <c r="AL756" s="201"/>
      <c r="AM756" s="201"/>
      <c r="AN756" s="201"/>
      <c r="AO756" s="201" t="s">
        <v>50</v>
      </c>
      <c r="AP756" s="201" t="s">
        <v>1</v>
      </c>
    </row>
    <row r="757" spans="1:42">
      <c r="A757" s="193" t="s">
        <v>1103</v>
      </c>
      <c r="B757" s="193" t="s">
        <v>50</v>
      </c>
      <c r="C757" s="193" t="s">
        <v>205</v>
      </c>
      <c r="D757" s="193" t="s">
        <v>1351</v>
      </c>
      <c r="E757" s="193" t="s">
        <v>1352</v>
      </c>
      <c r="F757" s="193"/>
      <c r="G757" s="193" t="s">
        <v>178</v>
      </c>
      <c r="H757" s="194">
        <v>43493.000011574077</v>
      </c>
      <c r="I757" s="194"/>
      <c r="J757" s="194">
        <v>43495.000011574077</v>
      </c>
      <c r="K757" s="194">
        <v>43495.000011574077</v>
      </c>
      <c r="L757" s="194">
        <v>43636.558680555558</v>
      </c>
      <c r="M757" s="193" t="s">
        <v>187</v>
      </c>
      <c r="N757" s="193" t="s">
        <v>43</v>
      </c>
      <c r="O757" s="195">
        <v>12</v>
      </c>
      <c r="P757" s="195"/>
      <c r="Q757" s="196"/>
      <c r="R757" s="193" t="s">
        <v>1353</v>
      </c>
      <c r="S757" s="193"/>
      <c r="T757" s="193" t="s">
        <v>1356</v>
      </c>
      <c r="U757" s="193" t="s">
        <v>195</v>
      </c>
      <c r="V757" s="193"/>
      <c r="W757" s="193"/>
      <c r="X757" s="193"/>
      <c r="Y757" s="194"/>
      <c r="Z757" s="194"/>
      <c r="AA757" s="197"/>
      <c r="AB757" s="198" t="str">
        <f t="shared" si="84"/>
        <v>20191</v>
      </c>
      <c r="AC757" s="199">
        <f t="shared" si="80"/>
        <v>0</v>
      </c>
      <c r="AD757" s="200" t="str">
        <f t="shared" si="86"/>
        <v>20191</v>
      </c>
      <c r="AE757" s="199" t="str">
        <f t="shared" si="82"/>
        <v>20196</v>
      </c>
      <c r="AF757" s="199">
        <f t="shared" si="81"/>
        <v>0</v>
      </c>
      <c r="AG757" s="199">
        <f t="shared" si="85"/>
        <v>0</v>
      </c>
      <c r="AH757" s="199">
        <f t="shared" si="83"/>
        <v>0</v>
      </c>
      <c r="AI757" s="201"/>
      <c r="AJ757" s="201"/>
      <c r="AK757" s="201"/>
      <c r="AL757" s="201"/>
      <c r="AM757" s="201"/>
      <c r="AN757" s="201"/>
      <c r="AO757" s="201" t="s">
        <v>50</v>
      </c>
      <c r="AP757" s="201" t="s">
        <v>1</v>
      </c>
    </row>
    <row r="758" spans="1:42">
      <c r="A758" s="193" t="s">
        <v>1103</v>
      </c>
      <c r="B758" s="193" t="s">
        <v>50</v>
      </c>
      <c r="C758" s="193" t="s">
        <v>205</v>
      </c>
      <c r="D758" s="193" t="s">
        <v>1351</v>
      </c>
      <c r="E758" s="193" t="s">
        <v>1352</v>
      </c>
      <c r="F758" s="193"/>
      <c r="G758" s="193" t="s">
        <v>178</v>
      </c>
      <c r="H758" s="194">
        <v>43493.000011574077</v>
      </c>
      <c r="I758" s="194"/>
      <c r="J758" s="194">
        <v>43636.000011574077</v>
      </c>
      <c r="K758" s="194">
        <v>43636.000011574077</v>
      </c>
      <c r="L758" s="194">
        <v>43636.659317129634</v>
      </c>
      <c r="M758" s="193" t="s">
        <v>187</v>
      </c>
      <c r="N758" s="193" t="s">
        <v>43</v>
      </c>
      <c r="O758" s="195">
        <v>12</v>
      </c>
      <c r="P758" s="195"/>
      <c r="Q758" s="196"/>
      <c r="R758" s="193" t="s">
        <v>1353</v>
      </c>
      <c r="S758" s="193"/>
      <c r="T758" s="193" t="s">
        <v>1357</v>
      </c>
      <c r="U758" s="193" t="s">
        <v>195</v>
      </c>
      <c r="V758" s="193" t="s">
        <v>471</v>
      </c>
      <c r="W758" s="193" t="s">
        <v>1358</v>
      </c>
      <c r="X758" s="193"/>
      <c r="Y758" s="194">
        <v>43495.000011574077</v>
      </c>
      <c r="Z758" s="194">
        <v>43594.722951388889</v>
      </c>
      <c r="AA758" s="197">
        <v>43493.000011574077</v>
      </c>
      <c r="AB758" s="198">
        <f t="shared" si="84"/>
        <v>0</v>
      </c>
      <c r="AC758" s="199">
        <f t="shared" si="80"/>
        <v>0</v>
      </c>
      <c r="AD758" s="200">
        <f t="shared" si="86"/>
        <v>0</v>
      </c>
      <c r="AE758" s="199" t="str">
        <f t="shared" si="82"/>
        <v>20196</v>
      </c>
      <c r="AF758" s="199" t="str">
        <f t="shared" si="81"/>
        <v>20195</v>
      </c>
      <c r="AG758" s="199">
        <f t="shared" si="85"/>
        <v>0</v>
      </c>
      <c r="AH758" s="199" t="str">
        <f t="shared" si="83"/>
        <v>20191</v>
      </c>
      <c r="AI758" s="201"/>
      <c r="AJ758" s="201"/>
      <c r="AK758" s="201"/>
      <c r="AL758" s="201"/>
      <c r="AM758" s="201"/>
      <c r="AN758" s="201"/>
      <c r="AO758" s="201" t="s">
        <v>50</v>
      </c>
      <c r="AP758" s="201" t="s">
        <v>1</v>
      </c>
    </row>
    <row r="759" spans="1:42">
      <c r="A759" s="193" t="s">
        <v>1103</v>
      </c>
      <c r="B759" s="193" t="s">
        <v>51</v>
      </c>
      <c r="C759" s="193" t="s">
        <v>396</v>
      </c>
      <c r="D759" s="193" t="s">
        <v>1359</v>
      </c>
      <c r="E759" s="193" t="s">
        <v>1360</v>
      </c>
      <c r="F759" s="193"/>
      <c r="G759" s="193" t="s">
        <v>197</v>
      </c>
      <c r="H759" s="194">
        <v>43495.000011574077</v>
      </c>
      <c r="I759" s="194"/>
      <c r="J759" s="194">
        <v>43502.000011574077</v>
      </c>
      <c r="K759" s="194">
        <v>43517.680347222216</v>
      </c>
      <c r="L759" s="194"/>
      <c r="M759" s="193" t="s">
        <v>187</v>
      </c>
      <c r="N759" s="193" t="s">
        <v>44</v>
      </c>
      <c r="O759" s="195">
        <v>30</v>
      </c>
      <c r="P759" s="195"/>
      <c r="Q759" s="196"/>
      <c r="R759" s="193" t="s">
        <v>1361</v>
      </c>
      <c r="S759" s="193"/>
      <c r="T759" s="193" t="s">
        <v>1362</v>
      </c>
      <c r="U759" s="193" t="s">
        <v>182</v>
      </c>
      <c r="V759" s="193"/>
      <c r="W759" s="193"/>
      <c r="X759" s="193"/>
      <c r="Y759" s="194"/>
      <c r="Z759" s="194"/>
      <c r="AA759" s="197"/>
      <c r="AB759" s="198" t="str">
        <f t="shared" si="84"/>
        <v>20191</v>
      </c>
      <c r="AC759" s="199">
        <f t="shared" si="80"/>
        <v>0</v>
      </c>
      <c r="AD759" s="200" t="str">
        <f t="shared" si="86"/>
        <v>20192</v>
      </c>
      <c r="AE759" s="199">
        <f t="shared" si="82"/>
        <v>0</v>
      </c>
      <c r="AF759" s="199">
        <f t="shared" si="81"/>
        <v>0</v>
      </c>
      <c r="AG759" s="199">
        <f t="shared" si="85"/>
        <v>0</v>
      </c>
      <c r="AH759" s="199">
        <f t="shared" si="83"/>
        <v>0</v>
      </c>
      <c r="AI759" s="201"/>
      <c r="AJ759" s="201"/>
      <c r="AK759" s="201"/>
      <c r="AL759" s="201"/>
      <c r="AM759" s="201"/>
      <c r="AN759" s="201"/>
      <c r="AO759" s="201" t="s">
        <v>51</v>
      </c>
      <c r="AP759" s="201" t="s">
        <v>63</v>
      </c>
    </row>
    <row r="760" spans="1:42">
      <c r="A760" s="193" t="s">
        <v>1103</v>
      </c>
      <c r="B760" s="193" t="s">
        <v>50</v>
      </c>
      <c r="C760" s="193" t="s">
        <v>205</v>
      </c>
      <c r="D760" s="193" t="s">
        <v>1359</v>
      </c>
      <c r="E760" s="193" t="s">
        <v>1360</v>
      </c>
      <c r="F760" s="193"/>
      <c r="G760" s="193" t="s">
        <v>178</v>
      </c>
      <c r="H760" s="194">
        <v>43495.000011574077</v>
      </c>
      <c r="I760" s="194"/>
      <c r="J760" s="194">
        <v>43497.000011574077</v>
      </c>
      <c r="K760" s="194">
        <v>43497.000011574077</v>
      </c>
      <c r="L760" s="194"/>
      <c r="M760" s="193" t="s">
        <v>187</v>
      </c>
      <c r="N760" s="193" t="s">
        <v>44</v>
      </c>
      <c r="O760" s="195">
        <v>12</v>
      </c>
      <c r="P760" s="195"/>
      <c r="Q760" s="196"/>
      <c r="R760" s="193" t="s">
        <v>1361</v>
      </c>
      <c r="S760" s="193"/>
      <c r="T760" s="193" t="s">
        <v>1363</v>
      </c>
      <c r="U760" s="193" t="s">
        <v>182</v>
      </c>
      <c r="V760" s="193"/>
      <c r="W760" s="193"/>
      <c r="X760" s="193"/>
      <c r="Y760" s="194"/>
      <c r="Z760" s="194"/>
      <c r="AA760" s="197"/>
      <c r="AB760" s="198" t="str">
        <f t="shared" si="84"/>
        <v>20191</v>
      </c>
      <c r="AC760" s="199">
        <f t="shared" si="80"/>
        <v>0</v>
      </c>
      <c r="AD760" s="200" t="str">
        <f t="shared" si="86"/>
        <v>20192</v>
      </c>
      <c r="AE760" s="199">
        <f t="shared" si="82"/>
        <v>0</v>
      </c>
      <c r="AF760" s="199">
        <f t="shared" si="81"/>
        <v>0</v>
      </c>
      <c r="AG760" s="199">
        <f t="shared" si="85"/>
        <v>0</v>
      </c>
      <c r="AH760" s="199">
        <f t="shared" si="83"/>
        <v>0</v>
      </c>
      <c r="AI760" s="201"/>
      <c r="AJ760" s="201"/>
      <c r="AK760" s="201"/>
      <c r="AL760" s="201"/>
      <c r="AM760" s="201"/>
      <c r="AN760" s="201"/>
      <c r="AO760" s="201" t="s">
        <v>50</v>
      </c>
      <c r="AP760" s="201" t="s">
        <v>1</v>
      </c>
    </row>
    <row r="761" spans="1:42">
      <c r="A761" s="193" t="s">
        <v>1103</v>
      </c>
      <c r="B761" s="193" t="s">
        <v>50</v>
      </c>
      <c r="C761" s="193" t="s">
        <v>205</v>
      </c>
      <c r="D761" s="193" t="s">
        <v>1364</v>
      </c>
      <c r="E761" s="193" t="s">
        <v>1365</v>
      </c>
      <c r="F761" s="193"/>
      <c r="G761" s="193" t="s">
        <v>178</v>
      </c>
      <c r="H761" s="194">
        <v>43496.000011574077</v>
      </c>
      <c r="I761" s="194"/>
      <c r="J761" s="194">
        <v>43498.000011574077</v>
      </c>
      <c r="K761" s="194">
        <v>43498.000011574077</v>
      </c>
      <c r="L761" s="194">
        <v>43851.630798611113</v>
      </c>
      <c r="M761" s="193" t="s">
        <v>187</v>
      </c>
      <c r="N761" s="193" t="s">
        <v>44</v>
      </c>
      <c r="O761" s="195">
        <v>12</v>
      </c>
      <c r="P761" s="195"/>
      <c r="Q761" s="196"/>
      <c r="R761" s="193" t="s">
        <v>1366</v>
      </c>
      <c r="S761" s="193"/>
      <c r="T761" s="193" t="s">
        <v>1367</v>
      </c>
      <c r="U761" s="193" t="s">
        <v>195</v>
      </c>
      <c r="V761" s="193"/>
      <c r="W761" s="193"/>
      <c r="X761" s="193"/>
      <c r="Y761" s="194"/>
      <c r="Z761" s="194"/>
      <c r="AA761" s="197"/>
      <c r="AB761" s="198" t="str">
        <f t="shared" si="84"/>
        <v>20191</v>
      </c>
      <c r="AC761" s="199">
        <f t="shared" si="80"/>
        <v>0</v>
      </c>
      <c r="AD761" s="200" t="str">
        <f t="shared" si="86"/>
        <v>20192</v>
      </c>
      <c r="AE761" s="199" t="str">
        <f t="shared" si="82"/>
        <v>20201</v>
      </c>
      <c r="AF761" s="199">
        <f t="shared" si="81"/>
        <v>0</v>
      </c>
      <c r="AG761" s="199">
        <f t="shared" si="85"/>
        <v>0</v>
      </c>
      <c r="AH761" s="199">
        <f t="shared" si="83"/>
        <v>0</v>
      </c>
      <c r="AI761" s="201"/>
      <c r="AJ761" s="201"/>
      <c r="AK761" s="201"/>
      <c r="AL761" s="201"/>
      <c r="AM761" s="201"/>
      <c r="AN761" s="201"/>
      <c r="AO761" s="201" t="s">
        <v>50</v>
      </c>
      <c r="AP761" s="201" t="s">
        <v>1</v>
      </c>
    </row>
    <row r="762" spans="1:42">
      <c r="A762" s="193" t="s">
        <v>1103</v>
      </c>
      <c r="B762" s="193" t="s">
        <v>50</v>
      </c>
      <c r="C762" s="193" t="s">
        <v>205</v>
      </c>
      <c r="D762" s="193" t="s">
        <v>1364</v>
      </c>
      <c r="E762" s="193" t="s">
        <v>1365</v>
      </c>
      <c r="F762" s="193"/>
      <c r="G762" s="193" t="s">
        <v>178</v>
      </c>
      <c r="H762" s="194">
        <v>43496.000011574077</v>
      </c>
      <c r="I762" s="194"/>
      <c r="J762" s="194">
        <v>43498.000011574077</v>
      </c>
      <c r="K762" s="194">
        <v>43498.000011574077</v>
      </c>
      <c r="L762" s="194">
        <v>43851.629988425928</v>
      </c>
      <c r="M762" s="193" t="s">
        <v>187</v>
      </c>
      <c r="N762" s="193" t="s">
        <v>44</v>
      </c>
      <c r="O762" s="195">
        <v>12</v>
      </c>
      <c r="P762" s="195"/>
      <c r="Q762" s="196"/>
      <c r="R762" s="193" t="s">
        <v>1366</v>
      </c>
      <c r="S762" s="193"/>
      <c r="T762" s="193" t="s">
        <v>1368</v>
      </c>
      <c r="U762" s="193" t="s">
        <v>195</v>
      </c>
      <c r="V762" s="193"/>
      <c r="W762" s="193"/>
      <c r="X762" s="193"/>
      <c r="Y762" s="194"/>
      <c r="Z762" s="194"/>
      <c r="AA762" s="197"/>
      <c r="AB762" s="198" t="str">
        <f t="shared" si="84"/>
        <v>20191</v>
      </c>
      <c r="AC762" s="199">
        <f t="shared" si="80"/>
        <v>0</v>
      </c>
      <c r="AD762" s="200" t="str">
        <f t="shared" si="86"/>
        <v>20192</v>
      </c>
      <c r="AE762" s="199" t="str">
        <f t="shared" si="82"/>
        <v>20201</v>
      </c>
      <c r="AF762" s="199">
        <f t="shared" si="81"/>
        <v>0</v>
      </c>
      <c r="AG762" s="199">
        <f t="shared" si="85"/>
        <v>0</v>
      </c>
      <c r="AH762" s="199">
        <f t="shared" si="83"/>
        <v>0</v>
      </c>
      <c r="AI762" s="201"/>
      <c r="AJ762" s="201"/>
      <c r="AK762" s="201"/>
      <c r="AL762" s="201"/>
      <c r="AM762" s="201"/>
      <c r="AN762" s="201"/>
      <c r="AO762" s="201" t="s">
        <v>50</v>
      </c>
      <c r="AP762" s="201" t="s">
        <v>1</v>
      </c>
    </row>
    <row r="763" spans="1:42">
      <c r="A763" s="193" t="s">
        <v>1103</v>
      </c>
      <c r="B763" s="193" t="s">
        <v>61</v>
      </c>
      <c r="C763" s="193" t="s">
        <v>184</v>
      </c>
      <c r="D763" s="193" t="s">
        <v>1369</v>
      </c>
      <c r="E763" s="193" t="s">
        <v>1370</v>
      </c>
      <c r="F763" s="193"/>
      <c r="G763" s="193" t="s">
        <v>178</v>
      </c>
      <c r="H763" s="194">
        <v>43501.000011574077</v>
      </c>
      <c r="I763" s="194"/>
      <c r="J763" s="194">
        <v>43501.000011574077</v>
      </c>
      <c r="K763" s="194">
        <v>43501.000011574077</v>
      </c>
      <c r="L763" s="194"/>
      <c r="M763" s="193" t="s">
        <v>187</v>
      </c>
      <c r="N763" s="193" t="s">
        <v>185</v>
      </c>
      <c r="O763" s="195">
        <v>15</v>
      </c>
      <c r="P763" s="195"/>
      <c r="Q763" s="196"/>
      <c r="R763" s="193" t="s">
        <v>1371</v>
      </c>
      <c r="S763" s="193"/>
      <c r="T763" s="193" t="s">
        <v>1372</v>
      </c>
      <c r="U763" s="193" t="s">
        <v>182</v>
      </c>
      <c r="V763" s="193"/>
      <c r="W763" s="193"/>
      <c r="X763" s="193"/>
      <c r="Y763" s="194"/>
      <c r="Z763" s="194"/>
      <c r="AA763" s="197"/>
      <c r="AB763" s="198" t="str">
        <f t="shared" si="84"/>
        <v>20192</v>
      </c>
      <c r="AC763" s="199">
        <f t="shared" si="80"/>
        <v>0</v>
      </c>
      <c r="AD763" s="200" t="str">
        <f t="shared" si="86"/>
        <v>20192</v>
      </c>
      <c r="AE763" s="199">
        <f t="shared" si="82"/>
        <v>0</v>
      </c>
      <c r="AF763" s="199">
        <f t="shared" si="81"/>
        <v>0</v>
      </c>
      <c r="AG763" s="199">
        <f t="shared" si="85"/>
        <v>0</v>
      </c>
      <c r="AH763" s="199">
        <f t="shared" si="83"/>
        <v>0</v>
      </c>
      <c r="AI763" s="201"/>
      <c r="AJ763" s="201"/>
      <c r="AK763" s="201"/>
      <c r="AL763" s="201"/>
      <c r="AM763" s="201"/>
      <c r="AN763" s="201"/>
      <c r="AO763" s="201" t="s">
        <v>61</v>
      </c>
      <c r="AP763" s="201" t="s">
        <v>88</v>
      </c>
    </row>
    <row r="764" spans="1:42">
      <c r="A764" s="193" t="s">
        <v>1103</v>
      </c>
      <c r="B764" s="193" t="s">
        <v>54</v>
      </c>
      <c r="C764" s="193" t="s">
        <v>175</v>
      </c>
      <c r="D764" s="193" t="s">
        <v>1373</v>
      </c>
      <c r="E764" s="193" t="s">
        <v>1374</v>
      </c>
      <c r="F764" s="193"/>
      <c r="G764" s="193" t="s">
        <v>178</v>
      </c>
      <c r="H764" s="194">
        <v>43502.000011574077</v>
      </c>
      <c r="I764" s="194"/>
      <c r="J764" s="194">
        <v>43503.000011574077</v>
      </c>
      <c r="K764" s="194">
        <v>43503.000011574077</v>
      </c>
      <c r="L764" s="194">
        <v>43829.450775462959</v>
      </c>
      <c r="M764" s="193" t="s">
        <v>187</v>
      </c>
      <c r="N764" s="193" t="s">
        <v>44</v>
      </c>
      <c r="O764" s="195">
        <v>3</v>
      </c>
      <c r="P764" s="195"/>
      <c r="Q764" s="196"/>
      <c r="R764" s="193" t="s">
        <v>1375</v>
      </c>
      <c r="S764" s="193"/>
      <c r="T764" s="193" t="s">
        <v>1376</v>
      </c>
      <c r="U764" s="193" t="s">
        <v>195</v>
      </c>
      <c r="V764" s="193"/>
      <c r="W764" s="193"/>
      <c r="X764" s="193"/>
      <c r="Y764" s="194"/>
      <c r="Z764" s="194"/>
      <c r="AA764" s="197"/>
      <c r="AB764" s="198" t="str">
        <f t="shared" si="84"/>
        <v>20192</v>
      </c>
      <c r="AC764" s="199">
        <f t="shared" si="80"/>
        <v>0</v>
      </c>
      <c r="AD764" s="200" t="str">
        <f t="shared" si="86"/>
        <v>20192</v>
      </c>
      <c r="AE764" s="199" t="str">
        <f t="shared" si="82"/>
        <v>201912</v>
      </c>
      <c r="AF764" s="199">
        <f t="shared" si="81"/>
        <v>0</v>
      </c>
      <c r="AG764" s="199">
        <f t="shared" si="85"/>
        <v>0</v>
      </c>
      <c r="AH764" s="199">
        <f t="shared" si="83"/>
        <v>0</v>
      </c>
      <c r="AI764" s="201"/>
      <c r="AJ764" s="201"/>
      <c r="AK764" s="201"/>
      <c r="AL764" s="201"/>
      <c r="AM764" s="201"/>
      <c r="AN764" s="201"/>
      <c r="AO764" s="201" t="s">
        <v>54</v>
      </c>
      <c r="AP764" s="201" t="s">
        <v>88</v>
      </c>
    </row>
    <row r="765" spans="1:42">
      <c r="A765" s="193" t="s">
        <v>1103</v>
      </c>
      <c r="B765" s="193" t="s">
        <v>51</v>
      </c>
      <c r="C765" s="193" t="s">
        <v>321</v>
      </c>
      <c r="D765" s="193" t="s">
        <v>1377</v>
      </c>
      <c r="E765" s="193" t="s">
        <v>1378</v>
      </c>
      <c r="F765" s="193"/>
      <c r="G765" s="193" t="s">
        <v>197</v>
      </c>
      <c r="H765" s="194">
        <v>43503.000011574077</v>
      </c>
      <c r="I765" s="194"/>
      <c r="J765" s="194">
        <v>43507.000011574077</v>
      </c>
      <c r="K765" s="194">
        <v>43570</v>
      </c>
      <c r="L765" s="194">
        <v>43671.402638888889</v>
      </c>
      <c r="M765" s="193" t="s">
        <v>187</v>
      </c>
      <c r="N765" s="193" t="s">
        <v>71</v>
      </c>
      <c r="O765" s="195">
        <v>35</v>
      </c>
      <c r="P765" s="195"/>
      <c r="Q765" s="196"/>
      <c r="R765" s="193" t="s">
        <v>1379</v>
      </c>
      <c r="S765" s="193"/>
      <c r="T765" s="193" t="s">
        <v>1380</v>
      </c>
      <c r="U765" s="193" t="s">
        <v>195</v>
      </c>
      <c r="V765" s="193"/>
      <c r="W765" s="193"/>
      <c r="X765" s="193"/>
      <c r="Y765" s="194"/>
      <c r="Z765" s="194"/>
      <c r="AA765" s="197"/>
      <c r="AB765" s="198" t="str">
        <f t="shared" si="84"/>
        <v>20192</v>
      </c>
      <c r="AC765" s="199">
        <f t="shared" si="80"/>
        <v>0</v>
      </c>
      <c r="AD765" s="200" t="str">
        <f t="shared" si="86"/>
        <v>20194</v>
      </c>
      <c r="AE765" s="199" t="str">
        <f t="shared" si="82"/>
        <v>20197</v>
      </c>
      <c r="AF765" s="199">
        <f t="shared" si="81"/>
        <v>0</v>
      </c>
      <c r="AG765" s="199">
        <f t="shared" si="85"/>
        <v>0</v>
      </c>
      <c r="AH765" s="199">
        <f t="shared" si="83"/>
        <v>0</v>
      </c>
      <c r="AI765" s="201"/>
      <c r="AJ765" s="201"/>
      <c r="AK765" s="201"/>
      <c r="AL765" s="201"/>
      <c r="AM765" s="201"/>
      <c r="AN765" s="201"/>
      <c r="AO765" s="201" t="s">
        <v>51</v>
      </c>
      <c r="AP765" s="201" t="s">
        <v>65</v>
      </c>
    </row>
    <row r="766" spans="1:42">
      <c r="A766" s="193" t="s">
        <v>1103</v>
      </c>
      <c r="B766" s="193" t="s">
        <v>50</v>
      </c>
      <c r="C766" s="193" t="s">
        <v>205</v>
      </c>
      <c r="D766" s="193" t="s">
        <v>1381</v>
      </c>
      <c r="E766" s="193" t="s">
        <v>1382</v>
      </c>
      <c r="F766" s="193"/>
      <c r="G766" s="193" t="s">
        <v>178</v>
      </c>
      <c r="H766" s="194">
        <v>43504.000011574077</v>
      </c>
      <c r="I766" s="194"/>
      <c r="J766" s="194">
        <v>43506.000011574077</v>
      </c>
      <c r="K766" s="194">
        <v>43506.000011574077</v>
      </c>
      <c r="L766" s="194"/>
      <c r="M766" s="193" t="s">
        <v>187</v>
      </c>
      <c r="N766" s="193" t="s">
        <v>44</v>
      </c>
      <c r="O766" s="195">
        <v>12</v>
      </c>
      <c r="P766" s="195"/>
      <c r="Q766" s="196"/>
      <c r="R766" s="193" t="s">
        <v>1383</v>
      </c>
      <c r="S766" s="193"/>
      <c r="T766" s="193" t="s">
        <v>1384</v>
      </c>
      <c r="U766" s="193" t="s">
        <v>182</v>
      </c>
      <c r="V766" s="193"/>
      <c r="W766" s="193"/>
      <c r="X766" s="193"/>
      <c r="Y766" s="194"/>
      <c r="Z766" s="194"/>
      <c r="AA766" s="197"/>
      <c r="AB766" s="198" t="str">
        <f t="shared" si="84"/>
        <v>20192</v>
      </c>
      <c r="AC766" s="199">
        <f t="shared" si="80"/>
        <v>0</v>
      </c>
      <c r="AD766" s="200" t="str">
        <f t="shared" si="86"/>
        <v>20192</v>
      </c>
      <c r="AE766" s="199">
        <f t="shared" si="82"/>
        <v>0</v>
      </c>
      <c r="AF766" s="199">
        <f t="shared" si="81"/>
        <v>0</v>
      </c>
      <c r="AG766" s="199">
        <f t="shared" si="85"/>
        <v>0</v>
      </c>
      <c r="AH766" s="199">
        <f t="shared" si="83"/>
        <v>0</v>
      </c>
      <c r="AI766" s="201"/>
      <c r="AJ766" s="201"/>
      <c r="AK766" s="201"/>
      <c r="AL766" s="201"/>
      <c r="AM766" s="201"/>
      <c r="AN766" s="201"/>
      <c r="AO766" s="201" t="s">
        <v>50</v>
      </c>
      <c r="AP766" s="201" t="s">
        <v>1</v>
      </c>
    </row>
    <row r="767" spans="1:42">
      <c r="A767" s="193" t="s">
        <v>1103</v>
      </c>
      <c r="B767" s="193" t="s">
        <v>50</v>
      </c>
      <c r="C767" s="193" t="s">
        <v>205</v>
      </c>
      <c r="D767" s="193" t="s">
        <v>1001</v>
      </c>
      <c r="E767" s="193" t="s">
        <v>1002</v>
      </c>
      <c r="F767" s="193"/>
      <c r="G767" s="193" t="s">
        <v>197</v>
      </c>
      <c r="H767" s="194">
        <v>43504.000011574077</v>
      </c>
      <c r="I767" s="194"/>
      <c r="J767" s="194">
        <v>43506.000011574077</v>
      </c>
      <c r="K767" s="194">
        <v>43518.785752314812</v>
      </c>
      <c r="L767" s="194">
        <v>43579.612430555557</v>
      </c>
      <c r="M767" s="193" t="s">
        <v>187</v>
      </c>
      <c r="N767" s="193" t="s">
        <v>44</v>
      </c>
      <c r="O767" s="195">
        <v>12</v>
      </c>
      <c r="P767" s="195"/>
      <c r="Q767" s="196"/>
      <c r="R767" s="193" t="s">
        <v>1003</v>
      </c>
      <c r="S767" s="193"/>
      <c r="T767" s="193" t="s">
        <v>1385</v>
      </c>
      <c r="U767" s="193" t="s">
        <v>195</v>
      </c>
      <c r="V767" s="193"/>
      <c r="W767" s="193"/>
      <c r="X767" s="193"/>
      <c r="Y767" s="194"/>
      <c r="Z767" s="194"/>
      <c r="AA767" s="197"/>
      <c r="AB767" s="198" t="str">
        <f t="shared" si="84"/>
        <v>20192</v>
      </c>
      <c r="AC767" s="199">
        <f t="shared" si="80"/>
        <v>0</v>
      </c>
      <c r="AD767" s="200" t="str">
        <f t="shared" si="86"/>
        <v>20192</v>
      </c>
      <c r="AE767" s="199" t="str">
        <f t="shared" si="82"/>
        <v>20194</v>
      </c>
      <c r="AF767" s="199">
        <f t="shared" si="81"/>
        <v>0</v>
      </c>
      <c r="AG767" s="199">
        <f t="shared" si="85"/>
        <v>0</v>
      </c>
      <c r="AH767" s="199">
        <f t="shared" si="83"/>
        <v>0</v>
      </c>
      <c r="AI767" s="201"/>
      <c r="AJ767" s="201"/>
      <c r="AK767" s="201"/>
      <c r="AL767" s="201"/>
      <c r="AM767" s="201"/>
      <c r="AN767" s="201"/>
      <c r="AO767" s="201" t="s">
        <v>50</v>
      </c>
      <c r="AP767" s="201" t="s">
        <v>1</v>
      </c>
    </row>
    <row r="768" spans="1:42">
      <c r="A768" s="193" t="s">
        <v>1103</v>
      </c>
      <c r="B768" s="193" t="s">
        <v>48</v>
      </c>
      <c r="C768" s="193" t="s">
        <v>56</v>
      </c>
      <c r="D768" s="193" t="s">
        <v>1377</v>
      </c>
      <c r="E768" s="193" t="s">
        <v>1378</v>
      </c>
      <c r="F768" s="193"/>
      <c r="G768" s="193" t="s">
        <v>197</v>
      </c>
      <c r="H768" s="194">
        <v>43507.000011574077</v>
      </c>
      <c r="I768" s="194"/>
      <c r="J768" s="194">
        <v>43524.000011574077</v>
      </c>
      <c r="K768" s="194">
        <v>43571.62431712963</v>
      </c>
      <c r="L768" s="194">
        <v>43671.400682870371</v>
      </c>
      <c r="M768" s="193" t="s">
        <v>187</v>
      </c>
      <c r="N768" s="193" t="s">
        <v>71</v>
      </c>
      <c r="O768" s="195">
        <v>100</v>
      </c>
      <c r="P768" s="195"/>
      <c r="Q768" s="196"/>
      <c r="R768" s="193" t="s">
        <v>1379</v>
      </c>
      <c r="S768" s="193"/>
      <c r="T768" s="193" t="s">
        <v>1386</v>
      </c>
      <c r="U768" s="193" t="s">
        <v>195</v>
      </c>
      <c r="V768" s="193"/>
      <c r="W768" s="193"/>
      <c r="X768" s="193"/>
      <c r="Y768" s="194"/>
      <c r="Z768" s="194"/>
      <c r="AA768" s="197"/>
      <c r="AB768" s="198" t="str">
        <f t="shared" si="84"/>
        <v>20192</v>
      </c>
      <c r="AC768" s="199">
        <f t="shared" si="80"/>
        <v>0</v>
      </c>
      <c r="AD768" s="200" t="str">
        <f t="shared" si="86"/>
        <v>20194</v>
      </c>
      <c r="AE768" s="199" t="str">
        <f t="shared" si="82"/>
        <v>20197</v>
      </c>
      <c r="AF768" s="199">
        <f t="shared" si="81"/>
        <v>0</v>
      </c>
      <c r="AG768" s="199">
        <f t="shared" si="85"/>
        <v>0</v>
      </c>
      <c r="AH768" s="199">
        <f t="shared" si="83"/>
        <v>0</v>
      </c>
      <c r="AI768" s="201"/>
      <c r="AJ768" s="201"/>
      <c r="AK768" s="201"/>
      <c r="AL768" s="201"/>
      <c r="AM768" s="201"/>
      <c r="AN768" s="201"/>
      <c r="AO768" s="201" t="s">
        <v>48</v>
      </c>
      <c r="AP768" s="201" t="s">
        <v>56</v>
      </c>
    </row>
    <row r="769" spans="1:42">
      <c r="A769" s="193" t="s">
        <v>1103</v>
      </c>
      <c r="B769" s="193" t="s">
        <v>48</v>
      </c>
      <c r="C769" s="193" t="s">
        <v>56</v>
      </c>
      <c r="D769" s="193" t="s">
        <v>1377</v>
      </c>
      <c r="E769" s="193" t="s">
        <v>1387</v>
      </c>
      <c r="F769" s="193"/>
      <c r="G769" s="193" t="s">
        <v>197</v>
      </c>
      <c r="H769" s="194">
        <v>43507.000011574077</v>
      </c>
      <c r="I769" s="194"/>
      <c r="J769" s="194">
        <v>43524.000011574077</v>
      </c>
      <c r="K769" s="194">
        <v>43571.662604166668</v>
      </c>
      <c r="L769" s="194">
        <v>43671.399768518517</v>
      </c>
      <c r="M769" s="193" t="s">
        <v>187</v>
      </c>
      <c r="N769" s="193" t="s">
        <v>71</v>
      </c>
      <c r="O769" s="195">
        <v>100</v>
      </c>
      <c r="P769" s="195"/>
      <c r="Q769" s="196"/>
      <c r="R769" s="193" t="s">
        <v>1379</v>
      </c>
      <c r="S769" s="193"/>
      <c r="T769" s="193" t="s">
        <v>1388</v>
      </c>
      <c r="U769" s="193" t="s">
        <v>195</v>
      </c>
      <c r="V769" s="193"/>
      <c r="W769" s="193"/>
      <c r="X769" s="193"/>
      <c r="Y769" s="194"/>
      <c r="Z769" s="194"/>
      <c r="AA769" s="197"/>
      <c r="AB769" s="198" t="str">
        <f t="shared" si="84"/>
        <v>20192</v>
      </c>
      <c r="AC769" s="199">
        <f t="shared" si="80"/>
        <v>0</v>
      </c>
      <c r="AD769" s="200" t="str">
        <f t="shared" si="86"/>
        <v>20194</v>
      </c>
      <c r="AE769" s="199" t="str">
        <f t="shared" si="82"/>
        <v>20197</v>
      </c>
      <c r="AF769" s="199">
        <f t="shared" si="81"/>
        <v>0</v>
      </c>
      <c r="AG769" s="199">
        <f t="shared" si="85"/>
        <v>0</v>
      </c>
      <c r="AH769" s="199">
        <f t="shared" si="83"/>
        <v>0</v>
      </c>
      <c r="AI769" s="201"/>
      <c r="AJ769" s="201"/>
      <c r="AK769" s="201"/>
      <c r="AL769" s="201"/>
      <c r="AM769" s="201"/>
      <c r="AN769" s="201"/>
      <c r="AO769" s="201" t="s">
        <v>48</v>
      </c>
      <c r="AP769" s="201" t="s">
        <v>56</v>
      </c>
    </row>
    <row r="770" spans="1:42">
      <c r="A770" s="193" t="s">
        <v>1103</v>
      </c>
      <c r="B770" s="193" t="s">
        <v>51</v>
      </c>
      <c r="C770" s="193" t="s">
        <v>321</v>
      </c>
      <c r="D770" s="193" t="s">
        <v>1389</v>
      </c>
      <c r="E770" s="193" t="s">
        <v>1390</v>
      </c>
      <c r="F770" s="193"/>
      <c r="G770" s="193" t="s">
        <v>178</v>
      </c>
      <c r="H770" s="194">
        <v>43507.000011574077</v>
      </c>
      <c r="I770" s="194"/>
      <c r="J770" s="194">
        <v>43516.000011574077</v>
      </c>
      <c r="K770" s="194">
        <v>43516.000011574077</v>
      </c>
      <c r="L770" s="194"/>
      <c r="M770" s="193" t="s">
        <v>187</v>
      </c>
      <c r="N770" s="193" t="s">
        <v>71</v>
      </c>
      <c r="O770" s="195">
        <v>35</v>
      </c>
      <c r="P770" s="195"/>
      <c r="Q770" s="196"/>
      <c r="R770" s="193" t="s">
        <v>1391</v>
      </c>
      <c r="S770" s="193"/>
      <c r="T770" s="193" t="s">
        <v>1392</v>
      </c>
      <c r="U770" s="193" t="s">
        <v>182</v>
      </c>
      <c r="V770" s="193"/>
      <c r="W770" s="193"/>
      <c r="X770" s="193"/>
      <c r="Y770" s="194"/>
      <c r="Z770" s="194"/>
      <c r="AA770" s="197"/>
      <c r="AB770" s="198" t="str">
        <f t="shared" si="84"/>
        <v>20192</v>
      </c>
      <c r="AC770" s="199">
        <f t="shared" ref="AC770:AC833" si="87">IFERROR(IF(IF(AND(K770&lt;1,L770&gt;0),CONCATENATE(YEAR(L770),MONTH(L770)),CONCATENATE(YEAR(I770),MONTH(I770)))="19001",0,IF(AND(K770&lt;1,L770&gt;0),CONCATENATE(YEAR(L770),MONTH(L770)),CONCATENATE(YEAR(I770),MONTH(I770)))),0)</f>
        <v>0</v>
      </c>
      <c r="AD770" s="200" t="str">
        <f t="shared" si="86"/>
        <v>20192</v>
      </c>
      <c r="AE770" s="199">
        <f t="shared" si="82"/>
        <v>0</v>
      </c>
      <c r="AF770" s="199">
        <f t="shared" ref="AF770:AF833" si="88">+IFERROR(IF(Z770&gt;0,CONCATENATE(YEAR(Z770),MONTH(Z770)),0),0)</f>
        <v>0</v>
      </c>
      <c r="AG770" s="199">
        <f t="shared" si="85"/>
        <v>0</v>
      </c>
      <c r="AH770" s="199">
        <f t="shared" si="83"/>
        <v>0</v>
      </c>
      <c r="AI770" s="201"/>
      <c r="AJ770" s="201"/>
      <c r="AK770" s="201"/>
      <c r="AL770" s="201"/>
      <c r="AM770" s="201"/>
      <c r="AN770" s="201"/>
      <c r="AO770" s="201" t="s">
        <v>51</v>
      </c>
      <c r="AP770" s="201" t="s">
        <v>65</v>
      </c>
    </row>
    <row r="771" spans="1:42">
      <c r="A771" s="193" t="s">
        <v>1103</v>
      </c>
      <c r="B771" s="193" t="s">
        <v>51</v>
      </c>
      <c r="C771" s="193" t="s">
        <v>665</v>
      </c>
      <c r="D771" s="193" t="s">
        <v>1393</v>
      </c>
      <c r="E771" s="193" t="s">
        <v>1394</v>
      </c>
      <c r="F771" s="193"/>
      <c r="G771" s="193" t="s">
        <v>178</v>
      </c>
      <c r="H771" s="194">
        <v>43592.000011574077</v>
      </c>
      <c r="I771" s="194"/>
      <c r="J771" s="194">
        <v>43614.000011574077</v>
      </c>
      <c r="K771" s="194">
        <v>43614.000011574077</v>
      </c>
      <c r="L771" s="194"/>
      <c r="M771" s="193" t="s">
        <v>187</v>
      </c>
      <c r="N771" s="193" t="s">
        <v>44</v>
      </c>
      <c r="O771" s="195">
        <v>35</v>
      </c>
      <c r="P771" s="195"/>
      <c r="Q771" s="196"/>
      <c r="R771" s="193" t="s">
        <v>1395</v>
      </c>
      <c r="S771" s="193"/>
      <c r="T771" s="193" t="s">
        <v>1396</v>
      </c>
      <c r="U771" s="193" t="s">
        <v>182</v>
      </c>
      <c r="V771" s="193"/>
      <c r="W771" s="193"/>
      <c r="X771" s="193"/>
      <c r="Y771" s="194"/>
      <c r="Z771" s="194"/>
      <c r="AA771" s="197"/>
      <c r="AB771" s="198" t="str">
        <f t="shared" si="84"/>
        <v>20195</v>
      </c>
      <c r="AC771" s="199">
        <f t="shared" si="87"/>
        <v>0</v>
      </c>
      <c r="AD771" s="200" t="str">
        <f t="shared" si="86"/>
        <v>20195</v>
      </c>
      <c r="AE771" s="199">
        <f t="shared" ref="AE771:AE834" si="89">+IFERROR(IF(A771="4-MIGRADO",0,IF(OR(K771=0,ISTEXT(K771),CONCATENATE(YEAR(L771),MONTH(L771))="19001"),0,CONCATENATE(YEAR(L771),MONTH(L771)))),0)</f>
        <v>0</v>
      </c>
      <c r="AF771" s="199">
        <f t="shared" si="88"/>
        <v>0</v>
      </c>
      <c r="AG771" s="199">
        <f t="shared" si="85"/>
        <v>0</v>
      </c>
      <c r="AH771" s="199">
        <f t="shared" ref="AH771:AH834" si="90">+IF(AND(A771&lt;&gt;"4-MIGRADO",V771="1"),CONCATENATE(YEAR(H771),MONTH(H771)),0)</f>
        <v>0</v>
      </c>
      <c r="AI771" s="201"/>
      <c r="AJ771" s="201"/>
      <c r="AK771" s="201"/>
      <c r="AL771" s="201"/>
      <c r="AM771" s="201"/>
      <c r="AN771" s="201"/>
      <c r="AO771" s="201" t="s">
        <v>51</v>
      </c>
      <c r="AP771" s="201" t="s">
        <v>66</v>
      </c>
    </row>
    <row r="772" spans="1:42">
      <c r="A772" s="193" t="s">
        <v>1103</v>
      </c>
      <c r="B772" s="193" t="s">
        <v>50</v>
      </c>
      <c r="C772" s="193" t="s">
        <v>205</v>
      </c>
      <c r="D772" s="193" t="s">
        <v>1397</v>
      </c>
      <c r="E772" s="193" t="s">
        <v>1398</v>
      </c>
      <c r="F772" s="193"/>
      <c r="G772" s="193" t="s">
        <v>178</v>
      </c>
      <c r="H772" s="194">
        <v>43614.000011574077</v>
      </c>
      <c r="I772" s="194"/>
      <c r="J772" s="194">
        <v>43614.000011574077</v>
      </c>
      <c r="K772" s="194">
        <v>43614.000011574077</v>
      </c>
      <c r="L772" s="194"/>
      <c r="M772" s="193" t="s">
        <v>187</v>
      </c>
      <c r="N772" s="193" t="s">
        <v>206</v>
      </c>
      <c r="O772" s="195">
        <v>12</v>
      </c>
      <c r="P772" s="195"/>
      <c r="Q772" s="196"/>
      <c r="R772" s="193" t="s">
        <v>1399</v>
      </c>
      <c r="S772" s="193"/>
      <c r="T772" s="193" t="s">
        <v>1400</v>
      </c>
      <c r="U772" s="193" t="s">
        <v>182</v>
      </c>
      <c r="V772" s="193"/>
      <c r="W772" s="193"/>
      <c r="X772" s="193"/>
      <c r="Y772" s="194"/>
      <c r="Z772" s="194"/>
      <c r="AA772" s="197"/>
      <c r="AB772" s="198" t="str">
        <f t="shared" si="84"/>
        <v>20195</v>
      </c>
      <c r="AC772" s="199">
        <f t="shared" si="87"/>
        <v>0</v>
      </c>
      <c r="AD772" s="200" t="str">
        <f t="shared" si="86"/>
        <v>20195</v>
      </c>
      <c r="AE772" s="199">
        <f t="shared" si="89"/>
        <v>0</v>
      </c>
      <c r="AF772" s="199">
        <f t="shared" si="88"/>
        <v>0</v>
      </c>
      <c r="AG772" s="199">
        <f t="shared" si="85"/>
        <v>0</v>
      </c>
      <c r="AH772" s="199">
        <f t="shared" si="90"/>
        <v>0</v>
      </c>
      <c r="AI772" s="201"/>
      <c r="AJ772" s="201"/>
      <c r="AK772" s="201"/>
      <c r="AL772" s="201"/>
      <c r="AM772" s="201"/>
      <c r="AN772" s="201"/>
      <c r="AO772" s="201" t="s">
        <v>50</v>
      </c>
      <c r="AP772" s="201" t="s">
        <v>1</v>
      </c>
    </row>
    <row r="773" spans="1:42">
      <c r="A773" s="193" t="s">
        <v>1103</v>
      </c>
      <c r="B773" s="193" t="s">
        <v>51</v>
      </c>
      <c r="C773" s="193" t="s">
        <v>1224</v>
      </c>
      <c r="D773" s="193" t="s">
        <v>1401</v>
      </c>
      <c r="E773" s="193" t="s">
        <v>1402</v>
      </c>
      <c r="F773" s="193"/>
      <c r="G773" s="193" t="s">
        <v>178</v>
      </c>
      <c r="H773" s="194">
        <v>43615.000011574077</v>
      </c>
      <c r="I773" s="194"/>
      <c r="J773" s="194">
        <v>43648.000011574077</v>
      </c>
      <c r="K773" s="194">
        <v>43648.000011574077</v>
      </c>
      <c r="L773" s="194"/>
      <c r="M773" s="193" t="s">
        <v>191</v>
      </c>
      <c r="N773" s="193" t="s">
        <v>47</v>
      </c>
      <c r="O773" s="195">
        <v>18</v>
      </c>
      <c r="P773" s="195"/>
      <c r="Q773" s="196"/>
      <c r="R773" s="193" t="s">
        <v>1403</v>
      </c>
      <c r="S773" s="193"/>
      <c r="T773" s="193" t="s">
        <v>1404</v>
      </c>
      <c r="U773" s="193" t="s">
        <v>182</v>
      </c>
      <c r="V773" s="193"/>
      <c r="W773" s="193"/>
      <c r="X773" s="193"/>
      <c r="Y773" s="194"/>
      <c r="Z773" s="194"/>
      <c r="AA773" s="197"/>
      <c r="AB773" s="198" t="str">
        <f t="shared" si="84"/>
        <v>20195</v>
      </c>
      <c r="AC773" s="199">
        <f t="shared" si="87"/>
        <v>0</v>
      </c>
      <c r="AD773" s="200" t="str">
        <f t="shared" si="86"/>
        <v>20197</v>
      </c>
      <c r="AE773" s="199">
        <f t="shared" si="89"/>
        <v>0</v>
      </c>
      <c r="AF773" s="199">
        <f t="shared" si="88"/>
        <v>0</v>
      </c>
      <c r="AG773" s="199">
        <f t="shared" si="85"/>
        <v>0</v>
      </c>
      <c r="AH773" s="199">
        <f t="shared" si="90"/>
        <v>0</v>
      </c>
      <c r="AI773" s="201"/>
      <c r="AJ773" s="201"/>
      <c r="AK773" s="201"/>
      <c r="AL773" s="201"/>
      <c r="AM773" s="201"/>
      <c r="AN773" s="201"/>
      <c r="AO773" s="201" t="s">
        <v>51</v>
      </c>
      <c r="AP773" s="201" t="s">
        <v>68</v>
      </c>
    </row>
    <row r="774" spans="1:42">
      <c r="A774" s="193" t="s">
        <v>1103</v>
      </c>
      <c r="B774" s="193" t="s">
        <v>51</v>
      </c>
      <c r="C774" s="193" t="s">
        <v>665</v>
      </c>
      <c r="D774" s="193" t="s">
        <v>1401</v>
      </c>
      <c r="E774" s="193" t="s">
        <v>1405</v>
      </c>
      <c r="F774" s="193"/>
      <c r="G774" s="193" t="s">
        <v>178</v>
      </c>
      <c r="H774" s="194">
        <v>43615.000011574077</v>
      </c>
      <c r="I774" s="194"/>
      <c r="J774" s="194">
        <v>43615.000011574077</v>
      </c>
      <c r="K774" s="194">
        <v>43615.000011574077</v>
      </c>
      <c r="L774" s="194"/>
      <c r="M774" s="193" t="s">
        <v>191</v>
      </c>
      <c r="N774" s="193" t="s">
        <v>47</v>
      </c>
      <c r="O774" s="195">
        <v>18</v>
      </c>
      <c r="P774" s="195"/>
      <c r="Q774" s="196"/>
      <c r="R774" s="193" t="s">
        <v>1403</v>
      </c>
      <c r="S774" s="193"/>
      <c r="T774" s="193" t="s">
        <v>1406</v>
      </c>
      <c r="U774" s="193" t="s">
        <v>182</v>
      </c>
      <c r="V774" s="193"/>
      <c r="W774" s="193"/>
      <c r="X774" s="193"/>
      <c r="Y774" s="194"/>
      <c r="Z774" s="194"/>
      <c r="AA774" s="197"/>
      <c r="AB774" s="198" t="str">
        <f t="shared" si="84"/>
        <v>20195</v>
      </c>
      <c r="AC774" s="199">
        <f t="shared" si="87"/>
        <v>0</v>
      </c>
      <c r="AD774" s="200" t="str">
        <f t="shared" si="86"/>
        <v>20195</v>
      </c>
      <c r="AE774" s="199">
        <f t="shared" si="89"/>
        <v>0</v>
      </c>
      <c r="AF774" s="199">
        <f t="shared" si="88"/>
        <v>0</v>
      </c>
      <c r="AG774" s="199">
        <f t="shared" si="85"/>
        <v>0</v>
      </c>
      <c r="AH774" s="199">
        <f t="shared" si="90"/>
        <v>0</v>
      </c>
      <c r="AI774" s="201"/>
      <c r="AJ774" s="201"/>
      <c r="AK774" s="201"/>
      <c r="AL774" s="201"/>
      <c r="AM774" s="201"/>
      <c r="AN774" s="201"/>
      <c r="AO774" s="201" t="s">
        <v>51</v>
      </c>
      <c r="AP774" s="201" t="s">
        <v>66</v>
      </c>
    </row>
    <row r="775" spans="1:42">
      <c r="A775" s="193" t="s">
        <v>1103</v>
      </c>
      <c r="B775" s="193" t="s">
        <v>54</v>
      </c>
      <c r="C775" s="193" t="s">
        <v>175</v>
      </c>
      <c r="D775" s="193" t="s">
        <v>1407</v>
      </c>
      <c r="E775" s="193" t="s">
        <v>1408</v>
      </c>
      <c r="F775" s="193"/>
      <c r="G775" s="193" t="s">
        <v>197</v>
      </c>
      <c r="H775" s="194">
        <v>43615.000011574077</v>
      </c>
      <c r="I775" s="194"/>
      <c r="J775" s="194">
        <v>43615.000011574077</v>
      </c>
      <c r="K775" s="194">
        <v>43615.000011574077</v>
      </c>
      <c r="L775" s="194">
        <v>43632.447615740741</v>
      </c>
      <c r="M775" s="193" t="s">
        <v>187</v>
      </c>
      <c r="N775" s="193" t="s">
        <v>43</v>
      </c>
      <c r="O775" s="195">
        <v>3</v>
      </c>
      <c r="P775" s="195"/>
      <c r="Q775" s="196"/>
      <c r="R775" s="193" t="s">
        <v>1409</v>
      </c>
      <c r="S775" s="193"/>
      <c r="T775" s="193" t="s">
        <v>1410</v>
      </c>
      <c r="U775" s="193" t="s">
        <v>195</v>
      </c>
      <c r="V775" s="193"/>
      <c r="W775" s="193"/>
      <c r="X775" s="193"/>
      <c r="Y775" s="194"/>
      <c r="Z775" s="194"/>
      <c r="AA775" s="197"/>
      <c r="AB775" s="198" t="str">
        <f t="shared" si="84"/>
        <v>20195</v>
      </c>
      <c r="AC775" s="199">
        <f t="shared" si="87"/>
        <v>0</v>
      </c>
      <c r="AD775" s="200" t="str">
        <f t="shared" si="86"/>
        <v>20195</v>
      </c>
      <c r="AE775" s="199" t="str">
        <f t="shared" si="89"/>
        <v>20196</v>
      </c>
      <c r="AF775" s="199">
        <f t="shared" si="88"/>
        <v>0</v>
      </c>
      <c r="AG775" s="199">
        <f t="shared" si="85"/>
        <v>0</v>
      </c>
      <c r="AH775" s="199">
        <f t="shared" si="90"/>
        <v>0</v>
      </c>
      <c r="AI775" s="201"/>
      <c r="AJ775" s="201"/>
      <c r="AK775" s="201"/>
      <c r="AL775" s="201"/>
      <c r="AM775" s="201"/>
      <c r="AN775" s="201"/>
      <c r="AO775" s="201" t="s">
        <v>54</v>
      </c>
      <c r="AP775" s="201" t="s">
        <v>88</v>
      </c>
    </row>
    <row r="776" spans="1:42">
      <c r="A776" s="193" t="s">
        <v>1103</v>
      </c>
      <c r="B776" s="193" t="s">
        <v>48</v>
      </c>
      <c r="C776" s="193" t="s">
        <v>55</v>
      </c>
      <c r="D776" s="193" t="s">
        <v>1411</v>
      </c>
      <c r="E776" s="193" t="s">
        <v>1412</v>
      </c>
      <c r="F776" s="193"/>
      <c r="G776" s="193" t="s">
        <v>178</v>
      </c>
      <c r="H776" s="194">
        <v>43615.000011574077</v>
      </c>
      <c r="I776" s="194"/>
      <c r="J776" s="194">
        <v>43622.000011574077</v>
      </c>
      <c r="K776" s="194">
        <v>43622.000011574077</v>
      </c>
      <c r="L776" s="194">
        <v>43682.731944444437</v>
      </c>
      <c r="M776" s="193" t="s">
        <v>187</v>
      </c>
      <c r="N776" s="193" t="s">
        <v>43</v>
      </c>
      <c r="O776" s="195">
        <v>80</v>
      </c>
      <c r="P776" s="195"/>
      <c r="Q776" s="196"/>
      <c r="R776" s="193" t="s">
        <v>1413</v>
      </c>
      <c r="S776" s="193"/>
      <c r="T776" s="193" t="s">
        <v>1414</v>
      </c>
      <c r="U776" s="193" t="s">
        <v>195</v>
      </c>
      <c r="V776" s="193"/>
      <c r="W776" s="193"/>
      <c r="X776" s="193"/>
      <c r="Y776" s="194"/>
      <c r="Z776" s="194"/>
      <c r="AA776" s="197"/>
      <c r="AB776" s="198" t="str">
        <f t="shared" si="84"/>
        <v>20195</v>
      </c>
      <c r="AC776" s="199">
        <f t="shared" si="87"/>
        <v>0</v>
      </c>
      <c r="AD776" s="200" t="str">
        <f t="shared" si="86"/>
        <v>20196</v>
      </c>
      <c r="AE776" s="199" t="str">
        <f t="shared" si="89"/>
        <v>20198</v>
      </c>
      <c r="AF776" s="199">
        <f t="shared" si="88"/>
        <v>0</v>
      </c>
      <c r="AG776" s="199">
        <f t="shared" si="85"/>
        <v>0</v>
      </c>
      <c r="AH776" s="199">
        <f t="shared" si="90"/>
        <v>0</v>
      </c>
      <c r="AI776" s="201"/>
      <c r="AJ776" s="201"/>
      <c r="AK776" s="201"/>
      <c r="AL776" s="201"/>
      <c r="AM776" s="201"/>
      <c r="AN776" s="201"/>
      <c r="AO776" s="201" t="s">
        <v>48</v>
      </c>
      <c r="AP776" s="201" t="s">
        <v>55</v>
      </c>
    </row>
    <row r="777" spans="1:42">
      <c r="A777" s="193" t="s">
        <v>1103</v>
      </c>
      <c r="B777" s="193" t="s">
        <v>48</v>
      </c>
      <c r="C777" s="193" t="s">
        <v>55</v>
      </c>
      <c r="D777" s="193" t="s">
        <v>1411</v>
      </c>
      <c r="E777" s="193" t="s">
        <v>1415</v>
      </c>
      <c r="F777" s="193"/>
      <c r="G777" s="193" t="s">
        <v>178</v>
      </c>
      <c r="H777" s="194">
        <v>43615.000011574077</v>
      </c>
      <c r="I777" s="194"/>
      <c r="J777" s="194">
        <v>43621.000011574077</v>
      </c>
      <c r="K777" s="194">
        <v>43621.000011574077</v>
      </c>
      <c r="L777" s="194">
        <v>43682.730555555558</v>
      </c>
      <c r="M777" s="193" t="s">
        <v>187</v>
      </c>
      <c r="N777" s="193" t="s">
        <v>43</v>
      </c>
      <c r="O777" s="195">
        <v>80</v>
      </c>
      <c r="P777" s="195"/>
      <c r="Q777" s="196"/>
      <c r="R777" s="193" t="s">
        <v>1413</v>
      </c>
      <c r="S777" s="193"/>
      <c r="T777" s="193" t="s">
        <v>1416</v>
      </c>
      <c r="U777" s="193" t="s">
        <v>195</v>
      </c>
      <c r="V777" s="193"/>
      <c r="W777" s="193"/>
      <c r="X777" s="193"/>
      <c r="Y777" s="194"/>
      <c r="Z777" s="194"/>
      <c r="AA777" s="197"/>
      <c r="AB777" s="198" t="str">
        <f t="shared" si="84"/>
        <v>20195</v>
      </c>
      <c r="AC777" s="199">
        <f t="shared" si="87"/>
        <v>0</v>
      </c>
      <c r="AD777" s="200" t="str">
        <f t="shared" si="86"/>
        <v>20196</v>
      </c>
      <c r="AE777" s="199" t="str">
        <f t="shared" si="89"/>
        <v>20198</v>
      </c>
      <c r="AF777" s="199">
        <f t="shared" si="88"/>
        <v>0</v>
      </c>
      <c r="AG777" s="199">
        <f t="shared" si="85"/>
        <v>0</v>
      </c>
      <c r="AH777" s="199">
        <f t="shared" si="90"/>
        <v>0</v>
      </c>
      <c r="AI777" s="201"/>
      <c r="AJ777" s="201"/>
      <c r="AK777" s="201"/>
      <c r="AL777" s="201"/>
      <c r="AM777" s="201"/>
      <c r="AN777" s="201"/>
      <c r="AO777" s="201" t="s">
        <v>48</v>
      </c>
      <c r="AP777" s="201" t="s">
        <v>55</v>
      </c>
    </row>
    <row r="778" spans="1:42">
      <c r="A778" s="193" t="s">
        <v>1103</v>
      </c>
      <c r="B778" s="193" t="s">
        <v>48</v>
      </c>
      <c r="C778" s="193" t="s">
        <v>55</v>
      </c>
      <c r="D778" s="193" t="s">
        <v>1411</v>
      </c>
      <c r="E778" s="193" t="s">
        <v>1417</v>
      </c>
      <c r="F778" s="193"/>
      <c r="G778" s="193" t="s">
        <v>178</v>
      </c>
      <c r="H778" s="194">
        <v>43615.000011574077</v>
      </c>
      <c r="I778" s="194"/>
      <c r="J778" s="194">
        <v>43621.000011574077</v>
      </c>
      <c r="K778" s="194">
        <v>43621.000011574077</v>
      </c>
      <c r="L778" s="194">
        <v>43682.731944444437</v>
      </c>
      <c r="M778" s="193" t="s">
        <v>187</v>
      </c>
      <c r="N778" s="193" t="s">
        <v>43</v>
      </c>
      <c r="O778" s="195">
        <v>80</v>
      </c>
      <c r="P778" s="195"/>
      <c r="Q778" s="196"/>
      <c r="R778" s="193" t="s">
        <v>1413</v>
      </c>
      <c r="S778" s="193"/>
      <c r="T778" s="193" t="s">
        <v>1418</v>
      </c>
      <c r="U778" s="193" t="s">
        <v>195</v>
      </c>
      <c r="V778" s="193"/>
      <c r="W778" s="193"/>
      <c r="X778" s="193"/>
      <c r="Y778" s="194"/>
      <c r="Z778" s="194"/>
      <c r="AA778" s="197"/>
      <c r="AB778" s="198" t="str">
        <f t="shared" si="84"/>
        <v>20195</v>
      </c>
      <c r="AC778" s="199">
        <f t="shared" si="87"/>
        <v>0</v>
      </c>
      <c r="AD778" s="200" t="str">
        <f t="shared" si="86"/>
        <v>20196</v>
      </c>
      <c r="AE778" s="199" t="str">
        <f t="shared" si="89"/>
        <v>20198</v>
      </c>
      <c r="AF778" s="199">
        <f t="shared" si="88"/>
        <v>0</v>
      </c>
      <c r="AG778" s="199">
        <f t="shared" si="85"/>
        <v>0</v>
      </c>
      <c r="AH778" s="199">
        <f t="shared" si="90"/>
        <v>0</v>
      </c>
      <c r="AI778" s="201"/>
      <c r="AJ778" s="201"/>
      <c r="AK778" s="201"/>
      <c r="AL778" s="201"/>
      <c r="AM778" s="201"/>
      <c r="AN778" s="201"/>
      <c r="AO778" s="201" t="s">
        <v>48</v>
      </c>
      <c r="AP778" s="201" t="s">
        <v>55</v>
      </c>
    </row>
    <row r="779" spans="1:42">
      <c r="A779" s="193" t="s">
        <v>1103</v>
      </c>
      <c r="B779" s="193" t="s">
        <v>48</v>
      </c>
      <c r="C779" s="193" t="s">
        <v>55</v>
      </c>
      <c r="D779" s="193" t="s">
        <v>1411</v>
      </c>
      <c r="E779" s="193" t="s">
        <v>1419</v>
      </c>
      <c r="F779" s="193"/>
      <c r="G779" s="193" t="s">
        <v>178</v>
      </c>
      <c r="H779" s="194">
        <v>43615.000011574077</v>
      </c>
      <c r="I779" s="194"/>
      <c r="J779" s="194">
        <v>43621.000011574077</v>
      </c>
      <c r="K779" s="194">
        <v>43621.000011574077</v>
      </c>
      <c r="L779" s="194">
        <v>43682.731249999997</v>
      </c>
      <c r="M779" s="193" t="s">
        <v>187</v>
      </c>
      <c r="N779" s="193" t="s">
        <v>43</v>
      </c>
      <c r="O779" s="195">
        <v>80</v>
      </c>
      <c r="P779" s="195"/>
      <c r="Q779" s="196"/>
      <c r="R779" s="193" t="s">
        <v>1413</v>
      </c>
      <c r="S779" s="193"/>
      <c r="T779" s="193" t="s">
        <v>1420</v>
      </c>
      <c r="U779" s="193" t="s">
        <v>195</v>
      </c>
      <c r="V779" s="193"/>
      <c r="W779" s="193"/>
      <c r="X779" s="193"/>
      <c r="Y779" s="194"/>
      <c r="Z779" s="194"/>
      <c r="AA779" s="197"/>
      <c r="AB779" s="198" t="str">
        <f t="shared" si="84"/>
        <v>20195</v>
      </c>
      <c r="AC779" s="199">
        <f t="shared" si="87"/>
        <v>0</v>
      </c>
      <c r="AD779" s="200" t="str">
        <f t="shared" si="86"/>
        <v>20196</v>
      </c>
      <c r="AE779" s="199" t="str">
        <f t="shared" si="89"/>
        <v>20198</v>
      </c>
      <c r="AF779" s="199">
        <f t="shared" si="88"/>
        <v>0</v>
      </c>
      <c r="AG779" s="199">
        <f t="shared" si="85"/>
        <v>0</v>
      </c>
      <c r="AH779" s="199">
        <f t="shared" si="90"/>
        <v>0</v>
      </c>
      <c r="AI779" s="201"/>
      <c r="AJ779" s="201"/>
      <c r="AK779" s="201"/>
      <c r="AL779" s="201"/>
      <c r="AM779" s="201"/>
      <c r="AN779" s="201"/>
      <c r="AO779" s="201" t="s">
        <v>48</v>
      </c>
      <c r="AP779" s="201" t="s">
        <v>55</v>
      </c>
    </row>
    <row r="780" spans="1:42">
      <c r="A780" s="193" t="s">
        <v>1103</v>
      </c>
      <c r="B780" s="193" t="s">
        <v>48</v>
      </c>
      <c r="C780" s="193" t="s">
        <v>55</v>
      </c>
      <c r="D780" s="193" t="s">
        <v>1411</v>
      </c>
      <c r="E780" s="193" t="s">
        <v>1421</v>
      </c>
      <c r="F780" s="193"/>
      <c r="G780" s="193" t="s">
        <v>178</v>
      </c>
      <c r="H780" s="194">
        <v>43615.000011574077</v>
      </c>
      <c r="I780" s="194"/>
      <c r="J780" s="194">
        <v>43621.000011574077</v>
      </c>
      <c r="K780" s="194">
        <v>43621.000011574077</v>
      </c>
      <c r="L780" s="194">
        <v>43682.731944444437</v>
      </c>
      <c r="M780" s="193" t="s">
        <v>187</v>
      </c>
      <c r="N780" s="193" t="s">
        <v>43</v>
      </c>
      <c r="O780" s="195">
        <v>80</v>
      </c>
      <c r="P780" s="195"/>
      <c r="Q780" s="196"/>
      <c r="R780" s="193" t="s">
        <v>1413</v>
      </c>
      <c r="S780" s="193"/>
      <c r="T780" s="193" t="s">
        <v>1422</v>
      </c>
      <c r="U780" s="193" t="s">
        <v>195</v>
      </c>
      <c r="V780" s="193"/>
      <c r="W780" s="193"/>
      <c r="X780" s="193"/>
      <c r="Y780" s="194"/>
      <c r="Z780" s="194"/>
      <c r="AA780" s="197"/>
      <c r="AB780" s="198" t="str">
        <f t="shared" si="84"/>
        <v>20195</v>
      </c>
      <c r="AC780" s="199">
        <f t="shared" si="87"/>
        <v>0</v>
      </c>
      <c r="AD780" s="200" t="str">
        <f t="shared" si="86"/>
        <v>20196</v>
      </c>
      <c r="AE780" s="199" t="str">
        <f t="shared" si="89"/>
        <v>20198</v>
      </c>
      <c r="AF780" s="199">
        <f t="shared" si="88"/>
        <v>0</v>
      </c>
      <c r="AG780" s="199">
        <f t="shared" si="85"/>
        <v>0</v>
      </c>
      <c r="AH780" s="199">
        <f t="shared" si="90"/>
        <v>0</v>
      </c>
      <c r="AI780" s="201"/>
      <c r="AJ780" s="201"/>
      <c r="AK780" s="201"/>
      <c r="AL780" s="201"/>
      <c r="AM780" s="201"/>
      <c r="AN780" s="201"/>
      <c r="AO780" s="201" t="s">
        <v>48</v>
      </c>
      <c r="AP780" s="201" t="s">
        <v>55</v>
      </c>
    </row>
    <row r="781" spans="1:42">
      <c r="A781" s="193" t="s">
        <v>1103</v>
      </c>
      <c r="B781" s="193" t="s">
        <v>48</v>
      </c>
      <c r="C781" s="193" t="s">
        <v>55</v>
      </c>
      <c r="D781" s="193" t="s">
        <v>1411</v>
      </c>
      <c r="E781" s="193" t="s">
        <v>1423</v>
      </c>
      <c r="F781" s="193"/>
      <c r="G781" s="193" t="s">
        <v>178</v>
      </c>
      <c r="H781" s="194">
        <v>43615.000011574077</v>
      </c>
      <c r="I781" s="194"/>
      <c r="J781" s="194">
        <v>43621.000011574077</v>
      </c>
      <c r="K781" s="194">
        <v>43621.000011574077</v>
      </c>
      <c r="L781" s="194">
        <v>43682.731944444437</v>
      </c>
      <c r="M781" s="193" t="s">
        <v>187</v>
      </c>
      <c r="N781" s="193" t="s">
        <v>43</v>
      </c>
      <c r="O781" s="195">
        <v>80</v>
      </c>
      <c r="P781" s="195"/>
      <c r="Q781" s="196"/>
      <c r="R781" s="193" t="s">
        <v>1413</v>
      </c>
      <c r="S781" s="193"/>
      <c r="T781" s="193" t="s">
        <v>1424</v>
      </c>
      <c r="U781" s="193" t="s">
        <v>195</v>
      </c>
      <c r="V781" s="193"/>
      <c r="W781" s="193"/>
      <c r="X781" s="193"/>
      <c r="Y781" s="194"/>
      <c r="Z781" s="194"/>
      <c r="AA781" s="197"/>
      <c r="AB781" s="198" t="str">
        <f t="shared" ref="AB781:AB844" si="91">+IFERROR(IF(AND(V781="1",LEN(W781)&gt;2),0,CONCATENATE(YEAR(H781),MONTH(H781))),0)</f>
        <v>20195</v>
      </c>
      <c r="AC781" s="199">
        <f t="shared" si="87"/>
        <v>0</v>
      </c>
      <c r="AD781" s="200" t="str">
        <f t="shared" si="86"/>
        <v>20196</v>
      </c>
      <c r="AE781" s="199" t="str">
        <f t="shared" si="89"/>
        <v>20198</v>
      </c>
      <c r="AF781" s="199">
        <f t="shared" si="88"/>
        <v>0</v>
      </c>
      <c r="AG781" s="199">
        <f t="shared" ref="AG781:AG844" si="92">+IF(A781&lt;&gt;"4-MIGRADO",0,IFERROR(IF(IF(K781&lt;1,0,CONCATENATE(YEAR(L781),MONTH(L781)))="19001",0,IF(K781&lt;1,0,CONCATENATE(YEAR(L781),MONTH(L781)))),0))</f>
        <v>0</v>
      </c>
      <c r="AH781" s="199">
        <f t="shared" si="90"/>
        <v>0</v>
      </c>
      <c r="AI781" s="201"/>
      <c r="AJ781" s="201"/>
      <c r="AK781" s="201"/>
      <c r="AL781" s="201"/>
      <c r="AM781" s="201"/>
      <c r="AN781" s="201"/>
      <c r="AO781" s="201" t="s">
        <v>48</v>
      </c>
      <c r="AP781" s="201" t="s">
        <v>55</v>
      </c>
    </row>
    <row r="782" spans="1:42">
      <c r="A782" s="193" t="s">
        <v>1103</v>
      </c>
      <c r="B782" s="193" t="s">
        <v>48</v>
      </c>
      <c r="C782" s="193" t="s">
        <v>55</v>
      </c>
      <c r="D782" s="193" t="s">
        <v>1411</v>
      </c>
      <c r="E782" s="193" t="s">
        <v>1425</v>
      </c>
      <c r="F782" s="193"/>
      <c r="G782" s="193" t="s">
        <v>178</v>
      </c>
      <c r="H782" s="194">
        <v>43615.000011574077</v>
      </c>
      <c r="I782" s="194"/>
      <c r="J782" s="194">
        <v>43621.000011574077</v>
      </c>
      <c r="K782" s="194">
        <v>43621.000011574077</v>
      </c>
      <c r="L782" s="194">
        <v>43682.731249999997</v>
      </c>
      <c r="M782" s="193" t="s">
        <v>187</v>
      </c>
      <c r="N782" s="193" t="s">
        <v>43</v>
      </c>
      <c r="O782" s="195">
        <v>80</v>
      </c>
      <c r="P782" s="195"/>
      <c r="Q782" s="196"/>
      <c r="R782" s="193" t="s">
        <v>1413</v>
      </c>
      <c r="S782" s="193"/>
      <c r="T782" s="193" t="s">
        <v>1426</v>
      </c>
      <c r="U782" s="193" t="s">
        <v>195</v>
      </c>
      <c r="V782" s="193"/>
      <c r="W782" s="193"/>
      <c r="X782" s="193"/>
      <c r="Y782" s="194"/>
      <c r="Z782" s="194"/>
      <c r="AA782" s="197"/>
      <c r="AB782" s="198" t="str">
        <f t="shared" si="91"/>
        <v>20195</v>
      </c>
      <c r="AC782" s="199">
        <f t="shared" si="87"/>
        <v>0</v>
      </c>
      <c r="AD782" s="200" t="str">
        <f t="shared" si="86"/>
        <v>20196</v>
      </c>
      <c r="AE782" s="199" t="str">
        <f t="shared" si="89"/>
        <v>20198</v>
      </c>
      <c r="AF782" s="199">
        <f t="shared" si="88"/>
        <v>0</v>
      </c>
      <c r="AG782" s="199">
        <f t="shared" si="92"/>
        <v>0</v>
      </c>
      <c r="AH782" s="199">
        <f t="shared" si="90"/>
        <v>0</v>
      </c>
      <c r="AI782" s="201"/>
      <c r="AJ782" s="201"/>
      <c r="AK782" s="201"/>
      <c r="AL782" s="201"/>
      <c r="AM782" s="201"/>
      <c r="AN782" s="201"/>
      <c r="AO782" s="201" t="s">
        <v>48</v>
      </c>
      <c r="AP782" s="201" t="s">
        <v>55</v>
      </c>
    </row>
    <row r="783" spans="1:42">
      <c r="A783" s="193" t="s">
        <v>1103</v>
      </c>
      <c r="B783" s="193" t="s">
        <v>48</v>
      </c>
      <c r="C783" s="193" t="s">
        <v>55</v>
      </c>
      <c r="D783" s="193" t="s">
        <v>1411</v>
      </c>
      <c r="E783" s="193" t="s">
        <v>1427</v>
      </c>
      <c r="F783" s="193"/>
      <c r="G783" s="193" t="s">
        <v>178</v>
      </c>
      <c r="H783" s="194">
        <v>43615.000011574077</v>
      </c>
      <c r="I783" s="194"/>
      <c r="J783" s="194">
        <v>43621.000011574077</v>
      </c>
      <c r="K783" s="194">
        <v>43621.000011574077</v>
      </c>
      <c r="L783" s="194">
        <v>43682.729861111111</v>
      </c>
      <c r="M783" s="193" t="s">
        <v>187</v>
      </c>
      <c r="N783" s="193" t="s">
        <v>43</v>
      </c>
      <c r="O783" s="195">
        <v>80</v>
      </c>
      <c r="P783" s="195"/>
      <c r="Q783" s="196"/>
      <c r="R783" s="193" t="s">
        <v>1413</v>
      </c>
      <c r="S783" s="193"/>
      <c r="T783" s="193" t="s">
        <v>1428</v>
      </c>
      <c r="U783" s="193" t="s">
        <v>195</v>
      </c>
      <c r="V783" s="193"/>
      <c r="W783" s="193"/>
      <c r="X783" s="193"/>
      <c r="Y783" s="194"/>
      <c r="Z783" s="194"/>
      <c r="AA783" s="197"/>
      <c r="AB783" s="198" t="str">
        <f t="shared" si="91"/>
        <v>20195</v>
      </c>
      <c r="AC783" s="199">
        <f t="shared" si="87"/>
        <v>0</v>
      </c>
      <c r="AD783" s="200" t="str">
        <f t="shared" si="86"/>
        <v>20196</v>
      </c>
      <c r="AE783" s="199" t="str">
        <f t="shared" si="89"/>
        <v>20198</v>
      </c>
      <c r="AF783" s="199">
        <f t="shared" si="88"/>
        <v>0</v>
      </c>
      <c r="AG783" s="199">
        <f t="shared" si="92"/>
        <v>0</v>
      </c>
      <c r="AH783" s="199">
        <f t="shared" si="90"/>
        <v>0</v>
      </c>
      <c r="AI783" s="201"/>
      <c r="AJ783" s="201"/>
      <c r="AK783" s="201"/>
      <c r="AL783" s="201"/>
      <c r="AM783" s="201"/>
      <c r="AN783" s="201"/>
      <c r="AO783" s="201" t="s">
        <v>48</v>
      </c>
      <c r="AP783" s="201" t="s">
        <v>55</v>
      </c>
    </row>
    <row r="784" spans="1:42">
      <c r="A784" s="193" t="s">
        <v>1103</v>
      </c>
      <c r="B784" s="193" t="s">
        <v>51</v>
      </c>
      <c r="C784" s="193" t="s">
        <v>1280</v>
      </c>
      <c r="D784" s="193" t="s">
        <v>1411</v>
      </c>
      <c r="E784" s="193" t="s">
        <v>1429</v>
      </c>
      <c r="F784" s="193"/>
      <c r="G784" s="193" t="s">
        <v>178</v>
      </c>
      <c r="H784" s="194">
        <v>43615.000011574077</v>
      </c>
      <c r="I784" s="194"/>
      <c r="J784" s="194">
        <v>43640.000011574077</v>
      </c>
      <c r="K784" s="194">
        <v>43640.000011574077</v>
      </c>
      <c r="L784" s="194">
        <v>43682.730555555558</v>
      </c>
      <c r="M784" s="193" t="s">
        <v>187</v>
      </c>
      <c r="N784" s="193" t="s">
        <v>43</v>
      </c>
      <c r="O784" s="195">
        <v>40</v>
      </c>
      <c r="P784" s="195"/>
      <c r="Q784" s="196"/>
      <c r="R784" s="193" t="s">
        <v>1413</v>
      </c>
      <c r="S784" s="193"/>
      <c r="T784" s="193" t="s">
        <v>1430</v>
      </c>
      <c r="U784" s="193" t="s">
        <v>195</v>
      </c>
      <c r="V784" s="193"/>
      <c r="W784" s="193"/>
      <c r="X784" s="193"/>
      <c r="Y784" s="194"/>
      <c r="Z784" s="194"/>
      <c r="AA784" s="197"/>
      <c r="AB784" s="198" t="str">
        <f t="shared" si="91"/>
        <v>20195</v>
      </c>
      <c r="AC784" s="199">
        <f t="shared" si="87"/>
        <v>0</v>
      </c>
      <c r="AD784" s="200" t="str">
        <f t="shared" si="86"/>
        <v>20196</v>
      </c>
      <c r="AE784" s="199" t="str">
        <f t="shared" si="89"/>
        <v>20198</v>
      </c>
      <c r="AF784" s="199">
        <f t="shared" si="88"/>
        <v>0</v>
      </c>
      <c r="AG784" s="199">
        <f t="shared" si="92"/>
        <v>0</v>
      </c>
      <c r="AH784" s="199">
        <f t="shared" si="90"/>
        <v>0</v>
      </c>
      <c r="AI784" s="201"/>
      <c r="AJ784" s="201"/>
      <c r="AK784" s="201"/>
      <c r="AL784" s="201"/>
      <c r="AM784" s="201"/>
      <c r="AN784" s="201"/>
      <c r="AO784" s="201" t="s">
        <v>51</v>
      </c>
      <c r="AP784" s="201" t="s">
        <v>67</v>
      </c>
    </row>
    <row r="785" spans="1:42">
      <c r="A785" s="193" t="s">
        <v>1103</v>
      </c>
      <c r="B785" s="193" t="s">
        <v>51</v>
      </c>
      <c r="C785" s="193" t="s">
        <v>1280</v>
      </c>
      <c r="D785" s="193" t="s">
        <v>1411</v>
      </c>
      <c r="E785" s="193" t="s">
        <v>1431</v>
      </c>
      <c r="F785" s="193"/>
      <c r="G785" s="193" t="s">
        <v>178</v>
      </c>
      <c r="H785" s="194">
        <v>43615.000011574077</v>
      </c>
      <c r="I785" s="194">
        <v>43640.575914351852</v>
      </c>
      <c r="J785" s="194"/>
      <c r="K785" s="194"/>
      <c r="L785" s="194"/>
      <c r="M785" s="193" t="s">
        <v>187</v>
      </c>
      <c r="N785" s="193" t="s">
        <v>43</v>
      </c>
      <c r="O785" s="195">
        <v>40</v>
      </c>
      <c r="P785" s="195"/>
      <c r="Q785" s="196"/>
      <c r="R785" s="193" t="s">
        <v>1413</v>
      </c>
      <c r="S785" s="193"/>
      <c r="T785" s="193" t="s">
        <v>1432</v>
      </c>
      <c r="U785" s="193" t="s">
        <v>324</v>
      </c>
      <c r="V785" s="193"/>
      <c r="W785" s="193"/>
      <c r="X785" s="193"/>
      <c r="Y785" s="194"/>
      <c r="Z785" s="194"/>
      <c r="AA785" s="197"/>
      <c r="AB785" s="198" t="str">
        <f t="shared" si="91"/>
        <v>20195</v>
      </c>
      <c r="AC785" s="199" t="str">
        <f t="shared" si="87"/>
        <v>20196</v>
      </c>
      <c r="AD785" s="200">
        <f t="shared" si="86"/>
        <v>0</v>
      </c>
      <c r="AE785" s="199">
        <f t="shared" si="89"/>
        <v>0</v>
      </c>
      <c r="AF785" s="199">
        <f t="shared" si="88"/>
        <v>0</v>
      </c>
      <c r="AG785" s="199">
        <f t="shared" si="92"/>
        <v>0</v>
      </c>
      <c r="AH785" s="199">
        <f t="shared" si="90"/>
        <v>0</v>
      </c>
      <c r="AI785" s="201"/>
      <c r="AJ785" s="201"/>
      <c r="AK785" s="201"/>
      <c r="AL785" s="201"/>
      <c r="AM785" s="201"/>
      <c r="AN785" s="201"/>
      <c r="AO785" s="201" t="s">
        <v>51</v>
      </c>
      <c r="AP785" s="201" t="s">
        <v>67</v>
      </c>
    </row>
    <row r="786" spans="1:42">
      <c r="A786" s="193" t="s">
        <v>1103</v>
      </c>
      <c r="B786" s="193" t="s">
        <v>51</v>
      </c>
      <c r="C786" s="193" t="s">
        <v>1280</v>
      </c>
      <c r="D786" s="193" t="s">
        <v>1411</v>
      </c>
      <c r="E786" s="193" t="s">
        <v>1433</v>
      </c>
      <c r="F786" s="193"/>
      <c r="G786" s="193" t="s">
        <v>178</v>
      </c>
      <c r="H786" s="194">
        <v>43615.000011574077</v>
      </c>
      <c r="I786" s="194"/>
      <c r="J786" s="194">
        <v>43640.000011574077</v>
      </c>
      <c r="K786" s="194">
        <v>43640.000011574077</v>
      </c>
      <c r="L786" s="194">
        <v>43682.730555555558</v>
      </c>
      <c r="M786" s="193" t="s">
        <v>187</v>
      </c>
      <c r="N786" s="193" t="s">
        <v>43</v>
      </c>
      <c r="O786" s="195">
        <v>40</v>
      </c>
      <c r="P786" s="195"/>
      <c r="Q786" s="196"/>
      <c r="R786" s="193" t="s">
        <v>1413</v>
      </c>
      <c r="S786" s="193"/>
      <c r="T786" s="193" t="s">
        <v>1434</v>
      </c>
      <c r="U786" s="193" t="s">
        <v>195</v>
      </c>
      <c r="V786" s="193"/>
      <c r="W786" s="193"/>
      <c r="X786" s="193"/>
      <c r="Y786" s="194"/>
      <c r="Z786" s="194"/>
      <c r="AA786" s="197"/>
      <c r="AB786" s="198" t="str">
        <f t="shared" si="91"/>
        <v>20195</v>
      </c>
      <c r="AC786" s="199">
        <f t="shared" si="87"/>
        <v>0</v>
      </c>
      <c r="AD786" s="200" t="str">
        <f t="shared" si="86"/>
        <v>20196</v>
      </c>
      <c r="AE786" s="199" t="str">
        <f t="shared" si="89"/>
        <v>20198</v>
      </c>
      <c r="AF786" s="199">
        <f t="shared" si="88"/>
        <v>0</v>
      </c>
      <c r="AG786" s="199">
        <f t="shared" si="92"/>
        <v>0</v>
      </c>
      <c r="AH786" s="199">
        <f t="shared" si="90"/>
        <v>0</v>
      </c>
      <c r="AI786" s="201"/>
      <c r="AJ786" s="201"/>
      <c r="AK786" s="201"/>
      <c r="AL786" s="201"/>
      <c r="AM786" s="201"/>
      <c r="AN786" s="201"/>
      <c r="AO786" s="201" t="s">
        <v>51</v>
      </c>
      <c r="AP786" s="201" t="s">
        <v>67</v>
      </c>
    </row>
    <row r="787" spans="1:42">
      <c r="A787" s="193" t="s">
        <v>1103</v>
      </c>
      <c r="B787" s="193" t="s">
        <v>51</v>
      </c>
      <c r="C787" s="193" t="s">
        <v>1280</v>
      </c>
      <c r="D787" s="193" t="s">
        <v>1411</v>
      </c>
      <c r="E787" s="193" t="s">
        <v>1435</v>
      </c>
      <c r="F787" s="193"/>
      <c r="G787" s="193" t="s">
        <v>178</v>
      </c>
      <c r="H787" s="194">
        <v>43615.000011574077</v>
      </c>
      <c r="I787" s="194"/>
      <c r="J787" s="194">
        <v>43640.000011574077</v>
      </c>
      <c r="K787" s="194">
        <v>43640.000011574077</v>
      </c>
      <c r="L787" s="194">
        <v>43682.730555555558</v>
      </c>
      <c r="M787" s="193" t="s">
        <v>187</v>
      </c>
      <c r="N787" s="193" t="s">
        <v>43</v>
      </c>
      <c r="O787" s="195">
        <v>40</v>
      </c>
      <c r="P787" s="195"/>
      <c r="Q787" s="196"/>
      <c r="R787" s="193" t="s">
        <v>1413</v>
      </c>
      <c r="S787" s="193"/>
      <c r="T787" s="193" t="s">
        <v>1436</v>
      </c>
      <c r="U787" s="193" t="s">
        <v>195</v>
      </c>
      <c r="V787" s="193"/>
      <c r="W787" s="193"/>
      <c r="X787" s="193"/>
      <c r="Y787" s="194"/>
      <c r="Z787" s="194"/>
      <c r="AA787" s="197"/>
      <c r="AB787" s="198" t="str">
        <f t="shared" si="91"/>
        <v>20195</v>
      </c>
      <c r="AC787" s="199">
        <f t="shared" si="87"/>
        <v>0</v>
      </c>
      <c r="AD787" s="200" t="str">
        <f t="shared" ref="AD787:AD850" si="93">+IFERROR(IF(OR(AND(V787="1",LEN(W787)&gt;2),CONCATENATE(YEAR(K787),MONTH(K787))="19001"),0,CONCATENATE(YEAR(K787),MONTH(K787))),0)</f>
        <v>20196</v>
      </c>
      <c r="AE787" s="199" t="str">
        <f t="shared" si="89"/>
        <v>20198</v>
      </c>
      <c r="AF787" s="199">
        <f t="shared" si="88"/>
        <v>0</v>
      </c>
      <c r="AG787" s="199">
        <f t="shared" si="92"/>
        <v>0</v>
      </c>
      <c r="AH787" s="199">
        <f t="shared" si="90"/>
        <v>0</v>
      </c>
      <c r="AI787" s="201"/>
      <c r="AJ787" s="201"/>
      <c r="AK787" s="201"/>
      <c r="AL787" s="201"/>
      <c r="AM787" s="201"/>
      <c r="AN787" s="201"/>
      <c r="AO787" s="201" t="s">
        <v>51</v>
      </c>
      <c r="AP787" s="201" t="s">
        <v>67</v>
      </c>
    </row>
    <row r="788" spans="1:42">
      <c r="A788" s="193" t="s">
        <v>1103</v>
      </c>
      <c r="B788" s="193" t="s">
        <v>50</v>
      </c>
      <c r="C788" s="193" t="s">
        <v>205</v>
      </c>
      <c r="D788" s="193" t="s">
        <v>1411</v>
      </c>
      <c r="E788" s="193" t="s">
        <v>1431</v>
      </c>
      <c r="F788" s="193"/>
      <c r="G788" s="193" t="s">
        <v>178</v>
      </c>
      <c r="H788" s="194">
        <v>43615.000011574077</v>
      </c>
      <c r="I788" s="194"/>
      <c r="J788" s="194">
        <v>43616.000011574077</v>
      </c>
      <c r="K788" s="194">
        <v>43616.000011574077</v>
      </c>
      <c r="L788" s="194">
        <v>43682.738194444442</v>
      </c>
      <c r="M788" s="193" t="s">
        <v>187</v>
      </c>
      <c r="N788" s="193" t="s">
        <v>43</v>
      </c>
      <c r="O788" s="195">
        <v>12</v>
      </c>
      <c r="P788" s="195"/>
      <c r="Q788" s="196"/>
      <c r="R788" s="193" t="s">
        <v>1413</v>
      </c>
      <c r="S788" s="193"/>
      <c r="T788" s="193" t="s">
        <v>1437</v>
      </c>
      <c r="U788" s="193" t="s">
        <v>195</v>
      </c>
      <c r="V788" s="193"/>
      <c r="W788" s="193"/>
      <c r="X788" s="193"/>
      <c r="Y788" s="194"/>
      <c r="Z788" s="194"/>
      <c r="AA788" s="197"/>
      <c r="AB788" s="198" t="str">
        <f t="shared" si="91"/>
        <v>20195</v>
      </c>
      <c r="AC788" s="199">
        <f t="shared" si="87"/>
        <v>0</v>
      </c>
      <c r="AD788" s="200" t="str">
        <f t="shared" si="93"/>
        <v>20195</v>
      </c>
      <c r="AE788" s="199" t="str">
        <f t="shared" si="89"/>
        <v>20198</v>
      </c>
      <c r="AF788" s="199">
        <f t="shared" si="88"/>
        <v>0</v>
      </c>
      <c r="AG788" s="199">
        <f t="shared" si="92"/>
        <v>0</v>
      </c>
      <c r="AH788" s="199">
        <f t="shared" si="90"/>
        <v>0</v>
      </c>
      <c r="AI788" s="201"/>
      <c r="AJ788" s="201"/>
      <c r="AK788" s="201"/>
      <c r="AL788" s="201"/>
      <c r="AM788" s="201"/>
      <c r="AN788" s="201"/>
      <c r="AO788" s="201" t="s">
        <v>50</v>
      </c>
      <c r="AP788" s="201" t="s">
        <v>1</v>
      </c>
    </row>
    <row r="789" spans="1:42">
      <c r="A789" s="193" t="s">
        <v>1103</v>
      </c>
      <c r="B789" s="193" t="s">
        <v>50</v>
      </c>
      <c r="C789" s="193" t="s">
        <v>205</v>
      </c>
      <c r="D789" s="193" t="s">
        <v>1411</v>
      </c>
      <c r="E789" s="193" t="s">
        <v>1431</v>
      </c>
      <c r="F789" s="193"/>
      <c r="G789" s="193" t="s">
        <v>178</v>
      </c>
      <c r="H789" s="194">
        <v>43615.000011574077</v>
      </c>
      <c r="I789" s="194"/>
      <c r="J789" s="194">
        <v>43616.000011574077</v>
      </c>
      <c r="K789" s="194">
        <v>43616.000011574077</v>
      </c>
      <c r="L789" s="194">
        <v>43682.738194444442</v>
      </c>
      <c r="M789" s="193" t="s">
        <v>187</v>
      </c>
      <c r="N789" s="193" t="s">
        <v>43</v>
      </c>
      <c r="O789" s="195">
        <v>12</v>
      </c>
      <c r="P789" s="195"/>
      <c r="Q789" s="196"/>
      <c r="R789" s="193" t="s">
        <v>1413</v>
      </c>
      <c r="S789" s="193"/>
      <c r="T789" s="193" t="s">
        <v>1438</v>
      </c>
      <c r="U789" s="193" t="s">
        <v>195</v>
      </c>
      <c r="V789" s="193"/>
      <c r="W789" s="193"/>
      <c r="X789" s="193"/>
      <c r="Y789" s="194"/>
      <c r="Z789" s="194"/>
      <c r="AA789" s="197"/>
      <c r="AB789" s="198" t="str">
        <f t="shared" si="91"/>
        <v>20195</v>
      </c>
      <c r="AC789" s="199">
        <f t="shared" si="87"/>
        <v>0</v>
      </c>
      <c r="AD789" s="200" t="str">
        <f t="shared" si="93"/>
        <v>20195</v>
      </c>
      <c r="AE789" s="199" t="str">
        <f t="shared" si="89"/>
        <v>20198</v>
      </c>
      <c r="AF789" s="199">
        <f t="shared" si="88"/>
        <v>0</v>
      </c>
      <c r="AG789" s="199">
        <f t="shared" si="92"/>
        <v>0</v>
      </c>
      <c r="AH789" s="199">
        <f t="shared" si="90"/>
        <v>0</v>
      </c>
      <c r="AI789" s="201"/>
      <c r="AJ789" s="201"/>
      <c r="AK789" s="201"/>
      <c r="AL789" s="201"/>
      <c r="AM789" s="201"/>
      <c r="AN789" s="201"/>
      <c r="AO789" s="201" t="s">
        <v>50</v>
      </c>
      <c r="AP789" s="201" t="s">
        <v>1</v>
      </c>
    </row>
    <row r="790" spans="1:42">
      <c r="A790" s="193" t="s">
        <v>1103</v>
      </c>
      <c r="B790" s="193" t="s">
        <v>51</v>
      </c>
      <c r="C790" s="193" t="s">
        <v>1224</v>
      </c>
      <c r="D790" s="193" t="s">
        <v>1439</v>
      </c>
      <c r="E790" s="193" t="s">
        <v>1440</v>
      </c>
      <c r="F790" s="193"/>
      <c r="G790" s="193" t="s">
        <v>178</v>
      </c>
      <c r="H790" s="194">
        <v>43619.000011574077</v>
      </c>
      <c r="I790" s="194"/>
      <c r="J790" s="194">
        <v>43621.000011574077</v>
      </c>
      <c r="K790" s="194">
        <v>43621.000011574077</v>
      </c>
      <c r="L790" s="194"/>
      <c r="M790" s="193" t="s">
        <v>187</v>
      </c>
      <c r="N790" s="193" t="s">
        <v>43</v>
      </c>
      <c r="O790" s="195">
        <v>40</v>
      </c>
      <c r="P790" s="195"/>
      <c r="Q790" s="196"/>
      <c r="R790" s="193" t="s">
        <v>1441</v>
      </c>
      <c r="S790" s="193"/>
      <c r="T790" s="193" t="s">
        <v>1442</v>
      </c>
      <c r="U790" s="193" t="s">
        <v>182</v>
      </c>
      <c r="V790" s="193"/>
      <c r="W790" s="193"/>
      <c r="X790" s="193"/>
      <c r="Y790" s="194"/>
      <c r="Z790" s="194"/>
      <c r="AA790" s="197"/>
      <c r="AB790" s="198" t="str">
        <f t="shared" si="91"/>
        <v>20196</v>
      </c>
      <c r="AC790" s="199">
        <f t="shared" si="87"/>
        <v>0</v>
      </c>
      <c r="AD790" s="200" t="str">
        <f t="shared" si="93"/>
        <v>20196</v>
      </c>
      <c r="AE790" s="199">
        <f t="shared" si="89"/>
        <v>0</v>
      </c>
      <c r="AF790" s="199">
        <f t="shared" si="88"/>
        <v>0</v>
      </c>
      <c r="AG790" s="199">
        <f t="shared" si="92"/>
        <v>0</v>
      </c>
      <c r="AH790" s="199">
        <f t="shared" si="90"/>
        <v>0</v>
      </c>
      <c r="AI790" s="201"/>
      <c r="AJ790" s="201"/>
      <c r="AK790" s="201"/>
      <c r="AL790" s="201"/>
      <c r="AM790" s="201"/>
      <c r="AN790" s="201"/>
      <c r="AO790" s="201" t="s">
        <v>51</v>
      </c>
      <c r="AP790" s="201" t="s">
        <v>68</v>
      </c>
    </row>
    <row r="791" spans="1:42">
      <c r="A791" s="193" t="s">
        <v>1103</v>
      </c>
      <c r="B791" s="193" t="s">
        <v>50</v>
      </c>
      <c r="C791" s="193" t="s">
        <v>205</v>
      </c>
      <c r="D791" s="193" t="s">
        <v>1439</v>
      </c>
      <c r="E791" s="193" t="s">
        <v>1440</v>
      </c>
      <c r="F791" s="193"/>
      <c r="G791" s="193" t="s">
        <v>178</v>
      </c>
      <c r="H791" s="194">
        <v>43619.000011574077</v>
      </c>
      <c r="I791" s="194"/>
      <c r="J791" s="194">
        <v>43619.000011574077</v>
      </c>
      <c r="K791" s="194">
        <v>43619.000011574077</v>
      </c>
      <c r="L791" s="194"/>
      <c r="M791" s="193" t="s">
        <v>187</v>
      </c>
      <c r="N791" s="193" t="s">
        <v>43</v>
      </c>
      <c r="O791" s="195">
        <v>12</v>
      </c>
      <c r="P791" s="195"/>
      <c r="Q791" s="196"/>
      <c r="R791" s="193" t="s">
        <v>1441</v>
      </c>
      <c r="S791" s="193"/>
      <c r="T791" s="193" t="s">
        <v>1443</v>
      </c>
      <c r="U791" s="193" t="s">
        <v>182</v>
      </c>
      <c r="V791" s="193"/>
      <c r="W791" s="193"/>
      <c r="X791" s="193"/>
      <c r="Y791" s="194"/>
      <c r="Z791" s="194"/>
      <c r="AA791" s="197"/>
      <c r="AB791" s="198" t="str">
        <f t="shared" si="91"/>
        <v>20196</v>
      </c>
      <c r="AC791" s="199">
        <f t="shared" si="87"/>
        <v>0</v>
      </c>
      <c r="AD791" s="200" t="str">
        <f t="shared" si="93"/>
        <v>20196</v>
      </c>
      <c r="AE791" s="199">
        <f t="shared" si="89"/>
        <v>0</v>
      </c>
      <c r="AF791" s="199">
        <f t="shared" si="88"/>
        <v>0</v>
      </c>
      <c r="AG791" s="199">
        <f t="shared" si="92"/>
        <v>0</v>
      </c>
      <c r="AH791" s="199">
        <f t="shared" si="90"/>
        <v>0</v>
      </c>
      <c r="AI791" s="201"/>
      <c r="AJ791" s="201"/>
      <c r="AK791" s="201"/>
      <c r="AL791" s="201"/>
      <c r="AM791" s="201"/>
      <c r="AN791" s="201"/>
      <c r="AO791" s="201" t="s">
        <v>50</v>
      </c>
      <c r="AP791" s="201" t="s">
        <v>1</v>
      </c>
    </row>
    <row r="792" spans="1:42">
      <c r="A792" s="193" t="s">
        <v>1103</v>
      </c>
      <c r="B792" s="193" t="s">
        <v>50</v>
      </c>
      <c r="C792" s="193" t="s">
        <v>205</v>
      </c>
      <c r="D792" s="193" t="s">
        <v>1439</v>
      </c>
      <c r="E792" s="193" t="s">
        <v>1440</v>
      </c>
      <c r="F792" s="193"/>
      <c r="G792" s="193" t="s">
        <v>178</v>
      </c>
      <c r="H792" s="194">
        <v>43619.000011574077</v>
      </c>
      <c r="I792" s="194"/>
      <c r="J792" s="194">
        <v>43619.000011574077</v>
      </c>
      <c r="K792" s="194">
        <v>43619.000011574077</v>
      </c>
      <c r="L792" s="194"/>
      <c r="M792" s="193" t="s">
        <v>187</v>
      </c>
      <c r="N792" s="193" t="s">
        <v>43</v>
      </c>
      <c r="O792" s="195">
        <v>12</v>
      </c>
      <c r="P792" s="195"/>
      <c r="Q792" s="196"/>
      <c r="R792" s="193" t="s">
        <v>1441</v>
      </c>
      <c r="S792" s="193"/>
      <c r="T792" s="193" t="s">
        <v>1444</v>
      </c>
      <c r="U792" s="193" t="s">
        <v>182</v>
      </c>
      <c r="V792" s="193"/>
      <c r="W792" s="193"/>
      <c r="X792" s="193"/>
      <c r="Y792" s="194"/>
      <c r="Z792" s="194"/>
      <c r="AA792" s="197"/>
      <c r="AB792" s="198" t="str">
        <f t="shared" si="91"/>
        <v>20196</v>
      </c>
      <c r="AC792" s="199">
        <f t="shared" si="87"/>
        <v>0</v>
      </c>
      <c r="AD792" s="200" t="str">
        <f t="shared" si="93"/>
        <v>20196</v>
      </c>
      <c r="AE792" s="199">
        <f t="shared" si="89"/>
        <v>0</v>
      </c>
      <c r="AF792" s="199">
        <f t="shared" si="88"/>
        <v>0</v>
      </c>
      <c r="AG792" s="199">
        <f t="shared" si="92"/>
        <v>0</v>
      </c>
      <c r="AH792" s="199">
        <f t="shared" si="90"/>
        <v>0</v>
      </c>
      <c r="AI792" s="201"/>
      <c r="AJ792" s="201"/>
      <c r="AK792" s="201"/>
      <c r="AL792" s="201"/>
      <c r="AM792" s="201"/>
      <c r="AN792" s="201"/>
      <c r="AO792" s="201" t="s">
        <v>50</v>
      </c>
      <c r="AP792" s="201" t="s">
        <v>1</v>
      </c>
    </row>
    <row r="793" spans="1:42">
      <c r="A793" s="193" t="s">
        <v>1103</v>
      </c>
      <c r="B793" s="193" t="s">
        <v>50</v>
      </c>
      <c r="C793" s="193" t="s">
        <v>205</v>
      </c>
      <c r="D793" s="193" t="s">
        <v>1439</v>
      </c>
      <c r="E793" s="193" t="s">
        <v>1440</v>
      </c>
      <c r="F793" s="193"/>
      <c r="G793" s="193" t="s">
        <v>178</v>
      </c>
      <c r="H793" s="194">
        <v>43619.000011574077</v>
      </c>
      <c r="I793" s="194"/>
      <c r="J793" s="194">
        <v>43619.000011574077</v>
      </c>
      <c r="K793" s="194">
        <v>43619.000011574077</v>
      </c>
      <c r="L793" s="194"/>
      <c r="M793" s="193" t="s">
        <v>187</v>
      </c>
      <c r="N793" s="193" t="s">
        <v>43</v>
      </c>
      <c r="O793" s="195">
        <v>12</v>
      </c>
      <c r="P793" s="195"/>
      <c r="Q793" s="196"/>
      <c r="R793" s="193" t="s">
        <v>1441</v>
      </c>
      <c r="S793" s="193"/>
      <c r="T793" s="193" t="s">
        <v>1445</v>
      </c>
      <c r="U793" s="193" t="s">
        <v>182</v>
      </c>
      <c r="V793" s="193"/>
      <c r="W793" s="193"/>
      <c r="X793" s="193"/>
      <c r="Y793" s="194"/>
      <c r="Z793" s="194"/>
      <c r="AA793" s="197"/>
      <c r="AB793" s="198" t="str">
        <f t="shared" si="91"/>
        <v>20196</v>
      </c>
      <c r="AC793" s="199">
        <f t="shared" si="87"/>
        <v>0</v>
      </c>
      <c r="AD793" s="200" t="str">
        <f t="shared" si="93"/>
        <v>20196</v>
      </c>
      <c r="AE793" s="199">
        <f t="shared" si="89"/>
        <v>0</v>
      </c>
      <c r="AF793" s="199">
        <f t="shared" si="88"/>
        <v>0</v>
      </c>
      <c r="AG793" s="199">
        <f t="shared" si="92"/>
        <v>0</v>
      </c>
      <c r="AH793" s="199">
        <f t="shared" si="90"/>
        <v>0</v>
      </c>
      <c r="AI793" s="201"/>
      <c r="AJ793" s="201"/>
      <c r="AK793" s="201"/>
      <c r="AL793" s="201"/>
      <c r="AM793" s="201"/>
      <c r="AN793" s="201"/>
      <c r="AO793" s="201" t="s">
        <v>50</v>
      </c>
      <c r="AP793" s="201" t="s">
        <v>1</v>
      </c>
    </row>
    <row r="794" spans="1:42">
      <c r="A794" s="193" t="s">
        <v>1103</v>
      </c>
      <c r="B794" s="193" t="s">
        <v>50</v>
      </c>
      <c r="C794" s="193" t="s">
        <v>205</v>
      </c>
      <c r="D794" s="193" t="s">
        <v>1439</v>
      </c>
      <c r="E794" s="193" t="s">
        <v>1440</v>
      </c>
      <c r="F794" s="193"/>
      <c r="G794" s="193" t="s">
        <v>178</v>
      </c>
      <c r="H794" s="194">
        <v>43619.000011574077</v>
      </c>
      <c r="I794" s="194"/>
      <c r="J794" s="194">
        <v>43619.000011574077</v>
      </c>
      <c r="K794" s="194">
        <v>43619.000011574077</v>
      </c>
      <c r="L794" s="194"/>
      <c r="M794" s="193" t="s">
        <v>187</v>
      </c>
      <c r="N794" s="193" t="s">
        <v>43</v>
      </c>
      <c r="O794" s="195">
        <v>12</v>
      </c>
      <c r="P794" s="195"/>
      <c r="Q794" s="196"/>
      <c r="R794" s="193" t="s">
        <v>1441</v>
      </c>
      <c r="S794" s="193"/>
      <c r="T794" s="193" t="s">
        <v>1446</v>
      </c>
      <c r="U794" s="193" t="s">
        <v>182</v>
      </c>
      <c r="V794" s="193"/>
      <c r="W794" s="193"/>
      <c r="X794" s="193"/>
      <c r="Y794" s="194"/>
      <c r="Z794" s="194"/>
      <c r="AA794" s="197"/>
      <c r="AB794" s="198" t="str">
        <f t="shared" si="91"/>
        <v>20196</v>
      </c>
      <c r="AC794" s="199">
        <f t="shared" si="87"/>
        <v>0</v>
      </c>
      <c r="AD794" s="200" t="str">
        <f t="shared" si="93"/>
        <v>20196</v>
      </c>
      <c r="AE794" s="199">
        <f t="shared" si="89"/>
        <v>0</v>
      </c>
      <c r="AF794" s="199">
        <f t="shared" si="88"/>
        <v>0</v>
      </c>
      <c r="AG794" s="199">
        <f t="shared" si="92"/>
        <v>0</v>
      </c>
      <c r="AH794" s="199">
        <f t="shared" si="90"/>
        <v>0</v>
      </c>
      <c r="AI794" s="201"/>
      <c r="AJ794" s="201"/>
      <c r="AK794" s="201"/>
      <c r="AL794" s="201"/>
      <c r="AM794" s="201"/>
      <c r="AN794" s="201"/>
      <c r="AO794" s="201" t="s">
        <v>50</v>
      </c>
      <c r="AP794" s="201" t="s">
        <v>1</v>
      </c>
    </row>
    <row r="795" spans="1:42">
      <c r="A795" s="193" t="s">
        <v>1103</v>
      </c>
      <c r="B795" s="193" t="s">
        <v>50</v>
      </c>
      <c r="C795" s="193" t="s">
        <v>205</v>
      </c>
      <c r="D795" s="193" t="s">
        <v>1439</v>
      </c>
      <c r="E795" s="193" t="s">
        <v>1440</v>
      </c>
      <c r="F795" s="193"/>
      <c r="G795" s="193" t="s">
        <v>178</v>
      </c>
      <c r="H795" s="194">
        <v>43619.000011574077</v>
      </c>
      <c r="I795" s="194"/>
      <c r="J795" s="194">
        <v>43619.000011574077</v>
      </c>
      <c r="K795" s="194">
        <v>43619.000011574077</v>
      </c>
      <c r="L795" s="194"/>
      <c r="M795" s="193" t="s">
        <v>187</v>
      </c>
      <c r="N795" s="193" t="s">
        <v>43</v>
      </c>
      <c r="O795" s="195">
        <v>12</v>
      </c>
      <c r="P795" s="195"/>
      <c r="Q795" s="196"/>
      <c r="R795" s="193" t="s">
        <v>1441</v>
      </c>
      <c r="S795" s="193"/>
      <c r="T795" s="193" t="s">
        <v>1447</v>
      </c>
      <c r="U795" s="193" t="s">
        <v>182</v>
      </c>
      <c r="V795" s="193"/>
      <c r="W795" s="193"/>
      <c r="X795" s="193"/>
      <c r="Y795" s="194"/>
      <c r="Z795" s="194"/>
      <c r="AA795" s="197"/>
      <c r="AB795" s="198" t="str">
        <f t="shared" si="91"/>
        <v>20196</v>
      </c>
      <c r="AC795" s="199">
        <f t="shared" si="87"/>
        <v>0</v>
      </c>
      <c r="AD795" s="200" t="str">
        <f t="shared" si="93"/>
        <v>20196</v>
      </c>
      <c r="AE795" s="199">
        <f t="shared" si="89"/>
        <v>0</v>
      </c>
      <c r="AF795" s="199">
        <f t="shared" si="88"/>
        <v>0</v>
      </c>
      <c r="AG795" s="199">
        <f t="shared" si="92"/>
        <v>0</v>
      </c>
      <c r="AH795" s="199">
        <f t="shared" si="90"/>
        <v>0</v>
      </c>
      <c r="AI795" s="201"/>
      <c r="AJ795" s="201"/>
      <c r="AK795" s="201"/>
      <c r="AL795" s="201"/>
      <c r="AM795" s="201"/>
      <c r="AN795" s="201"/>
      <c r="AO795" s="201" t="s">
        <v>50</v>
      </c>
      <c r="AP795" s="201" t="s">
        <v>1</v>
      </c>
    </row>
    <row r="796" spans="1:42">
      <c r="A796" s="193" t="s">
        <v>1103</v>
      </c>
      <c r="B796" s="193" t="s">
        <v>50</v>
      </c>
      <c r="C796" s="193" t="s">
        <v>205</v>
      </c>
      <c r="D796" s="193" t="s">
        <v>1439</v>
      </c>
      <c r="E796" s="193" t="s">
        <v>1440</v>
      </c>
      <c r="F796" s="193"/>
      <c r="G796" s="193" t="s">
        <v>178</v>
      </c>
      <c r="H796" s="194">
        <v>43619.000011574077</v>
      </c>
      <c r="I796" s="194"/>
      <c r="J796" s="194">
        <v>43619.000011574077</v>
      </c>
      <c r="K796" s="194">
        <v>43619.000011574077</v>
      </c>
      <c r="L796" s="194"/>
      <c r="M796" s="193" t="s">
        <v>187</v>
      </c>
      <c r="N796" s="193" t="s">
        <v>43</v>
      </c>
      <c r="O796" s="195">
        <v>12</v>
      </c>
      <c r="P796" s="195"/>
      <c r="Q796" s="196"/>
      <c r="R796" s="193" t="s">
        <v>1441</v>
      </c>
      <c r="S796" s="193"/>
      <c r="T796" s="193" t="s">
        <v>1448</v>
      </c>
      <c r="U796" s="193" t="s">
        <v>182</v>
      </c>
      <c r="V796" s="193"/>
      <c r="W796" s="193"/>
      <c r="X796" s="193"/>
      <c r="Y796" s="194"/>
      <c r="Z796" s="194"/>
      <c r="AA796" s="197"/>
      <c r="AB796" s="198" t="str">
        <f t="shared" si="91"/>
        <v>20196</v>
      </c>
      <c r="AC796" s="199">
        <f t="shared" si="87"/>
        <v>0</v>
      </c>
      <c r="AD796" s="200" t="str">
        <f t="shared" si="93"/>
        <v>20196</v>
      </c>
      <c r="AE796" s="199">
        <f t="shared" si="89"/>
        <v>0</v>
      </c>
      <c r="AF796" s="199">
        <f t="shared" si="88"/>
        <v>0</v>
      </c>
      <c r="AG796" s="199">
        <f t="shared" si="92"/>
        <v>0</v>
      </c>
      <c r="AH796" s="199">
        <f t="shared" si="90"/>
        <v>0</v>
      </c>
      <c r="AI796" s="201"/>
      <c r="AJ796" s="201"/>
      <c r="AK796" s="201"/>
      <c r="AL796" s="201"/>
      <c r="AM796" s="201"/>
      <c r="AN796" s="201"/>
      <c r="AO796" s="201" t="s">
        <v>50</v>
      </c>
      <c r="AP796" s="201" t="s">
        <v>1</v>
      </c>
    </row>
    <row r="797" spans="1:42">
      <c r="A797" s="193" t="s">
        <v>1103</v>
      </c>
      <c r="B797" s="193" t="s">
        <v>48</v>
      </c>
      <c r="C797" s="193" t="s">
        <v>56</v>
      </c>
      <c r="D797" s="193" t="s">
        <v>1449</v>
      </c>
      <c r="E797" s="193" t="s">
        <v>1450</v>
      </c>
      <c r="F797" s="193"/>
      <c r="G797" s="193" t="s">
        <v>178</v>
      </c>
      <c r="H797" s="194">
        <v>43620.000011574077</v>
      </c>
      <c r="I797" s="194"/>
      <c r="J797" s="194">
        <v>43626.000011574077</v>
      </c>
      <c r="K797" s="194">
        <v>43626.000011574077</v>
      </c>
      <c r="L797" s="194"/>
      <c r="M797" s="193" t="s">
        <v>187</v>
      </c>
      <c r="N797" s="193" t="s">
        <v>44</v>
      </c>
      <c r="O797" s="195">
        <v>100</v>
      </c>
      <c r="P797" s="195"/>
      <c r="Q797" s="196"/>
      <c r="R797" s="193" t="s">
        <v>1451</v>
      </c>
      <c r="S797" s="193"/>
      <c r="T797" s="193" t="s">
        <v>1452</v>
      </c>
      <c r="U797" s="193" t="s">
        <v>182</v>
      </c>
      <c r="V797" s="193"/>
      <c r="W797" s="193"/>
      <c r="X797" s="193"/>
      <c r="Y797" s="194"/>
      <c r="Z797" s="194"/>
      <c r="AA797" s="197"/>
      <c r="AB797" s="198" t="str">
        <f t="shared" si="91"/>
        <v>20196</v>
      </c>
      <c r="AC797" s="199">
        <f t="shared" si="87"/>
        <v>0</v>
      </c>
      <c r="AD797" s="200" t="str">
        <f t="shared" si="93"/>
        <v>20196</v>
      </c>
      <c r="AE797" s="199">
        <f t="shared" si="89"/>
        <v>0</v>
      </c>
      <c r="AF797" s="199">
        <f t="shared" si="88"/>
        <v>0</v>
      </c>
      <c r="AG797" s="199">
        <f t="shared" si="92"/>
        <v>0</v>
      </c>
      <c r="AH797" s="199">
        <f t="shared" si="90"/>
        <v>0</v>
      </c>
      <c r="AI797" s="201"/>
      <c r="AJ797" s="201"/>
      <c r="AK797" s="201"/>
      <c r="AL797" s="201"/>
      <c r="AM797" s="201"/>
      <c r="AN797" s="201"/>
      <c r="AO797" s="201" t="s">
        <v>48</v>
      </c>
      <c r="AP797" s="201" t="s">
        <v>56</v>
      </c>
    </row>
    <row r="798" spans="1:42">
      <c r="A798" s="193" t="s">
        <v>1103</v>
      </c>
      <c r="B798" s="193" t="s">
        <v>48</v>
      </c>
      <c r="C798" s="193" t="s">
        <v>56</v>
      </c>
      <c r="D798" s="193" t="s">
        <v>1449</v>
      </c>
      <c r="E798" s="193" t="s">
        <v>1453</v>
      </c>
      <c r="F798" s="193"/>
      <c r="G798" s="193" t="s">
        <v>178</v>
      </c>
      <c r="H798" s="194">
        <v>43620.000011574077</v>
      </c>
      <c r="I798" s="194"/>
      <c r="J798" s="194">
        <v>43626.000011574077</v>
      </c>
      <c r="K798" s="194">
        <v>43626.000011574077</v>
      </c>
      <c r="L798" s="194"/>
      <c r="M798" s="193" t="s">
        <v>187</v>
      </c>
      <c r="N798" s="193" t="s">
        <v>44</v>
      </c>
      <c r="O798" s="195">
        <v>100</v>
      </c>
      <c r="P798" s="195"/>
      <c r="Q798" s="196"/>
      <c r="R798" s="193" t="s">
        <v>1451</v>
      </c>
      <c r="S798" s="193"/>
      <c r="T798" s="193" t="s">
        <v>1454</v>
      </c>
      <c r="U798" s="193" t="s">
        <v>182</v>
      </c>
      <c r="V798" s="193"/>
      <c r="W798" s="193"/>
      <c r="X798" s="193"/>
      <c r="Y798" s="194"/>
      <c r="Z798" s="194"/>
      <c r="AA798" s="197"/>
      <c r="AB798" s="198" t="str">
        <f t="shared" si="91"/>
        <v>20196</v>
      </c>
      <c r="AC798" s="199">
        <f t="shared" si="87"/>
        <v>0</v>
      </c>
      <c r="AD798" s="200" t="str">
        <f t="shared" si="93"/>
        <v>20196</v>
      </c>
      <c r="AE798" s="199">
        <f t="shared" si="89"/>
        <v>0</v>
      </c>
      <c r="AF798" s="199">
        <f t="shared" si="88"/>
        <v>0</v>
      </c>
      <c r="AG798" s="199">
        <f t="shared" si="92"/>
        <v>0</v>
      </c>
      <c r="AH798" s="199">
        <f t="shared" si="90"/>
        <v>0</v>
      </c>
      <c r="AI798" s="201"/>
      <c r="AJ798" s="201"/>
      <c r="AK798" s="201"/>
      <c r="AL798" s="201"/>
      <c r="AM798" s="201"/>
      <c r="AN798" s="201"/>
      <c r="AO798" s="201" t="s">
        <v>48</v>
      </c>
      <c r="AP798" s="201" t="s">
        <v>56</v>
      </c>
    </row>
    <row r="799" spans="1:42">
      <c r="A799" s="193" t="s">
        <v>1103</v>
      </c>
      <c r="B799" s="193" t="s">
        <v>48</v>
      </c>
      <c r="C799" s="193" t="s">
        <v>56</v>
      </c>
      <c r="D799" s="193" t="s">
        <v>1449</v>
      </c>
      <c r="E799" s="193" t="s">
        <v>1455</v>
      </c>
      <c r="F799" s="193"/>
      <c r="G799" s="193" t="s">
        <v>178</v>
      </c>
      <c r="H799" s="194">
        <v>43620.000011574077</v>
      </c>
      <c r="I799" s="194"/>
      <c r="J799" s="194">
        <v>43626.000011574077</v>
      </c>
      <c r="K799" s="194">
        <v>43626.000011574077</v>
      </c>
      <c r="L799" s="194"/>
      <c r="M799" s="193" t="s">
        <v>187</v>
      </c>
      <c r="N799" s="193" t="s">
        <v>44</v>
      </c>
      <c r="O799" s="195">
        <v>100</v>
      </c>
      <c r="P799" s="195"/>
      <c r="Q799" s="196"/>
      <c r="R799" s="193" t="s">
        <v>1451</v>
      </c>
      <c r="S799" s="193"/>
      <c r="T799" s="193" t="s">
        <v>1456</v>
      </c>
      <c r="U799" s="193" t="s">
        <v>182</v>
      </c>
      <c r="V799" s="193"/>
      <c r="W799" s="193"/>
      <c r="X799" s="193"/>
      <c r="Y799" s="194"/>
      <c r="Z799" s="194"/>
      <c r="AA799" s="197"/>
      <c r="AB799" s="198" t="str">
        <f t="shared" si="91"/>
        <v>20196</v>
      </c>
      <c r="AC799" s="199">
        <f t="shared" si="87"/>
        <v>0</v>
      </c>
      <c r="AD799" s="200" t="str">
        <f t="shared" si="93"/>
        <v>20196</v>
      </c>
      <c r="AE799" s="199">
        <f t="shared" si="89"/>
        <v>0</v>
      </c>
      <c r="AF799" s="199">
        <f t="shared" si="88"/>
        <v>0</v>
      </c>
      <c r="AG799" s="199">
        <f t="shared" si="92"/>
        <v>0</v>
      </c>
      <c r="AH799" s="199">
        <f t="shared" si="90"/>
        <v>0</v>
      </c>
      <c r="AI799" s="201"/>
      <c r="AJ799" s="201"/>
      <c r="AK799" s="201"/>
      <c r="AL799" s="201"/>
      <c r="AM799" s="201"/>
      <c r="AN799" s="201"/>
      <c r="AO799" s="201" t="s">
        <v>48</v>
      </c>
      <c r="AP799" s="201" t="s">
        <v>56</v>
      </c>
    </row>
    <row r="800" spans="1:42">
      <c r="A800" s="193" t="s">
        <v>1103</v>
      </c>
      <c r="B800" s="193" t="s">
        <v>50</v>
      </c>
      <c r="C800" s="193" t="s">
        <v>205</v>
      </c>
      <c r="D800" s="193" t="s">
        <v>1457</v>
      </c>
      <c r="E800" s="193" t="s">
        <v>1458</v>
      </c>
      <c r="F800" s="193"/>
      <c r="G800" s="193" t="s">
        <v>178</v>
      </c>
      <c r="H800" s="194">
        <v>43620.000011574077</v>
      </c>
      <c r="I800" s="194"/>
      <c r="J800" s="194">
        <v>43620.000011574077</v>
      </c>
      <c r="K800" s="194">
        <v>43620.000011574077</v>
      </c>
      <c r="L800" s="194"/>
      <c r="M800" s="193" t="s">
        <v>179</v>
      </c>
      <c r="N800" s="193" t="s">
        <v>230</v>
      </c>
      <c r="O800" s="195">
        <v>12</v>
      </c>
      <c r="P800" s="195"/>
      <c r="Q800" s="196"/>
      <c r="R800" s="193" t="s">
        <v>1459</v>
      </c>
      <c r="S800" s="193"/>
      <c r="T800" s="193" t="s">
        <v>1460</v>
      </c>
      <c r="U800" s="193" t="s">
        <v>182</v>
      </c>
      <c r="V800" s="193"/>
      <c r="W800" s="193"/>
      <c r="X800" s="193"/>
      <c r="Y800" s="194"/>
      <c r="Z800" s="194"/>
      <c r="AA800" s="197"/>
      <c r="AB800" s="198" t="str">
        <f t="shared" si="91"/>
        <v>20196</v>
      </c>
      <c r="AC800" s="199">
        <f t="shared" si="87"/>
        <v>0</v>
      </c>
      <c r="AD800" s="200" t="str">
        <f t="shared" si="93"/>
        <v>20196</v>
      </c>
      <c r="AE800" s="199">
        <f t="shared" si="89"/>
        <v>0</v>
      </c>
      <c r="AF800" s="199">
        <f t="shared" si="88"/>
        <v>0</v>
      </c>
      <c r="AG800" s="199">
        <f t="shared" si="92"/>
        <v>0</v>
      </c>
      <c r="AH800" s="199">
        <f t="shared" si="90"/>
        <v>0</v>
      </c>
      <c r="AI800" s="201"/>
      <c r="AJ800" s="201"/>
      <c r="AK800" s="201"/>
      <c r="AL800" s="201"/>
      <c r="AM800" s="201"/>
      <c r="AN800" s="201"/>
      <c r="AO800" s="201" t="s">
        <v>50</v>
      </c>
      <c r="AP800" s="201" t="s">
        <v>1</v>
      </c>
    </row>
    <row r="801" spans="1:42">
      <c r="A801" s="193" t="s">
        <v>1103</v>
      </c>
      <c r="B801" s="193" t="s">
        <v>51</v>
      </c>
      <c r="C801" s="193" t="s">
        <v>321</v>
      </c>
      <c r="D801" s="193" t="s">
        <v>1461</v>
      </c>
      <c r="E801" s="193" t="s">
        <v>1462</v>
      </c>
      <c r="F801" s="193"/>
      <c r="G801" s="193" t="s">
        <v>178</v>
      </c>
      <c r="H801" s="194">
        <v>43620.000011574077</v>
      </c>
      <c r="I801" s="194"/>
      <c r="J801" s="194">
        <v>43622.000011574077</v>
      </c>
      <c r="K801" s="194">
        <v>43622.000011574077</v>
      </c>
      <c r="L801" s="194"/>
      <c r="M801" s="193" t="s">
        <v>179</v>
      </c>
      <c r="N801" s="193"/>
      <c r="O801" s="195">
        <v>35</v>
      </c>
      <c r="P801" s="195"/>
      <c r="Q801" s="196"/>
      <c r="R801" s="193" t="s">
        <v>1463</v>
      </c>
      <c r="S801" s="193"/>
      <c r="T801" s="193" t="s">
        <v>1464</v>
      </c>
      <c r="U801" s="193" t="s">
        <v>182</v>
      </c>
      <c r="V801" s="193"/>
      <c r="W801" s="193"/>
      <c r="X801" s="193"/>
      <c r="Y801" s="194"/>
      <c r="Z801" s="194"/>
      <c r="AA801" s="197"/>
      <c r="AB801" s="198" t="str">
        <f t="shared" si="91"/>
        <v>20196</v>
      </c>
      <c r="AC801" s="199">
        <f t="shared" si="87"/>
        <v>0</v>
      </c>
      <c r="AD801" s="200" t="str">
        <f t="shared" si="93"/>
        <v>20196</v>
      </c>
      <c r="AE801" s="199">
        <f t="shared" si="89"/>
        <v>0</v>
      </c>
      <c r="AF801" s="199">
        <f t="shared" si="88"/>
        <v>0</v>
      </c>
      <c r="AG801" s="199">
        <f t="shared" si="92"/>
        <v>0</v>
      </c>
      <c r="AH801" s="199">
        <f t="shared" si="90"/>
        <v>0</v>
      </c>
      <c r="AI801" s="201"/>
      <c r="AJ801" s="201"/>
      <c r="AK801" s="201"/>
      <c r="AL801" s="201"/>
      <c r="AM801" s="201"/>
      <c r="AN801" s="201"/>
      <c r="AO801" s="201" t="s">
        <v>51</v>
      </c>
      <c r="AP801" s="201" t="s">
        <v>65</v>
      </c>
    </row>
    <row r="802" spans="1:42">
      <c r="A802" s="193" t="s">
        <v>1103</v>
      </c>
      <c r="B802" s="193" t="s">
        <v>54</v>
      </c>
      <c r="C802" s="193" t="s">
        <v>175</v>
      </c>
      <c r="D802" s="193" t="s">
        <v>1465</v>
      </c>
      <c r="E802" s="193" t="s">
        <v>1466</v>
      </c>
      <c r="F802" s="193"/>
      <c r="G802" s="193" t="s">
        <v>178</v>
      </c>
      <c r="H802" s="194">
        <v>43620.000011574077</v>
      </c>
      <c r="I802" s="194"/>
      <c r="J802" s="194">
        <v>43620.000011574077</v>
      </c>
      <c r="K802" s="194">
        <v>43620.000011574077</v>
      </c>
      <c r="L802" s="194"/>
      <c r="M802" s="193" t="s">
        <v>187</v>
      </c>
      <c r="N802" s="193" t="s">
        <v>44</v>
      </c>
      <c r="O802" s="195">
        <v>3</v>
      </c>
      <c r="P802" s="195"/>
      <c r="Q802" s="196"/>
      <c r="R802" s="193" t="s">
        <v>1467</v>
      </c>
      <c r="S802" s="193"/>
      <c r="T802" s="193" t="s">
        <v>1468</v>
      </c>
      <c r="U802" s="193" t="s">
        <v>182</v>
      </c>
      <c r="V802" s="193"/>
      <c r="W802" s="193"/>
      <c r="X802" s="193"/>
      <c r="Y802" s="194"/>
      <c r="Z802" s="194"/>
      <c r="AA802" s="197"/>
      <c r="AB802" s="198" t="str">
        <f t="shared" si="91"/>
        <v>20196</v>
      </c>
      <c r="AC802" s="199">
        <f t="shared" si="87"/>
        <v>0</v>
      </c>
      <c r="AD802" s="200" t="str">
        <f t="shared" si="93"/>
        <v>20196</v>
      </c>
      <c r="AE802" s="199">
        <f t="shared" si="89"/>
        <v>0</v>
      </c>
      <c r="AF802" s="199">
        <f t="shared" si="88"/>
        <v>0</v>
      </c>
      <c r="AG802" s="199">
        <f t="shared" si="92"/>
        <v>0</v>
      </c>
      <c r="AH802" s="199">
        <f t="shared" si="90"/>
        <v>0</v>
      </c>
      <c r="AI802" s="201"/>
      <c r="AJ802" s="201"/>
      <c r="AK802" s="201"/>
      <c r="AL802" s="201"/>
      <c r="AM802" s="201"/>
      <c r="AN802" s="201"/>
      <c r="AO802" s="201" t="s">
        <v>54</v>
      </c>
      <c r="AP802" s="201" t="s">
        <v>88</v>
      </c>
    </row>
    <row r="803" spans="1:42">
      <c r="A803" s="193" t="s">
        <v>1103</v>
      </c>
      <c r="B803" s="193" t="s">
        <v>54</v>
      </c>
      <c r="C803" s="193" t="s">
        <v>175</v>
      </c>
      <c r="D803" s="193" t="s">
        <v>1469</v>
      </c>
      <c r="E803" s="193" t="s">
        <v>1470</v>
      </c>
      <c r="F803" s="193"/>
      <c r="G803" s="193" t="s">
        <v>178</v>
      </c>
      <c r="H803" s="194">
        <v>43620.000011574077</v>
      </c>
      <c r="I803" s="194"/>
      <c r="J803" s="194">
        <v>43620.000011574077</v>
      </c>
      <c r="K803" s="194">
        <v>43620.000011574077</v>
      </c>
      <c r="L803" s="194"/>
      <c r="M803" s="193" t="s">
        <v>187</v>
      </c>
      <c r="N803" s="193" t="s">
        <v>185</v>
      </c>
      <c r="O803" s="195">
        <v>3</v>
      </c>
      <c r="P803" s="195"/>
      <c r="Q803" s="196"/>
      <c r="R803" s="193" t="s">
        <v>1471</v>
      </c>
      <c r="S803" s="193"/>
      <c r="T803" s="193" t="s">
        <v>1472</v>
      </c>
      <c r="U803" s="193" t="s">
        <v>182</v>
      </c>
      <c r="V803" s="193"/>
      <c r="W803" s="193"/>
      <c r="X803" s="193"/>
      <c r="Y803" s="194"/>
      <c r="Z803" s="194"/>
      <c r="AA803" s="197"/>
      <c r="AB803" s="198" t="str">
        <f t="shared" si="91"/>
        <v>20196</v>
      </c>
      <c r="AC803" s="199">
        <f t="shared" si="87"/>
        <v>0</v>
      </c>
      <c r="AD803" s="200" t="str">
        <f t="shared" si="93"/>
        <v>20196</v>
      </c>
      <c r="AE803" s="199">
        <f t="shared" si="89"/>
        <v>0</v>
      </c>
      <c r="AF803" s="199">
        <f t="shared" si="88"/>
        <v>0</v>
      </c>
      <c r="AG803" s="199">
        <f t="shared" si="92"/>
        <v>0</v>
      </c>
      <c r="AH803" s="199">
        <f t="shared" si="90"/>
        <v>0</v>
      </c>
      <c r="AI803" s="201"/>
      <c r="AJ803" s="201"/>
      <c r="AK803" s="201"/>
      <c r="AL803" s="201"/>
      <c r="AM803" s="201"/>
      <c r="AN803" s="201"/>
      <c r="AO803" s="201" t="s">
        <v>54</v>
      </c>
      <c r="AP803" s="201" t="s">
        <v>88</v>
      </c>
    </row>
    <row r="804" spans="1:42">
      <c r="A804" s="193" t="s">
        <v>1103</v>
      </c>
      <c r="B804" s="193" t="s">
        <v>54</v>
      </c>
      <c r="C804" s="193" t="s">
        <v>175</v>
      </c>
      <c r="D804" s="193" t="s">
        <v>1469</v>
      </c>
      <c r="E804" s="193" t="s">
        <v>1470</v>
      </c>
      <c r="F804" s="193"/>
      <c r="G804" s="193" t="s">
        <v>178</v>
      </c>
      <c r="H804" s="194">
        <v>43620.000011574077</v>
      </c>
      <c r="I804" s="194"/>
      <c r="J804" s="194">
        <v>43620.000011574077</v>
      </c>
      <c r="K804" s="194">
        <v>43620.000011574077</v>
      </c>
      <c r="L804" s="194"/>
      <c r="M804" s="193" t="s">
        <v>187</v>
      </c>
      <c r="N804" s="193" t="s">
        <v>185</v>
      </c>
      <c r="O804" s="195">
        <v>3</v>
      </c>
      <c r="P804" s="195"/>
      <c r="Q804" s="196"/>
      <c r="R804" s="193" t="s">
        <v>1471</v>
      </c>
      <c r="S804" s="193"/>
      <c r="T804" s="193" t="s">
        <v>1473</v>
      </c>
      <c r="U804" s="193" t="s">
        <v>182</v>
      </c>
      <c r="V804" s="193"/>
      <c r="W804" s="193"/>
      <c r="X804" s="193"/>
      <c r="Y804" s="194"/>
      <c r="Z804" s="194"/>
      <c r="AA804" s="197"/>
      <c r="AB804" s="198" t="str">
        <f t="shared" si="91"/>
        <v>20196</v>
      </c>
      <c r="AC804" s="199">
        <f t="shared" si="87"/>
        <v>0</v>
      </c>
      <c r="AD804" s="200" t="str">
        <f t="shared" si="93"/>
        <v>20196</v>
      </c>
      <c r="AE804" s="199">
        <f t="shared" si="89"/>
        <v>0</v>
      </c>
      <c r="AF804" s="199">
        <f t="shared" si="88"/>
        <v>0</v>
      </c>
      <c r="AG804" s="199">
        <f t="shared" si="92"/>
        <v>0</v>
      </c>
      <c r="AH804" s="199">
        <f t="shared" si="90"/>
        <v>0</v>
      </c>
      <c r="AI804" s="201"/>
      <c r="AJ804" s="201"/>
      <c r="AK804" s="201"/>
      <c r="AL804" s="201"/>
      <c r="AM804" s="201"/>
      <c r="AN804" s="201"/>
      <c r="AO804" s="201" t="s">
        <v>54</v>
      </c>
      <c r="AP804" s="201" t="s">
        <v>88</v>
      </c>
    </row>
    <row r="805" spans="1:42">
      <c r="A805" s="193" t="s">
        <v>1103</v>
      </c>
      <c r="B805" s="193" t="s">
        <v>54</v>
      </c>
      <c r="C805" s="193" t="s">
        <v>175</v>
      </c>
      <c r="D805" s="193" t="s">
        <v>1469</v>
      </c>
      <c r="E805" s="193" t="s">
        <v>1470</v>
      </c>
      <c r="F805" s="193"/>
      <c r="G805" s="193" t="s">
        <v>178</v>
      </c>
      <c r="H805" s="194">
        <v>43620.000011574077</v>
      </c>
      <c r="I805" s="194"/>
      <c r="J805" s="194">
        <v>43620.000011574077</v>
      </c>
      <c r="K805" s="194">
        <v>43620.000011574077</v>
      </c>
      <c r="L805" s="194"/>
      <c r="M805" s="193" t="s">
        <v>187</v>
      </c>
      <c r="N805" s="193" t="s">
        <v>185</v>
      </c>
      <c r="O805" s="195">
        <v>3</v>
      </c>
      <c r="P805" s="195"/>
      <c r="Q805" s="196"/>
      <c r="R805" s="193" t="s">
        <v>1471</v>
      </c>
      <c r="S805" s="193"/>
      <c r="T805" s="193" t="s">
        <v>1474</v>
      </c>
      <c r="U805" s="193" t="s">
        <v>182</v>
      </c>
      <c r="V805" s="193"/>
      <c r="W805" s="193"/>
      <c r="X805" s="193"/>
      <c r="Y805" s="194"/>
      <c r="Z805" s="194"/>
      <c r="AA805" s="197"/>
      <c r="AB805" s="198" t="str">
        <f t="shared" si="91"/>
        <v>20196</v>
      </c>
      <c r="AC805" s="199">
        <f t="shared" si="87"/>
        <v>0</v>
      </c>
      <c r="AD805" s="200" t="str">
        <f t="shared" si="93"/>
        <v>20196</v>
      </c>
      <c r="AE805" s="199">
        <f t="shared" si="89"/>
        <v>0</v>
      </c>
      <c r="AF805" s="199">
        <f t="shared" si="88"/>
        <v>0</v>
      </c>
      <c r="AG805" s="199">
        <f t="shared" si="92"/>
        <v>0</v>
      </c>
      <c r="AH805" s="199">
        <f t="shared" si="90"/>
        <v>0</v>
      </c>
      <c r="AI805" s="201"/>
      <c r="AJ805" s="201"/>
      <c r="AK805" s="201"/>
      <c r="AL805" s="201"/>
      <c r="AM805" s="201"/>
      <c r="AN805" s="201"/>
      <c r="AO805" s="201" t="s">
        <v>54</v>
      </c>
      <c r="AP805" s="201" t="s">
        <v>88</v>
      </c>
    </row>
    <row r="806" spans="1:42">
      <c r="A806" s="193" t="s">
        <v>1103</v>
      </c>
      <c r="B806" s="193" t="s">
        <v>54</v>
      </c>
      <c r="C806" s="193" t="s">
        <v>175</v>
      </c>
      <c r="D806" s="193" t="s">
        <v>1469</v>
      </c>
      <c r="E806" s="193" t="s">
        <v>1470</v>
      </c>
      <c r="F806" s="193"/>
      <c r="G806" s="193" t="s">
        <v>178</v>
      </c>
      <c r="H806" s="194">
        <v>43620.000011574077</v>
      </c>
      <c r="I806" s="194"/>
      <c r="J806" s="194">
        <v>43620.000011574077</v>
      </c>
      <c r="K806" s="194">
        <v>43620.000011574077</v>
      </c>
      <c r="L806" s="194"/>
      <c r="M806" s="193" t="s">
        <v>187</v>
      </c>
      <c r="N806" s="193" t="s">
        <v>185</v>
      </c>
      <c r="O806" s="195">
        <v>3</v>
      </c>
      <c r="P806" s="195"/>
      <c r="Q806" s="196"/>
      <c r="R806" s="193" t="s">
        <v>1471</v>
      </c>
      <c r="S806" s="193"/>
      <c r="T806" s="193" t="s">
        <v>1475</v>
      </c>
      <c r="U806" s="193" t="s">
        <v>182</v>
      </c>
      <c r="V806" s="193"/>
      <c r="W806" s="193"/>
      <c r="X806" s="193"/>
      <c r="Y806" s="194"/>
      <c r="Z806" s="194"/>
      <c r="AA806" s="197"/>
      <c r="AB806" s="198" t="str">
        <f t="shared" si="91"/>
        <v>20196</v>
      </c>
      <c r="AC806" s="199">
        <f t="shared" si="87"/>
        <v>0</v>
      </c>
      <c r="AD806" s="200" t="str">
        <f t="shared" si="93"/>
        <v>20196</v>
      </c>
      <c r="AE806" s="199">
        <f t="shared" si="89"/>
        <v>0</v>
      </c>
      <c r="AF806" s="199">
        <f t="shared" si="88"/>
        <v>0</v>
      </c>
      <c r="AG806" s="199">
        <f t="shared" si="92"/>
        <v>0</v>
      </c>
      <c r="AH806" s="199">
        <f t="shared" si="90"/>
        <v>0</v>
      </c>
      <c r="AI806" s="201"/>
      <c r="AJ806" s="201"/>
      <c r="AK806" s="201"/>
      <c r="AL806" s="201"/>
      <c r="AM806" s="201"/>
      <c r="AN806" s="201"/>
      <c r="AO806" s="201" t="s">
        <v>54</v>
      </c>
      <c r="AP806" s="201" t="s">
        <v>88</v>
      </c>
    </row>
    <row r="807" spans="1:42">
      <c r="A807" s="193" t="s">
        <v>1103</v>
      </c>
      <c r="B807" s="193" t="s">
        <v>54</v>
      </c>
      <c r="C807" s="193" t="s">
        <v>175</v>
      </c>
      <c r="D807" s="193" t="s">
        <v>1469</v>
      </c>
      <c r="E807" s="193" t="s">
        <v>1470</v>
      </c>
      <c r="F807" s="193"/>
      <c r="G807" s="193" t="s">
        <v>178</v>
      </c>
      <c r="H807" s="194">
        <v>43620.000011574077</v>
      </c>
      <c r="I807" s="194"/>
      <c r="J807" s="194">
        <v>43620.000011574077</v>
      </c>
      <c r="K807" s="194">
        <v>43620.000011574077</v>
      </c>
      <c r="L807" s="194"/>
      <c r="M807" s="193" t="s">
        <v>187</v>
      </c>
      <c r="N807" s="193" t="s">
        <v>185</v>
      </c>
      <c r="O807" s="195">
        <v>3</v>
      </c>
      <c r="P807" s="195"/>
      <c r="Q807" s="196"/>
      <c r="R807" s="193" t="s">
        <v>1471</v>
      </c>
      <c r="S807" s="193"/>
      <c r="T807" s="193" t="s">
        <v>1476</v>
      </c>
      <c r="U807" s="193" t="s">
        <v>182</v>
      </c>
      <c r="V807" s="193"/>
      <c r="W807" s="193"/>
      <c r="X807" s="193"/>
      <c r="Y807" s="194"/>
      <c r="Z807" s="194"/>
      <c r="AA807" s="197"/>
      <c r="AB807" s="198" t="str">
        <f t="shared" si="91"/>
        <v>20196</v>
      </c>
      <c r="AC807" s="199">
        <f t="shared" si="87"/>
        <v>0</v>
      </c>
      <c r="AD807" s="200" t="str">
        <f t="shared" si="93"/>
        <v>20196</v>
      </c>
      <c r="AE807" s="199">
        <f t="shared" si="89"/>
        <v>0</v>
      </c>
      <c r="AF807" s="199">
        <f t="shared" si="88"/>
        <v>0</v>
      </c>
      <c r="AG807" s="199">
        <f t="shared" si="92"/>
        <v>0</v>
      </c>
      <c r="AH807" s="199">
        <f t="shared" si="90"/>
        <v>0</v>
      </c>
      <c r="AI807" s="201"/>
      <c r="AJ807" s="201"/>
      <c r="AK807" s="201"/>
      <c r="AL807" s="201"/>
      <c r="AM807" s="201"/>
      <c r="AN807" s="201"/>
      <c r="AO807" s="201" t="s">
        <v>54</v>
      </c>
      <c r="AP807" s="201" t="s">
        <v>88</v>
      </c>
    </row>
    <row r="808" spans="1:42">
      <c r="A808" s="193" t="s">
        <v>1103</v>
      </c>
      <c r="B808" s="193" t="s">
        <v>49</v>
      </c>
      <c r="C808" s="193" t="s">
        <v>60</v>
      </c>
      <c r="D808" s="193" t="s">
        <v>1469</v>
      </c>
      <c r="E808" s="193" t="s">
        <v>1470</v>
      </c>
      <c r="F808" s="193"/>
      <c r="G808" s="193" t="s">
        <v>178</v>
      </c>
      <c r="H808" s="194">
        <v>43621.000011574077</v>
      </c>
      <c r="I808" s="194"/>
      <c r="J808" s="194">
        <v>43665.000011574077</v>
      </c>
      <c r="K808" s="194">
        <v>43665.000011574077</v>
      </c>
      <c r="L808" s="194"/>
      <c r="M808" s="193" t="s">
        <v>187</v>
      </c>
      <c r="N808" s="193" t="s">
        <v>185</v>
      </c>
      <c r="O808" s="195">
        <v>155</v>
      </c>
      <c r="P808" s="195"/>
      <c r="Q808" s="196"/>
      <c r="R808" s="193" t="s">
        <v>1471</v>
      </c>
      <c r="S808" s="193"/>
      <c r="T808" s="193" t="s">
        <v>1477</v>
      </c>
      <c r="U808" s="193" t="s">
        <v>182</v>
      </c>
      <c r="V808" s="193"/>
      <c r="W808" s="193"/>
      <c r="X808" s="193"/>
      <c r="Y808" s="194"/>
      <c r="Z808" s="194"/>
      <c r="AA808" s="197"/>
      <c r="AB808" s="198" t="str">
        <f t="shared" si="91"/>
        <v>20196</v>
      </c>
      <c r="AC808" s="199">
        <f t="shared" si="87"/>
        <v>0</v>
      </c>
      <c r="AD808" s="200" t="str">
        <f t="shared" si="93"/>
        <v>20197</v>
      </c>
      <c r="AE808" s="199">
        <f t="shared" si="89"/>
        <v>0</v>
      </c>
      <c r="AF808" s="199">
        <f t="shared" si="88"/>
        <v>0</v>
      </c>
      <c r="AG808" s="199">
        <f t="shared" si="92"/>
        <v>0</v>
      </c>
      <c r="AH808" s="199">
        <f t="shared" si="90"/>
        <v>0</v>
      </c>
      <c r="AI808" s="201"/>
      <c r="AJ808" s="201"/>
      <c r="AK808" s="201"/>
      <c r="AL808" s="201"/>
      <c r="AM808" s="201"/>
      <c r="AN808" s="201"/>
      <c r="AO808" s="201" t="s">
        <v>49</v>
      </c>
      <c r="AP808" s="201" t="s">
        <v>60</v>
      </c>
    </row>
    <row r="809" spans="1:42">
      <c r="A809" s="193" t="s">
        <v>1103</v>
      </c>
      <c r="B809" s="193" t="s">
        <v>51</v>
      </c>
      <c r="C809" s="193" t="s">
        <v>321</v>
      </c>
      <c r="D809" s="193" t="s">
        <v>1478</v>
      </c>
      <c r="E809" s="193" t="s">
        <v>1479</v>
      </c>
      <c r="F809" s="193"/>
      <c r="G809" s="193" t="s">
        <v>178</v>
      </c>
      <c r="H809" s="194">
        <v>43621.000011574077</v>
      </c>
      <c r="I809" s="194"/>
      <c r="J809" s="194">
        <v>43717.000011574077</v>
      </c>
      <c r="K809" s="194">
        <v>43717.000011574077</v>
      </c>
      <c r="L809" s="194"/>
      <c r="M809" s="193" t="s">
        <v>191</v>
      </c>
      <c r="N809" s="193" t="s">
        <v>47</v>
      </c>
      <c r="O809" s="195">
        <v>18</v>
      </c>
      <c r="P809" s="195"/>
      <c r="Q809" s="196"/>
      <c r="R809" s="193" t="s">
        <v>1480</v>
      </c>
      <c r="S809" s="193"/>
      <c r="T809" s="193" t="s">
        <v>1481</v>
      </c>
      <c r="U809" s="193" t="s">
        <v>182</v>
      </c>
      <c r="V809" s="193"/>
      <c r="W809" s="193"/>
      <c r="X809" s="193"/>
      <c r="Y809" s="194"/>
      <c r="Z809" s="194"/>
      <c r="AA809" s="197"/>
      <c r="AB809" s="198" t="str">
        <f t="shared" si="91"/>
        <v>20196</v>
      </c>
      <c r="AC809" s="199">
        <f t="shared" si="87"/>
        <v>0</v>
      </c>
      <c r="AD809" s="200" t="str">
        <f t="shared" si="93"/>
        <v>20199</v>
      </c>
      <c r="AE809" s="199">
        <f t="shared" si="89"/>
        <v>0</v>
      </c>
      <c r="AF809" s="199">
        <f t="shared" si="88"/>
        <v>0</v>
      </c>
      <c r="AG809" s="199">
        <f t="shared" si="92"/>
        <v>0</v>
      </c>
      <c r="AH809" s="199">
        <f t="shared" si="90"/>
        <v>0</v>
      </c>
      <c r="AI809" s="201"/>
      <c r="AJ809" s="201"/>
      <c r="AK809" s="201"/>
      <c r="AL809" s="201"/>
      <c r="AM809" s="201"/>
      <c r="AN809" s="201"/>
      <c r="AO809" s="201" t="s">
        <v>51</v>
      </c>
      <c r="AP809" s="201" t="s">
        <v>65</v>
      </c>
    </row>
    <row r="810" spans="1:42">
      <c r="A810" s="193" t="s">
        <v>1103</v>
      </c>
      <c r="B810" s="193" t="s">
        <v>51</v>
      </c>
      <c r="C810" s="193" t="s">
        <v>321</v>
      </c>
      <c r="D810" s="193" t="s">
        <v>1478</v>
      </c>
      <c r="E810" s="193" t="s">
        <v>1482</v>
      </c>
      <c r="F810" s="193"/>
      <c r="G810" s="193" t="s">
        <v>178</v>
      </c>
      <c r="H810" s="194">
        <v>43621.000011574077</v>
      </c>
      <c r="I810" s="194"/>
      <c r="J810" s="194">
        <v>43672.000011574077</v>
      </c>
      <c r="K810" s="194">
        <v>43672.000011574077</v>
      </c>
      <c r="L810" s="194"/>
      <c r="M810" s="193" t="s">
        <v>191</v>
      </c>
      <c r="N810" s="193" t="s">
        <v>47</v>
      </c>
      <c r="O810" s="195">
        <v>18</v>
      </c>
      <c r="P810" s="195"/>
      <c r="Q810" s="196"/>
      <c r="R810" s="193" t="s">
        <v>1480</v>
      </c>
      <c r="S810" s="193"/>
      <c r="T810" s="193" t="s">
        <v>1483</v>
      </c>
      <c r="U810" s="193" t="s">
        <v>182</v>
      </c>
      <c r="V810" s="193"/>
      <c r="W810" s="193"/>
      <c r="X810" s="193"/>
      <c r="Y810" s="194"/>
      <c r="Z810" s="194"/>
      <c r="AA810" s="197"/>
      <c r="AB810" s="198" t="str">
        <f t="shared" si="91"/>
        <v>20196</v>
      </c>
      <c r="AC810" s="199">
        <f t="shared" si="87"/>
        <v>0</v>
      </c>
      <c r="AD810" s="200" t="str">
        <f t="shared" si="93"/>
        <v>20197</v>
      </c>
      <c r="AE810" s="199">
        <f t="shared" si="89"/>
        <v>0</v>
      </c>
      <c r="AF810" s="199">
        <f t="shared" si="88"/>
        <v>0</v>
      </c>
      <c r="AG810" s="199">
        <f t="shared" si="92"/>
        <v>0</v>
      </c>
      <c r="AH810" s="199">
        <f t="shared" si="90"/>
        <v>0</v>
      </c>
      <c r="AI810" s="201"/>
      <c r="AJ810" s="201"/>
      <c r="AK810" s="201"/>
      <c r="AL810" s="201"/>
      <c r="AM810" s="201"/>
      <c r="AN810" s="201"/>
      <c r="AO810" s="201" t="s">
        <v>51</v>
      </c>
      <c r="AP810" s="201" t="s">
        <v>65</v>
      </c>
    </row>
    <row r="811" spans="1:42">
      <c r="A811" s="193" t="s">
        <v>1103</v>
      </c>
      <c r="B811" s="193" t="s">
        <v>51</v>
      </c>
      <c r="C811" s="193" t="s">
        <v>321</v>
      </c>
      <c r="D811" s="193" t="s">
        <v>1478</v>
      </c>
      <c r="E811" s="193" t="s">
        <v>1484</v>
      </c>
      <c r="F811" s="193"/>
      <c r="G811" s="193" t="s">
        <v>178</v>
      </c>
      <c r="H811" s="194">
        <v>43621.000011574077</v>
      </c>
      <c r="I811" s="194"/>
      <c r="J811" s="194">
        <v>43636.000011574077</v>
      </c>
      <c r="K811" s="194">
        <v>43636.000011574077</v>
      </c>
      <c r="L811" s="194"/>
      <c r="M811" s="193" t="s">
        <v>191</v>
      </c>
      <c r="N811" s="193" t="s">
        <v>47</v>
      </c>
      <c r="O811" s="195">
        <v>18</v>
      </c>
      <c r="P811" s="195"/>
      <c r="Q811" s="196"/>
      <c r="R811" s="193" t="s">
        <v>1480</v>
      </c>
      <c r="S811" s="193"/>
      <c r="T811" s="193" t="s">
        <v>1485</v>
      </c>
      <c r="U811" s="193" t="s">
        <v>182</v>
      </c>
      <c r="V811" s="193"/>
      <c r="W811" s="193"/>
      <c r="X811" s="193"/>
      <c r="Y811" s="194"/>
      <c r="Z811" s="194"/>
      <c r="AA811" s="197"/>
      <c r="AB811" s="198" t="str">
        <f t="shared" si="91"/>
        <v>20196</v>
      </c>
      <c r="AC811" s="199">
        <f t="shared" si="87"/>
        <v>0</v>
      </c>
      <c r="AD811" s="200" t="str">
        <f t="shared" si="93"/>
        <v>20196</v>
      </c>
      <c r="AE811" s="199">
        <f t="shared" si="89"/>
        <v>0</v>
      </c>
      <c r="AF811" s="199">
        <f t="shared" si="88"/>
        <v>0</v>
      </c>
      <c r="AG811" s="199">
        <f t="shared" si="92"/>
        <v>0</v>
      </c>
      <c r="AH811" s="199">
        <f t="shared" si="90"/>
        <v>0</v>
      </c>
      <c r="AI811" s="201"/>
      <c r="AJ811" s="201"/>
      <c r="AK811" s="201"/>
      <c r="AL811" s="201"/>
      <c r="AM811" s="201"/>
      <c r="AN811" s="201"/>
      <c r="AO811" s="201" t="s">
        <v>51</v>
      </c>
      <c r="AP811" s="201" t="s">
        <v>65</v>
      </c>
    </row>
    <row r="812" spans="1:42">
      <c r="A812" s="193" t="s">
        <v>1103</v>
      </c>
      <c r="B812" s="193" t="s">
        <v>51</v>
      </c>
      <c r="C812" s="193" t="s">
        <v>321</v>
      </c>
      <c r="D812" s="193" t="s">
        <v>1478</v>
      </c>
      <c r="E812" s="193" t="s">
        <v>1486</v>
      </c>
      <c r="F812" s="193"/>
      <c r="G812" s="193" t="s">
        <v>178</v>
      </c>
      <c r="H812" s="194">
        <v>43621.000011574077</v>
      </c>
      <c r="I812" s="194"/>
      <c r="J812" s="194">
        <v>43663.000011574077</v>
      </c>
      <c r="K812" s="194">
        <v>43663.000011574077</v>
      </c>
      <c r="L812" s="194"/>
      <c r="M812" s="193" t="s">
        <v>191</v>
      </c>
      <c r="N812" s="193" t="s">
        <v>47</v>
      </c>
      <c r="O812" s="195">
        <v>18</v>
      </c>
      <c r="P812" s="195"/>
      <c r="Q812" s="196"/>
      <c r="R812" s="193" t="s">
        <v>1480</v>
      </c>
      <c r="S812" s="193"/>
      <c r="T812" s="193" t="s">
        <v>1487</v>
      </c>
      <c r="U812" s="193" t="s">
        <v>182</v>
      </c>
      <c r="V812" s="193"/>
      <c r="W812" s="193"/>
      <c r="X812" s="193"/>
      <c r="Y812" s="194"/>
      <c r="Z812" s="194"/>
      <c r="AA812" s="197"/>
      <c r="AB812" s="198" t="str">
        <f t="shared" si="91"/>
        <v>20196</v>
      </c>
      <c r="AC812" s="199">
        <f t="shared" si="87"/>
        <v>0</v>
      </c>
      <c r="AD812" s="200" t="str">
        <f t="shared" si="93"/>
        <v>20197</v>
      </c>
      <c r="AE812" s="199">
        <f t="shared" si="89"/>
        <v>0</v>
      </c>
      <c r="AF812" s="199">
        <f t="shared" si="88"/>
        <v>0</v>
      </c>
      <c r="AG812" s="199">
        <f t="shared" si="92"/>
        <v>0</v>
      </c>
      <c r="AH812" s="199">
        <f t="shared" si="90"/>
        <v>0</v>
      </c>
      <c r="AI812" s="201"/>
      <c r="AJ812" s="201"/>
      <c r="AK812" s="201"/>
      <c r="AL812" s="201"/>
      <c r="AM812" s="201"/>
      <c r="AN812" s="201"/>
      <c r="AO812" s="201" t="s">
        <v>51</v>
      </c>
      <c r="AP812" s="201" t="s">
        <v>65</v>
      </c>
    </row>
    <row r="813" spans="1:42">
      <c r="A813" s="193" t="s">
        <v>1103</v>
      </c>
      <c r="B813" s="193" t="s">
        <v>51</v>
      </c>
      <c r="C813" s="193" t="s">
        <v>321</v>
      </c>
      <c r="D813" s="193" t="s">
        <v>1478</v>
      </c>
      <c r="E813" s="193" t="s">
        <v>1488</v>
      </c>
      <c r="F813" s="193"/>
      <c r="G813" s="193" t="s">
        <v>178</v>
      </c>
      <c r="H813" s="194">
        <v>43621.000011574077</v>
      </c>
      <c r="I813" s="194"/>
      <c r="J813" s="194">
        <v>43663.000011574077</v>
      </c>
      <c r="K813" s="194">
        <v>43663.000011574077</v>
      </c>
      <c r="L813" s="194"/>
      <c r="M813" s="193" t="s">
        <v>191</v>
      </c>
      <c r="N813" s="193" t="s">
        <v>47</v>
      </c>
      <c r="O813" s="195">
        <v>18</v>
      </c>
      <c r="P813" s="195"/>
      <c r="Q813" s="196"/>
      <c r="R813" s="193" t="s">
        <v>1480</v>
      </c>
      <c r="S813" s="193"/>
      <c r="T813" s="193" t="s">
        <v>1489</v>
      </c>
      <c r="U813" s="193" t="s">
        <v>182</v>
      </c>
      <c r="V813" s="193"/>
      <c r="W813" s="193"/>
      <c r="X813" s="193"/>
      <c r="Y813" s="194"/>
      <c r="Z813" s="194"/>
      <c r="AA813" s="197"/>
      <c r="AB813" s="198" t="str">
        <f t="shared" si="91"/>
        <v>20196</v>
      </c>
      <c r="AC813" s="199">
        <f t="shared" si="87"/>
        <v>0</v>
      </c>
      <c r="AD813" s="200" t="str">
        <f t="shared" si="93"/>
        <v>20197</v>
      </c>
      <c r="AE813" s="199">
        <f t="shared" si="89"/>
        <v>0</v>
      </c>
      <c r="AF813" s="199">
        <f t="shared" si="88"/>
        <v>0</v>
      </c>
      <c r="AG813" s="199">
        <f t="shared" si="92"/>
        <v>0</v>
      </c>
      <c r="AH813" s="199">
        <f t="shared" si="90"/>
        <v>0</v>
      </c>
      <c r="AI813" s="201"/>
      <c r="AJ813" s="201"/>
      <c r="AK813" s="201"/>
      <c r="AL813" s="201"/>
      <c r="AM813" s="201"/>
      <c r="AN813" s="201"/>
      <c r="AO813" s="201" t="s">
        <v>51</v>
      </c>
      <c r="AP813" s="201" t="s">
        <v>65</v>
      </c>
    </row>
    <row r="814" spans="1:42">
      <c r="A814" s="193" t="s">
        <v>1103</v>
      </c>
      <c r="B814" s="193" t="s">
        <v>51</v>
      </c>
      <c r="C814" s="193" t="s">
        <v>321</v>
      </c>
      <c r="D814" s="193" t="s">
        <v>1478</v>
      </c>
      <c r="E814" s="193" t="s">
        <v>1490</v>
      </c>
      <c r="F814" s="193"/>
      <c r="G814" s="193" t="s">
        <v>178</v>
      </c>
      <c r="H814" s="194">
        <v>43621.000011574077</v>
      </c>
      <c r="I814" s="194"/>
      <c r="J814" s="194">
        <v>43679.000011574077</v>
      </c>
      <c r="K814" s="194">
        <v>43679.000011574077</v>
      </c>
      <c r="L814" s="194"/>
      <c r="M814" s="193" t="s">
        <v>191</v>
      </c>
      <c r="N814" s="193" t="s">
        <v>47</v>
      </c>
      <c r="O814" s="195">
        <v>18</v>
      </c>
      <c r="P814" s="195"/>
      <c r="Q814" s="196"/>
      <c r="R814" s="193" t="s">
        <v>1480</v>
      </c>
      <c r="S814" s="193"/>
      <c r="T814" s="193" t="s">
        <v>1491</v>
      </c>
      <c r="U814" s="193" t="s">
        <v>182</v>
      </c>
      <c r="V814" s="193"/>
      <c r="W814" s="193"/>
      <c r="X814" s="193"/>
      <c r="Y814" s="194"/>
      <c r="Z814" s="194"/>
      <c r="AA814" s="197"/>
      <c r="AB814" s="198" t="str">
        <f t="shared" si="91"/>
        <v>20196</v>
      </c>
      <c r="AC814" s="199">
        <f t="shared" si="87"/>
        <v>0</v>
      </c>
      <c r="AD814" s="200" t="str">
        <f t="shared" si="93"/>
        <v>20198</v>
      </c>
      <c r="AE814" s="199">
        <f t="shared" si="89"/>
        <v>0</v>
      </c>
      <c r="AF814" s="199">
        <f t="shared" si="88"/>
        <v>0</v>
      </c>
      <c r="AG814" s="199">
        <f t="shared" si="92"/>
        <v>0</v>
      </c>
      <c r="AH814" s="199">
        <f t="shared" si="90"/>
        <v>0</v>
      </c>
      <c r="AI814" s="201"/>
      <c r="AJ814" s="201"/>
      <c r="AK814" s="201"/>
      <c r="AL814" s="201"/>
      <c r="AM814" s="201"/>
      <c r="AN814" s="201"/>
      <c r="AO814" s="201" t="s">
        <v>51</v>
      </c>
      <c r="AP814" s="201" t="s">
        <v>65</v>
      </c>
    </row>
    <row r="815" spans="1:42">
      <c r="A815" s="193" t="s">
        <v>1103</v>
      </c>
      <c r="B815" s="193" t="s">
        <v>51</v>
      </c>
      <c r="C815" s="193" t="s">
        <v>321</v>
      </c>
      <c r="D815" s="193" t="s">
        <v>1478</v>
      </c>
      <c r="E815" s="193" t="s">
        <v>1492</v>
      </c>
      <c r="F815" s="193"/>
      <c r="G815" s="193" t="s">
        <v>178</v>
      </c>
      <c r="H815" s="194">
        <v>43621.000011574077</v>
      </c>
      <c r="I815" s="194"/>
      <c r="J815" s="194">
        <v>43676.000011574077</v>
      </c>
      <c r="K815" s="194">
        <v>43676.000011574077</v>
      </c>
      <c r="L815" s="194"/>
      <c r="M815" s="193" t="s">
        <v>191</v>
      </c>
      <c r="N815" s="193" t="s">
        <v>47</v>
      </c>
      <c r="O815" s="195">
        <v>18</v>
      </c>
      <c r="P815" s="195"/>
      <c r="Q815" s="196"/>
      <c r="R815" s="193" t="s">
        <v>1480</v>
      </c>
      <c r="S815" s="193"/>
      <c r="T815" s="193" t="s">
        <v>1493</v>
      </c>
      <c r="U815" s="193" t="s">
        <v>182</v>
      </c>
      <c r="V815" s="193"/>
      <c r="W815" s="193"/>
      <c r="X815" s="193"/>
      <c r="Y815" s="194"/>
      <c r="Z815" s="194"/>
      <c r="AA815" s="197"/>
      <c r="AB815" s="198" t="str">
        <f t="shared" si="91"/>
        <v>20196</v>
      </c>
      <c r="AC815" s="199">
        <f t="shared" si="87"/>
        <v>0</v>
      </c>
      <c r="AD815" s="200" t="str">
        <f t="shared" si="93"/>
        <v>20197</v>
      </c>
      <c r="AE815" s="199">
        <f t="shared" si="89"/>
        <v>0</v>
      </c>
      <c r="AF815" s="199">
        <f t="shared" si="88"/>
        <v>0</v>
      </c>
      <c r="AG815" s="199">
        <f t="shared" si="92"/>
        <v>0</v>
      </c>
      <c r="AH815" s="199">
        <f t="shared" si="90"/>
        <v>0</v>
      </c>
      <c r="AI815" s="201"/>
      <c r="AJ815" s="201"/>
      <c r="AK815" s="201"/>
      <c r="AL815" s="201"/>
      <c r="AM815" s="201"/>
      <c r="AN815" s="201"/>
      <c r="AO815" s="201" t="s">
        <v>51</v>
      </c>
      <c r="AP815" s="201" t="s">
        <v>65</v>
      </c>
    </row>
    <row r="816" spans="1:42">
      <c r="A816" s="193" t="s">
        <v>1103</v>
      </c>
      <c r="B816" s="193" t="s">
        <v>51</v>
      </c>
      <c r="C816" s="193" t="s">
        <v>321</v>
      </c>
      <c r="D816" s="193" t="s">
        <v>1478</v>
      </c>
      <c r="E816" s="193" t="s">
        <v>1494</v>
      </c>
      <c r="F816" s="193"/>
      <c r="G816" s="193" t="s">
        <v>178</v>
      </c>
      <c r="H816" s="194">
        <v>43621.000011574077</v>
      </c>
      <c r="I816" s="194"/>
      <c r="J816" s="194">
        <v>43636.000011574077</v>
      </c>
      <c r="K816" s="194">
        <v>43636.000011574077</v>
      </c>
      <c r="L816" s="194"/>
      <c r="M816" s="193" t="s">
        <v>191</v>
      </c>
      <c r="N816" s="193" t="s">
        <v>47</v>
      </c>
      <c r="O816" s="195">
        <v>18</v>
      </c>
      <c r="P816" s="195"/>
      <c r="Q816" s="196"/>
      <c r="R816" s="193" t="s">
        <v>1480</v>
      </c>
      <c r="S816" s="193"/>
      <c r="T816" s="193" t="s">
        <v>1495</v>
      </c>
      <c r="U816" s="193" t="s">
        <v>182</v>
      </c>
      <c r="V816" s="193"/>
      <c r="W816" s="193"/>
      <c r="X816" s="193"/>
      <c r="Y816" s="194"/>
      <c r="Z816" s="194"/>
      <c r="AA816" s="197"/>
      <c r="AB816" s="198" t="str">
        <f t="shared" si="91"/>
        <v>20196</v>
      </c>
      <c r="AC816" s="199">
        <f t="shared" si="87"/>
        <v>0</v>
      </c>
      <c r="AD816" s="200" t="str">
        <f t="shared" si="93"/>
        <v>20196</v>
      </c>
      <c r="AE816" s="199">
        <f t="shared" si="89"/>
        <v>0</v>
      </c>
      <c r="AF816" s="199">
        <f t="shared" si="88"/>
        <v>0</v>
      </c>
      <c r="AG816" s="199">
        <f t="shared" si="92"/>
        <v>0</v>
      </c>
      <c r="AH816" s="199">
        <f t="shared" si="90"/>
        <v>0</v>
      </c>
      <c r="AI816" s="201"/>
      <c r="AJ816" s="201"/>
      <c r="AK816" s="201"/>
      <c r="AL816" s="201"/>
      <c r="AM816" s="201"/>
      <c r="AN816" s="201"/>
      <c r="AO816" s="201" t="s">
        <v>51</v>
      </c>
      <c r="AP816" s="201" t="s">
        <v>65</v>
      </c>
    </row>
    <row r="817" spans="1:42">
      <c r="A817" s="193" t="s">
        <v>1103</v>
      </c>
      <c r="B817" s="193" t="s">
        <v>49</v>
      </c>
      <c r="C817" s="193" t="s">
        <v>60</v>
      </c>
      <c r="D817" s="193" t="s">
        <v>1401</v>
      </c>
      <c r="E817" s="193" t="s">
        <v>1402</v>
      </c>
      <c r="F817" s="193"/>
      <c r="G817" s="193" t="s">
        <v>178</v>
      </c>
      <c r="H817" s="194">
        <v>43621.000011574077</v>
      </c>
      <c r="I817" s="194"/>
      <c r="J817" s="194">
        <v>43649.000011574077</v>
      </c>
      <c r="K817" s="194">
        <v>43649.000011574077</v>
      </c>
      <c r="L817" s="194"/>
      <c r="M817" s="193" t="s">
        <v>191</v>
      </c>
      <c r="N817" s="193" t="s">
        <v>47</v>
      </c>
      <c r="O817" s="195">
        <v>73</v>
      </c>
      <c r="P817" s="195"/>
      <c r="Q817" s="196"/>
      <c r="R817" s="193" t="s">
        <v>1403</v>
      </c>
      <c r="S817" s="193"/>
      <c r="T817" s="193" t="s">
        <v>1496</v>
      </c>
      <c r="U817" s="193" t="s">
        <v>182</v>
      </c>
      <c r="V817" s="193"/>
      <c r="W817" s="193"/>
      <c r="X817" s="193"/>
      <c r="Y817" s="194"/>
      <c r="Z817" s="194"/>
      <c r="AA817" s="197"/>
      <c r="AB817" s="198" t="str">
        <f t="shared" si="91"/>
        <v>20196</v>
      </c>
      <c r="AC817" s="199">
        <f t="shared" si="87"/>
        <v>0</v>
      </c>
      <c r="AD817" s="200" t="str">
        <f t="shared" si="93"/>
        <v>20197</v>
      </c>
      <c r="AE817" s="199">
        <f t="shared" si="89"/>
        <v>0</v>
      </c>
      <c r="AF817" s="199">
        <f t="shared" si="88"/>
        <v>0</v>
      </c>
      <c r="AG817" s="199">
        <f t="shared" si="92"/>
        <v>0</v>
      </c>
      <c r="AH817" s="199">
        <f t="shared" si="90"/>
        <v>0</v>
      </c>
      <c r="AI817" s="201"/>
      <c r="AJ817" s="201"/>
      <c r="AK817" s="201"/>
      <c r="AL817" s="201"/>
      <c r="AM817" s="201"/>
      <c r="AN817" s="201"/>
      <c r="AO817" s="201" t="s">
        <v>49</v>
      </c>
      <c r="AP817" s="201" t="s">
        <v>60</v>
      </c>
    </row>
    <row r="818" spans="1:42">
      <c r="A818" s="193" t="s">
        <v>1103</v>
      </c>
      <c r="B818" s="193" t="s">
        <v>51</v>
      </c>
      <c r="C818" s="193" t="s">
        <v>321</v>
      </c>
      <c r="D818" s="193" t="s">
        <v>1478</v>
      </c>
      <c r="E818" s="193" t="s">
        <v>1497</v>
      </c>
      <c r="F818" s="193"/>
      <c r="G818" s="193" t="s">
        <v>178</v>
      </c>
      <c r="H818" s="194">
        <v>43621.000011574077</v>
      </c>
      <c r="I818" s="194"/>
      <c r="J818" s="194">
        <v>43664.000011574077</v>
      </c>
      <c r="K818" s="194">
        <v>43664.000011574077</v>
      </c>
      <c r="L818" s="194"/>
      <c r="M818" s="193" t="s">
        <v>191</v>
      </c>
      <c r="N818" s="193" t="s">
        <v>47</v>
      </c>
      <c r="O818" s="195">
        <v>18</v>
      </c>
      <c r="P818" s="195"/>
      <c r="Q818" s="196"/>
      <c r="R818" s="193" t="s">
        <v>1480</v>
      </c>
      <c r="S818" s="193"/>
      <c r="T818" s="193" t="s">
        <v>1498</v>
      </c>
      <c r="U818" s="193" t="s">
        <v>182</v>
      </c>
      <c r="V818" s="193"/>
      <c r="W818" s="193"/>
      <c r="X818" s="193"/>
      <c r="Y818" s="194"/>
      <c r="Z818" s="194"/>
      <c r="AA818" s="197"/>
      <c r="AB818" s="198" t="str">
        <f t="shared" si="91"/>
        <v>20196</v>
      </c>
      <c r="AC818" s="199">
        <f t="shared" si="87"/>
        <v>0</v>
      </c>
      <c r="AD818" s="200" t="str">
        <f t="shared" si="93"/>
        <v>20197</v>
      </c>
      <c r="AE818" s="199">
        <f t="shared" si="89"/>
        <v>0</v>
      </c>
      <c r="AF818" s="199">
        <f t="shared" si="88"/>
        <v>0</v>
      </c>
      <c r="AG818" s="199">
        <f t="shared" si="92"/>
        <v>0</v>
      </c>
      <c r="AH818" s="199">
        <f t="shared" si="90"/>
        <v>0</v>
      </c>
      <c r="AI818" s="201"/>
      <c r="AJ818" s="201"/>
      <c r="AK818" s="201"/>
      <c r="AL818" s="201"/>
      <c r="AM818" s="201"/>
      <c r="AN818" s="201"/>
      <c r="AO818" s="201" t="s">
        <v>51</v>
      </c>
      <c r="AP818" s="201" t="s">
        <v>65</v>
      </c>
    </row>
    <row r="819" spans="1:42">
      <c r="A819" s="193" t="s">
        <v>1103</v>
      </c>
      <c r="B819" s="193" t="s">
        <v>54</v>
      </c>
      <c r="C819" s="193" t="s">
        <v>175</v>
      </c>
      <c r="D819" s="193" t="s">
        <v>1499</v>
      </c>
      <c r="E819" s="193" t="s">
        <v>1500</v>
      </c>
      <c r="F819" s="193"/>
      <c r="G819" s="193" t="s">
        <v>178</v>
      </c>
      <c r="H819" s="194">
        <v>43622.000011574077</v>
      </c>
      <c r="I819" s="194"/>
      <c r="J819" s="194">
        <v>43622.000011574077</v>
      </c>
      <c r="K819" s="194">
        <v>43622.000011574077</v>
      </c>
      <c r="L819" s="194"/>
      <c r="M819" s="193" t="s">
        <v>179</v>
      </c>
      <c r="N819" s="193"/>
      <c r="O819" s="195">
        <v>3</v>
      </c>
      <c r="P819" s="195"/>
      <c r="Q819" s="196"/>
      <c r="R819" s="193" t="s">
        <v>1501</v>
      </c>
      <c r="S819" s="193"/>
      <c r="T819" s="193" t="s">
        <v>1502</v>
      </c>
      <c r="U819" s="193" t="s">
        <v>182</v>
      </c>
      <c r="V819" s="193"/>
      <c r="W819" s="193"/>
      <c r="X819" s="193"/>
      <c r="Y819" s="194"/>
      <c r="Z819" s="194"/>
      <c r="AA819" s="197"/>
      <c r="AB819" s="198" t="str">
        <f t="shared" si="91"/>
        <v>20196</v>
      </c>
      <c r="AC819" s="199">
        <f t="shared" si="87"/>
        <v>0</v>
      </c>
      <c r="AD819" s="200" t="str">
        <f t="shared" si="93"/>
        <v>20196</v>
      </c>
      <c r="AE819" s="199">
        <f t="shared" si="89"/>
        <v>0</v>
      </c>
      <c r="AF819" s="199">
        <f t="shared" si="88"/>
        <v>0</v>
      </c>
      <c r="AG819" s="199">
        <f t="shared" si="92"/>
        <v>0</v>
      </c>
      <c r="AH819" s="199">
        <f t="shared" si="90"/>
        <v>0</v>
      </c>
      <c r="AI819" s="201"/>
      <c r="AJ819" s="201"/>
      <c r="AK819" s="201"/>
      <c r="AL819" s="201"/>
      <c r="AM819" s="201"/>
      <c r="AN819" s="201"/>
      <c r="AO819" s="201" t="s">
        <v>54</v>
      </c>
      <c r="AP819" s="201" t="s">
        <v>88</v>
      </c>
    </row>
    <row r="820" spans="1:42">
      <c r="A820" s="193" t="s">
        <v>1103</v>
      </c>
      <c r="B820" s="193" t="s">
        <v>51</v>
      </c>
      <c r="C820" s="193" t="s">
        <v>1224</v>
      </c>
      <c r="D820" s="193" t="s">
        <v>1503</v>
      </c>
      <c r="E820" s="193" t="s">
        <v>1504</v>
      </c>
      <c r="F820" s="193"/>
      <c r="G820" s="193" t="s">
        <v>178</v>
      </c>
      <c r="H820" s="194">
        <v>43622.000011574077</v>
      </c>
      <c r="I820" s="194"/>
      <c r="J820" s="194">
        <v>43636.000011574077</v>
      </c>
      <c r="K820" s="194">
        <v>43636.000011574077</v>
      </c>
      <c r="L820" s="194">
        <v>43739.536145833343</v>
      </c>
      <c r="M820" s="193" t="s">
        <v>187</v>
      </c>
      <c r="N820" s="193" t="s">
        <v>43</v>
      </c>
      <c r="O820" s="195">
        <v>40</v>
      </c>
      <c r="P820" s="195"/>
      <c r="Q820" s="196"/>
      <c r="R820" s="193" t="s">
        <v>1505</v>
      </c>
      <c r="S820" s="193"/>
      <c r="T820" s="193" t="s">
        <v>1506</v>
      </c>
      <c r="U820" s="193" t="s">
        <v>195</v>
      </c>
      <c r="V820" s="193"/>
      <c r="W820" s="193"/>
      <c r="X820" s="193"/>
      <c r="Y820" s="194"/>
      <c r="Z820" s="194"/>
      <c r="AA820" s="197"/>
      <c r="AB820" s="198" t="str">
        <f t="shared" si="91"/>
        <v>20196</v>
      </c>
      <c r="AC820" s="199">
        <f t="shared" si="87"/>
        <v>0</v>
      </c>
      <c r="AD820" s="200" t="str">
        <f t="shared" si="93"/>
        <v>20196</v>
      </c>
      <c r="AE820" s="199" t="str">
        <f t="shared" si="89"/>
        <v>201910</v>
      </c>
      <c r="AF820" s="199">
        <f t="shared" si="88"/>
        <v>0</v>
      </c>
      <c r="AG820" s="199">
        <f t="shared" si="92"/>
        <v>0</v>
      </c>
      <c r="AH820" s="199">
        <f t="shared" si="90"/>
        <v>0</v>
      </c>
      <c r="AI820" s="201"/>
      <c r="AJ820" s="201"/>
      <c r="AK820" s="201"/>
      <c r="AL820" s="201"/>
      <c r="AM820" s="201"/>
      <c r="AN820" s="201"/>
      <c r="AO820" s="201" t="s">
        <v>51</v>
      </c>
      <c r="AP820" s="201" t="s">
        <v>68</v>
      </c>
    </row>
    <row r="821" spans="1:42">
      <c r="A821" s="193" t="s">
        <v>1103</v>
      </c>
      <c r="B821" s="193" t="s">
        <v>54</v>
      </c>
      <c r="C821" s="193" t="s">
        <v>175</v>
      </c>
      <c r="D821" s="193" t="s">
        <v>1503</v>
      </c>
      <c r="E821" s="193" t="s">
        <v>1504</v>
      </c>
      <c r="F821" s="193"/>
      <c r="G821" s="193" t="s">
        <v>178</v>
      </c>
      <c r="H821" s="194">
        <v>43622.000011574077</v>
      </c>
      <c r="I821" s="194"/>
      <c r="J821" s="194">
        <v>43622.000011574077</v>
      </c>
      <c r="K821" s="194">
        <v>43622.000011574077</v>
      </c>
      <c r="L821" s="194">
        <v>43739.554988425924</v>
      </c>
      <c r="M821" s="193" t="s">
        <v>187</v>
      </c>
      <c r="N821" s="193" t="s">
        <v>43</v>
      </c>
      <c r="O821" s="195">
        <v>3</v>
      </c>
      <c r="P821" s="195"/>
      <c r="Q821" s="196"/>
      <c r="R821" s="193" t="s">
        <v>1505</v>
      </c>
      <c r="S821" s="193"/>
      <c r="T821" s="193" t="s">
        <v>1507</v>
      </c>
      <c r="U821" s="193" t="s">
        <v>195</v>
      </c>
      <c r="V821" s="193"/>
      <c r="W821" s="193"/>
      <c r="X821" s="193"/>
      <c r="Y821" s="194"/>
      <c r="Z821" s="194"/>
      <c r="AA821" s="197"/>
      <c r="AB821" s="198" t="str">
        <f t="shared" si="91"/>
        <v>20196</v>
      </c>
      <c r="AC821" s="199">
        <f t="shared" si="87"/>
        <v>0</v>
      </c>
      <c r="AD821" s="200" t="str">
        <f t="shared" si="93"/>
        <v>20196</v>
      </c>
      <c r="AE821" s="199" t="str">
        <f t="shared" si="89"/>
        <v>201910</v>
      </c>
      <c r="AF821" s="199">
        <f t="shared" si="88"/>
        <v>0</v>
      </c>
      <c r="AG821" s="199">
        <f t="shared" si="92"/>
        <v>0</v>
      </c>
      <c r="AH821" s="199">
        <f t="shared" si="90"/>
        <v>0</v>
      </c>
      <c r="AI821" s="201"/>
      <c r="AJ821" s="201"/>
      <c r="AK821" s="201"/>
      <c r="AL821" s="201"/>
      <c r="AM821" s="201"/>
      <c r="AN821" s="201"/>
      <c r="AO821" s="201" t="s">
        <v>54</v>
      </c>
      <c r="AP821" s="201" t="s">
        <v>88</v>
      </c>
    </row>
    <row r="822" spans="1:42">
      <c r="A822" s="193" t="s">
        <v>1103</v>
      </c>
      <c r="B822" s="193" t="s">
        <v>50</v>
      </c>
      <c r="C822" s="193" t="s">
        <v>205</v>
      </c>
      <c r="D822" s="193" t="s">
        <v>1508</v>
      </c>
      <c r="E822" s="193" t="s">
        <v>1509</v>
      </c>
      <c r="F822" s="193"/>
      <c r="G822" s="193" t="s">
        <v>178</v>
      </c>
      <c r="H822" s="194">
        <v>43622.000011574077</v>
      </c>
      <c r="I822" s="194"/>
      <c r="J822" s="194">
        <v>43622.000011574077</v>
      </c>
      <c r="K822" s="194">
        <v>43622.000011574077</v>
      </c>
      <c r="L822" s="194"/>
      <c r="M822" s="193" t="s">
        <v>187</v>
      </c>
      <c r="N822" s="193" t="s">
        <v>43</v>
      </c>
      <c r="O822" s="195">
        <v>12</v>
      </c>
      <c r="P822" s="195"/>
      <c r="Q822" s="196"/>
      <c r="R822" s="193" t="s">
        <v>1510</v>
      </c>
      <c r="S822" s="193"/>
      <c r="T822" s="193" t="s">
        <v>1511</v>
      </c>
      <c r="U822" s="193" t="s">
        <v>182</v>
      </c>
      <c r="V822" s="193"/>
      <c r="W822" s="193"/>
      <c r="X822" s="193"/>
      <c r="Y822" s="194"/>
      <c r="Z822" s="194"/>
      <c r="AA822" s="197"/>
      <c r="AB822" s="198" t="str">
        <f t="shared" si="91"/>
        <v>20196</v>
      </c>
      <c r="AC822" s="199">
        <f t="shared" si="87"/>
        <v>0</v>
      </c>
      <c r="AD822" s="200" t="str">
        <f t="shared" si="93"/>
        <v>20196</v>
      </c>
      <c r="AE822" s="199">
        <f t="shared" si="89"/>
        <v>0</v>
      </c>
      <c r="AF822" s="199">
        <f t="shared" si="88"/>
        <v>0</v>
      </c>
      <c r="AG822" s="199">
        <f t="shared" si="92"/>
        <v>0</v>
      </c>
      <c r="AH822" s="199">
        <f t="shared" si="90"/>
        <v>0</v>
      </c>
      <c r="AI822" s="201"/>
      <c r="AJ822" s="201"/>
      <c r="AK822" s="201"/>
      <c r="AL822" s="201"/>
      <c r="AM822" s="201"/>
      <c r="AN822" s="201"/>
      <c r="AO822" s="201" t="s">
        <v>50</v>
      </c>
      <c r="AP822" s="201" t="s">
        <v>1</v>
      </c>
    </row>
    <row r="823" spans="1:42">
      <c r="A823" s="193" t="s">
        <v>1103</v>
      </c>
      <c r="B823" s="193" t="s">
        <v>50</v>
      </c>
      <c r="C823" s="193" t="s">
        <v>205</v>
      </c>
      <c r="D823" s="193" t="s">
        <v>1508</v>
      </c>
      <c r="E823" s="193" t="s">
        <v>1509</v>
      </c>
      <c r="F823" s="193"/>
      <c r="G823" s="193" t="s">
        <v>178</v>
      </c>
      <c r="H823" s="194">
        <v>43622.000011574077</v>
      </c>
      <c r="I823" s="194"/>
      <c r="J823" s="194">
        <v>43622.000011574077</v>
      </c>
      <c r="K823" s="194">
        <v>43622.000011574077</v>
      </c>
      <c r="L823" s="194"/>
      <c r="M823" s="193" t="s">
        <v>187</v>
      </c>
      <c r="N823" s="193" t="s">
        <v>43</v>
      </c>
      <c r="O823" s="195">
        <v>12</v>
      </c>
      <c r="P823" s="195"/>
      <c r="Q823" s="196"/>
      <c r="R823" s="193" t="s">
        <v>1510</v>
      </c>
      <c r="S823" s="193"/>
      <c r="T823" s="193" t="s">
        <v>1512</v>
      </c>
      <c r="U823" s="193" t="s">
        <v>182</v>
      </c>
      <c r="V823" s="193"/>
      <c r="W823" s="193"/>
      <c r="X823" s="193"/>
      <c r="Y823" s="194"/>
      <c r="Z823" s="194"/>
      <c r="AA823" s="197"/>
      <c r="AB823" s="198" t="str">
        <f t="shared" si="91"/>
        <v>20196</v>
      </c>
      <c r="AC823" s="199">
        <f t="shared" si="87"/>
        <v>0</v>
      </c>
      <c r="AD823" s="200" t="str">
        <f t="shared" si="93"/>
        <v>20196</v>
      </c>
      <c r="AE823" s="199">
        <f t="shared" si="89"/>
        <v>0</v>
      </c>
      <c r="AF823" s="199">
        <f t="shared" si="88"/>
        <v>0</v>
      </c>
      <c r="AG823" s="199">
        <f t="shared" si="92"/>
        <v>0</v>
      </c>
      <c r="AH823" s="199">
        <f t="shared" si="90"/>
        <v>0</v>
      </c>
      <c r="AI823" s="201"/>
      <c r="AJ823" s="201"/>
      <c r="AK823" s="201"/>
      <c r="AL823" s="201"/>
      <c r="AM823" s="201"/>
      <c r="AN823" s="201"/>
      <c r="AO823" s="201" t="s">
        <v>50</v>
      </c>
      <c r="AP823" s="201" t="s">
        <v>1</v>
      </c>
    </row>
    <row r="824" spans="1:42">
      <c r="A824" s="193" t="s">
        <v>1103</v>
      </c>
      <c r="B824" s="193" t="s">
        <v>50</v>
      </c>
      <c r="C824" s="193" t="s">
        <v>205</v>
      </c>
      <c r="D824" s="193" t="s">
        <v>1508</v>
      </c>
      <c r="E824" s="193" t="s">
        <v>1509</v>
      </c>
      <c r="F824" s="193"/>
      <c r="G824" s="193" t="s">
        <v>178</v>
      </c>
      <c r="H824" s="194">
        <v>43622.000011574077</v>
      </c>
      <c r="I824" s="194"/>
      <c r="J824" s="194">
        <v>43622.000011574077</v>
      </c>
      <c r="K824" s="194">
        <v>43622.000011574077</v>
      </c>
      <c r="L824" s="194"/>
      <c r="M824" s="193" t="s">
        <v>187</v>
      </c>
      <c r="N824" s="193" t="s">
        <v>43</v>
      </c>
      <c r="O824" s="195">
        <v>12</v>
      </c>
      <c r="P824" s="195"/>
      <c r="Q824" s="196"/>
      <c r="R824" s="193" t="s">
        <v>1510</v>
      </c>
      <c r="S824" s="193"/>
      <c r="T824" s="193" t="s">
        <v>1513</v>
      </c>
      <c r="U824" s="193" t="s">
        <v>182</v>
      </c>
      <c r="V824" s="193"/>
      <c r="W824" s="193"/>
      <c r="X824" s="193"/>
      <c r="Y824" s="194"/>
      <c r="Z824" s="194"/>
      <c r="AA824" s="197"/>
      <c r="AB824" s="198" t="str">
        <f t="shared" si="91"/>
        <v>20196</v>
      </c>
      <c r="AC824" s="199">
        <f t="shared" si="87"/>
        <v>0</v>
      </c>
      <c r="AD824" s="200" t="str">
        <f t="shared" si="93"/>
        <v>20196</v>
      </c>
      <c r="AE824" s="199">
        <f t="shared" si="89"/>
        <v>0</v>
      </c>
      <c r="AF824" s="199">
        <f t="shared" si="88"/>
        <v>0</v>
      </c>
      <c r="AG824" s="199">
        <f t="shared" si="92"/>
        <v>0</v>
      </c>
      <c r="AH824" s="199">
        <f t="shared" si="90"/>
        <v>0</v>
      </c>
      <c r="AI824" s="201"/>
      <c r="AJ824" s="201"/>
      <c r="AK824" s="201"/>
      <c r="AL824" s="201"/>
      <c r="AM824" s="201"/>
      <c r="AN824" s="201"/>
      <c r="AO824" s="201" t="s">
        <v>50</v>
      </c>
      <c r="AP824" s="201" t="s">
        <v>1</v>
      </c>
    </row>
    <row r="825" spans="1:42">
      <c r="A825" s="193" t="s">
        <v>1103</v>
      </c>
      <c r="B825" s="193" t="s">
        <v>50</v>
      </c>
      <c r="C825" s="193" t="s">
        <v>205</v>
      </c>
      <c r="D825" s="193" t="s">
        <v>1508</v>
      </c>
      <c r="E825" s="193" t="s">
        <v>1509</v>
      </c>
      <c r="F825" s="193"/>
      <c r="G825" s="193" t="s">
        <v>178</v>
      </c>
      <c r="H825" s="194">
        <v>43622.000011574077</v>
      </c>
      <c r="I825" s="194"/>
      <c r="J825" s="194">
        <v>43622.000011574077</v>
      </c>
      <c r="K825" s="194">
        <v>43622.000011574077</v>
      </c>
      <c r="L825" s="194"/>
      <c r="M825" s="193" t="s">
        <v>187</v>
      </c>
      <c r="N825" s="193" t="s">
        <v>43</v>
      </c>
      <c r="O825" s="195">
        <v>12</v>
      </c>
      <c r="P825" s="195"/>
      <c r="Q825" s="196"/>
      <c r="R825" s="193" t="s">
        <v>1510</v>
      </c>
      <c r="S825" s="193"/>
      <c r="T825" s="193" t="s">
        <v>1514</v>
      </c>
      <c r="U825" s="193" t="s">
        <v>182</v>
      </c>
      <c r="V825" s="193"/>
      <c r="W825" s="193"/>
      <c r="X825" s="193"/>
      <c r="Y825" s="194"/>
      <c r="Z825" s="194"/>
      <c r="AA825" s="197"/>
      <c r="AB825" s="198" t="str">
        <f t="shared" si="91"/>
        <v>20196</v>
      </c>
      <c r="AC825" s="199">
        <f t="shared" si="87"/>
        <v>0</v>
      </c>
      <c r="AD825" s="200" t="str">
        <f t="shared" si="93"/>
        <v>20196</v>
      </c>
      <c r="AE825" s="199">
        <f t="shared" si="89"/>
        <v>0</v>
      </c>
      <c r="AF825" s="199">
        <f t="shared" si="88"/>
        <v>0</v>
      </c>
      <c r="AG825" s="199">
        <f t="shared" si="92"/>
        <v>0</v>
      </c>
      <c r="AH825" s="199">
        <f t="shared" si="90"/>
        <v>0</v>
      </c>
      <c r="AI825" s="201"/>
      <c r="AJ825" s="201"/>
      <c r="AK825" s="201"/>
      <c r="AL825" s="201"/>
      <c r="AM825" s="201"/>
      <c r="AN825" s="201"/>
      <c r="AO825" s="201" t="s">
        <v>50</v>
      </c>
      <c r="AP825" s="201" t="s">
        <v>1</v>
      </c>
    </row>
    <row r="826" spans="1:42">
      <c r="A826" s="193" t="s">
        <v>1103</v>
      </c>
      <c r="B826" s="193" t="s">
        <v>50</v>
      </c>
      <c r="C826" s="193" t="s">
        <v>205</v>
      </c>
      <c r="D826" s="193" t="s">
        <v>1508</v>
      </c>
      <c r="E826" s="193" t="s">
        <v>1509</v>
      </c>
      <c r="F826" s="193"/>
      <c r="G826" s="193" t="s">
        <v>178</v>
      </c>
      <c r="H826" s="194">
        <v>43622.000011574077</v>
      </c>
      <c r="I826" s="194"/>
      <c r="J826" s="194">
        <v>43622.000011574077</v>
      </c>
      <c r="K826" s="194">
        <v>43622.000011574077</v>
      </c>
      <c r="L826" s="194"/>
      <c r="M826" s="193" t="s">
        <v>187</v>
      </c>
      <c r="N826" s="193" t="s">
        <v>43</v>
      </c>
      <c r="O826" s="195">
        <v>12</v>
      </c>
      <c r="P826" s="195"/>
      <c r="Q826" s="196"/>
      <c r="R826" s="193" t="s">
        <v>1510</v>
      </c>
      <c r="S826" s="193"/>
      <c r="T826" s="193" t="s">
        <v>1515</v>
      </c>
      <c r="U826" s="193" t="s">
        <v>182</v>
      </c>
      <c r="V826" s="193"/>
      <c r="W826" s="193"/>
      <c r="X826" s="193"/>
      <c r="Y826" s="194"/>
      <c r="Z826" s="194"/>
      <c r="AA826" s="197"/>
      <c r="AB826" s="198" t="str">
        <f t="shared" si="91"/>
        <v>20196</v>
      </c>
      <c r="AC826" s="199">
        <f t="shared" si="87"/>
        <v>0</v>
      </c>
      <c r="AD826" s="200" t="str">
        <f t="shared" si="93"/>
        <v>20196</v>
      </c>
      <c r="AE826" s="199">
        <f t="shared" si="89"/>
        <v>0</v>
      </c>
      <c r="AF826" s="199">
        <f t="shared" si="88"/>
        <v>0</v>
      </c>
      <c r="AG826" s="199">
        <f t="shared" si="92"/>
        <v>0</v>
      </c>
      <c r="AH826" s="199">
        <f t="shared" si="90"/>
        <v>0</v>
      </c>
      <c r="AI826" s="201"/>
      <c r="AJ826" s="201"/>
      <c r="AK826" s="201"/>
      <c r="AL826" s="201"/>
      <c r="AM826" s="201"/>
      <c r="AN826" s="201"/>
      <c r="AO826" s="201" t="s">
        <v>50</v>
      </c>
      <c r="AP826" s="201" t="s">
        <v>1</v>
      </c>
    </row>
    <row r="827" spans="1:42">
      <c r="A827" s="193" t="s">
        <v>1103</v>
      </c>
      <c r="B827" s="193" t="s">
        <v>50</v>
      </c>
      <c r="C827" s="193" t="s">
        <v>205</v>
      </c>
      <c r="D827" s="193" t="s">
        <v>1508</v>
      </c>
      <c r="E827" s="193" t="s">
        <v>1509</v>
      </c>
      <c r="F827" s="193"/>
      <c r="G827" s="193" t="s">
        <v>178</v>
      </c>
      <c r="H827" s="194">
        <v>43622.000011574077</v>
      </c>
      <c r="I827" s="194"/>
      <c r="J827" s="194">
        <v>43622.000011574077</v>
      </c>
      <c r="K827" s="194">
        <v>43622.000011574077</v>
      </c>
      <c r="L827" s="194"/>
      <c r="M827" s="193" t="s">
        <v>187</v>
      </c>
      <c r="N827" s="193" t="s">
        <v>43</v>
      </c>
      <c r="O827" s="195">
        <v>12</v>
      </c>
      <c r="P827" s="195"/>
      <c r="Q827" s="196"/>
      <c r="R827" s="193" t="s">
        <v>1510</v>
      </c>
      <c r="S827" s="193"/>
      <c r="T827" s="193" t="s">
        <v>1516</v>
      </c>
      <c r="U827" s="193" t="s">
        <v>182</v>
      </c>
      <c r="V827" s="193"/>
      <c r="W827" s="193"/>
      <c r="X827" s="193"/>
      <c r="Y827" s="194"/>
      <c r="Z827" s="194"/>
      <c r="AA827" s="197"/>
      <c r="AB827" s="198" t="str">
        <f t="shared" si="91"/>
        <v>20196</v>
      </c>
      <c r="AC827" s="199">
        <f t="shared" si="87"/>
        <v>0</v>
      </c>
      <c r="AD827" s="200" t="str">
        <f t="shared" si="93"/>
        <v>20196</v>
      </c>
      <c r="AE827" s="199">
        <f t="shared" si="89"/>
        <v>0</v>
      </c>
      <c r="AF827" s="199">
        <f t="shared" si="88"/>
        <v>0</v>
      </c>
      <c r="AG827" s="199">
        <f t="shared" si="92"/>
        <v>0</v>
      </c>
      <c r="AH827" s="199">
        <f t="shared" si="90"/>
        <v>0</v>
      </c>
      <c r="AI827" s="201"/>
      <c r="AJ827" s="201"/>
      <c r="AK827" s="201"/>
      <c r="AL827" s="201"/>
      <c r="AM827" s="201"/>
      <c r="AN827" s="201"/>
      <c r="AO827" s="201" t="s">
        <v>50</v>
      </c>
      <c r="AP827" s="201" t="s">
        <v>1</v>
      </c>
    </row>
    <row r="828" spans="1:42">
      <c r="A828" s="193" t="s">
        <v>1103</v>
      </c>
      <c r="B828" s="193" t="s">
        <v>50</v>
      </c>
      <c r="C828" s="193" t="s">
        <v>205</v>
      </c>
      <c r="D828" s="193" t="s">
        <v>1508</v>
      </c>
      <c r="E828" s="193" t="s">
        <v>1509</v>
      </c>
      <c r="F828" s="193"/>
      <c r="G828" s="193" t="s">
        <v>178</v>
      </c>
      <c r="H828" s="194">
        <v>43622.000011574077</v>
      </c>
      <c r="I828" s="194"/>
      <c r="J828" s="194">
        <v>43622.000011574077</v>
      </c>
      <c r="K828" s="194">
        <v>43622.000011574077</v>
      </c>
      <c r="L828" s="194"/>
      <c r="M828" s="193" t="s">
        <v>187</v>
      </c>
      <c r="N828" s="193" t="s">
        <v>43</v>
      </c>
      <c r="O828" s="195">
        <v>12</v>
      </c>
      <c r="P828" s="195"/>
      <c r="Q828" s="196"/>
      <c r="R828" s="193" t="s">
        <v>1510</v>
      </c>
      <c r="S828" s="193"/>
      <c r="T828" s="193" t="s">
        <v>1517</v>
      </c>
      <c r="U828" s="193" t="s">
        <v>182</v>
      </c>
      <c r="V828" s="193"/>
      <c r="W828" s="193"/>
      <c r="X828" s="193"/>
      <c r="Y828" s="194"/>
      <c r="Z828" s="194"/>
      <c r="AA828" s="197"/>
      <c r="AB828" s="198" t="str">
        <f t="shared" si="91"/>
        <v>20196</v>
      </c>
      <c r="AC828" s="199">
        <f t="shared" si="87"/>
        <v>0</v>
      </c>
      <c r="AD828" s="200" t="str">
        <f t="shared" si="93"/>
        <v>20196</v>
      </c>
      <c r="AE828" s="199">
        <f t="shared" si="89"/>
        <v>0</v>
      </c>
      <c r="AF828" s="199">
        <f t="shared" si="88"/>
        <v>0</v>
      </c>
      <c r="AG828" s="199">
        <f t="shared" si="92"/>
        <v>0</v>
      </c>
      <c r="AH828" s="199">
        <f t="shared" si="90"/>
        <v>0</v>
      </c>
      <c r="AI828" s="201"/>
      <c r="AJ828" s="201"/>
      <c r="AK828" s="201"/>
      <c r="AL828" s="201"/>
      <c r="AM828" s="201"/>
      <c r="AN828" s="201"/>
      <c r="AO828" s="201" t="s">
        <v>50</v>
      </c>
      <c r="AP828" s="201" t="s">
        <v>1</v>
      </c>
    </row>
    <row r="829" spans="1:42">
      <c r="A829" s="193" t="s">
        <v>1103</v>
      </c>
      <c r="B829" s="193" t="s">
        <v>50</v>
      </c>
      <c r="C829" s="193" t="s">
        <v>205</v>
      </c>
      <c r="D829" s="193" t="s">
        <v>1508</v>
      </c>
      <c r="E829" s="193" t="s">
        <v>1509</v>
      </c>
      <c r="F829" s="193"/>
      <c r="G829" s="193" t="s">
        <v>178</v>
      </c>
      <c r="H829" s="194">
        <v>43622.000011574077</v>
      </c>
      <c r="I829" s="194"/>
      <c r="J829" s="194">
        <v>43622.000011574077</v>
      </c>
      <c r="K829" s="194">
        <v>43622.000011574077</v>
      </c>
      <c r="L829" s="194"/>
      <c r="M829" s="193" t="s">
        <v>187</v>
      </c>
      <c r="N829" s="193" t="s">
        <v>43</v>
      </c>
      <c r="O829" s="195">
        <v>12</v>
      </c>
      <c r="P829" s="195"/>
      <c r="Q829" s="196"/>
      <c r="R829" s="193" t="s">
        <v>1510</v>
      </c>
      <c r="S829" s="193"/>
      <c r="T829" s="193" t="s">
        <v>1518</v>
      </c>
      <c r="U829" s="193" t="s">
        <v>182</v>
      </c>
      <c r="V829" s="193"/>
      <c r="W829" s="193"/>
      <c r="X829" s="193"/>
      <c r="Y829" s="194"/>
      <c r="Z829" s="194"/>
      <c r="AA829" s="197"/>
      <c r="AB829" s="198" t="str">
        <f t="shared" si="91"/>
        <v>20196</v>
      </c>
      <c r="AC829" s="199">
        <f t="shared" si="87"/>
        <v>0</v>
      </c>
      <c r="AD829" s="200" t="str">
        <f t="shared" si="93"/>
        <v>20196</v>
      </c>
      <c r="AE829" s="199">
        <f t="shared" si="89"/>
        <v>0</v>
      </c>
      <c r="AF829" s="199">
        <f t="shared" si="88"/>
        <v>0</v>
      </c>
      <c r="AG829" s="199">
        <f t="shared" si="92"/>
        <v>0</v>
      </c>
      <c r="AH829" s="199">
        <f t="shared" si="90"/>
        <v>0</v>
      </c>
      <c r="AI829" s="201"/>
      <c r="AJ829" s="201"/>
      <c r="AK829" s="201"/>
      <c r="AL829" s="201"/>
      <c r="AM829" s="201"/>
      <c r="AN829" s="201"/>
      <c r="AO829" s="201" t="s">
        <v>50</v>
      </c>
      <c r="AP829" s="201" t="s">
        <v>1</v>
      </c>
    </row>
    <row r="830" spans="1:42">
      <c r="A830" s="193" t="s">
        <v>1103</v>
      </c>
      <c r="B830" s="193" t="s">
        <v>50</v>
      </c>
      <c r="C830" s="193" t="s">
        <v>205</v>
      </c>
      <c r="D830" s="193" t="s">
        <v>1508</v>
      </c>
      <c r="E830" s="193" t="s">
        <v>1509</v>
      </c>
      <c r="F830" s="193"/>
      <c r="G830" s="193" t="s">
        <v>178</v>
      </c>
      <c r="H830" s="194">
        <v>43622.000011574077</v>
      </c>
      <c r="I830" s="194"/>
      <c r="J830" s="194">
        <v>43622.000011574077</v>
      </c>
      <c r="K830" s="194">
        <v>43622.000011574077</v>
      </c>
      <c r="L830" s="194"/>
      <c r="M830" s="193" t="s">
        <v>187</v>
      </c>
      <c r="N830" s="193" t="s">
        <v>43</v>
      </c>
      <c r="O830" s="195">
        <v>12</v>
      </c>
      <c r="P830" s="195"/>
      <c r="Q830" s="196"/>
      <c r="R830" s="193" t="s">
        <v>1510</v>
      </c>
      <c r="S830" s="193"/>
      <c r="T830" s="193" t="s">
        <v>1519</v>
      </c>
      <c r="U830" s="193" t="s">
        <v>182</v>
      </c>
      <c r="V830" s="193"/>
      <c r="W830" s="193"/>
      <c r="X830" s="193"/>
      <c r="Y830" s="194"/>
      <c r="Z830" s="194"/>
      <c r="AA830" s="197"/>
      <c r="AB830" s="198" t="str">
        <f t="shared" si="91"/>
        <v>20196</v>
      </c>
      <c r="AC830" s="199">
        <f t="shared" si="87"/>
        <v>0</v>
      </c>
      <c r="AD830" s="200" t="str">
        <f t="shared" si="93"/>
        <v>20196</v>
      </c>
      <c r="AE830" s="199">
        <f t="shared" si="89"/>
        <v>0</v>
      </c>
      <c r="AF830" s="199">
        <f t="shared" si="88"/>
        <v>0</v>
      </c>
      <c r="AG830" s="199">
        <f t="shared" si="92"/>
        <v>0</v>
      </c>
      <c r="AH830" s="199">
        <f t="shared" si="90"/>
        <v>0</v>
      </c>
      <c r="AI830" s="201"/>
      <c r="AJ830" s="201"/>
      <c r="AK830" s="201"/>
      <c r="AL830" s="201"/>
      <c r="AM830" s="201"/>
      <c r="AN830" s="201"/>
      <c r="AO830" s="201" t="s">
        <v>50</v>
      </c>
      <c r="AP830" s="201" t="s">
        <v>1</v>
      </c>
    </row>
    <row r="831" spans="1:42">
      <c r="A831" s="193" t="s">
        <v>1103</v>
      </c>
      <c r="B831" s="193" t="s">
        <v>50</v>
      </c>
      <c r="C831" s="193" t="s">
        <v>205</v>
      </c>
      <c r="D831" s="193" t="s">
        <v>1508</v>
      </c>
      <c r="E831" s="193" t="s">
        <v>1509</v>
      </c>
      <c r="F831" s="193"/>
      <c r="G831" s="193" t="s">
        <v>178</v>
      </c>
      <c r="H831" s="194">
        <v>43622.000011574077</v>
      </c>
      <c r="I831" s="194"/>
      <c r="J831" s="194">
        <v>43622.000011574077</v>
      </c>
      <c r="K831" s="194">
        <v>43622.000011574077</v>
      </c>
      <c r="L831" s="194"/>
      <c r="M831" s="193" t="s">
        <v>187</v>
      </c>
      <c r="N831" s="193" t="s">
        <v>43</v>
      </c>
      <c r="O831" s="195">
        <v>12</v>
      </c>
      <c r="P831" s="195"/>
      <c r="Q831" s="196"/>
      <c r="R831" s="193" t="s">
        <v>1510</v>
      </c>
      <c r="S831" s="193"/>
      <c r="T831" s="193" t="s">
        <v>1520</v>
      </c>
      <c r="U831" s="193" t="s">
        <v>182</v>
      </c>
      <c r="V831" s="193"/>
      <c r="W831" s="193"/>
      <c r="X831" s="193"/>
      <c r="Y831" s="194"/>
      <c r="Z831" s="194"/>
      <c r="AA831" s="197"/>
      <c r="AB831" s="198" t="str">
        <f t="shared" si="91"/>
        <v>20196</v>
      </c>
      <c r="AC831" s="199">
        <f t="shared" si="87"/>
        <v>0</v>
      </c>
      <c r="AD831" s="200" t="str">
        <f t="shared" si="93"/>
        <v>20196</v>
      </c>
      <c r="AE831" s="199">
        <f t="shared" si="89"/>
        <v>0</v>
      </c>
      <c r="AF831" s="199">
        <f t="shared" si="88"/>
        <v>0</v>
      </c>
      <c r="AG831" s="199">
        <f t="shared" si="92"/>
        <v>0</v>
      </c>
      <c r="AH831" s="199">
        <f t="shared" si="90"/>
        <v>0</v>
      </c>
      <c r="AI831" s="201"/>
      <c r="AJ831" s="201"/>
      <c r="AK831" s="201"/>
      <c r="AL831" s="201"/>
      <c r="AM831" s="201"/>
      <c r="AN831" s="201"/>
      <c r="AO831" s="201" t="s">
        <v>50</v>
      </c>
      <c r="AP831" s="201" t="s">
        <v>1</v>
      </c>
    </row>
    <row r="832" spans="1:42">
      <c r="A832" s="193" t="s">
        <v>1103</v>
      </c>
      <c r="B832" s="193" t="s">
        <v>50</v>
      </c>
      <c r="C832" s="193" t="s">
        <v>205</v>
      </c>
      <c r="D832" s="193" t="s">
        <v>1508</v>
      </c>
      <c r="E832" s="193" t="s">
        <v>1509</v>
      </c>
      <c r="F832" s="193"/>
      <c r="G832" s="193" t="s">
        <v>178</v>
      </c>
      <c r="H832" s="194">
        <v>43622.000011574077</v>
      </c>
      <c r="I832" s="194"/>
      <c r="J832" s="194">
        <v>43622.000011574077</v>
      </c>
      <c r="K832" s="194">
        <v>43622.000011574077</v>
      </c>
      <c r="L832" s="194"/>
      <c r="M832" s="193" t="s">
        <v>187</v>
      </c>
      <c r="N832" s="193" t="s">
        <v>43</v>
      </c>
      <c r="O832" s="195">
        <v>12</v>
      </c>
      <c r="P832" s="195"/>
      <c r="Q832" s="196"/>
      <c r="R832" s="193" t="s">
        <v>1510</v>
      </c>
      <c r="S832" s="193"/>
      <c r="T832" s="193" t="s">
        <v>1521</v>
      </c>
      <c r="U832" s="193" t="s">
        <v>182</v>
      </c>
      <c r="V832" s="193"/>
      <c r="W832" s="193"/>
      <c r="X832" s="193"/>
      <c r="Y832" s="194"/>
      <c r="Z832" s="194"/>
      <c r="AA832" s="197"/>
      <c r="AB832" s="198" t="str">
        <f t="shared" si="91"/>
        <v>20196</v>
      </c>
      <c r="AC832" s="199">
        <f t="shared" si="87"/>
        <v>0</v>
      </c>
      <c r="AD832" s="200" t="str">
        <f t="shared" si="93"/>
        <v>20196</v>
      </c>
      <c r="AE832" s="199">
        <f t="shared" si="89"/>
        <v>0</v>
      </c>
      <c r="AF832" s="199">
        <f t="shared" si="88"/>
        <v>0</v>
      </c>
      <c r="AG832" s="199">
        <f t="shared" si="92"/>
        <v>0</v>
      </c>
      <c r="AH832" s="199">
        <f t="shared" si="90"/>
        <v>0</v>
      </c>
      <c r="AI832" s="201"/>
      <c r="AJ832" s="201"/>
      <c r="AK832" s="201"/>
      <c r="AL832" s="201"/>
      <c r="AM832" s="201"/>
      <c r="AN832" s="201"/>
      <c r="AO832" s="201" t="s">
        <v>50</v>
      </c>
      <c r="AP832" s="201" t="s">
        <v>1</v>
      </c>
    </row>
    <row r="833" spans="1:42">
      <c r="A833" s="193" t="s">
        <v>1103</v>
      </c>
      <c r="B833" s="193" t="s">
        <v>50</v>
      </c>
      <c r="C833" s="193" t="s">
        <v>205</v>
      </c>
      <c r="D833" s="193" t="s">
        <v>1508</v>
      </c>
      <c r="E833" s="193" t="s">
        <v>1509</v>
      </c>
      <c r="F833" s="193"/>
      <c r="G833" s="193" t="s">
        <v>178</v>
      </c>
      <c r="H833" s="194">
        <v>43622.000011574077</v>
      </c>
      <c r="I833" s="194"/>
      <c r="J833" s="194">
        <v>43622.000011574077</v>
      </c>
      <c r="K833" s="194">
        <v>43622.000011574077</v>
      </c>
      <c r="L833" s="194"/>
      <c r="M833" s="193" t="s">
        <v>187</v>
      </c>
      <c r="N833" s="193" t="s">
        <v>43</v>
      </c>
      <c r="O833" s="195">
        <v>12</v>
      </c>
      <c r="P833" s="195"/>
      <c r="Q833" s="196"/>
      <c r="R833" s="193" t="s">
        <v>1510</v>
      </c>
      <c r="S833" s="193"/>
      <c r="T833" s="193" t="s">
        <v>1522</v>
      </c>
      <c r="U833" s="193" t="s">
        <v>182</v>
      </c>
      <c r="V833" s="193"/>
      <c r="W833" s="193"/>
      <c r="X833" s="193"/>
      <c r="Y833" s="194"/>
      <c r="Z833" s="194"/>
      <c r="AA833" s="197"/>
      <c r="AB833" s="198" t="str">
        <f t="shared" si="91"/>
        <v>20196</v>
      </c>
      <c r="AC833" s="199">
        <f t="shared" si="87"/>
        <v>0</v>
      </c>
      <c r="AD833" s="200" t="str">
        <f t="shared" si="93"/>
        <v>20196</v>
      </c>
      <c r="AE833" s="199">
        <f t="shared" si="89"/>
        <v>0</v>
      </c>
      <c r="AF833" s="199">
        <f t="shared" si="88"/>
        <v>0</v>
      </c>
      <c r="AG833" s="199">
        <f t="shared" si="92"/>
        <v>0</v>
      </c>
      <c r="AH833" s="199">
        <f t="shared" si="90"/>
        <v>0</v>
      </c>
      <c r="AI833" s="201"/>
      <c r="AJ833" s="201"/>
      <c r="AK833" s="201"/>
      <c r="AL833" s="201"/>
      <c r="AM833" s="201"/>
      <c r="AN833" s="201"/>
      <c r="AO833" s="201" t="s">
        <v>50</v>
      </c>
      <c r="AP833" s="201" t="s">
        <v>1</v>
      </c>
    </row>
    <row r="834" spans="1:42">
      <c r="A834" s="193" t="s">
        <v>1103</v>
      </c>
      <c r="B834" s="193" t="s">
        <v>50</v>
      </c>
      <c r="C834" s="193" t="s">
        <v>205</v>
      </c>
      <c r="D834" s="193" t="s">
        <v>1508</v>
      </c>
      <c r="E834" s="193" t="s">
        <v>1509</v>
      </c>
      <c r="F834" s="193"/>
      <c r="G834" s="193" t="s">
        <v>178</v>
      </c>
      <c r="H834" s="194">
        <v>43622.000011574077</v>
      </c>
      <c r="I834" s="194"/>
      <c r="J834" s="194">
        <v>43622.000011574077</v>
      </c>
      <c r="K834" s="194">
        <v>43622.000011574077</v>
      </c>
      <c r="L834" s="194"/>
      <c r="M834" s="193" t="s">
        <v>187</v>
      </c>
      <c r="N834" s="193" t="s">
        <v>43</v>
      </c>
      <c r="O834" s="195">
        <v>12</v>
      </c>
      <c r="P834" s="195"/>
      <c r="Q834" s="196"/>
      <c r="R834" s="193" t="s">
        <v>1510</v>
      </c>
      <c r="S834" s="193"/>
      <c r="T834" s="193" t="s">
        <v>1523</v>
      </c>
      <c r="U834" s="193" t="s">
        <v>182</v>
      </c>
      <c r="V834" s="193"/>
      <c r="W834" s="193"/>
      <c r="X834" s="193"/>
      <c r="Y834" s="194"/>
      <c r="Z834" s="194"/>
      <c r="AA834" s="197"/>
      <c r="AB834" s="198" t="str">
        <f t="shared" si="91"/>
        <v>20196</v>
      </c>
      <c r="AC834" s="199">
        <f t="shared" ref="AC834:AC897" si="94">IFERROR(IF(IF(AND(K834&lt;1,L834&gt;0),CONCATENATE(YEAR(L834),MONTH(L834)),CONCATENATE(YEAR(I834),MONTH(I834)))="19001",0,IF(AND(K834&lt;1,L834&gt;0),CONCATENATE(YEAR(L834),MONTH(L834)),CONCATENATE(YEAR(I834),MONTH(I834)))),0)</f>
        <v>0</v>
      </c>
      <c r="AD834" s="200" t="str">
        <f t="shared" si="93"/>
        <v>20196</v>
      </c>
      <c r="AE834" s="199">
        <f t="shared" si="89"/>
        <v>0</v>
      </c>
      <c r="AF834" s="199">
        <f t="shared" ref="AF834:AF897" si="95">+IFERROR(IF(Z834&gt;0,CONCATENATE(YEAR(Z834),MONTH(Z834)),0),0)</f>
        <v>0</v>
      </c>
      <c r="AG834" s="199">
        <f t="shared" si="92"/>
        <v>0</v>
      </c>
      <c r="AH834" s="199">
        <f t="shared" si="90"/>
        <v>0</v>
      </c>
      <c r="AI834" s="201"/>
      <c r="AJ834" s="201"/>
      <c r="AK834" s="201"/>
      <c r="AL834" s="201"/>
      <c r="AM834" s="201"/>
      <c r="AN834" s="201"/>
      <c r="AO834" s="201" t="s">
        <v>50</v>
      </c>
      <c r="AP834" s="201" t="s">
        <v>1</v>
      </c>
    </row>
    <row r="835" spans="1:42">
      <c r="A835" s="193" t="s">
        <v>1103</v>
      </c>
      <c r="B835" s="193" t="s">
        <v>50</v>
      </c>
      <c r="C835" s="193" t="s">
        <v>205</v>
      </c>
      <c r="D835" s="193" t="s">
        <v>1508</v>
      </c>
      <c r="E835" s="193" t="s">
        <v>1509</v>
      </c>
      <c r="F835" s="193"/>
      <c r="G835" s="193" t="s">
        <v>178</v>
      </c>
      <c r="H835" s="194">
        <v>43622.000011574077</v>
      </c>
      <c r="I835" s="194"/>
      <c r="J835" s="194">
        <v>43622.000011574077</v>
      </c>
      <c r="K835" s="194">
        <v>43622.000011574077</v>
      </c>
      <c r="L835" s="194"/>
      <c r="M835" s="193" t="s">
        <v>187</v>
      </c>
      <c r="N835" s="193" t="s">
        <v>43</v>
      </c>
      <c r="O835" s="195">
        <v>12</v>
      </c>
      <c r="P835" s="195"/>
      <c r="Q835" s="196"/>
      <c r="R835" s="193" t="s">
        <v>1510</v>
      </c>
      <c r="S835" s="193"/>
      <c r="T835" s="193" t="s">
        <v>1524</v>
      </c>
      <c r="U835" s="193" t="s">
        <v>182</v>
      </c>
      <c r="V835" s="193"/>
      <c r="W835" s="193"/>
      <c r="X835" s="193"/>
      <c r="Y835" s="194"/>
      <c r="Z835" s="194"/>
      <c r="AA835" s="197"/>
      <c r="AB835" s="198" t="str">
        <f t="shared" si="91"/>
        <v>20196</v>
      </c>
      <c r="AC835" s="199">
        <f t="shared" si="94"/>
        <v>0</v>
      </c>
      <c r="AD835" s="200" t="str">
        <f t="shared" si="93"/>
        <v>20196</v>
      </c>
      <c r="AE835" s="199">
        <f t="shared" ref="AE835:AE898" si="96">+IFERROR(IF(A835="4-MIGRADO",0,IF(OR(K835=0,ISTEXT(K835),CONCATENATE(YEAR(L835),MONTH(L835))="19001"),0,CONCATENATE(YEAR(L835),MONTH(L835)))),0)</f>
        <v>0</v>
      </c>
      <c r="AF835" s="199">
        <f t="shared" si="95"/>
        <v>0</v>
      </c>
      <c r="AG835" s="199">
        <f t="shared" si="92"/>
        <v>0</v>
      </c>
      <c r="AH835" s="199">
        <f t="shared" ref="AH835:AH898" si="97">+IF(AND(A835&lt;&gt;"4-MIGRADO",V835="1"),CONCATENATE(YEAR(H835),MONTH(H835)),0)</f>
        <v>0</v>
      </c>
      <c r="AI835" s="201"/>
      <c r="AJ835" s="201"/>
      <c r="AK835" s="201"/>
      <c r="AL835" s="201"/>
      <c r="AM835" s="201"/>
      <c r="AN835" s="201"/>
      <c r="AO835" s="201" t="s">
        <v>50</v>
      </c>
      <c r="AP835" s="201" t="s">
        <v>1</v>
      </c>
    </row>
    <row r="836" spans="1:42">
      <c r="A836" s="193" t="s">
        <v>1103</v>
      </c>
      <c r="B836" s="193" t="s">
        <v>50</v>
      </c>
      <c r="C836" s="193" t="s">
        <v>205</v>
      </c>
      <c r="D836" s="193" t="s">
        <v>1508</v>
      </c>
      <c r="E836" s="193" t="s">
        <v>1509</v>
      </c>
      <c r="F836" s="193"/>
      <c r="G836" s="193" t="s">
        <v>178</v>
      </c>
      <c r="H836" s="194">
        <v>43622.000011574077</v>
      </c>
      <c r="I836" s="194"/>
      <c r="J836" s="194">
        <v>43622.000011574077</v>
      </c>
      <c r="K836" s="194">
        <v>43622.000011574077</v>
      </c>
      <c r="L836" s="194"/>
      <c r="M836" s="193" t="s">
        <v>187</v>
      </c>
      <c r="N836" s="193" t="s">
        <v>43</v>
      </c>
      <c r="O836" s="195">
        <v>12</v>
      </c>
      <c r="P836" s="195"/>
      <c r="Q836" s="196"/>
      <c r="R836" s="193" t="s">
        <v>1510</v>
      </c>
      <c r="S836" s="193"/>
      <c r="T836" s="193" t="s">
        <v>1525</v>
      </c>
      <c r="U836" s="193" t="s">
        <v>182</v>
      </c>
      <c r="V836" s="193"/>
      <c r="W836" s="193"/>
      <c r="X836" s="193"/>
      <c r="Y836" s="194"/>
      <c r="Z836" s="194"/>
      <c r="AA836" s="197"/>
      <c r="AB836" s="198" t="str">
        <f t="shared" si="91"/>
        <v>20196</v>
      </c>
      <c r="AC836" s="199">
        <f t="shared" si="94"/>
        <v>0</v>
      </c>
      <c r="AD836" s="200" t="str">
        <f t="shared" si="93"/>
        <v>20196</v>
      </c>
      <c r="AE836" s="199">
        <f t="shared" si="96"/>
        <v>0</v>
      </c>
      <c r="AF836" s="199">
        <f t="shared" si="95"/>
        <v>0</v>
      </c>
      <c r="AG836" s="199">
        <f t="shared" si="92"/>
        <v>0</v>
      </c>
      <c r="AH836" s="199">
        <f t="shared" si="97"/>
        <v>0</v>
      </c>
      <c r="AI836" s="201"/>
      <c r="AJ836" s="201"/>
      <c r="AK836" s="201"/>
      <c r="AL836" s="201"/>
      <c r="AM836" s="201"/>
      <c r="AN836" s="201"/>
      <c r="AO836" s="201" t="s">
        <v>50</v>
      </c>
      <c r="AP836" s="201" t="s">
        <v>1</v>
      </c>
    </row>
    <row r="837" spans="1:42">
      <c r="A837" s="193" t="s">
        <v>1103</v>
      </c>
      <c r="B837" s="193" t="s">
        <v>51</v>
      </c>
      <c r="C837" s="193" t="s">
        <v>396</v>
      </c>
      <c r="D837" s="193" t="s">
        <v>1063</v>
      </c>
      <c r="E837" s="193" t="s">
        <v>1526</v>
      </c>
      <c r="F837" s="193"/>
      <c r="G837" s="193" t="s">
        <v>178</v>
      </c>
      <c r="H837" s="194">
        <v>43623.000011574077</v>
      </c>
      <c r="I837" s="194"/>
      <c r="J837" s="194">
        <v>43633.000011574077</v>
      </c>
      <c r="K837" s="194">
        <v>43633.000011574077</v>
      </c>
      <c r="L837" s="194"/>
      <c r="M837" s="193" t="s">
        <v>187</v>
      </c>
      <c r="N837" s="193" t="s">
        <v>43</v>
      </c>
      <c r="O837" s="195">
        <v>30</v>
      </c>
      <c r="P837" s="195"/>
      <c r="Q837" s="196"/>
      <c r="R837" s="193" t="s">
        <v>1065</v>
      </c>
      <c r="S837" s="193"/>
      <c r="T837" s="193" t="s">
        <v>1527</v>
      </c>
      <c r="U837" s="193" t="s">
        <v>182</v>
      </c>
      <c r="V837" s="193"/>
      <c r="W837" s="193"/>
      <c r="X837" s="193"/>
      <c r="Y837" s="194"/>
      <c r="Z837" s="194"/>
      <c r="AA837" s="197"/>
      <c r="AB837" s="198" t="str">
        <f t="shared" si="91"/>
        <v>20196</v>
      </c>
      <c r="AC837" s="199">
        <f t="shared" si="94"/>
        <v>0</v>
      </c>
      <c r="AD837" s="200" t="str">
        <f t="shared" si="93"/>
        <v>20196</v>
      </c>
      <c r="AE837" s="199">
        <f t="shared" si="96"/>
        <v>0</v>
      </c>
      <c r="AF837" s="199">
        <f t="shared" si="95"/>
        <v>0</v>
      </c>
      <c r="AG837" s="199">
        <f t="shared" si="92"/>
        <v>0</v>
      </c>
      <c r="AH837" s="199">
        <f t="shared" si="97"/>
        <v>0</v>
      </c>
      <c r="AI837" s="201"/>
      <c r="AJ837" s="201"/>
      <c r="AK837" s="201"/>
      <c r="AL837" s="201"/>
      <c r="AM837" s="201"/>
      <c r="AN837" s="201"/>
      <c r="AO837" s="201" t="s">
        <v>51</v>
      </c>
      <c r="AP837" s="201" t="s">
        <v>63</v>
      </c>
    </row>
    <row r="838" spans="1:42">
      <c r="A838" s="193" t="s">
        <v>1103</v>
      </c>
      <c r="B838" s="193" t="s">
        <v>54</v>
      </c>
      <c r="C838" s="193" t="s">
        <v>175</v>
      </c>
      <c r="D838" s="193" t="s">
        <v>1063</v>
      </c>
      <c r="E838" s="193" t="s">
        <v>1064</v>
      </c>
      <c r="F838" s="193"/>
      <c r="G838" s="193" t="s">
        <v>178</v>
      </c>
      <c r="H838" s="194">
        <v>43623.000011574077</v>
      </c>
      <c r="I838" s="194"/>
      <c r="J838" s="194">
        <v>43623.000011574077</v>
      </c>
      <c r="K838" s="194">
        <v>43623.000011574077</v>
      </c>
      <c r="L838" s="194"/>
      <c r="M838" s="193" t="s">
        <v>187</v>
      </c>
      <c r="N838" s="193" t="s">
        <v>43</v>
      </c>
      <c r="O838" s="195">
        <v>3</v>
      </c>
      <c r="P838" s="195"/>
      <c r="Q838" s="196"/>
      <c r="R838" s="193" t="s">
        <v>1065</v>
      </c>
      <c r="S838" s="193"/>
      <c r="T838" s="193" t="s">
        <v>1528</v>
      </c>
      <c r="U838" s="193" t="s">
        <v>182</v>
      </c>
      <c r="V838" s="193"/>
      <c r="W838" s="193"/>
      <c r="X838" s="193"/>
      <c r="Y838" s="194"/>
      <c r="Z838" s="194"/>
      <c r="AA838" s="197"/>
      <c r="AB838" s="198" t="str">
        <f t="shared" si="91"/>
        <v>20196</v>
      </c>
      <c r="AC838" s="199">
        <f t="shared" si="94"/>
        <v>0</v>
      </c>
      <c r="AD838" s="200" t="str">
        <f t="shared" si="93"/>
        <v>20196</v>
      </c>
      <c r="AE838" s="199">
        <f t="shared" si="96"/>
        <v>0</v>
      </c>
      <c r="AF838" s="199">
        <f t="shared" si="95"/>
        <v>0</v>
      </c>
      <c r="AG838" s="199">
        <f t="shared" si="92"/>
        <v>0</v>
      </c>
      <c r="AH838" s="199">
        <f t="shared" si="97"/>
        <v>0</v>
      </c>
      <c r="AI838" s="201"/>
      <c r="AJ838" s="201"/>
      <c r="AK838" s="201"/>
      <c r="AL838" s="201"/>
      <c r="AM838" s="201"/>
      <c r="AN838" s="201"/>
      <c r="AO838" s="201" t="s">
        <v>54</v>
      </c>
      <c r="AP838" s="201" t="s">
        <v>88</v>
      </c>
    </row>
    <row r="839" spans="1:42">
      <c r="A839" s="193" t="s">
        <v>1103</v>
      </c>
      <c r="B839" s="193" t="s">
        <v>48</v>
      </c>
      <c r="C839" s="193" t="s">
        <v>57</v>
      </c>
      <c r="D839" s="193" t="s">
        <v>1529</v>
      </c>
      <c r="E839" s="193" t="s">
        <v>1530</v>
      </c>
      <c r="F839" s="193"/>
      <c r="G839" s="193" t="s">
        <v>178</v>
      </c>
      <c r="H839" s="194">
        <v>43623.000011574077</v>
      </c>
      <c r="I839" s="194"/>
      <c r="J839" s="194">
        <v>43635.000011574077</v>
      </c>
      <c r="K839" s="194">
        <v>43635.000011574077</v>
      </c>
      <c r="L839" s="194"/>
      <c r="M839" s="193" t="s">
        <v>187</v>
      </c>
      <c r="N839" s="193" t="s">
        <v>43</v>
      </c>
      <c r="O839" s="195">
        <v>115</v>
      </c>
      <c r="P839" s="195"/>
      <c r="Q839" s="196"/>
      <c r="R839" s="193" t="s">
        <v>1531</v>
      </c>
      <c r="S839" s="193"/>
      <c r="T839" s="193" t="s">
        <v>1532</v>
      </c>
      <c r="U839" s="193" t="s">
        <v>182</v>
      </c>
      <c r="V839" s="193"/>
      <c r="W839" s="193"/>
      <c r="X839" s="193"/>
      <c r="Y839" s="194"/>
      <c r="Z839" s="194"/>
      <c r="AA839" s="197"/>
      <c r="AB839" s="198" t="str">
        <f t="shared" si="91"/>
        <v>20196</v>
      </c>
      <c r="AC839" s="199">
        <f t="shared" si="94"/>
        <v>0</v>
      </c>
      <c r="AD839" s="200" t="str">
        <f t="shared" si="93"/>
        <v>20196</v>
      </c>
      <c r="AE839" s="199">
        <f t="shared" si="96"/>
        <v>0</v>
      </c>
      <c r="AF839" s="199">
        <f t="shared" si="95"/>
        <v>0</v>
      </c>
      <c r="AG839" s="199">
        <f t="shared" si="92"/>
        <v>0</v>
      </c>
      <c r="AH839" s="199">
        <f t="shared" si="97"/>
        <v>0</v>
      </c>
      <c r="AI839" s="201"/>
      <c r="AJ839" s="201"/>
      <c r="AK839" s="201"/>
      <c r="AL839" s="201"/>
      <c r="AM839" s="201"/>
      <c r="AN839" s="201"/>
      <c r="AO839" s="201" t="s">
        <v>48</v>
      </c>
      <c r="AP839" s="201" t="s">
        <v>57</v>
      </c>
    </row>
    <row r="840" spans="1:42">
      <c r="A840" s="193" t="s">
        <v>1103</v>
      </c>
      <c r="B840" s="193" t="s">
        <v>48</v>
      </c>
      <c r="C840" s="193" t="s">
        <v>57</v>
      </c>
      <c r="D840" s="193" t="s">
        <v>1529</v>
      </c>
      <c r="E840" s="193" t="s">
        <v>1533</v>
      </c>
      <c r="F840" s="193"/>
      <c r="G840" s="193" t="s">
        <v>178</v>
      </c>
      <c r="H840" s="194">
        <v>43623.000011574077</v>
      </c>
      <c r="I840" s="194"/>
      <c r="J840" s="194">
        <v>43635.000011574077</v>
      </c>
      <c r="K840" s="194">
        <v>43635.000011574077</v>
      </c>
      <c r="L840" s="194">
        <v>43767.382164351853</v>
      </c>
      <c r="M840" s="193" t="s">
        <v>187</v>
      </c>
      <c r="N840" s="193" t="s">
        <v>43</v>
      </c>
      <c r="O840" s="195">
        <v>115</v>
      </c>
      <c r="P840" s="195"/>
      <c r="Q840" s="196"/>
      <c r="R840" s="193" t="s">
        <v>1531</v>
      </c>
      <c r="S840" s="193"/>
      <c r="T840" s="193" t="s">
        <v>1534</v>
      </c>
      <c r="U840" s="193" t="s">
        <v>195</v>
      </c>
      <c r="V840" s="193"/>
      <c r="W840" s="193"/>
      <c r="X840" s="193"/>
      <c r="Y840" s="194"/>
      <c r="Z840" s="194"/>
      <c r="AA840" s="197"/>
      <c r="AB840" s="198" t="str">
        <f t="shared" si="91"/>
        <v>20196</v>
      </c>
      <c r="AC840" s="199">
        <f t="shared" si="94"/>
        <v>0</v>
      </c>
      <c r="AD840" s="200" t="str">
        <f t="shared" si="93"/>
        <v>20196</v>
      </c>
      <c r="AE840" s="199" t="str">
        <f t="shared" si="96"/>
        <v>201910</v>
      </c>
      <c r="AF840" s="199">
        <f t="shared" si="95"/>
        <v>0</v>
      </c>
      <c r="AG840" s="199">
        <f t="shared" si="92"/>
        <v>0</v>
      </c>
      <c r="AH840" s="199">
        <f t="shared" si="97"/>
        <v>0</v>
      </c>
      <c r="AI840" s="201"/>
      <c r="AJ840" s="201"/>
      <c r="AK840" s="201"/>
      <c r="AL840" s="201"/>
      <c r="AM840" s="201"/>
      <c r="AN840" s="201"/>
      <c r="AO840" s="201" t="s">
        <v>48</v>
      </c>
      <c r="AP840" s="201" t="s">
        <v>57</v>
      </c>
    </row>
    <row r="841" spans="1:42">
      <c r="A841" s="193" t="s">
        <v>1103</v>
      </c>
      <c r="B841" s="193" t="s">
        <v>48</v>
      </c>
      <c r="C841" s="193" t="s">
        <v>57</v>
      </c>
      <c r="D841" s="193" t="s">
        <v>1529</v>
      </c>
      <c r="E841" s="193" t="s">
        <v>1535</v>
      </c>
      <c r="F841" s="193"/>
      <c r="G841" s="193" t="s">
        <v>178</v>
      </c>
      <c r="H841" s="194">
        <v>43623.000011574077</v>
      </c>
      <c r="I841" s="194"/>
      <c r="J841" s="194">
        <v>43635.000011574077</v>
      </c>
      <c r="K841" s="194">
        <v>43635.000011574077</v>
      </c>
      <c r="L841" s="194"/>
      <c r="M841" s="193" t="s">
        <v>187</v>
      </c>
      <c r="N841" s="193" t="s">
        <v>43</v>
      </c>
      <c r="O841" s="195">
        <v>115</v>
      </c>
      <c r="P841" s="195"/>
      <c r="Q841" s="196"/>
      <c r="R841" s="193" t="s">
        <v>1531</v>
      </c>
      <c r="S841" s="193"/>
      <c r="T841" s="193" t="s">
        <v>1536</v>
      </c>
      <c r="U841" s="193" t="s">
        <v>182</v>
      </c>
      <c r="V841" s="193"/>
      <c r="W841" s="193"/>
      <c r="X841" s="193"/>
      <c r="Y841" s="194"/>
      <c r="Z841" s="194"/>
      <c r="AA841" s="197"/>
      <c r="AB841" s="198" t="str">
        <f t="shared" si="91"/>
        <v>20196</v>
      </c>
      <c r="AC841" s="199">
        <f t="shared" si="94"/>
        <v>0</v>
      </c>
      <c r="AD841" s="200" t="str">
        <f t="shared" si="93"/>
        <v>20196</v>
      </c>
      <c r="AE841" s="199">
        <f t="shared" si="96"/>
        <v>0</v>
      </c>
      <c r="AF841" s="199">
        <f t="shared" si="95"/>
        <v>0</v>
      </c>
      <c r="AG841" s="199">
        <f t="shared" si="92"/>
        <v>0</v>
      </c>
      <c r="AH841" s="199">
        <f t="shared" si="97"/>
        <v>0</v>
      </c>
      <c r="AI841" s="201"/>
      <c r="AJ841" s="201"/>
      <c r="AK841" s="201"/>
      <c r="AL841" s="201"/>
      <c r="AM841" s="201"/>
      <c r="AN841" s="201"/>
      <c r="AO841" s="201" t="s">
        <v>48</v>
      </c>
      <c r="AP841" s="201" t="s">
        <v>57</v>
      </c>
    </row>
    <row r="842" spans="1:42">
      <c r="A842" s="193" t="s">
        <v>1103</v>
      </c>
      <c r="B842" s="193" t="s">
        <v>50</v>
      </c>
      <c r="C842" s="193" t="s">
        <v>205</v>
      </c>
      <c r="D842" s="193" t="s">
        <v>1537</v>
      </c>
      <c r="E842" s="193" t="s">
        <v>1538</v>
      </c>
      <c r="F842" s="193"/>
      <c r="G842" s="193" t="s">
        <v>178</v>
      </c>
      <c r="H842" s="194">
        <v>43623.000011574077</v>
      </c>
      <c r="I842" s="194"/>
      <c r="J842" s="194">
        <v>43626.000011574077</v>
      </c>
      <c r="K842" s="194">
        <v>43626.000011574077</v>
      </c>
      <c r="L842" s="194"/>
      <c r="M842" s="193" t="s">
        <v>187</v>
      </c>
      <c r="N842" s="193" t="s">
        <v>43</v>
      </c>
      <c r="O842" s="195">
        <v>12</v>
      </c>
      <c r="P842" s="195"/>
      <c r="Q842" s="196"/>
      <c r="R842" s="193" t="s">
        <v>1539</v>
      </c>
      <c r="S842" s="193"/>
      <c r="T842" s="193" t="s">
        <v>1540</v>
      </c>
      <c r="U842" s="193" t="s">
        <v>182</v>
      </c>
      <c r="V842" s="193"/>
      <c r="W842" s="193"/>
      <c r="X842" s="193"/>
      <c r="Y842" s="194"/>
      <c r="Z842" s="194"/>
      <c r="AA842" s="197"/>
      <c r="AB842" s="198" t="str">
        <f t="shared" si="91"/>
        <v>20196</v>
      </c>
      <c r="AC842" s="199">
        <f t="shared" si="94"/>
        <v>0</v>
      </c>
      <c r="AD842" s="200" t="str">
        <f t="shared" si="93"/>
        <v>20196</v>
      </c>
      <c r="AE842" s="199">
        <f t="shared" si="96"/>
        <v>0</v>
      </c>
      <c r="AF842" s="199">
        <f t="shared" si="95"/>
        <v>0</v>
      </c>
      <c r="AG842" s="199">
        <f t="shared" si="92"/>
        <v>0</v>
      </c>
      <c r="AH842" s="199">
        <f t="shared" si="97"/>
        <v>0</v>
      </c>
      <c r="AI842" s="201"/>
      <c r="AJ842" s="201"/>
      <c r="AK842" s="201"/>
      <c r="AL842" s="201"/>
      <c r="AM842" s="201"/>
      <c r="AN842" s="201"/>
      <c r="AO842" s="201" t="s">
        <v>50</v>
      </c>
      <c r="AP842" s="201" t="s">
        <v>1</v>
      </c>
    </row>
    <row r="843" spans="1:42">
      <c r="A843" s="193" t="s">
        <v>1103</v>
      </c>
      <c r="B843" s="193" t="s">
        <v>50</v>
      </c>
      <c r="C843" s="193" t="s">
        <v>205</v>
      </c>
      <c r="D843" s="193" t="s">
        <v>1537</v>
      </c>
      <c r="E843" s="193" t="s">
        <v>1538</v>
      </c>
      <c r="F843" s="193"/>
      <c r="G843" s="193" t="s">
        <v>178</v>
      </c>
      <c r="H843" s="194">
        <v>43623.000011574077</v>
      </c>
      <c r="I843" s="194"/>
      <c r="J843" s="194">
        <v>43626.000011574077</v>
      </c>
      <c r="K843" s="194">
        <v>43626.000011574077</v>
      </c>
      <c r="L843" s="194"/>
      <c r="M843" s="193" t="s">
        <v>187</v>
      </c>
      <c r="N843" s="193" t="s">
        <v>43</v>
      </c>
      <c r="O843" s="195">
        <v>12</v>
      </c>
      <c r="P843" s="195"/>
      <c r="Q843" s="196"/>
      <c r="R843" s="193" t="s">
        <v>1539</v>
      </c>
      <c r="S843" s="193"/>
      <c r="T843" s="193" t="s">
        <v>1541</v>
      </c>
      <c r="U843" s="193" t="s">
        <v>182</v>
      </c>
      <c r="V843" s="193"/>
      <c r="W843" s="193"/>
      <c r="X843" s="193"/>
      <c r="Y843" s="194"/>
      <c r="Z843" s="194"/>
      <c r="AA843" s="197"/>
      <c r="AB843" s="198" t="str">
        <f t="shared" si="91"/>
        <v>20196</v>
      </c>
      <c r="AC843" s="199">
        <f t="shared" si="94"/>
        <v>0</v>
      </c>
      <c r="AD843" s="200" t="str">
        <f t="shared" si="93"/>
        <v>20196</v>
      </c>
      <c r="AE843" s="199">
        <f t="shared" si="96"/>
        <v>0</v>
      </c>
      <c r="AF843" s="199">
        <f t="shared" si="95"/>
        <v>0</v>
      </c>
      <c r="AG843" s="199">
        <f t="shared" si="92"/>
        <v>0</v>
      </c>
      <c r="AH843" s="199">
        <f t="shared" si="97"/>
        <v>0</v>
      </c>
      <c r="AI843" s="201"/>
      <c r="AJ843" s="201"/>
      <c r="AK843" s="201"/>
      <c r="AL843" s="201"/>
      <c r="AM843" s="201"/>
      <c r="AN843" s="201"/>
      <c r="AO843" s="201" t="s">
        <v>50</v>
      </c>
      <c r="AP843" s="201" t="s">
        <v>1</v>
      </c>
    </row>
    <row r="844" spans="1:42">
      <c r="A844" s="193" t="s">
        <v>1103</v>
      </c>
      <c r="B844" s="193" t="s">
        <v>50</v>
      </c>
      <c r="C844" s="193" t="s">
        <v>205</v>
      </c>
      <c r="D844" s="193" t="s">
        <v>1537</v>
      </c>
      <c r="E844" s="193" t="s">
        <v>1538</v>
      </c>
      <c r="F844" s="193"/>
      <c r="G844" s="193" t="s">
        <v>178</v>
      </c>
      <c r="H844" s="194">
        <v>43623.000011574077</v>
      </c>
      <c r="I844" s="194"/>
      <c r="J844" s="194">
        <v>43626.000011574077</v>
      </c>
      <c r="K844" s="194">
        <v>43626.000011574077</v>
      </c>
      <c r="L844" s="194"/>
      <c r="M844" s="193" t="s">
        <v>187</v>
      </c>
      <c r="N844" s="193" t="s">
        <v>43</v>
      </c>
      <c r="O844" s="195">
        <v>12</v>
      </c>
      <c r="P844" s="195"/>
      <c r="Q844" s="196"/>
      <c r="R844" s="193" t="s">
        <v>1539</v>
      </c>
      <c r="S844" s="193"/>
      <c r="T844" s="193" t="s">
        <v>1542</v>
      </c>
      <c r="U844" s="193" t="s">
        <v>182</v>
      </c>
      <c r="V844" s="193"/>
      <c r="W844" s="193"/>
      <c r="X844" s="193"/>
      <c r="Y844" s="194"/>
      <c r="Z844" s="194"/>
      <c r="AA844" s="197"/>
      <c r="AB844" s="198" t="str">
        <f t="shared" si="91"/>
        <v>20196</v>
      </c>
      <c r="AC844" s="199">
        <f t="shared" si="94"/>
        <v>0</v>
      </c>
      <c r="AD844" s="200" t="str">
        <f t="shared" si="93"/>
        <v>20196</v>
      </c>
      <c r="AE844" s="199">
        <f t="shared" si="96"/>
        <v>0</v>
      </c>
      <c r="AF844" s="199">
        <f t="shared" si="95"/>
        <v>0</v>
      </c>
      <c r="AG844" s="199">
        <f t="shared" si="92"/>
        <v>0</v>
      </c>
      <c r="AH844" s="199">
        <f t="shared" si="97"/>
        <v>0</v>
      </c>
      <c r="AI844" s="201"/>
      <c r="AJ844" s="201"/>
      <c r="AK844" s="201"/>
      <c r="AL844" s="201"/>
      <c r="AM844" s="201"/>
      <c r="AN844" s="201"/>
      <c r="AO844" s="201" t="s">
        <v>50</v>
      </c>
      <c r="AP844" s="201" t="s">
        <v>1</v>
      </c>
    </row>
    <row r="845" spans="1:42">
      <c r="A845" s="193" t="s">
        <v>1103</v>
      </c>
      <c r="B845" s="193" t="s">
        <v>51</v>
      </c>
      <c r="C845" s="193" t="s">
        <v>321</v>
      </c>
      <c r="D845" s="193" t="s">
        <v>1543</v>
      </c>
      <c r="E845" s="193" t="s">
        <v>1544</v>
      </c>
      <c r="F845" s="193"/>
      <c r="G845" s="193" t="s">
        <v>178</v>
      </c>
      <c r="H845" s="194">
        <v>43626.000011574077</v>
      </c>
      <c r="I845" s="194"/>
      <c r="J845" s="194">
        <v>43641.000011574077</v>
      </c>
      <c r="K845" s="194">
        <v>43641.000011574077</v>
      </c>
      <c r="L845" s="194"/>
      <c r="M845" s="193" t="s">
        <v>191</v>
      </c>
      <c r="N845" s="193" t="s">
        <v>45</v>
      </c>
      <c r="O845" s="195">
        <v>35</v>
      </c>
      <c r="P845" s="195"/>
      <c r="Q845" s="196"/>
      <c r="R845" s="193" t="s">
        <v>1545</v>
      </c>
      <c r="S845" s="193"/>
      <c r="T845" s="193" t="s">
        <v>1546</v>
      </c>
      <c r="U845" s="193" t="s">
        <v>182</v>
      </c>
      <c r="V845" s="193"/>
      <c r="W845" s="193"/>
      <c r="X845" s="193"/>
      <c r="Y845" s="194"/>
      <c r="Z845" s="194"/>
      <c r="AA845" s="197"/>
      <c r="AB845" s="198" t="str">
        <f t="shared" ref="AB845:AB908" si="98">+IFERROR(IF(AND(V845="1",LEN(W845)&gt;2),0,CONCATENATE(YEAR(H845),MONTH(H845))),0)</f>
        <v>20196</v>
      </c>
      <c r="AC845" s="199">
        <f t="shared" si="94"/>
        <v>0</v>
      </c>
      <c r="AD845" s="200" t="str">
        <f t="shared" si="93"/>
        <v>20196</v>
      </c>
      <c r="AE845" s="199">
        <f t="shared" si="96"/>
        <v>0</v>
      </c>
      <c r="AF845" s="199">
        <f t="shared" si="95"/>
        <v>0</v>
      </c>
      <c r="AG845" s="199">
        <f t="shared" ref="AG845:AG908" si="99">+IF(A845&lt;&gt;"4-MIGRADO",0,IFERROR(IF(IF(K845&lt;1,0,CONCATENATE(YEAR(L845),MONTH(L845)))="19001",0,IF(K845&lt;1,0,CONCATENATE(YEAR(L845),MONTH(L845)))),0))</f>
        <v>0</v>
      </c>
      <c r="AH845" s="199">
        <f t="shared" si="97"/>
        <v>0</v>
      </c>
      <c r="AI845" s="201"/>
      <c r="AJ845" s="201"/>
      <c r="AK845" s="201"/>
      <c r="AL845" s="201"/>
      <c r="AM845" s="201"/>
      <c r="AN845" s="201"/>
      <c r="AO845" s="201" t="s">
        <v>51</v>
      </c>
      <c r="AP845" s="201" t="s">
        <v>65</v>
      </c>
    </row>
    <row r="846" spans="1:42">
      <c r="A846" s="193" t="s">
        <v>1103</v>
      </c>
      <c r="B846" s="193" t="s">
        <v>51</v>
      </c>
      <c r="C846" s="193" t="s">
        <v>1224</v>
      </c>
      <c r="D846" s="193" t="s">
        <v>1547</v>
      </c>
      <c r="E846" s="193" t="s">
        <v>1548</v>
      </c>
      <c r="F846" s="193"/>
      <c r="G846" s="193" t="s">
        <v>178</v>
      </c>
      <c r="H846" s="194">
        <v>43627.000011574077</v>
      </c>
      <c r="I846" s="194"/>
      <c r="J846" s="194">
        <v>43637.000011574077</v>
      </c>
      <c r="K846" s="194">
        <v>43637.000011574077</v>
      </c>
      <c r="L846" s="194"/>
      <c r="M846" s="193" t="s">
        <v>187</v>
      </c>
      <c r="N846" s="193" t="s">
        <v>637</v>
      </c>
      <c r="O846" s="195">
        <v>40</v>
      </c>
      <c r="P846" s="195"/>
      <c r="Q846" s="196"/>
      <c r="R846" s="193" t="s">
        <v>1549</v>
      </c>
      <c r="S846" s="193"/>
      <c r="T846" s="193" t="s">
        <v>1550</v>
      </c>
      <c r="U846" s="193" t="s">
        <v>182</v>
      </c>
      <c r="V846" s="193"/>
      <c r="W846" s="193"/>
      <c r="X846" s="193"/>
      <c r="Y846" s="194"/>
      <c r="Z846" s="194"/>
      <c r="AA846" s="197"/>
      <c r="AB846" s="198" t="str">
        <f t="shared" si="98"/>
        <v>20196</v>
      </c>
      <c r="AC846" s="199">
        <f t="shared" si="94"/>
        <v>0</v>
      </c>
      <c r="AD846" s="200" t="str">
        <f t="shared" si="93"/>
        <v>20196</v>
      </c>
      <c r="AE846" s="199">
        <f t="shared" si="96"/>
        <v>0</v>
      </c>
      <c r="AF846" s="199">
        <f t="shared" si="95"/>
        <v>0</v>
      </c>
      <c r="AG846" s="199">
        <f t="shared" si="99"/>
        <v>0</v>
      </c>
      <c r="AH846" s="199">
        <f t="shared" si="97"/>
        <v>0</v>
      </c>
      <c r="AI846" s="201"/>
      <c r="AJ846" s="201"/>
      <c r="AK846" s="201"/>
      <c r="AL846" s="201"/>
      <c r="AM846" s="201"/>
      <c r="AN846" s="201"/>
      <c r="AO846" s="201" t="s">
        <v>51</v>
      </c>
      <c r="AP846" s="201" t="s">
        <v>68</v>
      </c>
    </row>
    <row r="847" spans="1:42">
      <c r="A847" s="193" t="s">
        <v>1103</v>
      </c>
      <c r="B847" s="193" t="s">
        <v>54</v>
      </c>
      <c r="C847" s="193" t="s">
        <v>175</v>
      </c>
      <c r="D847" s="193" t="s">
        <v>1551</v>
      </c>
      <c r="E847" s="193" t="s">
        <v>1552</v>
      </c>
      <c r="F847" s="193"/>
      <c r="G847" s="193" t="s">
        <v>197</v>
      </c>
      <c r="H847" s="194">
        <v>43627.000011574077</v>
      </c>
      <c r="I847" s="194"/>
      <c r="J847" s="194">
        <v>43627.000011574077</v>
      </c>
      <c r="K847" s="194">
        <v>43627.000011574077</v>
      </c>
      <c r="L847" s="194">
        <v>43642.73940972222</v>
      </c>
      <c r="M847" s="193" t="s">
        <v>187</v>
      </c>
      <c r="N847" s="193" t="s">
        <v>43</v>
      </c>
      <c r="O847" s="195">
        <v>3</v>
      </c>
      <c r="P847" s="195"/>
      <c r="Q847" s="196"/>
      <c r="R847" s="193" t="s">
        <v>1553</v>
      </c>
      <c r="S847" s="193"/>
      <c r="T847" s="193" t="s">
        <v>1554</v>
      </c>
      <c r="U847" s="193" t="s">
        <v>195</v>
      </c>
      <c r="V847" s="193"/>
      <c r="W847" s="193"/>
      <c r="X847" s="193"/>
      <c r="Y847" s="194"/>
      <c r="Z847" s="194"/>
      <c r="AA847" s="197"/>
      <c r="AB847" s="198" t="str">
        <f t="shared" si="98"/>
        <v>20196</v>
      </c>
      <c r="AC847" s="199">
        <f t="shared" si="94"/>
        <v>0</v>
      </c>
      <c r="AD847" s="200" t="str">
        <f t="shared" si="93"/>
        <v>20196</v>
      </c>
      <c r="AE847" s="199" t="str">
        <f t="shared" si="96"/>
        <v>20196</v>
      </c>
      <c r="AF847" s="199">
        <f t="shared" si="95"/>
        <v>0</v>
      </c>
      <c r="AG847" s="199">
        <f t="shared" si="99"/>
        <v>0</v>
      </c>
      <c r="AH847" s="199">
        <f t="shared" si="97"/>
        <v>0</v>
      </c>
      <c r="AI847" s="201"/>
      <c r="AJ847" s="201"/>
      <c r="AK847" s="201"/>
      <c r="AL847" s="201"/>
      <c r="AM847" s="201"/>
      <c r="AN847" s="201"/>
      <c r="AO847" s="201" t="s">
        <v>54</v>
      </c>
      <c r="AP847" s="201" t="s">
        <v>88</v>
      </c>
    </row>
    <row r="848" spans="1:42">
      <c r="A848" s="193" t="s">
        <v>1103</v>
      </c>
      <c r="B848" s="193" t="s">
        <v>48</v>
      </c>
      <c r="C848" s="193" t="s">
        <v>57</v>
      </c>
      <c r="D848" s="193" t="s">
        <v>1555</v>
      </c>
      <c r="E848" s="193" t="s">
        <v>1556</v>
      </c>
      <c r="F848" s="193"/>
      <c r="G848" s="193" t="s">
        <v>178</v>
      </c>
      <c r="H848" s="194">
        <v>43628.000011574077</v>
      </c>
      <c r="I848" s="194"/>
      <c r="J848" s="194">
        <v>43641.000011574077</v>
      </c>
      <c r="K848" s="194">
        <v>43641.000011574077</v>
      </c>
      <c r="L848" s="194">
        <v>43641.697731481479</v>
      </c>
      <c r="M848" s="193" t="s">
        <v>187</v>
      </c>
      <c r="N848" s="193" t="s">
        <v>43</v>
      </c>
      <c r="O848" s="195">
        <v>115</v>
      </c>
      <c r="P848" s="195"/>
      <c r="Q848" s="196"/>
      <c r="R848" s="193" t="s">
        <v>1557</v>
      </c>
      <c r="S848" s="193"/>
      <c r="T848" s="193" t="s">
        <v>1558</v>
      </c>
      <c r="U848" s="193" t="s">
        <v>195</v>
      </c>
      <c r="V848" s="193"/>
      <c r="W848" s="193"/>
      <c r="X848" s="193"/>
      <c r="Y848" s="194"/>
      <c r="Z848" s="194"/>
      <c r="AA848" s="197"/>
      <c r="AB848" s="198" t="str">
        <f t="shared" si="98"/>
        <v>20196</v>
      </c>
      <c r="AC848" s="199">
        <f t="shared" si="94"/>
        <v>0</v>
      </c>
      <c r="AD848" s="200" t="str">
        <f t="shared" si="93"/>
        <v>20196</v>
      </c>
      <c r="AE848" s="199" t="str">
        <f t="shared" si="96"/>
        <v>20196</v>
      </c>
      <c r="AF848" s="199">
        <f t="shared" si="95"/>
        <v>0</v>
      </c>
      <c r="AG848" s="199">
        <f t="shared" si="99"/>
        <v>0</v>
      </c>
      <c r="AH848" s="199">
        <f t="shared" si="97"/>
        <v>0</v>
      </c>
      <c r="AI848" s="201"/>
      <c r="AJ848" s="201"/>
      <c r="AK848" s="201"/>
      <c r="AL848" s="201"/>
      <c r="AM848" s="201"/>
      <c r="AN848" s="201"/>
      <c r="AO848" s="201" t="s">
        <v>48</v>
      </c>
      <c r="AP848" s="201" t="s">
        <v>57</v>
      </c>
    </row>
    <row r="849" spans="1:42">
      <c r="A849" s="193" t="s">
        <v>1103</v>
      </c>
      <c r="B849" s="193" t="s">
        <v>48</v>
      </c>
      <c r="C849" s="193" t="s">
        <v>57</v>
      </c>
      <c r="D849" s="193" t="s">
        <v>1555</v>
      </c>
      <c r="E849" s="193" t="s">
        <v>1559</v>
      </c>
      <c r="F849" s="193"/>
      <c r="G849" s="193" t="s">
        <v>178</v>
      </c>
      <c r="H849" s="194">
        <v>43628.000011574077</v>
      </c>
      <c r="I849" s="194"/>
      <c r="J849" s="194">
        <v>43641.000011574077</v>
      </c>
      <c r="K849" s="194">
        <v>43641.000011574077</v>
      </c>
      <c r="L849" s="194">
        <v>43641.698993055557</v>
      </c>
      <c r="M849" s="193" t="s">
        <v>187</v>
      </c>
      <c r="N849" s="193" t="s">
        <v>43</v>
      </c>
      <c r="O849" s="195">
        <v>115</v>
      </c>
      <c r="P849" s="195"/>
      <c r="Q849" s="196"/>
      <c r="R849" s="193" t="s">
        <v>1557</v>
      </c>
      <c r="S849" s="193"/>
      <c r="T849" s="193" t="s">
        <v>1560</v>
      </c>
      <c r="U849" s="193" t="s">
        <v>195</v>
      </c>
      <c r="V849" s="193"/>
      <c r="W849" s="193"/>
      <c r="X849" s="193"/>
      <c r="Y849" s="194"/>
      <c r="Z849" s="194"/>
      <c r="AA849" s="197"/>
      <c r="AB849" s="198" t="str">
        <f t="shared" si="98"/>
        <v>20196</v>
      </c>
      <c r="AC849" s="199">
        <f t="shared" si="94"/>
        <v>0</v>
      </c>
      <c r="AD849" s="200" t="str">
        <f t="shared" si="93"/>
        <v>20196</v>
      </c>
      <c r="AE849" s="199" t="str">
        <f t="shared" si="96"/>
        <v>20196</v>
      </c>
      <c r="AF849" s="199">
        <f t="shared" si="95"/>
        <v>0</v>
      </c>
      <c r="AG849" s="199">
        <f t="shared" si="99"/>
        <v>0</v>
      </c>
      <c r="AH849" s="199">
        <f t="shared" si="97"/>
        <v>0</v>
      </c>
      <c r="AI849" s="201"/>
      <c r="AJ849" s="201"/>
      <c r="AK849" s="201"/>
      <c r="AL849" s="201"/>
      <c r="AM849" s="201"/>
      <c r="AN849" s="201"/>
      <c r="AO849" s="201" t="s">
        <v>48</v>
      </c>
      <c r="AP849" s="201" t="s">
        <v>57</v>
      </c>
    </row>
    <row r="850" spans="1:42">
      <c r="A850" s="193" t="s">
        <v>1103</v>
      </c>
      <c r="B850" s="193" t="s">
        <v>50</v>
      </c>
      <c r="C850" s="193" t="s">
        <v>205</v>
      </c>
      <c r="D850" s="193" t="s">
        <v>1561</v>
      </c>
      <c r="E850" s="193" t="s">
        <v>1562</v>
      </c>
      <c r="F850" s="193"/>
      <c r="G850" s="193" t="s">
        <v>178</v>
      </c>
      <c r="H850" s="194">
        <v>43628.000011574077</v>
      </c>
      <c r="I850" s="194"/>
      <c r="J850" s="194">
        <v>43628.000011574077</v>
      </c>
      <c r="K850" s="194">
        <v>43628.000011574077</v>
      </c>
      <c r="L850" s="194"/>
      <c r="M850" s="193" t="s">
        <v>187</v>
      </c>
      <c r="N850" s="193" t="s">
        <v>43</v>
      </c>
      <c r="O850" s="195">
        <v>12</v>
      </c>
      <c r="P850" s="195"/>
      <c r="Q850" s="196"/>
      <c r="R850" s="193" t="s">
        <v>1563</v>
      </c>
      <c r="S850" s="193"/>
      <c r="T850" s="193" t="s">
        <v>1564</v>
      </c>
      <c r="U850" s="193" t="s">
        <v>182</v>
      </c>
      <c r="V850" s="193"/>
      <c r="W850" s="193"/>
      <c r="X850" s="193"/>
      <c r="Y850" s="194"/>
      <c r="Z850" s="194"/>
      <c r="AA850" s="197"/>
      <c r="AB850" s="198" t="str">
        <f t="shared" si="98"/>
        <v>20196</v>
      </c>
      <c r="AC850" s="199">
        <f t="shared" si="94"/>
        <v>0</v>
      </c>
      <c r="AD850" s="200" t="str">
        <f t="shared" si="93"/>
        <v>20196</v>
      </c>
      <c r="AE850" s="199">
        <f t="shared" si="96"/>
        <v>0</v>
      </c>
      <c r="AF850" s="199">
        <f t="shared" si="95"/>
        <v>0</v>
      </c>
      <c r="AG850" s="199">
        <f t="shared" si="99"/>
        <v>0</v>
      </c>
      <c r="AH850" s="199">
        <f t="shared" si="97"/>
        <v>0</v>
      </c>
      <c r="AI850" s="201"/>
      <c r="AJ850" s="201"/>
      <c r="AK850" s="201"/>
      <c r="AL850" s="201"/>
      <c r="AM850" s="201"/>
      <c r="AN850" s="201"/>
      <c r="AO850" s="201" t="s">
        <v>50</v>
      </c>
      <c r="AP850" s="201" t="s">
        <v>1</v>
      </c>
    </row>
    <row r="851" spans="1:42">
      <c r="A851" s="193" t="s">
        <v>1103</v>
      </c>
      <c r="B851" s="193" t="s">
        <v>50</v>
      </c>
      <c r="C851" s="193" t="s">
        <v>205</v>
      </c>
      <c r="D851" s="193" t="s">
        <v>1561</v>
      </c>
      <c r="E851" s="193" t="s">
        <v>1562</v>
      </c>
      <c r="F851" s="193"/>
      <c r="G851" s="193" t="s">
        <v>178</v>
      </c>
      <c r="H851" s="194">
        <v>43628.000011574077</v>
      </c>
      <c r="I851" s="194"/>
      <c r="J851" s="194">
        <v>43628.000011574077</v>
      </c>
      <c r="K851" s="194">
        <v>43628.000011574077</v>
      </c>
      <c r="L851" s="194"/>
      <c r="M851" s="193" t="s">
        <v>187</v>
      </c>
      <c r="N851" s="193" t="s">
        <v>43</v>
      </c>
      <c r="O851" s="195">
        <v>12</v>
      </c>
      <c r="P851" s="195"/>
      <c r="Q851" s="196"/>
      <c r="R851" s="193" t="s">
        <v>1563</v>
      </c>
      <c r="S851" s="193"/>
      <c r="T851" s="193" t="s">
        <v>1565</v>
      </c>
      <c r="U851" s="193" t="s">
        <v>182</v>
      </c>
      <c r="V851" s="193"/>
      <c r="W851" s="193"/>
      <c r="X851" s="193"/>
      <c r="Y851" s="194"/>
      <c r="Z851" s="194"/>
      <c r="AA851" s="197"/>
      <c r="AB851" s="198" t="str">
        <f t="shared" si="98"/>
        <v>20196</v>
      </c>
      <c r="AC851" s="199">
        <f t="shared" si="94"/>
        <v>0</v>
      </c>
      <c r="AD851" s="200" t="str">
        <f t="shared" ref="AD851:AD914" si="100">+IFERROR(IF(OR(AND(V851="1",LEN(W851)&gt;2),CONCATENATE(YEAR(K851),MONTH(K851))="19001"),0,CONCATENATE(YEAR(K851),MONTH(K851))),0)</f>
        <v>20196</v>
      </c>
      <c r="AE851" s="199">
        <f t="shared" si="96"/>
        <v>0</v>
      </c>
      <c r="AF851" s="199">
        <f t="shared" si="95"/>
        <v>0</v>
      </c>
      <c r="AG851" s="199">
        <f t="shared" si="99"/>
        <v>0</v>
      </c>
      <c r="AH851" s="199">
        <f t="shared" si="97"/>
        <v>0</v>
      </c>
      <c r="AI851" s="201"/>
      <c r="AJ851" s="201"/>
      <c r="AK851" s="201"/>
      <c r="AL851" s="201"/>
      <c r="AM851" s="201"/>
      <c r="AN851" s="201"/>
      <c r="AO851" s="201" t="s">
        <v>50</v>
      </c>
      <c r="AP851" s="201" t="s">
        <v>1</v>
      </c>
    </row>
    <row r="852" spans="1:42">
      <c r="A852" s="193" t="s">
        <v>1103</v>
      </c>
      <c r="B852" s="193" t="s">
        <v>54</v>
      </c>
      <c r="C852" s="193" t="s">
        <v>175</v>
      </c>
      <c r="D852" s="193" t="s">
        <v>1566</v>
      </c>
      <c r="E852" s="193" t="s">
        <v>1567</v>
      </c>
      <c r="F852" s="193"/>
      <c r="G852" s="193" t="s">
        <v>178</v>
      </c>
      <c r="H852" s="194">
        <v>43628.000011574077</v>
      </c>
      <c r="I852" s="194"/>
      <c r="J852" s="194">
        <v>43628.000011574077</v>
      </c>
      <c r="K852" s="194">
        <v>43628.000011574077</v>
      </c>
      <c r="L852" s="194">
        <v>43790.442002314812</v>
      </c>
      <c r="M852" s="193" t="s">
        <v>187</v>
      </c>
      <c r="N852" s="193" t="s">
        <v>751</v>
      </c>
      <c r="O852" s="195">
        <v>3</v>
      </c>
      <c r="P852" s="195"/>
      <c r="Q852" s="196"/>
      <c r="R852" s="193" t="s">
        <v>1568</v>
      </c>
      <c r="S852" s="193"/>
      <c r="T852" s="193" t="s">
        <v>1569</v>
      </c>
      <c r="U852" s="193" t="s">
        <v>195</v>
      </c>
      <c r="V852" s="193"/>
      <c r="W852" s="193"/>
      <c r="X852" s="193"/>
      <c r="Y852" s="194"/>
      <c r="Z852" s="194"/>
      <c r="AA852" s="197"/>
      <c r="AB852" s="198" t="str">
        <f t="shared" si="98"/>
        <v>20196</v>
      </c>
      <c r="AC852" s="199">
        <f t="shared" si="94"/>
        <v>0</v>
      </c>
      <c r="AD852" s="200" t="str">
        <f t="shared" si="100"/>
        <v>20196</v>
      </c>
      <c r="AE852" s="199" t="str">
        <f t="shared" si="96"/>
        <v>201911</v>
      </c>
      <c r="AF852" s="199">
        <f t="shared" si="95"/>
        <v>0</v>
      </c>
      <c r="AG852" s="199">
        <f t="shared" si="99"/>
        <v>0</v>
      </c>
      <c r="AH852" s="199">
        <f t="shared" si="97"/>
        <v>0</v>
      </c>
      <c r="AI852" s="201"/>
      <c r="AJ852" s="201"/>
      <c r="AK852" s="201"/>
      <c r="AL852" s="201"/>
      <c r="AM852" s="201"/>
      <c r="AN852" s="201"/>
      <c r="AO852" s="201" t="s">
        <v>54</v>
      </c>
      <c r="AP852" s="201" t="s">
        <v>88</v>
      </c>
    </row>
    <row r="853" spans="1:42">
      <c r="A853" s="193" t="s">
        <v>1103</v>
      </c>
      <c r="B853" s="193" t="s">
        <v>50</v>
      </c>
      <c r="C853" s="193" t="s">
        <v>205</v>
      </c>
      <c r="D853" s="193" t="s">
        <v>1570</v>
      </c>
      <c r="E853" s="193" t="s">
        <v>1571</v>
      </c>
      <c r="F853" s="193"/>
      <c r="G853" s="193" t="s">
        <v>197</v>
      </c>
      <c r="H853" s="194">
        <v>43629.000011574077</v>
      </c>
      <c r="I853" s="194"/>
      <c r="J853" s="194">
        <v>43654.000011574077</v>
      </c>
      <c r="K853" s="194">
        <v>43654.000011574077</v>
      </c>
      <c r="L853" s="194"/>
      <c r="M853" s="193" t="s">
        <v>187</v>
      </c>
      <c r="N853" s="193" t="s">
        <v>43</v>
      </c>
      <c r="O853" s="195">
        <v>12</v>
      </c>
      <c r="P853" s="195"/>
      <c r="Q853" s="196"/>
      <c r="R853" s="193" t="s">
        <v>1572</v>
      </c>
      <c r="S853" s="193"/>
      <c r="T853" s="193" t="s">
        <v>1573</v>
      </c>
      <c r="U853" s="193" t="s">
        <v>182</v>
      </c>
      <c r="V853" s="193"/>
      <c r="W853" s="193"/>
      <c r="X853" s="193"/>
      <c r="Y853" s="194"/>
      <c r="Z853" s="194"/>
      <c r="AA853" s="197"/>
      <c r="AB853" s="198" t="str">
        <f t="shared" si="98"/>
        <v>20196</v>
      </c>
      <c r="AC853" s="199">
        <f t="shared" si="94"/>
        <v>0</v>
      </c>
      <c r="AD853" s="200" t="str">
        <f t="shared" si="100"/>
        <v>20197</v>
      </c>
      <c r="AE853" s="199">
        <f t="shared" si="96"/>
        <v>0</v>
      </c>
      <c r="AF853" s="199">
        <f t="shared" si="95"/>
        <v>0</v>
      </c>
      <c r="AG853" s="199">
        <f t="shared" si="99"/>
        <v>0</v>
      </c>
      <c r="AH853" s="199">
        <f t="shared" si="97"/>
        <v>0</v>
      </c>
      <c r="AI853" s="201"/>
      <c r="AJ853" s="201"/>
      <c r="AK853" s="201"/>
      <c r="AL853" s="201"/>
      <c r="AM853" s="201"/>
      <c r="AN853" s="201"/>
      <c r="AO853" s="201" t="s">
        <v>50</v>
      </c>
      <c r="AP853" s="201" t="s">
        <v>1</v>
      </c>
    </row>
    <row r="854" spans="1:42">
      <c r="A854" s="193" t="s">
        <v>1103</v>
      </c>
      <c r="B854" s="193" t="s">
        <v>50</v>
      </c>
      <c r="C854" s="193" t="s">
        <v>205</v>
      </c>
      <c r="D854" s="193" t="s">
        <v>1570</v>
      </c>
      <c r="E854" s="193" t="s">
        <v>1571</v>
      </c>
      <c r="F854" s="193"/>
      <c r="G854" s="193" t="s">
        <v>197</v>
      </c>
      <c r="H854" s="194">
        <v>43629.000011574077</v>
      </c>
      <c r="I854" s="194"/>
      <c r="J854" s="194">
        <v>43654.000011574077</v>
      </c>
      <c r="K854" s="194">
        <v>43654.000011574077</v>
      </c>
      <c r="L854" s="194"/>
      <c r="M854" s="193" t="s">
        <v>187</v>
      </c>
      <c r="N854" s="193" t="s">
        <v>43</v>
      </c>
      <c r="O854" s="195">
        <v>12</v>
      </c>
      <c r="P854" s="195"/>
      <c r="Q854" s="196"/>
      <c r="R854" s="193" t="s">
        <v>1572</v>
      </c>
      <c r="S854" s="193"/>
      <c r="T854" s="193" t="s">
        <v>1574</v>
      </c>
      <c r="U854" s="193" t="s">
        <v>182</v>
      </c>
      <c r="V854" s="193"/>
      <c r="W854" s="193"/>
      <c r="X854" s="193"/>
      <c r="Y854" s="194"/>
      <c r="Z854" s="194"/>
      <c r="AA854" s="197"/>
      <c r="AB854" s="198" t="str">
        <f t="shared" si="98"/>
        <v>20196</v>
      </c>
      <c r="AC854" s="199">
        <f t="shared" si="94"/>
        <v>0</v>
      </c>
      <c r="AD854" s="200" t="str">
        <f t="shared" si="100"/>
        <v>20197</v>
      </c>
      <c r="AE854" s="199">
        <f t="shared" si="96"/>
        <v>0</v>
      </c>
      <c r="AF854" s="199">
        <f t="shared" si="95"/>
        <v>0</v>
      </c>
      <c r="AG854" s="199">
        <f t="shared" si="99"/>
        <v>0</v>
      </c>
      <c r="AH854" s="199">
        <f t="shared" si="97"/>
        <v>0</v>
      </c>
      <c r="AI854" s="201"/>
      <c r="AJ854" s="201"/>
      <c r="AK854" s="201"/>
      <c r="AL854" s="201"/>
      <c r="AM854" s="201"/>
      <c r="AN854" s="201"/>
      <c r="AO854" s="201" t="s">
        <v>50</v>
      </c>
      <c r="AP854" s="201" t="s">
        <v>1</v>
      </c>
    </row>
    <row r="855" spans="1:42">
      <c r="A855" s="193" t="s">
        <v>1103</v>
      </c>
      <c r="B855" s="193" t="s">
        <v>50</v>
      </c>
      <c r="C855" s="193" t="s">
        <v>205</v>
      </c>
      <c r="D855" s="193" t="s">
        <v>1575</v>
      </c>
      <c r="E855" s="193" t="s">
        <v>1576</v>
      </c>
      <c r="F855" s="193"/>
      <c r="G855" s="193" t="s">
        <v>178</v>
      </c>
      <c r="H855" s="194">
        <v>43629.000011574077</v>
      </c>
      <c r="I855" s="194"/>
      <c r="J855" s="194">
        <v>43629.000011574077</v>
      </c>
      <c r="K855" s="194">
        <v>43629.000011574077</v>
      </c>
      <c r="L855" s="194"/>
      <c r="M855" s="193" t="s">
        <v>187</v>
      </c>
      <c r="N855" s="193" t="s">
        <v>43</v>
      </c>
      <c r="O855" s="195">
        <v>12</v>
      </c>
      <c r="P855" s="195"/>
      <c r="Q855" s="196"/>
      <c r="R855" s="193" t="s">
        <v>1577</v>
      </c>
      <c r="S855" s="193"/>
      <c r="T855" s="193" t="s">
        <v>1578</v>
      </c>
      <c r="U855" s="193" t="s">
        <v>182</v>
      </c>
      <c r="V855" s="193"/>
      <c r="W855" s="193"/>
      <c r="X855" s="193"/>
      <c r="Y855" s="194"/>
      <c r="Z855" s="194"/>
      <c r="AA855" s="197"/>
      <c r="AB855" s="198" t="str">
        <f t="shared" si="98"/>
        <v>20196</v>
      </c>
      <c r="AC855" s="199">
        <f t="shared" si="94"/>
        <v>0</v>
      </c>
      <c r="AD855" s="200" t="str">
        <f t="shared" si="100"/>
        <v>20196</v>
      </c>
      <c r="AE855" s="199">
        <f t="shared" si="96"/>
        <v>0</v>
      </c>
      <c r="AF855" s="199">
        <f t="shared" si="95"/>
        <v>0</v>
      </c>
      <c r="AG855" s="199">
        <f t="shared" si="99"/>
        <v>0</v>
      </c>
      <c r="AH855" s="199">
        <f t="shared" si="97"/>
        <v>0</v>
      </c>
      <c r="AI855" s="201"/>
      <c r="AJ855" s="201"/>
      <c r="AK855" s="201"/>
      <c r="AL855" s="201"/>
      <c r="AM855" s="201"/>
      <c r="AN855" s="201"/>
      <c r="AO855" s="201" t="s">
        <v>50</v>
      </c>
      <c r="AP855" s="201" t="s">
        <v>1</v>
      </c>
    </row>
    <row r="856" spans="1:42">
      <c r="A856" s="193" t="s">
        <v>1103</v>
      </c>
      <c r="B856" s="193" t="s">
        <v>50</v>
      </c>
      <c r="C856" s="193" t="s">
        <v>205</v>
      </c>
      <c r="D856" s="193" t="s">
        <v>1575</v>
      </c>
      <c r="E856" s="193" t="s">
        <v>1576</v>
      </c>
      <c r="F856" s="193"/>
      <c r="G856" s="193" t="s">
        <v>178</v>
      </c>
      <c r="H856" s="194">
        <v>43629.000011574077</v>
      </c>
      <c r="I856" s="194"/>
      <c r="J856" s="194">
        <v>43629.000011574077</v>
      </c>
      <c r="K856" s="194">
        <v>43629.000011574077</v>
      </c>
      <c r="L856" s="194"/>
      <c r="M856" s="193" t="s">
        <v>187</v>
      </c>
      <c r="N856" s="193" t="s">
        <v>43</v>
      </c>
      <c r="O856" s="195">
        <v>12</v>
      </c>
      <c r="P856" s="195"/>
      <c r="Q856" s="196"/>
      <c r="R856" s="193" t="s">
        <v>1577</v>
      </c>
      <c r="S856" s="193"/>
      <c r="T856" s="193" t="s">
        <v>1579</v>
      </c>
      <c r="U856" s="193" t="s">
        <v>182</v>
      </c>
      <c r="V856" s="193"/>
      <c r="W856" s="193"/>
      <c r="X856" s="193"/>
      <c r="Y856" s="194"/>
      <c r="Z856" s="194"/>
      <c r="AA856" s="197"/>
      <c r="AB856" s="198" t="str">
        <f t="shared" si="98"/>
        <v>20196</v>
      </c>
      <c r="AC856" s="199">
        <f t="shared" si="94"/>
        <v>0</v>
      </c>
      <c r="AD856" s="200" t="str">
        <f t="shared" si="100"/>
        <v>20196</v>
      </c>
      <c r="AE856" s="199">
        <f t="shared" si="96"/>
        <v>0</v>
      </c>
      <c r="AF856" s="199">
        <f t="shared" si="95"/>
        <v>0</v>
      </c>
      <c r="AG856" s="199">
        <f t="shared" si="99"/>
        <v>0</v>
      </c>
      <c r="AH856" s="199">
        <f t="shared" si="97"/>
        <v>0</v>
      </c>
      <c r="AI856" s="201"/>
      <c r="AJ856" s="201"/>
      <c r="AK856" s="201"/>
      <c r="AL856" s="201"/>
      <c r="AM856" s="201"/>
      <c r="AN856" s="201"/>
      <c r="AO856" s="201" t="s">
        <v>50</v>
      </c>
      <c r="AP856" s="201" t="s">
        <v>1</v>
      </c>
    </row>
    <row r="857" spans="1:42">
      <c r="A857" s="193" t="s">
        <v>1103</v>
      </c>
      <c r="B857" s="193" t="s">
        <v>50</v>
      </c>
      <c r="C857" s="193" t="s">
        <v>205</v>
      </c>
      <c r="D857" s="193" t="s">
        <v>1580</v>
      </c>
      <c r="E857" s="193" t="s">
        <v>1581</v>
      </c>
      <c r="F857" s="193"/>
      <c r="G857" s="193" t="s">
        <v>197</v>
      </c>
      <c r="H857" s="194">
        <v>43630.000011574077</v>
      </c>
      <c r="I857" s="194"/>
      <c r="J857" s="194">
        <v>43654.000011574077</v>
      </c>
      <c r="K857" s="194">
        <v>43654.000011574077</v>
      </c>
      <c r="L857" s="194">
        <v>43654.718333333331</v>
      </c>
      <c r="M857" s="193" t="s">
        <v>179</v>
      </c>
      <c r="N857" s="193"/>
      <c r="O857" s="195">
        <v>12</v>
      </c>
      <c r="P857" s="195"/>
      <c r="Q857" s="196"/>
      <c r="R857" s="193" t="s">
        <v>1582</v>
      </c>
      <c r="S857" s="193"/>
      <c r="T857" s="193" t="s">
        <v>1583</v>
      </c>
      <c r="U857" s="193" t="s">
        <v>195</v>
      </c>
      <c r="V857" s="193"/>
      <c r="W857" s="193"/>
      <c r="X857" s="193"/>
      <c r="Y857" s="194"/>
      <c r="Z857" s="194"/>
      <c r="AA857" s="197"/>
      <c r="AB857" s="198" t="str">
        <f t="shared" si="98"/>
        <v>20196</v>
      </c>
      <c r="AC857" s="199">
        <f t="shared" si="94"/>
        <v>0</v>
      </c>
      <c r="AD857" s="200" t="str">
        <f t="shared" si="100"/>
        <v>20197</v>
      </c>
      <c r="AE857" s="199" t="str">
        <f t="shared" si="96"/>
        <v>20197</v>
      </c>
      <c r="AF857" s="199">
        <f t="shared" si="95"/>
        <v>0</v>
      </c>
      <c r="AG857" s="199">
        <f t="shared" si="99"/>
        <v>0</v>
      </c>
      <c r="AH857" s="199">
        <f t="shared" si="97"/>
        <v>0</v>
      </c>
      <c r="AI857" s="201"/>
      <c r="AJ857" s="201"/>
      <c r="AK857" s="201"/>
      <c r="AL857" s="201"/>
      <c r="AM857" s="201"/>
      <c r="AN857" s="201"/>
      <c r="AO857" s="201" t="s">
        <v>50</v>
      </c>
      <c r="AP857" s="201" t="s">
        <v>1</v>
      </c>
    </row>
    <row r="858" spans="1:42">
      <c r="A858" s="193" t="s">
        <v>1103</v>
      </c>
      <c r="B858" s="193" t="s">
        <v>50</v>
      </c>
      <c r="C858" s="193" t="s">
        <v>205</v>
      </c>
      <c r="D858" s="193" t="s">
        <v>1584</v>
      </c>
      <c r="E858" s="193" t="s">
        <v>1585</v>
      </c>
      <c r="F858" s="193"/>
      <c r="G858" s="193" t="s">
        <v>178</v>
      </c>
      <c r="H858" s="194">
        <v>43630.000011574077</v>
      </c>
      <c r="I858" s="194"/>
      <c r="J858" s="194">
        <v>43630.000011574077</v>
      </c>
      <c r="K858" s="194">
        <v>43630.000011574077</v>
      </c>
      <c r="L858" s="194"/>
      <c r="M858" s="193" t="s">
        <v>187</v>
      </c>
      <c r="N858" s="193" t="s">
        <v>43</v>
      </c>
      <c r="O858" s="195">
        <v>12</v>
      </c>
      <c r="P858" s="195"/>
      <c r="Q858" s="196"/>
      <c r="R858" s="193" t="s">
        <v>1586</v>
      </c>
      <c r="S858" s="193"/>
      <c r="T858" s="193" t="s">
        <v>1587</v>
      </c>
      <c r="U858" s="193" t="s">
        <v>182</v>
      </c>
      <c r="V858" s="193"/>
      <c r="W858" s="193"/>
      <c r="X858" s="193"/>
      <c r="Y858" s="194"/>
      <c r="Z858" s="194"/>
      <c r="AA858" s="197"/>
      <c r="AB858" s="198" t="str">
        <f t="shared" si="98"/>
        <v>20196</v>
      </c>
      <c r="AC858" s="199">
        <f t="shared" si="94"/>
        <v>0</v>
      </c>
      <c r="AD858" s="200" t="str">
        <f t="shared" si="100"/>
        <v>20196</v>
      </c>
      <c r="AE858" s="199">
        <f t="shared" si="96"/>
        <v>0</v>
      </c>
      <c r="AF858" s="199">
        <f t="shared" si="95"/>
        <v>0</v>
      </c>
      <c r="AG858" s="199">
        <f t="shared" si="99"/>
        <v>0</v>
      </c>
      <c r="AH858" s="199">
        <f t="shared" si="97"/>
        <v>0</v>
      </c>
      <c r="AI858" s="201"/>
      <c r="AJ858" s="201"/>
      <c r="AK858" s="201"/>
      <c r="AL858" s="201"/>
      <c r="AM858" s="201"/>
      <c r="AN858" s="201"/>
      <c r="AO858" s="201" t="s">
        <v>50</v>
      </c>
      <c r="AP858" s="201" t="s">
        <v>1</v>
      </c>
    </row>
    <row r="859" spans="1:42">
      <c r="A859" s="193" t="s">
        <v>1103</v>
      </c>
      <c r="B859" s="193" t="s">
        <v>50</v>
      </c>
      <c r="C859" s="193" t="s">
        <v>205</v>
      </c>
      <c r="D859" s="193" t="s">
        <v>1584</v>
      </c>
      <c r="E859" s="193" t="s">
        <v>1588</v>
      </c>
      <c r="F859" s="193"/>
      <c r="G859" s="193" t="s">
        <v>178</v>
      </c>
      <c r="H859" s="194">
        <v>43630.000011574077</v>
      </c>
      <c r="I859" s="194"/>
      <c r="J859" s="194">
        <v>43630.000011574077</v>
      </c>
      <c r="K859" s="194">
        <v>43630.000011574077</v>
      </c>
      <c r="L859" s="194"/>
      <c r="M859" s="193" t="s">
        <v>187</v>
      </c>
      <c r="N859" s="193" t="s">
        <v>43</v>
      </c>
      <c r="O859" s="195">
        <v>12</v>
      </c>
      <c r="P859" s="195"/>
      <c r="Q859" s="196"/>
      <c r="R859" s="193" t="s">
        <v>1586</v>
      </c>
      <c r="S859" s="193"/>
      <c r="T859" s="193" t="s">
        <v>1589</v>
      </c>
      <c r="U859" s="193" t="s">
        <v>182</v>
      </c>
      <c r="V859" s="193"/>
      <c r="W859" s="193"/>
      <c r="X859" s="193"/>
      <c r="Y859" s="194"/>
      <c r="Z859" s="194"/>
      <c r="AA859" s="197"/>
      <c r="AB859" s="198" t="str">
        <f t="shared" si="98"/>
        <v>20196</v>
      </c>
      <c r="AC859" s="199">
        <f t="shared" si="94"/>
        <v>0</v>
      </c>
      <c r="AD859" s="200" t="str">
        <f t="shared" si="100"/>
        <v>20196</v>
      </c>
      <c r="AE859" s="199">
        <f t="shared" si="96"/>
        <v>0</v>
      </c>
      <c r="AF859" s="199">
        <f t="shared" si="95"/>
        <v>0</v>
      </c>
      <c r="AG859" s="199">
        <f t="shared" si="99"/>
        <v>0</v>
      </c>
      <c r="AH859" s="199">
        <f t="shared" si="97"/>
        <v>0</v>
      </c>
      <c r="AI859" s="201"/>
      <c r="AJ859" s="201"/>
      <c r="AK859" s="201"/>
      <c r="AL859" s="201"/>
      <c r="AM859" s="201"/>
      <c r="AN859" s="201"/>
      <c r="AO859" s="201" t="s">
        <v>50</v>
      </c>
      <c r="AP859" s="201" t="s">
        <v>1</v>
      </c>
    </row>
    <row r="860" spans="1:42">
      <c r="A860" s="193" t="s">
        <v>1103</v>
      </c>
      <c r="B860" s="193" t="s">
        <v>50</v>
      </c>
      <c r="C860" s="193" t="s">
        <v>205</v>
      </c>
      <c r="D860" s="193" t="s">
        <v>1584</v>
      </c>
      <c r="E860" s="193" t="s">
        <v>1590</v>
      </c>
      <c r="F860" s="193"/>
      <c r="G860" s="193" t="s">
        <v>178</v>
      </c>
      <c r="H860" s="194">
        <v>43630.000011574077</v>
      </c>
      <c r="I860" s="194"/>
      <c r="J860" s="194">
        <v>43630.000011574077</v>
      </c>
      <c r="K860" s="194">
        <v>43630.000011574077</v>
      </c>
      <c r="L860" s="194"/>
      <c r="M860" s="193" t="s">
        <v>187</v>
      </c>
      <c r="N860" s="193" t="s">
        <v>43</v>
      </c>
      <c r="O860" s="195">
        <v>12</v>
      </c>
      <c r="P860" s="195"/>
      <c r="Q860" s="196"/>
      <c r="R860" s="193" t="s">
        <v>1586</v>
      </c>
      <c r="S860" s="193"/>
      <c r="T860" s="193" t="s">
        <v>1591</v>
      </c>
      <c r="U860" s="193" t="s">
        <v>182</v>
      </c>
      <c r="V860" s="193"/>
      <c r="W860" s="193"/>
      <c r="X860" s="193"/>
      <c r="Y860" s="194"/>
      <c r="Z860" s="194"/>
      <c r="AA860" s="197"/>
      <c r="AB860" s="198" t="str">
        <f t="shared" si="98"/>
        <v>20196</v>
      </c>
      <c r="AC860" s="199">
        <f t="shared" si="94"/>
        <v>0</v>
      </c>
      <c r="AD860" s="200" t="str">
        <f t="shared" si="100"/>
        <v>20196</v>
      </c>
      <c r="AE860" s="199">
        <f t="shared" si="96"/>
        <v>0</v>
      </c>
      <c r="AF860" s="199">
        <f t="shared" si="95"/>
        <v>0</v>
      </c>
      <c r="AG860" s="199">
        <f t="shared" si="99"/>
        <v>0</v>
      </c>
      <c r="AH860" s="199">
        <f t="shared" si="97"/>
        <v>0</v>
      </c>
      <c r="AI860" s="201"/>
      <c r="AJ860" s="201"/>
      <c r="AK860" s="201"/>
      <c r="AL860" s="201"/>
      <c r="AM860" s="201"/>
      <c r="AN860" s="201"/>
      <c r="AO860" s="201" t="s">
        <v>50</v>
      </c>
      <c r="AP860" s="201" t="s">
        <v>1</v>
      </c>
    </row>
    <row r="861" spans="1:42">
      <c r="A861" s="193" t="s">
        <v>1103</v>
      </c>
      <c r="B861" s="193" t="s">
        <v>50</v>
      </c>
      <c r="C861" s="193" t="s">
        <v>205</v>
      </c>
      <c r="D861" s="193" t="s">
        <v>1584</v>
      </c>
      <c r="E861" s="193" t="s">
        <v>1592</v>
      </c>
      <c r="F861" s="193"/>
      <c r="G861" s="193" t="s">
        <v>178</v>
      </c>
      <c r="H861" s="194">
        <v>43630.000011574077</v>
      </c>
      <c r="I861" s="194"/>
      <c r="J861" s="194">
        <v>43630.000011574077</v>
      </c>
      <c r="K861" s="194">
        <v>43630.000011574077</v>
      </c>
      <c r="L861" s="194"/>
      <c r="M861" s="193" t="s">
        <v>187</v>
      </c>
      <c r="N861" s="193" t="s">
        <v>43</v>
      </c>
      <c r="O861" s="195">
        <v>12</v>
      </c>
      <c r="P861" s="195"/>
      <c r="Q861" s="196"/>
      <c r="R861" s="193" t="s">
        <v>1586</v>
      </c>
      <c r="S861" s="193"/>
      <c r="T861" s="193" t="s">
        <v>1593</v>
      </c>
      <c r="U861" s="193" t="s">
        <v>182</v>
      </c>
      <c r="V861" s="193"/>
      <c r="W861" s="193"/>
      <c r="X861" s="193"/>
      <c r="Y861" s="194"/>
      <c r="Z861" s="194"/>
      <c r="AA861" s="197"/>
      <c r="AB861" s="198" t="str">
        <f t="shared" si="98"/>
        <v>20196</v>
      </c>
      <c r="AC861" s="199">
        <f t="shared" si="94"/>
        <v>0</v>
      </c>
      <c r="AD861" s="200" t="str">
        <f t="shared" si="100"/>
        <v>20196</v>
      </c>
      <c r="AE861" s="199">
        <f t="shared" si="96"/>
        <v>0</v>
      </c>
      <c r="AF861" s="199">
        <f t="shared" si="95"/>
        <v>0</v>
      </c>
      <c r="AG861" s="199">
        <f t="shared" si="99"/>
        <v>0</v>
      </c>
      <c r="AH861" s="199">
        <f t="shared" si="97"/>
        <v>0</v>
      </c>
      <c r="AI861" s="201"/>
      <c r="AJ861" s="201"/>
      <c r="AK861" s="201"/>
      <c r="AL861" s="201"/>
      <c r="AM861" s="201"/>
      <c r="AN861" s="201"/>
      <c r="AO861" s="201" t="s">
        <v>50</v>
      </c>
      <c r="AP861" s="201" t="s">
        <v>1</v>
      </c>
    </row>
    <row r="862" spans="1:42">
      <c r="A862" s="193" t="s">
        <v>1103</v>
      </c>
      <c r="B862" s="193" t="s">
        <v>50</v>
      </c>
      <c r="C862" s="193" t="s">
        <v>205</v>
      </c>
      <c r="D862" s="193" t="s">
        <v>1584</v>
      </c>
      <c r="E862" s="193" t="s">
        <v>1594</v>
      </c>
      <c r="F862" s="193"/>
      <c r="G862" s="193" t="s">
        <v>178</v>
      </c>
      <c r="H862" s="194">
        <v>43630.000011574077</v>
      </c>
      <c r="I862" s="194"/>
      <c r="J862" s="194">
        <v>43630.000011574077</v>
      </c>
      <c r="K862" s="194">
        <v>43630.000011574077</v>
      </c>
      <c r="L862" s="194"/>
      <c r="M862" s="193" t="s">
        <v>187</v>
      </c>
      <c r="N862" s="193" t="s">
        <v>43</v>
      </c>
      <c r="O862" s="195">
        <v>12</v>
      </c>
      <c r="P862" s="195"/>
      <c r="Q862" s="196"/>
      <c r="R862" s="193" t="s">
        <v>1586</v>
      </c>
      <c r="S862" s="193"/>
      <c r="T862" s="193" t="s">
        <v>1595</v>
      </c>
      <c r="U862" s="193" t="s">
        <v>182</v>
      </c>
      <c r="V862" s="193"/>
      <c r="W862" s="193"/>
      <c r="X862" s="193"/>
      <c r="Y862" s="194"/>
      <c r="Z862" s="194"/>
      <c r="AA862" s="197"/>
      <c r="AB862" s="198" t="str">
        <f t="shared" si="98"/>
        <v>20196</v>
      </c>
      <c r="AC862" s="199">
        <f t="shared" si="94"/>
        <v>0</v>
      </c>
      <c r="AD862" s="200" t="str">
        <f t="shared" si="100"/>
        <v>20196</v>
      </c>
      <c r="AE862" s="199">
        <f t="shared" si="96"/>
        <v>0</v>
      </c>
      <c r="AF862" s="199">
        <f t="shared" si="95"/>
        <v>0</v>
      </c>
      <c r="AG862" s="199">
        <f t="shared" si="99"/>
        <v>0</v>
      </c>
      <c r="AH862" s="199">
        <f t="shared" si="97"/>
        <v>0</v>
      </c>
      <c r="AI862" s="201"/>
      <c r="AJ862" s="201"/>
      <c r="AK862" s="201"/>
      <c r="AL862" s="201"/>
      <c r="AM862" s="201"/>
      <c r="AN862" s="201"/>
      <c r="AO862" s="201" t="s">
        <v>50</v>
      </c>
      <c r="AP862" s="201" t="s">
        <v>1</v>
      </c>
    </row>
    <row r="863" spans="1:42">
      <c r="A863" s="193" t="s">
        <v>1103</v>
      </c>
      <c r="B863" s="193" t="s">
        <v>54</v>
      </c>
      <c r="C863" s="193" t="s">
        <v>175</v>
      </c>
      <c r="D863" s="193" t="s">
        <v>1596</v>
      </c>
      <c r="E863" s="193" t="s">
        <v>1597</v>
      </c>
      <c r="F863" s="193"/>
      <c r="G863" s="193" t="s">
        <v>178</v>
      </c>
      <c r="H863" s="194">
        <v>43630.000011574077</v>
      </c>
      <c r="I863" s="194"/>
      <c r="J863" s="194">
        <v>43630.000011574077</v>
      </c>
      <c r="K863" s="194">
        <v>43630.000011574077</v>
      </c>
      <c r="L863" s="194">
        <v>43698.456550925926</v>
      </c>
      <c r="M863" s="193" t="s">
        <v>187</v>
      </c>
      <c r="N863" s="193" t="s">
        <v>751</v>
      </c>
      <c r="O863" s="195">
        <v>3</v>
      </c>
      <c r="P863" s="195"/>
      <c r="Q863" s="196"/>
      <c r="R863" s="193" t="s">
        <v>1598</v>
      </c>
      <c r="S863" s="193"/>
      <c r="T863" s="193" t="s">
        <v>1599</v>
      </c>
      <c r="U863" s="193" t="s">
        <v>195</v>
      </c>
      <c r="V863" s="193"/>
      <c r="W863" s="193"/>
      <c r="X863" s="193"/>
      <c r="Y863" s="194"/>
      <c r="Z863" s="194"/>
      <c r="AA863" s="197"/>
      <c r="AB863" s="198" t="str">
        <f t="shared" si="98"/>
        <v>20196</v>
      </c>
      <c r="AC863" s="199">
        <f t="shared" si="94"/>
        <v>0</v>
      </c>
      <c r="AD863" s="200" t="str">
        <f t="shared" si="100"/>
        <v>20196</v>
      </c>
      <c r="AE863" s="199" t="str">
        <f t="shared" si="96"/>
        <v>20198</v>
      </c>
      <c r="AF863" s="199">
        <f t="shared" si="95"/>
        <v>0</v>
      </c>
      <c r="AG863" s="199">
        <f t="shared" si="99"/>
        <v>0</v>
      </c>
      <c r="AH863" s="199">
        <f t="shared" si="97"/>
        <v>0</v>
      </c>
      <c r="AI863" s="201"/>
      <c r="AJ863" s="201"/>
      <c r="AK863" s="201"/>
      <c r="AL863" s="201"/>
      <c r="AM863" s="201"/>
      <c r="AN863" s="201"/>
      <c r="AO863" s="201" t="s">
        <v>54</v>
      </c>
      <c r="AP863" s="201" t="s">
        <v>88</v>
      </c>
    </row>
    <row r="864" spans="1:42">
      <c r="A864" s="193" t="s">
        <v>1103</v>
      </c>
      <c r="B864" s="193" t="s">
        <v>54</v>
      </c>
      <c r="C864" s="193" t="s">
        <v>175</v>
      </c>
      <c r="D864" s="193" t="s">
        <v>1600</v>
      </c>
      <c r="E864" s="193" t="s">
        <v>1601</v>
      </c>
      <c r="F864" s="193"/>
      <c r="G864" s="193" t="s">
        <v>178</v>
      </c>
      <c r="H864" s="194">
        <v>43630.000011574077</v>
      </c>
      <c r="I864" s="194"/>
      <c r="J864" s="194">
        <v>43630.000011574077</v>
      </c>
      <c r="K864" s="194">
        <v>43630.000011574077</v>
      </c>
      <c r="L864" s="194"/>
      <c r="M864" s="193" t="s">
        <v>187</v>
      </c>
      <c r="N864" s="193" t="s">
        <v>185</v>
      </c>
      <c r="O864" s="195">
        <v>3</v>
      </c>
      <c r="P864" s="195"/>
      <c r="Q864" s="196"/>
      <c r="R864" s="193" t="s">
        <v>1602</v>
      </c>
      <c r="S864" s="193"/>
      <c r="T864" s="193" t="s">
        <v>1603</v>
      </c>
      <c r="U864" s="193" t="s">
        <v>182</v>
      </c>
      <c r="V864" s="193"/>
      <c r="W864" s="193"/>
      <c r="X864" s="193"/>
      <c r="Y864" s="194"/>
      <c r="Z864" s="194"/>
      <c r="AA864" s="197"/>
      <c r="AB864" s="198" t="str">
        <f t="shared" si="98"/>
        <v>20196</v>
      </c>
      <c r="AC864" s="199">
        <f t="shared" si="94"/>
        <v>0</v>
      </c>
      <c r="AD864" s="200" t="str">
        <f t="shared" si="100"/>
        <v>20196</v>
      </c>
      <c r="AE864" s="199">
        <f t="shared" si="96"/>
        <v>0</v>
      </c>
      <c r="AF864" s="199">
        <f t="shared" si="95"/>
        <v>0</v>
      </c>
      <c r="AG864" s="199">
        <f t="shared" si="99"/>
        <v>0</v>
      </c>
      <c r="AH864" s="199">
        <f t="shared" si="97"/>
        <v>0</v>
      </c>
      <c r="AI864" s="201"/>
      <c r="AJ864" s="201"/>
      <c r="AK864" s="201"/>
      <c r="AL864" s="201"/>
      <c r="AM864" s="201"/>
      <c r="AN864" s="201"/>
      <c r="AO864" s="201" t="s">
        <v>54</v>
      </c>
      <c r="AP864" s="201" t="s">
        <v>88</v>
      </c>
    </row>
    <row r="865" spans="1:42">
      <c r="A865" s="193" t="s">
        <v>1103</v>
      </c>
      <c r="B865" s="193" t="s">
        <v>54</v>
      </c>
      <c r="C865" s="193" t="s">
        <v>175</v>
      </c>
      <c r="D865" s="193" t="s">
        <v>1600</v>
      </c>
      <c r="E865" s="193" t="s">
        <v>1601</v>
      </c>
      <c r="F865" s="193"/>
      <c r="G865" s="193" t="s">
        <v>178</v>
      </c>
      <c r="H865" s="194">
        <v>43630.000011574077</v>
      </c>
      <c r="I865" s="194"/>
      <c r="J865" s="194">
        <v>43630.000011574077</v>
      </c>
      <c r="K865" s="194">
        <v>43630.000011574077</v>
      </c>
      <c r="L865" s="194"/>
      <c r="M865" s="193" t="s">
        <v>187</v>
      </c>
      <c r="N865" s="193" t="s">
        <v>185</v>
      </c>
      <c r="O865" s="195">
        <v>3</v>
      </c>
      <c r="P865" s="195"/>
      <c r="Q865" s="196"/>
      <c r="R865" s="193" t="s">
        <v>1602</v>
      </c>
      <c r="S865" s="193"/>
      <c r="T865" s="193" t="s">
        <v>1604</v>
      </c>
      <c r="U865" s="193" t="s">
        <v>182</v>
      </c>
      <c r="V865" s="193"/>
      <c r="W865" s="193"/>
      <c r="X865" s="193"/>
      <c r="Y865" s="194"/>
      <c r="Z865" s="194"/>
      <c r="AA865" s="197"/>
      <c r="AB865" s="198" t="str">
        <f t="shared" si="98"/>
        <v>20196</v>
      </c>
      <c r="AC865" s="199">
        <f t="shared" si="94"/>
        <v>0</v>
      </c>
      <c r="AD865" s="200" t="str">
        <f t="shared" si="100"/>
        <v>20196</v>
      </c>
      <c r="AE865" s="199">
        <f t="shared" si="96"/>
        <v>0</v>
      </c>
      <c r="AF865" s="199">
        <f t="shared" si="95"/>
        <v>0</v>
      </c>
      <c r="AG865" s="199">
        <f t="shared" si="99"/>
        <v>0</v>
      </c>
      <c r="AH865" s="199">
        <f t="shared" si="97"/>
        <v>0</v>
      </c>
      <c r="AI865" s="201"/>
      <c r="AJ865" s="201"/>
      <c r="AK865" s="201"/>
      <c r="AL865" s="201"/>
      <c r="AM865" s="201"/>
      <c r="AN865" s="201"/>
      <c r="AO865" s="201" t="s">
        <v>54</v>
      </c>
      <c r="AP865" s="201" t="s">
        <v>88</v>
      </c>
    </row>
    <row r="866" spans="1:42">
      <c r="A866" s="193" t="s">
        <v>1103</v>
      </c>
      <c r="B866" s="193" t="s">
        <v>54</v>
      </c>
      <c r="C866" s="193" t="s">
        <v>175</v>
      </c>
      <c r="D866" s="193" t="s">
        <v>1600</v>
      </c>
      <c r="E866" s="193" t="s">
        <v>1601</v>
      </c>
      <c r="F866" s="193"/>
      <c r="G866" s="193" t="s">
        <v>178</v>
      </c>
      <c r="H866" s="194">
        <v>43630.000011574077</v>
      </c>
      <c r="I866" s="194"/>
      <c r="J866" s="194">
        <v>43630.000011574077</v>
      </c>
      <c r="K866" s="194">
        <v>43630.000011574077</v>
      </c>
      <c r="L866" s="194"/>
      <c r="M866" s="193" t="s">
        <v>187</v>
      </c>
      <c r="N866" s="193" t="s">
        <v>185</v>
      </c>
      <c r="O866" s="195">
        <v>3</v>
      </c>
      <c r="P866" s="195"/>
      <c r="Q866" s="196"/>
      <c r="R866" s="193" t="s">
        <v>1602</v>
      </c>
      <c r="S866" s="193"/>
      <c r="T866" s="193" t="s">
        <v>1605</v>
      </c>
      <c r="U866" s="193" t="s">
        <v>182</v>
      </c>
      <c r="V866" s="193"/>
      <c r="W866" s="193"/>
      <c r="X866" s="193"/>
      <c r="Y866" s="194"/>
      <c r="Z866" s="194"/>
      <c r="AA866" s="197"/>
      <c r="AB866" s="198" t="str">
        <f t="shared" si="98"/>
        <v>20196</v>
      </c>
      <c r="AC866" s="199">
        <f t="shared" si="94"/>
        <v>0</v>
      </c>
      <c r="AD866" s="200" t="str">
        <f t="shared" si="100"/>
        <v>20196</v>
      </c>
      <c r="AE866" s="199">
        <f t="shared" si="96"/>
        <v>0</v>
      </c>
      <c r="AF866" s="199">
        <f t="shared" si="95"/>
        <v>0</v>
      </c>
      <c r="AG866" s="199">
        <f t="shared" si="99"/>
        <v>0</v>
      </c>
      <c r="AH866" s="199">
        <f t="shared" si="97"/>
        <v>0</v>
      </c>
      <c r="AI866" s="201"/>
      <c r="AJ866" s="201"/>
      <c r="AK866" s="201"/>
      <c r="AL866" s="201"/>
      <c r="AM866" s="201"/>
      <c r="AN866" s="201"/>
      <c r="AO866" s="201" t="s">
        <v>54</v>
      </c>
      <c r="AP866" s="201" t="s">
        <v>88</v>
      </c>
    </row>
    <row r="867" spans="1:42">
      <c r="A867" s="193" t="s">
        <v>1103</v>
      </c>
      <c r="B867" s="193" t="s">
        <v>54</v>
      </c>
      <c r="C867" s="193" t="s">
        <v>175</v>
      </c>
      <c r="D867" s="193" t="s">
        <v>1606</v>
      </c>
      <c r="E867" s="193" t="s">
        <v>1607</v>
      </c>
      <c r="F867" s="193"/>
      <c r="G867" s="193" t="s">
        <v>178</v>
      </c>
      <c r="H867" s="194">
        <v>43633.000011574077</v>
      </c>
      <c r="I867" s="194"/>
      <c r="J867" s="194">
        <v>43633.000011574077</v>
      </c>
      <c r="K867" s="194">
        <v>43633.000011574077</v>
      </c>
      <c r="L867" s="194"/>
      <c r="M867" s="193" t="s">
        <v>187</v>
      </c>
      <c r="N867" s="193" t="s">
        <v>185</v>
      </c>
      <c r="O867" s="195">
        <v>3</v>
      </c>
      <c r="P867" s="195"/>
      <c r="Q867" s="196"/>
      <c r="R867" s="193" t="s">
        <v>1608</v>
      </c>
      <c r="S867" s="193"/>
      <c r="T867" s="193" t="s">
        <v>1609</v>
      </c>
      <c r="U867" s="193" t="s">
        <v>182</v>
      </c>
      <c r="V867" s="193"/>
      <c r="W867" s="193"/>
      <c r="X867" s="193"/>
      <c r="Y867" s="194"/>
      <c r="Z867" s="194"/>
      <c r="AA867" s="197"/>
      <c r="AB867" s="198" t="str">
        <f t="shared" si="98"/>
        <v>20196</v>
      </c>
      <c r="AC867" s="199">
        <f t="shared" si="94"/>
        <v>0</v>
      </c>
      <c r="AD867" s="200" t="str">
        <f t="shared" si="100"/>
        <v>20196</v>
      </c>
      <c r="AE867" s="199">
        <f t="shared" si="96"/>
        <v>0</v>
      </c>
      <c r="AF867" s="199">
        <f t="shared" si="95"/>
        <v>0</v>
      </c>
      <c r="AG867" s="199">
        <f t="shared" si="99"/>
        <v>0</v>
      </c>
      <c r="AH867" s="199">
        <f t="shared" si="97"/>
        <v>0</v>
      </c>
      <c r="AI867" s="201"/>
      <c r="AJ867" s="201"/>
      <c r="AK867" s="201"/>
      <c r="AL867" s="201"/>
      <c r="AM867" s="201"/>
      <c r="AN867" s="201"/>
      <c r="AO867" s="201" t="s">
        <v>54</v>
      </c>
      <c r="AP867" s="201" t="s">
        <v>88</v>
      </c>
    </row>
    <row r="868" spans="1:42">
      <c r="A868" s="193" t="s">
        <v>1103</v>
      </c>
      <c r="B868" s="193" t="s">
        <v>54</v>
      </c>
      <c r="C868" s="193" t="s">
        <v>175</v>
      </c>
      <c r="D868" s="193" t="s">
        <v>1606</v>
      </c>
      <c r="E868" s="193" t="s">
        <v>1607</v>
      </c>
      <c r="F868" s="193"/>
      <c r="G868" s="193" t="s">
        <v>178</v>
      </c>
      <c r="H868" s="194">
        <v>43633.000011574077</v>
      </c>
      <c r="I868" s="194"/>
      <c r="J868" s="194">
        <v>43633.000011574077</v>
      </c>
      <c r="K868" s="194">
        <v>43633.000011574077</v>
      </c>
      <c r="L868" s="194"/>
      <c r="M868" s="193" t="s">
        <v>187</v>
      </c>
      <c r="N868" s="193" t="s">
        <v>185</v>
      </c>
      <c r="O868" s="195">
        <v>3</v>
      </c>
      <c r="P868" s="195"/>
      <c r="Q868" s="196"/>
      <c r="R868" s="193" t="s">
        <v>1608</v>
      </c>
      <c r="S868" s="193"/>
      <c r="T868" s="193" t="s">
        <v>1610</v>
      </c>
      <c r="U868" s="193" t="s">
        <v>182</v>
      </c>
      <c r="V868" s="193"/>
      <c r="W868" s="193"/>
      <c r="X868" s="193"/>
      <c r="Y868" s="194"/>
      <c r="Z868" s="194"/>
      <c r="AA868" s="197"/>
      <c r="AB868" s="198" t="str">
        <f t="shared" si="98"/>
        <v>20196</v>
      </c>
      <c r="AC868" s="199">
        <f t="shared" si="94"/>
        <v>0</v>
      </c>
      <c r="AD868" s="200" t="str">
        <f t="shared" si="100"/>
        <v>20196</v>
      </c>
      <c r="AE868" s="199">
        <f t="shared" si="96"/>
        <v>0</v>
      </c>
      <c r="AF868" s="199">
        <f t="shared" si="95"/>
        <v>0</v>
      </c>
      <c r="AG868" s="199">
        <f t="shared" si="99"/>
        <v>0</v>
      </c>
      <c r="AH868" s="199">
        <f t="shared" si="97"/>
        <v>0</v>
      </c>
      <c r="AI868" s="201"/>
      <c r="AJ868" s="201"/>
      <c r="AK868" s="201"/>
      <c r="AL868" s="201"/>
      <c r="AM868" s="201"/>
      <c r="AN868" s="201"/>
      <c r="AO868" s="201" t="s">
        <v>54</v>
      </c>
      <c r="AP868" s="201" t="s">
        <v>88</v>
      </c>
    </row>
    <row r="869" spans="1:42">
      <c r="A869" s="193" t="s">
        <v>1103</v>
      </c>
      <c r="B869" s="193" t="s">
        <v>54</v>
      </c>
      <c r="C869" s="193" t="s">
        <v>175</v>
      </c>
      <c r="D869" s="193" t="s">
        <v>1606</v>
      </c>
      <c r="E869" s="193" t="s">
        <v>1607</v>
      </c>
      <c r="F869" s="193"/>
      <c r="G869" s="193" t="s">
        <v>178</v>
      </c>
      <c r="H869" s="194">
        <v>43633.000011574077</v>
      </c>
      <c r="I869" s="194"/>
      <c r="J869" s="194">
        <v>43633.000011574077</v>
      </c>
      <c r="K869" s="194">
        <v>43633.000011574077</v>
      </c>
      <c r="L869" s="194"/>
      <c r="M869" s="193" t="s">
        <v>187</v>
      </c>
      <c r="N869" s="193" t="s">
        <v>185</v>
      </c>
      <c r="O869" s="195">
        <v>3</v>
      </c>
      <c r="P869" s="195"/>
      <c r="Q869" s="196"/>
      <c r="R869" s="193" t="s">
        <v>1608</v>
      </c>
      <c r="S869" s="193"/>
      <c r="T869" s="193" t="s">
        <v>1611</v>
      </c>
      <c r="U869" s="193" t="s">
        <v>182</v>
      </c>
      <c r="V869" s="193"/>
      <c r="W869" s="193"/>
      <c r="X869" s="193"/>
      <c r="Y869" s="194"/>
      <c r="Z869" s="194"/>
      <c r="AA869" s="197"/>
      <c r="AB869" s="198" t="str">
        <f t="shared" si="98"/>
        <v>20196</v>
      </c>
      <c r="AC869" s="199">
        <f t="shared" si="94"/>
        <v>0</v>
      </c>
      <c r="AD869" s="200" t="str">
        <f t="shared" si="100"/>
        <v>20196</v>
      </c>
      <c r="AE869" s="199">
        <f t="shared" si="96"/>
        <v>0</v>
      </c>
      <c r="AF869" s="199">
        <f t="shared" si="95"/>
        <v>0</v>
      </c>
      <c r="AG869" s="199">
        <f t="shared" si="99"/>
        <v>0</v>
      </c>
      <c r="AH869" s="199">
        <f t="shared" si="97"/>
        <v>0</v>
      </c>
      <c r="AI869" s="201"/>
      <c r="AJ869" s="201"/>
      <c r="AK869" s="201"/>
      <c r="AL869" s="201"/>
      <c r="AM869" s="201"/>
      <c r="AN869" s="201"/>
      <c r="AO869" s="201" t="s">
        <v>54</v>
      </c>
      <c r="AP869" s="201" t="s">
        <v>88</v>
      </c>
    </row>
    <row r="870" spans="1:42">
      <c r="A870" s="193" t="s">
        <v>1103</v>
      </c>
      <c r="B870" s="193" t="s">
        <v>54</v>
      </c>
      <c r="C870" s="193" t="s">
        <v>175</v>
      </c>
      <c r="D870" s="193" t="s">
        <v>1606</v>
      </c>
      <c r="E870" s="193" t="s">
        <v>1607</v>
      </c>
      <c r="F870" s="193"/>
      <c r="G870" s="193" t="s">
        <v>178</v>
      </c>
      <c r="H870" s="194">
        <v>43633.000011574077</v>
      </c>
      <c r="I870" s="194"/>
      <c r="J870" s="194">
        <v>43633.000011574077</v>
      </c>
      <c r="K870" s="194">
        <v>43633.000011574077</v>
      </c>
      <c r="L870" s="194"/>
      <c r="M870" s="193" t="s">
        <v>187</v>
      </c>
      <c r="N870" s="193" t="s">
        <v>185</v>
      </c>
      <c r="O870" s="195">
        <v>3</v>
      </c>
      <c r="P870" s="195"/>
      <c r="Q870" s="196"/>
      <c r="R870" s="193" t="s">
        <v>1608</v>
      </c>
      <c r="S870" s="193"/>
      <c r="T870" s="193" t="s">
        <v>1612</v>
      </c>
      <c r="U870" s="193" t="s">
        <v>182</v>
      </c>
      <c r="V870" s="193"/>
      <c r="W870" s="193"/>
      <c r="X870" s="193"/>
      <c r="Y870" s="194"/>
      <c r="Z870" s="194"/>
      <c r="AA870" s="197"/>
      <c r="AB870" s="198" t="str">
        <f t="shared" si="98"/>
        <v>20196</v>
      </c>
      <c r="AC870" s="199">
        <f t="shared" si="94"/>
        <v>0</v>
      </c>
      <c r="AD870" s="200" t="str">
        <f t="shared" si="100"/>
        <v>20196</v>
      </c>
      <c r="AE870" s="199">
        <f t="shared" si="96"/>
        <v>0</v>
      </c>
      <c r="AF870" s="199">
        <f t="shared" si="95"/>
        <v>0</v>
      </c>
      <c r="AG870" s="199">
        <f t="shared" si="99"/>
        <v>0</v>
      </c>
      <c r="AH870" s="199">
        <f t="shared" si="97"/>
        <v>0</v>
      </c>
      <c r="AI870" s="201"/>
      <c r="AJ870" s="201"/>
      <c r="AK870" s="201"/>
      <c r="AL870" s="201"/>
      <c r="AM870" s="201"/>
      <c r="AN870" s="201"/>
      <c r="AO870" s="201" t="s">
        <v>54</v>
      </c>
      <c r="AP870" s="201" t="s">
        <v>88</v>
      </c>
    </row>
    <row r="871" spans="1:42">
      <c r="A871" s="193" t="s">
        <v>1103</v>
      </c>
      <c r="B871" s="193" t="s">
        <v>54</v>
      </c>
      <c r="C871" s="193" t="s">
        <v>175</v>
      </c>
      <c r="D871" s="193" t="s">
        <v>1606</v>
      </c>
      <c r="E871" s="193" t="s">
        <v>1607</v>
      </c>
      <c r="F871" s="193"/>
      <c r="G871" s="193" t="s">
        <v>178</v>
      </c>
      <c r="H871" s="194">
        <v>43633.000011574077</v>
      </c>
      <c r="I871" s="194"/>
      <c r="J871" s="194">
        <v>43633.000011574077</v>
      </c>
      <c r="K871" s="194">
        <v>43633.000011574077</v>
      </c>
      <c r="L871" s="194"/>
      <c r="M871" s="193" t="s">
        <v>187</v>
      </c>
      <c r="N871" s="193" t="s">
        <v>185</v>
      </c>
      <c r="O871" s="195">
        <v>3</v>
      </c>
      <c r="P871" s="195"/>
      <c r="Q871" s="196"/>
      <c r="R871" s="193" t="s">
        <v>1608</v>
      </c>
      <c r="S871" s="193"/>
      <c r="T871" s="193" t="s">
        <v>1613</v>
      </c>
      <c r="U871" s="193" t="s">
        <v>182</v>
      </c>
      <c r="V871" s="193"/>
      <c r="W871" s="193"/>
      <c r="X871" s="193"/>
      <c r="Y871" s="194"/>
      <c r="Z871" s="194"/>
      <c r="AA871" s="197"/>
      <c r="AB871" s="198" t="str">
        <f t="shared" si="98"/>
        <v>20196</v>
      </c>
      <c r="AC871" s="199">
        <f t="shared" si="94"/>
        <v>0</v>
      </c>
      <c r="AD871" s="200" t="str">
        <f t="shared" si="100"/>
        <v>20196</v>
      </c>
      <c r="AE871" s="199">
        <f t="shared" si="96"/>
        <v>0</v>
      </c>
      <c r="AF871" s="199">
        <f t="shared" si="95"/>
        <v>0</v>
      </c>
      <c r="AG871" s="199">
        <f t="shared" si="99"/>
        <v>0</v>
      </c>
      <c r="AH871" s="199">
        <f t="shared" si="97"/>
        <v>0</v>
      </c>
      <c r="AI871" s="201"/>
      <c r="AJ871" s="201"/>
      <c r="AK871" s="201"/>
      <c r="AL871" s="201"/>
      <c r="AM871" s="201"/>
      <c r="AN871" s="201"/>
      <c r="AO871" s="201" t="s">
        <v>54</v>
      </c>
      <c r="AP871" s="201" t="s">
        <v>88</v>
      </c>
    </row>
    <row r="872" spans="1:42">
      <c r="A872" s="193" t="s">
        <v>1103</v>
      </c>
      <c r="B872" s="193" t="s">
        <v>54</v>
      </c>
      <c r="C872" s="193" t="s">
        <v>175</v>
      </c>
      <c r="D872" s="193" t="s">
        <v>1606</v>
      </c>
      <c r="E872" s="193" t="s">
        <v>1607</v>
      </c>
      <c r="F872" s="193"/>
      <c r="G872" s="193" t="s">
        <v>178</v>
      </c>
      <c r="H872" s="194">
        <v>43633.000011574077</v>
      </c>
      <c r="I872" s="194"/>
      <c r="J872" s="194">
        <v>43633.000011574077</v>
      </c>
      <c r="K872" s="194">
        <v>43633.000011574077</v>
      </c>
      <c r="L872" s="194"/>
      <c r="M872" s="193" t="s">
        <v>187</v>
      </c>
      <c r="N872" s="193" t="s">
        <v>185</v>
      </c>
      <c r="O872" s="195">
        <v>3</v>
      </c>
      <c r="P872" s="195"/>
      <c r="Q872" s="196"/>
      <c r="R872" s="193" t="s">
        <v>1608</v>
      </c>
      <c r="S872" s="193"/>
      <c r="T872" s="193" t="s">
        <v>1614</v>
      </c>
      <c r="U872" s="193" t="s">
        <v>182</v>
      </c>
      <c r="V872" s="193"/>
      <c r="W872" s="193"/>
      <c r="X872" s="193"/>
      <c r="Y872" s="194"/>
      <c r="Z872" s="194"/>
      <c r="AA872" s="197"/>
      <c r="AB872" s="198" t="str">
        <f t="shared" si="98"/>
        <v>20196</v>
      </c>
      <c r="AC872" s="199">
        <f t="shared" si="94"/>
        <v>0</v>
      </c>
      <c r="AD872" s="200" t="str">
        <f t="shared" si="100"/>
        <v>20196</v>
      </c>
      <c r="AE872" s="199">
        <f t="shared" si="96"/>
        <v>0</v>
      </c>
      <c r="AF872" s="199">
        <f t="shared" si="95"/>
        <v>0</v>
      </c>
      <c r="AG872" s="199">
        <f t="shared" si="99"/>
        <v>0</v>
      </c>
      <c r="AH872" s="199">
        <f t="shared" si="97"/>
        <v>0</v>
      </c>
      <c r="AI872" s="201"/>
      <c r="AJ872" s="201"/>
      <c r="AK872" s="201"/>
      <c r="AL872" s="201"/>
      <c r="AM872" s="201"/>
      <c r="AN872" s="201"/>
      <c r="AO872" s="201" t="s">
        <v>54</v>
      </c>
      <c r="AP872" s="201" t="s">
        <v>88</v>
      </c>
    </row>
    <row r="873" spans="1:42">
      <c r="A873" s="193" t="s">
        <v>1103</v>
      </c>
      <c r="B873" s="193" t="s">
        <v>54</v>
      </c>
      <c r="C873" s="193" t="s">
        <v>175</v>
      </c>
      <c r="D873" s="193" t="s">
        <v>1606</v>
      </c>
      <c r="E873" s="193" t="s">
        <v>1607</v>
      </c>
      <c r="F873" s="193"/>
      <c r="G873" s="193" t="s">
        <v>178</v>
      </c>
      <c r="H873" s="194">
        <v>43633.000011574077</v>
      </c>
      <c r="I873" s="194"/>
      <c r="J873" s="194">
        <v>43633.000011574077</v>
      </c>
      <c r="K873" s="194">
        <v>43633.000011574077</v>
      </c>
      <c r="L873" s="194"/>
      <c r="M873" s="193" t="s">
        <v>187</v>
      </c>
      <c r="N873" s="193" t="s">
        <v>185</v>
      </c>
      <c r="O873" s="195">
        <v>3</v>
      </c>
      <c r="P873" s="195"/>
      <c r="Q873" s="196"/>
      <c r="R873" s="193" t="s">
        <v>1608</v>
      </c>
      <c r="S873" s="193"/>
      <c r="T873" s="193" t="s">
        <v>1615</v>
      </c>
      <c r="U873" s="193" t="s">
        <v>182</v>
      </c>
      <c r="V873" s="193"/>
      <c r="W873" s="193"/>
      <c r="X873" s="193"/>
      <c r="Y873" s="194"/>
      <c r="Z873" s="194"/>
      <c r="AA873" s="197"/>
      <c r="AB873" s="198" t="str">
        <f t="shared" si="98"/>
        <v>20196</v>
      </c>
      <c r="AC873" s="199">
        <f t="shared" si="94"/>
        <v>0</v>
      </c>
      <c r="AD873" s="200" t="str">
        <f t="shared" si="100"/>
        <v>20196</v>
      </c>
      <c r="AE873" s="199">
        <f t="shared" si="96"/>
        <v>0</v>
      </c>
      <c r="AF873" s="199">
        <f t="shared" si="95"/>
        <v>0</v>
      </c>
      <c r="AG873" s="199">
        <f t="shared" si="99"/>
        <v>0</v>
      </c>
      <c r="AH873" s="199">
        <f t="shared" si="97"/>
        <v>0</v>
      </c>
      <c r="AI873" s="201"/>
      <c r="AJ873" s="201"/>
      <c r="AK873" s="201"/>
      <c r="AL873" s="201"/>
      <c r="AM873" s="201"/>
      <c r="AN873" s="201"/>
      <c r="AO873" s="201" t="s">
        <v>54</v>
      </c>
      <c r="AP873" s="201" t="s">
        <v>88</v>
      </c>
    </row>
    <row r="874" spans="1:42">
      <c r="A874" s="193" t="s">
        <v>1103</v>
      </c>
      <c r="B874" s="193" t="s">
        <v>50</v>
      </c>
      <c r="C874" s="193" t="s">
        <v>205</v>
      </c>
      <c r="D874" s="193" t="s">
        <v>1551</v>
      </c>
      <c r="E874" s="193" t="s">
        <v>1552</v>
      </c>
      <c r="F874" s="193"/>
      <c r="G874" s="193" t="s">
        <v>197</v>
      </c>
      <c r="H874" s="194">
        <v>43633.000011574077</v>
      </c>
      <c r="I874" s="194"/>
      <c r="J874" s="194">
        <v>43649.000011574077</v>
      </c>
      <c r="K874" s="194">
        <v>43649.000011574077</v>
      </c>
      <c r="L874" s="194">
        <v>43713.973240740743</v>
      </c>
      <c r="M874" s="193" t="s">
        <v>187</v>
      </c>
      <c r="N874" s="193" t="s">
        <v>43</v>
      </c>
      <c r="O874" s="195">
        <v>12</v>
      </c>
      <c r="P874" s="195"/>
      <c r="Q874" s="196"/>
      <c r="R874" s="193" t="s">
        <v>1553</v>
      </c>
      <c r="S874" s="193"/>
      <c r="T874" s="193" t="s">
        <v>1616</v>
      </c>
      <c r="U874" s="193" t="s">
        <v>195</v>
      </c>
      <c r="V874" s="193"/>
      <c r="W874" s="193"/>
      <c r="X874" s="193"/>
      <c r="Y874" s="194"/>
      <c r="Z874" s="194"/>
      <c r="AA874" s="197"/>
      <c r="AB874" s="198" t="str">
        <f t="shared" si="98"/>
        <v>20196</v>
      </c>
      <c r="AC874" s="199">
        <f t="shared" si="94"/>
        <v>0</v>
      </c>
      <c r="AD874" s="200" t="str">
        <f t="shared" si="100"/>
        <v>20197</v>
      </c>
      <c r="AE874" s="199" t="str">
        <f t="shared" si="96"/>
        <v>20199</v>
      </c>
      <c r="AF874" s="199">
        <f t="shared" si="95"/>
        <v>0</v>
      </c>
      <c r="AG874" s="199">
        <f t="shared" si="99"/>
        <v>0</v>
      </c>
      <c r="AH874" s="199">
        <f t="shared" si="97"/>
        <v>0</v>
      </c>
      <c r="AI874" s="201"/>
      <c r="AJ874" s="201"/>
      <c r="AK874" s="201"/>
      <c r="AL874" s="201"/>
      <c r="AM874" s="201"/>
      <c r="AN874" s="201"/>
      <c r="AO874" s="201" t="s">
        <v>50</v>
      </c>
      <c r="AP874" s="201" t="s">
        <v>1</v>
      </c>
    </row>
    <row r="875" spans="1:42">
      <c r="A875" s="193" t="s">
        <v>1103</v>
      </c>
      <c r="B875" s="193" t="s">
        <v>50</v>
      </c>
      <c r="C875" s="193" t="s">
        <v>205</v>
      </c>
      <c r="D875" s="193" t="s">
        <v>1551</v>
      </c>
      <c r="E875" s="193" t="s">
        <v>1552</v>
      </c>
      <c r="F875" s="193"/>
      <c r="G875" s="193" t="s">
        <v>197</v>
      </c>
      <c r="H875" s="194">
        <v>43633.000011574077</v>
      </c>
      <c r="I875" s="194"/>
      <c r="J875" s="194">
        <v>43649.000011574077</v>
      </c>
      <c r="K875" s="194">
        <v>43649.000011574077</v>
      </c>
      <c r="L875" s="194">
        <v>43713.955960648149</v>
      </c>
      <c r="M875" s="193" t="s">
        <v>187</v>
      </c>
      <c r="N875" s="193" t="s">
        <v>43</v>
      </c>
      <c r="O875" s="195">
        <v>12</v>
      </c>
      <c r="P875" s="195"/>
      <c r="Q875" s="196"/>
      <c r="R875" s="193" t="s">
        <v>1553</v>
      </c>
      <c r="S875" s="193"/>
      <c r="T875" s="193" t="s">
        <v>1617</v>
      </c>
      <c r="U875" s="193" t="s">
        <v>195</v>
      </c>
      <c r="V875" s="193"/>
      <c r="W875" s="193"/>
      <c r="X875" s="193"/>
      <c r="Y875" s="194"/>
      <c r="Z875" s="194"/>
      <c r="AA875" s="197"/>
      <c r="AB875" s="198" t="str">
        <f t="shared" si="98"/>
        <v>20196</v>
      </c>
      <c r="AC875" s="199">
        <f t="shared" si="94"/>
        <v>0</v>
      </c>
      <c r="AD875" s="200" t="str">
        <f t="shared" si="100"/>
        <v>20197</v>
      </c>
      <c r="AE875" s="199" t="str">
        <f t="shared" si="96"/>
        <v>20199</v>
      </c>
      <c r="AF875" s="199">
        <f t="shared" si="95"/>
        <v>0</v>
      </c>
      <c r="AG875" s="199">
        <f t="shared" si="99"/>
        <v>0</v>
      </c>
      <c r="AH875" s="199">
        <f t="shared" si="97"/>
        <v>0</v>
      </c>
      <c r="AI875" s="201"/>
      <c r="AJ875" s="201"/>
      <c r="AK875" s="201"/>
      <c r="AL875" s="201"/>
      <c r="AM875" s="201"/>
      <c r="AN875" s="201"/>
      <c r="AO875" s="201" t="s">
        <v>50</v>
      </c>
      <c r="AP875" s="201" t="s">
        <v>1</v>
      </c>
    </row>
    <row r="876" spans="1:42">
      <c r="A876" s="193" t="s">
        <v>1103</v>
      </c>
      <c r="B876" s="193" t="s">
        <v>50</v>
      </c>
      <c r="C876" s="193" t="s">
        <v>205</v>
      </c>
      <c r="D876" s="193" t="s">
        <v>1551</v>
      </c>
      <c r="E876" s="193" t="s">
        <v>1552</v>
      </c>
      <c r="F876" s="193"/>
      <c r="G876" s="193" t="s">
        <v>197</v>
      </c>
      <c r="H876" s="194">
        <v>43633.000011574077</v>
      </c>
      <c r="I876" s="194"/>
      <c r="J876" s="194">
        <v>43649.000011574077</v>
      </c>
      <c r="K876" s="194">
        <v>43649.000011574077</v>
      </c>
      <c r="L876" s="194">
        <v>43713.935034722221</v>
      </c>
      <c r="M876" s="193" t="s">
        <v>187</v>
      </c>
      <c r="N876" s="193" t="s">
        <v>43</v>
      </c>
      <c r="O876" s="195">
        <v>12</v>
      </c>
      <c r="P876" s="195"/>
      <c r="Q876" s="196"/>
      <c r="R876" s="193" t="s">
        <v>1553</v>
      </c>
      <c r="S876" s="193"/>
      <c r="T876" s="193" t="s">
        <v>1618</v>
      </c>
      <c r="U876" s="193" t="s">
        <v>195</v>
      </c>
      <c r="V876" s="193"/>
      <c r="W876" s="193"/>
      <c r="X876" s="193"/>
      <c r="Y876" s="194"/>
      <c r="Z876" s="194"/>
      <c r="AA876" s="197"/>
      <c r="AB876" s="198" t="str">
        <f t="shared" si="98"/>
        <v>20196</v>
      </c>
      <c r="AC876" s="199">
        <f t="shared" si="94"/>
        <v>0</v>
      </c>
      <c r="AD876" s="200" t="str">
        <f t="shared" si="100"/>
        <v>20197</v>
      </c>
      <c r="AE876" s="199" t="str">
        <f t="shared" si="96"/>
        <v>20199</v>
      </c>
      <c r="AF876" s="199">
        <f t="shared" si="95"/>
        <v>0</v>
      </c>
      <c r="AG876" s="199">
        <f t="shared" si="99"/>
        <v>0</v>
      </c>
      <c r="AH876" s="199">
        <f t="shared" si="97"/>
        <v>0</v>
      </c>
      <c r="AI876" s="201"/>
      <c r="AJ876" s="201"/>
      <c r="AK876" s="201"/>
      <c r="AL876" s="201"/>
      <c r="AM876" s="201"/>
      <c r="AN876" s="201"/>
      <c r="AO876" s="201" t="s">
        <v>50</v>
      </c>
      <c r="AP876" s="201" t="s">
        <v>1</v>
      </c>
    </row>
    <row r="877" spans="1:42">
      <c r="A877" s="193" t="s">
        <v>1103</v>
      </c>
      <c r="B877" s="193" t="s">
        <v>50</v>
      </c>
      <c r="C877" s="193" t="s">
        <v>205</v>
      </c>
      <c r="D877" s="193" t="s">
        <v>1551</v>
      </c>
      <c r="E877" s="193" t="s">
        <v>1552</v>
      </c>
      <c r="F877" s="193"/>
      <c r="G877" s="193" t="s">
        <v>197</v>
      </c>
      <c r="H877" s="194">
        <v>43633.000011574077</v>
      </c>
      <c r="I877" s="194"/>
      <c r="J877" s="194">
        <v>43649.000011574077</v>
      </c>
      <c r="K877" s="194">
        <v>43649.000011574077</v>
      </c>
      <c r="L877" s="194">
        <v>43713.910694444443</v>
      </c>
      <c r="M877" s="193" t="s">
        <v>187</v>
      </c>
      <c r="N877" s="193" t="s">
        <v>43</v>
      </c>
      <c r="O877" s="195">
        <v>12</v>
      </c>
      <c r="P877" s="195"/>
      <c r="Q877" s="196"/>
      <c r="R877" s="193" t="s">
        <v>1553</v>
      </c>
      <c r="S877" s="193"/>
      <c r="T877" s="193" t="s">
        <v>1619</v>
      </c>
      <c r="U877" s="193" t="s">
        <v>195</v>
      </c>
      <c r="V877" s="193"/>
      <c r="W877" s="193"/>
      <c r="X877" s="193"/>
      <c r="Y877" s="194"/>
      <c r="Z877" s="194"/>
      <c r="AA877" s="197"/>
      <c r="AB877" s="198" t="str">
        <f t="shared" si="98"/>
        <v>20196</v>
      </c>
      <c r="AC877" s="199">
        <f t="shared" si="94"/>
        <v>0</v>
      </c>
      <c r="AD877" s="200" t="str">
        <f t="shared" si="100"/>
        <v>20197</v>
      </c>
      <c r="AE877" s="199" t="str">
        <f t="shared" si="96"/>
        <v>20199</v>
      </c>
      <c r="AF877" s="199">
        <f t="shared" si="95"/>
        <v>0</v>
      </c>
      <c r="AG877" s="199">
        <f t="shared" si="99"/>
        <v>0</v>
      </c>
      <c r="AH877" s="199">
        <f t="shared" si="97"/>
        <v>0</v>
      </c>
      <c r="AI877" s="201"/>
      <c r="AJ877" s="201"/>
      <c r="AK877" s="201"/>
      <c r="AL877" s="201"/>
      <c r="AM877" s="201"/>
      <c r="AN877" s="201"/>
      <c r="AO877" s="201" t="s">
        <v>50</v>
      </c>
      <c r="AP877" s="201" t="s">
        <v>1</v>
      </c>
    </row>
    <row r="878" spans="1:42">
      <c r="A878" s="193" t="s">
        <v>1103</v>
      </c>
      <c r="B878" s="193" t="s">
        <v>48</v>
      </c>
      <c r="C878" s="193" t="s">
        <v>55</v>
      </c>
      <c r="D878" s="193" t="s">
        <v>1620</v>
      </c>
      <c r="E878" s="193" t="s">
        <v>1621</v>
      </c>
      <c r="F878" s="193"/>
      <c r="G878" s="193" t="s">
        <v>178</v>
      </c>
      <c r="H878" s="194">
        <v>43634.000011574077</v>
      </c>
      <c r="I878" s="194"/>
      <c r="J878" s="194">
        <v>43642.000011574077</v>
      </c>
      <c r="K878" s="194">
        <v>43642.000011574077</v>
      </c>
      <c r="L878" s="194"/>
      <c r="M878" s="193" t="s">
        <v>187</v>
      </c>
      <c r="N878" s="193" t="s">
        <v>631</v>
      </c>
      <c r="O878" s="195">
        <v>80</v>
      </c>
      <c r="P878" s="195"/>
      <c r="Q878" s="196"/>
      <c r="R878" s="193" t="s">
        <v>1622</v>
      </c>
      <c r="S878" s="193"/>
      <c r="T878" s="193" t="s">
        <v>1623</v>
      </c>
      <c r="U878" s="193" t="s">
        <v>182</v>
      </c>
      <c r="V878" s="193"/>
      <c r="W878" s="193"/>
      <c r="X878" s="193"/>
      <c r="Y878" s="194"/>
      <c r="Z878" s="194"/>
      <c r="AA878" s="197"/>
      <c r="AB878" s="198" t="str">
        <f t="shared" si="98"/>
        <v>20196</v>
      </c>
      <c r="AC878" s="199">
        <f t="shared" si="94"/>
        <v>0</v>
      </c>
      <c r="AD878" s="200" t="str">
        <f t="shared" si="100"/>
        <v>20196</v>
      </c>
      <c r="AE878" s="199">
        <f t="shared" si="96"/>
        <v>0</v>
      </c>
      <c r="AF878" s="199">
        <f t="shared" si="95"/>
        <v>0</v>
      </c>
      <c r="AG878" s="199">
        <f t="shared" si="99"/>
        <v>0</v>
      </c>
      <c r="AH878" s="199">
        <f t="shared" si="97"/>
        <v>0</v>
      </c>
      <c r="AI878" s="201"/>
      <c r="AJ878" s="201"/>
      <c r="AK878" s="201"/>
      <c r="AL878" s="201"/>
      <c r="AM878" s="201"/>
      <c r="AN878" s="201"/>
      <c r="AO878" s="201" t="s">
        <v>48</v>
      </c>
      <c r="AP878" s="201" t="s">
        <v>55</v>
      </c>
    </row>
    <row r="879" spans="1:42">
      <c r="A879" s="193" t="s">
        <v>1103</v>
      </c>
      <c r="B879" s="193" t="s">
        <v>48</v>
      </c>
      <c r="C879" s="193" t="s">
        <v>55</v>
      </c>
      <c r="D879" s="193" t="s">
        <v>1620</v>
      </c>
      <c r="E879" s="193" t="s">
        <v>1624</v>
      </c>
      <c r="F879" s="193"/>
      <c r="G879" s="193" t="s">
        <v>178</v>
      </c>
      <c r="H879" s="194">
        <v>43634.000011574077</v>
      </c>
      <c r="I879" s="194"/>
      <c r="J879" s="194">
        <v>43642.000011574077</v>
      </c>
      <c r="K879" s="194">
        <v>43642.000011574077</v>
      </c>
      <c r="L879" s="194"/>
      <c r="M879" s="193" t="s">
        <v>187</v>
      </c>
      <c r="N879" s="193" t="s">
        <v>631</v>
      </c>
      <c r="O879" s="195">
        <v>80</v>
      </c>
      <c r="P879" s="195"/>
      <c r="Q879" s="196"/>
      <c r="R879" s="193" t="s">
        <v>1622</v>
      </c>
      <c r="S879" s="193"/>
      <c r="T879" s="193" t="s">
        <v>1625</v>
      </c>
      <c r="U879" s="193" t="s">
        <v>182</v>
      </c>
      <c r="V879" s="193"/>
      <c r="W879" s="193"/>
      <c r="X879" s="193"/>
      <c r="Y879" s="194"/>
      <c r="Z879" s="194"/>
      <c r="AA879" s="197"/>
      <c r="AB879" s="198" t="str">
        <f t="shared" si="98"/>
        <v>20196</v>
      </c>
      <c r="AC879" s="199">
        <f t="shared" si="94"/>
        <v>0</v>
      </c>
      <c r="AD879" s="200" t="str">
        <f t="shared" si="100"/>
        <v>20196</v>
      </c>
      <c r="AE879" s="199">
        <f t="shared" si="96"/>
        <v>0</v>
      </c>
      <c r="AF879" s="199">
        <f t="shared" si="95"/>
        <v>0</v>
      </c>
      <c r="AG879" s="199">
        <f t="shared" si="99"/>
        <v>0</v>
      </c>
      <c r="AH879" s="199">
        <f t="shared" si="97"/>
        <v>0</v>
      </c>
      <c r="AI879" s="201"/>
      <c r="AJ879" s="201"/>
      <c r="AK879" s="201"/>
      <c r="AL879" s="201"/>
      <c r="AM879" s="201"/>
      <c r="AN879" s="201"/>
      <c r="AO879" s="201" t="s">
        <v>48</v>
      </c>
      <c r="AP879" s="201" t="s">
        <v>55</v>
      </c>
    </row>
    <row r="880" spans="1:42">
      <c r="A880" s="193" t="s">
        <v>1103</v>
      </c>
      <c r="B880" s="193" t="s">
        <v>48</v>
      </c>
      <c r="C880" s="193" t="s">
        <v>55</v>
      </c>
      <c r="D880" s="193" t="s">
        <v>1620</v>
      </c>
      <c r="E880" s="193" t="s">
        <v>1626</v>
      </c>
      <c r="F880" s="193"/>
      <c r="G880" s="193" t="s">
        <v>178</v>
      </c>
      <c r="H880" s="194">
        <v>43634.000011574077</v>
      </c>
      <c r="I880" s="194"/>
      <c r="J880" s="194">
        <v>43642.000011574077</v>
      </c>
      <c r="K880" s="194">
        <v>43642.000011574077</v>
      </c>
      <c r="L880" s="194"/>
      <c r="M880" s="193" t="s">
        <v>187</v>
      </c>
      <c r="N880" s="193" t="s">
        <v>631</v>
      </c>
      <c r="O880" s="195">
        <v>80</v>
      </c>
      <c r="P880" s="195"/>
      <c r="Q880" s="196"/>
      <c r="R880" s="193" t="s">
        <v>1622</v>
      </c>
      <c r="S880" s="193"/>
      <c r="T880" s="193" t="s">
        <v>1627</v>
      </c>
      <c r="U880" s="193" t="s">
        <v>182</v>
      </c>
      <c r="V880" s="193"/>
      <c r="W880" s="193"/>
      <c r="X880" s="193"/>
      <c r="Y880" s="194"/>
      <c r="Z880" s="194"/>
      <c r="AA880" s="197"/>
      <c r="AB880" s="198" t="str">
        <f t="shared" si="98"/>
        <v>20196</v>
      </c>
      <c r="AC880" s="199">
        <f t="shared" si="94"/>
        <v>0</v>
      </c>
      <c r="AD880" s="200" t="str">
        <f t="shared" si="100"/>
        <v>20196</v>
      </c>
      <c r="AE880" s="199">
        <f t="shared" si="96"/>
        <v>0</v>
      </c>
      <c r="AF880" s="199">
        <f t="shared" si="95"/>
        <v>0</v>
      </c>
      <c r="AG880" s="199">
        <f t="shared" si="99"/>
        <v>0</v>
      </c>
      <c r="AH880" s="199">
        <f t="shared" si="97"/>
        <v>0</v>
      </c>
      <c r="AI880" s="201"/>
      <c r="AJ880" s="201"/>
      <c r="AK880" s="201"/>
      <c r="AL880" s="201"/>
      <c r="AM880" s="201"/>
      <c r="AN880" s="201"/>
      <c r="AO880" s="201" t="s">
        <v>48</v>
      </c>
      <c r="AP880" s="201" t="s">
        <v>55</v>
      </c>
    </row>
    <row r="881" spans="1:42">
      <c r="A881" s="193" t="s">
        <v>1103</v>
      </c>
      <c r="B881" s="193" t="s">
        <v>54</v>
      </c>
      <c r="C881" s="193" t="s">
        <v>175</v>
      </c>
      <c r="D881" s="193" t="s">
        <v>1628</v>
      </c>
      <c r="E881" s="193" t="s">
        <v>1629</v>
      </c>
      <c r="F881" s="193"/>
      <c r="G881" s="193" t="s">
        <v>178</v>
      </c>
      <c r="H881" s="194">
        <v>43634.000011574077</v>
      </c>
      <c r="I881" s="194"/>
      <c r="J881" s="194">
        <v>43634.000011574077</v>
      </c>
      <c r="K881" s="194">
        <v>43634.000011574077</v>
      </c>
      <c r="L881" s="194"/>
      <c r="M881" s="193" t="s">
        <v>187</v>
      </c>
      <c r="N881" s="193" t="s">
        <v>185</v>
      </c>
      <c r="O881" s="195">
        <v>3</v>
      </c>
      <c r="P881" s="195"/>
      <c r="Q881" s="196"/>
      <c r="R881" s="193" t="s">
        <v>1630</v>
      </c>
      <c r="S881" s="193"/>
      <c r="T881" s="193" t="s">
        <v>1631</v>
      </c>
      <c r="U881" s="193" t="s">
        <v>182</v>
      </c>
      <c r="V881" s="193"/>
      <c r="W881" s="193"/>
      <c r="X881" s="193"/>
      <c r="Y881" s="194"/>
      <c r="Z881" s="194"/>
      <c r="AA881" s="197"/>
      <c r="AB881" s="198" t="str">
        <f t="shared" si="98"/>
        <v>20196</v>
      </c>
      <c r="AC881" s="199">
        <f t="shared" si="94"/>
        <v>0</v>
      </c>
      <c r="AD881" s="200" t="str">
        <f t="shared" si="100"/>
        <v>20196</v>
      </c>
      <c r="AE881" s="199">
        <f t="shared" si="96"/>
        <v>0</v>
      </c>
      <c r="AF881" s="199">
        <f t="shared" si="95"/>
        <v>0</v>
      </c>
      <c r="AG881" s="199">
        <f t="shared" si="99"/>
        <v>0</v>
      </c>
      <c r="AH881" s="199">
        <f t="shared" si="97"/>
        <v>0</v>
      </c>
      <c r="AI881" s="201"/>
      <c r="AJ881" s="201"/>
      <c r="AK881" s="201"/>
      <c r="AL881" s="201"/>
      <c r="AM881" s="201"/>
      <c r="AN881" s="201"/>
      <c r="AO881" s="201" t="s">
        <v>54</v>
      </c>
      <c r="AP881" s="201" t="s">
        <v>88</v>
      </c>
    </row>
    <row r="882" spans="1:42">
      <c r="A882" s="193" t="s">
        <v>1103</v>
      </c>
      <c r="B882" s="193" t="s">
        <v>54</v>
      </c>
      <c r="C882" s="193" t="s">
        <v>175</v>
      </c>
      <c r="D882" s="193" t="s">
        <v>1632</v>
      </c>
      <c r="E882" s="193" t="s">
        <v>1633</v>
      </c>
      <c r="F882" s="193"/>
      <c r="G882" s="193" t="s">
        <v>178</v>
      </c>
      <c r="H882" s="194">
        <v>43635.000011574077</v>
      </c>
      <c r="I882" s="194"/>
      <c r="J882" s="194">
        <v>43635.000011574077</v>
      </c>
      <c r="K882" s="194">
        <v>43635.000011574077</v>
      </c>
      <c r="L882" s="194"/>
      <c r="M882" s="193" t="s">
        <v>187</v>
      </c>
      <c r="N882" s="193" t="s">
        <v>43</v>
      </c>
      <c r="O882" s="195">
        <v>3</v>
      </c>
      <c r="P882" s="195"/>
      <c r="Q882" s="196"/>
      <c r="R882" s="193" t="s">
        <v>1634</v>
      </c>
      <c r="S882" s="193"/>
      <c r="T882" s="193" t="s">
        <v>1635</v>
      </c>
      <c r="U882" s="193" t="s">
        <v>182</v>
      </c>
      <c r="V882" s="193"/>
      <c r="W882" s="193"/>
      <c r="X882" s="193"/>
      <c r="Y882" s="194"/>
      <c r="Z882" s="194"/>
      <c r="AA882" s="197"/>
      <c r="AB882" s="198" t="str">
        <f t="shared" si="98"/>
        <v>20196</v>
      </c>
      <c r="AC882" s="199">
        <f t="shared" si="94"/>
        <v>0</v>
      </c>
      <c r="AD882" s="200" t="str">
        <f t="shared" si="100"/>
        <v>20196</v>
      </c>
      <c r="AE882" s="199">
        <f t="shared" si="96"/>
        <v>0</v>
      </c>
      <c r="AF882" s="199">
        <f t="shared" si="95"/>
        <v>0</v>
      </c>
      <c r="AG882" s="199">
        <f t="shared" si="99"/>
        <v>0</v>
      </c>
      <c r="AH882" s="199">
        <f t="shared" si="97"/>
        <v>0</v>
      </c>
      <c r="AI882" s="201"/>
      <c r="AJ882" s="201"/>
      <c r="AK882" s="201"/>
      <c r="AL882" s="201"/>
      <c r="AM882" s="201"/>
      <c r="AN882" s="201"/>
      <c r="AO882" s="201" t="s">
        <v>54</v>
      </c>
      <c r="AP882" s="201" t="s">
        <v>88</v>
      </c>
    </row>
    <row r="883" spans="1:42">
      <c r="A883" s="193" t="s">
        <v>1103</v>
      </c>
      <c r="B883" s="193" t="s">
        <v>50</v>
      </c>
      <c r="C883" s="193" t="s">
        <v>205</v>
      </c>
      <c r="D883" s="193" t="s">
        <v>1636</v>
      </c>
      <c r="E883" s="193" t="s">
        <v>1581</v>
      </c>
      <c r="F883" s="193"/>
      <c r="G883" s="193" t="s">
        <v>197</v>
      </c>
      <c r="H883" s="194">
        <v>43635.000011574077</v>
      </c>
      <c r="I883" s="194"/>
      <c r="J883" s="194">
        <v>43654.000011574077</v>
      </c>
      <c r="K883" s="194">
        <v>43654.000011574077</v>
      </c>
      <c r="L883" s="194">
        <v>43654.725347222222</v>
      </c>
      <c r="M883" s="193" t="s">
        <v>187</v>
      </c>
      <c r="N883" s="193" t="s">
        <v>43</v>
      </c>
      <c r="O883" s="195">
        <v>12</v>
      </c>
      <c r="P883" s="195"/>
      <c r="Q883" s="196"/>
      <c r="R883" s="193" t="s">
        <v>1637</v>
      </c>
      <c r="S883" s="193"/>
      <c r="T883" s="193" t="s">
        <v>1638</v>
      </c>
      <c r="U883" s="193" t="s">
        <v>195</v>
      </c>
      <c r="V883" s="193"/>
      <c r="W883" s="193"/>
      <c r="X883" s="193"/>
      <c r="Y883" s="194"/>
      <c r="Z883" s="194"/>
      <c r="AA883" s="197"/>
      <c r="AB883" s="198" t="str">
        <f t="shared" si="98"/>
        <v>20196</v>
      </c>
      <c r="AC883" s="199">
        <f t="shared" si="94"/>
        <v>0</v>
      </c>
      <c r="AD883" s="200" t="str">
        <f t="shared" si="100"/>
        <v>20197</v>
      </c>
      <c r="AE883" s="199" t="str">
        <f t="shared" si="96"/>
        <v>20197</v>
      </c>
      <c r="AF883" s="199">
        <f t="shared" si="95"/>
        <v>0</v>
      </c>
      <c r="AG883" s="199">
        <f t="shared" si="99"/>
        <v>0</v>
      </c>
      <c r="AH883" s="199">
        <f t="shared" si="97"/>
        <v>0</v>
      </c>
      <c r="AI883" s="201"/>
      <c r="AJ883" s="201"/>
      <c r="AK883" s="201"/>
      <c r="AL883" s="201"/>
      <c r="AM883" s="201"/>
      <c r="AN883" s="201"/>
      <c r="AO883" s="201" t="s">
        <v>50</v>
      </c>
      <c r="AP883" s="201" t="s">
        <v>1</v>
      </c>
    </row>
    <row r="884" spans="1:42">
      <c r="A884" s="193" t="s">
        <v>1103</v>
      </c>
      <c r="B884" s="193" t="s">
        <v>50</v>
      </c>
      <c r="C884" s="193" t="s">
        <v>205</v>
      </c>
      <c r="D884" s="193" t="s">
        <v>1636</v>
      </c>
      <c r="E884" s="193" t="s">
        <v>1581</v>
      </c>
      <c r="F884" s="193"/>
      <c r="G884" s="193" t="s">
        <v>197</v>
      </c>
      <c r="H884" s="194">
        <v>43635.000011574077</v>
      </c>
      <c r="I884" s="194"/>
      <c r="J884" s="194">
        <v>43654.000011574077</v>
      </c>
      <c r="K884" s="194">
        <v>43654.000011574077</v>
      </c>
      <c r="L884" s="194">
        <v>43654.878078703703</v>
      </c>
      <c r="M884" s="193" t="s">
        <v>187</v>
      </c>
      <c r="N884" s="193" t="s">
        <v>43</v>
      </c>
      <c r="O884" s="195">
        <v>12</v>
      </c>
      <c r="P884" s="195"/>
      <c r="Q884" s="196"/>
      <c r="R884" s="193" t="s">
        <v>1637</v>
      </c>
      <c r="S884" s="193"/>
      <c r="T884" s="193" t="s">
        <v>1639</v>
      </c>
      <c r="U884" s="193" t="s">
        <v>195</v>
      </c>
      <c r="V884" s="193"/>
      <c r="W884" s="193"/>
      <c r="X884" s="193"/>
      <c r="Y884" s="194"/>
      <c r="Z884" s="194"/>
      <c r="AA884" s="197"/>
      <c r="AB884" s="198" t="str">
        <f t="shared" si="98"/>
        <v>20196</v>
      </c>
      <c r="AC884" s="199">
        <f t="shared" si="94"/>
        <v>0</v>
      </c>
      <c r="AD884" s="200" t="str">
        <f t="shared" si="100"/>
        <v>20197</v>
      </c>
      <c r="AE884" s="199" t="str">
        <f t="shared" si="96"/>
        <v>20197</v>
      </c>
      <c r="AF884" s="199">
        <f t="shared" si="95"/>
        <v>0</v>
      </c>
      <c r="AG884" s="199">
        <f t="shared" si="99"/>
        <v>0</v>
      </c>
      <c r="AH884" s="199">
        <f t="shared" si="97"/>
        <v>0</v>
      </c>
      <c r="AI884" s="201"/>
      <c r="AJ884" s="201"/>
      <c r="AK884" s="201"/>
      <c r="AL884" s="201"/>
      <c r="AM884" s="201"/>
      <c r="AN884" s="201"/>
      <c r="AO884" s="201" t="s">
        <v>50</v>
      </c>
      <c r="AP884" s="201" t="s">
        <v>1</v>
      </c>
    </row>
    <row r="885" spans="1:42">
      <c r="A885" s="193" t="s">
        <v>1103</v>
      </c>
      <c r="B885" s="193" t="s">
        <v>50</v>
      </c>
      <c r="C885" s="193" t="s">
        <v>205</v>
      </c>
      <c r="D885" s="193" t="s">
        <v>1636</v>
      </c>
      <c r="E885" s="193" t="s">
        <v>1581</v>
      </c>
      <c r="F885" s="193"/>
      <c r="G885" s="193" t="s">
        <v>197</v>
      </c>
      <c r="H885" s="194">
        <v>43635.000011574077</v>
      </c>
      <c r="I885" s="194"/>
      <c r="J885" s="194">
        <v>43654.000011574077</v>
      </c>
      <c r="K885" s="194">
        <v>43654.000011574077</v>
      </c>
      <c r="L885" s="194">
        <v>43654.898923611108</v>
      </c>
      <c r="M885" s="193" t="s">
        <v>187</v>
      </c>
      <c r="N885" s="193" t="s">
        <v>43</v>
      </c>
      <c r="O885" s="195">
        <v>12</v>
      </c>
      <c r="P885" s="195"/>
      <c r="Q885" s="196"/>
      <c r="R885" s="193" t="s">
        <v>1637</v>
      </c>
      <c r="S885" s="193"/>
      <c r="T885" s="193" t="s">
        <v>1640</v>
      </c>
      <c r="U885" s="193" t="s">
        <v>195</v>
      </c>
      <c r="V885" s="193"/>
      <c r="W885" s="193"/>
      <c r="X885" s="193"/>
      <c r="Y885" s="194"/>
      <c r="Z885" s="194"/>
      <c r="AA885" s="197"/>
      <c r="AB885" s="198" t="str">
        <f t="shared" si="98"/>
        <v>20196</v>
      </c>
      <c r="AC885" s="199">
        <f t="shared" si="94"/>
        <v>0</v>
      </c>
      <c r="AD885" s="200" t="str">
        <f t="shared" si="100"/>
        <v>20197</v>
      </c>
      <c r="AE885" s="199" t="str">
        <f t="shared" si="96"/>
        <v>20197</v>
      </c>
      <c r="AF885" s="199">
        <f t="shared" si="95"/>
        <v>0</v>
      </c>
      <c r="AG885" s="199">
        <f t="shared" si="99"/>
        <v>0</v>
      </c>
      <c r="AH885" s="199">
        <f t="shared" si="97"/>
        <v>0</v>
      </c>
      <c r="AI885" s="201"/>
      <c r="AJ885" s="201"/>
      <c r="AK885" s="201"/>
      <c r="AL885" s="201"/>
      <c r="AM885" s="201"/>
      <c r="AN885" s="201"/>
      <c r="AO885" s="201" t="s">
        <v>50</v>
      </c>
      <c r="AP885" s="201" t="s">
        <v>1</v>
      </c>
    </row>
    <row r="886" spans="1:42">
      <c r="A886" s="193" t="s">
        <v>1103</v>
      </c>
      <c r="B886" s="193" t="s">
        <v>50</v>
      </c>
      <c r="C886" s="193" t="s">
        <v>205</v>
      </c>
      <c r="D886" s="193" t="s">
        <v>1636</v>
      </c>
      <c r="E886" s="193" t="s">
        <v>1581</v>
      </c>
      <c r="F886" s="193"/>
      <c r="G886" s="193" t="s">
        <v>197</v>
      </c>
      <c r="H886" s="194">
        <v>43635.000011574077</v>
      </c>
      <c r="I886" s="194"/>
      <c r="J886" s="194">
        <v>43654.000011574077</v>
      </c>
      <c r="K886" s="194">
        <v>43654.000011574077</v>
      </c>
      <c r="L886" s="194">
        <v>43654.91978009259</v>
      </c>
      <c r="M886" s="193" t="s">
        <v>187</v>
      </c>
      <c r="N886" s="193" t="s">
        <v>43</v>
      </c>
      <c r="O886" s="195">
        <v>12</v>
      </c>
      <c r="P886" s="195"/>
      <c r="Q886" s="196"/>
      <c r="R886" s="193" t="s">
        <v>1637</v>
      </c>
      <c r="S886" s="193"/>
      <c r="T886" s="193" t="s">
        <v>1641</v>
      </c>
      <c r="U886" s="193" t="s">
        <v>195</v>
      </c>
      <c r="V886" s="193"/>
      <c r="W886" s="193"/>
      <c r="X886" s="193"/>
      <c r="Y886" s="194"/>
      <c r="Z886" s="194"/>
      <c r="AA886" s="197"/>
      <c r="AB886" s="198" t="str">
        <f t="shared" si="98"/>
        <v>20196</v>
      </c>
      <c r="AC886" s="199">
        <f t="shared" si="94"/>
        <v>0</v>
      </c>
      <c r="AD886" s="200" t="str">
        <f t="shared" si="100"/>
        <v>20197</v>
      </c>
      <c r="AE886" s="199" t="str">
        <f t="shared" si="96"/>
        <v>20197</v>
      </c>
      <c r="AF886" s="199">
        <f t="shared" si="95"/>
        <v>0</v>
      </c>
      <c r="AG886" s="199">
        <f t="shared" si="99"/>
        <v>0</v>
      </c>
      <c r="AH886" s="199">
        <f t="shared" si="97"/>
        <v>0</v>
      </c>
      <c r="AI886" s="201"/>
      <c r="AJ886" s="201"/>
      <c r="AK886" s="201"/>
      <c r="AL886" s="201"/>
      <c r="AM886" s="201"/>
      <c r="AN886" s="201"/>
      <c r="AO886" s="201" t="s">
        <v>50</v>
      </c>
      <c r="AP886" s="201" t="s">
        <v>1</v>
      </c>
    </row>
    <row r="887" spans="1:42">
      <c r="A887" s="193" t="s">
        <v>1103</v>
      </c>
      <c r="B887" s="193" t="s">
        <v>50</v>
      </c>
      <c r="C887" s="193" t="s">
        <v>205</v>
      </c>
      <c r="D887" s="193" t="s">
        <v>1636</v>
      </c>
      <c r="E887" s="193" t="s">
        <v>1581</v>
      </c>
      <c r="F887" s="193"/>
      <c r="G887" s="193" t="s">
        <v>197</v>
      </c>
      <c r="H887" s="194">
        <v>43635.000011574077</v>
      </c>
      <c r="I887" s="194"/>
      <c r="J887" s="194">
        <v>43655.000011574077</v>
      </c>
      <c r="K887" s="194">
        <v>43655.000011574077</v>
      </c>
      <c r="L887" s="194">
        <v>43654.937152777777</v>
      </c>
      <c r="M887" s="193" t="s">
        <v>187</v>
      </c>
      <c r="N887" s="193" t="s">
        <v>43</v>
      </c>
      <c r="O887" s="195">
        <v>12</v>
      </c>
      <c r="P887" s="195"/>
      <c r="Q887" s="196"/>
      <c r="R887" s="193" t="s">
        <v>1637</v>
      </c>
      <c r="S887" s="193"/>
      <c r="T887" s="193" t="s">
        <v>1642</v>
      </c>
      <c r="U887" s="193" t="s">
        <v>195</v>
      </c>
      <c r="V887" s="193"/>
      <c r="W887" s="193"/>
      <c r="X887" s="193"/>
      <c r="Y887" s="194"/>
      <c r="Z887" s="194"/>
      <c r="AA887" s="197"/>
      <c r="AB887" s="198" t="str">
        <f t="shared" si="98"/>
        <v>20196</v>
      </c>
      <c r="AC887" s="199">
        <f t="shared" si="94"/>
        <v>0</v>
      </c>
      <c r="AD887" s="200" t="str">
        <f t="shared" si="100"/>
        <v>20197</v>
      </c>
      <c r="AE887" s="199" t="str">
        <f t="shared" si="96"/>
        <v>20197</v>
      </c>
      <c r="AF887" s="199">
        <f t="shared" si="95"/>
        <v>0</v>
      </c>
      <c r="AG887" s="199">
        <f t="shared" si="99"/>
        <v>0</v>
      </c>
      <c r="AH887" s="199">
        <f t="shared" si="97"/>
        <v>0</v>
      </c>
      <c r="AI887" s="201"/>
      <c r="AJ887" s="201"/>
      <c r="AK887" s="201"/>
      <c r="AL887" s="201"/>
      <c r="AM887" s="201"/>
      <c r="AN887" s="201"/>
      <c r="AO887" s="201" t="s">
        <v>50</v>
      </c>
      <c r="AP887" s="201" t="s">
        <v>1</v>
      </c>
    </row>
    <row r="888" spans="1:42">
      <c r="A888" s="193" t="s">
        <v>1103</v>
      </c>
      <c r="B888" s="193" t="s">
        <v>49</v>
      </c>
      <c r="C888" s="193" t="s">
        <v>59</v>
      </c>
      <c r="D888" s="193" t="s">
        <v>1478</v>
      </c>
      <c r="E888" s="193" t="s">
        <v>1482</v>
      </c>
      <c r="F888" s="193"/>
      <c r="G888" s="193" t="s">
        <v>178</v>
      </c>
      <c r="H888" s="194">
        <v>43635.000011574077</v>
      </c>
      <c r="I888" s="194"/>
      <c r="J888" s="194">
        <v>43742.000011574077</v>
      </c>
      <c r="K888" s="194">
        <v>43742.000011574077</v>
      </c>
      <c r="L888" s="194"/>
      <c r="M888" s="193" t="s">
        <v>191</v>
      </c>
      <c r="N888" s="193" t="s">
        <v>47</v>
      </c>
      <c r="O888" s="195">
        <v>73</v>
      </c>
      <c r="P888" s="195"/>
      <c r="Q888" s="196"/>
      <c r="R888" s="193" t="s">
        <v>1480</v>
      </c>
      <c r="S888" s="193"/>
      <c r="T888" s="193" t="s">
        <v>1643</v>
      </c>
      <c r="U888" s="193" t="s">
        <v>182</v>
      </c>
      <c r="V888" s="193"/>
      <c r="W888" s="193"/>
      <c r="X888" s="193"/>
      <c r="Y888" s="194"/>
      <c r="Z888" s="194"/>
      <c r="AA888" s="197"/>
      <c r="AB888" s="198" t="str">
        <f t="shared" si="98"/>
        <v>20196</v>
      </c>
      <c r="AC888" s="199">
        <f t="shared" si="94"/>
        <v>0</v>
      </c>
      <c r="AD888" s="200" t="str">
        <f t="shared" si="100"/>
        <v>201910</v>
      </c>
      <c r="AE888" s="199">
        <f t="shared" si="96"/>
        <v>0</v>
      </c>
      <c r="AF888" s="199">
        <f t="shared" si="95"/>
        <v>0</v>
      </c>
      <c r="AG888" s="199">
        <f t="shared" si="99"/>
        <v>0</v>
      </c>
      <c r="AH888" s="199">
        <f t="shared" si="97"/>
        <v>0</v>
      </c>
      <c r="AI888" s="201"/>
      <c r="AJ888" s="201"/>
      <c r="AK888" s="201"/>
      <c r="AL888" s="201"/>
      <c r="AM888" s="201"/>
      <c r="AN888" s="201"/>
      <c r="AO888" s="201" t="s">
        <v>49</v>
      </c>
      <c r="AP888" s="201" t="s">
        <v>59</v>
      </c>
    </row>
    <row r="889" spans="1:42">
      <c r="A889" s="193" t="s">
        <v>1103</v>
      </c>
      <c r="B889" s="193" t="s">
        <v>49</v>
      </c>
      <c r="C889" s="193" t="s">
        <v>59</v>
      </c>
      <c r="D889" s="193" t="s">
        <v>1478</v>
      </c>
      <c r="E889" s="193" t="s">
        <v>1494</v>
      </c>
      <c r="F889" s="193"/>
      <c r="G889" s="193" t="s">
        <v>178</v>
      </c>
      <c r="H889" s="194">
        <v>43635.000011574077</v>
      </c>
      <c r="I889" s="194"/>
      <c r="J889" s="194">
        <v>43742.000011574077</v>
      </c>
      <c r="K889" s="194">
        <v>43742.000011574077</v>
      </c>
      <c r="L889" s="194"/>
      <c r="M889" s="193" t="s">
        <v>191</v>
      </c>
      <c r="N889" s="193" t="s">
        <v>47</v>
      </c>
      <c r="O889" s="195">
        <v>73</v>
      </c>
      <c r="P889" s="195"/>
      <c r="Q889" s="196"/>
      <c r="R889" s="193" t="s">
        <v>1480</v>
      </c>
      <c r="S889" s="193"/>
      <c r="T889" s="193" t="s">
        <v>1644</v>
      </c>
      <c r="U889" s="193" t="s">
        <v>182</v>
      </c>
      <c r="V889" s="193"/>
      <c r="W889" s="193"/>
      <c r="X889" s="193"/>
      <c r="Y889" s="194"/>
      <c r="Z889" s="194"/>
      <c r="AA889" s="197"/>
      <c r="AB889" s="198" t="str">
        <f t="shared" si="98"/>
        <v>20196</v>
      </c>
      <c r="AC889" s="199">
        <f t="shared" si="94"/>
        <v>0</v>
      </c>
      <c r="AD889" s="200" t="str">
        <f t="shared" si="100"/>
        <v>201910</v>
      </c>
      <c r="AE889" s="199">
        <f t="shared" si="96"/>
        <v>0</v>
      </c>
      <c r="AF889" s="199">
        <f t="shared" si="95"/>
        <v>0</v>
      </c>
      <c r="AG889" s="199">
        <f t="shared" si="99"/>
        <v>0</v>
      </c>
      <c r="AH889" s="199">
        <f t="shared" si="97"/>
        <v>0</v>
      </c>
      <c r="AI889" s="201"/>
      <c r="AJ889" s="201"/>
      <c r="AK889" s="201"/>
      <c r="AL889" s="201"/>
      <c r="AM889" s="201"/>
      <c r="AN889" s="201"/>
      <c r="AO889" s="201" t="s">
        <v>49</v>
      </c>
      <c r="AP889" s="201" t="s">
        <v>59</v>
      </c>
    </row>
    <row r="890" spans="1:42">
      <c r="A890" s="193" t="s">
        <v>1103</v>
      </c>
      <c r="B890" s="193" t="s">
        <v>49</v>
      </c>
      <c r="C890" s="193" t="s">
        <v>59</v>
      </c>
      <c r="D890" s="193" t="s">
        <v>1478</v>
      </c>
      <c r="E890" s="193" t="s">
        <v>1492</v>
      </c>
      <c r="F890" s="193"/>
      <c r="G890" s="193" t="s">
        <v>178</v>
      </c>
      <c r="H890" s="194">
        <v>43635.000011574077</v>
      </c>
      <c r="I890" s="194"/>
      <c r="J890" s="194">
        <v>43719.000011574077</v>
      </c>
      <c r="K890" s="194">
        <v>43719.000011574077</v>
      </c>
      <c r="L890" s="194"/>
      <c r="M890" s="193" t="s">
        <v>191</v>
      </c>
      <c r="N890" s="193" t="s">
        <v>47</v>
      </c>
      <c r="O890" s="195">
        <v>73</v>
      </c>
      <c r="P890" s="195"/>
      <c r="Q890" s="196"/>
      <c r="R890" s="193" t="s">
        <v>1480</v>
      </c>
      <c r="S890" s="193"/>
      <c r="T890" s="193" t="s">
        <v>1645</v>
      </c>
      <c r="U890" s="193" t="s">
        <v>182</v>
      </c>
      <c r="V890" s="193"/>
      <c r="W890" s="193"/>
      <c r="X890" s="193"/>
      <c r="Y890" s="194"/>
      <c r="Z890" s="194"/>
      <c r="AA890" s="197"/>
      <c r="AB890" s="198" t="str">
        <f t="shared" si="98"/>
        <v>20196</v>
      </c>
      <c r="AC890" s="199">
        <f t="shared" si="94"/>
        <v>0</v>
      </c>
      <c r="AD890" s="200" t="str">
        <f t="shared" si="100"/>
        <v>20199</v>
      </c>
      <c r="AE890" s="199">
        <f t="shared" si="96"/>
        <v>0</v>
      </c>
      <c r="AF890" s="199">
        <f t="shared" si="95"/>
        <v>0</v>
      </c>
      <c r="AG890" s="199">
        <f t="shared" si="99"/>
        <v>0</v>
      </c>
      <c r="AH890" s="199">
        <f t="shared" si="97"/>
        <v>0</v>
      </c>
      <c r="AI890" s="201"/>
      <c r="AJ890" s="201"/>
      <c r="AK890" s="201"/>
      <c r="AL890" s="201"/>
      <c r="AM890" s="201"/>
      <c r="AN890" s="201"/>
      <c r="AO890" s="201" t="s">
        <v>49</v>
      </c>
      <c r="AP890" s="201" t="s">
        <v>59</v>
      </c>
    </row>
    <row r="891" spans="1:42">
      <c r="A891" s="193" t="s">
        <v>1103</v>
      </c>
      <c r="B891" s="193" t="s">
        <v>49</v>
      </c>
      <c r="C891" s="193" t="s">
        <v>59</v>
      </c>
      <c r="D891" s="193" t="s">
        <v>1478</v>
      </c>
      <c r="E891" s="193" t="s">
        <v>1484</v>
      </c>
      <c r="F891" s="193"/>
      <c r="G891" s="193" t="s">
        <v>178</v>
      </c>
      <c r="H891" s="194">
        <v>43635.000011574077</v>
      </c>
      <c r="I891" s="194"/>
      <c r="J891" s="194">
        <v>43649.000011574077</v>
      </c>
      <c r="K891" s="194">
        <v>43649.000011574077</v>
      </c>
      <c r="L891" s="194"/>
      <c r="M891" s="193" t="s">
        <v>191</v>
      </c>
      <c r="N891" s="193" t="s">
        <v>47</v>
      </c>
      <c r="O891" s="195">
        <v>73</v>
      </c>
      <c r="P891" s="195"/>
      <c r="Q891" s="196"/>
      <c r="R891" s="193" t="s">
        <v>1480</v>
      </c>
      <c r="S891" s="193"/>
      <c r="T891" s="193" t="s">
        <v>1646</v>
      </c>
      <c r="U891" s="193" t="s">
        <v>182</v>
      </c>
      <c r="V891" s="193"/>
      <c r="W891" s="193"/>
      <c r="X891" s="193"/>
      <c r="Y891" s="194"/>
      <c r="Z891" s="194"/>
      <c r="AA891" s="197"/>
      <c r="AB891" s="198" t="str">
        <f t="shared" si="98"/>
        <v>20196</v>
      </c>
      <c r="AC891" s="199">
        <f t="shared" si="94"/>
        <v>0</v>
      </c>
      <c r="AD891" s="200" t="str">
        <f t="shared" si="100"/>
        <v>20197</v>
      </c>
      <c r="AE891" s="199">
        <f t="shared" si="96"/>
        <v>0</v>
      </c>
      <c r="AF891" s="199">
        <f t="shared" si="95"/>
        <v>0</v>
      </c>
      <c r="AG891" s="199">
        <f t="shared" si="99"/>
        <v>0</v>
      </c>
      <c r="AH891" s="199">
        <f t="shared" si="97"/>
        <v>0</v>
      </c>
      <c r="AI891" s="201"/>
      <c r="AJ891" s="201"/>
      <c r="AK891" s="201"/>
      <c r="AL891" s="201"/>
      <c r="AM891" s="201"/>
      <c r="AN891" s="201"/>
      <c r="AO891" s="201" t="s">
        <v>49</v>
      </c>
      <c r="AP891" s="201" t="s">
        <v>59</v>
      </c>
    </row>
    <row r="892" spans="1:42">
      <c r="A892" s="193" t="s">
        <v>1103</v>
      </c>
      <c r="B892" s="193" t="s">
        <v>49</v>
      </c>
      <c r="C892" s="193" t="s">
        <v>59</v>
      </c>
      <c r="D892" s="193" t="s">
        <v>1478</v>
      </c>
      <c r="E892" s="193" t="s">
        <v>1488</v>
      </c>
      <c r="F892" s="193"/>
      <c r="G892" s="193" t="s">
        <v>178</v>
      </c>
      <c r="H892" s="194">
        <v>43635.000011574077</v>
      </c>
      <c r="I892" s="194"/>
      <c r="J892" s="194">
        <v>43664.000011574077</v>
      </c>
      <c r="K892" s="194">
        <v>43664.000011574077</v>
      </c>
      <c r="L892" s="194"/>
      <c r="M892" s="193" t="s">
        <v>191</v>
      </c>
      <c r="N892" s="193" t="s">
        <v>47</v>
      </c>
      <c r="O892" s="195">
        <v>73</v>
      </c>
      <c r="P892" s="195"/>
      <c r="Q892" s="196"/>
      <c r="R892" s="193" t="s">
        <v>1480</v>
      </c>
      <c r="S892" s="193"/>
      <c r="T892" s="193" t="s">
        <v>1647</v>
      </c>
      <c r="U892" s="193" t="s">
        <v>182</v>
      </c>
      <c r="V892" s="193"/>
      <c r="W892" s="193"/>
      <c r="X892" s="193"/>
      <c r="Y892" s="194"/>
      <c r="Z892" s="194"/>
      <c r="AA892" s="197"/>
      <c r="AB892" s="198" t="str">
        <f t="shared" si="98"/>
        <v>20196</v>
      </c>
      <c r="AC892" s="199">
        <f t="shared" si="94"/>
        <v>0</v>
      </c>
      <c r="AD892" s="200" t="str">
        <f t="shared" si="100"/>
        <v>20197</v>
      </c>
      <c r="AE892" s="199">
        <f t="shared" si="96"/>
        <v>0</v>
      </c>
      <c r="AF892" s="199">
        <f t="shared" si="95"/>
        <v>0</v>
      </c>
      <c r="AG892" s="199">
        <f t="shared" si="99"/>
        <v>0</v>
      </c>
      <c r="AH892" s="199">
        <f t="shared" si="97"/>
        <v>0</v>
      </c>
      <c r="AI892" s="201"/>
      <c r="AJ892" s="201"/>
      <c r="AK892" s="201"/>
      <c r="AL892" s="201"/>
      <c r="AM892" s="201"/>
      <c r="AN892" s="201"/>
      <c r="AO892" s="201" t="s">
        <v>49</v>
      </c>
      <c r="AP892" s="201" t="s">
        <v>59</v>
      </c>
    </row>
    <row r="893" spans="1:42">
      <c r="A893" s="193" t="s">
        <v>1103</v>
      </c>
      <c r="B893" s="193" t="s">
        <v>49</v>
      </c>
      <c r="C893" s="193" t="s">
        <v>59</v>
      </c>
      <c r="D893" s="193" t="s">
        <v>1478</v>
      </c>
      <c r="E893" s="193" t="s">
        <v>1490</v>
      </c>
      <c r="F893" s="193"/>
      <c r="G893" s="193" t="s">
        <v>178</v>
      </c>
      <c r="H893" s="194">
        <v>43635.000011574077</v>
      </c>
      <c r="I893" s="194"/>
      <c r="J893" s="194">
        <v>43719.000011574077</v>
      </c>
      <c r="K893" s="194">
        <v>43719.000011574077</v>
      </c>
      <c r="L893" s="194"/>
      <c r="M893" s="193" t="s">
        <v>191</v>
      </c>
      <c r="N893" s="193" t="s">
        <v>47</v>
      </c>
      <c r="O893" s="195">
        <v>73</v>
      </c>
      <c r="P893" s="195"/>
      <c r="Q893" s="196"/>
      <c r="R893" s="193" t="s">
        <v>1480</v>
      </c>
      <c r="S893" s="193"/>
      <c r="T893" s="193" t="s">
        <v>1648</v>
      </c>
      <c r="U893" s="193" t="s">
        <v>182</v>
      </c>
      <c r="V893" s="193"/>
      <c r="W893" s="193"/>
      <c r="X893" s="193"/>
      <c r="Y893" s="194"/>
      <c r="Z893" s="194"/>
      <c r="AA893" s="197"/>
      <c r="AB893" s="198" t="str">
        <f t="shared" si="98"/>
        <v>20196</v>
      </c>
      <c r="AC893" s="199">
        <f t="shared" si="94"/>
        <v>0</v>
      </c>
      <c r="AD893" s="200" t="str">
        <f t="shared" si="100"/>
        <v>20199</v>
      </c>
      <c r="AE893" s="199">
        <f t="shared" si="96"/>
        <v>0</v>
      </c>
      <c r="AF893" s="199">
        <f t="shared" si="95"/>
        <v>0</v>
      </c>
      <c r="AG893" s="199">
        <f t="shared" si="99"/>
        <v>0</v>
      </c>
      <c r="AH893" s="199">
        <f t="shared" si="97"/>
        <v>0</v>
      </c>
      <c r="AI893" s="201"/>
      <c r="AJ893" s="201"/>
      <c r="AK893" s="201"/>
      <c r="AL893" s="201"/>
      <c r="AM893" s="201"/>
      <c r="AN893" s="201"/>
      <c r="AO893" s="201" t="s">
        <v>49</v>
      </c>
      <c r="AP893" s="201" t="s">
        <v>59</v>
      </c>
    </row>
    <row r="894" spans="1:42">
      <c r="A894" s="193" t="s">
        <v>1103</v>
      </c>
      <c r="B894" s="193" t="s">
        <v>49</v>
      </c>
      <c r="C894" s="193" t="s">
        <v>59</v>
      </c>
      <c r="D894" s="193" t="s">
        <v>1478</v>
      </c>
      <c r="E894" s="193" t="s">
        <v>1479</v>
      </c>
      <c r="F894" s="193"/>
      <c r="G894" s="193" t="s">
        <v>178</v>
      </c>
      <c r="H894" s="194">
        <v>43635.000011574077</v>
      </c>
      <c r="I894" s="194"/>
      <c r="J894" s="194">
        <v>43742.000011574077</v>
      </c>
      <c r="K894" s="194">
        <v>43742.000011574077</v>
      </c>
      <c r="L894" s="194"/>
      <c r="M894" s="193" t="s">
        <v>191</v>
      </c>
      <c r="N894" s="193" t="s">
        <v>47</v>
      </c>
      <c r="O894" s="195">
        <v>73</v>
      </c>
      <c r="P894" s="195"/>
      <c r="Q894" s="196"/>
      <c r="R894" s="193" t="s">
        <v>1480</v>
      </c>
      <c r="S894" s="193"/>
      <c r="T894" s="193" t="s">
        <v>1649</v>
      </c>
      <c r="U894" s="193" t="s">
        <v>182</v>
      </c>
      <c r="V894" s="193"/>
      <c r="W894" s="193"/>
      <c r="X894" s="193"/>
      <c r="Y894" s="194"/>
      <c r="Z894" s="194"/>
      <c r="AA894" s="197"/>
      <c r="AB894" s="198" t="str">
        <f t="shared" si="98"/>
        <v>20196</v>
      </c>
      <c r="AC894" s="199">
        <f t="shared" si="94"/>
        <v>0</v>
      </c>
      <c r="AD894" s="200" t="str">
        <f t="shared" si="100"/>
        <v>201910</v>
      </c>
      <c r="AE894" s="199">
        <f t="shared" si="96"/>
        <v>0</v>
      </c>
      <c r="AF894" s="199">
        <f t="shared" si="95"/>
        <v>0</v>
      </c>
      <c r="AG894" s="199">
        <f t="shared" si="99"/>
        <v>0</v>
      </c>
      <c r="AH894" s="199">
        <f t="shared" si="97"/>
        <v>0</v>
      </c>
      <c r="AI894" s="201"/>
      <c r="AJ894" s="201"/>
      <c r="AK894" s="201"/>
      <c r="AL894" s="201"/>
      <c r="AM894" s="201"/>
      <c r="AN894" s="201"/>
      <c r="AO894" s="201" t="s">
        <v>49</v>
      </c>
      <c r="AP894" s="201" t="s">
        <v>59</v>
      </c>
    </row>
    <row r="895" spans="1:42">
      <c r="A895" s="193" t="s">
        <v>1103</v>
      </c>
      <c r="B895" s="193" t="s">
        <v>49</v>
      </c>
      <c r="C895" s="193" t="s">
        <v>59</v>
      </c>
      <c r="D895" s="193" t="s">
        <v>1478</v>
      </c>
      <c r="E895" s="193" t="s">
        <v>1486</v>
      </c>
      <c r="F895" s="193"/>
      <c r="G895" s="193" t="s">
        <v>178</v>
      </c>
      <c r="H895" s="194">
        <v>43635.000011574077</v>
      </c>
      <c r="I895" s="194"/>
      <c r="J895" s="194">
        <v>43719.000011574077</v>
      </c>
      <c r="K895" s="194">
        <v>43719.000011574077</v>
      </c>
      <c r="L895" s="194"/>
      <c r="M895" s="193" t="s">
        <v>191</v>
      </c>
      <c r="N895" s="193" t="s">
        <v>47</v>
      </c>
      <c r="O895" s="195">
        <v>73</v>
      </c>
      <c r="P895" s="195"/>
      <c r="Q895" s="196"/>
      <c r="R895" s="193" t="s">
        <v>1480</v>
      </c>
      <c r="S895" s="193"/>
      <c r="T895" s="193" t="s">
        <v>1650</v>
      </c>
      <c r="U895" s="193" t="s">
        <v>182</v>
      </c>
      <c r="V895" s="193"/>
      <c r="W895" s="193"/>
      <c r="X895" s="193"/>
      <c r="Y895" s="194"/>
      <c r="Z895" s="194"/>
      <c r="AA895" s="197"/>
      <c r="AB895" s="198" t="str">
        <f t="shared" si="98"/>
        <v>20196</v>
      </c>
      <c r="AC895" s="199">
        <f t="shared" si="94"/>
        <v>0</v>
      </c>
      <c r="AD895" s="200" t="str">
        <f t="shared" si="100"/>
        <v>20199</v>
      </c>
      <c r="AE895" s="199">
        <f t="shared" si="96"/>
        <v>0</v>
      </c>
      <c r="AF895" s="199">
        <f t="shared" si="95"/>
        <v>0</v>
      </c>
      <c r="AG895" s="199">
        <f t="shared" si="99"/>
        <v>0</v>
      </c>
      <c r="AH895" s="199">
        <f t="shared" si="97"/>
        <v>0</v>
      </c>
      <c r="AI895" s="201"/>
      <c r="AJ895" s="201"/>
      <c r="AK895" s="201"/>
      <c r="AL895" s="201"/>
      <c r="AM895" s="201"/>
      <c r="AN895" s="201"/>
      <c r="AO895" s="201" t="s">
        <v>49</v>
      </c>
      <c r="AP895" s="201" t="s">
        <v>59</v>
      </c>
    </row>
    <row r="896" spans="1:42">
      <c r="A896" s="193" t="s">
        <v>1103</v>
      </c>
      <c r="B896" s="193" t="s">
        <v>49</v>
      </c>
      <c r="C896" s="193" t="s">
        <v>59</v>
      </c>
      <c r="D896" s="193" t="s">
        <v>1478</v>
      </c>
      <c r="E896" s="193" t="s">
        <v>1497</v>
      </c>
      <c r="F896" s="193"/>
      <c r="G896" s="193" t="s">
        <v>178</v>
      </c>
      <c r="H896" s="194">
        <v>43635.000011574077</v>
      </c>
      <c r="I896" s="194"/>
      <c r="J896" s="194">
        <v>43742.000011574077</v>
      </c>
      <c r="K896" s="194">
        <v>43742.000011574077</v>
      </c>
      <c r="L896" s="194"/>
      <c r="M896" s="193" t="s">
        <v>191</v>
      </c>
      <c r="N896" s="193" t="s">
        <v>47</v>
      </c>
      <c r="O896" s="195">
        <v>73</v>
      </c>
      <c r="P896" s="195"/>
      <c r="Q896" s="196"/>
      <c r="R896" s="193" t="s">
        <v>1480</v>
      </c>
      <c r="S896" s="193"/>
      <c r="T896" s="193" t="s">
        <v>1651</v>
      </c>
      <c r="U896" s="193" t="s">
        <v>182</v>
      </c>
      <c r="V896" s="193"/>
      <c r="W896" s="193"/>
      <c r="X896" s="193"/>
      <c r="Y896" s="194"/>
      <c r="Z896" s="194"/>
      <c r="AA896" s="197"/>
      <c r="AB896" s="198" t="str">
        <f t="shared" si="98"/>
        <v>20196</v>
      </c>
      <c r="AC896" s="199">
        <f t="shared" si="94"/>
        <v>0</v>
      </c>
      <c r="AD896" s="200" t="str">
        <f t="shared" si="100"/>
        <v>201910</v>
      </c>
      <c r="AE896" s="199">
        <f t="shared" si="96"/>
        <v>0</v>
      </c>
      <c r="AF896" s="199">
        <f t="shared" si="95"/>
        <v>0</v>
      </c>
      <c r="AG896" s="199">
        <f t="shared" si="99"/>
        <v>0</v>
      </c>
      <c r="AH896" s="199">
        <f t="shared" si="97"/>
        <v>0</v>
      </c>
      <c r="AI896" s="201"/>
      <c r="AJ896" s="201"/>
      <c r="AK896" s="201"/>
      <c r="AL896" s="201"/>
      <c r="AM896" s="201"/>
      <c r="AN896" s="201"/>
      <c r="AO896" s="201" t="s">
        <v>49</v>
      </c>
      <c r="AP896" s="201" t="s">
        <v>59</v>
      </c>
    </row>
    <row r="897" spans="1:42">
      <c r="A897" s="193" t="s">
        <v>1103</v>
      </c>
      <c r="B897" s="193" t="s">
        <v>54</v>
      </c>
      <c r="C897" s="193" t="s">
        <v>175</v>
      </c>
      <c r="D897" s="193" t="s">
        <v>1547</v>
      </c>
      <c r="E897" s="193" t="s">
        <v>1548</v>
      </c>
      <c r="F897" s="193"/>
      <c r="G897" s="193" t="s">
        <v>178</v>
      </c>
      <c r="H897" s="194">
        <v>43635.000011574077</v>
      </c>
      <c r="I897" s="194"/>
      <c r="J897" s="194">
        <v>43635.000011574077</v>
      </c>
      <c r="K897" s="194">
        <v>43635.000011574077</v>
      </c>
      <c r="L897" s="194"/>
      <c r="M897" s="193" t="s">
        <v>187</v>
      </c>
      <c r="N897" s="193" t="s">
        <v>637</v>
      </c>
      <c r="O897" s="195">
        <v>3</v>
      </c>
      <c r="P897" s="195"/>
      <c r="Q897" s="196"/>
      <c r="R897" s="193" t="s">
        <v>1549</v>
      </c>
      <c r="S897" s="193"/>
      <c r="T897" s="193" t="s">
        <v>1652</v>
      </c>
      <c r="U897" s="193" t="s">
        <v>182</v>
      </c>
      <c r="V897" s="193"/>
      <c r="W897" s="193"/>
      <c r="X897" s="193"/>
      <c r="Y897" s="194"/>
      <c r="Z897" s="194"/>
      <c r="AA897" s="197"/>
      <c r="AB897" s="198" t="str">
        <f t="shared" si="98"/>
        <v>20196</v>
      </c>
      <c r="AC897" s="199">
        <f t="shared" si="94"/>
        <v>0</v>
      </c>
      <c r="AD897" s="200" t="str">
        <f t="shared" si="100"/>
        <v>20196</v>
      </c>
      <c r="AE897" s="199">
        <f t="shared" si="96"/>
        <v>0</v>
      </c>
      <c r="AF897" s="199">
        <f t="shared" si="95"/>
        <v>0</v>
      </c>
      <c r="AG897" s="199">
        <f t="shared" si="99"/>
        <v>0</v>
      </c>
      <c r="AH897" s="199">
        <f t="shared" si="97"/>
        <v>0</v>
      </c>
      <c r="AI897" s="201"/>
      <c r="AJ897" s="201"/>
      <c r="AK897" s="201"/>
      <c r="AL897" s="201"/>
      <c r="AM897" s="201"/>
      <c r="AN897" s="201"/>
      <c r="AO897" s="201" t="s">
        <v>54</v>
      </c>
      <c r="AP897" s="201" t="s">
        <v>88</v>
      </c>
    </row>
    <row r="898" spans="1:42">
      <c r="A898" s="193" t="s">
        <v>1103</v>
      </c>
      <c r="B898" s="193" t="s">
        <v>50</v>
      </c>
      <c r="C898" s="193" t="s">
        <v>205</v>
      </c>
      <c r="D898" s="193" t="s">
        <v>1653</v>
      </c>
      <c r="E898" s="193" t="s">
        <v>1654</v>
      </c>
      <c r="F898" s="193"/>
      <c r="G898" s="193" t="s">
        <v>178</v>
      </c>
      <c r="H898" s="194">
        <v>43636.000011574077</v>
      </c>
      <c r="I898" s="194"/>
      <c r="J898" s="194">
        <v>43636.000011574077</v>
      </c>
      <c r="K898" s="194">
        <v>43636.000011574077</v>
      </c>
      <c r="L898" s="194"/>
      <c r="M898" s="193" t="s">
        <v>187</v>
      </c>
      <c r="N898" s="193" t="s">
        <v>43</v>
      </c>
      <c r="O898" s="195">
        <v>12</v>
      </c>
      <c r="P898" s="195"/>
      <c r="Q898" s="196"/>
      <c r="R898" s="193" t="s">
        <v>1655</v>
      </c>
      <c r="S898" s="193"/>
      <c r="T898" s="193" t="s">
        <v>1656</v>
      </c>
      <c r="U898" s="193" t="s">
        <v>182</v>
      </c>
      <c r="V898" s="193"/>
      <c r="W898" s="193"/>
      <c r="X898" s="193"/>
      <c r="Y898" s="194"/>
      <c r="Z898" s="194"/>
      <c r="AA898" s="197"/>
      <c r="AB898" s="198" t="str">
        <f t="shared" si="98"/>
        <v>20196</v>
      </c>
      <c r="AC898" s="199">
        <f t="shared" ref="AC898:AC961" si="101">IFERROR(IF(IF(AND(K898&lt;1,L898&gt;0),CONCATENATE(YEAR(L898),MONTH(L898)),CONCATENATE(YEAR(I898),MONTH(I898)))="19001",0,IF(AND(K898&lt;1,L898&gt;0),CONCATENATE(YEAR(L898),MONTH(L898)),CONCATENATE(YEAR(I898),MONTH(I898)))),0)</f>
        <v>0</v>
      </c>
      <c r="AD898" s="200" t="str">
        <f t="shared" si="100"/>
        <v>20196</v>
      </c>
      <c r="AE898" s="199">
        <f t="shared" si="96"/>
        <v>0</v>
      </c>
      <c r="AF898" s="199">
        <f t="shared" ref="AF898:AF961" si="102">+IFERROR(IF(Z898&gt;0,CONCATENATE(YEAR(Z898),MONTH(Z898)),0),0)</f>
        <v>0</v>
      </c>
      <c r="AG898" s="199">
        <f t="shared" si="99"/>
        <v>0</v>
      </c>
      <c r="AH898" s="199">
        <f t="shared" si="97"/>
        <v>0</v>
      </c>
      <c r="AI898" s="201"/>
      <c r="AJ898" s="201"/>
      <c r="AK898" s="201"/>
      <c r="AL898" s="201"/>
      <c r="AM898" s="201"/>
      <c r="AN898" s="201"/>
      <c r="AO898" s="201" t="s">
        <v>50</v>
      </c>
      <c r="AP898" s="201" t="s">
        <v>1</v>
      </c>
    </row>
    <row r="899" spans="1:42">
      <c r="A899" s="193" t="s">
        <v>1103</v>
      </c>
      <c r="B899" s="193" t="s">
        <v>50</v>
      </c>
      <c r="C899" s="193" t="s">
        <v>205</v>
      </c>
      <c r="D899" s="193" t="s">
        <v>1653</v>
      </c>
      <c r="E899" s="193" t="s">
        <v>1654</v>
      </c>
      <c r="F899" s="193"/>
      <c r="G899" s="193" t="s">
        <v>178</v>
      </c>
      <c r="H899" s="194">
        <v>43636.000011574077</v>
      </c>
      <c r="I899" s="194"/>
      <c r="J899" s="194">
        <v>43636.000011574077</v>
      </c>
      <c r="K899" s="194">
        <v>43636.000011574077</v>
      </c>
      <c r="L899" s="194"/>
      <c r="M899" s="193" t="s">
        <v>187</v>
      </c>
      <c r="N899" s="193" t="s">
        <v>43</v>
      </c>
      <c r="O899" s="195">
        <v>12</v>
      </c>
      <c r="P899" s="195"/>
      <c r="Q899" s="196"/>
      <c r="R899" s="193" t="s">
        <v>1655</v>
      </c>
      <c r="S899" s="193"/>
      <c r="T899" s="193" t="s">
        <v>1657</v>
      </c>
      <c r="U899" s="193" t="s">
        <v>182</v>
      </c>
      <c r="V899" s="193"/>
      <c r="W899" s="193"/>
      <c r="X899" s="193"/>
      <c r="Y899" s="194"/>
      <c r="Z899" s="194"/>
      <c r="AA899" s="197"/>
      <c r="AB899" s="198" t="str">
        <f t="shared" si="98"/>
        <v>20196</v>
      </c>
      <c r="AC899" s="199">
        <f t="shared" si="101"/>
        <v>0</v>
      </c>
      <c r="AD899" s="200" t="str">
        <f t="shared" si="100"/>
        <v>20196</v>
      </c>
      <c r="AE899" s="199">
        <f t="shared" ref="AE899:AE962" si="103">+IFERROR(IF(A899="4-MIGRADO",0,IF(OR(K899=0,ISTEXT(K899),CONCATENATE(YEAR(L899),MONTH(L899))="19001"),0,CONCATENATE(YEAR(L899),MONTH(L899)))),0)</f>
        <v>0</v>
      </c>
      <c r="AF899" s="199">
        <f t="shared" si="102"/>
        <v>0</v>
      </c>
      <c r="AG899" s="199">
        <f t="shared" si="99"/>
        <v>0</v>
      </c>
      <c r="AH899" s="199">
        <f t="shared" ref="AH899:AH962" si="104">+IF(AND(A899&lt;&gt;"4-MIGRADO",V899="1"),CONCATENATE(YEAR(H899),MONTH(H899)),0)</f>
        <v>0</v>
      </c>
      <c r="AI899" s="201"/>
      <c r="AJ899" s="201"/>
      <c r="AK899" s="201"/>
      <c r="AL899" s="201"/>
      <c r="AM899" s="201"/>
      <c r="AN899" s="201"/>
      <c r="AO899" s="201" t="s">
        <v>50</v>
      </c>
      <c r="AP899" s="201" t="s">
        <v>1</v>
      </c>
    </row>
    <row r="900" spans="1:42">
      <c r="A900" s="193" t="s">
        <v>1103</v>
      </c>
      <c r="B900" s="193" t="s">
        <v>51</v>
      </c>
      <c r="C900" s="193" t="s">
        <v>1224</v>
      </c>
      <c r="D900" s="193" t="s">
        <v>1658</v>
      </c>
      <c r="E900" s="193" t="s">
        <v>1658</v>
      </c>
      <c r="F900" s="193"/>
      <c r="G900" s="193" t="s">
        <v>178</v>
      </c>
      <c r="H900" s="194">
        <v>43636.000011574077</v>
      </c>
      <c r="I900" s="194"/>
      <c r="J900" s="194">
        <v>43642.000011574077</v>
      </c>
      <c r="K900" s="194">
        <v>43642.000011574077</v>
      </c>
      <c r="L900" s="194"/>
      <c r="M900" s="193" t="s">
        <v>187</v>
      </c>
      <c r="N900" s="193" t="s">
        <v>43</v>
      </c>
      <c r="O900" s="195">
        <v>40</v>
      </c>
      <c r="P900" s="195"/>
      <c r="Q900" s="196"/>
      <c r="R900" s="193" t="s">
        <v>1659</v>
      </c>
      <c r="S900" s="193"/>
      <c r="T900" s="193" t="s">
        <v>1660</v>
      </c>
      <c r="U900" s="193" t="s">
        <v>182</v>
      </c>
      <c r="V900" s="193"/>
      <c r="W900" s="193"/>
      <c r="X900" s="193"/>
      <c r="Y900" s="194"/>
      <c r="Z900" s="194"/>
      <c r="AA900" s="197"/>
      <c r="AB900" s="198" t="str">
        <f t="shared" si="98"/>
        <v>20196</v>
      </c>
      <c r="AC900" s="199">
        <f t="shared" si="101"/>
        <v>0</v>
      </c>
      <c r="AD900" s="200" t="str">
        <f t="shared" si="100"/>
        <v>20196</v>
      </c>
      <c r="AE900" s="199">
        <f t="shared" si="103"/>
        <v>0</v>
      </c>
      <c r="AF900" s="199">
        <f t="shared" si="102"/>
        <v>0</v>
      </c>
      <c r="AG900" s="199">
        <f t="shared" si="99"/>
        <v>0</v>
      </c>
      <c r="AH900" s="199">
        <f t="shared" si="104"/>
        <v>0</v>
      </c>
      <c r="AI900" s="201"/>
      <c r="AJ900" s="201"/>
      <c r="AK900" s="201"/>
      <c r="AL900" s="201"/>
      <c r="AM900" s="201"/>
      <c r="AN900" s="201"/>
      <c r="AO900" s="201" t="s">
        <v>51</v>
      </c>
      <c r="AP900" s="201" t="s">
        <v>68</v>
      </c>
    </row>
    <row r="901" spans="1:42">
      <c r="A901" s="193" t="s">
        <v>1103</v>
      </c>
      <c r="B901" s="193" t="s">
        <v>50</v>
      </c>
      <c r="C901" s="193" t="s">
        <v>205</v>
      </c>
      <c r="D901" s="193" t="s">
        <v>1658</v>
      </c>
      <c r="E901" s="193" t="s">
        <v>1658</v>
      </c>
      <c r="F901" s="193"/>
      <c r="G901" s="193" t="s">
        <v>197</v>
      </c>
      <c r="H901" s="194">
        <v>43636.000011574077</v>
      </c>
      <c r="I901" s="194"/>
      <c r="J901" s="194">
        <v>43654.000011574077</v>
      </c>
      <c r="K901" s="194">
        <v>43654.000011574077</v>
      </c>
      <c r="L901" s="194"/>
      <c r="M901" s="193" t="s">
        <v>187</v>
      </c>
      <c r="N901" s="193" t="s">
        <v>43</v>
      </c>
      <c r="O901" s="195">
        <v>12</v>
      </c>
      <c r="P901" s="195"/>
      <c r="Q901" s="196"/>
      <c r="R901" s="193" t="s">
        <v>1659</v>
      </c>
      <c r="S901" s="193"/>
      <c r="T901" s="193" t="s">
        <v>1661</v>
      </c>
      <c r="U901" s="193" t="s">
        <v>182</v>
      </c>
      <c r="V901" s="193"/>
      <c r="W901" s="193"/>
      <c r="X901" s="193"/>
      <c r="Y901" s="194"/>
      <c r="Z901" s="194"/>
      <c r="AA901" s="197"/>
      <c r="AB901" s="198" t="str">
        <f t="shared" si="98"/>
        <v>20196</v>
      </c>
      <c r="AC901" s="199">
        <f t="shared" si="101"/>
        <v>0</v>
      </c>
      <c r="AD901" s="200" t="str">
        <f t="shared" si="100"/>
        <v>20197</v>
      </c>
      <c r="AE901" s="199">
        <f t="shared" si="103"/>
        <v>0</v>
      </c>
      <c r="AF901" s="199">
        <f t="shared" si="102"/>
        <v>0</v>
      </c>
      <c r="AG901" s="199">
        <f t="shared" si="99"/>
        <v>0</v>
      </c>
      <c r="AH901" s="199">
        <f t="shared" si="104"/>
        <v>0</v>
      </c>
      <c r="AI901" s="201"/>
      <c r="AJ901" s="201"/>
      <c r="AK901" s="201"/>
      <c r="AL901" s="201"/>
      <c r="AM901" s="201"/>
      <c r="AN901" s="201"/>
      <c r="AO901" s="201" t="s">
        <v>50</v>
      </c>
      <c r="AP901" s="201" t="s">
        <v>1</v>
      </c>
    </row>
    <row r="902" spans="1:42">
      <c r="A902" s="193" t="s">
        <v>1103</v>
      </c>
      <c r="B902" s="193" t="s">
        <v>50</v>
      </c>
      <c r="C902" s="193" t="s">
        <v>205</v>
      </c>
      <c r="D902" s="193" t="s">
        <v>1658</v>
      </c>
      <c r="E902" s="193" t="s">
        <v>1658</v>
      </c>
      <c r="F902" s="193"/>
      <c r="G902" s="193" t="s">
        <v>197</v>
      </c>
      <c r="H902" s="194">
        <v>43636.000011574077</v>
      </c>
      <c r="I902" s="194"/>
      <c r="J902" s="194">
        <v>43654.000011574077</v>
      </c>
      <c r="K902" s="194">
        <v>43654.000011574077</v>
      </c>
      <c r="L902" s="194"/>
      <c r="M902" s="193" t="s">
        <v>187</v>
      </c>
      <c r="N902" s="193" t="s">
        <v>43</v>
      </c>
      <c r="O902" s="195">
        <v>12</v>
      </c>
      <c r="P902" s="195"/>
      <c r="Q902" s="196"/>
      <c r="R902" s="193" t="s">
        <v>1659</v>
      </c>
      <c r="S902" s="193"/>
      <c r="T902" s="193" t="s">
        <v>1662</v>
      </c>
      <c r="U902" s="193" t="s">
        <v>182</v>
      </c>
      <c r="V902" s="193"/>
      <c r="W902" s="193"/>
      <c r="X902" s="193"/>
      <c r="Y902" s="194"/>
      <c r="Z902" s="194"/>
      <c r="AA902" s="197"/>
      <c r="AB902" s="198" t="str">
        <f t="shared" si="98"/>
        <v>20196</v>
      </c>
      <c r="AC902" s="199">
        <f t="shared" si="101"/>
        <v>0</v>
      </c>
      <c r="AD902" s="200" t="str">
        <f t="shared" si="100"/>
        <v>20197</v>
      </c>
      <c r="AE902" s="199">
        <f t="shared" si="103"/>
        <v>0</v>
      </c>
      <c r="AF902" s="199">
        <f t="shared" si="102"/>
        <v>0</v>
      </c>
      <c r="AG902" s="199">
        <f t="shared" si="99"/>
        <v>0</v>
      </c>
      <c r="AH902" s="199">
        <f t="shared" si="104"/>
        <v>0</v>
      </c>
      <c r="AI902" s="201"/>
      <c r="AJ902" s="201"/>
      <c r="AK902" s="201"/>
      <c r="AL902" s="201"/>
      <c r="AM902" s="201"/>
      <c r="AN902" s="201"/>
      <c r="AO902" s="201" t="s">
        <v>50</v>
      </c>
      <c r="AP902" s="201" t="s">
        <v>1</v>
      </c>
    </row>
    <row r="903" spans="1:42">
      <c r="A903" s="193" t="s">
        <v>1103</v>
      </c>
      <c r="B903" s="193" t="s">
        <v>61</v>
      </c>
      <c r="C903" s="193" t="s">
        <v>450</v>
      </c>
      <c r="D903" s="193" t="s">
        <v>1663</v>
      </c>
      <c r="E903" s="193" t="s">
        <v>1664</v>
      </c>
      <c r="F903" s="193"/>
      <c r="G903" s="193" t="s">
        <v>178</v>
      </c>
      <c r="H903" s="194">
        <v>43601.000011574077</v>
      </c>
      <c r="I903" s="194"/>
      <c r="J903" s="194">
        <v>43601.000011574077</v>
      </c>
      <c r="K903" s="194">
        <v>43601.000011574077</v>
      </c>
      <c r="L903" s="194"/>
      <c r="M903" s="193" t="s">
        <v>179</v>
      </c>
      <c r="N903" s="193"/>
      <c r="O903" s="195">
        <v>15</v>
      </c>
      <c r="P903" s="195"/>
      <c r="Q903" s="196"/>
      <c r="R903" s="193" t="s">
        <v>1665</v>
      </c>
      <c r="S903" s="193"/>
      <c r="T903" s="193" t="s">
        <v>1666</v>
      </c>
      <c r="U903" s="193" t="s">
        <v>182</v>
      </c>
      <c r="V903" s="193"/>
      <c r="W903" s="193"/>
      <c r="X903" s="193"/>
      <c r="Y903" s="194"/>
      <c r="Z903" s="194"/>
      <c r="AA903" s="197"/>
      <c r="AB903" s="198" t="str">
        <f t="shared" si="98"/>
        <v>20195</v>
      </c>
      <c r="AC903" s="199">
        <f t="shared" si="101"/>
        <v>0</v>
      </c>
      <c r="AD903" s="200" t="str">
        <f t="shared" si="100"/>
        <v>20195</v>
      </c>
      <c r="AE903" s="199">
        <f t="shared" si="103"/>
        <v>0</v>
      </c>
      <c r="AF903" s="199">
        <f t="shared" si="102"/>
        <v>0</v>
      </c>
      <c r="AG903" s="199">
        <f t="shared" si="99"/>
        <v>0</v>
      </c>
      <c r="AH903" s="199">
        <f t="shared" si="104"/>
        <v>0</v>
      </c>
      <c r="AI903" s="201"/>
      <c r="AJ903" s="201"/>
      <c r="AK903" s="201"/>
      <c r="AL903" s="201"/>
      <c r="AM903" s="201"/>
      <c r="AN903" s="201"/>
      <c r="AO903" s="201" t="s">
        <v>61</v>
      </c>
      <c r="AP903" s="201" t="s">
        <v>88</v>
      </c>
    </row>
    <row r="904" spans="1:42">
      <c r="A904" s="193" t="s">
        <v>1103</v>
      </c>
      <c r="B904" s="193" t="s">
        <v>51</v>
      </c>
      <c r="C904" s="193" t="s">
        <v>321</v>
      </c>
      <c r="D904" s="193" t="s">
        <v>1667</v>
      </c>
      <c r="E904" s="193" t="s">
        <v>1667</v>
      </c>
      <c r="F904" s="193"/>
      <c r="G904" s="193" t="s">
        <v>178</v>
      </c>
      <c r="H904" s="194">
        <v>43601.000011574077</v>
      </c>
      <c r="I904" s="194">
        <v>43606.706018518518</v>
      </c>
      <c r="J904" s="194"/>
      <c r="K904" s="194"/>
      <c r="L904" s="194"/>
      <c r="M904" s="193" t="s">
        <v>187</v>
      </c>
      <c r="N904" s="193" t="s">
        <v>43</v>
      </c>
      <c r="O904" s="195">
        <v>35</v>
      </c>
      <c r="P904" s="195"/>
      <c r="Q904" s="196"/>
      <c r="R904" s="193" t="s">
        <v>1668</v>
      </c>
      <c r="S904" s="193"/>
      <c r="T904" s="193" t="s">
        <v>1669</v>
      </c>
      <c r="U904" s="193" t="s">
        <v>324</v>
      </c>
      <c r="V904" s="193"/>
      <c r="W904" s="193"/>
      <c r="X904" s="193"/>
      <c r="Y904" s="194"/>
      <c r="Z904" s="194"/>
      <c r="AA904" s="197"/>
      <c r="AB904" s="198" t="str">
        <f t="shared" si="98"/>
        <v>20195</v>
      </c>
      <c r="AC904" s="199" t="str">
        <f t="shared" si="101"/>
        <v>20195</v>
      </c>
      <c r="AD904" s="200">
        <f t="shared" si="100"/>
        <v>0</v>
      </c>
      <c r="AE904" s="199">
        <f t="shared" si="103"/>
        <v>0</v>
      </c>
      <c r="AF904" s="199">
        <f t="shared" si="102"/>
        <v>0</v>
      </c>
      <c r="AG904" s="199">
        <f t="shared" si="99"/>
        <v>0</v>
      </c>
      <c r="AH904" s="199">
        <f t="shared" si="104"/>
        <v>0</v>
      </c>
      <c r="AI904" s="201"/>
      <c r="AJ904" s="201"/>
      <c r="AK904" s="201"/>
      <c r="AL904" s="201"/>
      <c r="AM904" s="201"/>
      <c r="AN904" s="201"/>
      <c r="AO904" s="201" t="s">
        <v>51</v>
      </c>
      <c r="AP904" s="201" t="s">
        <v>65</v>
      </c>
    </row>
    <row r="905" spans="1:42">
      <c r="A905" s="193" t="s">
        <v>1103</v>
      </c>
      <c r="B905" s="193" t="s">
        <v>54</v>
      </c>
      <c r="C905" s="193" t="s">
        <v>175</v>
      </c>
      <c r="D905" s="193" t="s">
        <v>1670</v>
      </c>
      <c r="E905" s="193" t="s">
        <v>1671</v>
      </c>
      <c r="F905" s="193"/>
      <c r="G905" s="193" t="s">
        <v>178</v>
      </c>
      <c r="H905" s="194">
        <v>43601.000011574077</v>
      </c>
      <c r="I905" s="194"/>
      <c r="J905" s="194">
        <v>43601.000011574077</v>
      </c>
      <c r="K905" s="194">
        <v>43601.000011574077</v>
      </c>
      <c r="L905" s="194">
        <v>43636.475462962961</v>
      </c>
      <c r="M905" s="193" t="s">
        <v>187</v>
      </c>
      <c r="N905" s="193" t="s">
        <v>44</v>
      </c>
      <c r="O905" s="195">
        <v>3</v>
      </c>
      <c r="P905" s="195"/>
      <c r="Q905" s="196"/>
      <c r="R905" s="193" t="s">
        <v>1672</v>
      </c>
      <c r="S905" s="193"/>
      <c r="T905" s="193" t="s">
        <v>1673</v>
      </c>
      <c r="U905" s="193" t="s">
        <v>195</v>
      </c>
      <c r="V905" s="193"/>
      <c r="W905" s="193"/>
      <c r="X905" s="193"/>
      <c r="Y905" s="194"/>
      <c r="Z905" s="194"/>
      <c r="AA905" s="197"/>
      <c r="AB905" s="198" t="str">
        <f t="shared" si="98"/>
        <v>20195</v>
      </c>
      <c r="AC905" s="199">
        <f t="shared" si="101"/>
        <v>0</v>
      </c>
      <c r="AD905" s="200" t="str">
        <f t="shared" si="100"/>
        <v>20195</v>
      </c>
      <c r="AE905" s="199" t="str">
        <f t="shared" si="103"/>
        <v>20196</v>
      </c>
      <c r="AF905" s="199">
        <f t="shared" si="102"/>
        <v>0</v>
      </c>
      <c r="AG905" s="199">
        <f t="shared" si="99"/>
        <v>0</v>
      </c>
      <c r="AH905" s="199">
        <f t="shared" si="104"/>
        <v>0</v>
      </c>
      <c r="AI905" s="201"/>
      <c r="AJ905" s="201"/>
      <c r="AK905" s="201"/>
      <c r="AL905" s="201"/>
      <c r="AM905" s="201"/>
      <c r="AN905" s="201"/>
      <c r="AO905" s="201" t="s">
        <v>54</v>
      </c>
      <c r="AP905" s="201" t="s">
        <v>88</v>
      </c>
    </row>
    <row r="906" spans="1:42">
      <c r="A906" s="193" t="s">
        <v>1103</v>
      </c>
      <c r="B906" s="193" t="s">
        <v>49</v>
      </c>
      <c r="C906" s="193" t="s">
        <v>59</v>
      </c>
      <c r="D906" s="193" t="s">
        <v>1009</v>
      </c>
      <c r="E906" s="193" t="s">
        <v>1013</v>
      </c>
      <c r="F906" s="193"/>
      <c r="G906" s="193" t="s">
        <v>178</v>
      </c>
      <c r="H906" s="194">
        <v>43602.000011574077</v>
      </c>
      <c r="I906" s="194"/>
      <c r="J906" s="194">
        <v>43662.000011574077</v>
      </c>
      <c r="K906" s="194">
        <v>43662.000011574077</v>
      </c>
      <c r="L906" s="194">
        <v>43668.655856481477</v>
      </c>
      <c r="M906" s="193" t="s">
        <v>187</v>
      </c>
      <c r="N906" s="193" t="s">
        <v>185</v>
      </c>
      <c r="O906" s="195">
        <v>140</v>
      </c>
      <c r="P906" s="195"/>
      <c r="Q906" s="196"/>
      <c r="R906" s="193" t="s">
        <v>1011</v>
      </c>
      <c r="S906" s="193"/>
      <c r="T906" s="193" t="s">
        <v>1674</v>
      </c>
      <c r="U906" s="193" t="s">
        <v>195</v>
      </c>
      <c r="V906" s="193"/>
      <c r="W906" s="193"/>
      <c r="X906" s="193"/>
      <c r="Y906" s="194"/>
      <c r="Z906" s="194"/>
      <c r="AA906" s="197"/>
      <c r="AB906" s="198" t="str">
        <f t="shared" si="98"/>
        <v>20195</v>
      </c>
      <c r="AC906" s="199">
        <f t="shared" si="101"/>
        <v>0</v>
      </c>
      <c r="AD906" s="200" t="str">
        <f t="shared" si="100"/>
        <v>20197</v>
      </c>
      <c r="AE906" s="199" t="str">
        <f t="shared" si="103"/>
        <v>20197</v>
      </c>
      <c r="AF906" s="199">
        <f t="shared" si="102"/>
        <v>0</v>
      </c>
      <c r="AG906" s="199">
        <f t="shared" si="99"/>
        <v>0</v>
      </c>
      <c r="AH906" s="199">
        <f t="shared" si="104"/>
        <v>0</v>
      </c>
      <c r="AI906" s="201"/>
      <c r="AJ906" s="201"/>
      <c r="AK906" s="201"/>
      <c r="AL906" s="201"/>
      <c r="AM906" s="201"/>
      <c r="AN906" s="201"/>
      <c r="AO906" s="201" t="s">
        <v>49</v>
      </c>
      <c r="AP906" s="201" t="s">
        <v>59</v>
      </c>
    </row>
    <row r="907" spans="1:42">
      <c r="A907" s="193" t="s">
        <v>1103</v>
      </c>
      <c r="B907" s="193" t="s">
        <v>51</v>
      </c>
      <c r="C907" s="193" t="s">
        <v>1280</v>
      </c>
      <c r="D907" s="193" t="s">
        <v>1009</v>
      </c>
      <c r="E907" s="193" t="s">
        <v>1010</v>
      </c>
      <c r="F907" s="193"/>
      <c r="G907" s="193" t="s">
        <v>178</v>
      </c>
      <c r="H907" s="194">
        <v>43602.000011574077</v>
      </c>
      <c r="I907" s="194"/>
      <c r="J907" s="194">
        <v>43620.000011574077</v>
      </c>
      <c r="K907" s="194">
        <v>43620.000011574077</v>
      </c>
      <c r="L907" s="194">
        <v>43664.49800925926</v>
      </c>
      <c r="M907" s="193" t="s">
        <v>187</v>
      </c>
      <c r="N907" s="193" t="s">
        <v>185</v>
      </c>
      <c r="O907" s="195">
        <v>40</v>
      </c>
      <c r="P907" s="195"/>
      <c r="Q907" s="196"/>
      <c r="R907" s="193" t="s">
        <v>1011</v>
      </c>
      <c r="S907" s="193"/>
      <c r="T907" s="193" t="s">
        <v>1675</v>
      </c>
      <c r="U907" s="193" t="s">
        <v>195</v>
      </c>
      <c r="V907" s="193"/>
      <c r="W907" s="193"/>
      <c r="X907" s="193"/>
      <c r="Y907" s="194"/>
      <c r="Z907" s="194"/>
      <c r="AA907" s="197"/>
      <c r="AB907" s="198" t="str">
        <f t="shared" si="98"/>
        <v>20195</v>
      </c>
      <c r="AC907" s="199">
        <f t="shared" si="101"/>
        <v>0</v>
      </c>
      <c r="AD907" s="200" t="str">
        <f t="shared" si="100"/>
        <v>20196</v>
      </c>
      <c r="AE907" s="199" t="str">
        <f t="shared" si="103"/>
        <v>20197</v>
      </c>
      <c r="AF907" s="199">
        <f t="shared" si="102"/>
        <v>0</v>
      </c>
      <c r="AG907" s="199">
        <f t="shared" si="99"/>
        <v>0</v>
      </c>
      <c r="AH907" s="199">
        <f t="shared" si="104"/>
        <v>0</v>
      </c>
      <c r="AI907" s="201"/>
      <c r="AJ907" s="201"/>
      <c r="AK907" s="201"/>
      <c r="AL907" s="201"/>
      <c r="AM907" s="201"/>
      <c r="AN907" s="201"/>
      <c r="AO907" s="201" t="s">
        <v>51</v>
      </c>
      <c r="AP907" s="201" t="s">
        <v>67</v>
      </c>
    </row>
    <row r="908" spans="1:42">
      <c r="A908" s="193" t="s">
        <v>1103</v>
      </c>
      <c r="B908" s="193" t="s">
        <v>51</v>
      </c>
      <c r="C908" s="193" t="s">
        <v>1280</v>
      </c>
      <c r="D908" s="193" t="s">
        <v>1009</v>
      </c>
      <c r="E908" s="193" t="s">
        <v>1013</v>
      </c>
      <c r="F908" s="193"/>
      <c r="G908" s="193" t="s">
        <v>178</v>
      </c>
      <c r="H908" s="194">
        <v>43602.000011574077</v>
      </c>
      <c r="I908" s="194"/>
      <c r="J908" s="194">
        <v>43614.000011574077</v>
      </c>
      <c r="K908" s="194">
        <v>43614.000011574077</v>
      </c>
      <c r="L908" s="194">
        <v>43663.470277777778</v>
      </c>
      <c r="M908" s="193" t="s">
        <v>187</v>
      </c>
      <c r="N908" s="193" t="s">
        <v>185</v>
      </c>
      <c r="O908" s="195">
        <v>40</v>
      </c>
      <c r="P908" s="195"/>
      <c r="Q908" s="196"/>
      <c r="R908" s="193" t="s">
        <v>1011</v>
      </c>
      <c r="S908" s="193"/>
      <c r="T908" s="193" t="s">
        <v>1676</v>
      </c>
      <c r="U908" s="193" t="s">
        <v>195</v>
      </c>
      <c r="V908" s="193"/>
      <c r="W908" s="193"/>
      <c r="X908" s="193"/>
      <c r="Y908" s="194"/>
      <c r="Z908" s="194"/>
      <c r="AA908" s="197"/>
      <c r="AB908" s="198" t="str">
        <f t="shared" si="98"/>
        <v>20195</v>
      </c>
      <c r="AC908" s="199">
        <f t="shared" si="101"/>
        <v>0</v>
      </c>
      <c r="AD908" s="200" t="str">
        <f t="shared" si="100"/>
        <v>20195</v>
      </c>
      <c r="AE908" s="199" t="str">
        <f t="shared" si="103"/>
        <v>20197</v>
      </c>
      <c r="AF908" s="199">
        <f t="shared" si="102"/>
        <v>0</v>
      </c>
      <c r="AG908" s="199">
        <f t="shared" si="99"/>
        <v>0</v>
      </c>
      <c r="AH908" s="199">
        <f t="shared" si="104"/>
        <v>0</v>
      </c>
      <c r="AI908" s="201"/>
      <c r="AJ908" s="201"/>
      <c r="AK908" s="201"/>
      <c r="AL908" s="201"/>
      <c r="AM908" s="201"/>
      <c r="AN908" s="201"/>
      <c r="AO908" s="201" t="s">
        <v>51</v>
      </c>
      <c r="AP908" s="201" t="s">
        <v>67</v>
      </c>
    </row>
    <row r="909" spans="1:42">
      <c r="A909" s="193" t="s">
        <v>1103</v>
      </c>
      <c r="B909" s="193" t="s">
        <v>49</v>
      </c>
      <c r="C909" s="193" t="s">
        <v>59</v>
      </c>
      <c r="D909" s="193" t="s">
        <v>1009</v>
      </c>
      <c r="E909" s="193" t="s">
        <v>1010</v>
      </c>
      <c r="F909" s="193"/>
      <c r="G909" s="193" t="s">
        <v>178</v>
      </c>
      <c r="H909" s="194">
        <v>43602.000011574077</v>
      </c>
      <c r="I909" s="194"/>
      <c r="J909" s="194">
        <v>43627.000011574077</v>
      </c>
      <c r="K909" s="194">
        <v>43627.000011574077</v>
      </c>
      <c r="L909" s="194">
        <v>43661.518136574072</v>
      </c>
      <c r="M909" s="193" t="s">
        <v>187</v>
      </c>
      <c r="N909" s="193" t="s">
        <v>185</v>
      </c>
      <c r="O909" s="195">
        <v>140</v>
      </c>
      <c r="P909" s="195"/>
      <c r="Q909" s="196"/>
      <c r="R909" s="193" t="s">
        <v>1011</v>
      </c>
      <c r="S909" s="193"/>
      <c r="T909" s="193" t="s">
        <v>1677</v>
      </c>
      <c r="U909" s="193" t="s">
        <v>195</v>
      </c>
      <c r="V909" s="193"/>
      <c r="W909" s="193"/>
      <c r="X909" s="193"/>
      <c r="Y909" s="194"/>
      <c r="Z909" s="194"/>
      <c r="AA909" s="197"/>
      <c r="AB909" s="198" t="str">
        <f t="shared" ref="AB909:AB972" si="105">+IFERROR(IF(AND(V909="1",LEN(W909)&gt;2),0,CONCATENATE(YEAR(H909),MONTH(H909))),0)</f>
        <v>20195</v>
      </c>
      <c r="AC909" s="199">
        <f t="shared" si="101"/>
        <v>0</v>
      </c>
      <c r="AD909" s="200" t="str">
        <f t="shared" si="100"/>
        <v>20196</v>
      </c>
      <c r="AE909" s="199" t="str">
        <f t="shared" si="103"/>
        <v>20197</v>
      </c>
      <c r="AF909" s="199">
        <f t="shared" si="102"/>
        <v>0</v>
      </c>
      <c r="AG909" s="199">
        <f t="shared" ref="AG909:AG972" si="106">+IF(A909&lt;&gt;"4-MIGRADO",0,IFERROR(IF(IF(K909&lt;1,0,CONCATENATE(YEAR(L909),MONTH(L909)))="19001",0,IF(K909&lt;1,0,CONCATENATE(YEAR(L909),MONTH(L909)))),0))</f>
        <v>0</v>
      </c>
      <c r="AH909" s="199">
        <f t="shared" si="104"/>
        <v>0</v>
      </c>
      <c r="AI909" s="201"/>
      <c r="AJ909" s="201"/>
      <c r="AK909" s="201"/>
      <c r="AL909" s="201"/>
      <c r="AM909" s="201"/>
      <c r="AN909" s="201"/>
      <c r="AO909" s="201" t="s">
        <v>49</v>
      </c>
      <c r="AP909" s="201" t="s">
        <v>59</v>
      </c>
    </row>
    <row r="910" spans="1:42">
      <c r="A910" s="193" t="s">
        <v>1103</v>
      </c>
      <c r="B910" s="193" t="s">
        <v>61</v>
      </c>
      <c r="C910" s="193" t="s">
        <v>450</v>
      </c>
      <c r="D910" s="193" t="s">
        <v>1678</v>
      </c>
      <c r="E910" s="193" t="s">
        <v>1679</v>
      </c>
      <c r="F910" s="193"/>
      <c r="G910" s="193" t="s">
        <v>178</v>
      </c>
      <c r="H910" s="194">
        <v>43602.000011574077</v>
      </c>
      <c r="I910" s="194"/>
      <c r="J910" s="194">
        <v>43602.000011574077</v>
      </c>
      <c r="K910" s="194">
        <v>43602.000011574077</v>
      </c>
      <c r="L910" s="194">
        <v>43614.575219907398</v>
      </c>
      <c r="M910" s="193" t="s">
        <v>179</v>
      </c>
      <c r="N910" s="193"/>
      <c r="O910" s="195">
        <v>15</v>
      </c>
      <c r="P910" s="195"/>
      <c r="Q910" s="196"/>
      <c r="R910" s="193" t="s">
        <v>1680</v>
      </c>
      <c r="S910" s="193"/>
      <c r="T910" s="193" t="s">
        <v>1681</v>
      </c>
      <c r="U910" s="193" t="s">
        <v>195</v>
      </c>
      <c r="V910" s="193"/>
      <c r="W910" s="193"/>
      <c r="X910" s="193"/>
      <c r="Y910" s="194"/>
      <c r="Z910" s="194"/>
      <c r="AA910" s="197"/>
      <c r="AB910" s="198" t="str">
        <f t="shared" si="105"/>
        <v>20195</v>
      </c>
      <c r="AC910" s="199">
        <f t="shared" si="101"/>
        <v>0</v>
      </c>
      <c r="AD910" s="200" t="str">
        <f t="shared" si="100"/>
        <v>20195</v>
      </c>
      <c r="AE910" s="199" t="str">
        <f t="shared" si="103"/>
        <v>20195</v>
      </c>
      <c r="AF910" s="199">
        <f t="shared" si="102"/>
        <v>0</v>
      </c>
      <c r="AG910" s="199">
        <f t="shared" si="106"/>
        <v>0</v>
      </c>
      <c r="AH910" s="199">
        <f t="shared" si="104"/>
        <v>0</v>
      </c>
      <c r="AI910" s="201"/>
      <c r="AJ910" s="201"/>
      <c r="AK910" s="201"/>
      <c r="AL910" s="201"/>
      <c r="AM910" s="201"/>
      <c r="AN910" s="201"/>
      <c r="AO910" s="201" t="s">
        <v>61</v>
      </c>
      <c r="AP910" s="201" t="s">
        <v>88</v>
      </c>
    </row>
    <row r="911" spans="1:42">
      <c r="A911" s="193" t="s">
        <v>1103</v>
      </c>
      <c r="B911" s="193" t="s">
        <v>50</v>
      </c>
      <c r="C911" s="193" t="s">
        <v>205</v>
      </c>
      <c r="D911" s="193" t="s">
        <v>1682</v>
      </c>
      <c r="E911" s="193" t="s">
        <v>1683</v>
      </c>
      <c r="F911" s="193"/>
      <c r="G911" s="193" t="s">
        <v>178</v>
      </c>
      <c r="H911" s="194">
        <v>43606.000011574077</v>
      </c>
      <c r="I911" s="194">
        <v>43609.684374999997</v>
      </c>
      <c r="J911" s="194"/>
      <c r="K911" s="194"/>
      <c r="L911" s="194"/>
      <c r="M911" s="193" t="s">
        <v>187</v>
      </c>
      <c r="N911" s="193" t="s">
        <v>43</v>
      </c>
      <c r="O911" s="195">
        <v>12</v>
      </c>
      <c r="P911" s="195"/>
      <c r="Q911" s="196"/>
      <c r="R911" s="193" t="s">
        <v>1684</v>
      </c>
      <c r="S911" s="193"/>
      <c r="T911" s="193" t="s">
        <v>1685</v>
      </c>
      <c r="U911" s="193" t="s">
        <v>324</v>
      </c>
      <c r="V911" s="193"/>
      <c r="W911" s="193"/>
      <c r="X911" s="193"/>
      <c r="Y911" s="194"/>
      <c r="Z911" s="194"/>
      <c r="AA911" s="197"/>
      <c r="AB911" s="198" t="str">
        <f t="shared" si="105"/>
        <v>20195</v>
      </c>
      <c r="AC911" s="199" t="str">
        <f t="shared" si="101"/>
        <v>20195</v>
      </c>
      <c r="AD911" s="200">
        <f t="shared" si="100"/>
        <v>0</v>
      </c>
      <c r="AE911" s="199">
        <f t="shared" si="103"/>
        <v>0</v>
      </c>
      <c r="AF911" s="199">
        <f t="shared" si="102"/>
        <v>0</v>
      </c>
      <c r="AG911" s="199">
        <f t="shared" si="106"/>
        <v>0</v>
      </c>
      <c r="AH911" s="199">
        <f t="shared" si="104"/>
        <v>0</v>
      </c>
      <c r="AI911" s="201"/>
      <c r="AJ911" s="201"/>
      <c r="AK911" s="201"/>
      <c r="AL911" s="201"/>
      <c r="AM911" s="201"/>
      <c r="AN911" s="201"/>
      <c r="AO911" s="201" t="s">
        <v>50</v>
      </c>
      <c r="AP911" s="201" t="s">
        <v>1</v>
      </c>
    </row>
    <row r="912" spans="1:42">
      <c r="A912" s="193" t="s">
        <v>1103</v>
      </c>
      <c r="B912" s="193" t="s">
        <v>50</v>
      </c>
      <c r="C912" s="193" t="s">
        <v>205</v>
      </c>
      <c r="D912" s="193" t="s">
        <v>1682</v>
      </c>
      <c r="E912" s="193" t="s">
        <v>1683</v>
      </c>
      <c r="F912" s="193"/>
      <c r="G912" s="193" t="s">
        <v>178</v>
      </c>
      <c r="H912" s="194">
        <v>43606.000011574077</v>
      </c>
      <c r="I912" s="194">
        <v>43609.685127314813</v>
      </c>
      <c r="J912" s="194"/>
      <c r="K912" s="194"/>
      <c r="L912" s="194"/>
      <c r="M912" s="193" t="s">
        <v>187</v>
      </c>
      <c r="N912" s="193" t="s">
        <v>43</v>
      </c>
      <c r="O912" s="195">
        <v>12</v>
      </c>
      <c r="P912" s="195"/>
      <c r="Q912" s="196"/>
      <c r="R912" s="193" t="s">
        <v>1684</v>
      </c>
      <c r="S912" s="193"/>
      <c r="T912" s="193" t="s">
        <v>1686</v>
      </c>
      <c r="U912" s="193" t="s">
        <v>324</v>
      </c>
      <c r="V912" s="193"/>
      <c r="W912" s="193"/>
      <c r="X912" s="193"/>
      <c r="Y912" s="194"/>
      <c r="Z912" s="194"/>
      <c r="AA912" s="197"/>
      <c r="AB912" s="198" t="str">
        <f t="shared" si="105"/>
        <v>20195</v>
      </c>
      <c r="AC912" s="199" t="str">
        <f t="shared" si="101"/>
        <v>20195</v>
      </c>
      <c r="AD912" s="200">
        <f t="shared" si="100"/>
        <v>0</v>
      </c>
      <c r="AE912" s="199">
        <f t="shared" si="103"/>
        <v>0</v>
      </c>
      <c r="AF912" s="199">
        <f t="shared" si="102"/>
        <v>0</v>
      </c>
      <c r="AG912" s="199">
        <f t="shared" si="106"/>
        <v>0</v>
      </c>
      <c r="AH912" s="199">
        <f t="shared" si="104"/>
        <v>0</v>
      </c>
      <c r="AI912" s="201"/>
      <c r="AJ912" s="201"/>
      <c r="AK912" s="201"/>
      <c r="AL912" s="201"/>
      <c r="AM912" s="201"/>
      <c r="AN912" s="201"/>
      <c r="AO912" s="201" t="s">
        <v>50</v>
      </c>
      <c r="AP912" s="201" t="s">
        <v>1</v>
      </c>
    </row>
    <row r="913" spans="1:42">
      <c r="A913" s="193" t="s">
        <v>1103</v>
      </c>
      <c r="B913" s="193" t="s">
        <v>48</v>
      </c>
      <c r="C913" s="193" t="s">
        <v>57</v>
      </c>
      <c r="D913" s="193" t="s">
        <v>1687</v>
      </c>
      <c r="E913" s="193" t="s">
        <v>1688</v>
      </c>
      <c r="F913" s="193"/>
      <c r="G913" s="193" t="s">
        <v>178</v>
      </c>
      <c r="H913" s="194">
        <v>43606.000011574077</v>
      </c>
      <c r="I913" s="194"/>
      <c r="J913" s="194">
        <v>43634.000011574077</v>
      </c>
      <c r="K913" s="194">
        <v>43634.000011574077</v>
      </c>
      <c r="L913" s="194"/>
      <c r="M913" s="193" t="s">
        <v>187</v>
      </c>
      <c r="N913" s="193" t="s">
        <v>43</v>
      </c>
      <c r="O913" s="195">
        <v>115</v>
      </c>
      <c r="P913" s="195"/>
      <c r="Q913" s="196"/>
      <c r="R913" s="193" t="s">
        <v>1689</v>
      </c>
      <c r="S913" s="193"/>
      <c r="T913" s="193" t="s">
        <v>1690</v>
      </c>
      <c r="U913" s="193" t="s">
        <v>182</v>
      </c>
      <c r="V913" s="193"/>
      <c r="W913" s="193"/>
      <c r="X913" s="193"/>
      <c r="Y913" s="194"/>
      <c r="Z913" s="194"/>
      <c r="AA913" s="197"/>
      <c r="AB913" s="198" t="str">
        <f t="shared" si="105"/>
        <v>20195</v>
      </c>
      <c r="AC913" s="199">
        <f t="shared" si="101"/>
        <v>0</v>
      </c>
      <c r="AD913" s="200" t="str">
        <f t="shared" si="100"/>
        <v>20196</v>
      </c>
      <c r="AE913" s="199">
        <f t="shared" si="103"/>
        <v>0</v>
      </c>
      <c r="AF913" s="199">
        <f t="shared" si="102"/>
        <v>0</v>
      </c>
      <c r="AG913" s="199">
        <f t="shared" si="106"/>
        <v>0</v>
      </c>
      <c r="AH913" s="199">
        <f t="shared" si="104"/>
        <v>0</v>
      </c>
      <c r="AI913" s="201"/>
      <c r="AJ913" s="201"/>
      <c r="AK913" s="201"/>
      <c r="AL913" s="201"/>
      <c r="AM913" s="201"/>
      <c r="AN913" s="201"/>
      <c r="AO913" s="201" t="s">
        <v>48</v>
      </c>
      <c r="AP913" s="201" t="s">
        <v>57</v>
      </c>
    </row>
    <row r="914" spans="1:42">
      <c r="A914" s="193" t="s">
        <v>1103</v>
      </c>
      <c r="B914" s="193" t="s">
        <v>48</v>
      </c>
      <c r="C914" s="193" t="s">
        <v>57</v>
      </c>
      <c r="D914" s="193" t="s">
        <v>1687</v>
      </c>
      <c r="E914" s="193" t="s">
        <v>1691</v>
      </c>
      <c r="F914" s="193"/>
      <c r="G914" s="193" t="s">
        <v>178</v>
      </c>
      <c r="H914" s="194">
        <v>43606.000011574077</v>
      </c>
      <c r="I914" s="194"/>
      <c r="J914" s="194">
        <v>43629.000011574077</v>
      </c>
      <c r="K914" s="194">
        <v>43629.000011574077</v>
      </c>
      <c r="L914" s="194"/>
      <c r="M914" s="193" t="s">
        <v>187</v>
      </c>
      <c r="N914" s="193" t="s">
        <v>43</v>
      </c>
      <c r="O914" s="195">
        <v>115</v>
      </c>
      <c r="P914" s="195"/>
      <c r="Q914" s="196"/>
      <c r="R914" s="193" t="s">
        <v>1689</v>
      </c>
      <c r="S914" s="193"/>
      <c r="T914" s="193" t="s">
        <v>1692</v>
      </c>
      <c r="U914" s="193" t="s">
        <v>182</v>
      </c>
      <c r="V914" s="193"/>
      <c r="W914" s="193"/>
      <c r="X914" s="193"/>
      <c r="Y914" s="194"/>
      <c r="Z914" s="194"/>
      <c r="AA914" s="197"/>
      <c r="AB914" s="198" t="str">
        <f t="shared" si="105"/>
        <v>20195</v>
      </c>
      <c r="AC914" s="199">
        <f t="shared" si="101"/>
        <v>0</v>
      </c>
      <c r="AD914" s="200" t="str">
        <f t="shared" si="100"/>
        <v>20196</v>
      </c>
      <c r="AE914" s="199">
        <f t="shared" si="103"/>
        <v>0</v>
      </c>
      <c r="AF914" s="199">
        <f t="shared" si="102"/>
        <v>0</v>
      </c>
      <c r="AG914" s="199">
        <f t="shared" si="106"/>
        <v>0</v>
      </c>
      <c r="AH914" s="199">
        <f t="shared" si="104"/>
        <v>0</v>
      </c>
      <c r="AI914" s="201"/>
      <c r="AJ914" s="201"/>
      <c r="AK914" s="201"/>
      <c r="AL914" s="201"/>
      <c r="AM914" s="201"/>
      <c r="AN914" s="201"/>
      <c r="AO914" s="201" t="s">
        <v>48</v>
      </c>
      <c r="AP914" s="201" t="s">
        <v>57</v>
      </c>
    </row>
    <row r="915" spans="1:42">
      <c r="A915" s="193" t="s">
        <v>1103</v>
      </c>
      <c r="B915" s="193" t="s">
        <v>48</v>
      </c>
      <c r="C915" s="193" t="s">
        <v>57</v>
      </c>
      <c r="D915" s="193" t="s">
        <v>1687</v>
      </c>
      <c r="E915" s="193" t="s">
        <v>1687</v>
      </c>
      <c r="F915" s="193"/>
      <c r="G915" s="193" t="s">
        <v>178</v>
      </c>
      <c r="H915" s="194">
        <v>43606.000011574077</v>
      </c>
      <c r="I915" s="194">
        <v>43606.466967592591</v>
      </c>
      <c r="J915" s="194"/>
      <c r="K915" s="194"/>
      <c r="L915" s="194"/>
      <c r="M915" s="193" t="s">
        <v>187</v>
      </c>
      <c r="N915" s="193" t="s">
        <v>43</v>
      </c>
      <c r="O915" s="195">
        <v>115</v>
      </c>
      <c r="P915" s="195"/>
      <c r="Q915" s="196"/>
      <c r="R915" s="193" t="s">
        <v>1689</v>
      </c>
      <c r="S915" s="193"/>
      <c r="T915" s="193" t="s">
        <v>1693</v>
      </c>
      <c r="U915" s="193" t="s">
        <v>324</v>
      </c>
      <c r="V915" s="193"/>
      <c r="W915" s="193"/>
      <c r="X915" s="193"/>
      <c r="Y915" s="194"/>
      <c r="Z915" s="194"/>
      <c r="AA915" s="197"/>
      <c r="AB915" s="198" t="str">
        <f t="shared" si="105"/>
        <v>20195</v>
      </c>
      <c r="AC915" s="199" t="str">
        <f t="shared" si="101"/>
        <v>20195</v>
      </c>
      <c r="AD915" s="200">
        <f t="shared" ref="AD915:AD978" si="107">+IFERROR(IF(OR(AND(V915="1",LEN(W915)&gt;2),CONCATENATE(YEAR(K915),MONTH(K915))="19001"),0,CONCATENATE(YEAR(K915),MONTH(K915))),0)</f>
        <v>0</v>
      </c>
      <c r="AE915" s="199">
        <f t="shared" si="103"/>
        <v>0</v>
      </c>
      <c r="AF915" s="199">
        <f t="shared" si="102"/>
        <v>0</v>
      </c>
      <c r="AG915" s="199">
        <f t="shared" si="106"/>
        <v>0</v>
      </c>
      <c r="AH915" s="199">
        <f t="shared" si="104"/>
        <v>0</v>
      </c>
      <c r="AI915" s="201"/>
      <c r="AJ915" s="201"/>
      <c r="AK915" s="201"/>
      <c r="AL915" s="201"/>
      <c r="AM915" s="201"/>
      <c r="AN915" s="201"/>
      <c r="AO915" s="201" t="s">
        <v>48</v>
      </c>
      <c r="AP915" s="201" t="s">
        <v>57</v>
      </c>
    </row>
    <row r="916" spans="1:42">
      <c r="A916" s="193" t="s">
        <v>1103</v>
      </c>
      <c r="B916" s="193" t="s">
        <v>48</v>
      </c>
      <c r="C916" s="193" t="s">
        <v>57</v>
      </c>
      <c r="D916" s="193" t="s">
        <v>1687</v>
      </c>
      <c r="E916" s="193" t="s">
        <v>1687</v>
      </c>
      <c r="F916" s="193"/>
      <c r="G916" s="193" t="s">
        <v>178</v>
      </c>
      <c r="H916" s="194">
        <v>43606.000011574077</v>
      </c>
      <c r="I916" s="194">
        <v>43606.467210648138</v>
      </c>
      <c r="J916" s="194"/>
      <c r="K916" s="194"/>
      <c r="L916" s="194"/>
      <c r="M916" s="193" t="s">
        <v>187</v>
      </c>
      <c r="N916" s="193" t="s">
        <v>43</v>
      </c>
      <c r="O916" s="195">
        <v>115</v>
      </c>
      <c r="P916" s="195"/>
      <c r="Q916" s="196"/>
      <c r="R916" s="193" t="s">
        <v>1689</v>
      </c>
      <c r="S916" s="193"/>
      <c r="T916" s="193" t="s">
        <v>1694</v>
      </c>
      <c r="U916" s="193" t="s">
        <v>324</v>
      </c>
      <c r="V916" s="193"/>
      <c r="W916" s="193"/>
      <c r="X916" s="193"/>
      <c r="Y916" s="194"/>
      <c r="Z916" s="194"/>
      <c r="AA916" s="197"/>
      <c r="AB916" s="198" t="str">
        <f t="shared" si="105"/>
        <v>20195</v>
      </c>
      <c r="AC916" s="199" t="str">
        <f t="shared" si="101"/>
        <v>20195</v>
      </c>
      <c r="AD916" s="200">
        <f t="shared" si="107"/>
        <v>0</v>
      </c>
      <c r="AE916" s="199">
        <f t="shared" si="103"/>
        <v>0</v>
      </c>
      <c r="AF916" s="199">
        <f t="shared" si="102"/>
        <v>0</v>
      </c>
      <c r="AG916" s="199">
        <f t="shared" si="106"/>
        <v>0</v>
      </c>
      <c r="AH916" s="199">
        <f t="shared" si="104"/>
        <v>0</v>
      </c>
      <c r="AI916" s="201"/>
      <c r="AJ916" s="201"/>
      <c r="AK916" s="201"/>
      <c r="AL916" s="201"/>
      <c r="AM916" s="201"/>
      <c r="AN916" s="201"/>
      <c r="AO916" s="201" t="s">
        <v>48</v>
      </c>
      <c r="AP916" s="201" t="s">
        <v>57</v>
      </c>
    </row>
    <row r="917" spans="1:42">
      <c r="A917" s="193" t="s">
        <v>1103</v>
      </c>
      <c r="B917" s="193" t="s">
        <v>51</v>
      </c>
      <c r="C917" s="193" t="s">
        <v>321</v>
      </c>
      <c r="D917" s="193" t="s">
        <v>1667</v>
      </c>
      <c r="E917" s="193" t="s">
        <v>1695</v>
      </c>
      <c r="F917" s="193"/>
      <c r="G917" s="193" t="s">
        <v>178</v>
      </c>
      <c r="H917" s="194">
        <v>43606.000011574077</v>
      </c>
      <c r="I917" s="194"/>
      <c r="J917" s="194">
        <v>43633.000011574077</v>
      </c>
      <c r="K917" s="194">
        <v>43633.000011574077</v>
      </c>
      <c r="L917" s="194"/>
      <c r="M917" s="193" t="s">
        <v>187</v>
      </c>
      <c r="N917" s="193" t="s">
        <v>43</v>
      </c>
      <c r="O917" s="195">
        <v>35</v>
      </c>
      <c r="P917" s="195"/>
      <c r="Q917" s="196"/>
      <c r="R917" s="193" t="s">
        <v>1668</v>
      </c>
      <c r="S917" s="193"/>
      <c r="T917" s="193" t="s">
        <v>1696</v>
      </c>
      <c r="U917" s="193" t="s">
        <v>182</v>
      </c>
      <c r="V917" s="193"/>
      <c r="W917" s="193"/>
      <c r="X917" s="193"/>
      <c r="Y917" s="194"/>
      <c r="Z917" s="194"/>
      <c r="AA917" s="197"/>
      <c r="AB917" s="198" t="str">
        <f t="shared" si="105"/>
        <v>20195</v>
      </c>
      <c r="AC917" s="199">
        <f t="shared" si="101"/>
        <v>0</v>
      </c>
      <c r="AD917" s="200" t="str">
        <f t="shared" si="107"/>
        <v>20196</v>
      </c>
      <c r="AE917" s="199">
        <f t="shared" si="103"/>
        <v>0</v>
      </c>
      <c r="AF917" s="199">
        <f t="shared" si="102"/>
        <v>0</v>
      </c>
      <c r="AG917" s="199">
        <f t="shared" si="106"/>
        <v>0</v>
      </c>
      <c r="AH917" s="199">
        <f t="shared" si="104"/>
        <v>0</v>
      </c>
      <c r="AI917" s="201"/>
      <c r="AJ917" s="201"/>
      <c r="AK917" s="201"/>
      <c r="AL917" s="201"/>
      <c r="AM917" s="201"/>
      <c r="AN917" s="201"/>
      <c r="AO917" s="201" t="s">
        <v>51</v>
      </c>
      <c r="AP917" s="201" t="s">
        <v>65</v>
      </c>
    </row>
    <row r="918" spans="1:42">
      <c r="A918" s="193" t="s">
        <v>1103</v>
      </c>
      <c r="B918" s="193" t="s">
        <v>51</v>
      </c>
      <c r="C918" s="193" t="s">
        <v>1224</v>
      </c>
      <c r="D918" s="193" t="s">
        <v>1551</v>
      </c>
      <c r="E918" s="193" t="s">
        <v>1552</v>
      </c>
      <c r="F918" s="193"/>
      <c r="G918" s="193" t="s">
        <v>178</v>
      </c>
      <c r="H918" s="194">
        <v>43507.000011574077</v>
      </c>
      <c r="I918" s="194"/>
      <c r="J918" s="194">
        <v>43591.000011574077</v>
      </c>
      <c r="K918" s="194">
        <v>43591.000011574077</v>
      </c>
      <c r="L918" s="194"/>
      <c r="M918" s="193" t="s">
        <v>187</v>
      </c>
      <c r="N918" s="193" t="s">
        <v>43</v>
      </c>
      <c r="O918" s="195">
        <v>40</v>
      </c>
      <c r="P918" s="195"/>
      <c r="Q918" s="196"/>
      <c r="R918" s="193" t="s">
        <v>1553</v>
      </c>
      <c r="S918" s="193"/>
      <c r="T918" s="193" t="s">
        <v>1697</v>
      </c>
      <c r="U918" s="193" t="s">
        <v>182</v>
      </c>
      <c r="V918" s="193"/>
      <c r="W918" s="193"/>
      <c r="X918" s="193"/>
      <c r="Y918" s="194"/>
      <c r="Z918" s="194"/>
      <c r="AA918" s="197"/>
      <c r="AB918" s="198" t="str">
        <f t="shared" si="105"/>
        <v>20192</v>
      </c>
      <c r="AC918" s="199">
        <f t="shared" si="101"/>
        <v>0</v>
      </c>
      <c r="AD918" s="200" t="str">
        <f t="shared" si="107"/>
        <v>20195</v>
      </c>
      <c r="AE918" s="199">
        <f t="shared" si="103"/>
        <v>0</v>
      </c>
      <c r="AF918" s="199">
        <f t="shared" si="102"/>
        <v>0</v>
      </c>
      <c r="AG918" s="199">
        <f t="shared" si="106"/>
        <v>0</v>
      </c>
      <c r="AH918" s="199">
        <f t="shared" si="104"/>
        <v>0</v>
      </c>
      <c r="AI918" s="201"/>
      <c r="AJ918" s="201"/>
      <c r="AK918" s="201"/>
      <c r="AL918" s="201"/>
      <c r="AM918" s="201"/>
      <c r="AN918" s="201"/>
      <c r="AO918" s="201" t="s">
        <v>51</v>
      </c>
      <c r="AP918" s="201" t="s">
        <v>68</v>
      </c>
    </row>
    <row r="919" spans="1:42">
      <c r="A919" s="193" t="s">
        <v>1103</v>
      </c>
      <c r="B919" s="193" t="s">
        <v>51</v>
      </c>
      <c r="C919" s="193" t="s">
        <v>1224</v>
      </c>
      <c r="D919" s="193" t="s">
        <v>1407</v>
      </c>
      <c r="E919" s="193" t="s">
        <v>1408</v>
      </c>
      <c r="F919" s="193"/>
      <c r="G919" s="193" t="s">
        <v>178</v>
      </c>
      <c r="H919" s="194">
        <v>43570.000011574077</v>
      </c>
      <c r="I919" s="194"/>
      <c r="J919" s="194">
        <v>43615.000011574077</v>
      </c>
      <c r="K919" s="194">
        <v>43615.000011574077</v>
      </c>
      <c r="L919" s="194"/>
      <c r="M919" s="193" t="s">
        <v>187</v>
      </c>
      <c r="N919" s="193" t="s">
        <v>43</v>
      </c>
      <c r="O919" s="195">
        <v>40</v>
      </c>
      <c r="P919" s="195"/>
      <c r="Q919" s="196"/>
      <c r="R919" s="193" t="s">
        <v>1409</v>
      </c>
      <c r="S919" s="193"/>
      <c r="T919" s="193" t="s">
        <v>1698</v>
      </c>
      <c r="U919" s="193" t="s">
        <v>182</v>
      </c>
      <c r="V919" s="193"/>
      <c r="W919" s="193"/>
      <c r="X919" s="193"/>
      <c r="Y919" s="194"/>
      <c r="Z919" s="194"/>
      <c r="AA919" s="197"/>
      <c r="AB919" s="198" t="str">
        <f t="shared" si="105"/>
        <v>20194</v>
      </c>
      <c r="AC919" s="199">
        <f t="shared" si="101"/>
        <v>0</v>
      </c>
      <c r="AD919" s="200" t="str">
        <f t="shared" si="107"/>
        <v>20195</v>
      </c>
      <c r="AE919" s="199">
        <f t="shared" si="103"/>
        <v>0</v>
      </c>
      <c r="AF919" s="199">
        <f t="shared" si="102"/>
        <v>0</v>
      </c>
      <c r="AG919" s="199">
        <f t="shared" si="106"/>
        <v>0</v>
      </c>
      <c r="AH919" s="199">
        <f t="shared" si="104"/>
        <v>0</v>
      </c>
      <c r="AI919" s="201"/>
      <c r="AJ919" s="201"/>
      <c r="AK919" s="201"/>
      <c r="AL919" s="201"/>
      <c r="AM919" s="201"/>
      <c r="AN919" s="201"/>
      <c r="AO919" s="201" t="s">
        <v>51</v>
      </c>
      <c r="AP919" s="201" t="s">
        <v>68</v>
      </c>
    </row>
    <row r="920" spans="1:42">
      <c r="A920" s="193" t="s">
        <v>1103</v>
      </c>
      <c r="B920" s="193" t="s">
        <v>50</v>
      </c>
      <c r="C920" s="193" t="s">
        <v>205</v>
      </c>
      <c r="D920" s="193" t="s">
        <v>1682</v>
      </c>
      <c r="E920" s="193" t="s">
        <v>1683</v>
      </c>
      <c r="F920" s="193"/>
      <c r="G920" s="193" t="s">
        <v>178</v>
      </c>
      <c r="H920" s="194">
        <v>43606.000011574077</v>
      </c>
      <c r="I920" s="194"/>
      <c r="J920" s="194">
        <v>43621</v>
      </c>
      <c r="K920" s="194">
        <v>43622</v>
      </c>
      <c r="L920" s="194"/>
      <c r="M920" s="193" t="s">
        <v>187</v>
      </c>
      <c r="N920" s="193" t="s">
        <v>43</v>
      </c>
      <c r="O920" s="195">
        <v>12</v>
      </c>
      <c r="P920" s="195"/>
      <c r="Q920" s="196"/>
      <c r="R920" s="193" t="s">
        <v>1684</v>
      </c>
      <c r="S920" s="193"/>
      <c r="T920" s="193" t="s">
        <v>1699</v>
      </c>
      <c r="U920" s="193" t="s">
        <v>182</v>
      </c>
      <c r="V920" s="193" t="s">
        <v>471</v>
      </c>
      <c r="W920" s="193" t="s">
        <v>1700</v>
      </c>
      <c r="X920" s="193"/>
      <c r="Y920" s="194">
        <v>43563.000011574077</v>
      </c>
      <c r="Z920" s="194">
        <v>43665.690659722219</v>
      </c>
      <c r="AA920" s="197">
        <v>43560.000011574077</v>
      </c>
      <c r="AB920" s="198">
        <f t="shared" si="105"/>
        <v>0</v>
      </c>
      <c r="AC920" s="199">
        <f t="shared" si="101"/>
        <v>0</v>
      </c>
      <c r="AD920" s="200">
        <f t="shared" si="107"/>
        <v>0</v>
      </c>
      <c r="AE920" s="199">
        <f t="shared" si="103"/>
        <v>0</v>
      </c>
      <c r="AF920" s="199" t="str">
        <f t="shared" si="102"/>
        <v>20197</v>
      </c>
      <c r="AG920" s="199">
        <f t="shared" si="106"/>
        <v>0</v>
      </c>
      <c r="AH920" s="199" t="str">
        <f t="shared" si="104"/>
        <v>20195</v>
      </c>
      <c r="AI920" s="201"/>
      <c r="AJ920" s="201"/>
      <c r="AK920" s="201"/>
      <c r="AL920" s="201"/>
      <c r="AM920" s="201"/>
      <c r="AN920" s="201"/>
      <c r="AO920" s="201" t="s">
        <v>50</v>
      </c>
      <c r="AP920" s="201" t="s">
        <v>1</v>
      </c>
    </row>
    <row r="921" spans="1:42">
      <c r="A921" s="193" t="s">
        <v>1103</v>
      </c>
      <c r="B921" s="193" t="s">
        <v>50</v>
      </c>
      <c r="C921" s="193" t="s">
        <v>205</v>
      </c>
      <c r="D921" s="193" t="s">
        <v>1701</v>
      </c>
      <c r="E921" s="193" t="s">
        <v>1702</v>
      </c>
      <c r="F921" s="193"/>
      <c r="G921" s="193" t="s">
        <v>178</v>
      </c>
      <c r="H921" s="194">
        <v>43607.000011574077</v>
      </c>
      <c r="I921" s="194"/>
      <c r="J921" s="194">
        <v>43607.000011574077</v>
      </c>
      <c r="K921" s="194">
        <v>43607.000011574077</v>
      </c>
      <c r="L921" s="194">
        <v>43811.37709490741</v>
      </c>
      <c r="M921" s="193" t="s">
        <v>187</v>
      </c>
      <c r="N921" s="193" t="s">
        <v>751</v>
      </c>
      <c r="O921" s="195">
        <v>12</v>
      </c>
      <c r="P921" s="195"/>
      <c r="Q921" s="196"/>
      <c r="R921" s="193" t="s">
        <v>1703</v>
      </c>
      <c r="S921" s="193"/>
      <c r="T921" s="193" t="s">
        <v>1704</v>
      </c>
      <c r="U921" s="193" t="s">
        <v>195</v>
      </c>
      <c r="V921" s="193"/>
      <c r="W921" s="193"/>
      <c r="X921" s="193"/>
      <c r="Y921" s="194"/>
      <c r="Z921" s="194"/>
      <c r="AA921" s="197"/>
      <c r="AB921" s="198" t="str">
        <f t="shared" si="105"/>
        <v>20195</v>
      </c>
      <c r="AC921" s="199">
        <f t="shared" si="101"/>
        <v>0</v>
      </c>
      <c r="AD921" s="200" t="str">
        <f t="shared" si="107"/>
        <v>20195</v>
      </c>
      <c r="AE921" s="199" t="str">
        <f t="shared" si="103"/>
        <v>201912</v>
      </c>
      <c r="AF921" s="199">
        <f t="shared" si="102"/>
        <v>0</v>
      </c>
      <c r="AG921" s="199">
        <f t="shared" si="106"/>
        <v>0</v>
      </c>
      <c r="AH921" s="199">
        <f t="shared" si="104"/>
        <v>0</v>
      </c>
      <c r="AI921" s="201"/>
      <c r="AJ921" s="201"/>
      <c r="AK921" s="201"/>
      <c r="AL921" s="201"/>
      <c r="AM921" s="201"/>
      <c r="AN921" s="201"/>
      <c r="AO921" s="201" t="s">
        <v>50</v>
      </c>
      <c r="AP921" s="201" t="s">
        <v>1</v>
      </c>
    </row>
    <row r="922" spans="1:42">
      <c r="A922" s="193" t="s">
        <v>1103</v>
      </c>
      <c r="B922" s="193" t="s">
        <v>50</v>
      </c>
      <c r="C922" s="193" t="s">
        <v>205</v>
      </c>
      <c r="D922" s="193" t="s">
        <v>1701</v>
      </c>
      <c r="E922" s="193" t="s">
        <v>1702</v>
      </c>
      <c r="F922" s="193"/>
      <c r="G922" s="193" t="s">
        <v>178</v>
      </c>
      <c r="H922" s="194">
        <v>43607.000011574077</v>
      </c>
      <c r="I922" s="194"/>
      <c r="J922" s="194">
        <v>43607.000011574077</v>
      </c>
      <c r="K922" s="194">
        <v>43607.000011574077</v>
      </c>
      <c r="L922" s="194">
        <v>43811.397928240738</v>
      </c>
      <c r="M922" s="193" t="s">
        <v>187</v>
      </c>
      <c r="N922" s="193" t="s">
        <v>751</v>
      </c>
      <c r="O922" s="195">
        <v>12</v>
      </c>
      <c r="P922" s="195"/>
      <c r="Q922" s="196"/>
      <c r="R922" s="193" t="s">
        <v>1703</v>
      </c>
      <c r="S922" s="193"/>
      <c r="T922" s="193" t="s">
        <v>1705</v>
      </c>
      <c r="U922" s="193" t="s">
        <v>195</v>
      </c>
      <c r="V922" s="193"/>
      <c r="W922" s="193"/>
      <c r="X922" s="193"/>
      <c r="Y922" s="194"/>
      <c r="Z922" s="194"/>
      <c r="AA922" s="197"/>
      <c r="AB922" s="198" t="str">
        <f t="shared" si="105"/>
        <v>20195</v>
      </c>
      <c r="AC922" s="199">
        <f t="shared" si="101"/>
        <v>0</v>
      </c>
      <c r="AD922" s="200" t="str">
        <f t="shared" si="107"/>
        <v>20195</v>
      </c>
      <c r="AE922" s="199" t="str">
        <f t="shared" si="103"/>
        <v>201912</v>
      </c>
      <c r="AF922" s="199">
        <f t="shared" si="102"/>
        <v>0</v>
      </c>
      <c r="AG922" s="199">
        <f t="shared" si="106"/>
        <v>0</v>
      </c>
      <c r="AH922" s="199">
        <f t="shared" si="104"/>
        <v>0</v>
      </c>
      <c r="AI922" s="201"/>
      <c r="AJ922" s="201"/>
      <c r="AK922" s="201"/>
      <c r="AL922" s="201"/>
      <c r="AM922" s="201"/>
      <c r="AN922" s="201"/>
      <c r="AO922" s="201" t="s">
        <v>50</v>
      </c>
      <c r="AP922" s="201" t="s">
        <v>1</v>
      </c>
    </row>
    <row r="923" spans="1:42">
      <c r="A923" s="193" t="s">
        <v>1103</v>
      </c>
      <c r="B923" s="193" t="s">
        <v>50</v>
      </c>
      <c r="C923" s="193" t="s">
        <v>205</v>
      </c>
      <c r="D923" s="193" t="s">
        <v>1701</v>
      </c>
      <c r="E923" s="193" t="s">
        <v>1702</v>
      </c>
      <c r="F923" s="193"/>
      <c r="G923" s="193" t="s">
        <v>178</v>
      </c>
      <c r="H923" s="194">
        <v>43607.000011574077</v>
      </c>
      <c r="I923" s="194"/>
      <c r="J923" s="194">
        <v>43607.000011574077</v>
      </c>
      <c r="K923" s="194">
        <v>43607.000011574077</v>
      </c>
      <c r="L923" s="194">
        <v>43672.356377314813</v>
      </c>
      <c r="M923" s="193" t="s">
        <v>187</v>
      </c>
      <c r="N923" s="193" t="s">
        <v>751</v>
      </c>
      <c r="O923" s="195">
        <v>12</v>
      </c>
      <c r="P923" s="195"/>
      <c r="Q923" s="196"/>
      <c r="R923" s="193" t="s">
        <v>1703</v>
      </c>
      <c r="S923" s="193"/>
      <c r="T923" s="193" t="s">
        <v>1706</v>
      </c>
      <c r="U923" s="193" t="s">
        <v>195</v>
      </c>
      <c r="V923" s="193"/>
      <c r="W923" s="193"/>
      <c r="X923" s="193"/>
      <c r="Y923" s="194"/>
      <c r="Z923" s="194"/>
      <c r="AA923" s="197"/>
      <c r="AB923" s="198" t="str">
        <f t="shared" si="105"/>
        <v>20195</v>
      </c>
      <c r="AC923" s="199">
        <f t="shared" si="101"/>
        <v>0</v>
      </c>
      <c r="AD923" s="200" t="str">
        <f t="shared" si="107"/>
        <v>20195</v>
      </c>
      <c r="AE923" s="199" t="str">
        <f t="shared" si="103"/>
        <v>20197</v>
      </c>
      <c r="AF923" s="199">
        <f t="shared" si="102"/>
        <v>0</v>
      </c>
      <c r="AG923" s="199">
        <f t="shared" si="106"/>
        <v>0</v>
      </c>
      <c r="AH923" s="199">
        <f t="shared" si="104"/>
        <v>0</v>
      </c>
      <c r="AI923" s="201"/>
      <c r="AJ923" s="201"/>
      <c r="AK923" s="201"/>
      <c r="AL923" s="201"/>
      <c r="AM923" s="201"/>
      <c r="AN923" s="201"/>
      <c r="AO923" s="201" t="s">
        <v>50</v>
      </c>
      <c r="AP923" s="201" t="s">
        <v>1</v>
      </c>
    </row>
    <row r="924" spans="1:42">
      <c r="A924" s="193" t="s">
        <v>1103</v>
      </c>
      <c r="B924" s="193" t="s">
        <v>50</v>
      </c>
      <c r="C924" s="193" t="s">
        <v>205</v>
      </c>
      <c r="D924" s="193" t="s">
        <v>1701</v>
      </c>
      <c r="E924" s="193" t="s">
        <v>1702</v>
      </c>
      <c r="F924" s="193"/>
      <c r="G924" s="193" t="s">
        <v>178</v>
      </c>
      <c r="H924" s="194">
        <v>43607.000011574077</v>
      </c>
      <c r="I924" s="194"/>
      <c r="J924" s="194">
        <v>43607.000011574077</v>
      </c>
      <c r="K924" s="194">
        <v>43607.000011574077</v>
      </c>
      <c r="L924" s="194"/>
      <c r="M924" s="193" t="s">
        <v>187</v>
      </c>
      <c r="N924" s="193" t="s">
        <v>751</v>
      </c>
      <c r="O924" s="195">
        <v>12</v>
      </c>
      <c r="P924" s="195"/>
      <c r="Q924" s="196"/>
      <c r="R924" s="193" t="s">
        <v>1703</v>
      </c>
      <c r="S924" s="193"/>
      <c r="T924" s="193" t="s">
        <v>1707</v>
      </c>
      <c r="U924" s="193" t="s">
        <v>182</v>
      </c>
      <c r="V924" s="193"/>
      <c r="W924" s="193"/>
      <c r="X924" s="193"/>
      <c r="Y924" s="194"/>
      <c r="Z924" s="194"/>
      <c r="AA924" s="197"/>
      <c r="AB924" s="198" t="str">
        <f t="shared" si="105"/>
        <v>20195</v>
      </c>
      <c r="AC924" s="199">
        <f t="shared" si="101"/>
        <v>0</v>
      </c>
      <c r="AD924" s="200" t="str">
        <f t="shared" si="107"/>
        <v>20195</v>
      </c>
      <c r="AE924" s="199">
        <f t="shared" si="103"/>
        <v>0</v>
      </c>
      <c r="AF924" s="199">
        <f t="shared" si="102"/>
        <v>0</v>
      </c>
      <c r="AG924" s="199">
        <f t="shared" si="106"/>
        <v>0</v>
      </c>
      <c r="AH924" s="199">
        <f t="shared" si="104"/>
        <v>0</v>
      </c>
      <c r="AI924" s="201"/>
      <c r="AJ924" s="201"/>
      <c r="AK924" s="201"/>
      <c r="AL924" s="201"/>
      <c r="AM924" s="201"/>
      <c r="AN924" s="201"/>
      <c r="AO924" s="201" t="s">
        <v>50</v>
      </c>
      <c r="AP924" s="201" t="s">
        <v>1</v>
      </c>
    </row>
    <row r="925" spans="1:42">
      <c r="A925" s="193" t="s">
        <v>1103</v>
      </c>
      <c r="B925" s="193" t="s">
        <v>50</v>
      </c>
      <c r="C925" s="193" t="s">
        <v>205</v>
      </c>
      <c r="D925" s="193" t="s">
        <v>1701</v>
      </c>
      <c r="E925" s="193" t="s">
        <v>1702</v>
      </c>
      <c r="F925" s="193"/>
      <c r="G925" s="193" t="s">
        <v>178</v>
      </c>
      <c r="H925" s="194">
        <v>43607.000011574077</v>
      </c>
      <c r="I925" s="194"/>
      <c r="J925" s="194">
        <v>43607.000011574077</v>
      </c>
      <c r="K925" s="194">
        <v>43607.000011574077</v>
      </c>
      <c r="L925" s="194">
        <v>43672.347222222219</v>
      </c>
      <c r="M925" s="193" t="s">
        <v>187</v>
      </c>
      <c r="N925" s="193" t="s">
        <v>751</v>
      </c>
      <c r="O925" s="195">
        <v>12</v>
      </c>
      <c r="P925" s="195"/>
      <c r="Q925" s="196"/>
      <c r="R925" s="193" t="s">
        <v>1703</v>
      </c>
      <c r="S925" s="193"/>
      <c r="T925" s="193" t="s">
        <v>1708</v>
      </c>
      <c r="U925" s="193" t="s">
        <v>195</v>
      </c>
      <c r="V925" s="193"/>
      <c r="W925" s="193"/>
      <c r="X925" s="193"/>
      <c r="Y925" s="194"/>
      <c r="Z925" s="194"/>
      <c r="AA925" s="197"/>
      <c r="AB925" s="198" t="str">
        <f t="shared" si="105"/>
        <v>20195</v>
      </c>
      <c r="AC925" s="199">
        <f t="shared" si="101"/>
        <v>0</v>
      </c>
      <c r="AD925" s="200" t="str">
        <f t="shared" si="107"/>
        <v>20195</v>
      </c>
      <c r="AE925" s="199" t="str">
        <f t="shared" si="103"/>
        <v>20197</v>
      </c>
      <c r="AF925" s="199">
        <f t="shared" si="102"/>
        <v>0</v>
      </c>
      <c r="AG925" s="199">
        <f t="shared" si="106"/>
        <v>0</v>
      </c>
      <c r="AH925" s="199">
        <f t="shared" si="104"/>
        <v>0</v>
      </c>
      <c r="AI925" s="201"/>
      <c r="AJ925" s="201"/>
      <c r="AK925" s="201"/>
      <c r="AL925" s="201"/>
      <c r="AM925" s="201"/>
      <c r="AN925" s="201"/>
      <c r="AO925" s="201" t="s">
        <v>50</v>
      </c>
      <c r="AP925" s="201" t="s">
        <v>1</v>
      </c>
    </row>
    <row r="926" spans="1:42">
      <c r="A926" s="193" t="s">
        <v>1103</v>
      </c>
      <c r="B926" s="193" t="s">
        <v>50</v>
      </c>
      <c r="C926" s="193" t="s">
        <v>205</v>
      </c>
      <c r="D926" s="193" t="s">
        <v>1709</v>
      </c>
      <c r="E926" s="193" t="s">
        <v>1710</v>
      </c>
      <c r="F926" s="193"/>
      <c r="G926" s="193" t="s">
        <v>178</v>
      </c>
      <c r="H926" s="194">
        <v>43607.000011574077</v>
      </c>
      <c r="I926" s="194"/>
      <c r="J926" s="194">
        <v>43607.000011574077</v>
      </c>
      <c r="K926" s="194">
        <v>43607.000011574077</v>
      </c>
      <c r="L926" s="194"/>
      <c r="M926" s="193" t="s">
        <v>179</v>
      </c>
      <c r="N926" s="193"/>
      <c r="O926" s="195">
        <v>12</v>
      </c>
      <c r="P926" s="195"/>
      <c r="Q926" s="196"/>
      <c r="R926" s="193" t="s">
        <v>1711</v>
      </c>
      <c r="S926" s="193"/>
      <c r="T926" s="193" t="s">
        <v>1712</v>
      </c>
      <c r="U926" s="193" t="s">
        <v>182</v>
      </c>
      <c r="V926" s="193"/>
      <c r="W926" s="193"/>
      <c r="X926" s="193"/>
      <c r="Y926" s="194"/>
      <c r="Z926" s="194"/>
      <c r="AA926" s="197"/>
      <c r="AB926" s="198" t="str">
        <f t="shared" si="105"/>
        <v>20195</v>
      </c>
      <c r="AC926" s="199">
        <f t="shared" si="101"/>
        <v>0</v>
      </c>
      <c r="AD926" s="200" t="str">
        <f t="shared" si="107"/>
        <v>20195</v>
      </c>
      <c r="AE926" s="199">
        <f t="shared" si="103"/>
        <v>0</v>
      </c>
      <c r="AF926" s="199">
        <f t="shared" si="102"/>
        <v>0</v>
      </c>
      <c r="AG926" s="199">
        <f t="shared" si="106"/>
        <v>0</v>
      </c>
      <c r="AH926" s="199">
        <f t="shared" si="104"/>
        <v>0</v>
      </c>
      <c r="AI926" s="201"/>
      <c r="AJ926" s="201"/>
      <c r="AK926" s="201"/>
      <c r="AL926" s="201"/>
      <c r="AM926" s="201"/>
      <c r="AN926" s="201"/>
      <c r="AO926" s="201" t="s">
        <v>50</v>
      </c>
      <c r="AP926" s="201" t="s">
        <v>1</v>
      </c>
    </row>
    <row r="927" spans="1:42">
      <c r="A927" s="193" t="s">
        <v>1103</v>
      </c>
      <c r="B927" s="193" t="s">
        <v>51</v>
      </c>
      <c r="C927" s="193" t="s">
        <v>321</v>
      </c>
      <c r="D927" s="193" t="s">
        <v>1401</v>
      </c>
      <c r="E927" s="193" t="s">
        <v>1713</v>
      </c>
      <c r="F927" s="193"/>
      <c r="G927" s="193" t="s">
        <v>178</v>
      </c>
      <c r="H927" s="194">
        <v>43607.000011574077</v>
      </c>
      <c r="I927" s="194"/>
      <c r="J927" s="194">
        <v>43612.000011574077</v>
      </c>
      <c r="K927" s="194">
        <v>43612.000011574077</v>
      </c>
      <c r="L927" s="194"/>
      <c r="M927" s="193" t="s">
        <v>191</v>
      </c>
      <c r="N927" s="193" t="s">
        <v>47</v>
      </c>
      <c r="O927" s="195">
        <v>18</v>
      </c>
      <c r="P927" s="195"/>
      <c r="Q927" s="196"/>
      <c r="R927" s="193" t="s">
        <v>1403</v>
      </c>
      <c r="S927" s="193"/>
      <c r="T927" s="193" t="s">
        <v>1714</v>
      </c>
      <c r="U927" s="193" t="s">
        <v>182</v>
      </c>
      <c r="V927" s="193"/>
      <c r="W927" s="193"/>
      <c r="X927" s="193"/>
      <c r="Y927" s="194"/>
      <c r="Z927" s="194"/>
      <c r="AA927" s="197"/>
      <c r="AB927" s="198" t="str">
        <f t="shared" si="105"/>
        <v>20195</v>
      </c>
      <c r="AC927" s="199">
        <f t="shared" si="101"/>
        <v>0</v>
      </c>
      <c r="AD927" s="200" t="str">
        <f t="shared" si="107"/>
        <v>20195</v>
      </c>
      <c r="AE927" s="199">
        <f t="shared" si="103"/>
        <v>0</v>
      </c>
      <c r="AF927" s="199">
        <f t="shared" si="102"/>
        <v>0</v>
      </c>
      <c r="AG927" s="199">
        <f t="shared" si="106"/>
        <v>0</v>
      </c>
      <c r="AH927" s="199">
        <f t="shared" si="104"/>
        <v>0</v>
      </c>
      <c r="AI927" s="201"/>
      <c r="AJ927" s="201"/>
      <c r="AK927" s="201"/>
      <c r="AL927" s="201"/>
      <c r="AM927" s="201"/>
      <c r="AN927" s="201"/>
      <c r="AO927" s="201" t="s">
        <v>51</v>
      </c>
      <c r="AP927" s="201" t="s">
        <v>65</v>
      </c>
    </row>
    <row r="928" spans="1:42">
      <c r="A928" s="193" t="s">
        <v>1103</v>
      </c>
      <c r="B928" s="193" t="s">
        <v>49</v>
      </c>
      <c r="C928" s="193" t="s">
        <v>59</v>
      </c>
      <c r="D928" s="193" t="s">
        <v>1401</v>
      </c>
      <c r="E928" s="193" t="s">
        <v>1715</v>
      </c>
      <c r="F928" s="193"/>
      <c r="G928" s="193" t="s">
        <v>178</v>
      </c>
      <c r="H928" s="194">
        <v>43607.000011574077</v>
      </c>
      <c r="I928" s="194"/>
      <c r="J928" s="194">
        <v>43614.000011574077</v>
      </c>
      <c r="K928" s="194">
        <v>43614.000011574077</v>
      </c>
      <c r="L928" s="194"/>
      <c r="M928" s="193" t="s">
        <v>191</v>
      </c>
      <c r="N928" s="193" t="s">
        <v>47</v>
      </c>
      <c r="O928" s="195">
        <v>91</v>
      </c>
      <c r="P928" s="195"/>
      <c r="Q928" s="196"/>
      <c r="R928" s="193" t="s">
        <v>1403</v>
      </c>
      <c r="S928" s="193"/>
      <c r="T928" s="193" t="s">
        <v>1716</v>
      </c>
      <c r="U928" s="193" t="s">
        <v>182</v>
      </c>
      <c r="V928" s="193"/>
      <c r="W928" s="193"/>
      <c r="X928" s="193"/>
      <c r="Y928" s="194"/>
      <c r="Z928" s="194"/>
      <c r="AA928" s="197"/>
      <c r="AB928" s="198" t="str">
        <f t="shared" si="105"/>
        <v>20195</v>
      </c>
      <c r="AC928" s="199">
        <f t="shared" si="101"/>
        <v>0</v>
      </c>
      <c r="AD928" s="200" t="str">
        <f t="shared" si="107"/>
        <v>20195</v>
      </c>
      <c r="AE928" s="199">
        <f t="shared" si="103"/>
        <v>0</v>
      </c>
      <c r="AF928" s="199">
        <f t="shared" si="102"/>
        <v>0</v>
      </c>
      <c r="AG928" s="199">
        <f t="shared" si="106"/>
        <v>0</v>
      </c>
      <c r="AH928" s="199">
        <f t="shared" si="104"/>
        <v>0</v>
      </c>
      <c r="AI928" s="201"/>
      <c r="AJ928" s="201"/>
      <c r="AK928" s="201"/>
      <c r="AL928" s="201"/>
      <c r="AM928" s="201"/>
      <c r="AN928" s="201"/>
      <c r="AO928" s="201" t="s">
        <v>49</v>
      </c>
      <c r="AP928" s="201" t="s">
        <v>59</v>
      </c>
    </row>
    <row r="929" spans="1:42">
      <c r="A929" s="193" t="s">
        <v>1103</v>
      </c>
      <c r="B929" s="193" t="s">
        <v>50</v>
      </c>
      <c r="C929" s="193" t="s">
        <v>205</v>
      </c>
      <c r="D929" s="193" t="s">
        <v>1717</v>
      </c>
      <c r="E929" s="193" t="s">
        <v>1718</v>
      </c>
      <c r="F929" s="193"/>
      <c r="G929" s="193" t="s">
        <v>197</v>
      </c>
      <c r="H929" s="194">
        <v>43607.000011574077</v>
      </c>
      <c r="I929" s="194"/>
      <c r="J929" s="194">
        <v>43640.000011574077</v>
      </c>
      <c r="K929" s="194">
        <v>43640.000011574077</v>
      </c>
      <c r="L929" s="194">
        <v>43640.520520833343</v>
      </c>
      <c r="M929" s="193" t="s">
        <v>179</v>
      </c>
      <c r="N929" s="193"/>
      <c r="O929" s="195">
        <v>12</v>
      </c>
      <c r="P929" s="195"/>
      <c r="Q929" s="196"/>
      <c r="R929" s="193" t="s">
        <v>1719</v>
      </c>
      <c r="S929" s="193"/>
      <c r="T929" s="193" t="s">
        <v>1720</v>
      </c>
      <c r="U929" s="193" t="s">
        <v>195</v>
      </c>
      <c r="V929" s="193"/>
      <c r="W929" s="193"/>
      <c r="X929" s="193"/>
      <c r="Y929" s="194"/>
      <c r="Z929" s="194"/>
      <c r="AA929" s="197"/>
      <c r="AB929" s="198" t="str">
        <f t="shared" si="105"/>
        <v>20195</v>
      </c>
      <c r="AC929" s="199">
        <f t="shared" si="101"/>
        <v>0</v>
      </c>
      <c r="AD929" s="200" t="str">
        <f t="shared" si="107"/>
        <v>20196</v>
      </c>
      <c r="AE929" s="199" t="str">
        <f t="shared" si="103"/>
        <v>20196</v>
      </c>
      <c r="AF929" s="199">
        <f t="shared" si="102"/>
        <v>0</v>
      </c>
      <c r="AG929" s="199">
        <f t="shared" si="106"/>
        <v>0</v>
      </c>
      <c r="AH929" s="199">
        <f t="shared" si="104"/>
        <v>0</v>
      </c>
      <c r="AI929" s="201"/>
      <c r="AJ929" s="201"/>
      <c r="AK929" s="201"/>
      <c r="AL929" s="201"/>
      <c r="AM929" s="201"/>
      <c r="AN929" s="201"/>
      <c r="AO929" s="201" t="s">
        <v>50</v>
      </c>
      <c r="AP929" s="201" t="s">
        <v>1</v>
      </c>
    </row>
    <row r="930" spans="1:42">
      <c r="A930" s="193" t="s">
        <v>1103</v>
      </c>
      <c r="B930" s="193" t="s">
        <v>50</v>
      </c>
      <c r="C930" s="193" t="s">
        <v>205</v>
      </c>
      <c r="D930" s="193" t="s">
        <v>1717</v>
      </c>
      <c r="E930" s="193" t="s">
        <v>1718</v>
      </c>
      <c r="F930" s="193"/>
      <c r="G930" s="193" t="s">
        <v>197</v>
      </c>
      <c r="H930" s="194">
        <v>43607.000011574077</v>
      </c>
      <c r="I930" s="194"/>
      <c r="J930" s="194">
        <v>43640.000011574077</v>
      </c>
      <c r="K930" s="194">
        <v>43640.000011574077</v>
      </c>
      <c r="L930" s="194">
        <v>43640.933692129627</v>
      </c>
      <c r="M930" s="193" t="s">
        <v>179</v>
      </c>
      <c r="N930" s="193"/>
      <c r="O930" s="195">
        <v>12</v>
      </c>
      <c r="P930" s="195"/>
      <c r="Q930" s="196"/>
      <c r="R930" s="193" t="s">
        <v>1719</v>
      </c>
      <c r="S930" s="193"/>
      <c r="T930" s="193" t="s">
        <v>1721</v>
      </c>
      <c r="U930" s="193" t="s">
        <v>195</v>
      </c>
      <c r="V930" s="193"/>
      <c r="W930" s="193"/>
      <c r="X930" s="193"/>
      <c r="Y930" s="194"/>
      <c r="Z930" s="194"/>
      <c r="AA930" s="197"/>
      <c r="AB930" s="198" t="str">
        <f t="shared" si="105"/>
        <v>20195</v>
      </c>
      <c r="AC930" s="199">
        <f t="shared" si="101"/>
        <v>0</v>
      </c>
      <c r="AD930" s="200" t="str">
        <f t="shared" si="107"/>
        <v>20196</v>
      </c>
      <c r="AE930" s="199" t="str">
        <f t="shared" si="103"/>
        <v>20196</v>
      </c>
      <c r="AF930" s="199">
        <f t="shared" si="102"/>
        <v>0</v>
      </c>
      <c r="AG930" s="199">
        <f t="shared" si="106"/>
        <v>0</v>
      </c>
      <c r="AH930" s="199">
        <f t="shared" si="104"/>
        <v>0</v>
      </c>
      <c r="AI930" s="201"/>
      <c r="AJ930" s="201"/>
      <c r="AK930" s="201"/>
      <c r="AL930" s="201"/>
      <c r="AM930" s="201"/>
      <c r="AN930" s="201"/>
      <c r="AO930" s="201" t="s">
        <v>50</v>
      </c>
      <c r="AP930" s="201" t="s">
        <v>1</v>
      </c>
    </row>
    <row r="931" spans="1:42">
      <c r="A931" s="193" t="s">
        <v>1103</v>
      </c>
      <c r="B931" s="193" t="s">
        <v>54</v>
      </c>
      <c r="C931" s="193" t="s">
        <v>175</v>
      </c>
      <c r="D931" s="193" t="s">
        <v>1722</v>
      </c>
      <c r="E931" s="193" t="s">
        <v>1723</v>
      </c>
      <c r="F931" s="193"/>
      <c r="G931" s="193" t="s">
        <v>178</v>
      </c>
      <c r="H931" s="194">
        <v>43608.000011574077</v>
      </c>
      <c r="I931" s="194"/>
      <c r="J931" s="194">
        <v>43608.000011574077</v>
      </c>
      <c r="K931" s="194">
        <v>43608.000011574077</v>
      </c>
      <c r="L931" s="194">
        <v>43776.666550925933</v>
      </c>
      <c r="M931" s="193" t="s">
        <v>187</v>
      </c>
      <c r="N931" s="193" t="s">
        <v>751</v>
      </c>
      <c r="O931" s="195">
        <v>3</v>
      </c>
      <c r="P931" s="195"/>
      <c r="Q931" s="196"/>
      <c r="R931" s="193" t="s">
        <v>1724</v>
      </c>
      <c r="S931" s="193"/>
      <c r="T931" s="193" t="s">
        <v>1725</v>
      </c>
      <c r="U931" s="193" t="s">
        <v>195</v>
      </c>
      <c r="V931" s="193"/>
      <c r="W931" s="193"/>
      <c r="X931" s="193"/>
      <c r="Y931" s="194"/>
      <c r="Z931" s="194"/>
      <c r="AA931" s="197"/>
      <c r="AB931" s="198" t="str">
        <f t="shared" si="105"/>
        <v>20195</v>
      </c>
      <c r="AC931" s="199">
        <f t="shared" si="101"/>
        <v>0</v>
      </c>
      <c r="AD931" s="200" t="str">
        <f t="shared" si="107"/>
        <v>20195</v>
      </c>
      <c r="AE931" s="199" t="str">
        <f t="shared" si="103"/>
        <v>201911</v>
      </c>
      <c r="AF931" s="199">
        <f t="shared" si="102"/>
        <v>0</v>
      </c>
      <c r="AG931" s="199">
        <f t="shared" si="106"/>
        <v>0</v>
      </c>
      <c r="AH931" s="199">
        <f t="shared" si="104"/>
        <v>0</v>
      </c>
      <c r="AI931" s="201"/>
      <c r="AJ931" s="201"/>
      <c r="AK931" s="201"/>
      <c r="AL931" s="201"/>
      <c r="AM931" s="201"/>
      <c r="AN931" s="201"/>
      <c r="AO931" s="201" t="s">
        <v>54</v>
      </c>
      <c r="AP931" s="201" t="s">
        <v>88</v>
      </c>
    </row>
    <row r="932" spans="1:42">
      <c r="A932" s="193" t="s">
        <v>1103</v>
      </c>
      <c r="B932" s="193" t="s">
        <v>61</v>
      </c>
      <c r="C932" s="193" t="s">
        <v>450</v>
      </c>
      <c r="D932" s="193" t="s">
        <v>1726</v>
      </c>
      <c r="E932" s="193" t="s">
        <v>1727</v>
      </c>
      <c r="F932" s="193"/>
      <c r="G932" s="193" t="s">
        <v>178</v>
      </c>
      <c r="H932" s="194">
        <v>43608.000011574077</v>
      </c>
      <c r="I932" s="194"/>
      <c r="J932" s="194">
        <v>43608.000011574077</v>
      </c>
      <c r="K932" s="194">
        <v>43608.000011574077</v>
      </c>
      <c r="L932" s="194"/>
      <c r="M932" s="193" t="s">
        <v>179</v>
      </c>
      <c r="N932" s="193"/>
      <c r="O932" s="195">
        <v>15</v>
      </c>
      <c r="P932" s="195"/>
      <c r="Q932" s="196"/>
      <c r="R932" s="193" t="s">
        <v>1728</v>
      </c>
      <c r="S932" s="193"/>
      <c r="T932" s="193" t="s">
        <v>1729</v>
      </c>
      <c r="U932" s="193" t="s">
        <v>182</v>
      </c>
      <c r="V932" s="193"/>
      <c r="W932" s="193"/>
      <c r="X932" s="193"/>
      <c r="Y932" s="194"/>
      <c r="Z932" s="194"/>
      <c r="AA932" s="197"/>
      <c r="AB932" s="198" t="str">
        <f t="shared" si="105"/>
        <v>20195</v>
      </c>
      <c r="AC932" s="199">
        <f t="shared" si="101"/>
        <v>0</v>
      </c>
      <c r="AD932" s="200" t="str">
        <f t="shared" si="107"/>
        <v>20195</v>
      </c>
      <c r="AE932" s="199">
        <f t="shared" si="103"/>
        <v>0</v>
      </c>
      <c r="AF932" s="199">
        <f t="shared" si="102"/>
        <v>0</v>
      </c>
      <c r="AG932" s="199">
        <f t="shared" si="106"/>
        <v>0</v>
      </c>
      <c r="AH932" s="199">
        <f t="shared" si="104"/>
        <v>0</v>
      </c>
      <c r="AI932" s="201"/>
      <c r="AJ932" s="201"/>
      <c r="AK932" s="201"/>
      <c r="AL932" s="201"/>
      <c r="AM932" s="201"/>
      <c r="AN932" s="201"/>
      <c r="AO932" s="201" t="s">
        <v>61</v>
      </c>
      <c r="AP932" s="201" t="s">
        <v>88</v>
      </c>
    </row>
    <row r="933" spans="1:42">
      <c r="A933" s="193" t="s">
        <v>1103</v>
      </c>
      <c r="B933" s="193" t="s">
        <v>50</v>
      </c>
      <c r="C933" s="193" t="s">
        <v>205</v>
      </c>
      <c r="D933" s="193" t="s">
        <v>1730</v>
      </c>
      <c r="E933" s="193" t="s">
        <v>1731</v>
      </c>
      <c r="F933" s="193"/>
      <c r="G933" s="193" t="s">
        <v>178</v>
      </c>
      <c r="H933" s="194">
        <v>43608.000011574077</v>
      </c>
      <c r="I933" s="194">
        <v>43623.305439814823</v>
      </c>
      <c r="J933" s="194"/>
      <c r="K933" s="194"/>
      <c r="L933" s="194"/>
      <c r="M933" s="193" t="s">
        <v>187</v>
      </c>
      <c r="N933" s="193" t="s">
        <v>43</v>
      </c>
      <c r="O933" s="195">
        <v>12</v>
      </c>
      <c r="P933" s="195"/>
      <c r="Q933" s="196"/>
      <c r="R933" s="193" t="s">
        <v>1732</v>
      </c>
      <c r="S933" s="193"/>
      <c r="T933" s="193" t="s">
        <v>1733</v>
      </c>
      <c r="U933" s="193" t="s">
        <v>324</v>
      </c>
      <c r="V933" s="193"/>
      <c r="W933" s="193"/>
      <c r="X933" s="193"/>
      <c r="Y933" s="194"/>
      <c r="Z933" s="194"/>
      <c r="AA933" s="197"/>
      <c r="AB933" s="198" t="str">
        <f t="shared" si="105"/>
        <v>20195</v>
      </c>
      <c r="AC933" s="199" t="str">
        <f t="shared" si="101"/>
        <v>20196</v>
      </c>
      <c r="AD933" s="200">
        <f t="shared" si="107"/>
        <v>0</v>
      </c>
      <c r="AE933" s="199">
        <f t="shared" si="103"/>
        <v>0</v>
      </c>
      <c r="AF933" s="199">
        <f t="shared" si="102"/>
        <v>0</v>
      </c>
      <c r="AG933" s="199">
        <f t="shared" si="106"/>
        <v>0</v>
      </c>
      <c r="AH933" s="199">
        <f t="shared" si="104"/>
        <v>0</v>
      </c>
      <c r="AI933" s="201"/>
      <c r="AJ933" s="201"/>
      <c r="AK933" s="201"/>
      <c r="AL933" s="201"/>
      <c r="AM933" s="201"/>
      <c r="AN933" s="201"/>
      <c r="AO933" s="201" t="s">
        <v>50</v>
      </c>
      <c r="AP933" s="201" t="s">
        <v>1</v>
      </c>
    </row>
    <row r="934" spans="1:42">
      <c r="A934" s="193" t="s">
        <v>1103</v>
      </c>
      <c r="B934" s="193" t="s">
        <v>50</v>
      </c>
      <c r="C934" s="193" t="s">
        <v>205</v>
      </c>
      <c r="D934" s="193" t="s">
        <v>1734</v>
      </c>
      <c r="E934" s="193" t="s">
        <v>1735</v>
      </c>
      <c r="F934" s="193"/>
      <c r="G934" s="193" t="s">
        <v>178</v>
      </c>
      <c r="H934" s="194">
        <v>43612.000011574077</v>
      </c>
      <c r="I934" s="194"/>
      <c r="J934" s="194">
        <v>43613.000011574077</v>
      </c>
      <c r="K934" s="194">
        <v>43613.000011574077</v>
      </c>
      <c r="L934" s="194"/>
      <c r="M934" s="193" t="s">
        <v>187</v>
      </c>
      <c r="N934" s="193" t="s">
        <v>206</v>
      </c>
      <c r="O934" s="195">
        <v>12</v>
      </c>
      <c r="P934" s="195"/>
      <c r="Q934" s="196"/>
      <c r="R934" s="193" t="s">
        <v>1736</v>
      </c>
      <c r="S934" s="193"/>
      <c r="T934" s="193" t="s">
        <v>1737</v>
      </c>
      <c r="U934" s="193" t="s">
        <v>182</v>
      </c>
      <c r="V934" s="193"/>
      <c r="W934" s="193"/>
      <c r="X934" s="193"/>
      <c r="Y934" s="194"/>
      <c r="Z934" s="194"/>
      <c r="AA934" s="197"/>
      <c r="AB934" s="198" t="str">
        <f t="shared" si="105"/>
        <v>20195</v>
      </c>
      <c r="AC934" s="199">
        <f t="shared" si="101"/>
        <v>0</v>
      </c>
      <c r="AD934" s="200" t="str">
        <f t="shared" si="107"/>
        <v>20195</v>
      </c>
      <c r="AE934" s="199">
        <f t="shared" si="103"/>
        <v>0</v>
      </c>
      <c r="AF934" s="199">
        <f t="shared" si="102"/>
        <v>0</v>
      </c>
      <c r="AG934" s="199">
        <f t="shared" si="106"/>
        <v>0</v>
      </c>
      <c r="AH934" s="199">
        <f t="shared" si="104"/>
        <v>0</v>
      </c>
      <c r="AI934" s="201"/>
      <c r="AJ934" s="201"/>
      <c r="AK934" s="201"/>
      <c r="AL934" s="201"/>
      <c r="AM934" s="201"/>
      <c r="AN934" s="201"/>
      <c r="AO934" s="201" t="s">
        <v>50</v>
      </c>
      <c r="AP934" s="201" t="s">
        <v>1</v>
      </c>
    </row>
    <row r="935" spans="1:42">
      <c r="A935" s="193" t="s">
        <v>1103</v>
      </c>
      <c r="B935" s="193" t="s">
        <v>49</v>
      </c>
      <c r="C935" s="193" t="s">
        <v>59</v>
      </c>
      <c r="D935" s="193" t="s">
        <v>1401</v>
      </c>
      <c r="E935" s="193" t="s">
        <v>1713</v>
      </c>
      <c r="F935" s="193"/>
      <c r="G935" s="193" t="s">
        <v>178</v>
      </c>
      <c r="H935" s="194">
        <v>43613.000011574077</v>
      </c>
      <c r="I935" s="194"/>
      <c r="J935" s="194">
        <v>43616.000011574077</v>
      </c>
      <c r="K935" s="194">
        <v>43616.000011574077</v>
      </c>
      <c r="L935" s="194"/>
      <c r="M935" s="193" t="s">
        <v>191</v>
      </c>
      <c r="N935" s="193" t="s">
        <v>47</v>
      </c>
      <c r="O935" s="195">
        <v>73</v>
      </c>
      <c r="P935" s="195"/>
      <c r="Q935" s="196"/>
      <c r="R935" s="193" t="s">
        <v>1403</v>
      </c>
      <c r="S935" s="193"/>
      <c r="T935" s="193" t="s">
        <v>1738</v>
      </c>
      <c r="U935" s="193" t="s">
        <v>182</v>
      </c>
      <c r="V935" s="193"/>
      <c r="W935" s="193"/>
      <c r="X935" s="193"/>
      <c r="Y935" s="194"/>
      <c r="Z935" s="194"/>
      <c r="AA935" s="197"/>
      <c r="AB935" s="198" t="str">
        <f t="shared" si="105"/>
        <v>20195</v>
      </c>
      <c r="AC935" s="199">
        <f t="shared" si="101"/>
        <v>0</v>
      </c>
      <c r="AD935" s="200" t="str">
        <f t="shared" si="107"/>
        <v>20195</v>
      </c>
      <c r="AE935" s="199">
        <f t="shared" si="103"/>
        <v>0</v>
      </c>
      <c r="AF935" s="199">
        <f t="shared" si="102"/>
        <v>0</v>
      </c>
      <c r="AG935" s="199">
        <f t="shared" si="106"/>
        <v>0</v>
      </c>
      <c r="AH935" s="199">
        <f t="shared" si="104"/>
        <v>0</v>
      </c>
      <c r="AI935" s="201"/>
      <c r="AJ935" s="201"/>
      <c r="AK935" s="201"/>
      <c r="AL935" s="201"/>
      <c r="AM935" s="201"/>
      <c r="AN935" s="201"/>
      <c r="AO935" s="201" t="s">
        <v>49</v>
      </c>
      <c r="AP935" s="201" t="s">
        <v>59</v>
      </c>
    </row>
    <row r="936" spans="1:42">
      <c r="A936" s="193" t="s">
        <v>1103</v>
      </c>
      <c r="B936" s="193" t="s">
        <v>49</v>
      </c>
      <c r="C936" s="193" t="s">
        <v>59</v>
      </c>
      <c r="D936" s="193" t="s">
        <v>1401</v>
      </c>
      <c r="E936" s="193" t="s">
        <v>1405</v>
      </c>
      <c r="F936" s="193"/>
      <c r="G936" s="193" t="s">
        <v>178</v>
      </c>
      <c r="H936" s="194">
        <v>43613.000011574077</v>
      </c>
      <c r="I936" s="194"/>
      <c r="J936" s="194">
        <v>43620.000011574077</v>
      </c>
      <c r="K936" s="194">
        <v>43620.000011574077</v>
      </c>
      <c r="L936" s="194"/>
      <c r="M936" s="193" t="s">
        <v>191</v>
      </c>
      <c r="N936" s="193" t="s">
        <v>47</v>
      </c>
      <c r="O936" s="195">
        <v>73</v>
      </c>
      <c r="P936" s="195"/>
      <c r="Q936" s="196"/>
      <c r="R936" s="193" t="s">
        <v>1403</v>
      </c>
      <c r="S936" s="193"/>
      <c r="T936" s="193" t="s">
        <v>1739</v>
      </c>
      <c r="U936" s="193" t="s">
        <v>182</v>
      </c>
      <c r="V936" s="193"/>
      <c r="W936" s="193"/>
      <c r="X936" s="193"/>
      <c r="Y936" s="194"/>
      <c r="Z936" s="194"/>
      <c r="AA936" s="197"/>
      <c r="AB936" s="198" t="str">
        <f t="shared" si="105"/>
        <v>20195</v>
      </c>
      <c r="AC936" s="199">
        <f t="shared" si="101"/>
        <v>0</v>
      </c>
      <c r="AD936" s="200" t="str">
        <f t="shared" si="107"/>
        <v>20196</v>
      </c>
      <c r="AE936" s="199">
        <f t="shared" si="103"/>
        <v>0</v>
      </c>
      <c r="AF936" s="199">
        <f t="shared" si="102"/>
        <v>0</v>
      </c>
      <c r="AG936" s="199">
        <f t="shared" si="106"/>
        <v>0</v>
      </c>
      <c r="AH936" s="199">
        <f t="shared" si="104"/>
        <v>0</v>
      </c>
      <c r="AI936" s="201"/>
      <c r="AJ936" s="201"/>
      <c r="AK936" s="201"/>
      <c r="AL936" s="201"/>
      <c r="AM936" s="201"/>
      <c r="AN936" s="201"/>
      <c r="AO936" s="201" t="s">
        <v>49</v>
      </c>
      <c r="AP936" s="201" t="s">
        <v>59</v>
      </c>
    </row>
    <row r="937" spans="1:42">
      <c r="A937" s="193" t="s">
        <v>1103</v>
      </c>
      <c r="B937" s="193" t="s">
        <v>50</v>
      </c>
      <c r="C937" s="193" t="s">
        <v>205</v>
      </c>
      <c r="D937" s="193" t="s">
        <v>1740</v>
      </c>
      <c r="E937" s="193" t="s">
        <v>1741</v>
      </c>
      <c r="F937" s="193"/>
      <c r="G937" s="193" t="s">
        <v>178</v>
      </c>
      <c r="H937" s="194">
        <v>43613.000011574077</v>
      </c>
      <c r="I937" s="194"/>
      <c r="J937" s="194">
        <v>43614.000011574077</v>
      </c>
      <c r="K937" s="194">
        <v>43614.000011574077</v>
      </c>
      <c r="L937" s="194"/>
      <c r="M937" s="193" t="s">
        <v>187</v>
      </c>
      <c r="N937" s="193" t="s">
        <v>206</v>
      </c>
      <c r="O937" s="195">
        <v>12</v>
      </c>
      <c r="P937" s="195"/>
      <c r="Q937" s="196"/>
      <c r="R937" s="193" t="s">
        <v>1742</v>
      </c>
      <c r="S937" s="193"/>
      <c r="T937" s="193" t="s">
        <v>1743</v>
      </c>
      <c r="U937" s="193" t="s">
        <v>182</v>
      </c>
      <c r="V937" s="193"/>
      <c r="W937" s="193"/>
      <c r="X937" s="193"/>
      <c r="Y937" s="194"/>
      <c r="Z937" s="194"/>
      <c r="AA937" s="197"/>
      <c r="AB937" s="198" t="str">
        <f t="shared" si="105"/>
        <v>20195</v>
      </c>
      <c r="AC937" s="199">
        <f t="shared" si="101"/>
        <v>0</v>
      </c>
      <c r="AD937" s="200" t="str">
        <f t="shared" si="107"/>
        <v>20195</v>
      </c>
      <c r="AE937" s="199">
        <f t="shared" si="103"/>
        <v>0</v>
      </c>
      <c r="AF937" s="199">
        <f t="shared" si="102"/>
        <v>0</v>
      </c>
      <c r="AG937" s="199">
        <f t="shared" si="106"/>
        <v>0</v>
      </c>
      <c r="AH937" s="199">
        <f t="shared" si="104"/>
        <v>0</v>
      </c>
      <c r="AI937" s="201"/>
      <c r="AJ937" s="201"/>
      <c r="AK937" s="201"/>
      <c r="AL937" s="201"/>
      <c r="AM937" s="201"/>
      <c r="AN937" s="201"/>
      <c r="AO937" s="201" t="s">
        <v>50</v>
      </c>
      <c r="AP937" s="201" t="s">
        <v>1</v>
      </c>
    </row>
    <row r="938" spans="1:42">
      <c r="A938" s="193" t="s">
        <v>1103</v>
      </c>
      <c r="B938" s="193" t="s">
        <v>50</v>
      </c>
      <c r="C938" s="193" t="s">
        <v>205</v>
      </c>
      <c r="D938" s="193" t="s">
        <v>1508</v>
      </c>
      <c r="E938" s="193" t="s">
        <v>1509</v>
      </c>
      <c r="F938" s="193"/>
      <c r="G938" s="193" t="s">
        <v>178</v>
      </c>
      <c r="H938" s="194">
        <v>43613.000011574077</v>
      </c>
      <c r="I938" s="194"/>
      <c r="J938" s="194">
        <v>43613.000011574077</v>
      </c>
      <c r="K938" s="194">
        <v>43613.000011574077</v>
      </c>
      <c r="L938" s="194"/>
      <c r="M938" s="193" t="s">
        <v>187</v>
      </c>
      <c r="N938" s="193" t="s">
        <v>43</v>
      </c>
      <c r="O938" s="195">
        <v>12</v>
      </c>
      <c r="P938" s="195"/>
      <c r="Q938" s="196"/>
      <c r="R938" s="193" t="s">
        <v>1510</v>
      </c>
      <c r="S938" s="193"/>
      <c r="T938" s="193" t="s">
        <v>1744</v>
      </c>
      <c r="U938" s="193" t="s">
        <v>182</v>
      </c>
      <c r="V938" s="193"/>
      <c r="W938" s="193"/>
      <c r="X938" s="193"/>
      <c r="Y938" s="194"/>
      <c r="Z938" s="194"/>
      <c r="AA938" s="197"/>
      <c r="AB938" s="198" t="str">
        <f t="shared" si="105"/>
        <v>20195</v>
      </c>
      <c r="AC938" s="199">
        <f t="shared" si="101"/>
        <v>0</v>
      </c>
      <c r="AD938" s="200" t="str">
        <f t="shared" si="107"/>
        <v>20195</v>
      </c>
      <c r="AE938" s="199">
        <f t="shared" si="103"/>
        <v>0</v>
      </c>
      <c r="AF938" s="199">
        <f t="shared" si="102"/>
        <v>0</v>
      </c>
      <c r="AG938" s="199">
        <f t="shared" si="106"/>
        <v>0</v>
      </c>
      <c r="AH938" s="199">
        <f t="shared" si="104"/>
        <v>0</v>
      </c>
      <c r="AI938" s="201"/>
      <c r="AJ938" s="201"/>
      <c r="AK938" s="201"/>
      <c r="AL938" s="201"/>
      <c r="AM938" s="201"/>
      <c r="AN938" s="201"/>
      <c r="AO938" s="201" t="s">
        <v>50</v>
      </c>
      <c r="AP938" s="201" t="s">
        <v>1</v>
      </c>
    </row>
    <row r="939" spans="1:42">
      <c r="A939" s="193" t="s">
        <v>1103</v>
      </c>
      <c r="B939" s="193" t="s">
        <v>50</v>
      </c>
      <c r="C939" s="193" t="s">
        <v>205</v>
      </c>
      <c r="D939" s="193" t="s">
        <v>1508</v>
      </c>
      <c r="E939" s="193" t="s">
        <v>1509</v>
      </c>
      <c r="F939" s="193"/>
      <c r="G939" s="193" t="s">
        <v>178</v>
      </c>
      <c r="H939" s="194">
        <v>43613.000011574077</v>
      </c>
      <c r="I939" s="194"/>
      <c r="J939" s="194">
        <v>43613.000011574077</v>
      </c>
      <c r="K939" s="194">
        <v>43613.000011574077</v>
      </c>
      <c r="L939" s="194"/>
      <c r="M939" s="193" t="s">
        <v>187</v>
      </c>
      <c r="N939" s="193" t="s">
        <v>43</v>
      </c>
      <c r="O939" s="195">
        <v>12</v>
      </c>
      <c r="P939" s="195"/>
      <c r="Q939" s="196"/>
      <c r="R939" s="193" t="s">
        <v>1510</v>
      </c>
      <c r="S939" s="193"/>
      <c r="T939" s="193" t="s">
        <v>1745</v>
      </c>
      <c r="U939" s="193" t="s">
        <v>182</v>
      </c>
      <c r="V939" s="193"/>
      <c r="W939" s="193"/>
      <c r="X939" s="193"/>
      <c r="Y939" s="194"/>
      <c r="Z939" s="194"/>
      <c r="AA939" s="197"/>
      <c r="AB939" s="198" t="str">
        <f t="shared" si="105"/>
        <v>20195</v>
      </c>
      <c r="AC939" s="199">
        <f t="shared" si="101"/>
        <v>0</v>
      </c>
      <c r="AD939" s="200" t="str">
        <f t="shared" si="107"/>
        <v>20195</v>
      </c>
      <c r="AE939" s="199">
        <f t="shared" si="103"/>
        <v>0</v>
      </c>
      <c r="AF939" s="199">
        <f t="shared" si="102"/>
        <v>0</v>
      </c>
      <c r="AG939" s="199">
        <f t="shared" si="106"/>
        <v>0</v>
      </c>
      <c r="AH939" s="199">
        <f t="shared" si="104"/>
        <v>0</v>
      </c>
      <c r="AI939" s="201"/>
      <c r="AJ939" s="201"/>
      <c r="AK939" s="201"/>
      <c r="AL939" s="201"/>
      <c r="AM939" s="201"/>
      <c r="AN939" s="201"/>
      <c r="AO939" s="201" t="s">
        <v>50</v>
      </c>
      <c r="AP939" s="201" t="s">
        <v>1</v>
      </c>
    </row>
    <row r="940" spans="1:42">
      <c r="A940" s="193" t="s">
        <v>1103</v>
      </c>
      <c r="B940" s="193" t="s">
        <v>50</v>
      </c>
      <c r="C940" s="193" t="s">
        <v>205</v>
      </c>
      <c r="D940" s="193" t="s">
        <v>1508</v>
      </c>
      <c r="E940" s="193" t="s">
        <v>1509</v>
      </c>
      <c r="F940" s="193"/>
      <c r="G940" s="193" t="s">
        <v>178</v>
      </c>
      <c r="H940" s="194">
        <v>43613.000011574077</v>
      </c>
      <c r="I940" s="194"/>
      <c r="J940" s="194">
        <v>43613.000011574077</v>
      </c>
      <c r="K940" s="194">
        <v>43613.000011574077</v>
      </c>
      <c r="L940" s="194"/>
      <c r="M940" s="193" t="s">
        <v>187</v>
      </c>
      <c r="N940" s="193" t="s">
        <v>43</v>
      </c>
      <c r="O940" s="195">
        <v>12</v>
      </c>
      <c r="P940" s="195"/>
      <c r="Q940" s="196"/>
      <c r="R940" s="193" t="s">
        <v>1510</v>
      </c>
      <c r="S940" s="193"/>
      <c r="T940" s="193" t="s">
        <v>1746</v>
      </c>
      <c r="U940" s="193" t="s">
        <v>182</v>
      </c>
      <c r="V940" s="193"/>
      <c r="W940" s="193"/>
      <c r="X940" s="193"/>
      <c r="Y940" s="194"/>
      <c r="Z940" s="194"/>
      <c r="AA940" s="197"/>
      <c r="AB940" s="198" t="str">
        <f t="shared" si="105"/>
        <v>20195</v>
      </c>
      <c r="AC940" s="199">
        <f t="shared" si="101"/>
        <v>0</v>
      </c>
      <c r="AD940" s="200" t="str">
        <f t="shared" si="107"/>
        <v>20195</v>
      </c>
      <c r="AE940" s="199">
        <f t="shared" si="103"/>
        <v>0</v>
      </c>
      <c r="AF940" s="199">
        <f t="shared" si="102"/>
        <v>0</v>
      </c>
      <c r="AG940" s="199">
        <f t="shared" si="106"/>
        <v>0</v>
      </c>
      <c r="AH940" s="199">
        <f t="shared" si="104"/>
        <v>0</v>
      </c>
      <c r="AI940" s="201"/>
      <c r="AJ940" s="201"/>
      <c r="AK940" s="201"/>
      <c r="AL940" s="201"/>
      <c r="AM940" s="201"/>
      <c r="AN940" s="201"/>
      <c r="AO940" s="201" t="s">
        <v>50</v>
      </c>
      <c r="AP940" s="201" t="s">
        <v>1</v>
      </c>
    </row>
    <row r="941" spans="1:42">
      <c r="A941" s="193" t="s">
        <v>1103</v>
      </c>
      <c r="B941" s="193" t="s">
        <v>50</v>
      </c>
      <c r="C941" s="193" t="s">
        <v>205</v>
      </c>
      <c r="D941" s="193" t="s">
        <v>1508</v>
      </c>
      <c r="E941" s="193" t="s">
        <v>1509</v>
      </c>
      <c r="F941" s="193"/>
      <c r="G941" s="193" t="s">
        <v>178</v>
      </c>
      <c r="H941" s="194">
        <v>43613.000011574077</v>
      </c>
      <c r="I941" s="194"/>
      <c r="J941" s="194">
        <v>43613.000011574077</v>
      </c>
      <c r="K941" s="194">
        <v>43613.000011574077</v>
      </c>
      <c r="L941" s="194"/>
      <c r="M941" s="193" t="s">
        <v>187</v>
      </c>
      <c r="N941" s="193" t="s">
        <v>43</v>
      </c>
      <c r="O941" s="195">
        <v>12</v>
      </c>
      <c r="P941" s="195"/>
      <c r="Q941" s="196"/>
      <c r="R941" s="193" t="s">
        <v>1510</v>
      </c>
      <c r="S941" s="193"/>
      <c r="T941" s="193" t="s">
        <v>1747</v>
      </c>
      <c r="U941" s="193" t="s">
        <v>182</v>
      </c>
      <c r="V941" s="193"/>
      <c r="W941" s="193"/>
      <c r="X941" s="193"/>
      <c r="Y941" s="194"/>
      <c r="Z941" s="194"/>
      <c r="AA941" s="197"/>
      <c r="AB941" s="198" t="str">
        <f t="shared" si="105"/>
        <v>20195</v>
      </c>
      <c r="AC941" s="199">
        <f t="shared" si="101"/>
        <v>0</v>
      </c>
      <c r="AD941" s="200" t="str">
        <f t="shared" si="107"/>
        <v>20195</v>
      </c>
      <c r="AE941" s="199">
        <f t="shared" si="103"/>
        <v>0</v>
      </c>
      <c r="AF941" s="199">
        <f t="shared" si="102"/>
        <v>0</v>
      </c>
      <c r="AG941" s="199">
        <f t="shared" si="106"/>
        <v>0</v>
      </c>
      <c r="AH941" s="199">
        <f t="shared" si="104"/>
        <v>0</v>
      </c>
      <c r="AI941" s="201"/>
      <c r="AJ941" s="201"/>
      <c r="AK941" s="201"/>
      <c r="AL941" s="201"/>
      <c r="AM941" s="201"/>
      <c r="AN941" s="201"/>
      <c r="AO941" s="201" t="s">
        <v>50</v>
      </c>
      <c r="AP941" s="201" t="s">
        <v>1</v>
      </c>
    </row>
    <row r="942" spans="1:42">
      <c r="A942" s="193" t="s">
        <v>1103</v>
      </c>
      <c r="B942" s="193" t="s">
        <v>50</v>
      </c>
      <c r="C942" s="193" t="s">
        <v>205</v>
      </c>
      <c r="D942" s="193" t="s">
        <v>1508</v>
      </c>
      <c r="E942" s="193" t="s">
        <v>1509</v>
      </c>
      <c r="F942" s="193"/>
      <c r="G942" s="193" t="s">
        <v>178</v>
      </c>
      <c r="H942" s="194">
        <v>43613.000011574077</v>
      </c>
      <c r="I942" s="194"/>
      <c r="J942" s="194">
        <v>43613.000011574077</v>
      </c>
      <c r="K942" s="194">
        <v>43613.000011574077</v>
      </c>
      <c r="L942" s="194"/>
      <c r="M942" s="193" t="s">
        <v>187</v>
      </c>
      <c r="N942" s="193" t="s">
        <v>43</v>
      </c>
      <c r="O942" s="195">
        <v>12</v>
      </c>
      <c r="P942" s="195"/>
      <c r="Q942" s="196"/>
      <c r="R942" s="193" t="s">
        <v>1510</v>
      </c>
      <c r="S942" s="193"/>
      <c r="T942" s="193" t="s">
        <v>1748</v>
      </c>
      <c r="U942" s="193" t="s">
        <v>182</v>
      </c>
      <c r="V942" s="193"/>
      <c r="W942" s="193"/>
      <c r="X942" s="193"/>
      <c r="Y942" s="194"/>
      <c r="Z942" s="194"/>
      <c r="AA942" s="197"/>
      <c r="AB942" s="198" t="str">
        <f t="shared" si="105"/>
        <v>20195</v>
      </c>
      <c r="AC942" s="199">
        <f t="shared" si="101"/>
        <v>0</v>
      </c>
      <c r="AD942" s="200" t="str">
        <f t="shared" si="107"/>
        <v>20195</v>
      </c>
      <c r="AE942" s="199">
        <f t="shared" si="103"/>
        <v>0</v>
      </c>
      <c r="AF942" s="199">
        <f t="shared" si="102"/>
        <v>0</v>
      </c>
      <c r="AG942" s="199">
        <f t="shared" si="106"/>
        <v>0</v>
      </c>
      <c r="AH942" s="199">
        <f t="shared" si="104"/>
        <v>0</v>
      </c>
      <c r="AI942" s="201"/>
      <c r="AJ942" s="201"/>
      <c r="AK942" s="201"/>
      <c r="AL942" s="201"/>
      <c r="AM942" s="201"/>
      <c r="AN942" s="201"/>
      <c r="AO942" s="201" t="s">
        <v>50</v>
      </c>
      <c r="AP942" s="201" t="s">
        <v>1</v>
      </c>
    </row>
    <row r="943" spans="1:42">
      <c r="A943" s="193" t="s">
        <v>1103</v>
      </c>
      <c r="B943" s="193" t="s">
        <v>49</v>
      </c>
      <c r="C943" s="193" t="s">
        <v>60</v>
      </c>
      <c r="D943" s="193" t="s">
        <v>1749</v>
      </c>
      <c r="E943" s="193" t="s">
        <v>1750</v>
      </c>
      <c r="F943" s="193"/>
      <c r="G943" s="193" t="s">
        <v>178</v>
      </c>
      <c r="H943" s="194">
        <v>43721.000011574077</v>
      </c>
      <c r="I943" s="194"/>
      <c r="J943" s="194">
        <v>43739.000011574077</v>
      </c>
      <c r="K943" s="194">
        <v>43739.000011574077</v>
      </c>
      <c r="L943" s="194">
        <v>43739.629212962973</v>
      </c>
      <c r="M943" s="193" t="s">
        <v>187</v>
      </c>
      <c r="N943" s="193" t="s">
        <v>185</v>
      </c>
      <c r="O943" s="195">
        <v>155</v>
      </c>
      <c r="P943" s="195"/>
      <c r="Q943" s="196"/>
      <c r="R943" s="193" t="s">
        <v>1751</v>
      </c>
      <c r="S943" s="193"/>
      <c r="T943" s="193" t="s">
        <v>1752</v>
      </c>
      <c r="U943" s="193" t="s">
        <v>195</v>
      </c>
      <c r="V943" s="193"/>
      <c r="W943" s="193"/>
      <c r="X943" s="193"/>
      <c r="Y943" s="194"/>
      <c r="Z943" s="194"/>
      <c r="AA943" s="197"/>
      <c r="AB943" s="198" t="str">
        <f t="shared" si="105"/>
        <v>20199</v>
      </c>
      <c r="AC943" s="199">
        <f t="shared" si="101"/>
        <v>0</v>
      </c>
      <c r="AD943" s="200" t="str">
        <f t="shared" si="107"/>
        <v>201910</v>
      </c>
      <c r="AE943" s="199" t="str">
        <f t="shared" si="103"/>
        <v>201910</v>
      </c>
      <c r="AF943" s="199">
        <f t="shared" si="102"/>
        <v>0</v>
      </c>
      <c r="AG943" s="199">
        <f t="shared" si="106"/>
        <v>0</v>
      </c>
      <c r="AH943" s="199">
        <f t="shared" si="104"/>
        <v>0</v>
      </c>
      <c r="AI943" s="201"/>
      <c r="AJ943" s="201"/>
      <c r="AK943" s="201"/>
      <c r="AL943" s="201"/>
      <c r="AM943" s="201"/>
      <c r="AN943" s="201"/>
      <c r="AO943" s="201" t="s">
        <v>49</v>
      </c>
      <c r="AP943" s="201" t="s">
        <v>60</v>
      </c>
    </row>
    <row r="944" spans="1:42">
      <c r="A944" s="193" t="s">
        <v>1103</v>
      </c>
      <c r="B944" s="193" t="s">
        <v>49</v>
      </c>
      <c r="C944" s="193" t="s">
        <v>60</v>
      </c>
      <c r="D944" s="193" t="s">
        <v>1749</v>
      </c>
      <c r="E944" s="193" t="s">
        <v>1753</v>
      </c>
      <c r="F944" s="193"/>
      <c r="G944" s="193" t="s">
        <v>178</v>
      </c>
      <c r="H944" s="194">
        <v>43721.000011574077</v>
      </c>
      <c r="I944" s="194"/>
      <c r="J944" s="194">
        <v>43739.000011574077</v>
      </c>
      <c r="K944" s="194">
        <v>43739.000011574077</v>
      </c>
      <c r="L944" s="194">
        <v>43739.629340277781</v>
      </c>
      <c r="M944" s="193" t="s">
        <v>187</v>
      </c>
      <c r="N944" s="193" t="s">
        <v>185</v>
      </c>
      <c r="O944" s="195">
        <v>155</v>
      </c>
      <c r="P944" s="195"/>
      <c r="Q944" s="196"/>
      <c r="R944" s="193" t="s">
        <v>1751</v>
      </c>
      <c r="S944" s="193"/>
      <c r="T944" s="193" t="s">
        <v>1754</v>
      </c>
      <c r="U944" s="193" t="s">
        <v>195</v>
      </c>
      <c r="V944" s="193"/>
      <c r="W944" s="193"/>
      <c r="X944" s="193"/>
      <c r="Y944" s="194"/>
      <c r="Z944" s="194"/>
      <c r="AA944" s="197"/>
      <c r="AB944" s="198" t="str">
        <f t="shared" si="105"/>
        <v>20199</v>
      </c>
      <c r="AC944" s="199">
        <f t="shared" si="101"/>
        <v>0</v>
      </c>
      <c r="AD944" s="200" t="str">
        <f t="shared" si="107"/>
        <v>201910</v>
      </c>
      <c r="AE944" s="199" t="str">
        <f t="shared" si="103"/>
        <v>201910</v>
      </c>
      <c r="AF944" s="199">
        <f t="shared" si="102"/>
        <v>0</v>
      </c>
      <c r="AG944" s="199">
        <f t="shared" si="106"/>
        <v>0</v>
      </c>
      <c r="AH944" s="199">
        <f t="shared" si="104"/>
        <v>0</v>
      </c>
      <c r="AI944" s="201"/>
      <c r="AJ944" s="201"/>
      <c r="AK944" s="201"/>
      <c r="AL944" s="201"/>
      <c r="AM944" s="201"/>
      <c r="AN944" s="201"/>
      <c r="AO944" s="201" t="s">
        <v>49</v>
      </c>
      <c r="AP944" s="201" t="s">
        <v>60</v>
      </c>
    </row>
    <row r="945" spans="1:42">
      <c r="A945" s="193" t="s">
        <v>1103</v>
      </c>
      <c r="B945" s="193" t="s">
        <v>49</v>
      </c>
      <c r="C945" s="193" t="s">
        <v>59</v>
      </c>
      <c r="D945" s="193" t="s">
        <v>1478</v>
      </c>
      <c r="E945" s="193" t="s">
        <v>1755</v>
      </c>
      <c r="F945" s="193"/>
      <c r="G945" s="193" t="s">
        <v>178</v>
      </c>
      <c r="H945" s="194">
        <v>43721.000011574077</v>
      </c>
      <c r="I945" s="194"/>
      <c r="J945" s="194">
        <v>43724.000011574077</v>
      </c>
      <c r="K945" s="194">
        <v>43724.000011574077</v>
      </c>
      <c r="L945" s="194"/>
      <c r="M945" s="193" t="s">
        <v>191</v>
      </c>
      <c r="N945" s="193" t="s">
        <v>47</v>
      </c>
      <c r="O945" s="195">
        <v>91</v>
      </c>
      <c r="P945" s="195"/>
      <c r="Q945" s="196"/>
      <c r="R945" s="193" t="s">
        <v>1480</v>
      </c>
      <c r="S945" s="193"/>
      <c r="T945" s="193" t="s">
        <v>1756</v>
      </c>
      <c r="U945" s="193" t="s">
        <v>182</v>
      </c>
      <c r="V945" s="193"/>
      <c r="W945" s="193"/>
      <c r="X945" s="193"/>
      <c r="Y945" s="194"/>
      <c r="Z945" s="194"/>
      <c r="AA945" s="197"/>
      <c r="AB945" s="198" t="str">
        <f t="shared" si="105"/>
        <v>20199</v>
      </c>
      <c r="AC945" s="199">
        <f t="shared" si="101"/>
        <v>0</v>
      </c>
      <c r="AD945" s="200" t="str">
        <f t="shared" si="107"/>
        <v>20199</v>
      </c>
      <c r="AE945" s="199">
        <f t="shared" si="103"/>
        <v>0</v>
      </c>
      <c r="AF945" s="199">
        <f t="shared" si="102"/>
        <v>0</v>
      </c>
      <c r="AG945" s="199">
        <f t="shared" si="106"/>
        <v>0</v>
      </c>
      <c r="AH945" s="199">
        <f t="shared" si="104"/>
        <v>0</v>
      </c>
      <c r="AI945" s="201"/>
      <c r="AJ945" s="201"/>
      <c r="AK945" s="201"/>
      <c r="AL945" s="201"/>
      <c r="AM945" s="201"/>
      <c r="AN945" s="201"/>
      <c r="AO945" s="201" t="s">
        <v>49</v>
      </c>
      <c r="AP945" s="201" t="s">
        <v>59</v>
      </c>
    </row>
    <row r="946" spans="1:42">
      <c r="A946" s="193" t="s">
        <v>1103</v>
      </c>
      <c r="B946" s="193" t="s">
        <v>54</v>
      </c>
      <c r="C946" s="193" t="s">
        <v>175</v>
      </c>
      <c r="D946" s="193" t="s">
        <v>1757</v>
      </c>
      <c r="E946" s="193" t="s">
        <v>1758</v>
      </c>
      <c r="F946" s="193"/>
      <c r="G946" s="193" t="s">
        <v>178</v>
      </c>
      <c r="H946" s="194">
        <v>43724.000011574077</v>
      </c>
      <c r="I946" s="194"/>
      <c r="J946" s="194">
        <v>43724.000011574077</v>
      </c>
      <c r="K946" s="194">
        <v>43724.000011574077</v>
      </c>
      <c r="L946" s="194"/>
      <c r="M946" s="193" t="s">
        <v>187</v>
      </c>
      <c r="N946" s="193" t="s">
        <v>637</v>
      </c>
      <c r="O946" s="195">
        <v>3</v>
      </c>
      <c r="P946" s="195"/>
      <c r="Q946" s="196"/>
      <c r="R946" s="193" t="s">
        <v>1759</v>
      </c>
      <c r="S946" s="193"/>
      <c r="T946" s="193" t="s">
        <v>1760</v>
      </c>
      <c r="U946" s="193" t="s">
        <v>182</v>
      </c>
      <c r="V946" s="193"/>
      <c r="W946" s="193"/>
      <c r="X946" s="193"/>
      <c r="Y946" s="194"/>
      <c r="Z946" s="194"/>
      <c r="AA946" s="197"/>
      <c r="AB946" s="198" t="str">
        <f t="shared" si="105"/>
        <v>20199</v>
      </c>
      <c r="AC946" s="199">
        <f t="shared" si="101"/>
        <v>0</v>
      </c>
      <c r="AD946" s="200" t="str">
        <f t="shared" si="107"/>
        <v>20199</v>
      </c>
      <c r="AE946" s="199">
        <f t="shared" si="103"/>
        <v>0</v>
      </c>
      <c r="AF946" s="199">
        <f t="shared" si="102"/>
        <v>0</v>
      </c>
      <c r="AG946" s="199">
        <f t="shared" si="106"/>
        <v>0</v>
      </c>
      <c r="AH946" s="199">
        <f t="shared" si="104"/>
        <v>0</v>
      </c>
      <c r="AI946" s="201"/>
      <c r="AJ946" s="201"/>
      <c r="AK946" s="201"/>
      <c r="AL946" s="201"/>
      <c r="AM946" s="201"/>
      <c r="AN946" s="201"/>
      <c r="AO946" s="201" t="s">
        <v>54</v>
      </c>
      <c r="AP946" s="201" t="s">
        <v>88</v>
      </c>
    </row>
    <row r="947" spans="1:42">
      <c r="A947" s="193" t="s">
        <v>1103</v>
      </c>
      <c r="B947" s="193" t="s">
        <v>54</v>
      </c>
      <c r="C947" s="193" t="s">
        <v>175</v>
      </c>
      <c r="D947" s="193" t="s">
        <v>1761</v>
      </c>
      <c r="E947" s="193" t="s">
        <v>1762</v>
      </c>
      <c r="F947" s="193"/>
      <c r="G947" s="193" t="s">
        <v>178</v>
      </c>
      <c r="H947" s="194">
        <v>43724.000011574077</v>
      </c>
      <c r="I947" s="194"/>
      <c r="J947" s="194">
        <v>43724.000011574077</v>
      </c>
      <c r="K947" s="194">
        <v>43724.000011574077</v>
      </c>
      <c r="L947" s="194"/>
      <c r="M947" s="193" t="s">
        <v>187</v>
      </c>
      <c r="N947" s="193" t="s">
        <v>185</v>
      </c>
      <c r="O947" s="195">
        <v>3</v>
      </c>
      <c r="P947" s="195"/>
      <c r="Q947" s="196"/>
      <c r="R947" s="193" t="s">
        <v>1763</v>
      </c>
      <c r="S947" s="193"/>
      <c r="T947" s="193" t="s">
        <v>1764</v>
      </c>
      <c r="U947" s="193" t="s">
        <v>182</v>
      </c>
      <c r="V947" s="193"/>
      <c r="W947" s="193"/>
      <c r="X947" s="193"/>
      <c r="Y947" s="194"/>
      <c r="Z947" s="194"/>
      <c r="AA947" s="197"/>
      <c r="AB947" s="198" t="str">
        <f t="shared" si="105"/>
        <v>20199</v>
      </c>
      <c r="AC947" s="199">
        <f t="shared" si="101"/>
        <v>0</v>
      </c>
      <c r="AD947" s="200" t="str">
        <f t="shared" si="107"/>
        <v>20199</v>
      </c>
      <c r="AE947" s="199">
        <f t="shared" si="103"/>
        <v>0</v>
      </c>
      <c r="AF947" s="199">
        <f t="shared" si="102"/>
        <v>0</v>
      </c>
      <c r="AG947" s="199">
        <f t="shared" si="106"/>
        <v>0</v>
      </c>
      <c r="AH947" s="199">
        <f t="shared" si="104"/>
        <v>0</v>
      </c>
      <c r="AI947" s="201"/>
      <c r="AJ947" s="201"/>
      <c r="AK947" s="201"/>
      <c r="AL947" s="201"/>
      <c r="AM947" s="201"/>
      <c r="AN947" s="201"/>
      <c r="AO947" s="201" t="s">
        <v>54</v>
      </c>
      <c r="AP947" s="201" t="s">
        <v>88</v>
      </c>
    </row>
    <row r="948" spans="1:42">
      <c r="A948" s="193" t="s">
        <v>1103</v>
      </c>
      <c r="B948" s="193" t="s">
        <v>54</v>
      </c>
      <c r="C948" s="193" t="s">
        <v>175</v>
      </c>
      <c r="D948" s="193" t="s">
        <v>1761</v>
      </c>
      <c r="E948" s="193" t="s">
        <v>1762</v>
      </c>
      <c r="F948" s="193"/>
      <c r="G948" s="193" t="s">
        <v>178</v>
      </c>
      <c r="H948" s="194">
        <v>43724.000011574077</v>
      </c>
      <c r="I948" s="194"/>
      <c r="J948" s="194">
        <v>43724.000011574077</v>
      </c>
      <c r="K948" s="194">
        <v>43724.000011574077</v>
      </c>
      <c r="L948" s="194"/>
      <c r="M948" s="193" t="s">
        <v>187</v>
      </c>
      <c r="N948" s="193" t="s">
        <v>185</v>
      </c>
      <c r="O948" s="195">
        <v>3</v>
      </c>
      <c r="P948" s="195"/>
      <c r="Q948" s="196"/>
      <c r="R948" s="193" t="s">
        <v>1763</v>
      </c>
      <c r="S948" s="193"/>
      <c r="T948" s="193" t="s">
        <v>1765</v>
      </c>
      <c r="U948" s="193" t="s">
        <v>182</v>
      </c>
      <c r="V948" s="193"/>
      <c r="W948" s="193"/>
      <c r="X948" s="193"/>
      <c r="Y948" s="194"/>
      <c r="Z948" s="194"/>
      <c r="AA948" s="197"/>
      <c r="AB948" s="198" t="str">
        <f t="shared" si="105"/>
        <v>20199</v>
      </c>
      <c r="AC948" s="199">
        <f t="shared" si="101"/>
        <v>0</v>
      </c>
      <c r="AD948" s="200" t="str">
        <f t="shared" si="107"/>
        <v>20199</v>
      </c>
      <c r="AE948" s="199">
        <f t="shared" si="103"/>
        <v>0</v>
      </c>
      <c r="AF948" s="199">
        <f t="shared" si="102"/>
        <v>0</v>
      </c>
      <c r="AG948" s="199">
        <f t="shared" si="106"/>
        <v>0</v>
      </c>
      <c r="AH948" s="199">
        <f t="shared" si="104"/>
        <v>0</v>
      </c>
      <c r="AI948" s="201"/>
      <c r="AJ948" s="201"/>
      <c r="AK948" s="201"/>
      <c r="AL948" s="201"/>
      <c r="AM948" s="201"/>
      <c r="AN948" s="201"/>
      <c r="AO948" s="201" t="s">
        <v>54</v>
      </c>
      <c r="AP948" s="201" t="s">
        <v>88</v>
      </c>
    </row>
    <row r="949" spans="1:42">
      <c r="A949" s="193" t="s">
        <v>1103</v>
      </c>
      <c r="B949" s="193" t="s">
        <v>54</v>
      </c>
      <c r="C949" s="193" t="s">
        <v>175</v>
      </c>
      <c r="D949" s="193" t="s">
        <v>1761</v>
      </c>
      <c r="E949" s="193" t="s">
        <v>1762</v>
      </c>
      <c r="F949" s="193"/>
      <c r="G949" s="193" t="s">
        <v>178</v>
      </c>
      <c r="H949" s="194">
        <v>43724.000011574077</v>
      </c>
      <c r="I949" s="194"/>
      <c r="J949" s="194">
        <v>43724.000011574077</v>
      </c>
      <c r="K949" s="194">
        <v>43724.000011574077</v>
      </c>
      <c r="L949" s="194"/>
      <c r="M949" s="193" t="s">
        <v>187</v>
      </c>
      <c r="N949" s="193" t="s">
        <v>185</v>
      </c>
      <c r="O949" s="195">
        <v>3</v>
      </c>
      <c r="P949" s="195"/>
      <c r="Q949" s="196"/>
      <c r="R949" s="193" t="s">
        <v>1763</v>
      </c>
      <c r="S949" s="193"/>
      <c r="T949" s="193" t="s">
        <v>1766</v>
      </c>
      <c r="U949" s="193" t="s">
        <v>182</v>
      </c>
      <c r="V949" s="193"/>
      <c r="W949" s="193"/>
      <c r="X949" s="193"/>
      <c r="Y949" s="194"/>
      <c r="Z949" s="194"/>
      <c r="AA949" s="197"/>
      <c r="AB949" s="198" t="str">
        <f t="shared" si="105"/>
        <v>20199</v>
      </c>
      <c r="AC949" s="199">
        <f t="shared" si="101"/>
        <v>0</v>
      </c>
      <c r="AD949" s="200" t="str">
        <f t="shared" si="107"/>
        <v>20199</v>
      </c>
      <c r="AE949" s="199">
        <f t="shared" si="103"/>
        <v>0</v>
      </c>
      <c r="AF949" s="199">
        <f t="shared" si="102"/>
        <v>0</v>
      </c>
      <c r="AG949" s="199">
        <f t="shared" si="106"/>
        <v>0</v>
      </c>
      <c r="AH949" s="199">
        <f t="shared" si="104"/>
        <v>0</v>
      </c>
      <c r="AI949" s="201"/>
      <c r="AJ949" s="201"/>
      <c r="AK949" s="201"/>
      <c r="AL949" s="201"/>
      <c r="AM949" s="201"/>
      <c r="AN949" s="201"/>
      <c r="AO949" s="201" t="s">
        <v>54</v>
      </c>
      <c r="AP949" s="201" t="s">
        <v>88</v>
      </c>
    </row>
    <row r="950" spans="1:42">
      <c r="A950" s="193" t="s">
        <v>1103</v>
      </c>
      <c r="B950" s="193" t="s">
        <v>50</v>
      </c>
      <c r="C950" s="193" t="s">
        <v>205</v>
      </c>
      <c r="D950" s="193" t="s">
        <v>1767</v>
      </c>
      <c r="E950" s="193" t="s">
        <v>1768</v>
      </c>
      <c r="F950" s="193"/>
      <c r="G950" s="193" t="s">
        <v>178</v>
      </c>
      <c r="H950" s="194">
        <v>43724.000011574077</v>
      </c>
      <c r="I950" s="194"/>
      <c r="J950" s="194">
        <v>43724.000011574077</v>
      </c>
      <c r="K950" s="194">
        <v>43724.000011574077</v>
      </c>
      <c r="L950" s="194"/>
      <c r="M950" s="193" t="s">
        <v>187</v>
      </c>
      <c r="N950" s="193" t="s">
        <v>206</v>
      </c>
      <c r="O950" s="195">
        <v>12</v>
      </c>
      <c r="P950" s="195"/>
      <c r="Q950" s="196"/>
      <c r="R950" s="193" t="s">
        <v>1769</v>
      </c>
      <c r="S950" s="193"/>
      <c r="T950" s="193" t="s">
        <v>1770</v>
      </c>
      <c r="U950" s="193" t="s">
        <v>182</v>
      </c>
      <c r="V950" s="193"/>
      <c r="W950" s="193"/>
      <c r="X950" s="193"/>
      <c r="Y950" s="194"/>
      <c r="Z950" s="194"/>
      <c r="AA950" s="197"/>
      <c r="AB950" s="198" t="str">
        <f t="shared" si="105"/>
        <v>20199</v>
      </c>
      <c r="AC950" s="199">
        <f t="shared" si="101"/>
        <v>0</v>
      </c>
      <c r="AD950" s="200" t="str">
        <f t="shared" si="107"/>
        <v>20199</v>
      </c>
      <c r="AE950" s="199">
        <f t="shared" si="103"/>
        <v>0</v>
      </c>
      <c r="AF950" s="199">
        <f t="shared" si="102"/>
        <v>0</v>
      </c>
      <c r="AG950" s="199">
        <f t="shared" si="106"/>
        <v>0</v>
      </c>
      <c r="AH950" s="199">
        <f t="shared" si="104"/>
        <v>0</v>
      </c>
      <c r="AI950" s="201"/>
      <c r="AJ950" s="201"/>
      <c r="AK950" s="201"/>
      <c r="AL950" s="201"/>
      <c r="AM950" s="201"/>
      <c r="AN950" s="201"/>
      <c r="AO950" s="201" t="s">
        <v>50</v>
      </c>
      <c r="AP950" s="201" t="s">
        <v>1</v>
      </c>
    </row>
    <row r="951" spans="1:42">
      <c r="A951" s="193" t="s">
        <v>1103</v>
      </c>
      <c r="B951" s="193" t="s">
        <v>50</v>
      </c>
      <c r="C951" s="193" t="s">
        <v>205</v>
      </c>
      <c r="D951" s="193" t="s">
        <v>1771</v>
      </c>
      <c r="E951" s="193" t="s">
        <v>1772</v>
      </c>
      <c r="F951" s="193"/>
      <c r="G951" s="193" t="s">
        <v>178</v>
      </c>
      <c r="H951" s="194">
        <v>43725.000011574077</v>
      </c>
      <c r="I951" s="194"/>
      <c r="J951" s="194">
        <v>43728.000011574077</v>
      </c>
      <c r="K951" s="194">
        <v>43728.000011574077</v>
      </c>
      <c r="L951" s="194">
        <v>43740.456990740742</v>
      </c>
      <c r="M951" s="193" t="s">
        <v>187</v>
      </c>
      <c r="N951" s="193" t="s">
        <v>751</v>
      </c>
      <c r="O951" s="195">
        <v>12</v>
      </c>
      <c r="P951" s="195"/>
      <c r="Q951" s="196"/>
      <c r="R951" s="193" t="s">
        <v>1773</v>
      </c>
      <c r="S951" s="193"/>
      <c r="T951" s="193" t="s">
        <v>1774</v>
      </c>
      <c r="U951" s="193" t="s">
        <v>195</v>
      </c>
      <c r="V951" s="193"/>
      <c r="W951" s="193"/>
      <c r="X951" s="193"/>
      <c r="Y951" s="194"/>
      <c r="Z951" s="194"/>
      <c r="AA951" s="197"/>
      <c r="AB951" s="198" t="str">
        <f t="shared" si="105"/>
        <v>20199</v>
      </c>
      <c r="AC951" s="199">
        <f t="shared" si="101"/>
        <v>0</v>
      </c>
      <c r="AD951" s="200" t="str">
        <f t="shared" si="107"/>
        <v>20199</v>
      </c>
      <c r="AE951" s="199" t="str">
        <f t="shared" si="103"/>
        <v>201910</v>
      </c>
      <c r="AF951" s="199">
        <f t="shared" si="102"/>
        <v>0</v>
      </c>
      <c r="AG951" s="199">
        <f t="shared" si="106"/>
        <v>0</v>
      </c>
      <c r="AH951" s="199">
        <f t="shared" si="104"/>
        <v>0</v>
      </c>
      <c r="AI951" s="201"/>
      <c r="AJ951" s="201"/>
      <c r="AK951" s="201"/>
      <c r="AL951" s="201"/>
      <c r="AM951" s="201"/>
      <c r="AN951" s="201"/>
      <c r="AO951" s="201" t="s">
        <v>50</v>
      </c>
      <c r="AP951" s="201" t="s">
        <v>1</v>
      </c>
    </row>
    <row r="952" spans="1:42">
      <c r="A952" s="193" t="s">
        <v>1103</v>
      </c>
      <c r="B952" s="193" t="s">
        <v>50</v>
      </c>
      <c r="C952" s="193" t="s">
        <v>205</v>
      </c>
      <c r="D952" s="193" t="s">
        <v>1771</v>
      </c>
      <c r="E952" s="193" t="s">
        <v>1772</v>
      </c>
      <c r="F952" s="193"/>
      <c r="G952" s="193" t="s">
        <v>178</v>
      </c>
      <c r="H952" s="194">
        <v>43725.000011574077</v>
      </c>
      <c r="I952" s="194"/>
      <c r="J952" s="194">
        <v>43728.000011574077</v>
      </c>
      <c r="K952" s="194">
        <v>43728.000011574077</v>
      </c>
      <c r="L952" s="194">
        <v>43740.45689814815</v>
      </c>
      <c r="M952" s="193" t="s">
        <v>187</v>
      </c>
      <c r="N952" s="193" t="s">
        <v>751</v>
      </c>
      <c r="O952" s="195">
        <v>12</v>
      </c>
      <c r="P952" s="195"/>
      <c r="Q952" s="196"/>
      <c r="R952" s="193" t="s">
        <v>1773</v>
      </c>
      <c r="S952" s="193"/>
      <c r="T952" s="193" t="s">
        <v>1775</v>
      </c>
      <c r="U952" s="193" t="s">
        <v>195</v>
      </c>
      <c r="V952" s="193"/>
      <c r="W952" s="193"/>
      <c r="X952" s="193"/>
      <c r="Y952" s="194"/>
      <c r="Z952" s="194"/>
      <c r="AA952" s="197"/>
      <c r="AB952" s="198" t="str">
        <f t="shared" si="105"/>
        <v>20199</v>
      </c>
      <c r="AC952" s="199">
        <f t="shared" si="101"/>
        <v>0</v>
      </c>
      <c r="AD952" s="200" t="str">
        <f t="shared" si="107"/>
        <v>20199</v>
      </c>
      <c r="AE952" s="199" t="str">
        <f t="shared" si="103"/>
        <v>201910</v>
      </c>
      <c r="AF952" s="199">
        <f t="shared" si="102"/>
        <v>0</v>
      </c>
      <c r="AG952" s="199">
        <f t="shared" si="106"/>
        <v>0</v>
      </c>
      <c r="AH952" s="199">
        <f t="shared" si="104"/>
        <v>0</v>
      </c>
      <c r="AI952" s="201"/>
      <c r="AJ952" s="201"/>
      <c r="AK952" s="201"/>
      <c r="AL952" s="201"/>
      <c r="AM952" s="201"/>
      <c r="AN952" s="201"/>
      <c r="AO952" s="201" t="s">
        <v>50</v>
      </c>
      <c r="AP952" s="201" t="s">
        <v>1</v>
      </c>
    </row>
    <row r="953" spans="1:42">
      <c r="A953" s="193" t="s">
        <v>1103</v>
      </c>
      <c r="B953" s="193" t="s">
        <v>50</v>
      </c>
      <c r="C953" s="193" t="s">
        <v>205</v>
      </c>
      <c r="D953" s="193" t="s">
        <v>1771</v>
      </c>
      <c r="E953" s="193" t="s">
        <v>1772</v>
      </c>
      <c r="F953" s="193"/>
      <c r="G953" s="193" t="s">
        <v>178</v>
      </c>
      <c r="H953" s="194">
        <v>43725.000011574077</v>
      </c>
      <c r="I953" s="194"/>
      <c r="J953" s="194">
        <v>43728.000011574077</v>
      </c>
      <c r="K953" s="194">
        <v>43728.000011574077</v>
      </c>
      <c r="L953" s="194">
        <v>43740.515949074077</v>
      </c>
      <c r="M953" s="193" t="s">
        <v>187</v>
      </c>
      <c r="N953" s="193" t="s">
        <v>751</v>
      </c>
      <c r="O953" s="195">
        <v>12</v>
      </c>
      <c r="P953" s="195"/>
      <c r="Q953" s="196"/>
      <c r="R953" s="193" t="s">
        <v>1773</v>
      </c>
      <c r="S953" s="193"/>
      <c r="T953" s="193" t="s">
        <v>1776</v>
      </c>
      <c r="U953" s="193" t="s">
        <v>195</v>
      </c>
      <c r="V953" s="193"/>
      <c r="W953" s="193"/>
      <c r="X953" s="193"/>
      <c r="Y953" s="194"/>
      <c r="Z953" s="194"/>
      <c r="AA953" s="197"/>
      <c r="AB953" s="198" t="str">
        <f t="shared" si="105"/>
        <v>20199</v>
      </c>
      <c r="AC953" s="199">
        <f t="shared" si="101"/>
        <v>0</v>
      </c>
      <c r="AD953" s="200" t="str">
        <f t="shared" si="107"/>
        <v>20199</v>
      </c>
      <c r="AE953" s="199" t="str">
        <f t="shared" si="103"/>
        <v>201910</v>
      </c>
      <c r="AF953" s="199">
        <f t="shared" si="102"/>
        <v>0</v>
      </c>
      <c r="AG953" s="199">
        <f t="shared" si="106"/>
        <v>0</v>
      </c>
      <c r="AH953" s="199">
        <f t="shared" si="104"/>
        <v>0</v>
      </c>
      <c r="AI953" s="201"/>
      <c r="AJ953" s="201"/>
      <c r="AK953" s="201"/>
      <c r="AL953" s="201"/>
      <c r="AM953" s="201"/>
      <c r="AN953" s="201"/>
      <c r="AO953" s="201" t="s">
        <v>50</v>
      </c>
      <c r="AP953" s="201" t="s">
        <v>1</v>
      </c>
    </row>
    <row r="954" spans="1:42">
      <c r="A954" s="193" t="s">
        <v>1103</v>
      </c>
      <c r="B954" s="193" t="s">
        <v>50</v>
      </c>
      <c r="C954" s="193" t="s">
        <v>205</v>
      </c>
      <c r="D954" s="193" t="s">
        <v>1771</v>
      </c>
      <c r="E954" s="193" t="s">
        <v>1772</v>
      </c>
      <c r="F954" s="193"/>
      <c r="G954" s="193" t="s">
        <v>178</v>
      </c>
      <c r="H954" s="194">
        <v>43725.000011574077</v>
      </c>
      <c r="I954" s="194"/>
      <c r="J954" s="194">
        <v>43728.000011574077</v>
      </c>
      <c r="K954" s="194">
        <v>43728.000011574077</v>
      </c>
      <c r="L954" s="194">
        <v>43740.51939814815</v>
      </c>
      <c r="M954" s="193" t="s">
        <v>187</v>
      </c>
      <c r="N954" s="193" t="s">
        <v>751</v>
      </c>
      <c r="O954" s="195">
        <v>12</v>
      </c>
      <c r="P954" s="195"/>
      <c r="Q954" s="196"/>
      <c r="R954" s="193" t="s">
        <v>1773</v>
      </c>
      <c r="S954" s="193"/>
      <c r="T954" s="193" t="s">
        <v>1777</v>
      </c>
      <c r="U954" s="193" t="s">
        <v>195</v>
      </c>
      <c r="V954" s="193"/>
      <c r="W954" s="193"/>
      <c r="X954" s="193"/>
      <c r="Y954" s="194"/>
      <c r="Z954" s="194"/>
      <c r="AA954" s="197"/>
      <c r="AB954" s="198" t="str">
        <f t="shared" si="105"/>
        <v>20199</v>
      </c>
      <c r="AC954" s="199">
        <f t="shared" si="101"/>
        <v>0</v>
      </c>
      <c r="AD954" s="200" t="str">
        <f t="shared" si="107"/>
        <v>20199</v>
      </c>
      <c r="AE954" s="199" t="str">
        <f t="shared" si="103"/>
        <v>201910</v>
      </c>
      <c r="AF954" s="199">
        <f t="shared" si="102"/>
        <v>0</v>
      </c>
      <c r="AG954" s="199">
        <f t="shared" si="106"/>
        <v>0</v>
      </c>
      <c r="AH954" s="199">
        <f t="shared" si="104"/>
        <v>0</v>
      </c>
      <c r="AI954" s="201"/>
      <c r="AJ954" s="201"/>
      <c r="AK954" s="201"/>
      <c r="AL954" s="201"/>
      <c r="AM954" s="201"/>
      <c r="AN954" s="201"/>
      <c r="AO954" s="201" t="s">
        <v>50</v>
      </c>
      <c r="AP954" s="201" t="s">
        <v>1</v>
      </c>
    </row>
    <row r="955" spans="1:42">
      <c r="A955" s="193" t="s">
        <v>1103</v>
      </c>
      <c r="B955" s="193" t="s">
        <v>50</v>
      </c>
      <c r="C955" s="193" t="s">
        <v>205</v>
      </c>
      <c r="D955" s="193" t="s">
        <v>1771</v>
      </c>
      <c r="E955" s="193" t="s">
        <v>1772</v>
      </c>
      <c r="F955" s="193"/>
      <c r="G955" s="193" t="s">
        <v>178</v>
      </c>
      <c r="H955" s="194">
        <v>43725.000011574077</v>
      </c>
      <c r="I955" s="194"/>
      <c r="J955" s="194">
        <v>43728.000011574077</v>
      </c>
      <c r="K955" s="194">
        <v>43728.000011574077</v>
      </c>
      <c r="L955" s="194">
        <v>43740.516041666669</v>
      </c>
      <c r="M955" s="193" t="s">
        <v>187</v>
      </c>
      <c r="N955" s="193" t="s">
        <v>751</v>
      </c>
      <c r="O955" s="195">
        <v>12</v>
      </c>
      <c r="P955" s="195"/>
      <c r="Q955" s="196"/>
      <c r="R955" s="193" t="s">
        <v>1773</v>
      </c>
      <c r="S955" s="193"/>
      <c r="T955" s="193" t="s">
        <v>1778</v>
      </c>
      <c r="U955" s="193" t="s">
        <v>195</v>
      </c>
      <c r="V955" s="193"/>
      <c r="W955" s="193"/>
      <c r="X955" s="193"/>
      <c r="Y955" s="194"/>
      <c r="Z955" s="194"/>
      <c r="AA955" s="197"/>
      <c r="AB955" s="198" t="str">
        <f t="shared" si="105"/>
        <v>20199</v>
      </c>
      <c r="AC955" s="199">
        <f t="shared" si="101"/>
        <v>0</v>
      </c>
      <c r="AD955" s="200" t="str">
        <f t="shared" si="107"/>
        <v>20199</v>
      </c>
      <c r="AE955" s="199" t="str">
        <f t="shared" si="103"/>
        <v>201910</v>
      </c>
      <c r="AF955" s="199">
        <f t="shared" si="102"/>
        <v>0</v>
      </c>
      <c r="AG955" s="199">
        <f t="shared" si="106"/>
        <v>0</v>
      </c>
      <c r="AH955" s="199">
        <f t="shared" si="104"/>
        <v>0</v>
      </c>
      <c r="AI955" s="201"/>
      <c r="AJ955" s="201"/>
      <c r="AK955" s="201"/>
      <c r="AL955" s="201"/>
      <c r="AM955" s="201"/>
      <c r="AN955" s="201"/>
      <c r="AO955" s="201" t="s">
        <v>50</v>
      </c>
      <c r="AP955" s="201" t="s">
        <v>1</v>
      </c>
    </row>
    <row r="956" spans="1:42">
      <c r="A956" s="193" t="s">
        <v>1103</v>
      </c>
      <c r="B956" s="193" t="s">
        <v>51</v>
      </c>
      <c r="C956" s="193" t="s">
        <v>321</v>
      </c>
      <c r="D956" s="193" t="s">
        <v>1779</v>
      </c>
      <c r="E956" s="193" t="s">
        <v>1780</v>
      </c>
      <c r="F956" s="193"/>
      <c r="G956" s="193" t="s">
        <v>178</v>
      </c>
      <c r="H956" s="194">
        <v>43725.000011574077</v>
      </c>
      <c r="I956" s="194">
        <v>43727.624664351853</v>
      </c>
      <c r="J956" s="194"/>
      <c r="K956" s="194"/>
      <c r="L956" s="194"/>
      <c r="M956" s="193" t="s">
        <v>179</v>
      </c>
      <c r="N956" s="193"/>
      <c r="O956" s="195">
        <v>35</v>
      </c>
      <c r="P956" s="195"/>
      <c r="Q956" s="196"/>
      <c r="R956" s="193" t="s">
        <v>1781</v>
      </c>
      <c r="S956" s="193"/>
      <c r="T956" s="193" t="s">
        <v>1782</v>
      </c>
      <c r="U956" s="193" t="s">
        <v>324</v>
      </c>
      <c r="V956" s="193"/>
      <c r="W956" s="193"/>
      <c r="X956" s="193"/>
      <c r="Y956" s="194"/>
      <c r="Z956" s="194"/>
      <c r="AA956" s="197"/>
      <c r="AB956" s="198" t="str">
        <f t="shared" si="105"/>
        <v>20199</v>
      </c>
      <c r="AC956" s="199" t="str">
        <f t="shared" si="101"/>
        <v>20199</v>
      </c>
      <c r="AD956" s="200">
        <f t="shared" si="107"/>
        <v>0</v>
      </c>
      <c r="AE956" s="199">
        <f t="shared" si="103"/>
        <v>0</v>
      </c>
      <c r="AF956" s="199">
        <f t="shared" si="102"/>
        <v>0</v>
      </c>
      <c r="AG956" s="199">
        <f t="shared" si="106"/>
        <v>0</v>
      </c>
      <c r="AH956" s="199">
        <f t="shared" si="104"/>
        <v>0</v>
      </c>
      <c r="AI956" s="201"/>
      <c r="AJ956" s="201"/>
      <c r="AK956" s="201"/>
      <c r="AL956" s="201"/>
      <c r="AM956" s="201"/>
      <c r="AN956" s="201"/>
      <c r="AO956" s="201" t="s">
        <v>51</v>
      </c>
      <c r="AP956" s="201" t="s">
        <v>65</v>
      </c>
    </row>
    <row r="957" spans="1:42">
      <c r="A957" s="193" t="s">
        <v>1103</v>
      </c>
      <c r="B957" s="193" t="s">
        <v>50</v>
      </c>
      <c r="C957" s="193" t="s">
        <v>205</v>
      </c>
      <c r="D957" s="193" t="s">
        <v>1783</v>
      </c>
      <c r="E957" s="193" t="s">
        <v>1784</v>
      </c>
      <c r="F957" s="193"/>
      <c r="G957" s="193" t="s">
        <v>178</v>
      </c>
      <c r="H957" s="194">
        <v>43725.000011574077</v>
      </c>
      <c r="I957" s="194"/>
      <c r="J957" s="194">
        <v>43725.000011574077</v>
      </c>
      <c r="K957" s="194">
        <v>43725.000011574077</v>
      </c>
      <c r="L957" s="194"/>
      <c r="M957" s="193" t="s">
        <v>187</v>
      </c>
      <c r="N957" s="193" t="s">
        <v>206</v>
      </c>
      <c r="O957" s="195">
        <v>12</v>
      </c>
      <c r="P957" s="195"/>
      <c r="Q957" s="196"/>
      <c r="R957" s="193" t="s">
        <v>1785</v>
      </c>
      <c r="S957" s="193"/>
      <c r="T957" s="193" t="s">
        <v>1786</v>
      </c>
      <c r="U957" s="193" t="s">
        <v>182</v>
      </c>
      <c r="V957" s="193"/>
      <c r="W957" s="193"/>
      <c r="X957" s="193"/>
      <c r="Y957" s="194"/>
      <c r="Z957" s="194"/>
      <c r="AA957" s="197"/>
      <c r="AB957" s="198" t="str">
        <f t="shared" si="105"/>
        <v>20199</v>
      </c>
      <c r="AC957" s="199">
        <f t="shared" si="101"/>
        <v>0</v>
      </c>
      <c r="AD957" s="200" t="str">
        <f t="shared" si="107"/>
        <v>20199</v>
      </c>
      <c r="AE957" s="199">
        <f t="shared" si="103"/>
        <v>0</v>
      </c>
      <c r="AF957" s="199">
        <f t="shared" si="102"/>
        <v>0</v>
      </c>
      <c r="AG957" s="199">
        <f t="shared" si="106"/>
        <v>0</v>
      </c>
      <c r="AH957" s="199">
        <f t="shared" si="104"/>
        <v>0</v>
      </c>
      <c r="AI957" s="201"/>
      <c r="AJ957" s="201"/>
      <c r="AK957" s="201"/>
      <c r="AL957" s="201"/>
      <c r="AM957" s="201"/>
      <c r="AN957" s="201"/>
      <c r="AO957" s="201" t="s">
        <v>50</v>
      </c>
      <c r="AP957" s="201" t="s">
        <v>1</v>
      </c>
    </row>
    <row r="958" spans="1:42">
      <c r="A958" s="193" t="s">
        <v>1103</v>
      </c>
      <c r="B958" s="193" t="s">
        <v>54</v>
      </c>
      <c r="C958" s="193" t="s">
        <v>175</v>
      </c>
      <c r="D958" s="193" t="s">
        <v>1787</v>
      </c>
      <c r="E958" s="193" t="s">
        <v>1788</v>
      </c>
      <c r="F958" s="193"/>
      <c r="G958" s="193" t="s">
        <v>178</v>
      </c>
      <c r="H958" s="194">
        <v>43725.000011574077</v>
      </c>
      <c r="I958" s="194"/>
      <c r="J958" s="194">
        <v>43725.000011574077</v>
      </c>
      <c r="K958" s="194">
        <v>43725.000011574077</v>
      </c>
      <c r="L958" s="194"/>
      <c r="M958" s="193" t="s">
        <v>187</v>
      </c>
      <c r="N958" s="193" t="s">
        <v>206</v>
      </c>
      <c r="O958" s="195">
        <v>3</v>
      </c>
      <c r="P958" s="195"/>
      <c r="Q958" s="196"/>
      <c r="R958" s="193" t="s">
        <v>1789</v>
      </c>
      <c r="S958" s="193"/>
      <c r="T958" s="193" t="s">
        <v>1790</v>
      </c>
      <c r="U958" s="193" t="s">
        <v>182</v>
      </c>
      <c r="V958" s="193"/>
      <c r="W958" s="193"/>
      <c r="X958" s="193"/>
      <c r="Y958" s="194"/>
      <c r="Z958" s="194"/>
      <c r="AA958" s="197"/>
      <c r="AB958" s="198" t="str">
        <f t="shared" si="105"/>
        <v>20199</v>
      </c>
      <c r="AC958" s="199">
        <f t="shared" si="101"/>
        <v>0</v>
      </c>
      <c r="AD958" s="200" t="str">
        <f t="shared" si="107"/>
        <v>20199</v>
      </c>
      <c r="AE958" s="199">
        <f t="shared" si="103"/>
        <v>0</v>
      </c>
      <c r="AF958" s="199">
        <f t="shared" si="102"/>
        <v>0</v>
      </c>
      <c r="AG958" s="199">
        <f t="shared" si="106"/>
        <v>0</v>
      </c>
      <c r="AH958" s="199">
        <f t="shared" si="104"/>
        <v>0</v>
      </c>
      <c r="AI958" s="201"/>
      <c r="AJ958" s="201"/>
      <c r="AK958" s="201"/>
      <c r="AL958" s="201"/>
      <c r="AM958" s="201"/>
      <c r="AN958" s="201"/>
      <c r="AO958" s="201" t="s">
        <v>54</v>
      </c>
      <c r="AP958" s="201" t="s">
        <v>88</v>
      </c>
    </row>
    <row r="959" spans="1:42">
      <c r="A959" s="193" t="s">
        <v>1103</v>
      </c>
      <c r="B959" s="193" t="s">
        <v>61</v>
      </c>
      <c r="C959" s="193" t="s">
        <v>450</v>
      </c>
      <c r="D959" s="193" t="s">
        <v>1791</v>
      </c>
      <c r="E959" s="193" t="s">
        <v>1792</v>
      </c>
      <c r="F959" s="193"/>
      <c r="G959" s="193" t="s">
        <v>178</v>
      </c>
      <c r="H959" s="194">
        <v>43726.000011574077</v>
      </c>
      <c r="I959" s="194"/>
      <c r="J959" s="194">
        <v>43726.000011574077</v>
      </c>
      <c r="K959" s="194">
        <v>43726.000011574077</v>
      </c>
      <c r="L959" s="194"/>
      <c r="M959" s="193" t="s">
        <v>179</v>
      </c>
      <c r="N959" s="193"/>
      <c r="O959" s="195">
        <v>15</v>
      </c>
      <c r="P959" s="195"/>
      <c r="Q959" s="196"/>
      <c r="R959" s="193" t="s">
        <v>1793</v>
      </c>
      <c r="S959" s="193"/>
      <c r="T959" s="193" t="s">
        <v>1794</v>
      </c>
      <c r="U959" s="193" t="s">
        <v>182</v>
      </c>
      <c r="V959" s="193"/>
      <c r="W959" s="193"/>
      <c r="X959" s="193"/>
      <c r="Y959" s="194"/>
      <c r="Z959" s="194"/>
      <c r="AA959" s="197"/>
      <c r="AB959" s="198" t="str">
        <f t="shared" si="105"/>
        <v>20199</v>
      </c>
      <c r="AC959" s="199">
        <f t="shared" si="101"/>
        <v>0</v>
      </c>
      <c r="AD959" s="200" t="str">
        <f t="shared" si="107"/>
        <v>20199</v>
      </c>
      <c r="AE959" s="199">
        <f t="shared" si="103"/>
        <v>0</v>
      </c>
      <c r="AF959" s="199">
        <f t="shared" si="102"/>
        <v>0</v>
      </c>
      <c r="AG959" s="199">
        <f t="shared" si="106"/>
        <v>0</v>
      </c>
      <c r="AH959" s="199">
        <f t="shared" si="104"/>
        <v>0</v>
      </c>
      <c r="AI959" s="201"/>
      <c r="AJ959" s="201"/>
      <c r="AK959" s="201"/>
      <c r="AL959" s="201"/>
      <c r="AM959" s="201"/>
      <c r="AN959" s="201"/>
      <c r="AO959" s="201" t="s">
        <v>61</v>
      </c>
      <c r="AP959" s="201" t="s">
        <v>88</v>
      </c>
    </row>
    <row r="960" spans="1:42">
      <c r="A960" s="193" t="s">
        <v>1103</v>
      </c>
      <c r="B960" s="193" t="s">
        <v>49</v>
      </c>
      <c r="C960" s="193" t="s">
        <v>59</v>
      </c>
      <c r="D960" s="193" t="s">
        <v>1795</v>
      </c>
      <c r="E960" s="193" t="s">
        <v>1796</v>
      </c>
      <c r="F960" s="193"/>
      <c r="G960" s="193" t="s">
        <v>178</v>
      </c>
      <c r="H960" s="194">
        <v>43727.000011574077</v>
      </c>
      <c r="I960" s="194"/>
      <c r="J960" s="194"/>
      <c r="K960" s="194"/>
      <c r="L960" s="194"/>
      <c r="M960" s="193" t="s">
        <v>187</v>
      </c>
      <c r="N960" s="193" t="s">
        <v>185</v>
      </c>
      <c r="O960" s="195">
        <v>130</v>
      </c>
      <c r="P960" s="195"/>
      <c r="Q960" s="196"/>
      <c r="R960" s="193" t="s">
        <v>1797</v>
      </c>
      <c r="S960" s="193"/>
      <c r="T960" s="193" t="s">
        <v>1798</v>
      </c>
      <c r="U960" s="193" t="s">
        <v>664</v>
      </c>
      <c r="V960" s="193"/>
      <c r="W960" s="193"/>
      <c r="X960" s="193"/>
      <c r="Y960" s="194"/>
      <c r="Z960" s="194"/>
      <c r="AA960" s="197"/>
      <c r="AB960" s="198" t="str">
        <f t="shared" si="105"/>
        <v>20199</v>
      </c>
      <c r="AC960" s="199">
        <f t="shared" si="101"/>
        <v>0</v>
      </c>
      <c r="AD960" s="200">
        <f t="shared" si="107"/>
        <v>0</v>
      </c>
      <c r="AE960" s="199">
        <f t="shared" si="103"/>
        <v>0</v>
      </c>
      <c r="AF960" s="199">
        <f t="shared" si="102"/>
        <v>0</v>
      </c>
      <c r="AG960" s="199">
        <f t="shared" si="106"/>
        <v>0</v>
      </c>
      <c r="AH960" s="199">
        <f t="shared" si="104"/>
        <v>0</v>
      </c>
      <c r="AI960" s="201"/>
      <c r="AJ960" s="201"/>
      <c r="AK960" s="201"/>
      <c r="AL960" s="201"/>
      <c r="AM960" s="201"/>
      <c r="AN960" s="201"/>
      <c r="AO960" s="201" t="s">
        <v>49</v>
      </c>
      <c r="AP960" s="201" t="s">
        <v>59</v>
      </c>
    </row>
    <row r="961" spans="1:42">
      <c r="A961" s="193" t="s">
        <v>1103</v>
      </c>
      <c r="B961" s="193" t="s">
        <v>49</v>
      </c>
      <c r="C961" s="193" t="s">
        <v>59</v>
      </c>
      <c r="D961" s="193" t="s">
        <v>1795</v>
      </c>
      <c r="E961" s="193" t="s">
        <v>1799</v>
      </c>
      <c r="F961" s="193"/>
      <c r="G961" s="193" t="s">
        <v>178</v>
      </c>
      <c r="H961" s="194">
        <v>43727.000011574077</v>
      </c>
      <c r="I961" s="194"/>
      <c r="J961" s="194"/>
      <c r="K961" s="194"/>
      <c r="L961" s="194"/>
      <c r="M961" s="193" t="s">
        <v>187</v>
      </c>
      <c r="N961" s="193" t="s">
        <v>185</v>
      </c>
      <c r="O961" s="195">
        <v>130</v>
      </c>
      <c r="P961" s="195"/>
      <c r="Q961" s="196"/>
      <c r="R961" s="193" t="s">
        <v>1797</v>
      </c>
      <c r="S961" s="193"/>
      <c r="T961" s="193" t="s">
        <v>1800</v>
      </c>
      <c r="U961" s="193" t="s">
        <v>664</v>
      </c>
      <c r="V961" s="193"/>
      <c r="W961" s="193"/>
      <c r="X961" s="193"/>
      <c r="Y961" s="194"/>
      <c r="Z961" s="194"/>
      <c r="AA961" s="197"/>
      <c r="AB961" s="198" t="str">
        <f t="shared" si="105"/>
        <v>20199</v>
      </c>
      <c r="AC961" s="199">
        <f t="shared" si="101"/>
        <v>0</v>
      </c>
      <c r="AD961" s="200">
        <f t="shared" si="107"/>
        <v>0</v>
      </c>
      <c r="AE961" s="199">
        <f t="shared" si="103"/>
        <v>0</v>
      </c>
      <c r="AF961" s="199">
        <f t="shared" si="102"/>
        <v>0</v>
      </c>
      <c r="AG961" s="199">
        <f t="shared" si="106"/>
        <v>0</v>
      </c>
      <c r="AH961" s="199">
        <f t="shared" si="104"/>
        <v>0</v>
      </c>
      <c r="AI961" s="201"/>
      <c r="AJ961" s="201"/>
      <c r="AK961" s="201"/>
      <c r="AL961" s="201"/>
      <c r="AM961" s="201"/>
      <c r="AN961" s="201"/>
      <c r="AO961" s="201" t="s">
        <v>49</v>
      </c>
      <c r="AP961" s="201" t="s">
        <v>59</v>
      </c>
    </row>
    <row r="962" spans="1:42">
      <c r="A962" s="193" t="s">
        <v>1103</v>
      </c>
      <c r="B962" s="193" t="s">
        <v>49</v>
      </c>
      <c r="C962" s="193" t="s">
        <v>59</v>
      </c>
      <c r="D962" s="193" t="s">
        <v>1795</v>
      </c>
      <c r="E962" s="193" t="s">
        <v>1801</v>
      </c>
      <c r="F962" s="193"/>
      <c r="G962" s="193" t="s">
        <v>178</v>
      </c>
      <c r="H962" s="194">
        <v>43727.000011574077</v>
      </c>
      <c r="I962" s="194"/>
      <c r="J962" s="194"/>
      <c r="K962" s="194"/>
      <c r="L962" s="194"/>
      <c r="M962" s="193" t="s">
        <v>187</v>
      </c>
      <c r="N962" s="193" t="s">
        <v>185</v>
      </c>
      <c r="O962" s="195">
        <v>130</v>
      </c>
      <c r="P962" s="195"/>
      <c r="Q962" s="196"/>
      <c r="R962" s="193" t="s">
        <v>1797</v>
      </c>
      <c r="S962" s="193"/>
      <c r="T962" s="193" t="s">
        <v>1802</v>
      </c>
      <c r="U962" s="193" t="s">
        <v>664</v>
      </c>
      <c r="V962" s="193"/>
      <c r="W962" s="193"/>
      <c r="X962" s="193"/>
      <c r="Y962" s="194"/>
      <c r="Z962" s="194"/>
      <c r="AA962" s="197"/>
      <c r="AB962" s="198" t="str">
        <f t="shared" si="105"/>
        <v>20199</v>
      </c>
      <c r="AC962" s="199">
        <f t="shared" ref="AC962:AC1025" si="108">IFERROR(IF(IF(AND(K962&lt;1,L962&gt;0),CONCATENATE(YEAR(L962),MONTH(L962)),CONCATENATE(YEAR(I962),MONTH(I962)))="19001",0,IF(AND(K962&lt;1,L962&gt;0),CONCATENATE(YEAR(L962),MONTH(L962)),CONCATENATE(YEAR(I962),MONTH(I962)))),0)</f>
        <v>0</v>
      </c>
      <c r="AD962" s="200">
        <f t="shared" si="107"/>
        <v>0</v>
      </c>
      <c r="AE962" s="199">
        <f t="shared" si="103"/>
        <v>0</v>
      </c>
      <c r="AF962" s="199">
        <f t="shared" ref="AF962:AF1025" si="109">+IFERROR(IF(Z962&gt;0,CONCATENATE(YEAR(Z962),MONTH(Z962)),0),0)</f>
        <v>0</v>
      </c>
      <c r="AG962" s="199">
        <f t="shared" si="106"/>
        <v>0</v>
      </c>
      <c r="AH962" s="199">
        <f t="shared" si="104"/>
        <v>0</v>
      </c>
      <c r="AI962" s="201"/>
      <c r="AJ962" s="201"/>
      <c r="AK962" s="201"/>
      <c r="AL962" s="201"/>
      <c r="AM962" s="201"/>
      <c r="AN962" s="201"/>
      <c r="AO962" s="201" t="s">
        <v>49</v>
      </c>
      <c r="AP962" s="201" t="s">
        <v>59</v>
      </c>
    </row>
    <row r="963" spans="1:42">
      <c r="A963" s="193" t="s">
        <v>1103</v>
      </c>
      <c r="B963" s="193" t="s">
        <v>49</v>
      </c>
      <c r="C963" s="193" t="s">
        <v>59</v>
      </c>
      <c r="D963" s="193" t="s">
        <v>1795</v>
      </c>
      <c r="E963" s="193" t="s">
        <v>1803</v>
      </c>
      <c r="F963" s="193"/>
      <c r="G963" s="193" t="s">
        <v>178</v>
      </c>
      <c r="H963" s="194">
        <v>43727.000011574077</v>
      </c>
      <c r="I963" s="194"/>
      <c r="J963" s="194"/>
      <c r="K963" s="194"/>
      <c r="L963" s="194"/>
      <c r="M963" s="193" t="s">
        <v>187</v>
      </c>
      <c r="N963" s="193" t="s">
        <v>185</v>
      </c>
      <c r="O963" s="195">
        <v>130</v>
      </c>
      <c r="P963" s="195"/>
      <c r="Q963" s="196"/>
      <c r="R963" s="193" t="s">
        <v>1797</v>
      </c>
      <c r="S963" s="193"/>
      <c r="T963" s="193" t="s">
        <v>1804</v>
      </c>
      <c r="U963" s="193" t="s">
        <v>664</v>
      </c>
      <c r="V963" s="193"/>
      <c r="W963" s="193"/>
      <c r="X963" s="193"/>
      <c r="Y963" s="194"/>
      <c r="Z963" s="194"/>
      <c r="AA963" s="197"/>
      <c r="AB963" s="198" t="str">
        <f t="shared" si="105"/>
        <v>20199</v>
      </c>
      <c r="AC963" s="199">
        <f t="shared" si="108"/>
        <v>0</v>
      </c>
      <c r="AD963" s="200">
        <f t="shared" si="107"/>
        <v>0</v>
      </c>
      <c r="AE963" s="199">
        <f t="shared" ref="AE963:AE1026" si="110">+IFERROR(IF(A963="4-MIGRADO",0,IF(OR(K963=0,ISTEXT(K963),CONCATENATE(YEAR(L963),MONTH(L963))="19001"),0,CONCATENATE(YEAR(L963),MONTH(L963)))),0)</f>
        <v>0</v>
      </c>
      <c r="AF963" s="199">
        <f t="shared" si="109"/>
        <v>0</v>
      </c>
      <c r="AG963" s="199">
        <f t="shared" si="106"/>
        <v>0</v>
      </c>
      <c r="AH963" s="199">
        <f t="shared" ref="AH963:AH1026" si="111">+IF(AND(A963&lt;&gt;"4-MIGRADO",V963="1"),CONCATENATE(YEAR(H963),MONTH(H963)),0)</f>
        <v>0</v>
      </c>
      <c r="AI963" s="201"/>
      <c r="AJ963" s="201"/>
      <c r="AK963" s="201"/>
      <c r="AL963" s="201"/>
      <c r="AM963" s="201"/>
      <c r="AN963" s="201"/>
      <c r="AO963" s="201" t="s">
        <v>49</v>
      </c>
      <c r="AP963" s="201" t="s">
        <v>59</v>
      </c>
    </row>
    <row r="964" spans="1:42">
      <c r="A964" s="193" t="s">
        <v>1103</v>
      </c>
      <c r="B964" s="193" t="s">
        <v>49</v>
      </c>
      <c r="C964" s="193" t="s">
        <v>59</v>
      </c>
      <c r="D964" s="193" t="s">
        <v>1795</v>
      </c>
      <c r="E964" s="193" t="s">
        <v>1805</v>
      </c>
      <c r="F964" s="193"/>
      <c r="G964" s="193" t="s">
        <v>178</v>
      </c>
      <c r="H964" s="194">
        <v>43727.000011574077</v>
      </c>
      <c r="I964" s="194"/>
      <c r="J964" s="194"/>
      <c r="K964" s="194"/>
      <c r="L964" s="194"/>
      <c r="M964" s="193" t="s">
        <v>187</v>
      </c>
      <c r="N964" s="193" t="s">
        <v>185</v>
      </c>
      <c r="O964" s="195">
        <v>130</v>
      </c>
      <c r="P964" s="195"/>
      <c r="Q964" s="196"/>
      <c r="R964" s="193" t="s">
        <v>1797</v>
      </c>
      <c r="S964" s="193"/>
      <c r="T964" s="193" t="s">
        <v>1806</v>
      </c>
      <c r="U964" s="193" t="s">
        <v>664</v>
      </c>
      <c r="V964" s="193"/>
      <c r="W964" s="193"/>
      <c r="X964" s="193"/>
      <c r="Y964" s="194"/>
      <c r="Z964" s="194"/>
      <c r="AA964" s="197"/>
      <c r="AB964" s="198" t="str">
        <f t="shared" si="105"/>
        <v>20199</v>
      </c>
      <c r="AC964" s="199">
        <f t="shared" si="108"/>
        <v>0</v>
      </c>
      <c r="AD964" s="200">
        <f t="shared" si="107"/>
        <v>0</v>
      </c>
      <c r="AE964" s="199">
        <f t="shared" si="110"/>
        <v>0</v>
      </c>
      <c r="AF964" s="199">
        <f t="shared" si="109"/>
        <v>0</v>
      </c>
      <c r="AG964" s="199">
        <f t="shared" si="106"/>
        <v>0</v>
      </c>
      <c r="AH964" s="199">
        <f t="shared" si="111"/>
        <v>0</v>
      </c>
      <c r="AI964" s="201"/>
      <c r="AJ964" s="201"/>
      <c r="AK964" s="201"/>
      <c r="AL964" s="201"/>
      <c r="AM964" s="201"/>
      <c r="AN964" s="201"/>
      <c r="AO964" s="201" t="s">
        <v>49</v>
      </c>
      <c r="AP964" s="201" t="s">
        <v>59</v>
      </c>
    </row>
    <row r="965" spans="1:42">
      <c r="A965" s="193" t="s">
        <v>1103</v>
      </c>
      <c r="B965" s="193" t="s">
        <v>49</v>
      </c>
      <c r="C965" s="193" t="s">
        <v>59</v>
      </c>
      <c r="D965" s="193" t="s">
        <v>1795</v>
      </c>
      <c r="E965" s="193" t="s">
        <v>1807</v>
      </c>
      <c r="F965" s="193"/>
      <c r="G965" s="193" t="s">
        <v>178</v>
      </c>
      <c r="H965" s="194">
        <v>43727.000011574077</v>
      </c>
      <c r="I965" s="194"/>
      <c r="J965" s="194">
        <v>43740.000011574077</v>
      </c>
      <c r="K965" s="194">
        <v>43740.000011574077</v>
      </c>
      <c r="L965" s="194"/>
      <c r="M965" s="193" t="s">
        <v>187</v>
      </c>
      <c r="N965" s="193" t="s">
        <v>185</v>
      </c>
      <c r="O965" s="195">
        <v>130</v>
      </c>
      <c r="P965" s="195"/>
      <c r="Q965" s="196"/>
      <c r="R965" s="193" t="s">
        <v>1797</v>
      </c>
      <c r="S965" s="193"/>
      <c r="T965" s="193" t="s">
        <v>1808</v>
      </c>
      <c r="U965" s="193" t="s">
        <v>182</v>
      </c>
      <c r="V965" s="193"/>
      <c r="W965" s="193"/>
      <c r="X965" s="193"/>
      <c r="Y965" s="194"/>
      <c r="Z965" s="194"/>
      <c r="AA965" s="197"/>
      <c r="AB965" s="198" t="str">
        <f t="shared" si="105"/>
        <v>20199</v>
      </c>
      <c r="AC965" s="199">
        <f t="shared" si="108"/>
        <v>0</v>
      </c>
      <c r="AD965" s="200" t="str">
        <f t="shared" si="107"/>
        <v>201910</v>
      </c>
      <c r="AE965" s="199">
        <f t="shared" si="110"/>
        <v>0</v>
      </c>
      <c r="AF965" s="199">
        <f t="shared" si="109"/>
        <v>0</v>
      </c>
      <c r="AG965" s="199">
        <f t="shared" si="106"/>
        <v>0</v>
      </c>
      <c r="AH965" s="199">
        <f t="shared" si="111"/>
        <v>0</v>
      </c>
      <c r="AI965" s="201"/>
      <c r="AJ965" s="201"/>
      <c r="AK965" s="201"/>
      <c r="AL965" s="201"/>
      <c r="AM965" s="201"/>
      <c r="AN965" s="201"/>
      <c r="AO965" s="201" t="s">
        <v>49</v>
      </c>
      <c r="AP965" s="201" t="s">
        <v>59</v>
      </c>
    </row>
    <row r="966" spans="1:42">
      <c r="A966" s="193" t="s">
        <v>1103</v>
      </c>
      <c r="B966" s="193" t="s">
        <v>49</v>
      </c>
      <c r="C966" s="193" t="s">
        <v>59</v>
      </c>
      <c r="D966" s="193" t="s">
        <v>1795</v>
      </c>
      <c r="E966" s="193" t="s">
        <v>1809</v>
      </c>
      <c r="F966" s="193"/>
      <c r="G966" s="193" t="s">
        <v>178</v>
      </c>
      <c r="H966" s="194">
        <v>43727.000011574077</v>
      </c>
      <c r="I966" s="194"/>
      <c r="J966" s="194"/>
      <c r="K966" s="194"/>
      <c r="L966" s="194"/>
      <c r="M966" s="193" t="s">
        <v>187</v>
      </c>
      <c r="N966" s="193" t="s">
        <v>185</v>
      </c>
      <c r="O966" s="195">
        <v>130</v>
      </c>
      <c r="P966" s="195"/>
      <c r="Q966" s="196"/>
      <c r="R966" s="193" t="s">
        <v>1797</v>
      </c>
      <c r="S966" s="193"/>
      <c r="T966" s="193" t="s">
        <v>1810</v>
      </c>
      <c r="U966" s="193" t="s">
        <v>664</v>
      </c>
      <c r="V966" s="193"/>
      <c r="W966" s="193"/>
      <c r="X966" s="193"/>
      <c r="Y966" s="194"/>
      <c r="Z966" s="194"/>
      <c r="AA966" s="197"/>
      <c r="AB966" s="198" t="str">
        <f t="shared" si="105"/>
        <v>20199</v>
      </c>
      <c r="AC966" s="199">
        <f t="shared" si="108"/>
        <v>0</v>
      </c>
      <c r="AD966" s="200">
        <f t="shared" si="107"/>
        <v>0</v>
      </c>
      <c r="AE966" s="199">
        <f t="shared" si="110"/>
        <v>0</v>
      </c>
      <c r="AF966" s="199">
        <f t="shared" si="109"/>
        <v>0</v>
      </c>
      <c r="AG966" s="199">
        <f t="shared" si="106"/>
        <v>0</v>
      </c>
      <c r="AH966" s="199">
        <f t="shared" si="111"/>
        <v>0</v>
      </c>
      <c r="AI966" s="201"/>
      <c r="AJ966" s="201"/>
      <c r="AK966" s="201"/>
      <c r="AL966" s="201"/>
      <c r="AM966" s="201"/>
      <c r="AN966" s="201"/>
      <c r="AO966" s="201" t="s">
        <v>49</v>
      </c>
      <c r="AP966" s="201" t="s">
        <v>59</v>
      </c>
    </row>
    <row r="967" spans="1:42">
      <c r="A967" s="193" t="s">
        <v>1103</v>
      </c>
      <c r="B967" s="193" t="s">
        <v>49</v>
      </c>
      <c r="C967" s="193" t="s">
        <v>59</v>
      </c>
      <c r="D967" s="193" t="s">
        <v>1795</v>
      </c>
      <c r="E967" s="193" t="s">
        <v>1811</v>
      </c>
      <c r="F967" s="193"/>
      <c r="G967" s="193" t="s">
        <v>178</v>
      </c>
      <c r="H967" s="194">
        <v>43727.000011574077</v>
      </c>
      <c r="I967" s="194"/>
      <c r="J967" s="194"/>
      <c r="K967" s="194"/>
      <c r="L967" s="194"/>
      <c r="M967" s="193" t="s">
        <v>187</v>
      </c>
      <c r="N967" s="193" t="s">
        <v>185</v>
      </c>
      <c r="O967" s="195">
        <v>130</v>
      </c>
      <c r="P967" s="195"/>
      <c r="Q967" s="196"/>
      <c r="R967" s="193" t="s">
        <v>1797</v>
      </c>
      <c r="S967" s="193"/>
      <c r="T967" s="193" t="s">
        <v>1812</v>
      </c>
      <c r="U967" s="193" t="s">
        <v>664</v>
      </c>
      <c r="V967" s="193"/>
      <c r="W967" s="193"/>
      <c r="X967" s="193"/>
      <c r="Y967" s="194"/>
      <c r="Z967" s="194"/>
      <c r="AA967" s="197"/>
      <c r="AB967" s="198" t="str">
        <f t="shared" si="105"/>
        <v>20199</v>
      </c>
      <c r="AC967" s="199">
        <f t="shared" si="108"/>
        <v>0</v>
      </c>
      <c r="AD967" s="200">
        <f t="shared" si="107"/>
        <v>0</v>
      </c>
      <c r="AE967" s="199">
        <f t="shared" si="110"/>
        <v>0</v>
      </c>
      <c r="AF967" s="199">
        <f t="shared" si="109"/>
        <v>0</v>
      </c>
      <c r="AG967" s="199">
        <f t="shared" si="106"/>
        <v>0</v>
      </c>
      <c r="AH967" s="199">
        <f t="shared" si="111"/>
        <v>0</v>
      </c>
      <c r="AI967" s="201"/>
      <c r="AJ967" s="201"/>
      <c r="AK967" s="201"/>
      <c r="AL967" s="201"/>
      <c r="AM967" s="201"/>
      <c r="AN967" s="201"/>
      <c r="AO967" s="201" t="s">
        <v>49</v>
      </c>
      <c r="AP967" s="201" t="s">
        <v>59</v>
      </c>
    </row>
    <row r="968" spans="1:42">
      <c r="A968" s="193" t="s">
        <v>1103</v>
      </c>
      <c r="B968" s="193" t="s">
        <v>49</v>
      </c>
      <c r="C968" s="193" t="s">
        <v>59</v>
      </c>
      <c r="D968" s="193" t="s">
        <v>1795</v>
      </c>
      <c r="E968" s="193" t="s">
        <v>1813</v>
      </c>
      <c r="F968" s="193"/>
      <c r="G968" s="193" t="s">
        <v>178</v>
      </c>
      <c r="H968" s="194">
        <v>43727.000011574077</v>
      </c>
      <c r="I968" s="194"/>
      <c r="J968" s="194"/>
      <c r="K968" s="194"/>
      <c r="L968" s="194"/>
      <c r="M968" s="193" t="s">
        <v>187</v>
      </c>
      <c r="N968" s="193" t="s">
        <v>185</v>
      </c>
      <c r="O968" s="195">
        <v>130</v>
      </c>
      <c r="P968" s="195"/>
      <c r="Q968" s="196"/>
      <c r="R968" s="193" t="s">
        <v>1797</v>
      </c>
      <c r="S968" s="193"/>
      <c r="T968" s="193" t="s">
        <v>1814</v>
      </c>
      <c r="U968" s="193" t="s">
        <v>664</v>
      </c>
      <c r="V968" s="193"/>
      <c r="W968" s="193"/>
      <c r="X968" s="193"/>
      <c r="Y968" s="194"/>
      <c r="Z968" s="194"/>
      <c r="AA968" s="197"/>
      <c r="AB968" s="198" t="str">
        <f t="shared" si="105"/>
        <v>20199</v>
      </c>
      <c r="AC968" s="199">
        <f t="shared" si="108"/>
        <v>0</v>
      </c>
      <c r="AD968" s="200">
        <f t="shared" si="107"/>
        <v>0</v>
      </c>
      <c r="AE968" s="199">
        <f t="shared" si="110"/>
        <v>0</v>
      </c>
      <c r="AF968" s="199">
        <f t="shared" si="109"/>
        <v>0</v>
      </c>
      <c r="AG968" s="199">
        <f t="shared" si="106"/>
        <v>0</v>
      </c>
      <c r="AH968" s="199">
        <f t="shared" si="111"/>
        <v>0</v>
      </c>
      <c r="AI968" s="201"/>
      <c r="AJ968" s="201"/>
      <c r="AK968" s="201"/>
      <c r="AL968" s="201"/>
      <c r="AM968" s="201"/>
      <c r="AN968" s="201"/>
      <c r="AO968" s="201" t="s">
        <v>49</v>
      </c>
      <c r="AP968" s="201" t="s">
        <v>59</v>
      </c>
    </row>
    <row r="969" spans="1:42">
      <c r="A969" s="193" t="s">
        <v>1103</v>
      </c>
      <c r="B969" s="193" t="s">
        <v>49</v>
      </c>
      <c r="C969" s="193" t="s">
        <v>59</v>
      </c>
      <c r="D969" s="193" t="s">
        <v>1795</v>
      </c>
      <c r="E969" s="193" t="s">
        <v>1815</v>
      </c>
      <c r="F969" s="193"/>
      <c r="G969" s="193" t="s">
        <v>178</v>
      </c>
      <c r="H969" s="194">
        <v>43727.000011574077</v>
      </c>
      <c r="I969" s="194"/>
      <c r="J969" s="194"/>
      <c r="K969" s="194"/>
      <c r="L969" s="194"/>
      <c r="M969" s="193" t="s">
        <v>187</v>
      </c>
      <c r="N969" s="193" t="s">
        <v>185</v>
      </c>
      <c r="O969" s="195">
        <v>130</v>
      </c>
      <c r="P969" s="195"/>
      <c r="Q969" s="196"/>
      <c r="R969" s="193" t="s">
        <v>1797</v>
      </c>
      <c r="S969" s="193"/>
      <c r="T969" s="193" t="s">
        <v>1816</v>
      </c>
      <c r="U969" s="193" t="s">
        <v>664</v>
      </c>
      <c r="V969" s="193"/>
      <c r="W969" s="193"/>
      <c r="X969" s="193"/>
      <c r="Y969" s="194"/>
      <c r="Z969" s="194"/>
      <c r="AA969" s="197"/>
      <c r="AB969" s="198" t="str">
        <f t="shared" si="105"/>
        <v>20199</v>
      </c>
      <c r="AC969" s="199">
        <f t="shared" si="108"/>
        <v>0</v>
      </c>
      <c r="AD969" s="200">
        <f t="shared" si="107"/>
        <v>0</v>
      </c>
      <c r="AE969" s="199">
        <f t="shared" si="110"/>
        <v>0</v>
      </c>
      <c r="AF969" s="199">
        <f t="shared" si="109"/>
        <v>0</v>
      </c>
      <c r="AG969" s="199">
        <f t="shared" si="106"/>
        <v>0</v>
      </c>
      <c r="AH969" s="199">
        <f t="shared" si="111"/>
        <v>0</v>
      </c>
      <c r="AI969" s="201"/>
      <c r="AJ969" s="201"/>
      <c r="AK969" s="201"/>
      <c r="AL969" s="201"/>
      <c r="AM969" s="201"/>
      <c r="AN969" s="201"/>
      <c r="AO969" s="201" t="s">
        <v>49</v>
      </c>
      <c r="AP969" s="201" t="s">
        <v>59</v>
      </c>
    </row>
    <row r="970" spans="1:42">
      <c r="A970" s="193" t="s">
        <v>1103</v>
      </c>
      <c r="B970" s="193" t="s">
        <v>49</v>
      </c>
      <c r="C970" s="193" t="s">
        <v>59</v>
      </c>
      <c r="D970" s="193" t="s">
        <v>1795</v>
      </c>
      <c r="E970" s="193" t="s">
        <v>1817</v>
      </c>
      <c r="F970" s="193"/>
      <c r="G970" s="193" t="s">
        <v>178</v>
      </c>
      <c r="H970" s="194">
        <v>43727.000011574077</v>
      </c>
      <c r="I970" s="194"/>
      <c r="J970" s="194"/>
      <c r="K970" s="194"/>
      <c r="L970" s="194"/>
      <c r="M970" s="193" t="s">
        <v>187</v>
      </c>
      <c r="N970" s="193" t="s">
        <v>185</v>
      </c>
      <c r="O970" s="195">
        <v>130</v>
      </c>
      <c r="P970" s="195"/>
      <c r="Q970" s="196"/>
      <c r="R970" s="193" t="s">
        <v>1797</v>
      </c>
      <c r="S970" s="193"/>
      <c r="T970" s="193" t="s">
        <v>1818</v>
      </c>
      <c r="U970" s="193" t="s">
        <v>664</v>
      </c>
      <c r="V970" s="193"/>
      <c r="W970" s="193"/>
      <c r="X970" s="193"/>
      <c r="Y970" s="194"/>
      <c r="Z970" s="194"/>
      <c r="AA970" s="197"/>
      <c r="AB970" s="198" t="str">
        <f t="shared" si="105"/>
        <v>20199</v>
      </c>
      <c r="AC970" s="199">
        <f t="shared" si="108"/>
        <v>0</v>
      </c>
      <c r="AD970" s="200">
        <f t="shared" si="107"/>
        <v>0</v>
      </c>
      <c r="AE970" s="199">
        <f t="shared" si="110"/>
        <v>0</v>
      </c>
      <c r="AF970" s="199">
        <f t="shared" si="109"/>
        <v>0</v>
      </c>
      <c r="AG970" s="199">
        <f t="shared" si="106"/>
        <v>0</v>
      </c>
      <c r="AH970" s="199">
        <f t="shared" si="111"/>
        <v>0</v>
      </c>
      <c r="AI970" s="201"/>
      <c r="AJ970" s="201"/>
      <c r="AK970" s="201"/>
      <c r="AL970" s="201"/>
      <c r="AM970" s="201"/>
      <c r="AN970" s="201"/>
      <c r="AO970" s="201" t="s">
        <v>49</v>
      </c>
      <c r="AP970" s="201" t="s">
        <v>59</v>
      </c>
    </row>
    <row r="971" spans="1:42">
      <c r="A971" s="193" t="s">
        <v>1103</v>
      </c>
      <c r="B971" s="193" t="s">
        <v>49</v>
      </c>
      <c r="C971" s="193" t="s">
        <v>59</v>
      </c>
      <c r="D971" s="193" t="s">
        <v>1795</v>
      </c>
      <c r="E971" s="193" t="s">
        <v>1819</v>
      </c>
      <c r="F971" s="193"/>
      <c r="G971" s="193" t="s">
        <v>178</v>
      </c>
      <c r="H971" s="194">
        <v>43727.000011574077</v>
      </c>
      <c r="I971" s="194"/>
      <c r="J971" s="194">
        <v>43739.000011574077</v>
      </c>
      <c r="K971" s="194">
        <v>43739.000011574077</v>
      </c>
      <c r="L971" s="194"/>
      <c r="M971" s="193" t="s">
        <v>187</v>
      </c>
      <c r="N971" s="193" t="s">
        <v>185</v>
      </c>
      <c r="O971" s="195">
        <v>130</v>
      </c>
      <c r="P971" s="195"/>
      <c r="Q971" s="196"/>
      <c r="R971" s="193" t="s">
        <v>1797</v>
      </c>
      <c r="S971" s="193"/>
      <c r="T971" s="193" t="s">
        <v>1820</v>
      </c>
      <c r="U971" s="193" t="s">
        <v>182</v>
      </c>
      <c r="V971" s="193"/>
      <c r="W971" s="193"/>
      <c r="X971" s="193"/>
      <c r="Y971" s="194"/>
      <c r="Z971" s="194"/>
      <c r="AA971" s="197"/>
      <c r="AB971" s="198" t="str">
        <f t="shared" si="105"/>
        <v>20199</v>
      </c>
      <c r="AC971" s="199">
        <f t="shared" si="108"/>
        <v>0</v>
      </c>
      <c r="AD971" s="200" t="str">
        <f t="shared" si="107"/>
        <v>201910</v>
      </c>
      <c r="AE971" s="199">
        <f t="shared" si="110"/>
        <v>0</v>
      </c>
      <c r="AF971" s="199">
        <f t="shared" si="109"/>
        <v>0</v>
      </c>
      <c r="AG971" s="199">
        <f t="shared" si="106"/>
        <v>0</v>
      </c>
      <c r="AH971" s="199">
        <f t="shared" si="111"/>
        <v>0</v>
      </c>
      <c r="AI971" s="201"/>
      <c r="AJ971" s="201"/>
      <c r="AK971" s="201"/>
      <c r="AL971" s="201"/>
      <c r="AM971" s="201"/>
      <c r="AN971" s="201"/>
      <c r="AO971" s="201" t="s">
        <v>49</v>
      </c>
      <c r="AP971" s="201" t="s">
        <v>59</v>
      </c>
    </row>
    <row r="972" spans="1:42">
      <c r="A972" s="193" t="s">
        <v>1103</v>
      </c>
      <c r="B972" s="193" t="s">
        <v>49</v>
      </c>
      <c r="C972" s="193" t="s">
        <v>59</v>
      </c>
      <c r="D972" s="193" t="s">
        <v>1795</v>
      </c>
      <c r="E972" s="193" t="s">
        <v>1821</v>
      </c>
      <c r="F972" s="193"/>
      <c r="G972" s="193" t="s">
        <v>178</v>
      </c>
      <c r="H972" s="194">
        <v>43727.000011574077</v>
      </c>
      <c r="I972" s="194"/>
      <c r="J972" s="194"/>
      <c r="K972" s="194"/>
      <c r="L972" s="194"/>
      <c r="M972" s="193" t="s">
        <v>187</v>
      </c>
      <c r="N972" s="193" t="s">
        <v>185</v>
      </c>
      <c r="O972" s="195">
        <v>130</v>
      </c>
      <c r="P972" s="195"/>
      <c r="Q972" s="196"/>
      <c r="R972" s="193" t="s">
        <v>1797</v>
      </c>
      <c r="S972" s="193"/>
      <c r="T972" s="193" t="s">
        <v>1822</v>
      </c>
      <c r="U972" s="193" t="s">
        <v>664</v>
      </c>
      <c r="V972" s="193"/>
      <c r="W972" s="193"/>
      <c r="X972" s="193"/>
      <c r="Y972" s="194"/>
      <c r="Z972" s="194"/>
      <c r="AA972" s="197"/>
      <c r="AB972" s="198" t="str">
        <f t="shared" si="105"/>
        <v>20199</v>
      </c>
      <c r="AC972" s="199">
        <f t="shared" si="108"/>
        <v>0</v>
      </c>
      <c r="AD972" s="200">
        <f t="shared" si="107"/>
        <v>0</v>
      </c>
      <c r="AE972" s="199">
        <f t="shared" si="110"/>
        <v>0</v>
      </c>
      <c r="AF972" s="199">
        <f t="shared" si="109"/>
        <v>0</v>
      </c>
      <c r="AG972" s="199">
        <f t="shared" si="106"/>
        <v>0</v>
      </c>
      <c r="AH972" s="199">
        <f t="shared" si="111"/>
        <v>0</v>
      </c>
      <c r="AI972" s="201"/>
      <c r="AJ972" s="201"/>
      <c r="AK972" s="201"/>
      <c r="AL972" s="201"/>
      <c r="AM972" s="201"/>
      <c r="AN972" s="201"/>
      <c r="AO972" s="201" t="s">
        <v>49</v>
      </c>
      <c r="AP972" s="201" t="s">
        <v>59</v>
      </c>
    </row>
    <row r="973" spans="1:42">
      <c r="A973" s="193" t="s">
        <v>1103</v>
      </c>
      <c r="B973" s="193" t="s">
        <v>49</v>
      </c>
      <c r="C973" s="193" t="s">
        <v>59</v>
      </c>
      <c r="D973" s="193" t="s">
        <v>1795</v>
      </c>
      <c r="E973" s="193" t="s">
        <v>1823</v>
      </c>
      <c r="F973" s="193"/>
      <c r="G973" s="193" t="s">
        <v>178</v>
      </c>
      <c r="H973" s="194">
        <v>43727.000011574077</v>
      </c>
      <c r="I973" s="194"/>
      <c r="J973" s="194">
        <v>43741.000011574077</v>
      </c>
      <c r="K973" s="194">
        <v>43741.000011574077</v>
      </c>
      <c r="L973" s="194"/>
      <c r="M973" s="193" t="s">
        <v>187</v>
      </c>
      <c r="N973" s="193" t="s">
        <v>185</v>
      </c>
      <c r="O973" s="195">
        <v>130</v>
      </c>
      <c r="P973" s="195"/>
      <c r="Q973" s="196"/>
      <c r="R973" s="193" t="s">
        <v>1797</v>
      </c>
      <c r="S973" s="193"/>
      <c r="T973" s="193" t="s">
        <v>1824</v>
      </c>
      <c r="U973" s="193" t="s">
        <v>182</v>
      </c>
      <c r="V973" s="193"/>
      <c r="W973" s="193"/>
      <c r="X973" s="193"/>
      <c r="Y973" s="194"/>
      <c r="Z973" s="194"/>
      <c r="AA973" s="197"/>
      <c r="AB973" s="198" t="str">
        <f t="shared" ref="AB973:AB1036" si="112">+IFERROR(IF(AND(V973="1",LEN(W973)&gt;2),0,CONCATENATE(YEAR(H973),MONTH(H973))),0)</f>
        <v>20199</v>
      </c>
      <c r="AC973" s="199">
        <f t="shared" si="108"/>
        <v>0</v>
      </c>
      <c r="AD973" s="200" t="str">
        <f t="shared" si="107"/>
        <v>201910</v>
      </c>
      <c r="AE973" s="199">
        <f t="shared" si="110"/>
        <v>0</v>
      </c>
      <c r="AF973" s="199">
        <f t="shared" si="109"/>
        <v>0</v>
      </c>
      <c r="AG973" s="199">
        <f t="shared" ref="AG973:AG1036" si="113">+IF(A973&lt;&gt;"4-MIGRADO",0,IFERROR(IF(IF(K973&lt;1,0,CONCATENATE(YEAR(L973),MONTH(L973)))="19001",0,IF(K973&lt;1,0,CONCATENATE(YEAR(L973),MONTH(L973)))),0))</f>
        <v>0</v>
      </c>
      <c r="AH973" s="199">
        <f t="shared" si="111"/>
        <v>0</v>
      </c>
      <c r="AI973" s="201"/>
      <c r="AJ973" s="201"/>
      <c r="AK973" s="201"/>
      <c r="AL973" s="201"/>
      <c r="AM973" s="201"/>
      <c r="AN973" s="201"/>
      <c r="AO973" s="201" t="s">
        <v>49</v>
      </c>
      <c r="AP973" s="201" t="s">
        <v>59</v>
      </c>
    </row>
    <row r="974" spans="1:42">
      <c r="A974" s="193" t="s">
        <v>1103</v>
      </c>
      <c r="B974" s="193" t="s">
        <v>49</v>
      </c>
      <c r="C974" s="193" t="s">
        <v>59</v>
      </c>
      <c r="D974" s="193" t="s">
        <v>1795</v>
      </c>
      <c r="E974" s="193" t="s">
        <v>1825</v>
      </c>
      <c r="F974" s="193"/>
      <c r="G974" s="193" t="s">
        <v>178</v>
      </c>
      <c r="H974" s="194">
        <v>43727.000011574077</v>
      </c>
      <c r="I974" s="194"/>
      <c r="J974" s="194"/>
      <c r="K974" s="194"/>
      <c r="L974" s="194"/>
      <c r="M974" s="193" t="s">
        <v>187</v>
      </c>
      <c r="N974" s="193" t="s">
        <v>185</v>
      </c>
      <c r="O974" s="195">
        <v>130</v>
      </c>
      <c r="P974" s="195"/>
      <c r="Q974" s="196"/>
      <c r="R974" s="193" t="s">
        <v>1797</v>
      </c>
      <c r="S974" s="193"/>
      <c r="T974" s="193" t="s">
        <v>1826</v>
      </c>
      <c r="U974" s="193" t="s">
        <v>664</v>
      </c>
      <c r="V974" s="193"/>
      <c r="W974" s="193"/>
      <c r="X974" s="193"/>
      <c r="Y974" s="194"/>
      <c r="Z974" s="194"/>
      <c r="AA974" s="197"/>
      <c r="AB974" s="198" t="str">
        <f t="shared" si="112"/>
        <v>20199</v>
      </c>
      <c r="AC974" s="199">
        <f t="shared" si="108"/>
        <v>0</v>
      </c>
      <c r="AD974" s="200">
        <f t="shared" si="107"/>
        <v>0</v>
      </c>
      <c r="AE974" s="199">
        <f t="shared" si="110"/>
        <v>0</v>
      </c>
      <c r="AF974" s="199">
        <f t="shared" si="109"/>
        <v>0</v>
      </c>
      <c r="AG974" s="199">
        <f t="shared" si="113"/>
        <v>0</v>
      </c>
      <c r="AH974" s="199">
        <f t="shared" si="111"/>
        <v>0</v>
      </c>
      <c r="AI974" s="201"/>
      <c r="AJ974" s="201"/>
      <c r="AK974" s="201"/>
      <c r="AL974" s="201"/>
      <c r="AM974" s="201"/>
      <c r="AN974" s="201"/>
      <c r="AO974" s="201" t="s">
        <v>49</v>
      </c>
      <c r="AP974" s="201" t="s">
        <v>59</v>
      </c>
    </row>
    <row r="975" spans="1:42">
      <c r="A975" s="193" t="s">
        <v>1103</v>
      </c>
      <c r="B975" s="193" t="s">
        <v>49</v>
      </c>
      <c r="C975" s="193" t="s">
        <v>59</v>
      </c>
      <c r="D975" s="193" t="s">
        <v>1795</v>
      </c>
      <c r="E975" s="193" t="s">
        <v>1827</v>
      </c>
      <c r="F975" s="193"/>
      <c r="G975" s="193" t="s">
        <v>178</v>
      </c>
      <c r="H975" s="194">
        <v>43727.000011574077</v>
      </c>
      <c r="I975" s="194"/>
      <c r="J975" s="194"/>
      <c r="K975" s="194"/>
      <c r="L975" s="194"/>
      <c r="M975" s="193" t="s">
        <v>187</v>
      </c>
      <c r="N975" s="193" t="s">
        <v>185</v>
      </c>
      <c r="O975" s="195">
        <v>130</v>
      </c>
      <c r="P975" s="195"/>
      <c r="Q975" s="196"/>
      <c r="R975" s="193" t="s">
        <v>1797</v>
      </c>
      <c r="S975" s="193"/>
      <c r="T975" s="193" t="s">
        <v>1828</v>
      </c>
      <c r="U975" s="193" t="s">
        <v>664</v>
      </c>
      <c r="V975" s="193"/>
      <c r="W975" s="193"/>
      <c r="X975" s="193"/>
      <c r="Y975" s="194"/>
      <c r="Z975" s="194"/>
      <c r="AA975" s="197"/>
      <c r="AB975" s="198" t="str">
        <f t="shared" si="112"/>
        <v>20199</v>
      </c>
      <c r="AC975" s="199">
        <f t="shared" si="108"/>
        <v>0</v>
      </c>
      <c r="AD975" s="200">
        <f t="shared" si="107"/>
        <v>0</v>
      </c>
      <c r="AE975" s="199">
        <f t="shared" si="110"/>
        <v>0</v>
      </c>
      <c r="AF975" s="199">
        <f t="shared" si="109"/>
        <v>0</v>
      </c>
      <c r="AG975" s="199">
        <f t="shared" si="113"/>
        <v>0</v>
      </c>
      <c r="AH975" s="199">
        <f t="shared" si="111"/>
        <v>0</v>
      </c>
      <c r="AI975" s="201"/>
      <c r="AJ975" s="201"/>
      <c r="AK975" s="201"/>
      <c r="AL975" s="201"/>
      <c r="AM975" s="201"/>
      <c r="AN975" s="201"/>
      <c r="AO975" s="201" t="s">
        <v>49</v>
      </c>
      <c r="AP975" s="201" t="s">
        <v>59</v>
      </c>
    </row>
    <row r="976" spans="1:42">
      <c r="A976" s="193" t="s">
        <v>1103</v>
      </c>
      <c r="B976" s="193" t="s">
        <v>49</v>
      </c>
      <c r="C976" s="193" t="s">
        <v>59</v>
      </c>
      <c r="D976" s="193" t="s">
        <v>1795</v>
      </c>
      <c r="E976" s="193" t="s">
        <v>1829</v>
      </c>
      <c r="F976" s="193"/>
      <c r="G976" s="193" t="s">
        <v>178</v>
      </c>
      <c r="H976" s="194">
        <v>43727.000011574077</v>
      </c>
      <c r="I976" s="194"/>
      <c r="J976" s="194"/>
      <c r="K976" s="194"/>
      <c r="L976" s="194"/>
      <c r="M976" s="193" t="s">
        <v>187</v>
      </c>
      <c r="N976" s="193" t="s">
        <v>185</v>
      </c>
      <c r="O976" s="195">
        <v>130</v>
      </c>
      <c r="P976" s="195"/>
      <c r="Q976" s="196"/>
      <c r="R976" s="193" t="s">
        <v>1797</v>
      </c>
      <c r="S976" s="193"/>
      <c r="T976" s="193" t="s">
        <v>1830</v>
      </c>
      <c r="U976" s="193" t="s">
        <v>664</v>
      </c>
      <c r="V976" s="193"/>
      <c r="W976" s="193"/>
      <c r="X976" s="193"/>
      <c r="Y976" s="194"/>
      <c r="Z976" s="194"/>
      <c r="AA976" s="197"/>
      <c r="AB976" s="198" t="str">
        <f t="shared" si="112"/>
        <v>20199</v>
      </c>
      <c r="AC976" s="199">
        <f t="shared" si="108"/>
        <v>0</v>
      </c>
      <c r="AD976" s="200">
        <f t="shared" si="107"/>
        <v>0</v>
      </c>
      <c r="AE976" s="199">
        <f t="shared" si="110"/>
        <v>0</v>
      </c>
      <c r="AF976" s="199">
        <f t="shared" si="109"/>
        <v>0</v>
      </c>
      <c r="AG976" s="199">
        <f t="shared" si="113"/>
        <v>0</v>
      </c>
      <c r="AH976" s="199">
        <f t="shared" si="111"/>
        <v>0</v>
      </c>
      <c r="AI976" s="201"/>
      <c r="AJ976" s="201"/>
      <c r="AK976" s="201"/>
      <c r="AL976" s="201"/>
      <c r="AM976" s="201"/>
      <c r="AN976" s="201"/>
      <c r="AO976" s="201" t="s">
        <v>49</v>
      </c>
      <c r="AP976" s="201" t="s">
        <v>59</v>
      </c>
    </row>
    <row r="977" spans="1:42">
      <c r="A977" s="193" t="s">
        <v>1103</v>
      </c>
      <c r="B977" s="193" t="s">
        <v>49</v>
      </c>
      <c r="C977" s="193" t="s">
        <v>59</v>
      </c>
      <c r="D977" s="193" t="s">
        <v>1795</v>
      </c>
      <c r="E977" s="193" t="s">
        <v>1831</v>
      </c>
      <c r="F977" s="193"/>
      <c r="G977" s="193" t="s">
        <v>178</v>
      </c>
      <c r="H977" s="194">
        <v>43727.000011574077</v>
      </c>
      <c r="I977" s="194"/>
      <c r="J977" s="194"/>
      <c r="K977" s="194"/>
      <c r="L977" s="194"/>
      <c r="M977" s="193" t="s">
        <v>187</v>
      </c>
      <c r="N977" s="193" t="s">
        <v>185</v>
      </c>
      <c r="O977" s="195">
        <v>130</v>
      </c>
      <c r="P977" s="195"/>
      <c r="Q977" s="196"/>
      <c r="R977" s="193" t="s">
        <v>1797</v>
      </c>
      <c r="S977" s="193"/>
      <c r="T977" s="193" t="s">
        <v>1832</v>
      </c>
      <c r="U977" s="193" t="s">
        <v>664</v>
      </c>
      <c r="V977" s="193"/>
      <c r="W977" s="193"/>
      <c r="X977" s="193"/>
      <c r="Y977" s="194"/>
      <c r="Z977" s="194"/>
      <c r="AA977" s="197"/>
      <c r="AB977" s="198" t="str">
        <f t="shared" si="112"/>
        <v>20199</v>
      </c>
      <c r="AC977" s="199">
        <f t="shared" si="108"/>
        <v>0</v>
      </c>
      <c r="AD977" s="200">
        <f t="shared" si="107"/>
        <v>0</v>
      </c>
      <c r="AE977" s="199">
        <f t="shared" si="110"/>
        <v>0</v>
      </c>
      <c r="AF977" s="199">
        <f t="shared" si="109"/>
        <v>0</v>
      </c>
      <c r="AG977" s="199">
        <f t="shared" si="113"/>
        <v>0</v>
      </c>
      <c r="AH977" s="199">
        <f t="shared" si="111"/>
        <v>0</v>
      </c>
      <c r="AI977" s="201"/>
      <c r="AJ977" s="201"/>
      <c r="AK977" s="201"/>
      <c r="AL977" s="201"/>
      <c r="AM977" s="201"/>
      <c r="AN977" s="201"/>
      <c r="AO977" s="201" t="s">
        <v>49</v>
      </c>
      <c r="AP977" s="201" t="s">
        <v>59</v>
      </c>
    </row>
    <row r="978" spans="1:42">
      <c r="A978" s="193" t="s">
        <v>1103</v>
      </c>
      <c r="B978" s="193" t="s">
        <v>49</v>
      </c>
      <c r="C978" s="193" t="s">
        <v>59</v>
      </c>
      <c r="D978" s="193" t="s">
        <v>1795</v>
      </c>
      <c r="E978" s="193" t="s">
        <v>1833</v>
      </c>
      <c r="F978" s="193"/>
      <c r="G978" s="193" t="s">
        <v>178</v>
      </c>
      <c r="H978" s="194">
        <v>43727.000011574077</v>
      </c>
      <c r="I978" s="194"/>
      <c r="J978" s="194"/>
      <c r="K978" s="194"/>
      <c r="L978" s="194"/>
      <c r="M978" s="193" t="s">
        <v>187</v>
      </c>
      <c r="N978" s="193" t="s">
        <v>185</v>
      </c>
      <c r="O978" s="195">
        <v>130</v>
      </c>
      <c r="P978" s="195"/>
      <c r="Q978" s="196"/>
      <c r="R978" s="193" t="s">
        <v>1797</v>
      </c>
      <c r="S978" s="193"/>
      <c r="T978" s="193" t="s">
        <v>1834</v>
      </c>
      <c r="U978" s="193" t="s">
        <v>664</v>
      </c>
      <c r="V978" s="193"/>
      <c r="W978" s="193"/>
      <c r="X978" s="193"/>
      <c r="Y978" s="194"/>
      <c r="Z978" s="194"/>
      <c r="AA978" s="197"/>
      <c r="AB978" s="198" t="str">
        <f t="shared" si="112"/>
        <v>20199</v>
      </c>
      <c r="AC978" s="199">
        <f t="shared" si="108"/>
        <v>0</v>
      </c>
      <c r="AD978" s="200">
        <f t="shared" si="107"/>
        <v>0</v>
      </c>
      <c r="AE978" s="199">
        <f t="shared" si="110"/>
        <v>0</v>
      </c>
      <c r="AF978" s="199">
        <f t="shared" si="109"/>
        <v>0</v>
      </c>
      <c r="AG978" s="199">
        <f t="shared" si="113"/>
        <v>0</v>
      </c>
      <c r="AH978" s="199">
        <f t="shared" si="111"/>
        <v>0</v>
      </c>
      <c r="AI978" s="201"/>
      <c r="AJ978" s="201"/>
      <c r="AK978" s="201"/>
      <c r="AL978" s="201"/>
      <c r="AM978" s="201"/>
      <c r="AN978" s="201"/>
      <c r="AO978" s="201" t="s">
        <v>49</v>
      </c>
      <c r="AP978" s="201" t="s">
        <v>59</v>
      </c>
    </row>
    <row r="979" spans="1:42">
      <c r="A979" s="193" t="s">
        <v>1103</v>
      </c>
      <c r="B979" s="193" t="s">
        <v>49</v>
      </c>
      <c r="C979" s="193" t="s">
        <v>59</v>
      </c>
      <c r="D979" s="193" t="s">
        <v>1795</v>
      </c>
      <c r="E979" s="193" t="s">
        <v>1835</v>
      </c>
      <c r="F979" s="193"/>
      <c r="G979" s="193" t="s">
        <v>178</v>
      </c>
      <c r="H979" s="194">
        <v>43727.000011574077</v>
      </c>
      <c r="I979" s="194"/>
      <c r="J979" s="194"/>
      <c r="K979" s="194"/>
      <c r="L979" s="194"/>
      <c r="M979" s="193" t="s">
        <v>187</v>
      </c>
      <c r="N979" s="193" t="s">
        <v>185</v>
      </c>
      <c r="O979" s="195">
        <v>130</v>
      </c>
      <c r="P979" s="195"/>
      <c r="Q979" s="196"/>
      <c r="R979" s="193" t="s">
        <v>1797</v>
      </c>
      <c r="S979" s="193"/>
      <c r="T979" s="193" t="s">
        <v>1836</v>
      </c>
      <c r="U979" s="193" t="s">
        <v>664</v>
      </c>
      <c r="V979" s="193"/>
      <c r="W979" s="193"/>
      <c r="X979" s="193"/>
      <c r="Y979" s="194"/>
      <c r="Z979" s="194"/>
      <c r="AA979" s="197"/>
      <c r="AB979" s="198" t="str">
        <f t="shared" si="112"/>
        <v>20199</v>
      </c>
      <c r="AC979" s="199">
        <f t="shared" si="108"/>
        <v>0</v>
      </c>
      <c r="AD979" s="200">
        <f t="shared" ref="AD979:AD1042" si="114">+IFERROR(IF(OR(AND(V979="1",LEN(W979)&gt;2),CONCATENATE(YEAR(K979),MONTH(K979))="19001"),0,CONCATENATE(YEAR(K979),MONTH(K979))),0)</f>
        <v>0</v>
      </c>
      <c r="AE979" s="199">
        <f t="shared" si="110"/>
        <v>0</v>
      </c>
      <c r="AF979" s="199">
        <f t="shared" si="109"/>
        <v>0</v>
      </c>
      <c r="AG979" s="199">
        <f t="shared" si="113"/>
        <v>0</v>
      </c>
      <c r="AH979" s="199">
        <f t="shared" si="111"/>
        <v>0</v>
      </c>
      <c r="AI979" s="201"/>
      <c r="AJ979" s="201"/>
      <c r="AK979" s="201"/>
      <c r="AL979" s="201"/>
      <c r="AM979" s="201"/>
      <c r="AN979" s="201"/>
      <c r="AO979" s="201" t="s">
        <v>49</v>
      </c>
      <c r="AP979" s="201" t="s">
        <v>59</v>
      </c>
    </row>
    <row r="980" spans="1:42">
      <c r="A980" s="193" t="s">
        <v>1103</v>
      </c>
      <c r="B980" s="193" t="s">
        <v>49</v>
      </c>
      <c r="C980" s="193" t="s">
        <v>59</v>
      </c>
      <c r="D980" s="193" t="s">
        <v>1795</v>
      </c>
      <c r="E980" s="193" t="s">
        <v>1837</v>
      </c>
      <c r="F980" s="193"/>
      <c r="G980" s="193" t="s">
        <v>178</v>
      </c>
      <c r="H980" s="194">
        <v>43727.000011574077</v>
      </c>
      <c r="I980" s="194"/>
      <c r="J980" s="194">
        <v>43740.000011574077</v>
      </c>
      <c r="K980" s="194">
        <v>43740.000011574077</v>
      </c>
      <c r="L980" s="194"/>
      <c r="M980" s="193" t="s">
        <v>187</v>
      </c>
      <c r="N980" s="193" t="s">
        <v>185</v>
      </c>
      <c r="O980" s="195">
        <v>130</v>
      </c>
      <c r="P980" s="195"/>
      <c r="Q980" s="196"/>
      <c r="R980" s="193" t="s">
        <v>1797</v>
      </c>
      <c r="S980" s="193"/>
      <c r="T980" s="193" t="s">
        <v>1838</v>
      </c>
      <c r="U980" s="193" t="s">
        <v>182</v>
      </c>
      <c r="V980" s="193"/>
      <c r="W980" s="193"/>
      <c r="X980" s="193"/>
      <c r="Y980" s="194"/>
      <c r="Z980" s="194"/>
      <c r="AA980" s="197"/>
      <c r="AB980" s="198" t="str">
        <f t="shared" si="112"/>
        <v>20199</v>
      </c>
      <c r="AC980" s="199">
        <f t="shared" si="108"/>
        <v>0</v>
      </c>
      <c r="AD980" s="200" t="str">
        <f t="shared" si="114"/>
        <v>201910</v>
      </c>
      <c r="AE980" s="199">
        <f t="shared" si="110"/>
        <v>0</v>
      </c>
      <c r="AF980" s="199">
        <f t="shared" si="109"/>
        <v>0</v>
      </c>
      <c r="AG980" s="199">
        <f t="shared" si="113"/>
        <v>0</v>
      </c>
      <c r="AH980" s="199">
        <f t="shared" si="111"/>
        <v>0</v>
      </c>
      <c r="AI980" s="201"/>
      <c r="AJ980" s="201"/>
      <c r="AK980" s="201"/>
      <c r="AL980" s="201"/>
      <c r="AM980" s="201"/>
      <c r="AN980" s="201"/>
      <c r="AO980" s="201" t="s">
        <v>49</v>
      </c>
      <c r="AP980" s="201" t="s">
        <v>59</v>
      </c>
    </row>
    <row r="981" spans="1:42">
      <c r="A981" s="193" t="s">
        <v>1103</v>
      </c>
      <c r="B981" s="193" t="s">
        <v>49</v>
      </c>
      <c r="C981" s="193" t="s">
        <v>59</v>
      </c>
      <c r="D981" s="193" t="s">
        <v>1795</v>
      </c>
      <c r="E981" s="193" t="s">
        <v>1839</v>
      </c>
      <c r="F981" s="193"/>
      <c r="G981" s="193" t="s">
        <v>178</v>
      </c>
      <c r="H981" s="194">
        <v>43727.000011574077</v>
      </c>
      <c r="I981" s="194"/>
      <c r="J981" s="194">
        <v>43739.000011574077</v>
      </c>
      <c r="K981" s="194">
        <v>43739.000011574077</v>
      </c>
      <c r="L981" s="194"/>
      <c r="M981" s="193" t="s">
        <v>187</v>
      </c>
      <c r="N981" s="193" t="s">
        <v>185</v>
      </c>
      <c r="O981" s="195">
        <v>130</v>
      </c>
      <c r="P981" s="195"/>
      <c r="Q981" s="196"/>
      <c r="R981" s="193" t="s">
        <v>1797</v>
      </c>
      <c r="S981" s="193"/>
      <c r="T981" s="193" t="s">
        <v>1840</v>
      </c>
      <c r="U981" s="193" t="s">
        <v>182</v>
      </c>
      <c r="V981" s="193"/>
      <c r="W981" s="193"/>
      <c r="X981" s="193"/>
      <c r="Y981" s="194"/>
      <c r="Z981" s="194"/>
      <c r="AA981" s="197"/>
      <c r="AB981" s="198" t="str">
        <f t="shared" si="112"/>
        <v>20199</v>
      </c>
      <c r="AC981" s="199">
        <f t="shared" si="108"/>
        <v>0</v>
      </c>
      <c r="AD981" s="200" t="str">
        <f t="shared" si="114"/>
        <v>201910</v>
      </c>
      <c r="AE981" s="199">
        <f t="shared" si="110"/>
        <v>0</v>
      </c>
      <c r="AF981" s="199">
        <f t="shared" si="109"/>
        <v>0</v>
      </c>
      <c r="AG981" s="199">
        <f t="shared" si="113"/>
        <v>0</v>
      </c>
      <c r="AH981" s="199">
        <f t="shared" si="111"/>
        <v>0</v>
      </c>
      <c r="AI981" s="201"/>
      <c r="AJ981" s="201"/>
      <c r="AK981" s="201"/>
      <c r="AL981" s="201"/>
      <c r="AM981" s="201"/>
      <c r="AN981" s="201"/>
      <c r="AO981" s="201" t="s">
        <v>49</v>
      </c>
      <c r="AP981" s="201" t="s">
        <v>59</v>
      </c>
    </row>
    <row r="982" spans="1:42">
      <c r="A982" s="193" t="s">
        <v>1103</v>
      </c>
      <c r="B982" s="193" t="s">
        <v>49</v>
      </c>
      <c r="C982" s="193" t="s">
        <v>59</v>
      </c>
      <c r="D982" s="193" t="s">
        <v>1795</v>
      </c>
      <c r="E982" s="193" t="s">
        <v>1841</v>
      </c>
      <c r="F982" s="193"/>
      <c r="G982" s="193" t="s">
        <v>178</v>
      </c>
      <c r="H982" s="194">
        <v>43727.000011574077</v>
      </c>
      <c r="I982" s="194"/>
      <c r="J982" s="194">
        <v>43739.000011574077</v>
      </c>
      <c r="K982" s="194">
        <v>43739.000011574077</v>
      </c>
      <c r="L982" s="194"/>
      <c r="M982" s="193" t="s">
        <v>187</v>
      </c>
      <c r="N982" s="193" t="s">
        <v>185</v>
      </c>
      <c r="O982" s="195">
        <v>130</v>
      </c>
      <c r="P982" s="195"/>
      <c r="Q982" s="196"/>
      <c r="R982" s="193" t="s">
        <v>1797</v>
      </c>
      <c r="S982" s="193"/>
      <c r="T982" s="193" t="s">
        <v>1842</v>
      </c>
      <c r="U982" s="193" t="s">
        <v>182</v>
      </c>
      <c r="V982" s="193"/>
      <c r="W982" s="193"/>
      <c r="X982" s="193"/>
      <c r="Y982" s="194"/>
      <c r="Z982" s="194"/>
      <c r="AA982" s="197"/>
      <c r="AB982" s="198" t="str">
        <f t="shared" si="112"/>
        <v>20199</v>
      </c>
      <c r="AC982" s="199">
        <f t="shared" si="108"/>
        <v>0</v>
      </c>
      <c r="AD982" s="200" t="str">
        <f t="shared" si="114"/>
        <v>201910</v>
      </c>
      <c r="AE982" s="199">
        <f t="shared" si="110"/>
        <v>0</v>
      </c>
      <c r="AF982" s="199">
        <f t="shared" si="109"/>
        <v>0</v>
      </c>
      <c r="AG982" s="199">
        <f t="shared" si="113"/>
        <v>0</v>
      </c>
      <c r="AH982" s="199">
        <f t="shared" si="111"/>
        <v>0</v>
      </c>
      <c r="AI982" s="201"/>
      <c r="AJ982" s="201"/>
      <c r="AK982" s="201"/>
      <c r="AL982" s="201"/>
      <c r="AM982" s="201"/>
      <c r="AN982" s="201"/>
      <c r="AO982" s="201" t="s">
        <v>49</v>
      </c>
      <c r="AP982" s="201" t="s">
        <v>59</v>
      </c>
    </row>
    <row r="983" spans="1:42">
      <c r="A983" s="193" t="s">
        <v>1103</v>
      </c>
      <c r="B983" s="193" t="s">
        <v>49</v>
      </c>
      <c r="C983" s="193" t="s">
        <v>59</v>
      </c>
      <c r="D983" s="193" t="s">
        <v>1795</v>
      </c>
      <c r="E983" s="193" t="s">
        <v>1843</v>
      </c>
      <c r="F983" s="193"/>
      <c r="G983" s="193" t="s">
        <v>178</v>
      </c>
      <c r="H983" s="194">
        <v>43727.000011574077</v>
      </c>
      <c r="I983" s="194"/>
      <c r="J983" s="194"/>
      <c r="K983" s="194"/>
      <c r="L983" s="194"/>
      <c r="M983" s="193" t="s">
        <v>187</v>
      </c>
      <c r="N983" s="193" t="s">
        <v>185</v>
      </c>
      <c r="O983" s="195">
        <v>130</v>
      </c>
      <c r="P983" s="195"/>
      <c r="Q983" s="196"/>
      <c r="R983" s="193" t="s">
        <v>1797</v>
      </c>
      <c r="S983" s="193"/>
      <c r="T983" s="193" t="s">
        <v>1844</v>
      </c>
      <c r="U983" s="193" t="s">
        <v>664</v>
      </c>
      <c r="V983" s="193"/>
      <c r="W983" s="193"/>
      <c r="X983" s="193"/>
      <c r="Y983" s="194"/>
      <c r="Z983" s="194"/>
      <c r="AA983" s="197"/>
      <c r="AB983" s="198" t="str">
        <f t="shared" si="112"/>
        <v>20199</v>
      </c>
      <c r="AC983" s="199">
        <f t="shared" si="108"/>
        <v>0</v>
      </c>
      <c r="AD983" s="200">
        <f t="shared" si="114"/>
        <v>0</v>
      </c>
      <c r="AE983" s="199">
        <f t="shared" si="110"/>
        <v>0</v>
      </c>
      <c r="AF983" s="199">
        <f t="shared" si="109"/>
        <v>0</v>
      </c>
      <c r="AG983" s="199">
        <f t="shared" si="113"/>
        <v>0</v>
      </c>
      <c r="AH983" s="199">
        <f t="shared" si="111"/>
        <v>0</v>
      </c>
      <c r="AI983" s="201"/>
      <c r="AJ983" s="201"/>
      <c r="AK983" s="201"/>
      <c r="AL983" s="201"/>
      <c r="AM983" s="201"/>
      <c r="AN983" s="201"/>
      <c r="AO983" s="201" t="s">
        <v>49</v>
      </c>
      <c r="AP983" s="201" t="s">
        <v>59</v>
      </c>
    </row>
    <row r="984" spans="1:42">
      <c r="A984" s="193" t="s">
        <v>1103</v>
      </c>
      <c r="B984" s="193" t="s">
        <v>49</v>
      </c>
      <c r="C984" s="193" t="s">
        <v>59</v>
      </c>
      <c r="D984" s="193" t="s">
        <v>1795</v>
      </c>
      <c r="E984" s="193" t="s">
        <v>1845</v>
      </c>
      <c r="F984" s="193"/>
      <c r="G984" s="193" t="s">
        <v>178</v>
      </c>
      <c r="H984" s="194">
        <v>43727.000011574077</v>
      </c>
      <c r="I984" s="194"/>
      <c r="J984" s="194">
        <v>43741.000011574077</v>
      </c>
      <c r="K984" s="194">
        <v>43741.000011574077</v>
      </c>
      <c r="L984" s="194"/>
      <c r="M984" s="193" t="s">
        <v>187</v>
      </c>
      <c r="N984" s="193" t="s">
        <v>185</v>
      </c>
      <c r="O984" s="195">
        <v>130</v>
      </c>
      <c r="P984" s="195"/>
      <c r="Q984" s="196"/>
      <c r="R984" s="193" t="s">
        <v>1797</v>
      </c>
      <c r="S984" s="193"/>
      <c r="T984" s="193" t="s">
        <v>1846</v>
      </c>
      <c r="U984" s="193" t="s">
        <v>182</v>
      </c>
      <c r="V984" s="193"/>
      <c r="W984" s="193"/>
      <c r="X984" s="193"/>
      <c r="Y984" s="194"/>
      <c r="Z984" s="194"/>
      <c r="AA984" s="197"/>
      <c r="AB984" s="198" t="str">
        <f t="shared" si="112"/>
        <v>20199</v>
      </c>
      <c r="AC984" s="199">
        <f t="shared" si="108"/>
        <v>0</v>
      </c>
      <c r="AD984" s="200" t="str">
        <f t="shared" si="114"/>
        <v>201910</v>
      </c>
      <c r="AE984" s="199">
        <f t="shared" si="110"/>
        <v>0</v>
      </c>
      <c r="AF984" s="199">
        <f t="shared" si="109"/>
        <v>0</v>
      </c>
      <c r="AG984" s="199">
        <f t="shared" si="113"/>
        <v>0</v>
      </c>
      <c r="AH984" s="199">
        <f t="shared" si="111"/>
        <v>0</v>
      </c>
      <c r="AI984" s="201"/>
      <c r="AJ984" s="201"/>
      <c r="AK984" s="201"/>
      <c r="AL984" s="201"/>
      <c r="AM984" s="201"/>
      <c r="AN984" s="201"/>
      <c r="AO984" s="201" t="s">
        <v>49</v>
      </c>
      <c r="AP984" s="201" t="s">
        <v>59</v>
      </c>
    </row>
    <row r="985" spans="1:42">
      <c r="A985" s="193" t="s">
        <v>1103</v>
      </c>
      <c r="B985" s="193" t="s">
        <v>50</v>
      </c>
      <c r="C985" s="193" t="s">
        <v>205</v>
      </c>
      <c r="D985" s="193" t="s">
        <v>1847</v>
      </c>
      <c r="E985" s="193" t="s">
        <v>1848</v>
      </c>
      <c r="F985" s="193"/>
      <c r="G985" s="193" t="s">
        <v>197</v>
      </c>
      <c r="H985" s="194">
        <v>43728.000011574077</v>
      </c>
      <c r="I985" s="194"/>
      <c r="J985" s="194">
        <v>43745.000011574077</v>
      </c>
      <c r="K985" s="194">
        <v>43745.000011574077</v>
      </c>
      <c r="L985" s="194">
        <v>43745.517881944441</v>
      </c>
      <c r="M985" s="193" t="s">
        <v>179</v>
      </c>
      <c r="N985" s="193"/>
      <c r="O985" s="195">
        <v>12</v>
      </c>
      <c r="P985" s="195"/>
      <c r="Q985" s="196"/>
      <c r="R985" s="193" t="s">
        <v>1847</v>
      </c>
      <c r="S985" s="193"/>
      <c r="T985" s="193" t="s">
        <v>1849</v>
      </c>
      <c r="U985" s="193" t="s">
        <v>195</v>
      </c>
      <c r="V985" s="193"/>
      <c r="W985" s="193"/>
      <c r="X985" s="193"/>
      <c r="Y985" s="194"/>
      <c r="Z985" s="194"/>
      <c r="AA985" s="197"/>
      <c r="AB985" s="198" t="str">
        <f t="shared" si="112"/>
        <v>20199</v>
      </c>
      <c r="AC985" s="199">
        <f t="shared" si="108"/>
        <v>0</v>
      </c>
      <c r="AD985" s="200" t="str">
        <f t="shared" si="114"/>
        <v>201910</v>
      </c>
      <c r="AE985" s="199" t="str">
        <f t="shared" si="110"/>
        <v>201910</v>
      </c>
      <c r="AF985" s="199">
        <f t="shared" si="109"/>
        <v>0</v>
      </c>
      <c r="AG985" s="199">
        <f t="shared" si="113"/>
        <v>0</v>
      </c>
      <c r="AH985" s="199">
        <f t="shared" si="111"/>
        <v>0</v>
      </c>
      <c r="AI985" s="201"/>
      <c r="AJ985" s="201"/>
      <c r="AK985" s="201"/>
      <c r="AL985" s="201"/>
      <c r="AM985" s="201"/>
      <c r="AN985" s="201"/>
      <c r="AO985" s="201" t="s">
        <v>50</v>
      </c>
      <c r="AP985" s="201" t="s">
        <v>1</v>
      </c>
    </row>
    <row r="986" spans="1:42">
      <c r="A986" s="193" t="s">
        <v>1103</v>
      </c>
      <c r="B986" s="193" t="s">
        <v>54</v>
      </c>
      <c r="C986" s="193" t="s">
        <v>175</v>
      </c>
      <c r="D986" s="193" t="s">
        <v>1850</v>
      </c>
      <c r="E986" s="193" t="s">
        <v>1851</v>
      </c>
      <c r="F986" s="193"/>
      <c r="G986" s="193" t="s">
        <v>178</v>
      </c>
      <c r="H986" s="194">
        <v>43728.000011574077</v>
      </c>
      <c r="I986" s="194"/>
      <c r="J986" s="194">
        <v>43728.000011574077</v>
      </c>
      <c r="K986" s="194">
        <v>43728.000011574077</v>
      </c>
      <c r="L986" s="194"/>
      <c r="M986" s="193" t="s">
        <v>187</v>
      </c>
      <c r="N986" s="193" t="s">
        <v>637</v>
      </c>
      <c r="O986" s="195">
        <v>3</v>
      </c>
      <c r="P986" s="195"/>
      <c r="Q986" s="196"/>
      <c r="R986" s="193" t="s">
        <v>1852</v>
      </c>
      <c r="S986" s="193"/>
      <c r="T986" s="193" t="s">
        <v>1853</v>
      </c>
      <c r="U986" s="193" t="s">
        <v>182</v>
      </c>
      <c r="V986" s="193"/>
      <c r="W986" s="193"/>
      <c r="X986" s="193"/>
      <c r="Y986" s="194"/>
      <c r="Z986" s="194"/>
      <c r="AA986" s="197"/>
      <c r="AB986" s="198" t="str">
        <f t="shared" si="112"/>
        <v>20199</v>
      </c>
      <c r="AC986" s="199">
        <f t="shared" si="108"/>
        <v>0</v>
      </c>
      <c r="AD986" s="200" t="str">
        <f t="shared" si="114"/>
        <v>20199</v>
      </c>
      <c r="AE986" s="199">
        <f t="shared" si="110"/>
        <v>0</v>
      </c>
      <c r="AF986" s="199">
        <f t="shared" si="109"/>
        <v>0</v>
      </c>
      <c r="AG986" s="199">
        <f t="shared" si="113"/>
        <v>0</v>
      </c>
      <c r="AH986" s="199">
        <f t="shared" si="111"/>
        <v>0</v>
      </c>
      <c r="AI986" s="201"/>
      <c r="AJ986" s="201"/>
      <c r="AK986" s="201"/>
      <c r="AL986" s="201"/>
      <c r="AM986" s="201"/>
      <c r="AN986" s="201"/>
      <c r="AO986" s="201" t="s">
        <v>54</v>
      </c>
      <c r="AP986" s="201" t="s">
        <v>88</v>
      </c>
    </row>
    <row r="987" spans="1:42">
      <c r="A987" s="193" t="s">
        <v>1103</v>
      </c>
      <c r="B987" s="193" t="s">
        <v>54</v>
      </c>
      <c r="C987" s="193" t="s">
        <v>175</v>
      </c>
      <c r="D987" s="193" t="s">
        <v>1850</v>
      </c>
      <c r="E987" s="193" t="s">
        <v>1851</v>
      </c>
      <c r="F987" s="193"/>
      <c r="G987" s="193" t="s">
        <v>178</v>
      </c>
      <c r="H987" s="194">
        <v>43728.000011574077</v>
      </c>
      <c r="I987" s="194"/>
      <c r="J987" s="194">
        <v>43728.000011574077</v>
      </c>
      <c r="K987" s="194">
        <v>43728.000011574077</v>
      </c>
      <c r="L987" s="194"/>
      <c r="M987" s="193" t="s">
        <v>187</v>
      </c>
      <c r="N987" s="193" t="s">
        <v>637</v>
      </c>
      <c r="O987" s="195">
        <v>3</v>
      </c>
      <c r="P987" s="195"/>
      <c r="Q987" s="196"/>
      <c r="R987" s="193" t="s">
        <v>1852</v>
      </c>
      <c r="S987" s="193"/>
      <c r="T987" s="193" t="s">
        <v>1854</v>
      </c>
      <c r="U987" s="193" t="s">
        <v>182</v>
      </c>
      <c r="V987" s="193"/>
      <c r="W987" s="193"/>
      <c r="X987" s="193"/>
      <c r="Y987" s="194"/>
      <c r="Z987" s="194"/>
      <c r="AA987" s="197"/>
      <c r="AB987" s="198" t="str">
        <f t="shared" si="112"/>
        <v>20199</v>
      </c>
      <c r="AC987" s="199">
        <f t="shared" si="108"/>
        <v>0</v>
      </c>
      <c r="AD987" s="200" t="str">
        <f t="shared" si="114"/>
        <v>20199</v>
      </c>
      <c r="AE987" s="199">
        <f t="shared" si="110"/>
        <v>0</v>
      </c>
      <c r="AF987" s="199">
        <f t="shared" si="109"/>
        <v>0</v>
      </c>
      <c r="AG987" s="199">
        <f t="shared" si="113"/>
        <v>0</v>
      </c>
      <c r="AH987" s="199">
        <f t="shared" si="111"/>
        <v>0</v>
      </c>
      <c r="AI987" s="201"/>
      <c r="AJ987" s="201"/>
      <c r="AK987" s="201"/>
      <c r="AL987" s="201"/>
      <c r="AM987" s="201"/>
      <c r="AN987" s="201"/>
      <c r="AO987" s="201" t="s">
        <v>54</v>
      </c>
      <c r="AP987" s="201" t="s">
        <v>88</v>
      </c>
    </row>
    <row r="988" spans="1:42">
      <c r="A988" s="193" t="s">
        <v>1103</v>
      </c>
      <c r="B988" s="193" t="s">
        <v>54</v>
      </c>
      <c r="C988" s="193" t="s">
        <v>175</v>
      </c>
      <c r="D988" s="193" t="s">
        <v>1855</v>
      </c>
      <c r="E988" s="193" t="s">
        <v>1855</v>
      </c>
      <c r="F988" s="193"/>
      <c r="G988" s="193" t="s">
        <v>178</v>
      </c>
      <c r="H988" s="194">
        <v>43728.000011574077</v>
      </c>
      <c r="I988" s="194"/>
      <c r="J988" s="194">
        <v>43728.000011574077</v>
      </c>
      <c r="K988" s="194">
        <v>43728.000011574077</v>
      </c>
      <c r="L988" s="194">
        <v>43788.511782407397</v>
      </c>
      <c r="M988" s="193" t="s">
        <v>191</v>
      </c>
      <c r="N988" s="193" t="s">
        <v>553</v>
      </c>
      <c r="O988" s="195">
        <v>3</v>
      </c>
      <c r="P988" s="195"/>
      <c r="Q988" s="196"/>
      <c r="R988" s="193" t="s">
        <v>1856</v>
      </c>
      <c r="S988" s="193"/>
      <c r="T988" s="193" t="s">
        <v>1857</v>
      </c>
      <c r="U988" s="193" t="s">
        <v>195</v>
      </c>
      <c r="V988" s="193"/>
      <c r="W988" s="193"/>
      <c r="X988" s="193"/>
      <c r="Y988" s="194"/>
      <c r="Z988" s="194"/>
      <c r="AA988" s="197"/>
      <c r="AB988" s="198" t="str">
        <f t="shared" si="112"/>
        <v>20199</v>
      </c>
      <c r="AC988" s="199">
        <f t="shared" si="108"/>
        <v>0</v>
      </c>
      <c r="AD988" s="200" t="str">
        <f t="shared" si="114"/>
        <v>20199</v>
      </c>
      <c r="AE988" s="199" t="str">
        <f t="shared" si="110"/>
        <v>201911</v>
      </c>
      <c r="AF988" s="199">
        <f t="shared" si="109"/>
        <v>0</v>
      </c>
      <c r="AG988" s="199">
        <f t="shared" si="113"/>
        <v>0</v>
      </c>
      <c r="AH988" s="199">
        <f t="shared" si="111"/>
        <v>0</v>
      </c>
      <c r="AI988" s="201"/>
      <c r="AJ988" s="201"/>
      <c r="AK988" s="201"/>
      <c r="AL988" s="201"/>
      <c r="AM988" s="201"/>
      <c r="AN988" s="201"/>
      <c r="AO988" s="201" t="s">
        <v>54</v>
      </c>
      <c r="AP988" s="201" t="s">
        <v>88</v>
      </c>
    </row>
    <row r="989" spans="1:42">
      <c r="A989" s="193" t="s">
        <v>1103</v>
      </c>
      <c r="B989" s="193" t="s">
        <v>54</v>
      </c>
      <c r="C989" s="193" t="s">
        <v>175</v>
      </c>
      <c r="D989" s="193" t="s">
        <v>1855</v>
      </c>
      <c r="E989" s="193" t="s">
        <v>1855</v>
      </c>
      <c r="F989" s="193"/>
      <c r="G989" s="193" t="s">
        <v>178</v>
      </c>
      <c r="H989" s="194">
        <v>43728.000011574077</v>
      </c>
      <c r="I989" s="194"/>
      <c r="J989" s="194">
        <v>43728.000011574077</v>
      </c>
      <c r="K989" s="194">
        <v>43728.000011574077</v>
      </c>
      <c r="L989" s="194">
        <v>43788.512094907397</v>
      </c>
      <c r="M989" s="193" t="s">
        <v>191</v>
      </c>
      <c r="N989" s="193" t="s">
        <v>553</v>
      </c>
      <c r="O989" s="195">
        <v>3</v>
      </c>
      <c r="P989" s="195"/>
      <c r="Q989" s="196"/>
      <c r="R989" s="193" t="s">
        <v>1856</v>
      </c>
      <c r="S989" s="193"/>
      <c r="T989" s="193" t="s">
        <v>1858</v>
      </c>
      <c r="U989" s="193" t="s">
        <v>195</v>
      </c>
      <c r="V989" s="193"/>
      <c r="W989" s="193"/>
      <c r="X989" s="193"/>
      <c r="Y989" s="194"/>
      <c r="Z989" s="194"/>
      <c r="AA989" s="197"/>
      <c r="AB989" s="198" t="str">
        <f t="shared" si="112"/>
        <v>20199</v>
      </c>
      <c r="AC989" s="199">
        <f t="shared" si="108"/>
        <v>0</v>
      </c>
      <c r="AD989" s="200" t="str">
        <f t="shared" si="114"/>
        <v>20199</v>
      </c>
      <c r="AE989" s="199" t="str">
        <f t="shared" si="110"/>
        <v>201911</v>
      </c>
      <c r="AF989" s="199">
        <f t="shared" si="109"/>
        <v>0</v>
      </c>
      <c r="AG989" s="199">
        <f t="shared" si="113"/>
        <v>0</v>
      </c>
      <c r="AH989" s="199">
        <f t="shared" si="111"/>
        <v>0</v>
      </c>
      <c r="AI989" s="201"/>
      <c r="AJ989" s="201"/>
      <c r="AK989" s="201"/>
      <c r="AL989" s="201"/>
      <c r="AM989" s="201"/>
      <c r="AN989" s="201"/>
      <c r="AO989" s="201" t="s">
        <v>54</v>
      </c>
      <c r="AP989" s="201" t="s">
        <v>88</v>
      </c>
    </row>
    <row r="990" spans="1:42">
      <c r="A990" s="193" t="s">
        <v>1103</v>
      </c>
      <c r="B990" s="193" t="s">
        <v>54</v>
      </c>
      <c r="C990" s="193" t="s">
        <v>175</v>
      </c>
      <c r="D990" s="193" t="s">
        <v>1855</v>
      </c>
      <c r="E990" s="193" t="s">
        <v>1855</v>
      </c>
      <c r="F990" s="193"/>
      <c r="G990" s="193" t="s">
        <v>178</v>
      </c>
      <c r="H990" s="194">
        <v>43728.000011574077</v>
      </c>
      <c r="I990" s="194"/>
      <c r="J990" s="194">
        <v>43728.000011574077</v>
      </c>
      <c r="K990" s="194">
        <v>43728.000011574077</v>
      </c>
      <c r="L990" s="194">
        <v>43788.512199074074</v>
      </c>
      <c r="M990" s="193" t="s">
        <v>191</v>
      </c>
      <c r="N990" s="193" t="s">
        <v>553</v>
      </c>
      <c r="O990" s="195">
        <v>3</v>
      </c>
      <c r="P990" s="195"/>
      <c r="Q990" s="196"/>
      <c r="R990" s="193" t="s">
        <v>1856</v>
      </c>
      <c r="S990" s="193"/>
      <c r="T990" s="193" t="s">
        <v>1859</v>
      </c>
      <c r="U990" s="193" t="s">
        <v>195</v>
      </c>
      <c r="V990" s="193"/>
      <c r="W990" s="193"/>
      <c r="X990" s="193"/>
      <c r="Y990" s="194"/>
      <c r="Z990" s="194"/>
      <c r="AA990" s="197"/>
      <c r="AB990" s="198" t="str">
        <f t="shared" si="112"/>
        <v>20199</v>
      </c>
      <c r="AC990" s="199">
        <f t="shared" si="108"/>
        <v>0</v>
      </c>
      <c r="AD990" s="200" t="str">
        <f t="shared" si="114"/>
        <v>20199</v>
      </c>
      <c r="AE990" s="199" t="str">
        <f t="shared" si="110"/>
        <v>201911</v>
      </c>
      <c r="AF990" s="199">
        <f t="shared" si="109"/>
        <v>0</v>
      </c>
      <c r="AG990" s="199">
        <f t="shared" si="113"/>
        <v>0</v>
      </c>
      <c r="AH990" s="199">
        <f t="shared" si="111"/>
        <v>0</v>
      </c>
      <c r="AI990" s="201"/>
      <c r="AJ990" s="201"/>
      <c r="AK990" s="201"/>
      <c r="AL990" s="201"/>
      <c r="AM990" s="201"/>
      <c r="AN990" s="201"/>
      <c r="AO990" s="201" t="s">
        <v>54</v>
      </c>
      <c r="AP990" s="201" t="s">
        <v>88</v>
      </c>
    </row>
    <row r="991" spans="1:42">
      <c r="A991" s="193" t="s">
        <v>1103</v>
      </c>
      <c r="B991" s="193" t="s">
        <v>54</v>
      </c>
      <c r="C991" s="193" t="s">
        <v>175</v>
      </c>
      <c r="D991" s="193" t="s">
        <v>1855</v>
      </c>
      <c r="E991" s="193" t="s">
        <v>1855</v>
      </c>
      <c r="F991" s="193"/>
      <c r="G991" s="193" t="s">
        <v>178</v>
      </c>
      <c r="H991" s="194">
        <v>43728.000011574077</v>
      </c>
      <c r="I991" s="194"/>
      <c r="J991" s="194">
        <v>43728.000011574077</v>
      </c>
      <c r="K991" s="194">
        <v>43728.000011574077</v>
      </c>
      <c r="L991" s="194">
        <v>43788.512430555558</v>
      </c>
      <c r="M991" s="193" t="s">
        <v>191</v>
      </c>
      <c r="N991" s="193" t="s">
        <v>553</v>
      </c>
      <c r="O991" s="195">
        <v>3</v>
      </c>
      <c r="P991" s="195"/>
      <c r="Q991" s="196"/>
      <c r="R991" s="193" t="s">
        <v>1856</v>
      </c>
      <c r="S991" s="193"/>
      <c r="T991" s="193" t="s">
        <v>1860</v>
      </c>
      <c r="U991" s="193" t="s">
        <v>195</v>
      </c>
      <c r="V991" s="193"/>
      <c r="W991" s="193"/>
      <c r="X991" s="193"/>
      <c r="Y991" s="194"/>
      <c r="Z991" s="194"/>
      <c r="AA991" s="197"/>
      <c r="AB991" s="198" t="str">
        <f t="shared" si="112"/>
        <v>20199</v>
      </c>
      <c r="AC991" s="199">
        <f t="shared" si="108"/>
        <v>0</v>
      </c>
      <c r="AD991" s="200" t="str">
        <f t="shared" si="114"/>
        <v>20199</v>
      </c>
      <c r="AE991" s="199" t="str">
        <f t="shared" si="110"/>
        <v>201911</v>
      </c>
      <c r="AF991" s="199">
        <f t="shared" si="109"/>
        <v>0</v>
      </c>
      <c r="AG991" s="199">
        <f t="shared" si="113"/>
        <v>0</v>
      </c>
      <c r="AH991" s="199">
        <f t="shared" si="111"/>
        <v>0</v>
      </c>
      <c r="AI991" s="201"/>
      <c r="AJ991" s="201"/>
      <c r="AK991" s="201"/>
      <c r="AL991" s="201"/>
      <c r="AM991" s="201"/>
      <c r="AN991" s="201"/>
      <c r="AO991" s="201" t="s">
        <v>54</v>
      </c>
      <c r="AP991" s="201" t="s">
        <v>88</v>
      </c>
    </row>
    <row r="992" spans="1:42">
      <c r="A992" s="193" t="s">
        <v>1103</v>
      </c>
      <c r="B992" s="193" t="s">
        <v>54</v>
      </c>
      <c r="C992" s="193" t="s">
        <v>175</v>
      </c>
      <c r="D992" s="193" t="s">
        <v>1861</v>
      </c>
      <c r="E992" s="193" t="s">
        <v>1862</v>
      </c>
      <c r="F992" s="193"/>
      <c r="G992" s="193" t="s">
        <v>197</v>
      </c>
      <c r="H992" s="194">
        <v>43731.000011574077</v>
      </c>
      <c r="I992" s="194"/>
      <c r="J992" s="194"/>
      <c r="K992" s="194"/>
      <c r="L992" s="194">
        <v>43766.645567129628</v>
      </c>
      <c r="M992" s="193" t="s">
        <v>191</v>
      </c>
      <c r="N992" s="193" t="s">
        <v>553</v>
      </c>
      <c r="O992" s="195">
        <v>3</v>
      </c>
      <c r="P992" s="195"/>
      <c r="Q992" s="196"/>
      <c r="R992" s="193" t="s">
        <v>1863</v>
      </c>
      <c r="S992" s="193"/>
      <c r="T992" s="193" t="s">
        <v>1864</v>
      </c>
      <c r="U992" s="193" t="s">
        <v>195</v>
      </c>
      <c r="V992" s="193"/>
      <c r="W992" s="193"/>
      <c r="X992" s="193"/>
      <c r="Y992" s="194"/>
      <c r="Z992" s="194"/>
      <c r="AA992" s="197"/>
      <c r="AB992" s="198" t="str">
        <f t="shared" si="112"/>
        <v>20199</v>
      </c>
      <c r="AC992" s="199" t="str">
        <f t="shared" si="108"/>
        <v>201910</v>
      </c>
      <c r="AD992" s="200">
        <f t="shared" si="114"/>
        <v>0</v>
      </c>
      <c r="AE992" s="199">
        <f t="shared" si="110"/>
        <v>0</v>
      </c>
      <c r="AF992" s="199">
        <f t="shared" si="109"/>
        <v>0</v>
      </c>
      <c r="AG992" s="199">
        <f t="shared" si="113"/>
        <v>0</v>
      </c>
      <c r="AH992" s="199">
        <f t="shared" si="111"/>
        <v>0</v>
      </c>
      <c r="AI992" s="201"/>
      <c r="AJ992" s="201"/>
      <c r="AK992" s="201"/>
      <c r="AL992" s="201"/>
      <c r="AM992" s="201"/>
      <c r="AN992" s="201"/>
      <c r="AO992" s="201" t="s">
        <v>54</v>
      </c>
      <c r="AP992" s="201" t="s">
        <v>88</v>
      </c>
    </row>
    <row r="993" spans="1:42">
      <c r="A993" s="193" t="s">
        <v>1103</v>
      </c>
      <c r="B993" s="193" t="s">
        <v>50</v>
      </c>
      <c r="C993" s="193" t="s">
        <v>205</v>
      </c>
      <c r="D993" s="193" t="s">
        <v>1865</v>
      </c>
      <c r="E993" s="193" t="s">
        <v>1866</v>
      </c>
      <c r="F993" s="193"/>
      <c r="G993" s="193" t="s">
        <v>178</v>
      </c>
      <c r="H993" s="194">
        <v>43731.000011574077</v>
      </c>
      <c r="I993" s="194"/>
      <c r="J993" s="194">
        <v>43731.000011574077</v>
      </c>
      <c r="K993" s="194">
        <v>43731.000011574077</v>
      </c>
      <c r="L993" s="194"/>
      <c r="M993" s="193" t="s">
        <v>187</v>
      </c>
      <c r="N993" s="193" t="s">
        <v>43</v>
      </c>
      <c r="O993" s="195">
        <v>12</v>
      </c>
      <c r="P993" s="195"/>
      <c r="Q993" s="196"/>
      <c r="R993" s="193" t="s">
        <v>1867</v>
      </c>
      <c r="S993" s="193"/>
      <c r="T993" s="193" t="s">
        <v>1868</v>
      </c>
      <c r="U993" s="193" t="s">
        <v>182</v>
      </c>
      <c r="V993" s="193"/>
      <c r="W993" s="193"/>
      <c r="X993" s="193"/>
      <c r="Y993" s="194"/>
      <c r="Z993" s="194"/>
      <c r="AA993" s="197"/>
      <c r="AB993" s="198" t="str">
        <f t="shared" si="112"/>
        <v>20199</v>
      </c>
      <c r="AC993" s="199">
        <f t="shared" si="108"/>
        <v>0</v>
      </c>
      <c r="AD993" s="200" t="str">
        <f t="shared" si="114"/>
        <v>20199</v>
      </c>
      <c r="AE993" s="199">
        <f t="shared" si="110"/>
        <v>0</v>
      </c>
      <c r="AF993" s="199">
        <f t="shared" si="109"/>
        <v>0</v>
      </c>
      <c r="AG993" s="199">
        <f t="shared" si="113"/>
        <v>0</v>
      </c>
      <c r="AH993" s="199">
        <f t="shared" si="111"/>
        <v>0</v>
      </c>
      <c r="AI993" s="201"/>
      <c r="AJ993" s="201"/>
      <c r="AK993" s="201"/>
      <c r="AL993" s="201"/>
      <c r="AM993" s="201"/>
      <c r="AN993" s="201"/>
      <c r="AO993" s="201" t="s">
        <v>50</v>
      </c>
      <c r="AP993" s="201" t="s">
        <v>1</v>
      </c>
    </row>
    <row r="994" spans="1:42">
      <c r="A994" s="193" t="s">
        <v>1103</v>
      </c>
      <c r="B994" s="193" t="s">
        <v>50</v>
      </c>
      <c r="C994" s="193" t="s">
        <v>205</v>
      </c>
      <c r="D994" s="193" t="s">
        <v>1865</v>
      </c>
      <c r="E994" s="193" t="s">
        <v>1866</v>
      </c>
      <c r="F994" s="193"/>
      <c r="G994" s="193" t="s">
        <v>178</v>
      </c>
      <c r="H994" s="194">
        <v>43731.000011574077</v>
      </c>
      <c r="I994" s="194"/>
      <c r="J994" s="194">
        <v>43731.000011574077</v>
      </c>
      <c r="K994" s="194">
        <v>43731.000011574077</v>
      </c>
      <c r="L994" s="194"/>
      <c r="M994" s="193" t="s">
        <v>187</v>
      </c>
      <c r="N994" s="193" t="s">
        <v>43</v>
      </c>
      <c r="O994" s="195">
        <v>12</v>
      </c>
      <c r="P994" s="195"/>
      <c r="Q994" s="196"/>
      <c r="R994" s="193" t="s">
        <v>1867</v>
      </c>
      <c r="S994" s="193"/>
      <c r="T994" s="193" t="s">
        <v>1869</v>
      </c>
      <c r="U994" s="193" t="s">
        <v>182</v>
      </c>
      <c r="V994" s="193"/>
      <c r="W994" s="193"/>
      <c r="X994" s="193"/>
      <c r="Y994" s="194"/>
      <c r="Z994" s="194"/>
      <c r="AA994" s="197"/>
      <c r="AB994" s="198" t="str">
        <f t="shared" si="112"/>
        <v>20199</v>
      </c>
      <c r="AC994" s="199">
        <f t="shared" si="108"/>
        <v>0</v>
      </c>
      <c r="AD994" s="200" t="str">
        <f t="shared" si="114"/>
        <v>20199</v>
      </c>
      <c r="AE994" s="199">
        <f t="shared" si="110"/>
        <v>0</v>
      </c>
      <c r="AF994" s="199">
        <f t="shared" si="109"/>
        <v>0</v>
      </c>
      <c r="AG994" s="199">
        <f t="shared" si="113"/>
        <v>0</v>
      </c>
      <c r="AH994" s="199">
        <f t="shared" si="111"/>
        <v>0</v>
      </c>
      <c r="AI994" s="201"/>
      <c r="AJ994" s="201"/>
      <c r="AK994" s="201"/>
      <c r="AL994" s="201"/>
      <c r="AM994" s="201"/>
      <c r="AN994" s="201"/>
      <c r="AO994" s="201" t="s">
        <v>50</v>
      </c>
      <c r="AP994" s="201" t="s">
        <v>1</v>
      </c>
    </row>
    <row r="995" spans="1:42">
      <c r="A995" s="193" t="s">
        <v>1103</v>
      </c>
      <c r="B995" s="193" t="s">
        <v>54</v>
      </c>
      <c r="C995" s="193" t="s">
        <v>175</v>
      </c>
      <c r="D995" s="193" t="s">
        <v>1870</v>
      </c>
      <c r="E995" s="193" t="s">
        <v>1871</v>
      </c>
      <c r="F995" s="193"/>
      <c r="G995" s="193" t="s">
        <v>178</v>
      </c>
      <c r="H995" s="194">
        <v>43731.000011574077</v>
      </c>
      <c r="I995" s="194"/>
      <c r="J995" s="194">
        <v>43731.000011574077</v>
      </c>
      <c r="K995" s="194">
        <v>43731.000011574077</v>
      </c>
      <c r="L995" s="194"/>
      <c r="M995" s="193" t="s">
        <v>187</v>
      </c>
      <c r="N995" s="193" t="s">
        <v>1872</v>
      </c>
      <c r="O995" s="195">
        <v>3</v>
      </c>
      <c r="P995" s="195"/>
      <c r="Q995" s="196"/>
      <c r="R995" s="193" t="s">
        <v>1873</v>
      </c>
      <c r="S995" s="193"/>
      <c r="T995" s="193" t="s">
        <v>1874</v>
      </c>
      <c r="U995" s="193" t="s">
        <v>182</v>
      </c>
      <c r="V995" s="193"/>
      <c r="W995" s="193"/>
      <c r="X995" s="193"/>
      <c r="Y995" s="194"/>
      <c r="Z995" s="194"/>
      <c r="AA995" s="197"/>
      <c r="AB995" s="198" t="str">
        <f t="shared" si="112"/>
        <v>20199</v>
      </c>
      <c r="AC995" s="199">
        <f t="shared" si="108"/>
        <v>0</v>
      </c>
      <c r="AD995" s="200" t="str">
        <f t="shared" si="114"/>
        <v>20199</v>
      </c>
      <c r="AE995" s="199">
        <f t="shared" si="110"/>
        <v>0</v>
      </c>
      <c r="AF995" s="199">
        <f t="shared" si="109"/>
        <v>0</v>
      </c>
      <c r="AG995" s="199">
        <f t="shared" si="113"/>
        <v>0</v>
      </c>
      <c r="AH995" s="199">
        <f t="shared" si="111"/>
        <v>0</v>
      </c>
      <c r="AI995" s="201"/>
      <c r="AJ995" s="201"/>
      <c r="AK995" s="201"/>
      <c r="AL995" s="201"/>
      <c r="AM995" s="201"/>
      <c r="AN995" s="201"/>
      <c r="AO995" s="201" t="s">
        <v>54</v>
      </c>
      <c r="AP995" s="201" t="s">
        <v>88</v>
      </c>
    </row>
    <row r="996" spans="1:42">
      <c r="A996" s="193" t="s">
        <v>1103</v>
      </c>
      <c r="B996" s="193" t="s">
        <v>54</v>
      </c>
      <c r="C996" s="193" t="s">
        <v>175</v>
      </c>
      <c r="D996" s="193" t="s">
        <v>1870</v>
      </c>
      <c r="E996" s="193" t="s">
        <v>1871</v>
      </c>
      <c r="F996" s="193"/>
      <c r="G996" s="193" t="s">
        <v>178</v>
      </c>
      <c r="H996" s="194">
        <v>43731.000011574077</v>
      </c>
      <c r="I996" s="194"/>
      <c r="J996" s="194">
        <v>43731.000011574077</v>
      </c>
      <c r="K996" s="194">
        <v>43731.000011574077</v>
      </c>
      <c r="L996" s="194"/>
      <c r="M996" s="193" t="s">
        <v>187</v>
      </c>
      <c r="N996" s="193" t="s">
        <v>1872</v>
      </c>
      <c r="O996" s="195">
        <v>3</v>
      </c>
      <c r="P996" s="195"/>
      <c r="Q996" s="196"/>
      <c r="R996" s="193" t="s">
        <v>1873</v>
      </c>
      <c r="S996" s="193"/>
      <c r="T996" s="193" t="s">
        <v>1875</v>
      </c>
      <c r="U996" s="193" t="s">
        <v>182</v>
      </c>
      <c r="V996" s="193"/>
      <c r="W996" s="193"/>
      <c r="X996" s="193"/>
      <c r="Y996" s="194"/>
      <c r="Z996" s="194"/>
      <c r="AA996" s="197"/>
      <c r="AB996" s="198" t="str">
        <f t="shared" si="112"/>
        <v>20199</v>
      </c>
      <c r="AC996" s="199">
        <f t="shared" si="108"/>
        <v>0</v>
      </c>
      <c r="AD996" s="200" t="str">
        <f t="shared" si="114"/>
        <v>20199</v>
      </c>
      <c r="AE996" s="199">
        <f t="shared" si="110"/>
        <v>0</v>
      </c>
      <c r="AF996" s="199">
        <f t="shared" si="109"/>
        <v>0</v>
      </c>
      <c r="AG996" s="199">
        <f t="shared" si="113"/>
        <v>0</v>
      </c>
      <c r="AH996" s="199">
        <f t="shared" si="111"/>
        <v>0</v>
      </c>
      <c r="AI996" s="201"/>
      <c r="AJ996" s="201"/>
      <c r="AK996" s="201"/>
      <c r="AL996" s="201"/>
      <c r="AM996" s="201"/>
      <c r="AN996" s="201"/>
      <c r="AO996" s="201" t="s">
        <v>54</v>
      </c>
      <c r="AP996" s="201" t="s">
        <v>88</v>
      </c>
    </row>
    <row r="997" spans="1:42">
      <c r="A997" s="193" t="s">
        <v>1103</v>
      </c>
      <c r="B997" s="193" t="s">
        <v>51</v>
      </c>
      <c r="C997" s="193" t="s">
        <v>1224</v>
      </c>
      <c r="D997" s="193" t="s">
        <v>1876</v>
      </c>
      <c r="E997" s="193" t="s">
        <v>1877</v>
      </c>
      <c r="F997" s="193"/>
      <c r="G997" s="193" t="s">
        <v>178</v>
      </c>
      <c r="H997" s="194">
        <v>43731.000011574077</v>
      </c>
      <c r="I997" s="194">
        <v>43741.42759259259</v>
      </c>
      <c r="J997" s="194"/>
      <c r="K997" s="194"/>
      <c r="L997" s="194"/>
      <c r="M997" s="193" t="s">
        <v>191</v>
      </c>
      <c r="N997" s="193" t="s">
        <v>919</v>
      </c>
      <c r="O997" s="195">
        <v>40</v>
      </c>
      <c r="P997" s="195"/>
      <c r="Q997" s="196"/>
      <c r="R997" s="193" t="s">
        <v>1878</v>
      </c>
      <c r="S997" s="193"/>
      <c r="T997" s="193" t="s">
        <v>1879</v>
      </c>
      <c r="U997" s="193" t="s">
        <v>324</v>
      </c>
      <c r="V997" s="193"/>
      <c r="W997" s="193"/>
      <c r="X997" s="193"/>
      <c r="Y997" s="194"/>
      <c r="Z997" s="194"/>
      <c r="AA997" s="197"/>
      <c r="AB997" s="198" t="str">
        <f t="shared" si="112"/>
        <v>20199</v>
      </c>
      <c r="AC997" s="199" t="str">
        <f t="shared" si="108"/>
        <v>201910</v>
      </c>
      <c r="AD997" s="200">
        <f t="shared" si="114"/>
        <v>0</v>
      </c>
      <c r="AE997" s="199">
        <f t="shared" si="110"/>
        <v>0</v>
      </c>
      <c r="AF997" s="199">
        <f t="shared" si="109"/>
        <v>0</v>
      </c>
      <c r="AG997" s="199">
        <f t="shared" si="113"/>
        <v>0</v>
      </c>
      <c r="AH997" s="199">
        <f t="shared" si="111"/>
        <v>0</v>
      </c>
      <c r="AI997" s="201"/>
      <c r="AJ997" s="201"/>
      <c r="AK997" s="201"/>
      <c r="AL997" s="201"/>
      <c r="AM997" s="201"/>
      <c r="AN997" s="201"/>
      <c r="AO997" s="201" t="s">
        <v>51</v>
      </c>
      <c r="AP997" s="201" t="s">
        <v>68</v>
      </c>
    </row>
    <row r="998" spans="1:42">
      <c r="A998" s="193" t="s">
        <v>1103</v>
      </c>
      <c r="B998" s="193" t="s">
        <v>50</v>
      </c>
      <c r="C998" s="193" t="s">
        <v>205</v>
      </c>
      <c r="D998" s="193" t="s">
        <v>1880</v>
      </c>
      <c r="E998" s="193" t="s">
        <v>1881</v>
      </c>
      <c r="F998" s="193"/>
      <c r="G998" s="193" t="s">
        <v>178</v>
      </c>
      <c r="H998" s="194">
        <v>43731.000011574077</v>
      </c>
      <c r="I998" s="194"/>
      <c r="J998" s="194">
        <v>43735.000011574077</v>
      </c>
      <c r="K998" s="194">
        <v>43735.000011574077</v>
      </c>
      <c r="L998" s="194"/>
      <c r="M998" s="193" t="s">
        <v>187</v>
      </c>
      <c r="N998" s="193" t="s">
        <v>751</v>
      </c>
      <c r="O998" s="195">
        <v>12</v>
      </c>
      <c r="P998" s="195"/>
      <c r="Q998" s="196"/>
      <c r="R998" s="193" t="s">
        <v>1882</v>
      </c>
      <c r="S998" s="193"/>
      <c r="T998" s="193" t="s">
        <v>1883</v>
      </c>
      <c r="U998" s="193" t="s">
        <v>182</v>
      </c>
      <c r="V998" s="193" t="s">
        <v>471</v>
      </c>
      <c r="W998" s="193" t="s">
        <v>1884</v>
      </c>
      <c r="X998" s="193"/>
      <c r="Y998" s="194">
        <v>43732.000011574077</v>
      </c>
      <c r="Z998" s="194">
        <v>43754.423483796287</v>
      </c>
      <c r="AA998" s="197">
        <v>43717.000011574077</v>
      </c>
      <c r="AB998" s="198">
        <f t="shared" si="112"/>
        <v>0</v>
      </c>
      <c r="AC998" s="199">
        <f t="shared" si="108"/>
        <v>0</v>
      </c>
      <c r="AD998" s="200">
        <f t="shared" si="114"/>
        <v>0</v>
      </c>
      <c r="AE998" s="199">
        <f t="shared" si="110"/>
        <v>0</v>
      </c>
      <c r="AF998" s="199" t="str">
        <f t="shared" si="109"/>
        <v>201910</v>
      </c>
      <c r="AG998" s="199">
        <f t="shared" si="113"/>
        <v>0</v>
      </c>
      <c r="AH998" s="199" t="str">
        <f t="shared" si="111"/>
        <v>20199</v>
      </c>
      <c r="AI998" s="201"/>
      <c r="AJ998" s="201"/>
      <c r="AK998" s="201"/>
      <c r="AL998" s="201"/>
      <c r="AM998" s="201"/>
      <c r="AN998" s="201"/>
      <c r="AO998" s="201" t="s">
        <v>50</v>
      </c>
      <c r="AP998" s="201" t="s">
        <v>1</v>
      </c>
    </row>
    <row r="999" spans="1:42">
      <c r="A999" s="193" t="s">
        <v>1103</v>
      </c>
      <c r="B999" s="193" t="s">
        <v>50</v>
      </c>
      <c r="C999" s="193" t="s">
        <v>205</v>
      </c>
      <c r="D999" s="193" t="s">
        <v>1880</v>
      </c>
      <c r="E999" s="193" t="s">
        <v>1881</v>
      </c>
      <c r="F999" s="193"/>
      <c r="G999" s="193" t="s">
        <v>178</v>
      </c>
      <c r="H999" s="194">
        <v>43731.000011574077</v>
      </c>
      <c r="I999" s="194"/>
      <c r="J999" s="194">
        <v>43735.000011574077</v>
      </c>
      <c r="K999" s="194">
        <v>43735.000011574077</v>
      </c>
      <c r="L999" s="194"/>
      <c r="M999" s="193" t="s">
        <v>187</v>
      </c>
      <c r="N999" s="193" t="s">
        <v>751</v>
      </c>
      <c r="O999" s="195">
        <v>12</v>
      </c>
      <c r="P999" s="195"/>
      <c r="Q999" s="196"/>
      <c r="R999" s="193" t="s">
        <v>1882</v>
      </c>
      <c r="S999" s="193"/>
      <c r="T999" s="193" t="s">
        <v>1885</v>
      </c>
      <c r="U999" s="193" t="s">
        <v>182</v>
      </c>
      <c r="V999" s="193" t="s">
        <v>471</v>
      </c>
      <c r="W999" s="193" t="s">
        <v>1886</v>
      </c>
      <c r="X999" s="193"/>
      <c r="Y999" s="194">
        <v>43732.000011574077</v>
      </c>
      <c r="Z999" s="194">
        <v>43754.447800925933</v>
      </c>
      <c r="AA999" s="197">
        <v>43717.000011574077</v>
      </c>
      <c r="AB999" s="198">
        <f t="shared" si="112"/>
        <v>0</v>
      </c>
      <c r="AC999" s="199">
        <f t="shared" si="108"/>
        <v>0</v>
      </c>
      <c r="AD999" s="200">
        <f t="shared" si="114"/>
        <v>0</v>
      </c>
      <c r="AE999" s="199">
        <f t="shared" si="110"/>
        <v>0</v>
      </c>
      <c r="AF999" s="199" t="str">
        <f t="shared" si="109"/>
        <v>201910</v>
      </c>
      <c r="AG999" s="199">
        <f t="shared" si="113"/>
        <v>0</v>
      </c>
      <c r="AH999" s="199" t="str">
        <f t="shared" si="111"/>
        <v>20199</v>
      </c>
      <c r="AI999" s="201"/>
      <c r="AJ999" s="201"/>
      <c r="AK999" s="201"/>
      <c r="AL999" s="201"/>
      <c r="AM999" s="201"/>
      <c r="AN999" s="201"/>
      <c r="AO999" s="201" t="s">
        <v>50</v>
      </c>
      <c r="AP999" s="201" t="s">
        <v>1</v>
      </c>
    </row>
    <row r="1000" spans="1:42">
      <c r="A1000" s="193" t="s">
        <v>1103</v>
      </c>
      <c r="B1000" s="193" t="s">
        <v>50</v>
      </c>
      <c r="C1000" s="193" t="s">
        <v>205</v>
      </c>
      <c r="D1000" s="193" t="s">
        <v>1880</v>
      </c>
      <c r="E1000" s="193" t="s">
        <v>1887</v>
      </c>
      <c r="F1000" s="193"/>
      <c r="G1000" s="193" t="s">
        <v>178</v>
      </c>
      <c r="H1000" s="194">
        <v>43731.000011574077</v>
      </c>
      <c r="I1000" s="194"/>
      <c r="J1000" s="194">
        <v>43735.000011574077</v>
      </c>
      <c r="K1000" s="194">
        <v>43735.000011574077</v>
      </c>
      <c r="L1000" s="194"/>
      <c r="M1000" s="193" t="s">
        <v>187</v>
      </c>
      <c r="N1000" s="193" t="s">
        <v>751</v>
      </c>
      <c r="O1000" s="195">
        <v>12</v>
      </c>
      <c r="P1000" s="195"/>
      <c r="Q1000" s="196"/>
      <c r="R1000" s="193" t="s">
        <v>1882</v>
      </c>
      <c r="S1000" s="193"/>
      <c r="T1000" s="193" t="s">
        <v>1888</v>
      </c>
      <c r="U1000" s="193" t="s">
        <v>182</v>
      </c>
      <c r="V1000" s="193"/>
      <c r="W1000" s="193"/>
      <c r="X1000" s="193"/>
      <c r="Y1000" s="194"/>
      <c r="Z1000" s="194"/>
      <c r="AA1000" s="197"/>
      <c r="AB1000" s="198" t="str">
        <f t="shared" si="112"/>
        <v>20199</v>
      </c>
      <c r="AC1000" s="199">
        <f t="shared" si="108"/>
        <v>0</v>
      </c>
      <c r="AD1000" s="200" t="str">
        <f t="shared" si="114"/>
        <v>20199</v>
      </c>
      <c r="AE1000" s="199">
        <f t="shared" si="110"/>
        <v>0</v>
      </c>
      <c r="AF1000" s="199">
        <f t="shared" si="109"/>
        <v>0</v>
      </c>
      <c r="AG1000" s="199">
        <f t="shared" si="113"/>
        <v>0</v>
      </c>
      <c r="AH1000" s="199">
        <f t="shared" si="111"/>
        <v>0</v>
      </c>
      <c r="AI1000" s="201"/>
      <c r="AJ1000" s="201"/>
      <c r="AK1000" s="201"/>
      <c r="AL1000" s="201"/>
      <c r="AM1000" s="201"/>
      <c r="AN1000" s="201"/>
      <c r="AO1000" s="201" t="s">
        <v>50</v>
      </c>
      <c r="AP1000" s="201" t="s">
        <v>1</v>
      </c>
    </row>
    <row r="1001" spans="1:42">
      <c r="A1001" s="193" t="s">
        <v>1103</v>
      </c>
      <c r="B1001" s="193" t="s">
        <v>50</v>
      </c>
      <c r="C1001" s="193" t="s">
        <v>205</v>
      </c>
      <c r="D1001" s="193" t="s">
        <v>1880</v>
      </c>
      <c r="E1001" s="193" t="s">
        <v>1889</v>
      </c>
      <c r="F1001" s="193"/>
      <c r="G1001" s="193" t="s">
        <v>178</v>
      </c>
      <c r="H1001" s="194">
        <v>43731.000011574077</v>
      </c>
      <c r="I1001" s="194"/>
      <c r="J1001" s="194">
        <v>43735.000011574077</v>
      </c>
      <c r="K1001" s="194">
        <v>43735.000011574077</v>
      </c>
      <c r="L1001" s="194"/>
      <c r="M1001" s="193" t="s">
        <v>187</v>
      </c>
      <c r="N1001" s="193" t="s">
        <v>751</v>
      </c>
      <c r="O1001" s="195">
        <v>12</v>
      </c>
      <c r="P1001" s="195"/>
      <c r="Q1001" s="196"/>
      <c r="R1001" s="193" t="s">
        <v>1882</v>
      </c>
      <c r="S1001" s="193"/>
      <c r="T1001" s="193" t="s">
        <v>1890</v>
      </c>
      <c r="U1001" s="193" t="s">
        <v>182</v>
      </c>
      <c r="V1001" s="193" t="s">
        <v>471</v>
      </c>
      <c r="W1001" s="193" t="s">
        <v>1891</v>
      </c>
      <c r="X1001" s="193"/>
      <c r="Y1001" s="194">
        <v>43732.000011574077</v>
      </c>
      <c r="Z1001" s="194">
        <v>43754.486006944448</v>
      </c>
      <c r="AA1001" s="197">
        <v>43717.000011574077</v>
      </c>
      <c r="AB1001" s="198">
        <f t="shared" si="112"/>
        <v>0</v>
      </c>
      <c r="AC1001" s="199">
        <f t="shared" si="108"/>
        <v>0</v>
      </c>
      <c r="AD1001" s="200">
        <f t="shared" si="114"/>
        <v>0</v>
      </c>
      <c r="AE1001" s="199">
        <f t="shared" si="110"/>
        <v>0</v>
      </c>
      <c r="AF1001" s="199" t="str">
        <f t="shared" si="109"/>
        <v>201910</v>
      </c>
      <c r="AG1001" s="199">
        <f t="shared" si="113"/>
        <v>0</v>
      </c>
      <c r="AH1001" s="199" t="str">
        <f t="shared" si="111"/>
        <v>20199</v>
      </c>
      <c r="AI1001" s="201"/>
      <c r="AJ1001" s="201"/>
      <c r="AK1001" s="201"/>
      <c r="AL1001" s="201"/>
      <c r="AM1001" s="201"/>
      <c r="AN1001" s="201"/>
      <c r="AO1001" s="201" t="s">
        <v>50</v>
      </c>
      <c r="AP1001" s="201" t="s">
        <v>1</v>
      </c>
    </row>
    <row r="1002" spans="1:42">
      <c r="A1002" s="193" t="s">
        <v>1103</v>
      </c>
      <c r="B1002" s="193" t="s">
        <v>48</v>
      </c>
      <c r="C1002" s="193" t="s">
        <v>55</v>
      </c>
      <c r="D1002" s="193" t="s">
        <v>1892</v>
      </c>
      <c r="E1002" s="193" t="s">
        <v>1893</v>
      </c>
      <c r="F1002" s="193"/>
      <c r="G1002" s="193" t="s">
        <v>178</v>
      </c>
      <c r="H1002" s="194">
        <v>43732.000011574077</v>
      </c>
      <c r="I1002" s="194"/>
      <c r="J1002" s="194">
        <v>43738.000011574077</v>
      </c>
      <c r="K1002" s="194">
        <v>43738.000011574077</v>
      </c>
      <c r="L1002" s="194"/>
      <c r="M1002" s="193" t="s">
        <v>187</v>
      </c>
      <c r="N1002" s="193" t="s">
        <v>44</v>
      </c>
      <c r="O1002" s="195">
        <v>80</v>
      </c>
      <c r="P1002" s="195"/>
      <c r="Q1002" s="196"/>
      <c r="R1002" s="193" t="s">
        <v>1894</v>
      </c>
      <c r="S1002" s="193"/>
      <c r="T1002" s="193" t="s">
        <v>1895</v>
      </c>
      <c r="U1002" s="193" t="s">
        <v>182</v>
      </c>
      <c r="V1002" s="193"/>
      <c r="W1002" s="193"/>
      <c r="X1002" s="193"/>
      <c r="Y1002" s="194"/>
      <c r="Z1002" s="194"/>
      <c r="AA1002" s="197"/>
      <c r="AB1002" s="198" t="str">
        <f t="shared" si="112"/>
        <v>20199</v>
      </c>
      <c r="AC1002" s="199">
        <f t="shared" si="108"/>
        <v>0</v>
      </c>
      <c r="AD1002" s="200" t="str">
        <f t="shared" si="114"/>
        <v>20199</v>
      </c>
      <c r="AE1002" s="199">
        <f t="shared" si="110"/>
        <v>0</v>
      </c>
      <c r="AF1002" s="199">
        <f t="shared" si="109"/>
        <v>0</v>
      </c>
      <c r="AG1002" s="199">
        <f t="shared" si="113"/>
        <v>0</v>
      </c>
      <c r="AH1002" s="199">
        <f t="shared" si="111"/>
        <v>0</v>
      </c>
      <c r="AI1002" s="201"/>
      <c r="AJ1002" s="201"/>
      <c r="AK1002" s="201"/>
      <c r="AL1002" s="201"/>
      <c r="AM1002" s="201"/>
      <c r="AN1002" s="201"/>
      <c r="AO1002" s="201" t="s">
        <v>48</v>
      </c>
      <c r="AP1002" s="201" t="s">
        <v>55</v>
      </c>
    </row>
    <row r="1003" spans="1:42">
      <c r="A1003" s="193" t="s">
        <v>1103</v>
      </c>
      <c r="B1003" s="193" t="s">
        <v>48</v>
      </c>
      <c r="C1003" s="193" t="s">
        <v>55</v>
      </c>
      <c r="D1003" s="193" t="s">
        <v>1892</v>
      </c>
      <c r="E1003" s="193" t="s">
        <v>1896</v>
      </c>
      <c r="F1003" s="193"/>
      <c r="G1003" s="193" t="s">
        <v>178</v>
      </c>
      <c r="H1003" s="194">
        <v>43732.000011574077</v>
      </c>
      <c r="I1003" s="194"/>
      <c r="J1003" s="194">
        <v>43738.000011574077</v>
      </c>
      <c r="K1003" s="194">
        <v>43738.000011574077</v>
      </c>
      <c r="L1003" s="194"/>
      <c r="M1003" s="193" t="s">
        <v>187</v>
      </c>
      <c r="N1003" s="193" t="s">
        <v>44</v>
      </c>
      <c r="O1003" s="195">
        <v>80</v>
      </c>
      <c r="P1003" s="195"/>
      <c r="Q1003" s="196"/>
      <c r="R1003" s="193" t="s">
        <v>1894</v>
      </c>
      <c r="S1003" s="193"/>
      <c r="T1003" s="193" t="s">
        <v>1897</v>
      </c>
      <c r="U1003" s="193" t="s">
        <v>182</v>
      </c>
      <c r="V1003" s="193"/>
      <c r="W1003" s="193"/>
      <c r="X1003" s="193"/>
      <c r="Y1003" s="194"/>
      <c r="Z1003" s="194"/>
      <c r="AA1003" s="197"/>
      <c r="AB1003" s="198" t="str">
        <f t="shared" si="112"/>
        <v>20199</v>
      </c>
      <c r="AC1003" s="199">
        <f t="shared" si="108"/>
        <v>0</v>
      </c>
      <c r="AD1003" s="200" t="str">
        <f t="shared" si="114"/>
        <v>20199</v>
      </c>
      <c r="AE1003" s="199">
        <f t="shared" si="110"/>
        <v>0</v>
      </c>
      <c r="AF1003" s="199">
        <f t="shared" si="109"/>
        <v>0</v>
      </c>
      <c r="AG1003" s="199">
        <f t="shared" si="113"/>
        <v>0</v>
      </c>
      <c r="AH1003" s="199">
        <f t="shared" si="111"/>
        <v>0</v>
      </c>
      <c r="AI1003" s="201"/>
      <c r="AJ1003" s="201"/>
      <c r="AK1003" s="201"/>
      <c r="AL1003" s="201"/>
      <c r="AM1003" s="201"/>
      <c r="AN1003" s="201"/>
      <c r="AO1003" s="201" t="s">
        <v>48</v>
      </c>
      <c r="AP1003" s="201" t="s">
        <v>55</v>
      </c>
    </row>
    <row r="1004" spans="1:42">
      <c r="A1004" s="193" t="s">
        <v>1103</v>
      </c>
      <c r="B1004" s="193" t="s">
        <v>50</v>
      </c>
      <c r="C1004" s="193" t="s">
        <v>205</v>
      </c>
      <c r="D1004" s="193" t="s">
        <v>1898</v>
      </c>
      <c r="E1004" s="193" t="s">
        <v>1899</v>
      </c>
      <c r="F1004" s="193"/>
      <c r="G1004" s="193" t="s">
        <v>178</v>
      </c>
      <c r="H1004" s="194">
        <v>43732.000011574077</v>
      </c>
      <c r="I1004" s="194"/>
      <c r="J1004" s="194">
        <v>43732.000011574077</v>
      </c>
      <c r="K1004" s="194">
        <v>43732.000011574077</v>
      </c>
      <c r="L1004" s="194">
        <v>43759.683877314812</v>
      </c>
      <c r="M1004" s="193" t="s">
        <v>187</v>
      </c>
      <c r="N1004" s="193" t="s">
        <v>43</v>
      </c>
      <c r="O1004" s="195">
        <v>12</v>
      </c>
      <c r="P1004" s="195"/>
      <c r="Q1004" s="196"/>
      <c r="R1004" s="193" t="s">
        <v>1900</v>
      </c>
      <c r="S1004" s="193"/>
      <c r="T1004" s="193" t="s">
        <v>1901</v>
      </c>
      <c r="U1004" s="193" t="s">
        <v>195</v>
      </c>
      <c r="V1004" s="193"/>
      <c r="W1004" s="193"/>
      <c r="X1004" s="193"/>
      <c r="Y1004" s="194"/>
      <c r="Z1004" s="194"/>
      <c r="AA1004" s="197"/>
      <c r="AB1004" s="198" t="str">
        <f t="shared" si="112"/>
        <v>20199</v>
      </c>
      <c r="AC1004" s="199">
        <f t="shared" si="108"/>
        <v>0</v>
      </c>
      <c r="AD1004" s="200" t="str">
        <f t="shared" si="114"/>
        <v>20199</v>
      </c>
      <c r="AE1004" s="199" t="str">
        <f t="shared" si="110"/>
        <v>201910</v>
      </c>
      <c r="AF1004" s="199">
        <f t="shared" si="109"/>
        <v>0</v>
      </c>
      <c r="AG1004" s="199">
        <f t="shared" si="113"/>
        <v>0</v>
      </c>
      <c r="AH1004" s="199">
        <f t="shared" si="111"/>
        <v>0</v>
      </c>
      <c r="AI1004" s="201"/>
      <c r="AJ1004" s="201"/>
      <c r="AK1004" s="201"/>
      <c r="AL1004" s="201"/>
      <c r="AM1004" s="201"/>
      <c r="AN1004" s="201"/>
      <c r="AO1004" s="201" t="s">
        <v>50</v>
      </c>
      <c r="AP1004" s="201" t="s">
        <v>1</v>
      </c>
    </row>
    <row r="1005" spans="1:42">
      <c r="A1005" s="193" t="s">
        <v>1103</v>
      </c>
      <c r="B1005" s="193" t="s">
        <v>50</v>
      </c>
      <c r="C1005" s="193" t="s">
        <v>205</v>
      </c>
      <c r="D1005" s="193" t="s">
        <v>1898</v>
      </c>
      <c r="E1005" s="193" t="s">
        <v>1899</v>
      </c>
      <c r="F1005" s="193"/>
      <c r="G1005" s="193" t="s">
        <v>178</v>
      </c>
      <c r="H1005" s="194">
        <v>43732.000011574077</v>
      </c>
      <c r="I1005" s="194"/>
      <c r="J1005" s="194">
        <v>43732.000011574077</v>
      </c>
      <c r="K1005" s="194">
        <v>43732.000011574077</v>
      </c>
      <c r="L1005" s="194">
        <v>43759.704710648148</v>
      </c>
      <c r="M1005" s="193" t="s">
        <v>187</v>
      </c>
      <c r="N1005" s="193" t="s">
        <v>43</v>
      </c>
      <c r="O1005" s="195">
        <v>12</v>
      </c>
      <c r="P1005" s="195"/>
      <c r="Q1005" s="196"/>
      <c r="R1005" s="193" t="s">
        <v>1900</v>
      </c>
      <c r="S1005" s="193"/>
      <c r="T1005" s="193" t="s">
        <v>1902</v>
      </c>
      <c r="U1005" s="193" t="s">
        <v>195</v>
      </c>
      <c r="V1005" s="193"/>
      <c r="W1005" s="193"/>
      <c r="X1005" s="193"/>
      <c r="Y1005" s="194"/>
      <c r="Z1005" s="194"/>
      <c r="AA1005" s="197"/>
      <c r="AB1005" s="198" t="str">
        <f t="shared" si="112"/>
        <v>20199</v>
      </c>
      <c r="AC1005" s="199">
        <f t="shared" si="108"/>
        <v>0</v>
      </c>
      <c r="AD1005" s="200" t="str">
        <f t="shared" si="114"/>
        <v>20199</v>
      </c>
      <c r="AE1005" s="199" t="str">
        <f t="shared" si="110"/>
        <v>201910</v>
      </c>
      <c r="AF1005" s="199">
        <f t="shared" si="109"/>
        <v>0</v>
      </c>
      <c r="AG1005" s="199">
        <f t="shared" si="113"/>
        <v>0</v>
      </c>
      <c r="AH1005" s="199">
        <f t="shared" si="111"/>
        <v>0</v>
      </c>
      <c r="AI1005" s="201"/>
      <c r="AJ1005" s="201"/>
      <c r="AK1005" s="201"/>
      <c r="AL1005" s="201"/>
      <c r="AM1005" s="201"/>
      <c r="AN1005" s="201"/>
      <c r="AO1005" s="201" t="s">
        <v>50</v>
      </c>
      <c r="AP1005" s="201" t="s">
        <v>1</v>
      </c>
    </row>
    <row r="1006" spans="1:42">
      <c r="A1006" s="193" t="s">
        <v>1103</v>
      </c>
      <c r="B1006" s="193" t="s">
        <v>49</v>
      </c>
      <c r="C1006" s="193" t="s">
        <v>60</v>
      </c>
      <c r="D1006" s="193" t="s">
        <v>1903</v>
      </c>
      <c r="E1006" s="193" t="s">
        <v>1904</v>
      </c>
      <c r="F1006" s="193"/>
      <c r="G1006" s="193" t="s">
        <v>178</v>
      </c>
      <c r="H1006" s="194">
        <v>43732.000011574077</v>
      </c>
      <c r="I1006" s="194"/>
      <c r="J1006" s="194">
        <v>43759.468113425923</v>
      </c>
      <c r="K1006" s="194">
        <v>43759.468113425923</v>
      </c>
      <c r="L1006" s="194">
        <v>43759.476111111107</v>
      </c>
      <c r="M1006" s="193" t="s">
        <v>187</v>
      </c>
      <c r="N1006" s="193" t="s">
        <v>637</v>
      </c>
      <c r="O1006" s="195">
        <v>155</v>
      </c>
      <c r="P1006" s="195"/>
      <c r="Q1006" s="196"/>
      <c r="R1006" s="193" t="s">
        <v>1905</v>
      </c>
      <c r="S1006" s="193"/>
      <c r="T1006" s="193" t="s">
        <v>1906</v>
      </c>
      <c r="U1006" s="193" t="s">
        <v>195</v>
      </c>
      <c r="V1006" s="193"/>
      <c r="W1006" s="193"/>
      <c r="X1006" s="193"/>
      <c r="Y1006" s="194"/>
      <c r="Z1006" s="194"/>
      <c r="AA1006" s="197"/>
      <c r="AB1006" s="198" t="str">
        <f t="shared" si="112"/>
        <v>20199</v>
      </c>
      <c r="AC1006" s="199">
        <f t="shared" si="108"/>
        <v>0</v>
      </c>
      <c r="AD1006" s="200" t="str">
        <f t="shared" si="114"/>
        <v>201910</v>
      </c>
      <c r="AE1006" s="199" t="str">
        <f t="shared" si="110"/>
        <v>201910</v>
      </c>
      <c r="AF1006" s="199">
        <f t="shared" si="109"/>
        <v>0</v>
      </c>
      <c r="AG1006" s="199">
        <f t="shared" si="113"/>
        <v>0</v>
      </c>
      <c r="AH1006" s="199">
        <f t="shared" si="111"/>
        <v>0</v>
      </c>
      <c r="AI1006" s="201"/>
      <c r="AJ1006" s="201"/>
      <c r="AK1006" s="201"/>
      <c r="AL1006" s="201"/>
      <c r="AM1006" s="201"/>
      <c r="AN1006" s="201"/>
      <c r="AO1006" s="201" t="s">
        <v>49</v>
      </c>
      <c r="AP1006" s="201" t="s">
        <v>60</v>
      </c>
    </row>
    <row r="1007" spans="1:42">
      <c r="A1007" s="193" t="s">
        <v>1103</v>
      </c>
      <c r="B1007" s="193" t="s">
        <v>50</v>
      </c>
      <c r="C1007" s="193" t="s">
        <v>205</v>
      </c>
      <c r="D1007" s="193" t="s">
        <v>1907</v>
      </c>
      <c r="E1007" s="193" t="s">
        <v>1908</v>
      </c>
      <c r="F1007" s="193"/>
      <c r="G1007" s="193" t="s">
        <v>178</v>
      </c>
      <c r="H1007" s="194">
        <v>43732.000011574077</v>
      </c>
      <c r="I1007" s="194"/>
      <c r="J1007" s="194">
        <v>43732.000011574077</v>
      </c>
      <c r="K1007" s="194">
        <v>43732.000011574077</v>
      </c>
      <c r="L1007" s="194"/>
      <c r="M1007" s="193" t="s">
        <v>187</v>
      </c>
      <c r="N1007" s="193" t="s">
        <v>43</v>
      </c>
      <c r="O1007" s="195">
        <v>12</v>
      </c>
      <c r="P1007" s="195"/>
      <c r="Q1007" s="196"/>
      <c r="R1007" s="193" t="s">
        <v>1909</v>
      </c>
      <c r="S1007" s="193"/>
      <c r="T1007" s="193" t="s">
        <v>1910</v>
      </c>
      <c r="U1007" s="193" t="s">
        <v>182</v>
      </c>
      <c r="V1007" s="193"/>
      <c r="W1007" s="193"/>
      <c r="X1007" s="193"/>
      <c r="Y1007" s="194"/>
      <c r="Z1007" s="194"/>
      <c r="AA1007" s="197"/>
      <c r="AB1007" s="198" t="str">
        <f t="shared" si="112"/>
        <v>20199</v>
      </c>
      <c r="AC1007" s="199">
        <f t="shared" si="108"/>
        <v>0</v>
      </c>
      <c r="AD1007" s="200" t="str">
        <f t="shared" si="114"/>
        <v>20199</v>
      </c>
      <c r="AE1007" s="199">
        <f t="shared" si="110"/>
        <v>0</v>
      </c>
      <c r="AF1007" s="199">
        <f t="shared" si="109"/>
        <v>0</v>
      </c>
      <c r="AG1007" s="199">
        <f t="shared" si="113"/>
        <v>0</v>
      </c>
      <c r="AH1007" s="199">
        <f t="shared" si="111"/>
        <v>0</v>
      </c>
      <c r="AI1007" s="201"/>
      <c r="AJ1007" s="201"/>
      <c r="AK1007" s="201"/>
      <c r="AL1007" s="201"/>
      <c r="AM1007" s="201"/>
      <c r="AN1007" s="201"/>
      <c r="AO1007" s="201" t="s">
        <v>50</v>
      </c>
      <c r="AP1007" s="201" t="s">
        <v>1</v>
      </c>
    </row>
    <row r="1008" spans="1:42">
      <c r="A1008" s="193" t="s">
        <v>1103</v>
      </c>
      <c r="B1008" s="193" t="s">
        <v>50</v>
      </c>
      <c r="C1008" s="193" t="s">
        <v>205</v>
      </c>
      <c r="D1008" s="193" t="s">
        <v>1907</v>
      </c>
      <c r="E1008" s="193" t="s">
        <v>1908</v>
      </c>
      <c r="F1008" s="193"/>
      <c r="G1008" s="193" t="s">
        <v>178</v>
      </c>
      <c r="H1008" s="194">
        <v>43732.000011574077</v>
      </c>
      <c r="I1008" s="194"/>
      <c r="J1008" s="194">
        <v>43732.000011574077</v>
      </c>
      <c r="K1008" s="194">
        <v>43732.000011574077</v>
      </c>
      <c r="L1008" s="194"/>
      <c r="M1008" s="193" t="s">
        <v>187</v>
      </c>
      <c r="N1008" s="193" t="s">
        <v>43</v>
      </c>
      <c r="O1008" s="195">
        <v>12</v>
      </c>
      <c r="P1008" s="195"/>
      <c r="Q1008" s="196"/>
      <c r="R1008" s="193" t="s">
        <v>1909</v>
      </c>
      <c r="S1008" s="193"/>
      <c r="T1008" s="193" t="s">
        <v>1911</v>
      </c>
      <c r="U1008" s="193" t="s">
        <v>182</v>
      </c>
      <c r="V1008" s="193"/>
      <c r="W1008" s="193"/>
      <c r="X1008" s="193"/>
      <c r="Y1008" s="194"/>
      <c r="Z1008" s="194"/>
      <c r="AA1008" s="197"/>
      <c r="AB1008" s="198" t="str">
        <f t="shared" si="112"/>
        <v>20199</v>
      </c>
      <c r="AC1008" s="199">
        <f t="shared" si="108"/>
        <v>0</v>
      </c>
      <c r="AD1008" s="200" t="str">
        <f t="shared" si="114"/>
        <v>20199</v>
      </c>
      <c r="AE1008" s="199">
        <f t="shared" si="110"/>
        <v>0</v>
      </c>
      <c r="AF1008" s="199">
        <f t="shared" si="109"/>
        <v>0</v>
      </c>
      <c r="AG1008" s="199">
        <f t="shared" si="113"/>
        <v>0</v>
      </c>
      <c r="AH1008" s="199">
        <f t="shared" si="111"/>
        <v>0</v>
      </c>
      <c r="AI1008" s="201"/>
      <c r="AJ1008" s="201"/>
      <c r="AK1008" s="201"/>
      <c r="AL1008" s="201"/>
      <c r="AM1008" s="201"/>
      <c r="AN1008" s="201"/>
      <c r="AO1008" s="201" t="s">
        <v>50</v>
      </c>
      <c r="AP1008" s="201" t="s">
        <v>1</v>
      </c>
    </row>
    <row r="1009" spans="1:42">
      <c r="A1009" s="193" t="s">
        <v>1103</v>
      </c>
      <c r="B1009" s="193" t="s">
        <v>49</v>
      </c>
      <c r="C1009" s="193" t="s">
        <v>59</v>
      </c>
      <c r="D1009" s="193" t="s">
        <v>1478</v>
      </c>
      <c r="E1009" s="193" t="s">
        <v>1912</v>
      </c>
      <c r="F1009" s="193"/>
      <c r="G1009" s="193" t="s">
        <v>178</v>
      </c>
      <c r="H1009" s="194">
        <v>43733.000011574077</v>
      </c>
      <c r="I1009" s="194"/>
      <c r="J1009" s="194">
        <v>43803.000011574077</v>
      </c>
      <c r="K1009" s="194">
        <v>43803.000011574077</v>
      </c>
      <c r="L1009" s="194"/>
      <c r="M1009" s="193" t="s">
        <v>191</v>
      </c>
      <c r="N1009" s="193" t="s">
        <v>47</v>
      </c>
      <c r="O1009" s="195">
        <v>91</v>
      </c>
      <c r="P1009" s="195"/>
      <c r="Q1009" s="196"/>
      <c r="R1009" s="193" t="s">
        <v>1480</v>
      </c>
      <c r="S1009" s="193"/>
      <c r="T1009" s="193" t="s">
        <v>1913</v>
      </c>
      <c r="U1009" s="193" t="s">
        <v>182</v>
      </c>
      <c r="V1009" s="193"/>
      <c r="W1009" s="193"/>
      <c r="X1009" s="193"/>
      <c r="Y1009" s="194"/>
      <c r="Z1009" s="194"/>
      <c r="AA1009" s="197"/>
      <c r="AB1009" s="198" t="str">
        <f t="shared" si="112"/>
        <v>20199</v>
      </c>
      <c r="AC1009" s="199">
        <f t="shared" si="108"/>
        <v>0</v>
      </c>
      <c r="AD1009" s="200" t="str">
        <f t="shared" si="114"/>
        <v>201912</v>
      </c>
      <c r="AE1009" s="199">
        <f t="shared" si="110"/>
        <v>0</v>
      </c>
      <c r="AF1009" s="199">
        <f t="shared" si="109"/>
        <v>0</v>
      </c>
      <c r="AG1009" s="199">
        <f t="shared" si="113"/>
        <v>0</v>
      </c>
      <c r="AH1009" s="199">
        <f t="shared" si="111"/>
        <v>0</v>
      </c>
      <c r="AI1009" s="201"/>
      <c r="AJ1009" s="201"/>
      <c r="AK1009" s="201"/>
      <c r="AL1009" s="201"/>
      <c r="AM1009" s="201"/>
      <c r="AN1009" s="201"/>
      <c r="AO1009" s="201" t="s">
        <v>49</v>
      </c>
      <c r="AP1009" s="201" t="s">
        <v>59</v>
      </c>
    </row>
    <row r="1010" spans="1:42">
      <c r="A1010" s="193" t="s">
        <v>1103</v>
      </c>
      <c r="B1010" s="193" t="s">
        <v>49</v>
      </c>
      <c r="C1010" s="193" t="s">
        <v>59</v>
      </c>
      <c r="D1010" s="193" t="s">
        <v>1478</v>
      </c>
      <c r="E1010" s="193" t="s">
        <v>1914</v>
      </c>
      <c r="F1010" s="193"/>
      <c r="G1010" s="193" t="s">
        <v>178</v>
      </c>
      <c r="H1010" s="194">
        <v>43733.000011574077</v>
      </c>
      <c r="I1010" s="194"/>
      <c r="J1010" s="194">
        <v>43802.000011574077</v>
      </c>
      <c r="K1010" s="194">
        <v>43802.000011574077</v>
      </c>
      <c r="L1010" s="194"/>
      <c r="M1010" s="193" t="s">
        <v>191</v>
      </c>
      <c r="N1010" s="193" t="s">
        <v>47</v>
      </c>
      <c r="O1010" s="195">
        <v>91</v>
      </c>
      <c r="P1010" s="195"/>
      <c r="Q1010" s="196"/>
      <c r="R1010" s="193" t="s">
        <v>1480</v>
      </c>
      <c r="S1010" s="193"/>
      <c r="T1010" s="193" t="s">
        <v>1915</v>
      </c>
      <c r="U1010" s="193" t="s">
        <v>182</v>
      </c>
      <c r="V1010" s="193"/>
      <c r="W1010" s="193"/>
      <c r="X1010" s="193"/>
      <c r="Y1010" s="194"/>
      <c r="Z1010" s="194"/>
      <c r="AA1010" s="197"/>
      <c r="AB1010" s="198" t="str">
        <f t="shared" si="112"/>
        <v>20199</v>
      </c>
      <c r="AC1010" s="199">
        <f t="shared" si="108"/>
        <v>0</v>
      </c>
      <c r="AD1010" s="200" t="str">
        <f t="shared" si="114"/>
        <v>201912</v>
      </c>
      <c r="AE1010" s="199">
        <f t="shared" si="110"/>
        <v>0</v>
      </c>
      <c r="AF1010" s="199">
        <f t="shared" si="109"/>
        <v>0</v>
      </c>
      <c r="AG1010" s="199">
        <f t="shared" si="113"/>
        <v>0</v>
      </c>
      <c r="AH1010" s="199">
        <f t="shared" si="111"/>
        <v>0</v>
      </c>
      <c r="AI1010" s="201"/>
      <c r="AJ1010" s="201"/>
      <c r="AK1010" s="201"/>
      <c r="AL1010" s="201"/>
      <c r="AM1010" s="201"/>
      <c r="AN1010" s="201"/>
      <c r="AO1010" s="201" t="s">
        <v>49</v>
      </c>
      <c r="AP1010" s="201" t="s">
        <v>59</v>
      </c>
    </row>
    <row r="1011" spans="1:42">
      <c r="A1011" s="193" t="s">
        <v>1103</v>
      </c>
      <c r="B1011" s="193" t="s">
        <v>49</v>
      </c>
      <c r="C1011" s="193" t="s">
        <v>59</v>
      </c>
      <c r="D1011" s="193" t="s">
        <v>1478</v>
      </c>
      <c r="E1011" s="193" t="s">
        <v>1916</v>
      </c>
      <c r="F1011" s="193"/>
      <c r="G1011" s="193" t="s">
        <v>178</v>
      </c>
      <c r="H1011" s="194">
        <v>43733.000011574077</v>
      </c>
      <c r="I1011" s="194"/>
      <c r="J1011" s="194">
        <v>43803.000011574077</v>
      </c>
      <c r="K1011" s="194">
        <v>43803.000011574077</v>
      </c>
      <c r="L1011" s="194"/>
      <c r="M1011" s="193" t="s">
        <v>191</v>
      </c>
      <c r="N1011" s="193" t="s">
        <v>47</v>
      </c>
      <c r="O1011" s="195">
        <v>91</v>
      </c>
      <c r="P1011" s="195"/>
      <c r="Q1011" s="196"/>
      <c r="R1011" s="193" t="s">
        <v>1480</v>
      </c>
      <c r="S1011" s="193"/>
      <c r="T1011" s="193" t="s">
        <v>1917</v>
      </c>
      <c r="U1011" s="193" t="s">
        <v>182</v>
      </c>
      <c r="V1011" s="193"/>
      <c r="W1011" s="193"/>
      <c r="X1011" s="193"/>
      <c r="Y1011" s="194"/>
      <c r="Z1011" s="194"/>
      <c r="AA1011" s="197"/>
      <c r="AB1011" s="198" t="str">
        <f t="shared" si="112"/>
        <v>20199</v>
      </c>
      <c r="AC1011" s="199">
        <f t="shared" si="108"/>
        <v>0</v>
      </c>
      <c r="AD1011" s="200" t="str">
        <f t="shared" si="114"/>
        <v>201912</v>
      </c>
      <c r="AE1011" s="199">
        <f t="shared" si="110"/>
        <v>0</v>
      </c>
      <c r="AF1011" s="199">
        <f t="shared" si="109"/>
        <v>0</v>
      </c>
      <c r="AG1011" s="199">
        <f t="shared" si="113"/>
        <v>0</v>
      </c>
      <c r="AH1011" s="199">
        <f t="shared" si="111"/>
        <v>0</v>
      </c>
      <c r="AI1011" s="201"/>
      <c r="AJ1011" s="201"/>
      <c r="AK1011" s="201"/>
      <c r="AL1011" s="201"/>
      <c r="AM1011" s="201"/>
      <c r="AN1011" s="201"/>
      <c r="AO1011" s="201" t="s">
        <v>49</v>
      </c>
      <c r="AP1011" s="201" t="s">
        <v>59</v>
      </c>
    </row>
    <row r="1012" spans="1:42">
      <c r="A1012" s="193" t="s">
        <v>1103</v>
      </c>
      <c r="B1012" s="193" t="s">
        <v>49</v>
      </c>
      <c r="C1012" s="193" t="s">
        <v>59</v>
      </c>
      <c r="D1012" s="193" t="s">
        <v>1478</v>
      </c>
      <c r="E1012" s="193" t="s">
        <v>1918</v>
      </c>
      <c r="F1012" s="193"/>
      <c r="G1012" s="193" t="s">
        <v>178</v>
      </c>
      <c r="H1012" s="194">
        <v>43733.000011574077</v>
      </c>
      <c r="I1012" s="194"/>
      <c r="J1012" s="194">
        <v>43817.000011574077</v>
      </c>
      <c r="K1012" s="194">
        <v>43817.000011574077</v>
      </c>
      <c r="L1012" s="194"/>
      <c r="M1012" s="193" t="s">
        <v>191</v>
      </c>
      <c r="N1012" s="193" t="s">
        <v>47</v>
      </c>
      <c r="O1012" s="195">
        <v>91</v>
      </c>
      <c r="P1012" s="195"/>
      <c r="Q1012" s="196"/>
      <c r="R1012" s="193" t="s">
        <v>1480</v>
      </c>
      <c r="S1012" s="193"/>
      <c r="T1012" s="193" t="s">
        <v>1919</v>
      </c>
      <c r="U1012" s="193" t="s">
        <v>182</v>
      </c>
      <c r="V1012" s="193"/>
      <c r="W1012" s="193"/>
      <c r="X1012" s="193"/>
      <c r="Y1012" s="194"/>
      <c r="Z1012" s="194"/>
      <c r="AA1012" s="197"/>
      <c r="AB1012" s="198" t="str">
        <f t="shared" si="112"/>
        <v>20199</v>
      </c>
      <c r="AC1012" s="199">
        <f t="shared" si="108"/>
        <v>0</v>
      </c>
      <c r="AD1012" s="200" t="str">
        <f t="shared" si="114"/>
        <v>201912</v>
      </c>
      <c r="AE1012" s="199">
        <f t="shared" si="110"/>
        <v>0</v>
      </c>
      <c r="AF1012" s="199">
        <f t="shared" si="109"/>
        <v>0</v>
      </c>
      <c r="AG1012" s="199">
        <f t="shared" si="113"/>
        <v>0</v>
      </c>
      <c r="AH1012" s="199">
        <f t="shared" si="111"/>
        <v>0</v>
      </c>
      <c r="AI1012" s="201"/>
      <c r="AJ1012" s="201"/>
      <c r="AK1012" s="201"/>
      <c r="AL1012" s="201"/>
      <c r="AM1012" s="201"/>
      <c r="AN1012" s="201"/>
      <c r="AO1012" s="201" t="s">
        <v>49</v>
      </c>
      <c r="AP1012" s="201" t="s">
        <v>59</v>
      </c>
    </row>
    <row r="1013" spans="1:42">
      <c r="A1013" s="193" t="s">
        <v>1103</v>
      </c>
      <c r="B1013" s="193" t="s">
        <v>49</v>
      </c>
      <c r="C1013" s="193" t="s">
        <v>59</v>
      </c>
      <c r="D1013" s="193" t="s">
        <v>1478</v>
      </c>
      <c r="E1013" s="193" t="s">
        <v>1920</v>
      </c>
      <c r="F1013" s="193"/>
      <c r="G1013" s="193" t="s">
        <v>178</v>
      </c>
      <c r="H1013" s="194">
        <v>43733.000011574077</v>
      </c>
      <c r="I1013" s="194"/>
      <c r="J1013" s="194">
        <v>43804.000011574077</v>
      </c>
      <c r="K1013" s="194">
        <v>43804.000011574077</v>
      </c>
      <c r="L1013" s="194"/>
      <c r="M1013" s="193" t="s">
        <v>191</v>
      </c>
      <c r="N1013" s="193" t="s">
        <v>47</v>
      </c>
      <c r="O1013" s="195">
        <v>91</v>
      </c>
      <c r="P1013" s="195"/>
      <c r="Q1013" s="196"/>
      <c r="R1013" s="193" t="s">
        <v>1480</v>
      </c>
      <c r="S1013" s="193"/>
      <c r="T1013" s="193" t="s">
        <v>1921</v>
      </c>
      <c r="U1013" s="193" t="s">
        <v>182</v>
      </c>
      <c r="V1013" s="193"/>
      <c r="W1013" s="193"/>
      <c r="X1013" s="193"/>
      <c r="Y1013" s="194"/>
      <c r="Z1013" s="194"/>
      <c r="AA1013" s="197"/>
      <c r="AB1013" s="198" t="str">
        <f t="shared" si="112"/>
        <v>20199</v>
      </c>
      <c r="AC1013" s="199">
        <f t="shared" si="108"/>
        <v>0</v>
      </c>
      <c r="AD1013" s="200" t="str">
        <f t="shared" si="114"/>
        <v>201912</v>
      </c>
      <c r="AE1013" s="199">
        <f t="shared" si="110"/>
        <v>0</v>
      </c>
      <c r="AF1013" s="199">
        <f t="shared" si="109"/>
        <v>0</v>
      </c>
      <c r="AG1013" s="199">
        <f t="shared" si="113"/>
        <v>0</v>
      </c>
      <c r="AH1013" s="199">
        <f t="shared" si="111"/>
        <v>0</v>
      </c>
      <c r="AI1013" s="201"/>
      <c r="AJ1013" s="201"/>
      <c r="AK1013" s="201"/>
      <c r="AL1013" s="201"/>
      <c r="AM1013" s="201"/>
      <c r="AN1013" s="201"/>
      <c r="AO1013" s="201" t="s">
        <v>49</v>
      </c>
      <c r="AP1013" s="201" t="s">
        <v>59</v>
      </c>
    </row>
    <row r="1014" spans="1:42">
      <c r="A1014" s="193" t="s">
        <v>1103</v>
      </c>
      <c r="B1014" s="193" t="s">
        <v>49</v>
      </c>
      <c r="C1014" s="193" t="s">
        <v>59</v>
      </c>
      <c r="D1014" s="193" t="s">
        <v>1478</v>
      </c>
      <c r="E1014" s="193" t="s">
        <v>1922</v>
      </c>
      <c r="F1014" s="193"/>
      <c r="G1014" s="193" t="s">
        <v>178</v>
      </c>
      <c r="H1014" s="194">
        <v>43733.000011574077</v>
      </c>
      <c r="I1014" s="194"/>
      <c r="J1014" s="194">
        <v>43747.000011574077</v>
      </c>
      <c r="K1014" s="194">
        <v>43747.000011574077</v>
      </c>
      <c r="L1014" s="194"/>
      <c r="M1014" s="193" t="s">
        <v>191</v>
      </c>
      <c r="N1014" s="193" t="s">
        <v>47</v>
      </c>
      <c r="O1014" s="195">
        <v>91</v>
      </c>
      <c r="P1014" s="195"/>
      <c r="Q1014" s="196"/>
      <c r="R1014" s="193" t="s">
        <v>1480</v>
      </c>
      <c r="S1014" s="193"/>
      <c r="T1014" s="193" t="s">
        <v>1923</v>
      </c>
      <c r="U1014" s="193" t="s">
        <v>182</v>
      </c>
      <c r="V1014" s="193"/>
      <c r="W1014" s="193"/>
      <c r="X1014" s="193"/>
      <c r="Y1014" s="194"/>
      <c r="Z1014" s="194"/>
      <c r="AA1014" s="197"/>
      <c r="AB1014" s="198" t="str">
        <f t="shared" si="112"/>
        <v>20199</v>
      </c>
      <c r="AC1014" s="199">
        <f t="shared" si="108"/>
        <v>0</v>
      </c>
      <c r="AD1014" s="200" t="str">
        <f t="shared" si="114"/>
        <v>201910</v>
      </c>
      <c r="AE1014" s="199">
        <f t="shared" si="110"/>
        <v>0</v>
      </c>
      <c r="AF1014" s="199">
        <f t="shared" si="109"/>
        <v>0</v>
      </c>
      <c r="AG1014" s="199">
        <f t="shared" si="113"/>
        <v>0</v>
      </c>
      <c r="AH1014" s="199">
        <f t="shared" si="111"/>
        <v>0</v>
      </c>
      <c r="AI1014" s="201"/>
      <c r="AJ1014" s="201"/>
      <c r="AK1014" s="201"/>
      <c r="AL1014" s="201"/>
      <c r="AM1014" s="201"/>
      <c r="AN1014" s="201"/>
      <c r="AO1014" s="201" t="s">
        <v>49</v>
      </c>
      <c r="AP1014" s="201" t="s">
        <v>59</v>
      </c>
    </row>
    <row r="1015" spans="1:42">
      <c r="A1015" s="193" t="s">
        <v>1103</v>
      </c>
      <c r="B1015" s="193" t="s">
        <v>49</v>
      </c>
      <c r="C1015" s="193" t="s">
        <v>59</v>
      </c>
      <c r="D1015" s="193" t="s">
        <v>1478</v>
      </c>
      <c r="E1015" s="193" t="s">
        <v>1924</v>
      </c>
      <c r="F1015" s="193"/>
      <c r="G1015" s="193" t="s">
        <v>178</v>
      </c>
      <c r="H1015" s="194">
        <v>43733.000011574077</v>
      </c>
      <c r="I1015" s="194"/>
      <c r="J1015" s="194">
        <v>43802.000011574077</v>
      </c>
      <c r="K1015" s="194">
        <v>43802.000011574077</v>
      </c>
      <c r="L1015" s="194"/>
      <c r="M1015" s="193" t="s">
        <v>191</v>
      </c>
      <c r="N1015" s="193" t="s">
        <v>47</v>
      </c>
      <c r="O1015" s="195">
        <v>91</v>
      </c>
      <c r="P1015" s="195"/>
      <c r="Q1015" s="196"/>
      <c r="R1015" s="193" t="s">
        <v>1480</v>
      </c>
      <c r="S1015" s="193"/>
      <c r="T1015" s="193" t="s">
        <v>1925</v>
      </c>
      <c r="U1015" s="193" t="s">
        <v>182</v>
      </c>
      <c r="V1015" s="193"/>
      <c r="W1015" s="193"/>
      <c r="X1015" s="193"/>
      <c r="Y1015" s="194"/>
      <c r="Z1015" s="194"/>
      <c r="AA1015" s="197"/>
      <c r="AB1015" s="198" t="str">
        <f t="shared" si="112"/>
        <v>20199</v>
      </c>
      <c r="AC1015" s="199">
        <f t="shared" si="108"/>
        <v>0</v>
      </c>
      <c r="AD1015" s="200" t="str">
        <f t="shared" si="114"/>
        <v>201912</v>
      </c>
      <c r="AE1015" s="199">
        <f t="shared" si="110"/>
        <v>0</v>
      </c>
      <c r="AF1015" s="199">
        <f t="shared" si="109"/>
        <v>0</v>
      </c>
      <c r="AG1015" s="199">
        <f t="shared" si="113"/>
        <v>0</v>
      </c>
      <c r="AH1015" s="199">
        <f t="shared" si="111"/>
        <v>0</v>
      </c>
      <c r="AI1015" s="201"/>
      <c r="AJ1015" s="201"/>
      <c r="AK1015" s="201"/>
      <c r="AL1015" s="201"/>
      <c r="AM1015" s="201"/>
      <c r="AN1015" s="201"/>
      <c r="AO1015" s="201" t="s">
        <v>49</v>
      </c>
      <c r="AP1015" s="201" t="s">
        <v>59</v>
      </c>
    </row>
    <row r="1016" spans="1:42">
      <c r="A1016" s="193" t="s">
        <v>1103</v>
      </c>
      <c r="B1016" s="193" t="s">
        <v>49</v>
      </c>
      <c r="C1016" s="193" t="s">
        <v>59</v>
      </c>
      <c r="D1016" s="193" t="s">
        <v>1478</v>
      </c>
      <c r="E1016" s="193" t="s">
        <v>1926</v>
      </c>
      <c r="F1016" s="193"/>
      <c r="G1016" s="193" t="s">
        <v>178</v>
      </c>
      <c r="H1016" s="194">
        <v>43733.000011574077</v>
      </c>
      <c r="I1016" s="194"/>
      <c r="J1016" s="194">
        <v>43818.000011574077</v>
      </c>
      <c r="K1016" s="194">
        <v>43818.000011574077</v>
      </c>
      <c r="L1016" s="194"/>
      <c r="M1016" s="193" t="s">
        <v>191</v>
      </c>
      <c r="N1016" s="193" t="s">
        <v>47</v>
      </c>
      <c r="O1016" s="195">
        <v>91</v>
      </c>
      <c r="P1016" s="195"/>
      <c r="Q1016" s="196"/>
      <c r="R1016" s="193" t="s">
        <v>1480</v>
      </c>
      <c r="S1016" s="193"/>
      <c r="T1016" s="193" t="s">
        <v>1927</v>
      </c>
      <c r="U1016" s="193" t="s">
        <v>182</v>
      </c>
      <c r="V1016" s="193"/>
      <c r="W1016" s="193"/>
      <c r="X1016" s="193"/>
      <c r="Y1016" s="194"/>
      <c r="Z1016" s="194"/>
      <c r="AA1016" s="197"/>
      <c r="AB1016" s="198" t="str">
        <f t="shared" si="112"/>
        <v>20199</v>
      </c>
      <c r="AC1016" s="199">
        <f t="shared" si="108"/>
        <v>0</v>
      </c>
      <c r="AD1016" s="200" t="str">
        <f t="shared" si="114"/>
        <v>201912</v>
      </c>
      <c r="AE1016" s="199">
        <f t="shared" si="110"/>
        <v>0</v>
      </c>
      <c r="AF1016" s="199">
        <f t="shared" si="109"/>
        <v>0</v>
      </c>
      <c r="AG1016" s="199">
        <f t="shared" si="113"/>
        <v>0</v>
      </c>
      <c r="AH1016" s="199">
        <f t="shared" si="111"/>
        <v>0</v>
      </c>
      <c r="AI1016" s="201"/>
      <c r="AJ1016" s="201"/>
      <c r="AK1016" s="201"/>
      <c r="AL1016" s="201"/>
      <c r="AM1016" s="201"/>
      <c r="AN1016" s="201"/>
      <c r="AO1016" s="201" t="s">
        <v>49</v>
      </c>
      <c r="AP1016" s="201" t="s">
        <v>59</v>
      </c>
    </row>
    <row r="1017" spans="1:42">
      <c r="A1017" s="193" t="s">
        <v>1103</v>
      </c>
      <c r="B1017" s="193" t="s">
        <v>49</v>
      </c>
      <c r="C1017" s="193" t="s">
        <v>59</v>
      </c>
      <c r="D1017" s="193" t="s">
        <v>1478</v>
      </c>
      <c r="E1017" s="193" t="s">
        <v>1928</v>
      </c>
      <c r="F1017" s="193"/>
      <c r="G1017" s="193" t="s">
        <v>178</v>
      </c>
      <c r="H1017" s="194">
        <v>43733.000011574077</v>
      </c>
      <c r="I1017" s="194"/>
      <c r="J1017" s="194">
        <v>43816.000011574077</v>
      </c>
      <c r="K1017" s="194">
        <v>43816.000011574077</v>
      </c>
      <c r="L1017" s="194"/>
      <c r="M1017" s="193" t="s">
        <v>191</v>
      </c>
      <c r="N1017" s="193" t="s">
        <v>47</v>
      </c>
      <c r="O1017" s="195">
        <v>91</v>
      </c>
      <c r="P1017" s="195"/>
      <c r="Q1017" s="196"/>
      <c r="R1017" s="193" t="s">
        <v>1480</v>
      </c>
      <c r="S1017" s="193"/>
      <c r="T1017" s="193" t="s">
        <v>1929</v>
      </c>
      <c r="U1017" s="193" t="s">
        <v>182</v>
      </c>
      <c r="V1017" s="193"/>
      <c r="W1017" s="193"/>
      <c r="X1017" s="193"/>
      <c r="Y1017" s="194"/>
      <c r="Z1017" s="194"/>
      <c r="AA1017" s="197"/>
      <c r="AB1017" s="198" t="str">
        <f t="shared" si="112"/>
        <v>20199</v>
      </c>
      <c r="AC1017" s="199">
        <f t="shared" si="108"/>
        <v>0</v>
      </c>
      <c r="AD1017" s="200" t="str">
        <f t="shared" si="114"/>
        <v>201912</v>
      </c>
      <c r="AE1017" s="199">
        <f t="shared" si="110"/>
        <v>0</v>
      </c>
      <c r="AF1017" s="199">
        <f t="shared" si="109"/>
        <v>0</v>
      </c>
      <c r="AG1017" s="199">
        <f t="shared" si="113"/>
        <v>0</v>
      </c>
      <c r="AH1017" s="199">
        <f t="shared" si="111"/>
        <v>0</v>
      </c>
      <c r="AI1017" s="201"/>
      <c r="AJ1017" s="201"/>
      <c r="AK1017" s="201"/>
      <c r="AL1017" s="201"/>
      <c r="AM1017" s="201"/>
      <c r="AN1017" s="201"/>
      <c r="AO1017" s="201" t="s">
        <v>49</v>
      </c>
      <c r="AP1017" s="201" t="s">
        <v>59</v>
      </c>
    </row>
    <row r="1018" spans="1:42">
      <c r="A1018" s="193" t="s">
        <v>1103</v>
      </c>
      <c r="B1018" s="193" t="s">
        <v>49</v>
      </c>
      <c r="C1018" s="193" t="s">
        <v>59</v>
      </c>
      <c r="D1018" s="193" t="s">
        <v>1478</v>
      </c>
      <c r="E1018" s="193" t="s">
        <v>1930</v>
      </c>
      <c r="F1018" s="193"/>
      <c r="G1018" s="193" t="s">
        <v>178</v>
      </c>
      <c r="H1018" s="194">
        <v>43733.000011574077</v>
      </c>
      <c r="I1018" s="194"/>
      <c r="J1018" s="194">
        <v>43817.000011574077</v>
      </c>
      <c r="K1018" s="194">
        <v>43817.000011574077</v>
      </c>
      <c r="L1018" s="194"/>
      <c r="M1018" s="193" t="s">
        <v>191</v>
      </c>
      <c r="N1018" s="193" t="s">
        <v>47</v>
      </c>
      <c r="O1018" s="195">
        <v>91</v>
      </c>
      <c r="P1018" s="195"/>
      <c r="Q1018" s="196"/>
      <c r="R1018" s="193" t="s">
        <v>1480</v>
      </c>
      <c r="S1018" s="193"/>
      <c r="T1018" s="193" t="s">
        <v>1931</v>
      </c>
      <c r="U1018" s="193" t="s">
        <v>182</v>
      </c>
      <c r="V1018" s="193"/>
      <c r="W1018" s="193"/>
      <c r="X1018" s="193"/>
      <c r="Y1018" s="194"/>
      <c r="Z1018" s="194"/>
      <c r="AA1018" s="197"/>
      <c r="AB1018" s="198" t="str">
        <f t="shared" si="112"/>
        <v>20199</v>
      </c>
      <c r="AC1018" s="199">
        <f t="shared" si="108"/>
        <v>0</v>
      </c>
      <c r="AD1018" s="200" t="str">
        <f t="shared" si="114"/>
        <v>201912</v>
      </c>
      <c r="AE1018" s="199">
        <f t="shared" si="110"/>
        <v>0</v>
      </c>
      <c r="AF1018" s="199">
        <f t="shared" si="109"/>
        <v>0</v>
      </c>
      <c r="AG1018" s="199">
        <f t="shared" si="113"/>
        <v>0</v>
      </c>
      <c r="AH1018" s="199">
        <f t="shared" si="111"/>
        <v>0</v>
      </c>
      <c r="AI1018" s="201"/>
      <c r="AJ1018" s="201"/>
      <c r="AK1018" s="201"/>
      <c r="AL1018" s="201"/>
      <c r="AM1018" s="201"/>
      <c r="AN1018" s="201"/>
      <c r="AO1018" s="201" t="s">
        <v>49</v>
      </c>
      <c r="AP1018" s="201" t="s">
        <v>59</v>
      </c>
    </row>
    <row r="1019" spans="1:42">
      <c r="A1019" s="193" t="s">
        <v>1103</v>
      </c>
      <c r="B1019" s="193" t="s">
        <v>49</v>
      </c>
      <c r="C1019" s="193" t="s">
        <v>59</v>
      </c>
      <c r="D1019" s="193" t="s">
        <v>1478</v>
      </c>
      <c r="E1019" s="193" t="s">
        <v>1932</v>
      </c>
      <c r="F1019" s="193"/>
      <c r="G1019" s="193" t="s">
        <v>178</v>
      </c>
      <c r="H1019" s="194">
        <v>43733.000011574077</v>
      </c>
      <c r="I1019" s="194"/>
      <c r="J1019" s="194">
        <v>43747.000011574077</v>
      </c>
      <c r="K1019" s="194">
        <v>43747.000011574077</v>
      </c>
      <c r="L1019" s="194"/>
      <c r="M1019" s="193" t="s">
        <v>191</v>
      </c>
      <c r="N1019" s="193" t="s">
        <v>47</v>
      </c>
      <c r="O1019" s="195">
        <v>91</v>
      </c>
      <c r="P1019" s="195"/>
      <c r="Q1019" s="196"/>
      <c r="R1019" s="193" t="s">
        <v>1480</v>
      </c>
      <c r="S1019" s="193"/>
      <c r="T1019" s="193" t="s">
        <v>1933</v>
      </c>
      <c r="U1019" s="193" t="s">
        <v>182</v>
      </c>
      <c r="V1019" s="193"/>
      <c r="W1019" s="193"/>
      <c r="X1019" s="193"/>
      <c r="Y1019" s="194"/>
      <c r="Z1019" s="194"/>
      <c r="AA1019" s="197"/>
      <c r="AB1019" s="198" t="str">
        <f t="shared" si="112"/>
        <v>20199</v>
      </c>
      <c r="AC1019" s="199">
        <f t="shared" si="108"/>
        <v>0</v>
      </c>
      <c r="AD1019" s="200" t="str">
        <f t="shared" si="114"/>
        <v>201910</v>
      </c>
      <c r="AE1019" s="199">
        <f t="shared" si="110"/>
        <v>0</v>
      </c>
      <c r="AF1019" s="199">
        <f t="shared" si="109"/>
        <v>0</v>
      </c>
      <c r="AG1019" s="199">
        <f t="shared" si="113"/>
        <v>0</v>
      </c>
      <c r="AH1019" s="199">
        <f t="shared" si="111"/>
        <v>0</v>
      </c>
      <c r="AI1019" s="201"/>
      <c r="AJ1019" s="201"/>
      <c r="AK1019" s="201"/>
      <c r="AL1019" s="201"/>
      <c r="AM1019" s="201"/>
      <c r="AN1019" s="201"/>
      <c r="AO1019" s="201" t="s">
        <v>49</v>
      </c>
      <c r="AP1019" s="201" t="s">
        <v>59</v>
      </c>
    </row>
    <row r="1020" spans="1:42">
      <c r="A1020" s="193" t="s">
        <v>1103</v>
      </c>
      <c r="B1020" s="193" t="s">
        <v>49</v>
      </c>
      <c r="C1020" s="193" t="s">
        <v>59</v>
      </c>
      <c r="D1020" s="193" t="s">
        <v>1478</v>
      </c>
      <c r="E1020" s="193" t="s">
        <v>1934</v>
      </c>
      <c r="F1020" s="193"/>
      <c r="G1020" s="193" t="s">
        <v>178</v>
      </c>
      <c r="H1020" s="194">
        <v>43733.000011574077</v>
      </c>
      <c r="I1020" s="194"/>
      <c r="J1020" s="194">
        <v>43754.000011574077</v>
      </c>
      <c r="K1020" s="194">
        <v>43754.000011574077</v>
      </c>
      <c r="L1020" s="194"/>
      <c r="M1020" s="193" t="s">
        <v>191</v>
      </c>
      <c r="N1020" s="193" t="s">
        <v>47</v>
      </c>
      <c r="O1020" s="195">
        <v>91</v>
      </c>
      <c r="P1020" s="195"/>
      <c r="Q1020" s="196"/>
      <c r="R1020" s="193" t="s">
        <v>1480</v>
      </c>
      <c r="S1020" s="193"/>
      <c r="T1020" s="193" t="s">
        <v>1935</v>
      </c>
      <c r="U1020" s="193" t="s">
        <v>182</v>
      </c>
      <c r="V1020" s="193"/>
      <c r="W1020" s="193"/>
      <c r="X1020" s="193"/>
      <c r="Y1020" s="194"/>
      <c r="Z1020" s="194"/>
      <c r="AA1020" s="197"/>
      <c r="AB1020" s="198" t="str">
        <f t="shared" si="112"/>
        <v>20199</v>
      </c>
      <c r="AC1020" s="199">
        <f t="shared" si="108"/>
        <v>0</v>
      </c>
      <c r="AD1020" s="200" t="str">
        <f t="shared" si="114"/>
        <v>201910</v>
      </c>
      <c r="AE1020" s="199">
        <f t="shared" si="110"/>
        <v>0</v>
      </c>
      <c r="AF1020" s="199">
        <f t="shared" si="109"/>
        <v>0</v>
      </c>
      <c r="AG1020" s="199">
        <f t="shared" si="113"/>
        <v>0</v>
      </c>
      <c r="AH1020" s="199">
        <f t="shared" si="111"/>
        <v>0</v>
      </c>
      <c r="AI1020" s="201"/>
      <c r="AJ1020" s="201"/>
      <c r="AK1020" s="201"/>
      <c r="AL1020" s="201"/>
      <c r="AM1020" s="201"/>
      <c r="AN1020" s="201"/>
      <c r="AO1020" s="201" t="s">
        <v>49</v>
      </c>
      <c r="AP1020" s="201" t="s">
        <v>59</v>
      </c>
    </row>
    <row r="1021" spans="1:42">
      <c r="A1021" s="193" t="s">
        <v>1103</v>
      </c>
      <c r="B1021" s="193" t="s">
        <v>49</v>
      </c>
      <c r="C1021" s="193" t="s">
        <v>59</v>
      </c>
      <c r="D1021" s="193" t="s">
        <v>1478</v>
      </c>
      <c r="E1021" s="193" t="s">
        <v>1936</v>
      </c>
      <c r="F1021" s="193"/>
      <c r="G1021" s="193" t="s">
        <v>178</v>
      </c>
      <c r="H1021" s="194">
        <v>43733.000011574077</v>
      </c>
      <c r="I1021" s="194"/>
      <c r="J1021" s="194">
        <v>43816.000011574077</v>
      </c>
      <c r="K1021" s="194">
        <v>43816.000011574077</v>
      </c>
      <c r="L1021" s="194"/>
      <c r="M1021" s="193" t="s">
        <v>191</v>
      </c>
      <c r="N1021" s="193" t="s">
        <v>47</v>
      </c>
      <c r="O1021" s="195">
        <v>91</v>
      </c>
      <c r="P1021" s="195"/>
      <c r="Q1021" s="196"/>
      <c r="R1021" s="193" t="s">
        <v>1480</v>
      </c>
      <c r="S1021" s="193"/>
      <c r="T1021" s="193" t="s">
        <v>1937</v>
      </c>
      <c r="U1021" s="193" t="s">
        <v>182</v>
      </c>
      <c r="V1021" s="193"/>
      <c r="W1021" s="193"/>
      <c r="X1021" s="193"/>
      <c r="Y1021" s="194"/>
      <c r="Z1021" s="194"/>
      <c r="AA1021" s="197"/>
      <c r="AB1021" s="198" t="str">
        <f t="shared" si="112"/>
        <v>20199</v>
      </c>
      <c r="AC1021" s="199">
        <f t="shared" si="108"/>
        <v>0</v>
      </c>
      <c r="AD1021" s="200" t="str">
        <f t="shared" si="114"/>
        <v>201912</v>
      </c>
      <c r="AE1021" s="199">
        <f t="shared" si="110"/>
        <v>0</v>
      </c>
      <c r="AF1021" s="199">
        <f t="shared" si="109"/>
        <v>0</v>
      </c>
      <c r="AG1021" s="199">
        <f t="shared" si="113"/>
        <v>0</v>
      </c>
      <c r="AH1021" s="199">
        <f t="shared" si="111"/>
        <v>0</v>
      </c>
      <c r="AI1021" s="201"/>
      <c r="AJ1021" s="201"/>
      <c r="AK1021" s="201"/>
      <c r="AL1021" s="201"/>
      <c r="AM1021" s="201"/>
      <c r="AN1021" s="201"/>
      <c r="AO1021" s="201" t="s">
        <v>49</v>
      </c>
      <c r="AP1021" s="201" t="s">
        <v>59</v>
      </c>
    </row>
    <row r="1022" spans="1:42">
      <c r="A1022" s="193" t="s">
        <v>1103</v>
      </c>
      <c r="B1022" s="193" t="s">
        <v>51</v>
      </c>
      <c r="C1022" s="193" t="s">
        <v>321</v>
      </c>
      <c r="D1022" s="193" t="s">
        <v>1478</v>
      </c>
      <c r="E1022" s="193" t="s">
        <v>1755</v>
      </c>
      <c r="F1022" s="193"/>
      <c r="G1022" s="193" t="s">
        <v>178</v>
      </c>
      <c r="H1022" s="194">
        <v>43734.000011574077</v>
      </c>
      <c r="I1022" s="194"/>
      <c r="J1022" s="194">
        <v>43735.000011574077</v>
      </c>
      <c r="K1022" s="194">
        <v>43735.000011574077</v>
      </c>
      <c r="L1022" s="194"/>
      <c r="M1022" s="193" t="s">
        <v>191</v>
      </c>
      <c r="N1022" s="193" t="s">
        <v>47</v>
      </c>
      <c r="O1022" s="195">
        <v>0</v>
      </c>
      <c r="P1022" s="195"/>
      <c r="Q1022" s="196"/>
      <c r="R1022" s="193" t="s">
        <v>1480</v>
      </c>
      <c r="S1022" s="193"/>
      <c r="T1022" s="193" t="s">
        <v>1938</v>
      </c>
      <c r="U1022" s="193" t="s">
        <v>182</v>
      </c>
      <c r="V1022" s="193"/>
      <c r="W1022" s="193"/>
      <c r="X1022" s="193"/>
      <c r="Y1022" s="194"/>
      <c r="Z1022" s="194"/>
      <c r="AA1022" s="197"/>
      <c r="AB1022" s="198" t="str">
        <f t="shared" si="112"/>
        <v>20199</v>
      </c>
      <c r="AC1022" s="199">
        <f t="shared" si="108"/>
        <v>0</v>
      </c>
      <c r="AD1022" s="200" t="str">
        <f t="shared" si="114"/>
        <v>20199</v>
      </c>
      <c r="AE1022" s="199">
        <f t="shared" si="110"/>
        <v>0</v>
      </c>
      <c r="AF1022" s="199">
        <f t="shared" si="109"/>
        <v>0</v>
      </c>
      <c r="AG1022" s="199">
        <f t="shared" si="113"/>
        <v>0</v>
      </c>
      <c r="AH1022" s="199">
        <f t="shared" si="111"/>
        <v>0</v>
      </c>
      <c r="AI1022" s="201"/>
      <c r="AJ1022" s="201"/>
      <c r="AK1022" s="201"/>
      <c r="AL1022" s="201"/>
      <c r="AM1022" s="201"/>
      <c r="AN1022" s="201"/>
      <c r="AO1022" s="201" t="s">
        <v>51</v>
      </c>
      <c r="AP1022" s="201" t="s">
        <v>65</v>
      </c>
    </row>
    <row r="1023" spans="1:42">
      <c r="A1023" s="193" t="s">
        <v>1103</v>
      </c>
      <c r="B1023" s="193" t="s">
        <v>50</v>
      </c>
      <c r="C1023" s="193" t="s">
        <v>205</v>
      </c>
      <c r="D1023" s="193" t="s">
        <v>1939</v>
      </c>
      <c r="E1023" s="193" t="s">
        <v>1940</v>
      </c>
      <c r="F1023" s="193"/>
      <c r="G1023" s="193" t="s">
        <v>197</v>
      </c>
      <c r="H1023" s="194">
        <v>43734.000011574077</v>
      </c>
      <c r="I1023" s="194"/>
      <c r="J1023" s="194">
        <v>43754.000011574077</v>
      </c>
      <c r="K1023" s="194">
        <v>43754.000011574077</v>
      </c>
      <c r="L1023" s="194">
        <v>43754.406122685177</v>
      </c>
      <c r="M1023" s="193" t="s">
        <v>179</v>
      </c>
      <c r="N1023" s="193"/>
      <c r="O1023" s="195">
        <v>12</v>
      </c>
      <c r="P1023" s="195"/>
      <c r="Q1023" s="196"/>
      <c r="R1023" s="193" t="s">
        <v>1941</v>
      </c>
      <c r="S1023" s="193"/>
      <c r="T1023" s="193" t="s">
        <v>1942</v>
      </c>
      <c r="U1023" s="193" t="s">
        <v>195</v>
      </c>
      <c r="V1023" s="193"/>
      <c r="W1023" s="193"/>
      <c r="X1023" s="193"/>
      <c r="Y1023" s="194"/>
      <c r="Z1023" s="194"/>
      <c r="AA1023" s="197"/>
      <c r="AB1023" s="198" t="str">
        <f t="shared" si="112"/>
        <v>20199</v>
      </c>
      <c r="AC1023" s="199">
        <f t="shared" si="108"/>
        <v>0</v>
      </c>
      <c r="AD1023" s="200" t="str">
        <f t="shared" si="114"/>
        <v>201910</v>
      </c>
      <c r="AE1023" s="199" t="str">
        <f t="shared" si="110"/>
        <v>201910</v>
      </c>
      <c r="AF1023" s="199">
        <f t="shared" si="109"/>
        <v>0</v>
      </c>
      <c r="AG1023" s="199">
        <f t="shared" si="113"/>
        <v>0</v>
      </c>
      <c r="AH1023" s="199">
        <f t="shared" si="111"/>
        <v>0</v>
      </c>
      <c r="AI1023" s="201"/>
      <c r="AJ1023" s="201"/>
      <c r="AK1023" s="201"/>
      <c r="AL1023" s="201"/>
      <c r="AM1023" s="201"/>
      <c r="AN1023" s="201"/>
      <c r="AO1023" s="201" t="s">
        <v>50</v>
      </c>
      <c r="AP1023" s="201" t="s">
        <v>1</v>
      </c>
    </row>
    <row r="1024" spans="1:42">
      <c r="A1024" s="193" t="s">
        <v>1103</v>
      </c>
      <c r="B1024" s="193" t="s">
        <v>51</v>
      </c>
      <c r="C1024" s="193" t="s">
        <v>321</v>
      </c>
      <c r="D1024" s="193" t="s">
        <v>1478</v>
      </c>
      <c r="E1024" s="193" t="s">
        <v>1943</v>
      </c>
      <c r="F1024" s="193"/>
      <c r="G1024" s="193" t="s">
        <v>178</v>
      </c>
      <c r="H1024" s="194">
        <v>43735.000011574077</v>
      </c>
      <c r="I1024" s="194">
        <v>43810.488611111112</v>
      </c>
      <c r="J1024" s="194"/>
      <c r="K1024" s="194"/>
      <c r="L1024" s="194"/>
      <c r="M1024" s="193" t="s">
        <v>191</v>
      </c>
      <c r="N1024" s="193" t="s">
        <v>47</v>
      </c>
      <c r="O1024" s="195">
        <v>18</v>
      </c>
      <c r="P1024" s="195"/>
      <c r="Q1024" s="196"/>
      <c r="R1024" s="193" t="s">
        <v>1480</v>
      </c>
      <c r="S1024" s="193"/>
      <c r="T1024" s="193" t="s">
        <v>1944</v>
      </c>
      <c r="U1024" s="193" t="s">
        <v>324</v>
      </c>
      <c r="V1024" s="193"/>
      <c r="W1024" s="193"/>
      <c r="X1024" s="193"/>
      <c r="Y1024" s="194"/>
      <c r="Z1024" s="194"/>
      <c r="AA1024" s="197"/>
      <c r="AB1024" s="198" t="str">
        <f t="shared" si="112"/>
        <v>20199</v>
      </c>
      <c r="AC1024" s="199" t="str">
        <f t="shared" si="108"/>
        <v>201912</v>
      </c>
      <c r="AD1024" s="200">
        <f t="shared" si="114"/>
        <v>0</v>
      </c>
      <c r="AE1024" s="199">
        <f t="shared" si="110"/>
        <v>0</v>
      </c>
      <c r="AF1024" s="199">
        <f t="shared" si="109"/>
        <v>0</v>
      </c>
      <c r="AG1024" s="199">
        <f t="shared" si="113"/>
        <v>0</v>
      </c>
      <c r="AH1024" s="199">
        <f t="shared" si="111"/>
        <v>0</v>
      </c>
      <c r="AI1024" s="201"/>
      <c r="AJ1024" s="201"/>
      <c r="AK1024" s="201"/>
      <c r="AL1024" s="201"/>
      <c r="AM1024" s="201"/>
      <c r="AN1024" s="201"/>
      <c r="AO1024" s="201" t="s">
        <v>51</v>
      </c>
      <c r="AP1024" s="201" t="s">
        <v>65</v>
      </c>
    </row>
    <row r="1025" spans="1:42">
      <c r="A1025" s="193" t="s">
        <v>1103</v>
      </c>
      <c r="B1025" s="193" t="s">
        <v>49</v>
      </c>
      <c r="C1025" s="193" t="s">
        <v>59</v>
      </c>
      <c r="D1025" s="193" t="s">
        <v>1478</v>
      </c>
      <c r="E1025" s="193" t="s">
        <v>1943</v>
      </c>
      <c r="F1025" s="193"/>
      <c r="G1025" s="193" t="s">
        <v>178</v>
      </c>
      <c r="H1025" s="194">
        <v>43735.000011574077</v>
      </c>
      <c r="I1025" s="194"/>
      <c r="J1025" s="194">
        <v>43839.000011574077</v>
      </c>
      <c r="K1025" s="194">
        <v>43839.000011574077</v>
      </c>
      <c r="L1025" s="194"/>
      <c r="M1025" s="193" t="s">
        <v>191</v>
      </c>
      <c r="N1025" s="193" t="s">
        <v>47</v>
      </c>
      <c r="O1025" s="195">
        <v>73</v>
      </c>
      <c r="P1025" s="195"/>
      <c r="Q1025" s="196"/>
      <c r="R1025" s="193" t="s">
        <v>1480</v>
      </c>
      <c r="S1025" s="193"/>
      <c r="T1025" s="193" t="s">
        <v>1945</v>
      </c>
      <c r="U1025" s="193" t="s">
        <v>182</v>
      </c>
      <c r="V1025" s="193"/>
      <c r="W1025" s="193"/>
      <c r="X1025" s="193"/>
      <c r="Y1025" s="194"/>
      <c r="Z1025" s="194"/>
      <c r="AA1025" s="197"/>
      <c r="AB1025" s="198" t="str">
        <f t="shared" si="112"/>
        <v>20199</v>
      </c>
      <c r="AC1025" s="199">
        <f t="shared" si="108"/>
        <v>0</v>
      </c>
      <c r="AD1025" s="200" t="str">
        <f t="shared" si="114"/>
        <v>20201</v>
      </c>
      <c r="AE1025" s="199">
        <f t="shared" si="110"/>
        <v>0</v>
      </c>
      <c r="AF1025" s="199">
        <f t="shared" si="109"/>
        <v>0</v>
      </c>
      <c r="AG1025" s="199">
        <f t="shared" si="113"/>
        <v>0</v>
      </c>
      <c r="AH1025" s="199">
        <f t="shared" si="111"/>
        <v>0</v>
      </c>
      <c r="AI1025" s="201"/>
      <c r="AJ1025" s="201"/>
      <c r="AK1025" s="201"/>
      <c r="AL1025" s="201"/>
      <c r="AM1025" s="201"/>
      <c r="AN1025" s="201"/>
      <c r="AO1025" s="201" t="s">
        <v>49</v>
      </c>
      <c r="AP1025" s="201" t="s">
        <v>59</v>
      </c>
    </row>
    <row r="1026" spans="1:42">
      <c r="A1026" s="193" t="s">
        <v>1103</v>
      </c>
      <c r="B1026" s="193" t="s">
        <v>51</v>
      </c>
      <c r="C1026" s="193" t="s">
        <v>321</v>
      </c>
      <c r="D1026" s="193" t="s">
        <v>1478</v>
      </c>
      <c r="E1026" s="193" t="s">
        <v>1946</v>
      </c>
      <c r="F1026" s="193"/>
      <c r="G1026" s="193" t="s">
        <v>178</v>
      </c>
      <c r="H1026" s="194">
        <v>43735.000011574077</v>
      </c>
      <c r="I1026" s="194"/>
      <c r="J1026" s="194"/>
      <c r="K1026" s="194"/>
      <c r="L1026" s="194"/>
      <c r="M1026" s="193" t="s">
        <v>191</v>
      </c>
      <c r="N1026" s="193" t="s">
        <v>47</v>
      </c>
      <c r="O1026" s="195">
        <v>18</v>
      </c>
      <c r="P1026" s="195"/>
      <c r="Q1026" s="196"/>
      <c r="R1026" s="193" t="s">
        <v>1480</v>
      </c>
      <c r="S1026" s="193"/>
      <c r="T1026" s="193" t="s">
        <v>1947</v>
      </c>
      <c r="U1026" s="193" t="s">
        <v>664</v>
      </c>
      <c r="V1026" s="193"/>
      <c r="W1026" s="193"/>
      <c r="X1026" s="193"/>
      <c r="Y1026" s="194"/>
      <c r="Z1026" s="194"/>
      <c r="AA1026" s="197"/>
      <c r="AB1026" s="198" t="str">
        <f t="shared" si="112"/>
        <v>20199</v>
      </c>
      <c r="AC1026" s="199">
        <f t="shared" ref="AC1026:AC1089" si="115">IFERROR(IF(IF(AND(K1026&lt;1,L1026&gt;0),CONCATENATE(YEAR(L1026),MONTH(L1026)),CONCATENATE(YEAR(I1026),MONTH(I1026)))="19001",0,IF(AND(K1026&lt;1,L1026&gt;0),CONCATENATE(YEAR(L1026),MONTH(L1026)),CONCATENATE(YEAR(I1026),MONTH(I1026)))),0)</f>
        <v>0</v>
      </c>
      <c r="AD1026" s="200">
        <f t="shared" si="114"/>
        <v>0</v>
      </c>
      <c r="AE1026" s="199">
        <f t="shared" si="110"/>
        <v>0</v>
      </c>
      <c r="AF1026" s="199">
        <f t="shared" ref="AF1026:AF1089" si="116">+IFERROR(IF(Z1026&gt;0,CONCATENATE(YEAR(Z1026),MONTH(Z1026)),0),0)</f>
        <v>0</v>
      </c>
      <c r="AG1026" s="199">
        <f t="shared" si="113"/>
        <v>0</v>
      </c>
      <c r="AH1026" s="199">
        <f t="shared" si="111"/>
        <v>0</v>
      </c>
      <c r="AI1026" s="201"/>
      <c r="AJ1026" s="201"/>
      <c r="AK1026" s="201"/>
      <c r="AL1026" s="201"/>
      <c r="AM1026" s="201"/>
      <c r="AN1026" s="201"/>
      <c r="AO1026" s="201" t="s">
        <v>51</v>
      </c>
      <c r="AP1026" s="201" t="s">
        <v>65</v>
      </c>
    </row>
    <row r="1027" spans="1:42">
      <c r="A1027" s="193" t="s">
        <v>1103</v>
      </c>
      <c r="B1027" s="193" t="s">
        <v>49</v>
      </c>
      <c r="C1027" s="193" t="s">
        <v>59</v>
      </c>
      <c r="D1027" s="193" t="s">
        <v>1478</v>
      </c>
      <c r="E1027" s="193" t="s">
        <v>1946</v>
      </c>
      <c r="F1027" s="193"/>
      <c r="G1027" s="193" t="s">
        <v>178</v>
      </c>
      <c r="H1027" s="194">
        <v>43735.000011574077</v>
      </c>
      <c r="I1027" s="194"/>
      <c r="J1027" s="194"/>
      <c r="K1027" s="194"/>
      <c r="L1027" s="194"/>
      <c r="M1027" s="193" t="s">
        <v>191</v>
      </c>
      <c r="N1027" s="193" t="s">
        <v>47</v>
      </c>
      <c r="O1027" s="195">
        <v>73</v>
      </c>
      <c r="P1027" s="195"/>
      <c r="Q1027" s="196"/>
      <c r="R1027" s="193" t="s">
        <v>1480</v>
      </c>
      <c r="S1027" s="193"/>
      <c r="T1027" s="193" t="s">
        <v>1948</v>
      </c>
      <c r="U1027" s="193" t="s">
        <v>664</v>
      </c>
      <c r="V1027" s="193"/>
      <c r="W1027" s="193"/>
      <c r="X1027" s="193"/>
      <c r="Y1027" s="194"/>
      <c r="Z1027" s="194"/>
      <c r="AA1027" s="197"/>
      <c r="AB1027" s="198" t="str">
        <f t="shared" si="112"/>
        <v>20199</v>
      </c>
      <c r="AC1027" s="199">
        <f t="shared" si="115"/>
        <v>0</v>
      </c>
      <c r="AD1027" s="200">
        <f t="shared" si="114"/>
        <v>0</v>
      </c>
      <c r="AE1027" s="199">
        <f t="shared" ref="AE1027:AE1090" si="117">+IFERROR(IF(A1027="4-MIGRADO",0,IF(OR(K1027=0,ISTEXT(K1027),CONCATENATE(YEAR(L1027),MONTH(L1027))="19001"),0,CONCATENATE(YEAR(L1027),MONTH(L1027)))),0)</f>
        <v>0</v>
      </c>
      <c r="AF1027" s="199">
        <f t="shared" si="116"/>
        <v>0</v>
      </c>
      <c r="AG1027" s="199">
        <f t="shared" si="113"/>
        <v>0</v>
      </c>
      <c r="AH1027" s="199">
        <f t="shared" ref="AH1027:AH1090" si="118">+IF(AND(A1027&lt;&gt;"4-MIGRADO",V1027="1"),CONCATENATE(YEAR(H1027),MONTH(H1027)),0)</f>
        <v>0</v>
      </c>
      <c r="AI1027" s="201"/>
      <c r="AJ1027" s="201"/>
      <c r="AK1027" s="201"/>
      <c r="AL1027" s="201"/>
      <c r="AM1027" s="201"/>
      <c r="AN1027" s="201"/>
      <c r="AO1027" s="201" t="s">
        <v>49</v>
      </c>
      <c r="AP1027" s="201" t="s">
        <v>59</v>
      </c>
    </row>
    <row r="1028" spans="1:42">
      <c r="A1028" s="193" t="s">
        <v>1103</v>
      </c>
      <c r="B1028" s="193" t="s">
        <v>51</v>
      </c>
      <c r="C1028" s="193" t="s">
        <v>321</v>
      </c>
      <c r="D1028" s="193" t="s">
        <v>1478</v>
      </c>
      <c r="E1028" s="193" t="s">
        <v>1949</v>
      </c>
      <c r="F1028" s="193"/>
      <c r="G1028" s="193" t="s">
        <v>178</v>
      </c>
      <c r="H1028" s="194">
        <v>43735.000011574077</v>
      </c>
      <c r="I1028" s="194"/>
      <c r="J1028" s="194">
        <v>43761.000011574077</v>
      </c>
      <c r="K1028" s="194">
        <v>43761.000011574077</v>
      </c>
      <c r="L1028" s="194"/>
      <c r="M1028" s="193" t="s">
        <v>191</v>
      </c>
      <c r="N1028" s="193" t="s">
        <v>47</v>
      </c>
      <c r="O1028" s="195">
        <v>18</v>
      </c>
      <c r="P1028" s="195"/>
      <c r="Q1028" s="196"/>
      <c r="R1028" s="193" t="s">
        <v>1480</v>
      </c>
      <c r="S1028" s="193"/>
      <c r="T1028" s="193" t="s">
        <v>1950</v>
      </c>
      <c r="U1028" s="193" t="s">
        <v>182</v>
      </c>
      <c r="V1028" s="193"/>
      <c r="W1028" s="193"/>
      <c r="X1028" s="193"/>
      <c r="Y1028" s="194"/>
      <c r="Z1028" s="194"/>
      <c r="AA1028" s="197"/>
      <c r="AB1028" s="198" t="str">
        <f t="shared" si="112"/>
        <v>20199</v>
      </c>
      <c r="AC1028" s="199">
        <f t="shared" si="115"/>
        <v>0</v>
      </c>
      <c r="AD1028" s="200" t="str">
        <f t="shared" si="114"/>
        <v>201910</v>
      </c>
      <c r="AE1028" s="199">
        <f t="shared" si="117"/>
        <v>0</v>
      </c>
      <c r="AF1028" s="199">
        <f t="shared" si="116"/>
        <v>0</v>
      </c>
      <c r="AG1028" s="199">
        <f t="shared" si="113"/>
        <v>0</v>
      </c>
      <c r="AH1028" s="199">
        <f t="shared" si="118"/>
        <v>0</v>
      </c>
      <c r="AI1028" s="201"/>
      <c r="AJ1028" s="201"/>
      <c r="AK1028" s="201"/>
      <c r="AL1028" s="201"/>
      <c r="AM1028" s="201"/>
      <c r="AN1028" s="201"/>
      <c r="AO1028" s="201" t="s">
        <v>51</v>
      </c>
      <c r="AP1028" s="201" t="s">
        <v>65</v>
      </c>
    </row>
    <row r="1029" spans="1:42">
      <c r="A1029" s="193" t="s">
        <v>1103</v>
      </c>
      <c r="B1029" s="193" t="s">
        <v>49</v>
      </c>
      <c r="C1029" s="193" t="s">
        <v>59</v>
      </c>
      <c r="D1029" s="193" t="s">
        <v>1478</v>
      </c>
      <c r="E1029" s="193" t="s">
        <v>1949</v>
      </c>
      <c r="F1029" s="193"/>
      <c r="G1029" s="193" t="s">
        <v>178</v>
      </c>
      <c r="H1029" s="194">
        <v>43735.000011574077</v>
      </c>
      <c r="I1029" s="194"/>
      <c r="J1029" s="194">
        <v>43762.000011574077</v>
      </c>
      <c r="K1029" s="194">
        <v>43762.000011574077</v>
      </c>
      <c r="L1029" s="194"/>
      <c r="M1029" s="193" t="s">
        <v>191</v>
      </c>
      <c r="N1029" s="193" t="s">
        <v>47</v>
      </c>
      <c r="O1029" s="195">
        <v>73</v>
      </c>
      <c r="P1029" s="195"/>
      <c r="Q1029" s="196"/>
      <c r="R1029" s="193" t="s">
        <v>1480</v>
      </c>
      <c r="S1029" s="193"/>
      <c r="T1029" s="193" t="s">
        <v>1951</v>
      </c>
      <c r="U1029" s="193" t="s">
        <v>182</v>
      </c>
      <c r="V1029" s="193"/>
      <c r="W1029" s="193"/>
      <c r="X1029" s="193"/>
      <c r="Y1029" s="194"/>
      <c r="Z1029" s="194"/>
      <c r="AA1029" s="197"/>
      <c r="AB1029" s="198" t="str">
        <f t="shared" si="112"/>
        <v>20199</v>
      </c>
      <c r="AC1029" s="199">
        <f t="shared" si="115"/>
        <v>0</v>
      </c>
      <c r="AD1029" s="200" t="str">
        <f t="shared" si="114"/>
        <v>201910</v>
      </c>
      <c r="AE1029" s="199">
        <f t="shared" si="117"/>
        <v>0</v>
      </c>
      <c r="AF1029" s="199">
        <f t="shared" si="116"/>
        <v>0</v>
      </c>
      <c r="AG1029" s="199">
        <f t="shared" si="113"/>
        <v>0</v>
      </c>
      <c r="AH1029" s="199">
        <f t="shared" si="118"/>
        <v>0</v>
      </c>
      <c r="AI1029" s="201"/>
      <c r="AJ1029" s="201"/>
      <c r="AK1029" s="201"/>
      <c r="AL1029" s="201"/>
      <c r="AM1029" s="201"/>
      <c r="AN1029" s="201"/>
      <c r="AO1029" s="201" t="s">
        <v>49</v>
      </c>
      <c r="AP1029" s="201" t="s">
        <v>59</v>
      </c>
    </row>
    <row r="1030" spans="1:42">
      <c r="A1030" s="193" t="s">
        <v>1103</v>
      </c>
      <c r="B1030" s="193" t="s">
        <v>51</v>
      </c>
      <c r="C1030" s="193" t="s">
        <v>321</v>
      </c>
      <c r="D1030" s="193" t="s">
        <v>1478</v>
      </c>
      <c r="E1030" s="193" t="s">
        <v>1952</v>
      </c>
      <c r="F1030" s="193"/>
      <c r="G1030" s="193" t="s">
        <v>178</v>
      </c>
      <c r="H1030" s="194">
        <v>43735.000011574077</v>
      </c>
      <c r="I1030" s="194"/>
      <c r="J1030" s="194"/>
      <c r="K1030" s="194"/>
      <c r="L1030" s="194"/>
      <c r="M1030" s="193" t="s">
        <v>191</v>
      </c>
      <c r="N1030" s="193" t="s">
        <v>47</v>
      </c>
      <c r="O1030" s="195">
        <v>18</v>
      </c>
      <c r="P1030" s="195"/>
      <c r="Q1030" s="196"/>
      <c r="R1030" s="193" t="s">
        <v>1480</v>
      </c>
      <c r="S1030" s="193"/>
      <c r="T1030" s="193" t="s">
        <v>1953</v>
      </c>
      <c r="U1030" s="193" t="s">
        <v>664</v>
      </c>
      <c r="V1030" s="193"/>
      <c r="W1030" s="193"/>
      <c r="X1030" s="193"/>
      <c r="Y1030" s="194"/>
      <c r="Z1030" s="194"/>
      <c r="AA1030" s="197"/>
      <c r="AB1030" s="198" t="str">
        <f t="shared" si="112"/>
        <v>20199</v>
      </c>
      <c r="AC1030" s="199">
        <f t="shared" si="115"/>
        <v>0</v>
      </c>
      <c r="AD1030" s="200">
        <f t="shared" si="114"/>
        <v>0</v>
      </c>
      <c r="AE1030" s="199">
        <f t="shared" si="117"/>
        <v>0</v>
      </c>
      <c r="AF1030" s="199">
        <f t="shared" si="116"/>
        <v>0</v>
      </c>
      <c r="AG1030" s="199">
        <f t="shared" si="113"/>
        <v>0</v>
      </c>
      <c r="AH1030" s="199">
        <f t="shared" si="118"/>
        <v>0</v>
      </c>
      <c r="AI1030" s="201"/>
      <c r="AJ1030" s="201"/>
      <c r="AK1030" s="201"/>
      <c r="AL1030" s="201"/>
      <c r="AM1030" s="201"/>
      <c r="AN1030" s="201"/>
      <c r="AO1030" s="201" t="s">
        <v>51</v>
      </c>
      <c r="AP1030" s="201" t="s">
        <v>65</v>
      </c>
    </row>
    <row r="1031" spans="1:42">
      <c r="A1031" s="193" t="s">
        <v>1103</v>
      </c>
      <c r="B1031" s="193" t="s">
        <v>51</v>
      </c>
      <c r="C1031" s="193" t="s">
        <v>321</v>
      </c>
      <c r="D1031" s="193" t="s">
        <v>1478</v>
      </c>
      <c r="E1031" s="193" t="s">
        <v>1954</v>
      </c>
      <c r="F1031" s="193"/>
      <c r="G1031" s="193" t="s">
        <v>178</v>
      </c>
      <c r="H1031" s="194">
        <v>43735.000011574077</v>
      </c>
      <c r="I1031" s="194"/>
      <c r="J1031" s="194">
        <v>43804.000011574077</v>
      </c>
      <c r="K1031" s="194">
        <v>43804.000011574077</v>
      </c>
      <c r="L1031" s="194"/>
      <c r="M1031" s="193" t="s">
        <v>191</v>
      </c>
      <c r="N1031" s="193" t="s">
        <v>47</v>
      </c>
      <c r="O1031" s="195">
        <v>18</v>
      </c>
      <c r="P1031" s="195"/>
      <c r="Q1031" s="196"/>
      <c r="R1031" s="193" t="s">
        <v>1480</v>
      </c>
      <c r="S1031" s="193"/>
      <c r="T1031" s="193" t="s">
        <v>1955</v>
      </c>
      <c r="U1031" s="193" t="s">
        <v>182</v>
      </c>
      <c r="V1031" s="193"/>
      <c r="W1031" s="193"/>
      <c r="X1031" s="193"/>
      <c r="Y1031" s="194"/>
      <c r="Z1031" s="194"/>
      <c r="AA1031" s="197"/>
      <c r="AB1031" s="198" t="str">
        <f t="shared" si="112"/>
        <v>20199</v>
      </c>
      <c r="AC1031" s="199">
        <f t="shared" si="115"/>
        <v>0</v>
      </c>
      <c r="AD1031" s="200" t="str">
        <f t="shared" si="114"/>
        <v>201912</v>
      </c>
      <c r="AE1031" s="199">
        <f t="shared" si="117"/>
        <v>0</v>
      </c>
      <c r="AF1031" s="199">
        <f t="shared" si="116"/>
        <v>0</v>
      </c>
      <c r="AG1031" s="199">
        <f t="shared" si="113"/>
        <v>0</v>
      </c>
      <c r="AH1031" s="199">
        <f t="shared" si="118"/>
        <v>0</v>
      </c>
      <c r="AI1031" s="201"/>
      <c r="AJ1031" s="201"/>
      <c r="AK1031" s="201"/>
      <c r="AL1031" s="201"/>
      <c r="AM1031" s="201"/>
      <c r="AN1031" s="201"/>
      <c r="AO1031" s="201" t="s">
        <v>51</v>
      </c>
      <c r="AP1031" s="201" t="s">
        <v>65</v>
      </c>
    </row>
    <row r="1032" spans="1:42">
      <c r="A1032" s="193" t="s">
        <v>1103</v>
      </c>
      <c r="B1032" s="193" t="s">
        <v>49</v>
      </c>
      <c r="C1032" s="193" t="s">
        <v>59</v>
      </c>
      <c r="D1032" s="193" t="s">
        <v>1478</v>
      </c>
      <c r="E1032" s="193" t="s">
        <v>1952</v>
      </c>
      <c r="F1032" s="193"/>
      <c r="G1032" s="193" t="s">
        <v>178</v>
      </c>
      <c r="H1032" s="194">
        <v>43735.000011574077</v>
      </c>
      <c r="I1032" s="194"/>
      <c r="J1032" s="194"/>
      <c r="K1032" s="194"/>
      <c r="L1032" s="194"/>
      <c r="M1032" s="193" t="s">
        <v>191</v>
      </c>
      <c r="N1032" s="193" t="s">
        <v>47</v>
      </c>
      <c r="O1032" s="195">
        <v>73</v>
      </c>
      <c r="P1032" s="195"/>
      <c r="Q1032" s="196"/>
      <c r="R1032" s="193" t="s">
        <v>1480</v>
      </c>
      <c r="S1032" s="193"/>
      <c r="T1032" s="193" t="s">
        <v>1956</v>
      </c>
      <c r="U1032" s="193" t="s">
        <v>664</v>
      </c>
      <c r="V1032" s="193"/>
      <c r="W1032" s="193"/>
      <c r="X1032" s="193"/>
      <c r="Y1032" s="194"/>
      <c r="Z1032" s="194"/>
      <c r="AA1032" s="197"/>
      <c r="AB1032" s="198" t="str">
        <f t="shared" si="112"/>
        <v>20199</v>
      </c>
      <c r="AC1032" s="199">
        <f t="shared" si="115"/>
        <v>0</v>
      </c>
      <c r="AD1032" s="200">
        <f t="shared" si="114"/>
        <v>0</v>
      </c>
      <c r="AE1032" s="199">
        <f t="shared" si="117"/>
        <v>0</v>
      </c>
      <c r="AF1032" s="199">
        <f t="shared" si="116"/>
        <v>0</v>
      </c>
      <c r="AG1032" s="199">
        <f t="shared" si="113"/>
        <v>0</v>
      </c>
      <c r="AH1032" s="199">
        <f t="shared" si="118"/>
        <v>0</v>
      </c>
      <c r="AI1032" s="201"/>
      <c r="AJ1032" s="201"/>
      <c r="AK1032" s="201"/>
      <c r="AL1032" s="201"/>
      <c r="AM1032" s="201"/>
      <c r="AN1032" s="201"/>
      <c r="AO1032" s="201" t="s">
        <v>49</v>
      </c>
      <c r="AP1032" s="201" t="s">
        <v>59</v>
      </c>
    </row>
    <row r="1033" spans="1:42">
      <c r="A1033" s="193" t="s">
        <v>1103</v>
      </c>
      <c r="B1033" s="193" t="s">
        <v>49</v>
      </c>
      <c r="C1033" s="193" t="s">
        <v>59</v>
      </c>
      <c r="D1033" s="193" t="s">
        <v>1478</v>
      </c>
      <c r="E1033" s="193" t="s">
        <v>1954</v>
      </c>
      <c r="F1033" s="193"/>
      <c r="G1033" s="193" t="s">
        <v>178</v>
      </c>
      <c r="H1033" s="194">
        <v>43735.000011574077</v>
      </c>
      <c r="I1033" s="194"/>
      <c r="J1033" s="194">
        <v>43815.000011574077</v>
      </c>
      <c r="K1033" s="194">
        <v>43815.000011574077</v>
      </c>
      <c r="L1033" s="194"/>
      <c r="M1033" s="193" t="s">
        <v>191</v>
      </c>
      <c r="N1033" s="193" t="s">
        <v>47</v>
      </c>
      <c r="O1033" s="195">
        <v>73</v>
      </c>
      <c r="P1033" s="195"/>
      <c r="Q1033" s="196"/>
      <c r="R1033" s="193" t="s">
        <v>1480</v>
      </c>
      <c r="S1033" s="193"/>
      <c r="T1033" s="193" t="s">
        <v>1957</v>
      </c>
      <c r="U1033" s="193" t="s">
        <v>182</v>
      </c>
      <c r="V1033" s="193"/>
      <c r="W1033" s="193"/>
      <c r="X1033" s="193"/>
      <c r="Y1033" s="194"/>
      <c r="Z1033" s="194"/>
      <c r="AA1033" s="197"/>
      <c r="AB1033" s="198" t="str">
        <f t="shared" si="112"/>
        <v>20199</v>
      </c>
      <c r="AC1033" s="199">
        <f t="shared" si="115"/>
        <v>0</v>
      </c>
      <c r="AD1033" s="200" t="str">
        <f t="shared" si="114"/>
        <v>201912</v>
      </c>
      <c r="AE1033" s="199">
        <f t="shared" si="117"/>
        <v>0</v>
      </c>
      <c r="AF1033" s="199">
        <f t="shared" si="116"/>
        <v>0</v>
      </c>
      <c r="AG1033" s="199">
        <f t="shared" si="113"/>
        <v>0</v>
      </c>
      <c r="AH1033" s="199">
        <f t="shared" si="118"/>
        <v>0</v>
      </c>
      <c r="AI1033" s="201"/>
      <c r="AJ1033" s="201"/>
      <c r="AK1033" s="201"/>
      <c r="AL1033" s="201"/>
      <c r="AM1033" s="201"/>
      <c r="AN1033" s="201"/>
      <c r="AO1033" s="201" t="s">
        <v>49</v>
      </c>
      <c r="AP1033" s="201" t="s">
        <v>59</v>
      </c>
    </row>
    <row r="1034" spans="1:42">
      <c r="A1034" s="193" t="s">
        <v>1103</v>
      </c>
      <c r="B1034" s="193" t="s">
        <v>51</v>
      </c>
      <c r="C1034" s="193" t="s">
        <v>321</v>
      </c>
      <c r="D1034" s="193" t="s">
        <v>1478</v>
      </c>
      <c r="E1034" s="193" t="s">
        <v>1958</v>
      </c>
      <c r="F1034" s="193"/>
      <c r="G1034" s="193" t="s">
        <v>178</v>
      </c>
      <c r="H1034" s="194">
        <v>43735.000011574077</v>
      </c>
      <c r="I1034" s="194"/>
      <c r="J1034" s="194">
        <v>43829.000011574077</v>
      </c>
      <c r="K1034" s="194">
        <v>43829.000011574077</v>
      </c>
      <c r="L1034" s="194"/>
      <c r="M1034" s="193" t="s">
        <v>191</v>
      </c>
      <c r="N1034" s="193" t="s">
        <v>47</v>
      </c>
      <c r="O1034" s="195">
        <v>18</v>
      </c>
      <c r="P1034" s="195"/>
      <c r="Q1034" s="196"/>
      <c r="R1034" s="193" t="s">
        <v>1480</v>
      </c>
      <c r="S1034" s="193"/>
      <c r="T1034" s="193" t="s">
        <v>1959</v>
      </c>
      <c r="U1034" s="193" t="s">
        <v>182</v>
      </c>
      <c r="V1034" s="193"/>
      <c r="W1034" s="193"/>
      <c r="X1034" s="193"/>
      <c r="Y1034" s="194"/>
      <c r="Z1034" s="194"/>
      <c r="AA1034" s="197"/>
      <c r="AB1034" s="198" t="str">
        <f t="shared" si="112"/>
        <v>20199</v>
      </c>
      <c r="AC1034" s="199">
        <f t="shared" si="115"/>
        <v>0</v>
      </c>
      <c r="AD1034" s="200" t="str">
        <f t="shared" si="114"/>
        <v>201912</v>
      </c>
      <c r="AE1034" s="199">
        <f t="shared" si="117"/>
        <v>0</v>
      </c>
      <c r="AF1034" s="199">
        <f t="shared" si="116"/>
        <v>0</v>
      </c>
      <c r="AG1034" s="199">
        <f t="shared" si="113"/>
        <v>0</v>
      </c>
      <c r="AH1034" s="199">
        <f t="shared" si="118"/>
        <v>0</v>
      </c>
      <c r="AI1034" s="201"/>
      <c r="AJ1034" s="201"/>
      <c r="AK1034" s="201"/>
      <c r="AL1034" s="201"/>
      <c r="AM1034" s="201"/>
      <c r="AN1034" s="201"/>
      <c r="AO1034" s="201" t="s">
        <v>51</v>
      </c>
      <c r="AP1034" s="201" t="s">
        <v>65</v>
      </c>
    </row>
    <row r="1035" spans="1:42">
      <c r="A1035" s="193" t="s">
        <v>1103</v>
      </c>
      <c r="B1035" s="193" t="s">
        <v>51</v>
      </c>
      <c r="C1035" s="193" t="s">
        <v>321</v>
      </c>
      <c r="D1035" s="193" t="s">
        <v>1478</v>
      </c>
      <c r="E1035" s="193" t="s">
        <v>1960</v>
      </c>
      <c r="F1035" s="193"/>
      <c r="G1035" s="193" t="s">
        <v>178</v>
      </c>
      <c r="H1035" s="194">
        <v>43735.000011574077</v>
      </c>
      <c r="I1035" s="194"/>
      <c r="J1035" s="194"/>
      <c r="K1035" s="194"/>
      <c r="L1035" s="194"/>
      <c r="M1035" s="193" t="s">
        <v>191</v>
      </c>
      <c r="N1035" s="193" t="s">
        <v>47</v>
      </c>
      <c r="O1035" s="195">
        <v>18</v>
      </c>
      <c r="P1035" s="195"/>
      <c r="Q1035" s="196"/>
      <c r="R1035" s="193" t="s">
        <v>1480</v>
      </c>
      <c r="S1035" s="193"/>
      <c r="T1035" s="193" t="s">
        <v>1961</v>
      </c>
      <c r="U1035" s="193" t="s">
        <v>664</v>
      </c>
      <c r="V1035" s="193"/>
      <c r="W1035" s="193"/>
      <c r="X1035" s="193"/>
      <c r="Y1035" s="194"/>
      <c r="Z1035" s="194"/>
      <c r="AA1035" s="197"/>
      <c r="AB1035" s="198" t="str">
        <f t="shared" si="112"/>
        <v>20199</v>
      </c>
      <c r="AC1035" s="199">
        <f t="shared" si="115"/>
        <v>0</v>
      </c>
      <c r="AD1035" s="200">
        <f t="shared" si="114"/>
        <v>0</v>
      </c>
      <c r="AE1035" s="199">
        <f t="shared" si="117"/>
        <v>0</v>
      </c>
      <c r="AF1035" s="199">
        <f t="shared" si="116"/>
        <v>0</v>
      </c>
      <c r="AG1035" s="199">
        <f t="shared" si="113"/>
        <v>0</v>
      </c>
      <c r="AH1035" s="199">
        <f t="shared" si="118"/>
        <v>0</v>
      </c>
      <c r="AI1035" s="201"/>
      <c r="AJ1035" s="201"/>
      <c r="AK1035" s="201"/>
      <c r="AL1035" s="201"/>
      <c r="AM1035" s="201"/>
      <c r="AN1035" s="201"/>
      <c r="AO1035" s="201" t="s">
        <v>51</v>
      </c>
      <c r="AP1035" s="201" t="s">
        <v>65</v>
      </c>
    </row>
    <row r="1036" spans="1:42">
      <c r="A1036" s="193" t="s">
        <v>1103</v>
      </c>
      <c r="B1036" s="193" t="s">
        <v>49</v>
      </c>
      <c r="C1036" s="193" t="s">
        <v>59</v>
      </c>
      <c r="D1036" s="193" t="s">
        <v>1478</v>
      </c>
      <c r="E1036" s="193" t="s">
        <v>1958</v>
      </c>
      <c r="F1036" s="193"/>
      <c r="G1036" s="193" t="s">
        <v>178</v>
      </c>
      <c r="H1036" s="194">
        <v>43735.000011574077</v>
      </c>
      <c r="I1036" s="194"/>
      <c r="J1036" s="194"/>
      <c r="K1036" s="194"/>
      <c r="L1036" s="194"/>
      <c r="M1036" s="193" t="s">
        <v>191</v>
      </c>
      <c r="N1036" s="193" t="s">
        <v>47</v>
      </c>
      <c r="O1036" s="195">
        <v>73</v>
      </c>
      <c r="P1036" s="195"/>
      <c r="Q1036" s="196"/>
      <c r="R1036" s="193" t="s">
        <v>1480</v>
      </c>
      <c r="S1036" s="193"/>
      <c r="T1036" s="193" t="s">
        <v>1962</v>
      </c>
      <c r="U1036" s="193" t="s">
        <v>664</v>
      </c>
      <c r="V1036" s="193"/>
      <c r="W1036" s="193"/>
      <c r="X1036" s="193"/>
      <c r="Y1036" s="194"/>
      <c r="Z1036" s="194"/>
      <c r="AA1036" s="197"/>
      <c r="AB1036" s="198" t="str">
        <f t="shared" si="112"/>
        <v>20199</v>
      </c>
      <c r="AC1036" s="199">
        <f t="shared" si="115"/>
        <v>0</v>
      </c>
      <c r="AD1036" s="200">
        <f t="shared" si="114"/>
        <v>0</v>
      </c>
      <c r="AE1036" s="199">
        <f t="shared" si="117"/>
        <v>0</v>
      </c>
      <c r="AF1036" s="199">
        <f t="shared" si="116"/>
        <v>0</v>
      </c>
      <c r="AG1036" s="199">
        <f t="shared" si="113"/>
        <v>0</v>
      </c>
      <c r="AH1036" s="199">
        <f t="shared" si="118"/>
        <v>0</v>
      </c>
      <c r="AI1036" s="201"/>
      <c r="AJ1036" s="201"/>
      <c r="AK1036" s="201"/>
      <c r="AL1036" s="201"/>
      <c r="AM1036" s="201"/>
      <c r="AN1036" s="201"/>
      <c r="AO1036" s="201" t="s">
        <v>49</v>
      </c>
      <c r="AP1036" s="201" t="s">
        <v>59</v>
      </c>
    </row>
    <row r="1037" spans="1:42">
      <c r="A1037" s="193" t="s">
        <v>1103</v>
      </c>
      <c r="B1037" s="193" t="s">
        <v>49</v>
      </c>
      <c r="C1037" s="193" t="s">
        <v>59</v>
      </c>
      <c r="D1037" s="193" t="s">
        <v>1478</v>
      </c>
      <c r="E1037" s="193" t="s">
        <v>1960</v>
      </c>
      <c r="F1037" s="193"/>
      <c r="G1037" s="193" t="s">
        <v>178</v>
      </c>
      <c r="H1037" s="194">
        <v>43735.000011574077</v>
      </c>
      <c r="I1037" s="194"/>
      <c r="J1037" s="194"/>
      <c r="K1037" s="194"/>
      <c r="L1037" s="194"/>
      <c r="M1037" s="193" t="s">
        <v>191</v>
      </c>
      <c r="N1037" s="193" t="s">
        <v>47</v>
      </c>
      <c r="O1037" s="195">
        <v>73</v>
      </c>
      <c r="P1037" s="195"/>
      <c r="Q1037" s="196"/>
      <c r="R1037" s="193" t="s">
        <v>1480</v>
      </c>
      <c r="S1037" s="193"/>
      <c r="T1037" s="193" t="s">
        <v>1963</v>
      </c>
      <c r="U1037" s="193" t="s">
        <v>664</v>
      </c>
      <c r="V1037" s="193"/>
      <c r="W1037" s="193"/>
      <c r="X1037" s="193"/>
      <c r="Y1037" s="194"/>
      <c r="Z1037" s="194"/>
      <c r="AA1037" s="197"/>
      <c r="AB1037" s="198" t="str">
        <f t="shared" ref="AB1037:AB1100" si="119">+IFERROR(IF(AND(V1037="1",LEN(W1037)&gt;2),0,CONCATENATE(YEAR(H1037),MONTH(H1037))),0)</f>
        <v>20199</v>
      </c>
      <c r="AC1037" s="199">
        <f t="shared" si="115"/>
        <v>0</v>
      </c>
      <c r="AD1037" s="200">
        <f t="shared" si="114"/>
        <v>0</v>
      </c>
      <c r="AE1037" s="199">
        <f t="shared" si="117"/>
        <v>0</v>
      </c>
      <c r="AF1037" s="199">
        <f t="shared" si="116"/>
        <v>0</v>
      </c>
      <c r="AG1037" s="199">
        <f t="shared" ref="AG1037:AG1100" si="120">+IF(A1037&lt;&gt;"4-MIGRADO",0,IFERROR(IF(IF(K1037&lt;1,0,CONCATENATE(YEAR(L1037),MONTH(L1037)))="19001",0,IF(K1037&lt;1,0,CONCATENATE(YEAR(L1037),MONTH(L1037)))),0))</f>
        <v>0</v>
      </c>
      <c r="AH1037" s="199">
        <f t="shared" si="118"/>
        <v>0</v>
      </c>
      <c r="AI1037" s="201"/>
      <c r="AJ1037" s="201"/>
      <c r="AK1037" s="201"/>
      <c r="AL1037" s="201"/>
      <c r="AM1037" s="201"/>
      <c r="AN1037" s="201"/>
      <c r="AO1037" s="201" t="s">
        <v>49</v>
      </c>
      <c r="AP1037" s="201" t="s">
        <v>59</v>
      </c>
    </row>
    <row r="1038" spans="1:42">
      <c r="A1038" s="193" t="s">
        <v>1103</v>
      </c>
      <c r="B1038" s="193" t="s">
        <v>51</v>
      </c>
      <c r="C1038" s="193" t="s">
        <v>321</v>
      </c>
      <c r="D1038" s="193" t="s">
        <v>1478</v>
      </c>
      <c r="E1038" s="193" t="s">
        <v>1964</v>
      </c>
      <c r="F1038" s="193"/>
      <c r="G1038" s="193" t="s">
        <v>178</v>
      </c>
      <c r="H1038" s="194">
        <v>43735.000011574077</v>
      </c>
      <c r="I1038" s="194"/>
      <c r="J1038" s="194">
        <v>43810.000011574077</v>
      </c>
      <c r="K1038" s="194">
        <v>43810.000011574077</v>
      </c>
      <c r="L1038" s="194"/>
      <c r="M1038" s="193" t="s">
        <v>191</v>
      </c>
      <c r="N1038" s="193" t="s">
        <v>47</v>
      </c>
      <c r="O1038" s="195">
        <v>18</v>
      </c>
      <c r="P1038" s="195"/>
      <c r="Q1038" s="196"/>
      <c r="R1038" s="193" t="s">
        <v>1480</v>
      </c>
      <c r="S1038" s="193"/>
      <c r="T1038" s="193" t="s">
        <v>1965</v>
      </c>
      <c r="U1038" s="193" t="s">
        <v>182</v>
      </c>
      <c r="V1038" s="193"/>
      <c r="W1038" s="193"/>
      <c r="X1038" s="193"/>
      <c r="Y1038" s="194"/>
      <c r="Z1038" s="194"/>
      <c r="AA1038" s="197"/>
      <c r="AB1038" s="198" t="str">
        <f t="shared" si="119"/>
        <v>20199</v>
      </c>
      <c r="AC1038" s="199">
        <f t="shared" si="115"/>
        <v>0</v>
      </c>
      <c r="AD1038" s="200" t="str">
        <f t="shared" si="114"/>
        <v>201912</v>
      </c>
      <c r="AE1038" s="199">
        <f t="shared" si="117"/>
        <v>0</v>
      </c>
      <c r="AF1038" s="199">
        <f t="shared" si="116"/>
        <v>0</v>
      </c>
      <c r="AG1038" s="199">
        <f t="shared" si="120"/>
        <v>0</v>
      </c>
      <c r="AH1038" s="199">
        <f t="shared" si="118"/>
        <v>0</v>
      </c>
      <c r="AI1038" s="201"/>
      <c r="AJ1038" s="201"/>
      <c r="AK1038" s="201"/>
      <c r="AL1038" s="201"/>
      <c r="AM1038" s="201"/>
      <c r="AN1038" s="201"/>
      <c r="AO1038" s="201" t="s">
        <v>51</v>
      </c>
      <c r="AP1038" s="201" t="s">
        <v>65</v>
      </c>
    </row>
    <row r="1039" spans="1:42">
      <c r="A1039" s="193" t="s">
        <v>1103</v>
      </c>
      <c r="B1039" s="193" t="s">
        <v>49</v>
      </c>
      <c r="C1039" s="193" t="s">
        <v>59</v>
      </c>
      <c r="D1039" s="193" t="s">
        <v>1478</v>
      </c>
      <c r="E1039" s="193" t="s">
        <v>1964</v>
      </c>
      <c r="F1039" s="193"/>
      <c r="G1039" s="193" t="s">
        <v>178</v>
      </c>
      <c r="H1039" s="194">
        <v>43735.000011574077</v>
      </c>
      <c r="I1039" s="194"/>
      <c r="J1039" s="194">
        <v>43817.000011574077</v>
      </c>
      <c r="K1039" s="194">
        <v>43817.000011574077</v>
      </c>
      <c r="L1039" s="194"/>
      <c r="M1039" s="193" t="s">
        <v>191</v>
      </c>
      <c r="N1039" s="193" t="s">
        <v>47</v>
      </c>
      <c r="O1039" s="195">
        <v>73</v>
      </c>
      <c r="P1039" s="195"/>
      <c r="Q1039" s="196"/>
      <c r="R1039" s="193" t="s">
        <v>1480</v>
      </c>
      <c r="S1039" s="193"/>
      <c r="T1039" s="193" t="s">
        <v>1966</v>
      </c>
      <c r="U1039" s="193" t="s">
        <v>182</v>
      </c>
      <c r="V1039" s="193"/>
      <c r="W1039" s="193"/>
      <c r="X1039" s="193"/>
      <c r="Y1039" s="194"/>
      <c r="Z1039" s="194"/>
      <c r="AA1039" s="197"/>
      <c r="AB1039" s="198" t="str">
        <f t="shared" si="119"/>
        <v>20199</v>
      </c>
      <c r="AC1039" s="199">
        <f t="shared" si="115"/>
        <v>0</v>
      </c>
      <c r="AD1039" s="200" t="str">
        <f t="shared" si="114"/>
        <v>201912</v>
      </c>
      <c r="AE1039" s="199">
        <f t="shared" si="117"/>
        <v>0</v>
      </c>
      <c r="AF1039" s="199">
        <f t="shared" si="116"/>
        <v>0</v>
      </c>
      <c r="AG1039" s="199">
        <f t="shared" si="120"/>
        <v>0</v>
      </c>
      <c r="AH1039" s="199">
        <f t="shared" si="118"/>
        <v>0</v>
      </c>
      <c r="AI1039" s="201"/>
      <c r="AJ1039" s="201"/>
      <c r="AK1039" s="201"/>
      <c r="AL1039" s="201"/>
      <c r="AM1039" s="201"/>
      <c r="AN1039" s="201"/>
      <c r="AO1039" s="201" t="s">
        <v>49</v>
      </c>
      <c r="AP1039" s="201" t="s">
        <v>59</v>
      </c>
    </row>
    <row r="1040" spans="1:42">
      <c r="A1040" s="193" t="s">
        <v>1103</v>
      </c>
      <c r="B1040" s="193" t="s">
        <v>51</v>
      </c>
      <c r="C1040" s="193" t="s">
        <v>321</v>
      </c>
      <c r="D1040" s="193" t="s">
        <v>1478</v>
      </c>
      <c r="E1040" s="193" t="s">
        <v>1967</v>
      </c>
      <c r="F1040" s="193"/>
      <c r="G1040" s="193" t="s">
        <v>178</v>
      </c>
      <c r="H1040" s="194">
        <v>43735.000011574077</v>
      </c>
      <c r="I1040" s="194"/>
      <c r="J1040" s="194">
        <v>43833.000011574077</v>
      </c>
      <c r="K1040" s="194">
        <v>43833.000011574077</v>
      </c>
      <c r="L1040" s="194"/>
      <c r="M1040" s="193" t="s">
        <v>191</v>
      </c>
      <c r="N1040" s="193" t="s">
        <v>47</v>
      </c>
      <c r="O1040" s="195">
        <v>18</v>
      </c>
      <c r="P1040" s="195"/>
      <c r="Q1040" s="196"/>
      <c r="R1040" s="193" t="s">
        <v>1480</v>
      </c>
      <c r="S1040" s="193"/>
      <c r="T1040" s="193" t="s">
        <v>1968</v>
      </c>
      <c r="U1040" s="193" t="s">
        <v>182</v>
      </c>
      <c r="V1040" s="193"/>
      <c r="W1040" s="193"/>
      <c r="X1040" s="193"/>
      <c r="Y1040" s="194"/>
      <c r="Z1040" s="194"/>
      <c r="AA1040" s="197"/>
      <c r="AB1040" s="198" t="str">
        <f t="shared" si="119"/>
        <v>20199</v>
      </c>
      <c r="AC1040" s="199">
        <f t="shared" si="115"/>
        <v>0</v>
      </c>
      <c r="AD1040" s="200" t="str">
        <f t="shared" si="114"/>
        <v>20201</v>
      </c>
      <c r="AE1040" s="199">
        <f t="shared" si="117"/>
        <v>0</v>
      </c>
      <c r="AF1040" s="199">
        <f t="shared" si="116"/>
        <v>0</v>
      </c>
      <c r="AG1040" s="199">
        <f t="shared" si="120"/>
        <v>0</v>
      </c>
      <c r="AH1040" s="199">
        <f t="shared" si="118"/>
        <v>0</v>
      </c>
      <c r="AI1040" s="201"/>
      <c r="AJ1040" s="201"/>
      <c r="AK1040" s="201"/>
      <c r="AL1040" s="201"/>
      <c r="AM1040" s="201"/>
      <c r="AN1040" s="201"/>
      <c r="AO1040" s="201" t="s">
        <v>51</v>
      </c>
      <c r="AP1040" s="201" t="s">
        <v>65</v>
      </c>
    </row>
    <row r="1041" spans="1:42">
      <c r="A1041" s="193" t="s">
        <v>1103</v>
      </c>
      <c r="B1041" s="193" t="s">
        <v>49</v>
      </c>
      <c r="C1041" s="193" t="s">
        <v>59</v>
      </c>
      <c r="D1041" s="193" t="s">
        <v>1478</v>
      </c>
      <c r="E1041" s="193" t="s">
        <v>1967</v>
      </c>
      <c r="F1041" s="193"/>
      <c r="G1041" s="193" t="s">
        <v>178</v>
      </c>
      <c r="H1041" s="194">
        <v>43735.000011574077</v>
      </c>
      <c r="I1041" s="194"/>
      <c r="J1041" s="194"/>
      <c r="K1041" s="194"/>
      <c r="L1041" s="194"/>
      <c r="M1041" s="193" t="s">
        <v>191</v>
      </c>
      <c r="N1041" s="193" t="s">
        <v>47</v>
      </c>
      <c r="O1041" s="195">
        <v>73</v>
      </c>
      <c r="P1041" s="195"/>
      <c r="Q1041" s="196"/>
      <c r="R1041" s="193" t="s">
        <v>1480</v>
      </c>
      <c r="S1041" s="193"/>
      <c r="T1041" s="193" t="s">
        <v>1969</v>
      </c>
      <c r="U1041" s="193" t="s">
        <v>664</v>
      </c>
      <c r="V1041" s="193"/>
      <c r="W1041" s="193"/>
      <c r="X1041" s="193"/>
      <c r="Y1041" s="194"/>
      <c r="Z1041" s="194"/>
      <c r="AA1041" s="197"/>
      <c r="AB1041" s="198" t="str">
        <f t="shared" si="119"/>
        <v>20199</v>
      </c>
      <c r="AC1041" s="199">
        <f t="shared" si="115"/>
        <v>0</v>
      </c>
      <c r="AD1041" s="200">
        <f t="shared" si="114"/>
        <v>0</v>
      </c>
      <c r="AE1041" s="199">
        <f t="shared" si="117"/>
        <v>0</v>
      </c>
      <c r="AF1041" s="199">
        <f t="shared" si="116"/>
        <v>0</v>
      </c>
      <c r="AG1041" s="199">
        <f t="shared" si="120"/>
        <v>0</v>
      </c>
      <c r="AH1041" s="199">
        <f t="shared" si="118"/>
        <v>0</v>
      </c>
      <c r="AI1041" s="201"/>
      <c r="AJ1041" s="201"/>
      <c r="AK1041" s="201"/>
      <c r="AL1041" s="201"/>
      <c r="AM1041" s="201"/>
      <c r="AN1041" s="201"/>
      <c r="AO1041" s="201" t="s">
        <v>49</v>
      </c>
      <c r="AP1041" s="201" t="s">
        <v>59</v>
      </c>
    </row>
    <row r="1042" spans="1:42">
      <c r="A1042" s="193" t="s">
        <v>1103</v>
      </c>
      <c r="B1042" s="193" t="s">
        <v>51</v>
      </c>
      <c r="C1042" s="193" t="s">
        <v>321</v>
      </c>
      <c r="D1042" s="193" t="s">
        <v>1478</v>
      </c>
      <c r="E1042" s="193" t="s">
        <v>1970</v>
      </c>
      <c r="F1042" s="193"/>
      <c r="G1042" s="193" t="s">
        <v>178</v>
      </c>
      <c r="H1042" s="194">
        <v>43735.000011574077</v>
      </c>
      <c r="I1042" s="194"/>
      <c r="J1042" s="194">
        <v>43833.000011574077</v>
      </c>
      <c r="K1042" s="194">
        <v>43833.000011574077</v>
      </c>
      <c r="L1042" s="194"/>
      <c r="M1042" s="193" t="s">
        <v>191</v>
      </c>
      <c r="N1042" s="193" t="s">
        <v>47</v>
      </c>
      <c r="O1042" s="195">
        <v>18</v>
      </c>
      <c r="P1042" s="195"/>
      <c r="Q1042" s="196"/>
      <c r="R1042" s="193" t="s">
        <v>1480</v>
      </c>
      <c r="S1042" s="193"/>
      <c r="T1042" s="193" t="s">
        <v>1971</v>
      </c>
      <c r="U1042" s="193" t="s">
        <v>182</v>
      </c>
      <c r="V1042" s="193"/>
      <c r="W1042" s="193"/>
      <c r="X1042" s="193"/>
      <c r="Y1042" s="194"/>
      <c r="Z1042" s="194"/>
      <c r="AA1042" s="197"/>
      <c r="AB1042" s="198" t="str">
        <f t="shared" si="119"/>
        <v>20199</v>
      </c>
      <c r="AC1042" s="199">
        <f t="shared" si="115"/>
        <v>0</v>
      </c>
      <c r="AD1042" s="200" t="str">
        <f t="shared" si="114"/>
        <v>20201</v>
      </c>
      <c r="AE1042" s="199">
        <f t="shared" si="117"/>
        <v>0</v>
      </c>
      <c r="AF1042" s="199">
        <f t="shared" si="116"/>
        <v>0</v>
      </c>
      <c r="AG1042" s="199">
        <f t="shared" si="120"/>
        <v>0</v>
      </c>
      <c r="AH1042" s="199">
        <f t="shared" si="118"/>
        <v>0</v>
      </c>
      <c r="AI1042" s="201"/>
      <c r="AJ1042" s="201"/>
      <c r="AK1042" s="201"/>
      <c r="AL1042" s="201"/>
      <c r="AM1042" s="201"/>
      <c r="AN1042" s="201"/>
      <c r="AO1042" s="201" t="s">
        <v>51</v>
      </c>
      <c r="AP1042" s="201" t="s">
        <v>65</v>
      </c>
    </row>
    <row r="1043" spans="1:42">
      <c r="A1043" s="193" t="s">
        <v>1103</v>
      </c>
      <c r="B1043" s="193" t="s">
        <v>49</v>
      </c>
      <c r="C1043" s="193" t="s">
        <v>59</v>
      </c>
      <c r="D1043" s="193" t="s">
        <v>1478</v>
      </c>
      <c r="E1043" s="193" t="s">
        <v>1970</v>
      </c>
      <c r="F1043" s="193"/>
      <c r="G1043" s="193" t="s">
        <v>178</v>
      </c>
      <c r="H1043" s="194">
        <v>43735.000011574077</v>
      </c>
      <c r="I1043" s="194"/>
      <c r="J1043" s="194"/>
      <c r="K1043" s="194"/>
      <c r="L1043" s="194"/>
      <c r="M1043" s="193" t="s">
        <v>191</v>
      </c>
      <c r="N1043" s="193" t="s">
        <v>47</v>
      </c>
      <c r="O1043" s="195">
        <v>73</v>
      </c>
      <c r="P1043" s="195"/>
      <c r="Q1043" s="196"/>
      <c r="R1043" s="193" t="s">
        <v>1480</v>
      </c>
      <c r="S1043" s="193"/>
      <c r="T1043" s="193" t="s">
        <v>1972</v>
      </c>
      <c r="U1043" s="193" t="s">
        <v>664</v>
      </c>
      <c r="V1043" s="193"/>
      <c r="W1043" s="193"/>
      <c r="X1043" s="193"/>
      <c r="Y1043" s="194"/>
      <c r="Z1043" s="194"/>
      <c r="AA1043" s="197"/>
      <c r="AB1043" s="198" t="str">
        <f t="shared" si="119"/>
        <v>20199</v>
      </c>
      <c r="AC1043" s="199">
        <f t="shared" si="115"/>
        <v>0</v>
      </c>
      <c r="AD1043" s="200">
        <f t="shared" ref="AD1043:AD1106" si="121">+IFERROR(IF(OR(AND(V1043="1",LEN(W1043)&gt;2),CONCATENATE(YEAR(K1043),MONTH(K1043))="19001"),0,CONCATENATE(YEAR(K1043),MONTH(K1043))),0)</f>
        <v>0</v>
      </c>
      <c r="AE1043" s="199">
        <f t="shared" si="117"/>
        <v>0</v>
      </c>
      <c r="AF1043" s="199">
        <f t="shared" si="116"/>
        <v>0</v>
      </c>
      <c r="AG1043" s="199">
        <f t="shared" si="120"/>
        <v>0</v>
      </c>
      <c r="AH1043" s="199">
        <f t="shared" si="118"/>
        <v>0</v>
      </c>
      <c r="AI1043" s="201"/>
      <c r="AJ1043" s="201"/>
      <c r="AK1043" s="201"/>
      <c r="AL1043" s="201"/>
      <c r="AM1043" s="201"/>
      <c r="AN1043" s="201"/>
      <c r="AO1043" s="201" t="s">
        <v>49</v>
      </c>
      <c r="AP1043" s="201" t="s">
        <v>59</v>
      </c>
    </row>
    <row r="1044" spans="1:42">
      <c r="A1044" s="193" t="s">
        <v>1103</v>
      </c>
      <c r="B1044" s="193" t="s">
        <v>51</v>
      </c>
      <c r="C1044" s="193" t="s">
        <v>321</v>
      </c>
      <c r="D1044" s="193" t="s">
        <v>1478</v>
      </c>
      <c r="E1044" s="193" t="s">
        <v>1973</v>
      </c>
      <c r="F1044" s="193"/>
      <c r="G1044" s="193" t="s">
        <v>178</v>
      </c>
      <c r="H1044" s="194">
        <v>43735.000011574077</v>
      </c>
      <c r="I1044" s="194"/>
      <c r="J1044" s="194"/>
      <c r="K1044" s="194"/>
      <c r="L1044" s="194"/>
      <c r="M1044" s="193" t="s">
        <v>191</v>
      </c>
      <c r="N1044" s="193" t="s">
        <v>47</v>
      </c>
      <c r="O1044" s="195">
        <v>18</v>
      </c>
      <c r="P1044" s="195"/>
      <c r="Q1044" s="196"/>
      <c r="R1044" s="193" t="s">
        <v>1480</v>
      </c>
      <c r="S1044" s="193"/>
      <c r="T1044" s="193" t="s">
        <v>1974</v>
      </c>
      <c r="U1044" s="193" t="s">
        <v>664</v>
      </c>
      <c r="V1044" s="193"/>
      <c r="W1044" s="193"/>
      <c r="X1044" s="193"/>
      <c r="Y1044" s="194"/>
      <c r="Z1044" s="194"/>
      <c r="AA1044" s="197"/>
      <c r="AB1044" s="198" t="str">
        <f t="shared" si="119"/>
        <v>20199</v>
      </c>
      <c r="AC1044" s="199">
        <f t="shared" si="115"/>
        <v>0</v>
      </c>
      <c r="AD1044" s="200">
        <f t="shared" si="121"/>
        <v>0</v>
      </c>
      <c r="AE1044" s="199">
        <f t="shared" si="117"/>
        <v>0</v>
      </c>
      <c r="AF1044" s="199">
        <f t="shared" si="116"/>
        <v>0</v>
      </c>
      <c r="AG1044" s="199">
        <f t="shared" si="120"/>
        <v>0</v>
      </c>
      <c r="AH1044" s="199">
        <f t="shared" si="118"/>
        <v>0</v>
      </c>
      <c r="AI1044" s="201"/>
      <c r="AJ1044" s="201"/>
      <c r="AK1044" s="201"/>
      <c r="AL1044" s="201"/>
      <c r="AM1044" s="201"/>
      <c r="AN1044" s="201"/>
      <c r="AO1044" s="201" t="s">
        <v>51</v>
      </c>
      <c r="AP1044" s="201" t="s">
        <v>65</v>
      </c>
    </row>
    <row r="1045" spans="1:42">
      <c r="A1045" s="193" t="s">
        <v>1103</v>
      </c>
      <c r="B1045" s="193" t="s">
        <v>49</v>
      </c>
      <c r="C1045" s="193" t="s">
        <v>59</v>
      </c>
      <c r="D1045" s="193" t="s">
        <v>1478</v>
      </c>
      <c r="E1045" s="193" t="s">
        <v>1973</v>
      </c>
      <c r="F1045" s="193"/>
      <c r="G1045" s="193" t="s">
        <v>178</v>
      </c>
      <c r="H1045" s="194">
        <v>43735.000011574077</v>
      </c>
      <c r="I1045" s="194"/>
      <c r="J1045" s="194"/>
      <c r="K1045" s="194"/>
      <c r="L1045" s="194"/>
      <c r="M1045" s="193" t="s">
        <v>191</v>
      </c>
      <c r="N1045" s="193" t="s">
        <v>47</v>
      </c>
      <c r="O1045" s="195">
        <v>73</v>
      </c>
      <c r="P1045" s="195"/>
      <c r="Q1045" s="196"/>
      <c r="R1045" s="193" t="s">
        <v>1480</v>
      </c>
      <c r="S1045" s="193"/>
      <c r="T1045" s="193" t="s">
        <v>1975</v>
      </c>
      <c r="U1045" s="193" t="s">
        <v>664</v>
      </c>
      <c r="V1045" s="193"/>
      <c r="W1045" s="193"/>
      <c r="X1045" s="193"/>
      <c r="Y1045" s="194"/>
      <c r="Z1045" s="194"/>
      <c r="AA1045" s="197"/>
      <c r="AB1045" s="198" t="str">
        <f t="shared" si="119"/>
        <v>20199</v>
      </c>
      <c r="AC1045" s="199">
        <f t="shared" si="115"/>
        <v>0</v>
      </c>
      <c r="AD1045" s="200">
        <f t="shared" si="121"/>
        <v>0</v>
      </c>
      <c r="AE1045" s="199">
        <f t="shared" si="117"/>
        <v>0</v>
      </c>
      <c r="AF1045" s="199">
        <f t="shared" si="116"/>
        <v>0</v>
      </c>
      <c r="AG1045" s="199">
        <f t="shared" si="120"/>
        <v>0</v>
      </c>
      <c r="AH1045" s="199">
        <f t="shared" si="118"/>
        <v>0</v>
      </c>
      <c r="AI1045" s="201"/>
      <c r="AJ1045" s="201"/>
      <c r="AK1045" s="201"/>
      <c r="AL1045" s="201"/>
      <c r="AM1045" s="201"/>
      <c r="AN1045" s="201"/>
      <c r="AO1045" s="201" t="s">
        <v>49</v>
      </c>
      <c r="AP1045" s="201" t="s">
        <v>59</v>
      </c>
    </row>
    <row r="1046" spans="1:42">
      <c r="A1046" s="193" t="s">
        <v>1103</v>
      </c>
      <c r="B1046" s="193" t="s">
        <v>48</v>
      </c>
      <c r="C1046" s="193" t="s">
        <v>57</v>
      </c>
      <c r="D1046" s="193" t="s">
        <v>1976</v>
      </c>
      <c r="E1046" s="193" t="s">
        <v>1977</v>
      </c>
      <c r="F1046" s="193"/>
      <c r="G1046" s="193" t="s">
        <v>178</v>
      </c>
      <c r="H1046" s="194">
        <v>43735.000011574077</v>
      </c>
      <c r="I1046" s="194"/>
      <c r="J1046" s="194">
        <v>43749.000011574077</v>
      </c>
      <c r="K1046" s="194">
        <v>43749.000011574077</v>
      </c>
      <c r="L1046" s="194"/>
      <c r="M1046" s="193" t="s">
        <v>187</v>
      </c>
      <c r="N1046" s="193" t="s">
        <v>751</v>
      </c>
      <c r="O1046" s="195">
        <v>115</v>
      </c>
      <c r="P1046" s="195"/>
      <c r="Q1046" s="196"/>
      <c r="R1046" s="193" t="s">
        <v>1978</v>
      </c>
      <c r="S1046" s="193"/>
      <c r="T1046" s="193" t="s">
        <v>1979</v>
      </c>
      <c r="U1046" s="193" t="s">
        <v>182</v>
      </c>
      <c r="V1046" s="193"/>
      <c r="W1046" s="193"/>
      <c r="X1046" s="193"/>
      <c r="Y1046" s="194"/>
      <c r="Z1046" s="194"/>
      <c r="AA1046" s="197"/>
      <c r="AB1046" s="198" t="str">
        <f t="shared" si="119"/>
        <v>20199</v>
      </c>
      <c r="AC1046" s="199">
        <f t="shared" si="115"/>
        <v>0</v>
      </c>
      <c r="AD1046" s="200" t="str">
        <f t="shared" si="121"/>
        <v>201910</v>
      </c>
      <c r="AE1046" s="199">
        <f t="shared" si="117"/>
        <v>0</v>
      </c>
      <c r="AF1046" s="199">
        <f t="shared" si="116"/>
        <v>0</v>
      </c>
      <c r="AG1046" s="199">
        <f t="shared" si="120"/>
        <v>0</v>
      </c>
      <c r="AH1046" s="199">
        <f t="shared" si="118"/>
        <v>0</v>
      </c>
      <c r="AI1046" s="201"/>
      <c r="AJ1046" s="201"/>
      <c r="AK1046" s="201"/>
      <c r="AL1046" s="201"/>
      <c r="AM1046" s="201"/>
      <c r="AN1046" s="201"/>
      <c r="AO1046" s="201" t="s">
        <v>48</v>
      </c>
      <c r="AP1046" s="201" t="s">
        <v>57</v>
      </c>
    </row>
    <row r="1047" spans="1:42">
      <c r="A1047" s="193" t="s">
        <v>1103</v>
      </c>
      <c r="B1047" s="193" t="s">
        <v>48</v>
      </c>
      <c r="C1047" s="193" t="s">
        <v>57</v>
      </c>
      <c r="D1047" s="193" t="s">
        <v>1976</v>
      </c>
      <c r="E1047" s="193" t="s">
        <v>1980</v>
      </c>
      <c r="F1047" s="193"/>
      <c r="G1047" s="193" t="s">
        <v>178</v>
      </c>
      <c r="H1047" s="194">
        <v>43735.000011574077</v>
      </c>
      <c r="I1047" s="194"/>
      <c r="J1047" s="194">
        <v>43749.000011574077</v>
      </c>
      <c r="K1047" s="194">
        <v>43749.000011574077</v>
      </c>
      <c r="L1047" s="194"/>
      <c r="M1047" s="193" t="s">
        <v>187</v>
      </c>
      <c r="N1047" s="193" t="s">
        <v>751</v>
      </c>
      <c r="O1047" s="195">
        <v>115</v>
      </c>
      <c r="P1047" s="195"/>
      <c r="Q1047" s="196"/>
      <c r="R1047" s="193" t="s">
        <v>1978</v>
      </c>
      <c r="S1047" s="193"/>
      <c r="T1047" s="193" t="s">
        <v>1981</v>
      </c>
      <c r="U1047" s="193" t="s">
        <v>182</v>
      </c>
      <c r="V1047" s="193"/>
      <c r="W1047" s="193"/>
      <c r="X1047" s="193"/>
      <c r="Y1047" s="194"/>
      <c r="Z1047" s="194"/>
      <c r="AA1047" s="197"/>
      <c r="AB1047" s="198" t="str">
        <f t="shared" si="119"/>
        <v>20199</v>
      </c>
      <c r="AC1047" s="199">
        <f t="shared" si="115"/>
        <v>0</v>
      </c>
      <c r="AD1047" s="200" t="str">
        <f t="shared" si="121"/>
        <v>201910</v>
      </c>
      <c r="AE1047" s="199">
        <f t="shared" si="117"/>
        <v>0</v>
      </c>
      <c r="AF1047" s="199">
        <f t="shared" si="116"/>
        <v>0</v>
      </c>
      <c r="AG1047" s="199">
        <f t="shared" si="120"/>
        <v>0</v>
      </c>
      <c r="AH1047" s="199">
        <f t="shared" si="118"/>
        <v>0</v>
      </c>
      <c r="AI1047" s="201"/>
      <c r="AJ1047" s="201"/>
      <c r="AK1047" s="201"/>
      <c r="AL1047" s="201"/>
      <c r="AM1047" s="201"/>
      <c r="AN1047" s="201"/>
      <c r="AO1047" s="201" t="s">
        <v>48</v>
      </c>
      <c r="AP1047" s="201" t="s">
        <v>57</v>
      </c>
    </row>
    <row r="1048" spans="1:42">
      <c r="A1048" s="193" t="s">
        <v>1103</v>
      </c>
      <c r="B1048" s="193" t="s">
        <v>48</v>
      </c>
      <c r="C1048" s="193" t="s">
        <v>57</v>
      </c>
      <c r="D1048" s="193" t="s">
        <v>1976</v>
      </c>
      <c r="E1048" s="193" t="s">
        <v>1982</v>
      </c>
      <c r="F1048" s="193"/>
      <c r="G1048" s="193" t="s">
        <v>178</v>
      </c>
      <c r="H1048" s="194">
        <v>43735.000011574077</v>
      </c>
      <c r="I1048" s="194"/>
      <c r="J1048" s="194">
        <v>43753.000011574077</v>
      </c>
      <c r="K1048" s="194">
        <v>43753.000011574077</v>
      </c>
      <c r="L1048" s="194"/>
      <c r="M1048" s="193" t="s">
        <v>187</v>
      </c>
      <c r="N1048" s="193" t="s">
        <v>751</v>
      </c>
      <c r="O1048" s="195">
        <v>115</v>
      </c>
      <c r="P1048" s="195"/>
      <c r="Q1048" s="196"/>
      <c r="R1048" s="193" t="s">
        <v>1978</v>
      </c>
      <c r="S1048" s="193"/>
      <c r="T1048" s="193" t="s">
        <v>1983</v>
      </c>
      <c r="U1048" s="193" t="s">
        <v>182</v>
      </c>
      <c r="V1048" s="193"/>
      <c r="W1048" s="193"/>
      <c r="X1048" s="193"/>
      <c r="Y1048" s="194"/>
      <c r="Z1048" s="194"/>
      <c r="AA1048" s="197"/>
      <c r="AB1048" s="198" t="str">
        <f t="shared" si="119"/>
        <v>20199</v>
      </c>
      <c r="AC1048" s="199">
        <f t="shared" si="115"/>
        <v>0</v>
      </c>
      <c r="AD1048" s="200" t="str">
        <f t="shared" si="121"/>
        <v>201910</v>
      </c>
      <c r="AE1048" s="199">
        <f t="shared" si="117"/>
        <v>0</v>
      </c>
      <c r="AF1048" s="199">
        <f t="shared" si="116"/>
        <v>0</v>
      </c>
      <c r="AG1048" s="199">
        <f t="shared" si="120"/>
        <v>0</v>
      </c>
      <c r="AH1048" s="199">
        <f t="shared" si="118"/>
        <v>0</v>
      </c>
      <c r="AI1048" s="201"/>
      <c r="AJ1048" s="201"/>
      <c r="AK1048" s="201"/>
      <c r="AL1048" s="201"/>
      <c r="AM1048" s="201"/>
      <c r="AN1048" s="201"/>
      <c r="AO1048" s="201" t="s">
        <v>48</v>
      </c>
      <c r="AP1048" s="201" t="s">
        <v>57</v>
      </c>
    </row>
    <row r="1049" spans="1:42">
      <c r="A1049" s="193" t="s">
        <v>1103</v>
      </c>
      <c r="B1049" s="193" t="s">
        <v>48</v>
      </c>
      <c r="C1049" s="193" t="s">
        <v>57</v>
      </c>
      <c r="D1049" s="193" t="s">
        <v>1976</v>
      </c>
      <c r="E1049" s="193" t="s">
        <v>1984</v>
      </c>
      <c r="F1049" s="193"/>
      <c r="G1049" s="193" t="s">
        <v>178</v>
      </c>
      <c r="H1049" s="194">
        <v>43735.000011574077</v>
      </c>
      <c r="I1049" s="194"/>
      <c r="J1049" s="194">
        <v>43756.000011574077</v>
      </c>
      <c r="K1049" s="194">
        <v>43756.000011574077</v>
      </c>
      <c r="L1049" s="194"/>
      <c r="M1049" s="193" t="s">
        <v>187</v>
      </c>
      <c r="N1049" s="193" t="s">
        <v>751</v>
      </c>
      <c r="O1049" s="195">
        <v>115</v>
      </c>
      <c r="P1049" s="195"/>
      <c r="Q1049" s="196"/>
      <c r="R1049" s="193" t="s">
        <v>1978</v>
      </c>
      <c r="S1049" s="193"/>
      <c r="T1049" s="193" t="s">
        <v>1985</v>
      </c>
      <c r="U1049" s="193" t="s">
        <v>182</v>
      </c>
      <c r="V1049" s="193"/>
      <c r="W1049" s="193"/>
      <c r="X1049" s="193"/>
      <c r="Y1049" s="194"/>
      <c r="Z1049" s="194"/>
      <c r="AA1049" s="197"/>
      <c r="AB1049" s="198" t="str">
        <f t="shared" si="119"/>
        <v>20199</v>
      </c>
      <c r="AC1049" s="199">
        <f t="shared" si="115"/>
        <v>0</v>
      </c>
      <c r="AD1049" s="200" t="str">
        <f t="shared" si="121"/>
        <v>201910</v>
      </c>
      <c r="AE1049" s="199">
        <f t="shared" si="117"/>
        <v>0</v>
      </c>
      <c r="AF1049" s="199">
        <f t="shared" si="116"/>
        <v>0</v>
      </c>
      <c r="AG1049" s="199">
        <f t="shared" si="120"/>
        <v>0</v>
      </c>
      <c r="AH1049" s="199">
        <f t="shared" si="118"/>
        <v>0</v>
      </c>
      <c r="AI1049" s="201"/>
      <c r="AJ1049" s="201"/>
      <c r="AK1049" s="201"/>
      <c r="AL1049" s="201"/>
      <c r="AM1049" s="201"/>
      <c r="AN1049" s="201"/>
      <c r="AO1049" s="201" t="s">
        <v>48</v>
      </c>
      <c r="AP1049" s="201" t="s">
        <v>57</v>
      </c>
    </row>
    <row r="1050" spans="1:42">
      <c r="A1050" s="193" t="s">
        <v>1103</v>
      </c>
      <c r="B1050" s="193" t="s">
        <v>50</v>
      </c>
      <c r="C1050" s="193" t="s">
        <v>205</v>
      </c>
      <c r="D1050" s="193" t="s">
        <v>1986</v>
      </c>
      <c r="E1050" s="193" t="s">
        <v>1987</v>
      </c>
      <c r="F1050" s="193"/>
      <c r="G1050" s="193" t="s">
        <v>178</v>
      </c>
      <c r="H1050" s="194">
        <v>43735.000011574077</v>
      </c>
      <c r="I1050" s="194"/>
      <c r="J1050" s="194">
        <v>43735.000011574077</v>
      </c>
      <c r="K1050" s="194">
        <v>43735.000011574077</v>
      </c>
      <c r="L1050" s="194">
        <v>43801.644375000003</v>
      </c>
      <c r="M1050" s="193" t="s">
        <v>187</v>
      </c>
      <c r="N1050" s="193" t="s">
        <v>43</v>
      </c>
      <c r="O1050" s="195">
        <v>12</v>
      </c>
      <c r="P1050" s="195"/>
      <c r="Q1050" s="196"/>
      <c r="R1050" s="193" t="s">
        <v>1988</v>
      </c>
      <c r="S1050" s="193"/>
      <c r="T1050" s="193" t="s">
        <v>1989</v>
      </c>
      <c r="U1050" s="193" t="s">
        <v>195</v>
      </c>
      <c r="V1050" s="193"/>
      <c r="W1050" s="193"/>
      <c r="X1050" s="193"/>
      <c r="Y1050" s="194"/>
      <c r="Z1050" s="194"/>
      <c r="AA1050" s="197"/>
      <c r="AB1050" s="198" t="str">
        <f t="shared" si="119"/>
        <v>20199</v>
      </c>
      <c r="AC1050" s="199">
        <f t="shared" si="115"/>
        <v>0</v>
      </c>
      <c r="AD1050" s="200" t="str">
        <f t="shared" si="121"/>
        <v>20199</v>
      </c>
      <c r="AE1050" s="199" t="str">
        <f t="shared" si="117"/>
        <v>201912</v>
      </c>
      <c r="AF1050" s="199">
        <f t="shared" si="116"/>
        <v>0</v>
      </c>
      <c r="AG1050" s="199">
        <f t="shared" si="120"/>
        <v>0</v>
      </c>
      <c r="AH1050" s="199">
        <f t="shared" si="118"/>
        <v>0</v>
      </c>
      <c r="AI1050" s="201"/>
      <c r="AJ1050" s="201"/>
      <c r="AK1050" s="201"/>
      <c r="AL1050" s="201"/>
      <c r="AM1050" s="201"/>
      <c r="AN1050" s="201"/>
      <c r="AO1050" s="201" t="s">
        <v>50</v>
      </c>
      <c r="AP1050" s="201" t="s">
        <v>1</v>
      </c>
    </row>
    <row r="1051" spans="1:42">
      <c r="A1051" s="193" t="s">
        <v>1103</v>
      </c>
      <c r="B1051" s="193" t="s">
        <v>50</v>
      </c>
      <c r="C1051" s="193" t="s">
        <v>205</v>
      </c>
      <c r="D1051" s="193" t="s">
        <v>1986</v>
      </c>
      <c r="E1051" s="193" t="s">
        <v>1987</v>
      </c>
      <c r="F1051" s="193"/>
      <c r="G1051" s="193" t="s">
        <v>178</v>
      </c>
      <c r="H1051" s="194">
        <v>43735.000011574077</v>
      </c>
      <c r="I1051" s="194"/>
      <c r="J1051" s="194">
        <v>43735.000011574077</v>
      </c>
      <c r="K1051" s="194">
        <v>43735.000011574077</v>
      </c>
      <c r="L1051" s="194">
        <v>43801.679108796299</v>
      </c>
      <c r="M1051" s="193" t="s">
        <v>187</v>
      </c>
      <c r="N1051" s="193" t="s">
        <v>43</v>
      </c>
      <c r="O1051" s="195">
        <v>12</v>
      </c>
      <c r="P1051" s="195"/>
      <c r="Q1051" s="196"/>
      <c r="R1051" s="193" t="s">
        <v>1988</v>
      </c>
      <c r="S1051" s="193"/>
      <c r="T1051" s="193" t="s">
        <v>1990</v>
      </c>
      <c r="U1051" s="193" t="s">
        <v>195</v>
      </c>
      <c r="V1051" s="193"/>
      <c r="W1051" s="193"/>
      <c r="X1051" s="193"/>
      <c r="Y1051" s="194"/>
      <c r="Z1051" s="194"/>
      <c r="AA1051" s="197"/>
      <c r="AB1051" s="198" t="str">
        <f t="shared" si="119"/>
        <v>20199</v>
      </c>
      <c r="AC1051" s="199">
        <f t="shared" si="115"/>
        <v>0</v>
      </c>
      <c r="AD1051" s="200" t="str">
        <f t="shared" si="121"/>
        <v>20199</v>
      </c>
      <c r="AE1051" s="199" t="str">
        <f t="shared" si="117"/>
        <v>201912</v>
      </c>
      <c r="AF1051" s="199">
        <f t="shared" si="116"/>
        <v>0</v>
      </c>
      <c r="AG1051" s="199">
        <f t="shared" si="120"/>
        <v>0</v>
      </c>
      <c r="AH1051" s="199">
        <f t="shared" si="118"/>
        <v>0</v>
      </c>
      <c r="AI1051" s="201"/>
      <c r="AJ1051" s="201"/>
      <c r="AK1051" s="201"/>
      <c r="AL1051" s="201"/>
      <c r="AM1051" s="201"/>
      <c r="AN1051" s="201"/>
      <c r="AO1051" s="201" t="s">
        <v>50</v>
      </c>
      <c r="AP1051" s="201" t="s">
        <v>1</v>
      </c>
    </row>
    <row r="1052" spans="1:42">
      <c r="A1052" s="193" t="s">
        <v>1103</v>
      </c>
      <c r="B1052" s="193" t="s">
        <v>50</v>
      </c>
      <c r="C1052" s="193" t="s">
        <v>205</v>
      </c>
      <c r="D1052" s="193" t="s">
        <v>1991</v>
      </c>
      <c r="E1052" s="193" t="s">
        <v>1992</v>
      </c>
      <c r="F1052" s="193"/>
      <c r="G1052" s="193" t="s">
        <v>178</v>
      </c>
      <c r="H1052" s="194">
        <v>43736.000011574077</v>
      </c>
      <c r="I1052" s="194"/>
      <c r="J1052" s="194">
        <v>43736.000011574077</v>
      </c>
      <c r="K1052" s="194">
        <v>43736.000011574077</v>
      </c>
      <c r="L1052" s="194"/>
      <c r="M1052" s="193" t="s">
        <v>187</v>
      </c>
      <c r="N1052" s="193" t="s">
        <v>43</v>
      </c>
      <c r="O1052" s="195">
        <v>12</v>
      </c>
      <c r="P1052" s="195"/>
      <c r="Q1052" s="196"/>
      <c r="R1052" s="193" t="s">
        <v>1993</v>
      </c>
      <c r="S1052" s="193"/>
      <c r="T1052" s="193" t="s">
        <v>1994</v>
      </c>
      <c r="U1052" s="193" t="s">
        <v>182</v>
      </c>
      <c r="V1052" s="193"/>
      <c r="W1052" s="193"/>
      <c r="X1052" s="193"/>
      <c r="Y1052" s="194"/>
      <c r="Z1052" s="194"/>
      <c r="AA1052" s="197"/>
      <c r="AB1052" s="198" t="str">
        <f t="shared" si="119"/>
        <v>20199</v>
      </c>
      <c r="AC1052" s="199">
        <f t="shared" si="115"/>
        <v>0</v>
      </c>
      <c r="AD1052" s="200" t="str">
        <f t="shared" si="121"/>
        <v>20199</v>
      </c>
      <c r="AE1052" s="199">
        <f t="shared" si="117"/>
        <v>0</v>
      </c>
      <c r="AF1052" s="199">
        <f t="shared" si="116"/>
        <v>0</v>
      </c>
      <c r="AG1052" s="199">
        <f t="shared" si="120"/>
        <v>0</v>
      </c>
      <c r="AH1052" s="199">
        <f t="shared" si="118"/>
        <v>0</v>
      </c>
      <c r="AI1052" s="201"/>
      <c r="AJ1052" s="201"/>
      <c r="AK1052" s="201"/>
      <c r="AL1052" s="201"/>
      <c r="AM1052" s="201"/>
      <c r="AN1052" s="201"/>
      <c r="AO1052" s="201" t="s">
        <v>50</v>
      </c>
      <c r="AP1052" s="201" t="s">
        <v>1</v>
      </c>
    </row>
    <row r="1053" spans="1:42">
      <c r="A1053" s="193" t="s">
        <v>1103</v>
      </c>
      <c r="B1053" s="193" t="s">
        <v>50</v>
      </c>
      <c r="C1053" s="193" t="s">
        <v>205</v>
      </c>
      <c r="D1053" s="193" t="s">
        <v>1991</v>
      </c>
      <c r="E1053" s="193" t="s">
        <v>1992</v>
      </c>
      <c r="F1053" s="193"/>
      <c r="G1053" s="193" t="s">
        <v>178</v>
      </c>
      <c r="H1053" s="194">
        <v>43736.000011574077</v>
      </c>
      <c r="I1053" s="194"/>
      <c r="J1053" s="194">
        <v>43736.000011574077</v>
      </c>
      <c r="K1053" s="194">
        <v>43736.000011574077</v>
      </c>
      <c r="L1053" s="194"/>
      <c r="M1053" s="193" t="s">
        <v>187</v>
      </c>
      <c r="N1053" s="193" t="s">
        <v>43</v>
      </c>
      <c r="O1053" s="195">
        <v>12</v>
      </c>
      <c r="P1053" s="195"/>
      <c r="Q1053" s="196"/>
      <c r="R1053" s="193" t="s">
        <v>1993</v>
      </c>
      <c r="S1053" s="193"/>
      <c r="T1053" s="193" t="s">
        <v>1995</v>
      </c>
      <c r="U1053" s="193" t="s">
        <v>182</v>
      </c>
      <c r="V1053" s="193"/>
      <c r="W1053" s="193"/>
      <c r="X1053" s="193"/>
      <c r="Y1053" s="194"/>
      <c r="Z1053" s="194"/>
      <c r="AA1053" s="197"/>
      <c r="AB1053" s="198" t="str">
        <f t="shared" si="119"/>
        <v>20199</v>
      </c>
      <c r="AC1053" s="199">
        <f t="shared" si="115"/>
        <v>0</v>
      </c>
      <c r="AD1053" s="200" t="str">
        <f t="shared" si="121"/>
        <v>20199</v>
      </c>
      <c r="AE1053" s="199">
        <f t="shared" si="117"/>
        <v>0</v>
      </c>
      <c r="AF1053" s="199">
        <f t="shared" si="116"/>
        <v>0</v>
      </c>
      <c r="AG1053" s="199">
        <f t="shared" si="120"/>
        <v>0</v>
      </c>
      <c r="AH1053" s="199">
        <f t="shared" si="118"/>
        <v>0</v>
      </c>
      <c r="AI1053" s="201"/>
      <c r="AJ1053" s="201"/>
      <c r="AK1053" s="201"/>
      <c r="AL1053" s="201"/>
      <c r="AM1053" s="201"/>
      <c r="AN1053" s="201"/>
      <c r="AO1053" s="201" t="s">
        <v>50</v>
      </c>
      <c r="AP1053" s="201" t="s">
        <v>1</v>
      </c>
    </row>
    <row r="1054" spans="1:42">
      <c r="A1054" s="193" t="s">
        <v>1103</v>
      </c>
      <c r="B1054" s="193" t="s">
        <v>51</v>
      </c>
      <c r="C1054" s="193" t="s">
        <v>1996</v>
      </c>
      <c r="D1054" s="193" t="s">
        <v>1997</v>
      </c>
      <c r="E1054" s="193" t="s">
        <v>1998</v>
      </c>
      <c r="F1054" s="193"/>
      <c r="G1054" s="193" t="s">
        <v>178</v>
      </c>
      <c r="H1054" s="194">
        <v>43736.000011574077</v>
      </c>
      <c r="I1054" s="194"/>
      <c r="J1054" s="194">
        <v>43738.000011574077</v>
      </c>
      <c r="K1054" s="194">
        <v>43738.000011574077</v>
      </c>
      <c r="L1054" s="194"/>
      <c r="M1054" s="193" t="s">
        <v>187</v>
      </c>
      <c r="N1054" s="193" t="s">
        <v>44</v>
      </c>
      <c r="O1054" s="195">
        <v>40</v>
      </c>
      <c r="P1054" s="195"/>
      <c r="Q1054" s="196"/>
      <c r="R1054" s="193" t="s">
        <v>1999</v>
      </c>
      <c r="S1054" s="193"/>
      <c r="T1054" s="193" t="s">
        <v>2000</v>
      </c>
      <c r="U1054" s="193" t="s">
        <v>182</v>
      </c>
      <c r="V1054" s="193"/>
      <c r="W1054" s="193"/>
      <c r="X1054" s="193"/>
      <c r="Y1054" s="194"/>
      <c r="Z1054" s="194"/>
      <c r="AA1054" s="197"/>
      <c r="AB1054" s="198" t="str">
        <f t="shared" si="119"/>
        <v>20199</v>
      </c>
      <c r="AC1054" s="199">
        <f t="shared" si="115"/>
        <v>0</v>
      </c>
      <c r="AD1054" s="200" t="str">
        <f t="shared" si="121"/>
        <v>20199</v>
      </c>
      <c r="AE1054" s="199">
        <f t="shared" si="117"/>
        <v>0</v>
      </c>
      <c r="AF1054" s="199">
        <f t="shared" si="116"/>
        <v>0</v>
      </c>
      <c r="AG1054" s="199">
        <f t="shared" si="120"/>
        <v>0</v>
      </c>
      <c r="AH1054" s="199">
        <f t="shared" si="118"/>
        <v>0</v>
      </c>
      <c r="AI1054" s="201"/>
      <c r="AJ1054" s="201"/>
      <c r="AK1054" s="201"/>
      <c r="AL1054" s="201"/>
      <c r="AM1054" s="201"/>
      <c r="AN1054" s="201"/>
      <c r="AO1054" s="201" t="s">
        <v>51</v>
      </c>
      <c r="AP1054" s="201" t="s">
        <v>68</v>
      </c>
    </row>
    <row r="1055" spans="1:42">
      <c r="A1055" s="193" t="s">
        <v>1103</v>
      </c>
      <c r="B1055" s="193" t="s">
        <v>50</v>
      </c>
      <c r="C1055" s="193" t="s">
        <v>205</v>
      </c>
      <c r="D1055" s="193" t="s">
        <v>1508</v>
      </c>
      <c r="E1055" s="193" t="s">
        <v>1509</v>
      </c>
      <c r="F1055" s="193"/>
      <c r="G1055" s="193" t="s">
        <v>178</v>
      </c>
      <c r="H1055" s="194">
        <v>43738.000011574077</v>
      </c>
      <c r="I1055" s="194"/>
      <c r="J1055" s="194">
        <v>43739.000011574077</v>
      </c>
      <c r="K1055" s="194">
        <v>43739.000011574077</v>
      </c>
      <c r="L1055" s="194"/>
      <c r="M1055" s="193" t="s">
        <v>187</v>
      </c>
      <c r="N1055" s="193" t="s">
        <v>43</v>
      </c>
      <c r="O1055" s="195">
        <v>12</v>
      </c>
      <c r="P1055" s="195"/>
      <c r="Q1055" s="196"/>
      <c r="R1055" s="193" t="s">
        <v>1510</v>
      </c>
      <c r="S1055" s="193"/>
      <c r="T1055" s="193" t="s">
        <v>2001</v>
      </c>
      <c r="U1055" s="193" t="s">
        <v>182</v>
      </c>
      <c r="V1055" s="193"/>
      <c r="W1055" s="193"/>
      <c r="X1055" s="193"/>
      <c r="Y1055" s="194"/>
      <c r="Z1055" s="194"/>
      <c r="AA1055" s="197"/>
      <c r="AB1055" s="198" t="str">
        <f t="shared" si="119"/>
        <v>20199</v>
      </c>
      <c r="AC1055" s="199">
        <f t="shared" si="115"/>
        <v>0</v>
      </c>
      <c r="AD1055" s="200" t="str">
        <f t="shared" si="121"/>
        <v>201910</v>
      </c>
      <c r="AE1055" s="199">
        <f t="shared" si="117"/>
        <v>0</v>
      </c>
      <c r="AF1055" s="199">
        <f t="shared" si="116"/>
        <v>0</v>
      </c>
      <c r="AG1055" s="199">
        <f t="shared" si="120"/>
        <v>0</v>
      </c>
      <c r="AH1055" s="199">
        <f t="shared" si="118"/>
        <v>0</v>
      </c>
      <c r="AI1055" s="201"/>
      <c r="AJ1055" s="201"/>
      <c r="AK1055" s="201"/>
      <c r="AL1055" s="201"/>
      <c r="AM1055" s="201"/>
      <c r="AN1055" s="201"/>
      <c r="AO1055" s="201" t="s">
        <v>50</v>
      </c>
      <c r="AP1055" s="201" t="s">
        <v>1</v>
      </c>
    </row>
    <row r="1056" spans="1:42">
      <c r="A1056" s="193" t="s">
        <v>1103</v>
      </c>
      <c r="B1056" s="193" t="s">
        <v>50</v>
      </c>
      <c r="C1056" s="193" t="s">
        <v>205</v>
      </c>
      <c r="D1056" s="193" t="s">
        <v>1508</v>
      </c>
      <c r="E1056" s="193" t="s">
        <v>1509</v>
      </c>
      <c r="F1056" s="193"/>
      <c r="G1056" s="193" t="s">
        <v>178</v>
      </c>
      <c r="H1056" s="194">
        <v>43738.000011574077</v>
      </c>
      <c r="I1056" s="194"/>
      <c r="J1056" s="194">
        <v>43739.000011574077</v>
      </c>
      <c r="K1056" s="194">
        <v>43739.000011574077</v>
      </c>
      <c r="L1056" s="194"/>
      <c r="M1056" s="193" t="s">
        <v>187</v>
      </c>
      <c r="N1056" s="193" t="s">
        <v>43</v>
      </c>
      <c r="O1056" s="195">
        <v>12</v>
      </c>
      <c r="P1056" s="195"/>
      <c r="Q1056" s="196"/>
      <c r="R1056" s="193" t="s">
        <v>1510</v>
      </c>
      <c r="S1056" s="193"/>
      <c r="T1056" s="193" t="s">
        <v>2002</v>
      </c>
      <c r="U1056" s="193" t="s">
        <v>182</v>
      </c>
      <c r="V1056" s="193"/>
      <c r="W1056" s="193"/>
      <c r="X1056" s="193"/>
      <c r="Y1056" s="194"/>
      <c r="Z1056" s="194"/>
      <c r="AA1056" s="197"/>
      <c r="AB1056" s="198" t="str">
        <f t="shared" si="119"/>
        <v>20199</v>
      </c>
      <c r="AC1056" s="199">
        <f t="shared" si="115"/>
        <v>0</v>
      </c>
      <c r="AD1056" s="200" t="str">
        <f t="shared" si="121"/>
        <v>201910</v>
      </c>
      <c r="AE1056" s="199">
        <f t="shared" si="117"/>
        <v>0</v>
      </c>
      <c r="AF1056" s="199">
        <f t="shared" si="116"/>
        <v>0</v>
      </c>
      <c r="AG1056" s="199">
        <f t="shared" si="120"/>
        <v>0</v>
      </c>
      <c r="AH1056" s="199">
        <f t="shared" si="118"/>
        <v>0</v>
      </c>
      <c r="AI1056" s="201"/>
      <c r="AJ1056" s="201"/>
      <c r="AK1056" s="201"/>
      <c r="AL1056" s="201"/>
      <c r="AM1056" s="201"/>
      <c r="AN1056" s="201"/>
      <c r="AO1056" s="201" t="s">
        <v>50</v>
      </c>
      <c r="AP1056" s="201" t="s">
        <v>1</v>
      </c>
    </row>
    <row r="1057" spans="1:42">
      <c r="A1057" s="193" t="s">
        <v>1103</v>
      </c>
      <c r="B1057" s="193" t="s">
        <v>50</v>
      </c>
      <c r="C1057" s="193" t="s">
        <v>205</v>
      </c>
      <c r="D1057" s="193" t="s">
        <v>1508</v>
      </c>
      <c r="E1057" s="193" t="s">
        <v>1509</v>
      </c>
      <c r="F1057" s="193"/>
      <c r="G1057" s="193" t="s">
        <v>178</v>
      </c>
      <c r="H1057" s="194">
        <v>43738.000011574077</v>
      </c>
      <c r="I1057" s="194"/>
      <c r="J1057" s="194">
        <v>43739.000011574077</v>
      </c>
      <c r="K1057" s="194">
        <v>43739.000011574077</v>
      </c>
      <c r="L1057" s="194"/>
      <c r="M1057" s="193" t="s">
        <v>187</v>
      </c>
      <c r="N1057" s="193" t="s">
        <v>43</v>
      </c>
      <c r="O1057" s="195">
        <v>12</v>
      </c>
      <c r="P1057" s="195"/>
      <c r="Q1057" s="196"/>
      <c r="R1057" s="193" t="s">
        <v>1510</v>
      </c>
      <c r="S1057" s="193"/>
      <c r="T1057" s="193" t="s">
        <v>2003</v>
      </c>
      <c r="U1057" s="193" t="s">
        <v>182</v>
      </c>
      <c r="V1057" s="193"/>
      <c r="W1057" s="193"/>
      <c r="X1057" s="193"/>
      <c r="Y1057" s="194"/>
      <c r="Z1057" s="194"/>
      <c r="AA1057" s="197"/>
      <c r="AB1057" s="198" t="str">
        <f t="shared" si="119"/>
        <v>20199</v>
      </c>
      <c r="AC1057" s="199">
        <f t="shared" si="115"/>
        <v>0</v>
      </c>
      <c r="AD1057" s="200" t="str">
        <f t="shared" si="121"/>
        <v>201910</v>
      </c>
      <c r="AE1057" s="199">
        <f t="shared" si="117"/>
        <v>0</v>
      </c>
      <c r="AF1057" s="199">
        <f t="shared" si="116"/>
        <v>0</v>
      </c>
      <c r="AG1057" s="199">
        <f t="shared" si="120"/>
        <v>0</v>
      </c>
      <c r="AH1057" s="199">
        <f t="shared" si="118"/>
        <v>0</v>
      </c>
      <c r="AI1057" s="201"/>
      <c r="AJ1057" s="201"/>
      <c r="AK1057" s="201"/>
      <c r="AL1057" s="201"/>
      <c r="AM1057" s="201"/>
      <c r="AN1057" s="201"/>
      <c r="AO1057" s="201" t="s">
        <v>50</v>
      </c>
      <c r="AP1057" s="201" t="s">
        <v>1</v>
      </c>
    </row>
    <row r="1058" spans="1:42">
      <c r="A1058" s="193" t="s">
        <v>1103</v>
      </c>
      <c r="B1058" s="193" t="s">
        <v>50</v>
      </c>
      <c r="C1058" s="193" t="s">
        <v>205</v>
      </c>
      <c r="D1058" s="193" t="s">
        <v>1508</v>
      </c>
      <c r="E1058" s="193" t="s">
        <v>2004</v>
      </c>
      <c r="F1058" s="193"/>
      <c r="G1058" s="193" t="s">
        <v>178</v>
      </c>
      <c r="H1058" s="194">
        <v>43738.000011574077</v>
      </c>
      <c r="I1058" s="194"/>
      <c r="J1058" s="194">
        <v>43739.000011574077</v>
      </c>
      <c r="K1058" s="194">
        <v>43739.000011574077</v>
      </c>
      <c r="L1058" s="194"/>
      <c r="M1058" s="193" t="s">
        <v>187</v>
      </c>
      <c r="N1058" s="193" t="s">
        <v>43</v>
      </c>
      <c r="O1058" s="195">
        <v>12</v>
      </c>
      <c r="P1058" s="195"/>
      <c r="Q1058" s="196"/>
      <c r="R1058" s="193" t="s">
        <v>1510</v>
      </c>
      <c r="S1058" s="193"/>
      <c r="T1058" s="193" t="s">
        <v>2005</v>
      </c>
      <c r="U1058" s="193" t="s">
        <v>182</v>
      </c>
      <c r="V1058" s="193"/>
      <c r="W1058" s="193"/>
      <c r="X1058" s="193"/>
      <c r="Y1058" s="194"/>
      <c r="Z1058" s="194"/>
      <c r="AA1058" s="197"/>
      <c r="AB1058" s="198" t="str">
        <f t="shared" si="119"/>
        <v>20199</v>
      </c>
      <c r="AC1058" s="199">
        <f t="shared" si="115"/>
        <v>0</v>
      </c>
      <c r="AD1058" s="200" t="str">
        <f t="shared" si="121"/>
        <v>201910</v>
      </c>
      <c r="AE1058" s="199">
        <f t="shared" si="117"/>
        <v>0</v>
      </c>
      <c r="AF1058" s="199">
        <f t="shared" si="116"/>
        <v>0</v>
      </c>
      <c r="AG1058" s="199">
        <f t="shared" si="120"/>
        <v>0</v>
      </c>
      <c r="AH1058" s="199">
        <f t="shared" si="118"/>
        <v>0</v>
      </c>
      <c r="AI1058" s="201"/>
      <c r="AJ1058" s="201"/>
      <c r="AK1058" s="201"/>
      <c r="AL1058" s="201"/>
      <c r="AM1058" s="201"/>
      <c r="AN1058" s="201"/>
      <c r="AO1058" s="201" t="s">
        <v>50</v>
      </c>
      <c r="AP1058" s="201" t="s">
        <v>1</v>
      </c>
    </row>
    <row r="1059" spans="1:42">
      <c r="A1059" s="193" t="s">
        <v>1103</v>
      </c>
      <c r="B1059" s="193" t="s">
        <v>50</v>
      </c>
      <c r="C1059" s="193" t="s">
        <v>205</v>
      </c>
      <c r="D1059" s="193" t="s">
        <v>1508</v>
      </c>
      <c r="E1059" s="193" t="s">
        <v>2004</v>
      </c>
      <c r="F1059" s="193"/>
      <c r="G1059" s="193" t="s">
        <v>178</v>
      </c>
      <c r="H1059" s="194">
        <v>43738.000011574077</v>
      </c>
      <c r="I1059" s="194"/>
      <c r="J1059" s="194">
        <v>43739.000011574077</v>
      </c>
      <c r="K1059" s="194">
        <v>43739.000011574077</v>
      </c>
      <c r="L1059" s="194"/>
      <c r="M1059" s="193" t="s">
        <v>187</v>
      </c>
      <c r="N1059" s="193" t="s">
        <v>43</v>
      </c>
      <c r="O1059" s="195">
        <v>12</v>
      </c>
      <c r="P1059" s="195"/>
      <c r="Q1059" s="196"/>
      <c r="R1059" s="193" t="s">
        <v>1510</v>
      </c>
      <c r="S1059" s="193"/>
      <c r="T1059" s="193" t="s">
        <v>2006</v>
      </c>
      <c r="U1059" s="193" t="s">
        <v>182</v>
      </c>
      <c r="V1059" s="193"/>
      <c r="W1059" s="193"/>
      <c r="X1059" s="193"/>
      <c r="Y1059" s="194"/>
      <c r="Z1059" s="194"/>
      <c r="AA1059" s="197"/>
      <c r="AB1059" s="198" t="str">
        <f t="shared" si="119"/>
        <v>20199</v>
      </c>
      <c r="AC1059" s="199">
        <f t="shared" si="115"/>
        <v>0</v>
      </c>
      <c r="AD1059" s="200" t="str">
        <f t="shared" si="121"/>
        <v>201910</v>
      </c>
      <c r="AE1059" s="199">
        <f t="shared" si="117"/>
        <v>0</v>
      </c>
      <c r="AF1059" s="199">
        <f t="shared" si="116"/>
        <v>0</v>
      </c>
      <c r="AG1059" s="199">
        <f t="shared" si="120"/>
        <v>0</v>
      </c>
      <c r="AH1059" s="199">
        <f t="shared" si="118"/>
        <v>0</v>
      </c>
      <c r="AI1059" s="201"/>
      <c r="AJ1059" s="201"/>
      <c r="AK1059" s="201"/>
      <c r="AL1059" s="201"/>
      <c r="AM1059" s="201"/>
      <c r="AN1059" s="201"/>
      <c r="AO1059" s="201" t="s">
        <v>50</v>
      </c>
      <c r="AP1059" s="201" t="s">
        <v>1</v>
      </c>
    </row>
    <row r="1060" spans="1:42">
      <c r="A1060" s="193" t="s">
        <v>1103</v>
      </c>
      <c r="B1060" s="193" t="s">
        <v>50</v>
      </c>
      <c r="C1060" s="193" t="s">
        <v>205</v>
      </c>
      <c r="D1060" s="193" t="s">
        <v>2007</v>
      </c>
      <c r="E1060" s="193" t="s">
        <v>2008</v>
      </c>
      <c r="F1060" s="193"/>
      <c r="G1060" s="193" t="s">
        <v>178</v>
      </c>
      <c r="H1060" s="194">
        <v>43738.000011574077</v>
      </c>
      <c r="I1060" s="194"/>
      <c r="J1060" s="194">
        <v>43738.000011574077</v>
      </c>
      <c r="K1060" s="194">
        <v>43738.000011574077</v>
      </c>
      <c r="L1060" s="194"/>
      <c r="M1060" s="193" t="s">
        <v>187</v>
      </c>
      <c r="N1060" s="193" t="s">
        <v>43</v>
      </c>
      <c r="O1060" s="195">
        <v>12</v>
      </c>
      <c r="P1060" s="195"/>
      <c r="Q1060" s="196"/>
      <c r="R1060" s="193" t="s">
        <v>2009</v>
      </c>
      <c r="S1060" s="193"/>
      <c r="T1060" s="193" t="s">
        <v>2010</v>
      </c>
      <c r="U1060" s="193" t="s">
        <v>182</v>
      </c>
      <c r="V1060" s="193"/>
      <c r="W1060" s="193"/>
      <c r="X1060" s="193"/>
      <c r="Y1060" s="194"/>
      <c r="Z1060" s="194"/>
      <c r="AA1060" s="197"/>
      <c r="AB1060" s="198" t="str">
        <f t="shared" si="119"/>
        <v>20199</v>
      </c>
      <c r="AC1060" s="199">
        <f t="shared" si="115"/>
        <v>0</v>
      </c>
      <c r="AD1060" s="200" t="str">
        <f t="shared" si="121"/>
        <v>20199</v>
      </c>
      <c r="AE1060" s="199">
        <f t="shared" si="117"/>
        <v>0</v>
      </c>
      <c r="AF1060" s="199">
        <f t="shared" si="116"/>
        <v>0</v>
      </c>
      <c r="AG1060" s="199">
        <f t="shared" si="120"/>
        <v>0</v>
      </c>
      <c r="AH1060" s="199">
        <f t="shared" si="118"/>
        <v>0</v>
      </c>
      <c r="AI1060" s="201"/>
      <c r="AJ1060" s="201"/>
      <c r="AK1060" s="201"/>
      <c r="AL1060" s="201"/>
      <c r="AM1060" s="201"/>
      <c r="AN1060" s="201"/>
      <c r="AO1060" s="201" t="s">
        <v>50</v>
      </c>
      <c r="AP1060" s="201" t="s">
        <v>1</v>
      </c>
    </row>
    <row r="1061" spans="1:42">
      <c r="A1061" s="193" t="s">
        <v>1103</v>
      </c>
      <c r="B1061" s="193" t="s">
        <v>50</v>
      </c>
      <c r="C1061" s="193" t="s">
        <v>205</v>
      </c>
      <c r="D1061" s="193" t="s">
        <v>2007</v>
      </c>
      <c r="E1061" s="193" t="s">
        <v>2008</v>
      </c>
      <c r="F1061" s="193"/>
      <c r="G1061" s="193" t="s">
        <v>178</v>
      </c>
      <c r="H1061" s="194">
        <v>43738.000011574077</v>
      </c>
      <c r="I1061" s="194"/>
      <c r="J1061" s="194">
        <v>43738.000011574077</v>
      </c>
      <c r="K1061" s="194">
        <v>43738.000011574077</v>
      </c>
      <c r="L1061" s="194"/>
      <c r="M1061" s="193" t="s">
        <v>187</v>
      </c>
      <c r="N1061" s="193" t="s">
        <v>43</v>
      </c>
      <c r="O1061" s="195">
        <v>12</v>
      </c>
      <c r="P1061" s="195"/>
      <c r="Q1061" s="196"/>
      <c r="R1061" s="193" t="s">
        <v>2009</v>
      </c>
      <c r="S1061" s="193"/>
      <c r="T1061" s="193" t="s">
        <v>2011</v>
      </c>
      <c r="U1061" s="193" t="s">
        <v>182</v>
      </c>
      <c r="V1061" s="193"/>
      <c r="W1061" s="193"/>
      <c r="X1061" s="193"/>
      <c r="Y1061" s="194"/>
      <c r="Z1061" s="194"/>
      <c r="AA1061" s="197"/>
      <c r="AB1061" s="198" t="str">
        <f t="shared" si="119"/>
        <v>20199</v>
      </c>
      <c r="AC1061" s="199">
        <f t="shared" si="115"/>
        <v>0</v>
      </c>
      <c r="AD1061" s="200" t="str">
        <f t="shared" si="121"/>
        <v>20199</v>
      </c>
      <c r="AE1061" s="199">
        <f t="shared" si="117"/>
        <v>0</v>
      </c>
      <c r="AF1061" s="199">
        <f t="shared" si="116"/>
        <v>0</v>
      </c>
      <c r="AG1061" s="199">
        <f t="shared" si="120"/>
        <v>0</v>
      </c>
      <c r="AH1061" s="199">
        <f t="shared" si="118"/>
        <v>0</v>
      </c>
      <c r="AI1061" s="201"/>
      <c r="AJ1061" s="201"/>
      <c r="AK1061" s="201"/>
      <c r="AL1061" s="201"/>
      <c r="AM1061" s="201"/>
      <c r="AN1061" s="201"/>
      <c r="AO1061" s="201" t="s">
        <v>50</v>
      </c>
      <c r="AP1061" s="201" t="s">
        <v>1</v>
      </c>
    </row>
    <row r="1062" spans="1:42">
      <c r="A1062" s="193" t="s">
        <v>1103</v>
      </c>
      <c r="B1062" s="193" t="s">
        <v>50</v>
      </c>
      <c r="C1062" s="193" t="s">
        <v>205</v>
      </c>
      <c r="D1062" s="193" t="s">
        <v>2007</v>
      </c>
      <c r="E1062" s="193" t="s">
        <v>2008</v>
      </c>
      <c r="F1062" s="193"/>
      <c r="G1062" s="193" t="s">
        <v>178</v>
      </c>
      <c r="H1062" s="194">
        <v>43738.000011574077</v>
      </c>
      <c r="I1062" s="194"/>
      <c r="J1062" s="194">
        <v>43738.000011574077</v>
      </c>
      <c r="K1062" s="194">
        <v>43738.000011574077</v>
      </c>
      <c r="L1062" s="194"/>
      <c r="M1062" s="193" t="s">
        <v>187</v>
      </c>
      <c r="N1062" s="193" t="s">
        <v>43</v>
      </c>
      <c r="O1062" s="195">
        <v>12</v>
      </c>
      <c r="P1062" s="195"/>
      <c r="Q1062" s="196"/>
      <c r="R1062" s="193" t="s">
        <v>2009</v>
      </c>
      <c r="S1062" s="193"/>
      <c r="T1062" s="193" t="s">
        <v>2012</v>
      </c>
      <c r="U1062" s="193" t="s">
        <v>182</v>
      </c>
      <c r="V1062" s="193"/>
      <c r="W1062" s="193"/>
      <c r="X1062" s="193"/>
      <c r="Y1062" s="194"/>
      <c r="Z1062" s="194"/>
      <c r="AA1062" s="197"/>
      <c r="AB1062" s="198" t="str">
        <f t="shared" si="119"/>
        <v>20199</v>
      </c>
      <c r="AC1062" s="199">
        <f t="shared" si="115"/>
        <v>0</v>
      </c>
      <c r="AD1062" s="200" t="str">
        <f t="shared" si="121"/>
        <v>20199</v>
      </c>
      <c r="AE1062" s="199">
        <f t="shared" si="117"/>
        <v>0</v>
      </c>
      <c r="AF1062" s="199">
        <f t="shared" si="116"/>
        <v>0</v>
      </c>
      <c r="AG1062" s="199">
        <f t="shared" si="120"/>
        <v>0</v>
      </c>
      <c r="AH1062" s="199">
        <f t="shared" si="118"/>
        <v>0</v>
      </c>
      <c r="AI1062" s="201"/>
      <c r="AJ1062" s="201"/>
      <c r="AK1062" s="201"/>
      <c r="AL1062" s="201"/>
      <c r="AM1062" s="201"/>
      <c r="AN1062" s="201"/>
      <c r="AO1062" s="201" t="s">
        <v>50</v>
      </c>
      <c r="AP1062" s="201" t="s">
        <v>1</v>
      </c>
    </row>
    <row r="1063" spans="1:42">
      <c r="A1063" s="193" t="s">
        <v>1103</v>
      </c>
      <c r="B1063" s="193" t="s">
        <v>54</v>
      </c>
      <c r="C1063" s="193" t="s">
        <v>175</v>
      </c>
      <c r="D1063" s="193" t="s">
        <v>2013</v>
      </c>
      <c r="E1063" s="193" t="s">
        <v>2014</v>
      </c>
      <c r="F1063" s="193"/>
      <c r="G1063" s="193" t="s">
        <v>178</v>
      </c>
      <c r="H1063" s="194">
        <v>43738.000011574077</v>
      </c>
      <c r="I1063" s="194"/>
      <c r="J1063" s="194">
        <v>43738.000011574077</v>
      </c>
      <c r="K1063" s="194">
        <v>43738.000011574077</v>
      </c>
      <c r="L1063" s="194"/>
      <c r="M1063" s="193" t="s">
        <v>187</v>
      </c>
      <c r="N1063" s="193" t="s">
        <v>2015</v>
      </c>
      <c r="O1063" s="195">
        <v>3</v>
      </c>
      <c r="P1063" s="195"/>
      <c r="Q1063" s="196"/>
      <c r="R1063" s="193" t="s">
        <v>2016</v>
      </c>
      <c r="S1063" s="193"/>
      <c r="T1063" s="193" t="s">
        <v>2017</v>
      </c>
      <c r="U1063" s="193" t="s">
        <v>182</v>
      </c>
      <c r="V1063" s="193"/>
      <c r="W1063" s="193"/>
      <c r="X1063" s="193"/>
      <c r="Y1063" s="194"/>
      <c r="Z1063" s="194"/>
      <c r="AA1063" s="197"/>
      <c r="AB1063" s="198" t="str">
        <f t="shared" si="119"/>
        <v>20199</v>
      </c>
      <c r="AC1063" s="199">
        <f t="shared" si="115"/>
        <v>0</v>
      </c>
      <c r="AD1063" s="200" t="str">
        <f t="shared" si="121"/>
        <v>20199</v>
      </c>
      <c r="AE1063" s="199">
        <f t="shared" si="117"/>
        <v>0</v>
      </c>
      <c r="AF1063" s="199">
        <f t="shared" si="116"/>
        <v>0</v>
      </c>
      <c r="AG1063" s="199">
        <f t="shared" si="120"/>
        <v>0</v>
      </c>
      <c r="AH1063" s="199">
        <f t="shared" si="118"/>
        <v>0</v>
      </c>
      <c r="AI1063" s="201"/>
      <c r="AJ1063" s="201"/>
      <c r="AK1063" s="201"/>
      <c r="AL1063" s="201"/>
      <c r="AM1063" s="201"/>
      <c r="AN1063" s="201"/>
      <c r="AO1063" s="201" t="s">
        <v>54</v>
      </c>
      <c r="AP1063" s="201" t="s">
        <v>88</v>
      </c>
    </row>
    <row r="1064" spans="1:42">
      <c r="A1064" s="193" t="s">
        <v>1103</v>
      </c>
      <c r="B1064" s="193" t="s">
        <v>54</v>
      </c>
      <c r="C1064" s="193" t="s">
        <v>175</v>
      </c>
      <c r="D1064" s="193" t="s">
        <v>2018</v>
      </c>
      <c r="E1064" s="193" t="s">
        <v>2019</v>
      </c>
      <c r="F1064" s="193"/>
      <c r="G1064" s="193" t="s">
        <v>178</v>
      </c>
      <c r="H1064" s="194">
        <v>43739.000011574077</v>
      </c>
      <c r="I1064" s="194"/>
      <c r="J1064" s="194">
        <v>43739.000011574077</v>
      </c>
      <c r="K1064" s="194">
        <v>43739.000011574077</v>
      </c>
      <c r="L1064" s="194"/>
      <c r="M1064" s="193" t="s">
        <v>187</v>
      </c>
      <c r="N1064" s="193" t="s">
        <v>637</v>
      </c>
      <c r="O1064" s="195">
        <v>3</v>
      </c>
      <c r="P1064" s="195"/>
      <c r="Q1064" s="196"/>
      <c r="R1064" s="193" t="s">
        <v>2020</v>
      </c>
      <c r="S1064" s="193"/>
      <c r="T1064" s="193" t="s">
        <v>2021</v>
      </c>
      <c r="U1064" s="193" t="s">
        <v>182</v>
      </c>
      <c r="V1064" s="193"/>
      <c r="W1064" s="193"/>
      <c r="X1064" s="193"/>
      <c r="Y1064" s="194"/>
      <c r="Z1064" s="194"/>
      <c r="AA1064" s="197"/>
      <c r="AB1064" s="198" t="str">
        <f t="shared" si="119"/>
        <v>201910</v>
      </c>
      <c r="AC1064" s="199">
        <f t="shared" si="115"/>
        <v>0</v>
      </c>
      <c r="AD1064" s="200" t="str">
        <f t="shared" si="121"/>
        <v>201910</v>
      </c>
      <c r="AE1064" s="199">
        <f t="shared" si="117"/>
        <v>0</v>
      </c>
      <c r="AF1064" s="199">
        <f t="shared" si="116"/>
        <v>0</v>
      </c>
      <c r="AG1064" s="199">
        <f t="shared" si="120"/>
        <v>0</v>
      </c>
      <c r="AH1064" s="199">
        <f t="shared" si="118"/>
        <v>0</v>
      </c>
      <c r="AI1064" s="201"/>
      <c r="AJ1064" s="201"/>
      <c r="AK1064" s="201"/>
      <c r="AL1064" s="201"/>
      <c r="AM1064" s="201"/>
      <c r="AN1064" s="201"/>
      <c r="AO1064" s="201" t="s">
        <v>54</v>
      </c>
      <c r="AP1064" s="201" t="s">
        <v>88</v>
      </c>
    </row>
    <row r="1065" spans="1:42">
      <c r="A1065" s="193" t="s">
        <v>1103</v>
      </c>
      <c r="B1065" s="193" t="s">
        <v>54</v>
      </c>
      <c r="C1065" s="193" t="s">
        <v>175</v>
      </c>
      <c r="D1065" s="193" t="s">
        <v>2022</v>
      </c>
      <c r="E1065" s="193" t="s">
        <v>2023</v>
      </c>
      <c r="F1065" s="193"/>
      <c r="G1065" s="193" t="s">
        <v>178</v>
      </c>
      <c r="H1065" s="194">
        <v>43739.000011574077</v>
      </c>
      <c r="I1065" s="194"/>
      <c r="J1065" s="194">
        <v>43739.000011574077</v>
      </c>
      <c r="K1065" s="194">
        <v>43739.000011574077</v>
      </c>
      <c r="L1065" s="194"/>
      <c r="M1065" s="193" t="s">
        <v>187</v>
      </c>
      <c r="N1065" s="193" t="s">
        <v>1872</v>
      </c>
      <c r="O1065" s="195">
        <v>3</v>
      </c>
      <c r="P1065" s="195"/>
      <c r="Q1065" s="196"/>
      <c r="R1065" s="193" t="s">
        <v>2024</v>
      </c>
      <c r="S1065" s="193"/>
      <c r="T1065" s="193" t="s">
        <v>2025</v>
      </c>
      <c r="U1065" s="193" t="s">
        <v>182</v>
      </c>
      <c r="V1065" s="193"/>
      <c r="W1065" s="193"/>
      <c r="X1065" s="193"/>
      <c r="Y1065" s="194"/>
      <c r="Z1065" s="194"/>
      <c r="AA1065" s="197"/>
      <c r="AB1065" s="198" t="str">
        <f t="shared" si="119"/>
        <v>201910</v>
      </c>
      <c r="AC1065" s="199">
        <f t="shared" si="115"/>
        <v>0</v>
      </c>
      <c r="AD1065" s="200" t="str">
        <f t="shared" si="121"/>
        <v>201910</v>
      </c>
      <c r="AE1065" s="199">
        <f t="shared" si="117"/>
        <v>0</v>
      </c>
      <c r="AF1065" s="199">
        <f t="shared" si="116"/>
        <v>0</v>
      </c>
      <c r="AG1065" s="199">
        <f t="shared" si="120"/>
        <v>0</v>
      </c>
      <c r="AH1065" s="199">
        <f t="shared" si="118"/>
        <v>0</v>
      </c>
      <c r="AI1065" s="201"/>
      <c r="AJ1065" s="201"/>
      <c r="AK1065" s="201"/>
      <c r="AL1065" s="201"/>
      <c r="AM1065" s="201"/>
      <c r="AN1065" s="201"/>
      <c r="AO1065" s="201" t="s">
        <v>54</v>
      </c>
      <c r="AP1065" s="201" t="s">
        <v>88</v>
      </c>
    </row>
    <row r="1066" spans="1:42">
      <c r="A1066" s="193" t="s">
        <v>1103</v>
      </c>
      <c r="B1066" s="193" t="s">
        <v>50</v>
      </c>
      <c r="C1066" s="193" t="s">
        <v>205</v>
      </c>
      <c r="D1066" s="193" t="s">
        <v>2026</v>
      </c>
      <c r="E1066" s="193" t="s">
        <v>2027</v>
      </c>
      <c r="F1066" s="193"/>
      <c r="G1066" s="193" t="s">
        <v>178</v>
      </c>
      <c r="H1066" s="194">
        <v>43739.000011574077</v>
      </c>
      <c r="I1066" s="194"/>
      <c r="J1066" s="194">
        <v>43739.000011574077</v>
      </c>
      <c r="K1066" s="194">
        <v>43739.000011574077</v>
      </c>
      <c r="L1066" s="194"/>
      <c r="M1066" s="193" t="s">
        <v>187</v>
      </c>
      <c r="N1066" s="193" t="s">
        <v>43</v>
      </c>
      <c r="O1066" s="195">
        <v>12</v>
      </c>
      <c r="P1066" s="195"/>
      <c r="Q1066" s="196"/>
      <c r="R1066" s="193" t="s">
        <v>2028</v>
      </c>
      <c r="S1066" s="193"/>
      <c r="T1066" s="193" t="s">
        <v>2029</v>
      </c>
      <c r="U1066" s="193" t="s">
        <v>182</v>
      </c>
      <c r="V1066" s="193"/>
      <c r="W1066" s="193"/>
      <c r="X1066" s="193"/>
      <c r="Y1066" s="194"/>
      <c r="Z1066" s="194"/>
      <c r="AA1066" s="197"/>
      <c r="AB1066" s="198" t="str">
        <f t="shared" si="119"/>
        <v>201910</v>
      </c>
      <c r="AC1066" s="199">
        <f t="shared" si="115"/>
        <v>0</v>
      </c>
      <c r="AD1066" s="200" t="str">
        <f t="shared" si="121"/>
        <v>201910</v>
      </c>
      <c r="AE1066" s="199">
        <f t="shared" si="117"/>
        <v>0</v>
      </c>
      <c r="AF1066" s="199">
        <f t="shared" si="116"/>
        <v>0</v>
      </c>
      <c r="AG1066" s="199">
        <f t="shared" si="120"/>
        <v>0</v>
      </c>
      <c r="AH1066" s="199">
        <f t="shared" si="118"/>
        <v>0</v>
      </c>
      <c r="AI1066" s="201"/>
      <c r="AJ1066" s="201"/>
      <c r="AK1066" s="201"/>
      <c r="AL1066" s="201"/>
      <c r="AM1066" s="201"/>
      <c r="AN1066" s="201"/>
      <c r="AO1066" s="201" t="s">
        <v>50</v>
      </c>
      <c r="AP1066" s="201" t="s">
        <v>1</v>
      </c>
    </row>
    <row r="1067" spans="1:42">
      <c r="A1067" s="193" t="s">
        <v>1103</v>
      </c>
      <c r="B1067" s="193" t="s">
        <v>50</v>
      </c>
      <c r="C1067" s="193" t="s">
        <v>205</v>
      </c>
      <c r="D1067" s="193" t="s">
        <v>2026</v>
      </c>
      <c r="E1067" s="193" t="s">
        <v>2027</v>
      </c>
      <c r="F1067" s="193"/>
      <c r="G1067" s="193" t="s">
        <v>178</v>
      </c>
      <c r="H1067" s="194">
        <v>43739.000011574077</v>
      </c>
      <c r="I1067" s="194"/>
      <c r="J1067" s="194">
        <v>43739.000011574077</v>
      </c>
      <c r="K1067" s="194">
        <v>43739.000011574077</v>
      </c>
      <c r="L1067" s="194"/>
      <c r="M1067" s="193" t="s">
        <v>187</v>
      </c>
      <c r="N1067" s="193" t="s">
        <v>43</v>
      </c>
      <c r="O1067" s="195">
        <v>12</v>
      </c>
      <c r="P1067" s="195"/>
      <c r="Q1067" s="196"/>
      <c r="R1067" s="193" t="s">
        <v>2028</v>
      </c>
      <c r="S1067" s="193"/>
      <c r="T1067" s="193" t="s">
        <v>2030</v>
      </c>
      <c r="U1067" s="193" t="s">
        <v>182</v>
      </c>
      <c r="V1067" s="193"/>
      <c r="W1067" s="193"/>
      <c r="X1067" s="193"/>
      <c r="Y1067" s="194"/>
      <c r="Z1067" s="194"/>
      <c r="AA1067" s="197"/>
      <c r="AB1067" s="198" t="str">
        <f t="shared" si="119"/>
        <v>201910</v>
      </c>
      <c r="AC1067" s="199">
        <f t="shared" si="115"/>
        <v>0</v>
      </c>
      <c r="AD1067" s="200" t="str">
        <f t="shared" si="121"/>
        <v>201910</v>
      </c>
      <c r="AE1067" s="199">
        <f t="shared" si="117"/>
        <v>0</v>
      </c>
      <c r="AF1067" s="199">
        <f t="shared" si="116"/>
        <v>0</v>
      </c>
      <c r="AG1067" s="199">
        <f t="shared" si="120"/>
        <v>0</v>
      </c>
      <c r="AH1067" s="199">
        <f t="shared" si="118"/>
        <v>0</v>
      </c>
      <c r="AI1067" s="201"/>
      <c r="AJ1067" s="201"/>
      <c r="AK1067" s="201"/>
      <c r="AL1067" s="201"/>
      <c r="AM1067" s="201"/>
      <c r="AN1067" s="201"/>
      <c r="AO1067" s="201" t="s">
        <v>50</v>
      </c>
      <c r="AP1067" s="201" t="s">
        <v>1</v>
      </c>
    </row>
    <row r="1068" spans="1:42">
      <c r="A1068" s="193" t="s">
        <v>1103</v>
      </c>
      <c r="B1068" s="193" t="s">
        <v>54</v>
      </c>
      <c r="C1068" s="193" t="s">
        <v>175</v>
      </c>
      <c r="D1068" s="193" t="s">
        <v>2031</v>
      </c>
      <c r="E1068" s="193" t="s">
        <v>2032</v>
      </c>
      <c r="F1068" s="193"/>
      <c r="G1068" s="193" t="s">
        <v>178</v>
      </c>
      <c r="H1068" s="194">
        <v>43739.000011574077</v>
      </c>
      <c r="I1068" s="194"/>
      <c r="J1068" s="194">
        <v>43739.000011574077</v>
      </c>
      <c r="K1068" s="194">
        <v>43739.000011574077</v>
      </c>
      <c r="L1068" s="194"/>
      <c r="M1068" s="193" t="s">
        <v>187</v>
      </c>
      <c r="N1068" s="193" t="s">
        <v>2015</v>
      </c>
      <c r="O1068" s="195">
        <v>3</v>
      </c>
      <c r="P1068" s="195"/>
      <c r="Q1068" s="196"/>
      <c r="R1068" s="193" t="s">
        <v>2033</v>
      </c>
      <c r="S1068" s="193"/>
      <c r="T1068" s="193" t="s">
        <v>2034</v>
      </c>
      <c r="U1068" s="193" t="s">
        <v>182</v>
      </c>
      <c r="V1068" s="193"/>
      <c r="W1068" s="193"/>
      <c r="X1068" s="193"/>
      <c r="Y1068" s="194"/>
      <c r="Z1068" s="194"/>
      <c r="AA1068" s="197"/>
      <c r="AB1068" s="198" t="str">
        <f t="shared" si="119"/>
        <v>201910</v>
      </c>
      <c r="AC1068" s="199">
        <f t="shared" si="115"/>
        <v>0</v>
      </c>
      <c r="AD1068" s="200" t="str">
        <f t="shared" si="121"/>
        <v>201910</v>
      </c>
      <c r="AE1068" s="199">
        <f t="shared" si="117"/>
        <v>0</v>
      </c>
      <c r="AF1068" s="199">
        <f t="shared" si="116"/>
        <v>0</v>
      </c>
      <c r="AG1068" s="199">
        <f t="shared" si="120"/>
        <v>0</v>
      </c>
      <c r="AH1068" s="199">
        <f t="shared" si="118"/>
        <v>0</v>
      </c>
      <c r="AI1068" s="201"/>
      <c r="AJ1068" s="201"/>
      <c r="AK1068" s="201"/>
      <c r="AL1068" s="201"/>
      <c r="AM1068" s="201"/>
      <c r="AN1068" s="201"/>
      <c r="AO1068" s="201" t="s">
        <v>54</v>
      </c>
      <c r="AP1068" s="201" t="s">
        <v>88</v>
      </c>
    </row>
    <row r="1069" spans="1:42">
      <c r="A1069" s="193" t="s">
        <v>1103</v>
      </c>
      <c r="B1069" s="193" t="s">
        <v>51</v>
      </c>
      <c r="C1069" s="193" t="s">
        <v>321</v>
      </c>
      <c r="D1069" s="193" t="s">
        <v>1478</v>
      </c>
      <c r="E1069" s="193" t="s">
        <v>2035</v>
      </c>
      <c r="F1069" s="193"/>
      <c r="G1069" s="193" t="s">
        <v>178</v>
      </c>
      <c r="H1069" s="194">
        <v>43739.000011574077</v>
      </c>
      <c r="I1069" s="194"/>
      <c r="J1069" s="194">
        <v>43747.000011574077</v>
      </c>
      <c r="K1069" s="194">
        <v>43747.000011574077</v>
      </c>
      <c r="L1069" s="194"/>
      <c r="M1069" s="193" t="s">
        <v>191</v>
      </c>
      <c r="N1069" s="193" t="s">
        <v>47</v>
      </c>
      <c r="O1069" s="195">
        <v>18</v>
      </c>
      <c r="P1069" s="195"/>
      <c r="Q1069" s="196"/>
      <c r="R1069" s="193" t="s">
        <v>1480</v>
      </c>
      <c r="S1069" s="193"/>
      <c r="T1069" s="193" t="s">
        <v>2036</v>
      </c>
      <c r="U1069" s="193" t="s">
        <v>182</v>
      </c>
      <c r="V1069" s="193"/>
      <c r="W1069" s="193"/>
      <c r="X1069" s="193"/>
      <c r="Y1069" s="194"/>
      <c r="Z1069" s="194"/>
      <c r="AA1069" s="197"/>
      <c r="AB1069" s="198" t="str">
        <f t="shared" si="119"/>
        <v>201910</v>
      </c>
      <c r="AC1069" s="199">
        <f t="shared" si="115"/>
        <v>0</v>
      </c>
      <c r="AD1069" s="200" t="str">
        <f t="shared" si="121"/>
        <v>201910</v>
      </c>
      <c r="AE1069" s="199">
        <f t="shared" si="117"/>
        <v>0</v>
      </c>
      <c r="AF1069" s="199">
        <f t="shared" si="116"/>
        <v>0</v>
      </c>
      <c r="AG1069" s="199">
        <f t="shared" si="120"/>
        <v>0</v>
      </c>
      <c r="AH1069" s="199">
        <f t="shared" si="118"/>
        <v>0</v>
      </c>
      <c r="AI1069" s="201"/>
      <c r="AJ1069" s="201"/>
      <c r="AK1069" s="201"/>
      <c r="AL1069" s="201"/>
      <c r="AM1069" s="201"/>
      <c r="AN1069" s="201"/>
      <c r="AO1069" s="201" t="s">
        <v>51</v>
      </c>
      <c r="AP1069" s="201" t="s">
        <v>65</v>
      </c>
    </row>
    <row r="1070" spans="1:42">
      <c r="A1070" s="193" t="s">
        <v>1103</v>
      </c>
      <c r="B1070" s="193" t="s">
        <v>51</v>
      </c>
      <c r="C1070" s="193" t="s">
        <v>321</v>
      </c>
      <c r="D1070" s="193" t="s">
        <v>1478</v>
      </c>
      <c r="E1070" s="193" t="s">
        <v>2037</v>
      </c>
      <c r="F1070" s="193"/>
      <c r="G1070" s="193" t="s">
        <v>178</v>
      </c>
      <c r="H1070" s="194">
        <v>43739.000011574077</v>
      </c>
      <c r="I1070" s="194"/>
      <c r="J1070" s="194">
        <v>43747.000011574077</v>
      </c>
      <c r="K1070" s="194">
        <v>43747.000011574077</v>
      </c>
      <c r="L1070" s="194"/>
      <c r="M1070" s="193" t="s">
        <v>191</v>
      </c>
      <c r="N1070" s="193" t="s">
        <v>47</v>
      </c>
      <c r="O1070" s="195">
        <v>18</v>
      </c>
      <c r="P1070" s="195"/>
      <c r="Q1070" s="196"/>
      <c r="R1070" s="193" t="s">
        <v>1480</v>
      </c>
      <c r="S1070" s="193"/>
      <c r="T1070" s="193" t="s">
        <v>2038</v>
      </c>
      <c r="U1070" s="193" t="s">
        <v>182</v>
      </c>
      <c r="V1070" s="193"/>
      <c r="W1070" s="193"/>
      <c r="X1070" s="193"/>
      <c r="Y1070" s="194"/>
      <c r="Z1070" s="194"/>
      <c r="AA1070" s="197"/>
      <c r="AB1070" s="198" t="str">
        <f t="shared" si="119"/>
        <v>201910</v>
      </c>
      <c r="AC1070" s="199">
        <f t="shared" si="115"/>
        <v>0</v>
      </c>
      <c r="AD1070" s="200" t="str">
        <f t="shared" si="121"/>
        <v>201910</v>
      </c>
      <c r="AE1070" s="199">
        <f t="shared" si="117"/>
        <v>0</v>
      </c>
      <c r="AF1070" s="199">
        <f t="shared" si="116"/>
        <v>0</v>
      </c>
      <c r="AG1070" s="199">
        <f t="shared" si="120"/>
        <v>0</v>
      </c>
      <c r="AH1070" s="199">
        <f t="shared" si="118"/>
        <v>0</v>
      </c>
      <c r="AI1070" s="201"/>
      <c r="AJ1070" s="201"/>
      <c r="AK1070" s="201"/>
      <c r="AL1070" s="201"/>
      <c r="AM1070" s="201"/>
      <c r="AN1070" s="201"/>
      <c r="AO1070" s="201" t="s">
        <v>51</v>
      </c>
      <c r="AP1070" s="201" t="s">
        <v>65</v>
      </c>
    </row>
    <row r="1071" spans="1:42">
      <c r="A1071" s="193" t="s">
        <v>1103</v>
      </c>
      <c r="B1071" s="193" t="s">
        <v>49</v>
      </c>
      <c r="C1071" s="193" t="s">
        <v>59</v>
      </c>
      <c r="D1071" s="193" t="s">
        <v>1478</v>
      </c>
      <c r="E1071" s="193" t="s">
        <v>2035</v>
      </c>
      <c r="F1071" s="193"/>
      <c r="G1071" s="193" t="s">
        <v>178</v>
      </c>
      <c r="H1071" s="194">
        <v>43739.000011574077</v>
      </c>
      <c r="I1071" s="194"/>
      <c r="J1071" s="194">
        <v>43756.000011574077</v>
      </c>
      <c r="K1071" s="194">
        <v>43756.000011574077</v>
      </c>
      <c r="L1071" s="194"/>
      <c r="M1071" s="193" t="s">
        <v>191</v>
      </c>
      <c r="N1071" s="193" t="s">
        <v>47</v>
      </c>
      <c r="O1071" s="195">
        <v>73</v>
      </c>
      <c r="P1071" s="195"/>
      <c r="Q1071" s="196"/>
      <c r="R1071" s="193" t="s">
        <v>1480</v>
      </c>
      <c r="S1071" s="193"/>
      <c r="T1071" s="193" t="s">
        <v>2039</v>
      </c>
      <c r="U1071" s="193" t="s">
        <v>182</v>
      </c>
      <c r="V1071" s="193"/>
      <c r="W1071" s="193"/>
      <c r="X1071" s="193"/>
      <c r="Y1071" s="194"/>
      <c r="Z1071" s="194"/>
      <c r="AA1071" s="197"/>
      <c r="AB1071" s="198" t="str">
        <f t="shared" si="119"/>
        <v>201910</v>
      </c>
      <c r="AC1071" s="199">
        <f t="shared" si="115"/>
        <v>0</v>
      </c>
      <c r="AD1071" s="200" t="str">
        <f t="shared" si="121"/>
        <v>201910</v>
      </c>
      <c r="AE1071" s="199">
        <f t="shared" si="117"/>
        <v>0</v>
      </c>
      <c r="AF1071" s="199">
        <f t="shared" si="116"/>
        <v>0</v>
      </c>
      <c r="AG1071" s="199">
        <f t="shared" si="120"/>
        <v>0</v>
      </c>
      <c r="AH1071" s="199">
        <f t="shared" si="118"/>
        <v>0</v>
      </c>
      <c r="AI1071" s="201"/>
      <c r="AJ1071" s="201"/>
      <c r="AK1071" s="201"/>
      <c r="AL1071" s="201"/>
      <c r="AM1071" s="201"/>
      <c r="AN1071" s="201"/>
      <c r="AO1071" s="201" t="s">
        <v>49</v>
      </c>
      <c r="AP1071" s="201" t="s">
        <v>59</v>
      </c>
    </row>
    <row r="1072" spans="1:42">
      <c r="A1072" s="193" t="s">
        <v>1103</v>
      </c>
      <c r="B1072" s="193" t="s">
        <v>49</v>
      </c>
      <c r="C1072" s="193" t="s">
        <v>59</v>
      </c>
      <c r="D1072" s="193" t="s">
        <v>1478</v>
      </c>
      <c r="E1072" s="193" t="s">
        <v>2037</v>
      </c>
      <c r="F1072" s="193"/>
      <c r="G1072" s="193" t="s">
        <v>178</v>
      </c>
      <c r="H1072" s="194">
        <v>43739.000011574077</v>
      </c>
      <c r="I1072" s="194"/>
      <c r="J1072" s="194">
        <v>43749.000011574077</v>
      </c>
      <c r="K1072" s="194">
        <v>43749.000011574077</v>
      </c>
      <c r="L1072" s="194"/>
      <c r="M1072" s="193" t="s">
        <v>191</v>
      </c>
      <c r="N1072" s="193" t="s">
        <v>47</v>
      </c>
      <c r="O1072" s="195">
        <v>73</v>
      </c>
      <c r="P1072" s="195"/>
      <c r="Q1072" s="196"/>
      <c r="R1072" s="193" t="s">
        <v>1480</v>
      </c>
      <c r="S1072" s="193"/>
      <c r="T1072" s="193" t="s">
        <v>2040</v>
      </c>
      <c r="U1072" s="193" t="s">
        <v>182</v>
      </c>
      <c r="V1072" s="193"/>
      <c r="W1072" s="193"/>
      <c r="X1072" s="193"/>
      <c r="Y1072" s="194"/>
      <c r="Z1072" s="194"/>
      <c r="AA1072" s="197"/>
      <c r="AB1072" s="198" t="str">
        <f t="shared" si="119"/>
        <v>201910</v>
      </c>
      <c r="AC1072" s="199">
        <f t="shared" si="115"/>
        <v>0</v>
      </c>
      <c r="AD1072" s="200" t="str">
        <f t="shared" si="121"/>
        <v>201910</v>
      </c>
      <c r="AE1072" s="199">
        <f t="shared" si="117"/>
        <v>0</v>
      </c>
      <c r="AF1072" s="199">
        <f t="shared" si="116"/>
        <v>0</v>
      </c>
      <c r="AG1072" s="199">
        <f t="shared" si="120"/>
        <v>0</v>
      </c>
      <c r="AH1072" s="199">
        <f t="shared" si="118"/>
        <v>0</v>
      </c>
      <c r="AI1072" s="201"/>
      <c r="AJ1072" s="201"/>
      <c r="AK1072" s="201"/>
      <c r="AL1072" s="201"/>
      <c r="AM1072" s="201"/>
      <c r="AN1072" s="201"/>
      <c r="AO1072" s="201" t="s">
        <v>49</v>
      </c>
      <c r="AP1072" s="201" t="s">
        <v>59</v>
      </c>
    </row>
    <row r="1073" spans="1:42">
      <c r="A1073" s="193" t="s">
        <v>1103</v>
      </c>
      <c r="B1073" s="193" t="s">
        <v>51</v>
      </c>
      <c r="C1073" s="193" t="s">
        <v>665</v>
      </c>
      <c r="D1073" s="193" t="s">
        <v>1478</v>
      </c>
      <c r="E1073" s="193" t="s">
        <v>2041</v>
      </c>
      <c r="F1073" s="193"/>
      <c r="G1073" s="193" t="s">
        <v>178</v>
      </c>
      <c r="H1073" s="194">
        <v>43739.000011574077</v>
      </c>
      <c r="I1073" s="194"/>
      <c r="J1073" s="194">
        <v>43803.000011574077</v>
      </c>
      <c r="K1073" s="194">
        <v>43803.000011574077</v>
      </c>
      <c r="L1073" s="194"/>
      <c r="M1073" s="193" t="s">
        <v>191</v>
      </c>
      <c r="N1073" s="193" t="s">
        <v>47</v>
      </c>
      <c r="O1073" s="195">
        <v>18</v>
      </c>
      <c r="P1073" s="195"/>
      <c r="Q1073" s="196"/>
      <c r="R1073" s="193" t="s">
        <v>1480</v>
      </c>
      <c r="S1073" s="193"/>
      <c r="T1073" s="193" t="s">
        <v>2042</v>
      </c>
      <c r="U1073" s="193" t="s">
        <v>182</v>
      </c>
      <c r="V1073" s="193"/>
      <c r="W1073" s="193"/>
      <c r="X1073" s="193"/>
      <c r="Y1073" s="194"/>
      <c r="Z1073" s="194"/>
      <c r="AA1073" s="197"/>
      <c r="AB1073" s="198" t="str">
        <f t="shared" si="119"/>
        <v>201910</v>
      </c>
      <c r="AC1073" s="199">
        <f t="shared" si="115"/>
        <v>0</v>
      </c>
      <c r="AD1073" s="200" t="str">
        <f t="shared" si="121"/>
        <v>201912</v>
      </c>
      <c r="AE1073" s="199">
        <f t="shared" si="117"/>
        <v>0</v>
      </c>
      <c r="AF1073" s="199">
        <f t="shared" si="116"/>
        <v>0</v>
      </c>
      <c r="AG1073" s="199">
        <f t="shared" si="120"/>
        <v>0</v>
      </c>
      <c r="AH1073" s="199">
        <f t="shared" si="118"/>
        <v>0</v>
      </c>
      <c r="AI1073" s="201"/>
      <c r="AJ1073" s="201"/>
      <c r="AK1073" s="201"/>
      <c r="AL1073" s="201"/>
      <c r="AM1073" s="201"/>
      <c r="AN1073" s="201"/>
      <c r="AO1073" s="201" t="s">
        <v>51</v>
      </c>
      <c r="AP1073" s="201" t="s">
        <v>66</v>
      </c>
    </row>
    <row r="1074" spans="1:42">
      <c r="A1074" s="193" t="s">
        <v>1103</v>
      </c>
      <c r="B1074" s="193" t="s">
        <v>49</v>
      </c>
      <c r="C1074" s="193" t="s">
        <v>59</v>
      </c>
      <c r="D1074" s="193" t="s">
        <v>1478</v>
      </c>
      <c r="E1074" s="193" t="s">
        <v>2041</v>
      </c>
      <c r="F1074" s="193"/>
      <c r="G1074" s="193" t="s">
        <v>178</v>
      </c>
      <c r="H1074" s="194">
        <v>43739.000011574077</v>
      </c>
      <c r="I1074" s="194"/>
      <c r="J1074" s="194">
        <v>43809.000011574077</v>
      </c>
      <c r="K1074" s="194">
        <v>43809.000011574077</v>
      </c>
      <c r="L1074" s="194"/>
      <c r="M1074" s="193" t="s">
        <v>191</v>
      </c>
      <c r="N1074" s="193" t="s">
        <v>47</v>
      </c>
      <c r="O1074" s="195">
        <v>73</v>
      </c>
      <c r="P1074" s="195"/>
      <c r="Q1074" s="196"/>
      <c r="R1074" s="193" t="s">
        <v>1480</v>
      </c>
      <c r="S1074" s="193"/>
      <c r="T1074" s="193" t="s">
        <v>2043</v>
      </c>
      <c r="U1074" s="193" t="s">
        <v>182</v>
      </c>
      <c r="V1074" s="193"/>
      <c r="W1074" s="193"/>
      <c r="X1074" s="193"/>
      <c r="Y1074" s="194"/>
      <c r="Z1074" s="194"/>
      <c r="AA1074" s="197"/>
      <c r="AB1074" s="198" t="str">
        <f t="shared" si="119"/>
        <v>201910</v>
      </c>
      <c r="AC1074" s="199">
        <f t="shared" si="115"/>
        <v>0</v>
      </c>
      <c r="AD1074" s="200" t="str">
        <f t="shared" si="121"/>
        <v>201912</v>
      </c>
      <c r="AE1074" s="199">
        <f t="shared" si="117"/>
        <v>0</v>
      </c>
      <c r="AF1074" s="199">
        <f t="shared" si="116"/>
        <v>0</v>
      </c>
      <c r="AG1074" s="199">
        <f t="shared" si="120"/>
        <v>0</v>
      </c>
      <c r="AH1074" s="199">
        <f t="shared" si="118"/>
        <v>0</v>
      </c>
      <c r="AI1074" s="201"/>
      <c r="AJ1074" s="201"/>
      <c r="AK1074" s="201"/>
      <c r="AL1074" s="201"/>
      <c r="AM1074" s="201"/>
      <c r="AN1074" s="201"/>
      <c r="AO1074" s="201" t="s">
        <v>49</v>
      </c>
      <c r="AP1074" s="201" t="s">
        <v>59</v>
      </c>
    </row>
    <row r="1075" spans="1:42">
      <c r="A1075" s="193" t="s">
        <v>1103</v>
      </c>
      <c r="B1075" s="193" t="s">
        <v>51</v>
      </c>
      <c r="C1075" s="193" t="s">
        <v>665</v>
      </c>
      <c r="D1075" s="193" t="s">
        <v>1478</v>
      </c>
      <c r="E1075" s="193" t="s">
        <v>2044</v>
      </c>
      <c r="F1075" s="193"/>
      <c r="G1075" s="193" t="s">
        <v>178</v>
      </c>
      <c r="H1075" s="194">
        <v>43739.000011574077</v>
      </c>
      <c r="I1075" s="194"/>
      <c r="J1075" s="194"/>
      <c r="K1075" s="194"/>
      <c r="L1075" s="194"/>
      <c r="M1075" s="193" t="s">
        <v>191</v>
      </c>
      <c r="N1075" s="193" t="s">
        <v>47</v>
      </c>
      <c r="O1075" s="195">
        <v>18</v>
      </c>
      <c r="P1075" s="195"/>
      <c r="Q1075" s="196"/>
      <c r="R1075" s="193" t="s">
        <v>1480</v>
      </c>
      <c r="S1075" s="193"/>
      <c r="T1075" s="193" t="s">
        <v>2045</v>
      </c>
      <c r="U1075" s="193" t="s">
        <v>664</v>
      </c>
      <c r="V1075" s="193"/>
      <c r="W1075" s="193"/>
      <c r="X1075" s="193"/>
      <c r="Y1075" s="194"/>
      <c r="Z1075" s="194"/>
      <c r="AA1075" s="197"/>
      <c r="AB1075" s="198" t="str">
        <f t="shared" si="119"/>
        <v>201910</v>
      </c>
      <c r="AC1075" s="199">
        <f t="shared" si="115"/>
        <v>0</v>
      </c>
      <c r="AD1075" s="200">
        <f t="shared" si="121"/>
        <v>0</v>
      </c>
      <c r="AE1075" s="199">
        <f t="shared" si="117"/>
        <v>0</v>
      </c>
      <c r="AF1075" s="199">
        <f t="shared" si="116"/>
        <v>0</v>
      </c>
      <c r="AG1075" s="199">
        <f t="shared" si="120"/>
        <v>0</v>
      </c>
      <c r="AH1075" s="199">
        <f t="shared" si="118"/>
        <v>0</v>
      </c>
      <c r="AI1075" s="201"/>
      <c r="AJ1075" s="201"/>
      <c r="AK1075" s="201"/>
      <c r="AL1075" s="201"/>
      <c r="AM1075" s="201"/>
      <c r="AN1075" s="201"/>
      <c r="AO1075" s="201" t="s">
        <v>51</v>
      </c>
      <c r="AP1075" s="201" t="s">
        <v>66</v>
      </c>
    </row>
    <row r="1076" spans="1:42">
      <c r="A1076" s="193" t="s">
        <v>1103</v>
      </c>
      <c r="B1076" s="193" t="s">
        <v>49</v>
      </c>
      <c r="C1076" s="193" t="s">
        <v>59</v>
      </c>
      <c r="D1076" s="193" t="s">
        <v>1478</v>
      </c>
      <c r="E1076" s="193" t="s">
        <v>2044</v>
      </c>
      <c r="F1076" s="193"/>
      <c r="G1076" s="193" t="s">
        <v>178</v>
      </c>
      <c r="H1076" s="194">
        <v>43739.000011574077</v>
      </c>
      <c r="I1076" s="194"/>
      <c r="J1076" s="194"/>
      <c r="K1076" s="194"/>
      <c r="L1076" s="194"/>
      <c r="M1076" s="193" t="s">
        <v>191</v>
      </c>
      <c r="N1076" s="193" t="s">
        <v>47</v>
      </c>
      <c r="O1076" s="195">
        <v>73</v>
      </c>
      <c r="P1076" s="195"/>
      <c r="Q1076" s="196"/>
      <c r="R1076" s="193" t="s">
        <v>1480</v>
      </c>
      <c r="S1076" s="193"/>
      <c r="T1076" s="193" t="s">
        <v>2046</v>
      </c>
      <c r="U1076" s="193" t="s">
        <v>664</v>
      </c>
      <c r="V1076" s="193"/>
      <c r="W1076" s="193"/>
      <c r="X1076" s="193"/>
      <c r="Y1076" s="194"/>
      <c r="Z1076" s="194"/>
      <c r="AA1076" s="197"/>
      <c r="AB1076" s="198" t="str">
        <f t="shared" si="119"/>
        <v>201910</v>
      </c>
      <c r="AC1076" s="199">
        <f t="shared" si="115"/>
        <v>0</v>
      </c>
      <c r="AD1076" s="200">
        <f t="shared" si="121"/>
        <v>0</v>
      </c>
      <c r="AE1076" s="199">
        <f t="shared" si="117"/>
        <v>0</v>
      </c>
      <c r="AF1076" s="199">
        <f t="shared" si="116"/>
        <v>0</v>
      </c>
      <c r="AG1076" s="199">
        <f t="shared" si="120"/>
        <v>0</v>
      </c>
      <c r="AH1076" s="199">
        <f t="shared" si="118"/>
        <v>0</v>
      </c>
      <c r="AI1076" s="201"/>
      <c r="AJ1076" s="201"/>
      <c r="AK1076" s="201"/>
      <c r="AL1076" s="201"/>
      <c r="AM1076" s="201"/>
      <c r="AN1076" s="201"/>
      <c r="AO1076" s="201" t="s">
        <v>49</v>
      </c>
      <c r="AP1076" s="201" t="s">
        <v>59</v>
      </c>
    </row>
    <row r="1077" spans="1:42">
      <c r="A1077" s="193" t="s">
        <v>1103</v>
      </c>
      <c r="B1077" s="193" t="s">
        <v>49</v>
      </c>
      <c r="C1077" s="193" t="s">
        <v>59</v>
      </c>
      <c r="D1077" s="193" t="s">
        <v>1478</v>
      </c>
      <c r="E1077" s="193" t="s">
        <v>2047</v>
      </c>
      <c r="F1077" s="193"/>
      <c r="G1077" s="193" t="s">
        <v>178</v>
      </c>
      <c r="H1077" s="194">
        <v>43739.000011574077</v>
      </c>
      <c r="I1077" s="194"/>
      <c r="J1077" s="194">
        <v>43815.000011574077</v>
      </c>
      <c r="K1077" s="194">
        <v>43815.000011574077</v>
      </c>
      <c r="L1077" s="194"/>
      <c r="M1077" s="193" t="s">
        <v>191</v>
      </c>
      <c r="N1077" s="193" t="s">
        <v>47</v>
      </c>
      <c r="O1077" s="195">
        <v>73</v>
      </c>
      <c r="P1077" s="195"/>
      <c r="Q1077" s="196"/>
      <c r="R1077" s="193" t="s">
        <v>1480</v>
      </c>
      <c r="S1077" s="193"/>
      <c r="T1077" s="193" t="s">
        <v>2048</v>
      </c>
      <c r="U1077" s="193" t="s">
        <v>182</v>
      </c>
      <c r="V1077" s="193"/>
      <c r="W1077" s="193"/>
      <c r="X1077" s="193"/>
      <c r="Y1077" s="194"/>
      <c r="Z1077" s="194"/>
      <c r="AA1077" s="197"/>
      <c r="AB1077" s="198" t="str">
        <f t="shared" si="119"/>
        <v>201910</v>
      </c>
      <c r="AC1077" s="199">
        <f t="shared" si="115"/>
        <v>0</v>
      </c>
      <c r="AD1077" s="200" t="str">
        <f t="shared" si="121"/>
        <v>201912</v>
      </c>
      <c r="AE1077" s="199">
        <f t="shared" si="117"/>
        <v>0</v>
      </c>
      <c r="AF1077" s="199">
        <f t="shared" si="116"/>
        <v>0</v>
      </c>
      <c r="AG1077" s="199">
        <f t="shared" si="120"/>
        <v>0</v>
      </c>
      <c r="AH1077" s="199">
        <f t="shared" si="118"/>
        <v>0</v>
      </c>
      <c r="AI1077" s="201"/>
      <c r="AJ1077" s="201"/>
      <c r="AK1077" s="201"/>
      <c r="AL1077" s="201"/>
      <c r="AM1077" s="201"/>
      <c r="AN1077" s="201"/>
      <c r="AO1077" s="201" t="s">
        <v>49</v>
      </c>
      <c r="AP1077" s="201" t="s">
        <v>59</v>
      </c>
    </row>
    <row r="1078" spans="1:42">
      <c r="A1078" s="193" t="s">
        <v>1103</v>
      </c>
      <c r="B1078" s="193" t="s">
        <v>51</v>
      </c>
      <c r="C1078" s="193" t="s">
        <v>665</v>
      </c>
      <c r="D1078" s="193" t="s">
        <v>1478</v>
      </c>
      <c r="E1078" s="193" t="s">
        <v>2047</v>
      </c>
      <c r="F1078" s="193"/>
      <c r="G1078" s="193" t="s">
        <v>178</v>
      </c>
      <c r="H1078" s="194">
        <v>43739.000011574077</v>
      </c>
      <c r="I1078" s="194"/>
      <c r="J1078" s="194">
        <v>43804.000011574077</v>
      </c>
      <c r="K1078" s="194">
        <v>43804.000011574077</v>
      </c>
      <c r="L1078" s="194"/>
      <c r="M1078" s="193" t="s">
        <v>191</v>
      </c>
      <c r="N1078" s="193" t="s">
        <v>47</v>
      </c>
      <c r="O1078" s="195">
        <v>18</v>
      </c>
      <c r="P1078" s="195"/>
      <c r="Q1078" s="196"/>
      <c r="R1078" s="193" t="s">
        <v>1480</v>
      </c>
      <c r="S1078" s="193"/>
      <c r="T1078" s="193" t="s">
        <v>2049</v>
      </c>
      <c r="U1078" s="193" t="s">
        <v>182</v>
      </c>
      <c r="V1078" s="193"/>
      <c r="W1078" s="193"/>
      <c r="X1078" s="193"/>
      <c r="Y1078" s="194"/>
      <c r="Z1078" s="194"/>
      <c r="AA1078" s="197"/>
      <c r="AB1078" s="198" t="str">
        <f t="shared" si="119"/>
        <v>201910</v>
      </c>
      <c r="AC1078" s="199">
        <f t="shared" si="115"/>
        <v>0</v>
      </c>
      <c r="AD1078" s="200" t="str">
        <f t="shared" si="121"/>
        <v>201912</v>
      </c>
      <c r="AE1078" s="199">
        <f t="shared" si="117"/>
        <v>0</v>
      </c>
      <c r="AF1078" s="199">
        <f t="shared" si="116"/>
        <v>0</v>
      </c>
      <c r="AG1078" s="199">
        <f t="shared" si="120"/>
        <v>0</v>
      </c>
      <c r="AH1078" s="199">
        <f t="shared" si="118"/>
        <v>0</v>
      </c>
      <c r="AI1078" s="201"/>
      <c r="AJ1078" s="201"/>
      <c r="AK1078" s="201"/>
      <c r="AL1078" s="201"/>
      <c r="AM1078" s="201"/>
      <c r="AN1078" s="201"/>
      <c r="AO1078" s="201" t="s">
        <v>51</v>
      </c>
      <c r="AP1078" s="201" t="s">
        <v>66</v>
      </c>
    </row>
    <row r="1079" spans="1:42">
      <c r="A1079" s="193" t="s">
        <v>1103</v>
      </c>
      <c r="B1079" s="193" t="s">
        <v>51</v>
      </c>
      <c r="C1079" s="193" t="s">
        <v>321</v>
      </c>
      <c r="D1079" s="193" t="s">
        <v>1478</v>
      </c>
      <c r="E1079" s="193" t="s">
        <v>2050</v>
      </c>
      <c r="F1079" s="193"/>
      <c r="G1079" s="193" t="s">
        <v>178</v>
      </c>
      <c r="H1079" s="194">
        <v>43739.000011574077</v>
      </c>
      <c r="I1079" s="194"/>
      <c r="J1079" s="194"/>
      <c r="K1079" s="194"/>
      <c r="L1079" s="194"/>
      <c r="M1079" s="193" t="s">
        <v>191</v>
      </c>
      <c r="N1079" s="193" t="s">
        <v>47</v>
      </c>
      <c r="O1079" s="195">
        <v>18</v>
      </c>
      <c r="P1079" s="195"/>
      <c r="Q1079" s="196"/>
      <c r="R1079" s="193" t="s">
        <v>1480</v>
      </c>
      <c r="S1079" s="193"/>
      <c r="T1079" s="193" t="s">
        <v>2051</v>
      </c>
      <c r="U1079" s="193" t="s">
        <v>664</v>
      </c>
      <c r="V1079" s="193"/>
      <c r="W1079" s="193"/>
      <c r="X1079" s="193"/>
      <c r="Y1079" s="194"/>
      <c r="Z1079" s="194"/>
      <c r="AA1079" s="197"/>
      <c r="AB1079" s="198" t="str">
        <f t="shared" si="119"/>
        <v>201910</v>
      </c>
      <c r="AC1079" s="199">
        <f t="shared" si="115"/>
        <v>0</v>
      </c>
      <c r="AD1079" s="200">
        <f t="shared" si="121"/>
        <v>0</v>
      </c>
      <c r="AE1079" s="199">
        <f t="shared" si="117"/>
        <v>0</v>
      </c>
      <c r="AF1079" s="199">
        <f t="shared" si="116"/>
        <v>0</v>
      </c>
      <c r="AG1079" s="199">
        <f t="shared" si="120"/>
        <v>0</v>
      </c>
      <c r="AH1079" s="199">
        <f t="shared" si="118"/>
        <v>0</v>
      </c>
      <c r="AI1079" s="201"/>
      <c r="AJ1079" s="201"/>
      <c r="AK1079" s="201"/>
      <c r="AL1079" s="201"/>
      <c r="AM1079" s="201"/>
      <c r="AN1079" s="201"/>
      <c r="AO1079" s="201" t="s">
        <v>51</v>
      </c>
      <c r="AP1079" s="201" t="s">
        <v>65</v>
      </c>
    </row>
    <row r="1080" spans="1:42">
      <c r="A1080" s="193" t="s">
        <v>1103</v>
      </c>
      <c r="B1080" s="193" t="s">
        <v>49</v>
      </c>
      <c r="C1080" s="193" t="s">
        <v>59</v>
      </c>
      <c r="D1080" s="193" t="s">
        <v>1478</v>
      </c>
      <c r="E1080" s="193" t="s">
        <v>2050</v>
      </c>
      <c r="F1080" s="193"/>
      <c r="G1080" s="193" t="s">
        <v>178</v>
      </c>
      <c r="H1080" s="194">
        <v>43739.000011574077</v>
      </c>
      <c r="I1080" s="194"/>
      <c r="J1080" s="194"/>
      <c r="K1080" s="194"/>
      <c r="L1080" s="194"/>
      <c r="M1080" s="193" t="s">
        <v>191</v>
      </c>
      <c r="N1080" s="193" t="s">
        <v>47</v>
      </c>
      <c r="O1080" s="195">
        <v>73</v>
      </c>
      <c r="P1080" s="195"/>
      <c r="Q1080" s="196"/>
      <c r="R1080" s="193" t="s">
        <v>1480</v>
      </c>
      <c r="S1080" s="193"/>
      <c r="T1080" s="193" t="s">
        <v>2052</v>
      </c>
      <c r="U1080" s="193" t="s">
        <v>664</v>
      </c>
      <c r="V1080" s="193"/>
      <c r="W1080" s="193"/>
      <c r="X1080" s="193"/>
      <c r="Y1080" s="194"/>
      <c r="Z1080" s="194"/>
      <c r="AA1080" s="197"/>
      <c r="AB1080" s="198" t="str">
        <f t="shared" si="119"/>
        <v>201910</v>
      </c>
      <c r="AC1080" s="199">
        <f t="shared" si="115"/>
        <v>0</v>
      </c>
      <c r="AD1080" s="200">
        <f t="shared" si="121"/>
        <v>0</v>
      </c>
      <c r="AE1080" s="199">
        <f t="shared" si="117"/>
        <v>0</v>
      </c>
      <c r="AF1080" s="199">
        <f t="shared" si="116"/>
        <v>0</v>
      </c>
      <c r="AG1080" s="199">
        <f t="shared" si="120"/>
        <v>0</v>
      </c>
      <c r="AH1080" s="199">
        <f t="shared" si="118"/>
        <v>0</v>
      </c>
      <c r="AI1080" s="201"/>
      <c r="AJ1080" s="201"/>
      <c r="AK1080" s="201"/>
      <c r="AL1080" s="201"/>
      <c r="AM1080" s="201"/>
      <c r="AN1080" s="201"/>
      <c r="AO1080" s="201" t="s">
        <v>49</v>
      </c>
      <c r="AP1080" s="201" t="s">
        <v>59</v>
      </c>
    </row>
    <row r="1081" spans="1:42">
      <c r="A1081" s="193" t="s">
        <v>1103</v>
      </c>
      <c r="B1081" s="193" t="s">
        <v>49</v>
      </c>
      <c r="C1081" s="193" t="s">
        <v>59</v>
      </c>
      <c r="D1081" s="193" t="s">
        <v>1478</v>
      </c>
      <c r="E1081" s="193" t="s">
        <v>2053</v>
      </c>
      <c r="F1081" s="193"/>
      <c r="G1081" s="193" t="s">
        <v>178</v>
      </c>
      <c r="H1081" s="194">
        <v>43739.000011574077</v>
      </c>
      <c r="I1081" s="194"/>
      <c r="J1081" s="194"/>
      <c r="K1081" s="194"/>
      <c r="L1081" s="194"/>
      <c r="M1081" s="193" t="s">
        <v>191</v>
      </c>
      <c r="N1081" s="193" t="s">
        <v>47</v>
      </c>
      <c r="O1081" s="195">
        <v>73</v>
      </c>
      <c r="P1081" s="195"/>
      <c r="Q1081" s="196"/>
      <c r="R1081" s="193" t="s">
        <v>1480</v>
      </c>
      <c r="S1081" s="193"/>
      <c r="T1081" s="193" t="s">
        <v>2054</v>
      </c>
      <c r="U1081" s="193" t="s">
        <v>664</v>
      </c>
      <c r="V1081" s="193"/>
      <c r="W1081" s="193"/>
      <c r="X1081" s="193"/>
      <c r="Y1081" s="194"/>
      <c r="Z1081" s="194"/>
      <c r="AA1081" s="197"/>
      <c r="AB1081" s="198" t="str">
        <f t="shared" si="119"/>
        <v>201910</v>
      </c>
      <c r="AC1081" s="199">
        <f t="shared" si="115"/>
        <v>0</v>
      </c>
      <c r="AD1081" s="200">
        <f t="shared" si="121"/>
        <v>0</v>
      </c>
      <c r="AE1081" s="199">
        <f t="shared" si="117"/>
        <v>0</v>
      </c>
      <c r="AF1081" s="199">
        <f t="shared" si="116"/>
        <v>0</v>
      </c>
      <c r="AG1081" s="199">
        <f t="shared" si="120"/>
        <v>0</v>
      </c>
      <c r="AH1081" s="199">
        <f t="shared" si="118"/>
        <v>0</v>
      </c>
      <c r="AI1081" s="201"/>
      <c r="AJ1081" s="201"/>
      <c r="AK1081" s="201"/>
      <c r="AL1081" s="201"/>
      <c r="AM1081" s="201"/>
      <c r="AN1081" s="201"/>
      <c r="AO1081" s="201" t="s">
        <v>49</v>
      </c>
      <c r="AP1081" s="201" t="s">
        <v>59</v>
      </c>
    </row>
    <row r="1082" spans="1:42">
      <c r="A1082" s="193" t="s">
        <v>1103</v>
      </c>
      <c r="B1082" s="193" t="s">
        <v>51</v>
      </c>
      <c r="C1082" s="193" t="s">
        <v>665</v>
      </c>
      <c r="D1082" s="193" t="s">
        <v>1478</v>
      </c>
      <c r="E1082" s="193" t="s">
        <v>2053</v>
      </c>
      <c r="F1082" s="193"/>
      <c r="G1082" s="193" t="s">
        <v>178</v>
      </c>
      <c r="H1082" s="194">
        <v>43739.000011574077</v>
      </c>
      <c r="I1082" s="194"/>
      <c r="J1082" s="194"/>
      <c r="K1082" s="194"/>
      <c r="L1082" s="194"/>
      <c r="M1082" s="193" t="s">
        <v>191</v>
      </c>
      <c r="N1082" s="193" t="s">
        <v>47</v>
      </c>
      <c r="O1082" s="195">
        <v>18</v>
      </c>
      <c r="P1082" s="195"/>
      <c r="Q1082" s="196"/>
      <c r="R1082" s="193" t="s">
        <v>1480</v>
      </c>
      <c r="S1082" s="193"/>
      <c r="T1082" s="193" t="s">
        <v>2055</v>
      </c>
      <c r="U1082" s="193" t="s">
        <v>664</v>
      </c>
      <c r="V1082" s="193"/>
      <c r="W1082" s="193"/>
      <c r="X1082" s="193"/>
      <c r="Y1082" s="194"/>
      <c r="Z1082" s="194"/>
      <c r="AA1082" s="197"/>
      <c r="AB1082" s="198" t="str">
        <f t="shared" si="119"/>
        <v>201910</v>
      </c>
      <c r="AC1082" s="199">
        <f t="shared" si="115"/>
        <v>0</v>
      </c>
      <c r="AD1082" s="200">
        <f t="shared" si="121"/>
        <v>0</v>
      </c>
      <c r="AE1082" s="199">
        <f t="shared" si="117"/>
        <v>0</v>
      </c>
      <c r="AF1082" s="199">
        <f t="shared" si="116"/>
        <v>0</v>
      </c>
      <c r="AG1082" s="199">
        <f t="shared" si="120"/>
        <v>0</v>
      </c>
      <c r="AH1082" s="199">
        <f t="shared" si="118"/>
        <v>0</v>
      </c>
      <c r="AI1082" s="201"/>
      <c r="AJ1082" s="201"/>
      <c r="AK1082" s="201"/>
      <c r="AL1082" s="201"/>
      <c r="AM1082" s="201"/>
      <c r="AN1082" s="201"/>
      <c r="AO1082" s="201" t="s">
        <v>51</v>
      </c>
      <c r="AP1082" s="201" t="s">
        <v>66</v>
      </c>
    </row>
    <row r="1083" spans="1:42">
      <c r="A1083" s="193" t="s">
        <v>1103</v>
      </c>
      <c r="B1083" s="193" t="s">
        <v>51</v>
      </c>
      <c r="C1083" s="193" t="s">
        <v>665</v>
      </c>
      <c r="D1083" s="193" t="s">
        <v>1478</v>
      </c>
      <c r="E1083" s="193" t="s">
        <v>2056</v>
      </c>
      <c r="F1083" s="193"/>
      <c r="G1083" s="193" t="s">
        <v>178</v>
      </c>
      <c r="H1083" s="194">
        <v>43739.000011574077</v>
      </c>
      <c r="I1083" s="194"/>
      <c r="J1083" s="194"/>
      <c r="K1083" s="194"/>
      <c r="L1083" s="194"/>
      <c r="M1083" s="193" t="s">
        <v>191</v>
      </c>
      <c r="N1083" s="193" t="s">
        <v>47</v>
      </c>
      <c r="O1083" s="195">
        <v>18</v>
      </c>
      <c r="P1083" s="195"/>
      <c r="Q1083" s="196"/>
      <c r="R1083" s="193" t="s">
        <v>1480</v>
      </c>
      <c r="S1083" s="193"/>
      <c r="T1083" s="193" t="s">
        <v>2057</v>
      </c>
      <c r="U1083" s="193" t="s">
        <v>664</v>
      </c>
      <c r="V1083" s="193"/>
      <c r="W1083" s="193"/>
      <c r="X1083" s="193"/>
      <c r="Y1083" s="194"/>
      <c r="Z1083" s="194"/>
      <c r="AA1083" s="197"/>
      <c r="AB1083" s="198" t="str">
        <f t="shared" si="119"/>
        <v>201910</v>
      </c>
      <c r="AC1083" s="199">
        <f t="shared" si="115"/>
        <v>0</v>
      </c>
      <c r="AD1083" s="200">
        <f t="shared" si="121"/>
        <v>0</v>
      </c>
      <c r="AE1083" s="199">
        <f t="shared" si="117"/>
        <v>0</v>
      </c>
      <c r="AF1083" s="199">
        <f t="shared" si="116"/>
        <v>0</v>
      </c>
      <c r="AG1083" s="199">
        <f t="shared" si="120"/>
        <v>0</v>
      </c>
      <c r="AH1083" s="199">
        <f t="shared" si="118"/>
        <v>0</v>
      </c>
      <c r="AI1083" s="201"/>
      <c r="AJ1083" s="201"/>
      <c r="AK1083" s="201"/>
      <c r="AL1083" s="201"/>
      <c r="AM1083" s="201"/>
      <c r="AN1083" s="201"/>
      <c r="AO1083" s="201" t="s">
        <v>51</v>
      </c>
      <c r="AP1083" s="201" t="s">
        <v>66</v>
      </c>
    </row>
    <row r="1084" spans="1:42">
      <c r="A1084" s="193" t="s">
        <v>1103</v>
      </c>
      <c r="B1084" s="193" t="s">
        <v>49</v>
      </c>
      <c r="C1084" s="193" t="s">
        <v>59</v>
      </c>
      <c r="D1084" s="193" t="s">
        <v>1478</v>
      </c>
      <c r="E1084" s="193" t="s">
        <v>2056</v>
      </c>
      <c r="F1084" s="193"/>
      <c r="G1084" s="193" t="s">
        <v>178</v>
      </c>
      <c r="H1084" s="194">
        <v>43739.000011574077</v>
      </c>
      <c r="I1084" s="194"/>
      <c r="J1084" s="194"/>
      <c r="K1084" s="194"/>
      <c r="L1084" s="194"/>
      <c r="M1084" s="193" t="s">
        <v>191</v>
      </c>
      <c r="N1084" s="193" t="s">
        <v>47</v>
      </c>
      <c r="O1084" s="195">
        <v>73</v>
      </c>
      <c r="P1084" s="195"/>
      <c r="Q1084" s="196"/>
      <c r="R1084" s="193" t="s">
        <v>1480</v>
      </c>
      <c r="S1084" s="193"/>
      <c r="T1084" s="193" t="s">
        <v>2058</v>
      </c>
      <c r="U1084" s="193" t="s">
        <v>664</v>
      </c>
      <c r="V1084" s="193"/>
      <c r="W1084" s="193"/>
      <c r="X1084" s="193"/>
      <c r="Y1084" s="194"/>
      <c r="Z1084" s="194"/>
      <c r="AA1084" s="197"/>
      <c r="AB1084" s="198" t="str">
        <f t="shared" si="119"/>
        <v>201910</v>
      </c>
      <c r="AC1084" s="199">
        <f t="shared" si="115"/>
        <v>0</v>
      </c>
      <c r="AD1084" s="200">
        <f t="shared" si="121"/>
        <v>0</v>
      </c>
      <c r="AE1084" s="199">
        <f t="shared" si="117"/>
        <v>0</v>
      </c>
      <c r="AF1084" s="199">
        <f t="shared" si="116"/>
        <v>0</v>
      </c>
      <c r="AG1084" s="199">
        <f t="shared" si="120"/>
        <v>0</v>
      </c>
      <c r="AH1084" s="199">
        <f t="shared" si="118"/>
        <v>0</v>
      </c>
      <c r="AI1084" s="201"/>
      <c r="AJ1084" s="201"/>
      <c r="AK1084" s="201"/>
      <c r="AL1084" s="201"/>
      <c r="AM1084" s="201"/>
      <c r="AN1084" s="201"/>
      <c r="AO1084" s="201" t="s">
        <v>49</v>
      </c>
      <c r="AP1084" s="201" t="s">
        <v>59</v>
      </c>
    </row>
    <row r="1085" spans="1:42">
      <c r="A1085" s="193" t="s">
        <v>1103</v>
      </c>
      <c r="B1085" s="193" t="s">
        <v>51</v>
      </c>
      <c r="C1085" s="193" t="s">
        <v>665</v>
      </c>
      <c r="D1085" s="193" t="s">
        <v>1478</v>
      </c>
      <c r="E1085" s="193" t="s">
        <v>2059</v>
      </c>
      <c r="F1085" s="193"/>
      <c r="G1085" s="193" t="s">
        <v>178</v>
      </c>
      <c r="H1085" s="194">
        <v>43739.000011574077</v>
      </c>
      <c r="I1085" s="194"/>
      <c r="J1085" s="194">
        <v>43760.000011574077</v>
      </c>
      <c r="K1085" s="194">
        <v>43760.000011574077</v>
      </c>
      <c r="L1085" s="194"/>
      <c r="M1085" s="193" t="s">
        <v>191</v>
      </c>
      <c r="N1085" s="193" t="s">
        <v>47</v>
      </c>
      <c r="O1085" s="195">
        <v>18</v>
      </c>
      <c r="P1085" s="195"/>
      <c r="Q1085" s="196"/>
      <c r="R1085" s="193" t="s">
        <v>1480</v>
      </c>
      <c r="S1085" s="193"/>
      <c r="T1085" s="193" t="s">
        <v>2060</v>
      </c>
      <c r="U1085" s="193" t="s">
        <v>182</v>
      </c>
      <c r="V1085" s="193"/>
      <c r="W1085" s="193"/>
      <c r="X1085" s="193"/>
      <c r="Y1085" s="194"/>
      <c r="Z1085" s="194"/>
      <c r="AA1085" s="197"/>
      <c r="AB1085" s="198" t="str">
        <f t="shared" si="119"/>
        <v>201910</v>
      </c>
      <c r="AC1085" s="199">
        <f t="shared" si="115"/>
        <v>0</v>
      </c>
      <c r="AD1085" s="200" t="str">
        <f t="shared" si="121"/>
        <v>201910</v>
      </c>
      <c r="AE1085" s="199">
        <f t="shared" si="117"/>
        <v>0</v>
      </c>
      <c r="AF1085" s="199">
        <f t="shared" si="116"/>
        <v>0</v>
      </c>
      <c r="AG1085" s="199">
        <f t="shared" si="120"/>
        <v>0</v>
      </c>
      <c r="AH1085" s="199">
        <f t="shared" si="118"/>
        <v>0</v>
      </c>
      <c r="AI1085" s="201"/>
      <c r="AJ1085" s="201"/>
      <c r="AK1085" s="201"/>
      <c r="AL1085" s="201"/>
      <c r="AM1085" s="201"/>
      <c r="AN1085" s="201"/>
      <c r="AO1085" s="201" t="s">
        <v>51</v>
      </c>
      <c r="AP1085" s="201" t="s">
        <v>66</v>
      </c>
    </row>
    <row r="1086" spans="1:42">
      <c r="A1086" s="193" t="s">
        <v>1103</v>
      </c>
      <c r="B1086" s="193" t="s">
        <v>51</v>
      </c>
      <c r="C1086" s="193" t="s">
        <v>665</v>
      </c>
      <c r="D1086" s="193" t="s">
        <v>1478</v>
      </c>
      <c r="E1086" s="193" t="s">
        <v>2061</v>
      </c>
      <c r="F1086" s="193"/>
      <c r="G1086" s="193" t="s">
        <v>178</v>
      </c>
      <c r="H1086" s="194">
        <v>43739.000011574077</v>
      </c>
      <c r="I1086" s="194"/>
      <c r="J1086" s="194"/>
      <c r="K1086" s="194"/>
      <c r="L1086" s="194"/>
      <c r="M1086" s="193" t="s">
        <v>191</v>
      </c>
      <c r="N1086" s="193" t="s">
        <v>47</v>
      </c>
      <c r="O1086" s="195">
        <v>18</v>
      </c>
      <c r="P1086" s="195"/>
      <c r="Q1086" s="196"/>
      <c r="R1086" s="193" t="s">
        <v>1480</v>
      </c>
      <c r="S1086" s="193"/>
      <c r="T1086" s="193" t="s">
        <v>2062</v>
      </c>
      <c r="U1086" s="193" t="s">
        <v>664</v>
      </c>
      <c r="V1086" s="193"/>
      <c r="W1086" s="193"/>
      <c r="X1086" s="193"/>
      <c r="Y1086" s="194"/>
      <c r="Z1086" s="194"/>
      <c r="AA1086" s="197"/>
      <c r="AB1086" s="198" t="str">
        <f t="shared" si="119"/>
        <v>201910</v>
      </c>
      <c r="AC1086" s="199">
        <f t="shared" si="115"/>
        <v>0</v>
      </c>
      <c r="AD1086" s="200">
        <f t="shared" si="121"/>
        <v>0</v>
      </c>
      <c r="AE1086" s="199">
        <f t="shared" si="117"/>
        <v>0</v>
      </c>
      <c r="AF1086" s="199">
        <f t="shared" si="116"/>
        <v>0</v>
      </c>
      <c r="AG1086" s="199">
        <f t="shared" si="120"/>
        <v>0</v>
      </c>
      <c r="AH1086" s="199">
        <f t="shared" si="118"/>
        <v>0</v>
      </c>
      <c r="AI1086" s="201"/>
      <c r="AJ1086" s="201"/>
      <c r="AK1086" s="201"/>
      <c r="AL1086" s="201"/>
      <c r="AM1086" s="201"/>
      <c r="AN1086" s="201"/>
      <c r="AO1086" s="201" t="s">
        <v>51</v>
      </c>
      <c r="AP1086" s="201" t="s">
        <v>66</v>
      </c>
    </row>
    <row r="1087" spans="1:42">
      <c r="A1087" s="193" t="s">
        <v>1103</v>
      </c>
      <c r="B1087" s="193" t="s">
        <v>49</v>
      </c>
      <c r="C1087" s="193" t="s">
        <v>59</v>
      </c>
      <c r="D1087" s="193" t="s">
        <v>1478</v>
      </c>
      <c r="E1087" s="193" t="s">
        <v>2059</v>
      </c>
      <c r="F1087" s="193"/>
      <c r="G1087" s="193" t="s">
        <v>178</v>
      </c>
      <c r="H1087" s="194">
        <v>43739.000011574077</v>
      </c>
      <c r="I1087" s="194"/>
      <c r="J1087" s="194">
        <v>43761.000011574077</v>
      </c>
      <c r="K1087" s="194">
        <v>43761.000011574077</v>
      </c>
      <c r="L1087" s="194"/>
      <c r="M1087" s="193" t="s">
        <v>191</v>
      </c>
      <c r="N1087" s="193" t="s">
        <v>47</v>
      </c>
      <c r="O1087" s="195">
        <v>73</v>
      </c>
      <c r="P1087" s="195"/>
      <c r="Q1087" s="196"/>
      <c r="R1087" s="193" t="s">
        <v>1480</v>
      </c>
      <c r="S1087" s="193"/>
      <c r="T1087" s="193" t="s">
        <v>2063</v>
      </c>
      <c r="U1087" s="193" t="s">
        <v>182</v>
      </c>
      <c r="V1087" s="193"/>
      <c r="W1087" s="193"/>
      <c r="X1087" s="193"/>
      <c r="Y1087" s="194"/>
      <c r="Z1087" s="194"/>
      <c r="AA1087" s="197"/>
      <c r="AB1087" s="198" t="str">
        <f t="shared" si="119"/>
        <v>201910</v>
      </c>
      <c r="AC1087" s="199">
        <f t="shared" si="115"/>
        <v>0</v>
      </c>
      <c r="AD1087" s="200" t="str">
        <f t="shared" si="121"/>
        <v>201910</v>
      </c>
      <c r="AE1087" s="199">
        <f t="shared" si="117"/>
        <v>0</v>
      </c>
      <c r="AF1087" s="199">
        <f t="shared" si="116"/>
        <v>0</v>
      </c>
      <c r="AG1087" s="199">
        <f t="shared" si="120"/>
        <v>0</v>
      </c>
      <c r="AH1087" s="199">
        <f t="shared" si="118"/>
        <v>0</v>
      </c>
      <c r="AI1087" s="201"/>
      <c r="AJ1087" s="201"/>
      <c r="AK1087" s="201"/>
      <c r="AL1087" s="201"/>
      <c r="AM1087" s="201"/>
      <c r="AN1087" s="201"/>
      <c r="AO1087" s="201" t="s">
        <v>49</v>
      </c>
      <c r="AP1087" s="201" t="s">
        <v>59</v>
      </c>
    </row>
    <row r="1088" spans="1:42">
      <c r="A1088" s="193" t="s">
        <v>1103</v>
      </c>
      <c r="B1088" s="193" t="s">
        <v>49</v>
      </c>
      <c r="C1088" s="193" t="s">
        <v>59</v>
      </c>
      <c r="D1088" s="193" t="s">
        <v>1478</v>
      </c>
      <c r="E1088" s="193" t="s">
        <v>2061</v>
      </c>
      <c r="F1088" s="193"/>
      <c r="G1088" s="193" t="s">
        <v>178</v>
      </c>
      <c r="H1088" s="194">
        <v>43739.000011574077</v>
      </c>
      <c r="I1088" s="194"/>
      <c r="J1088" s="194"/>
      <c r="K1088" s="194"/>
      <c r="L1088" s="194"/>
      <c r="M1088" s="193" t="s">
        <v>191</v>
      </c>
      <c r="N1088" s="193" t="s">
        <v>47</v>
      </c>
      <c r="O1088" s="195">
        <v>73</v>
      </c>
      <c r="P1088" s="195"/>
      <c r="Q1088" s="196"/>
      <c r="R1088" s="193" t="s">
        <v>1480</v>
      </c>
      <c r="S1088" s="193"/>
      <c r="T1088" s="193" t="s">
        <v>2064</v>
      </c>
      <c r="U1088" s="193" t="s">
        <v>664</v>
      </c>
      <c r="V1088" s="193"/>
      <c r="W1088" s="193"/>
      <c r="X1088" s="193"/>
      <c r="Y1088" s="194"/>
      <c r="Z1088" s="194"/>
      <c r="AA1088" s="197"/>
      <c r="AB1088" s="198" t="str">
        <f t="shared" si="119"/>
        <v>201910</v>
      </c>
      <c r="AC1088" s="199">
        <f t="shared" si="115"/>
        <v>0</v>
      </c>
      <c r="AD1088" s="200">
        <f t="shared" si="121"/>
        <v>0</v>
      </c>
      <c r="AE1088" s="199">
        <f t="shared" si="117"/>
        <v>0</v>
      </c>
      <c r="AF1088" s="199">
        <f t="shared" si="116"/>
        <v>0</v>
      </c>
      <c r="AG1088" s="199">
        <f t="shared" si="120"/>
        <v>0</v>
      </c>
      <c r="AH1088" s="199">
        <f t="shared" si="118"/>
        <v>0</v>
      </c>
      <c r="AI1088" s="201"/>
      <c r="AJ1088" s="201"/>
      <c r="AK1088" s="201"/>
      <c r="AL1088" s="201"/>
      <c r="AM1088" s="201"/>
      <c r="AN1088" s="201"/>
      <c r="AO1088" s="201" t="s">
        <v>49</v>
      </c>
      <c r="AP1088" s="201" t="s">
        <v>59</v>
      </c>
    </row>
    <row r="1089" spans="1:42">
      <c r="A1089" s="193" t="s">
        <v>1103</v>
      </c>
      <c r="B1089" s="193" t="s">
        <v>51</v>
      </c>
      <c r="C1089" s="193" t="s">
        <v>665</v>
      </c>
      <c r="D1089" s="193" t="s">
        <v>1478</v>
      </c>
      <c r="E1089" s="193" t="s">
        <v>2065</v>
      </c>
      <c r="F1089" s="193"/>
      <c r="G1089" s="193" t="s">
        <v>178</v>
      </c>
      <c r="H1089" s="194">
        <v>43739.000011574077</v>
      </c>
      <c r="I1089" s="194"/>
      <c r="J1089" s="194"/>
      <c r="K1089" s="194"/>
      <c r="L1089" s="194"/>
      <c r="M1089" s="193" t="s">
        <v>191</v>
      </c>
      <c r="N1089" s="193" t="s">
        <v>47</v>
      </c>
      <c r="O1089" s="195">
        <v>18</v>
      </c>
      <c r="P1089" s="195"/>
      <c r="Q1089" s="196"/>
      <c r="R1089" s="193" t="s">
        <v>1480</v>
      </c>
      <c r="S1089" s="193"/>
      <c r="T1089" s="193" t="s">
        <v>2066</v>
      </c>
      <c r="U1089" s="193" t="s">
        <v>664</v>
      </c>
      <c r="V1089" s="193"/>
      <c r="W1089" s="193"/>
      <c r="X1089" s="193"/>
      <c r="Y1089" s="194"/>
      <c r="Z1089" s="194"/>
      <c r="AA1089" s="197"/>
      <c r="AB1089" s="198" t="str">
        <f t="shared" si="119"/>
        <v>201910</v>
      </c>
      <c r="AC1089" s="199">
        <f t="shared" si="115"/>
        <v>0</v>
      </c>
      <c r="AD1089" s="200">
        <f t="shared" si="121"/>
        <v>0</v>
      </c>
      <c r="AE1089" s="199">
        <f t="shared" si="117"/>
        <v>0</v>
      </c>
      <c r="AF1089" s="199">
        <f t="shared" si="116"/>
        <v>0</v>
      </c>
      <c r="AG1089" s="199">
        <f t="shared" si="120"/>
        <v>0</v>
      </c>
      <c r="AH1089" s="199">
        <f t="shared" si="118"/>
        <v>0</v>
      </c>
      <c r="AI1089" s="201"/>
      <c r="AJ1089" s="201"/>
      <c r="AK1089" s="201"/>
      <c r="AL1089" s="201"/>
      <c r="AM1089" s="201"/>
      <c r="AN1089" s="201"/>
      <c r="AO1089" s="201" t="s">
        <v>51</v>
      </c>
      <c r="AP1089" s="201" t="s">
        <v>66</v>
      </c>
    </row>
    <row r="1090" spans="1:42">
      <c r="A1090" s="193" t="s">
        <v>1103</v>
      </c>
      <c r="B1090" s="193" t="s">
        <v>49</v>
      </c>
      <c r="C1090" s="193" t="s">
        <v>59</v>
      </c>
      <c r="D1090" s="193" t="s">
        <v>1478</v>
      </c>
      <c r="E1090" s="193" t="s">
        <v>2065</v>
      </c>
      <c r="F1090" s="193"/>
      <c r="G1090" s="193" t="s">
        <v>178</v>
      </c>
      <c r="H1090" s="194">
        <v>43739.000011574077</v>
      </c>
      <c r="I1090" s="194"/>
      <c r="J1090" s="194"/>
      <c r="K1090" s="194"/>
      <c r="L1090" s="194"/>
      <c r="M1090" s="193" t="s">
        <v>191</v>
      </c>
      <c r="N1090" s="193" t="s">
        <v>47</v>
      </c>
      <c r="O1090" s="195">
        <v>73</v>
      </c>
      <c r="P1090" s="195"/>
      <c r="Q1090" s="196"/>
      <c r="R1090" s="193" t="s">
        <v>1480</v>
      </c>
      <c r="S1090" s="193"/>
      <c r="T1090" s="193" t="s">
        <v>2067</v>
      </c>
      <c r="U1090" s="193" t="s">
        <v>664</v>
      </c>
      <c r="V1090" s="193"/>
      <c r="W1090" s="193"/>
      <c r="X1090" s="193"/>
      <c r="Y1090" s="194"/>
      <c r="Z1090" s="194"/>
      <c r="AA1090" s="197"/>
      <c r="AB1090" s="198" t="str">
        <f t="shared" si="119"/>
        <v>201910</v>
      </c>
      <c r="AC1090" s="199">
        <f t="shared" ref="AC1090:AC1153" si="122">IFERROR(IF(IF(AND(K1090&lt;1,L1090&gt;0),CONCATENATE(YEAR(L1090),MONTH(L1090)),CONCATENATE(YEAR(I1090),MONTH(I1090)))="19001",0,IF(AND(K1090&lt;1,L1090&gt;0),CONCATENATE(YEAR(L1090),MONTH(L1090)),CONCATENATE(YEAR(I1090),MONTH(I1090)))),0)</f>
        <v>0</v>
      </c>
      <c r="AD1090" s="200">
        <f t="shared" si="121"/>
        <v>0</v>
      </c>
      <c r="AE1090" s="199">
        <f t="shared" si="117"/>
        <v>0</v>
      </c>
      <c r="AF1090" s="199">
        <f t="shared" ref="AF1090:AF1153" si="123">+IFERROR(IF(Z1090&gt;0,CONCATENATE(YEAR(Z1090),MONTH(Z1090)),0),0)</f>
        <v>0</v>
      </c>
      <c r="AG1090" s="199">
        <f t="shared" si="120"/>
        <v>0</v>
      </c>
      <c r="AH1090" s="199">
        <f t="shared" si="118"/>
        <v>0</v>
      </c>
      <c r="AI1090" s="201"/>
      <c r="AJ1090" s="201"/>
      <c r="AK1090" s="201"/>
      <c r="AL1090" s="201"/>
      <c r="AM1090" s="201"/>
      <c r="AN1090" s="201"/>
      <c r="AO1090" s="201" t="s">
        <v>49</v>
      </c>
      <c r="AP1090" s="201" t="s">
        <v>59</v>
      </c>
    </row>
    <row r="1091" spans="1:42">
      <c r="A1091" s="193" t="s">
        <v>1103</v>
      </c>
      <c r="B1091" s="193" t="s">
        <v>50</v>
      </c>
      <c r="C1091" s="193" t="s">
        <v>205</v>
      </c>
      <c r="D1091" s="193" t="s">
        <v>2068</v>
      </c>
      <c r="E1091" s="193" t="s">
        <v>2069</v>
      </c>
      <c r="F1091" s="193"/>
      <c r="G1091" s="193" t="s">
        <v>197</v>
      </c>
      <c r="H1091" s="194">
        <v>43739.000011574077</v>
      </c>
      <c r="I1091" s="194"/>
      <c r="J1091" s="194">
        <v>43754.000011574077</v>
      </c>
      <c r="K1091" s="194">
        <v>43754.000011574077</v>
      </c>
      <c r="L1091" s="194">
        <v>43755.412986111107</v>
      </c>
      <c r="M1091" s="193" t="s">
        <v>179</v>
      </c>
      <c r="N1091" s="193"/>
      <c r="O1091" s="195">
        <v>12</v>
      </c>
      <c r="P1091" s="195"/>
      <c r="Q1091" s="196"/>
      <c r="R1091" s="193" t="s">
        <v>2070</v>
      </c>
      <c r="S1091" s="193"/>
      <c r="T1091" s="193" t="s">
        <v>2071</v>
      </c>
      <c r="U1091" s="193" t="s">
        <v>195</v>
      </c>
      <c r="V1091" s="193"/>
      <c r="W1091" s="193"/>
      <c r="X1091" s="193"/>
      <c r="Y1091" s="194"/>
      <c r="Z1091" s="194"/>
      <c r="AA1091" s="197"/>
      <c r="AB1091" s="198" t="str">
        <f t="shared" si="119"/>
        <v>201910</v>
      </c>
      <c r="AC1091" s="199">
        <f t="shared" si="122"/>
        <v>0</v>
      </c>
      <c r="AD1091" s="200" t="str">
        <f t="shared" si="121"/>
        <v>201910</v>
      </c>
      <c r="AE1091" s="199" t="str">
        <f t="shared" ref="AE1091:AE1154" si="124">+IFERROR(IF(A1091="4-MIGRADO",0,IF(OR(K1091=0,ISTEXT(K1091),CONCATENATE(YEAR(L1091),MONTH(L1091))="19001"),0,CONCATENATE(YEAR(L1091),MONTH(L1091)))),0)</f>
        <v>201910</v>
      </c>
      <c r="AF1091" s="199">
        <f t="shared" si="123"/>
        <v>0</v>
      </c>
      <c r="AG1091" s="199">
        <f t="shared" si="120"/>
        <v>0</v>
      </c>
      <c r="AH1091" s="199">
        <f t="shared" ref="AH1091:AH1154" si="125">+IF(AND(A1091&lt;&gt;"4-MIGRADO",V1091="1"),CONCATENATE(YEAR(H1091),MONTH(H1091)),0)</f>
        <v>0</v>
      </c>
      <c r="AI1091" s="201"/>
      <c r="AJ1091" s="201"/>
      <c r="AK1091" s="201"/>
      <c r="AL1091" s="201"/>
      <c r="AM1091" s="201"/>
      <c r="AN1091" s="201"/>
      <c r="AO1091" s="201" t="s">
        <v>50</v>
      </c>
      <c r="AP1091" s="201" t="s">
        <v>1</v>
      </c>
    </row>
    <row r="1092" spans="1:42">
      <c r="A1092" s="193" t="s">
        <v>1103</v>
      </c>
      <c r="B1092" s="193" t="s">
        <v>50</v>
      </c>
      <c r="C1092" s="193" t="s">
        <v>205</v>
      </c>
      <c r="D1092" s="193" t="s">
        <v>2068</v>
      </c>
      <c r="E1092" s="193" t="s">
        <v>2069</v>
      </c>
      <c r="F1092" s="193"/>
      <c r="G1092" s="193" t="s">
        <v>197</v>
      </c>
      <c r="H1092" s="194">
        <v>43739.000011574077</v>
      </c>
      <c r="I1092" s="194"/>
      <c r="J1092" s="194">
        <v>43754.000011574077</v>
      </c>
      <c r="K1092" s="194">
        <v>43754.000011574077</v>
      </c>
      <c r="L1092" s="194">
        <v>43755.451180555552</v>
      </c>
      <c r="M1092" s="193" t="s">
        <v>179</v>
      </c>
      <c r="N1092" s="193"/>
      <c r="O1092" s="195">
        <v>12</v>
      </c>
      <c r="P1092" s="195"/>
      <c r="Q1092" s="196"/>
      <c r="R1092" s="193" t="s">
        <v>2070</v>
      </c>
      <c r="S1092" s="193"/>
      <c r="T1092" s="193" t="s">
        <v>2072</v>
      </c>
      <c r="U1092" s="193" t="s">
        <v>195</v>
      </c>
      <c r="V1092" s="193"/>
      <c r="W1092" s="193"/>
      <c r="X1092" s="193"/>
      <c r="Y1092" s="194"/>
      <c r="Z1092" s="194"/>
      <c r="AA1092" s="197"/>
      <c r="AB1092" s="198" t="str">
        <f t="shared" si="119"/>
        <v>201910</v>
      </c>
      <c r="AC1092" s="199">
        <f t="shared" si="122"/>
        <v>0</v>
      </c>
      <c r="AD1092" s="200" t="str">
        <f t="shared" si="121"/>
        <v>201910</v>
      </c>
      <c r="AE1092" s="199" t="str">
        <f t="shared" si="124"/>
        <v>201910</v>
      </c>
      <c r="AF1092" s="199">
        <f t="shared" si="123"/>
        <v>0</v>
      </c>
      <c r="AG1092" s="199">
        <f t="shared" si="120"/>
        <v>0</v>
      </c>
      <c r="AH1092" s="199">
        <f t="shared" si="125"/>
        <v>0</v>
      </c>
      <c r="AI1092" s="201"/>
      <c r="AJ1092" s="201"/>
      <c r="AK1092" s="201"/>
      <c r="AL1092" s="201"/>
      <c r="AM1092" s="201"/>
      <c r="AN1092" s="201"/>
      <c r="AO1092" s="201" t="s">
        <v>50</v>
      </c>
      <c r="AP1092" s="201" t="s">
        <v>1</v>
      </c>
    </row>
    <row r="1093" spans="1:42">
      <c r="A1093" s="193" t="s">
        <v>1103</v>
      </c>
      <c r="B1093" s="193" t="s">
        <v>54</v>
      </c>
      <c r="C1093" s="193" t="s">
        <v>175</v>
      </c>
      <c r="D1093" s="193" t="s">
        <v>2073</v>
      </c>
      <c r="E1093" s="193" t="s">
        <v>2074</v>
      </c>
      <c r="F1093" s="193"/>
      <c r="G1093" s="193" t="s">
        <v>178</v>
      </c>
      <c r="H1093" s="194">
        <v>43739.000011574077</v>
      </c>
      <c r="I1093" s="194"/>
      <c r="J1093" s="194">
        <v>43739.000011574077</v>
      </c>
      <c r="K1093" s="194">
        <v>43739.000011574077</v>
      </c>
      <c r="L1093" s="194"/>
      <c r="M1093" s="193" t="s">
        <v>187</v>
      </c>
      <c r="N1093" s="193" t="s">
        <v>637</v>
      </c>
      <c r="O1093" s="195">
        <v>3</v>
      </c>
      <c r="P1093" s="195"/>
      <c r="Q1093" s="196"/>
      <c r="R1093" s="193" t="s">
        <v>2075</v>
      </c>
      <c r="S1093" s="193"/>
      <c r="T1093" s="193" t="s">
        <v>2076</v>
      </c>
      <c r="U1093" s="193" t="s">
        <v>182</v>
      </c>
      <c r="V1093" s="193"/>
      <c r="W1093" s="193"/>
      <c r="X1093" s="193"/>
      <c r="Y1093" s="194"/>
      <c r="Z1093" s="194"/>
      <c r="AA1093" s="197"/>
      <c r="AB1093" s="198" t="str">
        <f t="shared" si="119"/>
        <v>201910</v>
      </c>
      <c r="AC1093" s="199">
        <f t="shared" si="122"/>
        <v>0</v>
      </c>
      <c r="AD1093" s="200" t="str">
        <f t="shared" si="121"/>
        <v>201910</v>
      </c>
      <c r="AE1093" s="199">
        <f t="shared" si="124"/>
        <v>0</v>
      </c>
      <c r="AF1093" s="199">
        <f t="shared" si="123"/>
        <v>0</v>
      </c>
      <c r="AG1093" s="199">
        <f t="shared" si="120"/>
        <v>0</v>
      </c>
      <c r="AH1093" s="199">
        <f t="shared" si="125"/>
        <v>0</v>
      </c>
      <c r="AI1093" s="201"/>
      <c r="AJ1093" s="201"/>
      <c r="AK1093" s="201"/>
      <c r="AL1093" s="201"/>
      <c r="AM1093" s="201"/>
      <c r="AN1093" s="201"/>
      <c r="AO1093" s="201" t="s">
        <v>54</v>
      </c>
      <c r="AP1093" s="201" t="s">
        <v>88</v>
      </c>
    </row>
    <row r="1094" spans="1:42">
      <c r="A1094" s="193" t="s">
        <v>1103</v>
      </c>
      <c r="B1094" s="193" t="s">
        <v>54</v>
      </c>
      <c r="C1094" s="193" t="s">
        <v>175</v>
      </c>
      <c r="D1094" s="193" t="s">
        <v>2073</v>
      </c>
      <c r="E1094" s="193" t="s">
        <v>2074</v>
      </c>
      <c r="F1094" s="193"/>
      <c r="G1094" s="193" t="s">
        <v>178</v>
      </c>
      <c r="H1094" s="194">
        <v>43739.000011574077</v>
      </c>
      <c r="I1094" s="194"/>
      <c r="J1094" s="194">
        <v>43739.000011574077</v>
      </c>
      <c r="K1094" s="194">
        <v>43739.000011574077</v>
      </c>
      <c r="L1094" s="194"/>
      <c r="M1094" s="193" t="s">
        <v>187</v>
      </c>
      <c r="N1094" s="193" t="s">
        <v>637</v>
      </c>
      <c r="O1094" s="195">
        <v>3</v>
      </c>
      <c r="P1094" s="195"/>
      <c r="Q1094" s="196"/>
      <c r="R1094" s="193" t="s">
        <v>2075</v>
      </c>
      <c r="S1094" s="193"/>
      <c r="T1094" s="193" t="s">
        <v>2077</v>
      </c>
      <c r="U1094" s="193" t="s">
        <v>182</v>
      </c>
      <c r="V1094" s="193"/>
      <c r="W1094" s="193"/>
      <c r="X1094" s="193"/>
      <c r="Y1094" s="194"/>
      <c r="Z1094" s="194"/>
      <c r="AA1094" s="197"/>
      <c r="AB1094" s="198" t="str">
        <f t="shared" si="119"/>
        <v>201910</v>
      </c>
      <c r="AC1094" s="199">
        <f t="shared" si="122"/>
        <v>0</v>
      </c>
      <c r="AD1094" s="200" t="str">
        <f t="shared" si="121"/>
        <v>201910</v>
      </c>
      <c r="AE1094" s="199">
        <f t="shared" si="124"/>
        <v>0</v>
      </c>
      <c r="AF1094" s="199">
        <f t="shared" si="123"/>
        <v>0</v>
      </c>
      <c r="AG1094" s="199">
        <f t="shared" si="120"/>
        <v>0</v>
      </c>
      <c r="AH1094" s="199">
        <f t="shared" si="125"/>
        <v>0</v>
      </c>
      <c r="AI1094" s="201"/>
      <c r="AJ1094" s="201"/>
      <c r="AK1094" s="201"/>
      <c r="AL1094" s="201"/>
      <c r="AM1094" s="201"/>
      <c r="AN1094" s="201"/>
      <c r="AO1094" s="201" t="s">
        <v>54</v>
      </c>
      <c r="AP1094" s="201" t="s">
        <v>88</v>
      </c>
    </row>
    <row r="1095" spans="1:42">
      <c r="A1095" s="193" t="s">
        <v>1103</v>
      </c>
      <c r="B1095" s="193" t="s">
        <v>49</v>
      </c>
      <c r="C1095" s="193" t="s">
        <v>59</v>
      </c>
      <c r="D1095" s="193" t="s">
        <v>2078</v>
      </c>
      <c r="E1095" s="193" t="s">
        <v>2079</v>
      </c>
      <c r="F1095" s="193"/>
      <c r="G1095" s="193" t="s">
        <v>178</v>
      </c>
      <c r="H1095" s="194">
        <v>43739.000011574077</v>
      </c>
      <c r="I1095" s="194"/>
      <c r="J1095" s="194">
        <v>43767.000011574077</v>
      </c>
      <c r="K1095" s="194">
        <v>43767.000011574077</v>
      </c>
      <c r="L1095" s="194"/>
      <c r="M1095" s="193" t="s">
        <v>187</v>
      </c>
      <c r="N1095" s="193" t="s">
        <v>2080</v>
      </c>
      <c r="O1095" s="195">
        <v>100</v>
      </c>
      <c r="P1095" s="195"/>
      <c r="Q1095" s="196"/>
      <c r="R1095" s="193" t="s">
        <v>2081</v>
      </c>
      <c r="S1095" s="193"/>
      <c r="T1095" s="193" t="s">
        <v>2082</v>
      </c>
      <c r="U1095" s="193" t="s">
        <v>182</v>
      </c>
      <c r="V1095" s="193"/>
      <c r="W1095" s="193"/>
      <c r="X1095" s="193"/>
      <c r="Y1095" s="194"/>
      <c r="Z1095" s="194"/>
      <c r="AA1095" s="197"/>
      <c r="AB1095" s="198" t="str">
        <f t="shared" si="119"/>
        <v>201910</v>
      </c>
      <c r="AC1095" s="199">
        <f t="shared" si="122"/>
        <v>0</v>
      </c>
      <c r="AD1095" s="200" t="str">
        <f t="shared" si="121"/>
        <v>201910</v>
      </c>
      <c r="AE1095" s="199">
        <f t="shared" si="124"/>
        <v>0</v>
      </c>
      <c r="AF1095" s="199">
        <f t="shared" si="123"/>
        <v>0</v>
      </c>
      <c r="AG1095" s="199">
        <f t="shared" si="120"/>
        <v>0</v>
      </c>
      <c r="AH1095" s="199">
        <f t="shared" si="125"/>
        <v>0</v>
      </c>
      <c r="AI1095" s="201"/>
      <c r="AJ1095" s="201"/>
      <c r="AK1095" s="201"/>
      <c r="AL1095" s="201"/>
      <c r="AM1095" s="201"/>
      <c r="AN1095" s="201"/>
      <c r="AO1095" s="201" t="s">
        <v>49</v>
      </c>
      <c r="AP1095" s="201" t="s">
        <v>59</v>
      </c>
    </row>
    <row r="1096" spans="1:42">
      <c r="A1096" s="193" t="s">
        <v>1103</v>
      </c>
      <c r="B1096" s="193" t="s">
        <v>49</v>
      </c>
      <c r="C1096" s="193" t="s">
        <v>59</v>
      </c>
      <c r="D1096" s="193" t="s">
        <v>2078</v>
      </c>
      <c r="E1096" s="193" t="s">
        <v>2083</v>
      </c>
      <c r="F1096" s="193"/>
      <c r="G1096" s="193" t="s">
        <v>178</v>
      </c>
      <c r="H1096" s="194">
        <v>43739.000011574077</v>
      </c>
      <c r="I1096" s="194"/>
      <c r="J1096" s="194">
        <v>43780.000011574077</v>
      </c>
      <c r="K1096" s="194">
        <v>43780.000011574077</v>
      </c>
      <c r="L1096" s="194"/>
      <c r="M1096" s="193" t="s">
        <v>187</v>
      </c>
      <c r="N1096" s="193" t="s">
        <v>2080</v>
      </c>
      <c r="O1096" s="195">
        <v>100</v>
      </c>
      <c r="P1096" s="195"/>
      <c r="Q1096" s="196"/>
      <c r="R1096" s="193" t="s">
        <v>2081</v>
      </c>
      <c r="S1096" s="193"/>
      <c r="T1096" s="193" t="s">
        <v>2084</v>
      </c>
      <c r="U1096" s="193" t="s">
        <v>182</v>
      </c>
      <c r="V1096" s="193"/>
      <c r="W1096" s="193"/>
      <c r="X1096" s="193"/>
      <c r="Y1096" s="194"/>
      <c r="Z1096" s="194"/>
      <c r="AA1096" s="197"/>
      <c r="AB1096" s="198" t="str">
        <f t="shared" si="119"/>
        <v>201910</v>
      </c>
      <c r="AC1096" s="199">
        <f t="shared" si="122"/>
        <v>0</v>
      </c>
      <c r="AD1096" s="200" t="str">
        <f t="shared" si="121"/>
        <v>201911</v>
      </c>
      <c r="AE1096" s="199">
        <f t="shared" si="124"/>
        <v>0</v>
      </c>
      <c r="AF1096" s="199">
        <f t="shared" si="123"/>
        <v>0</v>
      </c>
      <c r="AG1096" s="199">
        <f t="shared" si="120"/>
        <v>0</v>
      </c>
      <c r="AH1096" s="199">
        <f t="shared" si="125"/>
        <v>0</v>
      </c>
      <c r="AI1096" s="201"/>
      <c r="AJ1096" s="201"/>
      <c r="AK1096" s="201"/>
      <c r="AL1096" s="201"/>
      <c r="AM1096" s="201"/>
      <c r="AN1096" s="201"/>
      <c r="AO1096" s="201" t="s">
        <v>49</v>
      </c>
      <c r="AP1096" s="201" t="s">
        <v>59</v>
      </c>
    </row>
    <row r="1097" spans="1:42">
      <c r="A1097" s="193" t="s">
        <v>1103</v>
      </c>
      <c r="B1097" s="193" t="s">
        <v>49</v>
      </c>
      <c r="C1097" s="193" t="s">
        <v>59</v>
      </c>
      <c r="D1097" s="193" t="s">
        <v>2078</v>
      </c>
      <c r="E1097" s="193" t="s">
        <v>2085</v>
      </c>
      <c r="F1097" s="193"/>
      <c r="G1097" s="193" t="s">
        <v>178</v>
      </c>
      <c r="H1097" s="194">
        <v>43739.000011574077</v>
      </c>
      <c r="I1097" s="194"/>
      <c r="J1097" s="194">
        <v>43775.000011574077</v>
      </c>
      <c r="K1097" s="194">
        <v>43775.000011574077</v>
      </c>
      <c r="L1097" s="194"/>
      <c r="M1097" s="193" t="s">
        <v>187</v>
      </c>
      <c r="N1097" s="193" t="s">
        <v>2080</v>
      </c>
      <c r="O1097" s="195">
        <v>100</v>
      </c>
      <c r="P1097" s="195"/>
      <c r="Q1097" s="196"/>
      <c r="R1097" s="193" t="s">
        <v>2081</v>
      </c>
      <c r="S1097" s="193"/>
      <c r="T1097" s="193" t="s">
        <v>2086</v>
      </c>
      <c r="U1097" s="193" t="s">
        <v>182</v>
      </c>
      <c r="V1097" s="193"/>
      <c r="W1097" s="193"/>
      <c r="X1097" s="193"/>
      <c r="Y1097" s="194"/>
      <c r="Z1097" s="194"/>
      <c r="AA1097" s="197"/>
      <c r="AB1097" s="198" t="str">
        <f t="shared" si="119"/>
        <v>201910</v>
      </c>
      <c r="AC1097" s="199">
        <f t="shared" si="122"/>
        <v>0</v>
      </c>
      <c r="AD1097" s="200" t="str">
        <f t="shared" si="121"/>
        <v>201911</v>
      </c>
      <c r="AE1097" s="199">
        <f t="shared" si="124"/>
        <v>0</v>
      </c>
      <c r="AF1097" s="199">
        <f t="shared" si="123"/>
        <v>0</v>
      </c>
      <c r="AG1097" s="199">
        <f t="shared" si="120"/>
        <v>0</v>
      </c>
      <c r="AH1097" s="199">
        <f t="shared" si="125"/>
        <v>0</v>
      </c>
      <c r="AI1097" s="201"/>
      <c r="AJ1097" s="201"/>
      <c r="AK1097" s="201"/>
      <c r="AL1097" s="201"/>
      <c r="AM1097" s="201"/>
      <c r="AN1097" s="201"/>
      <c r="AO1097" s="201" t="s">
        <v>49</v>
      </c>
      <c r="AP1097" s="201" t="s">
        <v>59</v>
      </c>
    </row>
    <row r="1098" spans="1:42">
      <c r="A1098" s="193" t="s">
        <v>1103</v>
      </c>
      <c r="B1098" s="193" t="s">
        <v>49</v>
      </c>
      <c r="C1098" s="193" t="s">
        <v>59</v>
      </c>
      <c r="D1098" s="193" t="s">
        <v>2078</v>
      </c>
      <c r="E1098" s="193" t="s">
        <v>2087</v>
      </c>
      <c r="F1098" s="193"/>
      <c r="G1098" s="193" t="s">
        <v>178</v>
      </c>
      <c r="H1098" s="194">
        <v>43739.000011574077</v>
      </c>
      <c r="I1098" s="194"/>
      <c r="J1098" s="194">
        <v>43777.000011574077</v>
      </c>
      <c r="K1098" s="194">
        <v>43777.000011574077</v>
      </c>
      <c r="L1098" s="194"/>
      <c r="M1098" s="193" t="s">
        <v>187</v>
      </c>
      <c r="N1098" s="193" t="s">
        <v>2080</v>
      </c>
      <c r="O1098" s="195">
        <v>100</v>
      </c>
      <c r="P1098" s="195"/>
      <c r="Q1098" s="196"/>
      <c r="R1098" s="193" t="s">
        <v>2081</v>
      </c>
      <c r="S1098" s="193"/>
      <c r="T1098" s="193" t="s">
        <v>2088</v>
      </c>
      <c r="U1098" s="193" t="s">
        <v>182</v>
      </c>
      <c r="V1098" s="193"/>
      <c r="W1098" s="193"/>
      <c r="X1098" s="193"/>
      <c r="Y1098" s="194"/>
      <c r="Z1098" s="194"/>
      <c r="AA1098" s="197"/>
      <c r="AB1098" s="198" t="str">
        <f t="shared" si="119"/>
        <v>201910</v>
      </c>
      <c r="AC1098" s="199">
        <f t="shared" si="122"/>
        <v>0</v>
      </c>
      <c r="AD1098" s="200" t="str">
        <f t="shared" si="121"/>
        <v>201911</v>
      </c>
      <c r="AE1098" s="199">
        <f t="shared" si="124"/>
        <v>0</v>
      </c>
      <c r="AF1098" s="199">
        <f t="shared" si="123"/>
        <v>0</v>
      </c>
      <c r="AG1098" s="199">
        <f t="shared" si="120"/>
        <v>0</v>
      </c>
      <c r="AH1098" s="199">
        <f t="shared" si="125"/>
        <v>0</v>
      </c>
      <c r="AI1098" s="201"/>
      <c r="AJ1098" s="201"/>
      <c r="AK1098" s="201"/>
      <c r="AL1098" s="201"/>
      <c r="AM1098" s="201"/>
      <c r="AN1098" s="201"/>
      <c r="AO1098" s="201" t="s">
        <v>49</v>
      </c>
      <c r="AP1098" s="201" t="s">
        <v>59</v>
      </c>
    </row>
    <row r="1099" spans="1:42">
      <c r="A1099" s="193" t="s">
        <v>1103</v>
      </c>
      <c r="B1099" s="193" t="s">
        <v>49</v>
      </c>
      <c r="C1099" s="193" t="s">
        <v>59</v>
      </c>
      <c r="D1099" s="193" t="s">
        <v>2078</v>
      </c>
      <c r="E1099" s="193" t="s">
        <v>2089</v>
      </c>
      <c r="F1099" s="193"/>
      <c r="G1099" s="193" t="s">
        <v>178</v>
      </c>
      <c r="H1099" s="194">
        <v>43739.000011574077</v>
      </c>
      <c r="I1099" s="194"/>
      <c r="J1099" s="194">
        <v>43767.000011574077</v>
      </c>
      <c r="K1099" s="194">
        <v>43767.000011574077</v>
      </c>
      <c r="L1099" s="194"/>
      <c r="M1099" s="193" t="s">
        <v>187</v>
      </c>
      <c r="N1099" s="193" t="s">
        <v>2080</v>
      </c>
      <c r="O1099" s="195">
        <v>100</v>
      </c>
      <c r="P1099" s="195"/>
      <c r="Q1099" s="196"/>
      <c r="R1099" s="193" t="s">
        <v>2081</v>
      </c>
      <c r="S1099" s="193"/>
      <c r="T1099" s="193" t="s">
        <v>2090</v>
      </c>
      <c r="U1099" s="193" t="s">
        <v>182</v>
      </c>
      <c r="V1099" s="193"/>
      <c r="W1099" s="193"/>
      <c r="X1099" s="193"/>
      <c r="Y1099" s="194"/>
      <c r="Z1099" s="194"/>
      <c r="AA1099" s="197"/>
      <c r="AB1099" s="198" t="str">
        <f t="shared" si="119"/>
        <v>201910</v>
      </c>
      <c r="AC1099" s="199">
        <f t="shared" si="122"/>
        <v>0</v>
      </c>
      <c r="AD1099" s="200" t="str">
        <f t="shared" si="121"/>
        <v>201910</v>
      </c>
      <c r="AE1099" s="199">
        <f t="shared" si="124"/>
        <v>0</v>
      </c>
      <c r="AF1099" s="199">
        <f t="shared" si="123"/>
        <v>0</v>
      </c>
      <c r="AG1099" s="199">
        <f t="shared" si="120"/>
        <v>0</v>
      </c>
      <c r="AH1099" s="199">
        <f t="shared" si="125"/>
        <v>0</v>
      </c>
      <c r="AI1099" s="201"/>
      <c r="AJ1099" s="201"/>
      <c r="AK1099" s="201"/>
      <c r="AL1099" s="201"/>
      <c r="AM1099" s="201"/>
      <c r="AN1099" s="201"/>
      <c r="AO1099" s="201" t="s">
        <v>49</v>
      </c>
      <c r="AP1099" s="201" t="s">
        <v>59</v>
      </c>
    </row>
    <row r="1100" spans="1:42">
      <c r="A1100" s="193" t="s">
        <v>1103</v>
      </c>
      <c r="B1100" s="193" t="s">
        <v>49</v>
      </c>
      <c r="C1100" s="193" t="s">
        <v>59</v>
      </c>
      <c r="D1100" s="193" t="s">
        <v>2078</v>
      </c>
      <c r="E1100" s="193" t="s">
        <v>2091</v>
      </c>
      <c r="F1100" s="193"/>
      <c r="G1100" s="193" t="s">
        <v>178</v>
      </c>
      <c r="H1100" s="194">
        <v>43739.000011574077</v>
      </c>
      <c r="I1100" s="194"/>
      <c r="J1100" s="194">
        <v>43775.000011574077</v>
      </c>
      <c r="K1100" s="194">
        <v>43775.000011574077</v>
      </c>
      <c r="L1100" s="194"/>
      <c r="M1100" s="193" t="s">
        <v>187</v>
      </c>
      <c r="N1100" s="193" t="s">
        <v>2080</v>
      </c>
      <c r="O1100" s="195">
        <v>100</v>
      </c>
      <c r="P1100" s="195"/>
      <c r="Q1100" s="196"/>
      <c r="R1100" s="193" t="s">
        <v>2081</v>
      </c>
      <c r="S1100" s="193"/>
      <c r="T1100" s="193" t="s">
        <v>2092</v>
      </c>
      <c r="U1100" s="193" t="s">
        <v>182</v>
      </c>
      <c r="V1100" s="193"/>
      <c r="W1100" s="193"/>
      <c r="X1100" s="193"/>
      <c r="Y1100" s="194"/>
      <c r="Z1100" s="194"/>
      <c r="AA1100" s="197"/>
      <c r="AB1100" s="198" t="str">
        <f t="shared" si="119"/>
        <v>201910</v>
      </c>
      <c r="AC1100" s="199">
        <f t="shared" si="122"/>
        <v>0</v>
      </c>
      <c r="AD1100" s="200" t="str">
        <f t="shared" si="121"/>
        <v>201911</v>
      </c>
      <c r="AE1100" s="199">
        <f t="shared" si="124"/>
        <v>0</v>
      </c>
      <c r="AF1100" s="199">
        <f t="shared" si="123"/>
        <v>0</v>
      </c>
      <c r="AG1100" s="199">
        <f t="shared" si="120"/>
        <v>0</v>
      </c>
      <c r="AH1100" s="199">
        <f t="shared" si="125"/>
        <v>0</v>
      </c>
      <c r="AI1100" s="201"/>
      <c r="AJ1100" s="201"/>
      <c r="AK1100" s="201"/>
      <c r="AL1100" s="201"/>
      <c r="AM1100" s="201"/>
      <c r="AN1100" s="201"/>
      <c r="AO1100" s="201" t="s">
        <v>49</v>
      </c>
      <c r="AP1100" s="201" t="s">
        <v>59</v>
      </c>
    </row>
    <row r="1101" spans="1:42">
      <c r="A1101" s="193" t="s">
        <v>1103</v>
      </c>
      <c r="B1101" s="193" t="s">
        <v>49</v>
      </c>
      <c r="C1101" s="193" t="s">
        <v>2093</v>
      </c>
      <c r="D1101" s="193" t="s">
        <v>2078</v>
      </c>
      <c r="E1101" s="193" t="s">
        <v>2094</v>
      </c>
      <c r="F1101" s="193"/>
      <c r="G1101" s="193" t="s">
        <v>178</v>
      </c>
      <c r="H1101" s="194">
        <v>43739.000011574077</v>
      </c>
      <c r="I1101" s="194"/>
      <c r="J1101" s="194">
        <v>43767.000011574077</v>
      </c>
      <c r="K1101" s="194">
        <v>43767.000011574077</v>
      </c>
      <c r="L1101" s="194"/>
      <c r="M1101" s="193" t="s">
        <v>187</v>
      </c>
      <c r="N1101" s="193" t="s">
        <v>2080</v>
      </c>
      <c r="O1101" s="195">
        <v>115</v>
      </c>
      <c r="P1101" s="195"/>
      <c r="Q1101" s="196"/>
      <c r="R1101" s="193" t="s">
        <v>2081</v>
      </c>
      <c r="S1101" s="193"/>
      <c r="T1101" s="193" t="s">
        <v>2095</v>
      </c>
      <c r="U1101" s="193" t="s">
        <v>182</v>
      </c>
      <c r="V1101" s="193"/>
      <c r="W1101" s="193"/>
      <c r="X1101" s="193"/>
      <c r="Y1101" s="194"/>
      <c r="Z1101" s="194"/>
      <c r="AA1101" s="197"/>
      <c r="AB1101" s="198" t="str">
        <f t="shared" ref="AB1101:AB1164" si="126">+IFERROR(IF(AND(V1101="1",LEN(W1101)&gt;2),0,CONCATENATE(YEAR(H1101),MONTH(H1101))),0)</f>
        <v>201910</v>
      </c>
      <c r="AC1101" s="199">
        <f t="shared" si="122"/>
        <v>0</v>
      </c>
      <c r="AD1101" s="200" t="str">
        <f t="shared" si="121"/>
        <v>201910</v>
      </c>
      <c r="AE1101" s="199">
        <f t="shared" si="124"/>
        <v>0</v>
      </c>
      <c r="AF1101" s="199">
        <f t="shared" si="123"/>
        <v>0</v>
      </c>
      <c r="AG1101" s="199">
        <f t="shared" ref="AG1101:AG1164" si="127">+IF(A1101&lt;&gt;"4-MIGRADO",0,IFERROR(IF(IF(K1101&lt;1,0,CONCATENATE(YEAR(L1101),MONTH(L1101)))="19001",0,IF(K1101&lt;1,0,CONCATENATE(YEAR(L1101),MONTH(L1101)))),0))</f>
        <v>0</v>
      </c>
      <c r="AH1101" s="199">
        <f t="shared" si="125"/>
        <v>0</v>
      </c>
      <c r="AI1101" s="201"/>
      <c r="AJ1101" s="201"/>
      <c r="AK1101" s="201"/>
      <c r="AL1101" s="201"/>
      <c r="AM1101" s="201"/>
      <c r="AN1101" s="201"/>
      <c r="AO1101" s="201" t="s">
        <v>49</v>
      </c>
      <c r="AP1101" s="201" t="s">
        <v>60</v>
      </c>
    </row>
    <row r="1102" spans="1:42">
      <c r="A1102" s="193" t="s">
        <v>1103</v>
      </c>
      <c r="B1102" s="193" t="s">
        <v>50</v>
      </c>
      <c r="C1102" s="193" t="s">
        <v>205</v>
      </c>
      <c r="D1102" s="193" t="s">
        <v>2096</v>
      </c>
      <c r="E1102" s="193" t="s">
        <v>2097</v>
      </c>
      <c r="F1102" s="193"/>
      <c r="G1102" s="193" t="s">
        <v>178</v>
      </c>
      <c r="H1102" s="194">
        <v>43740.000011574077</v>
      </c>
      <c r="I1102" s="194"/>
      <c r="J1102" s="194">
        <v>43740.000011574077</v>
      </c>
      <c r="K1102" s="194">
        <v>43740.000011574077</v>
      </c>
      <c r="L1102" s="194"/>
      <c r="M1102" s="193" t="s">
        <v>187</v>
      </c>
      <c r="N1102" s="193" t="s">
        <v>43</v>
      </c>
      <c r="O1102" s="195">
        <v>12</v>
      </c>
      <c r="P1102" s="195"/>
      <c r="Q1102" s="196"/>
      <c r="R1102" s="193" t="s">
        <v>2098</v>
      </c>
      <c r="S1102" s="193"/>
      <c r="T1102" s="193" t="s">
        <v>2099</v>
      </c>
      <c r="U1102" s="193" t="s">
        <v>182</v>
      </c>
      <c r="V1102" s="193"/>
      <c r="W1102" s="193"/>
      <c r="X1102" s="193"/>
      <c r="Y1102" s="194"/>
      <c r="Z1102" s="194"/>
      <c r="AA1102" s="197"/>
      <c r="AB1102" s="198" t="str">
        <f t="shared" si="126"/>
        <v>201910</v>
      </c>
      <c r="AC1102" s="199">
        <f t="shared" si="122"/>
        <v>0</v>
      </c>
      <c r="AD1102" s="200" t="str">
        <f t="shared" si="121"/>
        <v>201910</v>
      </c>
      <c r="AE1102" s="199">
        <f t="shared" si="124"/>
        <v>0</v>
      </c>
      <c r="AF1102" s="199">
        <f t="shared" si="123"/>
        <v>0</v>
      </c>
      <c r="AG1102" s="199">
        <f t="shared" si="127"/>
        <v>0</v>
      </c>
      <c r="AH1102" s="199">
        <f t="shared" si="125"/>
        <v>0</v>
      </c>
      <c r="AI1102" s="201"/>
      <c r="AJ1102" s="201"/>
      <c r="AK1102" s="201"/>
      <c r="AL1102" s="201"/>
      <c r="AM1102" s="201"/>
      <c r="AN1102" s="201"/>
      <c r="AO1102" s="201" t="s">
        <v>50</v>
      </c>
      <c r="AP1102" s="201" t="s">
        <v>1</v>
      </c>
    </row>
    <row r="1103" spans="1:42">
      <c r="A1103" s="193" t="s">
        <v>1103</v>
      </c>
      <c r="B1103" s="193" t="s">
        <v>50</v>
      </c>
      <c r="C1103" s="193" t="s">
        <v>205</v>
      </c>
      <c r="D1103" s="193" t="s">
        <v>2096</v>
      </c>
      <c r="E1103" s="193" t="s">
        <v>2097</v>
      </c>
      <c r="F1103" s="193"/>
      <c r="G1103" s="193" t="s">
        <v>178</v>
      </c>
      <c r="H1103" s="194">
        <v>43740.000011574077</v>
      </c>
      <c r="I1103" s="194"/>
      <c r="J1103" s="194">
        <v>43740.000011574077</v>
      </c>
      <c r="K1103" s="194">
        <v>43740.000011574077</v>
      </c>
      <c r="L1103" s="194"/>
      <c r="M1103" s="193" t="s">
        <v>187</v>
      </c>
      <c r="N1103" s="193" t="s">
        <v>43</v>
      </c>
      <c r="O1103" s="195">
        <v>12</v>
      </c>
      <c r="P1103" s="195"/>
      <c r="Q1103" s="196"/>
      <c r="R1103" s="193" t="s">
        <v>2098</v>
      </c>
      <c r="S1103" s="193"/>
      <c r="T1103" s="193" t="s">
        <v>2100</v>
      </c>
      <c r="U1103" s="193" t="s">
        <v>182</v>
      </c>
      <c r="V1103" s="193"/>
      <c r="W1103" s="193"/>
      <c r="X1103" s="193"/>
      <c r="Y1103" s="194"/>
      <c r="Z1103" s="194"/>
      <c r="AA1103" s="197"/>
      <c r="AB1103" s="198" t="str">
        <f t="shared" si="126"/>
        <v>201910</v>
      </c>
      <c r="AC1103" s="199">
        <f t="shared" si="122"/>
        <v>0</v>
      </c>
      <c r="AD1103" s="200" t="str">
        <f t="shared" si="121"/>
        <v>201910</v>
      </c>
      <c r="AE1103" s="199">
        <f t="shared" si="124"/>
        <v>0</v>
      </c>
      <c r="AF1103" s="199">
        <f t="shared" si="123"/>
        <v>0</v>
      </c>
      <c r="AG1103" s="199">
        <f t="shared" si="127"/>
        <v>0</v>
      </c>
      <c r="AH1103" s="199">
        <f t="shared" si="125"/>
        <v>0</v>
      </c>
      <c r="AI1103" s="201"/>
      <c r="AJ1103" s="201"/>
      <c r="AK1103" s="201"/>
      <c r="AL1103" s="201"/>
      <c r="AM1103" s="201"/>
      <c r="AN1103" s="201"/>
      <c r="AO1103" s="201" t="s">
        <v>50</v>
      </c>
      <c r="AP1103" s="201" t="s">
        <v>1</v>
      </c>
    </row>
    <row r="1104" spans="1:42">
      <c r="A1104" s="193" t="s">
        <v>1103</v>
      </c>
      <c r="B1104" s="193" t="s">
        <v>50</v>
      </c>
      <c r="C1104" s="193" t="s">
        <v>205</v>
      </c>
      <c r="D1104" s="193" t="s">
        <v>2101</v>
      </c>
      <c r="E1104" s="193" t="s">
        <v>2102</v>
      </c>
      <c r="F1104" s="193"/>
      <c r="G1104" s="193" t="s">
        <v>178</v>
      </c>
      <c r="H1104" s="194">
        <v>43741.000011574077</v>
      </c>
      <c r="I1104" s="194"/>
      <c r="J1104" s="194">
        <v>43741.000011574077</v>
      </c>
      <c r="K1104" s="194">
        <v>43741.000011574077</v>
      </c>
      <c r="L1104" s="194">
        <v>43762.458240740743</v>
      </c>
      <c r="M1104" s="193" t="s">
        <v>187</v>
      </c>
      <c r="N1104" s="193" t="s">
        <v>43</v>
      </c>
      <c r="O1104" s="195">
        <v>12</v>
      </c>
      <c r="P1104" s="195"/>
      <c r="Q1104" s="196"/>
      <c r="R1104" s="193" t="s">
        <v>2103</v>
      </c>
      <c r="S1104" s="193"/>
      <c r="T1104" s="193" t="s">
        <v>2104</v>
      </c>
      <c r="U1104" s="193" t="s">
        <v>195</v>
      </c>
      <c r="V1104" s="193"/>
      <c r="W1104" s="193"/>
      <c r="X1104" s="193"/>
      <c r="Y1104" s="194"/>
      <c r="Z1104" s="194"/>
      <c r="AA1104" s="197"/>
      <c r="AB1104" s="198" t="str">
        <f t="shared" si="126"/>
        <v>201910</v>
      </c>
      <c r="AC1104" s="199">
        <f t="shared" si="122"/>
        <v>0</v>
      </c>
      <c r="AD1104" s="200" t="str">
        <f t="shared" si="121"/>
        <v>201910</v>
      </c>
      <c r="AE1104" s="199" t="str">
        <f t="shared" si="124"/>
        <v>201910</v>
      </c>
      <c r="AF1104" s="199">
        <f t="shared" si="123"/>
        <v>0</v>
      </c>
      <c r="AG1104" s="199">
        <f t="shared" si="127"/>
        <v>0</v>
      </c>
      <c r="AH1104" s="199">
        <f t="shared" si="125"/>
        <v>0</v>
      </c>
      <c r="AI1104" s="201"/>
      <c r="AJ1104" s="201"/>
      <c r="AK1104" s="201"/>
      <c r="AL1104" s="201"/>
      <c r="AM1104" s="201"/>
      <c r="AN1104" s="201"/>
      <c r="AO1104" s="201" t="s">
        <v>50</v>
      </c>
      <c r="AP1104" s="201" t="s">
        <v>1</v>
      </c>
    </row>
    <row r="1105" spans="1:42">
      <c r="A1105" s="193" t="s">
        <v>1103</v>
      </c>
      <c r="B1105" s="193" t="s">
        <v>50</v>
      </c>
      <c r="C1105" s="193" t="s">
        <v>205</v>
      </c>
      <c r="D1105" s="193" t="s">
        <v>2101</v>
      </c>
      <c r="E1105" s="193" t="s">
        <v>2102</v>
      </c>
      <c r="F1105" s="193"/>
      <c r="G1105" s="193" t="s">
        <v>178</v>
      </c>
      <c r="H1105" s="194">
        <v>43741.000011574077</v>
      </c>
      <c r="I1105" s="194"/>
      <c r="J1105" s="194">
        <v>43741.000011574077</v>
      </c>
      <c r="K1105" s="194">
        <v>43741.000011574077</v>
      </c>
      <c r="L1105" s="194"/>
      <c r="M1105" s="193" t="s">
        <v>187</v>
      </c>
      <c r="N1105" s="193" t="s">
        <v>43</v>
      </c>
      <c r="O1105" s="195">
        <v>12</v>
      </c>
      <c r="P1105" s="195"/>
      <c r="Q1105" s="196"/>
      <c r="R1105" s="193" t="s">
        <v>2103</v>
      </c>
      <c r="S1105" s="193"/>
      <c r="T1105" s="193" t="s">
        <v>2105</v>
      </c>
      <c r="U1105" s="193" t="s">
        <v>182</v>
      </c>
      <c r="V1105" s="193"/>
      <c r="W1105" s="193"/>
      <c r="X1105" s="193"/>
      <c r="Y1105" s="194"/>
      <c r="Z1105" s="194"/>
      <c r="AA1105" s="197"/>
      <c r="AB1105" s="198" t="str">
        <f t="shared" si="126"/>
        <v>201910</v>
      </c>
      <c r="AC1105" s="199">
        <f t="shared" si="122"/>
        <v>0</v>
      </c>
      <c r="AD1105" s="200" t="str">
        <f t="shared" si="121"/>
        <v>201910</v>
      </c>
      <c r="AE1105" s="199">
        <f t="shared" si="124"/>
        <v>0</v>
      </c>
      <c r="AF1105" s="199">
        <f t="shared" si="123"/>
        <v>0</v>
      </c>
      <c r="AG1105" s="199">
        <f t="shared" si="127"/>
        <v>0</v>
      </c>
      <c r="AH1105" s="199">
        <f t="shared" si="125"/>
        <v>0</v>
      </c>
      <c r="AI1105" s="201"/>
      <c r="AJ1105" s="201"/>
      <c r="AK1105" s="201"/>
      <c r="AL1105" s="201"/>
      <c r="AM1105" s="201"/>
      <c r="AN1105" s="201"/>
      <c r="AO1105" s="201" t="s">
        <v>50</v>
      </c>
      <c r="AP1105" s="201" t="s">
        <v>1</v>
      </c>
    </row>
    <row r="1106" spans="1:42">
      <c r="A1106" s="193" t="s">
        <v>1103</v>
      </c>
      <c r="B1106" s="193" t="s">
        <v>54</v>
      </c>
      <c r="C1106" s="193" t="s">
        <v>175</v>
      </c>
      <c r="D1106" s="193" t="s">
        <v>2106</v>
      </c>
      <c r="E1106" s="193" t="s">
        <v>2107</v>
      </c>
      <c r="F1106" s="193"/>
      <c r="G1106" s="193" t="s">
        <v>178</v>
      </c>
      <c r="H1106" s="194">
        <v>43741.000011574077</v>
      </c>
      <c r="I1106" s="194"/>
      <c r="J1106" s="194">
        <v>43741.000011574077</v>
      </c>
      <c r="K1106" s="194">
        <v>43741.000011574077</v>
      </c>
      <c r="L1106" s="194"/>
      <c r="M1106" s="193" t="s">
        <v>187</v>
      </c>
      <c r="N1106" s="193" t="s">
        <v>2015</v>
      </c>
      <c r="O1106" s="195">
        <v>3</v>
      </c>
      <c r="P1106" s="195"/>
      <c r="Q1106" s="196"/>
      <c r="R1106" s="193" t="s">
        <v>2108</v>
      </c>
      <c r="S1106" s="193"/>
      <c r="T1106" s="193" t="s">
        <v>2109</v>
      </c>
      <c r="U1106" s="193" t="s">
        <v>182</v>
      </c>
      <c r="V1106" s="193"/>
      <c r="W1106" s="193"/>
      <c r="X1106" s="193"/>
      <c r="Y1106" s="194"/>
      <c r="Z1106" s="194"/>
      <c r="AA1106" s="197"/>
      <c r="AB1106" s="198" t="str">
        <f t="shared" si="126"/>
        <v>201910</v>
      </c>
      <c r="AC1106" s="199">
        <f t="shared" si="122"/>
        <v>0</v>
      </c>
      <c r="AD1106" s="200" t="str">
        <f t="shared" si="121"/>
        <v>201910</v>
      </c>
      <c r="AE1106" s="199">
        <f t="shared" si="124"/>
        <v>0</v>
      </c>
      <c r="AF1106" s="199">
        <f t="shared" si="123"/>
        <v>0</v>
      </c>
      <c r="AG1106" s="199">
        <f t="shared" si="127"/>
        <v>0</v>
      </c>
      <c r="AH1106" s="199">
        <f t="shared" si="125"/>
        <v>0</v>
      </c>
      <c r="AI1106" s="201"/>
      <c r="AJ1106" s="201"/>
      <c r="AK1106" s="201"/>
      <c r="AL1106" s="201"/>
      <c r="AM1106" s="201"/>
      <c r="AN1106" s="201"/>
      <c r="AO1106" s="201" t="s">
        <v>54</v>
      </c>
      <c r="AP1106" s="201" t="s">
        <v>88</v>
      </c>
    </row>
    <row r="1107" spans="1:42">
      <c r="A1107" s="193" t="s">
        <v>1103</v>
      </c>
      <c r="B1107" s="193" t="s">
        <v>54</v>
      </c>
      <c r="C1107" s="193" t="s">
        <v>175</v>
      </c>
      <c r="D1107" s="193" t="s">
        <v>2110</v>
      </c>
      <c r="E1107" s="193" t="s">
        <v>2111</v>
      </c>
      <c r="F1107" s="193"/>
      <c r="G1107" s="193" t="s">
        <v>178</v>
      </c>
      <c r="H1107" s="194">
        <v>43741.000011574077</v>
      </c>
      <c r="I1107" s="194"/>
      <c r="J1107" s="194">
        <v>43741.000011574077</v>
      </c>
      <c r="K1107" s="194">
        <v>43741.000011574077</v>
      </c>
      <c r="L1107" s="194"/>
      <c r="M1107" s="193" t="s">
        <v>187</v>
      </c>
      <c r="N1107" s="193" t="s">
        <v>185</v>
      </c>
      <c r="O1107" s="195">
        <v>3</v>
      </c>
      <c r="P1107" s="195"/>
      <c r="Q1107" s="196"/>
      <c r="R1107" s="193" t="s">
        <v>2112</v>
      </c>
      <c r="S1107" s="193"/>
      <c r="T1107" s="193" t="s">
        <v>2113</v>
      </c>
      <c r="U1107" s="193" t="s">
        <v>182</v>
      </c>
      <c r="V1107" s="193"/>
      <c r="W1107" s="193"/>
      <c r="X1107" s="193"/>
      <c r="Y1107" s="194"/>
      <c r="Z1107" s="194"/>
      <c r="AA1107" s="197"/>
      <c r="AB1107" s="198" t="str">
        <f t="shared" si="126"/>
        <v>201910</v>
      </c>
      <c r="AC1107" s="199">
        <f t="shared" si="122"/>
        <v>0</v>
      </c>
      <c r="AD1107" s="200" t="str">
        <f t="shared" ref="AD1107:AD1170" si="128">+IFERROR(IF(OR(AND(V1107="1",LEN(W1107)&gt;2),CONCATENATE(YEAR(K1107),MONTH(K1107))="19001"),0,CONCATENATE(YEAR(K1107),MONTH(K1107))),0)</f>
        <v>201910</v>
      </c>
      <c r="AE1107" s="199">
        <f t="shared" si="124"/>
        <v>0</v>
      </c>
      <c r="AF1107" s="199">
        <f t="shared" si="123"/>
        <v>0</v>
      </c>
      <c r="AG1107" s="199">
        <f t="shared" si="127"/>
        <v>0</v>
      </c>
      <c r="AH1107" s="199">
        <f t="shared" si="125"/>
        <v>0</v>
      </c>
      <c r="AI1107" s="201"/>
      <c r="AJ1107" s="201"/>
      <c r="AK1107" s="201"/>
      <c r="AL1107" s="201"/>
      <c r="AM1107" s="201"/>
      <c r="AN1107" s="201"/>
      <c r="AO1107" s="201" t="s">
        <v>54</v>
      </c>
      <c r="AP1107" s="201" t="s">
        <v>88</v>
      </c>
    </row>
    <row r="1108" spans="1:42">
      <c r="A1108" s="193" t="s">
        <v>1103</v>
      </c>
      <c r="B1108" s="193" t="s">
        <v>50</v>
      </c>
      <c r="C1108" s="193" t="s">
        <v>205</v>
      </c>
      <c r="D1108" s="193" t="s">
        <v>2114</v>
      </c>
      <c r="E1108" s="193" t="s">
        <v>2115</v>
      </c>
      <c r="F1108" s="193"/>
      <c r="G1108" s="193" t="s">
        <v>178</v>
      </c>
      <c r="H1108" s="194">
        <v>43742.000011574077</v>
      </c>
      <c r="I1108" s="194"/>
      <c r="J1108" s="194">
        <v>43747.000011574077</v>
      </c>
      <c r="K1108" s="194">
        <v>43747.000011574077</v>
      </c>
      <c r="L1108" s="194"/>
      <c r="M1108" s="193" t="s">
        <v>187</v>
      </c>
      <c r="N1108" s="193" t="s">
        <v>751</v>
      </c>
      <c r="O1108" s="195">
        <v>12</v>
      </c>
      <c r="P1108" s="195"/>
      <c r="Q1108" s="196"/>
      <c r="R1108" s="193" t="s">
        <v>2116</v>
      </c>
      <c r="S1108" s="193"/>
      <c r="T1108" s="193" t="s">
        <v>2117</v>
      </c>
      <c r="U1108" s="193" t="s">
        <v>182</v>
      </c>
      <c r="V1108" s="193"/>
      <c r="W1108" s="193"/>
      <c r="X1108" s="193"/>
      <c r="Y1108" s="194"/>
      <c r="Z1108" s="194"/>
      <c r="AA1108" s="197"/>
      <c r="AB1108" s="198" t="str">
        <f t="shared" si="126"/>
        <v>201910</v>
      </c>
      <c r="AC1108" s="199">
        <f t="shared" si="122"/>
        <v>0</v>
      </c>
      <c r="AD1108" s="200" t="str">
        <f t="shared" si="128"/>
        <v>201910</v>
      </c>
      <c r="AE1108" s="199">
        <f t="shared" si="124"/>
        <v>0</v>
      </c>
      <c r="AF1108" s="199">
        <f t="shared" si="123"/>
        <v>0</v>
      </c>
      <c r="AG1108" s="199">
        <f t="shared" si="127"/>
        <v>0</v>
      </c>
      <c r="AH1108" s="199">
        <f t="shared" si="125"/>
        <v>0</v>
      </c>
      <c r="AI1108" s="201"/>
      <c r="AJ1108" s="201"/>
      <c r="AK1108" s="201"/>
      <c r="AL1108" s="201"/>
      <c r="AM1108" s="201"/>
      <c r="AN1108" s="201"/>
      <c r="AO1108" s="201" t="s">
        <v>50</v>
      </c>
      <c r="AP1108" s="201" t="s">
        <v>1</v>
      </c>
    </row>
    <row r="1109" spans="1:42">
      <c r="A1109" s="193" t="s">
        <v>1103</v>
      </c>
      <c r="B1109" s="193" t="s">
        <v>50</v>
      </c>
      <c r="C1109" s="193" t="s">
        <v>205</v>
      </c>
      <c r="D1109" s="193" t="s">
        <v>2114</v>
      </c>
      <c r="E1109" s="193" t="s">
        <v>2115</v>
      </c>
      <c r="F1109" s="193"/>
      <c r="G1109" s="193" t="s">
        <v>178</v>
      </c>
      <c r="H1109" s="194">
        <v>43742.000011574077</v>
      </c>
      <c r="I1109" s="194"/>
      <c r="J1109" s="194">
        <v>43747.000011574077</v>
      </c>
      <c r="K1109" s="194">
        <v>43747.000011574077</v>
      </c>
      <c r="L1109" s="194"/>
      <c r="M1109" s="193" t="s">
        <v>187</v>
      </c>
      <c r="N1109" s="193" t="s">
        <v>751</v>
      </c>
      <c r="O1109" s="195">
        <v>12</v>
      </c>
      <c r="P1109" s="195"/>
      <c r="Q1109" s="196"/>
      <c r="R1109" s="193" t="s">
        <v>2116</v>
      </c>
      <c r="S1109" s="193"/>
      <c r="T1109" s="193" t="s">
        <v>2118</v>
      </c>
      <c r="U1109" s="193" t="s">
        <v>182</v>
      </c>
      <c r="V1109" s="193"/>
      <c r="W1109" s="193"/>
      <c r="X1109" s="193"/>
      <c r="Y1109" s="194"/>
      <c r="Z1109" s="194"/>
      <c r="AA1109" s="197"/>
      <c r="AB1109" s="198" t="str">
        <f t="shared" si="126"/>
        <v>201910</v>
      </c>
      <c r="AC1109" s="199">
        <f t="shared" si="122"/>
        <v>0</v>
      </c>
      <c r="AD1109" s="200" t="str">
        <f t="shared" si="128"/>
        <v>201910</v>
      </c>
      <c r="AE1109" s="199">
        <f t="shared" si="124"/>
        <v>0</v>
      </c>
      <c r="AF1109" s="199">
        <f t="shared" si="123"/>
        <v>0</v>
      </c>
      <c r="AG1109" s="199">
        <f t="shared" si="127"/>
        <v>0</v>
      </c>
      <c r="AH1109" s="199">
        <f t="shared" si="125"/>
        <v>0</v>
      </c>
      <c r="AI1109" s="201"/>
      <c r="AJ1109" s="201"/>
      <c r="AK1109" s="201"/>
      <c r="AL1109" s="201"/>
      <c r="AM1109" s="201"/>
      <c r="AN1109" s="201"/>
      <c r="AO1109" s="201" t="s">
        <v>50</v>
      </c>
      <c r="AP1109" s="201" t="s">
        <v>1</v>
      </c>
    </row>
    <row r="1110" spans="1:42">
      <c r="A1110" s="193" t="s">
        <v>1103</v>
      </c>
      <c r="B1110" s="193" t="s">
        <v>50</v>
      </c>
      <c r="C1110" s="193" t="s">
        <v>205</v>
      </c>
      <c r="D1110" s="193" t="s">
        <v>2114</v>
      </c>
      <c r="E1110" s="193" t="s">
        <v>2115</v>
      </c>
      <c r="F1110" s="193"/>
      <c r="G1110" s="193" t="s">
        <v>178</v>
      </c>
      <c r="H1110" s="194">
        <v>43742.000011574077</v>
      </c>
      <c r="I1110" s="194"/>
      <c r="J1110" s="194">
        <v>43747.000011574077</v>
      </c>
      <c r="K1110" s="194">
        <v>43747.000011574077</v>
      </c>
      <c r="L1110" s="194"/>
      <c r="M1110" s="193" t="s">
        <v>187</v>
      </c>
      <c r="N1110" s="193" t="s">
        <v>751</v>
      </c>
      <c r="O1110" s="195">
        <v>12</v>
      </c>
      <c r="P1110" s="195"/>
      <c r="Q1110" s="196"/>
      <c r="R1110" s="193" t="s">
        <v>2116</v>
      </c>
      <c r="S1110" s="193"/>
      <c r="T1110" s="193" t="s">
        <v>2119</v>
      </c>
      <c r="U1110" s="193" t="s">
        <v>182</v>
      </c>
      <c r="V1110" s="193"/>
      <c r="W1110" s="193"/>
      <c r="X1110" s="193"/>
      <c r="Y1110" s="194"/>
      <c r="Z1110" s="194"/>
      <c r="AA1110" s="197"/>
      <c r="AB1110" s="198" t="str">
        <f t="shared" si="126"/>
        <v>201910</v>
      </c>
      <c r="AC1110" s="199">
        <f t="shared" si="122"/>
        <v>0</v>
      </c>
      <c r="AD1110" s="200" t="str">
        <f t="shared" si="128"/>
        <v>201910</v>
      </c>
      <c r="AE1110" s="199">
        <f t="shared" si="124"/>
        <v>0</v>
      </c>
      <c r="AF1110" s="199">
        <f t="shared" si="123"/>
        <v>0</v>
      </c>
      <c r="AG1110" s="199">
        <f t="shared" si="127"/>
        <v>0</v>
      </c>
      <c r="AH1110" s="199">
        <f t="shared" si="125"/>
        <v>0</v>
      </c>
      <c r="AI1110" s="201"/>
      <c r="AJ1110" s="201"/>
      <c r="AK1110" s="201"/>
      <c r="AL1110" s="201"/>
      <c r="AM1110" s="201"/>
      <c r="AN1110" s="201"/>
      <c r="AO1110" s="201" t="s">
        <v>50</v>
      </c>
      <c r="AP1110" s="201" t="s">
        <v>1</v>
      </c>
    </row>
    <row r="1111" spans="1:42">
      <c r="A1111" s="193" t="s">
        <v>1103</v>
      </c>
      <c r="B1111" s="193" t="s">
        <v>50</v>
      </c>
      <c r="C1111" s="193" t="s">
        <v>205</v>
      </c>
      <c r="D1111" s="193" t="s">
        <v>2114</v>
      </c>
      <c r="E1111" s="193" t="s">
        <v>2115</v>
      </c>
      <c r="F1111" s="193"/>
      <c r="G1111" s="193" t="s">
        <v>178</v>
      </c>
      <c r="H1111" s="194">
        <v>43742.000011574077</v>
      </c>
      <c r="I1111" s="194"/>
      <c r="J1111" s="194">
        <v>43747.000011574077</v>
      </c>
      <c r="K1111" s="194">
        <v>43747.000011574077</v>
      </c>
      <c r="L1111" s="194"/>
      <c r="M1111" s="193" t="s">
        <v>187</v>
      </c>
      <c r="N1111" s="193" t="s">
        <v>751</v>
      </c>
      <c r="O1111" s="195">
        <v>12</v>
      </c>
      <c r="P1111" s="195"/>
      <c r="Q1111" s="196"/>
      <c r="R1111" s="193" t="s">
        <v>2116</v>
      </c>
      <c r="S1111" s="193"/>
      <c r="T1111" s="193" t="s">
        <v>2120</v>
      </c>
      <c r="U1111" s="193" t="s">
        <v>182</v>
      </c>
      <c r="V1111" s="193"/>
      <c r="W1111" s="193"/>
      <c r="X1111" s="193"/>
      <c r="Y1111" s="194"/>
      <c r="Z1111" s="194"/>
      <c r="AA1111" s="197"/>
      <c r="AB1111" s="198" t="str">
        <f t="shared" si="126"/>
        <v>201910</v>
      </c>
      <c r="AC1111" s="199">
        <f t="shared" si="122"/>
        <v>0</v>
      </c>
      <c r="AD1111" s="200" t="str">
        <f t="shared" si="128"/>
        <v>201910</v>
      </c>
      <c r="AE1111" s="199">
        <f t="shared" si="124"/>
        <v>0</v>
      </c>
      <c r="AF1111" s="199">
        <f t="shared" si="123"/>
        <v>0</v>
      </c>
      <c r="AG1111" s="199">
        <f t="shared" si="127"/>
        <v>0</v>
      </c>
      <c r="AH1111" s="199">
        <f t="shared" si="125"/>
        <v>0</v>
      </c>
      <c r="AI1111" s="201"/>
      <c r="AJ1111" s="201"/>
      <c r="AK1111" s="201"/>
      <c r="AL1111" s="201"/>
      <c r="AM1111" s="201"/>
      <c r="AN1111" s="201"/>
      <c r="AO1111" s="201" t="s">
        <v>50</v>
      </c>
      <c r="AP1111" s="201" t="s">
        <v>1</v>
      </c>
    </row>
    <row r="1112" spans="1:42">
      <c r="A1112" s="193" t="s">
        <v>1103</v>
      </c>
      <c r="B1112" s="193" t="s">
        <v>50</v>
      </c>
      <c r="C1112" s="193" t="s">
        <v>205</v>
      </c>
      <c r="D1112" s="193" t="s">
        <v>2114</v>
      </c>
      <c r="E1112" s="193" t="s">
        <v>1889</v>
      </c>
      <c r="F1112" s="193"/>
      <c r="G1112" s="193" t="s">
        <v>178</v>
      </c>
      <c r="H1112" s="194">
        <v>43742.000011574077</v>
      </c>
      <c r="I1112" s="194"/>
      <c r="J1112" s="194">
        <v>43748.000011574077</v>
      </c>
      <c r="K1112" s="194">
        <v>43748.000011574077</v>
      </c>
      <c r="L1112" s="194"/>
      <c r="M1112" s="193" t="s">
        <v>187</v>
      </c>
      <c r="N1112" s="193" t="s">
        <v>751</v>
      </c>
      <c r="O1112" s="195">
        <v>12</v>
      </c>
      <c r="P1112" s="195"/>
      <c r="Q1112" s="196"/>
      <c r="R1112" s="193" t="s">
        <v>2116</v>
      </c>
      <c r="S1112" s="193"/>
      <c r="T1112" s="193" t="s">
        <v>2121</v>
      </c>
      <c r="U1112" s="193" t="s">
        <v>182</v>
      </c>
      <c r="V1112" s="193"/>
      <c r="W1112" s="193"/>
      <c r="X1112" s="193"/>
      <c r="Y1112" s="194"/>
      <c r="Z1112" s="194"/>
      <c r="AA1112" s="197"/>
      <c r="AB1112" s="198" t="str">
        <f t="shared" si="126"/>
        <v>201910</v>
      </c>
      <c r="AC1112" s="199">
        <f t="shared" si="122"/>
        <v>0</v>
      </c>
      <c r="AD1112" s="200" t="str">
        <f t="shared" si="128"/>
        <v>201910</v>
      </c>
      <c r="AE1112" s="199">
        <f t="shared" si="124"/>
        <v>0</v>
      </c>
      <c r="AF1112" s="199">
        <f t="shared" si="123"/>
        <v>0</v>
      </c>
      <c r="AG1112" s="199">
        <f t="shared" si="127"/>
        <v>0</v>
      </c>
      <c r="AH1112" s="199">
        <f t="shared" si="125"/>
        <v>0</v>
      </c>
      <c r="AI1112" s="201"/>
      <c r="AJ1112" s="201"/>
      <c r="AK1112" s="201"/>
      <c r="AL1112" s="201"/>
      <c r="AM1112" s="201"/>
      <c r="AN1112" s="201"/>
      <c r="AO1112" s="201" t="s">
        <v>50</v>
      </c>
      <c r="AP1112" s="201" t="s">
        <v>1</v>
      </c>
    </row>
    <row r="1113" spans="1:42">
      <c r="A1113" s="193" t="s">
        <v>1103</v>
      </c>
      <c r="B1113" s="193" t="s">
        <v>50</v>
      </c>
      <c r="C1113" s="193" t="s">
        <v>205</v>
      </c>
      <c r="D1113" s="193" t="s">
        <v>1439</v>
      </c>
      <c r="E1113" s="193" t="s">
        <v>1440</v>
      </c>
      <c r="F1113" s="193"/>
      <c r="G1113" s="193" t="s">
        <v>178</v>
      </c>
      <c r="H1113" s="194">
        <v>43742.000011574077</v>
      </c>
      <c r="I1113" s="194">
        <v>43774.412418981483</v>
      </c>
      <c r="J1113" s="194"/>
      <c r="K1113" s="194"/>
      <c r="L1113" s="194"/>
      <c r="M1113" s="193" t="s">
        <v>187</v>
      </c>
      <c r="N1113" s="193" t="s">
        <v>43</v>
      </c>
      <c r="O1113" s="195">
        <v>12</v>
      </c>
      <c r="P1113" s="195"/>
      <c r="Q1113" s="196"/>
      <c r="R1113" s="193" t="s">
        <v>1441</v>
      </c>
      <c r="S1113" s="193"/>
      <c r="T1113" s="193" t="s">
        <v>2122</v>
      </c>
      <c r="U1113" s="193" t="s">
        <v>324</v>
      </c>
      <c r="V1113" s="193"/>
      <c r="W1113" s="193"/>
      <c r="X1113" s="193"/>
      <c r="Y1113" s="194"/>
      <c r="Z1113" s="194"/>
      <c r="AA1113" s="197"/>
      <c r="AB1113" s="198" t="str">
        <f t="shared" si="126"/>
        <v>201910</v>
      </c>
      <c r="AC1113" s="199" t="str">
        <f t="shared" si="122"/>
        <v>201911</v>
      </c>
      <c r="AD1113" s="200">
        <f t="shared" si="128"/>
        <v>0</v>
      </c>
      <c r="AE1113" s="199">
        <f t="shared" si="124"/>
        <v>0</v>
      </c>
      <c r="AF1113" s="199">
        <f t="shared" si="123"/>
        <v>0</v>
      </c>
      <c r="AG1113" s="199">
        <f t="shared" si="127"/>
        <v>0</v>
      </c>
      <c r="AH1113" s="199">
        <f t="shared" si="125"/>
        <v>0</v>
      </c>
      <c r="AI1113" s="201"/>
      <c r="AJ1113" s="201"/>
      <c r="AK1113" s="201"/>
      <c r="AL1113" s="201"/>
      <c r="AM1113" s="201"/>
      <c r="AN1113" s="201"/>
      <c r="AO1113" s="201" t="s">
        <v>50</v>
      </c>
      <c r="AP1113" s="201" t="s">
        <v>1</v>
      </c>
    </row>
    <row r="1114" spans="1:42">
      <c r="A1114" s="193" t="s">
        <v>1103</v>
      </c>
      <c r="B1114" s="193" t="s">
        <v>48</v>
      </c>
      <c r="C1114" s="193" t="s">
        <v>55</v>
      </c>
      <c r="D1114" s="193" t="s">
        <v>2123</v>
      </c>
      <c r="E1114" s="193" t="s">
        <v>2124</v>
      </c>
      <c r="F1114" s="193"/>
      <c r="G1114" s="193" t="s">
        <v>178</v>
      </c>
      <c r="H1114" s="194">
        <v>43521.000011574077</v>
      </c>
      <c r="I1114" s="194"/>
      <c r="J1114" s="194">
        <v>43537.000011574077</v>
      </c>
      <c r="K1114" s="194">
        <v>43537.000011574077</v>
      </c>
      <c r="L1114" s="194"/>
      <c r="M1114" s="193" t="s">
        <v>187</v>
      </c>
      <c r="N1114" s="193" t="s">
        <v>43</v>
      </c>
      <c r="O1114" s="195">
        <v>80</v>
      </c>
      <c r="P1114" s="195"/>
      <c r="Q1114" s="196"/>
      <c r="R1114" s="193" t="s">
        <v>2125</v>
      </c>
      <c r="S1114" s="193"/>
      <c r="T1114" s="193" t="s">
        <v>2126</v>
      </c>
      <c r="U1114" s="193" t="s">
        <v>182</v>
      </c>
      <c r="V1114" s="193"/>
      <c r="W1114" s="193"/>
      <c r="X1114" s="193"/>
      <c r="Y1114" s="194"/>
      <c r="Z1114" s="194"/>
      <c r="AA1114" s="197"/>
      <c r="AB1114" s="198" t="str">
        <f t="shared" si="126"/>
        <v>20192</v>
      </c>
      <c r="AC1114" s="199">
        <f t="shared" si="122"/>
        <v>0</v>
      </c>
      <c r="AD1114" s="200" t="str">
        <f t="shared" si="128"/>
        <v>20193</v>
      </c>
      <c r="AE1114" s="199">
        <f t="shared" si="124"/>
        <v>0</v>
      </c>
      <c r="AF1114" s="199">
        <f t="shared" si="123"/>
        <v>0</v>
      </c>
      <c r="AG1114" s="199">
        <f t="shared" si="127"/>
        <v>0</v>
      </c>
      <c r="AH1114" s="199">
        <f t="shared" si="125"/>
        <v>0</v>
      </c>
      <c r="AI1114" s="201"/>
      <c r="AJ1114" s="201"/>
      <c r="AK1114" s="201"/>
      <c r="AL1114" s="201"/>
      <c r="AM1114" s="201"/>
      <c r="AN1114" s="201"/>
      <c r="AO1114" s="201" t="s">
        <v>48</v>
      </c>
      <c r="AP1114" s="201" t="s">
        <v>55</v>
      </c>
    </row>
    <row r="1115" spans="1:42">
      <c r="A1115" s="193" t="s">
        <v>1103</v>
      </c>
      <c r="B1115" s="193" t="s">
        <v>48</v>
      </c>
      <c r="C1115" s="193" t="s">
        <v>55</v>
      </c>
      <c r="D1115" s="193" t="s">
        <v>2123</v>
      </c>
      <c r="E1115" s="193" t="s">
        <v>2127</v>
      </c>
      <c r="F1115" s="193"/>
      <c r="G1115" s="193" t="s">
        <v>178</v>
      </c>
      <c r="H1115" s="194">
        <v>43521.000011574077</v>
      </c>
      <c r="I1115" s="194"/>
      <c r="J1115" s="194">
        <v>43537.000011574077</v>
      </c>
      <c r="K1115" s="194">
        <v>43537.000011574077</v>
      </c>
      <c r="L1115" s="194"/>
      <c r="M1115" s="193" t="s">
        <v>187</v>
      </c>
      <c r="N1115" s="193" t="s">
        <v>43</v>
      </c>
      <c r="O1115" s="195">
        <v>80</v>
      </c>
      <c r="P1115" s="195"/>
      <c r="Q1115" s="196"/>
      <c r="R1115" s="193" t="s">
        <v>2125</v>
      </c>
      <c r="S1115" s="193"/>
      <c r="T1115" s="193" t="s">
        <v>2128</v>
      </c>
      <c r="U1115" s="193" t="s">
        <v>182</v>
      </c>
      <c r="V1115" s="193"/>
      <c r="W1115" s="193"/>
      <c r="X1115" s="193"/>
      <c r="Y1115" s="194"/>
      <c r="Z1115" s="194"/>
      <c r="AA1115" s="197"/>
      <c r="AB1115" s="198" t="str">
        <f t="shared" si="126"/>
        <v>20192</v>
      </c>
      <c r="AC1115" s="199">
        <f t="shared" si="122"/>
        <v>0</v>
      </c>
      <c r="AD1115" s="200" t="str">
        <f t="shared" si="128"/>
        <v>20193</v>
      </c>
      <c r="AE1115" s="199">
        <f t="shared" si="124"/>
        <v>0</v>
      </c>
      <c r="AF1115" s="199">
        <f t="shared" si="123"/>
        <v>0</v>
      </c>
      <c r="AG1115" s="199">
        <f t="shared" si="127"/>
        <v>0</v>
      </c>
      <c r="AH1115" s="199">
        <f t="shared" si="125"/>
        <v>0</v>
      </c>
      <c r="AI1115" s="201"/>
      <c r="AJ1115" s="201"/>
      <c r="AK1115" s="201"/>
      <c r="AL1115" s="201"/>
      <c r="AM1115" s="201"/>
      <c r="AN1115" s="201"/>
      <c r="AO1115" s="201" t="s">
        <v>48</v>
      </c>
      <c r="AP1115" s="201" t="s">
        <v>55</v>
      </c>
    </row>
    <row r="1116" spans="1:42">
      <c r="A1116" s="193" t="s">
        <v>1103</v>
      </c>
      <c r="B1116" s="193" t="s">
        <v>54</v>
      </c>
      <c r="C1116" s="193" t="s">
        <v>175</v>
      </c>
      <c r="D1116" s="193" t="s">
        <v>2129</v>
      </c>
      <c r="E1116" s="193" t="s">
        <v>2130</v>
      </c>
      <c r="F1116" s="193"/>
      <c r="G1116" s="193" t="s">
        <v>178</v>
      </c>
      <c r="H1116" s="194">
        <v>43522.000011574077</v>
      </c>
      <c r="I1116" s="194"/>
      <c r="J1116" s="194">
        <v>43522.000011574077</v>
      </c>
      <c r="K1116" s="194">
        <v>43522.000011574077</v>
      </c>
      <c r="L1116" s="194"/>
      <c r="M1116" s="193" t="s">
        <v>187</v>
      </c>
      <c r="N1116" s="193" t="s">
        <v>44</v>
      </c>
      <c r="O1116" s="195">
        <v>3</v>
      </c>
      <c r="P1116" s="195"/>
      <c r="Q1116" s="196"/>
      <c r="R1116" s="193" t="s">
        <v>2131</v>
      </c>
      <c r="S1116" s="193"/>
      <c r="T1116" s="193" t="s">
        <v>2132</v>
      </c>
      <c r="U1116" s="193" t="s">
        <v>182</v>
      </c>
      <c r="V1116" s="193"/>
      <c r="W1116" s="193"/>
      <c r="X1116" s="193"/>
      <c r="Y1116" s="194"/>
      <c r="Z1116" s="194"/>
      <c r="AA1116" s="197"/>
      <c r="AB1116" s="198" t="str">
        <f t="shared" si="126"/>
        <v>20192</v>
      </c>
      <c r="AC1116" s="199">
        <f t="shared" si="122"/>
        <v>0</v>
      </c>
      <c r="AD1116" s="200" t="str">
        <f t="shared" si="128"/>
        <v>20192</v>
      </c>
      <c r="AE1116" s="199">
        <f t="shared" si="124"/>
        <v>0</v>
      </c>
      <c r="AF1116" s="199">
        <f t="shared" si="123"/>
        <v>0</v>
      </c>
      <c r="AG1116" s="199">
        <f t="shared" si="127"/>
        <v>0</v>
      </c>
      <c r="AH1116" s="199">
        <f t="shared" si="125"/>
        <v>0</v>
      </c>
      <c r="AI1116" s="201"/>
      <c r="AJ1116" s="201"/>
      <c r="AK1116" s="201"/>
      <c r="AL1116" s="201"/>
      <c r="AM1116" s="201"/>
      <c r="AN1116" s="201"/>
      <c r="AO1116" s="201" t="s">
        <v>54</v>
      </c>
      <c r="AP1116" s="201" t="s">
        <v>88</v>
      </c>
    </row>
    <row r="1117" spans="1:42">
      <c r="A1117" s="193" t="s">
        <v>1103</v>
      </c>
      <c r="B1117" s="193" t="s">
        <v>48</v>
      </c>
      <c r="C1117" s="193" t="s">
        <v>55</v>
      </c>
      <c r="D1117" s="193" t="s">
        <v>2133</v>
      </c>
      <c r="E1117" s="193" t="s">
        <v>2134</v>
      </c>
      <c r="F1117" s="193"/>
      <c r="G1117" s="193" t="s">
        <v>178</v>
      </c>
      <c r="H1117" s="194">
        <v>43523.000011574077</v>
      </c>
      <c r="I1117" s="194"/>
      <c r="J1117" s="194">
        <v>43525.000011574077</v>
      </c>
      <c r="K1117" s="194">
        <v>43525.000011574077</v>
      </c>
      <c r="L1117" s="194"/>
      <c r="M1117" s="193" t="s">
        <v>187</v>
      </c>
      <c r="N1117" s="193" t="s">
        <v>44</v>
      </c>
      <c r="O1117" s="195">
        <v>80</v>
      </c>
      <c r="P1117" s="195"/>
      <c r="Q1117" s="196"/>
      <c r="R1117" s="193" t="s">
        <v>2135</v>
      </c>
      <c r="S1117" s="193"/>
      <c r="T1117" s="193" t="s">
        <v>2136</v>
      </c>
      <c r="U1117" s="193" t="s">
        <v>182</v>
      </c>
      <c r="V1117" s="193"/>
      <c r="W1117" s="193"/>
      <c r="X1117" s="193"/>
      <c r="Y1117" s="194"/>
      <c r="Z1117" s="194"/>
      <c r="AA1117" s="197"/>
      <c r="AB1117" s="198" t="str">
        <f t="shared" si="126"/>
        <v>20192</v>
      </c>
      <c r="AC1117" s="199">
        <f t="shared" si="122"/>
        <v>0</v>
      </c>
      <c r="AD1117" s="200" t="str">
        <f t="shared" si="128"/>
        <v>20193</v>
      </c>
      <c r="AE1117" s="199">
        <f t="shared" si="124"/>
        <v>0</v>
      </c>
      <c r="AF1117" s="199">
        <f t="shared" si="123"/>
        <v>0</v>
      </c>
      <c r="AG1117" s="199">
        <f t="shared" si="127"/>
        <v>0</v>
      </c>
      <c r="AH1117" s="199">
        <f t="shared" si="125"/>
        <v>0</v>
      </c>
      <c r="AI1117" s="201"/>
      <c r="AJ1117" s="201"/>
      <c r="AK1117" s="201"/>
      <c r="AL1117" s="201"/>
      <c r="AM1117" s="201"/>
      <c r="AN1117" s="201"/>
      <c r="AO1117" s="201" t="s">
        <v>48</v>
      </c>
      <c r="AP1117" s="201" t="s">
        <v>55</v>
      </c>
    </row>
    <row r="1118" spans="1:42">
      <c r="A1118" s="193" t="s">
        <v>1103</v>
      </c>
      <c r="B1118" s="193" t="s">
        <v>48</v>
      </c>
      <c r="C1118" s="193" t="s">
        <v>55</v>
      </c>
      <c r="D1118" s="193" t="s">
        <v>2133</v>
      </c>
      <c r="E1118" s="193" t="s">
        <v>2137</v>
      </c>
      <c r="F1118" s="193"/>
      <c r="G1118" s="193" t="s">
        <v>178</v>
      </c>
      <c r="H1118" s="194">
        <v>43523.000011574077</v>
      </c>
      <c r="I1118" s="194"/>
      <c r="J1118" s="194">
        <v>43532.000011574077</v>
      </c>
      <c r="K1118" s="194">
        <v>43532.000011574077</v>
      </c>
      <c r="L1118" s="194"/>
      <c r="M1118" s="193" t="s">
        <v>187</v>
      </c>
      <c r="N1118" s="193" t="s">
        <v>44</v>
      </c>
      <c r="O1118" s="195">
        <v>80</v>
      </c>
      <c r="P1118" s="195"/>
      <c r="Q1118" s="196"/>
      <c r="R1118" s="193" t="s">
        <v>2135</v>
      </c>
      <c r="S1118" s="193"/>
      <c r="T1118" s="193" t="s">
        <v>2138</v>
      </c>
      <c r="U1118" s="193" t="s">
        <v>182</v>
      </c>
      <c r="V1118" s="193"/>
      <c r="W1118" s="193"/>
      <c r="X1118" s="193"/>
      <c r="Y1118" s="194"/>
      <c r="Z1118" s="194"/>
      <c r="AA1118" s="197"/>
      <c r="AB1118" s="198" t="str">
        <f t="shared" si="126"/>
        <v>20192</v>
      </c>
      <c r="AC1118" s="199">
        <f t="shared" si="122"/>
        <v>0</v>
      </c>
      <c r="AD1118" s="200" t="str">
        <f t="shared" si="128"/>
        <v>20193</v>
      </c>
      <c r="AE1118" s="199">
        <f t="shared" si="124"/>
        <v>0</v>
      </c>
      <c r="AF1118" s="199">
        <f t="shared" si="123"/>
        <v>0</v>
      </c>
      <c r="AG1118" s="199">
        <f t="shared" si="127"/>
        <v>0</v>
      </c>
      <c r="AH1118" s="199">
        <f t="shared" si="125"/>
        <v>0</v>
      </c>
      <c r="AI1118" s="201"/>
      <c r="AJ1118" s="201"/>
      <c r="AK1118" s="201"/>
      <c r="AL1118" s="201"/>
      <c r="AM1118" s="201"/>
      <c r="AN1118" s="201"/>
      <c r="AO1118" s="201" t="s">
        <v>48</v>
      </c>
      <c r="AP1118" s="201" t="s">
        <v>55</v>
      </c>
    </row>
    <row r="1119" spans="1:42">
      <c r="A1119" s="193" t="s">
        <v>1103</v>
      </c>
      <c r="B1119" s="193" t="s">
        <v>48</v>
      </c>
      <c r="C1119" s="193" t="s">
        <v>55</v>
      </c>
      <c r="D1119" s="193" t="s">
        <v>2133</v>
      </c>
      <c r="E1119" s="193" t="s">
        <v>2139</v>
      </c>
      <c r="F1119" s="193"/>
      <c r="G1119" s="193" t="s">
        <v>178</v>
      </c>
      <c r="H1119" s="194">
        <v>43523.000011574077</v>
      </c>
      <c r="I1119" s="194"/>
      <c r="J1119" s="194">
        <v>43529.000011574077</v>
      </c>
      <c r="K1119" s="194">
        <v>43529.000011574077</v>
      </c>
      <c r="L1119" s="194"/>
      <c r="M1119" s="193" t="s">
        <v>187</v>
      </c>
      <c r="N1119" s="193" t="s">
        <v>44</v>
      </c>
      <c r="O1119" s="195">
        <v>80</v>
      </c>
      <c r="P1119" s="195"/>
      <c r="Q1119" s="196"/>
      <c r="R1119" s="193" t="s">
        <v>2135</v>
      </c>
      <c r="S1119" s="193"/>
      <c r="T1119" s="193" t="s">
        <v>2140</v>
      </c>
      <c r="U1119" s="193" t="s">
        <v>182</v>
      </c>
      <c r="V1119" s="193"/>
      <c r="W1119" s="193"/>
      <c r="X1119" s="193"/>
      <c r="Y1119" s="194"/>
      <c r="Z1119" s="194"/>
      <c r="AA1119" s="197"/>
      <c r="AB1119" s="198" t="str">
        <f t="shared" si="126"/>
        <v>20192</v>
      </c>
      <c r="AC1119" s="199">
        <f t="shared" si="122"/>
        <v>0</v>
      </c>
      <c r="AD1119" s="200" t="str">
        <f t="shared" si="128"/>
        <v>20193</v>
      </c>
      <c r="AE1119" s="199">
        <f t="shared" si="124"/>
        <v>0</v>
      </c>
      <c r="AF1119" s="199">
        <f t="shared" si="123"/>
        <v>0</v>
      </c>
      <c r="AG1119" s="199">
        <f t="shared" si="127"/>
        <v>0</v>
      </c>
      <c r="AH1119" s="199">
        <f t="shared" si="125"/>
        <v>0</v>
      </c>
      <c r="AI1119" s="201"/>
      <c r="AJ1119" s="201"/>
      <c r="AK1119" s="201"/>
      <c r="AL1119" s="201"/>
      <c r="AM1119" s="201"/>
      <c r="AN1119" s="201"/>
      <c r="AO1119" s="201" t="s">
        <v>48</v>
      </c>
      <c r="AP1119" s="201" t="s">
        <v>55</v>
      </c>
    </row>
    <row r="1120" spans="1:42">
      <c r="A1120" s="193" t="s">
        <v>1103</v>
      </c>
      <c r="B1120" s="193" t="s">
        <v>48</v>
      </c>
      <c r="C1120" s="193" t="s">
        <v>55</v>
      </c>
      <c r="D1120" s="193" t="s">
        <v>2133</v>
      </c>
      <c r="E1120" s="193" t="s">
        <v>2141</v>
      </c>
      <c r="F1120" s="193"/>
      <c r="G1120" s="193" t="s">
        <v>178</v>
      </c>
      <c r="H1120" s="194">
        <v>43523.000011574077</v>
      </c>
      <c r="I1120" s="194"/>
      <c r="J1120" s="194">
        <v>43531.000011574077</v>
      </c>
      <c r="K1120" s="194">
        <v>43531.000011574077</v>
      </c>
      <c r="L1120" s="194"/>
      <c r="M1120" s="193" t="s">
        <v>187</v>
      </c>
      <c r="N1120" s="193" t="s">
        <v>44</v>
      </c>
      <c r="O1120" s="195">
        <v>80</v>
      </c>
      <c r="P1120" s="195"/>
      <c r="Q1120" s="196"/>
      <c r="R1120" s="193" t="s">
        <v>2135</v>
      </c>
      <c r="S1120" s="193"/>
      <c r="T1120" s="193" t="s">
        <v>2142</v>
      </c>
      <c r="U1120" s="193" t="s">
        <v>182</v>
      </c>
      <c r="V1120" s="193"/>
      <c r="W1120" s="193"/>
      <c r="X1120" s="193"/>
      <c r="Y1120" s="194"/>
      <c r="Z1120" s="194"/>
      <c r="AA1120" s="197"/>
      <c r="AB1120" s="198" t="str">
        <f t="shared" si="126"/>
        <v>20192</v>
      </c>
      <c r="AC1120" s="199">
        <f t="shared" si="122"/>
        <v>0</v>
      </c>
      <c r="AD1120" s="200" t="str">
        <f t="shared" si="128"/>
        <v>20193</v>
      </c>
      <c r="AE1120" s="199">
        <f t="shared" si="124"/>
        <v>0</v>
      </c>
      <c r="AF1120" s="199">
        <f t="shared" si="123"/>
        <v>0</v>
      </c>
      <c r="AG1120" s="199">
        <f t="shared" si="127"/>
        <v>0</v>
      </c>
      <c r="AH1120" s="199">
        <f t="shared" si="125"/>
        <v>0</v>
      </c>
      <c r="AI1120" s="201"/>
      <c r="AJ1120" s="201"/>
      <c r="AK1120" s="201"/>
      <c r="AL1120" s="201"/>
      <c r="AM1120" s="201"/>
      <c r="AN1120" s="201"/>
      <c r="AO1120" s="201" t="s">
        <v>48</v>
      </c>
      <c r="AP1120" s="201" t="s">
        <v>55</v>
      </c>
    </row>
    <row r="1121" spans="1:42">
      <c r="A1121" s="193" t="s">
        <v>1103</v>
      </c>
      <c r="B1121" s="193" t="s">
        <v>48</v>
      </c>
      <c r="C1121" s="193" t="s">
        <v>55</v>
      </c>
      <c r="D1121" s="193" t="s">
        <v>2143</v>
      </c>
      <c r="E1121" s="193" t="s">
        <v>2144</v>
      </c>
      <c r="F1121" s="193"/>
      <c r="G1121" s="193" t="s">
        <v>197</v>
      </c>
      <c r="H1121" s="194">
        <v>43523.000011574077</v>
      </c>
      <c r="I1121" s="194"/>
      <c r="J1121" s="194">
        <v>43529.000011574077</v>
      </c>
      <c r="K1121" s="194">
        <v>43565</v>
      </c>
      <c r="L1121" s="194"/>
      <c r="M1121" s="193" t="s">
        <v>187</v>
      </c>
      <c r="N1121" s="193" t="s">
        <v>43</v>
      </c>
      <c r="O1121" s="195">
        <v>80</v>
      </c>
      <c r="P1121" s="195"/>
      <c r="Q1121" s="196"/>
      <c r="R1121" s="193" t="s">
        <v>2145</v>
      </c>
      <c r="S1121" s="193"/>
      <c r="T1121" s="193" t="s">
        <v>2146</v>
      </c>
      <c r="U1121" s="193" t="s">
        <v>182</v>
      </c>
      <c r="V1121" s="193"/>
      <c r="W1121" s="193"/>
      <c r="X1121" s="193"/>
      <c r="Y1121" s="194"/>
      <c r="Z1121" s="194"/>
      <c r="AA1121" s="197"/>
      <c r="AB1121" s="198" t="str">
        <f t="shared" si="126"/>
        <v>20192</v>
      </c>
      <c r="AC1121" s="199">
        <f t="shared" si="122"/>
        <v>0</v>
      </c>
      <c r="AD1121" s="200" t="str">
        <f t="shared" si="128"/>
        <v>20194</v>
      </c>
      <c r="AE1121" s="199">
        <f t="shared" si="124"/>
        <v>0</v>
      </c>
      <c r="AF1121" s="199">
        <f t="shared" si="123"/>
        <v>0</v>
      </c>
      <c r="AG1121" s="199">
        <f t="shared" si="127"/>
        <v>0</v>
      </c>
      <c r="AH1121" s="199">
        <f t="shared" si="125"/>
        <v>0</v>
      </c>
      <c r="AI1121" s="201"/>
      <c r="AJ1121" s="201"/>
      <c r="AK1121" s="201"/>
      <c r="AL1121" s="201"/>
      <c r="AM1121" s="201"/>
      <c r="AN1121" s="201"/>
      <c r="AO1121" s="201" t="s">
        <v>48</v>
      </c>
      <c r="AP1121" s="201" t="s">
        <v>55</v>
      </c>
    </row>
    <row r="1122" spans="1:42">
      <c r="A1122" s="193" t="s">
        <v>1103</v>
      </c>
      <c r="B1122" s="193" t="s">
        <v>48</v>
      </c>
      <c r="C1122" s="193" t="s">
        <v>55</v>
      </c>
      <c r="D1122" s="193" t="s">
        <v>2143</v>
      </c>
      <c r="E1122" s="193" t="s">
        <v>2147</v>
      </c>
      <c r="F1122" s="193"/>
      <c r="G1122" s="193" t="s">
        <v>197</v>
      </c>
      <c r="H1122" s="194">
        <v>43523.000011574077</v>
      </c>
      <c r="I1122" s="194"/>
      <c r="J1122" s="194">
        <v>43532.000011574077</v>
      </c>
      <c r="K1122" s="194">
        <v>43565</v>
      </c>
      <c r="L1122" s="194">
        <v>43606.476655092592</v>
      </c>
      <c r="M1122" s="193" t="s">
        <v>187</v>
      </c>
      <c r="N1122" s="193" t="s">
        <v>43</v>
      </c>
      <c r="O1122" s="195">
        <v>80</v>
      </c>
      <c r="P1122" s="195"/>
      <c r="Q1122" s="196"/>
      <c r="R1122" s="193" t="s">
        <v>2145</v>
      </c>
      <c r="S1122" s="193"/>
      <c r="T1122" s="193" t="s">
        <v>2148</v>
      </c>
      <c r="U1122" s="193" t="s">
        <v>195</v>
      </c>
      <c r="V1122" s="193"/>
      <c r="W1122" s="193"/>
      <c r="X1122" s="193"/>
      <c r="Y1122" s="194"/>
      <c r="Z1122" s="194"/>
      <c r="AA1122" s="197"/>
      <c r="AB1122" s="198" t="str">
        <f t="shared" si="126"/>
        <v>20192</v>
      </c>
      <c r="AC1122" s="199">
        <f t="shared" si="122"/>
        <v>0</v>
      </c>
      <c r="AD1122" s="200" t="str">
        <f t="shared" si="128"/>
        <v>20194</v>
      </c>
      <c r="AE1122" s="199" t="str">
        <f t="shared" si="124"/>
        <v>20195</v>
      </c>
      <c r="AF1122" s="199">
        <f t="shared" si="123"/>
        <v>0</v>
      </c>
      <c r="AG1122" s="199">
        <f t="shared" si="127"/>
        <v>0</v>
      </c>
      <c r="AH1122" s="199">
        <f t="shared" si="125"/>
        <v>0</v>
      </c>
      <c r="AI1122" s="201"/>
      <c r="AJ1122" s="201"/>
      <c r="AK1122" s="201"/>
      <c r="AL1122" s="201"/>
      <c r="AM1122" s="201"/>
      <c r="AN1122" s="201"/>
      <c r="AO1122" s="201" t="s">
        <v>48</v>
      </c>
      <c r="AP1122" s="201" t="s">
        <v>55</v>
      </c>
    </row>
    <row r="1123" spans="1:42">
      <c r="A1123" s="193" t="s">
        <v>1103</v>
      </c>
      <c r="B1123" s="193" t="s">
        <v>48</v>
      </c>
      <c r="C1123" s="193" t="s">
        <v>55</v>
      </c>
      <c r="D1123" s="193" t="s">
        <v>1636</v>
      </c>
      <c r="E1123" s="193" t="s">
        <v>460</v>
      </c>
      <c r="F1123" s="193"/>
      <c r="G1123" s="193" t="s">
        <v>197</v>
      </c>
      <c r="H1123" s="194">
        <v>43523.000011574077</v>
      </c>
      <c r="I1123" s="194"/>
      <c r="J1123" s="194"/>
      <c r="K1123" s="194"/>
      <c r="L1123" s="194">
        <v>43542.689953703702</v>
      </c>
      <c r="M1123" s="193" t="s">
        <v>187</v>
      </c>
      <c r="N1123" s="193" t="s">
        <v>43</v>
      </c>
      <c r="O1123" s="195">
        <v>80</v>
      </c>
      <c r="P1123" s="195"/>
      <c r="Q1123" s="196"/>
      <c r="R1123" s="193" t="s">
        <v>1637</v>
      </c>
      <c r="S1123" s="193"/>
      <c r="T1123" s="193" t="s">
        <v>2149</v>
      </c>
      <c r="U1123" s="193" t="s">
        <v>195</v>
      </c>
      <c r="V1123" s="193"/>
      <c r="W1123" s="193"/>
      <c r="X1123" s="193"/>
      <c r="Y1123" s="194"/>
      <c r="Z1123" s="194"/>
      <c r="AA1123" s="197"/>
      <c r="AB1123" s="198" t="str">
        <f t="shared" si="126"/>
        <v>20192</v>
      </c>
      <c r="AC1123" s="199" t="str">
        <f t="shared" si="122"/>
        <v>20193</v>
      </c>
      <c r="AD1123" s="200">
        <f t="shared" si="128"/>
        <v>0</v>
      </c>
      <c r="AE1123" s="199">
        <f t="shared" si="124"/>
        <v>0</v>
      </c>
      <c r="AF1123" s="199">
        <f t="shared" si="123"/>
        <v>0</v>
      </c>
      <c r="AG1123" s="199">
        <f t="shared" si="127"/>
        <v>0</v>
      </c>
      <c r="AH1123" s="199">
        <f t="shared" si="125"/>
        <v>0</v>
      </c>
      <c r="AI1123" s="201"/>
      <c r="AJ1123" s="201"/>
      <c r="AK1123" s="201"/>
      <c r="AL1123" s="201"/>
      <c r="AM1123" s="201"/>
      <c r="AN1123" s="201"/>
      <c r="AO1123" s="201" t="s">
        <v>48</v>
      </c>
      <c r="AP1123" s="201" t="s">
        <v>55</v>
      </c>
    </row>
    <row r="1124" spans="1:42">
      <c r="A1124" s="193" t="s">
        <v>1103</v>
      </c>
      <c r="B1124" s="193" t="s">
        <v>48</v>
      </c>
      <c r="C1124" s="193" t="s">
        <v>55</v>
      </c>
      <c r="D1124" s="193" t="s">
        <v>1636</v>
      </c>
      <c r="E1124" s="193" t="s">
        <v>1581</v>
      </c>
      <c r="F1124" s="193"/>
      <c r="G1124" s="193" t="s">
        <v>197</v>
      </c>
      <c r="H1124" s="194">
        <v>43523.000011574077</v>
      </c>
      <c r="I1124" s="194"/>
      <c r="J1124" s="194"/>
      <c r="K1124" s="194"/>
      <c r="L1124" s="194">
        <v>43542.689513888887</v>
      </c>
      <c r="M1124" s="193" t="s">
        <v>187</v>
      </c>
      <c r="N1124" s="193" t="s">
        <v>43</v>
      </c>
      <c r="O1124" s="195">
        <v>80</v>
      </c>
      <c r="P1124" s="195"/>
      <c r="Q1124" s="196"/>
      <c r="R1124" s="193" t="s">
        <v>1637</v>
      </c>
      <c r="S1124" s="193"/>
      <c r="T1124" s="193" t="s">
        <v>2150</v>
      </c>
      <c r="U1124" s="193" t="s">
        <v>195</v>
      </c>
      <c r="V1124" s="193"/>
      <c r="W1124" s="193"/>
      <c r="X1124" s="193"/>
      <c r="Y1124" s="194"/>
      <c r="Z1124" s="194"/>
      <c r="AA1124" s="197"/>
      <c r="AB1124" s="198" t="str">
        <f t="shared" si="126"/>
        <v>20192</v>
      </c>
      <c r="AC1124" s="199" t="str">
        <f t="shared" si="122"/>
        <v>20193</v>
      </c>
      <c r="AD1124" s="200">
        <f t="shared" si="128"/>
        <v>0</v>
      </c>
      <c r="AE1124" s="199">
        <f t="shared" si="124"/>
        <v>0</v>
      </c>
      <c r="AF1124" s="199">
        <f t="shared" si="123"/>
        <v>0</v>
      </c>
      <c r="AG1124" s="199">
        <f t="shared" si="127"/>
        <v>0</v>
      </c>
      <c r="AH1124" s="199">
        <f t="shared" si="125"/>
        <v>0</v>
      </c>
      <c r="AI1124" s="201"/>
      <c r="AJ1124" s="201"/>
      <c r="AK1124" s="201"/>
      <c r="AL1124" s="201"/>
      <c r="AM1124" s="201"/>
      <c r="AN1124" s="201"/>
      <c r="AO1124" s="201" t="s">
        <v>48</v>
      </c>
      <c r="AP1124" s="201" t="s">
        <v>55</v>
      </c>
    </row>
    <row r="1125" spans="1:42">
      <c r="A1125" s="193" t="s">
        <v>1103</v>
      </c>
      <c r="B1125" s="193" t="s">
        <v>61</v>
      </c>
      <c r="C1125" s="193" t="s">
        <v>184</v>
      </c>
      <c r="D1125" s="193" t="s">
        <v>2151</v>
      </c>
      <c r="E1125" s="193" t="s">
        <v>2152</v>
      </c>
      <c r="F1125" s="193"/>
      <c r="G1125" s="193" t="s">
        <v>197</v>
      </c>
      <c r="H1125" s="194">
        <v>43523.000011574077</v>
      </c>
      <c r="I1125" s="194"/>
      <c r="J1125" s="194">
        <v>43523.000011574077</v>
      </c>
      <c r="K1125" s="194">
        <v>43523.000011574077</v>
      </c>
      <c r="L1125" s="194">
        <v>43539.583634259259</v>
      </c>
      <c r="M1125" s="193" t="s">
        <v>187</v>
      </c>
      <c r="N1125" s="193" t="s">
        <v>2153</v>
      </c>
      <c r="O1125" s="195">
        <v>15</v>
      </c>
      <c r="P1125" s="195"/>
      <c r="Q1125" s="196"/>
      <c r="R1125" s="193" t="s">
        <v>2154</v>
      </c>
      <c r="S1125" s="193"/>
      <c r="T1125" s="193" t="s">
        <v>2155</v>
      </c>
      <c r="U1125" s="193" t="s">
        <v>195</v>
      </c>
      <c r="V1125" s="193"/>
      <c r="W1125" s="193"/>
      <c r="X1125" s="193"/>
      <c r="Y1125" s="194"/>
      <c r="Z1125" s="194"/>
      <c r="AA1125" s="197"/>
      <c r="AB1125" s="198" t="str">
        <f t="shared" si="126"/>
        <v>20192</v>
      </c>
      <c r="AC1125" s="199">
        <f t="shared" si="122"/>
        <v>0</v>
      </c>
      <c r="AD1125" s="200" t="str">
        <f t="shared" si="128"/>
        <v>20192</v>
      </c>
      <c r="AE1125" s="199" t="str">
        <f t="shared" si="124"/>
        <v>20193</v>
      </c>
      <c r="AF1125" s="199">
        <f t="shared" si="123"/>
        <v>0</v>
      </c>
      <c r="AG1125" s="199">
        <f t="shared" si="127"/>
        <v>0</v>
      </c>
      <c r="AH1125" s="199">
        <f t="shared" si="125"/>
        <v>0</v>
      </c>
      <c r="AI1125" s="201"/>
      <c r="AJ1125" s="201"/>
      <c r="AK1125" s="201"/>
      <c r="AL1125" s="201"/>
      <c r="AM1125" s="201"/>
      <c r="AN1125" s="201"/>
      <c r="AO1125" s="201" t="s">
        <v>61</v>
      </c>
      <c r="AP1125" s="201" t="s">
        <v>88</v>
      </c>
    </row>
    <row r="1126" spans="1:42">
      <c r="A1126" s="193" t="s">
        <v>1103</v>
      </c>
      <c r="B1126" s="193" t="s">
        <v>54</v>
      </c>
      <c r="C1126" s="193" t="s">
        <v>175</v>
      </c>
      <c r="D1126" s="193" t="s">
        <v>2156</v>
      </c>
      <c r="E1126" s="193" t="s">
        <v>2157</v>
      </c>
      <c r="F1126" s="193"/>
      <c r="G1126" s="193" t="s">
        <v>178</v>
      </c>
      <c r="H1126" s="194">
        <v>43525.000011574077</v>
      </c>
      <c r="I1126" s="194"/>
      <c r="J1126" s="194">
        <v>43525.000011574077</v>
      </c>
      <c r="K1126" s="194">
        <v>43525.000011574077</v>
      </c>
      <c r="L1126" s="194"/>
      <c r="M1126" s="193" t="s">
        <v>179</v>
      </c>
      <c r="N1126" s="193"/>
      <c r="O1126" s="195">
        <v>3</v>
      </c>
      <c r="P1126" s="195"/>
      <c r="Q1126" s="196"/>
      <c r="R1126" s="193" t="s">
        <v>2158</v>
      </c>
      <c r="S1126" s="193"/>
      <c r="T1126" s="193" t="s">
        <v>2159</v>
      </c>
      <c r="U1126" s="193" t="s">
        <v>182</v>
      </c>
      <c r="V1126" s="193"/>
      <c r="W1126" s="193"/>
      <c r="X1126" s="193"/>
      <c r="Y1126" s="194"/>
      <c r="Z1126" s="194"/>
      <c r="AA1126" s="197"/>
      <c r="AB1126" s="198" t="str">
        <f t="shared" si="126"/>
        <v>20193</v>
      </c>
      <c r="AC1126" s="199">
        <f t="shared" si="122"/>
        <v>0</v>
      </c>
      <c r="AD1126" s="200" t="str">
        <f t="shared" si="128"/>
        <v>20193</v>
      </c>
      <c r="AE1126" s="199">
        <f t="shared" si="124"/>
        <v>0</v>
      </c>
      <c r="AF1126" s="199">
        <f t="shared" si="123"/>
        <v>0</v>
      </c>
      <c r="AG1126" s="199">
        <f t="shared" si="127"/>
        <v>0</v>
      </c>
      <c r="AH1126" s="199">
        <f t="shared" si="125"/>
        <v>0</v>
      </c>
      <c r="AI1126" s="201"/>
      <c r="AJ1126" s="201"/>
      <c r="AK1126" s="201"/>
      <c r="AL1126" s="201"/>
      <c r="AM1126" s="201"/>
      <c r="AN1126" s="201"/>
      <c r="AO1126" s="201" t="s">
        <v>54</v>
      </c>
      <c r="AP1126" s="201" t="s">
        <v>88</v>
      </c>
    </row>
    <row r="1127" spans="1:42">
      <c r="A1127" s="193" t="s">
        <v>1103</v>
      </c>
      <c r="B1127" s="193" t="s">
        <v>54</v>
      </c>
      <c r="C1127" s="193" t="s">
        <v>175</v>
      </c>
      <c r="D1127" s="193" t="s">
        <v>2156</v>
      </c>
      <c r="E1127" s="193" t="s">
        <v>2157</v>
      </c>
      <c r="F1127" s="193"/>
      <c r="G1127" s="193" t="s">
        <v>178</v>
      </c>
      <c r="H1127" s="194">
        <v>43525.000011574077</v>
      </c>
      <c r="I1127" s="194"/>
      <c r="J1127" s="194">
        <v>43525.000011574077</v>
      </c>
      <c r="K1127" s="194">
        <v>43525.000011574077</v>
      </c>
      <c r="L1127" s="194"/>
      <c r="M1127" s="193" t="s">
        <v>179</v>
      </c>
      <c r="N1127" s="193"/>
      <c r="O1127" s="195">
        <v>3</v>
      </c>
      <c r="P1127" s="195"/>
      <c r="Q1127" s="196"/>
      <c r="R1127" s="193" t="s">
        <v>2158</v>
      </c>
      <c r="S1127" s="193"/>
      <c r="T1127" s="193" t="s">
        <v>2160</v>
      </c>
      <c r="U1127" s="193" t="s">
        <v>182</v>
      </c>
      <c r="V1127" s="193"/>
      <c r="W1127" s="193"/>
      <c r="X1127" s="193"/>
      <c r="Y1127" s="194"/>
      <c r="Z1127" s="194"/>
      <c r="AA1127" s="197"/>
      <c r="AB1127" s="198" t="str">
        <f t="shared" si="126"/>
        <v>20193</v>
      </c>
      <c r="AC1127" s="199">
        <f t="shared" si="122"/>
        <v>0</v>
      </c>
      <c r="AD1127" s="200" t="str">
        <f t="shared" si="128"/>
        <v>20193</v>
      </c>
      <c r="AE1127" s="199">
        <f t="shared" si="124"/>
        <v>0</v>
      </c>
      <c r="AF1127" s="199">
        <f t="shared" si="123"/>
        <v>0</v>
      </c>
      <c r="AG1127" s="199">
        <f t="shared" si="127"/>
        <v>0</v>
      </c>
      <c r="AH1127" s="199">
        <f t="shared" si="125"/>
        <v>0</v>
      </c>
      <c r="AI1127" s="201"/>
      <c r="AJ1127" s="201"/>
      <c r="AK1127" s="201"/>
      <c r="AL1127" s="201"/>
      <c r="AM1127" s="201"/>
      <c r="AN1127" s="201"/>
      <c r="AO1127" s="201" t="s">
        <v>54</v>
      </c>
      <c r="AP1127" s="201" t="s">
        <v>88</v>
      </c>
    </row>
    <row r="1128" spans="1:42">
      <c r="A1128" s="193" t="s">
        <v>1103</v>
      </c>
      <c r="B1128" s="193" t="s">
        <v>54</v>
      </c>
      <c r="C1128" s="193" t="s">
        <v>175</v>
      </c>
      <c r="D1128" s="193" t="s">
        <v>2156</v>
      </c>
      <c r="E1128" s="193" t="s">
        <v>2157</v>
      </c>
      <c r="F1128" s="193"/>
      <c r="G1128" s="193" t="s">
        <v>178</v>
      </c>
      <c r="H1128" s="194">
        <v>43525.000011574077</v>
      </c>
      <c r="I1128" s="194"/>
      <c r="J1128" s="194">
        <v>43525.000011574077</v>
      </c>
      <c r="K1128" s="194">
        <v>43525.000011574077</v>
      </c>
      <c r="L1128" s="194"/>
      <c r="M1128" s="193" t="s">
        <v>179</v>
      </c>
      <c r="N1128" s="193"/>
      <c r="O1128" s="195">
        <v>3</v>
      </c>
      <c r="P1128" s="195"/>
      <c r="Q1128" s="196"/>
      <c r="R1128" s="193" t="s">
        <v>2158</v>
      </c>
      <c r="S1128" s="193"/>
      <c r="T1128" s="193" t="s">
        <v>2161</v>
      </c>
      <c r="U1128" s="193" t="s">
        <v>182</v>
      </c>
      <c r="V1128" s="193"/>
      <c r="W1128" s="193"/>
      <c r="X1128" s="193"/>
      <c r="Y1128" s="194"/>
      <c r="Z1128" s="194"/>
      <c r="AA1128" s="197"/>
      <c r="AB1128" s="198" t="str">
        <f t="shared" si="126"/>
        <v>20193</v>
      </c>
      <c r="AC1128" s="199">
        <f t="shared" si="122"/>
        <v>0</v>
      </c>
      <c r="AD1128" s="200" t="str">
        <f t="shared" si="128"/>
        <v>20193</v>
      </c>
      <c r="AE1128" s="199">
        <f t="shared" si="124"/>
        <v>0</v>
      </c>
      <c r="AF1128" s="199">
        <f t="shared" si="123"/>
        <v>0</v>
      </c>
      <c r="AG1128" s="199">
        <f t="shared" si="127"/>
        <v>0</v>
      </c>
      <c r="AH1128" s="199">
        <f t="shared" si="125"/>
        <v>0</v>
      </c>
      <c r="AI1128" s="201"/>
      <c r="AJ1128" s="201"/>
      <c r="AK1128" s="201"/>
      <c r="AL1128" s="201"/>
      <c r="AM1128" s="201"/>
      <c r="AN1128" s="201"/>
      <c r="AO1128" s="201" t="s">
        <v>54</v>
      </c>
      <c r="AP1128" s="201" t="s">
        <v>88</v>
      </c>
    </row>
    <row r="1129" spans="1:42">
      <c r="A1129" s="193" t="s">
        <v>1103</v>
      </c>
      <c r="B1129" s="193" t="s">
        <v>54</v>
      </c>
      <c r="C1129" s="193" t="s">
        <v>175</v>
      </c>
      <c r="D1129" s="193" t="s">
        <v>2156</v>
      </c>
      <c r="E1129" s="193" t="s">
        <v>2157</v>
      </c>
      <c r="F1129" s="193"/>
      <c r="G1129" s="193" t="s">
        <v>178</v>
      </c>
      <c r="H1129" s="194">
        <v>43525.000011574077</v>
      </c>
      <c r="I1129" s="194"/>
      <c r="J1129" s="194">
        <v>43525.000011574077</v>
      </c>
      <c r="K1129" s="194">
        <v>43525.000011574077</v>
      </c>
      <c r="L1129" s="194"/>
      <c r="M1129" s="193" t="s">
        <v>179</v>
      </c>
      <c r="N1129" s="193"/>
      <c r="O1129" s="195">
        <v>3</v>
      </c>
      <c r="P1129" s="195"/>
      <c r="Q1129" s="196"/>
      <c r="R1129" s="193" t="s">
        <v>2158</v>
      </c>
      <c r="S1129" s="193"/>
      <c r="T1129" s="193" t="s">
        <v>2162</v>
      </c>
      <c r="U1129" s="193" t="s">
        <v>182</v>
      </c>
      <c r="V1129" s="193"/>
      <c r="W1129" s="193"/>
      <c r="X1129" s="193"/>
      <c r="Y1129" s="194"/>
      <c r="Z1129" s="194"/>
      <c r="AA1129" s="197"/>
      <c r="AB1129" s="198" t="str">
        <f t="shared" si="126"/>
        <v>20193</v>
      </c>
      <c r="AC1129" s="199">
        <f t="shared" si="122"/>
        <v>0</v>
      </c>
      <c r="AD1129" s="200" t="str">
        <f t="shared" si="128"/>
        <v>20193</v>
      </c>
      <c r="AE1129" s="199">
        <f t="shared" si="124"/>
        <v>0</v>
      </c>
      <c r="AF1129" s="199">
        <f t="shared" si="123"/>
        <v>0</v>
      </c>
      <c r="AG1129" s="199">
        <f t="shared" si="127"/>
        <v>0</v>
      </c>
      <c r="AH1129" s="199">
        <f t="shared" si="125"/>
        <v>0</v>
      </c>
      <c r="AI1129" s="201"/>
      <c r="AJ1129" s="201"/>
      <c r="AK1129" s="201"/>
      <c r="AL1129" s="201"/>
      <c r="AM1129" s="201"/>
      <c r="AN1129" s="201"/>
      <c r="AO1129" s="201" t="s">
        <v>54</v>
      </c>
      <c r="AP1129" s="201" t="s">
        <v>88</v>
      </c>
    </row>
    <row r="1130" spans="1:42">
      <c r="A1130" s="193" t="s">
        <v>1103</v>
      </c>
      <c r="B1130" s="193" t="s">
        <v>54</v>
      </c>
      <c r="C1130" s="193" t="s">
        <v>175</v>
      </c>
      <c r="D1130" s="193" t="s">
        <v>2156</v>
      </c>
      <c r="E1130" s="193" t="s">
        <v>2157</v>
      </c>
      <c r="F1130" s="193"/>
      <c r="G1130" s="193" t="s">
        <v>178</v>
      </c>
      <c r="H1130" s="194">
        <v>43525.000011574077</v>
      </c>
      <c r="I1130" s="194"/>
      <c r="J1130" s="194">
        <v>43525.000011574077</v>
      </c>
      <c r="K1130" s="194">
        <v>43525.000011574077</v>
      </c>
      <c r="L1130" s="194"/>
      <c r="M1130" s="193" t="s">
        <v>179</v>
      </c>
      <c r="N1130" s="193"/>
      <c r="O1130" s="195">
        <v>3</v>
      </c>
      <c r="P1130" s="195"/>
      <c r="Q1130" s="196"/>
      <c r="R1130" s="193" t="s">
        <v>2158</v>
      </c>
      <c r="S1130" s="193"/>
      <c r="T1130" s="193" t="s">
        <v>2163</v>
      </c>
      <c r="U1130" s="193" t="s">
        <v>182</v>
      </c>
      <c r="V1130" s="193"/>
      <c r="W1130" s="193"/>
      <c r="X1130" s="193"/>
      <c r="Y1130" s="194"/>
      <c r="Z1130" s="194"/>
      <c r="AA1130" s="197"/>
      <c r="AB1130" s="198" t="str">
        <f t="shared" si="126"/>
        <v>20193</v>
      </c>
      <c r="AC1130" s="199">
        <f t="shared" si="122"/>
        <v>0</v>
      </c>
      <c r="AD1130" s="200" t="str">
        <f t="shared" si="128"/>
        <v>20193</v>
      </c>
      <c r="AE1130" s="199">
        <f t="shared" si="124"/>
        <v>0</v>
      </c>
      <c r="AF1130" s="199">
        <f t="shared" si="123"/>
        <v>0</v>
      </c>
      <c r="AG1130" s="199">
        <f t="shared" si="127"/>
        <v>0</v>
      </c>
      <c r="AH1130" s="199">
        <f t="shared" si="125"/>
        <v>0</v>
      </c>
      <c r="AI1130" s="201"/>
      <c r="AJ1130" s="201"/>
      <c r="AK1130" s="201"/>
      <c r="AL1130" s="201"/>
      <c r="AM1130" s="201"/>
      <c r="AN1130" s="201"/>
      <c r="AO1130" s="201" t="s">
        <v>54</v>
      </c>
      <c r="AP1130" s="201" t="s">
        <v>88</v>
      </c>
    </row>
    <row r="1131" spans="1:42">
      <c r="A1131" s="193" t="s">
        <v>1103</v>
      </c>
      <c r="B1131" s="193" t="s">
        <v>54</v>
      </c>
      <c r="C1131" s="193" t="s">
        <v>175</v>
      </c>
      <c r="D1131" s="193" t="s">
        <v>2156</v>
      </c>
      <c r="E1131" s="193" t="s">
        <v>2157</v>
      </c>
      <c r="F1131" s="193"/>
      <c r="G1131" s="193" t="s">
        <v>178</v>
      </c>
      <c r="H1131" s="194">
        <v>43525.000011574077</v>
      </c>
      <c r="I1131" s="194"/>
      <c r="J1131" s="194">
        <v>43525.000011574077</v>
      </c>
      <c r="K1131" s="194">
        <v>43525.000011574077</v>
      </c>
      <c r="L1131" s="194"/>
      <c r="M1131" s="193" t="s">
        <v>179</v>
      </c>
      <c r="N1131" s="193"/>
      <c r="O1131" s="195">
        <v>3</v>
      </c>
      <c r="P1131" s="195"/>
      <c r="Q1131" s="196"/>
      <c r="R1131" s="193" t="s">
        <v>2158</v>
      </c>
      <c r="S1131" s="193"/>
      <c r="T1131" s="193" t="s">
        <v>2164</v>
      </c>
      <c r="U1131" s="193" t="s">
        <v>182</v>
      </c>
      <c r="V1131" s="193"/>
      <c r="W1131" s="193"/>
      <c r="X1131" s="193"/>
      <c r="Y1131" s="194"/>
      <c r="Z1131" s="194"/>
      <c r="AA1131" s="197"/>
      <c r="AB1131" s="198" t="str">
        <f t="shared" si="126"/>
        <v>20193</v>
      </c>
      <c r="AC1131" s="199">
        <f t="shared" si="122"/>
        <v>0</v>
      </c>
      <c r="AD1131" s="200" t="str">
        <f t="shared" si="128"/>
        <v>20193</v>
      </c>
      <c r="AE1131" s="199">
        <f t="shared" si="124"/>
        <v>0</v>
      </c>
      <c r="AF1131" s="199">
        <f t="shared" si="123"/>
        <v>0</v>
      </c>
      <c r="AG1131" s="199">
        <f t="shared" si="127"/>
        <v>0</v>
      </c>
      <c r="AH1131" s="199">
        <f t="shared" si="125"/>
        <v>0</v>
      </c>
      <c r="AI1131" s="201"/>
      <c r="AJ1131" s="201"/>
      <c r="AK1131" s="201"/>
      <c r="AL1131" s="201"/>
      <c r="AM1131" s="201"/>
      <c r="AN1131" s="201"/>
      <c r="AO1131" s="201" t="s">
        <v>54</v>
      </c>
      <c r="AP1131" s="201" t="s">
        <v>88</v>
      </c>
    </row>
    <row r="1132" spans="1:42">
      <c r="A1132" s="193" t="s">
        <v>1103</v>
      </c>
      <c r="B1132" s="193" t="s">
        <v>54</v>
      </c>
      <c r="C1132" s="193" t="s">
        <v>175</v>
      </c>
      <c r="D1132" s="193" t="s">
        <v>2156</v>
      </c>
      <c r="E1132" s="193" t="s">
        <v>2157</v>
      </c>
      <c r="F1132" s="193"/>
      <c r="G1132" s="193" t="s">
        <v>178</v>
      </c>
      <c r="H1132" s="194">
        <v>43525.000011574077</v>
      </c>
      <c r="I1132" s="194"/>
      <c r="J1132" s="194">
        <v>43525.000011574077</v>
      </c>
      <c r="K1132" s="194">
        <v>43525.000011574077</v>
      </c>
      <c r="L1132" s="194"/>
      <c r="M1132" s="193" t="s">
        <v>179</v>
      </c>
      <c r="N1132" s="193"/>
      <c r="O1132" s="195">
        <v>3</v>
      </c>
      <c r="P1132" s="195"/>
      <c r="Q1132" s="196"/>
      <c r="R1132" s="193" t="s">
        <v>2158</v>
      </c>
      <c r="S1132" s="193"/>
      <c r="T1132" s="193" t="s">
        <v>2165</v>
      </c>
      <c r="U1132" s="193" t="s">
        <v>182</v>
      </c>
      <c r="V1132" s="193"/>
      <c r="W1132" s="193"/>
      <c r="X1132" s="193"/>
      <c r="Y1132" s="194"/>
      <c r="Z1132" s="194"/>
      <c r="AA1132" s="197"/>
      <c r="AB1132" s="198" t="str">
        <f t="shared" si="126"/>
        <v>20193</v>
      </c>
      <c r="AC1132" s="199">
        <f t="shared" si="122"/>
        <v>0</v>
      </c>
      <c r="AD1132" s="200" t="str">
        <f t="shared" si="128"/>
        <v>20193</v>
      </c>
      <c r="AE1132" s="199">
        <f t="shared" si="124"/>
        <v>0</v>
      </c>
      <c r="AF1132" s="199">
        <f t="shared" si="123"/>
        <v>0</v>
      </c>
      <c r="AG1132" s="199">
        <f t="shared" si="127"/>
        <v>0</v>
      </c>
      <c r="AH1132" s="199">
        <f t="shared" si="125"/>
        <v>0</v>
      </c>
      <c r="AI1132" s="201"/>
      <c r="AJ1132" s="201"/>
      <c r="AK1132" s="201"/>
      <c r="AL1132" s="201"/>
      <c r="AM1132" s="201"/>
      <c r="AN1132" s="201"/>
      <c r="AO1132" s="201" t="s">
        <v>54</v>
      </c>
      <c r="AP1132" s="201" t="s">
        <v>88</v>
      </c>
    </row>
    <row r="1133" spans="1:42">
      <c r="A1133" s="193" t="s">
        <v>1103</v>
      </c>
      <c r="B1133" s="193" t="s">
        <v>54</v>
      </c>
      <c r="C1133" s="193" t="s">
        <v>175</v>
      </c>
      <c r="D1133" s="193" t="s">
        <v>2156</v>
      </c>
      <c r="E1133" s="193" t="s">
        <v>2157</v>
      </c>
      <c r="F1133" s="193"/>
      <c r="G1133" s="193" t="s">
        <v>178</v>
      </c>
      <c r="H1133" s="194">
        <v>43525.000011574077</v>
      </c>
      <c r="I1133" s="194"/>
      <c r="J1133" s="194">
        <v>43525.000011574077</v>
      </c>
      <c r="K1133" s="194">
        <v>43525.000011574077</v>
      </c>
      <c r="L1133" s="194"/>
      <c r="M1133" s="193" t="s">
        <v>179</v>
      </c>
      <c r="N1133" s="193"/>
      <c r="O1133" s="195">
        <v>3</v>
      </c>
      <c r="P1133" s="195"/>
      <c r="Q1133" s="196"/>
      <c r="R1133" s="193" t="s">
        <v>2158</v>
      </c>
      <c r="S1133" s="193"/>
      <c r="T1133" s="193" t="s">
        <v>2166</v>
      </c>
      <c r="U1133" s="193" t="s">
        <v>182</v>
      </c>
      <c r="V1133" s="193"/>
      <c r="W1133" s="193"/>
      <c r="X1133" s="193"/>
      <c r="Y1133" s="194"/>
      <c r="Z1133" s="194"/>
      <c r="AA1133" s="197"/>
      <c r="AB1133" s="198" t="str">
        <f t="shared" si="126"/>
        <v>20193</v>
      </c>
      <c r="AC1133" s="199">
        <f t="shared" si="122"/>
        <v>0</v>
      </c>
      <c r="AD1133" s="200" t="str">
        <f t="shared" si="128"/>
        <v>20193</v>
      </c>
      <c r="AE1133" s="199">
        <f t="shared" si="124"/>
        <v>0</v>
      </c>
      <c r="AF1133" s="199">
        <f t="shared" si="123"/>
        <v>0</v>
      </c>
      <c r="AG1133" s="199">
        <f t="shared" si="127"/>
        <v>0</v>
      </c>
      <c r="AH1133" s="199">
        <f t="shared" si="125"/>
        <v>0</v>
      </c>
      <c r="AI1133" s="201"/>
      <c r="AJ1133" s="201"/>
      <c r="AK1133" s="201"/>
      <c r="AL1133" s="201"/>
      <c r="AM1133" s="201"/>
      <c r="AN1133" s="201"/>
      <c r="AO1133" s="201" t="s">
        <v>54</v>
      </c>
      <c r="AP1133" s="201" t="s">
        <v>88</v>
      </c>
    </row>
    <row r="1134" spans="1:42">
      <c r="A1134" s="193" t="s">
        <v>1103</v>
      </c>
      <c r="B1134" s="193" t="s">
        <v>54</v>
      </c>
      <c r="C1134" s="193" t="s">
        <v>175</v>
      </c>
      <c r="D1134" s="193" t="s">
        <v>2156</v>
      </c>
      <c r="E1134" s="193" t="s">
        <v>2157</v>
      </c>
      <c r="F1134" s="193"/>
      <c r="G1134" s="193" t="s">
        <v>178</v>
      </c>
      <c r="H1134" s="194">
        <v>43525.000011574077</v>
      </c>
      <c r="I1134" s="194"/>
      <c r="J1134" s="194">
        <v>43525.000011574077</v>
      </c>
      <c r="K1134" s="194">
        <v>43525.000011574077</v>
      </c>
      <c r="L1134" s="194">
        <v>43797.457673611112</v>
      </c>
      <c r="M1134" s="193" t="s">
        <v>179</v>
      </c>
      <c r="N1134" s="193"/>
      <c r="O1134" s="195">
        <v>3</v>
      </c>
      <c r="P1134" s="195"/>
      <c r="Q1134" s="196"/>
      <c r="R1134" s="193" t="s">
        <v>2158</v>
      </c>
      <c r="S1134" s="193"/>
      <c r="T1134" s="193" t="s">
        <v>2167</v>
      </c>
      <c r="U1134" s="193" t="s">
        <v>195</v>
      </c>
      <c r="V1134" s="193"/>
      <c r="W1134" s="193"/>
      <c r="X1134" s="193"/>
      <c r="Y1134" s="194"/>
      <c r="Z1134" s="194"/>
      <c r="AA1134" s="197"/>
      <c r="AB1134" s="198" t="str">
        <f t="shared" si="126"/>
        <v>20193</v>
      </c>
      <c r="AC1134" s="199">
        <f t="shared" si="122"/>
        <v>0</v>
      </c>
      <c r="AD1134" s="200" t="str">
        <f t="shared" si="128"/>
        <v>20193</v>
      </c>
      <c r="AE1134" s="199" t="str">
        <f t="shared" si="124"/>
        <v>201911</v>
      </c>
      <c r="AF1134" s="199">
        <f t="shared" si="123"/>
        <v>0</v>
      </c>
      <c r="AG1134" s="199">
        <f t="shared" si="127"/>
        <v>0</v>
      </c>
      <c r="AH1134" s="199">
        <f t="shared" si="125"/>
        <v>0</v>
      </c>
      <c r="AI1134" s="201"/>
      <c r="AJ1134" s="201"/>
      <c r="AK1134" s="201"/>
      <c r="AL1134" s="201"/>
      <c r="AM1134" s="201"/>
      <c r="AN1134" s="201"/>
      <c r="AO1134" s="201" t="s">
        <v>54</v>
      </c>
      <c r="AP1134" s="201" t="s">
        <v>88</v>
      </c>
    </row>
    <row r="1135" spans="1:42">
      <c r="A1135" s="193" t="s">
        <v>1103</v>
      </c>
      <c r="B1135" s="193" t="s">
        <v>54</v>
      </c>
      <c r="C1135" s="193" t="s">
        <v>175</v>
      </c>
      <c r="D1135" s="193" t="s">
        <v>2156</v>
      </c>
      <c r="E1135" s="193" t="s">
        <v>2157</v>
      </c>
      <c r="F1135" s="193"/>
      <c r="G1135" s="193" t="s">
        <v>178</v>
      </c>
      <c r="H1135" s="194">
        <v>43525.000011574077</v>
      </c>
      <c r="I1135" s="194"/>
      <c r="J1135" s="194">
        <v>43525.000011574077</v>
      </c>
      <c r="K1135" s="194">
        <v>43525.000011574077</v>
      </c>
      <c r="L1135" s="194"/>
      <c r="M1135" s="193" t="s">
        <v>179</v>
      </c>
      <c r="N1135" s="193"/>
      <c r="O1135" s="195">
        <v>3</v>
      </c>
      <c r="P1135" s="195"/>
      <c r="Q1135" s="196"/>
      <c r="R1135" s="193" t="s">
        <v>2158</v>
      </c>
      <c r="S1135" s="193"/>
      <c r="T1135" s="193" t="s">
        <v>2168</v>
      </c>
      <c r="U1135" s="193" t="s">
        <v>182</v>
      </c>
      <c r="V1135" s="193"/>
      <c r="W1135" s="193"/>
      <c r="X1135" s="193"/>
      <c r="Y1135" s="194"/>
      <c r="Z1135" s="194"/>
      <c r="AA1135" s="197"/>
      <c r="AB1135" s="198" t="str">
        <f t="shared" si="126"/>
        <v>20193</v>
      </c>
      <c r="AC1135" s="199">
        <f t="shared" si="122"/>
        <v>0</v>
      </c>
      <c r="AD1135" s="200" t="str">
        <f t="shared" si="128"/>
        <v>20193</v>
      </c>
      <c r="AE1135" s="199">
        <f t="shared" si="124"/>
        <v>0</v>
      </c>
      <c r="AF1135" s="199">
        <f t="shared" si="123"/>
        <v>0</v>
      </c>
      <c r="AG1135" s="199">
        <f t="shared" si="127"/>
        <v>0</v>
      </c>
      <c r="AH1135" s="199">
        <f t="shared" si="125"/>
        <v>0</v>
      </c>
      <c r="AI1135" s="201"/>
      <c r="AJ1135" s="201"/>
      <c r="AK1135" s="201"/>
      <c r="AL1135" s="201"/>
      <c r="AM1135" s="201"/>
      <c r="AN1135" s="201"/>
      <c r="AO1135" s="201" t="s">
        <v>54</v>
      </c>
      <c r="AP1135" s="201" t="s">
        <v>88</v>
      </c>
    </row>
    <row r="1136" spans="1:42">
      <c r="A1136" s="193" t="s">
        <v>1103</v>
      </c>
      <c r="B1136" s="193" t="s">
        <v>54</v>
      </c>
      <c r="C1136" s="193" t="s">
        <v>175</v>
      </c>
      <c r="D1136" s="193" t="s">
        <v>2156</v>
      </c>
      <c r="E1136" s="193" t="s">
        <v>2157</v>
      </c>
      <c r="F1136" s="193"/>
      <c r="G1136" s="193" t="s">
        <v>178</v>
      </c>
      <c r="H1136" s="194">
        <v>43525.000011574077</v>
      </c>
      <c r="I1136" s="194"/>
      <c r="J1136" s="194">
        <v>43525.000011574077</v>
      </c>
      <c r="K1136" s="194">
        <v>43525.000011574077</v>
      </c>
      <c r="L1136" s="194"/>
      <c r="M1136" s="193" t="s">
        <v>179</v>
      </c>
      <c r="N1136" s="193"/>
      <c r="O1136" s="195">
        <v>3</v>
      </c>
      <c r="P1136" s="195"/>
      <c r="Q1136" s="196"/>
      <c r="R1136" s="193" t="s">
        <v>2158</v>
      </c>
      <c r="S1136" s="193"/>
      <c r="T1136" s="193" t="s">
        <v>2169</v>
      </c>
      <c r="U1136" s="193" t="s">
        <v>182</v>
      </c>
      <c r="V1136" s="193"/>
      <c r="W1136" s="193"/>
      <c r="X1136" s="193"/>
      <c r="Y1136" s="194"/>
      <c r="Z1136" s="194"/>
      <c r="AA1136" s="197"/>
      <c r="AB1136" s="198" t="str">
        <f t="shared" si="126"/>
        <v>20193</v>
      </c>
      <c r="AC1136" s="199">
        <f t="shared" si="122"/>
        <v>0</v>
      </c>
      <c r="AD1136" s="200" t="str">
        <f t="shared" si="128"/>
        <v>20193</v>
      </c>
      <c r="AE1136" s="199">
        <f t="shared" si="124"/>
        <v>0</v>
      </c>
      <c r="AF1136" s="199">
        <f t="shared" si="123"/>
        <v>0</v>
      </c>
      <c r="AG1136" s="199">
        <f t="shared" si="127"/>
        <v>0</v>
      </c>
      <c r="AH1136" s="199">
        <f t="shared" si="125"/>
        <v>0</v>
      </c>
      <c r="AI1136" s="201"/>
      <c r="AJ1136" s="201"/>
      <c r="AK1136" s="201"/>
      <c r="AL1136" s="201"/>
      <c r="AM1136" s="201"/>
      <c r="AN1136" s="201"/>
      <c r="AO1136" s="201" t="s">
        <v>54</v>
      </c>
      <c r="AP1136" s="201" t="s">
        <v>88</v>
      </c>
    </row>
    <row r="1137" spans="1:42">
      <c r="A1137" s="193" t="s">
        <v>1103</v>
      </c>
      <c r="B1137" s="193" t="s">
        <v>54</v>
      </c>
      <c r="C1137" s="193" t="s">
        <v>175</v>
      </c>
      <c r="D1137" s="193" t="s">
        <v>2156</v>
      </c>
      <c r="E1137" s="193" t="s">
        <v>2157</v>
      </c>
      <c r="F1137" s="193"/>
      <c r="G1137" s="193" t="s">
        <v>178</v>
      </c>
      <c r="H1137" s="194">
        <v>43525.000011574077</v>
      </c>
      <c r="I1137" s="194"/>
      <c r="J1137" s="194">
        <v>43525.000011574077</v>
      </c>
      <c r="K1137" s="194">
        <v>43525.000011574077</v>
      </c>
      <c r="L1137" s="194">
        <v>43797.456875000003</v>
      </c>
      <c r="M1137" s="193" t="s">
        <v>179</v>
      </c>
      <c r="N1137" s="193"/>
      <c r="O1137" s="195">
        <v>3</v>
      </c>
      <c r="P1137" s="195"/>
      <c r="Q1137" s="196"/>
      <c r="R1137" s="193" t="s">
        <v>2158</v>
      </c>
      <c r="S1137" s="193"/>
      <c r="T1137" s="193" t="s">
        <v>2170</v>
      </c>
      <c r="U1137" s="193" t="s">
        <v>195</v>
      </c>
      <c r="V1137" s="193"/>
      <c r="W1137" s="193"/>
      <c r="X1137" s="193"/>
      <c r="Y1137" s="194"/>
      <c r="Z1137" s="194"/>
      <c r="AA1137" s="197"/>
      <c r="AB1137" s="198" t="str">
        <f t="shared" si="126"/>
        <v>20193</v>
      </c>
      <c r="AC1137" s="199">
        <f t="shared" si="122"/>
        <v>0</v>
      </c>
      <c r="AD1137" s="200" t="str">
        <f t="shared" si="128"/>
        <v>20193</v>
      </c>
      <c r="AE1137" s="199" t="str">
        <f t="shared" si="124"/>
        <v>201911</v>
      </c>
      <c r="AF1137" s="199">
        <f t="shared" si="123"/>
        <v>0</v>
      </c>
      <c r="AG1137" s="199">
        <f t="shared" si="127"/>
        <v>0</v>
      </c>
      <c r="AH1137" s="199">
        <f t="shared" si="125"/>
        <v>0</v>
      </c>
      <c r="AI1137" s="201"/>
      <c r="AJ1137" s="201"/>
      <c r="AK1137" s="201"/>
      <c r="AL1137" s="201"/>
      <c r="AM1137" s="201"/>
      <c r="AN1137" s="201"/>
      <c r="AO1137" s="201" t="s">
        <v>54</v>
      </c>
      <c r="AP1137" s="201" t="s">
        <v>88</v>
      </c>
    </row>
    <row r="1138" spans="1:42">
      <c r="A1138" s="193" t="s">
        <v>1103</v>
      </c>
      <c r="B1138" s="193" t="s">
        <v>54</v>
      </c>
      <c r="C1138" s="193" t="s">
        <v>175</v>
      </c>
      <c r="D1138" s="193" t="s">
        <v>2156</v>
      </c>
      <c r="E1138" s="193" t="s">
        <v>2157</v>
      </c>
      <c r="F1138" s="193"/>
      <c r="G1138" s="193" t="s">
        <v>178</v>
      </c>
      <c r="H1138" s="194">
        <v>43525.000011574077</v>
      </c>
      <c r="I1138" s="194"/>
      <c r="J1138" s="194">
        <v>43525.000011574077</v>
      </c>
      <c r="K1138" s="194">
        <v>43525.000011574077</v>
      </c>
      <c r="L1138" s="194"/>
      <c r="M1138" s="193" t="s">
        <v>179</v>
      </c>
      <c r="N1138" s="193"/>
      <c r="O1138" s="195">
        <v>3</v>
      </c>
      <c r="P1138" s="195"/>
      <c r="Q1138" s="196"/>
      <c r="R1138" s="193" t="s">
        <v>2158</v>
      </c>
      <c r="S1138" s="193"/>
      <c r="T1138" s="193" t="s">
        <v>2171</v>
      </c>
      <c r="U1138" s="193" t="s">
        <v>182</v>
      </c>
      <c r="V1138" s="193"/>
      <c r="W1138" s="193"/>
      <c r="X1138" s="193"/>
      <c r="Y1138" s="194"/>
      <c r="Z1138" s="194"/>
      <c r="AA1138" s="197"/>
      <c r="AB1138" s="198" t="str">
        <f t="shared" si="126"/>
        <v>20193</v>
      </c>
      <c r="AC1138" s="199">
        <f t="shared" si="122"/>
        <v>0</v>
      </c>
      <c r="AD1138" s="200" t="str">
        <f t="shared" si="128"/>
        <v>20193</v>
      </c>
      <c r="AE1138" s="199">
        <f t="shared" si="124"/>
        <v>0</v>
      </c>
      <c r="AF1138" s="199">
        <f t="shared" si="123"/>
        <v>0</v>
      </c>
      <c r="AG1138" s="199">
        <f t="shared" si="127"/>
        <v>0</v>
      </c>
      <c r="AH1138" s="199">
        <f t="shared" si="125"/>
        <v>0</v>
      </c>
      <c r="AI1138" s="201"/>
      <c r="AJ1138" s="201"/>
      <c r="AK1138" s="201"/>
      <c r="AL1138" s="201"/>
      <c r="AM1138" s="201"/>
      <c r="AN1138" s="201"/>
      <c r="AO1138" s="201" t="s">
        <v>54</v>
      </c>
      <c r="AP1138" s="201" t="s">
        <v>88</v>
      </c>
    </row>
    <row r="1139" spans="1:42">
      <c r="A1139" s="193" t="s">
        <v>1103</v>
      </c>
      <c r="B1139" s="193" t="s">
        <v>54</v>
      </c>
      <c r="C1139" s="193" t="s">
        <v>175</v>
      </c>
      <c r="D1139" s="193" t="s">
        <v>2156</v>
      </c>
      <c r="E1139" s="193" t="s">
        <v>2157</v>
      </c>
      <c r="F1139" s="193"/>
      <c r="G1139" s="193" t="s">
        <v>178</v>
      </c>
      <c r="H1139" s="194">
        <v>43525.000011574077</v>
      </c>
      <c r="I1139" s="194"/>
      <c r="J1139" s="194">
        <v>43525.000011574077</v>
      </c>
      <c r="K1139" s="194">
        <v>43525.000011574077</v>
      </c>
      <c r="L1139" s="194"/>
      <c r="M1139" s="193" t="s">
        <v>179</v>
      </c>
      <c r="N1139" s="193"/>
      <c r="O1139" s="195">
        <v>3</v>
      </c>
      <c r="P1139" s="195"/>
      <c r="Q1139" s="196"/>
      <c r="R1139" s="193" t="s">
        <v>2158</v>
      </c>
      <c r="S1139" s="193"/>
      <c r="T1139" s="193" t="s">
        <v>2172</v>
      </c>
      <c r="U1139" s="193" t="s">
        <v>182</v>
      </c>
      <c r="V1139" s="193"/>
      <c r="W1139" s="193"/>
      <c r="X1139" s="193"/>
      <c r="Y1139" s="194"/>
      <c r="Z1139" s="194"/>
      <c r="AA1139" s="197"/>
      <c r="AB1139" s="198" t="str">
        <f t="shared" si="126"/>
        <v>20193</v>
      </c>
      <c r="AC1139" s="199">
        <f t="shared" si="122"/>
        <v>0</v>
      </c>
      <c r="AD1139" s="200" t="str">
        <f t="shared" si="128"/>
        <v>20193</v>
      </c>
      <c r="AE1139" s="199">
        <f t="shared" si="124"/>
        <v>0</v>
      </c>
      <c r="AF1139" s="199">
        <f t="shared" si="123"/>
        <v>0</v>
      </c>
      <c r="AG1139" s="199">
        <f t="shared" si="127"/>
        <v>0</v>
      </c>
      <c r="AH1139" s="199">
        <f t="shared" si="125"/>
        <v>0</v>
      </c>
      <c r="AI1139" s="201"/>
      <c r="AJ1139" s="201"/>
      <c r="AK1139" s="201"/>
      <c r="AL1139" s="201"/>
      <c r="AM1139" s="201"/>
      <c r="AN1139" s="201"/>
      <c r="AO1139" s="201" t="s">
        <v>54</v>
      </c>
      <c r="AP1139" s="201" t="s">
        <v>88</v>
      </c>
    </row>
    <row r="1140" spans="1:42">
      <c r="A1140" s="193" t="s">
        <v>1103</v>
      </c>
      <c r="B1140" s="193" t="s">
        <v>54</v>
      </c>
      <c r="C1140" s="193" t="s">
        <v>175</v>
      </c>
      <c r="D1140" s="193" t="s">
        <v>2156</v>
      </c>
      <c r="E1140" s="193" t="s">
        <v>2157</v>
      </c>
      <c r="F1140" s="193"/>
      <c r="G1140" s="193" t="s">
        <v>178</v>
      </c>
      <c r="H1140" s="194">
        <v>43525.000011574077</v>
      </c>
      <c r="I1140" s="194"/>
      <c r="J1140" s="194">
        <v>43525.000011574077</v>
      </c>
      <c r="K1140" s="194">
        <v>43525.000011574077</v>
      </c>
      <c r="L1140" s="194"/>
      <c r="M1140" s="193" t="s">
        <v>179</v>
      </c>
      <c r="N1140" s="193"/>
      <c r="O1140" s="195">
        <v>3</v>
      </c>
      <c r="P1140" s="195"/>
      <c r="Q1140" s="196"/>
      <c r="R1140" s="193" t="s">
        <v>2158</v>
      </c>
      <c r="S1140" s="193"/>
      <c r="T1140" s="193" t="s">
        <v>2173</v>
      </c>
      <c r="U1140" s="193" t="s">
        <v>182</v>
      </c>
      <c r="V1140" s="193"/>
      <c r="W1140" s="193"/>
      <c r="X1140" s="193"/>
      <c r="Y1140" s="194"/>
      <c r="Z1140" s="194"/>
      <c r="AA1140" s="197"/>
      <c r="AB1140" s="198" t="str">
        <f t="shared" si="126"/>
        <v>20193</v>
      </c>
      <c r="AC1140" s="199">
        <f t="shared" si="122"/>
        <v>0</v>
      </c>
      <c r="AD1140" s="200" t="str">
        <f t="shared" si="128"/>
        <v>20193</v>
      </c>
      <c r="AE1140" s="199">
        <f t="shared" si="124"/>
        <v>0</v>
      </c>
      <c r="AF1140" s="199">
        <f t="shared" si="123"/>
        <v>0</v>
      </c>
      <c r="AG1140" s="199">
        <f t="shared" si="127"/>
        <v>0</v>
      </c>
      <c r="AH1140" s="199">
        <f t="shared" si="125"/>
        <v>0</v>
      </c>
      <c r="AI1140" s="201"/>
      <c r="AJ1140" s="201"/>
      <c r="AK1140" s="201"/>
      <c r="AL1140" s="201"/>
      <c r="AM1140" s="201"/>
      <c r="AN1140" s="201"/>
      <c r="AO1140" s="201" t="s">
        <v>54</v>
      </c>
      <c r="AP1140" s="201" t="s">
        <v>88</v>
      </c>
    </row>
    <row r="1141" spans="1:42">
      <c r="A1141" s="193" t="s">
        <v>1103</v>
      </c>
      <c r="B1141" s="193" t="s">
        <v>51</v>
      </c>
      <c r="C1141" s="193" t="s">
        <v>1209</v>
      </c>
      <c r="D1141" s="193" t="s">
        <v>2174</v>
      </c>
      <c r="E1141" s="193" t="s">
        <v>2175</v>
      </c>
      <c r="F1141" s="193"/>
      <c r="G1141" s="193" t="s">
        <v>178</v>
      </c>
      <c r="H1141" s="194">
        <v>43517.000011574077</v>
      </c>
      <c r="I1141" s="194"/>
      <c r="J1141" s="194">
        <v>43525.000011574077</v>
      </c>
      <c r="K1141" s="194">
        <v>43525.000011574077</v>
      </c>
      <c r="L1141" s="194"/>
      <c r="M1141" s="193" t="s">
        <v>187</v>
      </c>
      <c r="N1141" s="193" t="s">
        <v>44</v>
      </c>
      <c r="O1141" s="195">
        <v>30</v>
      </c>
      <c r="P1141" s="195"/>
      <c r="Q1141" s="196"/>
      <c r="R1141" s="193" t="s">
        <v>2176</v>
      </c>
      <c r="S1141" s="193"/>
      <c r="T1141" s="193" t="s">
        <v>2177</v>
      </c>
      <c r="U1141" s="193" t="s">
        <v>182</v>
      </c>
      <c r="V1141" s="193"/>
      <c r="W1141" s="193"/>
      <c r="X1141" s="193"/>
      <c r="Y1141" s="194"/>
      <c r="Z1141" s="194"/>
      <c r="AA1141" s="197"/>
      <c r="AB1141" s="198" t="str">
        <f t="shared" si="126"/>
        <v>20192</v>
      </c>
      <c r="AC1141" s="199">
        <f t="shared" si="122"/>
        <v>0</v>
      </c>
      <c r="AD1141" s="200" t="str">
        <f t="shared" si="128"/>
        <v>20193</v>
      </c>
      <c r="AE1141" s="199">
        <f t="shared" si="124"/>
        <v>0</v>
      </c>
      <c r="AF1141" s="199">
        <f t="shared" si="123"/>
        <v>0</v>
      </c>
      <c r="AG1141" s="199">
        <f t="shared" si="127"/>
        <v>0</v>
      </c>
      <c r="AH1141" s="199">
        <f t="shared" si="125"/>
        <v>0</v>
      </c>
      <c r="AI1141" s="201"/>
      <c r="AJ1141" s="201"/>
      <c r="AK1141" s="201"/>
      <c r="AL1141" s="201"/>
      <c r="AM1141" s="201"/>
      <c r="AN1141" s="201"/>
      <c r="AO1141" s="201" t="s">
        <v>51</v>
      </c>
      <c r="AP1141" s="201" t="s">
        <v>64</v>
      </c>
    </row>
    <row r="1142" spans="1:42">
      <c r="A1142" s="193" t="s">
        <v>1103</v>
      </c>
      <c r="B1142" s="193" t="s">
        <v>51</v>
      </c>
      <c r="C1142" s="193" t="s">
        <v>1209</v>
      </c>
      <c r="D1142" s="193" t="s">
        <v>2174</v>
      </c>
      <c r="E1142" s="193" t="s">
        <v>2178</v>
      </c>
      <c r="F1142" s="193"/>
      <c r="G1142" s="193" t="s">
        <v>178</v>
      </c>
      <c r="H1142" s="194">
        <v>43517.000011574077</v>
      </c>
      <c r="I1142" s="194"/>
      <c r="J1142" s="194">
        <v>43524.000011574077</v>
      </c>
      <c r="K1142" s="194">
        <v>43524.000011574077</v>
      </c>
      <c r="L1142" s="194"/>
      <c r="M1142" s="193" t="s">
        <v>187</v>
      </c>
      <c r="N1142" s="193" t="s">
        <v>44</v>
      </c>
      <c r="O1142" s="195">
        <v>30</v>
      </c>
      <c r="P1142" s="195"/>
      <c r="Q1142" s="196"/>
      <c r="R1142" s="193" t="s">
        <v>2176</v>
      </c>
      <c r="S1142" s="193"/>
      <c r="T1142" s="193" t="s">
        <v>2179</v>
      </c>
      <c r="U1142" s="193" t="s">
        <v>182</v>
      </c>
      <c r="V1142" s="193"/>
      <c r="W1142" s="193"/>
      <c r="X1142" s="193"/>
      <c r="Y1142" s="194"/>
      <c r="Z1142" s="194"/>
      <c r="AA1142" s="197"/>
      <c r="AB1142" s="198" t="str">
        <f t="shared" si="126"/>
        <v>20192</v>
      </c>
      <c r="AC1142" s="199">
        <f t="shared" si="122"/>
        <v>0</v>
      </c>
      <c r="AD1142" s="200" t="str">
        <f t="shared" si="128"/>
        <v>20192</v>
      </c>
      <c r="AE1142" s="199">
        <f t="shared" si="124"/>
        <v>0</v>
      </c>
      <c r="AF1142" s="199">
        <f t="shared" si="123"/>
        <v>0</v>
      </c>
      <c r="AG1142" s="199">
        <f t="shared" si="127"/>
        <v>0</v>
      </c>
      <c r="AH1142" s="199">
        <f t="shared" si="125"/>
        <v>0</v>
      </c>
      <c r="AI1142" s="201"/>
      <c r="AJ1142" s="201"/>
      <c r="AK1142" s="201"/>
      <c r="AL1142" s="201"/>
      <c r="AM1142" s="201"/>
      <c r="AN1142" s="201"/>
      <c r="AO1142" s="201" t="s">
        <v>51</v>
      </c>
      <c r="AP1142" s="201" t="s">
        <v>64</v>
      </c>
    </row>
    <row r="1143" spans="1:42">
      <c r="A1143" s="193" t="s">
        <v>1103</v>
      </c>
      <c r="B1143" s="193" t="s">
        <v>51</v>
      </c>
      <c r="C1143" s="193" t="s">
        <v>665</v>
      </c>
      <c r="D1143" s="193" t="s">
        <v>407</v>
      </c>
      <c r="E1143" s="193" t="s">
        <v>408</v>
      </c>
      <c r="F1143" s="193"/>
      <c r="G1143" s="193" t="s">
        <v>178</v>
      </c>
      <c r="H1143" s="194">
        <v>43509.000011574077</v>
      </c>
      <c r="I1143" s="194"/>
      <c r="J1143" s="194">
        <v>43517.000011574077</v>
      </c>
      <c r="K1143" s="194">
        <v>43517.000011574077</v>
      </c>
      <c r="L1143" s="194">
        <v>43801.482916666668</v>
      </c>
      <c r="M1143" s="193" t="s">
        <v>187</v>
      </c>
      <c r="N1143" s="193" t="s">
        <v>44</v>
      </c>
      <c r="O1143" s="195">
        <v>35</v>
      </c>
      <c r="P1143" s="195"/>
      <c r="Q1143" s="196"/>
      <c r="R1143" s="193" t="s">
        <v>409</v>
      </c>
      <c r="S1143" s="193"/>
      <c r="T1143" s="193" t="s">
        <v>2180</v>
      </c>
      <c r="U1143" s="193" t="s">
        <v>195</v>
      </c>
      <c r="V1143" s="193"/>
      <c r="W1143" s="193"/>
      <c r="X1143" s="193"/>
      <c r="Y1143" s="194"/>
      <c r="Z1143" s="194"/>
      <c r="AA1143" s="197"/>
      <c r="AB1143" s="198" t="str">
        <f t="shared" si="126"/>
        <v>20192</v>
      </c>
      <c r="AC1143" s="199">
        <f t="shared" si="122"/>
        <v>0</v>
      </c>
      <c r="AD1143" s="200" t="str">
        <f t="shared" si="128"/>
        <v>20192</v>
      </c>
      <c r="AE1143" s="199" t="str">
        <f t="shared" si="124"/>
        <v>201912</v>
      </c>
      <c r="AF1143" s="199">
        <f t="shared" si="123"/>
        <v>0</v>
      </c>
      <c r="AG1143" s="199">
        <f t="shared" si="127"/>
        <v>0</v>
      </c>
      <c r="AH1143" s="199">
        <f t="shared" si="125"/>
        <v>0</v>
      </c>
      <c r="AI1143" s="201"/>
      <c r="AJ1143" s="201"/>
      <c r="AK1143" s="201"/>
      <c r="AL1143" s="201"/>
      <c r="AM1143" s="201"/>
      <c r="AN1143" s="201"/>
      <c r="AO1143" s="201" t="s">
        <v>51</v>
      </c>
      <c r="AP1143" s="201" t="s">
        <v>66</v>
      </c>
    </row>
    <row r="1144" spans="1:42">
      <c r="A1144" s="193" t="s">
        <v>1103</v>
      </c>
      <c r="B1144" s="193" t="s">
        <v>51</v>
      </c>
      <c r="C1144" s="193" t="s">
        <v>665</v>
      </c>
      <c r="D1144" s="193" t="s">
        <v>1389</v>
      </c>
      <c r="E1144" s="193" t="s">
        <v>2181</v>
      </c>
      <c r="F1144" s="193"/>
      <c r="G1144" s="193" t="s">
        <v>178</v>
      </c>
      <c r="H1144" s="194">
        <v>43509.000011574077</v>
      </c>
      <c r="I1144" s="194"/>
      <c r="J1144" s="194">
        <v>43586.000011574077</v>
      </c>
      <c r="K1144" s="194">
        <v>43586.000011574077</v>
      </c>
      <c r="L1144" s="194"/>
      <c r="M1144" s="193" t="s">
        <v>187</v>
      </c>
      <c r="N1144" s="193" t="s">
        <v>71</v>
      </c>
      <c r="O1144" s="195">
        <v>35</v>
      </c>
      <c r="P1144" s="195"/>
      <c r="Q1144" s="196"/>
      <c r="R1144" s="193" t="s">
        <v>1391</v>
      </c>
      <c r="S1144" s="193"/>
      <c r="T1144" s="193" t="s">
        <v>2182</v>
      </c>
      <c r="U1144" s="193" t="s">
        <v>182</v>
      </c>
      <c r="V1144" s="193"/>
      <c r="W1144" s="193"/>
      <c r="X1144" s="193"/>
      <c r="Y1144" s="194"/>
      <c r="Z1144" s="194"/>
      <c r="AA1144" s="197"/>
      <c r="AB1144" s="198" t="str">
        <f t="shared" si="126"/>
        <v>20192</v>
      </c>
      <c r="AC1144" s="199">
        <f t="shared" si="122"/>
        <v>0</v>
      </c>
      <c r="AD1144" s="200" t="str">
        <f t="shared" si="128"/>
        <v>20195</v>
      </c>
      <c r="AE1144" s="199">
        <f t="shared" si="124"/>
        <v>0</v>
      </c>
      <c r="AF1144" s="199">
        <f t="shared" si="123"/>
        <v>0</v>
      </c>
      <c r="AG1144" s="199">
        <f t="shared" si="127"/>
        <v>0</v>
      </c>
      <c r="AH1144" s="199">
        <f t="shared" si="125"/>
        <v>0</v>
      </c>
      <c r="AI1144" s="201"/>
      <c r="AJ1144" s="201"/>
      <c r="AK1144" s="201"/>
      <c r="AL1144" s="201"/>
      <c r="AM1144" s="201"/>
      <c r="AN1144" s="201"/>
      <c r="AO1144" s="201" t="s">
        <v>51</v>
      </c>
      <c r="AP1144" s="201" t="s">
        <v>66</v>
      </c>
    </row>
    <row r="1145" spans="1:42">
      <c r="A1145" s="193" t="s">
        <v>1103</v>
      </c>
      <c r="B1145" s="193" t="s">
        <v>51</v>
      </c>
      <c r="C1145" s="193" t="s">
        <v>1224</v>
      </c>
      <c r="D1145" s="193" t="s">
        <v>1220</v>
      </c>
      <c r="E1145" s="193" t="s">
        <v>2183</v>
      </c>
      <c r="F1145" s="193"/>
      <c r="G1145" s="193" t="s">
        <v>178</v>
      </c>
      <c r="H1145" s="194">
        <v>43517.000011574077</v>
      </c>
      <c r="I1145" s="194"/>
      <c r="J1145" s="194">
        <v>43525.000011574077</v>
      </c>
      <c r="K1145" s="194">
        <v>43525.000011574077</v>
      </c>
      <c r="L1145" s="194">
        <v>43634.662499999999</v>
      </c>
      <c r="M1145" s="193" t="s">
        <v>179</v>
      </c>
      <c r="N1145" s="193"/>
      <c r="O1145" s="195">
        <v>40</v>
      </c>
      <c r="P1145" s="195"/>
      <c r="Q1145" s="196"/>
      <c r="R1145" s="193" t="s">
        <v>1222</v>
      </c>
      <c r="S1145" s="193"/>
      <c r="T1145" s="193" t="s">
        <v>2184</v>
      </c>
      <c r="U1145" s="193" t="s">
        <v>195</v>
      </c>
      <c r="V1145" s="193"/>
      <c r="W1145" s="193"/>
      <c r="X1145" s="193"/>
      <c r="Y1145" s="194"/>
      <c r="Z1145" s="194"/>
      <c r="AA1145" s="197"/>
      <c r="AB1145" s="198" t="str">
        <f t="shared" si="126"/>
        <v>20192</v>
      </c>
      <c r="AC1145" s="199">
        <f t="shared" si="122"/>
        <v>0</v>
      </c>
      <c r="AD1145" s="200" t="str">
        <f t="shared" si="128"/>
        <v>20193</v>
      </c>
      <c r="AE1145" s="199" t="str">
        <f t="shared" si="124"/>
        <v>20196</v>
      </c>
      <c r="AF1145" s="199">
        <f t="shared" si="123"/>
        <v>0</v>
      </c>
      <c r="AG1145" s="199">
        <f t="shared" si="127"/>
        <v>0</v>
      </c>
      <c r="AH1145" s="199">
        <f t="shared" si="125"/>
        <v>0</v>
      </c>
      <c r="AI1145" s="201"/>
      <c r="AJ1145" s="201"/>
      <c r="AK1145" s="201"/>
      <c r="AL1145" s="201"/>
      <c r="AM1145" s="201"/>
      <c r="AN1145" s="201"/>
      <c r="AO1145" s="201" t="s">
        <v>51</v>
      </c>
      <c r="AP1145" s="201" t="s">
        <v>68</v>
      </c>
    </row>
    <row r="1146" spans="1:42">
      <c r="A1146" s="193" t="s">
        <v>1103</v>
      </c>
      <c r="B1146" s="193" t="s">
        <v>54</v>
      </c>
      <c r="C1146" s="193" t="s">
        <v>175</v>
      </c>
      <c r="D1146" s="193" t="s">
        <v>2185</v>
      </c>
      <c r="E1146" s="193" t="s">
        <v>2186</v>
      </c>
      <c r="F1146" s="193"/>
      <c r="G1146" s="193" t="s">
        <v>178</v>
      </c>
      <c r="H1146" s="194">
        <v>43529.000011574077</v>
      </c>
      <c r="I1146" s="194"/>
      <c r="J1146" s="194">
        <v>43529.000011574077</v>
      </c>
      <c r="K1146" s="194">
        <v>43529.000011574077</v>
      </c>
      <c r="L1146" s="194"/>
      <c r="M1146" s="193" t="s">
        <v>187</v>
      </c>
      <c r="N1146" s="193" t="s">
        <v>185</v>
      </c>
      <c r="O1146" s="195">
        <v>3</v>
      </c>
      <c r="P1146" s="195"/>
      <c r="Q1146" s="196"/>
      <c r="R1146" s="193" t="s">
        <v>2187</v>
      </c>
      <c r="S1146" s="193"/>
      <c r="T1146" s="193" t="s">
        <v>2188</v>
      </c>
      <c r="U1146" s="193" t="s">
        <v>182</v>
      </c>
      <c r="V1146" s="193"/>
      <c r="W1146" s="193"/>
      <c r="X1146" s="193"/>
      <c r="Y1146" s="194"/>
      <c r="Z1146" s="194"/>
      <c r="AA1146" s="197"/>
      <c r="AB1146" s="198" t="str">
        <f t="shared" si="126"/>
        <v>20193</v>
      </c>
      <c r="AC1146" s="199">
        <f t="shared" si="122"/>
        <v>0</v>
      </c>
      <c r="AD1146" s="200" t="str">
        <f t="shared" si="128"/>
        <v>20193</v>
      </c>
      <c r="AE1146" s="199">
        <f t="shared" si="124"/>
        <v>0</v>
      </c>
      <c r="AF1146" s="199">
        <f t="shared" si="123"/>
        <v>0</v>
      </c>
      <c r="AG1146" s="199">
        <f t="shared" si="127"/>
        <v>0</v>
      </c>
      <c r="AH1146" s="199">
        <f t="shared" si="125"/>
        <v>0</v>
      </c>
      <c r="AI1146" s="201"/>
      <c r="AJ1146" s="201"/>
      <c r="AK1146" s="201"/>
      <c r="AL1146" s="201"/>
      <c r="AM1146" s="201"/>
      <c r="AN1146" s="201"/>
      <c r="AO1146" s="201" t="s">
        <v>54</v>
      </c>
      <c r="AP1146" s="201" t="s">
        <v>88</v>
      </c>
    </row>
    <row r="1147" spans="1:42">
      <c r="A1147" s="193" t="s">
        <v>1103</v>
      </c>
      <c r="B1147" s="193" t="s">
        <v>54</v>
      </c>
      <c r="C1147" s="193" t="s">
        <v>175</v>
      </c>
      <c r="D1147" s="193" t="s">
        <v>2185</v>
      </c>
      <c r="E1147" s="193" t="s">
        <v>2186</v>
      </c>
      <c r="F1147" s="193"/>
      <c r="G1147" s="193" t="s">
        <v>178</v>
      </c>
      <c r="H1147" s="194">
        <v>43529.000011574077</v>
      </c>
      <c r="I1147" s="194"/>
      <c r="J1147" s="194">
        <v>43529.000011574077</v>
      </c>
      <c r="K1147" s="194">
        <v>43529.000011574077</v>
      </c>
      <c r="L1147" s="194"/>
      <c r="M1147" s="193" t="s">
        <v>187</v>
      </c>
      <c r="N1147" s="193" t="s">
        <v>185</v>
      </c>
      <c r="O1147" s="195">
        <v>3</v>
      </c>
      <c r="P1147" s="195"/>
      <c r="Q1147" s="196"/>
      <c r="R1147" s="193" t="s">
        <v>2187</v>
      </c>
      <c r="S1147" s="193"/>
      <c r="T1147" s="193" t="s">
        <v>2189</v>
      </c>
      <c r="U1147" s="193" t="s">
        <v>182</v>
      </c>
      <c r="V1147" s="193"/>
      <c r="W1147" s="193"/>
      <c r="X1147" s="193"/>
      <c r="Y1147" s="194"/>
      <c r="Z1147" s="194"/>
      <c r="AA1147" s="197"/>
      <c r="AB1147" s="198" t="str">
        <f t="shared" si="126"/>
        <v>20193</v>
      </c>
      <c r="AC1147" s="199">
        <f t="shared" si="122"/>
        <v>0</v>
      </c>
      <c r="AD1147" s="200" t="str">
        <f t="shared" si="128"/>
        <v>20193</v>
      </c>
      <c r="AE1147" s="199">
        <f t="shared" si="124"/>
        <v>0</v>
      </c>
      <c r="AF1147" s="199">
        <f t="shared" si="123"/>
        <v>0</v>
      </c>
      <c r="AG1147" s="199">
        <f t="shared" si="127"/>
        <v>0</v>
      </c>
      <c r="AH1147" s="199">
        <f t="shared" si="125"/>
        <v>0</v>
      </c>
      <c r="AI1147" s="201"/>
      <c r="AJ1147" s="201"/>
      <c r="AK1147" s="201"/>
      <c r="AL1147" s="201"/>
      <c r="AM1147" s="201"/>
      <c r="AN1147" s="201"/>
      <c r="AO1147" s="201" t="s">
        <v>54</v>
      </c>
      <c r="AP1147" s="201" t="s">
        <v>88</v>
      </c>
    </row>
    <row r="1148" spans="1:42">
      <c r="A1148" s="193" t="s">
        <v>1103</v>
      </c>
      <c r="B1148" s="193" t="s">
        <v>54</v>
      </c>
      <c r="C1148" s="193" t="s">
        <v>175</v>
      </c>
      <c r="D1148" s="193" t="s">
        <v>2185</v>
      </c>
      <c r="E1148" s="193" t="s">
        <v>2186</v>
      </c>
      <c r="F1148" s="193"/>
      <c r="G1148" s="193" t="s">
        <v>178</v>
      </c>
      <c r="H1148" s="194">
        <v>43529.000011574077</v>
      </c>
      <c r="I1148" s="194"/>
      <c r="J1148" s="194">
        <v>43529.000011574077</v>
      </c>
      <c r="K1148" s="194">
        <v>43529.000011574077</v>
      </c>
      <c r="L1148" s="194"/>
      <c r="M1148" s="193" t="s">
        <v>187</v>
      </c>
      <c r="N1148" s="193" t="s">
        <v>185</v>
      </c>
      <c r="O1148" s="195">
        <v>3</v>
      </c>
      <c r="P1148" s="195"/>
      <c r="Q1148" s="196"/>
      <c r="R1148" s="193" t="s">
        <v>2187</v>
      </c>
      <c r="S1148" s="193"/>
      <c r="T1148" s="193" t="s">
        <v>2190</v>
      </c>
      <c r="U1148" s="193" t="s">
        <v>182</v>
      </c>
      <c r="V1148" s="193"/>
      <c r="W1148" s="193"/>
      <c r="X1148" s="193"/>
      <c r="Y1148" s="194"/>
      <c r="Z1148" s="194"/>
      <c r="AA1148" s="197"/>
      <c r="AB1148" s="198" t="str">
        <f t="shared" si="126"/>
        <v>20193</v>
      </c>
      <c r="AC1148" s="199">
        <f t="shared" si="122"/>
        <v>0</v>
      </c>
      <c r="AD1148" s="200" t="str">
        <f t="shared" si="128"/>
        <v>20193</v>
      </c>
      <c r="AE1148" s="199">
        <f t="shared" si="124"/>
        <v>0</v>
      </c>
      <c r="AF1148" s="199">
        <f t="shared" si="123"/>
        <v>0</v>
      </c>
      <c r="AG1148" s="199">
        <f t="shared" si="127"/>
        <v>0</v>
      </c>
      <c r="AH1148" s="199">
        <f t="shared" si="125"/>
        <v>0</v>
      </c>
      <c r="AI1148" s="201"/>
      <c r="AJ1148" s="201"/>
      <c r="AK1148" s="201"/>
      <c r="AL1148" s="201"/>
      <c r="AM1148" s="201"/>
      <c r="AN1148" s="201"/>
      <c r="AO1148" s="201" t="s">
        <v>54</v>
      </c>
      <c r="AP1148" s="201" t="s">
        <v>88</v>
      </c>
    </row>
    <row r="1149" spans="1:42">
      <c r="A1149" s="193" t="s">
        <v>1103</v>
      </c>
      <c r="B1149" s="193" t="s">
        <v>51</v>
      </c>
      <c r="C1149" s="193" t="s">
        <v>396</v>
      </c>
      <c r="D1149" s="193" t="s">
        <v>2191</v>
      </c>
      <c r="E1149" s="193" t="s">
        <v>2192</v>
      </c>
      <c r="F1149" s="193"/>
      <c r="G1149" s="193" t="s">
        <v>178</v>
      </c>
      <c r="H1149" s="194">
        <v>43530.000011574077</v>
      </c>
      <c r="I1149" s="194"/>
      <c r="J1149" s="194">
        <v>43531.000011574077</v>
      </c>
      <c r="K1149" s="194">
        <v>43531.000011574077</v>
      </c>
      <c r="L1149" s="194"/>
      <c r="M1149" s="193" t="s">
        <v>187</v>
      </c>
      <c r="N1149" s="193" t="s">
        <v>185</v>
      </c>
      <c r="O1149" s="195">
        <v>30</v>
      </c>
      <c r="P1149" s="195"/>
      <c r="Q1149" s="196"/>
      <c r="R1149" s="193" t="s">
        <v>2193</v>
      </c>
      <c r="S1149" s="193"/>
      <c r="T1149" s="193" t="s">
        <v>2194</v>
      </c>
      <c r="U1149" s="193" t="s">
        <v>182</v>
      </c>
      <c r="V1149" s="193"/>
      <c r="W1149" s="193"/>
      <c r="X1149" s="193"/>
      <c r="Y1149" s="194"/>
      <c r="Z1149" s="194"/>
      <c r="AA1149" s="197"/>
      <c r="AB1149" s="198" t="str">
        <f t="shared" si="126"/>
        <v>20193</v>
      </c>
      <c r="AC1149" s="199">
        <f t="shared" si="122"/>
        <v>0</v>
      </c>
      <c r="AD1149" s="200" t="str">
        <f t="shared" si="128"/>
        <v>20193</v>
      </c>
      <c r="AE1149" s="199">
        <f t="shared" si="124"/>
        <v>0</v>
      </c>
      <c r="AF1149" s="199">
        <f t="shared" si="123"/>
        <v>0</v>
      </c>
      <c r="AG1149" s="199">
        <f t="shared" si="127"/>
        <v>0</v>
      </c>
      <c r="AH1149" s="199">
        <f t="shared" si="125"/>
        <v>0</v>
      </c>
      <c r="AI1149" s="201"/>
      <c r="AJ1149" s="201"/>
      <c r="AK1149" s="201"/>
      <c r="AL1149" s="201"/>
      <c r="AM1149" s="201"/>
      <c r="AN1149" s="201"/>
      <c r="AO1149" s="201" t="s">
        <v>51</v>
      </c>
      <c r="AP1149" s="201" t="s">
        <v>63</v>
      </c>
    </row>
    <row r="1150" spans="1:42">
      <c r="A1150" s="193" t="s">
        <v>1103</v>
      </c>
      <c r="B1150" s="193" t="s">
        <v>51</v>
      </c>
      <c r="C1150" s="193" t="s">
        <v>2195</v>
      </c>
      <c r="D1150" s="193" t="s">
        <v>1220</v>
      </c>
      <c r="E1150" s="193" t="s">
        <v>2196</v>
      </c>
      <c r="F1150" s="193"/>
      <c r="G1150" s="193" t="s">
        <v>178</v>
      </c>
      <c r="H1150" s="194">
        <v>43517.000011574077</v>
      </c>
      <c r="I1150" s="194"/>
      <c r="J1150" s="194">
        <v>43523.000011574077</v>
      </c>
      <c r="K1150" s="194">
        <v>43523.000011574077</v>
      </c>
      <c r="L1150" s="194">
        <v>43551.690972222219</v>
      </c>
      <c r="M1150" s="193" t="s">
        <v>179</v>
      </c>
      <c r="N1150" s="193"/>
      <c r="O1150" s="195">
        <v>40</v>
      </c>
      <c r="P1150" s="195"/>
      <c r="Q1150" s="196"/>
      <c r="R1150" s="193" t="s">
        <v>1222</v>
      </c>
      <c r="S1150" s="193"/>
      <c r="T1150" s="193" t="s">
        <v>2197</v>
      </c>
      <c r="U1150" s="193" t="s">
        <v>195</v>
      </c>
      <c r="V1150" s="193"/>
      <c r="W1150" s="193"/>
      <c r="X1150" s="193"/>
      <c r="Y1150" s="194"/>
      <c r="Z1150" s="194"/>
      <c r="AA1150" s="197"/>
      <c r="AB1150" s="198" t="str">
        <f t="shared" si="126"/>
        <v>20192</v>
      </c>
      <c r="AC1150" s="199">
        <f t="shared" si="122"/>
        <v>0</v>
      </c>
      <c r="AD1150" s="200" t="str">
        <f t="shared" si="128"/>
        <v>20192</v>
      </c>
      <c r="AE1150" s="199" t="str">
        <f t="shared" si="124"/>
        <v>20193</v>
      </c>
      <c r="AF1150" s="199">
        <f t="shared" si="123"/>
        <v>0</v>
      </c>
      <c r="AG1150" s="199">
        <f t="shared" si="127"/>
        <v>0</v>
      </c>
      <c r="AH1150" s="199">
        <f t="shared" si="125"/>
        <v>0</v>
      </c>
      <c r="AI1150" s="201"/>
      <c r="AJ1150" s="201"/>
      <c r="AK1150" s="201"/>
      <c r="AL1150" s="201"/>
      <c r="AM1150" s="201"/>
      <c r="AN1150" s="201"/>
      <c r="AO1150" s="201" t="s">
        <v>51</v>
      </c>
      <c r="AP1150" s="201" t="s">
        <v>68</v>
      </c>
    </row>
    <row r="1151" spans="1:42">
      <c r="A1151" s="193" t="s">
        <v>1103</v>
      </c>
      <c r="B1151" s="193" t="s">
        <v>50</v>
      </c>
      <c r="C1151" s="193" t="s">
        <v>205</v>
      </c>
      <c r="D1151" s="193" t="s">
        <v>2198</v>
      </c>
      <c r="E1151" s="193" t="s">
        <v>2199</v>
      </c>
      <c r="F1151" s="193"/>
      <c r="G1151" s="193" t="s">
        <v>197</v>
      </c>
      <c r="H1151" s="194">
        <v>43532.000011574077</v>
      </c>
      <c r="I1151" s="194"/>
      <c r="J1151" s="194">
        <v>43532.000011574077</v>
      </c>
      <c r="K1151" s="194">
        <v>43546.50203703704</v>
      </c>
      <c r="L1151" s="194"/>
      <c r="M1151" s="193" t="s">
        <v>179</v>
      </c>
      <c r="N1151" s="193"/>
      <c r="O1151" s="195">
        <v>12</v>
      </c>
      <c r="P1151" s="195"/>
      <c r="Q1151" s="196"/>
      <c r="R1151" s="193" t="s">
        <v>2200</v>
      </c>
      <c r="S1151" s="193"/>
      <c r="T1151" s="193" t="s">
        <v>2201</v>
      </c>
      <c r="U1151" s="193" t="s">
        <v>182</v>
      </c>
      <c r="V1151" s="193"/>
      <c r="W1151" s="193"/>
      <c r="X1151" s="193"/>
      <c r="Y1151" s="194"/>
      <c r="Z1151" s="194"/>
      <c r="AA1151" s="197"/>
      <c r="AB1151" s="198" t="str">
        <f t="shared" si="126"/>
        <v>20193</v>
      </c>
      <c r="AC1151" s="199">
        <f t="shared" si="122"/>
        <v>0</v>
      </c>
      <c r="AD1151" s="200" t="str">
        <f t="shared" si="128"/>
        <v>20193</v>
      </c>
      <c r="AE1151" s="199">
        <f t="shared" si="124"/>
        <v>0</v>
      </c>
      <c r="AF1151" s="199">
        <f t="shared" si="123"/>
        <v>0</v>
      </c>
      <c r="AG1151" s="199">
        <f t="shared" si="127"/>
        <v>0</v>
      </c>
      <c r="AH1151" s="199">
        <f t="shared" si="125"/>
        <v>0</v>
      </c>
      <c r="AI1151" s="201"/>
      <c r="AJ1151" s="201"/>
      <c r="AK1151" s="201"/>
      <c r="AL1151" s="201"/>
      <c r="AM1151" s="201"/>
      <c r="AN1151" s="201"/>
      <c r="AO1151" s="201" t="s">
        <v>50</v>
      </c>
      <c r="AP1151" s="201" t="s">
        <v>1</v>
      </c>
    </row>
    <row r="1152" spans="1:42">
      <c r="A1152" s="193" t="s">
        <v>1103</v>
      </c>
      <c r="B1152" s="193" t="s">
        <v>50</v>
      </c>
      <c r="C1152" s="193" t="s">
        <v>205</v>
      </c>
      <c r="D1152" s="193" t="s">
        <v>2198</v>
      </c>
      <c r="E1152" s="193" t="s">
        <v>2199</v>
      </c>
      <c r="F1152" s="193"/>
      <c r="G1152" s="193" t="s">
        <v>197</v>
      </c>
      <c r="H1152" s="194">
        <v>43532.000011574077</v>
      </c>
      <c r="I1152" s="194"/>
      <c r="J1152" s="194">
        <v>43532.000011574077</v>
      </c>
      <c r="K1152" s="194">
        <v>43546.502337962957</v>
      </c>
      <c r="L1152" s="194"/>
      <c r="M1152" s="193" t="s">
        <v>179</v>
      </c>
      <c r="N1152" s="193"/>
      <c r="O1152" s="195">
        <v>12</v>
      </c>
      <c r="P1152" s="195"/>
      <c r="Q1152" s="196"/>
      <c r="R1152" s="193" t="s">
        <v>2200</v>
      </c>
      <c r="S1152" s="193"/>
      <c r="T1152" s="193" t="s">
        <v>2202</v>
      </c>
      <c r="U1152" s="193" t="s">
        <v>182</v>
      </c>
      <c r="V1152" s="193"/>
      <c r="W1152" s="193"/>
      <c r="X1152" s="193"/>
      <c r="Y1152" s="194"/>
      <c r="Z1152" s="194"/>
      <c r="AA1152" s="197"/>
      <c r="AB1152" s="198" t="str">
        <f t="shared" si="126"/>
        <v>20193</v>
      </c>
      <c r="AC1152" s="199">
        <f t="shared" si="122"/>
        <v>0</v>
      </c>
      <c r="AD1152" s="200" t="str">
        <f t="shared" si="128"/>
        <v>20193</v>
      </c>
      <c r="AE1152" s="199">
        <f t="shared" si="124"/>
        <v>0</v>
      </c>
      <c r="AF1152" s="199">
        <f t="shared" si="123"/>
        <v>0</v>
      </c>
      <c r="AG1152" s="199">
        <f t="shared" si="127"/>
        <v>0</v>
      </c>
      <c r="AH1152" s="199">
        <f t="shared" si="125"/>
        <v>0</v>
      </c>
      <c r="AI1152" s="201"/>
      <c r="AJ1152" s="201"/>
      <c r="AK1152" s="201"/>
      <c r="AL1152" s="201"/>
      <c r="AM1152" s="201"/>
      <c r="AN1152" s="201"/>
      <c r="AO1152" s="201" t="s">
        <v>50</v>
      </c>
      <c r="AP1152" s="201" t="s">
        <v>1</v>
      </c>
    </row>
    <row r="1153" spans="1:42">
      <c r="A1153" s="193" t="s">
        <v>1103</v>
      </c>
      <c r="B1153" s="193" t="s">
        <v>50</v>
      </c>
      <c r="C1153" s="193" t="s">
        <v>205</v>
      </c>
      <c r="D1153" s="193" t="s">
        <v>2198</v>
      </c>
      <c r="E1153" s="193" t="s">
        <v>2203</v>
      </c>
      <c r="F1153" s="193"/>
      <c r="G1153" s="193" t="s">
        <v>197</v>
      </c>
      <c r="H1153" s="194">
        <v>43532.000011574077</v>
      </c>
      <c r="I1153" s="194"/>
      <c r="J1153" s="194">
        <v>43532.000011574077</v>
      </c>
      <c r="K1153" s="194">
        <v>43546.509791666656</v>
      </c>
      <c r="L1153" s="194"/>
      <c r="M1153" s="193" t="s">
        <v>179</v>
      </c>
      <c r="N1153" s="193"/>
      <c r="O1153" s="195">
        <v>12</v>
      </c>
      <c r="P1153" s="195"/>
      <c r="Q1153" s="196"/>
      <c r="R1153" s="193" t="s">
        <v>2200</v>
      </c>
      <c r="S1153" s="193"/>
      <c r="T1153" s="193" t="s">
        <v>2204</v>
      </c>
      <c r="U1153" s="193" t="s">
        <v>182</v>
      </c>
      <c r="V1153" s="193"/>
      <c r="W1153" s="193"/>
      <c r="X1153" s="193"/>
      <c r="Y1153" s="194"/>
      <c r="Z1153" s="194"/>
      <c r="AA1153" s="197"/>
      <c r="AB1153" s="198" t="str">
        <f t="shared" si="126"/>
        <v>20193</v>
      </c>
      <c r="AC1153" s="199">
        <f t="shared" si="122"/>
        <v>0</v>
      </c>
      <c r="AD1153" s="200" t="str">
        <f t="shared" si="128"/>
        <v>20193</v>
      </c>
      <c r="AE1153" s="199">
        <f t="shared" si="124"/>
        <v>0</v>
      </c>
      <c r="AF1153" s="199">
        <f t="shared" si="123"/>
        <v>0</v>
      </c>
      <c r="AG1153" s="199">
        <f t="shared" si="127"/>
        <v>0</v>
      </c>
      <c r="AH1153" s="199">
        <f t="shared" si="125"/>
        <v>0</v>
      </c>
      <c r="AI1153" s="201"/>
      <c r="AJ1153" s="201"/>
      <c r="AK1153" s="201"/>
      <c r="AL1153" s="201"/>
      <c r="AM1153" s="201"/>
      <c r="AN1153" s="201"/>
      <c r="AO1153" s="201" t="s">
        <v>50</v>
      </c>
      <c r="AP1153" s="201" t="s">
        <v>1</v>
      </c>
    </row>
    <row r="1154" spans="1:42">
      <c r="A1154" s="193" t="s">
        <v>1103</v>
      </c>
      <c r="B1154" s="193" t="s">
        <v>50</v>
      </c>
      <c r="C1154" s="193" t="s">
        <v>205</v>
      </c>
      <c r="D1154" s="193" t="s">
        <v>2198</v>
      </c>
      <c r="E1154" s="193" t="s">
        <v>2203</v>
      </c>
      <c r="F1154" s="193"/>
      <c r="G1154" s="193" t="s">
        <v>197</v>
      </c>
      <c r="H1154" s="194">
        <v>43532.000011574077</v>
      </c>
      <c r="I1154" s="194"/>
      <c r="J1154" s="194">
        <v>43532.000011574077</v>
      </c>
      <c r="K1154" s="194">
        <v>43546.510115740741</v>
      </c>
      <c r="L1154" s="194"/>
      <c r="M1154" s="193" t="s">
        <v>179</v>
      </c>
      <c r="N1154" s="193"/>
      <c r="O1154" s="195">
        <v>12</v>
      </c>
      <c r="P1154" s="195"/>
      <c r="Q1154" s="196"/>
      <c r="R1154" s="193" t="s">
        <v>2200</v>
      </c>
      <c r="S1154" s="193"/>
      <c r="T1154" s="193" t="s">
        <v>2205</v>
      </c>
      <c r="U1154" s="193" t="s">
        <v>182</v>
      </c>
      <c r="V1154" s="193"/>
      <c r="W1154" s="193"/>
      <c r="X1154" s="193"/>
      <c r="Y1154" s="194"/>
      <c r="Z1154" s="194"/>
      <c r="AA1154" s="197"/>
      <c r="AB1154" s="198" t="str">
        <f t="shared" si="126"/>
        <v>20193</v>
      </c>
      <c r="AC1154" s="199">
        <f t="shared" ref="AC1154:AC1217" si="129">IFERROR(IF(IF(AND(K1154&lt;1,L1154&gt;0),CONCATENATE(YEAR(L1154),MONTH(L1154)),CONCATENATE(YEAR(I1154),MONTH(I1154)))="19001",0,IF(AND(K1154&lt;1,L1154&gt;0),CONCATENATE(YEAR(L1154),MONTH(L1154)),CONCATENATE(YEAR(I1154),MONTH(I1154)))),0)</f>
        <v>0</v>
      </c>
      <c r="AD1154" s="200" t="str">
        <f t="shared" si="128"/>
        <v>20193</v>
      </c>
      <c r="AE1154" s="199">
        <f t="shared" si="124"/>
        <v>0</v>
      </c>
      <c r="AF1154" s="199">
        <f t="shared" ref="AF1154:AF1217" si="130">+IFERROR(IF(Z1154&gt;0,CONCATENATE(YEAR(Z1154),MONTH(Z1154)),0),0)</f>
        <v>0</v>
      </c>
      <c r="AG1154" s="199">
        <f t="shared" si="127"/>
        <v>0</v>
      </c>
      <c r="AH1154" s="199">
        <f t="shared" si="125"/>
        <v>0</v>
      </c>
      <c r="AI1154" s="201"/>
      <c r="AJ1154" s="201"/>
      <c r="AK1154" s="201"/>
      <c r="AL1154" s="201"/>
      <c r="AM1154" s="201"/>
      <c r="AN1154" s="201"/>
      <c r="AO1154" s="201" t="s">
        <v>50</v>
      </c>
      <c r="AP1154" s="201" t="s">
        <v>1</v>
      </c>
    </row>
    <row r="1155" spans="1:42">
      <c r="A1155" s="193" t="s">
        <v>1103</v>
      </c>
      <c r="B1155" s="193" t="s">
        <v>50</v>
      </c>
      <c r="C1155" s="193" t="s">
        <v>205</v>
      </c>
      <c r="D1155" s="193" t="s">
        <v>2198</v>
      </c>
      <c r="E1155" s="193" t="s">
        <v>2203</v>
      </c>
      <c r="F1155" s="193"/>
      <c r="G1155" s="193" t="s">
        <v>197</v>
      </c>
      <c r="H1155" s="194">
        <v>43532.000011574077</v>
      </c>
      <c r="I1155" s="194"/>
      <c r="J1155" s="194">
        <v>43532.000011574077</v>
      </c>
      <c r="K1155" s="194">
        <v>43546.510011574072</v>
      </c>
      <c r="L1155" s="194"/>
      <c r="M1155" s="193" t="s">
        <v>179</v>
      </c>
      <c r="N1155" s="193"/>
      <c r="O1155" s="195">
        <v>12</v>
      </c>
      <c r="P1155" s="195"/>
      <c r="Q1155" s="196"/>
      <c r="R1155" s="193" t="s">
        <v>2200</v>
      </c>
      <c r="S1155" s="193"/>
      <c r="T1155" s="193" t="s">
        <v>2206</v>
      </c>
      <c r="U1155" s="193" t="s">
        <v>182</v>
      </c>
      <c r="V1155" s="193"/>
      <c r="W1155" s="193"/>
      <c r="X1155" s="193"/>
      <c r="Y1155" s="194"/>
      <c r="Z1155" s="194"/>
      <c r="AA1155" s="197"/>
      <c r="AB1155" s="198" t="str">
        <f t="shared" si="126"/>
        <v>20193</v>
      </c>
      <c r="AC1155" s="199">
        <f t="shared" si="129"/>
        <v>0</v>
      </c>
      <c r="AD1155" s="200" t="str">
        <f t="shared" si="128"/>
        <v>20193</v>
      </c>
      <c r="AE1155" s="199">
        <f t="shared" ref="AE1155:AE1218" si="131">+IFERROR(IF(A1155="4-MIGRADO",0,IF(OR(K1155=0,ISTEXT(K1155),CONCATENATE(YEAR(L1155),MONTH(L1155))="19001"),0,CONCATENATE(YEAR(L1155),MONTH(L1155)))),0)</f>
        <v>0</v>
      </c>
      <c r="AF1155" s="199">
        <f t="shared" si="130"/>
        <v>0</v>
      </c>
      <c r="AG1155" s="199">
        <f t="shared" si="127"/>
        <v>0</v>
      </c>
      <c r="AH1155" s="199">
        <f t="shared" ref="AH1155:AH1218" si="132">+IF(AND(A1155&lt;&gt;"4-MIGRADO",V1155="1"),CONCATENATE(YEAR(H1155),MONTH(H1155)),0)</f>
        <v>0</v>
      </c>
      <c r="AI1155" s="201"/>
      <c r="AJ1155" s="201"/>
      <c r="AK1155" s="201"/>
      <c r="AL1155" s="201"/>
      <c r="AM1155" s="201"/>
      <c r="AN1155" s="201"/>
      <c r="AO1155" s="201" t="s">
        <v>50</v>
      </c>
      <c r="AP1155" s="201" t="s">
        <v>1</v>
      </c>
    </row>
    <row r="1156" spans="1:42">
      <c r="A1156" s="193" t="s">
        <v>1103</v>
      </c>
      <c r="B1156" s="193" t="s">
        <v>54</v>
      </c>
      <c r="C1156" s="193" t="s">
        <v>175</v>
      </c>
      <c r="D1156" s="193" t="s">
        <v>2207</v>
      </c>
      <c r="E1156" s="193" t="s">
        <v>2208</v>
      </c>
      <c r="F1156" s="193"/>
      <c r="G1156" s="193" t="s">
        <v>178</v>
      </c>
      <c r="H1156" s="194">
        <v>43532.000011574077</v>
      </c>
      <c r="I1156" s="194"/>
      <c r="J1156" s="194">
        <v>43532.000011574077</v>
      </c>
      <c r="K1156" s="194">
        <v>43532.000011574077</v>
      </c>
      <c r="L1156" s="194"/>
      <c r="M1156" s="193" t="s">
        <v>187</v>
      </c>
      <c r="N1156" s="193" t="s">
        <v>185</v>
      </c>
      <c r="O1156" s="195">
        <v>3</v>
      </c>
      <c r="P1156" s="195"/>
      <c r="Q1156" s="196"/>
      <c r="R1156" s="193" t="s">
        <v>2209</v>
      </c>
      <c r="S1156" s="193"/>
      <c r="T1156" s="193" t="s">
        <v>2210</v>
      </c>
      <c r="U1156" s="193" t="s">
        <v>182</v>
      </c>
      <c r="V1156" s="193"/>
      <c r="W1156" s="193"/>
      <c r="X1156" s="193"/>
      <c r="Y1156" s="194"/>
      <c r="Z1156" s="194"/>
      <c r="AA1156" s="197"/>
      <c r="AB1156" s="198" t="str">
        <f t="shared" si="126"/>
        <v>20193</v>
      </c>
      <c r="AC1156" s="199">
        <f t="shared" si="129"/>
        <v>0</v>
      </c>
      <c r="AD1156" s="200" t="str">
        <f t="shared" si="128"/>
        <v>20193</v>
      </c>
      <c r="AE1156" s="199">
        <f t="shared" si="131"/>
        <v>0</v>
      </c>
      <c r="AF1156" s="199">
        <f t="shared" si="130"/>
        <v>0</v>
      </c>
      <c r="AG1156" s="199">
        <f t="shared" si="127"/>
        <v>0</v>
      </c>
      <c r="AH1156" s="199">
        <f t="shared" si="132"/>
        <v>0</v>
      </c>
      <c r="AI1156" s="201"/>
      <c r="AJ1156" s="201"/>
      <c r="AK1156" s="201"/>
      <c r="AL1156" s="201"/>
      <c r="AM1156" s="201"/>
      <c r="AN1156" s="201"/>
      <c r="AO1156" s="201" t="s">
        <v>54</v>
      </c>
      <c r="AP1156" s="201" t="s">
        <v>88</v>
      </c>
    </row>
    <row r="1157" spans="1:42">
      <c r="A1157" s="193" t="s">
        <v>1103</v>
      </c>
      <c r="B1157" s="193" t="s">
        <v>54</v>
      </c>
      <c r="C1157" s="193" t="s">
        <v>175</v>
      </c>
      <c r="D1157" s="193" t="s">
        <v>2207</v>
      </c>
      <c r="E1157" s="193" t="s">
        <v>2208</v>
      </c>
      <c r="F1157" s="193"/>
      <c r="G1157" s="193" t="s">
        <v>178</v>
      </c>
      <c r="H1157" s="194">
        <v>43532.000011574077</v>
      </c>
      <c r="I1157" s="194"/>
      <c r="J1157" s="194">
        <v>43532.000011574077</v>
      </c>
      <c r="K1157" s="194">
        <v>43532.000011574077</v>
      </c>
      <c r="L1157" s="194"/>
      <c r="M1157" s="193" t="s">
        <v>187</v>
      </c>
      <c r="N1157" s="193" t="s">
        <v>185</v>
      </c>
      <c r="O1157" s="195">
        <v>3</v>
      </c>
      <c r="P1157" s="195"/>
      <c r="Q1157" s="196"/>
      <c r="R1157" s="193" t="s">
        <v>2209</v>
      </c>
      <c r="S1157" s="193"/>
      <c r="T1157" s="193" t="s">
        <v>2211</v>
      </c>
      <c r="U1157" s="193" t="s">
        <v>182</v>
      </c>
      <c r="V1157" s="193"/>
      <c r="W1157" s="193"/>
      <c r="X1157" s="193"/>
      <c r="Y1157" s="194"/>
      <c r="Z1157" s="194"/>
      <c r="AA1157" s="197"/>
      <c r="AB1157" s="198" t="str">
        <f t="shared" si="126"/>
        <v>20193</v>
      </c>
      <c r="AC1157" s="199">
        <f t="shared" si="129"/>
        <v>0</v>
      </c>
      <c r="AD1157" s="200" t="str">
        <f t="shared" si="128"/>
        <v>20193</v>
      </c>
      <c r="AE1157" s="199">
        <f t="shared" si="131"/>
        <v>0</v>
      </c>
      <c r="AF1157" s="199">
        <f t="shared" si="130"/>
        <v>0</v>
      </c>
      <c r="AG1157" s="199">
        <f t="shared" si="127"/>
        <v>0</v>
      </c>
      <c r="AH1157" s="199">
        <f t="shared" si="132"/>
        <v>0</v>
      </c>
      <c r="AI1157" s="201"/>
      <c r="AJ1157" s="201"/>
      <c r="AK1157" s="201"/>
      <c r="AL1157" s="201"/>
      <c r="AM1157" s="201"/>
      <c r="AN1157" s="201"/>
      <c r="AO1157" s="201" t="s">
        <v>54</v>
      </c>
      <c r="AP1157" s="201" t="s">
        <v>88</v>
      </c>
    </row>
    <row r="1158" spans="1:42">
      <c r="A1158" s="193" t="s">
        <v>1103</v>
      </c>
      <c r="B1158" s="193" t="s">
        <v>54</v>
      </c>
      <c r="C1158" s="193" t="s">
        <v>175</v>
      </c>
      <c r="D1158" s="193" t="s">
        <v>2207</v>
      </c>
      <c r="E1158" s="193" t="s">
        <v>2208</v>
      </c>
      <c r="F1158" s="193"/>
      <c r="G1158" s="193" t="s">
        <v>178</v>
      </c>
      <c r="H1158" s="194">
        <v>43532.000011574077</v>
      </c>
      <c r="I1158" s="194"/>
      <c r="J1158" s="194">
        <v>43532.000011574077</v>
      </c>
      <c r="K1158" s="194">
        <v>43532.000011574077</v>
      </c>
      <c r="L1158" s="194"/>
      <c r="M1158" s="193" t="s">
        <v>187</v>
      </c>
      <c r="N1158" s="193" t="s">
        <v>185</v>
      </c>
      <c r="O1158" s="195">
        <v>3</v>
      </c>
      <c r="P1158" s="195"/>
      <c r="Q1158" s="196"/>
      <c r="R1158" s="193" t="s">
        <v>2209</v>
      </c>
      <c r="S1158" s="193"/>
      <c r="T1158" s="193" t="s">
        <v>2212</v>
      </c>
      <c r="U1158" s="193" t="s">
        <v>182</v>
      </c>
      <c r="V1158" s="193"/>
      <c r="W1158" s="193"/>
      <c r="X1158" s="193"/>
      <c r="Y1158" s="194"/>
      <c r="Z1158" s="194"/>
      <c r="AA1158" s="197"/>
      <c r="AB1158" s="198" t="str">
        <f t="shared" si="126"/>
        <v>20193</v>
      </c>
      <c r="AC1158" s="199">
        <f t="shared" si="129"/>
        <v>0</v>
      </c>
      <c r="AD1158" s="200" t="str">
        <f t="shared" si="128"/>
        <v>20193</v>
      </c>
      <c r="AE1158" s="199">
        <f t="shared" si="131"/>
        <v>0</v>
      </c>
      <c r="AF1158" s="199">
        <f t="shared" si="130"/>
        <v>0</v>
      </c>
      <c r="AG1158" s="199">
        <f t="shared" si="127"/>
        <v>0</v>
      </c>
      <c r="AH1158" s="199">
        <f t="shared" si="132"/>
        <v>0</v>
      </c>
      <c r="AI1158" s="201"/>
      <c r="AJ1158" s="201"/>
      <c r="AK1158" s="201"/>
      <c r="AL1158" s="201"/>
      <c r="AM1158" s="201"/>
      <c r="AN1158" s="201"/>
      <c r="AO1158" s="201" t="s">
        <v>54</v>
      </c>
      <c r="AP1158" s="201" t="s">
        <v>88</v>
      </c>
    </row>
    <row r="1159" spans="1:42">
      <c r="A1159" s="193" t="s">
        <v>1103</v>
      </c>
      <c r="B1159" s="193" t="s">
        <v>54</v>
      </c>
      <c r="C1159" s="193" t="s">
        <v>175</v>
      </c>
      <c r="D1159" s="193" t="s">
        <v>2207</v>
      </c>
      <c r="E1159" s="193" t="s">
        <v>2208</v>
      </c>
      <c r="F1159" s="193"/>
      <c r="G1159" s="193" t="s">
        <v>178</v>
      </c>
      <c r="H1159" s="194">
        <v>43532.000011574077</v>
      </c>
      <c r="I1159" s="194"/>
      <c r="J1159" s="194">
        <v>43532.000011574077</v>
      </c>
      <c r="K1159" s="194">
        <v>43532.000011574077</v>
      </c>
      <c r="L1159" s="194"/>
      <c r="M1159" s="193" t="s">
        <v>187</v>
      </c>
      <c r="N1159" s="193" t="s">
        <v>185</v>
      </c>
      <c r="O1159" s="195">
        <v>3</v>
      </c>
      <c r="P1159" s="195"/>
      <c r="Q1159" s="196"/>
      <c r="R1159" s="193" t="s">
        <v>2209</v>
      </c>
      <c r="S1159" s="193"/>
      <c r="T1159" s="193" t="s">
        <v>2213</v>
      </c>
      <c r="U1159" s="193" t="s">
        <v>182</v>
      </c>
      <c r="V1159" s="193"/>
      <c r="W1159" s="193"/>
      <c r="X1159" s="193"/>
      <c r="Y1159" s="194"/>
      <c r="Z1159" s="194"/>
      <c r="AA1159" s="197"/>
      <c r="AB1159" s="198" t="str">
        <f t="shared" si="126"/>
        <v>20193</v>
      </c>
      <c r="AC1159" s="199">
        <f t="shared" si="129"/>
        <v>0</v>
      </c>
      <c r="AD1159" s="200" t="str">
        <f t="shared" si="128"/>
        <v>20193</v>
      </c>
      <c r="AE1159" s="199">
        <f t="shared" si="131"/>
        <v>0</v>
      </c>
      <c r="AF1159" s="199">
        <f t="shared" si="130"/>
        <v>0</v>
      </c>
      <c r="AG1159" s="199">
        <f t="shared" si="127"/>
        <v>0</v>
      </c>
      <c r="AH1159" s="199">
        <f t="shared" si="132"/>
        <v>0</v>
      </c>
      <c r="AI1159" s="201"/>
      <c r="AJ1159" s="201"/>
      <c r="AK1159" s="201"/>
      <c r="AL1159" s="201"/>
      <c r="AM1159" s="201"/>
      <c r="AN1159" s="201"/>
      <c r="AO1159" s="201" t="s">
        <v>54</v>
      </c>
      <c r="AP1159" s="201" t="s">
        <v>88</v>
      </c>
    </row>
    <row r="1160" spans="1:42">
      <c r="A1160" s="193" t="s">
        <v>1103</v>
      </c>
      <c r="B1160" s="193" t="s">
        <v>54</v>
      </c>
      <c r="C1160" s="193" t="s">
        <v>175</v>
      </c>
      <c r="D1160" s="193" t="s">
        <v>2207</v>
      </c>
      <c r="E1160" s="193" t="s">
        <v>2208</v>
      </c>
      <c r="F1160" s="193"/>
      <c r="G1160" s="193" t="s">
        <v>178</v>
      </c>
      <c r="H1160" s="194">
        <v>43532.000011574077</v>
      </c>
      <c r="I1160" s="194"/>
      <c r="J1160" s="194">
        <v>43532.000011574077</v>
      </c>
      <c r="K1160" s="194">
        <v>43532.000011574077</v>
      </c>
      <c r="L1160" s="194"/>
      <c r="M1160" s="193" t="s">
        <v>187</v>
      </c>
      <c r="N1160" s="193" t="s">
        <v>185</v>
      </c>
      <c r="O1160" s="195">
        <v>3</v>
      </c>
      <c r="P1160" s="195"/>
      <c r="Q1160" s="196"/>
      <c r="R1160" s="193" t="s">
        <v>2209</v>
      </c>
      <c r="S1160" s="193"/>
      <c r="T1160" s="193" t="s">
        <v>2214</v>
      </c>
      <c r="U1160" s="193" t="s">
        <v>182</v>
      </c>
      <c r="V1160" s="193"/>
      <c r="W1160" s="193"/>
      <c r="X1160" s="193"/>
      <c r="Y1160" s="194"/>
      <c r="Z1160" s="194"/>
      <c r="AA1160" s="197"/>
      <c r="AB1160" s="198" t="str">
        <f t="shared" si="126"/>
        <v>20193</v>
      </c>
      <c r="AC1160" s="199">
        <f t="shared" si="129"/>
        <v>0</v>
      </c>
      <c r="AD1160" s="200" t="str">
        <f t="shared" si="128"/>
        <v>20193</v>
      </c>
      <c r="AE1160" s="199">
        <f t="shared" si="131"/>
        <v>0</v>
      </c>
      <c r="AF1160" s="199">
        <f t="shared" si="130"/>
        <v>0</v>
      </c>
      <c r="AG1160" s="199">
        <f t="shared" si="127"/>
        <v>0</v>
      </c>
      <c r="AH1160" s="199">
        <f t="shared" si="132"/>
        <v>0</v>
      </c>
      <c r="AI1160" s="201"/>
      <c r="AJ1160" s="201"/>
      <c r="AK1160" s="201"/>
      <c r="AL1160" s="201"/>
      <c r="AM1160" s="201"/>
      <c r="AN1160" s="201"/>
      <c r="AO1160" s="201" t="s">
        <v>54</v>
      </c>
      <c r="AP1160" s="201" t="s">
        <v>88</v>
      </c>
    </row>
    <row r="1161" spans="1:42">
      <c r="A1161" s="193" t="s">
        <v>1103</v>
      </c>
      <c r="B1161" s="193" t="s">
        <v>50</v>
      </c>
      <c r="C1161" s="193" t="s">
        <v>205</v>
      </c>
      <c r="D1161" s="193" t="s">
        <v>1037</v>
      </c>
      <c r="E1161" s="193" t="s">
        <v>2215</v>
      </c>
      <c r="F1161" s="193"/>
      <c r="G1161" s="193" t="s">
        <v>197</v>
      </c>
      <c r="H1161" s="194">
        <v>43535.000011574077</v>
      </c>
      <c r="I1161" s="194"/>
      <c r="J1161" s="194">
        <v>43535.000011574077</v>
      </c>
      <c r="K1161" s="194">
        <v>43551.613298611112</v>
      </c>
      <c r="L1161" s="194"/>
      <c r="M1161" s="193" t="s">
        <v>179</v>
      </c>
      <c r="N1161" s="193"/>
      <c r="O1161" s="195">
        <v>12</v>
      </c>
      <c r="P1161" s="195"/>
      <c r="Q1161" s="196"/>
      <c r="R1161" s="193" t="s">
        <v>1039</v>
      </c>
      <c r="S1161" s="193"/>
      <c r="T1161" s="193" t="s">
        <v>2216</v>
      </c>
      <c r="U1161" s="193" t="s">
        <v>182</v>
      </c>
      <c r="V1161" s="193"/>
      <c r="W1161" s="193"/>
      <c r="X1161" s="193"/>
      <c r="Y1161" s="194"/>
      <c r="Z1161" s="194"/>
      <c r="AA1161" s="197"/>
      <c r="AB1161" s="198" t="str">
        <f t="shared" si="126"/>
        <v>20193</v>
      </c>
      <c r="AC1161" s="199">
        <f t="shared" si="129"/>
        <v>0</v>
      </c>
      <c r="AD1161" s="200" t="str">
        <f t="shared" si="128"/>
        <v>20193</v>
      </c>
      <c r="AE1161" s="199">
        <f t="shared" si="131"/>
        <v>0</v>
      </c>
      <c r="AF1161" s="199">
        <f t="shared" si="130"/>
        <v>0</v>
      </c>
      <c r="AG1161" s="199">
        <f t="shared" si="127"/>
        <v>0</v>
      </c>
      <c r="AH1161" s="199">
        <f t="shared" si="132"/>
        <v>0</v>
      </c>
      <c r="AI1161" s="201"/>
      <c r="AJ1161" s="201"/>
      <c r="AK1161" s="201"/>
      <c r="AL1161" s="201"/>
      <c r="AM1161" s="201"/>
      <c r="AN1161" s="201"/>
      <c r="AO1161" s="201" t="s">
        <v>50</v>
      </c>
      <c r="AP1161" s="201" t="s">
        <v>1</v>
      </c>
    </row>
    <row r="1162" spans="1:42">
      <c r="A1162" s="193" t="s">
        <v>1103</v>
      </c>
      <c r="B1162" s="193" t="s">
        <v>48</v>
      </c>
      <c r="C1162" s="193" t="s">
        <v>55</v>
      </c>
      <c r="D1162" s="193" t="s">
        <v>2217</v>
      </c>
      <c r="E1162" s="193" t="s">
        <v>2218</v>
      </c>
      <c r="F1162" s="193"/>
      <c r="G1162" s="193" t="s">
        <v>197</v>
      </c>
      <c r="H1162" s="194">
        <v>43535.000011574077</v>
      </c>
      <c r="I1162" s="194"/>
      <c r="J1162" s="194">
        <v>43550.000011574077</v>
      </c>
      <c r="K1162" s="194">
        <v>43550.000011574077</v>
      </c>
      <c r="L1162" s="194">
        <v>43584.747291666667</v>
      </c>
      <c r="M1162" s="193" t="s">
        <v>187</v>
      </c>
      <c r="N1162" s="193" t="s">
        <v>43</v>
      </c>
      <c r="O1162" s="195">
        <v>80</v>
      </c>
      <c r="P1162" s="195"/>
      <c r="Q1162" s="196"/>
      <c r="R1162" s="193" t="s">
        <v>2219</v>
      </c>
      <c r="S1162" s="193"/>
      <c r="T1162" s="193" t="s">
        <v>2220</v>
      </c>
      <c r="U1162" s="193" t="s">
        <v>195</v>
      </c>
      <c r="V1162" s="193"/>
      <c r="W1162" s="193"/>
      <c r="X1162" s="193"/>
      <c r="Y1162" s="194"/>
      <c r="Z1162" s="194"/>
      <c r="AA1162" s="197"/>
      <c r="AB1162" s="198" t="str">
        <f t="shared" si="126"/>
        <v>20193</v>
      </c>
      <c r="AC1162" s="199">
        <f t="shared" si="129"/>
        <v>0</v>
      </c>
      <c r="AD1162" s="200" t="str">
        <f t="shared" si="128"/>
        <v>20193</v>
      </c>
      <c r="AE1162" s="199" t="str">
        <f t="shared" si="131"/>
        <v>20194</v>
      </c>
      <c r="AF1162" s="199">
        <f t="shared" si="130"/>
        <v>0</v>
      </c>
      <c r="AG1162" s="199">
        <f t="shared" si="127"/>
        <v>0</v>
      </c>
      <c r="AH1162" s="199">
        <f t="shared" si="132"/>
        <v>0</v>
      </c>
      <c r="AI1162" s="201"/>
      <c r="AJ1162" s="201"/>
      <c r="AK1162" s="201"/>
      <c r="AL1162" s="201"/>
      <c r="AM1162" s="201"/>
      <c r="AN1162" s="201"/>
      <c r="AO1162" s="201" t="s">
        <v>48</v>
      </c>
      <c r="AP1162" s="201" t="s">
        <v>55</v>
      </c>
    </row>
    <row r="1163" spans="1:42">
      <c r="A1163" s="193" t="s">
        <v>1103</v>
      </c>
      <c r="B1163" s="193" t="s">
        <v>48</v>
      </c>
      <c r="C1163" s="193" t="s">
        <v>55</v>
      </c>
      <c r="D1163" s="193" t="s">
        <v>2217</v>
      </c>
      <c r="E1163" s="193" t="s">
        <v>2221</v>
      </c>
      <c r="F1163" s="193"/>
      <c r="G1163" s="193" t="s">
        <v>197</v>
      </c>
      <c r="H1163" s="194">
        <v>43535.000011574077</v>
      </c>
      <c r="I1163" s="194"/>
      <c r="J1163" s="194">
        <v>43550.000011574077</v>
      </c>
      <c r="K1163" s="194">
        <v>43550.000011574077</v>
      </c>
      <c r="L1163" s="194">
        <v>43584.745254629634</v>
      </c>
      <c r="M1163" s="193" t="s">
        <v>187</v>
      </c>
      <c r="N1163" s="193" t="s">
        <v>43</v>
      </c>
      <c r="O1163" s="195">
        <v>80</v>
      </c>
      <c r="P1163" s="195"/>
      <c r="Q1163" s="196"/>
      <c r="R1163" s="193" t="s">
        <v>2219</v>
      </c>
      <c r="S1163" s="193"/>
      <c r="T1163" s="193" t="s">
        <v>2222</v>
      </c>
      <c r="U1163" s="193" t="s">
        <v>195</v>
      </c>
      <c r="V1163" s="193"/>
      <c r="W1163" s="193"/>
      <c r="X1163" s="193"/>
      <c r="Y1163" s="194"/>
      <c r="Z1163" s="194"/>
      <c r="AA1163" s="197"/>
      <c r="AB1163" s="198" t="str">
        <f t="shared" si="126"/>
        <v>20193</v>
      </c>
      <c r="AC1163" s="199">
        <f t="shared" si="129"/>
        <v>0</v>
      </c>
      <c r="AD1163" s="200" t="str">
        <f t="shared" si="128"/>
        <v>20193</v>
      </c>
      <c r="AE1163" s="199" t="str">
        <f t="shared" si="131"/>
        <v>20194</v>
      </c>
      <c r="AF1163" s="199">
        <f t="shared" si="130"/>
        <v>0</v>
      </c>
      <c r="AG1163" s="199">
        <f t="shared" si="127"/>
        <v>0</v>
      </c>
      <c r="AH1163" s="199">
        <f t="shared" si="132"/>
        <v>0</v>
      </c>
      <c r="AI1163" s="201"/>
      <c r="AJ1163" s="201"/>
      <c r="AK1163" s="201"/>
      <c r="AL1163" s="201"/>
      <c r="AM1163" s="201"/>
      <c r="AN1163" s="201"/>
      <c r="AO1163" s="201" t="s">
        <v>48</v>
      </c>
      <c r="AP1163" s="201" t="s">
        <v>55</v>
      </c>
    </row>
    <row r="1164" spans="1:42">
      <c r="A1164" s="193" t="s">
        <v>1103</v>
      </c>
      <c r="B1164" s="193" t="s">
        <v>50</v>
      </c>
      <c r="C1164" s="193" t="s">
        <v>205</v>
      </c>
      <c r="D1164" s="193" t="s">
        <v>1022</v>
      </c>
      <c r="E1164" s="193" t="s">
        <v>2223</v>
      </c>
      <c r="F1164" s="193"/>
      <c r="G1164" s="193" t="s">
        <v>178</v>
      </c>
      <c r="H1164" s="194">
        <v>43535.000011574077</v>
      </c>
      <c r="I1164" s="194"/>
      <c r="J1164" s="194">
        <v>43535.000011574077</v>
      </c>
      <c r="K1164" s="194">
        <v>43535.000011574077</v>
      </c>
      <c r="L1164" s="194"/>
      <c r="M1164" s="193" t="s">
        <v>179</v>
      </c>
      <c r="N1164" s="193"/>
      <c r="O1164" s="195">
        <v>12</v>
      </c>
      <c r="P1164" s="195"/>
      <c r="Q1164" s="196"/>
      <c r="R1164" s="193" t="s">
        <v>1024</v>
      </c>
      <c r="S1164" s="193"/>
      <c r="T1164" s="193" t="s">
        <v>2224</v>
      </c>
      <c r="U1164" s="193" t="s">
        <v>182</v>
      </c>
      <c r="V1164" s="193"/>
      <c r="W1164" s="193"/>
      <c r="X1164" s="193"/>
      <c r="Y1164" s="194"/>
      <c r="Z1164" s="194"/>
      <c r="AA1164" s="197"/>
      <c r="AB1164" s="198" t="str">
        <f t="shared" si="126"/>
        <v>20193</v>
      </c>
      <c r="AC1164" s="199">
        <f t="shared" si="129"/>
        <v>0</v>
      </c>
      <c r="AD1164" s="200" t="str">
        <f t="shared" si="128"/>
        <v>20193</v>
      </c>
      <c r="AE1164" s="199">
        <f t="shared" si="131"/>
        <v>0</v>
      </c>
      <c r="AF1164" s="199">
        <f t="shared" si="130"/>
        <v>0</v>
      </c>
      <c r="AG1164" s="199">
        <f t="shared" si="127"/>
        <v>0</v>
      </c>
      <c r="AH1164" s="199">
        <f t="shared" si="132"/>
        <v>0</v>
      </c>
      <c r="AI1164" s="201"/>
      <c r="AJ1164" s="201"/>
      <c r="AK1164" s="201"/>
      <c r="AL1164" s="201"/>
      <c r="AM1164" s="201"/>
      <c r="AN1164" s="201"/>
      <c r="AO1164" s="201" t="s">
        <v>50</v>
      </c>
      <c r="AP1164" s="201" t="s">
        <v>1</v>
      </c>
    </row>
    <row r="1165" spans="1:42">
      <c r="A1165" s="193" t="s">
        <v>1103</v>
      </c>
      <c r="B1165" s="193" t="s">
        <v>48</v>
      </c>
      <c r="C1165" s="193" t="s">
        <v>55</v>
      </c>
      <c r="D1165" s="193" t="s">
        <v>2225</v>
      </c>
      <c r="E1165" s="193" t="s">
        <v>2226</v>
      </c>
      <c r="F1165" s="193"/>
      <c r="G1165" s="193" t="s">
        <v>197</v>
      </c>
      <c r="H1165" s="194">
        <v>43536.000011574077</v>
      </c>
      <c r="I1165" s="194"/>
      <c r="J1165" s="194"/>
      <c r="K1165" s="194"/>
      <c r="L1165" s="194">
        <v>43580.270555555559</v>
      </c>
      <c r="M1165" s="193" t="s">
        <v>187</v>
      </c>
      <c r="N1165" s="193" t="s">
        <v>43</v>
      </c>
      <c r="O1165" s="195">
        <v>80</v>
      </c>
      <c r="P1165" s="195"/>
      <c r="Q1165" s="196"/>
      <c r="R1165" s="193" t="s">
        <v>2227</v>
      </c>
      <c r="S1165" s="193"/>
      <c r="T1165" s="193" t="s">
        <v>2228</v>
      </c>
      <c r="U1165" s="193" t="s">
        <v>195</v>
      </c>
      <c r="V1165" s="193"/>
      <c r="W1165" s="193"/>
      <c r="X1165" s="193"/>
      <c r="Y1165" s="194"/>
      <c r="Z1165" s="194"/>
      <c r="AA1165" s="197"/>
      <c r="AB1165" s="198" t="str">
        <f t="shared" ref="AB1165:AB1228" si="133">+IFERROR(IF(AND(V1165="1",LEN(W1165)&gt;2),0,CONCATENATE(YEAR(H1165),MONTH(H1165))),0)</f>
        <v>20193</v>
      </c>
      <c r="AC1165" s="199" t="str">
        <f t="shared" si="129"/>
        <v>20194</v>
      </c>
      <c r="AD1165" s="200">
        <f t="shared" si="128"/>
        <v>0</v>
      </c>
      <c r="AE1165" s="199">
        <f t="shared" si="131"/>
        <v>0</v>
      </c>
      <c r="AF1165" s="199">
        <f t="shared" si="130"/>
        <v>0</v>
      </c>
      <c r="AG1165" s="199">
        <f t="shared" ref="AG1165:AG1228" si="134">+IF(A1165&lt;&gt;"4-MIGRADO",0,IFERROR(IF(IF(K1165&lt;1,0,CONCATENATE(YEAR(L1165),MONTH(L1165)))="19001",0,IF(K1165&lt;1,0,CONCATENATE(YEAR(L1165),MONTH(L1165)))),0))</f>
        <v>0</v>
      </c>
      <c r="AH1165" s="199">
        <f t="shared" si="132"/>
        <v>0</v>
      </c>
      <c r="AI1165" s="201"/>
      <c r="AJ1165" s="201"/>
      <c r="AK1165" s="201"/>
      <c r="AL1165" s="201"/>
      <c r="AM1165" s="201"/>
      <c r="AN1165" s="201"/>
      <c r="AO1165" s="201" t="s">
        <v>48</v>
      </c>
      <c r="AP1165" s="201" t="s">
        <v>55</v>
      </c>
    </row>
    <row r="1166" spans="1:42">
      <c r="A1166" s="193" t="s">
        <v>1103</v>
      </c>
      <c r="B1166" s="193" t="s">
        <v>48</v>
      </c>
      <c r="C1166" s="193" t="s">
        <v>55</v>
      </c>
      <c r="D1166" s="193" t="s">
        <v>2225</v>
      </c>
      <c r="E1166" s="193" t="s">
        <v>2229</v>
      </c>
      <c r="F1166" s="193"/>
      <c r="G1166" s="193" t="s">
        <v>197</v>
      </c>
      <c r="H1166" s="194">
        <v>43536.000011574077</v>
      </c>
      <c r="I1166" s="194"/>
      <c r="J1166" s="194"/>
      <c r="K1166" s="194"/>
      <c r="L1166" s="194">
        <v>43580.270902777767</v>
      </c>
      <c r="M1166" s="193" t="s">
        <v>187</v>
      </c>
      <c r="N1166" s="193" t="s">
        <v>43</v>
      </c>
      <c r="O1166" s="195">
        <v>80</v>
      </c>
      <c r="P1166" s="195"/>
      <c r="Q1166" s="196"/>
      <c r="R1166" s="193" t="s">
        <v>2227</v>
      </c>
      <c r="S1166" s="193"/>
      <c r="T1166" s="193" t="s">
        <v>2230</v>
      </c>
      <c r="U1166" s="193" t="s">
        <v>195</v>
      </c>
      <c r="V1166" s="193"/>
      <c r="W1166" s="193"/>
      <c r="X1166" s="193"/>
      <c r="Y1166" s="194"/>
      <c r="Z1166" s="194"/>
      <c r="AA1166" s="197"/>
      <c r="AB1166" s="198" t="str">
        <f t="shared" si="133"/>
        <v>20193</v>
      </c>
      <c r="AC1166" s="199" t="str">
        <f t="shared" si="129"/>
        <v>20194</v>
      </c>
      <c r="AD1166" s="200">
        <f t="shared" si="128"/>
        <v>0</v>
      </c>
      <c r="AE1166" s="199">
        <f t="shared" si="131"/>
        <v>0</v>
      </c>
      <c r="AF1166" s="199">
        <f t="shared" si="130"/>
        <v>0</v>
      </c>
      <c r="AG1166" s="199">
        <f t="shared" si="134"/>
        <v>0</v>
      </c>
      <c r="AH1166" s="199">
        <f t="shared" si="132"/>
        <v>0</v>
      </c>
      <c r="AI1166" s="201"/>
      <c r="AJ1166" s="201"/>
      <c r="AK1166" s="201"/>
      <c r="AL1166" s="201"/>
      <c r="AM1166" s="201"/>
      <c r="AN1166" s="201"/>
      <c r="AO1166" s="201" t="s">
        <v>48</v>
      </c>
      <c r="AP1166" s="201" t="s">
        <v>55</v>
      </c>
    </row>
    <row r="1167" spans="1:42">
      <c r="A1167" s="193" t="s">
        <v>1103</v>
      </c>
      <c r="B1167" s="193" t="s">
        <v>50</v>
      </c>
      <c r="C1167" s="193" t="s">
        <v>205</v>
      </c>
      <c r="D1167" s="193" t="s">
        <v>2231</v>
      </c>
      <c r="E1167" s="193" t="s">
        <v>2232</v>
      </c>
      <c r="F1167" s="193"/>
      <c r="G1167" s="193" t="s">
        <v>197</v>
      </c>
      <c r="H1167" s="194">
        <v>43537.000011574077</v>
      </c>
      <c r="I1167" s="194"/>
      <c r="J1167" s="194">
        <v>43537.000011574077</v>
      </c>
      <c r="K1167" s="194">
        <v>43553.728981481479</v>
      </c>
      <c r="L1167" s="194"/>
      <c r="M1167" s="193" t="s">
        <v>179</v>
      </c>
      <c r="N1167" s="193"/>
      <c r="O1167" s="195">
        <v>12</v>
      </c>
      <c r="P1167" s="195"/>
      <c r="Q1167" s="196"/>
      <c r="R1167" s="193" t="s">
        <v>2233</v>
      </c>
      <c r="S1167" s="193"/>
      <c r="T1167" s="193" t="s">
        <v>2234</v>
      </c>
      <c r="U1167" s="193" t="s">
        <v>182</v>
      </c>
      <c r="V1167" s="193"/>
      <c r="W1167" s="193"/>
      <c r="X1167" s="193"/>
      <c r="Y1167" s="194"/>
      <c r="Z1167" s="194"/>
      <c r="AA1167" s="197"/>
      <c r="AB1167" s="198" t="str">
        <f t="shared" si="133"/>
        <v>20193</v>
      </c>
      <c r="AC1167" s="199">
        <f t="shared" si="129"/>
        <v>0</v>
      </c>
      <c r="AD1167" s="200" t="str">
        <f t="shared" si="128"/>
        <v>20193</v>
      </c>
      <c r="AE1167" s="199">
        <f t="shared" si="131"/>
        <v>0</v>
      </c>
      <c r="AF1167" s="199">
        <f t="shared" si="130"/>
        <v>0</v>
      </c>
      <c r="AG1167" s="199">
        <f t="shared" si="134"/>
        <v>0</v>
      </c>
      <c r="AH1167" s="199">
        <f t="shared" si="132"/>
        <v>0</v>
      </c>
      <c r="AI1167" s="201"/>
      <c r="AJ1167" s="201"/>
      <c r="AK1167" s="201"/>
      <c r="AL1167" s="201"/>
      <c r="AM1167" s="201"/>
      <c r="AN1167" s="201"/>
      <c r="AO1167" s="201" t="s">
        <v>50</v>
      </c>
      <c r="AP1167" s="201" t="s">
        <v>1</v>
      </c>
    </row>
    <row r="1168" spans="1:42">
      <c r="A1168" s="193" t="s">
        <v>1103</v>
      </c>
      <c r="B1168" s="193" t="s">
        <v>50</v>
      </c>
      <c r="C1168" s="193" t="s">
        <v>205</v>
      </c>
      <c r="D1168" s="193" t="s">
        <v>2235</v>
      </c>
      <c r="E1168" s="193" t="s">
        <v>2236</v>
      </c>
      <c r="F1168" s="193"/>
      <c r="G1168" s="193" t="s">
        <v>197</v>
      </c>
      <c r="H1168" s="194">
        <v>43537.000011574077</v>
      </c>
      <c r="I1168" s="194"/>
      <c r="J1168" s="194">
        <v>43538.000011574077</v>
      </c>
      <c r="K1168" s="194">
        <v>43577.742083333331</v>
      </c>
      <c r="L1168" s="194"/>
      <c r="M1168" s="193" t="s">
        <v>191</v>
      </c>
      <c r="N1168" s="193" t="s">
        <v>46</v>
      </c>
      <c r="O1168" s="195">
        <v>12</v>
      </c>
      <c r="P1168" s="195"/>
      <c r="Q1168" s="196"/>
      <c r="R1168" s="193" t="s">
        <v>2237</v>
      </c>
      <c r="S1168" s="193"/>
      <c r="T1168" s="193" t="s">
        <v>2238</v>
      </c>
      <c r="U1168" s="193" t="s">
        <v>182</v>
      </c>
      <c r="V1168" s="193"/>
      <c r="W1168" s="193"/>
      <c r="X1168" s="193"/>
      <c r="Y1168" s="194"/>
      <c r="Z1168" s="194"/>
      <c r="AA1168" s="197"/>
      <c r="AB1168" s="198" t="str">
        <f t="shared" si="133"/>
        <v>20193</v>
      </c>
      <c r="AC1168" s="199">
        <f t="shared" si="129"/>
        <v>0</v>
      </c>
      <c r="AD1168" s="200" t="str">
        <f t="shared" si="128"/>
        <v>20194</v>
      </c>
      <c r="AE1168" s="199">
        <f t="shared" si="131"/>
        <v>0</v>
      </c>
      <c r="AF1168" s="199">
        <f t="shared" si="130"/>
        <v>0</v>
      </c>
      <c r="AG1168" s="199">
        <f t="shared" si="134"/>
        <v>0</v>
      </c>
      <c r="AH1168" s="199">
        <f t="shared" si="132"/>
        <v>0</v>
      </c>
      <c r="AI1168" s="201"/>
      <c r="AJ1168" s="201"/>
      <c r="AK1168" s="201"/>
      <c r="AL1168" s="201"/>
      <c r="AM1168" s="201"/>
      <c r="AN1168" s="201"/>
      <c r="AO1168" s="201" t="s">
        <v>50</v>
      </c>
      <c r="AP1168" s="201" t="s">
        <v>1</v>
      </c>
    </row>
    <row r="1169" spans="1:42">
      <c r="A1169" s="193" t="s">
        <v>1103</v>
      </c>
      <c r="B1169" s="193" t="s">
        <v>50</v>
      </c>
      <c r="C1169" s="193" t="s">
        <v>205</v>
      </c>
      <c r="D1169" s="193" t="s">
        <v>2133</v>
      </c>
      <c r="E1169" s="193" t="s">
        <v>2134</v>
      </c>
      <c r="F1169" s="193"/>
      <c r="G1169" s="193" t="s">
        <v>197</v>
      </c>
      <c r="H1169" s="194">
        <v>43538.000011574077</v>
      </c>
      <c r="I1169" s="194"/>
      <c r="J1169" s="194">
        <v>43539.000011574077</v>
      </c>
      <c r="K1169" s="194">
        <v>43554.536192129628</v>
      </c>
      <c r="L1169" s="194"/>
      <c r="M1169" s="193" t="s">
        <v>187</v>
      </c>
      <c r="N1169" s="193" t="s">
        <v>44</v>
      </c>
      <c r="O1169" s="195">
        <v>12</v>
      </c>
      <c r="P1169" s="195"/>
      <c r="Q1169" s="196"/>
      <c r="R1169" s="193" t="s">
        <v>2135</v>
      </c>
      <c r="S1169" s="193"/>
      <c r="T1169" s="193" t="s">
        <v>2239</v>
      </c>
      <c r="U1169" s="193" t="s">
        <v>182</v>
      </c>
      <c r="V1169" s="193"/>
      <c r="W1169" s="193"/>
      <c r="X1169" s="193"/>
      <c r="Y1169" s="194"/>
      <c r="Z1169" s="194"/>
      <c r="AA1169" s="197"/>
      <c r="AB1169" s="198" t="str">
        <f t="shared" si="133"/>
        <v>20193</v>
      </c>
      <c r="AC1169" s="199">
        <f t="shared" si="129"/>
        <v>0</v>
      </c>
      <c r="AD1169" s="200" t="str">
        <f t="shared" si="128"/>
        <v>20193</v>
      </c>
      <c r="AE1169" s="199">
        <f t="shared" si="131"/>
        <v>0</v>
      </c>
      <c r="AF1169" s="199">
        <f t="shared" si="130"/>
        <v>0</v>
      </c>
      <c r="AG1169" s="199">
        <f t="shared" si="134"/>
        <v>0</v>
      </c>
      <c r="AH1169" s="199">
        <f t="shared" si="132"/>
        <v>0</v>
      </c>
      <c r="AI1169" s="201"/>
      <c r="AJ1169" s="201"/>
      <c r="AK1169" s="201"/>
      <c r="AL1169" s="201"/>
      <c r="AM1169" s="201"/>
      <c r="AN1169" s="201"/>
      <c r="AO1169" s="201" t="s">
        <v>50</v>
      </c>
      <c r="AP1169" s="201" t="s">
        <v>1</v>
      </c>
    </row>
    <row r="1170" spans="1:42">
      <c r="A1170" s="193" t="s">
        <v>1103</v>
      </c>
      <c r="B1170" s="193" t="s">
        <v>54</v>
      </c>
      <c r="C1170" s="193" t="s">
        <v>175</v>
      </c>
      <c r="D1170" s="193" t="s">
        <v>2240</v>
      </c>
      <c r="E1170" s="193" t="s">
        <v>2241</v>
      </c>
      <c r="F1170" s="193"/>
      <c r="G1170" s="193" t="s">
        <v>178</v>
      </c>
      <c r="H1170" s="194">
        <v>43538.000011574077</v>
      </c>
      <c r="I1170" s="194"/>
      <c r="J1170" s="194">
        <v>43538.000011574077</v>
      </c>
      <c r="K1170" s="194">
        <v>43538.000011574077</v>
      </c>
      <c r="L1170" s="194"/>
      <c r="M1170" s="193" t="s">
        <v>187</v>
      </c>
      <c r="N1170" s="193" t="s">
        <v>185</v>
      </c>
      <c r="O1170" s="195">
        <v>3</v>
      </c>
      <c r="P1170" s="195"/>
      <c r="Q1170" s="196"/>
      <c r="R1170" s="193" t="s">
        <v>2242</v>
      </c>
      <c r="S1170" s="193"/>
      <c r="T1170" s="193" t="s">
        <v>2243</v>
      </c>
      <c r="U1170" s="193" t="s">
        <v>182</v>
      </c>
      <c r="V1170" s="193"/>
      <c r="W1170" s="193"/>
      <c r="X1170" s="193"/>
      <c r="Y1170" s="194"/>
      <c r="Z1170" s="194"/>
      <c r="AA1170" s="197"/>
      <c r="AB1170" s="198" t="str">
        <f t="shared" si="133"/>
        <v>20193</v>
      </c>
      <c r="AC1170" s="199">
        <f t="shared" si="129"/>
        <v>0</v>
      </c>
      <c r="AD1170" s="200" t="str">
        <f t="shared" si="128"/>
        <v>20193</v>
      </c>
      <c r="AE1170" s="199">
        <f t="shared" si="131"/>
        <v>0</v>
      </c>
      <c r="AF1170" s="199">
        <f t="shared" si="130"/>
        <v>0</v>
      </c>
      <c r="AG1170" s="199">
        <f t="shared" si="134"/>
        <v>0</v>
      </c>
      <c r="AH1170" s="199">
        <f t="shared" si="132"/>
        <v>0</v>
      </c>
      <c r="AI1170" s="201"/>
      <c r="AJ1170" s="201"/>
      <c r="AK1170" s="201"/>
      <c r="AL1170" s="201"/>
      <c r="AM1170" s="201"/>
      <c r="AN1170" s="201"/>
      <c r="AO1170" s="201" t="s">
        <v>54</v>
      </c>
      <c r="AP1170" s="201" t="s">
        <v>88</v>
      </c>
    </row>
    <row r="1171" spans="1:42">
      <c r="A1171" s="193" t="s">
        <v>1103</v>
      </c>
      <c r="B1171" s="193" t="s">
        <v>48</v>
      </c>
      <c r="C1171" s="193" t="s">
        <v>55</v>
      </c>
      <c r="D1171" s="193" t="s">
        <v>2244</v>
      </c>
      <c r="E1171" s="193" t="s">
        <v>2245</v>
      </c>
      <c r="F1171" s="193"/>
      <c r="G1171" s="193" t="s">
        <v>197</v>
      </c>
      <c r="H1171" s="194">
        <v>43539.000011574077</v>
      </c>
      <c r="I1171" s="194"/>
      <c r="J1171" s="194">
        <v>43578.000011574077</v>
      </c>
      <c r="K1171" s="194">
        <v>43578.395752314813</v>
      </c>
      <c r="L1171" s="194"/>
      <c r="M1171" s="193" t="s">
        <v>187</v>
      </c>
      <c r="N1171" s="193" t="s">
        <v>43</v>
      </c>
      <c r="O1171" s="195">
        <v>80</v>
      </c>
      <c r="P1171" s="195"/>
      <c r="Q1171" s="196"/>
      <c r="R1171" s="193" t="s">
        <v>2246</v>
      </c>
      <c r="S1171" s="193"/>
      <c r="T1171" s="193" t="s">
        <v>2247</v>
      </c>
      <c r="U1171" s="193" t="s">
        <v>182</v>
      </c>
      <c r="V1171" s="193"/>
      <c r="W1171" s="193"/>
      <c r="X1171" s="193"/>
      <c r="Y1171" s="194"/>
      <c r="Z1171" s="194"/>
      <c r="AA1171" s="197"/>
      <c r="AB1171" s="198" t="str">
        <f t="shared" si="133"/>
        <v>20193</v>
      </c>
      <c r="AC1171" s="199">
        <f t="shared" si="129"/>
        <v>0</v>
      </c>
      <c r="AD1171" s="200" t="str">
        <f t="shared" ref="AD1171:AD1234" si="135">+IFERROR(IF(OR(AND(V1171="1",LEN(W1171)&gt;2),CONCATENATE(YEAR(K1171),MONTH(K1171))="19001"),0,CONCATENATE(YEAR(K1171),MONTH(K1171))),0)</f>
        <v>20194</v>
      </c>
      <c r="AE1171" s="199">
        <f t="shared" si="131"/>
        <v>0</v>
      </c>
      <c r="AF1171" s="199">
        <f t="shared" si="130"/>
        <v>0</v>
      </c>
      <c r="AG1171" s="199">
        <f t="shared" si="134"/>
        <v>0</v>
      </c>
      <c r="AH1171" s="199">
        <f t="shared" si="132"/>
        <v>0</v>
      </c>
      <c r="AI1171" s="201"/>
      <c r="AJ1171" s="201"/>
      <c r="AK1171" s="201"/>
      <c r="AL1171" s="201"/>
      <c r="AM1171" s="201"/>
      <c r="AN1171" s="201"/>
      <c r="AO1171" s="201" t="s">
        <v>48</v>
      </c>
      <c r="AP1171" s="201" t="s">
        <v>55</v>
      </c>
    </row>
    <row r="1172" spans="1:42">
      <c r="A1172" s="193" t="s">
        <v>1103</v>
      </c>
      <c r="B1172" s="193" t="s">
        <v>48</v>
      </c>
      <c r="C1172" s="193" t="s">
        <v>55</v>
      </c>
      <c r="D1172" s="193" t="s">
        <v>2244</v>
      </c>
      <c r="E1172" s="193" t="s">
        <v>2244</v>
      </c>
      <c r="F1172" s="193"/>
      <c r="G1172" s="193" t="s">
        <v>197</v>
      </c>
      <c r="H1172" s="194">
        <v>43539.000011574077</v>
      </c>
      <c r="I1172" s="194"/>
      <c r="J1172" s="194">
        <v>43578.000011574077</v>
      </c>
      <c r="K1172" s="194">
        <v>43578.396018518521</v>
      </c>
      <c r="L1172" s="194"/>
      <c r="M1172" s="193" t="s">
        <v>187</v>
      </c>
      <c r="N1172" s="193" t="s">
        <v>43</v>
      </c>
      <c r="O1172" s="195">
        <v>80</v>
      </c>
      <c r="P1172" s="195"/>
      <c r="Q1172" s="196"/>
      <c r="R1172" s="193" t="s">
        <v>2246</v>
      </c>
      <c r="S1172" s="193"/>
      <c r="T1172" s="193" t="s">
        <v>2248</v>
      </c>
      <c r="U1172" s="193" t="s">
        <v>182</v>
      </c>
      <c r="V1172" s="193"/>
      <c r="W1172" s="193"/>
      <c r="X1172" s="193"/>
      <c r="Y1172" s="194"/>
      <c r="Z1172" s="194"/>
      <c r="AA1172" s="197"/>
      <c r="AB1172" s="198" t="str">
        <f t="shared" si="133"/>
        <v>20193</v>
      </c>
      <c r="AC1172" s="199">
        <f t="shared" si="129"/>
        <v>0</v>
      </c>
      <c r="AD1172" s="200" t="str">
        <f t="shared" si="135"/>
        <v>20194</v>
      </c>
      <c r="AE1172" s="199">
        <f t="shared" si="131"/>
        <v>0</v>
      </c>
      <c r="AF1172" s="199">
        <f t="shared" si="130"/>
        <v>0</v>
      </c>
      <c r="AG1172" s="199">
        <f t="shared" si="134"/>
        <v>0</v>
      </c>
      <c r="AH1172" s="199">
        <f t="shared" si="132"/>
        <v>0</v>
      </c>
      <c r="AI1172" s="201"/>
      <c r="AJ1172" s="201"/>
      <c r="AK1172" s="201"/>
      <c r="AL1172" s="201"/>
      <c r="AM1172" s="201"/>
      <c r="AN1172" s="201"/>
      <c r="AO1172" s="201" t="s">
        <v>48</v>
      </c>
      <c r="AP1172" s="201" t="s">
        <v>55</v>
      </c>
    </row>
    <row r="1173" spans="1:42">
      <c r="A1173" s="193" t="s">
        <v>1103</v>
      </c>
      <c r="B1173" s="193" t="s">
        <v>51</v>
      </c>
      <c r="C1173" s="193" t="s">
        <v>1209</v>
      </c>
      <c r="D1173" s="193" t="s">
        <v>1373</v>
      </c>
      <c r="E1173" s="193" t="s">
        <v>1374</v>
      </c>
      <c r="F1173" s="193"/>
      <c r="G1173" s="193" t="s">
        <v>178</v>
      </c>
      <c r="H1173" s="194">
        <v>43507.000011574077</v>
      </c>
      <c r="I1173" s="194"/>
      <c r="J1173" s="194">
        <v>43531.000011574077</v>
      </c>
      <c r="K1173" s="194">
        <v>43531.000011574077</v>
      </c>
      <c r="L1173" s="194">
        <v>43839.409722222219</v>
      </c>
      <c r="M1173" s="193" t="s">
        <v>187</v>
      </c>
      <c r="N1173" s="193" t="s">
        <v>44</v>
      </c>
      <c r="O1173" s="195">
        <v>30</v>
      </c>
      <c r="P1173" s="195"/>
      <c r="Q1173" s="196"/>
      <c r="R1173" s="193" t="s">
        <v>1375</v>
      </c>
      <c r="S1173" s="193"/>
      <c r="T1173" s="193" t="s">
        <v>2249</v>
      </c>
      <c r="U1173" s="193" t="s">
        <v>195</v>
      </c>
      <c r="V1173" s="193"/>
      <c r="W1173" s="193"/>
      <c r="X1173" s="193"/>
      <c r="Y1173" s="194"/>
      <c r="Z1173" s="194"/>
      <c r="AA1173" s="197"/>
      <c r="AB1173" s="198" t="str">
        <f t="shared" si="133"/>
        <v>20192</v>
      </c>
      <c r="AC1173" s="199">
        <f t="shared" si="129"/>
        <v>0</v>
      </c>
      <c r="AD1173" s="200" t="str">
        <f t="shared" si="135"/>
        <v>20193</v>
      </c>
      <c r="AE1173" s="199" t="str">
        <f t="shared" si="131"/>
        <v>20201</v>
      </c>
      <c r="AF1173" s="199">
        <f t="shared" si="130"/>
        <v>0</v>
      </c>
      <c r="AG1173" s="199">
        <f t="shared" si="134"/>
        <v>0</v>
      </c>
      <c r="AH1173" s="199">
        <f t="shared" si="132"/>
        <v>0</v>
      </c>
      <c r="AI1173" s="201"/>
      <c r="AJ1173" s="201"/>
      <c r="AK1173" s="201"/>
      <c r="AL1173" s="201"/>
      <c r="AM1173" s="201"/>
      <c r="AN1173" s="201"/>
      <c r="AO1173" s="201" t="s">
        <v>51</v>
      </c>
      <c r="AP1173" s="201" t="s">
        <v>64</v>
      </c>
    </row>
    <row r="1174" spans="1:42">
      <c r="A1174" s="193" t="s">
        <v>1103</v>
      </c>
      <c r="B1174" s="193" t="s">
        <v>48</v>
      </c>
      <c r="C1174" s="193" t="s">
        <v>55</v>
      </c>
      <c r="D1174" s="193" t="s">
        <v>2250</v>
      </c>
      <c r="E1174" s="193" t="s">
        <v>2251</v>
      </c>
      <c r="F1174" s="193"/>
      <c r="G1174" s="193" t="s">
        <v>197</v>
      </c>
      <c r="H1174" s="194">
        <v>43544.000011574077</v>
      </c>
      <c r="I1174" s="194"/>
      <c r="J1174" s="194">
        <v>43556.000011574077</v>
      </c>
      <c r="K1174" s="194">
        <v>43577.632777777777</v>
      </c>
      <c r="L1174" s="194">
        <v>43613.390810185178</v>
      </c>
      <c r="M1174" s="193" t="s">
        <v>187</v>
      </c>
      <c r="N1174" s="193" t="s">
        <v>43</v>
      </c>
      <c r="O1174" s="195">
        <v>80</v>
      </c>
      <c r="P1174" s="195"/>
      <c r="Q1174" s="196"/>
      <c r="R1174" s="193" t="s">
        <v>2252</v>
      </c>
      <c r="S1174" s="193"/>
      <c r="T1174" s="193" t="s">
        <v>2253</v>
      </c>
      <c r="U1174" s="193" t="s">
        <v>195</v>
      </c>
      <c r="V1174" s="193"/>
      <c r="W1174" s="193"/>
      <c r="X1174" s="193"/>
      <c r="Y1174" s="194"/>
      <c r="Z1174" s="194"/>
      <c r="AA1174" s="197"/>
      <c r="AB1174" s="198" t="str">
        <f t="shared" si="133"/>
        <v>20193</v>
      </c>
      <c r="AC1174" s="199">
        <f t="shared" si="129"/>
        <v>0</v>
      </c>
      <c r="AD1174" s="200" t="str">
        <f t="shared" si="135"/>
        <v>20194</v>
      </c>
      <c r="AE1174" s="199" t="str">
        <f t="shared" si="131"/>
        <v>20195</v>
      </c>
      <c r="AF1174" s="199">
        <f t="shared" si="130"/>
        <v>0</v>
      </c>
      <c r="AG1174" s="199">
        <f t="shared" si="134"/>
        <v>0</v>
      </c>
      <c r="AH1174" s="199">
        <f t="shared" si="132"/>
        <v>0</v>
      </c>
      <c r="AI1174" s="201"/>
      <c r="AJ1174" s="201"/>
      <c r="AK1174" s="201"/>
      <c r="AL1174" s="201"/>
      <c r="AM1174" s="201"/>
      <c r="AN1174" s="201"/>
      <c r="AO1174" s="201" t="s">
        <v>48</v>
      </c>
      <c r="AP1174" s="201" t="s">
        <v>55</v>
      </c>
    </row>
    <row r="1175" spans="1:42">
      <c r="A1175" s="193" t="s">
        <v>1103</v>
      </c>
      <c r="B1175" s="193" t="s">
        <v>48</v>
      </c>
      <c r="C1175" s="193" t="s">
        <v>55</v>
      </c>
      <c r="D1175" s="193" t="s">
        <v>2250</v>
      </c>
      <c r="E1175" s="193" t="s">
        <v>2254</v>
      </c>
      <c r="F1175" s="193"/>
      <c r="G1175" s="193" t="s">
        <v>197</v>
      </c>
      <c r="H1175" s="194">
        <v>43544.000011574077</v>
      </c>
      <c r="I1175" s="194"/>
      <c r="J1175" s="194">
        <v>43556.000011574077</v>
      </c>
      <c r="K1175" s="194">
        <v>43577.633067129631</v>
      </c>
      <c r="L1175" s="194">
        <v>43612.420370370368</v>
      </c>
      <c r="M1175" s="193" t="s">
        <v>187</v>
      </c>
      <c r="N1175" s="193" t="s">
        <v>43</v>
      </c>
      <c r="O1175" s="195">
        <v>80</v>
      </c>
      <c r="P1175" s="195"/>
      <c r="Q1175" s="196"/>
      <c r="R1175" s="193" t="s">
        <v>2252</v>
      </c>
      <c r="S1175" s="193"/>
      <c r="T1175" s="193" t="s">
        <v>2255</v>
      </c>
      <c r="U1175" s="193" t="s">
        <v>195</v>
      </c>
      <c r="V1175" s="193"/>
      <c r="W1175" s="193"/>
      <c r="X1175" s="193"/>
      <c r="Y1175" s="194"/>
      <c r="Z1175" s="194"/>
      <c r="AA1175" s="197"/>
      <c r="AB1175" s="198" t="str">
        <f t="shared" si="133"/>
        <v>20193</v>
      </c>
      <c r="AC1175" s="199">
        <f t="shared" si="129"/>
        <v>0</v>
      </c>
      <c r="AD1175" s="200" t="str">
        <f t="shared" si="135"/>
        <v>20194</v>
      </c>
      <c r="AE1175" s="199" t="str">
        <f t="shared" si="131"/>
        <v>20195</v>
      </c>
      <c r="AF1175" s="199">
        <f t="shared" si="130"/>
        <v>0</v>
      </c>
      <c r="AG1175" s="199">
        <f t="shared" si="134"/>
        <v>0</v>
      </c>
      <c r="AH1175" s="199">
        <f t="shared" si="132"/>
        <v>0</v>
      </c>
      <c r="AI1175" s="201"/>
      <c r="AJ1175" s="201"/>
      <c r="AK1175" s="201"/>
      <c r="AL1175" s="201"/>
      <c r="AM1175" s="201"/>
      <c r="AN1175" s="201"/>
      <c r="AO1175" s="201" t="s">
        <v>48</v>
      </c>
      <c r="AP1175" s="201" t="s">
        <v>55</v>
      </c>
    </row>
    <row r="1176" spans="1:42">
      <c r="A1176" s="193" t="s">
        <v>1103</v>
      </c>
      <c r="B1176" s="193" t="s">
        <v>48</v>
      </c>
      <c r="C1176" s="193" t="s">
        <v>55</v>
      </c>
      <c r="D1176" s="193" t="s">
        <v>2256</v>
      </c>
      <c r="E1176" s="193" t="s">
        <v>2257</v>
      </c>
      <c r="F1176" s="193"/>
      <c r="G1176" s="193" t="s">
        <v>178</v>
      </c>
      <c r="H1176" s="194">
        <v>43544.000011574077</v>
      </c>
      <c r="I1176" s="194"/>
      <c r="J1176" s="194">
        <v>43549.000011574077</v>
      </c>
      <c r="K1176" s="194">
        <v>43549.000011574077</v>
      </c>
      <c r="L1176" s="194"/>
      <c r="M1176" s="193" t="s">
        <v>187</v>
      </c>
      <c r="N1176" s="193" t="s">
        <v>43</v>
      </c>
      <c r="O1176" s="195">
        <v>80</v>
      </c>
      <c r="P1176" s="195"/>
      <c r="Q1176" s="196"/>
      <c r="R1176" s="193" t="s">
        <v>2258</v>
      </c>
      <c r="S1176" s="193"/>
      <c r="T1176" s="193" t="s">
        <v>2259</v>
      </c>
      <c r="U1176" s="193" t="s">
        <v>182</v>
      </c>
      <c r="V1176" s="193"/>
      <c r="W1176" s="193"/>
      <c r="X1176" s="193"/>
      <c r="Y1176" s="194"/>
      <c r="Z1176" s="194"/>
      <c r="AA1176" s="197"/>
      <c r="AB1176" s="198" t="str">
        <f t="shared" si="133"/>
        <v>20193</v>
      </c>
      <c r="AC1176" s="199">
        <f t="shared" si="129"/>
        <v>0</v>
      </c>
      <c r="AD1176" s="200" t="str">
        <f t="shared" si="135"/>
        <v>20193</v>
      </c>
      <c r="AE1176" s="199">
        <f t="shared" si="131"/>
        <v>0</v>
      </c>
      <c r="AF1176" s="199">
        <f t="shared" si="130"/>
        <v>0</v>
      </c>
      <c r="AG1176" s="199">
        <f t="shared" si="134"/>
        <v>0</v>
      </c>
      <c r="AH1176" s="199">
        <f t="shared" si="132"/>
        <v>0</v>
      </c>
      <c r="AI1176" s="201"/>
      <c r="AJ1176" s="201"/>
      <c r="AK1176" s="201"/>
      <c r="AL1176" s="201"/>
      <c r="AM1176" s="201"/>
      <c r="AN1176" s="201"/>
      <c r="AO1176" s="201" t="s">
        <v>48</v>
      </c>
      <c r="AP1176" s="201" t="s">
        <v>55</v>
      </c>
    </row>
    <row r="1177" spans="1:42">
      <c r="A1177" s="193" t="s">
        <v>1103</v>
      </c>
      <c r="B1177" s="193" t="s">
        <v>48</v>
      </c>
      <c r="C1177" s="193" t="s">
        <v>55</v>
      </c>
      <c r="D1177" s="193" t="s">
        <v>2256</v>
      </c>
      <c r="E1177" s="193" t="s">
        <v>2260</v>
      </c>
      <c r="F1177" s="193"/>
      <c r="G1177" s="193" t="s">
        <v>178</v>
      </c>
      <c r="H1177" s="194">
        <v>43544.000011574077</v>
      </c>
      <c r="I1177" s="194"/>
      <c r="J1177" s="194">
        <v>43549.000011574077</v>
      </c>
      <c r="K1177" s="194">
        <v>43549.000011574077</v>
      </c>
      <c r="L1177" s="194"/>
      <c r="M1177" s="193" t="s">
        <v>187</v>
      </c>
      <c r="N1177" s="193" t="s">
        <v>43</v>
      </c>
      <c r="O1177" s="195">
        <v>80</v>
      </c>
      <c r="P1177" s="195"/>
      <c r="Q1177" s="196"/>
      <c r="R1177" s="193" t="s">
        <v>2258</v>
      </c>
      <c r="S1177" s="193"/>
      <c r="T1177" s="193" t="s">
        <v>2261</v>
      </c>
      <c r="U1177" s="193" t="s">
        <v>182</v>
      </c>
      <c r="V1177" s="193"/>
      <c r="W1177" s="193"/>
      <c r="X1177" s="193"/>
      <c r="Y1177" s="194"/>
      <c r="Z1177" s="194"/>
      <c r="AA1177" s="197"/>
      <c r="AB1177" s="198" t="str">
        <f t="shared" si="133"/>
        <v>20193</v>
      </c>
      <c r="AC1177" s="199">
        <f t="shared" si="129"/>
        <v>0</v>
      </c>
      <c r="AD1177" s="200" t="str">
        <f t="shared" si="135"/>
        <v>20193</v>
      </c>
      <c r="AE1177" s="199">
        <f t="shared" si="131"/>
        <v>0</v>
      </c>
      <c r="AF1177" s="199">
        <f t="shared" si="130"/>
        <v>0</v>
      </c>
      <c r="AG1177" s="199">
        <f t="shared" si="134"/>
        <v>0</v>
      </c>
      <c r="AH1177" s="199">
        <f t="shared" si="132"/>
        <v>0</v>
      </c>
      <c r="AI1177" s="201"/>
      <c r="AJ1177" s="201"/>
      <c r="AK1177" s="201"/>
      <c r="AL1177" s="201"/>
      <c r="AM1177" s="201"/>
      <c r="AN1177" s="201"/>
      <c r="AO1177" s="201" t="s">
        <v>48</v>
      </c>
      <c r="AP1177" s="201" t="s">
        <v>55</v>
      </c>
    </row>
    <row r="1178" spans="1:42">
      <c r="A1178" s="193" t="s">
        <v>1103</v>
      </c>
      <c r="B1178" s="193" t="s">
        <v>48</v>
      </c>
      <c r="C1178" s="193" t="s">
        <v>55</v>
      </c>
      <c r="D1178" s="193" t="s">
        <v>2256</v>
      </c>
      <c r="E1178" s="193" t="s">
        <v>2262</v>
      </c>
      <c r="F1178" s="193"/>
      <c r="G1178" s="193" t="s">
        <v>178</v>
      </c>
      <c r="H1178" s="194">
        <v>43544.000011574077</v>
      </c>
      <c r="I1178" s="194"/>
      <c r="J1178" s="194">
        <v>43549.000011574077</v>
      </c>
      <c r="K1178" s="194">
        <v>43549.000011574077</v>
      </c>
      <c r="L1178" s="194"/>
      <c r="M1178" s="193" t="s">
        <v>187</v>
      </c>
      <c r="N1178" s="193" t="s">
        <v>43</v>
      </c>
      <c r="O1178" s="195">
        <v>80</v>
      </c>
      <c r="P1178" s="195"/>
      <c r="Q1178" s="196"/>
      <c r="R1178" s="193" t="s">
        <v>2258</v>
      </c>
      <c r="S1178" s="193"/>
      <c r="T1178" s="193" t="s">
        <v>2263</v>
      </c>
      <c r="U1178" s="193" t="s">
        <v>182</v>
      </c>
      <c r="V1178" s="193"/>
      <c r="W1178" s="193"/>
      <c r="X1178" s="193"/>
      <c r="Y1178" s="194"/>
      <c r="Z1178" s="194"/>
      <c r="AA1178" s="197"/>
      <c r="AB1178" s="198" t="str">
        <f t="shared" si="133"/>
        <v>20193</v>
      </c>
      <c r="AC1178" s="199">
        <f t="shared" si="129"/>
        <v>0</v>
      </c>
      <c r="AD1178" s="200" t="str">
        <f t="shared" si="135"/>
        <v>20193</v>
      </c>
      <c r="AE1178" s="199">
        <f t="shared" si="131"/>
        <v>0</v>
      </c>
      <c r="AF1178" s="199">
        <f t="shared" si="130"/>
        <v>0</v>
      </c>
      <c r="AG1178" s="199">
        <f t="shared" si="134"/>
        <v>0</v>
      </c>
      <c r="AH1178" s="199">
        <f t="shared" si="132"/>
        <v>0</v>
      </c>
      <c r="AI1178" s="201"/>
      <c r="AJ1178" s="201"/>
      <c r="AK1178" s="201"/>
      <c r="AL1178" s="201"/>
      <c r="AM1178" s="201"/>
      <c r="AN1178" s="201"/>
      <c r="AO1178" s="201" t="s">
        <v>48</v>
      </c>
      <c r="AP1178" s="201" t="s">
        <v>55</v>
      </c>
    </row>
    <row r="1179" spans="1:42">
      <c r="A1179" s="193" t="s">
        <v>1103</v>
      </c>
      <c r="B1179" s="193" t="s">
        <v>61</v>
      </c>
      <c r="C1179" s="193" t="s">
        <v>450</v>
      </c>
      <c r="D1179" s="193" t="s">
        <v>1159</v>
      </c>
      <c r="E1179" s="193" t="s">
        <v>1160</v>
      </c>
      <c r="F1179" s="193"/>
      <c r="G1179" s="193" t="s">
        <v>178</v>
      </c>
      <c r="H1179" s="194">
        <v>43546.000011574077</v>
      </c>
      <c r="I1179" s="194"/>
      <c r="J1179" s="194">
        <v>43546.000011574077</v>
      </c>
      <c r="K1179" s="194">
        <v>43546.000011574077</v>
      </c>
      <c r="L1179" s="194"/>
      <c r="M1179" s="193" t="s">
        <v>187</v>
      </c>
      <c r="N1179" s="193" t="s">
        <v>185</v>
      </c>
      <c r="O1179" s="195">
        <v>15</v>
      </c>
      <c r="P1179" s="195"/>
      <c r="Q1179" s="196"/>
      <c r="R1179" s="193" t="s">
        <v>1161</v>
      </c>
      <c r="S1179" s="193"/>
      <c r="T1179" s="193" t="s">
        <v>2264</v>
      </c>
      <c r="U1179" s="193" t="s">
        <v>182</v>
      </c>
      <c r="V1179" s="193"/>
      <c r="W1179" s="193"/>
      <c r="X1179" s="193"/>
      <c r="Y1179" s="194"/>
      <c r="Z1179" s="194"/>
      <c r="AA1179" s="197"/>
      <c r="AB1179" s="198" t="str">
        <f t="shared" si="133"/>
        <v>20193</v>
      </c>
      <c r="AC1179" s="199">
        <f t="shared" si="129"/>
        <v>0</v>
      </c>
      <c r="AD1179" s="200" t="str">
        <f t="shared" si="135"/>
        <v>20193</v>
      </c>
      <c r="AE1179" s="199">
        <f t="shared" si="131"/>
        <v>0</v>
      </c>
      <c r="AF1179" s="199">
        <f t="shared" si="130"/>
        <v>0</v>
      </c>
      <c r="AG1179" s="199">
        <f t="shared" si="134"/>
        <v>0</v>
      </c>
      <c r="AH1179" s="199">
        <f t="shared" si="132"/>
        <v>0</v>
      </c>
      <c r="AI1179" s="201"/>
      <c r="AJ1179" s="201"/>
      <c r="AK1179" s="201"/>
      <c r="AL1179" s="201"/>
      <c r="AM1179" s="201"/>
      <c r="AN1179" s="201"/>
      <c r="AO1179" s="201" t="s">
        <v>61</v>
      </c>
      <c r="AP1179" s="201" t="s">
        <v>88</v>
      </c>
    </row>
    <row r="1180" spans="1:42">
      <c r="A1180" s="193" t="s">
        <v>1103</v>
      </c>
      <c r="B1180" s="193" t="s">
        <v>48</v>
      </c>
      <c r="C1180" s="193" t="s">
        <v>55</v>
      </c>
      <c r="D1180" s="193" t="s">
        <v>2143</v>
      </c>
      <c r="E1180" s="193" t="s">
        <v>2265</v>
      </c>
      <c r="F1180" s="193"/>
      <c r="G1180" s="193" t="s">
        <v>178</v>
      </c>
      <c r="H1180" s="194">
        <v>43546.000011574077</v>
      </c>
      <c r="I1180" s="194"/>
      <c r="J1180" s="194">
        <v>43550.000011574077</v>
      </c>
      <c r="K1180" s="194">
        <v>43565</v>
      </c>
      <c r="L1180" s="194"/>
      <c r="M1180" s="193" t="s">
        <v>187</v>
      </c>
      <c r="N1180" s="193" t="s">
        <v>43</v>
      </c>
      <c r="O1180" s="195">
        <v>80</v>
      </c>
      <c r="P1180" s="195"/>
      <c r="Q1180" s="196"/>
      <c r="R1180" s="193" t="s">
        <v>2145</v>
      </c>
      <c r="S1180" s="193"/>
      <c r="T1180" s="193" t="s">
        <v>2266</v>
      </c>
      <c r="U1180" s="193" t="s">
        <v>182</v>
      </c>
      <c r="V1180" s="193"/>
      <c r="W1180" s="193"/>
      <c r="X1180" s="193"/>
      <c r="Y1180" s="194"/>
      <c r="Z1180" s="194"/>
      <c r="AA1180" s="197"/>
      <c r="AB1180" s="198" t="str">
        <f t="shared" si="133"/>
        <v>20193</v>
      </c>
      <c r="AC1180" s="199">
        <f t="shared" si="129"/>
        <v>0</v>
      </c>
      <c r="AD1180" s="200" t="str">
        <f t="shared" si="135"/>
        <v>20194</v>
      </c>
      <c r="AE1180" s="199">
        <f t="shared" si="131"/>
        <v>0</v>
      </c>
      <c r="AF1180" s="199">
        <f t="shared" si="130"/>
        <v>0</v>
      </c>
      <c r="AG1180" s="199">
        <f t="shared" si="134"/>
        <v>0</v>
      </c>
      <c r="AH1180" s="199">
        <f t="shared" si="132"/>
        <v>0</v>
      </c>
      <c r="AI1180" s="201"/>
      <c r="AJ1180" s="201"/>
      <c r="AK1180" s="201"/>
      <c r="AL1180" s="201"/>
      <c r="AM1180" s="201"/>
      <c r="AN1180" s="201"/>
      <c r="AO1180" s="201" t="s">
        <v>48</v>
      </c>
      <c r="AP1180" s="201" t="s">
        <v>55</v>
      </c>
    </row>
    <row r="1181" spans="1:42">
      <c r="A1181" s="193" t="s">
        <v>1103</v>
      </c>
      <c r="B1181" s="193" t="s">
        <v>54</v>
      </c>
      <c r="C1181" s="193" t="s">
        <v>175</v>
      </c>
      <c r="D1181" s="193" t="s">
        <v>2174</v>
      </c>
      <c r="E1181" s="193" t="s">
        <v>2175</v>
      </c>
      <c r="F1181" s="193"/>
      <c r="G1181" s="193" t="s">
        <v>178</v>
      </c>
      <c r="H1181" s="194">
        <v>43549.000011574077</v>
      </c>
      <c r="I1181" s="194"/>
      <c r="J1181" s="194">
        <v>43549.000011574077</v>
      </c>
      <c r="K1181" s="194">
        <v>43549.000011574077</v>
      </c>
      <c r="L1181" s="194"/>
      <c r="M1181" s="193" t="s">
        <v>187</v>
      </c>
      <c r="N1181" s="193" t="s">
        <v>44</v>
      </c>
      <c r="O1181" s="195">
        <v>3</v>
      </c>
      <c r="P1181" s="195"/>
      <c r="Q1181" s="196"/>
      <c r="R1181" s="193" t="s">
        <v>2176</v>
      </c>
      <c r="S1181" s="193"/>
      <c r="T1181" s="193" t="s">
        <v>2267</v>
      </c>
      <c r="U1181" s="193" t="s">
        <v>182</v>
      </c>
      <c r="V1181" s="193"/>
      <c r="W1181" s="193"/>
      <c r="X1181" s="193"/>
      <c r="Y1181" s="194"/>
      <c r="Z1181" s="194"/>
      <c r="AA1181" s="197"/>
      <c r="AB1181" s="198" t="str">
        <f t="shared" si="133"/>
        <v>20193</v>
      </c>
      <c r="AC1181" s="199">
        <f t="shared" si="129"/>
        <v>0</v>
      </c>
      <c r="AD1181" s="200" t="str">
        <f t="shared" si="135"/>
        <v>20193</v>
      </c>
      <c r="AE1181" s="199">
        <f t="shared" si="131"/>
        <v>0</v>
      </c>
      <c r="AF1181" s="199">
        <f t="shared" si="130"/>
        <v>0</v>
      </c>
      <c r="AG1181" s="199">
        <f t="shared" si="134"/>
        <v>0</v>
      </c>
      <c r="AH1181" s="199">
        <f t="shared" si="132"/>
        <v>0</v>
      </c>
      <c r="AI1181" s="201"/>
      <c r="AJ1181" s="201"/>
      <c r="AK1181" s="201"/>
      <c r="AL1181" s="201"/>
      <c r="AM1181" s="201"/>
      <c r="AN1181" s="201"/>
      <c r="AO1181" s="201" t="s">
        <v>54</v>
      </c>
      <c r="AP1181" s="201" t="s">
        <v>88</v>
      </c>
    </row>
    <row r="1182" spans="1:42">
      <c r="A1182" s="193" t="s">
        <v>1103</v>
      </c>
      <c r="B1182" s="193" t="s">
        <v>48</v>
      </c>
      <c r="C1182" s="193" t="s">
        <v>55</v>
      </c>
      <c r="D1182" s="193" t="s">
        <v>2268</v>
      </c>
      <c r="E1182" s="193" t="s">
        <v>2269</v>
      </c>
      <c r="F1182" s="193"/>
      <c r="G1182" s="193" t="s">
        <v>197</v>
      </c>
      <c r="H1182" s="194">
        <v>43550.000011574077</v>
      </c>
      <c r="I1182" s="194"/>
      <c r="J1182" s="194">
        <v>43571.000011574077</v>
      </c>
      <c r="K1182" s="194">
        <v>43571.000011574077</v>
      </c>
      <c r="L1182" s="194">
        <v>43580.708333333343</v>
      </c>
      <c r="M1182" s="193" t="s">
        <v>187</v>
      </c>
      <c r="N1182" s="193" t="s">
        <v>43</v>
      </c>
      <c r="O1182" s="195">
        <v>80</v>
      </c>
      <c r="P1182" s="195"/>
      <c r="Q1182" s="196"/>
      <c r="R1182" s="193" t="s">
        <v>2270</v>
      </c>
      <c r="S1182" s="193"/>
      <c r="T1182" s="193" t="s">
        <v>2271</v>
      </c>
      <c r="U1182" s="193" t="s">
        <v>195</v>
      </c>
      <c r="V1182" s="193"/>
      <c r="W1182" s="193"/>
      <c r="X1182" s="193"/>
      <c r="Y1182" s="194"/>
      <c r="Z1182" s="194"/>
      <c r="AA1182" s="197"/>
      <c r="AB1182" s="198" t="str">
        <f t="shared" si="133"/>
        <v>20193</v>
      </c>
      <c r="AC1182" s="199">
        <f t="shared" si="129"/>
        <v>0</v>
      </c>
      <c r="AD1182" s="200" t="str">
        <f t="shared" si="135"/>
        <v>20194</v>
      </c>
      <c r="AE1182" s="199" t="str">
        <f t="shared" si="131"/>
        <v>20194</v>
      </c>
      <c r="AF1182" s="199">
        <f t="shared" si="130"/>
        <v>0</v>
      </c>
      <c r="AG1182" s="199">
        <f t="shared" si="134"/>
        <v>0</v>
      </c>
      <c r="AH1182" s="199">
        <f t="shared" si="132"/>
        <v>0</v>
      </c>
      <c r="AI1182" s="201"/>
      <c r="AJ1182" s="201"/>
      <c r="AK1182" s="201"/>
      <c r="AL1182" s="201"/>
      <c r="AM1182" s="201"/>
      <c r="AN1182" s="201"/>
      <c r="AO1182" s="201" t="s">
        <v>48</v>
      </c>
      <c r="AP1182" s="201" t="s">
        <v>55</v>
      </c>
    </row>
    <row r="1183" spans="1:42">
      <c r="A1183" s="193" t="s">
        <v>1103</v>
      </c>
      <c r="B1183" s="193" t="s">
        <v>48</v>
      </c>
      <c r="C1183" s="193" t="s">
        <v>55</v>
      </c>
      <c r="D1183" s="193" t="s">
        <v>2268</v>
      </c>
      <c r="E1183" s="193" t="s">
        <v>2272</v>
      </c>
      <c r="F1183" s="193"/>
      <c r="G1183" s="193" t="s">
        <v>197</v>
      </c>
      <c r="H1183" s="194">
        <v>43550.000011574077</v>
      </c>
      <c r="I1183" s="194"/>
      <c r="J1183" s="194">
        <v>43572.000011574077</v>
      </c>
      <c r="K1183" s="194">
        <v>43572.000011574077</v>
      </c>
      <c r="L1183" s="194">
        <v>43580.708333333343</v>
      </c>
      <c r="M1183" s="193" t="s">
        <v>187</v>
      </c>
      <c r="N1183" s="193" t="s">
        <v>43</v>
      </c>
      <c r="O1183" s="195">
        <v>80</v>
      </c>
      <c r="P1183" s="195"/>
      <c r="Q1183" s="196"/>
      <c r="R1183" s="193" t="s">
        <v>2270</v>
      </c>
      <c r="S1183" s="193"/>
      <c r="T1183" s="193" t="s">
        <v>2273</v>
      </c>
      <c r="U1183" s="193" t="s">
        <v>195</v>
      </c>
      <c r="V1183" s="193"/>
      <c r="W1183" s="193"/>
      <c r="X1183" s="193"/>
      <c r="Y1183" s="194"/>
      <c r="Z1183" s="194"/>
      <c r="AA1183" s="197"/>
      <c r="AB1183" s="198" t="str">
        <f t="shared" si="133"/>
        <v>20193</v>
      </c>
      <c r="AC1183" s="199">
        <f t="shared" si="129"/>
        <v>0</v>
      </c>
      <c r="AD1183" s="200" t="str">
        <f t="shared" si="135"/>
        <v>20194</v>
      </c>
      <c r="AE1183" s="199" t="str">
        <f t="shared" si="131"/>
        <v>20194</v>
      </c>
      <c r="AF1183" s="199">
        <f t="shared" si="130"/>
        <v>0</v>
      </c>
      <c r="AG1183" s="199">
        <f t="shared" si="134"/>
        <v>0</v>
      </c>
      <c r="AH1183" s="199">
        <f t="shared" si="132"/>
        <v>0</v>
      </c>
      <c r="AI1183" s="201"/>
      <c r="AJ1183" s="201"/>
      <c r="AK1183" s="201"/>
      <c r="AL1183" s="201"/>
      <c r="AM1183" s="201"/>
      <c r="AN1183" s="201"/>
      <c r="AO1183" s="201" t="s">
        <v>48</v>
      </c>
      <c r="AP1183" s="201" t="s">
        <v>55</v>
      </c>
    </row>
    <row r="1184" spans="1:42">
      <c r="A1184" s="193" t="s">
        <v>1103</v>
      </c>
      <c r="B1184" s="193" t="s">
        <v>50</v>
      </c>
      <c r="C1184" s="193" t="s">
        <v>205</v>
      </c>
      <c r="D1184" s="193" t="s">
        <v>2274</v>
      </c>
      <c r="E1184" s="193" t="s">
        <v>2275</v>
      </c>
      <c r="F1184" s="193"/>
      <c r="G1184" s="193" t="s">
        <v>197</v>
      </c>
      <c r="H1184" s="194">
        <v>43550.000011574077</v>
      </c>
      <c r="I1184" s="194"/>
      <c r="J1184" s="194">
        <v>43551.000011574077</v>
      </c>
      <c r="K1184" s="194">
        <v>43566.712476851862</v>
      </c>
      <c r="L1184" s="194"/>
      <c r="M1184" s="193" t="s">
        <v>179</v>
      </c>
      <c r="N1184" s="193"/>
      <c r="O1184" s="195">
        <v>12</v>
      </c>
      <c r="P1184" s="195"/>
      <c r="Q1184" s="196"/>
      <c r="R1184" s="193" t="s">
        <v>2276</v>
      </c>
      <c r="S1184" s="193"/>
      <c r="T1184" s="193" t="s">
        <v>2277</v>
      </c>
      <c r="U1184" s="193" t="s">
        <v>182</v>
      </c>
      <c r="V1184" s="193"/>
      <c r="W1184" s="193"/>
      <c r="X1184" s="193"/>
      <c r="Y1184" s="194"/>
      <c r="Z1184" s="194"/>
      <c r="AA1184" s="197"/>
      <c r="AB1184" s="198" t="str">
        <f t="shared" si="133"/>
        <v>20193</v>
      </c>
      <c r="AC1184" s="199">
        <f t="shared" si="129"/>
        <v>0</v>
      </c>
      <c r="AD1184" s="200" t="str">
        <f t="shared" si="135"/>
        <v>20194</v>
      </c>
      <c r="AE1184" s="199">
        <f t="shared" si="131"/>
        <v>0</v>
      </c>
      <c r="AF1184" s="199">
        <f t="shared" si="130"/>
        <v>0</v>
      </c>
      <c r="AG1184" s="199">
        <f t="shared" si="134"/>
        <v>0</v>
      </c>
      <c r="AH1184" s="199">
        <f t="shared" si="132"/>
        <v>0</v>
      </c>
      <c r="AI1184" s="201"/>
      <c r="AJ1184" s="201"/>
      <c r="AK1184" s="201"/>
      <c r="AL1184" s="201"/>
      <c r="AM1184" s="201"/>
      <c r="AN1184" s="201"/>
      <c r="AO1184" s="201" t="s">
        <v>50</v>
      </c>
      <c r="AP1184" s="201" t="s">
        <v>1</v>
      </c>
    </row>
    <row r="1185" spans="1:42">
      <c r="A1185" s="193" t="s">
        <v>1103</v>
      </c>
      <c r="B1185" s="193" t="s">
        <v>61</v>
      </c>
      <c r="C1185" s="193" t="s">
        <v>450</v>
      </c>
      <c r="D1185" s="193" t="s">
        <v>1326</v>
      </c>
      <c r="E1185" s="193" t="s">
        <v>1327</v>
      </c>
      <c r="F1185" s="193"/>
      <c r="G1185" s="193" t="s">
        <v>178</v>
      </c>
      <c r="H1185" s="194">
        <v>43552.000011574077</v>
      </c>
      <c r="I1185" s="194"/>
      <c r="J1185" s="194">
        <v>43552.000011574077</v>
      </c>
      <c r="K1185" s="194">
        <v>43552.000011574077</v>
      </c>
      <c r="L1185" s="194">
        <v>43556.483136574083</v>
      </c>
      <c r="M1185" s="193" t="s">
        <v>179</v>
      </c>
      <c r="N1185" s="193" t="s">
        <v>230</v>
      </c>
      <c r="O1185" s="195">
        <v>15</v>
      </c>
      <c r="P1185" s="195"/>
      <c r="Q1185" s="196"/>
      <c r="R1185" s="193" t="s">
        <v>1328</v>
      </c>
      <c r="S1185" s="193"/>
      <c r="T1185" s="193" t="s">
        <v>2278</v>
      </c>
      <c r="U1185" s="193" t="s">
        <v>195</v>
      </c>
      <c r="V1185" s="193"/>
      <c r="W1185" s="193"/>
      <c r="X1185" s="193"/>
      <c r="Y1185" s="194"/>
      <c r="Z1185" s="194"/>
      <c r="AA1185" s="197"/>
      <c r="AB1185" s="198" t="str">
        <f t="shared" si="133"/>
        <v>20193</v>
      </c>
      <c r="AC1185" s="199">
        <f t="shared" si="129"/>
        <v>0</v>
      </c>
      <c r="AD1185" s="200" t="str">
        <f t="shared" si="135"/>
        <v>20193</v>
      </c>
      <c r="AE1185" s="199" t="str">
        <f t="shared" si="131"/>
        <v>20194</v>
      </c>
      <c r="AF1185" s="199">
        <f t="shared" si="130"/>
        <v>0</v>
      </c>
      <c r="AG1185" s="199">
        <f t="shared" si="134"/>
        <v>0</v>
      </c>
      <c r="AH1185" s="199">
        <f t="shared" si="132"/>
        <v>0</v>
      </c>
      <c r="AI1185" s="201"/>
      <c r="AJ1185" s="201"/>
      <c r="AK1185" s="201"/>
      <c r="AL1185" s="201"/>
      <c r="AM1185" s="201"/>
      <c r="AN1185" s="201"/>
      <c r="AO1185" s="201" t="s">
        <v>61</v>
      </c>
      <c r="AP1185" s="201" t="s">
        <v>88</v>
      </c>
    </row>
    <row r="1186" spans="1:42">
      <c r="A1186" s="193" t="s">
        <v>1103</v>
      </c>
      <c r="B1186" s="193" t="s">
        <v>51</v>
      </c>
      <c r="C1186" s="193" t="s">
        <v>1224</v>
      </c>
      <c r="D1186" s="193" t="s">
        <v>2235</v>
      </c>
      <c r="E1186" s="193" t="s">
        <v>2236</v>
      </c>
      <c r="F1186" s="193"/>
      <c r="G1186" s="193" t="s">
        <v>178</v>
      </c>
      <c r="H1186" s="194">
        <v>43551.000011574077</v>
      </c>
      <c r="I1186" s="194"/>
      <c r="J1186" s="194">
        <v>43552.000011574077</v>
      </c>
      <c r="K1186" s="194">
        <v>43552.000011574077</v>
      </c>
      <c r="L1186" s="194"/>
      <c r="M1186" s="193" t="s">
        <v>191</v>
      </c>
      <c r="N1186" s="193" t="s">
        <v>46</v>
      </c>
      <c r="O1186" s="195">
        <v>40</v>
      </c>
      <c r="P1186" s="195"/>
      <c r="Q1186" s="196"/>
      <c r="R1186" s="193" t="s">
        <v>2237</v>
      </c>
      <c r="S1186" s="193"/>
      <c r="T1186" s="193" t="s">
        <v>2279</v>
      </c>
      <c r="U1186" s="193" t="s">
        <v>182</v>
      </c>
      <c r="V1186" s="193"/>
      <c r="W1186" s="193"/>
      <c r="X1186" s="193"/>
      <c r="Y1186" s="194"/>
      <c r="Z1186" s="194"/>
      <c r="AA1186" s="197"/>
      <c r="AB1186" s="198" t="str">
        <f t="shared" si="133"/>
        <v>20193</v>
      </c>
      <c r="AC1186" s="199">
        <f t="shared" si="129"/>
        <v>0</v>
      </c>
      <c r="AD1186" s="200" t="str">
        <f t="shared" si="135"/>
        <v>20193</v>
      </c>
      <c r="AE1186" s="199">
        <f t="shared" si="131"/>
        <v>0</v>
      </c>
      <c r="AF1186" s="199">
        <f t="shared" si="130"/>
        <v>0</v>
      </c>
      <c r="AG1186" s="199">
        <f t="shared" si="134"/>
        <v>0</v>
      </c>
      <c r="AH1186" s="199">
        <f t="shared" si="132"/>
        <v>0</v>
      </c>
      <c r="AI1186" s="201"/>
      <c r="AJ1186" s="201"/>
      <c r="AK1186" s="201"/>
      <c r="AL1186" s="201"/>
      <c r="AM1186" s="201"/>
      <c r="AN1186" s="201"/>
      <c r="AO1186" s="201" t="s">
        <v>51</v>
      </c>
      <c r="AP1186" s="201" t="s">
        <v>68</v>
      </c>
    </row>
    <row r="1187" spans="1:42">
      <c r="A1187" s="193" t="s">
        <v>1103</v>
      </c>
      <c r="B1187" s="193" t="s">
        <v>50</v>
      </c>
      <c r="C1187" s="193" t="s">
        <v>205</v>
      </c>
      <c r="D1187" s="193" t="s">
        <v>1351</v>
      </c>
      <c r="E1187" s="193" t="s">
        <v>1352</v>
      </c>
      <c r="F1187" s="193"/>
      <c r="G1187" s="193" t="s">
        <v>178</v>
      </c>
      <c r="H1187" s="194">
        <v>43557.000011574077</v>
      </c>
      <c r="I1187" s="194"/>
      <c r="J1187" s="194">
        <v>43560.000011574077</v>
      </c>
      <c r="K1187" s="194">
        <v>43560.000011574077</v>
      </c>
      <c r="L1187" s="194"/>
      <c r="M1187" s="193" t="s">
        <v>187</v>
      </c>
      <c r="N1187" s="193" t="s">
        <v>43</v>
      </c>
      <c r="O1187" s="195">
        <v>12</v>
      </c>
      <c r="P1187" s="195"/>
      <c r="Q1187" s="196"/>
      <c r="R1187" s="193" t="s">
        <v>1353</v>
      </c>
      <c r="S1187" s="193"/>
      <c r="T1187" s="193" t="s">
        <v>2280</v>
      </c>
      <c r="U1187" s="193" t="s">
        <v>182</v>
      </c>
      <c r="V1187" s="193" t="s">
        <v>471</v>
      </c>
      <c r="W1187" s="193" t="s">
        <v>2281</v>
      </c>
      <c r="X1187" s="193"/>
      <c r="Y1187" s="194">
        <v>43495.000011574077</v>
      </c>
      <c r="Z1187" s="194">
        <v>43601.691701388889</v>
      </c>
      <c r="AA1187" s="197">
        <v>43493.000011574077</v>
      </c>
      <c r="AB1187" s="198">
        <f t="shared" si="133"/>
        <v>0</v>
      </c>
      <c r="AC1187" s="199">
        <f t="shared" si="129"/>
        <v>0</v>
      </c>
      <c r="AD1187" s="200">
        <f t="shared" si="135"/>
        <v>0</v>
      </c>
      <c r="AE1187" s="199">
        <f t="shared" si="131"/>
        <v>0</v>
      </c>
      <c r="AF1187" s="199" t="str">
        <f t="shared" si="130"/>
        <v>20195</v>
      </c>
      <c r="AG1187" s="199">
        <f t="shared" si="134"/>
        <v>0</v>
      </c>
      <c r="AH1187" s="199" t="str">
        <f t="shared" si="132"/>
        <v>20194</v>
      </c>
      <c r="AI1187" s="201"/>
      <c r="AJ1187" s="201"/>
      <c r="AK1187" s="201"/>
      <c r="AL1187" s="201"/>
      <c r="AM1187" s="201"/>
      <c r="AN1187" s="201"/>
      <c r="AO1187" s="201" t="s">
        <v>50</v>
      </c>
      <c r="AP1187" s="201" t="s">
        <v>1</v>
      </c>
    </row>
    <row r="1188" spans="1:42">
      <c r="A1188" s="193" t="s">
        <v>1103</v>
      </c>
      <c r="B1188" s="193" t="s">
        <v>50</v>
      </c>
      <c r="C1188" s="193" t="s">
        <v>205</v>
      </c>
      <c r="D1188" s="193" t="s">
        <v>1351</v>
      </c>
      <c r="E1188" s="193" t="s">
        <v>1352</v>
      </c>
      <c r="F1188" s="193"/>
      <c r="G1188" s="193" t="s">
        <v>178</v>
      </c>
      <c r="H1188" s="194">
        <v>43557.000011574077</v>
      </c>
      <c r="I1188" s="194"/>
      <c r="J1188" s="194">
        <v>43560.000011574077</v>
      </c>
      <c r="K1188" s="194">
        <v>43560.000011574077</v>
      </c>
      <c r="L1188" s="194"/>
      <c r="M1188" s="193" t="s">
        <v>187</v>
      </c>
      <c r="N1188" s="193" t="s">
        <v>43</v>
      </c>
      <c r="O1188" s="195">
        <v>12</v>
      </c>
      <c r="P1188" s="195"/>
      <c r="Q1188" s="196"/>
      <c r="R1188" s="193" t="s">
        <v>1353</v>
      </c>
      <c r="S1188" s="193"/>
      <c r="T1188" s="193" t="s">
        <v>2282</v>
      </c>
      <c r="U1188" s="193" t="s">
        <v>182</v>
      </c>
      <c r="V1188" s="193" t="s">
        <v>471</v>
      </c>
      <c r="W1188" s="193" t="s">
        <v>2283</v>
      </c>
      <c r="X1188" s="193"/>
      <c r="Y1188" s="194">
        <v>43495.000011574077</v>
      </c>
      <c r="Z1188" s="194">
        <v>43601.695150462961</v>
      </c>
      <c r="AA1188" s="197">
        <v>43493.000011574077</v>
      </c>
      <c r="AB1188" s="198">
        <f t="shared" si="133"/>
        <v>0</v>
      </c>
      <c r="AC1188" s="199">
        <f t="shared" si="129"/>
        <v>0</v>
      </c>
      <c r="AD1188" s="200">
        <f t="shared" si="135"/>
        <v>0</v>
      </c>
      <c r="AE1188" s="199">
        <f t="shared" si="131"/>
        <v>0</v>
      </c>
      <c r="AF1188" s="199" t="str">
        <f t="shared" si="130"/>
        <v>20195</v>
      </c>
      <c r="AG1188" s="199">
        <f t="shared" si="134"/>
        <v>0</v>
      </c>
      <c r="AH1188" s="199" t="str">
        <f t="shared" si="132"/>
        <v>20194</v>
      </c>
      <c r="AI1188" s="201"/>
      <c r="AJ1188" s="201"/>
      <c r="AK1188" s="201"/>
      <c r="AL1188" s="201"/>
      <c r="AM1188" s="201"/>
      <c r="AN1188" s="201"/>
      <c r="AO1188" s="201" t="s">
        <v>50</v>
      </c>
      <c r="AP1188" s="201" t="s">
        <v>1</v>
      </c>
    </row>
    <row r="1189" spans="1:42">
      <c r="A1189" s="193" t="s">
        <v>1103</v>
      </c>
      <c r="B1189" s="193" t="s">
        <v>50</v>
      </c>
      <c r="C1189" s="193" t="s">
        <v>205</v>
      </c>
      <c r="D1189" s="193" t="s">
        <v>1351</v>
      </c>
      <c r="E1189" s="193" t="s">
        <v>1352</v>
      </c>
      <c r="F1189" s="193"/>
      <c r="G1189" s="193" t="s">
        <v>178</v>
      </c>
      <c r="H1189" s="194">
        <v>43557.000011574077</v>
      </c>
      <c r="I1189" s="194"/>
      <c r="J1189" s="194">
        <v>43560.000011574077</v>
      </c>
      <c r="K1189" s="194">
        <v>43560.000011574077</v>
      </c>
      <c r="L1189" s="194"/>
      <c r="M1189" s="193" t="s">
        <v>187</v>
      </c>
      <c r="N1189" s="193" t="s">
        <v>43</v>
      </c>
      <c r="O1189" s="195">
        <v>12</v>
      </c>
      <c r="P1189" s="195"/>
      <c r="Q1189" s="196"/>
      <c r="R1189" s="193" t="s">
        <v>1353</v>
      </c>
      <c r="S1189" s="193"/>
      <c r="T1189" s="193" t="s">
        <v>2284</v>
      </c>
      <c r="U1189" s="193" t="s">
        <v>182</v>
      </c>
      <c r="V1189" s="193" t="s">
        <v>471</v>
      </c>
      <c r="W1189" s="193" t="s">
        <v>2285</v>
      </c>
      <c r="X1189" s="193"/>
      <c r="Y1189" s="194">
        <v>43495.000011574077</v>
      </c>
      <c r="Z1189" s="194">
        <v>43601.698634259257</v>
      </c>
      <c r="AA1189" s="197">
        <v>43493.000011574077</v>
      </c>
      <c r="AB1189" s="198">
        <f t="shared" si="133"/>
        <v>0</v>
      </c>
      <c r="AC1189" s="199">
        <f t="shared" si="129"/>
        <v>0</v>
      </c>
      <c r="AD1189" s="200">
        <f t="shared" si="135"/>
        <v>0</v>
      </c>
      <c r="AE1189" s="199">
        <f t="shared" si="131"/>
        <v>0</v>
      </c>
      <c r="AF1189" s="199" t="str">
        <f t="shared" si="130"/>
        <v>20195</v>
      </c>
      <c r="AG1189" s="199">
        <f t="shared" si="134"/>
        <v>0</v>
      </c>
      <c r="AH1189" s="199" t="str">
        <f t="shared" si="132"/>
        <v>20194</v>
      </c>
      <c r="AI1189" s="201"/>
      <c r="AJ1189" s="201"/>
      <c r="AK1189" s="201"/>
      <c r="AL1189" s="201"/>
      <c r="AM1189" s="201"/>
      <c r="AN1189" s="201"/>
      <c r="AO1189" s="201" t="s">
        <v>50</v>
      </c>
      <c r="AP1189" s="201" t="s">
        <v>1</v>
      </c>
    </row>
    <row r="1190" spans="1:42">
      <c r="A1190" s="193" t="s">
        <v>1103</v>
      </c>
      <c r="B1190" s="193" t="s">
        <v>50</v>
      </c>
      <c r="C1190" s="193" t="s">
        <v>205</v>
      </c>
      <c r="D1190" s="193" t="s">
        <v>1351</v>
      </c>
      <c r="E1190" s="193" t="s">
        <v>1352</v>
      </c>
      <c r="F1190" s="193"/>
      <c r="G1190" s="193" t="s">
        <v>178</v>
      </c>
      <c r="H1190" s="194">
        <v>43557.000011574077</v>
      </c>
      <c r="I1190" s="194"/>
      <c r="J1190" s="194">
        <v>43560.000011574077</v>
      </c>
      <c r="K1190" s="194">
        <v>43560.000011574077</v>
      </c>
      <c r="L1190" s="194"/>
      <c r="M1190" s="193" t="s">
        <v>187</v>
      </c>
      <c r="N1190" s="193" t="s">
        <v>43</v>
      </c>
      <c r="O1190" s="195">
        <v>12</v>
      </c>
      <c r="P1190" s="195"/>
      <c r="Q1190" s="196"/>
      <c r="R1190" s="193" t="s">
        <v>1353</v>
      </c>
      <c r="S1190" s="193"/>
      <c r="T1190" s="193" t="s">
        <v>2286</v>
      </c>
      <c r="U1190" s="193" t="s">
        <v>182</v>
      </c>
      <c r="V1190" s="193" t="s">
        <v>471</v>
      </c>
      <c r="W1190" s="193" t="s">
        <v>2287</v>
      </c>
      <c r="X1190" s="193"/>
      <c r="Y1190" s="194">
        <v>43495.000011574077</v>
      </c>
      <c r="Z1190" s="194">
        <v>43601.698645833327</v>
      </c>
      <c r="AA1190" s="197">
        <v>43493.000011574077</v>
      </c>
      <c r="AB1190" s="198">
        <f t="shared" si="133"/>
        <v>0</v>
      </c>
      <c r="AC1190" s="199">
        <f t="shared" si="129"/>
        <v>0</v>
      </c>
      <c r="AD1190" s="200">
        <f t="shared" si="135"/>
        <v>0</v>
      </c>
      <c r="AE1190" s="199">
        <f t="shared" si="131"/>
        <v>0</v>
      </c>
      <c r="AF1190" s="199" t="str">
        <f t="shared" si="130"/>
        <v>20195</v>
      </c>
      <c r="AG1190" s="199">
        <f t="shared" si="134"/>
        <v>0</v>
      </c>
      <c r="AH1190" s="199" t="str">
        <f t="shared" si="132"/>
        <v>20194</v>
      </c>
      <c r="AI1190" s="201"/>
      <c r="AJ1190" s="201"/>
      <c r="AK1190" s="201"/>
      <c r="AL1190" s="201"/>
      <c r="AM1190" s="201"/>
      <c r="AN1190" s="201"/>
      <c r="AO1190" s="201" t="s">
        <v>50</v>
      </c>
      <c r="AP1190" s="201" t="s">
        <v>1</v>
      </c>
    </row>
    <row r="1191" spans="1:42">
      <c r="A1191" s="193" t="s">
        <v>1103</v>
      </c>
      <c r="B1191" s="193" t="s">
        <v>50</v>
      </c>
      <c r="C1191" s="193" t="s">
        <v>205</v>
      </c>
      <c r="D1191" s="193" t="s">
        <v>1351</v>
      </c>
      <c r="E1191" s="193" t="s">
        <v>1352</v>
      </c>
      <c r="F1191" s="193"/>
      <c r="G1191" s="193" t="s">
        <v>178</v>
      </c>
      <c r="H1191" s="194">
        <v>43557.000011574077</v>
      </c>
      <c r="I1191" s="194"/>
      <c r="J1191" s="194">
        <v>43560.000011574077</v>
      </c>
      <c r="K1191" s="194">
        <v>43560.000011574077</v>
      </c>
      <c r="L1191" s="194"/>
      <c r="M1191" s="193" t="s">
        <v>187</v>
      </c>
      <c r="N1191" s="193" t="s">
        <v>43</v>
      </c>
      <c r="O1191" s="195">
        <v>12</v>
      </c>
      <c r="P1191" s="195"/>
      <c r="Q1191" s="196"/>
      <c r="R1191" s="193" t="s">
        <v>1353</v>
      </c>
      <c r="S1191" s="193"/>
      <c r="T1191" s="193" t="s">
        <v>2288</v>
      </c>
      <c r="U1191" s="193" t="s">
        <v>182</v>
      </c>
      <c r="V1191" s="193" t="s">
        <v>471</v>
      </c>
      <c r="W1191" s="193" t="s">
        <v>2289</v>
      </c>
      <c r="X1191" s="193"/>
      <c r="Y1191" s="194">
        <v>43495.000011574077</v>
      </c>
      <c r="Z1191" s="194">
        <v>43601.698622685188</v>
      </c>
      <c r="AA1191" s="197">
        <v>43493.000011574077</v>
      </c>
      <c r="AB1191" s="198">
        <f t="shared" si="133"/>
        <v>0</v>
      </c>
      <c r="AC1191" s="199">
        <f t="shared" si="129"/>
        <v>0</v>
      </c>
      <c r="AD1191" s="200">
        <f t="shared" si="135"/>
        <v>0</v>
      </c>
      <c r="AE1191" s="199">
        <f t="shared" si="131"/>
        <v>0</v>
      </c>
      <c r="AF1191" s="199" t="str">
        <f t="shared" si="130"/>
        <v>20195</v>
      </c>
      <c r="AG1191" s="199">
        <f t="shared" si="134"/>
        <v>0</v>
      </c>
      <c r="AH1191" s="199" t="str">
        <f t="shared" si="132"/>
        <v>20194</v>
      </c>
      <c r="AI1191" s="201"/>
      <c r="AJ1191" s="201"/>
      <c r="AK1191" s="201"/>
      <c r="AL1191" s="201"/>
      <c r="AM1191" s="201"/>
      <c r="AN1191" s="201"/>
      <c r="AO1191" s="201" t="s">
        <v>50</v>
      </c>
      <c r="AP1191" s="201" t="s">
        <v>1</v>
      </c>
    </row>
    <row r="1192" spans="1:42">
      <c r="A1192" s="193" t="s">
        <v>1103</v>
      </c>
      <c r="B1192" s="193" t="s">
        <v>50</v>
      </c>
      <c r="C1192" s="193" t="s">
        <v>205</v>
      </c>
      <c r="D1192" s="193" t="s">
        <v>1351</v>
      </c>
      <c r="E1192" s="193" t="s">
        <v>1352</v>
      </c>
      <c r="F1192" s="193"/>
      <c r="G1192" s="193" t="s">
        <v>178</v>
      </c>
      <c r="H1192" s="194">
        <v>43557.000011574077</v>
      </c>
      <c r="I1192" s="194"/>
      <c r="J1192" s="194">
        <v>43560.000011574077</v>
      </c>
      <c r="K1192" s="194">
        <v>43560.000011574077</v>
      </c>
      <c r="L1192" s="194"/>
      <c r="M1192" s="193" t="s">
        <v>187</v>
      </c>
      <c r="N1192" s="193" t="s">
        <v>43</v>
      </c>
      <c r="O1192" s="195">
        <v>12</v>
      </c>
      <c r="P1192" s="195"/>
      <c r="Q1192" s="196"/>
      <c r="R1192" s="193" t="s">
        <v>1353</v>
      </c>
      <c r="S1192" s="193"/>
      <c r="T1192" s="193" t="s">
        <v>2290</v>
      </c>
      <c r="U1192" s="193" t="s">
        <v>182</v>
      </c>
      <c r="V1192" s="193" t="s">
        <v>471</v>
      </c>
      <c r="W1192" s="193" t="s">
        <v>2291</v>
      </c>
      <c r="X1192" s="193"/>
      <c r="Y1192" s="194">
        <v>43495.000011574077</v>
      </c>
      <c r="Z1192" s="194">
        <v>43601.712534722217</v>
      </c>
      <c r="AA1192" s="197">
        <v>43493.000011574077</v>
      </c>
      <c r="AB1192" s="198">
        <f t="shared" si="133"/>
        <v>0</v>
      </c>
      <c r="AC1192" s="199">
        <f t="shared" si="129"/>
        <v>0</v>
      </c>
      <c r="AD1192" s="200">
        <f t="shared" si="135"/>
        <v>0</v>
      </c>
      <c r="AE1192" s="199">
        <f t="shared" si="131"/>
        <v>0</v>
      </c>
      <c r="AF1192" s="199" t="str">
        <f t="shared" si="130"/>
        <v>20195</v>
      </c>
      <c r="AG1192" s="199">
        <f t="shared" si="134"/>
        <v>0</v>
      </c>
      <c r="AH1192" s="199" t="str">
        <f t="shared" si="132"/>
        <v>20194</v>
      </c>
      <c r="AI1192" s="201"/>
      <c r="AJ1192" s="201"/>
      <c r="AK1192" s="201"/>
      <c r="AL1192" s="201"/>
      <c r="AM1192" s="201"/>
      <c r="AN1192" s="201"/>
      <c r="AO1192" s="201" t="s">
        <v>50</v>
      </c>
      <c r="AP1192" s="201" t="s">
        <v>1</v>
      </c>
    </row>
    <row r="1193" spans="1:42">
      <c r="A1193" s="193" t="s">
        <v>1103</v>
      </c>
      <c r="B1193" s="193" t="s">
        <v>50</v>
      </c>
      <c r="C1193" s="193" t="s">
        <v>205</v>
      </c>
      <c r="D1193" s="193" t="s">
        <v>1351</v>
      </c>
      <c r="E1193" s="193" t="s">
        <v>1352</v>
      </c>
      <c r="F1193" s="193"/>
      <c r="G1193" s="193" t="s">
        <v>178</v>
      </c>
      <c r="H1193" s="194">
        <v>43557.000011574077</v>
      </c>
      <c r="I1193" s="194"/>
      <c r="J1193" s="194">
        <v>43560.000011574077</v>
      </c>
      <c r="K1193" s="194">
        <v>43560.000011574077</v>
      </c>
      <c r="L1193" s="194"/>
      <c r="M1193" s="193" t="s">
        <v>187</v>
      </c>
      <c r="N1193" s="193" t="s">
        <v>43</v>
      </c>
      <c r="O1193" s="195">
        <v>12</v>
      </c>
      <c r="P1193" s="195"/>
      <c r="Q1193" s="196"/>
      <c r="R1193" s="193" t="s">
        <v>1353</v>
      </c>
      <c r="S1193" s="193"/>
      <c r="T1193" s="193" t="s">
        <v>2292</v>
      </c>
      <c r="U1193" s="193" t="s">
        <v>182</v>
      </c>
      <c r="V1193" s="193" t="s">
        <v>471</v>
      </c>
      <c r="W1193" s="193" t="s">
        <v>2293</v>
      </c>
      <c r="X1193" s="193"/>
      <c r="Y1193" s="194">
        <v>43495.000011574077</v>
      </c>
      <c r="Z1193" s="194">
        <v>43601.712534722217</v>
      </c>
      <c r="AA1193" s="197">
        <v>43493.000011574077</v>
      </c>
      <c r="AB1193" s="198">
        <f t="shared" si="133"/>
        <v>0</v>
      </c>
      <c r="AC1193" s="199">
        <f t="shared" si="129"/>
        <v>0</v>
      </c>
      <c r="AD1193" s="200">
        <f t="shared" si="135"/>
        <v>0</v>
      </c>
      <c r="AE1193" s="199">
        <f t="shared" si="131"/>
        <v>0</v>
      </c>
      <c r="AF1193" s="199" t="str">
        <f t="shared" si="130"/>
        <v>20195</v>
      </c>
      <c r="AG1193" s="199">
        <f t="shared" si="134"/>
        <v>0</v>
      </c>
      <c r="AH1193" s="199" t="str">
        <f t="shared" si="132"/>
        <v>20194</v>
      </c>
      <c r="AI1193" s="201"/>
      <c r="AJ1193" s="201"/>
      <c r="AK1193" s="201"/>
      <c r="AL1193" s="201"/>
      <c r="AM1193" s="201"/>
      <c r="AN1193" s="201"/>
      <c r="AO1193" s="201" t="s">
        <v>50</v>
      </c>
      <c r="AP1193" s="201" t="s">
        <v>1</v>
      </c>
    </row>
    <row r="1194" spans="1:42">
      <c r="A1194" s="193" t="s">
        <v>1103</v>
      </c>
      <c r="B1194" s="193" t="s">
        <v>50</v>
      </c>
      <c r="C1194" s="193" t="s">
        <v>205</v>
      </c>
      <c r="D1194" s="193" t="s">
        <v>1351</v>
      </c>
      <c r="E1194" s="193" t="s">
        <v>1352</v>
      </c>
      <c r="F1194" s="193"/>
      <c r="G1194" s="193" t="s">
        <v>178</v>
      </c>
      <c r="H1194" s="194">
        <v>43557.000011574077</v>
      </c>
      <c r="I1194" s="194"/>
      <c r="J1194" s="194">
        <v>43560.000011574077</v>
      </c>
      <c r="K1194" s="194">
        <v>43560.000011574077</v>
      </c>
      <c r="L1194" s="194"/>
      <c r="M1194" s="193" t="s">
        <v>187</v>
      </c>
      <c r="N1194" s="193" t="s">
        <v>43</v>
      </c>
      <c r="O1194" s="195">
        <v>12</v>
      </c>
      <c r="P1194" s="195"/>
      <c r="Q1194" s="196"/>
      <c r="R1194" s="193" t="s">
        <v>1353</v>
      </c>
      <c r="S1194" s="193"/>
      <c r="T1194" s="193" t="s">
        <v>2294</v>
      </c>
      <c r="U1194" s="193" t="s">
        <v>182</v>
      </c>
      <c r="V1194" s="193" t="s">
        <v>471</v>
      </c>
      <c r="W1194" s="193" t="s">
        <v>2295</v>
      </c>
      <c r="X1194" s="193"/>
      <c r="Y1194" s="194">
        <v>43651.000011574077</v>
      </c>
      <c r="Z1194" s="194">
        <v>43651.551701388889</v>
      </c>
      <c r="AA1194" s="197">
        <v>43649.000011574077</v>
      </c>
      <c r="AB1194" s="198">
        <f t="shared" si="133"/>
        <v>0</v>
      </c>
      <c r="AC1194" s="199">
        <f t="shared" si="129"/>
        <v>0</v>
      </c>
      <c r="AD1194" s="200">
        <f t="shared" si="135"/>
        <v>0</v>
      </c>
      <c r="AE1194" s="199">
        <f t="shared" si="131"/>
        <v>0</v>
      </c>
      <c r="AF1194" s="199" t="str">
        <f t="shared" si="130"/>
        <v>20197</v>
      </c>
      <c r="AG1194" s="199">
        <f t="shared" si="134"/>
        <v>0</v>
      </c>
      <c r="AH1194" s="199" t="str">
        <f t="shared" si="132"/>
        <v>20194</v>
      </c>
      <c r="AI1194" s="201"/>
      <c r="AJ1194" s="201"/>
      <c r="AK1194" s="201"/>
      <c r="AL1194" s="201"/>
      <c r="AM1194" s="201"/>
      <c r="AN1194" s="201"/>
      <c r="AO1194" s="201" t="s">
        <v>50</v>
      </c>
      <c r="AP1194" s="201" t="s">
        <v>1</v>
      </c>
    </row>
    <row r="1195" spans="1:42">
      <c r="A1195" s="193" t="s">
        <v>1103</v>
      </c>
      <c r="B1195" s="193" t="s">
        <v>50</v>
      </c>
      <c r="C1195" s="193" t="s">
        <v>205</v>
      </c>
      <c r="D1195" s="193" t="s">
        <v>1351</v>
      </c>
      <c r="E1195" s="193" t="s">
        <v>1352</v>
      </c>
      <c r="F1195" s="193"/>
      <c r="G1195" s="193" t="s">
        <v>178</v>
      </c>
      <c r="H1195" s="194">
        <v>43557.000011574077</v>
      </c>
      <c r="I1195" s="194"/>
      <c r="J1195" s="194">
        <v>43560.000011574077</v>
      </c>
      <c r="K1195" s="194">
        <v>43560.000011574077</v>
      </c>
      <c r="L1195" s="194"/>
      <c r="M1195" s="193" t="s">
        <v>187</v>
      </c>
      <c r="N1195" s="193" t="s">
        <v>43</v>
      </c>
      <c r="O1195" s="195">
        <v>12</v>
      </c>
      <c r="P1195" s="195"/>
      <c r="Q1195" s="196"/>
      <c r="R1195" s="193" t="s">
        <v>1353</v>
      </c>
      <c r="S1195" s="193"/>
      <c r="T1195" s="193" t="s">
        <v>2296</v>
      </c>
      <c r="U1195" s="193" t="s">
        <v>182</v>
      </c>
      <c r="V1195" s="193"/>
      <c r="W1195" s="193"/>
      <c r="X1195" s="193"/>
      <c r="Y1195" s="194"/>
      <c r="Z1195" s="194"/>
      <c r="AA1195" s="197"/>
      <c r="AB1195" s="198" t="str">
        <f t="shared" si="133"/>
        <v>20194</v>
      </c>
      <c r="AC1195" s="199">
        <f t="shared" si="129"/>
        <v>0</v>
      </c>
      <c r="AD1195" s="200" t="str">
        <f t="shared" si="135"/>
        <v>20194</v>
      </c>
      <c r="AE1195" s="199">
        <f t="shared" si="131"/>
        <v>0</v>
      </c>
      <c r="AF1195" s="199">
        <f t="shared" si="130"/>
        <v>0</v>
      </c>
      <c r="AG1195" s="199">
        <f t="shared" si="134"/>
        <v>0</v>
      </c>
      <c r="AH1195" s="199">
        <f t="shared" si="132"/>
        <v>0</v>
      </c>
      <c r="AI1195" s="201"/>
      <c r="AJ1195" s="201"/>
      <c r="AK1195" s="201"/>
      <c r="AL1195" s="201"/>
      <c r="AM1195" s="201"/>
      <c r="AN1195" s="201"/>
      <c r="AO1195" s="201" t="s">
        <v>50</v>
      </c>
      <c r="AP1195" s="201" t="s">
        <v>1</v>
      </c>
    </row>
    <row r="1196" spans="1:42">
      <c r="A1196" s="193" t="s">
        <v>1103</v>
      </c>
      <c r="B1196" s="193" t="s">
        <v>50</v>
      </c>
      <c r="C1196" s="193" t="s">
        <v>205</v>
      </c>
      <c r="D1196" s="193" t="s">
        <v>1351</v>
      </c>
      <c r="E1196" s="193" t="s">
        <v>1352</v>
      </c>
      <c r="F1196" s="193"/>
      <c r="G1196" s="193" t="s">
        <v>178</v>
      </c>
      <c r="H1196" s="194">
        <v>43557.000011574077</v>
      </c>
      <c r="I1196" s="194"/>
      <c r="J1196" s="194">
        <v>43560.000011574077</v>
      </c>
      <c r="K1196" s="194">
        <v>43560.000011574077</v>
      </c>
      <c r="L1196" s="194"/>
      <c r="M1196" s="193" t="s">
        <v>187</v>
      </c>
      <c r="N1196" s="193" t="s">
        <v>43</v>
      </c>
      <c r="O1196" s="195">
        <v>12</v>
      </c>
      <c r="P1196" s="195"/>
      <c r="Q1196" s="196"/>
      <c r="R1196" s="193" t="s">
        <v>1353</v>
      </c>
      <c r="S1196" s="193"/>
      <c r="T1196" s="193" t="s">
        <v>2297</v>
      </c>
      <c r="U1196" s="193" t="s">
        <v>182</v>
      </c>
      <c r="V1196" s="193"/>
      <c r="W1196" s="193"/>
      <c r="X1196" s="193"/>
      <c r="Y1196" s="194"/>
      <c r="Z1196" s="194"/>
      <c r="AA1196" s="197"/>
      <c r="AB1196" s="198" t="str">
        <f t="shared" si="133"/>
        <v>20194</v>
      </c>
      <c r="AC1196" s="199">
        <f t="shared" si="129"/>
        <v>0</v>
      </c>
      <c r="AD1196" s="200" t="str">
        <f t="shared" si="135"/>
        <v>20194</v>
      </c>
      <c r="AE1196" s="199">
        <f t="shared" si="131"/>
        <v>0</v>
      </c>
      <c r="AF1196" s="199">
        <f t="shared" si="130"/>
        <v>0</v>
      </c>
      <c r="AG1196" s="199">
        <f t="shared" si="134"/>
        <v>0</v>
      </c>
      <c r="AH1196" s="199">
        <f t="shared" si="132"/>
        <v>0</v>
      </c>
      <c r="AI1196" s="201"/>
      <c r="AJ1196" s="201"/>
      <c r="AK1196" s="201"/>
      <c r="AL1196" s="201"/>
      <c r="AM1196" s="201"/>
      <c r="AN1196" s="201"/>
      <c r="AO1196" s="201" t="s">
        <v>50</v>
      </c>
      <c r="AP1196" s="201" t="s">
        <v>1</v>
      </c>
    </row>
    <row r="1197" spans="1:42">
      <c r="A1197" s="193" t="s">
        <v>1103</v>
      </c>
      <c r="B1197" s="193" t="s">
        <v>50</v>
      </c>
      <c r="C1197" s="193" t="s">
        <v>205</v>
      </c>
      <c r="D1197" s="193" t="s">
        <v>1351</v>
      </c>
      <c r="E1197" s="193" t="s">
        <v>1352</v>
      </c>
      <c r="F1197" s="193"/>
      <c r="G1197" s="193" t="s">
        <v>178</v>
      </c>
      <c r="H1197" s="194">
        <v>43557.000011574077</v>
      </c>
      <c r="I1197" s="194"/>
      <c r="J1197" s="194">
        <v>43560.000011574077</v>
      </c>
      <c r="K1197" s="194">
        <v>43560.000011574077</v>
      </c>
      <c r="L1197" s="194"/>
      <c r="M1197" s="193" t="s">
        <v>187</v>
      </c>
      <c r="N1197" s="193" t="s">
        <v>43</v>
      </c>
      <c r="O1197" s="195">
        <v>12</v>
      </c>
      <c r="P1197" s="195"/>
      <c r="Q1197" s="196"/>
      <c r="R1197" s="193" t="s">
        <v>1353</v>
      </c>
      <c r="S1197" s="193"/>
      <c r="T1197" s="193" t="s">
        <v>2298</v>
      </c>
      <c r="U1197" s="193" t="s">
        <v>182</v>
      </c>
      <c r="V1197" s="193"/>
      <c r="W1197" s="193"/>
      <c r="X1197" s="193"/>
      <c r="Y1197" s="194"/>
      <c r="Z1197" s="194"/>
      <c r="AA1197" s="197"/>
      <c r="AB1197" s="198" t="str">
        <f t="shared" si="133"/>
        <v>20194</v>
      </c>
      <c r="AC1197" s="199">
        <f t="shared" si="129"/>
        <v>0</v>
      </c>
      <c r="AD1197" s="200" t="str">
        <f t="shared" si="135"/>
        <v>20194</v>
      </c>
      <c r="AE1197" s="199">
        <f t="shared" si="131"/>
        <v>0</v>
      </c>
      <c r="AF1197" s="199">
        <f t="shared" si="130"/>
        <v>0</v>
      </c>
      <c r="AG1197" s="199">
        <f t="shared" si="134"/>
        <v>0</v>
      </c>
      <c r="AH1197" s="199">
        <f t="shared" si="132"/>
        <v>0</v>
      </c>
      <c r="AI1197" s="201"/>
      <c r="AJ1197" s="201"/>
      <c r="AK1197" s="201"/>
      <c r="AL1197" s="201"/>
      <c r="AM1197" s="201"/>
      <c r="AN1197" s="201"/>
      <c r="AO1197" s="201" t="s">
        <v>50</v>
      </c>
      <c r="AP1197" s="201" t="s">
        <v>1</v>
      </c>
    </row>
    <row r="1198" spans="1:42">
      <c r="A1198" s="193" t="s">
        <v>1103</v>
      </c>
      <c r="B1198" s="193" t="s">
        <v>50</v>
      </c>
      <c r="C1198" s="193" t="s">
        <v>205</v>
      </c>
      <c r="D1198" s="193" t="s">
        <v>1351</v>
      </c>
      <c r="E1198" s="193" t="s">
        <v>1352</v>
      </c>
      <c r="F1198" s="193"/>
      <c r="G1198" s="193" t="s">
        <v>178</v>
      </c>
      <c r="H1198" s="194">
        <v>43557.000011574077</v>
      </c>
      <c r="I1198" s="194"/>
      <c r="J1198" s="194">
        <v>43560.000011574077</v>
      </c>
      <c r="K1198" s="194">
        <v>43560.000011574077</v>
      </c>
      <c r="L1198" s="194"/>
      <c r="M1198" s="193" t="s">
        <v>187</v>
      </c>
      <c r="N1198" s="193" t="s">
        <v>43</v>
      </c>
      <c r="O1198" s="195">
        <v>12</v>
      </c>
      <c r="P1198" s="195"/>
      <c r="Q1198" s="196"/>
      <c r="R1198" s="193" t="s">
        <v>1353</v>
      </c>
      <c r="S1198" s="193"/>
      <c r="T1198" s="193" t="s">
        <v>2299</v>
      </c>
      <c r="U1198" s="193" t="s">
        <v>182</v>
      </c>
      <c r="V1198" s="193"/>
      <c r="W1198" s="193"/>
      <c r="X1198" s="193"/>
      <c r="Y1198" s="194"/>
      <c r="Z1198" s="194"/>
      <c r="AA1198" s="197"/>
      <c r="AB1198" s="198" t="str">
        <f t="shared" si="133"/>
        <v>20194</v>
      </c>
      <c r="AC1198" s="199">
        <f t="shared" si="129"/>
        <v>0</v>
      </c>
      <c r="AD1198" s="200" t="str">
        <f t="shared" si="135"/>
        <v>20194</v>
      </c>
      <c r="AE1198" s="199">
        <f t="shared" si="131"/>
        <v>0</v>
      </c>
      <c r="AF1198" s="199">
        <f t="shared" si="130"/>
        <v>0</v>
      </c>
      <c r="AG1198" s="199">
        <f t="shared" si="134"/>
        <v>0</v>
      </c>
      <c r="AH1198" s="199">
        <f t="shared" si="132"/>
        <v>0</v>
      </c>
      <c r="AI1198" s="201"/>
      <c r="AJ1198" s="201"/>
      <c r="AK1198" s="201"/>
      <c r="AL1198" s="201"/>
      <c r="AM1198" s="201"/>
      <c r="AN1198" s="201"/>
      <c r="AO1198" s="201" t="s">
        <v>50</v>
      </c>
      <c r="AP1198" s="201" t="s">
        <v>1</v>
      </c>
    </row>
    <row r="1199" spans="1:42">
      <c r="A1199" s="193" t="s">
        <v>1103</v>
      </c>
      <c r="B1199" s="193" t="s">
        <v>50</v>
      </c>
      <c r="C1199" s="193" t="s">
        <v>205</v>
      </c>
      <c r="D1199" s="193" t="s">
        <v>1351</v>
      </c>
      <c r="E1199" s="193" t="s">
        <v>1352</v>
      </c>
      <c r="F1199" s="193"/>
      <c r="G1199" s="193" t="s">
        <v>178</v>
      </c>
      <c r="H1199" s="194">
        <v>43557.000011574077</v>
      </c>
      <c r="I1199" s="194"/>
      <c r="J1199" s="194">
        <v>43560.000011574077</v>
      </c>
      <c r="K1199" s="194">
        <v>43560.000011574077</v>
      </c>
      <c r="L1199" s="194"/>
      <c r="M1199" s="193" t="s">
        <v>187</v>
      </c>
      <c r="N1199" s="193" t="s">
        <v>43</v>
      </c>
      <c r="O1199" s="195">
        <v>12</v>
      </c>
      <c r="P1199" s="195"/>
      <c r="Q1199" s="196"/>
      <c r="R1199" s="193" t="s">
        <v>1353</v>
      </c>
      <c r="S1199" s="193"/>
      <c r="T1199" s="193" t="s">
        <v>2300</v>
      </c>
      <c r="U1199" s="193" t="s">
        <v>182</v>
      </c>
      <c r="V1199" s="193"/>
      <c r="W1199" s="193"/>
      <c r="X1199" s="193"/>
      <c r="Y1199" s="194"/>
      <c r="Z1199" s="194"/>
      <c r="AA1199" s="197"/>
      <c r="AB1199" s="198" t="str">
        <f t="shared" si="133"/>
        <v>20194</v>
      </c>
      <c r="AC1199" s="199">
        <f t="shared" si="129"/>
        <v>0</v>
      </c>
      <c r="AD1199" s="200" t="str">
        <f t="shared" si="135"/>
        <v>20194</v>
      </c>
      <c r="AE1199" s="199">
        <f t="shared" si="131"/>
        <v>0</v>
      </c>
      <c r="AF1199" s="199">
        <f t="shared" si="130"/>
        <v>0</v>
      </c>
      <c r="AG1199" s="199">
        <f t="shared" si="134"/>
        <v>0</v>
      </c>
      <c r="AH1199" s="199">
        <f t="shared" si="132"/>
        <v>0</v>
      </c>
      <c r="AI1199" s="201"/>
      <c r="AJ1199" s="201"/>
      <c r="AK1199" s="201"/>
      <c r="AL1199" s="201"/>
      <c r="AM1199" s="201"/>
      <c r="AN1199" s="201"/>
      <c r="AO1199" s="201" t="s">
        <v>50</v>
      </c>
      <c r="AP1199" s="201" t="s">
        <v>1</v>
      </c>
    </row>
    <row r="1200" spans="1:42">
      <c r="A1200" s="193" t="s">
        <v>1103</v>
      </c>
      <c r="B1200" s="193" t="s">
        <v>50</v>
      </c>
      <c r="C1200" s="193" t="s">
        <v>205</v>
      </c>
      <c r="D1200" s="193" t="s">
        <v>1351</v>
      </c>
      <c r="E1200" s="193" t="s">
        <v>1352</v>
      </c>
      <c r="F1200" s="193"/>
      <c r="G1200" s="193" t="s">
        <v>178</v>
      </c>
      <c r="H1200" s="194">
        <v>43557.000011574077</v>
      </c>
      <c r="I1200" s="194"/>
      <c r="J1200" s="194">
        <v>43560.000011574077</v>
      </c>
      <c r="K1200" s="194">
        <v>43560.000011574077</v>
      </c>
      <c r="L1200" s="194"/>
      <c r="M1200" s="193" t="s">
        <v>187</v>
      </c>
      <c r="N1200" s="193" t="s">
        <v>43</v>
      </c>
      <c r="O1200" s="195">
        <v>12</v>
      </c>
      <c r="P1200" s="195"/>
      <c r="Q1200" s="196"/>
      <c r="R1200" s="193" t="s">
        <v>1353</v>
      </c>
      <c r="S1200" s="193"/>
      <c r="T1200" s="193" t="s">
        <v>2301</v>
      </c>
      <c r="U1200" s="193" t="s">
        <v>182</v>
      </c>
      <c r="V1200" s="193"/>
      <c r="W1200" s="193"/>
      <c r="X1200" s="193"/>
      <c r="Y1200" s="194"/>
      <c r="Z1200" s="194"/>
      <c r="AA1200" s="197"/>
      <c r="AB1200" s="198" t="str">
        <f t="shared" si="133"/>
        <v>20194</v>
      </c>
      <c r="AC1200" s="199">
        <f t="shared" si="129"/>
        <v>0</v>
      </c>
      <c r="AD1200" s="200" t="str">
        <f t="shared" si="135"/>
        <v>20194</v>
      </c>
      <c r="AE1200" s="199">
        <f t="shared" si="131"/>
        <v>0</v>
      </c>
      <c r="AF1200" s="199">
        <f t="shared" si="130"/>
        <v>0</v>
      </c>
      <c r="AG1200" s="199">
        <f t="shared" si="134"/>
        <v>0</v>
      </c>
      <c r="AH1200" s="199">
        <f t="shared" si="132"/>
        <v>0</v>
      </c>
      <c r="AI1200" s="201"/>
      <c r="AJ1200" s="201"/>
      <c r="AK1200" s="201"/>
      <c r="AL1200" s="201"/>
      <c r="AM1200" s="201"/>
      <c r="AN1200" s="201"/>
      <c r="AO1200" s="201" t="s">
        <v>50</v>
      </c>
      <c r="AP1200" s="201" t="s">
        <v>1</v>
      </c>
    </row>
    <row r="1201" spans="1:42">
      <c r="A1201" s="193" t="s">
        <v>1103</v>
      </c>
      <c r="B1201" s="193" t="s">
        <v>50</v>
      </c>
      <c r="C1201" s="193" t="s">
        <v>205</v>
      </c>
      <c r="D1201" s="193" t="s">
        <v>1351</v>
      </c>
      <c r="E1201" s="193" t="s">
        <v>1352</v>
      </c>
      <c r="F1201" s="193"/>
      <c r="G1201" s="193" t="s">
        <v>178</v>
      </c>
      <c r="H1201" s="194">
        <v>43557.000011574077</v>
      </c>
      <c r="I1201" s="194"/>
      <c r="J1201" s="194">
        <v>43560.000011574077</v>
      </c>
      <c r="K1201" s="194">
        <v>43560.000011574077</v>
      </c>
      <c r="L1201" s="194"/>
      <c r="M1201" s="193" t="s">
        <v>187</v>
      </c>
      <c r="N1201" s="193" t="s">
        <v>43</v>
      </c>
      <c r="O1201" s="195">
        <v>12</v>
      </c>
      <c r="P1201" s="195"/>
      <c r="Q1201" s="196"/>
      <c r="R1201" s="193" t="s">
        <v>1353</v>
      </c>
      <c r="S1201" s="193"/>
      <c r="T1201" s="193" t="s">
        <v>2302</v>
      </c>
      <c r="U1201" s="193" t="s">
        <v>275</v>
      </c>
      <c r="V1201" s="193"/>
      <c r="W1201" s="193"/>
      <c r="X1201" s="193"/>
      <c r="Y1201" s="194"/>
      <c r="Z1201" s="194"/>
      <c r="AA1201" s="197"/>
      <c r="AB1201" s="198" t="str">
        <f t="shared" si="133"/>
        <v>20194</v>
      </c>
      <c r="AC1201" s="199">
        <f t="shared" si="129"/>
        <v>0</v>
      </c>
      <c r="AD1201" s="200" t="str">
        <f t="shared" si="135"/>
        <v>20194</v>
      </c>
      <c r="AE1201" s="199">
        <f t="shared" si="131"/>
        <v>0</v>
      </c>
      <c r="AF1201" s="199">
        <f t="shared" si="130"/>
        <v>0</v>
      </c>
      <c r="AG1201" s="199">
        <f t="shared" si="134"/>
        <v>0</v>
      </c>
      <c r="AH1201" s="199">
        <f t="shared" si="132"/>
        <v>0</v>
      </c>
      <c r="AI1201" s="201"/>
      <c r="AJ1201" s="201"/>
      <c r="AK1201" s="201"/>
      <c r="AL1201" s="201"/>
      <c r="AM1201" s="201"/>
      <c r="AN1201" s="201"/>
      <c r="AO1201" s="201" t="s">
        <v>50</v>
      </c>
      <c r="AP1201" s="201" t="s">
        <v>1</v>
      </c>
    </row>
    <row r="1202" spans="1:42">
      <c r="A1202" s="193" t="s">
        <v>1103</v>
      </c>
      <c r="B1202" s="193" t="s">
        <v>54</v>
      </c>
      <c r="C1202" s="193" t="s">
        <v>175</v>
      </c>
      <c r="D1202" s="193" t="s">
        <v>2303</v>
      </c>
      <c r="E1202" s="193" t="s">
        <v>2304</v>
      </c>
      <c r="F1202" s="193"/>
      <c r="G1202" s="193" t="s">
        <v>178</v>
      </c>
      <c r="H1202" s="194">
        <v>43558.000011574077</v>
      </c>
      <c r="I1202" s="194"/>
      <c r="J1202" s="194">
        <v>43558.000011574077</v>
      </c>
      <c r="K1202" s="194">
        <v>43558.000011574077</v>
      </c>
      <c r="L1202" s="194">
        <v>43728.578657407408</v>
      </c>
      <c r="M1202" s="193" t="s">
        <v>191</v>
      </c>
      <c r="N1202" s="193" t="s">
        <v>2305</v>
      </c>
      <c r="O1202" s="195">
        <v>3</v>
      </c>
      <c r="P1202" s="195"/>
      <c r="Q1202" s="196"/>
      <c r="R1202" s="193" t="s">
        <v>2306</v>
      </c>
      <c r="S1202" s="193"/>
      <c r="T1202" s="193" t="s">
        <v>2307</v>
      </c>
      <c r="U1202" s="193" t="s">
        <v>195</v>
      </c>
      <c r="V1202" s="193"/>
      <c r="W1202" s="193"/>
      <c r="X1202" s="193"/>
      <c r="Y1202" s="194"/>
      <c r="Z1202" s="194"/>
      <c r="AA1202" s="197"/>
      <c r="AB1202" s="198" t="str">
        <f t="shared" si="133"/>
        <v>20194</v>
      </c>
      <c r="AC1202" s="199">
        <f t="shared" si="129"/>
        <v>0</v>
      </c>
      <c r="AD1202" s="200" t="str">
        <f t="shared" si="135"/>
        <v>20194</v>
      </c>
      <c r="AE1202" s="199" t="str">
        <f t="shared" si="131"/>
        <v>20199</v>
      </c>
      <c r="AF1202" s="199">
        <f t="shared" si="130"/>
        <v>0</v>
      </c>
      <c r="AG1202" s="199">
        <f t="shared" si="134"/>
        <v>0</v>
      </c>
      <c r="AH1202" s="199">
        <f t="shared" si="132"/>
        <v>0</v>
      </c>
      <c r="AI1202" s="201"/>
      <c r="AJ1202" s="201"/>
      <c r="AK1202" s="201"/>
      <c r="AL1202" s="201"/>
      <c r="AM1202" s="201"/>
      <c r="AN1202" s="201"/>
      <c r="AO1202" s="201" t="s">
        <v>54</v>
      </c>
      <c r="AP1202" s="201" t="s">
        <v>88</v>
      </c>
    </row>
    <row r="1203" spans="1:42">
      <c r="A1203" s="193" t="s">
        <v>1103</v>
      </c>
      <c r="B1203" s="193" t="s">
        <v>51</v>
      </c>
      <c r="C1203" s="193" t="s">
        <v>396</v>
      </c>
      <c r="D1203" s="193" t="s">
        <v>2303</v>
      </c>
      <c r="E1203" s="193" t="s">
        <v>2304</v>
      </c>
      <c r="F1203" s="193"/>
      <c r="G1203" s="193" t="s">
        <v>178</v>
      </c>
      <c r="H1203" s="194">
        <v>43558.000011574077</v>
      </c>
      <c r="I1203" s="194"/>
      <c r="J1203" s="194">
        <v>43558.000011574077</v>
      </c>
      <c r="K1203" s="194">
        <v>43558.000011574077</v>
      </c>
      <c r="L1203" s="194"/>
      <c r="M1203" s="193" t="s">
        <v>191</v>
      </c>
      <c r="N1203" s="193" t="s">
        <v>2305</v>
      </c>
      <c r="O1203" s="195">
        <v>30</v>
      </c>
      <c r="P1203" s="195"/>
      <c r="Q1203" s="196"/>
      <c r="R1203" s="193" t="s">
        <v>2306</v>
      </c>
      <c r="S1203" s="193"/>
      <c r="T1203" s="193" t="s">
        <v>2308</v>
      </c>
      <c r="U1203" s="193" t="s">
        <v>182</v>
      </c>
      <c r="V1203" s="193"/>
      <c r="W1203" s="193"/>
      <c r="X1203" s="193"/>
      <c r="Y1203" s="194"/>
      <c r="Z1203" s="194"/>
      <c r="AA1203" s="197"/>
      <c r="AB1203" s="198" t="str">
        <f t="shared" si="133"/>
        <v>20194</v>
      </c>
      <c r="AC1203" s="199">
        <f t="shared" si="129"/>
        <v>0</v>
      </c>
      <c r="AD1203" s="200" t="str">
        <f t="shared" si="135"/>
        <v>20194</v>
      </c>
      <c r="AE1203" s="199">
        <f t="shared" si="131"/>
        <v>0</v>
      </c>
      <c r="AF1203" s="199">
        <f t="shared" si="130"/>
        <v>0</v>
      </c>
      <c r="AG1203" s="199">
        <f t="shared" si="134"/>
        <v>0</v>
      </c>
      <c r="AH1203" s="199">
        <f t="shared" si="132"/>
        <v>0</v>
      </c>
      <c r="AI1203" s="201"/>
      <c r="AJ1203" s="201"/>
      <c r="AK1203" s="201"/>
      <c r="AL1203" s="201"/>
      <c r="AM1203" s="201"/>
      <c r="AN1203" s="201"/>
      <c r="AO1203" s="201" t="s">
        <v>51</v>
      </c>
      <c r="AP1203" s="201" t="s">
        <v>63</v>
      </c>
    </row>
    <row r="1204" spans="1:42">
      <c r="A1204" s="193" t="s">
        <v>1103</v>
      </c>
      <c r="B1204" s="193" t="s">
        <v>54</v>
      </c>
      <c r="C1204" s="193" t="s">
        <v>175</v>
      </c>
      <c r="D1204" s="193" t="s">
        <v>2309</v>
      </c>
      <c r="E1204" s="193" t="s">
        <v>2310</v>
      </c>
      <c r="F1204" s="193"/>
      <c r="G1204" s="193" t="s">
        <v>178</v>
      </c>
      <c r="H1204" s="194">
        <v>43560.000011574077</v>
      </c>
      <c r="I1204" s="194"/>
      <c r="J1204" s="194">
        <v>43560.000011574077</v>
      </c>
      <c r="K1204" s="194">
        <v>43560.000011574077</v>
      </c>
      <c r="L1204" s="194">
        <v>43728.594930555562</v>
      </c>
      <c r="M1204" s="193" t="s">
        <v>187</v>
      </c>
      <c r="N1204" s="193" t="s">
        <v>185</v>
      </c>
      <c r="O1204" s="195">
        <v>3</v>
      </c>
      <c r="P1204" s="195"/>
      <c r="Q1204" s="196"/>
      <c r="R1204" s="193" t="s">
        <v>2311</v>
      </c>
      <c r="S1204" s="193"/>
      <c r="T1204" s="193" t="s">
        <v>2312</v>
      </c>
      <c r="U1204" s="193" t="s">
        <v>195</v>
      </c>
      <c r="V1204" s="193"/>
      <c r="W1204" s="193"/>
      <c r="X1204" s="193"/>
      <c r="Y1204" s="194"/>
      <c r="Z1204" s="194"/>
      <c r="AA1204" s="197"/>
      <c r="AB1204" s="198" t="str">
        <f t="shared" si="133"/>
        <v>20194</v>
      </c>
      <c r="AC1204" s="199">
        <f t="shared" si="129"/>
        <v>0</v>
      </c>
      <c r="AD1204" s="200" t="str">
        <f t="shared" si="135"/>
        <v>20194</v>
      </c>
      <c r="AE1204" s="199" t="str">
        <f t="shared" si="131"/>
        <v>20199</v>
      </c>
      <c r="AF1204" s="199">
        <f t="shared" si="130"/>
        <v>0</v>
      </c>
      <c r="AG1204" s="199">
        <f t="shared" si="134"/>
        <v>0</v>
      </c>
      <c r="AH1204" s="199">
        <f t="shared" si="132"/>
        <v>0</v>
      </c>
      <c r="AI1204" s="201"/>
      <c r="AJ1204" s="201"/>
      <c r="AK1204" s="201"/>
      <c r="AL1204" s="201"/>
      <c r="AM1204" s="201"/>
      <c r="AN1204" s="201"/>
      <c r="AO1204" s="201" t="s">
        <v>54</v>
      </c>
      <c r="AP1204" s="201" t="s">
        <v>88</v>
      </c>
    </row>
    <row r="1205" spans="1:42">
      <c r="A1205" s="193" t="s">
        <v>1103</v>
      </c>
      <c r="B1205" s="193" t="s">
        <v>54</v>
      </c>
      <c r="C1205" s="193" t="s">
        <v>175</v>
      </c>
      <c r="D1205" s="193" t="s">
        <v>1342</v>
      </c>
      <c r="E1205" s="193" t="s">
        <v>2313</v>
      </c>
      <c r="F1205" s="193"/>
      <c r="G1205" s="193" t="s">
        <v>178</v>
      </c>
      <c r="H1205" s="194">
        <v>43560.000011574077</v>
      </c>
      <c r="I1205" s="194"/>
      <c r="J1205" s="194">
        <v>43560.000011574077</v>
      </c>
      <c r="K1205" s="194">
        <v>43560.000011574077</v>
      </c>
      <c r="L1205" s="194"/>
      <c r="M1205" s="193" t="s">
        <v>187</v>
      </c>
      <c r="N1205" s="193" t="s">
        <v>185</v>
      </c>
      <c r="O1205" s="195">
        <v>3</v>
      </c>
      <c r="P1205" s="195"/>
      <c r="Q1205" s="196"/>
      <c r="R1205" s="193" t="s">
        <v>1344</v>
      </c>
      <c r="S1205" s="193"/>
      <c r="T1205" s="193" t="s">
        <v>2314</v>
      </c>
      <c r="U1205" s="193" t="s">
        <v>182</v>
      </c>
      <c r="V1205" s="193"/>
      <c r="W1205" s="193"/>
      <c r="X1205" s="193"/>
      <c r="Y1205" s="194"/>
      <c r="Z1205" s="194"/>
      <c r="AA1205" s="197"/>
      <c r="AB1205" s="198" t="str">
        <f t="shared" si="133"/>
        <v>20194</v>
      </c>
      <c r="AC1205" s="199">
        <f t="shared" si="129"/>
        <v>0</v>
      </c>
      <c r="AD1205" s="200" t="str">
        <f t="shared" si="135"/>
        <v>20194</v>
      </c>
      <c r="AE1205" s="199">
        <f t="shared" si="131"/>
        <v>0</v>
      </c>
      <c r="AF1205" s="199">
        <f t="shared" si="130"/>
        <v>0</v>
      </c>
      <c r="AG1205" s="199">
        <f t="shared" si="134"/>
        <v>0</v>
      </c>
      <c r="AH1205" s="199">
        <f t="shared" si="132"/>
        <v>0</v>
      </c>
      <c r="AI1205" s="201"/>
      <c r="AJ1205" s="201"/>
      <c r="AK1205" s="201"/>
      <c r="AL1205" s="201"/>
      <c r="AM1205" s="201"/>
      <c r="AN1205" s="201"/>
      <c r="AO1205" s="201" t="s">
        <v>54</v>
      </c>
      <c r="AP1205" s="201" t="s">
        <v>88</v>
      </c>
    </row>
    <row r="1206" spans="1:42">
      <c r="A1206" s="193" t="s">
        <v>1103</v>
      </c>
      <c r="B1206" s="193" t="s">
        <v>51</v>
      </c>
      <c r="C1206" s="193" t="s">
        <v>321</v>
      </c>
      <c r="D1206" s="193" t="s">
        <v>1682</v>
      </c>
      <c r="E1206" s="193" t="s">
        <v>1683</v>
      </c>
      <c r="F1206" s="193"/>
      <c r="G1206" s="193" t="s">
        <v>178</v>
      </c>
      <c r="H1206" s="194">
        <v>43560.000011574077</v>
      </c>
      <c r="I1206" s="194"/>
      <c r="J1206" s="194">
        <v>43560.000011574077</v>
      </c>
      <c r="K1206" s="194">
        <v>43560.000011574077</v>
      </c>
      <c r="L1206" s="194"/>
      <c r="M1206" s="193" t="s">
        <v>187</v>
      </c>
      <c r="N1206" s="193" t="s">
        <v>43</v>
      </c>
      <c r="O1206" s="195">
        <v>35</v>
      </c>
      <c r="P1206" s="195"/>
      <c r="Q1206" s="196"/>
      <c r="R1206" s="193" t="s">
        <v>1684</v>
      </c>
      <c r="S1206" s="193"/>
      <c r="T1206" s="193" t="s">
        <v>2315</v>
      </c>
      <c r="U1206" s="193" t="s">
        <v>182</v>
      </c>
      <c r="V1206" s="193"/>
      <c r="W1206" s="193"/>
      <c r="X1206" s="193"/>
      <c r="Y1206" s="194"/>
      <c r="Z1206" s="194"/>
      <c r="AA1206" s="197"/>
      <c r="AB1206" s="198" t="str">
        <f t="shared" si="133"/>
        <v>20194</v>
      </c>
      <c r="AC1206" s="199">
        <f t="shared" si="129"/>
        <v>0</v>
      </c>
      <c r="AD1206" s="200" t="str">
        <f t="shared" si="135"/>
        <v>20194</v>
      </c>
      <c r="AE1206" s="199">
        <f t="shared" si="131"/>
        <v>0</v>
      </c>
      <c r="AF1206" s="199">
        <f t="shared" si="130"/>
        <v>0</v>
      </c>
      <c r="AG1206" s="199">
        <f t="shared" si="134"/>
        <v>0</v>
      </c>
      <c r="AH1206" s="199">
        <f t="shared" si="132"/>
        <v>0</v>
      </c>
      <c r="AI1206" s="201"/>
      <c r="AJ1206" s="201"/>
      <c r="AK1206" s="201"/>
      <c r="AL1206" s="201"/>
      <c r="AM1206" s="201"/>
      <c r="AN1206" s="201"/>
      <c r="AO1206" s="201" t="s">
        <v>51</v>
      </c>
      <c r="AP1206" s="201" t="s">
        <v>65</v>
      </c>
    </row>
    <row r="1207" spans="1:42">
      <c r="A1207" s="193" t="s">
        <v>1103</v>
      </c>
      <c r="B1207" s="193" t="s">
        <v>50</v>
      </c>
      <c r="C1207" s="193" t="s">
        <v>205</v>
      </c>
      <c r="D1207" s="193" t="s">
        <v>1682</v>
      </c>
      <c r="E1207" s="193" t="s">
        <v>1683</v>
      </c>
      <c r="F1207" s="193"/>
      <c r="G1207" s="193" t="s">
        <v>178</v>
      </c>
      <c r="H1207" s="194">
        <v>43560.000011574077</v>
      </c>
      <c r="I1207" s="194"/>
      <c r="J1207" s="194">
        <v>43563.000011574077</v>
      </c>
      <c r="K1207" s="194">
        <v>43563.000011574077</v>
      </c>
      <c r="L1207" s="194"/>
      <c r="M1207" s="193" t="s">
        <v>187</v>
      </c>
      <c r="N1207" s="193" t="s">
        <v>43</v>
      </c>
      <c r="O1207" s="195">
        <v>12</v>
      </c>
      <c r="P1207" s="195"/>
      <c r="Q1207" s="196"/>
      <c r="R1207" s="193" t="s">
        <v>1684</v>
      </c>
      <c r="S1207" s="193"/>
      <c r="T1207" s="193" t="s">
        <v>2316</v>
      </c>
      <c r="U1207" s="193" t="s">
        <v>182</v>
      </c>
      <c r="V1207" s="193"/>
      <c r="W1207" s="193"/>
      <c r="X1207" s="193"/>
      <c r="Y1207" s="194"/>
      <c r="Z1207" s="194"/>
      <c r="AA1207" s="197"/>
      <c r="AB1207" s="198" t="str">
        <f t="shared" si="133"/>
        <v>20194</v>
      </c>
      <c r="AC1207" s="199">
        <f t="shared" si="129"/>
        <v>0</v>
      </c>
      <c r="AD1207" s="200" t="str">
        <f t="shared" si="135"/>
        <v>20194</v>
      </c>
      <c r="AE1207" s="199">
        <f t="shared" si="131"/>
        <v>0</v>
      </c>
      <c r="AF1207" s="199">
        <f t="shared" si="130"/>
        <v>0</v>
      </c>
      <c r="AG1207" s="199">
        <f t="shared" si="134"/>
        <v>0</v>
      </c>
      <c r="AH1207" s="199">
        <f t="shared" si="132"/>
        <v>0</v>
      </c>
      <c r="AI1207" s="201"/>
      <c r="AJ1207" s="201"/>
      <c r="AK1207" s="201"/>
      <c r="AL1207" s="201"/>
      <c r="AM1207" s="201"/>
      <c r="AN1207" s="201"/>
      <c r="AO1207" s="201" t="s">
        <v>50</v>
      </c>
      <c r="AP1207" s="201" t="s">
        <v>1</v>
      </c>
    </row>
    <row r="1208" spans="1:42">
      <c r="A1208" s="193" t="s">
        <v>1103</v>
      </c>
      <c r="B1208" s="193" t="s">
        <v>50</v>
      </c>
      <c r="C1208" s="193" t="s">
        <v>205</v>
      </c>
      <c r="D1208" s="193" t="s">
        <v>1682</v>
      </c>
      <c r="E1208" s="193" t="s">
        <v>1683</v>
      </c>
      <c r="F1208" s="193"/>
      <c r="G1208" s="193" t="s">
        <v>178</v>
      </c>
      <c r="H1208" s="194">
        <v>43560.000011574077</v>
      </c>
      <c r="I1208" s="194"/>
      <c r="J1208" s="194">
        <v>43563.000011574077</v>
      </c>
      <c r="K1208" s="194">
        <v>43563.000011574077</v>
      </c>
      <c r="L1208" s="194">
        <v>43622.549467592587</v>
      </c>
      <c r="M1208" s="193" t="s">
        <v>187</v>
      </c>
      <c r="N1208" s="193" t="s">
        <v>43</v>
      </c>
      <c r="O1208" s="195">
        <v>12</v>
      </c>
      <c r="P1208" s="195"/>
      <c r="Q1208" s="196"/>
      <c r="R1208" s="193" t="s">
        <v>1684</v>
      </c>
      <c r="S1208" s="193"/>
      <c r="T1208" s="193" t="s">
        <v>2317</v>
      </c>
      <c r="U1208" s="193" t="s">
        <v>195</v>
      </c>
      <c r="V1208" s="193"/>
      <c r="W1208" s="193"/>
      <c r="X1208" s="193"/>
      <c r="Y1208" s="194"/>
      <c r="Z1208" s="194"/>
      <c r="AA1208" s="197"/>
      <c r="AB1208" s="198" t="str">
        <f t="shared" si="133"/>
        <v>20194</v>
      </c>
      <c r="AC1208" s="199">
        <f t="shared" si="129"/>
        <v>0</v>
      </c>
      <c r="AD1208" s="200" t="str">
        <f t="shared" si="135"/>
        <v>20194</v>
      </c>
      <c r="AE1208" s="199" t="str">
        <f t="shared" si="131"/>
        <v>20196</v>
      </c>
      <c r="AF1208" s="199">
        <f t="shared" si="130"/>
        <v>0</v>
      </c>
      <c r="AG1208" s="199">
        <f t="shared" si="134"/>
        <v>0</v>
      </c>
      <c r="AH1208" s="199">
        <f t="shared" si="132"/>
        <v>0</v>
      </c>
      <c r="AI1208" s="201"/>
      <c r="AJ1208" s="201"/>
      <c r="AK1208" s="201"/>
      <c r="AL1208" s="201"/>
      <c r="AM1208" s="201"/>
      <c r="AN1208" s="201"/>
      <c r="AO1208" s="201" t="s">
        <v>50</v>
      </c>
      <c r="AP1208" s="201" t="s">
        <v>1</v>
      </c>
    </row>
    <row r="1209" spans="1:42">
      <c r="A1209" s="193" t="s">
        <v>1103</v>
      </c>
      <c r="B1209" s="193" t="s">
        <v>50</v>
      </c>
      <c r="C1209" s="193" t="s">
        <v>205</v>
      </c>
      <c r="D1209" s="193" t="s">
        <v>1682</v>
      </c>
      <c r="E1209" s="193" t="s">
        <v>1683</v>
      </c>
      <c r="F1209" s="193"/>
      <c r="G1209" s="193" t="s">
        <v>178</v>
      </c>
      <c r="H1209" s="194">
        <v>43560.000011574077</v>
      </c>
      <c r="I1209" s="194"/>
      <c r="J1209" s="194">
        <v>43563.000011574077</v>
      </c>
      <c r="K1209" s="194">
        <v>43563.000011574077</v>
      </c>
      <c r="L1209" s="194">
        <v>43622.525138888886</v>
      </c>
      <c r="M1209" s="193" t="s">
        <v>187</v>
      </c>
      <c r="N1209" s="193" t="s">
        <v>43</v>
      </c>
      <c r="O1209" s="195">
        <v>12</v>
      </c>
      <c r="P1209" s="195"/>
      <c r="Q1209" s="196"/>
      <c r="R1209" s="193" t="s">
        <v>1684</v>
      </c>
      <c r="S1209" s="193"/>
      <c r="T1209" s="193" t="s">
        <v>2318</v>
      </c>
      <c r="U1209" s="193" t="s">
        <v>195</v>
      </c>
      <c r="V1209" s="193"/>
      <c r="W1209" s="193"/>
      <c r="X1209" s="193"/>
      <c r="Y1209" s="194"/>
      <c r="Z1209" s="194"/>
      <c r="AA1209" s="197"/>
      <c r="AB1209" s="198" t="str">
        <f t="shared" si="133"/>
        <v>20194</v>
      </c>
      <c r="AC1209" s="199">
        <f t="shared" si="129"/>
        <v>0</v>
      </c>
      <c r="AD1209" s="200" t="str">
        <f t="shared" si="135"/>
        <v>20194</v>
      </c>
      <c r="AE1209" s="199" t="str">
        <f t="shared" si="131"/>
        <v>20196</v>
      </c>
      <c r="AF1209" s="199">
        <f t="shared" si="130"/>
        <v>0</v>
      </c>
      <c r="AG1209" s="199">
        <f t="shared" si="134"/>
        <v>0</v>
      </c>
      <c r="AH1209" s="199">
        <f t="shared" si="132"/>
        <v>0</v>
      </c>
      <c r="AI1209" s="201"/>
      <c r="AJ1209" s="201"/>
      <c r="AK1209" s="201"/>
      <c r="AL1209" s="201"/>
      <c r="AM1209" s="201"/>
      <c r="AN1209" s="201"/>
      <c r="AO1209" s="201" t="s">
        <v>50</v>
      </c>
      <c r="AP1209" s="201" t="s">
        <v>1</v>
      </c>
    </row>
    <row r="1210" spans="1:42">
      <c r="A1210" s="193" t="s">
        <v>1103</v>
      </c>
      <c r="B1210" s="193" t="s">
        <v>50</v>
      </c>
      <c r="C1210" s="193" t="s">
        <v>205</v>
      </c>
      <c r="D1210" s="193" t="s">
        <v>1682</v>
      </c>
      <c r="E1210" s="193" t="s">
        <v>1683</v>
      </c>
      <c r="F1210" s="193"/>
      <c r="G1210" s="193" t="s">
        <v>178</v>
      </c>
      <c r="H1210" s="194">
        <v>43560.000011574077</v>
      </c>
      <c r="I1210" s="194"/>
      <c r="J1210" s="194">
        <v>43563.000011574077</v>
      </c>
      <c r="K1210" s="194">
        <v>43563.000011574077</v>
      </c>
      <c r="L1210" s="194">
        <v>43665.662893518522</v>
      </c>
      <c r="M1210" s="193" t="s">
        <v>187</v>
      </c>
      <c r="N1210" s="193" t="s">
        <v>43</v>
      </c>
      <c r="O1210" s="195">
        <v>12</v>
      </c>
      <c r="P1210" s="195"/>
      <c r="Q1210" s="196"/>
      <c r="R1210" s="193" t="s">
        <v>1684</v>
      </c>
      <c r="S1210" s="193"/>
      <c r="T1210" s="193" t="s">
        <v>2319</v>
      </c>
      <c r="U1210" s="193" t="s">
        <v>195</v>
      </c>
      <c r="V1210" s="193"/>
      <c r="W1210" s="193"/>
      <c r="X1210" s="193"/>
      <c r="Y1210" s="194"/>
      <c r="Z1210" s="194"/>
      <c r="AA1210" s="197"/>
      <c r="AB1210" s="198" t="str">
        <f t="shared" si="133"/>
        <v>20194</v>
      </c>
      <c r="AC1210" s="199">
        <f t="shared" si="129"/>
        <v>0</v>
      </c>
      <c r="AD1210" s="200" t="str">
        <f t="shared" si="135"/>
        <v>20194</v>
      </c>
      <c r="AE1210" s="199" t="str">
        <f t="shared" si="131"/>
        <v>20197</v>
      </c>
      <c r="AF1210" s="199">
        <f t="shared" si="130"/>
        <v>0</v>
      </c>
      <c r="AG1210" s="199">
        <f t="shared" si="134"/>
        <v>0</v>
      </c>
      <c r="AH1210" s="199">
        <f t="shared" si="132"/>
        <v>0</v>
      </c>
      <c r="AI1210" s="201"/>
      <c r="AJ1210" s="201"/>
      <c r="AK1210" s="201"/>
      <c r="AL1210" s="201"/>
      <c r="AM1210" s="201"/>
      <c r="AN1210" s="201"/>
      <c r="AO1210" s="201" t="s">
        <v>50</v>
      </c>
      <c r="AP1210" s="201" t="s">
        <v>1</v>
      </c>
    </row>
    <row r="1211" spans="1:42">
      <c r="A1211" s="193" t="s">
        <v>1103</v>
      </c>
      <c r="B1211" s="193" t="s">
        <v>48</v>
      </c>
      <c r="C1211" s="193" t="s">
        <v>56</v>
      </c>
      <c r="D1211" s="193" t="s">
        <v>2320</v>
      </c>
      <c r="E1211" s="193" t="s">
        <v>2321</v>
      </c>
      <c r="F1211" s="193"/>
      <c r="G1211" s="193" t="s">
        <v>197</v>
      </c>
      <c r="H1211" s="194">
        <v>43563.000011574077</v>
      </c>
      <c r="I1211" s="194"/>
      <c r="J1211" s="194">
        <v>43581.243576388893</v>
      </c>
      <c r="K1211" s="194">
        <v>43581.243576388893</v>
      </c>
      <c r="L1211" s="194">
        <v>43581.680555555547</v>
      </c>
      <c r="M1211" s="193" t="s">
        <v>179</v>
      </c>
      <c r="N1211" s="193" t="s">
        <v>230</v>
      </c>
      <c r="O1211" s="195">
        <v>100</v>
      </c>
      <c r="P1211" s="195"/>
      <c r="Q1211" s="196"/>
      <c r="R1211" s="193" t="s">
        <v>2322</v>
      </c>
      <c r="S1211" s="193"/>
      <c r="T1211" s="193" t="s">
        <v>2323</v>
      </c>
      <c r="U1211" s="193" t="s">
        <v>195</v>
      </c>
      <c r="V1211" s="193"/>
      <c r="W1211" s="193"/>
      <c r="X1211" s="193"/>
      <c r="Y1211" s="194"/>
      <c r="Z1211" s="194"/>
      <c r="AA1211" s="197"/>
      <c r="AB1211" s="198" t="str">
        <f t="shared" si="133"/>
        <v>20194</v>
      </c>
      <c r="AC1211" s="199">
        <f t="shared" si="129"/>
        <v>0</v>
      </c>
      <c r="AD1211" s="200" t="str">
        <f t="shared" si="135"/>
        <v>20194</v>
      </c>
      <c r="AE1211" s="199" t="str">
        <f t="shared" si="131"/>
        <v>20194</v>
      </c>
      <c r="AF1211" s="199">
        <f t="shared" si="130"/>
        <v>0</v>
      </c>
      <c r="AG1211" s="199">
        <f t="shared" si="134"/>
        <v>0</v>
      </c>
      <c r="AH1211" s="199">
        <f t="shared" si="132"/>
        <v>0</v>
      </c>
      <c r="AI1211" s="201"/>
      <c r="AJ1211" s="201"/>
      <c r="AK1211" s="201"/>
      <c r="AL1211" s="201"/>
      <c r="AM1211" s="201"/>
      <c r="AN1211" s="201"/>
      <c r="AO1211" s="201" t="s">
        <v>48</v>
      </c>
      <c r="AP1211" s="201" t="s">
        <v>56</v>
      </c>
    </row>
    <row r="1212" spans="1:42">
      <c r="A1212" s="193" t="s">
        <v>1103</v>
      </c>
      <c r="B1212" s="193" t="s">
        <v>48</v>
      </c>
      <c r="C1212" s="193" t="s">
        <v>56</v>
      </c>
      <c r="D1212" s="193" t="s">
        <v>2320</v>
      </c>
      <c r="E1212" s="193" t="s">
        <v>2324</v>
      </c>
      <c r="F1212" s="193"/>
      <c r="G1212" s="193" t="s">
        <v>197</v>
      </c>
      <c r="H1212" s="194">
        <v>43563.000011574077</v>
      </c>
      <c r="I1212" s="194"/>
      <c r="J1212" s="194">
        <v>43581.243784722217</v>
      </c>
      <c r="K1212" s="194">
        <v>43581.243784722217</v>
      </c>
      <c r="L1212" s="194">
        <v>43581.678472222222</v>
      </c>
      <c r="M1212" s="193" t="s">
        <v>179</v>
      </c>
      <c r="N1212" s="193" t="s">
        <v>230</v>
      </c>
      <c r="O1212" s="195">
        <v>100</v>
      </c>
      <c r="P1212" s="195"/>
      <c r="Q1212" s="196"/>
      <c r="R1212" s="193" t="s">
        <v>2322</v>
      </c>
      <c r="S1212" s="193"/>
      <c r="T1212" s="193" t="s">
        <v>2325</v>
      </c>
      <c r="U1212" s="193" t="s">
        <v>195</v>
      </c>
      <c r="V1212" s="193"/>
      <c r="W1212" s="193"/>
      <c r="X1212" s="193"/>
      <c r="Y1212" s="194"/>
      <c r="Z1212" s="194"/>
      <c r="AA1212" s="197"/>
      <c r="AB1212" s="198" t="str">
        <f t="shared" si="133"/>
        <v>20194</v>
      </c>
      <c r="AC1212" s="199">
        <f t="shared" si="129"/>
        <v>0</v>
      </c>
      <c r="AD1212" s="200" t="str">
        <f t="shared" si="135"/>
        <v>20194</v>
      </c>
      <c r="AE1212" s="199" t="str">
        <f t="shared" si="131"/>
        <v>20194</v>
      </c>
      <c r="AF1212" s="199">
        <f t="shared" si="130"/>
        <v>0</v>
      </c>
      <c r="AG1212" s="199">
        <f t="shared" si="134"/>
        <v>0</v>
      </c>
      <c r="AH1212" s="199">
        <f t="shared" si="132"/>
        <v>0</v>
      </c>
      <c r="AI1212" s="201"/>
      <c r="AJ1212" s="201"/>
      <c r="AK1212" s="201"/>
      <c r="AL1212" s="201"/>
      <c r="AM1212" s="201"/>
      <c r="AN1212" s="201"/>
      <c r="AO1212" s="201" t="s">
        <v>48</v>
      </c>
      <c r="AP1212" s="201" t="s">
        <v>56</v>
      </c>
    </row>
    <row r="1213" spans="1:42">
      <c r="A1213" s="193" t="s">
        <v>1103</v>
      </c>
      <c r="B1213" s="193" t="s">
        <v>51</v>
      </c>
      <c r="C1213" s="193" t="s">
        <v>321</v>
      </c>
      <c r="D1213" s="193" t="s">
        <v>2326</v>
      </c>
      <c r="E1213" s="193" t="s">
        <v>2327</v>
      </c>
      <c r="F1213" s="193"/>
      <c r="G1213" s="193" t="s">
        <v>178</v>
      </c>
      <c r="H1213" s="194">
        <v>43563.000011574077</v>
      </c>
      <c r="I1213" s="194"/>
      <c r="J1213" s="194">
        <v>43567.000011574077</v>
      </c>
      <c r="K1213" s="194">
        <v>43567.000011574077</v>
      </c>
      <c r="L1213" s="194"/>
      <c r="M1213" s="193" t="s">
        <v>191</v>
      </c>
      <c r="N1213" s="193" t="s">
        <v>45</v>
      </c>
      <c r="O1213" s="195">
        <v>35</v>
      </c>
      <c r="P1213" s="195"/>
      <c r="Q1213" s="196"/>
      <c r="R1213" s="193" t="s">
        <v>2328</v>
      </c>
      <c r="S1213" s="193"/>
      <c r="T1213" s="193" t="s">
        <v>2329</v>
      </c>
      <c r="U1213" s="193" t="s">
        <v>182</v>
      </c>
      <c r="V1213" s="193"/>
      <c r="W1213" s="193"/>
      <c r="X1213" s="193"/>
      <c r="Y1213" s="194"/>
      <c r="Z1213" s="194"/>
      <c r="AA1213" s="197"/>
      <c r="AB1213" s="198" t="str">
        <f t="shared" si="133"/>
        <v>20194</v>
      </c>
      <c r="AC1213" s="199">
        <f t="shared" si="129"/>
        <v>0</v>
      </c>
      <c r="AD1213" s="200" t="str">
        <f t="shared" si="135"/>
        <v>20194</v>
      </c>
      <c r="AE1213" s="199">
        <f t="shared" si="131"/>
        <v>0</v>
      </c>
      <c r="AF1213" s="199">
        <f t="shared" si="130"/>
        <v>0</v>
      </c>
      <c r="AG1213" s="199">
        <f t="shared" si="134"/>
        <v>0</v>
      </c>
      <c r="AH1213" s="199">
        <f t="shared" si="132"/>
        <v>0</v>
      </c>
      <c r="AI1213" s="201"/>
      <c r="AJ1213" s="201"/>
      <c r="AK1213" s="201"/>
      <c r="AL1213" s="201"/>
      <c r="AM1213" s="201"/>
      <c r="AN1213" s="201"/>
      <c r="AO1213" s="201" t="s">
        <v>51</v>
      </c>
      <c r="AP1213" s="201" t="s">
        <v>65</v>
      </c>
    </row>
    <row r="1214" spans="1:42">
      <c r="A1214" s="193" t="s">
        <v>1103</v>
      </c>
      <c r="B1214" s="193" t="s">
        <v>51</v>
      </c>
      <c r="C1214" s="193" t="s">
        <v>321</v>
      </c>
      <c r="D1214" s="193" t="s">
        <v>2330</v>
      </c>
      <c r="E1214" s="193" t="s">
        <v>2331</v>
      </c>
      <c r="F1214" s="193"/>
      <c r="G1214" s="193" t="s">
        <v>197</v>
      </c>
      <c r="H1214" s="194">
        <v>43563.000011574077</v>
      </c>
      <c r="I1214" s="194"/>
      <c r="J1214" s="194">
        <v>43566.000011574077</v>
      </c>
      <c r="K1214" s="194">
        <v>43584.556840277779</v>
      </c>
      <c r="L1214" s="194"/>
      <c r="M1214" s="193" t="s">
        <v>191</v>
      </c>
      <c r="N1214" s="193" t="s">
        <v>45</v>
      </c>
      <c r="O1214" s="195">
        <v>35</v>
      </c>
      <c r="P1214" s="195"/>
      <c r="Q1214" s="196"/>
      <c r="R1214" s="193" t="s">
        <v>2332</v>
      </c>
      <c r="S1214" s="193"/>
      <c r="T1214" s="193" t="s">
        <v>2333</v>
      </c>
      <c r="U1214" s="193" t="s">
        <v>182</v>
      </c>
      <c r="V1214" s="193"/>
      <c r="W1214" s="193"/>
      <c r="X1214" s="193"/>
      <c r="Y1214" s="194"/>
      <c r="Z1214" s="194"/>
      <c r="AA1214" s="197"/>
      <c r="AB1214" s="198" t="str">
        <f t="shared" si="133"/>
        <v>20194</v>
      </c>
      <c r="AC1214" s="199">
        <f t="shared" si="129"/>
        <v>0</v>
      </c>
      <c r="AD1214" s="200" t="str">
        <f t="shared" si="135"/>
        <v>20194</v>
      </c>
      <c r="AE1214" s="199">
        <f t="shared" si="131"/>
        <v>0</v>
      </c>
      <c r="AF1214" s="199">
        <f t="shared" si="130"/>
        <v>0</v>
      </c>
      <c r="AG1214" s="199">
        <f t="shared" si="134"/>
        <v>0</v>
      </c>
      <c r="AH1214" s="199">
        <f t="shared" si="132"/>
        <v>0</v>
      </c>
      <c r="AI1214" s="201"/>
      <c r="AJ1214" s="201"/>
      <c r="AK1214" s="201"/>
      <c r="AL1214" s="201"/>
      <c r="AM1214" s="201"/>
      <c r="AN1214" s="201"/>
      <c r="AO1214" s="201" t="s">
        <v>51</v>
      </c>
      <c r="AP1214" s="201" t="s">
        <v>65</v>
      </c>
    </row>
    <row r="1215" spans="1:42">
      <c r="A1215" s="193" t="s">
        <v>1103</v>
      </c>
      <c r="B1215" s="193" t="s">
        <v>54</v>
      </c>
      <c r="C1215" s="193" t="s">
        <v>175</v>
      </c>
      <c r="D1215" s="193" t="s">
        <v>2334</v>
      </c>
      <c r="E1215" s="193" t="s">
        <v>2335</v>
      </c>
      <c r="F1215" s="193"/>
      <c r="G1215" s="193" t="s">
        <v>197</v>
      </c>
      <c r="H1215" s="194">
        <v>43563.000011574077</v>
      </c>
      <c r="I1215" s="194"/>
      <c r="J1215" s="194">
        <v>43563.000011574077</v>
      </c>
      <c r="K1215" s="194">
        <v>43563.000011574077</v>
      </c>
      <c r="L1215" s="194">
        <v>43578.496423611112</v>
      </c>
      <c r="M1215" s="193" t="s">
        <v>179</v>
      </c>
      <c r="N1215" s="193"/>
      <c r="O1215" s="195">
        <v>3</v>
      </c>
      <c r="P1215" s="195"/>
      <c r="Q1215" s="196"/>
      <c r="R1215" s="193" t="s">
        <v>2336</v>
      </c>
      <c r="S1215" s="193"/>
      <c r="T1215" s="193" t="s">
        <v>2337</v>
      </c>
      <c r="U1215" s="193" t="s">
        <v>195</v>
      </c>
      <c r="V1215" s="193"/>
      <c r="W1215" s="193"/>
      <c r="X1215" s="193"/>
      <c r="Y1215" s="194"/>
      <c r="Z1215" s="194"/>
      <c r="AA1215" s="197"/>
      <c r="AB1215" s="198" t="str">
        <f t="shared" si="133"/>
        <v>20194</v>
      </c>
      <c r="AC1215" s="199">
        <f t="shared" si="129"/>
        <v>0</v>
      </c>
      <c r="AD1215" s="200" t="str">
        <f t="shared" si="135"/>
        <v>20194</v>
      </c>
      <c r="AE1215" s="199" t="str">
        <f t="shared" si="131"/>
        <v>20194</v>
      </c>
      <c r="AF1215" s="199">
        <f t="shared" si="130"/>
        <v>0</v>
      </c>
      <c r="AG1215" s="199">
        <f t="shared" si="134"/>
        <v>0</v>
      </c>
      <c r="AH1215" s="199">
        <f t="shared" si="132"/>
        <v>0</v>
      </c>
      <c r="AI1215" s="201"/>
      <c r="AJ1215" s="201"/>
      <c r="AK1215" s="201"/>
      <c r="AL1215" s="201"/>
      <c r="AM1215" s="201"/>
      <c r="AN1215" s="201"/>
      <c r="AO1215" s="201" t="s">
        <v>54</v>
      </c>
      <c r="AP1215" s="201" t="s">
        <v>88</v>
      </c>
    </row>
    <row r="1216" spans="1:42">
      <c r="A1216" s="193" t="s">
        <v>1103</v>
      </c>
      <c r="B1216" s="193" t="s">
        <v>50</v>
      </c>
      <c r="C1216" s="193" t="s">
        <v>205</v>
      </c>
      <c r="D1216" s="193" t="s">
        <v>1120</v>
      </c>
      <c r="E1216" s="193" t="s">
        <v>1120</v>
      </c>
      <c r="F1216" s="193"/>
      <c r="G1216" s="193" t="s">
        <v>178</v>
      </c>
      <c r="H1216" s="194">
        <v>43563.000011574077</v>
      </c>
      <c r="I1216" s="194"/>
      <c r="J1216" s="194">
        <v>43564.000011574077</v>
      </c>
      <c r="K1216" s="194">
        <v>43564.000011574077</v>
      </c>
      <c r="L1216" s="194"/>
      <c r="M1216" s="193" t="s">
        <v>187</v>
      </c>
      <c r="N1216" s="193" t="s">
        <v>43</v>
      </c>
      <c r="O1216" s="195">
        <v>12</v>
      </c>
      <c r="P1216" s="195"/>
      <c r="Q1216" s="196"/>
      <c r="R1216" s="193" t="s">
        <v>1121</v>
      </c>
      <c r="S1216" s="193"/>
      <c r="T1216" s="193" t="s">
        <v>2338</v>
      </c>
      <c r="U1216" s="193" t="s">
        <v>182</v>
      </c>
      <c r="V1216" s="193" t="s">
        <v>471</v>
      </c>
      <c r="W1216" s="193" t="s">
        <v>2339</v>
      </c>
      <c r="X1216" s="193"/>
      <c r="Y1216" s="194">
        <v>43516.000011574077</v>
      </c>
      <c r="Z1216" s="194">
        <v>43594.535462962973</v>
      </c>
      <c r="AA1216" s="197">
        <v>43514.000011574077</v>
      </c>
      <c r="AB1216" s="198">
        <f t="shared" si="133"/>
        <v>0</v>
      </c>
      <c r="AC1216" s="199">
        <f t="shared" si="129"/>
        <v>0</v>
      </c>
      <c r="AD1216" s="200">
        <f t="shared" si="135"/>
        <v>0</v>
      </c>
      <c r="AE1216" s="199">
        <f t="shared" si="131"/>
        <v>0</v>
      </c>
      <c r="AF1216" s="199" t="str">
        <f t="shared" si="130"/>
        <v>20195</v>
      </c>
      <c r="AG1216" s="199">
        <f t="shared" si="134"/>
        <v>0</v>
      </c>
      <c r="AH1216" s="199" t="str">
        <f t="shared" si="132"/>
        <v>20194</v>
      </c>
      <c r="AI1216" s="201"/>
      <c r="AJ1216" s="201"/>
      <c r="AK1216" s="201"/>
      <c r="AL1216" s="201"/>
      <c r="AM1216" s="201"/>
      <c r="AN1216" s="201"/>
      <c r="AO1216" s="201" t="s">
        <v>50</v>
      </c>
      <c r="AP1216" s="201" t="s">
        <v>1</v>
      </c>
    </row>
    <row r="1217" spans="1:42">
      <c r="A1217" s="193" t="s">
        <v>1103</v>
      </c>
      <c r="B1217" s="193" t="s">
        <v>50</v>
      </c>
      <c r="C1217" s="193" t="s">
        <v>205</v>
      </c>
      <c r="D1217" s="193" t="s">
        <v>1120</v>
      </c>
      <c r="E1217" s="193" t="s">
        <v>1120</v>
      </c>
      <c r="F1217" s="193"/>
      <c r="G1217" s="193" t="s">
        <v>178</v>
      </c>
      <c r="H1217" s="194">
        <v>43563.000011574077</v>
      </c>
      <c r="I1217" s="194"/>
      <c r="J1217" s="194">
        <v>43564.000011574077</v>
      </c>
      <c r="K1217" s="194">
        <v>43564.000011574077</v>
      </c>
      <c r="L1217" s="194"/>
      <c r="M1217" s="193" t="s">
        <v>187</v>
      </c>
      <c r="N1217" s="193" t="s">
        <v>43</v>
      </c>
      <c r="O1217" s="195">
        <v>12</v>
      </c>
      <c r="P1217" s="195"/>
      <c r="Q1217" s="196"/>
      <c r="R1217" s="193" t="s">
        <v>1121</v>
      </c>
      <c r="S1217" s="193"/>
      <c r="T1217" s="193" t="s">
        <v>2340</v>
      </c>
      <c r="U1217" s="193" t="s">
        <v>182</v>
      </c>
      <c r="V1217" s="193" t="s">
        <v>471</v>
      </c>
      <c r="W1217" s="193" t="s">
        <v>2341</v>
      </c>
      <c r="X1217" s="193"/>
      <c r="Y1217" s="194">
        <v>43516.000011574077</v>
      </c>
      <c r="Z1217" s="194">
        <v>43594.535451388889</v>
      </c>
      <c r="AA1217" s="197">
        <v>43514.000011574077</v>
      </c>
      <c r="AB1217" s="198">
        <f t="shared" si="133"/>
        <v>0</v>
      </c>
      <c r="AC1217" s="199">
        <f t="shared" si="129"/>
        <v>0</v>
      </c>
      <c r="AD1217" s="200">
        <f t="shared" si="135"/>
        <v>0</v>
      </c>
      <c r="AE1217" s="199">
        <f t="shared" si="131"/>
        <v>0</v>
      </c>
      <c r="AF1217" s="199" t="str">
        <f t="shared" si="130"/>
        <v>20195</v>
      </c>
      <c r="AG1217" s="199">
        <f t="shared" si="134"/>
        <v>0</v>
      </c>
      <c r="AH1217" s="199" t="str">
        <f t="shared" si="132"/>
        <v>20194</v>
      </c>
      <c r="AI1217" s="201"/>
      <c r="AJ1217" s="201"/>
      <c r="AK1217" s="201"/>
      <c r="AL1217" s="201"/>
      <c r="AM1217" s="201"/>
      <c r="AN1217" s="201"/>
      <c r="AO1217" s="201" t="s">
        <v>50</v>
      </c>
      <c r="AP1217" s="201" t="s">
        <v>1</v>
      </c>
    </row>
    <row r="1218" spans="1:42">
      <c r="A1218" s="193" t="s">
        <v>1103</v>
      </c>
      <c r="B1218" s="193" t="s">
        <v>50</v>
      </c>
      <c r="C1218" s="193" t="s">
        <v>205</v>
      </c>
      <c r="D1218" s="193" t="s">
        <v>1120</v>
      </c>
      <c r="E1218" s="193" t="s">
        <v>1120</v>
      </c>
      <c r="F1218" s="193"/>
      <c r="G1218" s="193" t="s">
        <v>178</v>
      </c>
      <c r="H1218" s="194">
        <v>43563.000011574077</v>
      </c>
      <c r="I1218" s="194"/>
      <c r="J1218" s="194">
        <v>43564.000011574077</v>
      </c>
      <c r="K1218" s="194">
        <v>43564.000011574077</v>
      </c>
      <c r="L1218" s="194"/>
      <c r="M1218" s="193" t="s">
        <v>187</v>
      </c>
      <c r="N1218" s="193" t="s">
        <v>43</v>
      </c>
      <c r="O1218" s="195">
        <v>12</v>
      </c>
      <c r="P1218" s="195"/>
      <c r="Q1218" s="196"/>
      <c r="R1218" s="193" t="s">
        <v>1121</v>
      </c>
      <c r="S1218" s="193"/>
      <c r="T1218" s="193" t="s">
        <v>2342</v>
      </c>
      <c r="U1218" s="193" t="s">
        <v>182</v>
      </c>
      <c r="V1218" s="193" t="s">
        <v>471</v>
      </c>
      <c r="W1218" s="193" t="s">
        <v>2343</v>
      </c>
      <c r="X1218" s="193"/>
      <c r="Y1218" s="194">
        <v>43516.000011574077</v>
      </c>
      <c r="Z1218" s="194">
        <v>43594.542395833327</v>
      </c>
      <c r="AA1218" s="197">
        <v>43514.000011574077</v>
      </c>
      <c r="AB1218" s="198">
        <f t="shared" si="133"/>
        <v>0</v>
      </c>
      <c r="AC1218" s="199">
        <f t="shared" ref="AC1218:AC1281" si="136">IFERROR(IF(IF(AND(K1218&lt;1,L1218&gt;0),CONCATENATE(YEAR(L1218),MONTH(L1218)),CONCATENATE(YEAR(I1218),MONTH(I1218)))="19001",0,IF(AND(K1218&lt;1,L1218&gt;0),CONCATENATE(YEAR(L1218),MONTH(L1218)),CONCATENATE(YEAR(I1218),MONTH(I1218)))),0)</f>
        <v>0</v>
      </c>
      <c r="AD1218" s="200">
        <f t="shared" si="135"/>
        <v>0</v>
      </c>
      <c r="AE1218" s="199">
        <f t="shared" si="131"/>
        <v>0</v>
      </c>
      <c r="AF1218" s="199" t="str">
        <f t="shared" ref="AF1218:AF1281" si="137">+IFERROR(IF(Z1218&gt;0,CONCATENATE(YEAR(Z1218),MONTH(Z1218)),0),0)</f>
        <v>20195</v>
      </c>
      <c r="AG1218" s="199">
        <f t="shared" si="134"/>
        <v>0</v>
      </c>
      <c r="AH1218" s="199" t="str">
        <f t="shared" si="132"/>
        <v>20194</v>
      </c>
      <c r="AI1218" s="201"/>
      <c r="AJ1218" s="201"/>
      <c r="AK1218" s="201"/>
      <c r="AL1218" s="201"/>
      <c r="AM1218" s="201"/>
      <c r="AN1218" s="201"/>
      <c r="AO1218" s="201" t="s">
        <v>50</v>
      </c>
      <c r="AP1218" s="201" t="s">
        <v>1</v>
      </c>
    </row>
    <row r="1219" spans="1:42">
      <c r="A1219" s="193" t="s">
        <v>1103</v>
      </c>
      <c r="B1219" s="193" t="s">
        <v>48</v>
      </c>
      <c r="C1219" s="193" t="s">
        <v>55</v>
      </c>
      <c r="D1219" s="193" t="s">
        <v>2344</v>
      </c>
      <c r="E1219" s="193" t="s">
        <v>2345</v>
      </c>
      <c r="F1219" s="193"/>
      <c r="G1219" s="193" t="s">
        <v>197</v>
      </c>
      <c r="H1219" s="194">
        <v>43564.000011574077</v>
      </c>
      <c r="I1219" s="194"/>
      <c r="J1219" s="194"/>
      <c r="K1219" s="194"/>
      <c r="L1219" s="194">
        <v>43595.436111111107</v>
      </c>
      <c r="M1219" s="193" t="s">
        <v>187</v>
      </c>
      <c r="N1219" s="193" t="s">
        <v>43</v>
      </c>
      <c r="O1219" s="195">
        <v>80</v>
      </c>
      <c r="P1219" s="195"/>
      <c r="Q1219" s="196"/>
      <c r="R1219" s="193" t="s">
        <v>2346</v>
      </c>
      <c r="S1219" s="193"/>
      <c r="T1219" s="193" t="s">
        <v>2347</v>
      </c>
      <c r="U1219" s="193" t="s">
        <v>195</v>
      </c>
      <c r="V1219" s="193"/>
      <c r="W1219" s="193"/>
      <c r="X1219" s="193"/>
      <c r="Y1219" s="194"/>
      <c r="Z1219" s="194"/>
      <c r="AA1219" s="197"/>
      <c r="AB1219" s="198" t="str">
        <f t="shared" si="133"/>
        <v>20194</v>
      </c>
      <c r="AC1219" s="199" t="str">
        <f t="shared" si="136"/>
        <v>20195</v>
      </c>
      <c r="AD1219" s="200">
        <f t="shared" si="135"/>
        <v>0</v>
      </c>
      <c r="AE1219" s="199">
        <f t="shared" ref="AE1219:AE1282" si="138">+IFERROR(IF(A1219="4-MIGRADO",0,IF(OR(K1219=0,ISTEXT(K1219),CONCATENATE(YEAR(L1219),MONTH(L1219))="19001"),0,CONCATENATE(YEAR(L1219),MONTH(L1219)))),0)</f>
        <v>0</v>
      </c>
      <c r="AF1219" s="199">
        <f t="shared" si="137"/>
        <v>0</v>
      </c>
      <c r="AG1219" s="199">
        <f t="shared" si="134"/>
        <v>0</v>
      </c>
      <c r="AH1219" s="199">
        <f t="shared" ref="AH1219:AH1282" si="139">+IF(AND(A1219&lt;&gt;"4-MIGRADO",V1219="1"),CONCATENATE(YEAR(H1219),MONTH(H1219)),0)</f>
        <v>0</v>
      </c>
      <c r="AI1219" s="201"/>
      <c r="AJ1219" s="201"/>
      <c r="AK1219" s="201"/>
      <c r="AL1219" s="201"/>
      <c r="AM1219" s="201"/>
      <c r="AN1219" s="201"/>
      <c r="AO1219" s="201" t="s">
        <v>48</v>
      </c>
      <c r="AP1219" s="201" t="s">
        <v>55</v>
      </c>
    </row>
    <row r="1220" spans="1:42">
      <c r="A1220" s="193" t="s">
        <v>1103</v>
      </c>
      <c r="B1220" s="193" t="s">
        <v>48</v>
      </c>
      <c r="C1220" s="193" t="s">
        <v>55</v>
      </c>
      <c r="D1220" s="193" t="s">
        <v>2344</v>
      </c>
      <c r="E1220" s="193" t="s">
        <v>2348</v>
      </c>
      <c r="F1220" s="193"/>
      <c r="G1220" s="193" t="s">
        <v>197</v>
      </c>
      <c r="H1220" s="194">
        <v>43564.000011574077</v>
      </c>
      <c r="I1220" s="194"/>
      <c r="J1220" s="194">
        <v>43580.000011574077</v>
      </c>
      <c r="K1220" s="194">
        <v>43580.000011574077</v>
      </c>
      <c r="L1220" s="194">
        <v>43595.433333333327</v>
      </c>
      <c r="M1220" s="193" t="s">
        <v>187</v>
      </c>
      <c r="N1220" s="193" t="s">
        <v>43</v>
      </c>
      <c r="O1220" s="195">
        <v>80</v>
      </c>
      <c r="P1220" s="195"/>
      <c r="Q1220" s="196"/>
      <c r="R1220" s="193" t="s">
        <v>2346</v>
      </c>
      <c r="S1220" s="193"/>
      <c r="T1220" s="193" t="s">
        <v>2349</v>
      </c>
      <c r="U1220" s="193" t="s">
        <v>195</v>
      </c>
      <c r="V1220" s="193"/>
      <c r="W1220" s="193"/>
      <c r="X1220" s="193"/>
      <c r="Y1220" s="194"/>
      <c r="Z1220" s="194"/>
      <c r="AA1220" s="197"/>
      <c r="AB1220" s="198" t="str">
        <f t="shared" si="133"/>
        <v>20194</v>
      </c>
      <c r="AC1220" s="199">
        <f t="shared" si="136"/>
        <v>0</v>
      </c>
      <c r="AD1220" s="200" t="str">
        <f t="shared" si="135"/>
        <v>20194</v>
      </c>
      <c r="AE1220" s="199" t="str">
        <f t="shared" si="138"/>
        <v>20195</v>
      </c>
      <c r="AF1220" s="199">
        <f t="shared" si="137"/>
        <v>0</v>
      </c>
      <c r="AG1220" s="199">
        <f t="shared" si="134"/>
        <v>0</v>
      </c>
      <c r="AH1220" s="199">
        <f t="shared" si="139"/>
        <v>0</v>
      </c>
      <c r="AI1220" s="201"/>
      <c r="AJ1220" s="201"/>
      <c r="AK1220" s="201"/>
      <c r="AL1220" s="201"/>
      <c r="AM1220" s="201"/>
      <c r="AN1220" s="201"/>
      <c r="AO1220" s="201" t="s">
        <v>48</v>
      </c>
      <c r="AP1220" s="201" t="s">
        <v>55</v>
      </c>
    </row>
    <row r="1221" spans="1:42">
      <c r="A1221" s="193" t="s">
        <v>1103</v>
      </c>
      <c r="B1221" s="193" t="s">
        <v>54</v>
      </c>
      <c r="C1221" s="193" t="s">
        <v>175</v>
      </c>
      <c r="D1221" s="193" t="s">
        <v>2350</v>
      </c>
      <c r="E1221" s="193" t="s">
        <v>2351</v>
      </c>
      <c r="F1221" s="193"/>
      <c r="G1221" s="193" t="s">
        <v>197</v>
      </c>
      <c r="H1221" s="194">
        <v>43567.000011574077</v>
      </c>
      <c r="I1221" s="194"/>
      <c r="J1221" s="194">
        <v>43567.000011574077</v>
      </c>
      <c r="K1221" s="194">
        <v>43567.000011574077</v>
      </c>
      <c r="L1221" s="194">
        <v>43584.247824074067</v>
      </c>
      <c r="M1221" s="193" t="s">
        <v>191</v>
      </c>
      <c r="N1221" s="193" t="s">
        <v>45</v>
      </c>
      <c r="O1221" s="195">
        <v>3</v>
      </c>
      <c r="P1221" s="195"/>
      <c r="Q1221" s="196"/>
      <c r="R1221" s="193" t="s">
        <v>2352</v>
      </c>
      <c r="S1221" s="193"/>
      <c r="T1221" s="193" t="s">
        <v>2353</v>
      </c>
      <c r="U1221" s="193" t="s">
        <v>195</v>
      </c>
      <c r="V1221" s="193"/>
      <c r="W1221" s="193"/>
      <c r="X1221" s="193"/>
      <c r="Y1221" s="194"/>
      <c r="Z1221" s="194"/>
      <c r="AA1221" s="197"/>
      <c r="AB1221" s="198" t="str">
        <f t="shared" si="133"/>
        <v>20194</v>
      </c>
      <c r="AC1221" s="199">
        <f t="shared" si="136"/>
        <v>0</v>
      </c>
      <c r="AD1221" s="200" t="str">
        <f t="shared" si="135"/>
        <v>20194</v>
      </c>
      <c r="AE1221" s="199" t="str">
        <f t="shared" si="138"/>
        <v>20194</v>
      </c>
      <c r="AF1221" s="199">
        <f t="shared" si="137"/>
        <v>0</v>
      </c>
      <c r="AG1221" s="199">
        <f t="shared" si="134"/>
        <v>0</v>
      </c>
      <c r="AH1221" s="199">
        <f t="shared" si="139"/>
        <v>0</v>
      </c>
      <c r="AI1221" s="201"/>
      <c r="AJ1221" s="201"/>
      <c r="AK1221" s="201"/>
      <c r="AL1221" s="201"/>
      <c r="AM1221" s="201"/>
      <c r="AN1221" s="201"/>
      <c r="AO1221" s="201" t="s">
        <v>54</v>
      </c>
      <c r="AP1221" s="201" t="s">
        <v>88</v>
      </c>
    </row>
    <row r="1222" spans="1:42">
      <c r="A1222" s="193" t="s">
        <v>1103</v>
      </c>
      <c r="B1222" s="193" t="s">
        <v>50</v>
      </c>
      <c r="C1222" s="193" t="s">
        <v>205</v>
      </c>
      <c r="D1222" s="193" t="s">
        <v>2354</v>
      </c>
      <c r="E1222" s="193" t="s">
        <v>2354</v>
      </c>
      <c r="F1222" s="193"/>
      <c r="G1222" s="193" t="s">
        <v>197</v>
      </c>
      <c r="H1222" s="194">
        <v>43570.000011574077</v>
      </c>
      <c r="I1222" s="194"/>
      <c r="J1222" s="194">
        <v>43570.000011574077</v>
      </c>
      <c r="K1222" s="194">
        <v>43585.733101851853</v>
      </c>
      <c r="L1222" s="194">
        <v>43612.405046296299</v>
      </c>
      <c r="M1222" s="193" t="s">
        <v>191</v>
      </c>
      <c r="N1222" s="193" t="s">
        <v>561</v>
      </c>
      <c r="O1222" s="195">
        <v>12</v>
      </c>
      <c r="P1222" s="195"/>
      <c r="Q1222" s="196"/>
      <c r="R1222" s="193" t="s">
        <v>2355</v>
      </c>
      <c r="S1222" s="193"/>
      <c r="T1222" s="193" t="s">
        <v>2356</v>
      </c>
      <c r="U1222" s="193" t="s">
        <v>195</v>
      </c>
      <c r="V1222" s="193"/>
      <c r="W1222" s="193"/>
      <c r="X1222" s="193"/>
      <c r="Y1222" s="194"/>
      <c r="Z1222" s="194"/>
      <c r="AA1222" s="197"/>
      <c r="AB1222" s="198" t="str">
        <f t="shared" si="133"/>
        <v>20194</v>
      </c>
      <c r="AC1222" s="199">
        <f t="shared" si="136"/>
        <v>0</v>
      </c>
      <c r="AD1222" s="200" t="str">
        <f t="shared" si="135"/>
        <v>20194</v>
      </c>
      <c r="AE1222" s="199" t="str">
        <f t="shared" si="138"/>
        <v>20195</v>
      </c>
      <c r="AF1222" s="199">
        <f t="shared" si="137"/>
        <v>0</v>
      </c>
      <c r="AG1222" s="199">
        <f t="shared" si="134"/>
        <v>0</v>
      </c>
      <c r="AH1222" s="199">
        <f t="shared" si="139"/>
        <v>0</v>
      </c>
      <c r="AI1222" s="201"/>
      <c r="AJ1222" s="201"/>
      <c r="AK1222" s="201"/>
      <c r="AL1222" s="201"/>
      <c r="AM1222" s="201"/>
      <c r="AN1222" s="201"/>
      <c r="AO1222" s="201" t="s">
        <v>50</v>
      </c>
      <c r="AP1222" s="201" t="s">
        <v>1</v>
      </c>
    </row>
    <row r="1223" spans="1:42">
      <c r="A1223" s="193" t="s">
        <v>1103</v>
      </c>
      <c r="B1223" s="193" t="s">
        <v>50</v>
      </c>
      <c r="C1223" s="193" t="s">
        <v>205</v>
      </c>
      <c r="D1223" s="193" t="s">
        <v>2354</v>
      </c>
      <c r="E1223" s="193" t="s">
        <v>2354</v>
      </c>
      <c r="F1223" s="193"/>
      <c r="G1223" s="193" t="s">
        <v>197</v>
      </c>
      <c r="H1223" s="194">
        <v>43570.000011574077</v>
      </c>
      <c r="I1223" s="194"/>
      <c r="J1223" s="194">
        <v>43570.000011574077</v>
      </c>
      <c r="K1223" s="194">
        <v>43585.733206018522</v>
      </c>
      <c r="L1223" s="194">
        <v>43612.425868055558</v>
      </c>
      <c r="M1223" s="193" t="s">
        <v>191</v>
      </c>
      <c r="N1223" s="193" t="s">
        <v>561</v>
      </c>
      <c r="O1223" s="195">
        <v>12</v>
      </c>
      <c r="P1223" s="195"/>
      <c r="Q1223" s="196"/>
      <c r="R1223" s="193" t="s">
        <v>2355</v>
      </c>
      <c r="S1223" s="193"/>
      <c r="T1223" s="193" t="s">
        <v>2357</v>
      </c>
      <c r="U1223" s="193" t="s">
        <v>195</v>
      </c>
      <c r="V1223" s="193"/>
      <c r="W1223" s="193"/>
      <c r="X1223" s="193"/>
      <c r="Y1223" s="194"/>
      <c r="Z1223" s="194"/>
      <c r="AA1223" s="197"/>
      <c r="AB1223" s="198" t="str">
        <f t="shared" si="133"/>
        <v>20194</v>
      </c>
      <c r="AC1223" s="199">
        <f t="shared" si="136"/>
        <v>0</v>
      </c>
      <c r="AD1223" s="200" t="str">
        <f t="shared" si="135"/>
        <v>20194</v>
      </c>
      <c r="AE1223" s="199" t="str">
        <f t="shared" si="138"/>
        <v>20195</v>
      </c>
      <c r="AF1223" s="199">
        <f t="shared" si="137"/>
        <v>0</v>
      </c>
      <c r="AG1223" s="199">
        <f t="shared" si="134"/>
        <v>0</v>
      </c>
      <c r="AH1223" s="199">
        <f t="shared" si="139"/>
        <v>0</v>
      </c>
      <c r="AI1223" s="201"/>
      <c r="AJ1223" s="201"/>
      <c r="AK1223" s="201"/>
      <c r="AL1223" s="201"/>
      <c r="AM1223" s="201"/>
      <c r="AN1223" s="201"/>
      <c r="AO1223" s="201" t="s">
        <v>50</v>
      </c>
      <c r="AP1223" s="201" t="s">
        <v>1</v>
      </c>
    </row>
    <row r="1224" spans="1:42">
      <c r="A1224" s="193" t="s">
        <v>1103</v>
      </c>
      <c r="B1224" s="193" t="s">
        <v>51</v>
      </c>
      <c r="C1224" s="193" t="s">
        <v>1224</v>
      </c>
      <c r="D1224" s="193" t="s">
        <v>2350</v>
      </c>
      <c r="E1224" s="193" t="s">
        <v>2351</v>
      </c>
      <c r="F1224" s="193"/>
      <c r="G1224" s="193" t="s">
        <v>178</v>
      </c>
      <c r="H1224" s="194">
        <v>43557.000011574077</v>
      </c>
      <c r="I1224" s="194"/>
      <c r="J1224" s="194">
        <v>43557.000011574077</v>
      </c>
      <c r="K1224" s="194">
        <v>43557.000011574077</v>
      </c>
      <c r="L1224" s="194"/>
      <c r="M1224" s="193" t="s">
        <v>191</v>
      </c>
      <c r="N1224" s="193" t="s">
        <v>45</v>
      </c>
      <c r="O1224" s="195">
        <v>40</v>
      </c>
      <c r="P1224" s="195"/>
      <c r="Q1224" s="196"/>
      <c r="R1224" s="193" t="s">
        <v>2352</v>
      </c>
      <c r="S1224" s="193"/>
      <c r="T1224" s="193" t="s">
        <v>2358</v>
      </c>
      <c r="U1224" s="193" t="s">
        <v>182</v>
      </c>
      <c r="V1224" s="193"/>
      <c r="W1224" s="193"/>
      <c r="X1224" s="193"/>
      <c r="Y1224" s="194"/>
      <c r="Z1224" s="194"/>
      <c r="AA1224" s="197"/>
      <c r="AB1224" s="198" t="str">
        <f t="shared" si="133"/>
        <v>20194</v>
      </c>
      <c r="AC1224" s="199">
        <f t="shared" si="136"/>
        <v>0</v>
      </c>
      <c r="AD1224" s="200" t="str">
        <f t="shared" si="135"/>
        <v>20194</v>
      </c>
      <c r="AE1224" s="199">
        <f t="shared" si="138"/>
        <v>0</v>
      </c>
      <c r="AF1224" s="199">
        <f t="shared" si="137"/>
        <v>0</v>
      </c>
      <c r="AG1224" s="199">
        <f t="shared" si="134"/>
        <v>0</v>
      </c>
      <c r="AH1224" s="199">
        <f t="shared" si="139"/>
        <v>0</v>
      </c>
      <c r="AI1224" s="201"/>
      <c r="AJ1224" s="201"/>
      <c r="AK1224" s="201"/>
      <c r="AL1224" s="201"/>
      <c r="AM1224" s="201"/>
      <c r="AN1224" s="201"/>
      <c r="AO1224" s="201" t="s">
        <v>51</v>
      </c>
      <c r="AP1224" s="201" t="s">
        <v>68</v>
      </c>
    </row>
    <row r="1225" spans="1:42">
      <c r="A1225" s="193" t="s">
        <v>1103</v>
      </c>
      <c r="B1225" s="193" t="s">
        <v>51</v>
      </c>
      <c r="C1225" s="193" t="s">
        <v>665</v>
      </c>
      <c r="D1225" s="193" t="s">
        <v>383</v>
      </c>
      <c r="E1225" s="193" t="s">
        <v>384</v>
      </c>
      <c r="F1225" s="193"/>
      <c r="G1225" s="193" t="s">
        <v>178</v>
      </c>
      <c r="H1225" s="194">
        <v>43555.000011574077</v>
      </c>
      <c r="I1225" s="194"/>
      <c r="J1225" s="194">
        <v>43556.000011574077</v>
      </c>
      <c r="K1225" s="194">
        <v>43556.000011574077</v>
      </c>
      <c r="L1225" s="194"/>
      <c r="M1225" s="193" t="s">
        <v>187</v>
      </c>
      <c r="N1225" s="193" t="s">
        <v>44</v>
      </c>
      <c r="O1225" s="195">
        <v>35</v>
      </c>
      <c r="P1225" s="195"/>
      <c r="Q1225" s="196"/>
      <c r="R1225" s="193" t="s">
        <v>385</v>
      </c>
      <c r="S1225" s="193"/>
      <c r="T1225" s="193" t="s">
        <v>2359</v>
      </c>
      <c r="U1225" s="193" t="s">
        <v>182</v>
      </c>
      <c r="V1225" s="193" t="s">
        <v>471</v>
      </c>
      <c r="W1225" s="193" t="s">
        <v>2360</v>
      </c>
      <c r="X1225" s="193"/>
      <c r="Y1225" s="194">
        <v>43488</v>
      </c>
      <c r="Z1225" s="194">
        <v>43556.649305555547</v>
      </c>
      <c r="AA1225" s="197">
        <v>43481.000011574077</v>
      </c>
      <c r="AB1225" s="198">
        <f t="shared" si="133"/>
        <v>0</v>
      </c>
      <c r="AC1225" s="199">
        <f t="shared" si="136"/>
        <v>0</v>
      </c>
      <c r="AD1225" s="200">
        <f t="shared" si="135"/>
        <v>0</v>
      </c>
      <c r="AE1225" s="199">
        <f t="shared" si="138"/>
        <v>0</v>
      </c>
      <c r="AF1225" s="199" t="str">
        <f t="shared" si="137"/>
        <v>20194</v>
      </c>
      <c r="AG1225" s="199">
        <f t="shared" si="134"/>
        <v>0</v>
      </c>
      <c r="AH1225" s="199" t="str">
        <f t="shared" si="139"/>
        <v>20193</v>
      </c>
      <c r="AI1225" s="201"/>
      <c r="AJ1225" s="201"/>
      <c r="AK1225" s="201"/>
      <c r="AL1225" s="201"/>
      <c r="AM1225" s="201"/>
      <c r="AN1225" s="201"/>
      <c r="AO1225" s="201" t="s">
        <v>51</v>
      </c>
      <c r="AP1225" s="201" t="s">
        <v>66</v>
      </c>
    </row>
    <row r="1226" spans="1:42">
      <c r="A1226" s="193" t="s">
        <v>1103</v>
      </c>
      <c r="B1226" s="193" t="s">
        <v>54</v>
      </c>
      <c r="C1226" s="193" t="s">
        <v>175</v>
      </c>
      <c r="D1226" s="193" t="s">
        <v>2156</v>
      </c>
      <c r="E1226" s="193" t="s">
        <v>2157</v>
      </c>
      <c r="F1226" s="193"/>
      <c r="G1226" s="193" t="s">
        <v>178</v>
      </c>
      <c r="H1226" s="194">
        <v>43572.000011574077</v>
      </c>
      <c r="I1226" s="194"/>
      <c r="J1226" s="194">
        <v>43572.000011574077</v>
      </c>
      <c r="K1226" s="194">
        <v>43572.000011574077</v>
      </c>
      <c r="L1226" s="194">
        <v>43797.455717592587</v>
      </c>
      <c r="M1226" s="193" t="s">
        <v>179</v>
      </c>
      <c r="N1226" s="193"/>
      <c r="O1226" s="195">
        <v>3</v>
      </c>
      <c r="P1226" s="195"/>
      <c r="Q1226" s="196"/>
      <c r="R1226" s="193" t="s">
        <v>2158</v>
      </c>
      <c r="S1226" s="193"/>
      <c r="T1226" s="193" t="s">
        <v>2361</v>
      </c>
      <c r="U1226" s="193" t="s">
        <v>195</v>
      </c>
      <c r="V1226" s="193"/>
      <c r="W1226" s="193"/>
      <c r="X1226" s="193"/>
      <c r="Y1226" s="194"/>
      <c r="Z1226" s="194"/>
      <c r="AA1226" s="197"/>
      <c r="AB1226" s="198" t="str">
        <f t="shared" si="133"/>
        <v>20194</v>
      </c>
      <c r="AC1226" s="199">
        <f t="shared" si="136"/>
        <v>0</v>
      </c>
      <c r="AD1226" s="200" t="str">
        <f t="shared" si="135"/>
        <v>20194</v>
      </c>
      <c r="AE1226" s="199" t="str">
        <f t="shared" si="138"/>
        <v>201911</v>
      </c>
      <c r="AF1226" s="199">
        <f t="shared" si="137"/>
        <v>0</v>
      </c>
      <c r="AG1226" s="199">
        <f t="shared" si="134"/>
        <v>0</v>
      </c>
      <c r="AH1226" s="199">
        <f t="shared" si="139"/>
        <v>0</v>
      </c>
      <c r="AI1226" s="201"/>
      <c r="AJ1226" s="201"/>
      <c r="AK1226" s="201"/>
      <c r="AL1226" s="201"/>
      <c r="AM1226" s="201"/>
      <c r="AN1226" s="201"/>
      <c r="AO1226" s="201" t="s">
        <v>54</v>
      </c>
      <c r="AP1226" s="201" t="s">
        <v>88</v>
      </c>
    </row>
    <row r="1227" spans="1:42">
      <c r="A1227" s="193" t="s">
        <v>1103</v>
      </c>
      <c r="B1227" s="193" t="s">
        <v>54</v>
      </c>
      <c r="C1227" s="193" t="s">
        <v>175</v>
      </c>
      <c r="D1227" s="193" t="s">
        <v>2156</v>
      </c>
      <c r="E1227" s="193" t="s">
        <v>2157</v>
      </c>
      <c r="F1227" s="193"/>
      <c r="G1227" s="193" t="s">
        <v>178</v>
      </c>
      <c r="H1227" s="194">
        <v>43572.000011574077</v>
      </c>
      <c r="I1227" s="194"/>
      <c r="J1227" s="194">
        <v>43572.000011574077</v>
      </c>
      <c r="K1227" s="194">
        <v>43572.000011574077</v>
      </c>
      <c r="L1227" s="194">
        <v>43797.455266203702</v>
      </c>
      <c r="M1227" s="193" t="s">
        <v>179</v>
      </c>
      <c r="N1227" s="193"/>
      <c r="O1227" s="195">
        <v>3</v>
      </c>
      <c r="P1227" s="195"/>
      <c r="Q1227" s="196"/>
      <c r="R1227" s="193" t="s">
        <v>2158</v>
      </c>
      <c r="S1227" s="193"/>
      <c r="T1227" s="193" t="s">
        <v>2362</v>
      </c>
      <c r="U1227" s="193" t="s">
        <v>195</v>
      </c>
      <c r="V1227" s="193"/>
      <c r="W1227" s="193"/>
      <c r="X1227" s="193"/>
      <c r="Y1227" s="194"/>
      <c r="Z1227" s="194"/>
      <c r="AA1227" s="197"/>
      <c r="AB1227" s="198" t="str">
        <f t="shared" si="133"/>
        <v>20194</v>
      </c>
      <c r="AC1227" s="199">
        <f t="shared" si="136"/>
        <v>0</v>
      </c>
      <c r="AD1227" s="200" t="str">
        <f t="shared" si="135"/>
        <v>20194</v>
      </c>
      <c r="AE1227" s="199" t="str">
        <f t="shared" si="138"/>
        <v>201911</v>
      </c>
      <c r="AF1227" s="199">
        <f t="shared" si="137"/>
        <v>0</v>
      </c>
      <c r="AG1227" s="199">
        <f t="shared" si="134"/>
        <v>0</v>
      </c>
      <c r="AH1227" s="199">
        <f t="shared" si="139"/>
        <v>0</v>
      </c>
      <c r="AI1227" s="201"/>
      <c r="AJ1227" s="201"/>
      <c r="AK1227" s="201"/>
      <c r="AL1227" s="201"/>
      <c r="AM1227" s="201"/>
      <c r="AN1227" s="201"/>
      <c r="AO1227" s="201" t="s">
        <v>54</v>
      </c>
      <c r="AP1227" s="201" t="s">
        <v>88</v>
      </c>
    </row>
    <row r="1228" spans="1:42">
      <c r="A1228" s="193" t="s">
        <v>1103</v>
      </c>
      <c r="B1228" s="193" t="s">
        <v>54</v>
      </c>
      <c r="C1228" s="193" t="s">
        <v>175</v>
      </c>
      <c r="D1228" s="193" t="s">
        <v>2156</v>
      </c>
      <c r="E1228" s="193" t="s">
        <v>2157</v>
      </c>
      <c r="F1228" s="193"/>
      <c r="G1228" s="193" t="s">
        <v>178</v>
      </c>
      <c r="H1228" s="194">
        <v>43572.000011574077</v>
      </c>
      <c r="I1228" s="194"/>
      <c r="J1228" s="194">
        <v>43572.000011574077</v>
      </c>
      <c r="K1228" s="194">
        <v>43572.000011574077</v>
      </c>
      <c r="L1228" s="194"/>
      <c r="M1228" s="193" t="s">
        <v>179</v>
      </c>
      <c r="N1228" s="193"/>
      <c r="O1228" s="195">
        <v>3</v>
      </c>
      <c r="P1228" s="195"/>
      <c r="Q1228" s="196"/>
      <c r="R1228" s="193" t="s">
        <v>2158</v>
      </c>
      <c r="S1228" s="193"/>
      <c r="T1228" s="193" t="s">
        <v>2363</v>
      </c>
      <c r="U1228" s="193" t="s">
        <v>182</v>
      </c>
      <c r="V1228" s="193"/>
      <c r="W1228" s="193"/>
      <c r="X1228" s="193"/>
      <c r="Y1228" s="194"/>
      <c r="Z1228" s="194"/>
      <c r="AA1228" s="197"/>
      <c r="AB1228" s="198" t="str">
        <f t="shared" si="133"/>
        <v>20194</v>
      </c>
      <c r="AC1228" s="199">
        <f t="shared" si="136"/>
        <v>0</v>
      </c>
      <c r="AD1228" s="200" t="str">
        <f t="shared" si="135"/>
        <v>20194</v>
      </c>
      <c r="AE1228" s="199">
        <f t="shared" si="138"/>
        <v>0</v>
      </c>
      <c r="AF1228" s="199">
        <f t="shared" si="137"/>
        <v>0</v>
      </c>
      <c r="AG1228" s="199">
        <f t="shared" si="134"/>
        <v>0</v>
      </c>
      <c r="AH1228" s="199">
        <f t="shared" si="139"/>
        <v>0</v>
      </c>
      <c r="AI1228" s="201"/>
      <c r="AJ1228" s="201"/>
      <c r="AK1228" s="201"/>
      <c r="AL1228" s="201"/>
      <c r="AM1228" s="201"/>
      <c r="AN1228" s="201"/>
      <c r="AO1228" s="201" t="s">
        <v>54</v>
      </c>
      <c r="AP1228" s="201" t="s">
        <v>88</v>
      </c>
    </row>
    <row r="1229" spans="1:42">
      <c r="A1229" s="193" t="s">
        <v>1103</v>
      </c>
      <c r="B1229" s="193" t="s">
        <v>54</v>
      </c>
      <c r="C1229" s="193" t="s">
        <v>175</v>
      </c>
      <c r="D1229" s="193" t="s">
        <v>2156</v>
      </c>
      <c r="E1229" s="193" t="s">
        <v>2157</v>
      </c>
      <c r="F1229" s="193"/>
      <c r="G1229" s="193" t="s">
        <v>178</v>
      </c>
      <c r="H1229" s="194">
        <v>43572.000011574077</v>
      </c>
      <c r="I1229" s="194"/>
      <c r="J1229" s="194">
        <v>43572.000011574077</v>
      </c>
      <c r="K1229" s="194">
        <v>43572.000011574077</v>
      </c>
      <c r="L1229" s="194">
        <v>43797.460347222222</v>
      </c>
      <c r="M1229" s="193" t="s">
        <v>179</v>
      </c>
      <c r="N1229" s="193"/>
      <c r="O1229" s="195">
        <v>3</v>
      </c>
      <c r="P1229" s="195"/>
      <c r="Q1229" s="196"/>
      <c r="R1229" s="193" t="s">
        <v>2158</v>
      </c>
      <c r="S1229" s="193"/>
      <c r="T1229" s="193" t="s">
        <v>2364</v>
      </c>
      <c r="U1229" s="193" t="s">
        <v>195</v>
      </c>
      <c r="V1229" s="193"/>
      <c r="W1229" s="193"/>
      <c r="X1229" s="193"/>
      <c r="Y1229" s="194"/>
      <c r="Z1229" s="194"/>
      <c r="AA1229" s="197"/>
      <c r="AB1229" s="198" t="str">
        <f t="shared" ref="AB1229:AB1292" si="140">+IFERROR(IF(AND(V1229="1",LEN(W1229)&gt;2),0,CONCATENATE(YEAR(H1229),MONTH(H1229))),0)</f>
        <v>20194</v>
      </c>
      <c r="AC1229" s="199">
        <f t="shared" si="136"/>
        <v>0</v>
      </c>
      <c r="AD1229" s="200" t="str">
        <f t="shared" si="135"/>
        <v>20194</v>
      </c>
      <c r="AE1229" s="199" t="str">
        <f t="shared" si="138"/>
        <v>201911</v>
      </c>
      <c r="AF1229" s="199">
        <f t="shared" si="137"/>
        <v>0</v>
      </c>
      <c r="AG1229" s="199">
        <f t="shared" ref="AG1229:AG1292" si="141">+IF(A1229&lt;&gt;"4-MIGRADO",0,IFERROR(IF(IF(K1229&lt;1,0,CONCATENATE(YEAR(L1229),MONTH(L1229)))="19001",0,IF(K1229&lt;1,0,CONCATENATE(YEAR(L1229),MONTH(L1229)))),0))</f>
        <v>0</v>
      </c>
      <c r="AH1229" s="199">
        <f t="shared" si="139"/>
        <v>0</v>
      </c>
      <c r="AI1229" s="201"/>
      <c r="AJ1229" s="201"/>
      <c r="AK1229" s="201"/>
      <c r="AL1229" s="201"/>
      <c r="AM1229" s="201"/>
      <c r="AN1229" s="201"/>
      <c r="AO1229" s="201" t="s">
        <v>54</v>
      </c>
      <c r="AP1229" s="201" t="s">
        <v>88</v>
      </c>
    </row>
    <row r="1230" spans="1:42">
      <c r="A1230" s="193" t="s">
        <v>1103</v>
      </c>
      <c r="B1230" s="193" t="s">
        <v>54</v>
      </c>
      <c r="C1230" s="193" t="s">
        <v>175</v>
      </c>
      <c r="D1230" s="193" t="s">
        <v>2156</v>
      </c>
      <c r="E1230" s="193" t="s">
        <v>2157</v>
      </c>
      <c r="F1230" s="193"/>
      <c r="G1230" s="193" t="s">
        <v>178</v>
      </c>
      <c r="H1230" s="194">
        <v>43572.000011574077</v>
      </c>
      <c r="I1230" s="194"/>
      <c r="J1230" s="194">
        <v>43572.000011574077</v>
      </c>
      <c r="K1230" s="194">
        <v>43572.000011574077</v>
      </c>
      <c r="L1230" s="194"/>
      <c r="M1230" s="193" t="s">
        <v>179</v>
      </c>
      <c r="N1230" s="193"/>
      <c r="O1230" s="195">
        <v>3</v>
      </c>
      <c r="P1230" s="195"/>
      <c r="Q1230" s="196"/>
      <c r="R1230" s="193" t="s">
        <v>2158</v>
      </c>
      <c r="S1230" s="193"/>
      <c r="T1230" s="193" t="s">
        <v>2365</v>
      </c>
      <c r="U1230" s="193" t="s">
        <v>182</v>
      </c>
      <c r="V1230" s="193"/>
      <c r="W1230" s="193"/>
      <c r="X1230" s="193"/>
      <c r="Y1230" s="194"/>
      <c r="Z1230" s="194"/>
      <c r="AA1230" s="197"/>
      <c r="AB1230" s="198" t="str">
        <f t="shared" si="140"/>
        <v>20194</v>
      </c>
      <c r="AC1230" s="199">
        <f t="shared" si="136"/>
        <v>0</v>
      </c>
      <c r="AD1230" s="200" t="str">
        <f t="shared" si="135"/>
        <v>20194</v>
      </c>
      <c r="AE1230" s="199">
        <f t="shared" si="138"/>
        <v>0</v>
      </c>
      <c r="AF1230" s="199">
        <f t="shared" si="137"/>
        <v>0</v>
      </c>
      <c r="AG1230" s="199">
        <f t="shared" si="141"/>
        <v>0</v>
      </c>
      <c r="AH1230" s="199">
        <f t="shared" si="139"/>
        <v>0</v>
      </c>
      <c r="AI1230" s="201"/>
      <c r="AJ1230" s="201"/>
      <c r="AK1230" s="201"/>
      <c r="AL1230" s="201"/>
      <c r="AM1230" s="201"/>
      <c r="AN1230" s="201"/>
      <c r="AO1230" s="201" t="s">
        <v>54</v>
      </c>
      <c r="AP1230" s="201" t="s">
        <v>88</v>
      </c>
    </row>
    <row r="1231" spans="1:42">
      <c r="A1231" s="193" t="s">
        <v>1103</v>
      </c>
      <c r="B1231" s="193" t="s">
        <v>54</v>
      </c>
      <c r="C1231" s="193" t="s">
        <v>175</v>
      </c>
      <c r="D1231" s="193" t="s">
        <v>2156</v>
      </c>
      <c r="E1231" s="193" t="s">
        <v>2157</v>
      </c>
      <c r="F1231" s="193"/>
      <c r="G1231" s="193" t="s">
        <v>178</v>
      </c>
      <c r="H1231" s="194">
        <v>43572.000011574077</v>
      </c>
      <c r="I1231" s="194"/>
      <c r="J1231" s="194">
        <v>43572.000011574077</v>
      </c>
      <c r="K1231" s="194">
        <v>43572.000011574077</v>
      </c>
      <c r="L1231" s="194"/>
      <c r="M1231" s="193" t="s">
        <v>179</v>
      </c>
      <c r="N1231" s="193"/>
      <c r="O1231" s="195">
        <v>3</v>
      </c>
      <c r="P1231" s="195"/>
      <c r="Q1231" s="196"/>
      <c r="R1231" s="193" t="s">
        <v>2158</v>
      </c>
      <c r="S1231" s="193"/>
      <c r="T1231" s="193" t="s">
        <v>2366</v>
      </c>
      <c r="U1231" s="193" t="s">
        <v>182</v>
      </c>
      <c r="V1231" s="193"/>
      <c r="W1231" s="193"/>
      <c r="X1231" s="193"/>
      <c r="Y1231" s="194"/>
      <c r="Z1231" s="194"/>
      <c r="AA1231" s="197"/>
      <c r="AB1231" s="198" t="str">
        <f t="shared" si="140"/>
        <v>20194</v>
      </c>
      <c r="AC1231" s="199">
        <f t="shared" si="136"/>
        <v>0</v>
      </c>
      <c r="AD1231" s="200" t="str">
        <f t="shared" si="135"/>
        <v>20194</v>
      </c>
      <c r="AE1231" s="199">
        <f t="shared" si="138"/>
        <v>0</v>
      </c>
      <c r="AF1231" s="199">
        <f t="shared" si="137"/>
        <v>0</v>
      </c>
      <c r="AG1231" s="199">
        <f t="shared" si="141"/>
        <v>0</v>
      </c>
      <c r="AH1231" s="199">
        <f t="shared" si="139"/>
        <v>0</v>
      </c>
      <c r="AI1231" s="201"/>
      <c r="AJ1231" s="201"/>
      <c r="AK1231" s="201"/>
      <c r="AL1231" s="201"/>
      <c r="AM1231" s="201"/>
      <c r="AN1231" s="201"/>
      <c r="AO1231" s="201" t="s">
        <v>54</v>
      </c>
      <c r="AP1231" s="201" t="s">
        <v>88</v>
      </c>
    </row>
    <row r="1232" spans="1:42">
      <c r="A1232" s="193" t="s">
        <v>1103</v>
      </c>
      <c r="B1232" s="193" t="s">
        <v>51</v>
      </c>
      <c r="C1232" s="193" t="s">
        <v>321</v>
      </c>
      <c r="D1232" s="193" t="s">
        <v>1081</v>
      </c>
      <c r="E1232" s="193" t="s">
        <v>1082</v>
      </c>
      <c r="F1232" s="193"/>
      <c r="G1232" s="193" t="s">
        <v>178</v>
      </c>
      <c r="H1232" s="194">
        <v>43577.000011574077</v>
      </c>
      <c r="I1232" s="194">
        <v>43598.679189814808</v>
      </c>
      <c r="J1232" s="194"/>
      <c r="K1232" s="194"/>
      <c r="L1232" s="194"/>
      <c r="M1232" s="193" t="s">
        <v>191</v>
      </c>
      <c r="N1232" s="193" t="s">
        <v>45</v>
      </c>
      <c r="O1232" s="195">
        <v>35</v>
      </c>
      <c r="P1232" s="195"/>
      <c r="Q1232" s="196"/>
      <c r="R1232" s="193" t="s">
        <v>1083</v>
      </c>
      <c r="S1232" s="193"/>
      <c r="T1232" s="193" t="s">
        <v>2367</v>
      </c>
      <c r="U1232" s="193" t="s">
        <v>324</v>
      </c>
      <c r="V1232" s="193"/>
      <c r="W1232" s="193"/>
      <c r="X1232" s="193"/>
      <c r="Y1232" s="194"/>
      <c r="Z1232" s="194"/>
      <c r="AA1232" s="197"/>
      <c r="AB1232" s="198" t="str">
        <f t="shared" si="140"/>
        <v>20194</v>
      </c>
      <c r="AC1232" s="199" t="str">
        <f t="shared" si="136"/>
        <v>20195</v>
      </c>
      <c r="AD1232" s="200">
        <f t="shared" si="135"/>
        <v>0</v>
      </c>
      <c r="AE1232" s="199">
        <f t="shared" si="138"/>
        <v>0</v>
      </c>
      <c r="AF1232" s="199">
        <f t="shared" si="137"/>
        <v>0</v>
      </c>
      <c r="AG1232" s="199">
        <f t="shared" si="141"/>
        <v>0</v>
      </c>
      <c r="AH1232" s="199">
        <f t="shared" si="139"/>
        <v>0</v>
      </c>
      <c r="AI1232" s="201"/>
      <c r="AJ1232" s="201"/>
      <c r="AK1232" s="201"/>
      <c r="AL1232" s="201"/>
      <c r="AM1232" s="201"/>
      <c r="AN1232" s="201"/>
      <c r="AO1232" s="201" t="s">
        <v>51</v>
      </c>
      <c r="AP1232" s="201" t="s">
        <v>65</v>
      </c>
    </row>
    <row r="1233" spans="1:42">
      <c r="A1233" s="193" t="s">
        <v>1103</v>
      </c>
      <c r="B1233" s="193" t="s">
        <v>54</v>
      </c>
      <c r="C1233" s="193" t="s">
        <v>175</v>
      </c>
      <c r="D1233" s="193" t="s">
        <v>1795</v>
      </c>
      <c r="E1233" s="193" t="s">
        <v>2368</v>
      </c>
      <c r="F1233" s="193"/>
      <c r="G1233" s="193" t="s">
        <v>197</v>
      </c>
      <c r="H1233" s="194">
        <v>43580.000011574077</v>
      </c>
      <c r="I1233" s="194"/>
      <c r="J1233" s="194">
        <v>43580</v>
      </c>
      <c r="K1233" s="194">
        <v>43598</v>
      </c>
      <c r="L1233" s="194"/>
      <c r="M1233" s="193" t="s">
        <v>187</v>
      </c>
      <c r="N1233" s="193" t="s">
        <v>185</v>
      </c>
      <c r="O1233" s="195">
        <v>3</v>
      </c>
      <c r="P1233" s="195"/>
      <c r="Q1233" s="196"/>
      <c r="R1233" s="193" t="s">
        <v>1797</v>
      </c>
      <c r="S1233" s="193"/>
      <c r="T1233" s="193" t="s">
        <v>2369</v>
      </c>
      <c r="U1233" s="193" t="s">
        <v>182</v>
      </c>
      <c r="V1233" s="193"/>
      <c r="W1233" s="193"/>
      <c r="X1233" s="193"/>
      <c r="Y1233" s="194"/>
      <c r="Z1233" s="194"/>
      <c r="AA1233" s="197"/>
      <c r="AB1233" s="198" t="str">
        <f t="shared" si="140"/>
        <v>20194</v>
      </c>
      <c r="AC1233" s="199">
        <f t="shared" si="136"/>
        <v>0</v>
      </c>
      <c r="AD1233" s="200" t="str">
        <f t="shared" si="135"/>
        <v>20195</v>
      </c>
      <c r="AE1233" s="199">
        <f t="shared" si="138"/>
        <v>0</v>
      </c>
      <c r="AF1233" s="199">
        <f t="shared" si="137"/>
        <v>0</v>
      </c>
      <c r="AG1233" s="199">
        <f t="shared" si="141"/>
        <v>0</v>
      </c>
      <c r="AH1233" s="199">
        <f t="shared" si="139"/>
        <v>0</v>
      </c>
      <c r="AI1233" s="201"/>
      <c r="AJ1233" s="201"/>
      <c r="AK1233" s="201"/>
      <c r="AL1233" s="201"/>
      <c r="AM1233" s="201"/>
      <c r="AN1233" s="201"/>
      <c r="AO1233" s="201" t="s">
        <v>54</v>
      </c>
      <c r="AP1233" s="201" t="s">
        <v>88</v>
      </c>
    </row>
    <row r="1234" spans="1:42">
      <c r="A1234" s="193" t="s">
        <v>1103</v>
      </c>
      <c r="B1234" s="193" t="s">
        <v>54</v>
      </c>
      <c r="C1234" s="193" t="s">
        <v>175</v>
      </c>
      <c r="D1234" s="193" t="s">
        <v>2370</v>
      </c>
      <c r="E1234" s="193" t="s">
        <v>2371</v>
      </c>
      <c r="F1234" s="193"/>
      <c r="G1234" s="193" t="s">
        <v>178</v>
      </c>
      <c r="H1234" s="194">
        <v>43585.000011574077</v>
      </c>
      <c r="I1234" s="194"/>
      <c r="J1234" s="194">
        <v>43585.000011574077</v>
      </c>
      <c r="K1234" s="194">
        <v>43585.000011574077</v>
      </c>
      <c r="L1234" s="194">
        <v>43619.428020833337</v>
      </c>
      <c r="M1234" s="193" t="s">
        <v>191</v>
      </c>
      <c r="N1234" s="193" t="s">
        <v>334</v>
      </c>
      <c r="O1234" s="195">
        <v>3</v>
      </c>
      <c r="P1234" s="195"/>
      <c r="Q1234" s="196"/>
      <c r="R1234" s="193" t="s">
        <v>2372</v>
      </c>
      <c r="S1234" s="193"/>
      <c r="T1234" s="193" t="s">
        <v>2373</v>
      </c>
      <c r="U1234" s="193" t="s">
        <v>195</v>
      </c>
      <c r="V1234" s="193"/>
      <c r="W1234" s="193"/>
      <c r="X1234" s="193"/>
      <c r="Y1234" s="194"/>
      <c r="Z1234" s="194"/>
      <c r="AA1234" s="197"/>
      <c r="AB1234" s="198" t="str">
        <f t="shared" si="140"/>
        <v>20194</v>
      </c>
      <c r="AC1234" s="199">
        <f t="shared" si="136"/>
        <v>0</v>
      </c>
      <c r="AD1234" s="200" t="str">
        <f t="shared" si="135"/>
        <v>20194</v>
      </c>
      <c r="AE1234" s="199" t="str">
        <f t="shared" si="138"/>
        <v>20196</v>
      </c>
      <c r="AF1234" s="199">
        <f t="shared" si="137"/>
        <v>0</v>
      </c>
      <c r="AG1234" s="199">
        <f t="shared" si="141"/>
        <v>0</v>
      </c>
      <c r="AH1234" s="199">
        <f t="shared" si="139"/>
        <v>0</v>
      </c>
      <c r="AI1234" s="201"/>
      <c r="AJ1234" s="201"/>
      <c r="AK1234" s="201"/>
      <c r="AL1234" s="201"/>
      <c r="AM1234" s="201"/>
      <c r="AN1234" s="201"/>
      <c r="AO1234" s="201" t="s">
        <v>54</v>
      </c>
      <c r="AP1234" s="201" t="s">
        <v>88</v>
      </c>
    </row>
    <row r="1235" spans="1:42">
      <c r="A1235" s="193" t="s">
        <v>1103</v>
      </c>
      <c r="B1235" s="193" t="s">
        <v>51</v>
      </c>
      <c r="C1235" s="193" t="s">
        <v>665</v>
      </c>
      <c r="D1235" s="193" t="s">
        <v>2370</v>
      </c>
      <c r="E1235" s="193" t="s">
        <v>2371</v>
      </c>
      <c r="F1235" s="193"/>
      <c r="G1235" s="193" t="s">
        <v>178</v>
      </c>
      <c r="H1235" s="194">
        <v>43585.000011574077</v>
      </c>
      <c r="I1235" s="194">
        <v>43623.304710648154</v>
      </c>
      <c r="J1235" s="194"/>
      <c r="K1235" s="194"/>
      <c r="L1235" s="194"/>
      <c r="M1235" s="193" t="s">
        <v>191</v>
      </c>
      <c r="N1235" s="193" t="s">
        <v>334</v>
      </c>
      <c r="O1235" s="195">
        <v>35</v>
      </c>
      <c r="P1235" s="195"/>
      <c r="Q1235" s="196"/>
      <c r="R1235" s="193" t="s">
        <v>2372</v>
      </c>
      <c r="S1235" s="193"/>
      <c r="T1235" s="193" t="s">
        <v>2374</v>
      </c>
      <c r="U1235" s="193" t="s">
        <v>324</v>
      </c>
      <c r="V1235" s="193"/>
      <c r="W1235" s="193"/>
      <c r="X1235" s="193"/>
      <c r="Y1235" s="194"/>
      <c r="Z1235" s="194"/>
      <c r="AA1235" s="197"/>
      <c r="AB1235" s="198" t="str">
        <f t="shared" si="140"/>
        <v>20194</v>
      </c>
      <c r="AC1235" s="199" t="str">
        <f t="shared" si="136"/>
        <v>20196</v>
      </c>
      <c r="AD1235" s="200">
        <f t="shared" ref="AD1235:AD1298" si="142">+IFERROR(IF(OR(AND(V1235="1",LEN(W1235)&gt;2),CONCATENATE(YEAR(K1235),MONTH(K1235))="19001"),0,CONCATENATE(YEAR(K1235),MONTH(K1235))),0)</f>
        <v>0</v>
      </c>
      <c r="AE1235" s="199">
        <f t="shared" si="138"/>
        <v>0</v>
      </c>
      <c r="AF1235" s="199">
        <f t="shared" si="137"/>
        <v>0</v>
      </c>
      <c r="AG1235" s="199">
        <f t="shared" si="141"/>
        <v>0</v>
      </c>
      <c r="AH1235" s="199">
        <f t="shared" si="139"/>
        <v>0</v>
      </c>
      <c r="AI1235" s="201"/>
      <c r="AJ1235" s="201"/>
      <c r="AK1235" s="201"/>
      <c r="AL1235" s="201"/>
      <c r="AM1235" s="201"/>
      <c r="AN1235" s="201"/>
      <c r="AO1235" s="201" t="s">
        <v>51</v>
      </c>
      <c r="AP1235" s="201" t="s">
        <v>66</v>
      </c>
    </row>
    <row r="1236" spans="1:42">
      <c r="A1236" s="193" t="s">
        <v>1103</v>
      </c>
      <c r="B1236" s="193" t="s">
        <v>50</v>
      </c>
      <c r="C1236" s="193" t="s">
        <v>205</v>
      </c>
      <c r="D1236" s="193" t="s">
        <v>2375</v>
      </c>
      <c r="E1236" s="193" t="s">
        <v>2376</v>
      </c>
      <c r="F1236" s="193"/>
      <c r="G1236" s="193" t="s">
        <v>178</v>
      </c>
      <c r="H1236" s="194">
        <v>43585.000011574077</v>
      </c>
      <c r="I1236" s="194"/>
      <c r="J1236" s="194">
        <v>43585.000011574077</v>
      </c>
      <c r="K1236" s="194">
        <v>43585.000011574077</v>
      </c>
      <c r="L1236" s="194">
        <v>43753.61378472222</v>
      </c>
      <c r="M1236" s="193" t="s">
        <v>179</v>
      </c>
      <c r="N1236" s="193"/>
      <c r="O1236" s="195">
        <v>12</v>
      </c>
      <c r="P1236" s="195"/>
      <c r="Q1236" s="196"/>
      <c r="R1236" s="193" t="s">
        <v>2377</v>
      </c>
      <c r="S1236" s="193"/>
      <c r="T1236" s="193" t="s">
        <v>2378</v>
      </c>
      <c r="U1236" s="193" t="s">
        <v>195</v>
      </c>
      <c r="V1236" s="193"/>
      <c r="W1236" s="193"/>
      <c r="X1236" s="193"/>
      <c r="Y1236" s="194"/>
      <c r="Z1236" s="194"/>
      <c r="AA1236" s="197"/>
      <c r="AB1236" s="198" t="str">
        <f t="shared" si="140"/>
        <v>20194</v>
      </c>
      <c r="AC1236" s="199">
        <f t="shared" si="136"/>
        <v>0</v>
      </c>
      <c r="AD1236" s="200" t="str">
        <f t="shared" si="142"/>
        <v>20194</v>
      </c>
      <c r="AE1236" s="199" t="str">
        <f t="shared" si="138"/>
        <v>201910</v>
      </c>
      <c r="AF1236" s="199">
        <f t="shared" si="137"/>
        <v>0</v>
      </c>
      <c r="AG1236" s="199">
        <f t="shared" si="141"/>
        <v>0</v>
      </c>
      <c r="AH1236" s="199">
        <f t="shared" si="139"/>
        <v>0</v>
      </c>
      <c r="AI1236" s="201"/>
      <c r="AJ1236" s="201"/>
      <c r="AK1236" s="201"/>
      <c r="AL1236" s="201"/>
      <c r="AM1236" s="201"/>
      <c r="AN1236" s="201"/>
      <c r="AO1236" s="201" t="s">
        <v>50</v>
      </c>
      <c r="AP1236" s="201" t="s">
        <v>1</v>
      </c>
    </row>
    <row r="1237" spans="1:42">
      <c r="A1237" s="193" t="s">
        <v>1103</v>
      </c>
      <c r="B1237" s="193" t="s">
        <v>50</v>
      </c>
      <c r="C1237" s="193" t="s">
        <v>205</v>
      </c>
      <c r="D1237" s="193" t="s">
        <v>2235</v>
      </c>
      <c r="E1237" s="193" t="s">
        <v>2236</v>
      </c>
      <c r="F1237" s="193"/>
      <c r="G1237" s="193" t="s">
        <v>178</v>
      </c>
      <c r="H1237" s="194">
        <v>43585.000011574077</v>
      </c>
      <c r="I1237" s="194">
        <v>43598.676736111112</v>
      </c>
      <c r="J1237" s="194"/>
      <c r="K1237" s="194"/>
      <c r="L1237" s="194"/>
      <c r="M1237" s="193" t="s">
        <v>191</v>
      </c>
      <c r="N1237" s="193" t="s">
        <v>46</v>
      </c>
      <c r="O1237" s="195">
        <v>12</v>
      </c>
      <c r="P1237" s="195"/>
      <c r="Q1237" s="196"/>
      <c r="R1237" s="193" t="s">
        <v>2237</v>
      </c>
      <c r="S1237" s="193"/>
      <c r="T1237" s="193" t="s">
        <v>2379</v>
      </c>
      <c r="U1237" s="193" t="s">
        <v>324</v>
      </c>
      <c r="V1237" s="193"/>
      <c r="W1237" s="193"/>
      <c r="X1237" s="193"/>
      <c r="Y1237" s="194"/>
      <c r="Z1237" s="194"/>
      <c r="AA1237" s="197"/>
      <c r="AB1237" s="198" t="str">
        <f t="shared" si="140"/>
        <v>20194</v>
      </c>
      <c r="AC1237" s="199" t="str">
        <f t="shared" si="136"/>
        <v>20195</v>
      </c>
      <c r="AD1237" s="200">
        <f t="shared" si="142"/>
        <v>0</v>
      </c>
      <c r="AE1237" s="199">
        <f t="shared" si="138"/>
        <v>0</v>
      </c>
      <c r="AF1237" s="199">
        <f t="shared" si="137"/>
        <v>0</v>
      </c>
      <c r="AG1237" s="199">
        <f t="shared" si="141"/>
        <v>0</v>
      </c>
      <c r="AH1237" s="199">
        <f t="shared" si="139"/>
        <v>0</v>
      </c>
      <c r="AI1237" s="201"/>
      <c r="AJ1237" s="201"/>
      <c r="AK1237" s="201"/>
      <c r="AL1237" s="201"/>
      <c r="AM1237" s="201"/>
      <c r="AN1237" s="201"/>
      <c r="AO1237" s="201" t="s">
        <v>50</v>
      </c>
      <c r="AP1237" s="201" t="s">
        <v>1</v>
      </c>
    </row>
    <row r="1238" spans="1:42">
      <c r="A1238" s="193" t="s">
        <v>1103</v>
      </c>
      <c r="B1238" s="193" t="s">
        <v>50</v>
      </c>
      <c r="C1238" s="193" t="s">
        <v>205</v>
      </c>
      <c r="D1238" s="193" t="s">
        <v>2235</v>
      </c>
      <c r="E1238" s="193" t="s">
        <v>2380</v>
      </c>
      <c r="F1238" s="193"/>
      <c r="G1238" s="193" t="s">
        <v>178</v>
      </c>
      <c r="H1238" s="194">
        <v>43585.000011574077</v>
      </c>
      <c r="I1238" s="194"/>
      <c r="J1238" s="194">
        <v>43585.000011574077</v>
      </c>
      <c r="K1238" s="194">
        <v>43585.000011574077</v>
      </c>
      <c r="L1238" s="194"/>
      <c r="M1238" s="193" t="s">
        <v>191</v>
      </c>
      <c r="N1238" s="193" t="s">
        <v>46</v>
      </c>
      <c r="O1238" s="195">
        <v>12</v>
      </c>
      <c r="P1238" s="195"/>
      <c r="Q1238" s="196"/>
      <c r="R1238" s="193" t="s">
        <v>2237</v>
      </c>
      <c r="S1238" s="193"/>
      <c r="T1238" s="193" t="s">
        <v>2381</v>
      </c>
      <c r="U1238" s="193" t="s">
        <v>182</v>
      </c>
      <c r="V1238" s="193" t="s">
        <v>471</v>
      </c>
      <c r="W1238" s="193" t="s">
        <v>2382</v>
      </c>
      <c r="X1238" s="193"/>
      <c r="Y1238" s="194">
        <v>43592.000011574077</v>
      </c>
      <c r="Z1238" s="194">
        <v>43643.475277777783</v>
      </c>
      <c r="AA1238" s="197">
        <v>43592.000011574077</v>
      </c>
      <c r="AB1238" s="198">
        <f t="shared" si="140"/>
        <v>0</v>
      </c>
      <c r="AC1238" s="199">
        <f t="shared" si="136"/>
        <v>0</v>
      </c>
      <c r="AD1238" s="200">
        <f t="shared" si="142"/>
        <v>0</v>
      </c>
      <c r="AE1238" s="199">
        <f t="shared" si="138"/>
        <v>0</v>
      </c>
      <c r="AF1238" s="199" t="str">
        <f t="shared" si="137"/>
        <v>20196</v>
      </c>
      <c r="AG1238" s="199">
        <f t="shared" si="141"/>
        <v>0</v>
      </c>
      <c r="AH1238" s="199" t="str">
        <f t="shared" si="139"/>
        <v>20194</v>
      </c>
      <c r="AI1238" s="201"/>
      <c r="AJ1238" s="201"/>
      <c r="AK1238" s="201"/>
      <c r="AL1238" s="201"/>
      <c r="AM1238" s="201"/>
      <c r="AN1238" s="201"/>
      <c r="AO1238" s="201" t="s">
        <v>50</v>
      </c>
      <c r="AP1238" s="201" t="s">
        <v>1</v>
      </c>
    </row>
    <row r="1239" spans="1:42">
      <c r="A1239" s="193" t="s">
        <v>1103</v>
      </c>
      <c r="B1239" s="193" t="s">
        <v>51</v>
      </c>
      <c r="C1239" s="193" t="s">
        <v>1224</v>
      </c>
      <c r="D1239" s="193" t="s">
        <v>2235</v>
      </c>
      <c r="E1239" s="193" t="s">
        <v>2380</v>
      </c>
      <c r="F1239" s="193"/>
      <c r="G1239" s="193" t="s">
        <v>178</v>
      </c>
      <c r="H1239" s="194">
        <v>43592.000011574077</v>
      </c>
      <c r="I1239" s="194"/>
      <c r="J1239" s="194">
        <v>43621.000011574077</v>
      </c>
      <c r="K1239" s="194">
        <v>43621.000011574077</v>
      </c>
      <c r="L1239" s="194"/>
      <c r="M1239" s="193" t="s">
        <v>191</v>
      </c>
      <c r="N1239" s="193" t="s">
        <v>46</v>
      </c>
      <c r="O1239" s="195">
        <v>40</v>
      </c>
      <c r="P1239" s="195"/>
      <c r="Q1239" s="196"/>
      <c r="R1239" s="193" t="s">
        <v>2237</v>
      </c>
      <c r="S1239" s="193"/>
      <c r="T1239" s="193" t="s">
        <v>2383</v>
      </c>
      <c r="U1239" s="193" t="s">
        <v>182</v>
      </c>
      <c r="V1239" s="193"/>
      <c r="W1239" s="193"/>
      <c r="X1239" s="193"/>
      <c r="Y1239" s="194"/>
      <c r="Z1239" s="194"/>
      <c r="AA1239" s="197"/>
      <c r="AB1239" s="198" t="str">
        <f t="shared" si="140"/>
        <v>20195</v>
      </c>
      <c r="AC1239" s="199">
        <f t="shared" si="136"/>
        <v>0</v>
      </c>
      <c r="AD1239" s="200" t="str">
        <f t="shared" si="142"/>
        <v>20196</v>
      </c>
      <c r="AE1239" s="199">
        <f t="shared" si="138"/>
        <v>0</v>
      </c>
      <c r="AF1239" s="199">
        <f t="shared" si="137"/>
        <v>0</v>
      </c>
      <c r="AG1239" s="199">
        <f t="shared" si="141"/>
        <v>0</v>
      </c>
      <c r="AH1239" s="199">
        <f t="shared" si="139"/>
        <v>0</v>
      </c>
      <c r="AI1239" s="201"/>
      <c r="AJ1239" s="201"/>
      <c r="AK1239" s="201"/>
      <c r="AL1239" s="201"/>
      <c r="AM1239" s="201"/>
      <c r="AN1239" s="201"/>
      <c r="AO1239" s="201" t="s">
        <v>51</v>
      </c>
      <c r="AP1239" s="201" t="s">
        <v>68</v>
      </c>
    </row>
    <row r="1240" spans="1:42">
      <c r="A1240" s="193" t="s">
        <v>1103</v>
      </c>
      <c r="B1240" s="193" t="s">
        <v>54</v>
      </c>
      <c r="C1240" s="193" t="s">
        <v>175</v>
      </c>
      <c r="D1240" s="193" t="s">
        <v>1393</v>
      </c>
      <c r="E1240" s="193" t="s">
        <v>1394</v>
      </c>
      <c r="F1240" s="193"/>
      <c r="G1240" s="193" t="s">
        <v>178</v>
      </c>
      <c r="H1240" s="194">
        <v>43593.000011574077</v>
      </c>
      <c r="I1240" s="194"/>
      <c r="J1240" s="194">
        <v>43593.000011574077</v>
      </c>
      <c r="K1240" s="194">
        <v>43593.000011574077</v>
      </c>
      <c r="L1240" s="194"/>
      <c r="M1240" s="193" t="s">
        <v>187</v>
      </c>
      <c r="N1240" s="193" t="s">
        <v>44</v>
      </c>
      <c r="O1240" s="195">
        <v>3</v>
      </c>
      <c r="P1240" s="195"/>
      <c r="Q1240" s="196"/>
      <c r="R1240" s="193" t="s">
        <v>1395</v>
      </c>
      <c r="S1240" s="193"/>
      <c r="T1240" s="193" t="s">
        <v>2384</v>
      </c>
      <c r="U1240" s="193" t="s">
        <v>182</v>
      </c>
      <c r="V1240" s="193"/>
      <c r="W1240" s="193"/>
      <c r="X1240" s="193"/>
      <c r="Y1240" s="194"/>
      <c r="Z1240" s="194"/>
      <c r="AA1240" s="197"/>
      <c r="AB1240" s="198" t="str">
        <f t="shared" si="140"/>
        <v>20195</v>
      </c>
      <c r="AC1240" s="199">
        <f t="shared" si="136"/>
        <v>0</v>
      </c>
      <c r="AD1240" s="200" t="str">
        <f t="shared" si="142"/>
        <v>20195</v>
      </c>
      <c r="AE1240" s="199">
        <f t="shared" si="138"/>
        <v>0</v>
      </c>
      <c r="AF1240" s="199">
        <f t="shared" si="137"/>
        <v>0</v>
      </c>
      <c r="AG1240" s="199">
        <f t="shared" si="141"/>
        <v>0</v>
      </c>
      <c r="AH1240" s="199">
        <f t="shared" si="139"/>
        <v>0</v>
      </c>
      <c r="AI1240" s="201"/>
      <c r="AJ1240" s="201"/>
      <c r="AK1240" s="201"/>
      <c r="AL1240" s="201"/>
      <c r="AM1240" s="201"/>
      <c r="AN1240" s="201"/>
      <c r="AO1240" s="201" t="s">
        <v>54</v>
      </c>
      <c r="AP1240" s="201" t="s">
        <v>88</v>
      </c>
    </row>
    <row r="1241" spans="1:42">
      <c r="A1241" s="193" t="s">
        <v>1103</v>
      </c>
      <c r="B1241" s="193" t="s">
        <v>61</v>
      </c>
      <c r="C1241" s="193" t="s">
        <v>450</v>
      </c>
      <c r="D1241" s="193" t="s">
        <v>2385</v>
      </c>
      <c r="E1241" s="193" t="s">
        <v>2386</v>
      </c>
      <c r="F1241" s="193"/>
      <c r="G1241" s="193" t="s">
        <v>197</v>
      </c>
      <c r="H1241" s="194">
        <v>43594.000011574077</v>
      </c>
      <c r="I1241" s="194"/>
      <c r="J1241" s="194">
        <v>43594.000011574077</v>
      </c>
      <c r="K1241" s="194">
        <v>43594.000011574077</v>
      </c>
      <c r="L1241" s="194">
        <v>43610.45045138889</v>
      </c>
      <c r="M1241" s="193" t="s">
        <v>191</v>
      </c>
      <c r="N1241" s="193" t="s">
        <v>45</v>
      </c>
      <c r="O1241" s="195">
        <v>15</v>
      </c>
      <c r="P1241" s="195"/>
      <c r="Q1241" s="196"/>
      <c r="R1241" s="193" t="s">
        <v>2387</v>
      </c>
      <c r="S1241" s="193"/>
      <c r="T1241" s="193" t="s">
        <v>2388</v>
      </c>
      <c r="U1241" s="193" t="s">
        <v>195</v>
      </c>
      <c r="V1241" s="193"/>
      <c r="W1241" s="193"/>
      <c r="X1241" s="193"/>
      <c r="Y1241" s="194"/>
      <c r="Z1241" s="194"/>
      <c r="AA1241" s="197"/>
      <c r="AB1241" s="198" t="str">
        <f t="shared" si="140"/>
        <v>20195</v>
      </c>
      <c r="AC1241" s="199">
        <f t="shared" si="136"/>
        <v>0</v>
      </c>
      <c r="AD1241" s="200" t="str">
        <f t="shared" si="142"/>
        <v>20195</v>
      </c>
      <c r="AE1241" s="199" t="str">
        <f t="shared" si="138"/>
        <v>20195</v>
      </c>
      <c r="AF1241" s="199">
        <f t="shared" si="137"/>
        <v>0</v>
      </c>
      <c r="AG1241" s="199">
        <f t="shared" si="141"/>
        <v>0</v>
      </c>
      <c r="AH1241" s="199">
        <f t="shared" si="139"/>
        <v>0</v>
      </c>
      <c r="AI1241" s="201"/>
      <c r="AJ1241" s="201"/>
      <c r="AK1241" s="201"/>
      <c r="AL1241" s="201"/>
      <c r="AM1241" s="201"/>
      <c r="AN1241" s="201"/>
      <c r="AO1241" s="201" t="s">
        <v>61</v>
      </c>
      <c r="AP1241" s="201" t="s">
        <v>88</v>
      </c>
    </row>
    <row r="1242" spans="1:42">
      <c r="A1242" s="193" t="s">
        <v>1103</v>
      </c>
      <c r="B1242" s="193" t="s">
        <v>61</v>
      </c>
      <c r="C1242" s="193" t="s">
        <v>450</v>
      </c>
      <c r="D1242" s="193" t="s">
        <v>2389</v>
      </c>
      <c r="E1242" s="193" t="s">
        <v>2390</v>
      </c>
      <c r="F1242" s="193"/>
      <c r="G1242" s="193" t="s">
        <v>178</v>
      </c>
      <c r="H1242" s="194">
        <v>43594.000011574077</v>
      </c>
      <c r="I1242" s="194"/>
      <c r="J1242" s="194">
        <v>43594.000011574077</v>
      </c>
      <c r="K1242" s="194">
        <v>43594.000011574077</v>
      </c>
      <c r="L1242" s="194">
        <v>43690.675266203703</v>
      </c>
      <c r="M1242" s="193" t="s">
        <v>179</v>
      </c>
      <c r="N1242" s="193"/>
      <c r="O1242" s="195">
        <v>15</v>
      </c>
      <c r="P1242" s="195"/>
      <c r="Q1242" s="196"/>
      <c r="R1242" s="193" t="s">
        <v>2391</v>
      </c>
      <c r="S1242" s="193"/>
      <c r="T1242" s="193" t="s">
        <v>2392</v>
      </c>
      <c r="U1242" s="193" t="s">
        <v>195</v>
      </c>
      <c r="V1242" s="193"/>
      <c r="W1242" s="193"/>
      <c r="X1242" s="193"/>
      <c r="Y1242" s="194"/>
      <c r="Z1242" s="194"/>
      <c r="AA1242" s="197"/>
      <c r="AB1242" s="198" t="str">
        <f t="shared" si="140"/>
        <v>20195</v>
      </c>
      <c r="AC1242" s="199">
        <f t="shared" si="136"/>
        <v>0</v>
      </c>
      <c r="AD1242" s="200" t="str">
        <f t="shared" si="142"/>
        <v>20195</v>
      </c>
      <c r="AE1242" s="199" t="str">
        <f t="shared" si="138"/>
        <v>20198</v>
      </c>
      <c r="AF1242" s="199">
        <f t="shared" si="137"/>
        <v>0</v>
      </c>
      <c r="AG1242" s="199">
        <f t="shared" si="141"/>
        <v>0</v>
      </c>
      <c r="AH1242" s="199">
        <f t="shared" si="139"/>
        <v>0</v>
      </c>
      <c r="AI1242" s="201"/>
      <c r="AJ1242" s="201"/>
      <c r="AK1242" s="201"/>
      <c r="AL1242" s="201"/>
      <c r="AM1242" s="201"/>
      <c r="AN1242" s="201"/>
      <c r="AO1242" s="201" t="s">
        <v>61</v>
      </c>
      <c r="AP1242" s="201" t="s">
        <v>88</v>
      </c>
    </row>
    <row r="1243" spans="1:42">
      <c r="A1243" s="193" t="s">
        <v>1103</v>
      </c>
      <c r="B1243" s="193" t="s">
        <v>61</v>
      </c>
      <c r="C1243" s="193" t="s">
        <v>450</v>
      </c>
      <c r="D1243" s="193" t="s">
        <v>2393</v>
      </c>
      <c r="E1243" s="193" t="s">
        <v>2394</v>
      </c>
      <c r="F1243" s="193"/>
      <c r="G1243" s="193" t="s">
        <v>178</v>
      </c>
      <c r="H1243" s="194">
        <v>43594.000011574077</v>
      </c>
      <c r="I1243" s="194"/>
      <c r="J1243" s="194">
        <v>43594.000011574077</v>
      </c>
      <c r="K1243" s="194">
        <v>43594.000011574077</v>
      </c>
      <c r="L1243" s="194"/>
      <c r="M1243" s="193" t="s">
        <v>179</v>
      </c>
      <c r="N1243" s="193"/>
      <c r="O1243" s="195">
        <v>15</v>
      </c>
      <c r="P1243" s="195"/>
      <c r="Q1243" s="196"/>
      <c r="R1243" s="193" t="s">
        <v>2395</v>
      </c>
      <c r="S1243" s="193"/>
      <c r="T1243" s="193" t="s">
        <v>2396</v>
      </c>
      <c r="U1243" s="193" t="s">
        <v>182</v>
      </c>
      <c r="V1243" s="193"/>
      <c r="W1243" s="193"/>
      <c r="X1243" s="193"/>
      <c r="Y1243" s="194"/>
      <c r="Z1243" s="194"/>
      <c r="AA1243" s="197"/>
      <c r="AB1243" s="198" t="str">
        <f t="shared" si="140"/>
        <v>20195</v>
      </c>
      <c r="AC1243" s="199">
        <f t="shared" si="136"/>
        <v>0</v>
      </c>
      <c r="AD1243" s="200" t="str">
        <f t="shared" si="142"/>
        <v>20195</v>
      </c>
      <c r="AE1243" s="199">
        <f t="shared" si="138"/>
        <v>0</v>
      </c>
      <c r="AF1243" s="199">
        <f t="shared" si="137"/>
        <v>0</v>
      </c>
      <c r="AG1243" s="199">
        <f t="shared" si="141"/>
        <v>0</v>
      </c>
      <c r="AH1243" s="199">
        <f t="shared" si="139"/>
        <v>0</v>
      </c>
      <c r="AI1243" s="201"/>
      <c r="AJ1243" s="201"/>
      <c r="AK1243" s="201"/>
      <c r="AL1243" s="201"/>
      <c r="AM1243" s="201"/>
      <c r="AN1243" s="201"/>
      <c r="AO1243" s="201" t="s">
        <v>61</v>
      </c>
      <c r="AP1243" s="201" t="s">
        <v>88</v>
      </c>
    </row>
    <row r="1244" spans="1:42">
      <c r="A1244" s="193" t="s">
        <v>1103</v>
      </c>
      <c r="B1244" s="193" t="s">
        <v>49</v>
      </c>
      <c r="C1244" s="193" t="s">
        <v>59</v>
      </c>
      <c r="D1244" s="193" t="s">
        <v>1795</v>
      </c>
      <c r="E1244" s="193" t="s">
        <v>2368</v>
      </c>
      <c r="F1244" s="193"/>
      <c r="G1244" s="193" t="s">
        <v>178</v>
      </c>
      <c r="H1244" s="194">
        <v>43640.000011574077</v>
      </c>
      <c r="I1244" s="194"/>
      <c r="J1244" s="194">
        <v>43647.000011574077</v>
      </c>
      <c r="K1244" s="194">
        <v>43647.000011574077</v>
      </c>
      <c r="L1244" s="194"/>
      <c r="M1244" s="193" t="s">
        <v>187</v>
      </c>
      <c r="N1244" s="193" t="s">
        <v>185</v>
      </c>
      <c r="O1244" s="195">
        <v>130</v>
      </c>
      <c r="P1244" s="195"/>
      <c r="Q1244" s="196"/>
      <c r="R1244" s="193" t="s">
        <v>1797</v>
      </c>
      <c r="S1244" s="193"/>
      <c r="T1244" s="193" t="s">
        <v>2397</v>
      </c>
      <c r="U1244" s="193" t="s">
        <v>182</v>
      </c>
      <c r="V1244" s="193"/>
      <c r="W1244" s="193"/>
      <c r="X1244" s="193"/>
      <c r="Y1244" s="194"/>
      <c r="Z1244" s="194"/>
      <c r="AA1244" s="197"/>
      <c r="AB1244" s="198" t="str">
        <f t="shared" si="140"/>
        <v>20196</v>
      </c>
      <c r="AC1244" s="199">
        <f t="shared" si="136"/>
        <v>0</v>
      </c>
      <c r="AD1244" s="200" t="str">
        <f t="shared" si="142"/>
        <v>20197</v>
      </c>
      <c r="AE1244" s="199">
        <f t="shared" si="138"/>
        <v>0</v>
      </c>
      <c r="AF1244" s="199">
        <f t="shared" si="137"/>
        <v>0</v>
      </c>
      <c r="AG1244" s="199">
        <f t="shared" si="141"/>
        <v>0</v>
      </c>
      <c r="AH1244" s="199">
        <f t="shared" si="139"/>
        <v>0</v>
      </c>
      <c r="AI1244" s="201"/>
      <c r="AJ1244" s="201"/>
      <c r="AK1244" s="201"/>
      <c r="AL1244" s="201"/>
      <c r="AM1244" s="201"/>
      <c r="AN1244" s="201"/>
      <c r="AO1244" s="201" t="s">
        <v>49</v>
      </c>
      <c r="AP1244" s="201" t="s">
        <v>59</v>
      </c>
    </row>
    <row r="1245" spans="1:42">
      <c r="A1245" s="193" t="s">
        <v>1103</v>
      </c>
      <c r="B1245" s="193" t="s">
        <v>50</v>
      </c>
      <c r="C1245" s="193" t="s">
        <v>205</v>
      </c>
      <c r="D1245" s="193" t="s">
        <v>2398</v>
      </c>
      <c r="E1245" s="193" t="s">
        <v>2399</v>
      </c>
      <c r="F1245" s="193"/>
      <c r="G1245" s="193" t="s">
        <v>197</v>
      </c>
      <c r="H1245" s="194">
        <v>43640.000011574077</v>
      </c>
      <c r="I1245" s="194"/>
      <c r="J1245" s="194">
        <v>43656.000011574077</v>
      </c>
      <c r="K1245" s="194">
        <v>43656.000011574077</v>
      </c>
      <c r="L1245" s="194">
        <v>43656.760104166657</v>
      </c>
      <c r="M1245" s="193" t="s">
        <v>187</v>
      </c>
      <c r="N1245" s="193" t="s">
        <v>43</v>
      </c>
      <c r="O1245" s="195">
        <v>12</v>
      </c>
      <c r="P1245" s="195"/>
      <c r="Q1245" s="196"/>
      <c r="R1245" s="193" t="s">
        <v>2400</v>
      </c>
      <c r="S1245" s="193"/>
      <c r="T1245" s="193" t="s">
        <v>2401</v>
      </c>
      <c r="U1245" s="193" t="s">
        <v>195</v>
      </c>
      <c r="V1245" s="193"/>
      <c r="W1245" s="193"/>
      <c r="X1245" s="193"/>
      <c r="Y1245" s="194"/>
      <c r="Z1245" s="194"/>
      <c r="AA1245" s="197"/>
      <c r="AB1245" s="198" t="str">
        <f t="shared" si="140"/>
        <v>20196</v>
      </c>
      <c r="AC1245" s="199">
        <f t="shared" si="136"/>
        <v>0</v>
      </c>
      <c r="AD1245" s="200" t="str">
        <f t="shared" si="142"/>
        <v>20197</v>
      </c>
      <c r="AE1245" s="199" t="str">
        <f t="shared" si="138"/>
        <v>20197</v>
      </c>
      <c r="AF1245" s="199">
        <f t="shared" si="137"/>
        <v>0</v>
      </c>
      <c r="AG1245" s="199">
        <f t="shared" si="141"/>
        <v>0</v>
      </c>
      <c r="AH1245" s="199">
        <f t="shared" si="139"/>
        <v>0</v>
      </c>
      <c r="AI1245" s="201"/>
      <c r="AJ1245" s="201"/>
      <c r="AK1245" s="201"/>
      <c r="AL1245" s="201"/>
      <c r="AM1245" s="201"/>
      <c r="AN1245" s="201"/>
      <c r="AO1245" s="201" t="s">
        <v>50</v>
      </c>
      <c r="AP1245" s="201" t="s">
        <v>1</v>
      </c>
    </row>
    <row r="1246" spans="1:42">
      <c r="A1246" s="193" t="s">
        <v>1103</v>
      </c>
      <c r="B1246" s="193" t="s">
        <v>50</v>
      </c>
      <c r="C1246" s="193" t="s">
        <v>205</v>
      </c>
      <c r="D1246" s="193" t="s">
        <v>2398</v>
      </c>
      <c r="E1246" s="193" t="s">
        <v>2399</v>
      </c>
      <c r="F1246" s="193"/>
      <c r="G1246" s="193" t="s">
        <v>197</v>
      </c>
      <c r="H1246" s="194">
        <v>43640.000011574077</v>
      </c>
      <c r="I1246" s="194"/>
      <c r="J1246" s="194">
        <v>43656.000011574077</v>
      </c>
      <c r="K1246" s="194">
        <v>43656.000011574077</v>
      </c>
      <c r="L1246" s="194">
        <v>43657.451018518521</v>
      </c>
      <c r="M1246" s="193" t="s">
        <v>187</v>
      </c>
      <c r="N1246" s="193" t="s">
        <v>43</v>
      </c>
      <c r="O1246" s="195">
        <v>12</v>
      </c>
      <c r="P1246" s="195"/>
      <c r="Q1246" s="196"/>
      <c r="R1246" s="193" t="s">
        <v>2400</v>
      </c>
      <c r="S1246" s="193"/>
      <c r="T1246" s="193" t="s">
        <v>2402</v>
      </c>
      <c r="U1246" s="193" t="s">
        <v>195</v>
      </c>
      <c r="V1246" s="193"/>
      <c r="W1246" s="193"/>
      <c r="X1246" s="193"/>
      <c r="Y1246" s="194"/>
      <c r="Z1246" s="194"/>
      <c r="AA1246" s="197"/>
      <c r="AB1246" s="198" t="str">
        <f t="shared" si="140"/>
        <v>20196</v>
      </c>
      <c r="AC1246" s="199">
        <f t="shared" si="136"/>
        <v>0</v>
      </c>
      <c r="AD1246" s="200" t="str">
        <f t="shared" si="142"/>
        <v>20197</v>
      </c>
      <c r="AE1246" s="199" t="str">
        <f t="shared" si="138"/>
        <v>20197</v>
      </c>
      <c r="AF1246" s="199">
        <f t="shared" si="137"/>
        <v>0</v>
      </c>
      <c r="AG1246" s="199">
        <f t="shared" si="141"/>
        <v>0</v>
      </c>
      <c r="AH1246" s="199">
        <f t="shared" si="139"/>
        <v>0</v>
      </c>
      <c r="AI1246" s="201"/>
      <c r="AJ1246" s="201"/>
      <c r="AK1246" s="201"/>
      <c r="AL1246" s="201"/>
      <c r="AM1246" s="201"/>
      <c r="AN1246" s="201"/>
      <c r="AO1246" s="201" t="s">
        <v>50</v>
      </c>
      <c r="AP1246" s="201" t="s">
        <v>1</v>
      </c>
    </row>
    <row r="1247" spans="1:42">
      <c r="A1247" s="193" t="s">
        <v>1103</v>
      </c>
      <c r="B1247" s="193" t="s">
        <v>50</v>
      </c>
      <c r="C1247" s="193" t="s">
        <v>205</v>
      </c>
      <c r="D1247" s="193" t="s">
        <v>2198</v>
      </c>
      <c r="E1247" s="193" t="s">
        <v>2403</v>
      </c>
      <c r="F1247" s="193"/>
      <c r="G1247" s="193" t="s">
        <v>178</v>
      </c>
      <c r="H1247" s="194">
        <v>43641.000011574077</v>
      </c>
      <c r="I1247" s="194"/>
      <c r="J1247" s="194">
        <v>43641.000011574077</v>
      </c>
      <c r="K1247" s="194">
        <v>43641.000011574077</v>
      </c>
      <c r="L1247" s="194">
        <v>43721.64135416667</v>
      </c>
      <c r="M1247" s="193" t="s">
        <v>179</v>
      </c>
      <c r="N1247" s="193"/>
      <c r="O1247" s="195">
        <v>12</v>
      </c>
      <c r="P1247" s="195"/>
      <c r="Q1247" s="196"/>
      <c r="R1247" s="193" t="s">
        <v>2200</v>
      </c>
      <c r="S1247" s="193"/>
      <c r="T1247" s="193" t="s">
        <v>2404</v>
      </c>
      <c r="U1247" s="193" t="s">
        <v>195</v>
      </c>
      <c r="V1247" s="193"/>
      <c r="W1247" s="193"/>
      <c r="X1247" s="193"/>
      <c r="Y1247" s="194"/>
      <c r="Z1247" s="194"/>
      <c r="AA1247" s="197"/>
      <c r="AB1247" s="198" t="str">
        <f t="shared" si="140"/>
        <v>20196</v>
      </c>
      <c r="AC1247" s="199">
        <f t="shared" si="136"/>
        <v>0</v>
      </c>
      <c r="AD1247" s="200" t="str">
        <f t="shared" si="142"/>
        <v>20196</v>
      </c>
      <c r="AE1247" s="199" t="str">
        <f t="shared" si="138"/>
        <v>20199</v>
      </c>
      <c r="AF1247" s="199">
        <f t="shared" si="137"/>
        <v>0</v>
      </c>
      <c r="AG1247" s="199">
        <f t="shared" si="141"/>
        <v>0</v>
      </c>
      <c r="AH1247" s="199">
        <f t="shared" si="139"/>
        <v>0</v>
      </c>
      <c r="AI1247" s="201"/>
      <c r="AJ1247" s="201"/>
      <c r="AK1247" s="201"/>
      <c r="AL1247" s="201"/>
      <c r="AM1247" s="201"/>
      <c r="AN1247" s="201"/>
      <c r="AO1247" s="201" t="s">
        <v>50</v>
      </c>
      <c r="AP1247" s="201" t="s">
        <v>1</v>
      </c>
    </row>
    <row r="1248" spans="1:42">
      <c r="A1248" s="193" t="s">
        <v>1103</v>
      </c>
      <c r="B1248" s="193" t="s">
        <v>50</v>
      </c>
      <c r="C1248" s="193" t="s">
        <v>205</v>
      </c>
      <c r="D1248" s="193" t="s">
        <v>2198</v>
      </c>
      <c r="E1248" s="193" t="s">
        <v>2403</v>
      </c>
      <c r="F1248" s="193"/>
      <c r="G1248" s="193" t="s">
        <v>178</v>
      </c>
      <c r="H1248" s="194">
        <v>43641.000011574077</v>
      </c>
      <c r="I1248" s="194"/>
      <c r="J1248" s="194">
        <v>43641.000011574077</v>
      </c>
      <c r="K1248" s="194">
        <v>43641.000011574077</v>
      </c>
      <c r="L1248" s="194">
        <v>43721.672476851847</v>
      </c>
      <c r="M1248" s="193" t="s">
        <v>179</v>
      </c>
      <c r="N1248" s="193"/>
      <c r="O1248" s="195">
        <v>12</v>
      </c>
      <c r="P1248" s="195"/>
      <c r="Q1248" s="196"/>
      <c r="R1248" s="193" t="s">
        <v>2200</v>
      </c>
      <c r="S1248" s="193"/>
      <c r="T1248" s="193" t="s">
        <v>2405</v>
      </c>
      <c r="U1248" s="193" t="s">
        <v>195</v>
      </c>
      <c r="V1248" s="193"/>
      <c r="W1248" s="193"/>
      <c r="X1248" s="193"/>
      <c r="Y1248" s="194"/>
      <c r="Z1248" s="194"/>
      <c r="AA1248" s="197"/>
      <c r="AB1248" s="198" t="str">
        <f t="shared" si="140"/>
        <v>20196</v>
      </c>
      <c r="AC1248" s="199">
        <f t="shared" si="136"/>
        <v>0</v>
      </c>
      <c r="AD1248" s="200" t="str">
        <f t="shared" si="142"/>
        <v>20196</v>
      </c>
      <c r="AE1248" s="199" t="str">
        <f t="shared" si="138"/>
        <v>20199</v>
      </c>
      <c r="AF1248" s="199">
        <f t="shared" si="137"/>
        <v>0</v>
      </c>
      <c r="AG1248" s="199">
        <f t="shared" si="141"/>
        <v>0</v>
      </c>
      <c r="AH1248" s="199">
        <f t="shared" si="139"/>
        <v>0</v>
      </c>
      <c r="AI1248" s="201"/>
      <c r="AJ1248" s="201"/>
      <c r="AK1248" s="201"/>
      <c r="AL1248" s="201"/>
      <c r="AM1248" s="201"/>
      <c r="AN1248" s="201"/>
      <c r="AO1248" s="201" t="s">
        <v>50</v>
      </c>
      <c r="AP1248" s="201" t="s">
        <v>1</v>
      </c>
    </row>
    <row r="1249" spans="1:42">
      <c r="A1249" s="193" t="s">
        <v>1103</v>
      </c>
      <c r="B1249" s="193" t="s">
        <v>50</v>
      </c>
      <c r="C1249" s="193" t="s">
        <v>205</v>
      </c>
      <c r="D1249" s="193" t="s">
        <v>2198</v>
      </c>
      <c r="E1249" s="193" t="s">
        <v>2403</v>
      </c>
      <c r="F1249" s="193"/>
      <c r="G1249" s="193" t="s">
        <v>178</v>
      </c>
      <c r="H1249" s="194">
        <v>43641.000011574077</v>
      </c>
      <c r="I1249" s="194"/>
      <c r="J1249" s="194">
        <v>43641.000011574077</v>
      </c>
      <c r="K1249" s="194">
        <v>43641.000011574077</v>
      </c>
      <c r="L1249" s="194">
        <v>43721.700370370367</v>
      </c>
      <c r="M1249" s="193" t="s">
        <v>179</v>
      </c>
      <c r="N1249" s="193"/>
      <c r="O1249" s="195">
        <v>12</v>
      </c>
      <c r="P1249" s="195"/>
      <c r="Q1249" s="196"/>
      <c r="R1249" s="193" t="s">
        <v>2200</v>
      </c>
      <c r="S1249" s="193"/>
      <c r="T1249" s="193" t="s">
        <v>2406</v>
      </c>
      <c r="U1249" s="193" t="s">
        <v>195</v>
      </c>
      <c r="V1249" s="193"/>
      <c r="W1249" s="193"/>
      <c r="X1249" s="193"/>
      <c r="Y1249" s="194"/>
      <c r="Z1249" s="194"/>
      <c r="AA1249" s="197"/>
      <c r="AB1249" s="198" t="str">
        <f t="shared" si="140"/>
        <v>20196</v>
      </c>
      <c r="AC1249" s="199">
        <f t="shared" si="136"/>
        <v>0</v>
      </c>
      <c r="AD1249" s="200" t="str">
        <f t="shared" si="142"/>
        <v>20196</v>
      </c>
      <c r="AE1249" s="199" t="str">
        <f t="shared" si="138"/>
        <v>20199</v>
      </c>
      <c r="AF1249" s="199">
        <f t="shared" si="137"/>
        <v>0</v>
      </c>
      <c r="AG1249" s="199">
        <f t="shared" si="141"/>
        <v>0</v>
      </c>
      <c r="AH1249" s="199">
        <f t="shared" si="139"/>
        <v>0</v>
      </c>
      <c r="AI1249" s="201"/>
      <c r="AJ1249" s="201"/>
      <c r="AK1249" s="201"/>
      <c r="AL1249" s="201"/>
      <c r="AM1249" s="201"/>
      <c r="AN1249" s="201"/>
      <c r="AO1249" s="201" t="s">
        <v>50</v>
      </c>
      <c r="AP1249" s="201" t="s">
        <v>1</v>
      </c>
    </row>
    <row r="1250" spans="1:42">
      <c r="A1250" s="193" t="s">
        <v>1103</v>
      </c>
      <c r="B1250" s="193" t="s">
        <v>48</v>
      </c>
      <c r="C1250" s="193" t="s">
        <v>55</v>
      </c>
      <c r="D1250" s="193" t="s">
        <v>2407</v>
      </c>
      <c r="E1250" s="193" t="s">
        <v>2407</v>
      </c>
      <c r="F1250" s="193"/>
      <c r="G1250" s="193" t="s">
        <v>178</v>
      </c>
      <c r="H1250" s="194">
        <v>43641.000011574077</v>
      </c>
      <c r="I1250" s="194"/>
      <c r="J1250" s="194">
        <v>43662.000011574077</v>
      </c>
      <c r="K1250" s="194">
        <v>43662.000011574077</v>
      </c>
      <c r="L1250" s="194"/>
      <c r="M1250" s="193" t="s">
        <v>187</v>
      </c>
      <c r="N1250" s="193" t="s">
        <v>751</v>
      </c>
      <c r="O1250" s="195">
        <v>80</v>
      </c>
      <c r="P1250" s="195"/>
      <c r="Q1250" s="196"/>
      <c r="R1250" s="193" t="s">
        <v>2408</v>
      </c>
      <c r="S1250" s="193"/>
      <c r="T1250" s="193" t="s">
        <v>2409</v>
      </c>
      <c r="U1250" s="193" t="s">
        <v>182</v>
      </c>
      <c r="V1250" s="193"/>
      <c r="W1250" s="193"/>
      <c r="X1250" s="193"/>
      <c r="Y1250" s="194"/>
      <c r="Z1250" s="194"/>
      <c r="AA1250" s="197"/>
      <c r="AB1250" s="198" t="str">
        <f t="shared" si="140"/>
        <v>20196</v>
      </c>
      <c r="AC1250" s="199">
        <f t="shared" si="136"/>
        <v>0</v>
      </c>
      <c r="AD1250" s="200" t="str">
        <f t="shared" si="142"/>
        <v>20197</v>
      </c>
      <c r="AE1250" s="199">
        <f t="shared" si="138"/>
        <v>0</v>
      </c>
      <c r="AF1250" s="199">
        <f t="shared" si="137"/>
        <v>0</v>
      </c>
      <c r="AG1250" s="199">
        <f t="shared" si="141"/>
        <v>0</v>
      </c>
      <c r="AH1250" s="199">
        <f t="shared" si="139"/>
        <v>0</v>
      </c>
      <c r="AI1250" s="201"/>
      <c r="AJ1250" s="201"/>
      <c r="AK1250" s="201"/>
      <c r="AL1250" s="201"/>
      <c r="AM1250" s="201"/>
      <c r="AN1250" s="201"/>
      <c r="AO1250" s="201" t="s">
        <v>48</v>
      </c>
      <c r="AP1250" s="201" t="s">
        <v>55</v>
      </c>
    </row>
    <row r="1251" spans="1:42">
      <c r="A1251" s="193" t="s">
        <v>1103</v>
      </c>
      <c r="B1251" s="193" t="s">
        <v>48</v>
      </c>
      <c r="C1251" s="193" t="s">
        <v>55</v>
      </c>
      <c r="D1251" s="193" t="s">
        <v>2407</v>
      </c>
      <c r="E1251" s="193" t="s">
        <v>2410</v>
      </c>
      <c r="F1251" s="193"/>
      <c r="G1251" s="193" t="s">
        <v>178</v>
      </c>
      <c r="H1251" s="194">
        <v>43641.000011574077</v>
      </c>
      <c r="I1251" s="194"/>
      <c r="J1251" s="194">
        <v>43662.000011574077</v>
      </c>
      <c r="K1251" s="194">
        <v>43662.000011574077</v>
      </c>
      <c r="L1251" s="194"/>
      <c r="M1251" s="193" t="s">
        <v>187</v>
      </c>
      <c r="N1251" s="193" t="s">
        <v>751</v>
      </c>
      <c r="O1251" s="195">
        <v>80</v>
      </c>
      <c r="P1251" s="195"/>
      <c r="Q1251" s="196"/>
      <c r="R1251" s="193" t="s">
        <v>2408</v>
      </c>
      <c r="S1251" s="193"/>
      <c r="T1251" s="193" t="s">
        <v>2411</v>
      </c>
      <c r="U1251" s="193" t="s">
        <v>182</v>
      </c>
      <c r="V1251" s="193"/>
      <c r="W1251" s="193"/>
      <c r="X1251" s="193"/>
      <c r="Y1251" s="194"/>
      <c r="Z1251" s="194"/>
      <c r="AA1251" s="197"/>
      <c r="AB1251" s="198" t="str">
        <f t="shared" si="140"/>
        <v>20196</v>
      </c>
      <c r="AC1251" s="199">
        <f t="shared" si="136"/>
        <v>0</v>
      </c>
      <c r="AD1251" s="200" t="str">
        <f t="shared" si="142"/>
        <v>20197</v>
      </c>
      <c r="AE1251" s="199">
        <f t="shared" si="138"/>
        <v>0</v>
      </c>
      <c r="AF1251" s="199">
        <f t="shared" si="137"/>
        <v>0</v>
      </c>
      <c r="AG1251" s="199">
        <f t="shared" si="141"/>
        <v>0</v>
      </c>
      <c r="AH1251" s="199">
        <f t="shared" si="139"/>
        <v>0</v>
      </c>
      <c r="AI1251" s="201"/>
      <c r="AJ1251" s="201"/>
      <c r="AK1251" s="201"/>
      <c r="AL1251" s="201"/>
      <c r="AM1251" s="201"/>
      <c r="AN1251" s="201"/>
      <c r="AO1251" s="201" t="s">
        <v>48</v>
      </c>
      <c r="AP1251" s="201" t="s">
        <v>55</v>
      </c>
    </row>
    <row r="1252" spans="1:42">
      <c r="A1252" s="193" t="s">
        <v>1103</v>
      </c>
      <c r="B1252" s="193" t="s">
        <v>50</v>
      </c>
      <c r="C1252" s="193" t="s">
        <v>205</v>
      </c>
      <c r="D1252" s="193" t="s">
        <v>2412</v>
      </c>
      <c r="E1252" s="193" t="s">
        <v>2413</v>
      </c>
      <c r="F1252" s="193"/>
      <c r="G1252" s="193" t="s">
        <v>197</v>
      </c>
      <c r="H1252" s="194">
        <v>43641.000011574077</v>
      </c>
      <c r="I1252" s="194"/>
      <c r="J1252" s="194">
        <v>43663.000011574077</v>
      </c>
      <c r="K1252" s="194">
        <v>43663.000011574077</v>
      </c>
      <c r="L1252" s="194"/>
      <c r="M1252" s="193" t="s">
        <v>179</v>
      </c>
      <c r="N1252" s="193"/>
      <c r="O1252" s="195">
        <v>12</v>
      </c>
      <c r="P1252" s="195"/>
      <c r="Q1252" s="196"/>
      <c r="R1252" s="193" t="s">
        <v>2414</v>
      </c>
      <c r="S1252" s="193"/>
      <c r="T1252" s="193" t="s">
        <v>2415</v>
      </c>
      <c r="U1252" s="193" t="s">
        <v>182</v>
      </c>
      <c r="V1252" s="193"/>
      <c r="W1252" s="193"/>
      <c r="X1252" s="193"/>
      <c r="Y1252" s="194"/>
      <c r="Z1252" s="194"/>
      <c r="AA1252" s="197"/>
      <c r="AB1252" s="198" t="str">
        <f t="shared" si="140"/>
        <v>20196</v>
      </c>
      <c r="AC1252" s="199">
        <f t="shared" si="136"/>
        <v>0</v>
      </c>
      <c r="AD1252" s="200" t="str">
        <f t="shared" si="142"/>
        <v>20197</v>
      </c>
      <c r="AE1252" s="199">
        <f t="shared" si="138"/>
        <v>0</v>
      </c>
      <c r="AF1252" s="199">
        <f t="shared" si="137"/>
        <v>0</v>
      </c>
      <c r="AG1252" s="199">
        <f t="shared" si="141"/>
        <v>0</v>
      </c>
      <c r="AH1252" s="199">
        <f t="shared" si="139"/>
        <v>0</v>
      </c>
      <c r="AI1252" s="201"/>
      <c r="AJ1252" s="201"/>
      <c r="AK1252" s="201"/>
      <c r="AL1252" s="201"/>
      <c r="AM1252" s="201"/>
      <c r="AN1252" s="201"/>
      <c r="AO1252" s="201" t="s">
        <v>50</v>
      </c>
      <c r="AP1252" s="201" t="s">
        <v>1</v>
      </c>
    </row>
    <row r="1253" spans="1:42">
      <c r="A1253" s="193" t="s">
        <v>1103</v>
      </c>
      <c r="B1253" s="193" t="s">
        <v>50</v>
      </c>
      <c r="C1253" s="193" t="s">
        <v>205</v>
      </c>
      <c r="D1253" s="193" t="s">
        <v>2412</v>
      </c>
      <c r="E1253" s="193" t="s">
        <v>2413</v>
      </c>
      <c r="F1253" s="193"/>
      <c r="G1253" s="193" t="s">
        <v>197</v>
      </c>
      <c r="H1253" s="194">
        <v>43641.000011574077</v>
      </c>
      <c r="I1253" s="194"/>
      <c r="J1253" s="194">
        <v>43663.000011574077</v>
      </c>
      <c r="K1253" s="194">
        <v>43663.000011574077</v>
      </c>
      <c r="L1253" s="194"/>
      <c r="M1253" s="193" t="s">
        <v>179</v>
      </c>
      <c r="N1253" s="193"/>
      <c r="O1253" s="195">
        <v>12</v>
      </c>
      <c r="P1253" s="195"/>
      <c r="Q1253" s="196"/>
      <c r="R1253" s="193" t="s">
        <v>2414</v>
      </c>
      <c r="S1253" s="193"/>
      <c r="T1253" s="193" t="s">
        <v>2416</v>
      </c>
      <c r="U1253" s="193" t="s">
        <v>182</v>
      </c>
      <c r="V1253" s="193"/>
      <c r="W1253" s="193"/>
      <c r="X1253" s="193"/>
      <c r="Y1253" s="194"/>
      <c r="Z1253" s="194"/>
      <c r="AA1253" s="197"/>
      <c r="AB1253" s="198" t="str">
        <f t="shared" si="140"/>
        <v>20196</v>
      </c>
      <c r="AC1253" s="199">
        <f t="shared" si="136"/>
        <v>0</v>
      </c>
      <c r="AD1253" s="200" t="str">
        <f t="shared" si="142"/>
        <v>20197</v>
      </c>
      <c r="AE1253" s="199">
        <f t="shared" si="138"/>
        <v>0</v>
      </c>
      <c r="AF1253" s="199">
        <f t="shared" si="137"/>
        <v>0</v>
      </c>
      <c r="AG1253" s="199">
        <f t="shared" si="141"/>
        <v>0</v>
      </c>
      <c r="AH1253" s="199">
        <f t="shared" si="139"/>
        <v>0</v>
      </c>
      <c r="AI1253" s="201"/>
      <c r="AJ1253" s="201"/>
      <c r="AK1253" s="201"/>
      <c r="AL1253" s="201"/>
      <c r="AM1253" s="201"/>
      <c r="AN1253" s="201"/>
      <c r="AO1253" s="201" t="s">
        <v>50</v>
      </c>
      <c r="AP1253" s="201" t="s">
        <v>1</v>
      </c>
    </row>
    <row r="1254" spans="1:42">
      <c r="A1254" s="193" t="s">
        <v>1103</v>
      </c>
      <c r="B1254" s="193" t="s">
        <v>50</v>
      </c>
      <c r="C1254" s="193" t="s">
        <v>205</v>
      </c>
      <c r="D1254" s="193" t="s">
        <v>2412</v>
      </c>
      <c r="E1254" s="193" t="s">
        <v>2413</v>
      </c>
      <c r="F1254" s="193"/>
      <c r="G1254" s="193" t="s">
        <v>197</v>
      </c>
      <c r="H1254" s="194">
        <v>43641.000011574077</v>
      </c>
      <c r="I1254" s="194"/>
      <c r="J1254" s="194">
        <v>43663.000011574077</v>
      </c>
      <c r="K1254" s="194">
        <v>43663.000011574077</v>
      </c>
      <c r="L1254" s="194"/>
      <c r="M1254" s="193" t="s">
        <v>179</v>
      </c>
      <c r="N1254" s="193"/>
      <c r="O1254" s="195">
        <v>12</v>
      </c>
      <c r="P1254" s="195"/>
      <c r="Q1254" s="196"/>
      <c r="R1254" s="193" t="s">
        <v>2414</v>
      </c>
      <c r="S1254" s="193"/>
      <c r="T1254" s="193" t="s">
        <v>2417</v>
      </c>
      <c r="U1254" s="193" t="s">
        <v>182</v>
      </c>
      <c r="V1254" s="193"/>
      <c r="W1254" s="193"/>
      <c r="X1254" s="193"/>
      <c r="Y1254" s="194"/>
      <c r="Z1254" s="194"/>
      <c r="AA1254" s="197"/>
      <c r="AB1254" s="198" t="str">
        <f t="shared" si="140"/>
        <v>20196</v>
      </c>
      <c r="AC1254" s="199">
        <f t="shared" si="136"/>
        <v>0</v>
      </c>
      <c r="AD1254" s="200" t="str">
        <f t="shared" si="142"/>
        <v>20197</v>
      </c>
      <c r="AE1254" s="199">
        <f t="shared" si="138"/>
        <v>0</v>
      </c>
      <c r="AF1254" s="199">
        <f t="shared" si="137"/>
        <v>0</v>
      </c>
      <c r="AG1254" s="199">
        <f t="shared" si="141"/>
        <v>0</v>
      </c>
      <c r="AH1254" s="199">
        <f t="shared" si="139"/>
        <v>0</v>
      </c>
      <c r="AI1254" s="201"/>
      <c r="AJ1254" s="201"/>
      <c r="AK1254" s="201"/>
      <c r="AL1254" s="201"/>
      <c r="AM1254" s="201"/>
      <c r="AN1254" s="201"/>
      <c r="AO1254" s="201" t="s">
        <v>50</v>
      </c>
      <c r="AP1254" s="201" t="s">
        <v>1</v>
      </c>
    </row>
    <row r="1255" spans="1:42">
      <c r="A1255" s="193" t="s">
        <v>1103</v>
      </c>
      <c r="B1255" s="193" t="s">
        <v>50</v>
      </c>
      <c r="C1255" s="193" t="s">
        <v>205</v>
      </c>
      <c r="D1255" s="193" t="s">
        <v>2412</v>
      </c>
      <c r="E1255" s="193" t="s">
        <v>2413</v>
      </c>
      <c r="F1255" s="193"/>
      <c r="G1255" s="193" t="s">
        <v>197</v>
      </c>
      <c r="H1255" s="194">
        <v>43641.000011574077</v>
      </c>
      <c r="I1255" s="194"/>
      <c r="J1255" s="194">
        <v>43663.000011574077</v>
      </c>
      <c r="K1255" s="194">
        <v>43663.000011574077</v>
      </c>
      <c r="L1255" s="194"/>
      <c r="M1255" s="193" t="s">
        <v>179</v>
      </c>
      <c r="N1255" s="193"/>
      <c r="O1255" s="195">
        <v>12</v>
      </c>
      <c r="P1255" s="195"/>
      <c r="Q1255" s="196"/>
      <c r="R1255" s="193" t="s">
        <v>2414</v>
      </c>
      <c r="S1255" s="193"/>
      <c r="T1255" s="193" t="s">
        <v>2418</v>
      </c>
      <c r="U1255" s="193" t="s">
        <v>182</v>
      </c>
      <c r="V1255" s="193"/>
      <c r="W1255" s="193"/>
      <c r="X1255" s="193"/>
      <c r="Y1255" s="194"/>
      <c r="Z1255" s="194"/>
      <c r="AA1255" s="197"/>
      <c r="AB1255" s="198" t="str">
        <f t="shared" si="140"/>
        <v>20196</v>
      </c>
      <c r="AC1255" s="199">
        <f t="shared" si="136"/>
        <v>0</v>
      </c>
      <c r="AD1255" s="200" t="str">
        <f t="shared" si="142"/>
        <v>20197</v>
      </c>
      <c r="AE1255" s="199">
        <f t="shared" si="138"/>
        <v>0</v>
      </c>
      <c r="AF1255" s="199">
        <f t="shared" si="137"/>
        <v>0</v>
      </c>
      <c r="AG1255" s="199">
        <f t="shared" si="141"/>
        <v>0</v>
      </c>
      <c r="AH1255" s="199">
        <f t="shared" si="139"/>
        <v>0</v>
      </c>
      <c r="AI1255" s="201"/>
      <c r="AJ1255" s="201"/>
      <c r="AK1255" s="201"/>
      <c r="AL1255" s="201"/>
      <c r="AM1255" s="201"/>
      <c r="AN1255" s="201"/>
      <c r="AO1255" s="201" t="s">
        <v>50</v>
      </c>
      <c r="AP1255" s="201" t="s">
        <v>1</v>
      </c>
    </row>
    <row r="1256" spans="1:42">
      <c r="A1256" s="193" t="s">
        <v>1103</v>
      </c>
      <c r="B1256" s="193" t="s">
        <v>50</v>
      </c>
      <c r="C1256" s="193" t="s">
        <v>205</v>
      </c>
      <c r="D1256" s="193" t="s">
        <v>2419</v>
      </c>
      <c r="E1256" s="193" t="s">
        <v>2420</v>
      </c>
      <c r="F1256" s="193"/>
      <c r="G1256" s="193" t="s">
        <v>178</v>
      </c>
      <c r="H1256" s="194">
        <v>43641.000011574077</v>
      </c>
      <c r="I1256" s="194"/>
      <c r="J1256" s="194">
        <v>43641.000011574077</v>
      </c>
      <c r="K1256" s="194">
        <v>43641.000011574077</v>
      </c>
      <c r="L1256" s="194"/>
      <c r="M1256" s="193" t="s">
        <v>187</v>
      </c>
      <c r="N1256" s="193" t="s">
        <v>43</v>
      </c>
      <c r="O1256" s="195">
        <v>12</v>
      </c>
      <c r="P1256" s="195"/>
      <c r="Q1256" s="196"/>
      <c r="R1256" s="193" t="s">
        <v>2421</v>
      </c>
      <c r="S1256" s="193"/>
      <c r="T1256" s="193" t="s">
        <v>2422</v>
      </c>
      <c r="U1256" s="193" t="s">
        <v>182</v>
      </c>
      <c r="V1256" s="193"/>
      <c r="W1256" s="193"/>
      <c r="X1256" s="193"/>
      <c r="Y1256" s="194"/>
      <c r="Z1256" s="194"/>
      <c r="AA1256" s="197"/>
      <c r="AB1256" s="198" t="str">
        <f t="shared" si="140"/>
        <v>20196</v>
      </c>
      <c r="AC1256" s="199">
        <f t="shared" si="136"/>
        <v>0</v>
      </c>
      <c r="AD1256" s="200" t="str">
        <f t="shared" si="142"/>
        <v>20196</v>
      </c>
      <c r="AE1256" s="199">
        <f t="shared" si="138"/>
        <v>0</v>
      </c>
      <c r="AF1256" s="199">
        <f t="shared" si="137"/>
        <v>0</v>
      </c>
      <c r="AG1256" s="199">
        <f t="shared" si="141"/>
        <v>0</v>
      </c>
      <c r="AH1256" s="199">
        <f t="shared" si="139"/>
        <v>0</v>
      </c>
      <c r="AI1256" s="201"/>
      <c r="AJ1256" s="201"/>
      <c r="AK1256" s="201"/>
      <c r="AL1256" s="201"/>
      <c r="AM1256" s="201"/>
      <c r="AN1256" s="201"/>
      <c r="AO1256" s="201" t="s">
        <v>50</v>
      </c>
      <c r="AP1256" s="201" t="s">
        <v>1</v>
      </c>
    </row>
    <row r="1257" spans="1:42">
      <c r="A1257" s="193" t="s">
        <v>1103</v>
      </c>
      <c r="B1257" s="193" t="s">
        <v>50</v>
      </c>
      <c r="C1257" s="193" t="s">
        <v>205</v>
      </c>
      <c r="D1257" s="193" t="s">
        <v>2419</v>
      </c>
      <c r="E1257" s="193" t="s">
        <v>2420</v>
      </c>
      <c r="F1257" s="193"/>
      <c r="G1257" s="193" t="s">
        <v>178</v>
      </c>
      <c r="H1257" s="194">
        <v>43641.000011574077</v>
      </c>
      <c r="I1257" s="194"/>
      <c r="J1257" s="194">
        <v>43641.000011574077</v>
      </c>
      <c r="K1257" s="194">
        <v>43641.000011574077</v>
      </c>
      <c r="L1257" s="194"/>
      <c r="M1257" s="193" t="s">
        <v>187</v>
      </c>
      <c r="N1257" s="193" t="s">
        <v>43</v>
      </c>
      <c r="O1257" s="195">
        <v>12</v>
      </c>
      <c r="P1257" s="195"/>
      <c r="Q1257" s="196"/>
      <c r="R1257" s="193" t="s">
        <v>2421</v>
      </c>
      <c r="S1257" s="193"/>
      <c r="T1257" s="193" t="s">
        <v>2423</v>
      </c>
      <c r="U1257" s="193" t="s">
        <v>182</v>
      </c>
      <c r="V1257" s="193"/>
      <c r="W1257" s="193"/>
      <c r="X1257" s="193"/>
      <c r="Y1257" s="194"/>
      <c r="Z1257" s="194"/>
      <c r="AA1257" s="197"/>
      <c r="AB1257" s="198" t="str">
        <f t="shared" si="140"/>
        <v>20196</v>
      </c>
      <c r="AC1257" s="199">
        <f t="shared" si="136"/>
        <v>0</v>
      </c>
      <c r="AD1257" s="200" t="str">
        <f t="shared" si="142"/>
        <v>20196</v>
      </c>
      <c r="AE1257" s="199">
        <f t="shared" si="138"/>
        <v>0</v>
      </c>
      <c r="AF1257" s="199">
        <f t="shared" si="137"/>
        <v>0</v>
      </c>
      <c r="AG1257" s="199">
        <f t="shared" si="141"/>
        <v>0</v>
      </c>
      <c r="AH1257" s="199">
        <f t="shared" si="139"/>
        <v>0</v>
      </c>
      <c r="AI1257" s="201"/>
      <c r="AJ1257" s="201"/>
      <c r="AK1257" s="201"/>
      <c r="AL1257" s="201"/>
      <c r="AM1257" s="201"/>
      <c r="AN1257" s="201"/>
      <c r="AO1257" s="201" t="s">
        <v>50</v>
      </c>
      <c r="AP1257" s="201" t="s">
        <v>1</v>
      </c>
    </row>
    <row r="1258" spans="1:42">
      <c r="A1258" s="193" t="s">
        <v>1103</v>
      </c>
      <c r="B1258" s="193" t="s">
        <v>54</v>
      </c>
      <c r="C1258" s="193" t="s">
        <v>175</v>
      </c>
      <c r="D1258" s="193" t="s">
        <v>2424</v>
      </c>
      <c r="E1258" s="193" t="s">
        <v>2425</v>
      </c>
      <c r="F1258" s="193"/>
      <c r="G1258" s="193" t="s">
        <v>178</v>
      </c>
      <c r="H1258" s="194">
        <v>43642.000011574077</v>
      </c>
      <c r="I1258" s="194"/>
      <c r="J1258" s="194">
        <v>43642.000011574077</v>
      </c>
      <c r="K1258" s="194">
        <v>43642.000011574077</v>
      </c>
      <c r="L1258" s="194"/>
      <c r="M1258" s="193" t="s">
        <v>187</v>
      </c>
      <c r="N1258" s="193" t="s">
        <v>2426</v>
      </c>
      <c r="O1258" s="195">
        <v>3</v>
      </c>
      <c r="P1258" s="195"/>
      <c r="Q1258" s="196"/>
      <c r="R1258" s="193" t="s">
        <v>2427</v>
      </c>
      <c r="S1258" s="193"/>
      <c r="T1258" s="193" t="s">
        <v>2428</v>
      </c>
      <c r="U1258" s="193" t="s">
        <v>182</v>
      </c>
      <c r="V1258" s="193"/>
      <c r="W1258" s="193"/>
      <c r="X1258" s="193"/>
      <c r="Y1258" s="194"/>
      <c r="Z1258" s="194"/>
      <c r="AA1258" s="197"/>
      <c r="AB1258" s="198" t="str">
        <f t="shared" si="140"/>
        <v>20196</v>
      </c>
      <c r="AC1258" s="199">
        <f t="shared" si="136"/>
        <v>0</v>
      </c>
      <c r="AD1258" s="200" t="str">
        <f t="shared" si="142"/>
        <v>20196</v>
      </c>
      <c r="AE1258" s="199">
        <f t="shared" si="138"/>
        <v>0</v>
      </c>
      <c r="AF1258" s="199">
        <f t="shared" si="137"/>
        <v>0</v>
      </c>
      <c r="AG1258" s="199">
        <f t="shared" si="141"/>
        <v>0</v>
      </c>
      <c r="AH1258" s="199">
        <f t="shared" si="139"/>
        <v>0</v>
      </c>
      <c r="AI1258" s="201"/>
      <c r="AJ1258" s="201"/>
      <c r="AK1258" s="201"/>
      <c r="AL1258" s="201"/>
      <c r="AM1258" s="201"/>
      <c r="AN1258" s="201"/>
      <c r="AO1258" s="201" t="s">
        <v>54</v>
      </c>
      <c r="AP1258" s="201" t="s">
        <v>88</v>
      </c>
    </row>
    <row r="1259" spans="1:42">
      <c r="A1259" s="193" t="s">
        <v>1103</v>
      </c>
      <c r="B1259" s="193" t="s">
        <v>49</v>
      </c>
      <c r="C1259" s="193" t="s">
        <v>59</v>
      </c>
      <c r="D1259" s="193" t="s">
        <v>2429</v>
      </c>
      <c r="E1259" s="193" t="s">
        <v>2430</v>
      </c>
      <c r="F1259" s="193"/>
      <c r="G1259" s="193" t="s">
        <v>178</v>
      </c>
      <c r="H1259" s="194">
        <v>43642.000011574077</v>
      </c>
      <c r="I1259" s="194"/>
      <c r="J1259" s="194">
        <v>43648.000011574077</v>
      </c>
      <c r="K1259" s="194">
        <v>43648.000011574077</v>
      </c>
      <c r="L1259" s="194"/>
      <c r="M1259" s="193" t="s">
        <v>191</v>
      </c>
      <c r="N1259" s="193" t="s">
        <v>45</v>
      </c>
      <c r="O1259" s="195">
        <v>140</v>
      </c>
      <c r="P1259" s="195"/>
      <c r="Q1259" s="196"/>
      <c r="R1259" s="193" t="s">
        <v>2431</v>
      </c>
      <c r="S1259" s="193"/>
      <c r="T1259" s="193" t="s">
        <v>2432</v>
      </c>
      <c r="U1259" s="193" t="s">
        <v>182</v>
      </c>
      <c r="V1259" s="193"/>
      <c r="W1259" s="193"/>
      <c r="X1259" s="193"/>
      <c r="Y1259" s="194"/>
      <c r="Z1259" s="194"/>
      <c r="AA1259" s="197"/>
      <c r="AB1259" s="198" t="str">
        <f t="shared" si="140"/>
        <v>20196</v>
      </c>
      <c r="AC1259" s="199">
        <f t="shared" si="136"/>
        <v>0</v>
      </c>
      <c r="AD1259" s="200" t="str">
        <f t="shared" si="142"/>
        <v>20197</v>
      </c>
      <c r="AE1259" s="199">
        <f t="shared" si="138"/>
        <v>0</v>
      </c>
      <c r="AF1259" s="199">
        <f t="shared" si="137"/>
        <v>0</v>
      </c>
      <c r="AG1259" s="199">
        <f t="shared" si="141"/>
        <v>0</v>
      </c>
      <c r="AH1259" s="199">
        <f t="shared" si="139"/>
        <v>0</v>
      </c>
      <c r="AI1259" s="201"/>
      <c r="AJ1259" s="201"/>
      <c r="AK1259" s="201"/>
      <c r="AL1259" s="201"/>
      <c r="AM1259" s="201"/>
      <c r="AN1259" s="201"/>
      <c r="AO1259" s="201" t="s">
        <v>49</v>
      </c>
      <c r="AP1259" s="201" t="s">
        <v>59</v>
      </c>
    </row>
    <row r="1260" spans="1:42">
      <c r="A1260" s="193" t="s">
        <v>1103</v>
      </c>
      <c r="B1260" s="193" t="s">
        <v>50</v>
      </c>
      <c r="C1260" s="193" t="s">
        <v>205</v>
      </c>
      <c r="D1260" s="193" t="s">
        <v>2433</v>
      </c>
      <c r="E1260" s="193" t="s">
        <v>2434</v>
      </c>
      <c r="F1260" s="193"/>
      <c r="G1260" s="193" t="s">
        <v>178</v>
      </c>
      <c r="H1260" s="194">
        <v>43642.000011574077</v>
      </c>
      <c r="I1260" s="194"/>
      <c r="J1260" s="194">
        <v>43642.000011574077</v>
      </c>
      <c r="K1260" s="194">
        <v>43642.000011574077</v>
      </c>
      <c r="L1260" s="194"/>
      <c r="M1260" s="193" t="s">
        <v>187</v>
      </c>
      <c r="N1260" s="193" t="s">
        <v>206</v>
      </c>
      <c r="O1260" s="195">
        <v>12</v>
      </c>
      <c r="P1260" s="195"/>
      <c r="Q1260" s="196"/>
      <c r="R1260" s="193" t="s">
        <v>2435</v>
      </c>
      <c r="S1260" s="193"/>
      <c r="T1260" s="193" t="s">
        <v>2436</v>
      </c>
      <c r="U1260" s="193" t="s">
        <v>182</v>
      </c>
      <c r="V1260" s="193"/>
      <c r="W1260" s="193"/>
      <c r="X1260" s="193"/>
      <c r="Y1260" s="194"/>
      <c r="Z1260" s="194"/>
      <c r="AA1260" s="197"/>
      <c r="AB1260" s="198" t="str">
        <f t="shared" si="140"/>
        <v>20196</v>
      </c>
      <c r="AC1260" s="199">
        <f t="shared" si="136"/>
        <v>0</v>
      </c>
      <c r="AD1260" s="200" t="str">
        <f t="shared" si="142"/>
        <v>20196</v>
      </c>
      <c r="AE1260" s="199">
        <f t="shared" si="138"/>
        <v>0</v>
      </c>
      <c r="AF1260" s="199">
        <f t="shared" si="137"/>
        <v>0</v>
      </c>
      <c r="AG1260" s="199">
        <f t="shared" si="141"/>
        <v>0</v>
      </c>
      <c r="AH1260" s="199">
        <f t="shared" si="139"/>
        <v>0</v>
      </c>
      <c r="AI1260" s="201"/>
      <c r="AJ1260" s="201"/>
      <c r="AK1260" s="201"/>
      <c r="AL1260" s="201"/>
      <c r="AM1260" s="201"/>
      <c r="AN1260" s="201"/>
      <c r="AO1260" s="201" t="s">
        <v>50</v>
      </c>
      <c r="AP1260" s="201" t="s">
        <v>1</v>
      </c>
    </row>
    <row r="1261" spans="1:42">
      <c r="A1261" s="193" t="s">
        <v>1103</v>
      </c>
      <c r="B1261" s="193" t="s">
        <v>51</v>
      </c>
      <c r="C1261" s="193" t="s">
        <v>321</v>
      </c>
      <c r="D1261" s="193" t="s">
        <v>2437</v>
      </c>
      <c r="E1261" s="193" t="s">
        <v>2438</v>
      </c>
      <c r="F1261" s="193"/>
      <c r="G1261" s="193" t="s">
        <v>178</v>
      </c>
      <c r="H1261" s="194">
        <v>43643.000011574077</v>
      </c>
      <c r="I1261" s="194"/>
      <c r="J1261" s="194">
        <v>43644.000011574077</v>
      </c>
      <c r="K1261" s="194">
        <v>43644.000011574077</v>
      </c>
      <c r="L1261" s="194"/>
      <c r="M1261" s="193" t="s">
        <v>191</v>
      </c>
      <c r="N1261" s="193" t="s">
        <v>45</v>
      </c>
      <c r="O1261" s="195">
        <v>35</v>
      </c>
      <c r="P1261" s="195"/>
      <c r="Q1261" s="196"/>
      <c r="R1261" s="193" t="s">
        <v>2439</v>
      </c>
      <c r="S1261" s="193"/>
      <c r="T1261" s="193" t="s">
        <v>2440</v>
      </c>
      <c r="U1261" s="193" t="s">
        <v>182</v>
      </c>
      <c r="V1261" s="193"/>
      <c r="W1261" s="193"/>
      <c r="X1261" s="193"/>
      <c r="Y1261" s="194"/>
      <c r="Z1261" s="194"/>
      <c r="AA1261" s="197"/>
      <c r="AB1261" s="198" t="str">
        <f t="shared" si="140"/>
        <v>20196</v>
      </c>
      <c r="AC1261" s="199">
        <f t="shared" si="136"/>
        <v>0</v>
      </c>
      <c r="AD1261" s="200" t="str">
        <f t="shared" si="142"/>
        <v>20196</v>
      </c>
      <c r="AE1261" s="199">
        <f t="shared" si="138"/>
        <v>0</v>
      </c>
      <c r="AF1261" s="199">
        <f t="shared" si="137"/>
        <v>0</v>
      </c>
      <c r="AG1261" s="199">
        <f t="shared" si="141"/>
        <v>0</v>
      </c>
      <c r="AH1261" s="199">
        <f t="shared" si="139"/>
        <v>0</v>
      </c>
      <c r="AI1261" s="201"/>
      <c r="AJ1261" s="201"/>
      <c r="AK1261" s="201"/>
      <c r="AL1261" s="201"/>
      <c r="AM1261" s="201"/>
      <c r="AN1261" s="201"/>
      <c r="AO1261" s="201" t="s">
        <v>51</v>
      </c>
      <c r="AP1261" s="201" t="s">
        <v>65</v>
      </c>
    </row>
    <row r="1262" spans="1:42">
      <c r="A1262" s="193" t="s">
        <v>1103</v>
      </c>
      <c r="B1262" s="193" t="s">
        <v>54</v>
      </c>
      <c r="C1262" s="193" t="s">
        <v>175</v>
      </c>
      <c r="D1262" s="193" t="s">
        <v>2441</v>
      </c>
      <c r="E1262" s="193" t="s">
        <v>2442</v>
      </c>
      <c r="F1262" s="193"/>
      <c r="G1262" s="193" t="s">
        <v>178</v>
      </c>
      <c r="H1262" s="194">
        <v>43643.000011574077</v>
      </c>
      <c r="I1262" s="194"/>
      <c r="J1262" s="194">
        <v>43643.000011574077</v>
      </c>
      <c r="K1262" s="194">
        <v>43643.000011574077</v>
      </c>
      <c r="L1262" s="194"/>
      <c r="M1262" s="193" t="s">
        <v>187</v>
      </c>
      <c r="N1262" s="193" t="s">
        <v>185</v>
      </c>
      <c r="O1262" s="195">
        <v>3</v>
      </c>
      <c r="P1262" s="195"/>
      <c r="Q1262" s="196"/>
      <c r="R1262" s="193" t="s">
        <v>2443</v>
      </c>
      <c r="S1262" s="193"/>
      <c r="T1262" s="193" t="s">
        <v>2444</v>
      </c>
      <c r="U1262" s="193" t="s">
        <v>182</v>
      </c>
      <c r="V1262" s="193"/>
      <c r="W1262" s="193"/>
      <c r="X1262" s="193"/>
      <c r="Y1262" s="194"/>
      <c r="Z1262" s="194"/>
      <c r="AA1262" s="197"/>
      <c r="AB1262" s="198" t="str">
        <f t="shared" si="140"/>
        <v>20196</v>
      </c>
      <c r="AC1262" s="199">
        <f t="shared" si="136"/>
        <v>0</v>
      </c>
      <c r="AD1262" s="200" t="str">
        <f t="shared" si="142"/>
        <v>20196</v>
      </c>
      <c r="AE1262" s="199">
        <f t="shared" si="138"/>
        <v>0</v>
      </c>
      <c r="AF1262" s="199">
        <f t="shared" si="137"/>
        <v>0</v>
      </c>
      <c r="AG1262" s="199">
        <f t="shared" si="141"/>
        <v>0</v>
      </c>
      <c r="AH1262" s="199">
        <f t="shared" si="139"/>
        <v>0</v>
      </c>
      <c r="AI1262" s="201"/>
      <c r="AJ1262" s="201"/>
      <c r="AK1262" s="201"/>
      <c r="AL1262" s="201"/>
      <c r="AM1262" s="201"/>
      <c r="AN1262" s="201"/>
      <c r="AO1262" s="201" t="s">
        <v>54</v>
      </c>
      <c r="AP1262" s="201" t="s">
        <v>88</v>
      </c>
    </row>
    <row r="1263" spans="1:42">
      <c r="A1263" s="193" t="s">
        <v>1103</v>
      </c>
      <c r="B1263" s="193" t="s">
        <v>54</v>
      </c>
      <c r="C1263" s="193" t="s">
        <v>175</v>
      </c>
      <c r="D1263" s="193" t="s">
        <v>2441</v>
      </c>
      <c r="E1263" s="193" t="s">
        <v>2442</v>
      </c>
      <c r="F1263" s="193"/>
      <c r="G1263" s="193" t="s">
        <v>178</v>
      </c>
      <c r="H1263" s="194">
        <v>43643.000011574077</v>
      </c>
      <c r="I1263" s="194"/>
      <c r="J1263" s="194">
        <v>43643.000011574077</v>
      </c>
      <c r="K1263" s="194">
        <v>43643.000011574077</v>
      </c>
      <c r="L1263" s="194"/>
      <c r="M1263" s="193" t="s">
        <v>187</v>
      </c>
      <c r="N1263" s="193" t="s">
        <v>185</v>
      </c>
      <c r="O1263" s="195">
        <v>3</v>
      </c>
      <c r="P1263" s="195"/>
      <c r="Q1263" s="196"/>
      <c r="R1263" s="193" t="s">
        <v>2443</v>
      </c>
      <c r="S1263" s="193"/>
      <c r="T1263" s="193" t="s">
        <v>2445</v>
      </c>
      <c r="U1263" s="193" t="s">
        <v>182</v>
      </c>
      <c r="V1263" s="193"/>
      <c r="W1263" s="193"/>
      <c r="X1263" s="193"/>
      <c r="Y1263" s="194"/>
      <c r="Z1263" s="194"/>
      <c r="AA1263" s="197"/>
      <c r="AB1263" s="198" t="str">
        <f t="shared" si="140"/>
        <v>20196</v>
      </c>
      <c r="AC1263" s="199">
        <f t="shared" si="136"/>
        <v>0</v>
      </c>
      <c r="AD1263" s="200" t="str">
        <f t="shared" si="142"/>
        <v>20196</v>
      </c>
      <c r="AE1263" s="199">
        <f t="shared" si="138"/>
        <v>0</v>
      </c>
      <c r="AF1263" s="199">
        <f t="shared" si="137"/>
        <v>0</v>
      </c>
      <c r="AG1263" s="199">
        <f t="shared" si="141"/>
        <v>0</v>
      </c>
      <c r="AH1263" s="199">
        <f t="shared" si="139"/>
        <v>0</v>
      </c>
      <c r="AI1263" s="201"/>
      <c r="AJ1263" s="201"/>
      <c r="AK1263" s="201"/>
      <c r="AL1263" s="201"/>
      <c r="AM1263" s="201"/>
      <c r="AN1263" s="201"/>
      <c r="AO1263" s="201" t="s">
        <v>54</v>
      </c>
      <c r="AP1263" s="201" t="s">
        <v>88</v>
      </c>
    </row>
    <row r="1264" spans="1:42">
      <c r="A1264" s="193" t="s">
        <v>1103</v>
      </c>
      <c r="B1264" s="193" t="s">
        <v>54</v>
      </c>
      <c r="C1264" s="193" t="s">
        <v>175</v>
      </c>
      <c r="D1264" s="193" t="s">
        <v>2441</v>
      </c>
      <c r="E1264" s="193" t="s">
        <v>2442</v>
      </c>
      <c r="F1264" s="193"/>
      <c r="G1264" s="193" t="s">
        <v>178</v>
      </c>
      <c r="H1264" s="194">
        <v>43643.000011574077</v>
      </c>
      <c r="I1264" s="194"/>
      <c r="J1264" s="194">
        <v>43643.000011574077</v>
      </c>
      <c r="K1264" s="194">
        <v>43643.000011574077</v>
      </c>
      <c r="L1264" s="194"/>
      <c r="M1264" s="193" t="s">
        <v>187</v>
      </c>
      <c r="N1264" s="193" t="s">
        <v>185</v>
      </c>
      <c r="O1264" s="195">
        <v>3</v>
      </c>
      <c r="P1264" s="195"/>
      <c r="Q1264" s="196"/>
      <c r="R1264" s="193" t="s">
        <v>2443</v>
      </c>
      <c r="S1264" s="193"/>
      <c r="T1264" s="193" t="s">
        <v>2446</v>
      </c>
      <c r="U1264" s="193" t="s">
        <v>182</v>
      </c>
      <c r="V1264" s="193"/>
      <c r="W1264" s="193"/>
      <c r="X1264" s="193"/>
      <c r="Y1264" s="194"/>
      <c r="Z1264" s="194"/>
      <c r="AA1264" s="197"/>
      <c r="AB1264" s="198" t="str">
        <f t="shared" si="140"/>
        <v>20196</v>
      </c>
      <c r="AC1264" s="199">
        <f t="shared" si="136"/>
        <v>0</v>
      </c>
      <c r="AD1264" s="200" t="str">
        <f t="shared" si="142"/>
        <v>20196</v>
      </c>
      <c r="AE1264" s="199">
        <f t="shared" si="138"/>
        <v>0</v>
      </c>
      <c r="AF1264" s="199">
        <f t="shared" si="137"/>
        <v>0</v>
      </c>
      <c r="AG1264" s="199">
        <f t="shared" si="141"/>
        <v>0</v>
      </c>
      <c r="AH1264" s="199">
        <f t="shared" si="139"/>
        <v>0</v>
      </c>
      <c r="AI1264" s="201"/>
      <c r="AJ1264" s="201"/>
      <c r="AK1264" s="201"/>
      <c r="AL1264" s="201"/>
      <c r="AM1264" s="201"/>
      <c r="AN1264" s="201"/>
      <c r="AO1264" s="201" t="s">
        <v>54</v>
      </c>
      <c r="AP1264" s="201" t="s">
        <v>88</v>
      </c>
    </row>
    <row r="1265" spans="1:42">
      <c r="A1265" s="193" t="s">
        <v>1103</v>
      </c>
      <c r="B1265" s="193" t="s">
        <v>50</v>
      </c>
      <c r="C1265" s="193" t="s">
        <v>205</v>
      </c>
      <c r="D1265" s="193" t="s">
        <v>2447</v>
      </c>
      <c r="E1265" s="193" t="s">
        <v>2448</v>
      </c>
      <c r="F1265" s="193"/>
      <c r="G1265" s="193" t="s">
        <v>178</v>
      </c>
      <c r="H1265" s="194">
        <v>43643.000011574077</v>
      </c>
      <c r="I1265" s="194"/>
      <c r="J1265" s="194">
        <v>43643.000011574077</v>
      </c>
      <c r="K1265" s="194">
        <v>43643.000011574077</v>
      </c>
      <c r="L1265" s="194"/>
      <c r="M1265" s="193" t="s">
        <v>187</v>
      </c>
      <c r="N1265" s="193" t="s">
        <v>43</v>
      </c>
      <c r="O1265" s="195">
        <v>12</v>
      </c>
      <c r="P1265" s="195"/>
      <c r="Q1265" s="196"/>
      <c r="R1265" s="193" t="s">
        <v>2449</v>
      </c>
      <c r="S1265" s="193"/>
      <c r="T1265" s="193" t="s">
        <v>2450</v>
      </c>
      <c r="U1265" s="193" t="s">
        <v>182</v>
      </c>
      <c r="V1265" s="193"/>
      <c r="W1265" s="193"/>
      <c r="X1265" s="193"/>
      <c r="Y1265" s="194"/>
      <c r="Z1265" s="194"/>
      <c r="AA1265" s="197"/>
      <c r="AB1265" s="198" t="str">
        <f t="shared" si="140"/>
        <v>20196</v>
      </c>
      <c r="AC1265" s="199">
        <f t="shared" si="136"/>
        <v>0</v>
      </c>
      <c r="AD1265" s="200" t="str">
        <f t="shared" si="142"/>
        <v>20196</v>
      </c>
      <c r="AE1265" s="199">
        <f t="shared" si="138"/>
        <v>0</v>
      </c>
      <c r="AF1265" s="199">
        <f t="shared" si="137"/>
        <v>0</v>
      </c>
      <c r="AG1265" s="199">
        <f t="shared" si="141"/>
        <v>0</v>
      </c>
      <c r="AH1265" s="199">
        <f t="shared" si="139"/>
        <v>0</v>
      </c>
      <c r="AI1265" s="201"/>
      <c r="AJ1265" s="201"/>
      <c r="AK1265" s="201"/>
      <c r="AL1265" s="201"/>
      <c r="AM1265" s="201"/>
      <c r="AN1265" s="201"/>
      <c r="AO1265" s="201" t="s">
        <v>50</v>
      </c>
      <c r="AP1265" s="201" t="s">
        <v>1</v>
      </c>
    </row>
    <row r="1266" spans="1:42">
      <c r="A1266" s="193" t="s">
        <v>1103</v>
      </c>
      <c r="B1266" s="193" t="s">
        <v>50</v>
      </c>
      <c r="C1266" s="193" t="s">
        <v>205</v>
      </c>
      <c r="D1266" s="193" t="s">
        <v>2447</v>
      </c>
      <c r="E1266" s="193" t="s">
        <v>2448</v>
      </c>
      <c r="F1266" s="193"/>
      <c r="G1266" s="193" t="s">
        <v>178</v>
      </c>
      <c r="H1266" s="194">
        <v>43643.000011574077</v>
      </c>
      <c r="I1266" s="194"/>
      <c r="J1266" s="194">
        <v>43643.000011574077</v>
      </c>
      <c r="K1266" s="194">
        <v>43643.000011574077</v>
      </c>
      <c r="L1266" s="194"/>
      <c r="M1266" s="193" t="s">
        <v>187</v>
      </c>
      <c r="N1266" s="193" t="s">
        <v>43</v>
      </c>
      <c r="O1266" s="195">
        <v>12</v>
      </c>
      <c r="P1266" s="195"/>
      <c r="Q1266" s="196"/>
      <c r="R1266" s="193" t="s">
        <v>2449</v>
      </c>
      <c r="S1266" s="193"/>
      <c r="T1266" s="193" t="s">
        <v>2451</v>
      </c>
      <c r="U1266" s="193" t="s">
        <v>182</v>
      </c>
      <c r="V1266" s="193"/>
      <c r="W1266" s="193"/>
      <c r="X1266" s="193"/>
      <c r="Y1266" s="194"/>
      <c r="Z1266" s="194"/>
      <c r="AA1266" s="197"/>
      <c r="AB1266" s="198" t="str">
        <f t="shared" si="140"/>
        <v>20196</v>
      </c>
      <c r="AC1266" s="199">
        <f t="shared" si="136"/>
        <v>0</v>
      </c>
      <c r="AD1266" s="200" t="str">
        <f t="shared" si="142"/>
        <v>20196</v>
      </c>
      <c r="AE1266" s="199">
        <f t="shared" si="138"/>
        <v>0</v>
      </c>
      <c r="AF1266" s="199">
        <f t="shared" si="137"/>
        <v>0</v>
      </c>
      <c r="AG1266" s="199">
        <f t="shared" si="141"/>
        <v>0</v>
      </c>
      <c r="AH1266" s="199">
        <f t="shared" si="139"/>
        <v>0</v>
      </c>
      <c r="AI1266" s="201"/>
      <c r="AJ1266" s="201"/>
      <c r="AK1266" s="201"/>
      <c r="AL1266" s="201"/>
      <c r="AM1266" s="201"/>
      <c r="AN1266" s="201"/>
      <c r="AO1266" s="201" t="s">
        <v>50</v>
      </c>
      <c r="AP1266" s="201" t="s">
        <v>1</v>
      </c>
    </row>
    <row r="1267" spans="1:42">
      <c r="A1267" s="193" t="s">
        <v>1103</v>
      </c>
      <c r="B1267" s="193" t="s">
        <v>50</v>
      </c>
      <c r="C1267" s="193" t="s">
        <v>205</v>
      </c>
      <c r="D1267" s="193" t="s">
        <v>2452</v>
      </c>
      <c r="E1267" s="193" t="s">
        <v>2453</v>
      </c>
      <c r="F1267" s="193"/>
      <c r="G1267" s="193" t="s">
        <v>178</v>
      </c>
      <c r="H1267" s="194">
        <v>43647.000011574077</v>
      </c>
      <c r="I1267" s="194"/>
      <c r="J1267" s="194">
        <v>43647.000011574077</v>
      </c>
      <c r="K1267" s="194">
        <v>43647.000011574077</v>
      </c>
      <c r="L1267" s="194"/>
      <c r="M1267" s="193" t="s">
        <v>187</v>
      </c>
      <c r="N1267" s="193" t="s">
        <v>751</v>
      </c>
      <c r="O1267" s="195">
        <v>12</v>
      </c>
      <c r="P1267" s="195"/>
      <c r="Q1267" s="196"/>
      <c r="R1267" s="193" t="s">
        <v>2454</v>
      </c>
      <c r="S1267" s="193"/>
      <c r="T1267" s="193" t="s">
        <v>2455</v>
      </c>
      <c r="U1267" s="193" t="s">
        <v>182</v>
      </c>
      <c r="V1267" s="193"/>
      <c r="W1267" s="193"/>
      <c r="X1267" s="193"/>
      <c r="Y1267" s="194"/>
      <c r="Z1267" s="194"/>
      <c r="AA1267" s="197"/>
      <c r="AB1267" s="198" t="str">
        <f t="shared" si="140"/>
        <v>20197</v>
      </c>
      <c r="AC1267" s="199">
        <f t="shared" si="136"/>
        <v>0</v>
      </c>
      <c r="AD1267" s="200" t="str">
        <f t="shared" si="142"/>
        <v>20197</v>
      </c>
      <c r="AE1267" s="199">
        <f t="shared" si="138"/>
        <v>0</v>
      </c>
      <c r="AF1267" s="199">
        <f t="shared" si="137"/>
        <v>0</v>
      </c>
      <c r="AG1267" s="199">
        <f t="shared" si="141"/>
        <v>0</v>
      </c>
      <c r="AH1267" s="199">
        <f t="shared" si="139"/>
        <v>0</v>
      </c>
      <c r="AI1267" s="201"/>
      <c r="AJ1267" s="201"/>
      <c r="AK1267" s="201"/>
      <c r="AL1267" s="201"/>
      <c r="AM1267" s="201"/>
      <c r="AN1267" s="201"/>
      <c r="AO1267" s="201" t="s">
        <v>50</v>
      </c>
      <c r="AP1267" s="201" t="s">
        <v>1</v>
      </c>
    </row>
    <row r="1268" spans="1:42">
      <c r="A1268" s="193" t="s">
        <v>1103</v>
      </c>
      <c r="B1268" s="193" t="s">
        <v>50</v>
      </c>
      <c r="C1268" s="193" t="s">
        <v>205</v>
      </c>
      <c r="D1268" s="193" t="s">
        <v>2452</v>
      </c>
      <c r="E1268" s="193" t="s">
        <v>2453</v>
      </c>
      <c r="F1268" s="193"/>
      <c r="G1268" s="193" t="s">
        <v>178</v>
      </c>
      <c r="H1268" s="194">
        <v>43647.000011574077</v>
      </c>
      <c r="I1268" s="194"/>
      <c r="J1268" s="194">
        <v>43647.000011574077</v>
      </c>
      <c r="K1268" s="194">
        <v>43647.000011574077</v>
      </c>
      <c r="L1268" s="194"/>
      <c r="M1268" s="193" t="s">
        <v>187</v>
      </c>
      <c r="N1268" s="193" t="s">
        <v>751</v>
      </c>
      <c r="O1268" s="195">
        <v>12</v>
      </c>
      <c r="P1268" s="195"/>
      <c r="Q1268" s="196"/>
      <c r="R1268" s="193" t="s">
        <v>2454</v>
      </c>
      <c r="S1268" s="193"/>
      <c r="T1268" s="193" t="s">
        <v>2456</v>
      </c>
      <c r="U1268" s="193" t="s">
        <v>182</v>
      </c>
      <c r="V1268" s="193"/>
      <c r="W1268" s="193"/>
      <c r="X1268" s="193"/>
      <c r="Y1268" s="194"/>
      <c r="Z1268" s="194"/>
      <c r="AA1268" s="197"/>
      <c r="AB1268" s="198" t="str">
        <f t="shared" si="140"/>
        <v>20197</v>
      </c>
      <c r="AC1268" s="199">
        <f t="shared" si="136"/>
        <v>0</v>
      </c>
      <c r="AD1268" s="200" t="str">
        <f t="shared" si="142"/>
        <v>20197</v>
      </c>
      <c r="AE1268" s="199">
        <f t="shared" si="138"/>
        <v>0</v>
      </c>
      <c r="AF1268" s="199">
        <f t="shared" si="137"/>
        <v>0</v>
      </c>
      <c r="AG1268" s="199">
        <f t="shared" si="141"/>
        <v>0</v>
      </c>
      <c r="AH1268" s="199">
        <f t="shared" si="139"/>
        <v>0</v>
      </c>
      <c r="AI1268" s="201"/>
      <c r="AJ1268" s="201"/>
      <c r="AK1268" s="201"/>
      <c r="AL1268" s="201"/>
      <c r="AM1268" s="201"/>
      <c r="AN1268" s="201"/>
      <c r="AO1268" s="201" t="s">
        <v>50</v>
      </c>
      <c r="AP1268" s="201" t="s">
        <v>1</v>
      </c>
    </row>
    <row r="1269" spans="1:42">
      <c r="A1269" s="193" t="s">
        <v>1103</v>
      </c>
      <c r="B1269" s="193" t="s">
        <v>50</v>
      </c>
      <c r="C1269" s="193" t="s">
        <v>205</v>
      </c>
      <c r="D1269" s="193" t="s">
        <v>2452</v>
      </c>
      <c r="E1269" s="193" t="s">
        <v>2453</v>
      </c>
      <c r="F1269" s="193"/>
      <c r="G1269" s="193" t="s">
        <v>178</v>
      </c>
      <c r="H1269" s="194">
        <v>43647.000011574077</v>
      </c>
      <c r="I1269" s="194"/>
      <c r="J1269" s="194">
        <v>43647.000011574077</v>
      </c>
      <c r="K1269" s="194">
        <v>43647.000011574077</v>
      </c>
      <c r="L1269" s="194"/>
      <c r="M1269" s="193" t="s">
        <v>187</v>
      </c>
      <c r="N1269" s="193" t="s">
        <v>751</v>
      </c>
      <c r="O1269" s="195">
        <v>12</v>
      </c>
      <c r="P1269" s="195"/>
      <c r="Q1269" s="196"/>
      <c r="R1269" s="193" t="s">
        <v>2454</v>
      </c>
      <c r="S1269" s="193"/>
      <c r="T1269" s="193" t="s">
        <v>2457</v>
      </c>
      <c r="U1269" s="193" t="s">
        <v>182</v>
      </c>
      <c r="V1269" s="193"/>
      <c r="W1269" s="193"/>
      <c r="X1269" s="193"/>
      <c r="Y1269" s="194"/>
      <c r="Z1269" s="194"/>
      <c r="AA1269" s="197"/>
      <c r="AB1269" s="198" t="str">
        <f t="shared" si="140"/>
        <v>20197</v>
      </c>
      <c r="AC1269" s="199">
        <f t="shared" si="136"/>
        <v>0</v>
      </c>
      <c r="AD1269" s="200" t="str">
        <f t="shared" si="142"/>
        <v>20197</v>
      </c>
      <c r="AE1269" s="199">
        <f t="shared" si="138"/>
        <v>0</v>
      </c>
      <c r="AF1269" s="199">
        <f t="shared" si="137"/>
        <v>0</v>
      </c>
      <c r="AG1269" s="199">
        <f t="shared" si="141"/>
        <v>0</v>
      </c>
      <c r="AH1269" s="199">
        <f t="shared" si="139"/>
        <v>0</v>
      </c>
      <c r="AI1269" s="201"/>
      <c r="AJ1269" s="201"/>
      <c r="AK1269" s="201"/>
      <c r="AL1269" s="201"/>
      <c r="AM1269" s="201"/>
      <c r="AN1269" s="201"/>
      <c r="AO1269" s="201" t="s">
        <v>50</v>
      </c>
      <c r="AP1269" s="201" t="s">
        <v>1</v>
      </c>
    </row>
    <row r="1270" spans="1:42">
      <c r="A1270" s="193" t="s">
        <v>1103</v>
      </c>
      <c r="B1270" s="193" t="s">
        <v>50</v>
      </c>
      <c r="C1270" s="193" t="s">
        <v>205</v>
      </c>
      <c r="D1270" s="193" t="s">
        <v>2452</v>
      </c>
      <c r="E1270" s="193" t="s">
        <v>2453</v>
      </c>
      <c r="F1270" s="193"/>
      <c r="G1270" s="193" t="s">
        <v>178</v>
      </c>
      <c r="H1270" s="194">
        <v>43647.000011574077</v>
      </c>
      <c r="I1270" s="194"/>
      <c r="J1270" s="194">
        <v>43647.000011574077</v>
      </c>
      <c r="K1270" s="194">
        <v>43647.000011574077</v>
      </c>
      <c r="L1270" s="194"/>
      <c r="M1270" s="193" t="s">
        <v>187</v>
      </c>
      <c r="N1270" s="193" t="s">
        <v>751</v>
      </c>
      <c r="O1270" s="195">
        <v>12</v>
      </c>
      <c r="P1270" s="195"/>
      <c r="Q1270" s="196"/>
      <c r="R1270" s="193" t="s">
        <v>2454</v>
      </c>
      <c r="S1270" s="193"/>
      <c r="T1270" s="193" t="s">
        <v>2458</v>
      </c>
      <c r="U1270" s="193" t="s">
        <v>182</v>
      </c>
      <c r="V1270" s="193"/>
      <c r="W1270" s="193"/>
      <c r="X1270" s="193"/>
      <c r="Y1270" s="194"/>
      <c r="Z1270" s="194"/>
      <c r="AA1270" s="197"/>
      <c r="AB1270" s="198" t="str">
        <f t="shared" si="140"/>
        <v>20197</v>
      </c>
      <c r="AC1270" s="199">
        <f t="shared" si="136"/>
        <v>0</v>
      </c>
      <c r="AD1270" s="200" t="str">
        <f t="shared" si="142"/>
        <v>20197</v>
      </c>
      <c r="AE1270" s="199">
        <f t="shared" si="138"/>
        <v>0</v>
      </c>
      <c r="AF1270" s="199">
        <f t="shared" si="137"/>
        <v>0</v>
      </c>
      <c r="AG1270" s="199">
        <f t="shared" si="141"/>
        <v>0</v>
      </c>
      <c r="AH1270" s="199">
        <f t="shared" si="139"/>
        <v>0</v>
      </c>
      <c r="AI1270" s="201"/>
      <c r="AJ1270" s="201"/>
      <c r="AK1270" s="201"/>
      <c r="AL1270" s="201"/>
      <c r="AM1270" s="201"/>
      <c r="AN1270" s="201"/>
      <c r="AO1270" s="201" t="s">
        <v>50</v>
      </c>
      <c r="AP1270" s="201" t="s">
        <v>1</v>
      </c>
    </row>
    <row r="1271" spans="1:42">
      <c r="A1271" s="193" t="s">
        <v>1103</v>
      </c>
      <c r="B1271" s="193" t="s">
        <v>50</v>
      </c>
      <c r="C1271" s="193" t="s">
        <v>205</v>
      </c>
      <c r="D1271" s="193" t="s">
        <v>2452</v>
      </c>
      <c r="E1271" s="193" t="s">
        <v>2453</v>
      </c>
      <c r="F1271" s="193"/>
      <c r="G1271" s="193" t="s">
        <v>178</v>
      </c>
      <c r="H1271" s="194">
        <v>43647.000011574077</v>
      </c>
      <c r="I1271" s="194"/>
      <c r="J1271" s="194">
        <v>43647.000011574077</v>
      </c>
      <c r="K1271" s="194">
        <v>43647.000011574077</v>
      </c>
      <c r="L1271" s="194"/>
      <c r="M1271" s="193" t="s">
        <v>187</v>
      </c>
      <c r="N1271" s="193" t="s">
        <v>751</v>
      </c>
      <c r="O1271" s="195">
        <v>12</v>
      </c>
      <c r="P1271" s="195"/>
      <c r="Q1271" s="196"/>
      <c r="R1271" s="193" t="s">
        <v>2454</v>
      </c>
      <c r="S1271" s="193"/>
      <c r="T1271" s="193" t="s">
        <v>2459</v>
      </c>
      <c r="U1271" s="193" t="s">
        <v>182</v>
      </c>
      <c r="V1271" s="193"/>
      <c r="W1271" s="193"/>
      <c r="X1271" s="193"/>
      <c r="Y1271" s="194"/>
      <c r="Z1271" s="194"/>
      <c r="AA1271" s="197"/>
      <c r="AB1271" s="198" t="str">
        <f t="shared" si="140"/>
        <v>20197</v>
      </c>
      <c r="AC1271" s="199">
        <f t="shared" si="136"/>
        <v>0</v>
      </c>
      <c r="AD1271" s="200" t="str">
        <f t="shared" si="142"/>
        <v>20197</v>
      </c>
      <c r="AE1271" s="199">
        <f t="shared" si="138"/>
        <v>0</v>
      </c>
      <c r="AF1271" s="199">
        <f t="shared" si="137"/>
        <v>0</v>
      </c>
      <c r="AG1271" s="199">
        <f t="shared" si="141"/>
        <v>0</v>
      </c>
      <c r="AH1271" s="199">
        <f t="shared" si="139"/>
        <v>0</v>
      </c>
      <c r="AI1271" s="201"/>
      <c r="AJ1271" s="201"/>
      <c r="AK1271" s="201"/>
      <c r="AL1271" s="201"/>
      <c r="AM1271" s="201"/>
      <c r="AN1271" s="201"/>
      <c r="AO1271" s="201" t="s">
        <v>50</v>
      </c>
      <c r="AP1271" s="201" t="s">
        <v>1</v>
      </c>
    </row>
    <row r="1272" spans="1:42">
      <c r="A1272" s="193" t="s">
        <v>1103</v>
      </c>
      <c r="B1272" s="193" t="s">
        <v>51</v>
      </c>
      <c r="C1272" s="193" t="s">
        <v>1224</v>
      </c>
      <c r="D1272" s="193" t="s">
        <v>2460</v>
      </c>
      <c r="E1272" s="193" t="s">
        <v>2461</v>
      </c>
      <c r="F1272" s="193"/>
      <c r="G1272" s="193" t="s">
        <v>197</v>
      </c>
      <c r="H1272" s="194">
        <v>43647.000011574077</v>
      </c>
      <c r="I1272" s="194"/>
      <c r="J1272" s="194">
        <v>43738.000011574077</v>
      </c>
      <c r="K1272" s="194">
        <v>43738.000011574077</v>
      </c>
      <c r="L1272" s="194"/>
      <c r="M1272" s="193" t="s">
        <v>187</v>
      </c>
      <c r="N1272" s="193" t="s">
        <v>637</v>
      </c>
      <c r="O1272" s="195">
        <v>40</v>
      </c>
      <c r="P1272" s="195"/>
      <c r="Q1272" s="196"/>
      <c r="R1272" s="193" t="s">
        <v>2462</v>
      </c>
      <c r="S1272" s="193"/>
      <c r="T1272" s="193" t="s">
        <v>2463</v>
      </c>
      <c r="U1272" s="193" t="s">
        <v>182</v>
      </c>
      <c r="V1272" s="193"/>
      <c r="W1272" s="193"/>
      <c r="X1272" s="193"/>
      <c r="Y1272" s="194"/>
      <c r="Z1272" s="194"/>
      <c r="AA1272" s="197"/>
      <c r="AB1272" s="198" t="str">
        <f t="shared" si="140"/>
        <v>20197</v>
      </c>
      <c r="AC1272" s="199">
        <f t="shared" si="136"/>
        <v>0</v>
      </c>
      <c r="AD1272" s="200" t="str">
        <f t="shared" si="142"/>
        <v>20199</v>
      </c>
      <c r="AE1272" s="199">
        <f t="shared" si="138"/>
        <v>0</v>
      </c>
      <c r="AF1272" s="199">
        <f t="shared" si="137"/>
        <v>0</v>
      </c>
      <c r="AG1272" s="199">
        <f t="shared" si="141"/>
        <v>0</v>
      </c>
      <c r="AH1272" s="199">
        <f t="shared" si="139"/>
        <v>0</v>
      </c>
      <c r="AI1272" s="201"/>
      <c r="AJ1272" s="201"/>
      <c r="AK1272" s="201"/>
      <c r="AL1272" s="201"/>
      <c r="AM1272" s="201"/>
      <c r="AN1272" s="201"/>
      <c r="AO1272" s="201" t="s">
        <v>51</v>
      </c>
      <c r="AP1272" s="201" t="s">
        <v>68</v>
      </c>
    </row>
    <row r="1273" spans="1:42">
      <c r="A1273" s="193" t="s">
        <v>1103</v>
      </c>
      <c r="B1273" s="193" t="s">
        <v>54</v>
      </c>
      <c r="C1273" s="193" t="s">
        <v>175</v>
      </c>
      <c r="D1273" s="193" t="s">
        <v>2460</v>
      </c>
      <c r="E1273" s="193" t="s">
        <v>2461</v>
      </c>
      <c r="F1273" s="193"/>
      <c r="G1273" s="193" t="s">
        <v>178</v>
      </c>
      <c r="H1273" s="194">
        <v>43648.000011574077</v>
      </c>
      <c r="I1273" s="194"/>
      <c r="J1273" s="194">
        <v>43648.000011574077</v>
      </c>
      <c r="K1273" s="194">
        <v>43648.000011574077</v>
      </c>
      <c r="L1273" s="194"/>
      <c r="M1273" s="193" t="s">
        <v>187</v>
      </c>
      <c r="N1273" s="193" t="s">
        <v>637</v>
      </c>
      <c r="O1273" s="195">
        <v>3</v>
      </c>
      <c r="P1273" s="195"/>
      <c r="Q1273" s="196"/>
      <c r="R1273" s="193" t="s">
        <v>2462</v>
      </c>
      <c r="S1273" s="193"/>
      <c r="T1273" s="193" t="s">
        <v>2464</v>
      </c>
      <c r="U1273" s="193" t="s">
        <v>182</v>
      </c>
      <c r="V1273" s="193"/>
      <c r="W1273" s="193"/>
      <c r="X1273" s="193"/>
      <c r="Y1273" s="194"/>
      <c r="Z1273" s="194"/>
      <c r="AA1273" s="197"/>
      <c r="AB1273" s="198" t="str">
        <f t="shared" si="140"/>
        <v>20197</v>
      </c>
      <c r="AC1273" s="199">
        <f t="shared" si="136"/>
        <v>0</v>
      </c>
      <c r="AD1273" s="200" t="str">
        <f t="shared" si="142"/>
        <v>20197</v>
      </c>
      <c r="AE1273" s="199">
        <f t="shared" si="138"/>
        <v>0</v>
      </c>
      <c r="AF1273" s="199">
        <f t="shared" si="137"/>
        <v>0</v>
      </c>
      <c r="AG1273" s="199">
        <f t="shared" si="141"/>
        <v>0</v>
      </c>
      <c r="AH1273" s="199">
        <f t="shared" si="139"/>
        <v>0</v>
      </c>
      <c r="AI1273" s="201"/>
      <c r="AJ1273" s="201"/>
      <c r="AK1273" s="201"/>
      <c r="AL1273" s="201"/>
      <c r="AM1273" s="201"/>
      <c r="AN1273" s="201"/>
      <c r="AO1273" s="201" t="s">
        <v>54</v>
      </c>
      <c r="AP1273" s="201" t="s">
        <v>88</v>
      </c>
    </row>
    <row r="1274" spans="1:42">
      <c r="A1274" s="193" t="s">
        <v>1103</v>
      </c>
      <c r="B1274" s="193" t="s">
        <v>50</v>
      </c>
      <c r="C1274" s="193" t="s">
        <v>205</v>
      </c>
      <c r="D1274" s="193" t="s">
        <v>2198</v>
      </c>
      <c r="E1274" s="193" t="s">
        <v>2403</v>
      </c>
      <c r="F1274" s="193"/>
      <c r="G1274" s="193" t="s">
        <v>178</v>
      </c>
      <c r="H1274" s="194">
        <v>43648.000011574077</v>
      </c>
      <c r="I1274" s="194"/>
      <c r="J1274" s="194">
        <v>43648.000011574077</v>
      </c>
      <c r="K1274" s="194">
        <v>43648.000011574077</v>
      </c>
      <c r="L1274" s="194">
        <v>43721.752372685187</v>
      </c>
      <c r="M1274" s="193" t="s">
        <v>179</v>
      </c>
      <c r="N1274" s="193"/>
      <c r="O1274" s="195">
        <v>12</v>
      </c>
      <c r="P1274" s="195"/>
      <c r="Q1274" s="196"/>
      <c r="R1274" s="193" t="s">
        <v>2200</v>
      </c>
      <c r="S1274" s="193"/>
      <c r="T1274" s="193" t="s">
        <v>2465</v>
      </c>
      <c r="U1274" s="193" t="s">
        <v>195</v>
      </c>
      <c r="V1274" s="193"/>
      <c r="W1274" s="193"/>
      <c r="X1274" s="193"/>
      <c r="Y1274" s="194"/>
      <c r="Z1274" s="194"/>
      <c r="AA1274" s="197"/>
      <c r="AB1274" s="198" t="str">
        <f t="shared" si="140"/>
        <v>20197</v>
      </c>
      <c r="AC1274" s="199">
        <f t="shared" si="136"/>
        <v>0</v>
      </c>
      <c r="AD1274" s="200" t="str">
        <f t="shared" si="142"/>
        <v>20197</v>
      </c>
      <c r="AE1274" s="199" t="str">
        <f t="shared" si="138"/>
        <v>20199</v>
      </c>
      <c r="AF1274" s="199">
        <f t="shared" si="137"/>
        <v>0</v>
      </c>
      <c r="AG1274" s="199">
        <f t="shared" si="141"/>
        <v>0</v>
      </c>
      <c r="AH1274" s="199">
        <f t="shared" si="139"/>
        <v>0</v>
      </c>
      <c r="AI1274" s="201"/>
      <c r="AJ1274" s="201"/>
      <c r="AK1274" s="201"/>
      <c r="AL1274" s="201"/>
      <c r="AM1274" s="201"/>
      <c r="AN1274" s="201"/>
      <c r="AO1274" s="201" t="s">
        <v>50</v>
      </c>
      <c r="AP1274" s="201" t="s">
        <v>1</v>
      </c>
    </row>
    <row r="1275" spans="1:42">
      <c r="A1275" s="193" t="s">
        <v>1103</v>
      </c>
      <c r="B1275" s="193" t="s">
        <v>50</v>
      </c>
      <c r="C1275" s="193" t="s">
        <v>205</v>
      </c>
      <c r="D1275" s="193" t="s">
        <v>2198</v>
      </c>
      <c r="E1275" s="193" t="s">
        <v>2403</v>
      </c>
      <c r="F1275" s="193"/>
      <c r="G1275" s="193" t="s">
        <v>178</v>
      </c>
      <c r="H1275" s="194">
        <v>43648.000011574077</v>
      </c>
      <c r="I1275" s="194"/>
      <c r="J1275" s="194">
        <v>43648.000011574077</v>
      </c>
      <c r="K1275" s="194">
        <v>43648.000011574077</v>
      </c>
      <c r="L1275" s="194">
        <v>43721.721122685187</v>
      </c>
      <c r="M1275" s="193" t="s">
        <v>179</v>
      </c>
      <c r="N1275" s="193"/>
      <c r="O1275" s="195">
        <v>12</v>
      </c>
      <c r="P1275" s="195"/>
      <c r="Q1275" s="196"/>
      <c r="R1275" s="193" t="s">
        <v>2200</v>
      </c>
      <c r="S1275" s="193"/>
      <c r="T1275" s="193" t="s">
        <v>2466</v>
      </c>
      <c r="U1275" s="193" t="s">
        <v>195</v>
      </c>
      <c r="V1275" s="193"/>
      <c r="W1275" s="193"/>
      <c r="X1275" s="193"/>
      <c r="Y1275" s="194"/>
      <c r="Z1275" s="194"/>
      <c r="AA1275" s="197"/>
      <c r="AB1275" s="198" t="str">
        <f t="shared" si="140"/>
        <v>20197</v>
      </c>
      <c r="AC1275" s="199">
        <f t="shared" si="136"/>
        <v>0</v>
      </c>
      <c r="AD1275" s="200" t="str">
        <f t="shared" si="142"/>
        <v>20197</v>
      </c>
      <c r="AE1275" s="199" t="str">
        <f t="shared" si="138"/>
        <v>20199</v>
      </c>
      <c r="AF1275" s="199">
        <f t="shared" si="137"/>
        <v>0</v>
      </c>
      <c r="AG1275" s="199">
        <f t="shared" si="141"/>
        <v>0</v>
      </c>
      <c r="AH1275" s="199">
        <f t="shared" si="139"/>
        <v>0</v>
      </c>
      <c r="AI1275" s="201"/>
      <c r="AJ1275" s="201"/>
      <c r="AK1275" s="201"/>
      <c r="AL1275" s="201"/>
      <c r="AM1275" s="201"/>
      <c r="AN1275" s="201"/>
      <c r="AO1275" s="201" t="s">
        <v>50</v>
      </c>
      <c r="AP1275" s="201" t="s">
        <v>1</v>
      </c>
    </row>
    <row r="1276" spans="1:42">
      <c r="A1276" s="193" t="s">
        <v>1103</v>
      </c>
      <c r="B1276" s="193" t="s">
        <v>51</v>
      </c>
      <c r="C1276" s="193" t="s">
        <v>396</v>
      </c>
      <c r="D1276" s="193" t="s">
        <v>2467</v>
      </c>
      <c r="E1276" s="193" t="s">
        <v>2468</v>
      </c>
      <c r="F1276" s="193"/>
      <c r="G1276" s="193" t="s">
        <v>178</v>
      </c>
      <c r="H1276" s="194">
        <v>43648.000011574077</v>
      </c>
      <c r="I1276" s="194"/>
      <c r="J1276" s="194">
        <v>43662.000011574077</v>
      </c>
      <c r="K1276" s="194">
        <v>43662.000011574077</v>
      </c>
      <c r="L1276" s="194">
        <v>43766.381377314807</v>
      </c>
      <c r="M1276" s="193" t="s">
        <v>179</v>
      </c>
      <c r="N1276" s="193"/>
      <c r="O1276" s="195">
        <v>30</v>
      </c>
      <c r="P1276" s="195"/>
      <c r="Q1276" s="196"/>
      <c r="R1276" s="193" t="s">
        <v>2469</v>
      </c>
      <c r="S1276" s="193"/>
      <c r="T1276" s="193" t="s">
        <v>2470</v>
      </c>
      <c r="U1276" s="193" t="s">
        <v>195</v>
      </c>
      <c r="V1276" s="193"/>
      <c r="W1276" s="193"/>
      <c r="X1276" s="193"/>
      <c r="Y1276" s="194"/>
      <c r="Z1276" s="194"/>
      <c r="AA1276" s="197"/>
      <c r="AB1276" s="198" t="str">
        <f t="shared" si="140"/>
        <v>20197</v>
      </c>
      <c r="AC1276" s="199">
        <f t="shared" si="136"/>
        <v>0</v>
      </c>
      <c r="AD1276" s="200" t="str">
        <f t="shared" si="142"/>
        <v>20197</v>
      </c>
      <c r="AE1276" s="199" t="str">
        <f t="shared" si="138"/>
        <v>201910</v>
      </c>
      <c r="AF1276" s="199">
        <f t="shared" si="137"/>
        <v>0</v>
      </c>
      <c r="AG1276" s="199">
        <f t="shared" si="141"/>
        <v>0</v>
      </c>
      <c r="AH1276" s="199">
        <f t="shared" si="139"/>
        <v>0</v>
      </c>
      <c r="AI1276" s="201"/>
      <c r="AJ1276" s="201"/>
      <c r="AK1276" s="201"/>
      <c r="AL1276" s="201"/>
      <c r="AM1276" s="201"/>
      <c r="AN1276" s="201"/>
      <c r="AO1276" s="201" t="s">
        <v>51</v>
      </c>
      <c r="AP1276" s="201" t="s">
        <v>63</v>
      </c>
    </row>
    <row r="1277" spans="1:42">
      <c r="A1277" s="193" t="s">
        <v>1103</v>
      </c>
      <c r="B1277" s="193" t="s">
        <v>49</v>
      </c>
      <c r="C1277" s="193" t="s">
        <v>60</v>
      </c>
      <c r="D1277" s="193" t="s">
        <v>2471</v>
      </c>
      <c r="E1277" s="193" t="s">
        <v>2472</v>
      </c>
      <c r="F1277" s="193"/>
      <c r="G1277" s="193" t="s">
        <v>178</v>
      </c>
      <c r="H1277" s="194">
        <v>43649.000011574077</v>
      </c>
      <c r="I1277" s="194"/>
      <c r="J1277" s="194"/>
      <c r="K1277" s="194"/>
      <c r="L1277" s="194"/>
      <c r="M1277" s="193" t="s">
        <v>191</v>
      </c>
      <c r="N1277" s="193" t="s">
        <v>47</v>
      </c>
      <c r="O1277" s="195">
        <v>155</v>
      </c>
      <c r="P1277" s="195"/>
      <c r="Q1277" s="196"/>
      <c r="R1277" s="193" t="s">
        <v>2473</v>
      </c>
      <c r="S1277" s="193"/>
      <c r="T1277" s="193" t="s">
        <v>2474</v>
      </c>
      <c r="U1277" s="193" t="s">
        <v>664</v>
      </c>
      <c r="V1277" s="193"/>
      <c r="W1277" s="193"/>
      <c r="X1277" s="193"/>
      <c r="Y1277" s="194"/>
      <c r="Z1277" s="194"/>
      <c r="AA1277" s="197"/>
      <c r="AB1277" s="198" t="str">
        <f t="shared" si="140"/>
        <v>20197</v>
      </c>
      <c r="AC1277" s="199">
        <f t="shared" si="136"/>
        <v>0</v>
      </c>
      <c r="AD1277" s="200">
        <f t="shared" si="142"/>
        <v>0</v>
      </c>
      <c r="AE1277" s="199">
        <f t="shared" si="138"/>
        <v>0</v>
      </c>
      <c r="AF1277" s="199">
        <f t="shared" si="137"/>
        <v>0</v>
      </c>
      <c r="AG1277" s="199">
        <f t="shared" si="141"/>
        <v>0</v>
      </c>
      <c r="AH1277" s="199">
        <f t="shared" si="139"/>
        <v>0</v>
      </c>
      <c r="AI1277" s="201"/>
      <c r="AJ1277" s="201"/>
      <c r="AK1277" s="201"/>
      <c r="AL1277" s="201"/>
      <c r="AM1277" s="201"/>
      <c r="AN1277" s="201"/>
      <c r="AO1277" s="201" t="s">
        <v>49</v>
      </c>
      <c r="AP1277" s="201" t="s">
        <v>60</v>
      </c>
    </row>
    <row r="1278" spans="1:42">
      <c r="A1278" s="193" t="s">
        <v>1103</v>
      </c>
      <c r="B1278" s="193" t="s">
        <v>49</v>
      </c>
      <c r="C1278" s="193" t="s">
        <v>60</v>
      </c>
      <c r="D1278" s="193" t="s">
        <v>2471</v>
      </c>
      <c r="E1278" s="193" t="s">
        <v>2475</v>
      </c>
      <c r="F1278" s="193"/>
      <c r="G1278" s="193" t="s">
        <v>178</v>
      </c>
      <c r="H1278" s="194">
        <v>43649.000011574077</v>
      </c>
      <c r="I1278" s="194"/>
      <c r="J1278" s="194"/>
      <c r="K1278" s="194"/>
      <c r="L1278" s="194"/>
      <c r="M1278" s="193" t="s">
        <v>191</v>
      </c>
      <c r="N1278" s="193" t="s">
        <v>47</v>
      </c>
      <c r="O1278" s="195">
        <v>155</v>
      </c>
      <c r="P1278" s="195"/>
      <c r="Q1278" s="196"/>
      <c r="R1278" s="193" t="s">
        <v>2473</v>
      </c>
      <c r="S1278" s="193"/>
      <c r="T1278" s="193" t="s">
        <v>2476</v>
      </c>
      <c r="U1278" s="193" t="s">
        <v>664</v>
      </c>
      <c r="V1278" s="193"/>
      <c r="W1278" s="193"/>
      <c r="X1278" s="193"/>
      <c r="Y1278" s="194"/>
      <c r="Z1278" s="194"/>
      <c r="AA1278" s="197"/>
      <c r="AB1278" s="198" t="str">
        <f t="shared" si="140"/>
        <v>20197</v>
      </c>
      <c r="AC1278" s="199">
        <f t="shared" si="136"/>
        <v>0</v>
      </c>
      <c r="AD1278" s="200">
        <f t="shared" si="142"/>
        <v>0</v>
      </c>
      <c r="AE1278" s="199">
        <f t="shared" si="138"/>
        <v>0</v>
      </c>
      <c r="AF1278" s="199">
        <f t="shared" si="137"/>
        <v>0</v>
      </c>
      <c r="AG1278" s="199">
        <f t="shared" si="141"/>
        <v>0</v>
      </c>
      <c r="AH1278" s="199">
        <f t="shared" si="139"/>
        <v>0</v>
      </c>
      <c r="AI1278" s="201"/>
      <c r="AJ1278" s="201"/>
      <c r="AK1278" s="201"/>
      <c r="AL1278" s="201"/>
      <c r="AM1278" s="201"/>
      <c r="AN1278" s="201"/>
      <c r="AO1278" s="201" t="s">
        <v>49</v>
      </c>
      <c r="AP1278" s="201" t="s">
        <v>60</v>
      </c>
    </row>
    <row r="1279" spans="1:42">
      <c r="A1279" s="193" t="s">
        <v>1103</v>
      </c>
      <c r="B1279" s="193" t="s">
        <v>49</v>
      </c>
      <c r="C1279" s="193" t="s">
        <v>60</v>
      </c>
      <c r="D1279" s="193" t="s">
        <v>2471</v>
      </c>
      <c r="E1279" s="193" t="s">
        <v>2477</v>
      </c>
      <c r="F1279" s="193"/>
      <c r="G1279" s="193" t="s">
        <v>178</v>
      </c>
      <c r="H1279" s="194">
        <v>43649.000011574077</v>
      </c>
      <c r="I1279" s="194"/>
      <c r="J1279" s="194"/>
      <c r="K1279" s="194"/>
      <c r="L1279" s="194"/>
      <c r="M1279" s="193" t="s">
        <v>191</v>
      </c>
      <c r="N1279" s="193" t="s">
        <v>47</v>
      </c>
      <c r="O1279" s="195">
        <v>155</v>
      </c>
      <c r="P1279" s="195"/>
      <c r="Q1279" s="196"/>
      <c r="R1279" s="193" t="s">
        <v>2473</v>
      </c>
      <c r="S1279" s="193"/>
      <c r="T1279" s="193" t="s">
        <v>2478</v>
      </c>
      <c r="U1279" s="193" t="s">
        <v>664</v>
      </c>
      <c r="V1279" s="193"/>
      <c r="W1279" s="193"/>
      <c r="X1279" s="193"/>
      <c r="Y1279" s="194"/>
      <c r="Z1279" s="194"/>
      <c r="AA1279" s="197"/>
      <c r="AB1279" s="198" t="str">
        <f t="shared" si="140"/>
        <v>20197</v>
      </c>
      <c r="AC1279" s="199">
        <f t="shared" si="136"/>
        <v>0</v>
      </c>
      <c r="AD1279" s="200">
        <f t="shared" si="142"/>
        <v>0</v>
      </c>
      <c r="AE1279" s="199">
        <f t="shared" si="138"/>
        <v>0</v>
      </c>
      <c r="AF1279" s="199">
        <f t="shared" si="137"/>
        <v>0</v>
      </c>
      <c r="AG1279" s="199">
        <f t="shared" si="141"/>
        <v>0</v>
      </c>
      <c r="AH1279" s="199">
        <f t="shared" si="139"/>
        <v>0</v>
      </c>
      <c r="AI1279" s="201"/>
      <c r="AJ1279" s="201"/>
      <c r="AK1279" s="201"/>
      <c r="AL1279" s="201"/>
      <c r="AM1279" s="201"/>
      <c r="AN1279" s="201"/>
      <c r="AO1279" s="201" t="s">
        <v>49</v>
      </c>
      <c r="AP1279" s="201" t="s">
        <v>60</v>
      </c>
    </row>
    <row r="1280" spans="1:42">
      <c r="A1280" s="193" t="s">
        <v>1103</v>
      </c>
      <c r="B1280" s="193" t="s">
        <v>51</v>
      </c>
      <c r="C1280" s="193" t="s">
        <v>1209</v>
      </c>
      <c r="D1280" s="193" t="s">
        <v>2303</v>
      </c>
      <c r="E1280" s="193" t="s">
        <v>2479</v>
      </c>
      <c r="F1280" s="193"/>
      <c r="G1280" s="193" t="s">
        <v>178</v>
      </c>
      <c r="H1280" s="194">
        <v>43649.000011574077</v>
      </c>
      <c r="I1280" s="194"/>
      <c r="J1280" s="194">
        <v>43657.000011574077</v>
      </c>
      <c r="K1280" s="194">
        <v>43657.000011574077</v>
      </c>
      <c r="L1280" s="194"/>
      <c r="M1280" s="193" t="s">
        <v>191</v>
      </c>
      <c r="N1280" s="193" t="s">
        <v>2305</v>
      </c>
      <c r="O1280" s="195">
        <v>30</v>
      </c>
      <c r="P1280" s="195"/>
      <c r="Q1280" s="196"/>
      <c r="R1280" s="193" t="s">
        <v>2306</v>
      </c>
      <c r="S1280" s="193"/>
      <c r="T1280" s="193" t="s">
        <v>2480</v>
      </c>
      <c r="U1280" s="193" t="s">
        <v>182</v>
      </c>
      <c r="V1280" s="193"/>
      <c r="W1280" s="193"/>
      <c r="X1280" s="193"/>
      <c r="Y1280" s="194"/>
      <c r="Z1280" s="194"/>
      <c r="AA1280" s="197"/>
      <c r="AB1280" s="198" t="str">
        <f t="shared" si="140"/>
        <v>20197</v>
      </c>
      <c r="AC1280" s="199">
        <f t="shared" si="136"/>
        <v>0</v>
      </c>
      <c r="AD1280" s="200" t="str">
        <f t="shared" si="142"/>
        <v>20197</v>
      </c>
      <c r="AE1280" s="199">
        <f t="shared" si="138"/>
        <v>0</v>
      </c>
      <c r="AF1280" s="199">
        <f t="shared" si="137"/>
        <v>0</v>
      </c>
      <c r="AG1280" s="199">
        <f t="shared" si="141"/>
        <v>0</v>
      </c>
      <c r="AH1280" s="199">
        <f t="shared" si="139"/>
        <v>0</v>
      </c>
      <c r="AI1280" s="201"/>
      <c r="AJ1280" s="201"/>
      <c r="AK1280" s="201"/>
      <c r="AL1280" s="201"/>
      <c r="AM1280" s="201"/>
      <c r="AN1280" s="201"/>
      <c r="AO1280" s="201" t="s">
        <v>51</v>
      </c>
      <c r="AP1280" s="201" t="s">
        <v>64</v>
      </c>
    </row>
    <row r="1281" spans="1:42">
      <c r="A1281" s="193" t="s">
        <v>1103</v>
      </c>
      <c r="B1281" s="193" t="s">
        <v>50</v>
      </c>
      <c r="C1281" s="193" t="s">
        <v>205</v>
      </c>
      <c r="D1281" s="193" t="s">
        <v>2481</v>
      </c>
      <c r="E1281" s="193" t="s">
        <v>2482</v>
      </c>
      <c r="F1281" s="193"/>
      <c r="G1281" s="193" t="s">
        <v>178</v>
      </c>
      <c r="H1281" s="194">
        <v>43649.000011574077</v>
      </c>
      <c r="I1281" s="194"/>
      <c r="J1281" s="194">
        <v>43649.000011574077</v>
      </c>
      <c r="K1281" s="194">
        <v>43649.000011574077</v>
      </c>
      <c r="L1281" s="194"/>
      <c r="M1281" s="193" t="s">
        <v>187</v>
      </c>
      <c r="N1281" s="193" t="s">
        <v>43</v>
      </c>
      <c r="O1281" s="195">
        <v>12</v>
      </c>
      <c r="P1281" s="195"/>
      <c r="Q1281" s="196"/>
      <c r="R1281" s="193" t="s">
        <v>2483</v>
      </c>
      <c r="S1281" s="193"/>
      <c r="T1281" s="193" t="s">
        <v>2484</v>
      </c>
      <c r="U1281" s="193" t="s">
        <v>182</v>
      </c>
      <c r="V1281" s="193"/>
      <c r="W1281" s="193"/>
      <c r="X1281" s="193"/>
      <c r="Y1281" s="194"/>
      <c r="Z1281" s="194"/>
      <c r="AA1281" s="197"/>
      <c r="AB1281" s="198" t="str">
        <f t="shared" si="140"/>
        <v>20197</v>
      </c>
      <c r="AC1281" s="199">
        <f t="shared" si="136"/>
        <v>0</v>
      </c>
      <c r="AD1281" s="200" t="str">
        <f t="shared" si="142"/>
        <v>20197</v>
      </c>
      <c r="AE1281" s="199">
        <f t="shared" si="138"/>
        <v>0</v>
      </c>
      <c r="AF1281" s="199">
        <f t="shared" si="137"/>
        <v>0</v>
      </c>
      <c r="AG1281" s="199">
        <f t="shared" si="141"/>
        <v>0</v>
      </c>
      <c r="AH1281" s="199">
        <f t="shared" si="139"/>
        <v>0</v>
      </c>
      <c r="AI1281" s="201"/>
      <c r="AJ1281" s="201"/>
      <c r="AK1281" s="201"/>
      <c r="AL1281" s="201"/>
      <c r="AM1281" s="201"/>
      <c r="AN1281" s="201"/>
      <c r="AO1281" s="201" t="s">
        <v>50</v>
      </c>
      <c r="AP1281" s="201" t="s">
        <v>1</v>
      </c>
    </row>
    <row r="1282" spans="1:42">
      <c r="A1282" s="193" t="s">
        <v>1103</v>
      </c>
      <c r="B1282" s="193" t="s">
        <v>50</v>
      </c>
      <c r="C1282" s="193" t="s">
        <v>205</v>
      </c>
      <c r="D1282" s="193" t="s">
        <v>2481</v>
      </c>
      <c r="E1282" s="193" t="s">
        <v>2482</v>
      </c>
      <c r="F1282" s="193"/>
      <c r="G1282" s="193" t="s">
        <v>178</v>
      </c>
      <c r="H1282" s="194">
        <v>43649.000011574077</v>
      </c>
      <c r="I1282" s="194"/>
      <c r="J1282" s="194">
        <v>43649.000011574077</v>
      </c>
      <c r="K1282" s="194">
        <v>43649.000011574077</v>
      </c>
      <c r="L1282" s="194"/>
      <c r="M1282" s="193" t="s">
        <v>187</v>
      </c>
      <c r="N1282" s="193" t="s">
        <v>43</v>
      </c>
      <c r="O1282" s="195">
        <v>12</v>
      </c>
      <c r="P1282" s="195"/>
      <c r="Q1282" s="196"/>
      <c r="R1282" s="193" t="s">
        <v>2483</v>
      </c>
      <c r="S1282" s="193"/>
      <c r="T1282" s="193" t="s">
        <v>2485</v>
      </c>
      <c r="U1282" s="193" t="s">
        <v>182</v>
      </c>
      <c r="V1282" s="193"/>
      <c r="W1282" s="193"/>
      <c r="X1282" s="193"/>
      <c r="Y1282" s="194"/>
      <c r="Z1282" s="194"/>
      <c r="AA1282" s="197"/>
      <c r="AB1282" s="198" t="str">
        <f t="shared" si="140"/>
        <v>20197</v>
      </c>
      <c r="AC1282" s="199">
        <f t="shared" ref="AC1282:AC1345" si="143">IFERROR(IF(IF(AND(K1282&lt;1,L1282&gt;0),CONCATENATE(YEAR(L1282),MONTH(L1282)),CONCATENATE(YEAR(I1282),MONTH(I1282)))="19001",0,IF(AND(K1282&lt;1,L1282&gt;0),CONCATENATE(YEAR(L1282),MONTH(L1282)),CONCATENATE(YEAR(I1282),MONTH(I1282)))),0)</f>
        <v>0</v>
      </c>
      <c r="AD1282" s="200" t="str">
        <f t="shared" si="142"/>
        <v>20197</v>
      </c>
      <c r="AE1282" s="199">
        <f t="shared" si="138"/>
        <v>0</v>
      </c>
      <c r="AF1282" s="199">
        <f t="shared" ref="AF1282:AF1345" si="144">+IFERROR(IF(Z1282&gt;0,CONCATENATE(YEAR(Z1282),MONTH(Z1282)),0),0)</f>
        <v>0</v>
      </c>
      <c r="AG1282" s="199">
        <f t="shared" si="141"/>
        <v>0</v>
      </c>
      <c r="AH1282" s="199">
        <f t="shared" si="139"/>
        <v>0</v>
      </c>
      <c r="AI1282" s="201"/>
      <c r="AJ1282" s="201"/>
      <c r="AK1282" s="201"/>
      <c r="AL1282" s="201"/>
      <c r="AM1282" s="201"/>
      <c r="AN1282" s="201"/>
      <c r="AO1282" s="201" t="s">
        <v>50</v>
      </c>
      <c r="AP1282" s="201" t="s">
        <v>1</v>
      </c>
    </row>
    <row r="1283" spans="1:42">
      <c r="A1283" s="193" t="s">
        <v>1103</v>
      </c>
      <c r="B1283" s="193" t="s">
        <v>50</v>
      </c>
      <c r="C1283" s="193" t="s">
        <v>205</v>
      </c>
      <c r="D1283" s="193" t="s">
        <v>2486</v>
      </c>
      <c r="E1283" s="193" t="s">
        <v>2487</v>
      </c>
      <c r="F1283" s="193"/>
      <c r="G1283" s="193" t="s">
        <v>178</v>
      </c>
      <c r="H1283" s="194">
        <v>43650.000011574077</v>
      </c>
      <c r="I1283" s="194"/>
      <c r="J1283" s="194">
        <v>43650.000011574077</v>
      </c>
      <c r="K1283" s="194">
        <v>43650.000011574077</v>
      </c>
      <c r="L1283" s="194"/>
      <c r="M1283" s="193" t="s">
        <v>187</v>
      </c>
      <c r="N1283" s="193" t="s">
        <v>44</v>
      </c>
      <c r="O1283" s="195">
        <v>12</v>
      </c>
      <c r="P1283" s="195"/>
      <c r="Q1283" s="196"/>
      <c r="R1283" s="193" t="s">
        <v>2488</v>
      </c>
      <c r="S1283" s="193"/>
      <c r="T1283" s="193" t="s">
        <v>2489</v>
      </c>
      <c r="U1283" s="193" t="s">
        <v>182</v>
      </c>
      <c r="V1283" s="193"/>
      <c r="W1283" s="193"/>
      <c r="X1283" s="193"/>
      <c r="Y1283" s="194"/>
      <c r="Z1283" s="194"/>
      <c r="AA1283" s="197"/>
      <c r="AB1283" s="198" t="str">
        <f t="shared" si="140"/>
        <v>20197</v>
      </c>
      <c r="AC1283" s="199">
        <f t="shared" si="143"/>
        <v>0</v>
      </c>
      <c r="AD1283" s="200" t="str">
        <f t="shared" si="142"/>
        <v>20197</v>
      </c>
      <c r="AE1283" s="199">
        <f t="shared" ref="AE1283:AE1346" si="145">+IFERROR(IF(A1283="4-MIGRADO",0,IF(OR(K1283=0,ISTEXT(K1283),CONCATENATE(YEAR(L1283),MONTH(L1283))="19001"),0,CONCATENATE(YEAR(L1283),MONTH(L1283)))),0)</f>
        <v>0</v>
      </c>
      <c r="AF1283" s="199">
        <f t="shared" si="144"/>
        <v>0</v>
      </c>
      <c r="AG1283" s="199">
        <f t="shared" si="141"/>
        <v>0</v>
      </c>
      <c r="AH1283" s="199">
        <f t="shared" ref="AH1283:AH1346" si="146">+IF(AND(A1283&lt;&gt;"4-MIGRADO",V1283="1"),CONCATENATE(YEAR(H1283),MONTH(H1283)),0)</f>
        <v>0</v>
      </c>
      <c r="AI1283" s="201"/>
      <c r="AJ1283" s="201"/>
      <c r="AK1283" s="201"/>
      <c r="AL1283" s="201"/>
      <c r="AM1283" s="201"/>
      <c r="AN1283" s="201"/>
      <c r="AO1283" s="201" t="s">
        <v>50</v>
      </c>
      <c r="AP1283" s="201" t="s">
        <v>1</v>
      </c>
    </row>
    <row r="1284" spans="1:42">
      <c r="A1284" s="193" t="s">
        <v>1103</v>
      </c>
      <c r="B1284" s="193" t="s">
        <v>50</v>
      </c>
      <c r="C1284" s="193" t="s">
        <v>205</v>
      </c>
      <c r="D1284" s="193" t="s">
        <v>2486</v>
      </c>
      <c r="E1284" s="193" t="s">
        <v>2487</v>
      </c>
      <c r="F1284" s="193"/>
      <c r="G1284" s="193" t="s">
        <v>178</v>
      </c>
      <c r="H1284" s="194">
        <v>43650.000011574077</v>
      </c>
      <c r="I1284" s="194"/>
      <c r="J1284" s="194">
        <v>43650.000011574077</v>
      </c>
      <c r="K1284" s="194">
        <v>43650.000011574077</v>
      </c>
      <c r="L1284" s="194"/>
      <c r="M1284" s="193" t="s">
        <v>187</v>
      </c>
      <c r="N1284" s="193" t="s">
        <v>44</v>
      </c>
      <c r="O1284" s="195">
        <v>12</v>
      </c>
      <c r="P1284" s="195"/>
      <c r="Q1284" s="196"/>
      <c r="R1284" s="193" t="s">
        <v>2488</v>
      </c>
      <c r="S1284" s="193"/>
      <c r="T1284" s="193" t="s">
        <v>2490</v>
      </c>
      <c r="U1284" s="193" t="s">
        <v>182</v>
      </c>
      <c r="V1284" s="193"/>
      <c r="W1284" s="193"/>
      <c r="X1284" s="193"/>
      <c r="Y1284" s="194"/>
      <c r="Z1284" s="194"/>
      <c r="AA1284" s="197"/>
      <c r="AB1284" s="198" t="str">
        <f t="shared" si="140"/>
        <v>20197</v>
      </c>
      <c r="AC1284" s="199">
        <f t="shared" si="143"/>
        <v>0</v>
      </c>
      <c r="AD1284" s="200" t="str">
        <f t="shared" si="142"/>
        <v>20197</v>
      </c>
      <c r="AE1284" s="199">
        <f t="shared" si="145"/>
        <v>0</v>
      </c>
      <c r="AF1284" s="199">
        <f t="shared" si="144"/>
        <v>0</v>
      </c>
      <c r="AG1284" s="199">
        <f t="shared" si="141"/>
        <v>0</v>
      </c>
      <c r="AH1284" s="199">
        <f t="shared" si="146"/>
        <v>0</v>
      </c>
      <c r="AI1284" s="201"/>
      <c r="AJ1284" s="201"/>
      <c r="AK1284" s="201"/>
      <c r="AL1284" s="201"/>
      <c r="AM1284" s="201"/>
      <c r="AN1284" s="201"/>
      <c r="AO1284" s="201" t="s">
        <v>50</v>
      </c>
      <c r="AP1284" s="201" t="s">
        <v>1</v>
      </c>
    </row>
    <row r="1285" spans="1:42">
      <c r="A1285" s="193" t="s">
        <v>1103</v>
      </c>
      <c r="B1285" s="193" t="s">
        <v>50</v>
      </c>
      <c r="C1285" s="193" t="s">
        <v>205</v>
      </c>
      <c r="D1285" s="193" t="s">
        <v>2486</v>
      </c>
      <c r="E1285" s="193" t="s">
        <v>2487</v>
      </c>
      <c r="F1285" s="193"/>
      <c r="G1285" s="193" t="s">
        <v>178</v>
      </c>
      <c r="H1285" s="194">
        <v>43650.000011574077</v>
      </c>
      <c r="I1285" s="194"/>
      <c r="J1285" s="194">
        <v>43650.000011574077</v>
      </c>
      <c r="K1285" s="194">
        <v>43650.000011574077</v>
      </c>
      <c r="L1285" s="194"/>
      <c r="M1285" s="193" t="s">
        <v>187</v>
      </c>
      <c r="N1285" s="193" t="s">
        <v>44</v>
      </c>
      <c r="O1285" s="195">
        <v>12</v>
      </c>
      <c r="P1285" s="195"/>
      <c r="Q1285" s="196"/>
      <c r="R1285" s="193" t="s">
        <v>2488</v>
      </c>
      <c r="S1285" s="193"/>
      <c r="T1285" s="193" t="s">
        <v>2491</v>
      </c>
      <c r="U1285" s="193" t="s">
        <v>182</v>
      </c>
      <c r="V1285" s="193"/>
      <c r="W1285" s="193"/>
      <c r="X1285" s="193"/>
      <c r="Y1285" s="194"/>
      <c r="Z1285" s="194"/>
      <c r="AA1285" s="197"/>
      <c r="AB1285" s="198" t="str">
        <f t="shared" si="140"/>
        <v>20197</v>
      </c>
      <c r="AC1285" s="199">
        <f t="shared" si="143"/>
        <v>0</v>
      </c>
      <c r="AD1285" s="200" t="str">
        <f t="shared" si="142"/>
        <v>20197</v>
      </c>
      <c r="AE1285" s="199">
        <f t="shared" si="145"/>
        <v>0</v>
      </c>
      <c r="AF1285" s="199">
        <f t="shared" si="144"/>
        <v>0</v>
      </c>
      <c r="AG1285" s="199">
        <f t="shared" si="141"/>
        <v>0</v>
      </c>
      <c r="AH1285" s="199">
        <f t="shared" si="146"/>
        <v>0</v>
      </c>
      <c r="AI1285" s="201"/>
      <c r="AJ1285" s="201"/>
      <c r="AK1285" s="201"/>
      <c r="AL1285" s="201"/>
      <c r="AM1285" s="201"/>
      <c r="AN1285" s="201"/>
      <c r="AO1285" s="201" t="s">
        <v>50</v>
      </c>
      <c r="AP1285" s="201" t="s">
        <v>1</v>
      </c>
    </row>
    <row r="1286" spans="1:42">
      <c r="A1286" s="193" t="s">
        <v>1103</v>
      </c>
      <c r="B1286" s="193" t="s">
        <v>50</v>
      </c>
      <c r="C1286" s="193" t="s">
        <v>205</v>
      </c>
      <c r="D1286" s="193" t="s">
        <v>2486</v>
      </c>
      <c r="E1286" s="193" t="s">
        <v>2487</v>
      </c>
      <c r="F1286" s="193"/>
      <c r="G1286" s="193" t="s">
        <v>178</v>
      </c>
      <c r="H1286" s="194">
        <v>43650.000011574077</v>
      </c>
      <c r="I1286" s="194"/>
      <c r="J1286" s="194">
        <v>43650.000011574077</v>
      </c>
      <c r="K1286" s="194">
        <v>43650.000011574077</v>
      </c>
      <c r="L1286" s="194"/>
      <c r="M1286" s="193" t="s">
        <v>187</v>
      </c>
      <c r="N1286" s="193" t="s">
        <v>44</v>
      </c>
      <c r="O1286" s="195">
        <v>12</v>
      </c>
      <c r="P1286" s="195"/>
      <c r="Q1286" s="196"/>
      <c r="R1286" s="193" t="s">
        <v>2488</v>
      </c>
      <c r="S1286" s="193"/>
      <c r="T1286" s="193" t="s">
        <v>2492</v>
      </c>
      <c r="U1286" s="193" t="s">
        <v>182</v>
      </c>
      <c r="V1286" s="193"/>
      <c r="W1286" s="193"/>
      <c r="X1286" s="193"/>
      <c r="Y1286" s="194"/>
      <c r="Z1286" s="194"/>
      <c r="AA1286" s="197"/>
      <c r="AB1286" s="198" t="str">
        <f t="shared" si="140"/>
        <v>20197</v>
      </c>
      <c r="AC1286" s="199">
        <f t="shared" si="143"/>
        <v>0</v>
      </c>
      <c r="AD1286" s="200" t="str">
        <f t="shared" si="142"/>
        <v>20197</v>
      </c>
      <c r="AE1286" s="199">
        <f t="shared" si="145"/>
        <v>0</v>
      </c>
      <c r="AF1286" s="199">
        <f t="shared" si="144"/>
        <v>0</v>
      </c>
      <c r="AG1286" s="199">
        <f t="shared" si="141"/>
        <v>0</v>
      </c>
      <c r="AH1286" s="199">
        <f t="shared" si="146"/>
        <v>0</v>
      </c>
      <c r="AI1286" s="201"/>
      <c r="AJ1286" s="201"/>
      <c r="AK1286" s="201"/>
      <c r="AL1286" s="201"/>
      <c r="AM1286" s="201"/>
      <c r="AN1286" s="201"/>
      <c r="AO1286" s="201" t="s">
        <v>50</v>
      </c>
      <c r="AP1286" s="201" t="s">
        <v>1</v>
      </c>
    </row>
    <row r="1287" spans="1:42">
      <c r="A1287" s="193" t="s">
        <v>1103</v>
      </c>
      <c r="B1287" s="193" t="s">
        <v>50</v>
      </c>
      <c r="C1287" s="193" t="s">
        <v>205</v>
      </c>
      <c r="D1287" s="193" t="s">
        <v>2486</v>
      </c>
      <c r="E1287" s="193" t="s">
        <v>2487</v>
      </c>
      <c r="F1287" s="193"/>
      <c r="G1287" s="193" t="s">
        <v>178</v>
      </c>
      <c r="H1287" s="194">
        <v>43650.000011574077</v>
      </c>
      <c r="I1287" s="194"/>
      <c r="J1287" s="194">
        <v>43650.000011574077</v>
      </c>
      <c r="K1287" s="194">
        <v>43650.000011574077</v>
      </c>
      <c r="L1287" s="194"/>
      <c r="M1287" s="193" t="s">
        <v>187</v>
      </c>
      <c r="N1287" s="193" t="s">
        <v>44</v>
      </c>
      <c r="O1287" s="195">
        <v>12</v>
      </c>
      <c r="P1287" s="195"/>
      <c r="Q1287" s="196"/>
      <c r="R1287" s="193" t="s">
        <v>2488</v>
      </c>
      <c r="S1287" s="193"/>
      <c r="T1287" s="193" t="s">
        <v>2493</v>
      </c>
      <c r="U1287" s="193" t="s">
        <v>182</v>
      </c>
      <c r="V1287" s="193"/>
      <c r="W1287" s="193"/>
      <c r="X1287" s="193"/>
      <c r="Y1287" s="194"/>
      <c r="Z1287" s="194"/>
      <c r="AA1287" s="197"/>
      <c r="AB1287" s="198" t="str">
        <f t="shared" si="140"/>
        <v>20197</v>
      </c>
      <c r="AC1287" s="199">
        <f t="shared" si="143"/>
        <v>0</v>
      </c>
      <c r="AD1287" s="200" t="str">
        <f t="shared" si="142"/>
        <v>20197</v>
      </c>
      <c r="AE1287" s="199">
        <f t="shared" si="145"/>
        <v>0</v>
      </c>
      <c r="AF1287" s="199">
        <f t="shared" si="144"/>
        <v>0</v>
      </c>
      <c r="AG1287" s="199">
        <f t="shared" si="141"/>
        <v>0</v>
      </c>
      <c r="AH1287" s="199">
        <f t="shared" si="146"/>
        <v>0</v>
      </c>
      <c r="AI1287" s="201"/>
      <c r="AJ1287" s="201"/>
      <c r="AK1287" s="201"/>
      <c r="AL1287" s="201"/>
      <c r="AM1287" s="201"/>
      <c r="AN1287" s="201"/>
      <c r="AO1287" s="201" t="s">
        <v>50</v>
      </c>
      <c r="AP1287" s="201" t="s">
        <v>1</v>
      </c>
    </row>
    <row r="1288" spans="1:42">
      <c r="A1288" s="193" t="s">
        <v>1103</v>
      </c>
      <c r="B1288" s="193" t="s">
        <v>50</v>
      </c>
      <c r="C1288" s="193" t="s">
        <v>205</v>
      </c>
      <c r="D1288" s="193" t="s">
        <v>2486</v>
      </c>
      <c r="E1288" s="193" t="s">
        <v>2487</v>
      </c>
      <c r="F1288" s="193"/>
      <c r="G1288" s="193" t="s">
        <v>178</v>
      </c>
      <c r="H1288" s="194">
        <v>43650.000011574077</v>
      </c>
      <c r="I1288" s="194"/>
      <c r="J1288" s="194">
        <v>43650.000011574077</v>
      </c>
      <c r="K1288" s="194">
        <v>43650.000011574077</v>
      </c>
      <c r="L1288" s="194"/>
      <c r="M1288" s="193" t="s">
        <v>187</v>
      </c>
      <c r="N1288" s="193" t="s">
        <v>44</v>
      </c>
      <c r="O1288" s="195">
        <v>12</v>
      </c>
      <c r="P1288" s="195"/>
      <c r="Q1288" s="196"/>
      <c r="R1288" s="193" t="s">
        <v>2488</v>
      </c>
      <c r="S1288" s="193"/>
      <c r="T1288" s="193" t="s">
        <v>2494</v>
      </c>
      <c r="U1288" s="193" t="s">
        <v>182</v>
      </c>
      <c r="V1288" s="193"/>
      <c r="W1288" s="193"/>
      <c r="X1288" s="193"/>
      <c r="Y1288" s="194"/>
      <c r="Z1288" s="194"/>
      <c r="AA1288" s="197"/>
      <c r="AB1288" s="198" t="str">
        <f t="shared" si="140"/>
        <v>20197</v>
      </c>
      <c r="AC1288" s="199">
        <f t="shared" si="143"/>
        <v>0</v>
      </c>
      <c r="AD1288" s="200" t="str">
        <f t="shared" si="142"/>
        <v>20197</v>
      </c>
      <c r="AE1288" s="199">
        <f t="shared" si="145"/>
        <v>0</v>
      </c>
      <c r="AF1288" s="199">
        <f t="shared" si="144"/>
        <v>0</v>
      </c>
      <c r="AG1288" s="199">
        <f t="shared" si="141"/>
        <v>0</v>
      </c>
      <c r="AH1288" s="199">
        <f t="shared" si="146"/>
        <v>0</v>
      </c>
      <c r="AI1288" s="201"/>
      <c r="AJ1288" s="201"/>
      <c r="AK1288" s="201"/>
      <c r="AL1288" s="201"/>
      <c r="AM1288" s="201"/>
      <c r="AN1288" s="201"/>
      <c r="AO1288" s="201" t="s">
        <v>50</v>
      </c>
      <c r="AP1288" s="201" t="s">
        <v>1</v>
      </c>
    </row>
    <row r="1289" spans="1:42">
      <c r="A1289" s="193" t="s">
        <v>1103</v>
      </c>
      <c r="B1289" s="193" t="s">
        <v>54</v>
      </c>
      <c r="C1289" s="193" t="s">
        <v>175</v>
      </c>
      <c r="D1289" s="193" t="s">
        <v>2495</v>
      </c>
      <c r="E1289" s="193" t="s">
        <v>2496</v>
      </c>
      <c r="F1289" s="193"/>
      <c r="G1289" s="193" t="s">
        <v>178</v>
      </c>
      <c r="H1289" s="194">
        <v>43650.000011574077</v>
      </c>
      <c r="I1289" s="194"/>
      <c r="J1289" s="194">
        <v>43650.000011574077</v>
      </c>
      <c r="K1289" s="194">
        <v>43650.000011574077</v>
      </c>
      <c r="L1289" s="194"/>
      <c r="M1289" s="193" t="s">
        <v>187</v>
      </c>
      <c r="N1289" s="193" t="s">
        <v>2426</v>
      </c>
      <c r="O1289" s="195">
        <v>3</v>
      </c>
      <c r="P1289" s="195"/>
      <c r="Q1289" s="196"/>
      <c r="R1289" s="193" t="s">
        <v>2497</v>
      </c>
      <c r="S1289" s="193"/>
      <c r="T1289" s="193" t="s">
        <v>2498</v>
      </c>
      <c r="U1289" s="193" t="s">
        <v>182</v>
      </c>
      <c r="V1289" s="193"/>
      <c r="W1289" s="193"/>
      <c r="X1289" s="193"/>
      <c r="Y1289" s="194"/>
      <c r="Z1289" s="194"/>
      <c r="AA1289" s="197"/>
      <c r="AB1289" s="198" t="str">
        <f t="shared" si="140"/>
        <v>20197</v>
      </c>
      <c r="AC1289" s="199">
        <f t="shared" si="143"/>
        <v>0</v>
      </c>
      <c r="AD1289" s="200" t="str">
        <f t="shared" si="142"/>
        <v>20197</v>
      </c>
      <c r="AE1289" s="199">
        <f t="shared" si="145"/>
        <v>0</v>
      </c>
      <c r="AF1289" s="199">
        <f t="shared" si="144"/>
        <v>0</v>
      </c>
      <c r="AG1289" s="199">
        <f t="shared" si="141"/>
        <v>0</v>
      </c>
      <c r="AH1289" s="199">
        <f t="shared" si="146"/>
        <v>0</v>
      </c>
      <c r="AI1289" s="201"/>
      <c r="AJ1289" s="201"/>
      <c r="AK1289" s="201"/>
      <c r="AL1289" s="201"/>
      <c r="AM1289" s="201"/>
      <c r="AN1289" s="201"/>
      <c r="AO1289" s="201" t="s">
        <v>54</v>
      </c>
      <c r="AP1289" s="201" t="s">
        <v>88</v>
      </c>
    </row>
    <row r="1290" spans="1:42">
      <c r="A1290" s="193" t="s">
        <v>1103</v>
      </c>
      <c r="B1290" s="193" t="s">
        <v>51</v>
      </c>
      <c r="C1290" s="193" t="s">
        <v>1280</v>
      </c>
      <c r="D1290" s="193" t="s">
        <v>2499</v>
      </c>
      <c r="E1290" s="193" t="s">
        <v>2500</v>
      </c>
      <c r="F1290" s="193"/>
      <c r="G1290" s="193" t="s">
        <v>178</v>
      </c>
      <c r="H1290" s="194">
        <v>43651.000011574077</v>
      </c>
      <c r="I1290" s="194"/>
      <c r="J1290" s="194">
        <v>43663.000011574077</v>
      </c>
      <c r="K1290" s="194">
        <v>43663.000011574077</v>
      </c>
      <c r="L1290" s="194"/>
      <c r="M1290" s="193" t="s">
        <v>187</v>
      </c>
      <c r="N1290" s="193" t="s">
        <v>71</v>
      </c>
      <c r="O1290" s="195">
        <v>40</v>
      </c>
      <c r="P1290" s="195"/>
      <c r="Q1290" s="196"/>
      <c r="R1290" s="193" t="s">
        <v>2501</v>
      </c>
      <c r="S1290" s="193"/>
      <c r="T1290" s="193" t="s">
        <v>2502</v>
      </c>
      <c r="U1290" s="193" t="s">
        <v>182</v>
      </c>
      <c r="V1290" s="193"/>
      <c r="W1290" s="193"/>
      <c r="X1290" s="193"/>
      <c r="Y1290" s="194"/>
      <c r="Z1290" s="194"/>
      <c r="AA1290" s="197"/>
      <c r="AB1290" s="198" t="str">
        <f t="shared" si="140"/>
        <v>20197</v>
      </c>
      <c r="AC1290" s="199">
        <f t="shared" si="143"/>
        <v>0</v>
      </c>
      <c r="AD1290" s="200" t="str">
        <f t="shared" si="142"/>
        <v>20197</v>
      </c>
      <c r="AE1290" s="199">
        <f t="shared" si="145"/>
        <v>0</v>
      </c>
      <c r="AF1290" s="199">
        <f t="shared" si="144"/>
        <v>0</v>
      </c>
      <c r="AG1290" s="199">
        <f t="shared" si="141"/>
        <v>0</v>
      </c>
      <c r="AH1290" s="199">
        <f t="shared" si="146"/>
        <v>0</v>
      </c>
      <c r="AI1290" s="201"/>
      <c r="AJ1290" s="201"/>
      <c r="AK1290" s="201"/>
      <c r="AL1290" s="201"/>
      <c r="AM1290" s="201"/>
      <c r="AN1290" s="201"/>
      <c r="AO1290" s="201" t="s">
        <v>51</v>
      </c>
      <c r="AP1290" s="201" t="s">
        <v>67</v>
      </c>
    </row>
    <row r="1291" spans="1:42">
      <c r="A1291" s="193" t="s">
        <v>1103</v>
      </c>
      <c r="B1291" s="193" t="s">
        <v>50</v>
      </c>
      <c r="C1291" s="193" t="s">
        <v>205</v>
      </c>
      <c r="D1291" s="193" t="s">
        <v>1351</v>
      </c>
      <c r="E1291" s="193" t="s">
        <v>2503</v>
      </c>
      <c r="F1291" s="193"/>
      <c r="G1291" s="193" t="s">
        <v>178</v>
      </c>
      <c r="H1291" s="194">
        <v>43651.000011574077</v>
      </c>
      <c r="I1291" s="194"/>
      <c r="J1291" s="194">
        <v>43651.000011574077</v>
      </c>
      <c r="K1291" s="194">
        <v>43651.000011574077</v>
      </c>
      <c r="L1291" s="194"/>
      <c r="M1291" s="193" t="s">
        <v>187</v>
      </c>
      <c r="N1291" s="193" t="s">
        <v>43</v>
      </c>
      <c r="O1291" s="195">
        <v>12</v>
      </c>
      <c r="P1291" s="195"/>
      <c r="Q1291" s="196"/>
      <c r="R1291" s="193" t="s">
        <v>1353</v>
      </c>
      <c r="S1291" s="193"/>
      <c r="T1291" s="193" t="s">
        <v>2504</v>
      </c>
      <c r="U1291" s="193" t="s">
        <v>182</v>
      </c>
      <c r="V1291" s="193"/>
      <c r="W1291" s="193"/>
      <c r="X1291" s="193"/>
      <c r="Y1291" s="194"/>
      <c r="Z1291" s="194"/>
      <c r="AA1291" s="197"/>
      <c r="AB1291" s="198" t="str">
        <f t="shared" si="140"/>
        <v>20197</v>
      </c>
      <c r="AC1291" s="199">
        <f t="shared" si="143"/>
        <v>0</v>
      </c>
      <c r="AD1291" s="200" t="str">
        <f t="shared" si="142"/>
        <v>20197</v>
      </c>
      <c r="AE1291" s="199">
        <f t="shared" si="145"/>
        <v>0</v>
      </c>
      <c r="AF1291" s="199">
        <f t="shared" si="144"/>
        <v>0</v>
      </c>
      <c r="AG1291" s="199">
        <f t="shared" si="141"/>
        <v>0</v>
      </c>
      <c r="AH1291" s="199">
        <f t="shared" si="146"/>
        <v>0</v>
      </c>
      <c r="AI1291" s="201"/>
      <c r="AJ1291" s="201"/>
      <c r="AK1291" s="201"/>
      <c r="AL1291" s="201"/>
      <c r="AM1291" s="201"/>
      <c r="AN1291" s="201"/>
      <c r="AO1291" s="201" t="s">
        <v>50</v>
      </c>
      <c r="AP1291" s="201" t="s">
        <v>1</v>
      </c>
    </row>
    <row r="1292" spans="1:42">
      <c r="A1292" s="193" t="s">
        <v>1103</v>
      </c>
      <c r="B1292" s="193" t="s">
        <v>51</v>
      </c>
      <c r="C1292" s="193" t="s">
        <v>1209</v>
      </c>
      <c r="D1292" s="193" t="s">
        <v>2505</v>
      </c>
      <c r="E1292" s="193" t="s">
        <v>2506</v>
      </c>
      <c r="F1292" s="193"/>
      <c r="G1292" s="193" t="s">
        <v>178</v>
      </c>
      <c r="H1292" s="194">
        <v>43654.000011574077</v>
      </c>
      <c r="I1292" s="194"/>
      <c r="J1292" s="194">
        <v>43663.000011574077</v>
      </c>
      <c r="K1292" s="194">
        <v>43663.000011574077</v>
      </c>
      <c r="L1292" s="194"/>
      <c r="M1292" s="193" t="s">
        <v>187</v>
      </c>
      <c r="N1292" s="193" t="s">
        <v>44</v>
      </c>
      <c r="O1292" s="195">
        <v>30</v>
      </c>
      <c r="P1292" s="195"/>
      <c r="Q1292" s="196"/>
      <c r="R1292" s="193" t="s">
        <v>2507</v>
      </c>
      <c r="S1292" s="193"/>
      <c r="T1292" s="193" t="s">
        <v>2508</v>
      </c>
      <c r="U1292" s="193" t="s">
        <v>182</v>
      </c>
      <c r="V1292" s="193"/>
      <c r="W1292" s="193"/>
      <c r="X1292" s="193"/>
      <c r="Y1292" s="194"/>
      <c r="Z1292" s="194"/>
      <c r="AA1292" s="197"/>
      <c r="AB1292" s="198" t="str">
        <f t="shared" si="140"/>
        <v>20197</v>
      </c>
      <c r="AC1292" s="199">
        <f t="shared" si="143"/>
        <v>0</v>
      </c>
      <c r="AD1292" s="200" t="str">
        <f t="shared" si="142"/>
        <v>20197</v>
      </c>
      <c r="AE1292" s="199">
        <f t="shared" si="145"/>
        <v>0</v>
      </c>
      <c r="AF1292" s="199">
        <f t="shared" si="144"/>
        <v>0</v>
      </c>
      <c r="AG1292" s="199">
        <f t="shared" si="141"/>
        <v>0</v>
      </c>
      <c r="AH1292" s="199">
        <f t="shared" si="146"/>
        <v>0</v>
      </c>
      <c r="AI1292" s="201"/>
      <c r="AJ1292" s="201"/>
      <c r="AK1292" s="201"/>
      <c r="AL1292" s="201"/>
      <c r="AM1292" s="201"/>
      <c r="AN1292" s="201"/>
      <c r="AO1292" s="201" t="s">
        <v>51</v>
      </c>
      <c r="AP1292" s="201" t="s">
        <v>64</v>
      </c>
    </row>
    <row r="1293" spans="1:42">
      <c r="A1293" s="193" t="s">
        <v>1103</v>
      </c>
      <c r="B1293" s="193" t="s">
        <v>51</v>
      </c>
      <c r="C1293" s="193" t="s">
        <v>1209</v>
      </c>
      <c r="D1293" s="193" t="s">
        <v>2505</v>
      </c>
      <c r="E1293" s="193" t="s">
        <v>2509</v>
      </c>
      <c r="F1293" s="193"/>
      <c r="G1293" s="193" t="s">
        <v>178</v>
      </c>
      <c r="H1293" s="194">
        <v>43654.000011574077</v>
      </c>
      <c r="I1293" s="194"/>
      <c r="J1293" s="194">
        <v>43662.000011574077</v>
      </c>
      <c r="K1293" s="194">
        <v>43662.000011574077</v>
      </c>
      <c r="L1293" s="194"/>
      <c r="M1293" s="193" t="s">
        <v>187</v>
      </c>
      <c r="N1293" s="193" t="s">
        <v>44</v>
      </c>
      <c r="O1293" s="195">
        <v>30</v>
      </c>
      <c r="P1293" s="195"/>
      <c r="Q1293" s="196"/>
      <c r="R1293" s="193" t="s">
        <v>2507</v>
      </c>
      <c r="S1293" s="193"/>
      <c r="T1293" s="193" t="s">
        <v>2510</v>
      </c>
      <c r="U1293" s="193" t="s">
        <v>182</v>
      </c>
      <c r="V1293" s="193"/>
      <c r="W1293" s="193"/>
      <c r="X1293" s="193"/>
      <c r="Y1293" s="194"/>
      <c r="Z1293" s="194"/>
      <c r="AA1293" s="197"/>
      <c r="AB1293" s="198" t="str">
        <f t="shared" ref="AB1293:AB1356" si="147">+IFERROR(IF(AND(V1293="1",LEN(W1293)&gt;2),0,CONCATENATE(YEAR(H1293),MONTH(H1293))),0)</f>
        <v>20197</v>
      </c>
      <c r="AC1293" s="199">
        <f t="shared" si="143"/>
        <v>0</v>
      </c>
      <c r="AD1293" s="200" t="str">
        <f t="shared" si="142"/>
        <v>20197</v>
      </c>
      <c r="AE1293" s="199">
        <f t="shared" si="145"/>
        <v>0</v>
      </c>
      <c r="AF1293" s="199">
        <f t="shared" si="144"/>
        <v>0</v>
      </c>
      <c r="AG1293" s="199">
        <f t="shared" ref="AG1293:AG1356" si="148">+IF(A1293&lt;&gt;"4-MIGRADO",0,IFERROR(IF(IF(K1293&lt;1,0,CONCATENATE(YEAR(L1293),MONTH(L1293)))="19001",0,IF(K1293&lt;1,0,CONCATENATE(YEAR(L1293),MONTH(L1293)))),0))</f>
        <v>0</v>
      </c>
      <c r="AH1293" s="199">
        <f t="shared" si="146"/>
        <v>0</v>
      </c>
      <c r="AI1293" s="201"/>
      <c r="AJ1293" s="201"/>
      <c r="AK1293" s="201"/>
      <c r="AL1293" s="201"/>
      <c r="AM1293" s="201"/>
      <c r="AN1293" s="201"/>
      <c r="AO1293" s="201" t="s">
        <v>51</v>
      </c>
      <c r="AP1293" s="201" t="s">
        <v>64</v>
      </c>
    </row>
    <row r="1294" spans="1:42">
      <c r="A1294" s="193" t="s">
        <v>1103</v>
      </c>
      <c r="B1294" s="193" t="s">
        <v>48</v>
      </c>
      <c r="C1294" s="193" t="s">
        <v>55</v>
      </c>
      <c r="D1294" s="193" t="s">
        <v>2505</v>
      </c>
      <c r="E1294" s="193" t="s">
        <v>2506</v>
      </c>
      <c r="F1294" s="193"/>
      <c r="G1294" s="193" t="s">
        <v>178</v>
      </c>
      <c r="H1294" s="194">
        <v>43654.000011574077</v>
      </c>
      <c r="I1294" s="194"/>
      <c r="J1294" s="194">
        <v>43682.000011574077</v>
      </c>
      <c r="K1294" s="194">
        <v>43682.000011574077</v>
      </c>
      <c r="L1294" s="194"/>
      <c r="M1294" s="193" t="s">
        <v>187</v>
      </c>
      <c r="N1294" s="193" t="s">
        <v>44</v>
      </c>
      <c r="O1294" s="195">
        <v>80</v>
      </c>
      <c r="P1294" s="195"/>
      <c r="Q1294" s="196"/>
      <c r="R1294" s="193" t="s">
        <v>2507</v>
      </c>
      <c r="S1294" s="193"/>
      <c r="T1294" s="193" t="s">
        <v>2511</v>
      </c>
      <c r="U1294" s="193" t="s">
        <v>182</v>
      </c>
      <c r="V1294" s="193"/>
      <c r="W1294" s="193"/>
      <c r="X1294" s="193"/>
      <c r="Y1294" s="194"/>
      <c r="Z1294" s="194"/>
      <c r="AA1294" s="197"/>
      <c r="AB1294" s="198" t="str">
        <f t="shared" si="147"/>
        <v>20197</v>
      </c>
      <c r="AC1294" s="199">
        <f t="shared" si="143"/>
        <v>0</v>
      </c>
      <c r="AD1294" s="200" t="str">
        <f t="shared" si="142"/>
        <v>20198</v>
      </c>
      <c r="AE1294" s="199">
        <f t="shared" si="145"/>
        <v>0</v>
      </c>
      <c r="AF1294" s="199">
        <f t="shared" si="144"/>
        <v>0</v>
      </c>
      <c r="AG1294" s="199">
        <f t="shared" si="148"/>
        <v>0</v>
      </c>
      <c r="AH1294" s="199">
        <f t="shared" si="146"/>
        <v>0</v>
      </c>
      <c r="AI1294" s="201"/>
      <c r="AJ1294" s="201"/>
      <c r="AK1294" s="201"/>
      <c r="AL1294" s="201"/>
      <c r="AM1294" s="201"/>
      <c r="AN1294" s="201"/>
      <c r="AO1294" s="201" t="s">
        <v>48</v>
      </c>
      <c r="AP1294" s="201" t="s">
        <v>55</v>
      </c>
    </row>
    <row r="1295" spans="1:42">
      <c r="A1295" s="193" t="s">
        <v>1103</v>
      </c>
      <c r="B1295" s="193" t="s">
        <v>48</v>
      </c>
      <c r="C1295" s="193" t="s">
        <v>55</v>
      </c>
      <c r="D1295" s="193" t="s">
        <v>2505</v>
      </c>
      <c r="E1295" s="193" t="s">
        <v>2509</v>
      </c>
      <c r="F1295" s="193"/>
      <c r="G1295" s="193" t="s">
        <v>178</v>
      </c>
      <c r="H1295" s="194">
        <v>43654.000011574077</v>
      </c>
      <c r="I1295" s="194"/>
      <c r="J1295" s="194">
        <v>43683.000011574077</v>
      </c>
      <c r="K1295" s="194">
        <v>43683.000011574077</v>
      </c>
      <c r="L1295" s="194"/>
      <c r="M1295" s="193" t="s">
        <v>187</v>
      </c>
      <c r="N1295" s="193" t="s">
        <v>44</v>
      </c>
      <c r="O1295" s="195">
        <v>80</v>
      </c>
      <c r="P1295" s="195"/>
      <c r="Q1295" s="196"/>
      <c r="R1295" s="193" t="s">
        <v>2507</v>
      </c>
      <c r="S1295" s="193"/>
      <c r="T1295" s="193" t="s">
        <v>2512</v>
      </c>
      <c r="U1295" s="193" t="s">
        <v>182</v>
      </c>
      <c r="V1295" s="193"/>
      <c r="W1295" s="193"/>
      <c r="X1295" s="193"/>
      <c r="Y1295" s="194"/>
      <c r="Z1295" s="194"/>
      <c r="AA1295" s="197"/>
      <c r="AB1295" s="198" t="str">
        <f t="shared" si="147"/>
        <v>20197</v>
      </c>
      <c r="AC1295" s="199">
        <f t="shared" si="143"/>
        <v>0</v>
      </c>
      <c r="AD1295" s="200" t="str">
        <f t="shared" si="142"/>
        <v>20198</v>
      </c>
      <c r="AE1295" s="199">
        <f t="shared" si="145"/>
        <v>0</v>
      </c>
      <c r="AF1295" s="199">
        <f t="shared" si="144"/>
        <v>0</v>
      </c>
      <c r="AG1295" s="199">
        <f t="shared" si="148"/>
        <v>0</v>
      </c>
      <c r="AH1295" s="199">
        <f t="shared" si="146"/>
        <v>0</v>
      </c>
      <c r="AI1295" s="201"/>
      <c r="AJ1295" s="201"/>
      <c r="AK1295" s="201"/>
      <c r="AL1295" s="201"/>
      <c r="AM1295" s="201"/>
      <c r="AN1295" s="201"/>
      <c r="AO1295" s="201" t="s">
        <v>48</v>
      </c>
      <c r="AP1295" s="201" t="s">
        <v>55</v>
      </c>
    </row>
    <row r="1296" spans="1:42">
      <c r="A1296" s="193" t="s">
        <v>1103</v>
      </c>
      <c r="B1296" s="193" t="s">
        <v>54</v>
      </c>
      <c r="C1296" s="193" t="s">
        <v>175</v>
      </c>
      <c r="D1296" s="193" t="s">
        <v>2513</v>
      </c>
      <c r="E1296" s="193" t="s">
        <v>2514</v>
      </c>
      <c r="F1296" s="193"/>
      <c r="G1296" s="193" t="s">
        <v>178</v>
      </c>
      <c r="H1296" s="194">
        <v>43654.000011574077</v>
      </c>
      <c r="I1296" s="194"/>
      <c r="J1296" s="194">
        <v>43654.000011574077</v>
      </c>
      <c r="K1296" s="194">
        <v>43654.000011574077</v>
      </c>
      <c r="L1296" s="194"/>
      <c r="M1296" s="193" t="s">
        <v>187</v>
      </c>
      <c r="N1296" s="193" t="s">
        <v>2015</v>
      </c>
      <c r="O1296" s="195">
        <v>3</v>
      </c>
      <c r="P1296" s="195"/>
      <c r="Q1296" s="196"/>
      <c r="R1296" s="193" t="s">
        <v>2515</v>
      </c>
      <c r="S1296" s="193"/>
      <c r="T1296" s="193" t="s">
        <v>2516</v>
      </c>
      <c r="U1296" s="193" t="s">
        <v>182</v>
      </c>
      <c r="V1296" s="193"/>
      <c r="W1296" s="193"/>
      <c r="X1296" s="193"/>
      <c r="Y1296" s="194"/>
      <c r="Z1296" s="194"/>
      <c r="AA1296" s="197"/>
      <c r="AB1296" s="198" t="str">
        <f t="shared" si="147"/>
        <v>20197</v>
      </c>
      <c r="AC1296" s="199">
        <f t="shared" si="143"/>
        <v>0</v>
      </c>
      <c r="AD1296" s="200" t="str">
        <f t="shared" si="142"/>
        <v>20197</v>
      </c>
      <c r="AE1296" s="199">
        <f t="shared" si="145"/>
        <v>0</v>
      </c>
      <c r="AF1296" s="199">
        <f t="shared" si="144"/>
        <v>0</v>
      </c>
      <c r="AG1296" s="199">
        <f t="shared" si="148"/>
        <v>0</v>
      </c>
      <c r="AH1296" s="199">
        <f t="shared" si="146"/>
        <v>0</v>
      </c>
      <c r="AI1296" s="201"/>
      <c r="AJ1296" s="201"/>
      <c r="AK1296" s="201"/>
      <c r="AL1296" s="201"/>
      <c r="AM1296" s="201"/>
      <c r="AN1296" s="201"/>
      <c r="AO1296" s="201" t="s">
        <v>54</v>
      </c>
      <c r="AP1296" s="201" t="s">
        <v>88</v>
      </c>
    </row>
    <row r="1297" spans="1:42">
      <c r="A1297" s="193" t="s">
        <v>1103</v>
      </c>
      <c r="B1297" s="193" t="s">
        <v>49</v>
      </c>
      <c r="C1297" s="193" t="s">
        <v>59</v>
      </c>
      <c r="D1297" s="193" t="s">
        <v>1795</v>
      </c>
      <c r="E1297" s="193" t="s">
        <v>2517</v>
      </c>
      <c r="F1297" s="193"/>
      <c r="G1297" s="193" t="s">
        <v>178</v>
      </c>
      <c r="H1297" s="194">
        <v>43654.000011574077</v>
      </c>
      <c r="I1297" s="194"/>
      <c r="J1297" s="194">
        <v>43672.000011574077</v>
      </c>
      <c r="K1297" s="194">
        <v>43672.000011574077</v>
      </c>
      <c r="L1297" s="194"/>
      <c r="M1297" s="193" t="s">
        <v>187</v>
      </c>
      <c r="N1297" s="193" t="s">
        <v>185</v>
      </c>
      <c r="O1297" s="195">
        <v>130</v>
      </c>
      <c r="P1297" s="195"/>
      <c r="Q1297" s="196"/>
      <c r="R1297" s="193" t="s">
        <v>1797</v>
      </c>
      <c r="S1297" s="193"/>
      <c r="T1297" s="193" t="s">
        <v>2518</v>
      </c>
      <c r="U1297" s="193" t="s">
        <v>182</v>
      </c>
      <c r="V1297" s="193"/>
      <c r="W1297" s="193"/>
      <c r="X1297" s="193"/>
      <c r="Y1297" s="194"/>
      <c r="Z1297" s="194"/>
      <c r="AA1297" s="197"/>
      <c r="AB1297" s="198" t="str">
        <f t="shared" si="147"/>
        <v>20197</v>
      </c>
      <c r="AC1297" s="199">
        <f t="shared" si="143"/>
        <v>0</v>
      </c>
      <c r="AD1297" s="200" t="str">
        <f t="shared" si="142"/>
        <v>20197</v>
      </c>
      <c r="AE1297" s="199">
        <f t="shared" si="145"/>
        <v>0</v>
      </c>
      <c r="AF1297" s="199">
        <f t="shared" si="144"/>
        <v>0</v>
      </c>
      <c r="AG1297" s="199">
        <f t="shared" si="148"/>
        <v>0</v>
      </c>
      <c r="AH1297" s="199">
        <f t="shared" si="146"/>
        <v>0</v>
      </c>
      <c r="AI1297" s="201"/>
      <c r="AJ1297" s="201"/>
      <c r="AK1297" s="201"/>
      <c r="AL1297" s="201"/>
      <c r="AM1297" s="201"/>
      <c r="AN1297" s="201"/>
      <c r="AO1297" s="201" t="s">
        <v>49</v>
      </c>
      <c r="AP1297" s="201" t="s">
        <v>59</v>
      </c>
    </row>
    <row r="1298" spans="1:42">
      <c r="A1298" s="193" t="s">
        <v>1103</v>
      </c>
      <c r="B1298" s="193" t="s">
        <v>54</v>
      </c>
      <c r="C1298" s="193" t="s">
        <v>175</v>
      </c>
      <c r="D1298" s="193" t="s">
        <v>1129</v>
      </c>
      <c r="E1298" s="193" t="s">
        <v>1130</v>
      </c>
      <c r="F1298" s="193"/>
      <c r="G1298" s="193" t="s">
        <v>178</v>
      </c>
      <c r="H1298" s="194">
        <v>43654.000011574077</v>
      </c>
      <c r="I1298" s="194"/>
      <c r="J1298" s="194">
        <v>43654.000011574077</v>
      </c>
      <c r="K1298" s="194">
        <v>43654.000011574077</v>
      </c>
      <c r="L1298" s="194"/>
      <c r="M1298" s="193" t="s">
        <v>187</v>
      </c>
      <c r="N1298" s="193" t="s">
        <v>71</v>
      </c>
      <c r="O1298" s="195">
        <v>3</v>
      </c>
      <c r="P1298" s="195"/>
      <c r="Q1298" s="196"/>
      <c r="R1298" s="193" t="s">
        <v>1131</v>
      </c>
      <c r="S1298" s="193"/>
      <c r="T1298" s="193" t="s">
        <v>2519</v>
      </c>
      <c r="U1298" s="193" t="s">
        <v>182</v>
      </c>
      <c r="V1298" s="193"/>
      <c r="W1298" s="193"/>
      <c r="X1298" s="193"/>
      <c r="Y1298" s="194"/>
      <c r="Z1298" s="194"/>
      <c r="AA1298" s="197"/>
      <c r="AB1298" s="198" t="str">
        <f t="shared" si="147"/>
        <v>20197</v>
      </c>
      <c r="AC1298" s="199">
        <f t="shared" si="143"/>
        <v>0</v>
      </c>
      <c r="AD1298" s="200" t="str">
        <f t="shared" si="142"/>
        <v>20197</v>
      </c>
      <c r="AE1298" s="199">
        <f t="shared" si="145"/>
        <v>0</v>
      </c>
      <c r="AF1298" s="199">
        <f t="shared" si="144"/>
        <v>0</v>
      </c>
      <c r="AG1298" s="199">
        <f t="shared" si="148"/>
        <v>0</v>
      </c>
      <c r="AH1298" s="199">
        <f t="shared" si="146"/>
        <v>0</v>
      </c>
      <c r="AI1298" s="201"/>
      <c r="AJ1298" s="201"/>
      <c r="AK1298" s="201"/>
      <c r="AL1298" s="201"/>
      <c r="AM1298" s="201"/>
      <c r="AN1298" s="201"/>
      <c r="AO1298" s="201" t="s">
        <v>54</v>
      </c>
      <c r="AP1298" s="201" t="s">
        <v>88</v>
      </c>
    </row>
    <row r="1299" spans="1:42">
      <c r="A1299" s="193" t="s">
        <v>1103</v>
      </c>
      <c r="B1299" s="193" t="s">
        <v>51</v>
      </c>
      <c r="C1299" s="193" t="s">
        <v>396</v>
      </c>
      <c r="D1299" s="193" t="s">
        <v>2520</v>
      </c>
      <c r="E1299" s="193" t="s">
        <v>2521</v>
      </c>
      <c r="F1299" s="193"/>
      <c r="G1299" s="193" t="s">
        <v>178</v>
      </c>
      <c r="H1299" s="194">
        <v>43655.000011574077</v>
      </c>
      <c r="I1299" s="194"/>
      <c r="J1299" s="194">
        <v>43662.000011574077</v>
      </c>
      <c r="K1299" s="194">
        <v>43662.000011574077</v>
      </c>
      <c r="L1299" s="194"/>
      <c r="M1299" s="193" t="s">
        <v>187</v>
      </c>
      <c r="N1299" s="193" t="s">
        <v>2522</v>
      </c>
      <c r="O1299" s="195">
        <v>30</v>
      </c>
      <c r="P1299" s="195"/>
      <c r="Q1299" s="196"/>
      <c r="R1299" s="193" t="s">
        <v>2523</v>
      </c>
      <c r="S1299" s="193"/>
      <c r="T1299" s="193" t="s">
        <v>2524</v>
      </c>
      <c r="U1299" s="193" t="s">
        <v>182</v>
      </c>
      <c r="V1299" s="193"/>
      <c r="W1299" s="193"/>
      <c r="X1299" s="193"/>
      <c r="Y1299" s="194"/>
      <c r="Z1299" s="194"/>
      <c r="AA1299" s="197"/>
      <c r="AB1299" s="198" t="str">
        <f t="shared" si="147"/>
        <v>20197</v>
      </c>
      <c r="AC1299" s="199">
        <f t="shared" si="143"/>
        <v>0</v>
      </c>
      <c r="AD1299" s="200" t="str">
        <f t="shared" ref="AD1299:AD1362" si="149">+IFERROR(IF(OR(AND(V1299="1",LEN(W1299)&gt;2),CONCATENATE(YEAR(K1299),MONTH(K1299))="19001"),0,CONCATENATE(YEAR(K1299),MONTH(K1299))),0)</f>
        <v>20197</v>
      </c>
      <c r="AE1299" s="199">
        <f t="shared" si="145"/>
        <v>0</v>
      </c>
      <c r="AF1299" s="199">
        <f t="shared" si="144"/>
        <v>0</v>
      </c>
      <c r="AG1299" s="199">
        <f t="shared" si="148"/>
        <v>0</v>
      </c>
      <c r="AH1299" s="199">
        <f t="shared" si="146"/>
        <v>0</v>
      </c>
      <c r="AI1299" s="201"/>
      <c r="AJ1299" s="201"/>
      <c r="AK1299" s="201"/>
      <c r="AL1299" s="201"/>
      <c r="AM1299" s="201"/>
      <c r="AN1299" s="201"/>
      <c r="AO1299" s="201" t="s">
        <v>51</v>
      </c>
      <c r="AP1299" s="201" t="s">
        <v>63</v>
      </c>
    </row>
    <row r="1300" spans="1:42">
      <c r="A1300" s="193" t="s">
        <v>1103</v>
      </c>
      <c r="B1300" s="193" t="s">
        <v>54</v>
      </c>
      <c r="C1300" s="193" t="s">
        <v>175</v>
      </c>
      <c r="D1300" s="193" t="s">
        <v>2525</v>
      </c>
      <c r="E1300" s="193" t="s">
        <v>2526</v>
      </c>
      <c r="F1300" s="193"/>
      <c r="G1300" s="193" t="s">
        <v>178</v>
      </c>
      <c r="H1300" s="194">
        <v>43655.000011574077</v>
      </c>
      <c r="I1300" s="194"/>
      <c r="J1300" s="194">
        <v>43655.000011574077</v>
      </c>
      <c r="K1300" s="194">
        <v>43655.000011574077</v>
      </c>
      <c r="L1300" s="194"/>
      <c r="M1300" s="193" t="s">
        <v>187</v>
      </c>
      <c r="N1300" s="193" t="s">
        <v>2015</v>
      </c>
      <c r="O1300" s="195">
        <v>3</v>
      </c>
      <c r="P1300" s="195"/>
      <c r="Q1300" s="196"/>
      <c r="R1300" s="193" t="s">
        <v>2527</v>
      </c>
      <c r="S1300" s="193"/>
      <c r="T1300" s="193" t="s">
        <v>2528</v>
      </c>
      <c r="U1300" s="193" t="s">
        <v>182</v>
      </c>
      <c r="V1300" s="193"/>
      <c r="W1300" s="193"/>
      <c r="X1300" s="193"/>
      <c r="Y1300" s="194"/>
      <c r="Z1300" s="194"/>
      <c r="AA1300" s="197"/>
      <c r="AB1300" s="198" t="str">
        <f t="shared" si="147"/>
        <v>20197</v>
      </c>
      <c r="AC1300" s="199">
        <f t="shared" si="143"/>
        <v>0</v>
      </c>
      <c r="AD1300" s="200" t="str">
        <f t="shared" si="149"/>
        <v>20197</v>
      </c>
      <c r="AE1300" s="199">
        <f t="shared" si="145"/>
        <v>0</v>
      </c>
      <c r="AF1300" s="199">
        <f t="shared" si="144"/>
        <v>0</v>
      </c>
      <c r="AG1300" s="199">
        <f t="shared" si="148"/>
        <v>0</v>
      </c>
      <c r="AH1300" s="199">
        <f t="shared" si="146"/>
        <v>0</v>
      </c>
      <c r="AI1300" s="201"/>
      <c r="AJ1300" s="201"/>
      <c r="AK1300" s="201"/>
      <c r="AL1300" s="201"/>
      <c r="AM1300" s="201"/>
      <c r="AN1300" s="201"/>
      <c r="AO1300" s="201" t="s">
        <v>54</v>
      </c>
      <c r="AP1300" s="201" t="s">
        <v>88</v>
      </c>
    </row>
    <row r="1301" spans="1:42">
      <c r="A1301" s="193" t="s">
        <v>1103</v>
      </c>
      <c r="B1301" s="193" t="s">
        <v>54</v>
      </c>
      <c r="C1301" s="193" t="s">
        <v>175</v>
      </c>
      <c r="D1301" s="193" t="s">
        <v>2525</v>
      </c>
      <c r="E1301" s="193" t="s">
        <v>2526</v>
      </c>
      <c r="F1301" s="193"/>
      <c r="G1301" s="193" t="s">
        <v>178</v>
      </c>
      <c r="H1301" s="194">
        <v>43655.000011574077</v>
      </c>
      <c r="I1301" s="194"/>
      <c r="J1301" s="194">
        <v>43655.000011574077</v>
      </c>
      <c r="K1301" s="194">
        <v>43655.000011574077</v>
      </c>
      <c r="L1301" s="194"/>
      <c r="M1301" s="193" t="s">
        <v>187</v>
      </c>
      <c r="N1301" s="193" t="s">
        <v>2015</v>
      </c>
      <c r="O1301" s="195">
        <v>3</v>
      </c>
      <c r="P1301" s="195"/>
      <c r="Q1301" s="196"/>
      <c r="R1301" s="193" t="s">
        <v>2527</v>
      </c>
      <c r="S1301" s="193"/>
      <c r="T1301" s="193" t="s">
        <v>2529</v>
      </c>
      <c r="U1301" s="193" t="s">
        <v>182</v>
      </c>
      <c r="V1301" s="193"/>
      <c r="W1301" s="193"/>
      <c r="X1301" s="193"/>
      <c r="Y1301" s="194"/>
      <c r="Z1301" s="194"/>
      <c r="AA1301" s="197"/>
      <c r="AB1301" s="198" t="str">
        <f t="shared" si="147"/>
        <v>20197</v>
      </c>
      <c r="AC1301" s="199">
        <f t="shared" si="143"/>
        <v>0</v>
      </c>
      <c r="AD1301" s="200" t="str">
        <f t="shared" si="149"/>
        <v>20197</v>
      </c>
      <c r="AE1301" s="199">
        <f t="shared" si="145"/>
        <v>0</v>
      </c>
      <c r="AF1301" s="199">
        <f t="shared" si="144"/>
        <v>0</v>
      </c>
      <c r="AG1301" s="199">
        <f t="shared" si="148"/>
        <v>0</v>
      </c>
      <c r="AH1301" s="199">
        <f t="shared" si="146"/>
        <v>0</v>
      </c>
      <c r="AI1301" s="201"/>
      <c r="AJ1301" s="201"/>
      <c r="AK1301" s="201"/>
      <c r="AL1301" s="201"/>
      <c r="AM1301" s="201"/>
      <c r="AN1301" s="201"/>
      <c r="AO1301" s="201" t="s">
        <v>54</v>
      </c>
      <c r="AP1301" s="201" t="s">
        <v>88</v>
      </c>
    </row>
    <row r="1302" spans="1:42">
      <c r="A1302" s="193" t="s">
        <v>1103</v>
      </c>
      <c r="B1302" s="193" t="s">
        <v>51</v>
      </c>
      <c r="C1302" s="193" t="s">
        <v>1224</v>
      </c>
      <c r="D1302" s="193" t="s">
        <v>2235</v>
      </c>
      <c r="E1302" s="193" t="s">
        <v>2530</v>
      </c>
      <c r="F1302" s="193"/>
      <c r="G1302" s="193" t="s">
        <v>178</v>
      </c>
      <c r="H1302" s="194">
        <v>43656.000011574077</v>
      </c>
      <c r="I1302" s="194"/>
      <c r="J1302" s="194">
        <v>43690.000011574077</v>
      </c>
      <c r="K1302" s="194">
        <v>43690.000011574077</v>
      </c>
      <c r="L1302" s="194"/>
      <c r="M1302" s="193" t="s">
        <v>191</v>
      </c>
      <c r="N1302" s="193" t="s">
        <v>46</v>
      </c>
      <c r="O1302" s="195">
        <v>40</v>
      </c>
      <c r="P1302" s="195"/>
      <c r="Q1302" s="196"/>
      <c r="R1302" s="193" t="s">
        <v>2237</v>
      </c>
      <c r="S1302" s="193"/>
      <c r="T1302" s="193" t="s">
        <v>2531</v>
      </c>
      <c r="U1302" s="193" t="s">
        <v>182</v>
      </c>
      <c r="V1302" s="193"/>
      <c r="W1302" s="193"/>
      <c r="X1302" s="193"/>
      <c r="Y1302" s="194"/>
      <c r="Z1302" s="194"/>
      <c r="AA1302" s="197"/>
      <c r="AB1302" s="198" t="str">
        <f t="shared" si="147"/>
        <v>20197</v>
      </c>
      <c r="AC1302" s="199">
        <f t="shared" si="143"/>
        <v>0</v>
      </c>
      <c r="AD1302" s="200" t="str">
        <f t="shared" si="149"/>
        <v>20198</v>
      </c>
      <c r="AE1302" s="199">
        <f t="shared" si="145"/>
        <v>0</v>
      </c>
      <c r="AF1302" s="199">
        <f t="shared" si="144"/>
        <v>0</v>
      </c>
      <c r="AG1302" s="199">
        <f t="shared" si="148"/>
        <v>0</v>
      </c>
      <c r="AH1302" s="199">
        <f t="shared" si="146"/>
        <v>0</v>
      </c>
      <c r="AI1302" s="201"/>
      <c r="AJ1302" s="201"/>
      <c r="AK1302" s="201"/>
      <c r="AL1302" s="201"/>
      <c r="AM1302" s="201"/>
      <c r="AN1302" s="201"/>
      <c r="AO1302" s="201" t="s">
        <v>51</v>
      </c>
      <c r="AP1302" s="201" t="s">
        <v>68</v>
      </c>
    </row>
    <row r="1303" spans="1:42">
      <c r="A1303" s="193" t="s">
        <v>1103</v>
      </c>
      <c r="B1303" s="193" t="s">
        <v>50</v>
      </c>
      <c r="C1303" s="193" t="s">
        <v>205</v>
      </c>
      <c r="D1303" s="193" t="s">
        <v>2532</v>
      </c>
      <c r="E1303" s="193" t="s">
        <v>2533</v>
      </c>
      <c r="F1303" s="193"/>
      <c r="G1303" s="193" t="s">
        <v>197</v>
      </c>
      <c r="H1303" s="194">
        <v>43657.000011574077</v>
      </c>
      <c r="I1303" s="194"/>
      <c r="J1303" s="194">
        <v>43679.000011574077</v>
      </c>
      <c r="K1303" s="194">
        <v>43679.000011574077</v>
      </c>
      <c r="L1303" s="194">
        <v>43679.554166666669</v>
      </c>
      <c r="M1303" s="193" t="s">
        <v>187</v>
      </c>
      <c r="N1303" s="193" t="s">
        <v>44</v>
      </c>
      <c r="O1303" s="195">
        <v>12</v>
      </c>
      <c r="P1303" s="195"/>
      <c r="Q1303" s="196"/>
      <c r="R1303" s="193" t="s">
        <v>2534</v>
      </c>
      <c r="S1303" s="193"/>
      <c r="T1303" s="193" t="s">
        <v>2535</v>
      </c>
      <c r="U1303" s="193" t="s">
        <v>195</v>
      </c>
      <c r="V1303" s="193"/>
      <c r="W1303" s="193"/>
      <c r="X1303" s="193"/>
      <c r="Y1303" s="194"/>
      <c r="Z1303" s="194"/>
      <c r="AA1303" s="197"/>
      <c r="AB1303" s="198" t="str">
        <f t="shared" si="147"/>
        <v>20197</v>
      </c>
      <c r="AC1303" s="199">
        <f t="shared" si="143"/>
        <v>0</v>
      </c>
      <c r="AD1303" s="200" t="str">
        <f t="shared" si="149"/>
        <v>20198</v>
      </c>
      <c r="AE1303" s="199" t="str">
        <f t="shared" si="145"/>
        <v>20198</v>
      </c>
      <c r="AF1303" s="199">
        <f t="shared" si="144"/>
        <v>0</v>
      </c>
      <c r="AG1303" s="199">
        <f t="shared" si="148"/>
        <v>0</v>
      </c>
      <c r="AH1303" s="199">
        <f t="shared" si="146"/>
        <v>0</v>
      </c>
      <c r="AI1303" s="201"/>
      <c r="AJ1303" s="201"/>
      <c r="AK1303" s="201"/>
      <c r="AL1303" s="201"/>
      <c r="AM1303" s="201"/>
      <c r="AN1303" s="201"/>
      <c r="AO1303" s="201" t="s">
        <v>50</v>
      </c>
      <c r="AP1303" s="201" t="s">
        <v>1</v>
      </c>
    </row>
    <row r="1304" spans="1:42">
      <c r="A1304" s="193" t="s">
        <v>1103</v>
      </c>
      <c r="B1304" s="193" t="s">
        <v>51</v>
      </c>
      <c r="C1304" s="193" t="s">
        <v>396</v>
      </c>
      <c r="D1304" s="193" t="s">
        <v>2536</v>
      </c>
      <c r="E1304" s="193" t="s">
        <v>2537</v>
      </c>
      <c r="F1304" s="193"/>
      <c r="G1304" s="193" t="s">
        <v>178</v>
      </c>
      <c r="H1304" s="194">
        <v>43657.000011574077</v>
      </c>
      <c r="I1304" s="194"/>
      <c r="J1304" s="194">
        <v>43665.000011574077</v>
      </c>
      <c r="K1304" s="194">
        <v>43665.000011574077</v>
      </c>
      <c r="L1304" s="194"/>
      <c r="M1304" s="193" t="s">
        <v>187</v>
      </c>
      <c r="N1304" s="193" t="s">
        <v>637</v>
      </c>
      <c r="O1304" s="195">
        <v>30</v>
      </c>
      <c r="P1304" s="195"/>
      <c r="Q1304" s="196"/>
      <c r="R1304" s="193" t="s">
        <v>2538</v>
      </c>
      <c r="S1304" s="193"/>
      <c r="T1304" s="193" t="s">
        <v>2539</v>
      </c>
      <c r="U1304" s="193" t="s">
        <v>182</v>
      </c>
      <c r="V1304" s="193"/>
      <c r="W1304" s="193"/>
      <c r="X1304" s="193"/>
      <c r="Y1304" s="194"/>
      <c r="Z1304" s="194"/>
      <c r="AA1304" s="197"/>
      <c r="AB1304" s="198" t="str">
        <f t="shared" si="147"/>
        <v>20197</v>
      </c>
      <c r="AC1304" s="199">
        <f t="shared" si="143"/>
        <v>0</v>
      </c>
      <c r="AD1304" s="200" t="str">
        <f t="shared" si="149"/>
        <v>20197</v>
      </c>
      <c r="AE1304" s="199">
        <f t="shared" si="145"/>
        <v>0</v>
      </c>
      <c r="AF1304" s="199">
        <f t="shared" si="144"/>
        <v>0</v>
      </c>
      <c r="AG1304" s="199">
        <f t="shared" si="148"/>
        <v>0</v>
      </c>
      <c r="AH1304" s="199">
        <f t="shared" si="146"/>
        <v>0</v>
      </c>
      <c r="AI1304" s="201"/>
      <c r="AJ1304" s="201"/>
      <c r="AK1304" s="201"/>
      <c r="AL1304" s="201"/>
      <c r="AM1304" s="201"/>
      <c r="AN1304" s="201"/>
      <c r="AO1304" s="201" t="s">
        <v>51</v>
      </c>
      <c r="AP1304" s="201" t="s">
        <v>63</v>
      </c>
    </row>
    <row r="1305" spans="1:42">
      <c r="A1305" s="193" t="s">
        <v>1103</v>
      </c>
      <c r="B1305" s="193" t="s">
        <v>54</v>
      </c>
      <c r="C1305" s="193" t="s">
        <v>175</v>
      </c>
      <c r="D1305" s="193" t="s">
        <v>2540</v>
      </c>
      <c r="E1305" s="193" t="s">
        <v>2541</v>
      </c>
      <c r="F1305" s="193"/>
      <c r="G1305" s="193" t="s">
        <v>178</v>
      </c>
      <c r="H1305" s="194">
        <v>43657.000011574077</v>
      </c>
      <c r="I1305" s="194"/>
      <c r="J1305" s="194">
        <v>43657.000011574077</v>
      </c>
      <c r="K1305" s="194">
        <v>43657.000011574077</v>
      </c>
      <c r="L1305" s="194"/>
      <c r="M1305" s="193" t="s">
        <v>187</v>
      </c>
      <c r="N1305" s="193" t="s">
        <v>2015</v>
      </c>
      <c r="O1305" s="195">
        <v>3</v>
      </c>
      <c r="P1305" s="195"/>
      <c r="Q1305" s="196"/>
      <c r="R1305" s="193" t="s">
        <v>2542</v>
      </c>
      <c r="S1305" s="193"/>
      <c r="T1305" s="193" t="s">
        <v>2543</v>
      </c>
      <c r="U1305" s="193" t="s">
        <v>182</v>
      </c>
      <c r="V1305" s="193"/>
      <c r="W1305" s="193"/>
      <c r="X1305" s="193"/>
      <c r="Y1305" s="194"/>
      <c r="Z1305" s="194"/>
      <c r="AA1305" s="197"/>
      <c r="AB1305" s="198" t="str">
        <f t="shared" si="147"/>
        <v>20197</v>
      </c>
      <c r="AC1305" s="199">
        <f t="shared" si="143"/>
        <v>0</v>
      </c>
      <c r="AD1305" s="200" t="str">
        <f t="shared" si="149"/>
        <v>20197</v>
      </c>
      <c r="AE1305" s="199">
        <f t="shared" si="145"/>
        <v>0</v>
      </c>
      <c r="AF1305" s="199">
        <f t="shared" si="144"/>
        <v>0</v>
      </c>
      <c r="AG1305" s="199">
        <f t="shared" si="148"/>
        <v>0</v>
      </c>
      <c r="AH1305" s="199">
        <f t="shared" si="146"/>
        <v>0</v>
      </c>
      <c r="AI1305" s="201"/>
      <c r="AJ1305" s="201"/>
      <c r="AK1305" s="201"/>
      <c r="AL1305" s="201"/>
      <c r="AM1305" s="201"/>
      <c r="AN1305" s="201"/>
      <c r="AO1305" s="201" t="s">
        <v>54</v>
      </c>
      <c r="AP1305" s="201" t="s">
        <v>88</v>
      </c>
    </row>
    <row r="1306" spans="1:42">
      <c r="A1306" s="193" t="s">
        <v>1103</v>
      </c>
      <c r="B1306" s="193" t="s">
        <v>51</v>
      </c>
      <c r="C1306" s="193" t="s">
        <v>1280</v>
      </c>
      <c r="D1306" s="193" t="s">
        <v>2544</v>
      </c>
      <c r="E1306" s="193" t="s">
        <v>2545</v>
      </c>
      <c r="F1306" s="193"/>
      <c r="G1306" s="193" t="s">
        <v>178</v>
      </c>
      <c r="H1306" s="194">
        <v>43661.000011574077</v>
      </c>
      <c r="I1306" s="194"/>
      <c r="J1306" s="194">
        <v>43662.000011574077</v>
      </c>
      <c r="K1306" s="194">
        <v>43662.000011574077</v>
      </c>
      <c r="L1306" s="194">
        <v>43711.428993055553</v>
      </c>
      <c r="M1306" s="193" t="s">
        <v>191</v>
      </c>
      <c r="N1306" s="193" t="s">
        <v>919</v>
      </c>
      <c r="O1306" s="195">
        <v>40</v>
      </c>
      <c r="P1306" s="195"/>
      <c r="Q1306" s="196"/>
      <c r="R1306" s="193" t="s">
        <v>2546</v>
      </c>
      <c r="S1306" s="193"/>
      <c r="T1306" s="193" t="s">
        <v>2547</v>
      </c>
      <c r="U1306" s="193" t="s">
        <v>195</v>
      </c>
      <c r="V1306" s="193"/>
      <c r="W1306" s="193"/>
      <c r="X1306" s="193"/>
      <c r="Y1306" s="194"/>
      <c r="Z1306" s="194"/>
      <c r="AA1306" s="197"/>
      <c r="AB1306" s="198" t="str">
        <f t="shared" si="147"/>
        <v>20197</v>
      </c>
      <c r="AC1306" s="199">
        <f t="shared" si="143"/>
        <v>0</v>
      </c>
      <c r="AD1306" s="200" t="str">
        <f t="shared" si="149"/>
        <v>20197</v>
      </c>
      <c r="AE1306" s="199" t="str">
        <f t="shared" si="145"/>
        <v>20199</v>
      </c>
      <c r="AF1306" s="199">
        <f t="shared" si="144"/>
        <v>0</v>
      </c>
      <c r="AG1306" s="199">
        <f t="shared" si="148"/>
        <v>0</v>
      </c>
      <c r="AH1306" s="199">
        <f t="shared" si="146"/>
        <v>0</v>
      </c>
      <c r="AI1306" s="201"/>
      <c r="AJ1306" s="201"/>
      <c r="AK1306" s="201"/>
      <c r="AL1306" s="201"/>
      <c r="AM1306" s="201"/>
      <c r="AN1306" s="201"/>
      <c r="AO1306" s="201" t="s">
        <v>51</v>
      </c>
      <c r="AP1306" s="201" t="s">
        <v>67</v>
      </c>
    </row>
    <row r="1307" spans="1:42">
      <c r="A1307" s="193" t="s">
        <v>1103</v>
      </c>
      <c r="B1307" s="193" t="s">
        <v>51</v>
      </c>
      <c r="C1307" s="193" t="s">
        <v>321</v>
      </c>
      <c r="D1307" s="193" t="s">
        <v>2548</v>
      </c>
      <c r="E1307" s="193" t="s">
        <v>2549</v>
      </c>
      <c r="F1307" s="193"/>
      <c r="G1307" s="193" t="s">
        <v>178</v>
      </c>
      <c r="H1307" s="194">
        <v>43661.000011574077</v>
      </c>
      <c r="I1307" s="194">
        <v>43719.69672453704</v>
      </c>
      <c r="J1307" s="194"/>
      <c r="K1307" s="194"/>
      <c r="L1307" s="194"/>
      <c r="M1307" s="193" t="s">
        <v>187</v>
      </c>
      <c r="N1307" s="193" t="s">
        <v>1872</v>
      </c>
      <c r="O1307" s="195">
        <v>35</v>
      </c>
      <c r="P1307" s="195"/>
      <c r="Q1307" s="196"/>
      <c r="R1307" s="193" t="s">
        <v>2550</v>
      </c>
      <c r="S1307" s="193"/>
      <c r="T1307" s="193" t="s">
        <v>2551</v>
      </c>
      <c r="U1307" s="193" t="s">
        <v>324</v>
      </c>
      <c r="V1307" s="193"/>
      <c r="W1307" s="193"/>
      <c r="X1307" s="193"/>
      <c r="Y1307" s="194"/>
      <c r="Z1307" s="194"/>
      <c r="AA1307" s="197"/>
      <c r="AB1307" s="198" t="str">
        <f t="shared" si="147"/>
        <v>20197</v>
      </c>
      <c r="AC1307" s="199" t="str">
        <f t="shared" si="143"/>
        <v>20199</v>
      </c>
      <c r="AD1307" s="200">
        <f t="shared" si="149"/>
        <v>0</v>
      </c>
      <c r="AE1307" s="199">
        <f t="shared" si="145"/>
        <v>0</v>
      </c>
      <c r="AF1307" s="199">
        <f t="shared" si="144"/>
        <v>0</v>
      </c>
      <c r="AG1307" s="199">
        <f t="shared" si="148"/>
        <v>0</v>
      </c>
      <c r="AH1307" s="199">
        <f t="shared" si="146"/>
        <v>0</v>
      </c>
      <c r="AI1307" s="201"/>
      <c r="AJ1307" s="201"/>
      <c r="AK1307" s="201"/>
      <c r="AL1307" s="201"/>
      <c r="AM1307" s="201"/>
      <c r="AN1307" s="201"/>
      <c r="AO1307" s="201" t="s">
        <v>51</v>
      </c>
      <c r="AP1307" s="201" t="s">
        <v>65</v>
      </c>
    </row>
    <row r="1308" spans="1:42">
      <c r="A1308" s="193" t="s">
        <v>1103</v>
      </c>
      <c r="B1308" s="193" t="s">
        <v>54</v>
      </c>
      <c r="C1308" s="193" t="s">
        <v>175</v>
      </c>
      <c r="D1308" s="193" t="s">
        <v>2525</v>
      </c>
      <c r="E1308" s="193" t="s">
        <v>2526</v>
      </c>
      <c r="F1308" s="193"/>
      <c r="G1308" s="193" t="s">
        <v>178</v>
      </c>
      <c r="H1308" s="194">
        <v>43662.000011574077</v>
      </c>
      <c r="I1308" s="194"/>
      <c r="J1308" s="194">
        <v>43662.000011574077</v>
      </c>
      <c r="K1308" s="194">
        <v>43662.000011574077</v>
      </c>
      <c r="L1308" s="194"/>
      <c r="M1308" s="193" t="s">
        <v>187</v>
      </c>
      <c r="N1308" s="193" t="s">
        <v>2015</v>
      </c>
      <c r="O1308" s="195">
        <v>3</v>
      </c>
      <c r="P1308" s="195"/>
      <c r="Q1308" s="196"/>
      <c r="R1308" s="193" t="s">
        <v>2527</v>
      </c>
      <c r="S1308" s="193"/>
      <c r="T1308" s="193" t="s">
        <v>2552</v>
      </c>
      <c r="U1308" s="193" t="s">
        <v>182</v>
      </c>
      <c r="V1308" s="193"/>
      <c r="W1308" s="193"/>
      <c r="X1308" s="193"/>
      <c r="Y1308" s="194"/>
      <c r="Z1308" s="194"/>
      <c r="AA1308" s="197"/>
      <c r="AB1308" s="198" t="str">
        <f t="shared" si="147"/>
        <v>20197</v>
      </c>
      <c r="AC1308" s="199">
        <f t="shared" si="143"/>
        <v>0</v>
      </c>
      <c r="AD1308" s="200" t="str">
        <f t="shared" si="149"/>
        <v>20197</v>
      </c>
      <c r="AE1308" s="199">
        <f t="shared" si="145"/>
        <v>0</v>
      </c>
      <c r="AF1308" s="199">
        <f t="shared" si="144"/>
        <v>0</v>
      </c>
      <c r="AG1308" s="199">
        <f t="shared" si="148"/>
        <v>0</v>
      </c>
      <c r="AH1308" s="199">
        <f t="shared" si="146"/>
        <v>0</v>
      </c>
      <c r="AI1308" s="201"/>
      <c r="AJ1308" s="201"/>
      <c r="AK1308" s="201"/>
      <c r="AL1308" s="201"/>
      <c r="AM1308" s="201"/>
      <c r="AN1308" s="201"/>
      <c r="AO1308" s="201" t="s">
        <v>54</v>
      </c>
      <c r="AP1308" s="201" t="s">
        <v>88</v>
      </c>
    </row>
    <row r="1309" spans="1:42">
      <c r="A1309" s="193" t="s">
        <v>1103</v>
      </c>
      <c r="B1309" s="193" t="s">
        <v>54</v>
      </c>
      <c r="C1309" s="193" t="s">
        <v>175</v>
      </c>
      <c r="D1309" s="193" t="s">
        <v>2513</v>
      </c>
      <c r="E1309" s="193" t="s">
        <v>2514</v>
      </c>
      <c r="F1309" s="193"/>
      <c r="G1309" s="193" t="s">
        <v>178</v>
      </c>
      <c r="H1309" s="194">
        <v>43662.000011574077</v>
      </c>
      <c r="I1309" s="194"/>
      <c r="J1309" s="194">
        <v>43662.000011574077</v>
      </c>
      <c r="K1309" s="194">
        <v>43662.000011574077</v>
      </c>
      <c r="L1309" s="194"/>
      <c r="M1309" s="193" t="s">
        <v>187</v>
      </c>
      <c r="N1309" s="193" t="s">
        <v>2015</v>
      </c>
      <c r="O1309" s="195">
        <v>3</v>
      </c>
      <c r="P1309" s="195"/>
      <c r="Q1309" s="196"/>
      <c r="R1309" s="193" t="s">
        <v>2515</v>
      </c>
      <c r="S1309" s="193"/>
      <c r="T1309" s="193" t="s">
        <v>2553</v>
      </c>
      <c r="U1309" s="193" t="s">
        <v>182</v>
      </c>
      <c r="V1309" s="193"/>
      <c r="W1309" s="193"/>
      <c r="X1309" s="193"/>
      <c r="Y1309" s="194"/>
      <c r="Z1309" s="194"/>
      <c r="AA1309" s="197"/>
      <c r="AB1309" s="198" t="str">
        <f t="shared" si="147"/>
        <v>20197</v>
      </c>
      <c r="AC1309" s="199">
        <f t="shared" si="143"/>
        <v>0</v>
      </c>
      <c r="AD1309" s="200" t="str">
        <f t="shared" si="149"/>
        <v>20197</v>
      </c>
      <c r="AE1309" s="199">
        <f t="shared" si="145"/>
        <v>0</v>
      </c>
      <c r="AF1309" s="199">
        <f t="shared" si="144"/>
        <v>0</v>
      </c>
      <c r="AG1309" s="199">
        <f t="shared" si="148"/>
        <v>0</v>
      </c>
      <c r="AH1309" s="199">
        <f t="shared" si="146"/>
        <v>0</v>
      </c>
      <c r="AI1309" s="201"/>
      <c r="AJ1309" s="201"/>
      <c r="AK1309" s="201"/>
      <c r="AL1309" s="201"/>
      <c r="AM1309" s="201"/>
      <c r="AN1309" s="201"/>
      <c r="AO1309" s="201" t="s">
        <v>54</v>
      </c>
      <c r="AP1309" s="201" t="s">
        <v>88</v>
      </c>
    </row>
    <row r="1310" spans="1:42">
      <c r="A1310" s="193" t="s">
        <v>1103</v>
      </c>
      <c r="B1310" s="193" t="s">
        <v>51</v>
      </c>
      <c r="C1310" s="193" t="s">
        <v>665</v>
      </c>
      <c r="D1310" s="193" t="s">
        <v>2554</v>
      </c>
      <c r="E1310" s="193" t="s">
        <v>2555</v>
      </c>
      <c r="F1310" s="193"/>
      <c r="G1310" s="193" t="s">
        <v>178</v>
      </c>
      <c r="H1310" s="194">
        <v>43663.000011574077</v>
      </c>
      <c r="I1310" s="194"/>
      <c r="J1310" s="194">
        <v>43691.000011574077</v>
      </c>
      <c r="K1310" s="194">
        <v>43691.000011574077</v>
      </c>
      <c r="L1310" s="194"/>
      <c r="M1310" s="193" t="s">
        <v>187</v>
      </c>
      <c r="N1310" s="193" t="s">
        <v>71</v>
      </c>
      <c r="O1310" s="195">
        <v>35</v>
      </c>
      <c r="P1310" s="195"/>
      <c r="Q1310" s="196"/>
      <c r="R1310" s="193" t="s">
        <v>2556</v>
      </c>
      <c r="S1310" s="193"/>
      <c r="T1310" s="193" t="s">
        <v>2557</v>
      </c>
      <c r="U1310" s="193" t="s">
        <v>182</v>
      </c>
      <c r="V1310" s="193"/>
      <c r="W1310" s="193"/>
      <c r="X1310" s="193"/>
      <c r="Y1310" s="194"/>
      <c r="Z1310" s="194"/>
      <c r="AA1310" s="197"/>
      <c r="AB1310" s="198" t="str">
        <f t="shared" si="147"/>
        <v>20197</v>
      </c>
      <c r="AC1310" s="199">
        <f t="shared" si="143"/>
        <v>0</v>
      </c>
      <c r="AD1310" s="200" t="str">
        <f t="shared" si="149"/>
        <v>20198</v>
      </c>
      <c r="AE1310" s="199">
        <f t="shared" si="145"/>
        <v>0</v>
      </c>
      <c r="AF1310" s="199">
        <f t="shared" si="144"/>
        <v>0</v>
      </c>
      <c r="AG1310" s="199">
        <f t="shared" si="148"/>
        <v>0</v>
      </c>
      <c r="AH1310" s="199">
        <f t="shared" si="146"/>
        <v>0</v>
      </c>
      <c r="AI1310" s="201"/>
      <c r="AJ1310" s="201"/>
      <c r="AK1310" s="201"/>
      <c r="AL1310" s="201"/>
      <c r="AM1310" s="201"/>
      <c r="AN1310" s="201"/>
      <c r="AO1310" s="201" t="s">
        <v>51</v>
      </c>
      <c r="AP1310" s="201" t="s">
        <v>66</v>
      </c>
    </row>
    <row r="1311" spans="1:42">
      <c r="A1311" s="193" t="s">
        <v>1103</v>
      </c>
      <c r="B1311" s="193" t="s">
        <v>50</v>
      </c>
      <c r="C1311" s="193" t="s">
        <v>205</v>
      </c>
      <c r="D1311" s="193" t="s">
        <v>2558</v>
      </c>
      <c r="E1311" s="193" t="s">
        <v>2559</v>
      </c>
      <c r="F1311" s="193"/>
      <c r="G1311" s="193" t="s">
        <v>197</v>
      </c>
      <c r="H1311" s="194">
        <v>43663.000011574077</v>
      </c>
      <c r="I1311" s="194"/>
      <c r="J1311" s="194">
        <v>43679.000011574077</v>
      </c>
      <c r="K1311" s="194">
        <v>43679.000011574077</v>
      </c>
      <c r="L1311" s="194">
        <v>43679.703472222223</v>
      </c>
      <c r="M1311" s="193" t="s">
        <v>179</v>
      </c>
      <c r="N1311" s="193"/>
      <c r="O1311" s="195">
        <v>12</v>
      </c>
      <c r="P1311" s="195"/>
      <c r="Q1311" s="196"/>
      <c r="R1311" s="193" t="s">
        <v>2560</v>
      </c>
      <c r="S1311" s="193"/>
      <c r="T1311" s="193" t="s">
        <v>2561</v>
      </c>
      <c r="U1311" s="193" t="s">
        <v>195</v>
      </c>
      <c r="V1311" s="193"/>
      <c r="W1311" s="193"/>
      <c r="X1311" s="193"/>
      <c r="Y1311" s="194"/>
      <c r="Z1311" s="194"/>
      <c r="AA1311" s="197"/>
      <c r="AB1311" s="198" t="str">
        <f t="shared" si="147"/>
        <v>20197</v>
      </c>
      <c r="AC1311" s="199">
        <f t="shared" si="143"/>
        <v>0</v>
      </c>
      <c r="AD1311" s="200" t="str">
        <f t="shared" si="149"/>
        <v>20198</v>
      </c>
      <c r="AE1311" s="199" t="str">
        <f t="shared" si="145"/>
        <v>20198</v>
      </c>
      <c r="AF1311" s="199">
        <f t="shared" si="144"/>
        <v>0</v>
      </c>
      <c r="AG1311" s="199">
        <f t="shared" si="148"/>
        <v>0</v>
      </c>
      <c r="AH1311" s="199">
        <f t="shared" si="146"/>
        <v>0</v>
      </c>
      <c r="AI1311" s="201"/>
      <c r="AJ1311" s="201"/>
      <c r="AK1311" s="201"/>
      <c r="AL1311" s="201"/>
      <c r="AM1311" s="201"/>
      <c r="AN1311" s="201"/>
      <c r="AO1311" s="201" t="s">
        <v>50</v>
      </c>
      <c r="AP1311" s="201" t="s">
        <v>1</v>
      </c>
    </row>
    <row r="1312" spans="1:42">
      <c r="A1312" s="193" t="s">
        <v>1103</v>
      </c>
      <c r="B1312" s="193" t="s">
        <v>50</v>
      </c>
      <c r="C1312" s="193" t="s">
        <v>205</v>
      </c>
      <c r="D1312" s="193" t="s">
        <v>2558</v>
      </c>
      <c r="E1312" s="193" t="s">
        <v>2559</v>
      </c>
      <c r="F1312" s="193"/>
      <c r="G1312" s="193" t="s">
        <v>197</v>
      </c>
      <c r="H1312" s="194">
        <v>43663.000011574077</v>
      </c>
      <c r="I1312" s="194"/>
      <c r="J1312" s="194">
        <v>43679.000011574077</v>
      </c>
      <c r="K1312" s="194">
        <v>43679.000011574077</v>
      </c>
      <c r="L1312" s="194">
        <v>43679.724305555559</v>
      </c>
      <c r="M1312" s="193" t="s">
        <v>179</v>
      </c>
      <c r="N1312" s="193"/>
      <c r="O1312" s="195">
        <v>12</v>
      </c>
      <c r="P1312" s="195"/>
      <c r="Q1312" s="196"/>
      <c r="R1312" s="193" t="s">
        <v>2560</v>
      </c>
      <c r="S1312" s="193"/>
      <c r="T1312" s="193" t="s">
        <v>2562</v>
      </c>
      <c r="U1312" s="193" t="s">
        <v>195</v>
      </c>
      <c r="V1312" s="193"/>
      <c r="W1312" s="193"/>
      <c r="X1312" s="193"/>
      <c r="Y1312" s="194"/>
      <c r="Z1312" s="194"/>
      <c r="AA1312" s="197"/>
      <c r="AB1312" s="198" t="str">
        <f t="shared" si="147"/>
        <v>20197</v>
      </c>
      <c r="AC1312" s="199">
        <f t="shared" si="143"/>
        <v>0</v>
      </c>
      <c r="AD1312" s="200" t="str">
        <f t="shared" si="149"/>
        <v>20198</v>
      </c>
      <c r="AE1312" s="199" t="str">
        <f t="shared" si="145"/>
        <v>20198</v>
      </c>
      <c r="AF1312" s="199">
        <f t="shared" si="144"/>
        <v>0</v>
      </c>
      <c r="AG1312" s="199">
        <f t="shared" si="148"/>
        <v>0</v>
      </c>
      <c r="AH1312" s="199">
        <f t="shared" si="146"/>
        <v>0</v>
      </c>
      <c r="AI1312" s="201"/>
      <c r="AJ1312" s="201"/>
      <c r="AK1312" s="201"/>
      <c r="AL1312" s="201"/>
      <c r="AM1312" s="201"/>
      <c r="AN1312" s="201"/>
      <c r="AO1312" s="201" t="s">
        <v>50</v>
      </c>
      <c r="AP1312" s="201" t="s">
        <v>1</v>
      </c>
    </row>
    <row r="1313" spans="1:42">
      <c r="A1313" s="193" t="s">
        <v>1103</v>
      </c>
      <c r="B1313" s="193" t="s">
        <v>50</v>
      </c>
      <c r="C1313" s="193" t="s">
        <v>205</v>
      </c>
      <c r="D1313" s="193" t="s">
        <v>2558</v>
      </c>
      <c r="E1313" s="193" t="s">
        <v>2559</v>
      </c>
      <c r="F1313" s="193"/>
      <c r="G1313" s="193" t="s">
        <v>197</v>
      </c>
      <c r="H1313" s="194">
        <v>43663.000011574077</v>
      </c>
      <c r="I1313" s="194"/>
      <c r="J1313" s="194">
        <v>43679.000011574077</v>
      </c>
      <c r="K1313" s="194">
        <v>43679.000011574077</v>
      </c>
      <c r="L1313" s="194">
        <v>43679.724305555559</v>
      </c>
      <c r="M1313" s="193" t="s">
        <v>179</v>
      </c>
      <c r="N1313" s="193"/>
      <c r="O1313" s="195">
        <v>12</v>
      </c>
      <c r="P1313" s="195"/>
      <c r="Q1313" s="196"/>
      <c r="R1313" s="193" t="s">
        <v>2560</v>
      </c>
      <c r="S1313" s="193"/>
      <c r="T1313" s="193" t="s">
        <v>2563</v>
      </c>
      <c r="U1313" s="193" t="s">
        <v>195</v>
      </c>
      <c r="V1313" s="193"/>
      <c r="W1313" s="193"/>
      <c r="X1313" s="193"/>
      <c r="Y1313" s="194"/>
      <c r="Z1313" s="194"/>
      <c r="AA1313" s="197"/>
      <c r="AB1313" s="198" t="str">
        <f t="shared" si="147"/>
        <v>20197</v>
      </c>
      <c r="AC1313" s="199">
        <f t="shared" si="143"/>
        <v>0</v>
      </c>
      <c r="AD1313" s="200" t="str">
        <f t="shared" si="149"/>
        <v>20198</v>
      </c>
      <c r="AE1313" s="199" t="str">
        <f t="shared" si="145"/>
        <v>20198</v>
      </c>
      <c r="AF1313" s="199">
        <f t="shared" si="144"/>
        <v>0</v>
      </c>
      <c r="AG1313" s="199">
        <f t="shared" si="148"/>
        <v>0</v>
      </c>
      <c r="AH1313" s="199">
        <f t="shared" si="146"/>
        <v>0</v>
      </c>
      <c r="AI1313" s="201"/>
      <c r="AJ1313" s="201"/>
      <c r="AK1313" s="201"/>
      <c r="AL1313" s="201"/>
      <c r="AM1313" s="201"/>
      <c r="AN1313" s="201"/>
      <c r="AO1313" s="201" t="s">
        <v>50</v>
      </c>
      <c r="AP1313" s="201" t="s">
        <v>1</v>
      </c>
    </row>
    <row r="1314" spans="1:42">
      <c r="A1314" s="193" t="s">
        <v>1103</v>
      </c>
      <c r="B1314" s="193" t="s">
        <v>50</v>
      </c>
      <c r="C1314" s="193" t="s">
        <v>205</v>
      </c>
      <c r="D1314" s="193" t="s">
        <v>2564</v>
      </c>
      <c r="E1314" s="193" t="s">
        <v>2565</v>
      </c>
      <c r="F1314" s="193"/>
      <c r="G1314" s="193" t="s">
        <v>197</v>
      </c>
      <c r="H1314" s="194">
        <v>43663.000011574077</v>
      </c>
      <c r="I1314" s="194"/>
      <c r="J1314" s="194">
        <v>43682.000011574077</v>
      </c>
      <c r="K1314" s="194">
        <v>43682.000011574077</v>
      </c>
      <c r="L1314" s="194">
        <v>43682.646527777782</v>
      </c>
      <c r="M1314" s="193" t="s">
        <v>187</v>
      </c>
      <c r="N1314" s="193" t="s">
        <v>2566</v>
      </c>
      <c r="O1314" s="195">
        <v>12</v>
      </c>
      <c r="P1314" s="195"/>
      <c r="Q1314" s="196"/>
      <c r="R1314" s="193" t="s">
        <v>2567</v>
      </c>
      <c r="S1314" s="193"/>
      <c r="T1314" s="193" t="s">
        <v>2568</v>
      </c>
      <c r="U1314" s="193" t="s">
        <v>195</v>
      </c>
      <c r="V1314" s="193"/>
      <c r="W1314" s="193"/>
      <c r="X1314" s="193"/>
      <c r="Y1314" s="194"/>
      <c r="Z1314" s="194"/>
      <c r="AA1314" s="197"/>
      <c r="AB1314" s="198" t="str">
        <f t="shared" si="147"/>
        <v>20197</v>
      </c>
      <c r="AC1314" s="199">
        <f t="shared" si="143"/>
        <v>0</v>
      </c>
      <c r="AD1314" s="200" t="str">
        <f t="shared" si="149"/>
        <v>20198</v>
      </c>
      <c r="AE1314" s="199" t="str">
        <f t="shared" si="145"/>
        <v>20198</v>
      </c>
      <c r="AF1314" s="199">
        <f t="shared" si="144"/>
        <v>0</v>
      </c>
      <c r="AG1314" s="199">
        <f t="shared" si="148"/>
        <v>0</v>
      </c>
      <c r="AH1314" s="199">
        <f t="shared" si="146"/>
        <v>0</v>
      </c>
      <c r="AI1314" s="201"/>
      <c r="AJ1314" s="201"/>
      <c r="AK1314" s="201"/>
      <c r="AL1314" s="201"/>
      <c r="AM1314" s="201"/>
      <c r="AN1314" s="201"/>
      <c r="AO1314" s="201" t="s">
        <v>50</v>
      </c>
      <c r="AP1314" s="201" t="s">
        <v>1</v>
      </c>
    </row>
    <row r="1315" spans="1:42">
      <c r="A1315" s="193" t="s">
        <v>1103</v>
      </c>
      <c r="B1315" s="193" t="s">
        <v>50</v>
      </c>
      <c r="C1315" s="193" t="s">
        <v>205</v>
      </c>
      <c r="D1315" s="193" t="s">
        <v>2564</v>
      </c>
      <c r="E1315" s="193" t="s">
        <v>2565</v>
      </c>
      <c r="F1315" s="193"/>
      <c r="G1315" s="193" t="s">
        <v>197</v>
      </c>
      <c r="H1315" s="194">
        <v>43663.000011574077</v>
      </c>
      <c r="I1315" s="194"/>
      <c r="J1315" s="194">
        <v>43682.000011574077</v>
      </c>
      <c r="K1315" s="194">
        <v>43682.000011574077</v>
      </c>
      <c r="L1315" s="194">
        <v>43684.552777777782</v>
      </c>
      <c r="M1315" s="193" t="s">
        <v>187</v>
      </c>
      <c r="N1315" s="193" t="s">
        <v>2566</v>
      </c>
      <c r="O1315" s="195">
        <v>12</v>
      </c>
      <c r="P1315" s="195"/>
      <c r="Q1315" s="196"/>
      <c r="R1315" s="193" t="s">
        <v>2567</v>
      </c>
      <c r="S1315" s="193"/>
      <c r="T1315" s="193" t="s">
        <v>2569</v>
      </c>
      <c r="U1315" s="193" t="s">
        <v>195</v>
      </c>
      <c r="V1315" s="193"/>
      <c r="W1315" s="193"/>
      <c r="X1315" s="193"/>
      <c r="Y1315" s="194"/>
      <c r="Z1315" s="194"/>
      <c r="AA1315" s="197"/>
      <c r="AB1315" s="198" t="str">
        <f t="shared" si="147"/>
        <v>20197</v>
      </c>
      <c r="AC1315" s="199">
        <f t="shared" si="143"/>
        <v>0</v>
      </c>
      <c r="AD1315" s="200" t="str">
        <f t="shared" si="149"/>
        <v>20198</v>
      </c>
      <c r="AE1315" s="199" t="str">
        <f t="shared" si="145"/>
        <v>20198</v>
      </c>
      <c r="AF1315" s="199">
        <f t="shared" si="144"/>
        <v>0</v>
      </c>
      <c r="AG1315" s="199">
        <f t="shared" si="148"/>
        <v>0</v>
      </c>
      <c r="AH1315" s="199">
        <f t="shared" si="146"/>
        <v>0</v>
      </c>
      <c r="AI1315" s="201"/>
      <c r="AJ1315" s="201"/>
      <c r="AK1315" s="201"/>
      <c r="AL1315" s="201"/>
      <c r="AM1315" s="201"/>
      <c r="AN1315" s="201"/>
      <c r="AO1315" s="201" t="s">
        <v>50</v>
      </c>
      <c r="AP1315" s="201" t="s">
        <v>1</v>
      </c>
    </row>
    <row r="1316" spans="1:42">
      <c r="A1316" s="193" t="s">
        <v>1103</v>
      </c>
      <c r="B1316" s="193" t="s">
        <v>49</v>
      </c>
      <c r="C1316" s="193" t="s">
        <v>59</v>
      </c>
      <c r="D1316" s="193" t="s">
        <v>2570</v>
      </c>
      <c r="E1316" s="193" t="s">
        <v>2571</v>
      </c>
      <c r="F1316" s="193"/>
      <c r="G1316" s="193" t="s">
        <v>178</v>
      </c>
      <c r="H1316" s="194">
        <v>43664.000011574077</v>
      </c>
      <c r="I1316" s="194"/>
      <c r="J1316" s="194">
        <v>43683.000011574077</v>
      </c>
      <c r="K1316" s="194">
        <v>43683.000011574077</v>
      </c>
      <c r="L1316" s="194">
        <v>43803.602303240739</v>
      </c>
      <c r="M1316" s="193" t="s">
        <v>187</v>
      </c>
      <c r="N1316" s="193" t="s">
        <v>185</v>
      </c>
      <c r="O1316" s="195">
        <v>140</v>
      </c>
      <c r="P1316" s="195"/>
      <c r="Q1316" s="196"/>
      <c r="R1316" s="193" t="s">
        <v>2572</v>
      </c>
      <c r="S1316" s="193"/>
      <c r="T1316" s="193" t="s">
        <v>2573</v>
      </c>
      <c r="U1316" s="193" t="s">
        <v>195</v>
      </c>
      <c r="V1316" s="193"/>
      <c r="W1316" s="193"/>
      <c r="X1316" s="193"/>
      <c r="Y1316" s="194"/>
      <c r="Z1316" s="194"/>
      <c r="AA1316" s="197"/>
      <c r="AB1316" s="198" t="str">
        <f t="shared" si="147"/>
        <v>20197</v>
      </c>
      <c r="AC1316" s="199">
        <f t="shared" si="143"/>
        <v>0</v>
      </c>
      <c r="AD1316" s="200" t="str">
        <f t="shared" si="149"/>
        <v>20198</v>
      </c>
      <c r="AE1316" s="199" t="str">
        <f t="shared" si="145"/>
        <v>201912</v>
      </c>
      <c r="AF1316" s="199">
        <f t="shared" si="144"/>
        <v>0</v>
      </c>
      <c r="AG1316" s="199">
        <f t="shared" si="148"/>
        <v>0</v>
      </c>
      <c r="AH1316" s="199">
        <f t="shared" si="146"/>
        <v>0</v>
      </c>
      <c r="AI1316" s="201"/>
      <c r="AJ1316" s="201"/>
      <c r="AK1316" s="201"/>
      <c r="AL1316" s="201"/>
      <c r="AM1316" s="201"/>
      <c r="AN1316" s="201"/>
      <c r="AO1316" s="201" t="s">
        <v>49</v>
      </c>
      <c r="AP1316" s="201" t="s">
        <v>59</v>
      </c>
    </row>
    <row r="1317" spans="1:42">
      <c r="A1317" s="193" t="s">
        <v>1103</v>
      </c>
      <c r="B1317" s="193" t="s">
        <v>51</v>
      </c>
      <c r="C1317" s="193" t="s">
        <v>1224</v>
      </c>
      <c r="D1317" s="193" t="s">
        <v>2574</v>
      </c>
      <c r="E1317" s="193" t="s">
        <v>2575</v>
      </c>
      <c r="F1317" s="193"/>
      <c r="G1317" s="193" t="s">
        <v>178</v>
      </c>
      <c r="H1317" s="194">
        <v>43664.000011574077</v>
      </c>
      <c r="I1317" s="194"/>
      <c r="J1317" s="194">
        <v>43685.000011574077</v>
      </c>
      <c r="K1317" s="194">
        <v>43685.000011574077</v>
      </c>
      <c r="L1317" s="194"/>
      <c r="M1317" s="193" t="s">
        <v>187</v>
      </c>
      <c r="N1317" s="193" t="s">
        <v>71</v>
      </c>
      <c r="O1317" s="195">
        <v>40</v>
      </c>
      <c r="P1317" s="195"/>
      <c r="Q1317" s="196"/>
      <c r="R1317" s="193" t="s">
        <v>2576</v>
      </c>
      <c r="S1317" s="193"/>
      <c r="T1317" s="193" t="s">
        <v>2577</v>
      </c>
      <c r="U1317" s="193" t="s">
        <v>182</v>
      </c>
      <c r="V1317" s="193"/>
      <c r="W1317" s="193"/>
      <c r="X1317" s="193"/>
      <c r="Y1317" s="194"/>
      <c r="Z1317" s="194"/>
      <c r="AA1317" s="197"/>
      <c r="AB1317" s="198" t="str">
        <f t="shared" si="147"/>
        <v>20197</v>
      </c>
      <c r="AC1317" s="199">
        <f t="shared" si="143"/>
        <v>0</v>
      </c>
      <c r="AD1317" s="200" t="str">
        <f t="shared" si="149"/>
        <v>20198</v>
      </c>
      <c r="AE1317" s="199">
        <f t="shared" si="145"/>
        <v>0</v>
      </c>
      <c r="AF1317" s="199">
        <f t="shared" si="144"/>
        <v>0</v>
      </c>
      <c r="AG1317" s="199">
        <f t="shared" si="148"/>
        <v>0</v>
      </c>
      <c r="AH1317" s="199">
        <f t="shared" si="146"/>
        <v>0</v>
      </c>
      <c r="AI1317" s="201"/>
      <c r="AJ1317" s="201"/>
      <c r="AK1317" s="201"/>
      <c r="AL1317" s="201"/>
      <c r="AM1317" s="201"/>
      <c r="AN1317" s="201"/>
      <c r="AO1317" s="201" t="s">
        <v>51</v>
      </c>
      <c r="AP1317" s="201" t="s">
        <v>68</v>
      </c>
    </row>
    <row r="1318" spans="1:42">
      <c r="A1318" s="193" t="s">
        <v>1103</v>
      </c>
      <c r="B1318" s="193" t="s">
        <v>51</v>
      </c>
      <c r="C1318" s="193" t="s">
        <v>1224</v>
      </c>
      <c r="D1318" s="193" t="s">
        <v>2578</v>
      </c>
      <c r="E1318" s="193" t="s">
        <v>2579</v>
      </c>
      <c r="F1318" s="193"/>
      <c r="G1318" s="193" t="s">
        <v>178</v>
      </c>
      <c r="H1318" s="194">
        <v>43664.000011574077</v>
      </c>
      <c r="I1318" s="194"/>
      <c r="J1318" s="194">
        <v>43669.000011574077</v>
      </c>
      <c r="K1318" s="194">
        <v>43669.000011574077</v>
      </c>
      <c r="L1318" s="194"/>
      <c r="M1318" s="193" t="s">
        <v>187</v>
      </c>
      <c r="N1318" s="193" t="s">
        <v>43</v>
      </c>
      <c r="O1318" s="195">
        <v>40</v>
      </c>
      <c r="P1318" s="195"/>
      <c r="Q1318" s="196"/>
      <c r="R1318" s="193" t="s">
        <v>2580</v>
      </c>
      <c r="S1318" s="193"/>
      <c r="T1318" s="193" t="s">
        <v>2581</v>
      </c>
      <c r="U1318" s="193" t="s">
        <v>182</v>
      </c>
      <c r="V1318" s="193"/>
      <c r="W1318" s="193"/>
      <c r="X1318" s="193"/>
      <c r="Y1318" s="194"/>
      <c r="Z1318" s="194"/>
      <c r="AA1318" s="197"/>
      <c r="AB1318" s="198" t="str">
        <f t="shared" si="147"/>
        <v>20197</v>
      </c>
      <c r="AC1318" s="199">
        <f t="shared" si="143"/>
        <v>0</v>
      </c>
      <c r="AD1318" s="200" t="str">
        <f t="shared" si="149"/>
        <v>20197</v>
      </c>
      <c r="AE1318" s="199">
        <f t="shared" si="145"/>
        <v>0</v>
      </c>
      <c r="AF1318" s="199">
        <f t="shared" si="144"/>
        <v>0</v>
      </c>
      <c r="AG1318" s="199">
        <f t="shared" si="148"/>
        <v>0</v>
      </c>
      <c r="AH1318" s="199">
        <f t="shared" si="146"/>
        <v>0</v>
      </c>
      <c r="AI1318" s="201"/>
      <c r="AJ1318" s="201"/>
      <c r="AK1318" s="201"/>
      <c r="AL1318" s="201"/>
      <c r="AM1318" s="201"/>
      <c r="AN1318" s="201"/>
      <c r="AO1318" s="201" t="s">
        <v>51</v>
      </c>
      <c r="AP1318" s="201" t="s">
        <v>68</v>
      </c>
    </row>
    <row r="1319" spans="1:42">
      <c r="A1319" s="193" t="s">
        <v>1103</v>
      </c>
      <c r="B1319" s="193" t="s">
        <v>50</v>
      </c>
      <c r="C1319" s="193" t="s">
        <v>205</v>
      </c>
      <c r="D1319" s="193" t="s">
        <v>2582</v>
      </c>
      <c r="E1319" s="193" t="s">
        <v>2583</v>
      </c>
      <c r="F1319" s="193"/>
      <c r="G1319" s="193" t="s">
        <v>178</v>
      </c>
      <c r="H1319" s="194">
        <v>43668.000011574077</v>
      </c>
      <c r="I1319" s="194"/>
      <c r="J1319" s="194">
        <v>43668.000011574077</v>
      </c>
      <c r="K1319" s="194">
        <v>43668.000011574077</v>
      </c>
      <c r="L1319" s="194"/>
      <c r="M1319" s="193" t="s">
        <v>82</v>
      </c>
      <c r="N1319" s="193"/>
      <c r="O1319" s="195">
        <v>12</v>
      </c>
      <c r="P1319" s="195"/>
      <c r="Q1319" s="196"/>
      <c r="R1319" s="193" t="s">
        <v>2584</v>
      </c>
      <c r="S1319" s="193"/>
      <c r="T1319" s="193" t="s">
        <v>2585</v>
      </c>
      <c r="U1319" s="193" t="s">
        <v>182</v>
      </c>
      <c r="V1319" s="193"/>
      <c r="W1319" s="193"/>
      <c r="X1319" s="193"/>
      <c r="Y1319" s="194"/>
      <c r="Z1319" s="194"/>
      <c r="AA1319" s="197"/>
      <c r="AB1319" s="198" t="str">
        <f t="shared" si="147"/>
        <v>20197</v>
      </c>
      <c r="AC1319" s="199">
        <f t="shared" si="143"/>
        <v>0</v>
      </c>
      <c r="AD1319" s="200" t="str">
        <f t="shared" si="149"/>
        <v>20197</v>
      </c>
      <c r="AE1319" s="199">
        <f t="shared" si="145"/>
        <v>0</v>
      </c>
      <c r="AF1319" s="199">
        <f t="shared" si="144"/>
        <v>0</v>
      </c>
      <c r="AG1319" s="199">
        <f t="shared" si="148"/>
        <v>0</v>
      </c>
      <c r="AH1319" s="199">
        <f t="shared" si="146"/>
        <v>0</v>
      </c>
      <c r="AI1319" s="201"/>
      <c r="AJ1319" s="201"/>
      <c r="AK1319" s="201"/>
      <c r="AL1319" s="201"/>
      <c r="AM1319" s="201"/>
      <c r="AN1319" s="201"/>
      <c r="AO1319" s="201" t="s">
        <v>50</v>
      </c>
      <c r="AP1319" s="201" t="s">
        <v>1</v>
      </c>
    </row>
    <row r="1320" spans="1:42">
      <c r="A1320" s="193" t="s">
        <v>1103</v>
      </c>
      <c r="B1320" s="193" t="s">
        <v>50</v>
      </c>
      <c r="C1320" s="193" t="s">
        <v>205</v>
      </c>
      <c r="D1320" s="193" t="s">
        <v>2582</v>
      </c>
      <c r="E1320" s="193" t="s">
        <v>2586</v>
      </c>
      <c r="F1320" s="193"/>
      <c r="G1320" s="193" t="s">
        <v>178</v>
      </c>
      <c r="H1320" s="194">
        <v>43668.000011574077</v>
      </c>
      <c r="I1320" s="194"/>
      <c r="J1320" s="194">
        <v>43668.000011574077</v>
      </c>
      <c r="K1320" s="194">
        <v>43668.000011574077</v>
      </c>
      <c r="L1320" s="194"/>
      <c r="M1320" s="193" t="s">
        <v>82</v>
      </c>
      <c r="N1320" s="193" t="s">
        <v>43</v>
      </c>
      <c r="O1320" s="195">
        <v>12</v>
      </c>
      <c r="P1320" s="195"/>
      <c r="Q1320" s="196"/>
      <c r="R1320" s="193" t="s">
        <v>2584</v>
      </c>
      <c r="S1320" s="193"/>
      <c r="T1320" s="193" t="s">
        <v>2587</v>
      </c>
      <c r="U1320" s="193" t="s">
        <v>182</v>
      </c>
      <c r="V1320" s="193"/>
      <c r="W1320" s="193"/>
      <c r="X1320" s="193"/>
      <c r="Y1320" s="194"/>
      <c r="Z1320" s="194"/>
      <c r="AA1320" s="197"/>
      <c r="AB1320" s="198" t="str">
        <f t="shared" si="147"/>
        <v>20197</v>
      </c>
      <c r="AC1320" s="199">
        <f t="shared" si="143"/>
        <v>0</v>
      </c>
      <c r="AD1320" s="200" t="str">
        <f t="shared" si="149"/>
        <v>20197</v>
      </c>
      <c r="AE1320" s="199">
        <f t="shared" si="145"/>
        <v>0</v>
      </c>
      <c r="AF1320" s="199">
        <f t="shared" si="144"/>
        <v>0</v>
      </c>
      <c r="AG1320" s="199">
        <f t="shared" si="148"/>
        <v>0</v>
      </c>
      <c r="AH1320" s="199">
        <f t="shared" si="146"/>
        <v>0</v>
      </c>
      <c r="AI1320" s="201"/>
      <c r="AJ1320" s="201"/>
      <c r="AK1320" s="201"/>
      <c r="AL1320" s="201"/>
      <c r="AM1320" s="201"/>
      <c r="AN1320" s="201"/>
      <c r="AO1320" s="201" t="s">
        <v>50</v>
      </c>
      <c r="AP1320" s="201" t="s">
        <v>1</v>
      </c>
    </row>
    <row r="1321" spans="1:42">
      <c r="A1321" s="193" t="s">
        <v>1103</v>
      </c>
      <c r="B1321" s="193" t="s">
        <v>51</v>
      </c>
      <c r="C1321" s="193" t="s">
        <v>1224</v>
      </c>
      <c r="D1321" s="193" t="s">
        <v>2588</v>
      </c>
      <c r="E1321" s="193" t="s">
        <v>2589</v>
      </c>
      <c r="F1321" s="193"/>
      <c r="G1321" s="193" t="s">
        <v>178</v>
      </c>
      <c r="H1321" s="194">
        <v>43668.000011574077</v>
      </c>
      <c r="I1321" s="194">
        <v>43713.430983796286</v>
      </c>
      <c r="J1321" s="194"/>
      <c r="K1321" s="194"/>
      <c r="L1321" s="194"/>
      <c r="M1321" s="193" t="s">
        <v>187</v>
      </c>
      <c r="N1321" s="193" t="s">
        <v>2015</v>
      </c>
      <c r="O1321" s="195">
        <v>40</v>
      </c>
      <c r="P1321" s="195"/>
      <c r="Q1321" s="196"/>
      <c r="R1321" s="193" t="s">
        <v>2590</v>
      </c>
      <c r="S1321" s="193"/>
      <c r="T1321" s="193" t="s">
        <v>2591</v>
      </c>
      <c r="U1321" s="193" t="s">
        <v>324</v>
      </c>
      <c r="V1321" s="193"/>
      <c r="W1321" s="193"/>
      <c r="X1321" s="193"/>
      <c r="Y1321" s="194"/>
      <c r="Z1321" s="194"/>
      <c r="AA1321" s="197"/>
      <c r="AB1321" s="198" t="str">
        <f t="shared" si="147"/>
        <v>20197</v>
      </c>
      <c r="AC1321" s="199" t="str">
        <f t="shared" si="143"/>
        <v>20199</v>
      </c>
      <c r="AD1321" s="200">
        <f t="shared" si="149"/>
        <v>0</v>
      </c>
      <c r="AE1321" s="199">
        <f t="shared" si="145"/>
        <v>0</v>
      </c>
      <c r="AF1321" s="199">
        <f t="shared" si="144"/>
        <v>0</v>
      </c>
      <c r="AG1321" s="199">
        <f t="shared" si="148"/>
        <v>0</v>
      </c>
      <c r="AH1321" s="199">
        <f t="shared" si="146"/>
        <v>0</v>
      </c>
      <c r="AI1321" s="201"/>
      <c r="AJ1321" s="201"/>
      <c r="AK1321" s="201"/>
      <c r="AL1321" s="201"/>
      <c r="AM1321" s="201"/>
      <c r="AN1321" s="201"/>
      <c r="AO1321" s="201" t="s">
        <v>51</v>
      </c>
      <c r="AP1321" s="201" t="s">
        <v>68</v>
      </c>
    </row>
    <row r="1322" spans="1:42">
      <c r="A1322" s="193" t="s">
        <v>1103</v>
      </c>
      <c r="B1322" s="193" t="s">
        <v>54</v>
      </c>
      <c r="C1322" s="193" t="s">
        <v>175</v>
      </c>
      <c r="D1322" s="193" t="s">
        <v>2588</v>
      </c>
      <c r="E1322" s="193" t="s">
        <v>2589</v>
      </c>
      <c r="F1322" s="193"/>
      <c r="G1322" s="193" t="s">
        <v>178</v>
      </c>
      <c r="H1322" s="194">
        <v>43668.000011574077</v>
      </c>
      <c r="I1322" s="194"/>
      <c r="J1322" s="194">
        <v>43668.000011574077</v>
      </c>
      <c r="K1322" s="194">
        <v>43668.000011574077</v>
      </c>
      <c r="L1322" s="194"/>
      <c r="M1322" s="193" t="s">
        <v>187</v>
      </c>
      <c r="N1322" s="193" t="s">
        <v>2015</v>
      </c>
      <c r="O1322" s="195">
        <v>3</v>
      </c>
      <c r="P1322" s="195"/>
      <c r="Q1322" s="196"/>
      <c r="R1322" s="193" t="s">
        <v>2590</v>
      </c>
      <c r="S1322" s="193"/>
      <c r="T1322" s="193" t="s">
        <v>2592</v>
      </c>
      <c r="U1322" s="193" t="s">
        <v>182</v>
      </c>
      <c r="V1322" s="193"/>
      <c r="W1322" s="193"/>
      <c r="X1322" s="193"/>
      <c r="Y1322" s="194"/>
      <c r="Z1322" s="194"/>
      <c r="AA1322" s="197"/>
      <c r="AB1322" s="198" t="str">
        <f t="shared" si="147"/>
        <v>20197</v>
      </c>
      <c r="AC1322" s="199">
        <f t="shared" si="143"/>
        <v>0</v>
      </c>
      <c r="AD1322" s="200" t="str">
        <f t="shared" si="149"/>
        <v>20197</v>
      </c>
      <c r="AE1322" s="199">
        <f t="shared" si="145"/>
        <v>0</v>
      </c>
      <c r="AF1322" s="199">
        <f t="shared" si="144"/>
        <v>0</v>
      </c>
      <c r="AG1322" s="199">
        <f t="shared" si="148"/>
        <v>0</v>
      </c>
      <c r="AH1322" s="199">
        <f t="shared" si="146"/>
        <v>0</v>
      </c>
      <c r="AI1322" s="201"/>
      <c r="AJ1322" s="201"/>
      <c r="AK1322" s="201"/>
      <c r="AL1322" s="201"/>
      <c r="AM1322" s="201"/>
      <c r="AN1322" s="201"/>
      <c r="AO1322" s="201" t="s">
        <v>54</v>
      </c>
      <c r="AP1322" s="201" t="s">
        <v>88</v>
      </c>
    </row>
    <row r="1323" spans="1:42">
      <c r="A1323" s="193" t="s">
        <v>1103</v>
      </c>
      <c r="B1323" s="193" t="s">
        <v>54</v>
      </c>
      <c r="C1323" s="193" t="s">
        <v>175</v>
      </c>
      <c r="D1323" s="193" t="s">
        <v>2593</v>
      </c>
      <c r="E1323" s="193" t="s">
        <v>2594</v>
      </c>
      <c r="F1323" s="193"/>
      <c r="G1323" s="193" t="s">
        <v>178</v>
      </c>
      <c r="H1323" s="194">
        <v>43669.000011574077</v>
      </c>
      <c r="I1323" s="194"/>
      <c r="J1323" s="194">
        <v>43669.000011574077</v>
      </c>
      <c r="K1323" s="194">
        <v>43669.000011574077</v>
      </c>
      <c r="L1323" s="194">
        <v>43850.468009259261</v>
      </c>
      <c r="M1323" s="193" t="s">
        <v>187</v>
      </c>
      <c r="N1323" s="193" t="s">
        <v>637</v>
      </c>
      <c r="O1323" s="195">
        <v>3</v>
      </c>
      <c r="P1323" s="195"/>
      <c r="Q1323" s="196"/>
      <c r="R1323" s="193" t="s">
        <v>2595</v>
      </c>
      <c r="S1323" s="193"/>
      <c r="T1323" s="193" t="s">
        <v>2596</v>
      </c>
      <c r="U1323" s="193" t="s">
        <v>195</v>
      </c>
      <c r="V1323" s="193"/>
      <c r="W1323" s="193"/>
      <c r="X1323" s="193"/>
      <c r="Y1323" s="194"/>
      <c r="Z1323" s="194"/>
      <c r="AA1323" s="197"/>
      <c r="AB1323" s="198" t="str">
        <f t="shared" si="147"/>
        <v>20197</v>
      </c>
      <c r="AC1323" s="199">
        <f t="shared" si="143"/>
        <v>0</v>
      </c>
      <c r="AD1323" s="200" t="str">
        <f t="shared" si="149"/>
        <v>20197</v>
      </c>
      <c r="AE1323" s="199" t="str">
        <f t="shared" si="145"/>
        <v>20201</v>
      </c>
      <c r="AF1323" s="199">
        <f t="shared" si="144"/>
        <v>0</v>
      </c>
      <c r="AG1323" s="199">
        <f t="shared" si="148"/>
        <v>0</v>
      </c>
      <c r="AH1323" s="199">
        <f t="shared" si="146"/>
        <v>0</v>
      </c>
      <c r="AI1323" s="201"/>
      <c r="AJ1323" s="201"/>
      <c r="AK1323" s="201"/>
      <c r="AL1323" s="201"/>
      <c r="AM1323" s="201"/>
      <c r="AN1323" s="201"/>
      <c r="AO1323" s="201" t="s">
        <v>54</v>
      </c>
      <c r="AP1323" s="201" t="s">
        <v>88</v>
      </c>
    </row>
    <row r="1324" spans="1:42">
      <c r="A1324" s="193" t="s">
        <v>1103</v>
      </c>
      <c r="B1324" s="193" t="s">
        <v>50</v>
      </c>
      <c r="C1324" s="193" t="s">
        <v>205</v>
      </c>
      <c r="D1324" s="193" t="s">
        <v>2597</v>
      </c>
      <c r="E1324" s="193" t="s">
        <v>2598</v>
      </c>
      <c r="F1324" s="193"/>
      <c r="G1324" s="193" t="s">
        <v>178</v>
      </c>
      <c r="H1324" s="194">
        <v>43669.000011574077</v>
      </c>
      <c r="I1324" s="194"/>
      <c r="J1324" s="194">
        <v>43671.000011574077</v>
      </c>
      <c r="K1324" s="194">
        <v>43671.000011574077</v>
      </c>
      <c r="L1324" s="194"/>
      <c r="M1324" s="193" t="s">
        <v>187</v>
      </c>
      <c r="N1324" s="193" t="s">
        <v>43</v>
      </c>
      <c r="O1324" s="195">
        <v>12</v>
      </c>
      <c r="P1324" s="195"/>
      <c r="Q1324" s="196"/>
      <c r="R1324" s="193" t="s">
        <v>2599</v>
      </c>
      <c r="S1324" s="193"/>
      <c r="T1324" s="193" t="s">
        <v>2600</v>
      </c>
      <c r="U1324" s="193" t="s">
        <v>182</v>
      </c>
      <c r="V1324" s="193"/>
      <c r="W1324" s="193"/>
      <c r="X1324" s="193"/>
      <c r="Y1324" s="194"/>
      <c r="Z1324" s="194"/>
      <c r="AA1324" s="197"/>
      <c r="AB1324" s="198" t="str">
        <f t="shared" si="147"/>
        <v>20197</v>
      </c>
      <c r="AC1324" s="199">
        <f t="shared" si="143"/>
        <v>0</v>
      </c>
      <c r="AD1324" s="200" t="str">
        <f t="shared" si="149"/>
        <v>20197</v>
      </c>
      <c r="AE1324" s="199">
        <f t="shared" si="145"/>
        <v>0</v>
      </c>
      <c r="AF1324" s="199">
        <f t="shared" si="144"/>
        <v>0</v>
      </c>
      <c r="AG1324" s="199">
        <f t="shared" si="148"/>
        <v>0</v>
      </c>
      <c r="AH1324" s="199">
        <f t="shared" si="146"/>
        <v>0</v>
      </c>
      <c r="AI1324" s="201"/>
      <c r="AJ1324" s="201"/>
      <c r="AK1324" s="201"/>
      <c r="AL1324" s="201"/>
      <c r="AM1324" s="201"/>
      <c r="AN1324" s="201"/>
      <c r="AO1324" s="201" t="s">
        <v>50</v>
      </c>
      <c r="AP1324" s="201" t="s">
        <v>1</v>
      </c>
    </row>
    <row r="1325" spans="1:42">
      <c r="A1325" s="193" t="s">
        <v>1103</v>
      </c>
      <c r="B1325" s="193" t="s">
        <v>50</v>
      </c>
      <c r="C1325" s="193" t="s">
        <v>205</v>
      </c>
      <c r="D1325" s="193" t="s">
        <v>2597</v>
      </c>
      <c r="E1325" s="193" t="s">
        <v>2598</v>
      </c>
      <c r="F1325" s="193"/>
      <c r="G1325" s="193" t="s">
        <v>178</v>
      </c>
      <c r="H1325" s="194">
        <v>43669.000011574077</v>
      </c>
      <c r="I1325" s="194"/>
      <c r="J1325" s="194">
        <v>43671.000011574077</v>
      </c>
      <c r="K1325" s="194">
        <v>43671.000011574077</v>
      </c>
      <c r="L1325" s="194"/>
      <c r="M1325" s="193" t="s">
        <v>187</v>
      </c>
      <c r="N1325" s="193" t="s">
        <v>43</v>
      </c>
      <c r="O1325" s="195">
        <v>12</v>
      </c>
      <c r="P1325" s="195"/>
      <c r="Q1325" s="196"/>
      <c r="R1325" s="193" t="s">
        <v>2599</v>
      </c>
      <c r="S1325" s="193"/>
      <c r="T1325" s="193" t="s">
        <v>2601</v>
      </c>
      <c r="U1325" s="193" t="s">
        <v>182</v>
      </c>
      <c r="V1325" s="193"/>
      <c r="W1325" s="193"/>
      <c r="X1325" s="193"/>
      <c r="Y1325" s="194"/>
      <c r="Z1325" s="194"/>
      <c r="AA1325" s="197"/>
      <c r="AB1325" s="198" t="str">
        <f t="shared" si="147"/>
        <v>20197</v>
      </c>
      <c r="AC1325" s="199">
        <f t="shared" si="143"/>
        <v>0</v>
      </c>
      <c r="AD1325" s="200" t="str">
        <f t="shared" si="149"/>
        <v>20197</v>
      </c>
      <c r="AE1325" s="199">
        <f t="shared" si="145"/>
        <v>0</v>
      </c>
      <c r="AF1325" s="199">
        <f t="shared" si="144"/>
        <v>0</v>
      </c>
      <c r="AG1325" s="199">
        <f t="shared" si="148"/>
        <v>0</v>
      </c>
      <c r="AH1325" s="199">
        <f t="shared" si="146"/>
        <v>0</v>
      </c>
      <c r="AI1325" s="201"/>
      <c r="AJ1325" s="201"/>
      <c r="AK1325" s="201"/>
      <c r="AL1325" s="201"/>
      <c r="AM1325" s="201"/>
      <c r="AN1325" s="201"/>
      <c r="AO1325" s="201" t="s">
        <v>50</v>
      </c>
      <c r="AP1325" s="201" t="s">
        <v>1</v>
      </c>
    </row>
    <row r="1326" spans="1:42">
      <c r="A1326" s="193" t="s">
        <v>1103</v>
      </c>
      <c r="B1326" s="193" t="s">
        <v>50</v>
      </c>
      <c r="C1326" s="193" t="s">
        <v>205</v>
      </c>
      <c r="D1326" s="193" t="s">
        <v>2597</v>
      </c>
      <c r="E1326" s="193" t="s">
        <v>2598</v>
      </c>
      <c r="F1326" s="193"/>
      <c r="G1326" s="193" t="s">
        <v>178</v>
      </c>
      <c r="H1326" s="194">
        <v>43669.000011574077</v>
      </c>
      <c r="I1326" s="194"/>
      <c r="J1326" s="194">
        <v>43671.000011574077</v>
      </c>
      <c r="K1326" s="194">
        <v>43671.000011574077</v>
      </c>
      <c r="L1326" s="194"/>
      <c r="M1326" s="193" t="s">
        <v>187</v>
      </c>
      <c r="N1326" s="193" t="s">
        <v>43</v>
      </c>
      <c r="O1326" s="195">
        <v>12</v>
      </c>
      <c r="P1326" s="195"/>
      <c r="Q1326" s="196"/>
      <c r="R1326" s="193" t="s">
        <v>2599</v>
      </c>
      <c r="S1326" s="193"/>
      <c r="T1326" s="193" t="s">
        <v>2602</v>
      </c>
      <c r="U1326" s="193" t="s">
        <v>182</v>
      </c>
      <c r="V1326" s="193"/>
      <c r="W1326" s="193"/>
      <c r="X1326" s="193"/>
      <c r="Y1326" s="194"/>
      <c r="Z1326" s="194"/>
      <c r="AA1326" s="197"/>
      <c r="AB1326" s="198" t="str">
        <f t="shared" si="147"/>
        <v>20197</v>
      </c>
      <c r="AC1326" s="199">
        <f t="shared" si="143"/>
        <v>0</v>
      </c>
      <c r="AD1326" s="200" t="str">
        <f t="shared" si="149"/>
        <v>20197</v>
      </c>
      <c r="AE1326" s="199">
        <f t="shared" si="145"/>
        <v>0</v>
      </c>
      <c r="AF1326" s="199">
        <f t="shared" si="144"/>
        <v>0</v>
      </c>
      <c r="AG1326" s="199">
        <f t="shared" si="148"/>
        <v>0</v>
      </c>
      <c r="AH1326" s="199">
        <f t="shared" si="146"/>
        <v>0</v>
      </c>
      <c r="AI1326" s="201"/>
      <c r="AJ1326" s="201"/>
      <c r="AK1326" s="201"/>
      <c r="AL1326" s="201"/>
      <c r="AM1326" s="201"/>
      <c r="AN1326" s="201"/>
      <c r="AO1326" s="201" t="s">
        <v>50</v>
      </c>
      <c r="AP1326" s="201" t="s">
        <v>1</v>
      </c>
    </row>
    <row r="1327" spans="1:42">
      <c r="A1327" s="193" t="s">
        <v>1103</v>
      </c>
      <c r="B1327" s="193" t="s">
        <v>50</v>
      </c>
      <c r="C1327" s="193" t="s">
        <v>205</v>
      </c>
      <c r="D1327" s="193" t="s">
        <v>2597</v>
      </c>
      <c r="E1327" s="193" t="s">
        <v>2598</v>
      </c>
      <c r="F1327" s="193"/>
      <c r="G1327" s="193" t="s">
        <v>178</v>
      </c>
      <c r="H1327" s="194">
        <v>43669.000011574077</v>
      </c>
      <c r="I1327" s="194"/>
      <c r="J1327" s="194">
        <v>43671.000011574077</v>
      </c>
      <c r="K1327" s="194">
        <v>43671.000011574077</v>
      </c>
      <c r="L1327" s="194"/>
      <c r="M1327" s="193" t="s">
        <v>187</v>
      </c>
      <c r="N1327" s="193" t="s">
        <v>43</v>
      </c>
      <c r="O1327" s="195">
        <v>12</v>
      </c>
      <c r="P1327" s="195"/>
      <c r="Q1327" s="196"/>
      <c r="R1327" s="193" t="s">
        <v>2599</v>
      </c>
      <c r="S1327" s="193"/>
      <c r="T1327" s="193" t="s">
        <v>2603</v>
      </c>
      <c r="U1327" s="193" t="s">
        <v>182</v>
      </c>
      <c r="V1327" s="193"/>
      <c r="W1327" s="193"/>
      <c r="X1327" s="193"/>
      <c r="Y1327" s="194"/>
      <c r="Z1327" s="194"/>
      <c r="AA1327" s="197"/>
      <c r="AB1327" s="198" t="str">
        <f t="shared" si="147"/>
        <v>20197</v>
      </c>
      <c r="AC1327" s="199">
        <f t="shared" si="143"/>
        <v>0</v>
      </c>
      <c r="AD1327" s="200" t="str">
        <f t="shared" si="149"/>
        <v>20197</v>
      </c>
      <c r="AE1327" s="199">
        <f t="shared" si="145"/>
        <v>0</v>
      </c>
      <c r="AF1327" s="199">
        <f t="shared" si="144"/>
        <v>0</v>
      </c>
      <c r="AG1327" s="199">
        <f t="shared" si="148"/>
        <v>0</v>
      </c>
      <c r="AH1327" s="199">
        <f t="shared" si="146"/>
        <v>0</v>
      </c>
      <c r="AI1327" s="201"/>
      <c r="AJ1327" s="201"/>
      <c r="AK1327" s="201"/>
      <c r="AL1327" s="201"/>
      <c r="AM1327" s="201"/>
      <c r="AN1327" s="201"/>
      <c r="AO1327" s="201" t="s">
        <v>50</v>
      </c>
      <c r="AP1327" s="201" t="s">
        <v>1</v>
      </c>
    </row>
    <row r="1328" spans="1:42">
      <c r="A1328" s="193" t="s">
        <v>1103</v>
      </c>
      <c r="B1328" s="193" t="s">
        <v>50</v>
      </c>
      <c r="C1328" s="193" t="s">
        <v>205</v>
      </c>
      <c r="D1328" s="193" t="s">
        <v>2597</v>
      </c>
      <c r="E1328" s="193" t="s">
        <v>2598</v>
      </c>
      <c r="F1328" s="193"/>
      <c r="G1328" s="193" t="s">
        <v>178</v>
      </c>
      <c r="H1328" s="194">
        <v>43669.000011574077</v>
      </c>
      <c r="I1328" s="194"/>
      <c r="J1328" s="194">
        <v>43671.000011574077</v>
      </c>
      <c r="K1328" s="194">
        <v>43671.000011574077</v>
      </c>
      <c r="L1328" s="194"/>
      <c r="M1328" s="193" t="s">
        <v>187</v>
      </c>
      <c r="N1328" s="193" t="s">
        <v>43</v>
      </c>
      <c r="O1328" s="195">
        <v>12</v>
      </c>
      <c r="P1328" s="195"/>
      <c r="Q1328" s="196"/>
      <c r="R1328" s="193" t="s">
        <v>2599</v>
      </c>
      <c r="S1328" s="193"/>
      <c r="T1328" s="193" t="s">
        <v>2604</v>
      </c>
      <c r="U1328" s="193" t="s">
        <v>182</v>
      </c>
      <c r="V1328" s="193"/>
      <c r="W1328" s="193"/>
      <c r="X1328" s="193"/>
      <c r="Y1328" s="194"/>
      <c r="Z1328" s="194"/>
      <c r="AA1328" s="197"/>
      <c r="AB1328" s="198" t="str">
        <f t="shared" si="147"/>
        <v>20197</v>
      </c>
      <c r="AC1328" s="199">
        <f t="shared" si="143"/>
        <v>0</v>
      </c>
      <c r="AD1328" s="200" t="str">
        <f t="shared" si="149"/>
        <v>20197</v>
      </c>
      <c r="AE1328" s="199">
        <f t="shared" si="145"/>
        <v>0</v>
      </c>
      <c r="AF1328" s="199">
        <f t="shared" si="144"/>
        <v>0</v>
      </c>
      <c r="AG1328" s="199">
        <f t="shared" si="148"/>
        <v>0</v>
      </c>
      <c r="AH1328" s="199">
        <f t="shared" si="146"/>
        <v>0</v>
      </c>
      <c r="AI1328" s="201"/>
      <c r="AJ1328" s="201"/>
      <c r="AK1328" s="201"/>
      <c r="AL1328" s="201"/>
      <c r="AM1328" s="201"/>
      <c r="AN1328" s="201"/>
      <c r="AO1328" s="201" t="s">
        <v>50</v>
      </c>
      <c r="AP1328" s="201" t="s">
        <v>1</v>
      </c>
    </row>
    <row r="1329" spans="1:42">
      <c r="A1329" s="193" t="s">
        <v>1103</v>
      </c>
      <c r="B1329" s="193" t="s">
        <v>50</v>
      </c>
      <c r="C1329" s="193" t="s">
        <v>205</v>
      </c>
      <c r="D1329" s="193" t="s">
        <v>2597</v>
      </c>
      <c r="E1329" s="193" t="s">
        <v>2598</v>
      </c>
      <c r="F1329" s="193"/>
      <c r="G1329" s="193" t="s">
        <v>178</v>
      </c>
      <c r="H1329" s="194">
        <v>43669.000011574077</v>
      </c>
      <c r="I1329" s="194"/>
      <c r="J1329" s="194">
        <v>43671.000011574077</v>
      </c>
      <c r="K1329" s="194">
        <v>43671.000011574077</v>
      </c>
      <c r="L1329" s="194"/>
      <c r="M1329" s="193" t="s">
        <v>187</v>
      </c>
      <c r="N1329" s="193" t="s">
        <v>43</v>
      </c>
      <c r="O1329" s="195">
        <v>12</v>
      </c>
      <c r="P1329" s="195"/>
      <c r="Q1329" s="196"/>
      <c r="R1329" s="193" t="s">
        <v>2599</v>
      </c>
      <c r="S1329" s="193"/>
      <c r="T1329" s="193" t="s">
        <v>2605</v>
      </c>
      <c r="U1329" s="193" t="s">
        <v>182</v>
      </c>
      <c r="V1329" s="193"/>
      <c r="W1329" s="193"/>
      <c r="X1329" s="193"/>
      <c r="Y1329" s="194"/>
      <c r="Z1329" s="194"/>
      <c r="AA1329" s="197"/>
      <c r="AB1329" s="198" t="str">
        <f t="shared" si="147"/>
        <v>20197</v>
      </c>
      <c r="AC1329" s="199">
        <f t="shared" si="143"/>
        <v>0</v>
      </c>
      <c r="AD1329" s="200" t="str">
        <f t="shared" si="149"/>
        <v>20197</v>
      </c>
      <c r="AE1329" s="199">
        <f t="shared" si="145"/>
        <v>0</v>
      </c>
      <c r="AF1329" s="199">
        <f t="shared" si="144"/>
        <v>0</v>
      </c>
      <c r="AG1329" s="199">
        <f t="shared" si="148"/>
        <v>0</v>
      </c>
      <c r="AH1329" s="199">
        <f t="shared" si="146"/>
        <v>0</v>
      </c>
      <c r="AI1329" s="201"/>
      <c r="AJ1329" s="201"/>
      <c r="AK1329" s="201"/>
      <c r="AL1329" s="201"/>
      <c r="AM1329" s="201"/>
      <c r="AN1329" s="201"/>
      <c r="AO1329" s="201" t="s">
        <v>50</v>
      </c>
      <c r="AP1329" s="201" t="s">
        <v>1</v>
      </c>
    </row>
    <row r="1330" spans="1:42">
      <c r="A1330" s="193" t="s">
        <v>1103</v>
      </c>
      <c r="B1330" s="193" t="s">
        <v>50</v>
      </c>
      <c r="C1330" s="193" t="s">
        <v>205</v>
      </c>
      <c r="D1330" s="193" t="s">
        <v>2597</v>
      </c>
      <c r="E1330" s="193" t="s">
        <v>2598</v>
      </c>
      <c r="F1330" s="193"/>
      <c r="G1330" s="193" t="s">
        <v>178</v>
      </c>
      <c r="H1330" s="194">
        <v>43669.000011574077</v>
      </c>
      <c r="I1330" s="194"/>
      <c r="J1330" s="194">
        <v>43671.000011574077</v>
      </c>
      <c r="K1330" s="194">
        <v>43671.000011574077</v>
      </c>
      <c r="L1330" s="194"/>
      <c r="M1330" s="193" t="s">
        <v>187</v>
      </c>
      <c r="N1330" s="193" t="s">
        <v>43</v>
      </c>
      <c r="O1330" s="195">
        <v>12</v>
      </c>
      <c r="P1330" s="195"/>
      <c r="Q1330" s="196"/>
      <c r="R1330" s="193" t="s">
        <v>2599</v>
      </c>
      <c r="S1330" s="193"/>
      <c r="T1330" s="193" t="s">
        <v>2606</v>
      </c>
      <c r="U1330" s="193" t="s">
        <v>182</v>
      </c>
      <c r="V1330" s="193"/>
      <c r="W1330" s="193"/>
      <c r="X1330" s="193"/>
      <c r="Y1330" s="194"/>
      <c r="Z1330" s="194"/>
      <c r="AA1330" s="197"/>
      <c r="AB1330" s="198" t="str">
        <f t="shared" si="147"/>
        <v>20197</v>
      </c>
      <c r="AC1330" s="199">
        <f t="shared" si="143"/>
        <v>0</v>
      </c>
      <c r="AD1330" s="200" t="str">
        <f t="shared" si="149"/>
        <v>20197</v>
      </c>
      <c r="AE1330" s="199">
        <f t="shared" si="145"/>
        <v>0</v>
      </c>
      <c r="AF1330" s="199">
        <f t="shared" si="144"/>
        <v>0</v>
      </c>
      <c r="AG1330" s="199">
        <f t="shared" si="148"/>
        <v>0</v>
      </c>
      <c r="AH1330" s="199">
        <f t="shared" si="146"/>
        <v>0</v>
      </c>
      <c r="AI1330" s="201"/>
      <c r="AJ1330" s="201"/>
      <c r="AK1330" s="201"/>
      <c r="AL1330" s="201"/>
      <c r="AM1330" s="201"/>
      <c r="AN1330" s="201"/>
      <c r="AO1330" s="201" t="s">
        <v>50</v>
      </c>
      <c r="AP1330" s="201" t="s">
        <v>1</v>
      </c>
    </row>
    <row r="1331" spans="1:42">
      <c r="A1331" s="193" t="s">
        <v>1103</v>
      </c>
      <c r="B1331" s="193" t="s">
        <v>50</v>
      </c>
      <c r="C1331" s="193" t="s">
        <v>205</v>
      </c>
      <c r="D1331" s="193" t="s">
        <v>2597</v>
      </c>
      <c r="E1331" s="193" t="s">
        <v>2598</v>
      </c>
      <c r="F1331" s="193"/>
      <c r="G1331" s="193" t="s">
        <v>178</v>
      </c>
      <c r="H1331" s="194">
        <v>43669.000011574077</v>
      </c>
      <c r="I1331" s="194"/>
      <c r="J1331" s="194">
        <v>43671.000011574077</v>
      </c>
      <c r="K1331" s="194">
        <v>43671.000011574077</v>
      </c>
      <c r="L1331" s="194"/>
      <c r="M1331" s="193" t="s">
        <v>187</v>
      </c>
      <c r="N1331" s="193" t="s">
        <v>43</v>
      </c>
      <c r="O1331" s="195">
        <v>12</v>
      </c>
      <c r="P1331" s="195"/>
      <c r="Q1331" s="196"/>
      <c r="R1331" s="193" t="s">
        <v>2599</v>
      </c>
      <c r="S1331" s="193"/>
      <c r="T1331" s="193" t="s">
        <v>2607</v>
      </c>
      <c r="U1331" s="193" t="s">
        <v>182</v>
      </c>
      <c r="V1331" s="193"/>
      <c r="W1331" s="193"/>
      <c r="X1331" s="193"/>
      <c r="Y1331" s="194"/>
      <c r="Z1331" s="194"/>
      <c r="AA1331" s="197"/>
      <c r="AB1331" s="198" t="str">
        <f t="shared" si="147"/>
        <v>20197</v>
      </c>
      <c r="AC1331" s="199">
        <f t="shared" si="143"/>
        <v>0</v>
      </c>
      <c r="AD1331" s="200" t="str">
        <f t="shared" si="149"/>
        <v>20197</v>
      </c>
      <c r="AE1331" s="199">
        <f t="shared" si="145"/>
        <v>0</v>
      </c>
      <c r="AF1331" s="199">
        <f t="shared" si="144"/>
        <v>0</v>
      </c>
      <c r="AG1331" s="199">
        <f t="shared" si="148"/>
        <v>0</v>
      </c>
      <c r="AH1331" s="199">
        <f t="shared" si="146"/>
        <v>0</v>
      </c>
      <c r="AI1331" s="201"/>
      <c r="AJ1331" s="201"/>
      <c r="AK1331" s="201"/>
      <c r="AL1331" s="201"/>
      <c r="AM1331" s="201"/>
      <c r="AN1331" s="201"/>
      <c r="AO1331" s="201" t="s">
        <v>50</v>
      </c>
      <c r="AP1331" s="201" t="s">
        <v>1</v>
      </c>
    </row>
    <row r="1332" spans="1:42">
      <c r="A1332" s="193" t="s">
        <v>1103</v>
      </c>
      <c r="B1332" s="193" t="s">
        <v>50</v>
      </c>
      <c r="C1332" s="193" t="s">
        <v>205</v>
      </c>
      <c r="D1332" s="193" t="s">
        <v>2597</v>
      </c>
      <c r="E1332" s="193" t="s">
        <v>2598</v>
      </c>
      <c r="F1332" s="193"/>
      <c r="G1332" s="193" t="s">
        <v>178</v>
      </c>
      <c r="H1332" s="194">
        <v>43669.000011574077</v>
      </c>
      <c r="I1332" s="194"/>
      <c r="J1332" s="194">
        <v>43671.000011574077</v>
      </c>
      <c r="K1332" s="194">
        <v>43671.000011574077</v>
      </c>
      <c r="L1332" s="194"/>
      <c r="M1332" s="193" t="s">
        <v>187</v>
      </c>
      <c r="N1332" s="193" t="s">
        <v>43</v>
      </c>
      <c r="O1332" s="195">
        <v>12</v>
      </c>
      <c r="P1332" s="195"/>
      <c r="Q1332" s="196"/>
      <c r="R1332" s="193" t="s">
        <v>2599</v>
      </c>
      <c r="S1332" s="193"/>
      <c r="T1332" s="193" t="s">
        <v>2608</v>
      </c>
      <c r="U1332" s="193" t="s">
        <v>182</v>
      </c>
      <c r="V1332" s="193"/>
      <c r="W1332" s="193"/>
      <c r="X1332" s="193"/>
      <c r="Y1332" s="194"/>
      <c r="Z1332" s="194"/>
      <c r="AA1332" s="197"/>
      <c r="AB1332" s="198" t="str">
        <f t="shared" si="147"/>
        <v>20197</v>
      </c>
      <c r="AC1332" s="199">
        <f t="shared" si="143"/>
        <v>0</v>
      </c>
      <c r="AD1332" s="200" t="str">
        <f t="shared" si="149"/>
        <v>20197</v>
      </c>
      <c r="AE1332" s="199">
        <f t="shared" si="145"/>
        <v>0</v>
      </c>
      <c r="AF1332" s="199">
        <f t="shared" si="144"/>
        <v>0</v>
      </c>
      <c r="AG1332" s="199">
        <f t="shared" si="148"/>
        <v>0</v>
      </c>
      <c r="AH1332" s="199">
        <f t="shared" si="146"/>
        <v>0</v>
      </c>
      <c r="AI1332" s="201"/>
      <c r="AJ1332" s="201"/>
      <c r="AK1332" s="201"/>
      <c r="AL1332" s="201"/>
      <c r="AM1332" s="201"/>
      <c r="AN1332" s="201"/>
      <c r="AO1332" s="201" t="s">
        <v>50</v>
      </c>
      <c r="AP1332" s="201" t="s">
        <v>1</v>
      </c>
    </row>
    <row r="1333" spans="1:42">
      <c r="A1333" s="193" t="s">
        <v>1103</v>
      </c>
      <c r="B1333" s="193" t="s">
        <v>50</v>
      </c>
      <c r="C1333" s="193" t="s">
        <v>205</v>
      </c>
      <c r="D1333" s="193" t="s">
        <v>2609</v>
      </c>
      <c r="E1333" s="193" t="s">
        <v>2610</v>
      </c>
      <c r="F1333" s="193"/>
      <c r="G1333" s="193" t="s">
        <v>178</v>
      </c>
      <c r="H1333" s="194">
        <v>43669.000011574077</v>
      </c>
      <c r="I1333" s="194"/>
      <c r="J1333" s="194">
        <v>43669.000011574077</v>
      </c>
      <c r="K1333" s="194">
        <v>43669.000011574077</v>
      </c>
      <c r="L1333" s="194"/>
      <c r="M1333" s="193" t="s">
        <v>187</v>
      </c>
      <c r="N1333" s="193" t="s">
        <v>206</v>
      </c>
      <c r="O1333" s="195">
        <v>12</v>
      </c>
      <c r="P1333" s="195"/>
      <c r="Q1333" s="196"/>
      <c r="R1333" s="193" t="s">
        <v>2611</v>
      </c>
      <c r="S1333" s="193"/>
      <c r="T1333" s="193" t="s">
        <v>2612</v>
      </c>
      <c r="U1333" s="193" t="s">
        <v>182</v>
      </c>
      <c r="V1333" s="193"/>
      <c r="W1333" s="193"/>
      <c r="X1333" s="193"/>
      <c r="Y1333" s="194"/>
      <c r="Z1333" s="194"/>
      <c r="AA1333" s="197"/>
      <c r="AB1333" s="198" t="str">
        <f t="shared" si="147"/>
        <v>20197</v>
      </c>
      <c r="AC1333" s="199">
        <f t="shared" si="143"/>
        <v>0</v>
      </c>
      <c r="AD1333" s="200" t="str">
        <f t="shared" si="149"/>
        <v>20197</v>
      </c>
      <c r="AE1333" s="199">
        <f t="shared" si="145"/>
        <v>0</v>
      </c>
      <c r="AF1333" s="199">
        <f t="shared" si="144"/>
        <v>0</v>
      </c>
      <c r="AG1333" s="199">
        <f t="shared" si="148"/>
        <v>0</v>
      </c>
      <c r="AH1333" s="199">
        <f t="shared" si="146"/>
        <v>0</v>
      </c>
      <c r="AI1333" s="201"/>
      <c r="AJ1333" s="201"/>
      <c r="AK1333" s="201"/>
      <c r="AL1333" s="201"/>
      <c r="AM1333" s="201"/>
      <c r="AN1333" s="201"/>
      <c r="AO1333" s="201" t="s">
        <v>50</v>
      </c>
      <c r="AP1333" s="201" t="s">
        <v>1</v>
      </c>
    </row>
    <row r="1334" spans="1:42">
      <c r="A1334" s="193" t="s">
        <v>1103</v>
      </c>
      <c r="B1334" s="193" t="s">
        <v>50</v>
      </c>
      <c r="C1334" s="193" t="s">
        <v>205</v>
      </c>
      <c r="D1334" s="193" t="s">
        <v>2613</v>
      </c>
      <c r="E1334" s="193" t="s">
        <v>2614</v>
      </c>
      <c r="F1334" s="193"/>
      <c r="G1334" s="193" t="s">
        <v>178</v>
      </c>
      <c r="H1334" s="194">
        <v>43670.000011574077</v>
      </c>
      <c r="I1334" s="194"/>
      <c r="J1334" s="194">
        <v>43672.000011574077</v>
      </c>
      <c r="K1334" s="194">
        <v>43672.000011574077</v>
      </c>
      <c r="L1334" s="194"/>
      <c r="M1334" s="193" t="s">
        <v>187</v>
      </c>
      <c r="N1334" s="193" t="s">
        <v>751</v>
      </c>
      <c r="O1334" s="195">
        <v>12</v>
      </c>
      <c r="P1334" s="195"/>
      <c r="Q1334" s="196"/>
      <c r="R1334" s="193" t="s">
        <v>2615</v>
      </c>
      <c r="S1334" s="193"/>
      <c r="T1334" s="193" t="s">
        <v>2616</v>
      </c>
      <c r="U1334" s="193" t="s">
        <v>182</v>
      </c>
      <c r="V1334" s="193"/>
      <c r="W1334" s="193"/>
      <c r="X1334" s="193"/>
      <c r="Y1334" s="194"/>
      <c r="Z1334" s="194"/>
      <c r="AA1334" s="197"/>
      <c r="AB1334" s="198" t="str">
        <f t="shared" si="147"/>
        <v>20197</v>
      </c>
      <c r="AC1334" s="199">
        <f t="shared" si="143"/>
        <v>0</v>
      </c>
      <c r="AD1334" s="200" t="str">
        <f t="shared" si="149"/>
        <v>20197</v>
      </c>
      <c r="AE1334" s="199">
        <f t="shared" si="145"/>
        <v>0</v>
      </c>
      <c r="AF1334" s="199">
        <f t="shared" si="144"/>
        <v>0</v>
      </c>
      <c r="AG1334" s="199">
        <f t="shared" si="148"/>
        <v>0</v>
      </c>
      <c r="AH1334" s="199">
        <f t="shared" si="146"/>
        <v>0</v>
      </c>
      <c r="AI1334" s="201"/>
      <c r="AJ1334" s="201"/>
      <c r="AK1334" s="201"/>
      <c r="AL1334" s="201"/>
      <c r="AM1334" s="201"/>
      <c r="AN1334" s="201"/>
      <c r="AO1334" s="201" t="s">
        <v>50</v>
      </c>
      <c r="AP1334" s="201" t="s">
        <v>1</v>
      </c>
    </row>
    <row r="1335" spans="1:42">
      <c r="A1335" s="193" t="s">
        <v>1103</v>
      </c>
      <c r="B1335" s="193" t="s">
        <v>50</v>
      </c>
      <c r="C1335" s="193" t="s">
        <v>205</v>
      </c>
      <c r="D1335" s="193" t="s">
        <v>2613</v>
      </c>
      <c r="E1335" s="193" t="s">
        <v>2614</v>
      </c>
      <c r="F1335" s="193"/>
      <c r="G1335" s="193" t="s">
        <v>178</v>
      </c>
      <c r="H1335" s="194">
        <v>43670.000011574077</v>
      </c>
      <c r="I1335" s="194"/>
      <c r="J1335" s="194">
        <v>43672.000011574077</v>
      </c>
      <c r="K1335" s="194">
        <v>43672.000011574077</v>
      </c>
      <c r="L1335" s="194"/>
      <c r="M1335" s="193" t="s">
        <v>187</v>
      </c>
      <c r="N1335" s="193" t="s">
        <v>751</v>
      </c>
      <c r="O1335" s="195">
        <v>12</v>
      </c>
      <c r="P1335" s="195"/>
      <c r="Q1335" s="196"/>
      <c r="R1335" s="193" t="s">
        <v>2615</v>
      </c>
      <c r="S1335" s="193"/>
      <c r="T1335" s="193" t="s">
        <v>2617</v>
      </c>
      <c r="U1335" s="193" t="s">
        <v>182</v>
      </c>
      <c r="V1335" s="193"/>
      <c r="W1335" s="193"/>
      <c r="X1335" s="193"/>
      <c r="Y1335" s="194"/>
      <c r="Z1335" s="194"/>
      <c r="AA1335" s="197"/>
      <c r="AB1335" s="198" t="str">
        <f t="shared" si="147"/>
        <v>20197</v>
      </c>
      <c r="AC1335" s="199">
        <f t="shared" si="143"/>
        <v>0</v>
      </c>
      <c r="AD1335" s="200" t="str">
        <f t="shared" si="149"/>
        <v>20197</v>
      </c>
      <c r="AE1335" s="199">
        <f t="shared" si="145"/>
        <v>0</v>
      </c>
      <c r="AF1335" s="199">
        <f t="shared" si="144"/>
        <v>0</v>
      </c>
      <c r="AG1335" s="199">
        <f t="shared" si="148"/>
        <v>0</v>
      </c>
      <c r="AH1335" s="199">
        <f t="shared" si="146"/>
        <v>0</v>
      </c>
      <c r="AI1335" s="201"/>
      <c r="AJ1335" s="201"/>
      <c r="AK1335" s="201"/>
      <c r="AL1335" s="201"/>
      <c r="AM1335" s="201"/>
      <c r="AN1335" s="201"/>
      <c r="AO1335" s="201" t="s">
        <v>50</v>
      </c>
      <c r="AP1335" s="201" t="s">
        <v>1</v>
      </c>
    </row>
    <row r="1336" spans="1:42">
      <c r="A1336" s="193" t="s">
        <v>1103</v>
      </c>
      <c r="B1336" s="193" t="s">
        <v>48</v>
      </c>
      <c r="C1336" s="193" t="s">
        <v>55</v>
      </c>
      <c r="D1336" s="193" t="s">
        <v>2618</v>
      </c>
      <c r="E1336" s="193" t="s">
        <v>2619</v>
      </c>
      <c r="F1336" s="193"/>
      <c r="G1336" s="193" t="s">
        <v>178</v>
      </c>
      <c r="H1336" s="194">
        <v>43670.000011574077</v>
      </c>
      <c r="I1336" s="194"/>
      <c r="J1336" s="194">
        <v>43678.000011574077</v>
      </c>
      <c r="K1336" s="194">
        <v>43678.000011574077</v>
      </c>
      <c r="L1336" s="194"/>
      <c r="M1336" s="193" t="s">
        <v>187</v>
      </c>
      <c r="N1336" s="193" t="s">
        <v>637</v>
      </c>
      <c r="O1336" s="195">
        <v>80</v>
      </c>
      <c r="P1336" s="195"/>
      <c r="Q1336" s="196"/>
      <c r="R1336" s="193" t="s">
        <v>2620</v>
      </c>
      <c r="S1336" s="193"/>
      <c r="T1336" s="193" t="s">
        <v>2621</v>
      </c>
      <c r="U1336" s="193" t="s">
        <v>182</v>
      </c>
      <c r="V1336" s="193"/>
      <c r="W1336" s="193"/>
      <c r="X1336" s="193"/>
      <c r="Y1336" s="194"/>
      <c r="Z1336" s="194"/>
      <c r="AA1336" s="197"/>
      <c r="AB1336" s="198" t="str">
        <f t="shared" si="147"/>
        <v>20197</v>
      </c>
      <c r="AC1336" s="199">
        <f t="shared" si="143"/>
        <v>0</v>
      </c>
      <c r="AD1336" s="200" t="str">
        <f t="shared" si="149"/>
        <v>20198</v>
      </c>
      <c r="AE1336" s="199">
        <f t="shared" si="145"/>
        <v>0</v>
      </c>
      <c r="AF1336" s="199">
        <f t="shared" si="144"/>
        <v>0</v>
      </c>
      <c r="AG1336" s="199">
        <f t="shared" si="148"/>
        <v>0</v>
      </c>
      <c r="AH1336" s="199">
        <f t="shared" si="146"/>
        <v>0</v>
      </c>
      <c r="AI1336" s="201"/>
      <c r="AJ1336" s="201"/>
      <c r="AK1336" s="201"/>
      <c r="AL1336" s="201"/>
      <c r="AM1336" s="201"/>
      <c r="AN1336" s="201"/>
      <c r="AO1336" s="201" t="s">
        <v>48</v>
      </c>
      <c r="AP1336" s="201" t="s">
        <v>55</v>
      </c>
    </row>
    <row r="1337" spans="1:42">
      <c r="A1337" s="193" t="s">
        <v>1103</v>
      </c>
      <c r="B1337" s="193" t="s">
        <v>48</v>
      </c>
      <c r="C1337" s="193" t="s">
        <v>57</v>
      </c>
      <c r="D1337" s="193" t="s">
        <v>2618</v>
      </c>
      <c r="E1337" s="193" t="s">
        <v>2622</v>
      </c>
      <c r="F1337" s="193"/>
      <c r="G1337" s="193" t="s">
        <v>178</v>
      </c>
      <c r="H1337" s="194">
        <v>43670.000011574077</v>
      </c>
      <c r="I1337" s="194"/>
      <c r="J1337" s="194">
        <v>43678.000011574077</v>
      </c>
      <c r="K1337" s="194">
        <v>43678.000011574077</v>
      </c>
      <c r="L1337" s="194"/>
      <c r="M1337" s="193" t="s">
        <v>187</v>
      </c>
      <c r="N1337" s="193" t="s">
        <v>637</v>
      </c>
      <c r="O1337" s="195">
        <v>115</v>
      </c>
      <c r="P1337" s="195"/>
      <c r="Q1337" s="196"/>
      <c r="R1337" s="193" t="s">
        <v>2620</v>
      </c>
      <c r="S1337" s="193"/>
      <c r="T1337" s="193" t="s">
        <v>2623</v>
      </c>
      <c r="U1337" s="193" t="s">
        <v>182</v>
      </c>
      <c r="V1337" s="193"/>
      <c r="W1337" s="193"/>
      <c r="X1337" s="193"/>
      <c r="Y1337" s="194"/>
      <c r="Z1337" s="194"/>
      <c r="AA1337" s="197"/>
      <c r="AB1337" s="198" t="str">
        <f t="shared" si="147"/>
        <v>20197</v>
      </c>
      <c r="AC1337" s="199">
        <f t="shared" si="143"/>
        <v>0</v>
      </c>
      <c r="AD1337" s="200" t="str">
        <f t="shared" si="149"/>
        <v>20198</v>
      </c>
      <c r="AE1337" s="199">
        <f t="shared" si="145"/>
        <v>0</v>
      </c>
      <c r="AF1337" s="199">
        <f t="shared" si="144"/>
        <v>0</v>
      </c>
      <c r="AG1337" s="199">
        <f t="shared" si="148"/>
        <v>0</v>
      </c>
      <c r="AH1337" s="199">
        <f t="shared" si="146"/>
        <v>0</v>
      </c>
      <c r="AI1337" s="201"/>
      <c r="AJ1337" s="201"/>
      <c r="AK1337" s="201"/>
      <c r="AL1337" s="201"/>
      <c r="AM1337" s="201"/>
      <c r="AN1337" s="201"/>
      <c r="AO1337" s="201" t="s">
        <v>48</v>
      </c>
      <c r="AP1337" s="201" t="s">
        <v>57</v>
      </c>
    </row>
    <row r="1338" spans="1:42">
      <c r="A1338" s="193" t="s">
        <v>1103</v>
      </c>
      <c r="B1338" s="193" t="s">
        <v>54</v>
      </c>
      <c r="C1338" s="193" t="s">
        <v>175</v>
      </c>
      <c r="D1338" s="193" t="s">
        <v>2624</v>
      </c>
      <c r="E1338" s="193" t="s">
        <v>2625</v>
      </c>
      <c r="F1338" s="193"/>
      <c r="G1338" s="193" t="s">
        <v>178</v>
      </c>
      <c r="H1338" s="194">
        <v>43670.000011574077</v>
      </c>
      <c r="I1338" s="194"/>
      <c r="J1338" s="194">
        <v>43670.000011574077</v>
      </c>
      <c r="K1338" s="194">
        <v>43670.000011574077</v>
      </c>
      <c r="L1338" s="194"/>
      <c r="M1338" s="193" t="s">
        <v>187</v>
      </c>
      <c r="N1338" s="193" t="s">
        <v>185</v>
      </c>
      <c r="O1338" s="195">
        <v>3</v>
      </c>
      <c r="P1338" s="195"/>
      <c r="Q1338" s="196"/>
      <c r="R1338" s="193" t="s">
        <v>2626</v>
      </c>
      <c r="S1338" s="193"/>
      <c r="T1338" s="193" t="s">
        <v>2627</v>
      </c>
      <c r="U1338" s="193" t="s">
        <v>182</v>
      </c>
      <c r="V1338" s="193"/>
      <c r="W1338" s="193"/>
      <c r="X1338" s="193"/>
      <c r="Y1338" s="194"/>
      <c r="Z1338" s="194"/>
      <c r="AA1338" s="197"/>
      <c r="AB1338" s="198" t="str">
        <f t="shared" si="147"/>
        <v>20197</v>
      </c>
      <c r="AC1338" s="199">
        <f t="shared" si="143"/>
        <v>0</v>
      </c>
      <c r="AD1338" s="200" t="str">
        <f t="shared" si="149"/>
        <v>20197</v>
      </c>
      <c r="AE1338" s="199">
        <f t="shared" si="145"/>
        <v>0</v>
      </c>
      <c r="AF1338" s="199">
        <f t="shared" si="144"/>
        <v>0</v>
      </c>
      <c r="AG1338" s="199">
        <f t="shared" si="148"/>
        <v>0</v>
      </c>
      <c r="AH1338" s="199">
        <f t="shared" si="146"/>
        <v>0</v>
      </c>
      <c r="AI1338" s="201"/>
      <c r="AJ1338" s="201"/>
      <c r="AK1338" s="201"/>
      <c r="AL1338" s="201"/>
      <c r="AM1338" s="201"/>
      <c r="AN1338" s="201"/>
      <c r="AO1338" s="201" t="s">
        <v>54</v>
      </c>
      <c r="AP1338" s="201" t="s">
        <v>88</v>
      </c>
    </row>
    <row r="1339" spans="1:42">
      <c r="A1339" s="193" t="s">
        <v>1103</v>
      </c>
      <c r="B1339" s="193" t="s">
        <v>51</v>
      </c>
      <c r="C1339" s="193" t="s">
        <v>1209</v>
      </c>
      <c r="D1339" s="193" t="s">
        <v>2495</v>
      </c>
      <c r="E1339" s="193" t="s">
        <v>2628</v>
      </c>
      <c r="F1339" s="193"/>
      <c r="G1339" s="193" t="s">
        <v>197</v>
      </c>
      <c r="H1339" s="194">
        <v>43671.000011574077</v>
      </c>
      <c r="I1339" s="194"/>
      <c r="J1339" s="194">
        <v>43714.000011574077</v>
      </c>
      <c r="K1339" s="194">
        <v>43714.000011574077</v>
      </c>
      <c r="L1339" s="194"/>
      <c r="M1339" s="193" t="s">
        <v>187</v>
      </c>
      <c r="N1339" s="193" t="s">
        <v>2426</v>
      </c>
      <c r="O1339" s="195">
        <v>30</v>
      </c>
      <c r="P1339" s="195"/>
      <c r="Q1339" s="196"/>
      <c r="R1339" s="193" t="s">
        <v>2497</v>
      </c>
      <c r="S1339" s="193"/>
      <c r="T1339" s="193" t="s">
        <v>2629</v>
      </c>
      <c r="U1339" s="193" t="s">
        <v>182</v>
      </c>
      <c r="V1339" s="193"/>
      <c r="W1339" s="193"/>
      <c r="X1339" s="193"/>
      <c r="Y1339" s="194"/>
      <c r="Z1339" s="194"/>
      <c r="AA1339" s="197"/>
      <c r="AB1339" s="198" t="str">
        <f t="shared" si="147"/>
        <v>20197</v>
      </c>
      <c r="AC1339" s="199">
        <f t="shared" si="143"/>
        <v>0</v>
      </c>
      <c r="AD1339" s="200" t="str">
        <f t="shared" si="149"/>
        <v>20199</v>
      </c>
      <c r="AE1339" s="199">
        <f t="shared" si="145"/>
        <v>0</v>
      </c>
      <c r="AF1339" s="199">
        <f t="shared" si="144"/>
        <v>0</v>
      </c>
      <c r="AG1339" s="199">
        <f t="shared" si="148"/>
        <v>0</v>
      </c>
      <c r="AH1339" s="199">
        <f t="shared" si="146"/>
        <v>0</v>
      </c>
      <c r="AI1339" s="201"/>
      <c r="AJ1339" s="201"/>
      <c r="AK1339" s="201"/>
      <c r="AL1339" s="201"/>
      <c r="AM1339" s="201"/>
      <c r="AN1339" s="201"/>
      <c r="AO1339" s="201" t="s">
        <v>51</v>
      </c>
      <c r="AP1339" s="201" t="s">
        <v>64</v>
      </c>
    </row>
    <row r="1340" spans="1:42">
      <c r="A1340" s="193" t="s">
        <v>1103</v>
      </c>
      <c r="B1340" s="193" t="s">
        <v>51</v>
      </c>
      <c r="C1340" s="193" t="s">
        <v>396</v>
      </c>
      <c r="D1340" s="193" t="s">
        <v>1377</v>
      </c>
      <c r="E1340" s="193" t="s">
        <v>1378</v>
      </c>
      <c r="F1340" s="193"/>
      <c r="G1340" s="193" t="s">
        <v>178</v>
      </c>
      <c r="H1340" s="194">
        <v>43671.000011574077</v>
      </c>
      <c r="I1340" s="194"/>
      <c r="J1340" s="194">
        <v>43679.000011574077</v>
      </c>
      <c r="K1340" s="194">
        <v>43679.000011574077</v>
      </c>
      <c r="L1340" s="194"/>
      <c r="M1340" s="193" t="s">
        <v>187</v>
      </c>
      <c r="N1340" s="193" t="s">
        <v>71</v>
      </c>
      <c r="O1340" s="195">
        <v>30</v>
      </c>
      <c r="P1340" s="195"/>
      <c r="Q1340" s="196"/>
      <c r="R1340" s="193" t="s">
        <v>1379</v>
      </c>
      <c r="S1340" s="193"/>
      <c r="T1340" s="193" t="s">
        <v>2630</v>
      </c>
      <c r="U1340" s="193" t="s">
        <v>182</v>
      </c>
      <c r="V1340" s="193"/>
      <c r="W1340" s="193"/>
      <c r="X1340" s="193"/>
      <c r="Y1340" s="194"/>
      <c r="Z1340" s="194"/>
      <c r="AA1340" s="197"/>
      <c r="AB1340" s="198" t="str">
        <f t="shared" si="147"/>
        <v>20197</v>
      </c>
      <c r="AC1340" s="199">
        <f t="shared" si="143"/>
        <v>0</v>
      </c>
      <c r="AD1340" s="200" t="str">
        <f t="shared" si="149"/>
        <v>20198</v>
      </c>
      <c r="AE1340" s="199">
        <f t="shared" si="145"/>
        <v>0</v>
      </c>
      <c r="AF1340" s="199">
        <f t="shared" si="144"/>
        <v>0</v>
      </c>
      <c r="AG1340" s="199">
        <f t="shared" si="148"/>
        <v>0</v>
      </c>
      <c r="AH1340" s="199">
        <f t="shared" si="146"/>
        <v>0</v>
      </c>
      <c r="AI1340" s="201"/>
      <c r="AJ1340" s="201"/>
      <c r="AK1340" s="201"/>
      <c r="AL1340" s="201"/>
      <c r="AM1340" s="201"/>
      <c r="AN1340" s="201"/>
      <c r="AO1340" s="201" t="s">
        <v>51</v>
      </c>
      <c r="AP1340" s="201" t="s">
        <v>63</v>
      </c>
    </row>
    <row r="1341" spans="1:42">
      <c r="A1341" s="193" t="s">
        <v>1103</v>
      </c>
      <c r="B1341" s="193" t="s">
        <v>48</v>
      </c>
      <c r="C1341" s="193" t="s">
        <v>55</v>
      </c>
      <c r="D1341" s="193" t="s">
        <v>1377</v>
      </c>
      <c r="E1341" s="193" t="s">
        <v>1378</v>
      </c>
      <c r="F1341" s="193"/>
      <c r="G1341" s="193" t="s">
        <v>178</v>
      </c>
      <c r="H1341" s="194">
        <v>43671.000011574077</v>
      </c>
      <c r="I1341" s="194"/>
      <c r="J1341" s="194">
        <v>43683.000011574077</v>
      </c>
      <c r="K1341" s="194">
        <v>43683.000011574077</v>
      </c>
      <c r="L1341" s="194">
        <v>43684.278414351851</v>
      </c>
      <c r="M1341" s="193" t="s">
        <v>187</v>
      </c>
      <c r="N1341" s="193" t="s">
        <v>71</v>
      </c>
      <c r="O1341" s="195">
        <v>80</v>
      </c>
      <c r="P1341" s="195"/>
      <c r="Q1341" s="196"/>
      <c r="R1341" s="193" t="s">
        <v>1379</v>
      </c>
      <c r="S1341" s="193"/>
      <c r="T1341" s="193" t="s">
        <v>2631</v>
      </c>
      <c r="U1341" s="193" t="s">
        <v>195</v>
      </c>
      <c r="V1341" s="193"/>
      <c r="W1341" s="193"/>
      <c r="X1341" s="193"/>
      <c r="Y1341" s="194"/>
      <c r="Z1341" s="194"/>
      <c r="AA1341" s="197"/>
      <c r="AB1341" s="198" t="str">
        <f t="shared" si="147"/>
        <v>20197</v>
      </c>
      <c r="AC1341" s="199">
        <f t="shared" si="143"/>
        <v>0</v>
      </c>
      <c r="AD1341" s="200" t="str">
        <f t="shared" si="149"/>
        <v>20198</v>
      </c>
      <c r="AE1341" s="199" t="str">
        <f t="shared" si="145"/>
        <v>20198</v>
      </c>
      <c r="AF1341" s="199">
        <f t="shared" si="144"/>
        <v>0</v>
      </c>
      <c r="AG1341" s="199">
        <f t="shared" si="148"/>
        <v>0</v>
      </c>
      <c r="AH1341" s="199">
        <f t="shared" si="146"/>
        <v>0</v>
      </c>
      <c r="AI1341" s="201"/>
      <c r="AJ1341" s="201"/>
      <c r="AK1341" s="201"/>
      <c r="AL1341" s="201"/>
      <c r="AM1341" s="201"/>
      <c r="AN1341" s="201"/>
      <c r="AO1341" s="201" t="s">
        <v>48</v>
      </c>
      <c r="AP1341" s="201" t="s">
        <v>55</v>
      </c>
    </row>
    <row r="1342" spans="1:42">
      <c r="A1342" s="193" t="s">
        <v>1103</v>
      </c>
      <c r="B1342" s="193" t="s">
        <v>48</v>
      </c>
      <c r="C1342" s="193" t="s">
        <v>55</v>
      </c>
      <c r="D1342" s="193" t="s">
        <v>1377</v>
      </c>
      <c r="E1342" s="193" t="s">
        <v>1387</v>
      </c>
      <c r="F1342" s="193"/>
      <c r="G1342" s="193" t="s">
        <v>178</v>
      </c>
      <c r="H1342" s="194">
        <v>43671.000011574077</v>
      </c>
      <c r="I1342" s="194"/>
      <c r="J1342" s="194">
        <v>43682.000011574077</v>
      </c>
      <c r="K1342" s="194">
        <v>43682.000011574077</v>
      </c>
      <c r="L1342" s="194">
        <v>43683.730023148149</v>
      </c>
      <c r="M1342" s="193" t="s">
        <v>187</v>
      </c>
      <c r="N1342" s="193" t="s">
        <v>71</v>
      </c>
      <c r="O1342" s="195">
        <v>80</v>
      </c>
      <c r="P1342" s="195"/>
      <c r="Q1342" s="196"/>
      <c r="R1342" s="193" t="s">
        <v>1379</v>
      </c>
      <c r="S1342" s="193"/>
      <c r="T1342" s="193" t="s">
        <v>2632</v>
      </c>
      <c r="U1342" s="193" t="s">
        <v>195</v>
      </c>
      <c r="V1342" s="193"/>
      <c r="W1342" s="193"/>
      <c r="X1342" s="193"/>
      <c r="Y1342" s="194"/>
      <c r="Z1342" s="194"/>
      <c r="AA1342" s="197"/>
      <c r="AB1342" s="198" t="str">
        <f t="shared" si="147"/>
        <v>20197</v>
      </c>
      <c r="AC1342" s="199">
        <f t="shared" si="143"/>
        <v>0</v>
      </c>
      <c r="AD1342" s="200" t="str">
        <f t="shared" si="149"/>
        <v>20198</v>
      </c>
      <c r="AE1342" s="199" t="str">
        <f t="shared" si="145"/>
        <v>20198</v>
      </c>
      <c r="AF1342" s="199">
        <f t="shared" si="144"/>
        <v>0</v>
      </c>
      <c r="AG1342" s="199">
        <f t="shared" si="148"/>
        <v>0</v>
      </c>
      <c r="AH1342" s="199">
        <f t="shared" si="146"/>
        <v>0</v>
      </c>
      <c r="AI1342" s="201"/>
      <c r="AJ1342" s="201"/>
      <c r="AK1342" s="201"/>
      <c r="AL1342" s="201"/>
      <c r="AM1342" s="201"/>
      <c r="AN1342" s="201"/>
      <c r="AO1342" s="201" t="s">
        <v>48</v>
      </c>
      <c r="AP1342" s="201" t="s">
        <v>55</v>
      </c>
    </row>
    <row r="1343" spans="1:42">
      <c r="A1343" s="193" t="s">
        <v>1103</v>
      </c>
      <c r="B1343" s="193" t="s">
        <v>50</v>
      </c>
      <c r="C1343" s="193" t="s">
        <v>205</v>
      </c>
      <c r="D1343" s="193" t="s">
        <v>2633</v>
      </c>
      <c r="E1343" s="193" t="s">
        <v>2634</v>
      </c>
      <c r="F1343" s="193"/>
      <c r="G1343" s="193" t="s">
        <v>178</v>
      </c>
      <c r="H1343" s="194">
        <v>43671.000011574077</v>
      </c>
      <c r="I1343" s="194"/>
      <c r="J1343" s="194">
        <v>43671.000011574077</v>
      </c>
      <c r="K1343" s="194">
        <v>43671.000011574077</v>
      </c>
      <c r="L1343" s="194"/>
      <c r="M1343" s="193" t="s">
        <v>187</v>
      </c>
      <c r="N1343" s="193" t="s">
        <v>206</v>
      </c>
      <c r="O1343" s="195">
        <v>12</v>
      </c>
      <c r="P1343" s="195"/>
      <c r="Q1343" s="196"/>
      <c r="R1343" s="193" t="s">
        <v>2635</v>
      </c>
      <c r="S1343" s="193"/>
      <c r="T1343" s="193" t="s">
        <v>2636</v>
      </c>
      <c r="U1343" s="193" t="s">
        <v>182</v>
      </c>
      <c r="V1343" s="193"/>
      <c r="W1343" s="193"/>
      <c r="X1343" s="193"/>
      <c r="Y1343" s="194"/>
      <c r="Z1343" s="194"/>
      <c r="AA1343" s="197"/>
      <c r="AB1343" s="198" t="str">
        <f t="shared" si="147"/>
        <v>20197</v>
      </c>
      <c r="AC1343" s="199">
        <f t="shared" si="143"/>
        <v>0</v>
      </c>
      <c r="AD1343" s="200" t="str">
        <f t="shared" si="149"/>
        <v>20197</v>
      </c>
      <c r="AE1343" s="199">
        <f t="shared" si="145"/>
        <v>0</v>
      </c>
      <c r="AF1343" s="199">
        <f t="shared" si="144"/>
        <v>0</v>
      </c>
      <c r="AG1343" s="199">
        <f t="shared" si="148"/>
        <v>0</v>
      </c>
      <c r="AH1343" s="199">
        <f t="shared" si="146"/>
        <v>0</v>
      </c>
      <c r="AI1343" s="201"/>
      <c r="AJ1343" s="201"/>
      <c r="AK1343" s="201"/>
      <c r="AL1343" s="201"/>
      <c r="AM1343" s="201"/>
      <c r="AN1343" s="201"/>
      <c r="AO1343" s="201" t="s">
        <v>50</v>
      </c>
      <c r="AP1343" s="201" t="s">
        <v>1</v>
      </c>
    </row>
    <row r="1344" spans="1:42">
      <c r="A1344" s="193" t="s">
        <v>1103</v>
      </c>
      <c r="B1344" s="193" t="s">
        <v>50</v>
      </c>
      <c r="C1344" s="193" t="s">
        <v>205</v>
      </c>
      <c r="D1344" s="193" t="s">
        <v>2633</v>
      </c>
      <c r="E1344" s="193" t="s">
        <v>2637</v>
      </c>
      <c r="F1344" s="193"/>
      <c r="G1344" s="193" t="s">
        <v>178</v>
      </c>
      <c r="H1344" s="194">
        <v>43671.000011574077</v>
      </c>
      <c r="I1344" s="194"/>
      <c r="J1344" s="194">
        <v>43671.000011574077</v>
      </c>
      <c r="K1344" s="194">
        <v>43671.000011574077</v>
      </c>
      <c r="L1344" s="194"/>
      <c r="M1344" s="193" t="s">
        <v>187</v>
      </c>
      <c r="N1344" s="193" t="s">
        <v>206</v>
      </c>
      <c r="O1344" s="195">
        <v>12</v>
      </c>
      <c r="P1344" s="195"/>
      <c r="Q1344" s="196"/>
      <c r="R1344" s="193" t="s">
        <v>2635</v>
      </c>
      <c r="S1344" s="193"/>
      <c r="T1344" s="193" t="s">
        <v>2638</v>
      </c>
      <c r="U1344" s="193" t="s">
        <v>182</v>
      </c>
      <c r="V1344" s="193"/>
      <c r="W1344" s="193"/>
      <c r="X1344" s="193"/>
      <c r="Y1344" s="194"/>
      <c r="Z1344" s="194"/>
      <c r="AA1344" s="197"/>
      <c r="AB1344" s="198" t="str">
        <f t="shared" si="147"/>
        <v>20197</v>
      </c>
      <c r="AC1344" s="199">
        <f t="shared" si="143"/>
        <v>0</v>
      </c>
      <c r="AD1344" s="200" t="str">
        <f t="shared" si="149"/>
        <v>20197</v>
      </c>
      <c r="AE1344" s="199">
        <f t="shared" si="145"/>
        <v>0</v>
      </c>
      <c r="AF1344" s="199">
        <f t="shared" si="144"/>
        <v>0</v>
      </c>
      <c r="AG1344" s="199">
        <f t="shared" si="148"/>
        <v>0</v>
      </c>
      <c r="AH1344" s="199">
        <f t="shared" si="146"/>
        <v>0</v>
      </c>
      <c r="AI1344" s="201"/>
      <c r="AJ1344" s="201"/>
      <c r="AK1344" s="201"/>
      <c r="AL1344" s="201"/>
      <c r="AM1344" s="201"/>
      <c r="AN1344" s="201"/>
      <c r="AO1344" s="201" t="s">
        <v>50</v>
      </c>
      <c r="AP1344" s="201" t="s">
        <v>1</v>
      </c>
    </row>
    <row r="1345" spans="1:42">
      <c r="A1345" s="193" t="s">
        <v>1103</v>
      </c>
      <c r="B1345" s="193" t="s">
        <v>54</v>
      </c>
      <c r="C1345" s="193" t="s">
        <v>175</v>
      </c>
      <c r="D1345" s="193" t="s">
        <v>2018</v>
      </c>
      <c r="E1345" s="193" t="s">
        <v>2019</v>
      </c>
      <c r="F1345" s="193"/>
      <c r="G1345" s="193" t="s">
        <v>178</v>
      </c>
      <c r="H1345" s="194">
        <v>43671.000011574077</v>
      </c>
      <c r="I1345" s="194"/>
      <c r="J1345" s="194">
        <v>43671.000011574077</v>
      </c>
      <c r="K1345" s="194">
        <v>43671.000011574077</v>
      </c>
      <c r="L1345" s="194"/>
      <c r="M1345" s="193" t="s">
        <v>187</v>
      </c>
      <c r="N1345" s="193" t="s">
        <v>637</v>
      </c>
      <c r="O1345" s="195">
        <v>3</v>
      </c>
      <c r="P1345" s="195"/>
      <c r="Q1345" s="196"/>
      <c r="R1345" s="193" t="s">
        <v>2020</v>
      </c>
      <c r="S1345" s="193"/>
      <c r="T1345" s="193" t="s">
        <v>2639</v>
      </c>
      <c r="U1345" s="193" t="s">
        <v>182</v>
      </c>
      <c r="V1345" s="193"/>
      <c r="W1345" s="193"/>
      <c r="X1345" s="193"/>
      <c r="Y1345" s="194"/>
      <c r="Z1345" s="194"/>
      <c r="AA1345" s="197"/>
      <c r="AB1345" s="198" t="str">
        <f t="shared" si="147"/>
        <v>20197</v>
      </c>
      <c r="AC1345" s="199">
        <f t="shared" si="143"/>
        <v>0</v>
      </c>
      <c r="AD1345" s="200" t="str">
        <f t="shared" si="149"/>
        <v>20197</v>
      </c>
      <c r="AE1345" s="199">
        <f t="shared" si="145"/>
        <v>0</v>
      </c>
      <c r="AF1345" s="199">
        <f t="shared" si="144"/>
        <v>0</v>
      </c>
      <c r="AG1345" s="199">
        <f t="shared" si="148"/>
        <v>0</v>
      </c>
      <c r="AH1345" s="199">
        <f t="shared" si="146"/>
        <v>0</v>
      </c>
      <c r="AI1345" s="201"/>
      <c r="AJ1345" s="201"/>
      <c r="AK1345" s="201"/>
      <c r="AL1345" s="201"/>
      <c r="AM1345" s="201"/>
      <c r="AN1345" s="201"/>
      <c r="AO1345" s="201" t="s">
        <v>54</v>
      </c>
      <c r="AP1345" s="201" t="s">
        <v>88</v>
      </c>
    </row>
    <row r="1346" spans="1:42">
      <c r="A1346" s="193" t="s">
        <v>1103</v>
      </c>
      <c r="B1346" s="193" t="s">
        <v>50</v>
      </c>
      <c r="C1346" s="193" t="s">
        <v>205</v>
      </c>
      <c r="D1346" s="193" t="s">
        <v>2640</v>
      </c>
      <c r="E1346" s="193" t="s">
        <v>2641</v>
      </c>
      <c r="F1346" s="193"/>
      <c r="G1346" s="193" t="s">
        <v>178</v>
      </c>
      <c r="H1346" s="194">
        <v>43672.000011574077</v>
      </c>
      <c r="I1346" s="194"/>
      <c r="J1346" s="194">
        <v>43672.000011574077</v>
      </c>
      <c r="K1346" s="194">
        <v>43672.000011574077</v>
      </c>
      <c r="L1346" s="194"/>
      <c r="M1346" s="193" t="s">
        <v>179</v>
      </c>
      <c r="N1346" s="193" t="s">
        <v>230</v>
      </c>
      <c r="O1346" s="195">
        <v>12</v>
      </c>
      <c r="P1346" s="195"/>
      <c r="Q1346" s="196"/>
      <c r="R1346" s="193" t="s">
        <v>2642</v>
      </c>
      <c r="S1346" s="193"/>
      <c r="T1346" s="193" t="s">
        <v>2643</v>
      </c>
      <c r="U1346" s="193" t="s">
        <v>182</v>
      </c>
      <c r="V1346" s="193"/>
      <c r="W1346" s="193"/>
      <c r="X1346" s="193"/>
      <c r="Y1346" s="194"/>
      <c r="Z1346" s="194"/>
      <c r="AA1346" s="197"/>
      <c r="AB1346" s="198" t="str">
        <f t="shared" si="147"/>
        <v>20197</v>
      </c>
      <c r="AC1346" s="199">
        <f t="shared" ref="AC1346:AC1409" si="150">IFERROR(IF(IF(AND(K1346&lt;1,L1346&gt;0),CONCATENATE(YEAR(L1346),MONTH(L1346)),CONCATENATE(YEAR(I1346),MONTH(I1346)))="19001",0,IF(AND(K1346&lt;1,L1346&gt;0),CONCATENATE(YEAR(L1346),MONTH(L1346)),CONCATENATE(YEAR(I1346),MONTH(I1346)))),0)</f>
        <v>0</v>
      </c>
      <c r="AD1346" s="200" t="str">
        <f t="shared" si="149"/>
        <v>20197</v>
      </c>
      <c r="AE1346" s="199">
        <f t="shared" si="145"/>
        <v>0</v>
      </c>
      <c r="AF1346" s="199">
        <f t="shared" ref="AF1346:AF1409" si="151">+IFERROR(IF(Z1346&gt;0,CONCATENATE(YEAR(Z1346),MONTH(Z1346)),0),0)</f>
        <v>0</v>
      </c>
      <c r="AG1346" s="199">
        <f t="shared" si="148"/>
        <v>0</v>
      </c>
      <c r="AH1346" s="199">
        <f t="shared" si="146"/>
        <v>0</v>
      </c>
      <c r="AI1346" s="201"/>
      <c r="AJ1346" s="201"/>
      <c r="AK1346" s="201"/>
      <c r="AL1346" s="201"/>
      <c r="AM1346" s="201"/>
      <c r="AN1346" s="201"/>
      <c r="AO1346" s="201" t="s">
        <v>50</v>
      </c>
      <c r="AP1346" s="201" t="s">
        <v>1</v>
      </c>
    </row>
    <row r="1347" spans="1:42">
      <c r="A1347" s="193" t="s">
        <v>1103</v>
      </c>
      <c r="B1347" s="193" t="s">
        <v>54</v>
      </c>
      <c r="C1347" s="193" t="s">
        <v>175</v>
      </c>
      <c r="D1347" s="193" t="s">
        <v>2644</v>
      </c>
      <c r="E1347" s="193" t="s">
        <v>2645</v>
      </c>
      <c r="F1347" s="193"/>
      <c r="G1347" s="193" t="s">
        <v>178</v>
      </c>
      <c r="H1347" s="194">
        <v>43675.000011574077</v>
      </c>
      <c r="I1347" s="194"/>
      <c r="J1347" s="194">
        <v>43675.000011574077</v>
      </c>
      <c r="K1347" s="194">
        <v>43675.000011574077</v>
      </c>
      <c r="L1347" s="194"/>
      <c r="M1347" s="193" t="s">
        <v>187</v>
      </c>
      <c r="N1347" s="193" t="s">
        <v>1872</v>
      </c>
      <c r="O1347" s="195">
        <v>3</v>
      </c>
      <c r="P1347" s="195"/>
      <c r="Q1347" s="196"/>
      <c r="R1347" s="193" t="s">
        <v>2646</v>
      </c>
      <c r="S1347" s="193"/>
      <c r="T1347" s="193" t="s">
        <v>2647</v>
      </c>
      <c r="U1347" s="193" t="s">
        <v>182</v>
      </c>
      <c r="V1347" s="193"/>
      <c r="W1347" s="193"/>
      <c r="X1347" s="193"/>
      <c r="Y1347" s="194"/>
      <c r="Z1347" s="194"/>
      <c r="AA1347" s="197"/>
      <c r="AB1347" s="198" t="str">
        <f t="shared" si="147"/>
        <v>20197</v>
      </c>
      <c r="AC1347" s="199">
        <f t="shared" si="150"/>
        <v>0</v>
      </c>
      <c r="AD1347" s="200" t="str">
        <f t="shared" si="149"/>
        <v>20197</v>
      </c>
      <c r="AE1347" s="199">
        <f t="shared" ref="AE1347:AE1410" si="152">+IFERROR(IF(A1347="4-MIGRADO",0,IF(OR(K1347=0,ISTEXT(K1347),CONCATENATE(YEAR(L1347),MONTH(L1347))="19001"),0,CONCATENATE(YEAR(L1347),MONTH(L1347)))),0)</f>
        <v>0</v>
      </c>
      <c r="AF1347" s="199">
        <f t="shared" si="151"/>
        <v>0</v>
      </c>
      <c r="AG1347" s="199">
        <f t="shared" si="148"/>
        <v>0</v>
      </c>
      <c r="AH1347" s="199">
        <f t="shared" ref="AH1347:AH1410" si="153">+IF(AND(A1347&lt;&gt;"4-MIGRADO",V1347="1"),CONCATENATE(YEAR(H1347),MONTH(H1347)),0)</f>
        <v>0</v>
      </c>
      <c r="AI1347" s="201"/>
      <c r="AJ1347" s="201"/>
      <c r="AK1347" s="201"/>
      <c r="AL1347" s="201"/>
      <c r="AM1347" s="201"/>
      <c r="AN1347" s="201"/>
      <c r="AO1347" s="201" t="s">
        <v>54</v>
      </c>
      <c r="AP1347" s="201" t="s">
        <v>88</v>
      </c>
    </row>
    <row r="1348" spans="1:42">
      <c r="A1348" s="193" t="s">
        <v>1103</v>
      </c>
      <c r="B1348" s="193" t="s">
        <v>50</v>
      </c>
      <c r="C1348" s="193" t="s">
        <v>205</v>
      </c>
      <c r="D1348" s="193" t="s">
        <v>2648</v>
      </c>
      <c r="E1348" s="193" t="s">
        <v>2649</v>
      </c>
      <c r="F1348" s="193"/>
      <c r="G1348" s="193" t="s">
        <v>178</v>
      </c>
      <c r="H1348" s="194">
        <v>43675.000011574077</v>
      </c>
      <c r="I1348" s="194"/>
      <c r="J1348" s="194">
        <v>43675.000011574077</v>
      </c>
      <c r="K1348" s="194">
        <v>43675.000011574077</v>
      </c>
      <c r="L1348" s="194"/>
      <c r="M1348" s="193" t="s">
        <v>187</v>
      </c>
      <c r="N1348" s="193" t="s">
        <v>751</v>
      </c>
      <c r="O1348" s="195">
        <v>12</v>
      </c>
      <c r="P1348" s="195"/>
      <c r="Q1348" s="196"/>
      <c r="R1348" s="193" t="s">
        <v>2650</v>
      </c>
      <c r="S1348" s="193"/>
      <c r="T1348" s="193" t="s">
        <v>2651</v>
      </c>
      <c r="U1348" s="193" t="s">
        <v>182</v>
      </c>
      <c r="V1348" s="193"/>
      <c r="W1348" s="193"/>
      <c r="X1348" s="193"/>
      <c r="Y1348" s="194"/>
      <c r="Z1348" s="194"/>
      <c r="AA1348" s="197"/>
      <c r="AB1348" s="198" t="str">
        <f t="shared" si="147"/>
        <v>20197</v>
      </c>
      <c r="AC1348" s="199">
        <f t="shared" si="150"/>
        <v>0</v>
      </c>
      <c r="AD1348" s="200" t="str">
        <f t="shared" si="149"/>
        <v>20197</v>
      </c>
      <c r="AE1348" s="199">
        <f t="shared" si="152"/>
        <v>0</v>
      </c>
      <c r="AF1348" s="199">
        <f t="shared" si="151"/>
        <v>0</v>
      </c>
      <c r="AG1348" s="199">
        <f t="shared" si="148"/>
        <v>0</v>
      </c>
      <c r="AH1348" s="199">
        <f t="shared" si="153"/>
        <v>0</v>
      </c>
      <c r="AI1348" s="201"/>
      <c r="AJ1348" s="201"/>
      <c r="AK1348" s="201"/>
      <c r="AL1348" s="201"/>
      <c r="AM1348" s="201"/>
      <c r="AN1348" s="201"/>
      <c r="AO1348" s="201" t="s">
        <v>50</v>
      </c>
      <c r="AP1348" s="201" t="s">
        <v>1</v>
      </c>
    </row>
    <row r="1349" spans="1:42">
      <c r="A1349" s="193" t="s">
        <v>1103</v>
      </c>
      <c r="B1349" s="193" t="s">
        <v>50</v>
      </c>
      <c r="C1349" s="193" t="s">
        <v>205</v>
      </c>
      <c r="D1349" s="193" t="s">
        <v>2648</v>
      </c>
      <c r="E1349" s="193" t="s">
        <v>2649</v>
      </c>
      <c r="F1349" s="193"/>
      <c r="G1349" s="193" t="s">
        <v>178</v>
      </c>
      <c r="H1349" s="194">
        <v>43675.000011574077</v>
      </c>
      <c r="I1349" s="194"/>
      <c r="J1349" s="194">
        <v>43675.000011574077</v>
      </c>
      <c r="K1349" s="194">
        <v>43675.000011574077</v>
      </c>
      <c r="L1349" s="194"/>
      <c r="M1349" s="193" t="s">
        <v>187</v>
      </c>
      <c r="N1349" s="193" t="s">
        <v>751</v>
      </c>
      <c r="O1349" s="195">
        <v>12</v>
      </c>
      <c r="P1349" s="195"/>
      <c r="Q1349" s="196"/>
      <c r="R1349" s="193" t="s">
        <v>2650</v>
      </c>
      <c r="S1349" s="193"/>
      <c r="T1349" s="193" t="s">
        <v>2652</v>
      </c>
      <c r="U1349" s="193" t="s">
        <v>182</v>
      </c>
      <c r="V1349" s="193"/>
      <c r="W1349" s="193"/>
      <c r="X1349" s="193"/>
      <c r="Y1349" s="194"/>
      <c r="Z1349" s="194"/>
      <c r="AA1349" s="197"/>
      <c r="AB1349" s="198" t="str">
        <f t="shared" si="147"/>
        <v>20197</v>
      </c>
      <c r="AC1349" s="199">
        <f t="shared" si="150"/>
        <v>0</v>
      </c>
      <c r="AD1349" s="200" t="str">
        <f t="shared" si="149"/>
        <v>20197</v>
      </c>
      <c r="AE1349" s="199">
        <f t="shared" si="152"/>
        <v>0</v>
      </c>
      <c r="AF1349" s="199">
        <f t="shared" si="151"/>
        <v>0</v>
      </c>
      <c r="AG1349" s="199">
        <f t="shared" si="148"/>
        <v>0</v>
      </c>
      <c r="AH1349" s="199">
        <f t="shared" si="153"/>
        <v>0</v>
      </c>
      <c r="AI1349" s="201"/>
      <c r="AJ1349" s="201"/>
      <c r="AK1349" s="201"/>
      <c r="AL1349" s="201"/>
      <c r="AM1349" s="201"/>
      <c r="AN1349" s="201"/>
      <c r="AO1349" s="201" t="s">
        <v>50</v>
      </c>
      <c r="AP1349" s="201" t="s">
        <v>1</v>
      </c>
    </row>
    <row r="1350" spans="1:42">
      <c r="A1350" s="193" t="s">
        <v>1103</v>
      </c>
      <c r="B1350" s="193" t="s">
        <v>50</v>
      </c>
      <c r="C1350" s="193" t="s">
        <v>205</v>
      </c>
      <c r="D1350" s="193" t="s">
        <v>2648</v>
      </c>
      <c r="E1350" s="193" t="s">
        <v>2649</v>
      </c>
      <c r="F1350" s="193"/>
      <c r="G1350" s="193" t="s">
        <v>178</v>
      </c>
      <c r="H1350" s="194">
        <v>43675.000011574077</v>
      </c>
      <c r="I1350" s="194"/>
      <c r="J1350" s="194">
        <v>43675.000011574077</v>
      </c>
      <c r="K1350" s="194">
        <v>43675.000011574077</v>
      </c>
      <c r="L1350" s="194"/>
      <c r="M1350" s="193" t="s">
        <v>187</v>
      </c>
      <c r="N1350" s="193" t="s">
        <v>751</v>
      </c>
      <c r="O1350" s="195">
        <v>12</v>
      </c>
      <c r="P1350" s="195"/>
      <c r="Q1350" s="196"/>
      <c r="R1350" s="193" t="s">
        <v>2650</v>
      </c>
      <c r="S1350" s="193"/>
      <c r="T1350" s="193" t="s">
        <v>2653</v>
      </c>
      <c r="U1350" s="193" t="s">
        <v>182</v>
      </c>
      <c r="V1350" s="193"/>
      <c r="W1350" s="193"/>
      <c r="X1350" s="193"/>
      <c r="Y1350" s="194"/>
      <c r="Z1350" s="194"/>
      <c r="AA1350" s="197"/>
      <c r="AB1350" s="198" t="str">
        <f t="shared" si="147"/>
        <v>20197</v>
      </c>
      <c r="AC1350" s="199">
        <f t="shared" si="150"/>
        <v>0</v>
      </c>
      <c r="AD1350" s="200" t="str">
        <f t="shared" si="149"/>
        <v>20197</v>
      </c>
      <c r="AE1350" s="199">
        <f t="shared" si="152"/>
        <v>0</v>
      </c>
      <c r="AF1350" s="199">
        <f t="shared" si="151"/>
        <v>0</v>
      </c>
      <c r="AG1350" s="199">
        <f t="shared" si="148"/>
        <v>0</v>
      </c>
      <c r="AH1350" s="199">
        <f t="shared" si="153"/>
        <v>0</v>
      </c>
      <c r="AI1350" s="201"/>
      <c r="AJ1350" s="201"/>
      <c r="AK1350" s="201"/>
      <c r="AL1350" s="201"/>
      <c r="AM1350" s="201"/>
      <c r="AN1350" s="201"/>
      <c r="AO1350" s="201" t="s">
        <v>50</v>
      </c>
      <c r="AP1350" s="201" t="s">
        <v>1</v>
      </c>
    </row>
    <row r="1351" spans="1:42">
      <c r="A1351" s="193" t="s">
        <v>1103</v>
      </c>
      <c r="B1351" s="193" t="s">
        <v>50</v>
      </c>
      <c r="C1351" s="193" t="s">
        <v>205</v>
      </c>
      <c r="D1351" s="193" t="s">
        <v>2648</v>
      </c>
      <c r="E1351" s="193" t="s">
        <v>2649</v>
      </c>
      <c r="F1351" s="193"/>
      <c r="G1351" s="193" t="s">
        <v>178</v>
      </c>
      <c r="H1351" s="194">
        <v>43675.000011574077</v>
      </c>
      <c r="I1351" s="194"/>
      <c r="J1351" s="194">
        <v>43675.000011574077</v>
      </c>
      <c r="K1351" s="194">
        <v>43675.000011574077</v>
      </c>
      <c r="L1351" s="194"/>
      <c r="M1351" s="193" t="s">
        <v>187</v>
      </c>
      <c r="N1351" s="193" t="s">
        <v>751</v>
      </c>
      <c r="O1351" s="195">
        <v>12</v>
      </c>
      <c r="P1351" s="195"/>
      <c r="Q1351" s="196"/>
      <c r="R1351" s="193" t="s">
        <v>2650</v>
      </c>
      <c r="S1351" s="193"/>
      <c r="T1351" s="193" t="s">
        <v>2654</v>
      </c>
      <c r="U1351" s="193" t="s">
        <v>182</v>
      </c>
      <c r="V1351" s="193"/>
      <c r="W1351" s="193"/>
      <c r="X1351" s="193"/>
      <c r="Y1351" s="194"/>
      <c r="Z1351" s="194"/>
      <c r="AA1351" s="197"/>
      <c r="AB1351" s="198" t="str">
        <f t="shared" si="147"/>
        <v>20197</v>
      </c>
      <c r="AC1351" s="199">
        <f t="shared" si="150"/>
        <v>0</v>
      </c>
      <c r="AD1351" s="200" t="str">
        <f t="shared" si="149"/>
        <v>20197</v>
      </c>
      <c r="AE1351" s="199">
        <f t="shared" si="152"/>
        <v>0</v>
      </c>
      <c r="AF1351" s="199">
        <f t="shared" si="151"/>
        <v>0</v>
      </c>
      <c r="AG1351" s="199">
        <f t="shared" si="148"/>
        <v>0</v>
      </c>
      <c r="AH1351" s="199">
        <f t="shared" si="153"/>
        <v>0</v>
      </c>
      <c r="AI1351" s="201"/>
      <c r="AJ1351" s="201"/>
      <c r="AK1351" s="201"/>
      <c r="AL1351" s="201"/>
      <c r="AM1351" s="201"/>
      <c r="AN1351" s="201"/>
      <c r="AO1351" s="201" t="s">
        <v>50</v>
      </c>
      <c r="AP1351" s="201" t="s">
        <v>1</v>
      </c>
    </row>
    <row r="1352" spans="1:42">
      <c r="A1352" s="193" t="s">
        <v>1103</v>
      </c>
      <c r="B1352" s="193" t="s">
        <v>50</v>
      </c>
      <c r="C1352" s="193" t="s">
        <v>205</v>
      </c>
      <c r="D1352" s="193" t="s">
        <v>2648</v>
      </c>
      <c r="E1352" s="193" t="s">
        <v>2649</v>
      </c>
      <c r="F1352" s="193"/>
      <c r="G1352" s="193" t="s">
        <v>178</v>
      </c>
      <c r="H1352" s="194">
        <v>43675.000011574077</v>
      </c>
      <c r="I1352" s="194"/>
      <c r="J1352" s="194">
        <v>43675.000011574077</v>
      </c>
      <c r="K1352" s="194">
        <v>43675.000011574077</v>
      </c>
      <c r="L1352" s="194"/>
      <c r="M1352" s="193" t="s">
        <v>187</v>
      </c>
      <c r="N1352" s="193" t="s">
        <v>751</v>
      </c>
      <c r="O1352" s="195">
        <v>12</v>
      </c>
      <c r="P1352" s="195"/>
      <c r="Q1352" s="196"/>
      <c r="R1352" s="193" t="s">
        <v>2650</v>
      </c>
      <c r="S1352" s="193"/>
      <c r="T1352" s="193" t="s">
        <v>2655</v>
      </c>
      <c r="U1352" s="193" t="s">
        <v>182</v>
      </c>
      <c r="V1352" s="193"/>
      <c r="W1352" s="193"/>
      <c r="X1352" s="193"/>
      <c r="Y1352" s="194"/>
      <c r="Z1352" s="194"/>
      <c r="AA1352" s="197"/>
      <c r="AB1352" s="198" t="str">
        <f t="shared" si="147"/>
        <v>20197</v>
      </c>
      <c r="AC1352" s="199">
        <f t="shared" si="150"/>
        <v>0</v>
      </c>
      <c r="AD1352" s="200" t="str">
        <f t="shared" si="149"/>
        <v>20197</v>
      </c>
      <c r="AE1352" s="199">
        <f t="shared" si="152"/>
        <v>0</v>
      </c>
      <c r="AF1352" s="199">
        <f t="shared" si="151"/>
        <v>0</v>
      </c>
      <c r="AG1352" s="199">
        <f t="shared" si="148"/>
        <v>0</v>
      </c>
      <c r="AH1352" s="199">
        <f t="shared" si="153"/>
        <v>0</v>
      </c>
      <c r="AI1352" s="201"/>
      <c r="AJ1352" s="201"/>
      <c r="AK1352" s="201"/>
      <c r="AL1352" s="201"/>
      <c r="AM1352" s="201"/>
      <c r="AN1352" s="201"/>
      <c r="AO1352" s="201" t="s">
        <v>50</v>
      </c>
      <c r="AP1352" s="201" t="s">
        <v>1</v>
      </c>
    </row>
    <row r="1353" spans="1:42">
      <c r="A1353" s="193" t="s">
        <v>1103</v>
      </c>
      <c r="B1353" s="193" t="s">
        <v>50</v>
      </c>
      <c r="C1353" s="193" t="s">
        <v>205</v>
      </c>
      <c r="D1353" s="193" t="s">
        <v>2648</v>
      </c>
      <c r="E1353" s="193" t="s">
        <v>2649</v>
      </c>
      <c r="F1353" s="193"/>
      <c r="G1353" s="193" t="s">
        <v>178</v>
      </c>
      <c r="H1353" s="194">
        <v>43675.000011574077</v>
      </c>
      <c r="I1353" s="194"/>
      <c r="J1353" s="194">
        <v>43675.000011574077</v>
      </c>
      <c r="K1353" s="194">
        <v>43675.000011574077</v>
      </c>
      <c r="L1353" s="194"/>
      <c r="M1353" s="193" t="s">
        <v>187</v>
      </c>
      <c r="N1353" s="193" t="s">
        <v>751</v>
      </c>
      <c r="O1353" s="195">
        <v>12</v>
      </c>
      <c r="P1353" s="195"/>
      <c r="Q1353" s="196"/>
      <c r="R1353" s="193" t="s">
        <v>2650</v>
      </c>
      <c r="S1353" s="193"/>
      <c r="T1353" s="193" t="s">
        <v>2656</v>
      </c>
      <c r="U1353" s="193" t="s">
        <v>182</v>
      </c>
      <c r="V1353" s="193"/>
      <c r="W1353" s="193"/>
      <c r="X1353" s="193"/>
      <c r="Y1353" s="194"/>
      <c r="Z1353" s="194"/>
      <c r="AA1353" s="197"/>
      <c r="AB1353" s="198" t="str">
        <f t="shared" si="147"/>
        <v>20197</v>
      </c>
      <c r="AC1353" s="199">
        <f t="shared" si="150"/>
        <v>0</v>
      </c>
      <c r="AD1353" s="200" t="str">
        <f t="shared" si="149"/>
        <v>20197</v>
      </c>
      <c r="AE1353" s="199">
        <f t="shared" si="152"/>
        <v>0</v>
      </c>
      <c r="AF1353" s="199">
        <f t="shared" si="151"/>
        <v>0</v>
      </c>
      <c r="AG1353" s="199">
        <f t="shared" si="148"/>
        <v>0</v>
      </c>
      <c r="AH1353" s="199">
        <f t="shared" si="153"/>
        <v>0</v>
      </c>
      <c r="AI1353" s="201"/>
      <c r="AJ1353" s="201"/>
      <c r="AK1353" s="201"/>
      <c r="AL1353" s="201"/>
      <c r="AM1353" s="201"/>
      <c r="AN1353" s="201"/>
      <c r="AO1353" s="201" t="s">
        <v>50</v>
      </c>
      <c r="AP1353" s="201" t="s">
        <v>1</v>
      </c>
    </row>
    <row r="1354" spans="1:42">
      <c r="A1354" s="193" t="s">
        <v>1103</v>
      </c>
      <c r="B1354" s="193" t="s">
        <v>54</v>
      </c>
      <c r="C1354" s="193" t="s">
        <v>175</v>
      </c>
      <c r="D1354" s="193" t="s">
        <v>2657</v>
      </c>
      <c r="E1354" s="193" t="s">
        <v>2658</v>
      </c>
      <c r="F1354" s="193"/>
      <c r="G1354" s="193" t="s">
        <v>178</v>
      </c>
      <c r="H1354" s="194">
        <v>43676.000011574077</v>
      </c>
      <c r="I1354" s="194"/>
      <c r="J1354" s="194">
        <v>43684.000011574077</v>
      </c>
      <c r="K1354" s="194">
        <v>43684.000011574077</v>
      </c>
      <c r="L1354" s="194"/>
      <c r="M1354" s="193" t="s">
        <v>187</v>
      </c>
      <c r="N1354" s="193" t="s">
        <v>2015</v>
      </c>
      <c r="O1354" s="195">
        <v>3</v>
      </c>
      <c r="P1354" s="195"/>
      <c r="Q1354" s="196"/>
      <c r="R1354" s="193" t="s">
        <v>2659</v>
      </c>
      <c r="S1354" s="193"/>
      <c r="T1354" s="193" t="s">
        <v>2660</v>
      </c>
      <c r="U1354" s="193" t="s">
        <v>182</v>
      </c>
      <c r="V1354" s="193"/>
      <c r="W1354" s="193"/>
      <c r="X1354" s="193"/>
      <c r="Y1354" s="194"/>
      <c r="Z1354" s="194"/>
      <c r="AA1354" s="197"/>
      <c r="AB1354" s="198" t="str">
        <f t="shared" si="147"/>
        <v>20197</v>
      </c>
      <c r="AC1354" s="199">
        <f t="shared" si="150"/>
        <v>0</v>
      </c>
      <c r="AD1354" s="200" t="str">
        <f t="shared" si="149"/>
        <v>20198</v>
      </c>
      <c r="AE1354" s="199">
        <f t="shared" si="152"/>
        <v>0</v>
      </c>
      <c r="AF1354" s="199">
        <f t="shared" si="151"/>
        <v>0</v>
      </c>
      <c r="AG1354" s="199">
        <f t="shared" si="148"/>
        <v>0</v>
      </c>
      <c r="AH1354" s="199">
        <f t="shared" si="153"/>
        <v>0</v>
      </c>
      <c r="AI1354" s="201"/>
      <c r="AJ1354" s="201"/>
      <c r="AK1354" s="201"/>
      <c r="AL1354" s="201"/>
      <c r="AM1354" s="201"/>
      <c r="AN1354" s="201"/>
      <c r="AO1354" s="201" t="s">
        <v>54</v>
      </c>
      <c r="AP1354" s="201" t="s">
        <v>88</v>
      </c>
    </row>
    <row r="1355" spans="1:42">
      <c r="A1355" s="193" t="s">
        <v>1103</v>
      </c>
      <c r="B1355" s="193" t="s">
        <v>54</v>
      </c>
      <c r="C1355" s="193" t="s">
        <v>175</v>
      </c>
      <c r="D1355" s="193" t="s">
        <v>2661</v>
      </c>
      <c r="E1355" s="193" t="s">
        <v>2662</v>
      </c>
      <c r="F1355" s="193"/>
      <c r="G1355" s="193" t="s">
        <v>178</v>
      </c>
      <c r="H1355" s="194">
        <v>43676.000011574077</v>
      </c>
      <c r="I1355" s="194"/>
      <c r="J1355" s="194">
        <v>43684.000011574077</v>
      </c>
      <c r="K1355" s="194">
        <v>43684.000011574077</v>
      </c>
      <c r="L1355" s="194"/>
      <c r="M1355" s="193" t="s">
        <v>187</v>
      </c>
      <c r="N1355" s="193" t="s">
        <v>2015</v>
      </c>
      <c r="O1355" s="195">
        <v>3</v>
      </c>
      <c r="P1355" s="195"/>
      <c r="Q1355" s="196"/>
      <c r="R1355" s="193" t="s">
        <v>2663</v>
      </c>
      <c r="S1355" s="193"/>
      <c r="T1355" s="193" t="s">
        <v>2664</v>
      </c>
      <c r="U1355" s="193" t="s">
        <v>182</v>
      </c>
      <c r="V1355" s="193"/>
      <c r="W1355" s="193"/>
      <c r="X1355" s="193"/>
      <c r="Y1355" s="194"/>
      <c r="Z1355" s="194"/>
      <c r="AA1355" s="197"/>
      <c r="AB1355" s="198" t="str">
        <f t="shared" si="147"/>
        <v>20197</v>
      </c>
      <c r="AC1355" s="199">
        <f t="shared" si="150"/>
        <v>0</v>
      </c>
      <c r="AD1355" s="200" t="str">
        <f t="shared" si="149"/>
        <v>20198</v>
      </c>
      <c r="AE1355" s="199">
        <f t="shared" si="152"/>
        <v>0</v>
      </c>
      <c r="AF1355" s="199">
        <f t="shared" si="151"/>
        <v>0</v>
      </c>
      <c r="AG1355" s="199">
        <f t="shared" si="148"/>
        <v>0</v>
      </c>
      <c r="AH1355" s="199">
        <f t="shared" si="153"/>
        <v>0</v>
      </c>
      <c r="AI1355" s="201"/>
      <c r="AJ1355" s="201"/>
      <c r="AK1355" s="201"/>
      <c r="AL1355" s="201"/>
      <c r="AM1355" s="201"/>
      <c r="AN1355" s="201"/>
      <c r="AO1355" s="201" t="s">
        <v>54</v>
      </c>
      <c r="AP1355" s="201" t="s">
        <v>88</v>
      </c>
    </row>
    <row r="1356" spans="1:42">
      <c r="A1356" s="193" t="s">
        <v>1103</v>
      </c>
      <c r="B1356" s="193" t="s">
        <v>54</v>
      </c>
      <c r="C1356" s="193" t="s">
        <v>175</v>
      </c>
      <c r="D1356" s="193" t="s">
        <v>2665</v>
      </c>
      <c r="E1356" s="193" t="s">
        <v>2666</v>
      </c>
      <c r="F1356" s="193"/>
      <c r="G1356" s="193" t="s">
        <v>178</v>
      </c>
      <c r="H1356" s="194">
        <v>43676.000011574077</v>
      </c>
      <c r="I1356" s="194"/>
      <c r="J1356" s="194">
        <v>43684.000011574077</v>
      </c>
      <c r="K1356" s="194">
        <v>43684.000011574077</v>
      </c>
      <c r="L1356" s="194"/>
      <c r="M1356" s="193" t="s">
        <v>187</v>
      </c>
      <c r="N1356" s="193" t="s">
        <v>2015</v>
      </c>
      <c r="O1356" s="195">
        <v>3</v>
      </c>
      <c r="P1356" s="195"/>
      <c r="Q1356" s="196"/>
      <c r="R1356" s="193" t="s">
        <v>2667</v>
      </c>
      <c r="S1356" s="193"/>
      <c r="T1356" s="193" t="s">
        <v>2668</v>
      </c>
      <c r="U1356" s="193" t="s">
        <v>182</v>
      </c>
      <c r="V1356" s="193"/>
      <c r="W1356" s="193"/>
      <c r="X1356" s="193"/>
      <c r="Y1356" s="194"/>
      <c r="Z1356" s="194"/>
      <c r="AA1356" s="197"/>
      <c r="AB1356" s="198" t="str">
        <f t="shared" si="147"/>
        <v>20197</v>
      </c>
      <c r="AC1356" s="199">
        <f t="shared" si="150"/>
        <v>0</v>
      </c>
      <c r="AD1356" s="200" t="str">
        <f t="shared" si="149"/>
        <v>20198</v>
      </c>
      <c r="AE1356" s="199">
        <f t="shared" si="152"/>
        <v>0</v>
      </c>
      <c r="AF1356" s="199">
        <f t="shared" si="151"/>
        <v>0</v>
      </c>
      <c r="AG1356" s="199">
        <f t="shared" si="148"/>
        <v>0</v>
      </c>
      <c r="AH1356" s="199">
        <f t="shared" si="153"/>
        <v>0</v>
      </c>
      <c r="AI1356" s="201"/>
      <c r="AJ1356" s="201"/>
      <c r="AK1356" s="201"/>
      <c r="AL1356" s="201"/>
      <c r="AM1356" s="201"/>
      <c r="AN1356" s="201"/>
      <c r="AO1356" s="201" t="s">
        <v>54</v>
      </c>
      <c r="AP1356" s="201" t="s">
        <v>88</v>
      </c>
    </row>
    <row r="1357" spans="1:42">
      <c r="A1357" s="193" t="s">
        <v>1103</v>
      </c>
      <c r="B1357" s="193" t="s">
        <v>50</v>
      </c>
      <c r="C1357" s="193" t="s">
        <v>205</v>
      </c>
      <c r="D1357" s="193" t="s">
        <v>2669</v>
      </c>
      <c r="E1357" s="193" t="s">
        <v>2670</v>
      </c>
      <c r="F1357" s="193"/>
      <c r="G1357" s="193" t="s">
        <v>178</v>
      </c>
      <c r="H1357" s="194">
        <v>43677.000011574077</v>
      </c>
      <c r="I1357" s="194"/>
      <c r="J1357" s="194">
        <v>43677.000011574077</v>
      </c>
      <c r="K1357" s="194">
        <v>43677.000011574077</v>
      </c>
      <c r="L1357" s="194"/>
      <c r="M1357" s="193" t="s">
        <v>187</v>
      </c>
      <c r="N1357" s="193" t="s">
        <v>751</v>
      </c>
      <c r="O1357" s="195">
        <v>12</v>
      </c>
      <c r="P1357" s="195"/>
      <c r="Q1357" s="196"/>
      <c r="R1357" s="193" t="s">
        <v>2671</v>
      </c>
      <c r="S1357" s="193"/>
      <c r="T1357" s="193" t="s">
        <v>2672</v>
      </c>
      <c r="U1357" s="193" t="s">
        <v>182</v>
      </c>
      <c r="V1357" s="193"/>
      <c r="W1357" s="193"/>
      <c r="X1357" s="193"/>
      <c r="Y1357" s="194"/>
      <c r="Z1357" s="194"/>
      <c r="AA1357" s="197"/>
      <c r="AB1357" s="198" t="str">
        <f t="shared" ref="AB1357:AB1420" si="154">+IFERROR(IF(AND(V1357="1",LEN(W1357)&gt;2),0,CONCATENATE(YEAR(H1357),MONTH(H1357))),0)</f>
        <v>20197</v>
      </c>
      <c r="AC1357" s="199">
        <f t="shared" si="150"/>
        <v>0</v>
      </c>
      <c r="AD1357" s="200" t="str">
        <f t="shared" si="149"/>
        <v>20197</v>
      </c>
      <c r="AE1357" s="199">
        <f t="shared" si="152"/>
        <v>0</v>
      </c>
      <c r="AF1357" s="199">
        <f t="shared" si="151"/>
        <v>0</v>
      </c>
      <c r="AG1357" s="199">
        <f t="shared" ref="AG1357:AG1420" si="155">+IF(A1357&lt;&gt;"4-MIGRADO",0,IFERROR(IF(IF(K1357&lt;1,0,CONCATENATE(YEAR(L1357),MONTH(L1357)))="19001",0,IF(K1357&lt;1,0,CONCATENATE(YEAR(L1357),MONTH(L1357)))),0))</f>
        <v>0</v>
      </c>
      <c r="AH1357" s="199">
        <f t="shared" si="153"/>
        <v>0</v>
      </c>
      <c r="AI1357" s="201"/>
      <c r="AJ1357" s="201"/>
      <c r="AK1357" s="201"/>
      <c r="AL1357" s="201"/>
      <c r="AM1357" s="201"/>
      <c r="AN1357" s="201"/>
      <c r="AO1357" s="201" t="s">
        <v>50</v>
      </c>
      <c r="AP1357" s="201" t="s">
        <v>1</v>
      </c>
    </row>
    <row r="1358" spans="1:42">
      <c r="A1358" s="193" t="s">
        <v>1103</v>
      </c>
      <c r="B1358" s="193" t="s">
        <v>50</v>
      </c>
      <c r="C1358" s="193" t="s">
        <v>205</v>
      </c>
      <c r="D1358" s="193" t="s">
        <v>2669</v>
      </c>
      <c r="E1358" s="193" t="s">
        <v>2670</v>
      </c>
      <c r="F1358" s="193"/>
      <c r="G1358" s="193" t="s">
        <v>178</v>
      </c>
      <c r="H1358" s="194">
        <v>43677.000011574077</v>
      </c>
      <c r="I1358" s="194"/>
      <c r="J1358" s="194">
        <v>43677.000011574077</v>
      </c>
      <c r="K1358" s="194">
        <v>43677.000011574077</v>
      </c>
      <c r="L1358" s="194"/>
      <c r="M1358" s="193" t="s">
        <v>187</v>
      </c>
      <c r="N1358" s="193" t="s">
        <v>751</v>
      </c>
      <c r="O1358" s="195">
        <v>12</v>
      </c>
      <c r="P1358" s="195"/>
      <c r="Q1358" s="196"/>
      <c r="R1358" s="193" t="s">
        <v>2671</v>
      </c>
      <c r="S1358" s="193"/>
      <c r="T1358" s="193" t="s">
        <v>2673</v>
      </c>
      <c r="U1358" s="193" t="s">
        <v>182</v>
      </c>
      <c r="V1358" s="193"/>
      <c r="W1358" s="193"/>
      <c r="X1358" s="193"/>
      <c r="Y1358" s="194"/>
      <c r="Z1358" s="194"/>
      <c r="AA1358" s="197"/>
      <c r="AB1358" s="198" t="str">
        <f t="shared" si="154"/>
        <v>20197</v>
      </c>
      <c r="AC1358" s="199">
        <f t="shared" si="150"/>
        <v>0</v>
      </c>
      <c r="AD1358" s="200" t="str">
        <f t="shared" si="149"/>
        <v>20197</v>
      </c>
      <c r="AE1358" s="199">
        <f t="shared" si="152"/>
        <v>0</v>
      </c>
      <c r="AF1358" s="199">
        <f t="shared" si="151"/>
        <v>0</v>
      </c>
      <c r="AG1358" s="199">
        <f t="shared" si="155"/>
        <v>0</v>
      </c>
      <c r="AH1358" s="199">
        <f t="shared" si="153"/>
        <v>0</v>
      </c>
      <c r="AI1358" s="201"/>
      <c r="AJ1358" s="201"/>
      <c r="AK1358" s="201"/>
      <c r="AL1358" s="201"/>
      <c r="AM1358" s="201"/>
      <c r="AN1358" s="201"/>
      <c r="AO1358" s="201" t="s">
        <v>50</v>
      </c>
      <c r="AP1358" s="201" t="s">
        <v>1</v>
      </c>
    </row>
    <row r="1359" spans="1:42">
      <c r="A1359" s="193" t="s">
        <v>1103</v>
      </c>
      <c r="B1359" s="193" t="s">
        <v>50</v>
      </c>
      <c r="C1359" s="193" t="s">
        <v>205</v>
      </c>
      <c r="D1359" s="193" t="s">
        <v>2669</v>
      </c>
      <c r="E1359" s="193" t="s">
        <v>2670</v>
      </c>
      <c r="F1359" s="193"/>
      <c r="G1359" s="193" t="s">
        <v>178</v>
      </c>
      <c r="H1359" s="194">
        <v>43677.000011574077</v>
      </c>
      <c r="I1359" s="194"/>
      <c r="J1359" s="194">
        <v>43677.000011574077</v>
      </c>
      <c r="K1359" s="194">
        <v>43677.000011574077</v>
      </c>
      <c r="L1359" s="194"/>
      <c r="M1359" s="193" t="s">
        <v>187</v>
      </c>
      <c r="N1359" s="193" t="s">
        <v>751</v>
      </c>
      <c r="O1359" s="195">
        <v>12</v>
      </c>
      <c r="P1359" s="195"/>
      <c r="Q1359" s="196"/>
      <c r="R1359" s="193" t="s">
        <v>2671</v>
      </c>
      <c r="S1359" s="193"/>
      <c r="T1359" s="193" t="s">
        <v>2674</v>
      </c>
      <c r="U1359" s="193" t="s">
        <v>182</v>
      </c>
      <c r="V1359" s="193"/>
      <c r="W1359" s="193"/>
      <c r="X1359" s="193"/>
      <c r="Y1359" s="194"/>
      <c r="Z1359" s="194"/>
      <c r="AA1359" s="197"/>
      <c r="AB1359" s="198" t="str">
        <f t="shared" si="154"/>
        <v>20197</v>
      </c>
      <c r="AC1359" s="199">
        <f t="shared" si="150"/>
        <v>0</v>
      </c>
      <c r="AD1359" s="200" t="str">
        <f t="shared" si="149"/>
        <v>20197</v>
      </c>
      <c r="AE1359" s="199">
        <f t="shared" si="152"/>
        <v>0</v>
      </c>
      <c r="AF1359" s="199">
        <f t="shared" si="151"/>
        <v>0</v>
      </c>
      <c r="AG1359" s="199">
        <f t="shared" si="155"/>
        <v>0</v>
      </c>
      <c r="AH1359" s="199">
        <f t="shared" si="153"/>
        <v>0</v>
      </c>
      <c r="AI1359" s="201"/>
      <c r="AJ1359" s="201"/>
      <c r="AK1359" s="201"/>
      <c r="AL1359" s="201"/>
      <c r="AM1359" s="201"/>
      <c r="AN1359" s="201"/>
      <c r="AO1359" s="201" t="s">
        <v>50</v>
      </c>
      <c r="AP1359" s="201" t="s">
        <v>1</v>
      </c>
    </row>
    <row r="1360" spans="1:42">
      <c r="A1360" s="193" t="s">
        <v>1103</v>
      </c>
      <c r="B1360" s="193" t="s">
        <v>50</v>
      </c>
      <c r="C1360" s="193" t="s">
        <v>205</v>
      </c>
      <c r="D1360" s="193" t="s">
        <v>2669</v>
      </c>
      <c r="E1360" s="193" t="s">
        <v>2670</v>
      </c>
      <c r="F1360" s="193"/>
      <c r="G1360" s="193" t="s">
        <v>178</v>
      </c>
      <c r="H1360" s="194">
        <v>43677.000011574077</v>
      </c>
      <c r="I1360" s="194"/>
      <c r="J1360" s="194">
        <v>43677.000011574077</v>
      </c>
      <c r="K1360" s="194">
        <v>43677.000011574077</v>
      </c>
      <c r="L1360" s="194"/>
      <c r="M1360" s="193" t="s">
        <v>187</v>
      </c>
      <c r="N1360" s="193" t="s">
        <v>751</v>
      </c>
      <c r="O1360" s="195">
        <v>12</v>
      </c>
      <c r="P1360" s="195"/>
      <c r="Q1360" s="196"/>
      <c r="R1360" s="193" t="s">
        <v>2671</v>
      </c>
      <c r="S1360" s="193"/>
      <c r="T1360" s="193" t="s">
        <v>2675</v>
      </c>
      <c r="U1360" s="193" t="s">
        <v>182</v>
      </c>
      <c r="V1360" s="193"/>
      <c r="W1360" s="193"/>
      <c r="X1360" s="193"/>
      <c r="Y1360" s="194"/>
      <c r="Z1360" s="194"/>
      <c r="AA1360" s="197"/>
      <c r="AB1360" s="198" t="str">
        <f t="shared" si="154"/>
        <v>20197</v>
      </c>
      <c r="AC1360" s="199">
        <f t="shared" si="150"/>
        <v>0</v>
      </c>
      <c r="AD1360" s="200" t="str">
        <f t="shared" si="149"/>
        <v>20197</v>
      </c>
      <c r="AE1360" s="199">
        <f t="shared" si="152"/>
        <v>0</v>
      </c>
      <c r="AF1360" s="199">
        <f t="shared" si="151"/>
        <v>0</v>
      </c>
      <c r="AG1360" s="199">
        <f t="shared" si="155"/>
        <v>0</v>
      </c>
      <c r="AH1360" s="199">
        <f t="shared" si="153"/>
        <v>0</v>
      </c>
      <c r="AI1360" s="201"/>
      <c r="AJ1360" s="201"/>
      <c r="AK1360" s="201"/>
      <c r="AL1360" s="201"/>
      <c r="AM1360" s="201"/>
      <c r="AN1360" s="201"/>
      <c r="AO1360" s="201" t="s">
        <v>50</v>
      </c>
      <c r="AP1360" s="201" t="s">
        <v>1</v>
      </c>
    </row>
    <row r="1361" spans="1:42">
      <c r="A1361" s="193" t="s">
        <v>1103</v>
      </c>
      <c r="B1361" s="193" t="s">
        <v>50</v>
      </c>
      <c r="C1361" s="193" t="s">
        <v>205</v>
      </c>
      <c r="D1361" s="193" t="s">
        <v>2669</v>
      </c>
      <c r="E1361" s="193" t="s">
        <v>2670</v>
      </c>
      <c r="F1361" s="193"/>
      <c r="G1361" s="193" t="s">
        <v>178</v>
      </c>
      <c r="H1361" s="194">
        <v>43677.000011574077</v>
      </c>
      <c r="I1361" s="194"/>
      <c r="J1361" s="194">
        <v>43677.000011574077</v>
      </c>
      <c r="K1361" s="194">
        <v>43677.000011574077</v>
      </c>
      <c r="L1361" s="194"/>
      <c r="M1361" s="193" t="s">
        <v>187</v>
      </c>
      <c r="N1361" s="193" t="s">
        <v>751</v>
      </c>
      <c r="O1361" s="195">
        <v>12</v>
      </c>
      <c r="P1361" s="195"/>
      <c r="Q1361" s="196"/>
      <c r="R1361" s="193" t="s">
        <v>2671</v>
      </c>
      <c r="S1361" s="193"/>
      <c r="T1361" s="193" t="s">
        <v>2676</v>
      </c>
      <c r="U1361" s="193" t="s">
        <v>182</v>
      </c>
      <c r="V1361" s="193"/>
      <c r="W1361" s="193"/>
      <c r="X1361" s="193"/>
      <c r="Y1361" s="194"/>
      <c r="Z1361" s="194"/>
      <c r="AA1361" s="197"/>
      <c r="AB1361" s="198" t="str">
        <f t="shared" si="154"/>
        <v>20197</v>
      </c>
      <c r="AC1361" s="199">
        <f t="shared" si="150"/>
        <v>0</v>
      </c>
      <c r="AD1361" s="200" t="str">
        <f t="shared" si="149"/>
        <v>20197</v>
      </c>
      <c r="AE1361" s="199">
        <f t="shared" si="152"/>
        <v>0</v>
      </c>
      <c r="AF1361" s="199">
        <f t="shared" si="151"/>
        <v>0</v>
      </c>
      <c r="AG1361" s="199">
        <f t="shared" si="155"/>
        <v>0</v>
      </c>
      <c r="AH1361" s="199">
        <f t="shared" si="153"/>
        <v>0</v>
      </c>
      <c r="AI1361" s="201"/>
      <c r="AJ1361" s="201"/>
      <c r="AK1361" s="201"/>
      <c r="AL1361" s="201"/>
      <c r="AM1361" s="201"/>
      <c r="AN1361" s="201"/>
      <c r="AO1361" s="201" t="s">
        <v>50</v>
      </c>
      <c r="AP1361" s="201" t="s">
        <v>1</v>
      </c>
    </row>
    <row r="1362" spans="1:42">
      <c r="A1362" s="193" t="s">
        <v>1103</v>
      </c>
      <c r="B1362" s="193" t="s">
        <v>54</v>
      </c>
      <c r="C1362" s="193" t="s">
        <v>175</v>
      </c>
      <c r="D1362" s="193" t="s">
        <v>2677</v>
      </c>
      <c r="E1362" s="193" t="s">
        <v>2678</v>
      </c>
      <c r="F1362" s="193"/>
      <c r="G1362" s="193" t="s">
        <v>178</v>
      </c>
      <c r="H1362" s="194">
        <v>43677.000011574077</v>
      </c>
      <c r="I1362" s="194"/>
      <c r="J1362" s="194">
        <v>43684.000011574077</v>
      </c>
      <c r="K1362" s="194">
        <v>43684.000011574077</v>
      </c>
      <c r="L1362" s="194"/>
      <c r="M1362" s="193" t="s">
        <v>187</v>
      </c>
      <c r="N1362" s="193" t="s">
        <v>637</v>
      </c>
      <c r="O1362" s="195">
        <v>3</v>
      </c>
      <c r="P1362" s="195"/>
      <c r="Q1362" s="196"/>
      <c r="R1362" s="193" t="s">
        <v>2679</v>
      </c>
      <c r="S1362" s="193"/>
      <c r="T1362" s="193" t="s">
        <v>2680</v>
      </c>
      <c r="U1362" s="193" t="s">
        <v>182</v>
      </c>
      <c r="V1362" s="193"/>
      <c r="W1362" s="193"/>
      <c r="X1362" s="193"/>
      <c r="Y1362" s="194"/>
      <c r="Z1362" s="194"/>
      <c r="AA1362" s="197"/>
      <c r="AB1362" s="198" t="str">
        <f t="shared" si="154"/>
        <v>20197</v>
      </c>
      <c r="AC1362" s="199">
        <f t="shared" si="150"/>
        <v>0</v>
      </c>
      <c r="AD1362" s="200" t="str">
        <f t="shared" si="149"/>
        <v>20198</v>
      </c>
      <c r="AE1362" s="199">
        <f t="shared" si="152"/>
        <v>0</v>
      </c>
      <c r="AF1362" s="199">
        <f t="shared" si="151"/>
        <v>0</v>
      </c>
      <c r="AG1362" s="199">
        <f t="shared" si="155"/>
        <v>0</v>
      </c>
      <c r="AH1362" s="199">
        <f t="shared" si="153"/>
        <v>0</v>
      </c>
      <c r="AI1362" s="201"/>
      <c r="AJ1362" s="201"/>
      <c r="AK1362" s="201"/>
      <c r="AL1362" s="201"/>
      <c r="AM1362" s="201"/>
      <c r="AN1362" s="201"/>
      <c r="AO1362" s="201" t="s">
        <v>54</v>
      </c>
      <c r="AP1362" s="201" t="s">
        <v>88</v>
      </c>
    </row>
    <row r="1363" spans="1:42">
      <c r="A1363" s="193" t="s">
        <v>1103</v>
      </c>
      <c r="B1363" s="193" t="s">
        <v>50</v>
      </c>
      <c r="C1363" s="193" t="s">
        <v>205</v>
      </c>
      <c r="D1363" s="193" t="s">
        <v>2486</v>
      </c>
      <c r="E1363" s="193" t="s">
        <v>2487</v>
      </c>
      <c r="F1363" s="193"/>
      <c r="G1363" s="193" t="s">
        <v>178</v>
      </c>
      <c r="H1363" s="194">
        <v>43677.000011574077</v>
      </c>
      <c r="I1363" s="194"/>
      <c r="J1363" s="194">
        <v>43683.000011574077</v>
      </c>
      <c r="K1363" s="194">
        <v>43683.000011574077</v>
      </c>
      <c r="L1363" s="194"/>
      <c r="M1363" s="193" t="s">
        <v>187</v>
      </c>
      <c r="N1363" s="193" t="s">
        <v>44</v>
      </c>
      <c r="O1363" s="195">
        <v>12</v>
      </c>
      <c r="P1363" s="195"/>
      <c r="Q1363" s="196"/>
      <c r="R1363" s="193" t="s">
        <v>2488</v>
      </c>
      <c r="S1363" s="193"/>
      <c r="T1363" s="193" t="s">
        <v>2681</v>
      </c>
      <c r="U1363" s="193" t="s">
        <v>182</v>
      </c>
      <c r="V1363" s="193" t="s">
        <v>471</v>
      </c>
      <c r="W1363" s="193" t="s">
        <v>2682</v>
      </c>
      <c r="X1363" s="193"/>
      <c r="Y1363" s="194">
        <v>43650.000011574077</v>
      </c>
      <c r="Z1363" s="194">
        <v>43683.459027777782</v>
      </c>
      <c r="AA1363" s="197">
        <v>43650.000011574077</v>
      </c>
      <c r="AB1363" s="198">
        <f t="shared" si="154"/>
        <v>0</v>
      </c>
      <c r="AC1363" s="199">
        <f t="shared" si="150"/>
        <v>0</v>
      </c>
      <c r="AD1363" s="200">
        <f t="shared" ref="AD1363:AD1426" si="156">+IFERROR(IF(OR(AND(V1363="1",LEN(W1363)&gt;2),CONCATENATE(YEAR(K1363),MONTH(K1363))="19001"),0,CONCATENATE(YEAR(K1363),MONTH(K1363))),0)</f>
        <v>0</v>
      </c>
      <c r="AE1363" s="199">
        <f t="shared" si="152"/>
        <v>0</v>
      </c>
      <c r="AF1363" s="199" t="str">
        <f t="shared" si="151"/>
        <v>20198</v>
      </c>
      <c r="AG1363" s="199">
        <f t="shared" si="155"/>
        <v>0</v>
      </c>
      <c r="AH1363" s="199" t="str">
        <f t="shared" si="153"/>
        <v>20197</v>
      </c>
      <c r="AI1363" s="201"/>
      <c r="AJ1363" s="201"/>
      <c r="AK1363" s="201"/>
      <c r="AL1363" s="201"/>
      <c r="AM1363" s="201"/>
      <c r="AN1363" s="201"/>
      <c r="AO1363" s="201" t="s">
        <v>50</v>
      </c>
      <c r="AP1363" s="201" t="s">
        <v>1</v>
      </c>
    </row>
    <row r="1364" spans="1:42">
      <c r="A1364" s="193" t="s">
        <v>1103</v>
      </c>
      <c r="B1364" s="193" t="s">
        <v>54</v>
      </c>
      <c r="C1364" s="193" t="s">
        <v>175</v>
      </c>
      <c r="D1364" s="193" t="s">
        <v>2683</v>
      </c>
      <c r="E1364" s="193" t="s">
        <v>2684</v>
      </c>
      <c r="F1364" s="193"/>
      <c r="G1364" s="193" t="s">
        <v>178</v>
      </c>
      <c r="H1364" s="194">
        <v>43677.000011574077</v>
      </c>
      <c r="I1364" s="194"/>
      <c r="J1364" s="194">
        <v>43684.000011574077</v>
      </c>
      <c r="K1364" s="194">
        <v>43684.000011574077</v>
      </c>
      <c r="L1364" s="194"/>
      <c r="M1364" s="193" t="s">
        <v>187</v>
      </c>
      <c r="N1364" s="193" t="s">
        <v>44</v>
      </c>
      <c r="O1364" s="195">
        <v>3</v>
      </c>
      <c r="P1364" s="195"/>
      <c r="Q1364" s="196"/>
      <c r="R1364" s="193" t="s">
        <v>2685</v>
      </c>
      <c r="S1364" s="193"/>
      <c r="T1364" s="193" t="s">
        <v>2686</v>
      </c>
      <c r="U1364" s="193" t="s">
        <v>182</v>
      </c>
      <c r="V1364" s="193"/>
      <c r="W1364" s="193"/>
      <c r="X1364" s="193"/>
      <c r="Y1364" s="194"/>
      <c r="Z1364" s="194"/>
      <c r="AA1364" s="197"/>
      <c r="AB1364" s="198" t="str">
        <f t="shared" si="154"/>
        <v>20197</v>
      </c>
      <c r="AC1364" s="199">
        <f t="shared" si="150"/>
        <v>0</v>
      </c>
      <c r="AD1364" s="200" t="str">
        <f t="shared" si="156"/>
        <v>20198</v>
      </c>
      <c r="AE1364" s="199">
        <f t="shared" si="152"/>
        <v>0</v>
      </c>
      <c r="AF1364" s="199">
        <f t="shared" si="151"/>
        <v>0</v>
      </c>
      <c r="AG1364" s="199">
        <f t="shared" si="155"/>
        <v>0</v>
      </c>
      <c r="AH1364" s="199">
        <f t="shared" si="153"/>
        <v>0</v>
      </c>
      <c r="AI1364" s="201"/>
      <c r="AJ1364" s="201"/>
      <c r="AK1364" s="201"/>
      <c r="AL1364" s="201"/>
      <c r="AM1364" s="201"/>
      <c r="AN1364" s="201"/>
      <c r="AO1364" s="201" t="s">
        <v>54</v>
      </c>
      <c r="AP1364" s="201" t="s">
        <v>88</v>
      </c>
    </row>
    <row r="1365" spans="1:42">
      <c r="A1365" s="193" t="s">
        <v>1103</v>
      </c>
      <c r="B1365" s="193" t="s">
        <v>54</v>
      </c>
      <c r="C1365" s="193" t="s">
        <v>175</v>
      </c>
      <c r="D1365" s="193" t="s">
        <v>2687</v>
      </c>
      <c r="E1365" s="193" t="s">
        <v>2688</v>
      </c>
      <c r="F1365" s="193"/>
      <c r="G1365" s="193" t="s">
        <v>178</v>
      </c>
      <c r="H1365" s="194">
        <v>43677.000011574077</v>
      </c>
      <c r="I1365" s="194"/>
      <c r="J1365" s="194">
        <v>43684.000011574077</v>
      </c>
      <c r="K1365" s="194">
        <v>43684.000011574077</v>
      </c>
      <c r="L1365" s="194"/>
      <c r="M1365" s="193" t="s">
        <v>187</v>
      </c>
      <c r="N1365" s="193" t="s">
        <v>2015</v>
      </c>
      <c r="O1365" s="195">
        <v>3</v>
      </c>
      <c r="P1365" s="195"/>
      <c r="Q1365" s="196"/>
      <c r="R1365" s="193" t="s">
        <v>2689</v>
      </c>
      <c r="S1365" s="193"/>
      <c r="T1365" s="193" t="s">
        <v>2690</v>
      </c>
      <c r="U1365" s="193" t="s">
        <v>182</v>
      </c>
      <c r="V1365" s="193"/>
      <c r="W1365" s="193"/>
      <c r="X1365" s="193"/>
      <c r="Y1365" s="194"/>
      <c r="Z1365" s="194"/>
      <c r="AA1365" s="197"/>
      <c r="AB1365" s="198" t="str">
        <f t="shared" si="154"/>
        <v>20197</v>
      </c>
      <c r="AC1365" s="199">
        <f t="shared" si="150"/>
        <v>0</v>
      </c>
      <c r="AD1365" s="200" t="str">
        <f t="shared" si="156"/>
        <v>20198</v>
      </c>
      <c r="AE1365" s="199">
        <f t="shared" si="152"/>
        <v>0</v>
      </c>
      <c r="AF1365" s="199">
        <f t="shared" si="151"/>
        <v>0</v>
      </c>
      <c r="AG1365" s="199">
        <f t="shared" si="155"/>
        <v>0</v>
      </c>
      <c r="AH1365" s="199">
        <f t="shared" si="153"/>
        <v>0</v>
      </c>
      <c r="AI1365" s="201"/>
      <c r="AJ1365" s="201"/>
      <c r="AK1365" s="201"/>
      <c r="AL1365" s="201"/>
      <c r="AM1365" s="201"/>
      <c r="AN1365" s="201"/>
      <c r="AO1365" s="201" t="s">
        <v>54</v>
      </c>
      <c r="AP1365" s="201" t="s">
        <v>88</v>
      </c>
    </row>
    <row r="1366" spans="1:42">
      <c r="A1366" s="193" t="s">
        <v>1103</v>
      </c>
      <c r="B1366" s="193" t="s">
        <v>54</v>
      </c>
      <c r="C1366" s="193" t="s">
        <v>175</v>
      </c>
      <c r="D1366" s="193" t="s">
        <v>2691</v>
      </c>
      <c r="E1366" s="193" t="s">
        <v>2692</v>
      </c>
      <c r="F1366" s="193"/>
      <c r="G1366" s="193" t="s">
        <v>178</v>
      </c>
      <c r="H1366" s="194">
        <v>43679.000011574077</v>
      </c>
      <c r="I1366" s="194"/>
      <c r="J1366" s="194">
        <v>43684.000011574077</v>
      </c>
      <c r="K1366" s="194">
        <v>43684.000011574077</v>
      </c>
      <c r="L1366" s="194"/>
      <c r="M1366" s="193" t="s">
        <v>187</v>
      </c>
      <c r="N1366" s="193" t="s">
        <v>1872</v>
      </c>
      <c r="O1366" s="195">
        <v>3</v>
      </c>
      <c r="P1366" s="195"/>
      <c r="Q1366" s="196"/>
      <c r="R1366" s="193" t="s">
        <v>2693</v>
      </c>
      <c r="S1366" s="193"/>
      <c r="T1366" s="193" t="s">
        <v>2694</v>
      </c>
      <c r="U1366" s="193" t="s">
        <v>182</v>
      </c>
      <c r="V1366" s="193"/>
      <c r="W1366" s="193"/>
      <c r="X1366" s="193"/>
      <c r="Y1366" s="194"/>
      <c r="Z1366" s="194"/>
      <c r="AA1366" s="197"/>
      <c r="AB1366" s="198" t="str">
        <f t="shared" si="154"/>
        <v>20198</v>
      </c>
      <c r="AC1366" s="199">
        <f t="shared" si="150"/>
        <v>0</v>
      </c>
      <c r="AD1366" s="200" t="str">
        <f t="shared" si="156"/>
        <v>20198</v>
      </c>
      <c r="AE1366" s="199">
        <f t="shared" si="152"/>
        <v>0</v>
      </c>
      <c r="AF1366" s="199">
        <f t="shared" si="151"/>
        <v>0</v>
      </c>
      <c r="AG1366" s="199">
        <f t="shared" si="155"/>
        <v>0</v>
      </c>
      <c r="AH1366" s="199">
        <f t="shared" si="153"/>
        <v>0</v>
      </c>
      <c r="AI1366" s="201"/>
      <c r="AJ1366" s="201"/>
      <c r="AK1366" s="201"/>
      <c r="AL1366" s="201"/>
      <c r="AM1366" s="201"/>
      <c r="AN1366" s="201"/>
      <c r="AO1366" s="201" t="s">
        <v>54</v>
      </c>
      <c r="AP1366" s="201" t="s">
        <v>88</v>
      </c>
    </row>
    <row r="1367" spans="1:42">
      <c r="A1367" s="193" t="s">
        <v>1103</v>
      </c>
      <c r="B1367" s="193" t="s">
        <v>51</v>
      </c>
      <c r="C1367" s="193" t="s">
        <v>396</v>
      </c>
      <c r="D1367" s="193" t="s">
        <v>2695</v>
      </c>
      <c r="E1367" s="193" t="s">
        <v>2696</v>
      </c>
      <c r="F1367" s="193"/>
      <c r="G1367" s="193" t="s">
        <v>178</v>
      </c>
      <c r="H1367" s="194">
        <v>43682.000011574077</v>
      </c>
      <c r="I1367" s="194"/>
      <c r="J1367" s="194">
        <v>43683.000011574077</v>
      </c>
      <c r="K1367" s="194">
        <v>43683.000011574077</v>
      </c>
      <c r="L1367" s="194"/>
      <c r="M1367" s="193" t="s">
        <v>187</v>
      </c>
      <c r="N1367" s="193" t="s">
        <v>2522</v>
      </c>
      <c r="O1367" s="195">
        <v>30</v>
      </c>
      <c r="P1367" s="195"/>
      <c r="Q1367" s="196"/>
      <c r="R1367" s="193" t="s">
        <v>2697</v>
      </c>
      <c r="S1367" s="193"/>
      <c r="T1367" s="193" t="s">
        <v>2698</v>
      </c>
      <c r="U1367" s="193" t="s">
        <v>182</v>
      </c>
      <c r="V1367" s="193"/>
      <c r="W1367" s="193"/>
      <c r="X1367" s="193"/>
      <c r="Y1367" s="194"/>
      <c r="Z1367" s="194"/>
      <c r="AA1367" s="197"/>
      <c r="AB1367" s="198" t="str">
        <f t="shared" si="154"/>
        <v>20198</v>
      </c>
      <c r="AC1367" s="199">
        <f t="shared" si="150"/>
        <v>0</v>
      </c>
      <c r="AD1367" s="200" t="str">
        <f t="shared" si="156"/>
        <v>20198</v>
      </c>
      <c r="AE1367" s="199">
        <f t="shared" si="152"/>
        <v>0</v>
      </c>
      <c r="AF1367" s="199">
        <f t="shared" si="151"/>
        <v>0</v>
      </c>
      <c r="AG1367" s="199">
        <f t="shared" si="155"/>
        <v>0</v>
      </c>
      <c r="AH1367" s="199">
        <f t="shared" si="153"/>
        <v>0</v>
      </c>
      <c r="AI1367" s="201"/>
      <c r="AJ1367" s="201"/>
      <c r="AK1367" s="201"/>
      <c r="AL1367" s="201"/>
      <c r="AM1367" s="201"/>
      <c r="AN1367" s="201"/>
      <c r="AO1367" s="201" t="s">
        <v>51</v>
      </c>
      <c r="AP1367" s="201" t="s">
        <v>63</v>
      </c>
    </row>
    <row r="1368" spans="1:42">
      <c r="A1368" s="193" t="s">
        <v>1103</v>
      </c>
      <c r="B1368" s="193" t="s">
        <v>54</v>
      </c>
      <c r="C1368" s="193" t="s">
        <v>175</v>
      </c>
      <c r="D1368" s="193" t="s">
        <v>1272</v>
      </c>
      <c r="E1368" s="193" t="s">
        <v>1273</v>
      </c>
      <c r="F1368" s="193"/>
      <c r="G1368" s="193" t="s">
        <v>178</v>
      </c>
      <c r="H1368" s="194">
        <v>43682.000011574077</v>
      </c>
      <c r="I1368" s="194"/>
      <c r="J1368" s="194">
        <v>43684.000011574077</v>
      </c>
      <c r="K1368" s="194">
        <v>43684.000011574077</v>
      </c>
      <c r="L1368" s="194"/>
      <c r="M1368" s="193" t="s">
        <v>187</v>
      </c>
      <c r="N1368" s="193" t="s">
        <v>44</v>
      </c>
      <c r="O1368" s="195">
        <v>3</v>
      </c>
      <c r="P1368" s="195"/>
      <c r="Q1368" s="196"/>
      <c r="R1368" s="193" t="s">
        <v>1274</v>
      </c>
      <c r="S1368" s="193"/>
      <c r="T1368" s="193" t="s">
        <v>2699</v>
      </c>
      <c r="U1368" s="193" t="s">
        <v>182</v>
      </c>
      <c r="V1368" s="193"/>
      <c r="W1368" s="193"/>
      <c r="X1368" s="193"/>
      <c r="Y1368" s="194"/>
      <c r="Z1368" s="194"/>
      <c r="AA1368" s="197"/>
      <c r="AB1368" s="198" t="str">
        <f t="shared" si="154"/>
        <v>20198</v>
      </c>
      <c r="AC1368" s="199">
        <f t="shared" si="150"/>
        <v>0</v>
      </c>
      <c r="AD1368" s="200" t="str">
        <f t="shared" si="156"/>
        <v>20198</v>
      </c>
      <c r="AE1368" s="199">
        <f t="shared" si="152"/>
        <v>0</v>
      </c>
      <c r="AF1368" s="199">
        <f t="shared" si="151"/>
        <v>0</v>
      </c>
      <c r="AG1368" s="199">
        <f t="shared" si="155"/>
        <v>0</v>
      </c>
      <c r="AH1368" s="199">
        <f t="shared" si="153"/>
        <v>0</v>
      </c>
      <c r="AI1368" s="201"/>
      <c r="AJ1368" s="201"/>
      <c r="AK1368" s="201"/>
      <c r="AL1368" s="201"/>
      <c r="AM1368" s="201"/>
      <c r="AN1368" s="201"/>
      <c r="AO1368" s="201" t="s">
        <v>54</v>
      </c>
      <c r="AP1368" s="201" t="s">
        <v>88</v>
      </c>
    </row>
    <row r="1369" spans="1:42">
      <c r="A1369" s="193" t="s">
        <v>1103</v>
      </c>
      <c r="B1369" s="193" t="s">
        <v>54</v>
      </c>
      <c r="C1369" s="193" t="s">
        <v>175</v>
      </c>
      <c r="D1369" s="193" t="s">
        <v>2700</v>
      </c>
      <c r="E1369" s="193" t="s">
        <v>2701</v>
      </c>
      <c r="F1369" s="193"/>
      <c r="G1369" s="193" t="s">
        <v>178</v>
      </c>
      <c r="H1369" s="194">
        <v>43684.000011574077</v>
      </c>
      <c r="I1369" s="194"/>
      <c r="J1369" s="194">
        <v>43684.000011574077</v>
      </c>
      <c r="K1369" s="194">
        <v>43684.000011574077</v>
      </c>
      <c r="L1369" s="194"/>
      <c r="M1369" s="193" t="s">
        <v>187</v>
      </c>
      <c r="N1369" s="193" t="s">
        <v>2153</v>
      </c>
      <c r="O1369" s="195">
        <v>3</v>
      </c>
      <c r="P1369" s="195"/>
      <c r="Q1369" s="196"/>
      <c r="R1369" s="193" t="s">
        <v>2702</v>
      </c>
      <c r="S1369" s="193"/>
      <c r="T1369" s="193" t="s">
        <v>2703</v>
      </c>
      <c r="U1369" s="193" t="s">
        <v>182</v>
      </c>
      <c r="V1369" s="193"/>
      <c r="W1369" s="193"/>
      <c r="X1369" s="193"/>
      <c r="Y1369" s="194"/>
      <c r="Z1369" s="194"/>
      <c r="AA1369" s="197"/>
      <c r="AB1369" s="198" t="str">
        <f t="shared" si="154"/>
        <v>20198</v>
      </c>
      <c r="AC1369" s="199">
        <f t="shared" si="150"/>
        <v>0</v>
      </c>
      <c r="AD1369" s="200" t="str">
        <f t="shared" si="156"/>
        <v>20198</v>
      </c>
      <c r="AE1369" s="199">
        <f t="shared" si="152"/>
        <v>0</v>
      </c>
      <c r="AF1369" s="199">
        <f t="shared" si="151"/>
        <v>0</v>
      </c>
      <c r="AG1369" s="199">
        <f t="shared" si="155"/>
        <v>0</v>
      </c>
      <c r="AH1369" s="199">
        <f t="shared" si="153"/>
        <v>0</v>
      </c>
      <c r="AI1369" s="201"/>
      <c r="AJ1369" s="201"/>
      <c r="AK1369" s="201"/>
      <c r="AL1369" s="201"/>
      <c r="AM1369" s="201"/>
      <c r="AN1369" s="201"/>
      <c r="AO1369" s="201" t="s">
        <v>54</v>
      </c>
      <c r="AP1369" s="201" t="s">
        <v>88</v>
      </c>
    </row>
    <row r="1370" spans="1:42">
      <c r="A1370" s="193" t="s">
        <v>1103</v>
      </c>
      <c r="B1370" s="193" t="s">
        <v>50</v>
      </c>
      <c r="C1370" s="193" t="s">
        <v>205</v>
      </c>
      <c r="D1370" s="193" t="s">
        <v>2704</v>
      </c>
      <c r="E1370" s="193" t="s">
        <v>2705</v>
      </c>
      <c r="F1370" s="193"/>
      <c r="G1370" s="193" t="s">
        <v>197</v>
      </c>
      <c r="H1370" s="194">
        <v>43684.000011574077</v>
      </c>
      <c r="I1370" s="194"/>
      <c r="J1370" s="194">
        <v>43700.000011574077</v>
      </c>
      <c r="K1370" s="194">
        <v>43700.000011574077</v>
      </c>
      <c r="L1370" s="194">
        <v>43700.629548611112</v>
      </c>
      <c r="M1370" s="193" t="s">
        <v>179</v>
      </c>
      <c r="N1370" s="193"/>
      <c r="O1370" s="195">
        <v>12</v>
      </c>
      <c r="P1370" s="195"/>
      <c r="Q1370" s="196"/>
      <c r="R1370" s="193" t="s">
        <v>2706</v>
      </c>
      <c r="S1370" s="193"/>
      <c r="T1370" s="193" t="s">
        <v>2707</v>
      </c>
      <c r="U1370" s="193" t="s">
        <v>195</v>
      </c>
      <c r="V1370" s="193"/>
      <c r="W1370" s="193"/>
      <c r="X1370" s="193"/>
      <c r="Y1370" s="194"/>
      <c r="Z1370" s="194"/>
      <c r="AA1370" s="197"/>
      <c r="AB1370" s="198" t="str">
        <f t="shared" si="154"/>
        <v>20198</v>
      </c>
      <c r="AC1370" s="199">
        <f t="shared" si="150"/>
        <v>0</v>
      </c>
      <c r="AD1370" s="200" t="str">
        <f t="shared" si="156"/>
        <v>20198</v>
      </c>
      <c r="AE1370" s="199" t="str">
        <f t="shared" si="152"/>
        <v>20198</v>
      </c>
      <c r="AF1370" s="199">
        <f t="shared" si="151"/>
        <v>0</v>
      </c>
      <c r="AG1370" s="199">
        <f t="shared" si="155"/>
        <v>0</v>
      </c>
      <c r="AH1370" s="199">
        <f t="shared" si="153"/>
        <v>0</v>
      </c>
      <c r="AI1370" s="201"/>
      <c r="AJ1370" s="201"/>
      <c r="AK1370" s="201"/>
      <c r="AL1370" s="201"/>
      <c r="AM1370" s="201"/>
      <c r="AN1370" s="201"/>
      <c r="AO1370" s="201" t="s">
        <v>50</v>
      </c>
      <c r="AP1370" s="201" t="s">
        <v>1</v>
      </c>
    </row>
    <row r="1371" spans="1:42">
      <c r="A1371" s="193" t="s">
        <v>1103</v>
      </c>
      <c r="B1371" s="193" t="s">
        <v>51</v>
      </c>
      <c r="C1371" s="193" t="s">
        <v>665</v>
      </c>
      <c r="D1371" s="193" t="s">
        <v>2708</v>
      </c>
      <c r="E1371" s="193" t="s">
        <v>2709</v>
      </c>
      <c r="F1371" s="193"/>
      <c r="G1371" s="193" t="s">
        <v>178</v>
      </c>
      <c r="H1371" s="194">
        <v>43691.000011574077</v>
      </c>
      <c r="I1371" s="194"/>
      <c r="J1371" s="194">
        <v>43740.000011574077</v>
      </c>
      <c r="K1371" s="194">
        <v>43740.000011574077</v>
      </c>
      <c r="L1371" s="194"/>
      <c r="M1371" s="193" t="s">
        <v>187</v>
      </c>
      <c r="N1371" s="193" t="s">
        <v>185</v>
      </c>
      <c r="O1371" s="195">
        <v>35</v>
      </c>
      <c r="P1371" s="195"/>
      <c r="Q1371" s="196"/>
      <c r="R1371" s="193" t="s">
        <v>2710</v>
      </c>
      <c r="S1371" s="193"/>
      <c r="T1371" s="193" t="s">
        <v>2711</v>
      </c>
      <c r="U1371" s="193" t="s">
        <v>182</v>
      </c>
      <c r="V1371" s="193"/>
      <c r="W1371" s="193"/>
      <c r="X1371" s="193"/>
      <c r="Y1371" s="194"/>
      <c r="Z1371" s="194"/>
      <c r="AA1371" s="197"/>
      <c r="AB1371" s="198" t="str">
        <f t="shared" si="154"/>
        <v>20198</v>
      </c>
      <c r="AC1371" s="199">
        <f t="shared" si="150"/>
        <v>0</v>
      </c>
      <c r="AD1371" s="200" t="str">
        <f t="shared" si="156"/>
        <v>201910</v>
      </c>
      <c r="AE1371" s="199">
        <f t="shared" si="152"/>
        <v>0</v>
      </c>
      <c r="AF1371" s="199">
        <f t="shared" si="151"/>
        <v>0</v>
      </c>
      <c r="AG1371" s="199">
        <f t="shared" si="155"/>
        <v>0</v>
      </c>
      <c r="AH1371" s="199">
        <f t="shared" si="153"/>
        <v>0</v>
      </c>
      <c r="AI1371" s="201"/>
      <c r="AJ1371" s="201"/>
      <c r="AK1371" s="201"/>
      <c r="AL1371" s="201"/>
      <c r="AM1371" s="201"/>
      <c r="AN1371" s="201"/>
      <c r="AO1371" s="201" t="s">
        <v>51</v>
      </c>
      <c r="AP1371" s="201" t="s">
        <v>66</v>
      </c>
    </row>
    <row r="1372" spans="1:42">
      <c r="A1372" s="193" t="s">
        <v>1103</v>
      </c>
      <c r="B1372" s="193" t="s">
        <v>48</v>
      </c>
      <c r="C1372" s="193" t="s">
        <v>55</v>
      </c>
      <c r="D1372" s="193" t="s">
        <v>2712</v>
      </c>
      <c r="E1372" s="193" t="s">
        <v>2713</v>
      </c>
      <c r="F1372" s="193"/>
      <c r="G1372" s="193" t="s">
        <v>178</v>
      </c>
      <c r="H1372" s="194">
        <v>43693.000011574077</v>
      </c>
      <c r="I1372" s="194"/>
      <c r="J1372" s="194">
        <v>43719.000011574077</v>
      </c>
      <c r="K1372" s="194">
        <v>43719.000011574077</v>
      </c>
      <c r="L1372" s="194">
        <v>43719.4609375</v>
      </c>
      <c r="M1372" s="193" t="s">
        <v>187</v>
      </c>
      <c r="N1372" s="193" t="s">
        <v>751</v>
      </c>
      <c r="O1372" s="195">
        <v>80</v>
      </c>
      <c r="P1372" s="195"/>
      <c r="Q1372" s="196"/>
      <c r="R1372" s="193" t="s">
        <v>2714</v>
      </c>
      <c r="S1372" s="193"/>
      <c r="T1372" s="193" t="s">
        <v>2715</v>
      </c>
      <c r="U1372" s="193" t="s">
        <v>195</v>
      </c>
      <c r="V1372" s="193"/>
      <c r="W1372" s="193"/>
      <c r="X1372" s="193"/>
      <c r="Y1372" s="194"/>
      <c r="Z1372" s="194"/>
      <c r="AA1372" s="197"/>
      <c r="AB1372" s="198" t="str">
        <f t="shared" si="154"/>
        <v>20198</v>
      </c>
      <c r="AC1372" s="199">
        <f t="shared" si="150"/>
        <v>0</v>
      </c>
      <c r="AD1372" s="200" t="str">
        <f t="shared" si="156"/>
        <v>20199</v>
      </c>
      <c r="AE1372" s="199" t="str">
        <f t="shared" si="152"/>
        <v>20199</v>
      </c>
      <c r="AF1372" s="199">
        <f t="shared" si="151"/>
        <v>0</v>
      </c>
      <c r="AG1372" s="199">
        <f t="shared" si="155"/>
        <v>0</v>
      </c>
      <c r="AH1372" s="199">
        <f t="shared" si="153"/>
        <v>0</v>
      </c>
      <c r="AI1372" s="201"/>
      <c r="AJ1372" s="201"/>
      <c r="AK1372" s="201"/>
      <c r="AL1372" s="201"/>
      <c r="AM1372" s="201"/>
      <c r="AN1372" s="201"/>
      <c r="AO1372" s="201" t="s">
        <v>48</v>
      </c>
      <c r="AP1372" s="201" t="s">
        <v>55</v>
      </c>
    </row>
    <row r="1373" spans="1:42">
      <c r="A1373" s="193" t="s">
        <v>1103</v>
      </c>
      <c r="B1373" s="193" t="s">
        <v>48</v>
      </c>
      <c r="C1373" s="193" t="s">
        <v>55</v>
      </c>
      <c r="D1373" s="193" t="s">
        <v>2712</v>
      </c>
      <c r="E1373" s="193" t="s">
        <v>1105</v>
      </c>
      <c r="F1373" s="193"/>
      <c r="G1373" s="193" t="s">
        <v>178</v>
      </c>
      <c r="H1373" s="194">
        <v>43693.000011574077</v>
      </c>
      <c r="I1373" s="194"/>
      <c r="J1373" s="194">
        <v>43719.000011574077</v>
      </c>
      <c r="K1373" s="194">
        <v>43719.000011574077</v>
      </c>
      <c r="L1373" s="194">
        <v>43719.461331018523</v>
      </c>
      <c r="M1373" s="193" t="s">
        <v>187</v>
      </c>
      <c r="N1373" s="193" t="s">
        <v>751</v>
      </c>
      <c r="O1373" s="195">
        <v>80</v>
      </c>
      <c r="P1373" s="195"/>
      <c r="Q1373" s="196"/>
      <c r="R1373" s="193" t="s">
        <v>2714</v>
      </c>
      <c r="S1373" s="193"/>
      <c r="T1373" s="193" t="s">
        <v>2716</v>
      </c>
      <c r="U1373" s="193" t="s">
        <v>195</v>
      </c>
      <c r="V1373" s="193"/>
      <c r="W1373" s="193"/>
      <c r="X1373" s="193"/>
      <c r="Y1373" s="194"/>
      <c r="Z1373" s="194"/>
      <c r="AA1373" s="197"/>
      <c r="AB1373" s="198" t="str">
        <f t="shared" si="154"/>
        <v>20198</v>
      </c>
      <c r="AC1373" s="199">
        <f t="shared" si="150"/>
        <v>0</v>
      </c>
      <c r="AD1373" s="200" t="str">
        <f t="shared" si="156"/>
        <v>20199</v>
      </c>
      <c r="AE1373" s="199" t="str">
        <f t="shared" si="152"/>
        <v>20199</v>
      </c>
      <c r="AF1373" s="199">
        <f t="shared" si="151"/>
        <v>0</v>
      </c>
      <c r="AG1373" s="199">
        <f t="shared" si="155"/>
        <v>0</v>
      </c>
      <c r="AH1373" s="199">
        <f t="shared" si="153"/>
        <v>0</v>
      </c>
      <c r="AI1373" s="201"/>
      <c r="AJ1373" s="201"/>
      <c r="AK1373" s="201"/>
      <c r="AL1373" s="201"/>
      <c r="AM1373" s="201"/>
      <c r="AN1373" s="201"/>
      <c r="AO1373" s="201" t="s">
        <v>48</v>
      </c>
      <c r="AP1373" s="201" t="s">
        <v>55</v>
      </c>
    </row>
    <row r="1374" spans="1:42">
      <c r="A1374" s="193" t="s">
        <v>1103</v>
      </c>
      <c r="B1374" s="193" t="s">
        <v>50</v>
      </c>
      <c r="C1374" s="193" t="s">
        <v>205</v>
      </c>
      <c r="D1374" s="193" t="s">
        <v>2717</v>
      </c>
      <c r="E1374" s="193" t="s">
        <v>2718</v>
      </c>
      <c r="F1374" s="193"/>
      <c r="G1374" s="193" t="s">
        <v>178</v>
      </c>
      <c r="H1374" s="194">
        <v>43696.000011574077</v>
      </c>
      <c r="I1374" s="194"/>
      <c r="J1374" s="194">
        <v>43696.000011574077</v>
      </c>
      <c r="K1374" s="194">
        <v>43696.000011574077</v>
      </c>
      <c r="L1374" s="194"/>
      <c r="M1374" s="193" t="s">
        <v>187</v>
      </c>
      <c r="N1374" s="193" t="s">
        <v>206</v>
      </c>
      <c r="O1374" s="195">
        <v>12</v>
      </c>
      <c r="P1374" s="195"/>
      <c r="Q1374" s="196"/>
      <c r="R1374" s="193" t="s">
        <v>2719</v>
      </c>
      <c r="S1374" s="193"/>
      <c r="T1374" s="193" t="s">
        <v>2720</v>
      </c>
      <c r="U1374" s="193" t="s">
        <v>182</v>
      </c>
      <c r="V1374" s="193"/>
      <c r="W1374" s="193"/>
      <c r="X1374" s="193"/>
      <c r="Y1374" s="194"/>
      <c r="Z1374" s="194"/>
      <c r="AA1374" s="197"/>
      <c r="AB1374" s="198" t="str">
        <f t="shared" si="154"/>
        <v>20198</v>
      </c>
      <c r="AC1374" s="199">
        <f t="shared" si="150"/>
        <v>0</v>
      </c>
      <c r="AD1374" s="200" t="str">
        <f t="shared" si="156"/>
        <v>20198</v>
      </c>
      <c r="AE1374" s="199">
        <f t="shared" si="152"/>
        <v>0</v>
      </c>
      <c r="AF1374" s="199">
        <f t="shared" si="151"/>
        <v>0</v>
      </c>
      <c r="AG1374" s="199">
        <f t="shared" si="155"/>
        <v>0</v>
      </c>
      <c r="AH1374" s="199">
        <f t="shared" si="153"/>
        <v>0</v>
      </c>
      <c r="AI1374" s="201"/>
      <c r="AJ1374" s="201"/>
      <c r="AK1374" s="201"/>
      <c r="AL1374" s="201"/>
      <c r="AM1374" s="201"/>
      <c r="AN1374" s="201"/>
      <c r="AO1374" s="201" t="s">
        <v>50</v>
      </c>
      <c r="AP1374" s="201" t="s">
        <v>1</v>
      </c>
    </row>
    <row r="1375" spans="1:42">
      <c r="A1375" s="193" t="s">
        <v>1103</v>
      </c>
      <c r="B1375" s="193" t="s">
        <v>50</v>
      </c>
      <c r="C1375" s="193" t="s">
        <v>205</v>
      </c>
      <c r="D1375" s="193" t="s">
        <v>2717</v>
      </c>
      <c r="E1375" s="193" t="s">
        <v>2721</v>
      </c>
      <c r="F1375" s="193"/>
      <c r="G1375" s="193" t="s">
        <v>178</v>
      </c>
      <c r="H1375" s="194">
        <v>43696.000011574077</v>
      </c>
      <c r="I1375" s="194"/>
      <c r="J1375" s="194">
        <v>43696.000011574077</v>
      </c>
      <c r="K1375" s="194">
        <v>43696.000011574077</v>
      </c>
      <c r="L1375" s="194"/>
      <c r="M1375" s="193" t="s">
        <v>187</v>
      </c>
      <c r="N1375" s="193" t="s">
        <v>206</v>
      </c>
      <c r="O1375" s="195">
        <v>12</v>
      </c>
      <c r="P1375" s="195"/>
      <c r="Q1375" s="196"/>
      <c r="R1375" s="193" t="s">
        <v>2719</v>
      </c>
      <c r="S1375" s="193"/>
      <c r="T1375" s="193" t="s">
        <v>2722</v>
      </c>
      <c r="U1375" s="193" t="s">
        <v>182</v>
      </c>
      <c r="V1375" s="193"/>
      <c r="W1375" s="193"/>
      <c r="X1375" s="193"/>
      <c r="Y1375" s="194"/>
      <c r="Z1375" s="194"/>
      <c r="AA1375" s="197"/>
      <c r="AB1375" s="198" t="str">
        <f t="shared" si="154"/>
        <v>20198</v>
      </c>
      <c r="AC1375" s="199">
        <f t="shared" si="150"/>
        <v>0</v>
      </c>
      <c r="AD1375" s="200" t="str">
        <f t="shared" si="156"/>
        <v>20198</v>
      </c>
      <c r="AE1375" s="199">
        <f t="shared" si="152"/>
        <v>0</v>
      </c>
      <c r="AF1375" s="199">
        <f t="shared" si="151"/>
        <v>0</v>
      </c>
      <c r="AG1375" s="199">
        <f t="shared" si="155"/>
        <v>0</v>
      </c>
      <c r="AH1375" s="199">
        <f t="shared" si="153"/>
        <v>0</v>
      </c>
      <c r="AI1375" s="201"/>
      <c r="AJ1375" s="201"/>
      <c r="AK1375" s="201"/>
      <c r="AL1375" s="201"/>
      <c r="AM1375" s="201"/>
      <c r="AN1375" s="201"/>
      <c r="AO1375" s="201" t="s">
        <v>50</v>
      </c>
      <c r="AP1375" s="201" t="s">
        <v>1</v>
      </c>
    </row>
    <row r="1376" spans="1:42">
      <c r="A1376" s="193" t="s">
        <v>1103</v>
      </c>
      <c r="B1376" s="193" t="s">
        <v>50</v>
      </c>
      <c r="C1376" s="193" t="s">
        <v>205</v>
      </c>
      <c r="D1376" s="193" t="s">
        <v>2717</v>
      </c>
      <c r="E1376" s="193" t="s">
        <v>2723</v>
      </c>
      <c r="F1376" s="193"/>
      <c r="G1376" s="193" t="s">
        <v>178</v>
      </c>
      <c r="H1376" s="194">
        <v>43696.000011574077</v>
      </c>
      <c r="I1376" s="194"/>
      <c r="J1376" s="194">
        <v>43696.000011574077</v>
      </c>
      <c r="K1376" s="194">
        <v>43696.000011574077</v>
      </c>
      <c r="L1376" s="194"/>
      <c r="M1376" s="193" t="s">
        <v>187</v>
      </c>
      <c r="N1376" s="193" t="s">
        <v>206</v>
      </c>
      <c r="O1376" s="195">
        <v>12</v>
      </c>
      <c r="P1376" s="195"/>
      <c r="Q1376" s="196"/>
      <c r="R1376" s="193" t="s">
        <v>2719</v>
      </c>
      <c r="S1376" s="193"/>
      <c r="T1376" s="193" t="s">
        <v>2724</v>
      </c>
      <c r="U1376" s="193" t="s">
        <v>182</v>
      </c>
      <c r="V1376" s="193"/>
      <c r="W1376" s="193"/>
      <c r="X1376" s="193"/>
      <c r="Y1376" s="194"/>
      <c r="Z1376" s="194"/>
      <c r="AA1376" s="197"/>
      <c r="AB1376" s="198" t="str">
        <f t="shared" si="154"/>
        <v>20198</v>
      </c>
      <c r="AC1376" s="199">
        <f t="shared" si="150"/>
        <v>0</v>
      </c>
      <c r="AD1376" s="200" t="str">
        <f t="shared" si="156"/>
        <v>20198</v>
      </c>
      <c r="AE1376" s="199">
        <f t="shared" si="152"/>
        <v>0</v>
      </c>
      <c r="AF1376" s="199">
        <f t="shared" si="151"/>
        <v>0</v>
      </c>
      <c r="AG1376" s="199">
        <f t="shared" si="155"/>
        <v>0</v>
      </c>
      <c r="AH1376" s="199">
        <f t="shared" si="153"/>
        <v>0</v>
      </c>
      <c r="AI1376" s="201"/>
      <c r="AJ1376" s="201"/>
      <c r="AK1376" s="201"/>
      <c r="AL1376" s="201"/>
      <c r="AM1376" s="201"/>
      <c r="AN1376" s="201"/>
      <c r="AO1376" s="201" t="s">
        <v>50</v>
      </c>
      <c r="AP1376" s="201" t="s">
        <v>1</v>
      </c>
    </row>
    <row r="1377" spans="1:42">
      <c r="A1377" s="193" t="s">
        <v>1103</v>
      </c>
      <c r="B1377" s="193" t="s">
        <v>50</v>
      </c>
      <c r="C1377" s="193" t="s">
        <v>205</v>
      </c>
      <c r="D1377" s="193" t="s">
        <v>2717</v>
      </c>
      <c r="E1377" s="193" t="s">
        <v>2725</v>
      </c>
      <c r="F1377" s="193"/>
      <c r="G1377" s="193" t="s">
        <v>178</v>
      </c>
      <c r="H1377" s="194">
        <v>43696.000011574077</v>
      </c>
      <c r="I1377" s="194"/>
      <c r="J1377" s="194">
        <v>43696.000011574077</v>
      </c>
      <c r="K1377" s="194">
        <v>43696.000011574077</v>
      </c>
      <c r="L1377" s="194"/>
      <c r="M1377" s="193" t="s">
        <v>187</v>
      </c>
      <c r="N1377" s="193" t="s">
        <v>206</v>
      </c>
      <c r="O1377" s="195">
        <v>12</v>
      </c>
      <c r="P1377" s="195"/>
      <c r="Q1377" s="196"/>
      <c r="R1377" s="193" t="s">
        <v>2719</v>
      </c>
      <c r="S1377" s="193"/>
      <c r="T1377" s="193" t="s">
        <v>2726</v>
      </c>
      <c r="U1377" s="193" t="s">
        <v>182</v>
      </c>
      <c r="V1377" s="193"/>
      <c r="W1377" s="193"/>
      <c r="X1377" s="193"/>
      <c r="Y1377" s="194"/>
      <c r="Z1377" s="194"/>
      <c r="AA1377" s="197"/>
      <c r="AB1377" s="198" t="str">
        <f t="shared" si="154"/>
        <v>20198</v>
      </c>
      <c r="AC1377" s="199">
        <f t="shared" si="150"/>
        <v>0</v>
      </c>
      <c r="AD1377" s="200" t="str">
        <f t="shared" si="156"/>
        <v>20198</v>
      </c>
      <c r="AE1377" s="199">
        <f t="shared" si="152"/>
        <v>0</v>
      </c>
      <c r="AF1377" s="199">
        <f t="shared" si="151"/>
        <v>0</v>
      </c>
      <c r="AG1377" s="199">
        <f t="shared" si="155"/>
        <v>0</v>
      </c>
      <c r="AH1377" s="199">
        <f t="shared" si="153"/>
        <v>0</v>
      </c>
      <c r="AI1377" s="201"/>
      <c r="AJ1377" s="201"/>
      <c r="AK1377" s="201"/>
      <c r="AL1377" s="201"/>
      <c r="AM1377" s="201"/>
      <c r="AN1377" s="201"/>
      <c r="AO1377" s="201" t="s">
        <v>50</v>
      </c>
      <c r="AP1377" s="201" t="s">
        <v>1</v>
      </c>
    </row>
    <row r="1378" spans="1:42">
      <c r="A1378" s="193" t="s">
        <v>1103</v>
      </c>
      <c r="B1378" s="193" t="s">
        <v>50</v>
      </c>
      <c r="C1378" s="193" t="s">
        <v>205</v>
      </c>
      <c r="D1378" s="193" t="s">
        <v>2717</v>
      </c>
      <c r="E1378" s="193" t="s">
        <v>2727</v>
      </c>
      <c r="F1378" s="193"/>
      <c r="G1378" s="193" t="s">
        <v>178</v>
      </c>
      <c r="H1378" s="194">
        <v>43696.000011574077</v>
      </c>
      <c r="I1378" s="194"/>
      <c r="J1378" s="194">
        <v>43696.000011574077</v>
      </c>
      <c r="K1378" s="194">
        <v>43696.000011574077</v>
      </c>
      <c r="L1378" s="194"/>
      <c r="M1378" s="193" t="s">
        <v>187</v>
      </c>
      <c r="N1378" s="193" t="s">
        <v>206</v>
      </c>
      <c r="O1378" s="195">
        <v>12</v>
      </c>
      <c r="P1378" s="195"/>
      <c r="Q1378" s="196"/>
      <c r="R1378" s="193" t="s">
        <v>2719</v>
      </c>
      <c r="S1378" s="193"/>
      <c r="T1378" s="193" t="s">
        <v>2728</v>
      </c>
      <c r="U1378" s="193" t="s">
        <v>182</v>
      </c>
      <c r="V1378" s="193"/>
      <c r="W1378" s="193"/>
      <c r="X1378" s="193"/>
      <c r="Y1378" s="194"/>
      <c r="Z1378" s="194"/>
      <c r="AA1378" s="197"/>
      <c r="AB1378" s="198" t="str">
        <f t="shared" si="154"/>
        <v>20198</v>
      </c>
      <c r="AC1378" s="199">
        <f t="shared" si="150"/>
        <v>0</v>
      </c>
      <c r="AD1378" s="200" t="str">
        <f t="shared" si="156"/>
        <v>20198</v>
      </c>
      <c r="AE1378" s="199">
        <f t="shared" si="152"/>
        <v>0</v>
      </c>
      <c r="AF1378" s="199">
        <f t="shared" si="151"/>
        <v>0</v>
      </c>
      <c r="AG1378" s="199">
        <f t="shared" si="155"/>
        <v>0</v>
      </c>
      <c r="AH1378" s="199">
        <f t="shared" si="153"/>
        <v>0</v>
      </c>
      <c r="AI1378" s="201"/>
      <c r="AJ1378" s="201"/>
      <c r="AK1378" s="201"/>
      <c r="AL1378" s="201"/>
      <c r="AM1378" s="201"/>
      <c r="AN1378" s="201"/>
      <c r="AO1378" s="201" t="s">
        <v>50</v>
      </c>
      <c r="AP1378" s="201" t="s">
        <v>1</v>
      </c>
    </row>
    <row r="1379" spans="1:42">
      <c r="A1379" s="193" t="s">
        <v>1103</v>
      </c>
      <c r="B1379" s="193" t="s">
        <v>50</v>
      </c>
      <c r="C1379" s="193" t="s">
        <v>205</v>
      </c>
      <c r="D1379" s="193" t="s">
        <v>2729</v>
      </c>
      <c r="E1379" s="193" t="s">
        <v>2730</v>
      </c>
      <c r="F1379" s="193"/>
      <c r="G1379" s="193" t="s">
        <v>178</v>
      </c>
      <c r="H1379" s="194">
        <v>43696.000011574077</v>
      </c>
      <c r="I1379" s="194"/>
      <c r="J1379" s="194">
        <v>43696.000011574077</v>
      </c>
      <c r="K1379" s="194">
        <v>43696.000011574077</v>
      </c>
      <c r="L1379" s="194"/>
      <c r="M1379" s="193" t="s">
        <v>187</v>
      </c>
      <c r="N1379" s="193" t="s">
        <v>206</v>
      </c>
      <c r="O1379" s="195">
        <v>12</v>
      </c>
      <c r="P1379" s="195"/>
      <c r="Q1379" s="196"/>
      <c r="R1379" s="193" t="s">
        <v>2731</v>
      </c>
      <c r="S1379" s="193"/>
      <c r="T1379" s="193" t="s">
        <v>2732</v>
      </c>
      <c r="U1379" s="193" t="s">
        <v>182</v>
      </c>
      <c r="V1379" s="193"/>
      <c r="W1379" s="193"/>
      <c r="X1379" s="193"/>
      <c r="Y1379" s="194"/>
      <c r="Z1379" s="194"/>
      <c r="AA1379" s="197"/>
      <c r="AB1379" s="198" t="str">
        <f t="shared" si="154"/>
        <v>20198</v>
      </c>
      <c r="AC1379" s="199">
        <f t="shared" si="150"/>
        <v>0</v>
      </c>
      <c r="AD1379" s="200" t="str">
        <f t="shared" si="156"/>
        <v>20198</v>
      </c>
      <c r="AE1379" s="199">
        <f t="shared" si="152"/>
        <v>0</v>
      </c>
      <c r="AF1379" s="199">
        <f t="shared" si="151"/>
        <v>0</v>
      </c>
      <c r="AG1379" s="199">
        <f t="shared" si="155"/>
        <v>0</v>
      </c>
      <c r="AH1379" s="199">
        <f t="shared" si="153"/>
        <v>0</v>
      </c>
      <c r="AI1379" s="201"/>
      <c r="AJ1379" s="201"/>
      <c r="AK1379" s="201"/>
      <c r="AL1379" s="201"/>
      <c r="AM1379" s="201"/>
      <c r="AN1379" s="201"/>
      <c r="AO1379" s="201" t="s">
        <v>50</v>
      </c>
      <c r="AP1379" s="201" t="s">
        <v>1</v>
      </c>
    </row>
    <row r="1380" spans="1:42">
      <c r="A1380" s="193" t="s">
        <v>1103</v>
      </c>
      <c r="B1380" s="193" t="s">
        <v>50</v>
      </c>
      <c r="C1380" s="193" t="s">
        <v>205</v>
      </c>
      <c r="D1380" s="193" t="s">
        <v>2733</v>
      </c>
      <c r="E1380" s="193" t="s">
        <v>2734</v>
      </c>
      <c r="F1380" s="193"/>
      <c r="G1380" s="193" t="s">
        <v>178</v>
      </c>
      <c r="H1380" s="194">
        <v>43696.000011574077</v>
      </c>
      <c r="I1380" s="194"/>
      <c r="J1380" s="194">
        <v>43696.000011574077</v>
      </c>
      <c r="K1380" s="194">
        <v>43696.000011574077</v>
      </c>
      <c r="L1380" s="194"/>
      <c r="M1380" s="193" t="s">
        <v>187</v>
      </c>
      <c r="N1380" s="193" t="s">
        <v>206</v>
      </c>
      <c r="O1380" s="195">
        <v>12</v>
      </c>
      <c r="P1380" s="195"/>
      <c r="Q1380" s="196"/>
      <c r="R1380" s="193" t="s">
        <v>2735</v>
      </c>
      <c r="S1380" s="193"/>
      <c r="T1380" s="193" t="s">
        <v>2736</v>
      </c>
      <c r="U1380" s="193" t="s">
        <v>182</v>
      </c>
      <c r="V1380" s="193"/>
      <c r="W1380" s="193"/>
      <c r="X1380" s="193"/>
      <c r="Y1380" s="194"/>
      <c r="Z1380" s="194"/>
      <c r="AA1380" s="197"/>
      <c r="AB1380" s="198" t="str">
        <f t="shared" si="154"/>
        <v>20198</v>
      </c>
      <c r="AC1380" s="199">
        <f t="shared" si="150"/>
        <v>0</v>
      </c>
      <c r="AD1380" s="200" t="str">
        <f t="shared" si="156"/>
        <v>20198</v>
      </c>
      <c r="AE1380" s="199">
        <f t="shared" si="152"/>
        <v>0</v>
      </c>
      <c r="AF1380" s="199">
        <f t="shared" si="151"/>
        <v>0</v>
      </c>
      <c r="AG1380" s="199">
        <f t="shared" si="155"/>
        <v>0</v>
      </c>
      <c r="AH1380" s="199">
        <f t="shared" si="153"/>
        <v>0</v>
      </c>
      <c r="AI1380" s="201"/>
      <c r="AJ1380" s="201"/>
      <c r="AK1380" s="201"/>
      <c r="AL1380" s="201"/>
      <c r="AM1380" s="201"/>
      <c r="AN1380" s="201"/>
      <c r="AO1380" s="201" t="s">
        <v>50</v>
      </c>
      <c r="AP1380" s="201" t="s">
        <v>1</v>
      </c>
    </row>
    <row r="1381" spans="1:42">
      <c r="A1381" s="193" t="s">
        <v>1103</v>
      </c>
      <c r="B1381" s="193" t="s">
        <v>50</v>
      </c>
      <c r="C1381" s="193" t="s">
        <v>205</v>
      </c>
      <c r="D1381" s="193" t="s">
        <v>2737</v>
      </c>
      <c r="E1381" s="193" t="s">
        <v>2738</v>
      </c>
      <c r="F1381" s="193"/>
      <c r="G1381" s="193" t="s">
        <v>197</v>
      </c>
      <c r="H1381" s="194">
        <v>43696.000011574077</v>
      </c>
      <c r="I1381" s="194"/>
      <c r="J1381" s="194">
        <v>43711.000011574077</v>
      </c>
      <c r="K1381" s="194">
        <v>43711.000011574077</v>
      </c>
      <c r="L1381" s="194">
        <v>43711.594849537039</v>
      </c>
      <c r="M1381" s="193" t="s">
        <v>179</v>
      </c>
      <c r="N1381" s="193"/>
      <c r="O1381" s="195">
        <v>12</v>
      </c>
      <c r="P1381" s="195"/>
      <c r="Q1381" s="196"/>
      <c r="R1381" s="193" t="s">
        <v>2739</v>
      </c>
      <c r="S1381" s="193"/>
      <c r="T1381" s="193" t="s">
        <v>2740</v>
      </c>
      <c r="U1381" s="193" t="s">
        <v>195</v>
      </c>
      <c r="V1381" s="193"/>
      <c r="W1381" s="193"/>
      <c r="X1381" s="193"/>
      <c r="Y1381" s="194"/>
      <c r="Z1381" s="194"/>
      <c r="AA1381" s="197"/>
      <c r="AB1381" s="198" t="str">
        <f t="shared" si="154"/>
        <v>20198</v>
      </c>
      <c r="AC1381" s="199">
        <f t="shared" si="150"/>
        <v>0</v>
      </c>
      <c r="AD1381" s="200" t="str">
        <f t="shared" si="156"/>
        <v>20199</v>
      </c>
      <c r="AE1381" s="199" t="str">
        <f t="shared" si="152"/>
        <v>20199</v>
      </c>
      <c r="AF1381" s="199">
        <f t="shared" si="151"/>
        <v>0</v>
      </c>
      <c r="AG1381" s="199">
        <f t="shared" si="155"/>
        <v>0</v>
      </c>
      <c r="AH1381" s="199">
        <f t="shared" si="153"/>
        <v>0</v>
      </c>
      <c r="AI1381" s="201"/>
      <c r="AJ1381" s="201"/>
      <c r="AK1381" s="201"/>
      <c r="AL1381" s="201"/>
      <c r="AM1381" s="201"/>
      <c r="AN1381" s="201"/>
      <c r="AO1381" s="201" t="s">
        <v>50</v>
      </c>
      <c r="AP1381" s="201" t="s">
        <v>1</v>
      </c>
    </row>
    <row r="1382" spans="1:42">
      <c r="A1382" s="193" t="s">
        <v>1103</v>
      </c>
      <c r="B1382" s="193" t="s">
        <v>50</v>
      </c>
      <c r="C1382" s="193" t="s">
        <v>205</v>
      </c>
      <c r="D1382" s="193" t="s">
        <v>2737</v>
      </c>
      <c r="E1382" s="193" t="s">
        <v>2741</v>
      </c>
      <c r="F1382" s="193"/>
      <c r="G1382" s="193" t="s">
        <v>197</v>
      </c>
      <c r="H1382" s="194">
        <v>43696.000011574077</v>
      </c>
      <c r="I1382" s="194"/>
      <c r="J1382" s="194">
        <v>43711.000011574077</v>
      </c>
      <c r="K1382" s="194">
        <v>43711.000011574077</v>
      </c>
      <c r="L1382" s="194">
        <v>43711.615682870368</v>
      </c>
      <c r="M1382" s="193" t="s">
        <v>179</v>
      </c>
      <c r="N1382" s="193"/>
      <c r="O1382" s="195">
        <v>12</v>
      </c>
      <c r="P1382" s="195"/>
      <c r="Q1382" s="196"/>
      <c r="R1382" s="193" t="s">
        <v>2739</v>
      </c>
      <c r="S1382" s="193"/>
      <c r="T1382" s="193" t="s">
        <v>2742</v>
      </c>
      <c r="U1382" s="193" t="s">
        <v>195</v>
      </c>
      <c r="V1382" s="193"/>
      <c r="W1382" s="193"/>
      <c r="X1382" s="193"/>
      <c r="Y1382" s="194"/>
      <c r="Z1382" s="194"/>
      <c r="AA1382" s="197"/>
      <c r="AB1382" s="198" t="str">
        <f t="shared" si="154"/>
        <v>20198</v>
      </c>
      <c r="AC1382" s="199">
        <f t="shared" si="150"/>
        <v>0</v>
      </c>
      <c r="AD1382" s="200" t="str">
        <f t="shared" si="156"/>
        <v>20199</v>
      </c>
      <c r="AE1382" s="199" t="str">
        <f t="shared" si="152"/>
        <v>20199</v>
      </c>
      <c r="AF1382" s="199">
        <f t="shared" si="151"/>
        <v>0</v>
      </c>
      <c r="AG1382" s="199">
        <f t="shared" si="155"/>
        <v>0</v>
      </c>
      <c r="AH1382" s="199">
        <f t="shared" si="153"/>
        <v>0</v>
      </c>
      <c r="AI1382" s="201"/>
      <c r="AJ1382" s="201"/>
      <c r="AK1382" s="201"/>
      <c r="AL1382" s="201"/>
      <c r="AM1382" s="201"/>
      <c r="AN1382" s="201"/>
      <c r="AO1382" s="201" t="s">
        <v>50</v>
      </c>
      <c r="AP1382" s="201" t="s">
        <v>1</v>
      </c>
    </row>
    <row r="1383" spans="1:42">
      <c r="A1383" s="193" t="s">
        <v>1103</v>
      </c>
      <c r="B1383" s="193" t="s">
        <v>54</v>
      </c>
      <c r="C1383" s="193" t="s">
        <v>175</v>
      </c>
      <c r="D1383" s="193" t="s">
        <v>1596</v>
      </c>
      <c r="E1383" s="193" t="s">
        <v>1597</v>
      </c>
      <c r="F1383" s="193"/>
      <c r="G1383" s="193" t="s">
        <v>178</v>
      </c>
      <c r="H1383" s="194">
        <v>43698.000011574077</v>
      </c>
      <c r="I1383" s="194"/>
      <c r="J1383" s="194">
        <v>43698.000011574077</v>
      </c>
      <c r="K1383" s="194">
        <v>43698.000011574077</v>
      </c>
      <c r="L1383" s="194">
        <v>43815.3909375</v>
      </c>
      <c r="M1383" s="193" t="s">
        <v>187</v>
      </c>
      <c r="N1383" s="193" t="s">
        <v>751</v>
      </c>
      <c r="O1383" s="195">
        <v>3</v>
      </c>
      <c r="P1383" s="195"/>
      <c r="Q1383" s="196"/>
      <c r="R1383" s="193" t="s">
        <v>1598</v>
      </c>
      <c r="S1383" s="193"/>
      <c r="T1383" s="193" t="s">
        <v>2743</v>
      </c>
      <c r="U1383" s="193" t="s">
        <v>195</v>
      </c>
      <c r="V1383" s="193"/>
      <c r="W1383" s="193"/>
      <c r="X1383" s="193"/>
      <c r="Y1383" s="194"/>
      <c r="Z1383" s="194"/>
      <c r="AA1383" s="197"/>
      <c r="AB1383" s="198" t="str">
        <f t="shared" si="154"/>
        <v>20198</v>
      </c>
      <c r="AC1383" s="199">
        <f t="shared" si="150"/>
        <v>0</v>
      </c>
      <c r="AD1383" s="200" t="str">
        <f t="shared" si="156"/>
        <v>20198</v>
      </c>
      <c r="AE1383" s="199" t="str">
        <f t="shared" si="152"/>
        <v>201912</v>
      </c>
      <c r="AF1383" s="199">
        <f t="shared" si="151"/>
        <v>0</v>
      </c>
      <c r="AG1383" s="199">
        <f t="shared" si="155"/>
        <v>0</v>
      </c>
      <c r="AH1383" s="199">
        <f t="shared" si="153"/>
        <v>0</v>
      </c>
      <c r="AI1383" s="201"/>
      <c r="AJ1383" s="201"/>
      <c r="AK1383" s="201"/>
      <c r="AL1383" s="201"/>
      <c r="AM1383" s="201"/>
      <c r="AN1383" s="201"/>
      <c r="AO1383" s="201" t="s">
        <v>54</v>
      </c>
      <c r="AP1383" s="201" t="s">
        <v>88</v>
      </c>
    </row>
    <row r="1384" spans="1:42">
      <c r="A1384" s="193" t="s">
        <v>1103</v>
      </c>
      <c r="B1384" s="193" t="s">
        <v>50</v>
      </c>
      <c r="C1384" s="193" t="s">
        <v>205</v>
      </c>
      <c r="D1384" s="193" t="s">
        <v>2744</v>
      </c>
      <c r="E1384" s="193" t="s">
        <v>2745</v>
      </c>
      <c r="F1384" s="193"/>
      <c r="G1384" s="193" t="s">
        <v>178</v>
      </c>
      <c r="H1384" s="194">
        <v>43672.000011574077</v>
      </c>
      <c r="I1384" s="194"/>
      <c r="J1384" s="194">
        <v>43672.000011574077</v>
      </c>
      <c r="K1384" s="194">
        <v>43672.000011574077</v>
      </c>
      <c r="L1384" s="194"/>
      <c r="M1384" s="193" t="s">
        <v>187</v>
      </c>
      <c r="N1384" s="193" t="s">
        <v>637</v>
      </c>
      <c r="O1384" s="195">
        <v>12</v>
      </c>
      <c r="P1384" s="195"/>
      <c r="Q1384" s="196"/>
      <c r="R1384" s="193" t="s">
        <v>2746</v>
      </c>
      <c r="S1384" s="193"/>
      <c r="T1384" s="193" t="s">
        <v>2747</v>
      </c>
      <c r="U1384" s="193" t="s">
        <v>182</v>
      </c>
      <c r="V1384" s="193"/>
      <c r="W1384" s="193"/>
      <c r="X1384" s="193"/>
      <c r="Y1384" s="194"/>
      <c r="Z1384" s="194"/>
      <c r="AA1384" s="197"/>
      <c r="AB1384" s="198" t="str">
        <f t="shared" si="154"/>
        <v>20197</v>
      </c>
      <c r="AC1384" s="199">
        <f t="shared" si="150"/>
        <v>0</v>
      </c>
      <c r="AD1384" s="200" t="str">
        <f t="shared" si="156"/>
        <v>20197</v>
      </c>
      <c r="AE1384" s="199">
        <f t="shared" si="152"/>
        <v>0</v>
      </c>
      <c r="AF1384" s="199">
        <f t="shared" si="151"/>
        <v>0</v>
      </c>
      <c r="AG1384" s="199">
        <f t="shared" si="155"/>
        <v>0</v>
      </c>
      <c r="AH1384" s="199">
        <f t="shared" si="153"/>
        <v>0</v>
      </c>
      <c r="AI1384" s="201"/>
      <c r="AJ1384" s="201"/>
      <c r="AK1384" s="201"/>
      <c r="AL1384" s="201"/>
      <c r="AM1384" s="201"/>
      <c r="AN1384" s="201"/>
      <c r="AO1384" s="201" t="s">
        <v>50</v>
      </c>
      <c r="AP1384" s="201" t="s">
        <v>1</v>
      </c>
    </row>
    <row r="1385" spans="1:42">
      <c r="A1385" s="193" t="s">
        <v>1103</v>
      </c>
      <c r="B1385" s="193" t="s">
        <v>50</v>
      </c>
      <c r="C1385" s="193" t="s">
        <v>205</v>
      </c>
      <c r="D1385" s="193" t="s">
        <v>2744</v>
      </c>
      <c r="E1385" s="193" t="s">
        <v>2745</v>
      </c>
      <c r="F1385" s="193"/>
      <c r="G1385" s="193" t="s">
        <v>178</v>
      </c>
      <c r="H1385" s="194">
        <v>43672.000011574077</v>
      </c>
      <c r="I1385" s="194"/>
      <c r="J1385" s="194">
        <v>43672.000011574077</v>
      </c>
      <c r="K1385" s="194">
        <v>43672.000011574077</v>
      </c>
      <c r="L1385" s="194"/>
      <c r="M1385" s="193" t="s">
        <v>187</v>
      </c>
      <c r="N1385" s="193" t="s">
        <v>637</v>
      </c>
      <c r="O1385" s="195">
        <v>12</v>
      </c>
      <c r="P1385" s="195"/>
      <c r="Q1385" s="196"/>
      <c r="R1385" s="193" t="s">
        <v>2746</v>
      </c>
      <c r="S1385" s="193"/>
      <c r="T1385" s="193" t="s">
        <v>2748</v>
      </c>
      <c r="U1385" s="193" t="s">
        <v>182</v>
      </c>
      <c r="V1385" s="193"/>
      <c r="W1385" s="193"/>
      <c r="X1385" s="193"/>
      <c r="Y1385" s="194"/>
      <c r="Z1385" s="194"/>
      <c r="AA1385" s="197"/>
      <c r="AB1385" s="198" t="str">
        <f t="shared" si="154"/>
        <v>20197</v>
      </c>
      <c r="AC1385" s="199">
        <f t="shared" si="150"/>
        <v>0</v>
      </c>
      <c r="AD1385" s="200" t="str">
        <f t="shared" si="156"/>
        <v>20197</v>
      </c>
      <c r="AE1385" s="199">
        <f t="shared" si="152"/>
        <v>0</v>
      </c>
      <c r="AF1385" s="199">
        <f t="shared" si="151"/>
        <v>0</v>
      </c>
      <c r="AG1385" s="199">
        <f t="shared" si="155"/>
        <v>0</v>
      </c>
      <c r="AH1385" s="199">
        <f t="shared" si="153"/>
        <v>0</v>
      </c>
      <c r="AI1385" s="201"/>
      <c r="AJ1385" s="201"/>
      <c r="AK1385" s="201"/>
      <c r="AL1385" s="201"/>
      <c r="AM1385" s="201"/>
      <c r="AN1385" s="201"/>
      <c r="AO1385" s="201" t="s">
        <v>50</v>
      </c>
      <c r="AP1385" s="201" t="s">
        <v>1</v>
      </c>
    </row>
    <row r="1386" spans="1:42">
      <c r="A1386" s="193" t="s">
        <v>1103</v>
      </c>
      <c r="B1386" s="193" t="s">
        <v>50</v>
      </c>
      <c r="C1386" s="193" t="s">
        <v>205</v>
      </c>
      <c r="D1386" s="193" t="s">
        <v>2744</v>
      </c>
      <c r="E1386" s="193" t="s">
        <v>2745</v>
      </c>
      <c r="F1386" s="193"/>
      <c r="G1386" s="193" t="s">
        <v>178</v>
      </c>
      <c r="H1386" s="194">
        <v>43672.000011574077</v>
      </c>
      <c r="I1386" s="194"/>
      <c r="J1386" s="194">
        <v>43672.000011574077</v>
      </c>
      <c r="K1386" s="194">
        <v>43672.000011574077</v>
      </c>
      <c r="L1386" s="194"/>
      <c r="M1386" s="193" t="s">
        <v>187</v>
      </c>
      <c r="N1386" s="193" t="s">
        <v>637</v>
      </c>
      <c r="O1386" s="195">
        <v>12</v>
      </c>
      <c r="P1386" s="195"/>
      <c r="Q1386" s="196"/>
      <c r="R1386" s="193" t="s">
        <v>2746</v>
      </c>
      <c r="S1386" s="193"/>
      <c r="T1386" s="193" t="s">
        <v>2749</v>
      </c>
      <c r="U1386" s="193" t="s">
        <v>182</v>
      </c>
      <c r="V1386" s="193"/>
      <c r="W1386" s="193"/>
      <c r="X1386" s="193"/>
      <c r="Y1386" s="194"/>
      <c r="Z1386" s="194"/>
      <c r="AA1386" s="197"/>
      <c r="AB1386" s="198" t="str">
        <f t="shared" si="154"/>
        <v>20197</v>
      </c>
      <c r="AC1386" s="199">
        <f t="shared" si="150"/>
        <v>0</v>
      </c>
      <c r="AD1386" s="200" t="str">
        <f t="shared" si="156"/>
        <v>20197</v>
      </c>
      <c r="AE1386" s="199">
        <f t="shared" si="152"/>
        <v>0</v>
      </c>
      <c r="AF1386" s="199">
        <f t="shared" si="151"/>
        <v>0</v>
      </c>
      <c r="AG1386" s="199">
        <f t="shared" si="155"/>
        <v>0</v>
      </c>
      <c r="AH1386" s="199">
        <f t="shared" si="153"/>
        <v>0</v>
      </c>
      <c r="AI1386" s="201"/>
      <c r="AJ1386" s="201"/>
      <c r="AK1386" s="201"/>
      <c r="AL1386" s="201"/>
      <c r="AM1386" s="201"/>
      <c r="AN1386" s="201"/>
      <c r="AO1386" s="201" t="s">
        <v>50</v>
      </c>
      <c r="AP1386" s="201" t="s">
        <v>1</v>
      </c>
    </row>
    <row r="1387" spans="1:42">
      <c r="A1387" s="193" t="s">
        <v>1103</v>
      </c>
      <c r="B1387" s="193" t="s">
        <v>50</v>
      </c>
      <c r="C1387" s="193" t="s">
        <v>205</v>
      </c>
      <c r="D1387" s="193" t="s">
        <v>2744</v>
      </c>
      <c r="E1387" s="193" t="s">
        <v>2745</v>
      </c>
      <c r="F1387" s="193"/>
      <c r="G1387" s="193" t="s">
        <v>178</v>
      </c>
      <c r="H1387" s="194">
        <v>43672.000011574077</v>
      </c>
      <c r="I1387" s="194"/>
      <c r="J1387" s="194">
        <v>43672.000011574077</v>
      </c>
      <c r="K1387" s="194">
        <v>43672.000011574077</v>
      </c>
      <c r="L1387" s="194"/>
      <c r="M1387" s="193" t="s">
        <v>187</v>
      </c>
      <c r="N1387" s="193" t="s">
        <v>637</v>
      </c>
      <c r="O1387" s="195">
        <v>12</v>
      </c>
      <c r="P1387" s="195"/>
      <c r="Q1387" s="196"/>
      <c r="R1387" s="193" t="s">
        <v>2746</v>
      </c>
      <c r="S1387" s="193"/>
      <c r="T1387" s="193" t="s">
        <v>2750</v>
      </c>
      <c r="U1387" s="193" t="s">
        <v>182</v>
      </c>
      <c r="V1387" s="193"/>
      <c r="W1387" s="193"/>
      <c r="X1387" s="193"/>
      <c r="Y1387" s="194"/>
      <c r="Z1387" s="194"/>
      <c r="AA1387" s="197"/>
      <c r="AB1387" s="198" t="str">
        <f t="shared" si="154"/>
        <v>20197</v>
      </c>
      <c r="AC1387" s="199">
        <f t="shared" si="150"/>
        <v>0</v>
      </c>
      <c r="AD1387" s="200" t="str">
        <f t="shared" si="156"/>
        <v>20197</v>
      </c>
      <c r="AE1387" s="199">
        <f t="shared" si="152"/>
        <v>0</v>
      </c>
      <c r="AF1387" s="199">
        <f t="shared" si="151"/>
        <v>0</v>
      </c>
      <c r="AG1387" s="199">
        <f t="shared" si="155"/>
        <v>0</v>
      </c>
      <c r="AH1387" s="199">
        <f t="shared" si="153"/>
        <v>0</v>
      </c>
      <c r="AI1387" s="201"/>
      <c r="AJ1387" s="201"/>
      <c r="AK1387" s="201"/>
      <c r="AL1387" s="201"/>
      <c r="AM1387" s="201"/>
      <c r="AN1387" s="201"/>
      <c r="AO1387" s="201" t="s">
        <v>50</v>
      </c>
      <c r="AP1387" s="201" t="s">
        <v>1</v>
      </c>
    </row>
    <row r="1388" spans="1:42">
      <c r="A1388" s="193" t="s">
        <v>1103</v>
      </c>
      <c r="B1388" s="193" t="s">
        <v>50</v>
      </c>
      <c r="C1388" s="193" t="s">
        <v>205</v>
      </c>
      <c r="D1388" s="193" t="s">
        <v>2744</v>
      </c>
      <c r="E1388" s="193" t="s">
        <v>2745</v>
      </c>
      <c r="F1388" s="193"/>
      <c r="G1388" s="193" t="s">
        <v>178</v>
      </c>
      <c r="H1388" s="194">
        <v>43672.000011574077</v>
      </c>
      <c r="I1388" s="194"/>
      <c r="J1388" s="194">
        <v>43672.000011574077</v>
      </c>
      <c r="K1388" s="194">
        <v>43672.000011574077</v>
      </c>
      <c r="L1388" s="194"/>
      <c r="M1388" s="193" t="s">
        <v>187</v>
      </c>
      <c r="N1388" s="193" t="s">
        <v>637</v>
      </c>
      <c r="O1388" s="195">
        <v>12</v>
      </c>
      <c r="P1388" s="195"/>
      <c r="Q1388" s="196"/>
      <c r="R1388" s="193" t="s">
        <v>2746</v>
      </c>
      <c r="S1388" s="193"/>
      <c r="T1388" s="193" t="s">
        <v>2751</v>
      </c>
      <c r="U1388" s="193" t="s">
        <v>182</v>
      </c>
      <c r="V1388" s="193"/>
      <c r="W1388" s="193"/>
      <c r="X1388" s="193"/>
      <c r="Y1388" s="194"/>
      <c r="Z1388" s="194"/>
      <c r="AA1388" s="197"/>
      <c r="AB1388" s="198" t="str">
        <f t="shared" si="154"/>
        <v>20197</v>
      </c>
      <c r="AC1388" s="199">
        <f t="shared" si="150"/>
        <v>0</v>
      </c>
      <c r="AD1388" s="200" t="str">
        <f t="shared" si="156"/>
        <v>20197</v>
      </c>
      <c r="AE1388" s="199">
        <f t="shared" si="152"/>
        <v>0</v>
      </c>
      <c r="AF1388" s="199">
        <f t="shared" si="151"/>
        <v>0</v>
      </c>
      <c r="AG1388" s="199">
        <f t="shared" si="155"/>
        <v>0</v>
      </c>
      <c r="AH1388" s="199">
        <f t="shared" si="153"/>
        <v>0</v>
      </c>
      <c r="AI1388" s="201"/>
      <c r="AJ1388" s="201"/>
      <c r="AK1388" s="201"/>
      <c r="AL1388" s="201"/>
      <c r="AM1388" s="201"/>
      <c r="AN1388" s="201"/>
      <c r="AO1388" s="201" t="s">
        <v>50</v>
      </c>
      <c r="AP1388" s="201" t="s">
        <v>1</v>
      </c>
    </row>
    <row r="1389" spans="1:42">
      <c r="A1389" s="193" t="s">
        <v>1103</v>
      </c>
      <c r="B1389" s="193" t="s">
        <v>54</v>
      </c>
      <c r="C1389" s="193" t="s">
        <v>175</v>
      </c>
      <c r="D1389" s="193" t="s">
        <v>2752</v>
      </c>
      <c r="E1389" s="193" t="s">
        <v>2753</v>
      </c>
      <c r="F1389" s="193"/>
      <c r="G1389" s="193" t="s">
        <v>178</v>
      </c>
      <c r="H1389" s="194">
        <v>43700.000011574077</v>
      </c>
      <c r="I1389" s="194"/>
      <c r="J1389" s="194">
        <v>43700.000011574077</v>
      </c>
      <c r="K1389" s="194">
        <v>43700.000011574077</v>
      </c>
      <c r="L1389" s="194"/>
      <c r="M1389" s="193" t="s">
        <v>187</v>
      </c>
      <c r="N1389" s="193" t="s">
        <v>2015</v>
      </c>
      <c r="O1389" s="195">
        <v>3</v>
      </c>
      <c r="P1389" s="195"/>
      <c r="Q1389" s="196"/>
      <c r="R1389" s="193" t="s">
        <v>2754</v>
      </c>
      <c r="S1389" s="193"/>
      <c r="T1389" s="193" t="s">
        <v>2755</v>
      </c>
      <c r="U1389" s="193" t="s">
        <v>182</v>
      </c>
      <c r="V1389" s="193"/>
      <c r="W1389" s="193"/>
      <c r="X1389" s="193"/>
      <c r="Y1389" s="194"/>
      <c r="Z1389" s="194"/>
      <c r="AA1389" s="197"/>
      <c r="AB1389" s="198" t="str">
        <f t="shared" si="154"/>
        <v>20198</v>
      </c>
      <c r="AC1389" s="199">
        <f t="shared" si="150"/>
        <v>0</v>
      </c>
      <c r="AD1389" s="200" t="str">
        <f t="shared" si="156"/>
        <v>20198</v>
      </c>
      <c r="AE1389" s="199">
        <f t="shared" si="152"/>
        <v>0</v>
      </c>
      <c r="AF1389" s="199">
        <f t="shared" si="151"/>
        <v>0</v>
      </c>
      <c r="AG1389" s="199">
        <f t="shared" si="155"/>
        <v>0</v>
      </c>
      <c r="AH1389" s="199">
        <f t="shared" si="153"/>
        <v>0</v>
      </c>
      <c r="AI1389" s="201"/>
      <c r="AJ1389" s="201"/>
      <c r="AK1389" s="201"/>
      <c r="AL1389" s="201"/>
      <c r="AM1389" s="201"/>
      <c r="AN1389" s="201"/>
      <c r="AO1389" s="201" t="s">
        <v>54</v>
      </c>
      <c r="AP1389" s="201" t="s">
        <v>88</v>
      </c>
    </row>
    <row r="1390" spans="1:42">
      <c r="A1390" s="193" t="s">
        <v>1103</v>
      </c>
      <c r="B1390" s="193" t="s">
        <v>50</v>
      </c>
      <c r="C1390" s="193" t="s">
        <v>205</v>
      </c>
      <c r="D1390" s="193" t="s">
        <v>2756</v>
      </c>
      <c r="E1390" s="193" t="s">
        <v>2757</v>
      </c>
      <c r="F1390" s="193"/>
      <c r="G1390" s="193" t="s">
        <v>197</v>
      </c>
      <c r="H1390" s="194">
        <v>43703.000011574077</v>
      </c>
      <c r="I1390" s="194"/>
      <c r="J1390" s="194">
        <v>43718.000011574077</v>
      </c>
      <c r="K1390" s="194">
        <v>43718.000011574077</v>
      </c>
      <c r="L1390" s="194"/>
      <c r="M1390" s="193" t="s">
        <v>179</v>
      </c>
      <c r="N1390" s="193"/>
      <c r="O1390" s="195">
        <v>12</v>
      </c>
      <c r="P1390" s="195"/>
      <c r="Q1390" s="196"/>
      <c r="R1390" s="193" t="s">
        <v>2758</v>
      </c>
      <c r="S1390" s="193"/>
      <c r="T1390" s="193" t="s">
        <v>2759</v>
      </c>
      <c r="U1390" s="193" t="s">
        <v>182</v>
      </c>
      <c r="V1390" s="193"/>
      <c r="W1390" s="193"/>
      <c r="X1390" s="193"/>
      <c r="Y1390" s="194"/>
      <c r="Z1390" s="194"/>
      <c r="AA1390" s="197"/>
      <c r="AB1390" s="198" t="str">
        <f t="shared" si="154"/>
        <v>20198</v>
      </c>
      <c r="AC1390" s="199">
        <f t="shared" si="150"/>
        <v>0</v>
      </c>
      <c r="AD1390" s="200" t="str">
        <f t="shared" si="156"/>
        <v>20199</v>
      </c>
      <c r="AE1390" s="199">
        <f t="shared" si="152"/>
        <v>0</v>
      </c>
      <c r="AF1390" s="199">
        <f t="shared" si="151"/>
        <v>0</v>
      </c>
      <c r="AG1390" s="199">
        <f t="shared" si="155"/>
        <v>0</v>
      </c>
      <c r="AH1390" s="199">
        <f t="shared" si="153"/>
        <v>0</v>
      </c>
      <c r="AI1390" s="201"/>
      <c r="AJ1390" s="201"/>
      <c r="AK1390" s="201"/>
      <c r="AL1390" s="201"/>
      <c r="AM1390" s="201"/>
      <c r="AN1390" s="201"/>
      <c r="AO1390" s="201" t="s">
        <v>50</v>
      </c>
      <c r="AP1390" s="201" t="s">
        <v>1</v>
      </c>
    </row>
    <row r="1391" spans="1:42">
      <c r="A1391" s="193" t="s">
        <v>1103</v>
      </c>
      <c r="B1391" s="193" t="s">
        <v>50</v>
      </c>
      <c r="C1391" s="193" t="s">
        <v>205</v>
      </c>
      <c r="D1391" s="193" t="s">
        <v>2756</v>
      </c>
      <c r="E1391" s="193" t="s">
        <v>2757</v>
      </c>
      <c r="F1391" s="193"/>
      <c r="G1391" s="193" t="s">
        <v>197</v>
      </c>
      <c r="H1391" s="194">
        <v>43703.000011574077</v>
      </c>
      <c r="I1391" s="194"/>
      <c r="J1391" s="194">
        <v>43718.000011574077</v>
      </c>
      <c r="K1391" s="194">
        <v>43718.000011574077</v>
      </c>
      <c r="L1391" s="194"/>
      <c r="M1391" s="193" t="s">
        <v>179</v>
      </c>
      <c r="N1391" s="193"/>
      <c r="O1391" s="195">
        <v>12</v>
      </c>
      <c r="P1391" s="195"/>
      <c r="Q1391" s="196"/>
      <c r="R1391" s="193" t="s">
        <v>2758</v>
      </c>
      <c r="S1391" s="193"/>
      <c r="T1391" s="193" t="s">
        <v>2760</v>
      </c>
      <c r="U1391" s="193" t="s">
        <v>182</v>
      </c>
      <c r="V1391" s="193"/>
      <c r="W1391" s="193"/>
      <c r="X1391" s="193"/>
      <c r="Y1391" s="194"/>
      <c r="Z1391" s="194"/>
      <c r="AA1391" s="197"/>
      <c r="AB1391" s="198" t="str">
        <f t="shared" si="154"/>
        <v>20198</v>
      </c>
      <c r="AC1391" s="199">
        <f t="shared" si="150"/>
        <v>0</v>
      </c>
      <c r="AD1391" s="200" t="str">
        <f t="shared" si="156"/>
        <v>20199</v>
      </c>
      <c r="AE1391" s="199">
        <f t="shared" si="152"/>
        <v>0</v>
      </c>
      <c r="AF1391" s="199">
        <f t="shared" si="151"/>
        <v>0</v>
      </c>
      <c r="AG1391" s="199">
        <f t="shared" si="155"/>
        <v>0</v>
      </c>
      <c r="AH1391" s="199">
        <f t="shared" si="153"/>
        <v>0</v>
      </c>
      <c r="AI1391" s="201"/>
      <c r="AJ1391" s="201"/>
      <c r="AK1391" s="201"/>
      <c r="AL1391" s="201"/>
      <c r="AM1391" s="201"/>
      <c r="AN1391" s="201"/>
      <c r="AO1391" s="201" t="s">
        <v>50</v>
      </c>
      <c r="AP1391" s="201" t="s">
        <v>1</v>
      </c>
    </row>
    <row r="1392" spans="1:42">
      <c r="A1392" s="193" t="s">
        <v>1103</v>
      </c>
      <c r="B1392" s="193" t="s">
        <v>51</v>
      </c>
      <c r="C1392" s="193" t="s">
        <v>1209</v>
      </c>
      <c r="D1392" s="193" t="s">
        <v>2761</v>
      </c>
      <c r="E1392" s="193" t="s">
        <v>2762</v>
      </c>
      <c r="F1392" s="193"/>
      <c r="G1392" s="193" t="s">
        <v>178</v>
      </c>
      <c r="H1392" s="194">
        <v>43705.000011574077</v>
      </c>
      <c r="I1392" s="194"/>
      <c r="J1392" s="194">
        <v>43713.000011574077</v>
      </c>
      <c r="K1392" s="194">
        <v>43713.000011574077</v>
      </c>
      <c r="L1392" s="194"/>
      <c r="M1392" s="193" t="s">
        <v>187</v>
      </c>
      <c r="N1392" s="193" t="s">
        <v>44</v>
      </c>
      <c r="O1392" s="195">
        <v>30</v>
      </c>
      <c r="P1392" s="195"/>
      <c r="Q1392" s="196"/>
      <c r="R1392" s="193" t="s">
        <v>2763</v>
      </c>
      <c r="S1392" s="193"/>
      <c r="T1392" s="193" t="s">
        <v>2764</v>
      </c>
      <c r="U1392" s="193" t="s">
        <v>182</v>
      </c>
      <c r="V1392" s="193"/>
      <c r="W1392" s="193"/>
      <c r="X1392" s="193"/>
      <c r="Y1392" s="194"/>
      <c r="Z1392" s="194"/>
      <c r="AA1392" s="197"/>
      <c r="AB1392" s="198" t="str">
        <f t="shared" si="154"/>
        <v>20198</v>
      </c>
      <c r="AC1392" s="199">
        <f t="shared" si="150"/>
        <v>0</v>
      </c>
      <c r="AD1392" s="200" t="str">
        <f t="shared" si="156"/>
        <v>20199</v>
      </c>
      <c r="AE1392" s="199">
        <f t="shared" si="152"/>
        <v>0</v>
      </c>
      <c r="AF1392" s="199">
        <f t="shared" si="151"/>
        <v>0</v>
      </c>
      <c r="AG1392" s="199">
        <f t="shared" si="155"/>
        <v>0</v>
      </c>
      <c r="AH1392" s="199">
        <f t="shared" si="153"/>
        <v>0</v>
      </c>
      <c r="AI1392" s="201"/>
      <c r="AJ1392" s="201"/>
      <c r="AK1392" s="201"/>
      <c r="AL1392" s="201"/>
      <c r="AM1392" s="201"/>
      <c r="AN1392" s="201"/>
      <c r="AO1392" s="201" t="s">
        <v>51</v>
      </c>
      <c r="AP1392" s="201" t="s">
        <v>64</v>
      </c>
    </row>
    <row r="1393" spans="1:42">
      <c r="A1393" s="193" t="s">
        <v>1103</v>
      </c>
      <c r="B1393" s="193" t="s">
        <v>51</v>
      </c>
      <c r="C1393" s="193" t="s">
        <v>1280</v>
      </c>
      <c r="D1393" s="193" t="s">
        <v>2765</v>
      </c>
      <c r="E1393" s="193" t="s">
        <v>2766</v>
      </c>
      <c r="F1393" s="193"/>
      <c r="G1393" s="193" t="s">
        <v>178</v>
      </c>
      <c r="H1393" s="194">
        <v>43706.000011574077</v>
      </c>
      <c r="I1393" s="194"/>
      <c r="J1393" s="194">
        <v>43713.000011574077</v>
      </c>
      <c r="K1393" s="194">
        <v>43713.000011574077</v>
      </c>
      <c r="L1393" s="194"/>
      <c r="M1393" s="193" t="s">
        <v>191</v>
      </c>
      <c r="N1393" s="193" t="s">
        <v>45</v>
      </c>
      <c r="O1393" s="195">
        <v>40</v>
      </c>
      <c r="P1393" s="195"/>
      <c r="Q1393" s="196"/>
      <c r="R1393" s="193" t="s">
        <v>2767</v>
      </c>
      <c r="S1393" s="193"/>
      <c r="T1393" s="193" t="s">
        <v>2768</v>
      </c>
      <c r="U1393" s="193" t="s">
        <v>182</v>
      </c>
      <c r="V1393" s="193"/>
      <c r="W1393" s="193"/>
      <c r="X1393" s="193"/>
      <c r="Y1393" s="194"/>
      <c r="Z1393" s="194"/>
      <c r="AA1393" s="197"/>
      <c r="AB1393" s="198" t="str">
        <f t="shared" si="154"/>
        <v>20198</v>
      </c>
      <c r="AC1393" s="199">
        <f t="shared" si="150"/>
        <v>0</v>
      </c>
      <c r="AD1393" s="200" t="str">
        <f t="shared" si="156"/>
        <v>20199</v>
      </c>
      <c r="AE1393" s="199">
        <f t="shared" si="152"/>
        <v>0</v>
      </c>
      <c r="AF1393" s="199">
        <f t="shared" si="151"/>
        <v>0</v>
      </c>
      <c r="AG1393" s="199">
        <f t="shared" si="155"/>
        <v>0</v>
      </c>
      <c r="AH1393" s="199">
        <f t="shared" si="153"/>
        <v>0</v>
      </c>
      <c r="AI1393" s="201"/>
      <c r="AJ1393" s="201"/>
      <c r="AK1393" s="201"/>
      <c r="AL1393" s="201"/>
      <c r="AM1393" s="201"/>
      <c r="AN1393" s="201"/>
      <c r="AO1393" s="201" t="s">
        <v>51</v>
      </c>
      <c r="AP1393" s="201" t="s">
        <v>67</v>
      </c>
    </row>
    <row r="1394" spans="1:42">
      <c r="A1394" s="193" t="s">
        <v>1103</v>
      </c>
      <c r="B1394" s="193" t="s">
        <v>50</v>
      </c>
      <c r="C1394" s="193" t="s">
        <v>205</v>
      </c>
      <c r="D1394" s="193" t="s">
        <v>1508</v>
      </c>
      <c r="E1394" s="193" t="s">
        <v>2004</v>
      </c>
      <c r="F1394" s="193"/>
      <c r="G1394" s="193" t="s">
        <v>178</v>
      </c>
      <c r="H1394" s="194">
        <v>43710.000011574077</v>
      </c>
      <c r="I1394" s="194"/>
      <c r="J1394" s="194">
        <v>43710.000011574077</v>
      </c>
      <c r="K1394" s="194">
        <v>43710.000011574077</v>
      </c>
      <c r="L1394" s="194"/>
      <c r="M1394" s="193" t="s">
        <v>187</v>
      </c>
      <c r="N1394" s="193" t="s">
        <v>43</v>
      </c>
      <c r="O1394" s="195">
        <v>12</v>
      </c>
      <c r="P1394" s="195"/>
      <c r="Q1394" s="196"/>
      <c r="R1394" s="193" t="s">
        <v>1510</v>
      </c>
      <c r="S1394" s="193"/>
      <c r="T1394" s="193" t="s">
        <v>2769</v>
      </c>
      <c r="U1394" s="193" t="s">
        <v>182</v>
      </c>
      <c r="V1394" s="193"/>
      <c r="W1394" s="193"/>
      <c r="X1394" s="193"/>
      <c r="Y1394" s="194"/>
      <c r="Z1394" s="194"/>
      <c r="AA1394" s="197"/>
      <c r="AB1394" s="198" t="str">
        <f t="shared" si="154"/>
        <v>20199</v>
      </c>
      <c r="AC1394" s="199">
        <f t="shared" si="150"/>
        <v>0</v>
      </c>
      <c r="AD1394" s="200" t="str">
        <f t="shared" si="156"/>
        <v>20199</v>
      </c>
      <c r="AE1394" s="199">
        <f t="shared" si="152"/>
        <v>0</v>
      </c>
      <c r="AF1394" s="199">
        <f t="shared" si="151"/>
        <v>0</v>
      </c>
      <c r="AG1394" s="199">
        <f t="shared" si="155"/>
        <v>0</v>
      </c>
      <c r="AH1394" s="199">
        <f t="shared" si="153"/>
        <v>0</v>
      </c>
      <c r="AI1394" s="201"/>
      <c r="AJ1394" s="201"/>
      <c r="AK1394" s="201"/>
      <c r="AL1394" s="201"/>
      <c r="AM1394" s="201"/>
      <c r="AN1394" s="201"/>
      <c r="AO1394" s="201" t="s">
        <v>50</v>
      </c>
      <c r="AP1394" s="201" t="s">
        <v>1</v>
      </c>
    </row>
    <row r="1395" spans="1:42">
      <c r="A1395" s="193" t="s">
        <v>1103</v>
      </c>
      <c r="B1395" s="193" t="s">
        <v>51</v>
      </c>
      <c r="C1395" s="193" t="s">
        <v>321</v>
      </c>
      <c r="D1395" s="193" t="s">
        <v>2770</v>
      </c>
      <c r="E1395" s="193" t="s">
        <v>2771</v>
      </c>
      <c r="F1395" s="193"/>
      <c r="G1395" s="193" t="s">
        <v>178</v>
      </c>
      <c r="H1395" s="194">
        <v>43711.000011574077</v>
      </c>
      <c r="I1395" s="194"/>
      <c r="J1395" s="194">
        <v>43712.000011574077</v>
      </c>
      <c r="K1395" s="194">
        <v>43712.000011574077</v>
      </c>
      <c r="L1395" s="194"/>
      <c r="M1395" s="193" t="s">
        <v>187</v>
      </c>
      <c r="N1395" s="193" t="s">
        <v>44</v>
      </c>
      <c r="O1395" s="195">
        <v>35</v>
      </c>
      <c r="P1395" s="195"/>
      <c r="Q1395" s="196"/>
      <c r="R1395" s="193" t="s">
        <v>2772</v>
      </c>
      <c r="S1395" s="193"/>
      <c r="T1395" s="193" t="s">
        <v>2773</v>
      </c>
      <c r="U1395" s="193" t="s">
        <v>182</v>
      </c>
      <c r="V1395" s="193"/>
      <c r="W1395" s="193"/>
      <c r="X1395" s="193"/>
      <c r="Y1395" s="194"/>
      <c r="Z1395" s="194"/>
      <c r="AA1395" s="197"/>
      <c r="AB1395" s="198" t="str">
        <f t="shared" si="154"/>
        <v>20199</v>
      </c>
      <c r="AC1395" s="199">
        <f t="shared" si="150"/>
        <v>0</v>
      </c>
      <c r="AD1395" s="200" t="str">
        <f t="shared" si="156"/>
        <v>20199</v>
      </c>
      <c r="AE1395" s="199">
        <f t="shared" si="152"/>
        <v>0</v>
      </c>
      <c r="AF1395" s="199">
        <f t="shared" si="151"/>
        <v>0</v>
      </c>
      <c r="AG1395" s="199">
        <f t="shared" si="155"/>
        <v>0</v>
      </c>
      <c r="AH1395" s="199">
        <f t="shared" si="153"/>
        <v>0</v>
      </c>
      <c r="AI1395" s="201"/>
      <c r="AJ1395" s="201"/>
      <c r="AK1395" s="201"/>
      <c r="AL1395" s="201"/>
      <c r="AM1395" s="201"/>
      <c r="AN1395" s="201"/>
      <c r="AO1395" s="201" t="s">
        <v>51</v>
      </c>
      <c r="AP1395" s="201" t="s">
        <v>65</v>
      </c>
    </row>
    <row r="1396" spans="1:42">
      <c r="A1396" s="193" t="s">
        <v>1103</v>
      </c>
      <c r="B1396" s="193" t="s">
        <v>51</v>
      </c>
      <c r="C1396" s="193" t="s">
        <v>1280</v>
      </c>
      <c r="D1396" s="193" t="s">
        <v>2770</v>
      </c>
      <c r="E1396" s="193" t="s">
        <v>2774</v>
      </c>
      <c r="F1396" s="193"/>
      <c r="G1396" s="193" t="s">
        <v>178</v>
      </c>
      <c r="H1396" s="194">
        <v>43711.000011574077</v>
      </c>
      <c r="I1396" s="194">
        <v>43721.585972222223</v>
      </c>
      <c r="J1396" s="194"/>
      <c r="K1396" s="194"/>
      <c r="L1396" s="194"/>
      <c r="M1396" s="193" t="s">
        <v>187</v>
      </c>
      <c r="N1396" s="193" t="s">
        <v>44</v>
      </c>
      <c r="O1396" s="195">
        <v>40</v>
      </c>
      <c r="P1396" s="195"/>
      <c r="Q1396" s="196"/>
      <c r="R1396" s="193" t="s">
        <v>2772</v>
      </c>
      <c r="S1396" s="193"/>
      <c r="T1396" s="193" t="s">
        <v>2775</v>
      </c>
      <c r="U1396" s="193" t="s">
        <v>324</v>
      </c>
      <c r="V1396" s="193"/>
      <c r="W1396" s="193"/>
      <c r="X1396" s="193"/>
      <c r="Y1396" s="194"/>
      <c r="Z1396" s="194"/>
      <c r="AA1396" s="197"/>
      <c r="AB1396" s="198" t="str">
        <f t="shared" si="154"/>
        <v>20199</v>
      </c>
      <c r="AC1396" s="199" t="str">
        <f t="shared" si="150"/>
        <v>20199</v>
      </c>
      <c r="AD1396" s="200">
        <f t="shared" si="156"/>
        <v>0</v>
      </c>
      <c r="AE1396" s="199">
        <f t="shared" si="152"/>
        <v>0</v>
      </c>
      <c r="AF1396" s="199">
        <f t="shared" si="151"/>
        <v>0</v>
      </c>
      <c r="AG1396" s="199">
        <f t="shared" si="155"/>
        <v>0</v>
      </c>
      <c r="AH1396" s="199">
        <f t="shared" si="153"/>
        <v>0</v>
      </c>
      <c r="AI1396" s="201"/>
      <c r="AJ1396" s="201"/>
      <c r="AK1396" s="201"/>
      <c r="AL1396" s="201"/>
      <c r="AM1396" s="201"/>
      <c r="AN1396" s="201"/>
      <c r="AO1396" s="201" t="s">
        <v>51</v>
      </c>
      <c r="AP1396" s="201" t="s">
        <v>67</v>
      </c>
    </row>
    <row r="1397" spans="1:42">
      <c r="A1397" s="193" t="s">
        <v>1103</v>
      </c>
      <c r="B1397" s="193" t="s">
        <v>54</v>
      </c>
      <c r="C1397" s="193" t="s">
        <v>175</v>
      </c>
      <c r="D1397" s="193" t="s">
        <v>2776</v>
      </c>
      <c r="E1397" s="193" t="s">
        <v>2777</v>
      </c>
      <c r="F1397" s="193"/>
      <c r="G1397" s="193" t="s">
        <v>178</v>
      </c>
      <c r="H1397" s="194">
        <v>43711.000011574077</v>
      </c>
      <c r="I1397" s="194"/>
      <c r="J1397" s="194">
        <v>43714.000011574077</v>
      </c>
      <c r="K1397" s="194">
        <v>43714.000011574077</v>
      </c>
      <c r="L1397" s="194"/>
      <c r="M1397" s="193" t="s">
        <v>187</v>
      </c>
      <c r="N1397" s="193" t="s">
        <v>2015</v>
      </c>
      <c r="O1397" s="195">
        <v>3</v>
      </c>
      <c r="P1397" s="195"/>
      <c r="Q1397" s="196"/>
      <c r="R1397" s="193" t="s">
        <v>2778</v>
      </c>
      <c r="S1397" s="193"/>
      <c r="T1397" s="193" t="s">
        <v>2779</v>
      </c>
      <c r="U1397" s="193" t="s">
        <v>182</v>
      </c>
      <c r="V1397" s="193"/>
      <c r="W1397" s="193"/>
      <c r="X1397" s="193"/>
      <c r="Y1397" s="194"/>
      <c r="Z1397" s="194"/>
      <c r="AA1397" s="197"/>
      <c r="AB1397" s="198" t="str">
        <f t="shared" si="154"/>
        <v>20199</v>
      </c>
      <c r="AC1397" s="199">
        <f t="shared" si="150"/>
        <v>0</v>
      </c>
      <c r="AD1397" s="200" t="str">
        <f t="shared" si="156"/>
        <v>20199</v>
      </c>
      <c r="AE1397" s="199">
        <f t="shared" si="152"/>
        <v>0</v>
      </c>
      <c r="AF1397" s="199">
        <f t="shared" si="151"/>
        <v>0</v>
      </c>
      <c r="AG1397" s="199">
        <f t="shared" si="155"/>
        <v>0</v>
      </c>
      <c r="AH1397" s="199">
        <f t="shared" si="153"/>
        <v>0</v>
      </c>
      <c r="AI1397" s="201"/>
      <c r="AJ1397" s="201"/>
      <c r="AK1397" s="201"/>
      <c r="AL1397" s="201"/>
      <c r="AM1397" s="201"/>
      <c r="AN1397" s="201"/>
      <c r="AO1397" s="201" t="s">
        <v>54</v>
      </c>
      <c r="AP1397" s="201" t="s">
        <v>88</v>
      </c>
    </row>
    <row r="1398" spans="1:42">
      <c r="A1398" s="193" t="s">
        <v>1103</v>
      </c>
      <c r="B1398" s="193" t="s">
        <v>50</v>
      </c>
      <c r="C1398" s="193" t="s">
        <v>205</v>
      </c>
      <c r="D1398" s="193" t="s">
        <v>2780</v>
      </c>
      <c r="E1398" s="193" t="s">
        <v>2413</v>
      </c>
      <c r="F1398" s="193"/>
      <c r="G1398" s="193" t="s">
        <v>197</v>
      </c>
      <c r="H1398" s="194">
        <v>43711.000011574077</v>
      </c>
      <c r="I1398" s="194"/>
      <c r="J1398" s="194">
        <v>43727.000011574077</v>
      </c>
      <c r="K1398" s="194">
        <v>43727.000011574077</v>
      </c>
      <c r="L1398" s="194">
        <v>43727.741851851853</v>
      </c>
      <c r="M1398" s="193" t="s">
        <v>179</v>
      </c>
      <c r="N1398" s="193"/>
      <c r="O1398" s="195">
        <v>12</v>
      </c>
      <c r="P1398" s="195"/>
      <c r="Q1398" s="196"/>
      <c r="R1398" s="193" t="s">
        <v>2781</v>
      </c>
      <c r="S1398" s="193"/>
      <c r="T1398" s="193" t="s">
        <v>2782</v>
      </c>
      <c r="U1398" s="193" t="s">
        <v>195</v>
      </c>
      <c r="V1398" s="193"/>
      <c r="W1398" s="193"/>
      <c r="X1398" s="193"/>
      <c r="Y1398" s="194"/>
      <c r="Z1398" s="194"/>
      <c r="AA1398" s="197"/>
      <c r="AB1398" s="198" t="str">
        <f t="shared" si="154"/>
        <v>20199</v>
      </c>
      <c r="AC1398" s="199">
        <f t="shared" si="150"/>
        <v>0</v>
      </c>
      <c r="AD1398" s="200" t="str">
        <f t="shared" si="156"/>
        <v>20199</v>
      </c>
      <c r="AE1398" s="199" t="str">
        <f t="shared" si="152"/>
        <v>20199</v>
      </c>
      <c r="AF1398" s="199">
        <f t="shared" si="151"/>
        <v>0</v>
      </c>
      <c r="AG1398" s="199">
        <f t="shared" si="155"/>
        <v>0</v>
      </c>
      <c r="AH1398" s="199">
        <f t="shared" si="153"/>
        <v>0</v>
      </c>
      <c r="AI1398" s="201"/>
      <c r="AJ1398" s="201"/>
      <c r="AK1398" s="201"/>
      <c r="AL1398" s="201"/>
      <c r="AM1398" s="201"/>
      <c r="AN1398" s="201"/>
      <c r="AO1398" s="201" t="s">
        <v>50</v>
      </c>
      <c r="AP1398" s="201" t="s">
        <v>1</v>
      </c>
    </row>
    <row r="1399" spans="1:42">
      <c r="A1399" s="193" t="s">
        <v>1103</v>
      </c>
      <c r="B1399" s="193" t="s">
        <v>50</v>
      </c>
      <c r="C1399" s="193" t="s">
        <v>205</v>
      </c>
      <c r="D1399" s="193" t="s">
        <v>2564</v>
      </c>
      <c r="E1399" s="193" t="s">
        <v>2565</v>
      </c>
      <c r="F1399" s="193"/>
      <c r="G1399" s="193" t="s">
        <v>178</v>
      </c>
      <c r="H1399" s="194">
        <v>43712.000011574077</v>
      </c>
      <c r="I1399" s="194"/>
      <c r="J1399" s="194">
        <v>43713.000011574077</v>
      </c>
      <c r="K1399" s="194">
        <v>43713.000011574077</v>
      </c>
      <c r="L1399" s="194"/>
      <c r="M1399" s="193" t="s">
        <v>187</v>
      </c>
      <c r="N1399" s="193" t="s">
        <v>2566</v>
      </c>
      <c r="O1399" s="195">
        <v>12</v>
      </c>
      <c r="P1399" s="195"/>
      <c r="Q1399" s="196"/>
      <c r="R1399" s="193" t="s">
        <v>2567</v>
      </c>
      <c r="S1399" s="193"/>
      <c r="T1399" s="193" t="s">
        <v>2783</v>
      </c>
      <c r="U1399" s="193" t="s">
        <v>182</v>
      </c>
      <c r="V1399" s="193"/>
      <c r="W1399" s="193"/>
      <c r="X1399" s="193"/>
      <c r="Y1399" s="194"/>
      <c r="Z1399" s="194"/>
      <c r="AA1399" s="197"/>
      <c r="AB1399" s="198" t="str">
        <f t="shared" si="154"/>
        <v>20199</v>
      </c>
      <c r="AC1399" s="199">
        <f t="shared" si="150"/>
        <v>0</v>
      </c>
      <c r="AD1399" s="200" t="str">
        <f t="shared" si="156"/>
        <v>20199</v>
      </c>
      <c r="AE1399" s="199">
        <f t="shared" si="152"/>
        <v>0</v>
      </c>
      <c r="AF1399" s="199">
        <f t="shared" si="151"/>
        <v>0</v>
      </c>
      <c r="AG1399" s="199">
        <f t="shared" si="155"/>
        <v>0</v>
      </c>
      <c r="AH1399" s="199">
        <f t="shared" si="153"/>
        <v>0</v>
      </c>
      <c r="AI1399" s="201"/>
      <c r="AJ1399" s="201"/>
      <c r="AK1399" s="201"/>
      <c r="AL1399" s="201"/>
      <c r="AM1399" s="201"/>
      <c r="AN1399" s="201"/>
      <c r="AO1399" s="201" t="s">
        <v>50</v>
      </c>
      <c r="AP1399" s="201" t="s">
        <v>1</v>
      </c>
    </row>
    <row r="1400" spans="1:42">
      <c r="A1400" s="193" t="s">
        <v>1103</v>
      </c>
      <c r="B1400" s="193" t="s">
        <v>50</v>
      </c>
      <c r="C1400" s="193" t="s">
        <v>205</v>
      </c>
      <c r="D1400" s="193" t="s">
        <v>2564</v>
      </c>
      <c r="E1400" s="193" t="s">
        <v>2565</v>
      </c>
      <c r="F1400" s="193"/>
      <c r="G1400" s="193" t="s">
        <v>178</v>
      </c>
      <c r="H1400" s="194">
        <v>43712.000011574077</v>
      </c>
      <c r="I1400" s="194"/>
      <c r="J1400" s="194">
        <v>43713.000011574077</v>
      </c>
      <c r="K1400" s="194">
        <v>43713.000011574077</v>
      </c>
      <c r="L1400" s="194"/>
      <c r="M1400" s="193" t="s">
        <v>187</v>
      </c>
      <c r="N1400" s="193" t="s">
        <v>2566</v>
      </c>
      <c r="O1400" s="195">
        <v>12</v>
      </c>
      <c r="P1400" s="195"/>
      <c r="Q1400" s="196"/>
      <c r="R1400" s="193" t="s">
        <v>2567</v>
      </c>
      <c r="S1400" s="193"/>
      <c r="T1400" s="193" t="s">
        <v>2784</v>
      </c>
      <c r="U1400" s="193" t="s">
        <v>182</v>
      </c>
      <c r="V1400" s="193"/>
      <c r="W1400" s="193"/>
      <c r="X1400" s="193"/>
      <c r="Y1400" s="194"/>
      <c r="Z1400" s="194"/>
      <c r="AA1400" s="197"/>
      <c r="AB1400" s="198" t="str">
        <f t="shared" si="154"/>
        <v>20199</v>
      </c>
      <c r="AC1400" s="199">
        <f t="shared" si="150"/>
        <v>0</v>
      </c>
      <c r="AD1400" s="200" t="str">
        <f t="shared" si="156"/>
        <v>20199</v>
      </c>
      <c r="AE1400" s="199">
        <f t="shared" si="152"/>
        <v>0</v>
      </c>
      <c r="AF1400" s="199">
        <f t="shared" si="151"/>
        <v>0</v>
      </c>
      <c r="AG1400" s="199">
        <f t="shared" si="155"/>
        <v>0</v>
      </c>
      <c r="AH1400" s="199">
        <f t="shared" si="153"/>
        <v>0</v>
      </c>
      <c r="AI1400" s="201"/>
      <c r="AJ1400" s="201"/>
      <c r="AK1400" s="201"/>
      <c r="AL1400" s="201"/>
      <c r="AM1400" s="201"/>
      <c r="AN1400" s="201"/>
      <c r="AO1400" s="201" t="s">
        <v>50</v>
      </c>
      <c r="AP1400" s="201" t="s">
        <v>1</v>
      </c>
    </row>
    <row r="1401" spans="1:42">
      <c r="A1401" s="193" t="s">
        <v>1103</v>
      </c>
      <c r="B1401" s="193" t="s">
        <v>50</v>
      </c>
      <c r="C1401" s="193" t="s">
        <v>205</v>
      </c>
      <c r="D1401" s="193" t="s">
        <v>2785</v>
      </c>
      <c r="E1401" s="193" t="s">
        <v>2786</v>
      </c>
      <c r="F1401" s="193"/>
      <c r="G1401" s="193" t="s">
        <v>197</v>
      </c>
      <c r="H1401" s="194">
        <v>43712.000011574077</v>
      </c>
      <c r="I1401" s="194"/>
      <c r="J1401" s="194">
        <v>43728.000011574077</v>
      </c>
      <c r="K1401" s="194">
        <v>43728.000011574077</v>
      </c>
      <c r="L1401" s="194">
        <v>43728.660833333342</v>
      </c>
      <c r="M1401" s="193" t="s">
        <v>179</v>
      </c>
      <c r="N1401" s="193"/>
      <c r="O1401" s="195">
        <v>12</v>
      </c>
      <c r="P1401" s="195"/>
      <c r="Q1401" s="196"/>
      <c r="R1401" s="193" t="s">
        <v>2787</v>
      </c>
      <c r="S1401" s="193"/>
      <c r="T1401" s="193" t="s">
        <v>2788</v>
      </c>
      <c r="U1401" s="193" t="s">
        <v>195</v>
      </c>
      <c r="V1401" s="193"/>
      <c r="W1401" s="193"/>
      <c r="X1401" s="193"/>
      <c r="Y1401" s="194"/>
      <c r="Z1401" s="194"/>
      <c r="AA1401" s="197"/>
      <c r="AB1401" s="198" t="str">
        <f t="shared" si="154"/>
        <v>20199</v>
      </c>
      <c r="AC1401" s="199">
        <f t="shared" si="150"/>
        <v>0</v>
      </c>
      <c r="AD1401" s="200" t="str">
        <f t="shared" si="156"/>
        <v>20199</v>
      </c>
      <c r="AE1401" s="199" t="str">
        <f t="shared" si="152"/>
        <v>20199</v>
      </c>
      <c r="AF1401" s="199">
        <f t="shared" si="151"/>
        <v>0</v>
      </c>
      <c r="AG1401" s="199">
        <f t="shared" si="155"/>
        <v>0</v>
      </c>
      <c r="AH1401" s="199">
        <f t="shared" si="153"/>
        <v>0</v>
      </c>
      <c r="AI1401" s="201"/>
      <c r="AJ1401" s="201"/>
      <c r="AK1401" s="201"/>
      <c r="AL1401" s="201"/>
      <c r="AM1401" s="201"/>
      <c r="AN1401" s="201"/>
      <c r="AO1401" s="201" t="s">
        <v>50</v>
      </c>
      <c r="AP1401" s="201" t="s">
        <v>1</v>
      </c>
    </row>
    <row r="1402" spans="1:42">
      <c r="A1402" s="193" t="s">
        <v>1103</v>
      </c>
      <c r="B1402" s="193" t="s">
        <v>50</v>
      </c>
      <c r="C1402" s="193" t="s">
        <v>205</v>
      </c>
      <c r="D1402" s="193" t="s">
        <v>2785</v>
      </c>
      <c r="E1402" s="193" t="s">
        <v>2786</v>
      </c>
      <c r="F1402" s="193"/>
      <c r="G1402" s="193" t="s">
        <v>197</v>
      </c>
      <c r="H1402" s="194">
        <v>43712.000011574077</v>
      </c>
      <c r="I1402" s="194"/>
      <c r="J1402" s="194">
        <v>43728.000011574077</v>
      </c>
      <c r="K1402" s="194">
        <v>43728.000011574077</v>
      </c>
      <c r="L1402" s="194">
        <v>43728.692083333342</v>
      </c>
      <c r="M1402" s="193" t="s">
        <v>179</v>
      </c>
      <c r="N1402" s="193"/>
      <c r="O1402" s="195">
        <v>12</v>
      </c>
      <c r="P1402" s="195"/>
      <c r="Q1402" s="196"/>
      <c r="R1402" s="193" t="s">
        <v>2787</v>
      </c>
      <c r="S1402" s="193"/>
      <c r="T1402" s="193" t="s">
        <v>2789</v>
      </c>
      <c r="U1402" s="193" t="s">
        <v>195</v>
      </c>
      <c r="V1402" s="193"/>
      <c r="W1402" s="193"/>
      <c r="X1402" s="193"/>
      <c r="Y1402" s="194"/>
      <c r="Z1402" s="194"/>
      <c r="AA1402" s="197"/>
      <c r="AB1402" s="198" t="str">
        <f t="shared" si="154"/>
        <v>20199</v>
      </c>
      <c r="AC1402" s="199">
        <f t="shared" si="150"/>
        <v>0</v>
      </c>
      <c r="AD1402" s="200" t="str">
        <f t="shared" si="156"/>
        <v>20199</v>
      </c>
      <c r="AE1402" s="199" t="str">
        <f t="shared" si="152"/>
        <v>20199</v>
      </c>
      <c r="AF1402" s="199">
        <f t="shared" si="151"/>
        <v>0</v>
      </c>
      <c r="AG1402" s="199">
        <f t="shared" si="155"/>
        <v>0</v>
      </c>
      <c r="AH1402" s="199">
        <f t="shared" si="153"/>
        <v>0</v>
      </c>
      <c r="AI1402" s="201"/>
      <c r="AJ1402" s="201"/>
      <c r="AK1402" s="201"/>
      <c r="AL1402" s="201"/>
      <c r="AM1402" s="201"/>
      <c r="AN1402" s="201"/>
      <c r="AO1402" s="201" t="s">
        <v>50</v>
      </c>
      <c r="AP1402" s="201" t="s">
        <v>1</v>
      </c>
    </row>
    <row r="1403" spans="1:42">
      <c r="A1403" s="193" t="s">
        <v>1103</v>
      </c>
      <c r="B1403" s="193" t="s">
        <v>50</v>
      </c>
      <c r="C1403" s="193" t="s">
        <v>205</v>
      </c>
      <c r="D1403" s="193" t="s">
        <v>2785</v>
      </c>
      <c r="E1403" s="193" t="s">
        <v>2786</v>
      </c>
      <c r="F1403" s="193"/>
      <c r="G1403" s="193" t="s">
        <v>197</v>
      </c>
      <c r="H1403" s="194">
        <v>43712.000011574077</v>
      </c>
      <c r="I1403" s="194"/>
      <c r="J1403" s="194">
        <v>43728.000011574077</v>
      </c>
      <c r="K1403" s="194">
        <v>43728.000011574077</v>
      </c>
      <c r="L1403" s="194">
        <v>43728.695555555547</v>
      </c>
      <c r="M1403" s="193" t="s">
        <v>179</v>
      </c>
      <c r="N1403" s="193"/>
      <c r="O1403" s="195">
        <v>12</v>
      </c>
      <c r="P1403" s="195"/>
      <c r="Q1403" s="196"/>
      <c r="R1403" s="193" t="s">
        <v>2787</v>
      </c>
      <c r="S1403" s="193"/>
      <c r="T1403" s="193" t="s">
        <v>2790</v>
      </c>
      <c r="U1403" s="193" t="s">
        <v>195</v>
      </c>
      <c r="V1403" s="193"/>
      <c r="W1403" s="193"/>
      <c r="X1403" s="193"/>
      <c r="Y1403" s="194"/>
      <c r="Z1403" s="194"/>
      <c r="AA1403" s="197"/>
      <c r="AB1403" s="198" t="str">
        <f t="shared" si="154"/>
        <v>20199</v>
      </c>
      <c r="AC1403" s="199">
        <f t="shared" si="150"/>
        <v>0</v>
      </c>
      <c r="AD1403" s="200" t="str">
        <f t="shared" si="156"/>
        <v>20199</v>
      </c>
      <c r="AE1403" s="199" t="str">
        <f t="shared" si="152"/>
        <v>20199</v>
      </c>
      <c r="AF1403" s="199">
        <f t="shared" si="151"/>
        <v>0</v>
      </c>
      <c r="AG1403" s="199">
        <f t="shared" si="155"/>
        <v>0</v>
      </c>
      <c r="AH1403" s="199">
        <f t="shared" si="153"/>
        <v>0</v>
      </c>
      <c r="AI1403" s="201"/>
      <c r="AJ1403" s="201"/>
      <c r="AK1403" s="201"/>
      <c r="AL1403" s="201"/>
      <c r="AM1403" s="201"/>
      <c r="AN1403" s="201"/>
      <c r="AO1403" s="201" t="s">
        <v>50</v>
      </c>
      <c r="AP1403" s="201" t="s">
        <v>1</v>
      </c>
    </row>
    <row r="1404" spans="1:42">
      <c r="A1404" s="193" t="s">
        <v>1103</v>
      </c>
      <c r="B1404" s="193" t="s">
        <v>50</v>
      </c>
      <c r="C1404" s="193" t="s">
        <v>205</v>
      </c>
      <c r="D1404" s="193" t="s">
        <v>2785</v>
      </c>
      <c r="E1404" s="193" t="s">
        <v>2786</v>
      </c>
      <c r="F1404" s="193"/>
      <c r="G1404" s="193" t="s">
        <v>197</v>
      </c>
      <c r="H1404" s="194">
        <v>43712.000011574077</v>
      </c>
      <c r="I1404" s="194"/>
      <c r="J1404" s="194">
        <v>43728.000011574077</v>
      </c>
      <c r="K1404" s="194">
        <v>43728.000011574077</v>
      </c>
      <c r="L1404" s="194">
        <v>43728.719953703701</v>
      </c>
      <c r="M1404" s="193" t="s">
        <v>179</v>
      </c>
      <c r="N1404" s="193"/>
      <c r="O1404" s="195">
        <v>12</v>
      </c>
      <c r="P1404" s="195"/>
      <c r="Q1404" s="196"/>
      <c r="R1404" s="193" t="s">
        <v>2787</v>
      </c>
      <c r="S1404" s="193"/>
      <c r="T1404" s="193" t="s">
        <v>2791</v>
      </c>
      <c r="U1404" s="193" t="s">
        <v>195</v>
      </c>
      <c r="V1404" s="193"/>
      <c r="W1404" s="193"/>
      <c r="X1404" s="193"/>
      <c r="Y1404" s="194"/>
      <c r="Z1404" s="194"/>
      <c r="AA1404" s="197"/>
      <c r="AB1404" s="198" t="str">
        <f t="shared" si="154"/>
        <v>20199</v>
      </c>
      <c r="AC1404" s="199">
        <f t="shared" si="150"/>
        <v>0</v>
      </c>
      <c r="AD1404" s="200" t="str">
        <f t="shared" si="156"/>
        <v>20199</v>
      </c>
      <c r="AE1404" s="199" t="str">
        <f t="shared" si="152"/>
        <v>20199</v>
      </c>
      <c r="AF1404" s="199">
        <f t="shared" si="151"/>
        <v>0</v>
      </c>
      <c r="AG1404" s="199">
        <f t="shared" si="155"/>
        <v>0</v>
      </c>
      <c r="AH1404" s="199">
        <f t="shared" si="153"/>
        <v>0</v>
      </c>
      <c r="AI1404" s="201"/>
      <c r="AJ1404" s="201"/>
      <c r="AK1404" s="201"/>
      <c r="AL1404" s="201"/>
      <c r="AM1404" s="201"/>
      <c r="AN1404" s="201"/>
      <c r="AO1404" s="201" t="s">
        <v>50</v>
      </c>
      <c r="AP1404" s="201" t="s">
        <v>1</v>
      </c>
    </row>
    <row r="1405" spans="1:42">
      <c r="A1405" s="193" t="s">
        <v>1103</v>
      </c>
      <c r="B1405" s="193" t="s">
        <v>50</v>
      </c>
      <c r="C1405" s="193" t="s">
        <v>205</v>
      </c>
      <c r="D1405" s="193" t="s">
        <v>2785</v>
      </c>
      <c r="E1405" s="193" t="s">
        <v>2786</v>
      </c>
      <c r="F1405" s="193"/>
      <c r="G1405" s="193" t="s">
        <v>197</v>
      </c>
      <c r="H1405" s="194">
        <v>43712.000011574077</v>
      </c>
      <c r="I1405" s="194"/>
      <c r="J1405" s="194">
        <v>43728.000011574077</v>
      </c>
      <c r="K1405" s="194">
        <v>43728.000011574077</v>
      </c>
      <c r="L1405" s="194">
        <v>43728.723310185182</v>
      </c>
      <c r="M1405" s="193" t="s">
        <v>179</v>
      </c>
      <c r="N1405" s="193"/>
      <c r="O1405" s="195">
        <v>12</v>
      </c>
      <c r="P1405" s="195"/>
      <c r="Q1405" s="196"/>
      <c r="R1405" s="193" t="s">
        <v>2787</v>
      </c>
      <c r="S1405" s="193"/>
      <c r="T1405" s="193" t="s">
        <v>2792</v>
      </c>
      <c r="U1405" s="193" t="s">
        <v>195</v>
      </c>
      <c r="V1405" s="193"/>
      <c r="W1405" s="193"/>
      <c r="X1405" s="193"/>
      <c r="Y1405" s="194"/>
      <c r="Z1405" s="194"/>
      <c r="AA1405" s="197"/>
      <c r="AB1405" s="198" t="str">
        <f t="shared" si="154"/>
        <v>20199</v>
      </c>
      <c r="AC1405" s="199">
        <f t="shared" si="150"/>
        <v>0</v>
      </c>
      <c r="AD1405" s="200" t="str">
        <f t="shared" si="156"/>
        <v>20199</v>
      </c>
      <c r="AE1405" s="199" t="str">
        <f t="shared" si="152"/>
        <v>20199</v>
      </c>
      <c r="AF1405" s="199">
        <f t="shared" si="151"/>
        <v>0</v>
      </c>
      <c r="AG1405" s="199">
        <f t="shared" si="155"/>
        <v>0</v>
      </c>
      <c r="AH1405" s="199">
        <f t="shared" si="153"/>
        <v>0</v>
      </c>
      <c r="AI1405" s="201"/>
      <c r="AJ1405" s="201"/>
      <c r="AK1405" s="201"/>
      <c r="AL1405" s="201"/>
      <c r="AM1405" s="201"/>
      <c r="AN1405" s="201"/>
      <c r="AO1405" s="201" t="s">
        <v>50</v>
      </c>
      <c r="AP1405" s="201" t="s">
        <v>1</v>
      </c>
    </row>
    <row r="1406" spans="1:42">
      <c r="A1406" s="193" t="s">
        <v>1103</v>
      </c>
      <c r="B1406" s="193" t="s">
        <v>50</v>
      </c>
      <c r="C1406" s="193" t="s">
        <v>205</v>
      </c>
      <c r="D1406" s="193" t="s">
        <v>2785</v>
      </c>
      <c r="E1406" s="193" t="s">
        <v>2786</v>
      </c>
      <c r="F1406" s="193"/>
      <c r="G1406" s="193" t="s">
        <v>197</v>
      </c>
      <c r="H1406" s="194">
        <v>43712.000011574077</v>
      </c>
      <c r="I1406" s="194"/>
      <c r="J1406" s="194">
        <v>43728.000011574077</v>
      </c>
      <c r="K1406" s="194">
        <v>43728.000011574077</v>
      </c>
      <c r="L1406" s="194">
        <v>43728.719837962963</v>
      </c>
      <c r="M1406" s="193" t="s">
        <v>179</v>
      </c>
      <c r="N1406" s="193"/>
      <c r="O1406" s="195">
        <v>12</v>
      </c>
      <c r="P1406" s="195"/>
      <c r="Q1406" s="196"/>
      <c r="R1406" s="193" t="s">
        <v>2787</v>
      </c>
      <c r="S1406" s="193"/>
      <c r="T1406" s="193" t="s">
        <v>2793</v>
      </c>
      <c r="U1406" s="193" t="s">
        <v>195</v>
      </c>
      <c r="V1406" s="193"/>
      <c r="W1406" s="193"/>
      <c r="X1406" s="193"/>
      <c r="Y1406" s="194"/>
      <c r="Z1406" s="194"/>
      <c r="AA1406" s="197"/>
      <c r="AB1406" s="198" t="str">
        <f t="shared" si="154"/>
        <v>20199</v>
      </c>
      <c r="AC1406" s="199">
        <f t="shared" si="150"/>
        <v>0</v>
      </c>
      <c r="AD1406" s="200" t="str">
        <f t="shared" si="156"/>
        <v>20199</v>
      </c>
      <c r="AE1406" s="199" t="str">
        <f t="shared" si="152"/>
        <v>20199</v>
      </c>
      <c r="AF1406" s="199">
        <f t="shared" si="151"/>
        <v>0</v>
      </c>
      <c r="AG1406" s="199">
        <f t="shared" si="155"/>
        <v>0</v>
      </c>
      <c r="AH1406" s="199">
        <f t="shared" si="153"/>
        <v>0</v>
      </c>
      <c r="AI1406" s="201"/>
      <c r="AJ1406" s="201"/>
      <c r="AK1406" s="201"/>
      <c r="AL1406" s="201"/>
      <c r="AM1406" s="201"/>
      <c r="AN1406" s="201"/>
      <c r="AO1406" s="201" t="s">
        <v>50</v>
      </c>
      <c r="AP1406" s="201" t="s">
        <v>1</v>
      </c>
    </row>
    <row r="1407" spans="1:42">
      <c r="A1407" s="193" t="s">
        <v>1103</v>
      </c>
      <c r="B1407" s="193" t="s">
        <v>51</v>
      </c>
      <c r="C1407" s="193" t="s">
        <v>321</v>
      </c>
      <c r="D1407" s="193" t="s">
        <v>2794</v>
      </c>
      <c r="E1407" s="193" t="s">
        <v>2795</v>
      </c>
      <c r="F1407" s="193"/>
      <c r="G1407" s="193" t="s">
        <v>178</v>
      </c>
      <c r="H1407" s="194">
        <v>43712.000011574077</v>
      </c>
      <c r="I1407" s="194"/>
      <c r="J1407" s="194">
        <v>43717.000011574077</v>
      </c>
      <c r="K1407" s="194">
        <v>43717.000011574077</v>
      </c>
      <c r="L1407" s="194"/>
      <c r="M1407" s="193" t="s">
        <v>187</v>
      </c>
      <c r="N1407" s="193" t="s">
        <v>637</v>
      </c>
      <c r="O1407" s="195">
        <v>35</v>
      </c>
      <c r="P1407" s="195"/>
      <c r="Q1407" s="196"/>
      <c r="R1407" s="193" t="s">
        <v>2796</v>
      </c>
      <c r="S1407" s="193"/>
      <c r="T1407" s="193" t="s">
        <v>2797</v>
      </c>
      <c r="U1407" s="193" t="s">
        <v>182</v>
      </c>
      <c r="V1407" s="193"/>
      <c r="W1407" s="193"/>
      <c r="X1407" s="193"/>
      <c r="Y1407" s="194"/>
      <c r="Z1407" s="194"/>
      <c r="AA1407" s="197"/>
      <c r="AB1407" s="198" t="str">
        <f t="shared" si="154"/>
        <v>20199</v>
      </c>
      <c r="AC1407" s="199">
        <f t="shared" si="150"/>
        <v>0</v>
      </c>
      <c r="AD1407" s="200" t="str">
        <f t="shared" si="156"/>
        <v>20199</v>
      </c>
      <c r="AE1407" s="199">
        <f t="shared" si="152"/>
        <v>0</v>
      </c>
      <c r="AF1407" s="199">
        <f t="shared" si="151"/>
        <v>0</v>
      </c>
      <c r="AG1407" s="199">
        <f t="shared" si="155"/>
        <v>0</v>
      </c>
      <c r="AH1407" s="199">
        <f t="shared" si="153"/>
        <v>0</v>
      </c>
      <c r="AI1407" s="201"/>
      <c r="AJ1407" s="201"/>
      <c r="AK1407" s="201"/>
      <c r="AL1407" s="201"/>
      <c r="AM1407" s="201"/>
      <c r="AN1407" s="201"/>
      <c r="AO1407" s="201" t="s">
        <v>51</v>
      </c>
      <c r="AP1407" s="201" t="s">
        <v>65</v>
      </c>
    </row>
    <row r="1408" spans="1:42">
      <c r="A1408" s="193" t="s">
        <v>1103</v>
      </c>
      <c r="B1408" s="193" t="s">
        <v>50</v>
      </c>
      <c r="C1408" s="193" t="s">
        <v>205</v>
      </c>
      <c r="D1408" s="193" t="s">
        <v>2798</v>
      </c>
      <c r="E1408" s="193" t="s">
        <v>2799</v>
      </c>
      <c r="F1408" s="193"/>
      <c r="G1408" s="193" t="s">
        <v>178</v>
      </c>
      <c r="H1408" s="194">
        <v>43713.000011574077</v>
      </c>
      <c r="I1408" s="194"/>
      <c r="J1408" s="194">
        <v>43713.000011574077</v>
      </c>
      <c r="K1408" s="194">
        <v>43713.000011574077</v>
      </c>
      <c r="L1408" s="194"/>
      <c r="M1408" s="193" t="s">
        <v>187</v>
      </c>
      <c r="N1408" s="193" t="s">
        <v>751</v>
      </c>
      <c r="O1408" s="195">
        <v>12</v>
      </c>
      <c r="P1408" s="195"/>
      <c r="Q1408" s="196"/>
      <c r="R1408" s="193" t="s">
        <v>2800</v>
      </c>
      <c r="S1408" s="193"/>
      <c r="T1408" s="193" t="s">
        <v>2801</v>
      </c>
      <c r="U1408" s="193" t="s">
        <v>182</v>
      </c>
      <c r="V1408" s="193"/>
      <c r="W1408" s="193"/>
      <c r="X1408" s="193"/>
      <c r="Y1408" s="194"/>
      <c r="Z1408" s="194"/>
      <c r="AA1408" s="197"/>
      <c r="AB1408" s="198" t="str">
        <f t="shared" si="154"/>
        <v>20199</v>
      </c>
      <c r="AC1408" s="199">
        <f t="shared" si="150"/>
        <v>0</v>
      </c>
      <c r="AD1408" s="200" t="str">
        <f t="shared" si="156"/>
        <v>20199</v>
      </c>
      <c r="AE1408" s="199">
        <f t="shared" si="152"/>
        <v>0</v>
      </c>
      <c r="AF1408" s="199">
        <f t="shared" si="151"/>
        <v>0</v>
      </c>
      <c r="AG1408" s="199">
        <f t="shared" si="155"/>
        <v>0</v>
      </c>
      <c r="AH1408" s="199">
        <f t="shared" si="153"/>
        <v>0</v>
      </c>
      <c r="AI1408" s="201"/>
      <c r="AJ1408" s="201"/>
      <c r="AK1408" s="201"/>
      <c r="AL1408" s="201"/>
      <c r="AM1408" s="201"/>
      <c r="AN1408" s="201"/>
      <c r="AO1408" s="201" t="s">
        <v>50</v>
      </c>
      <c r="AP1408" s="201" t="s">
        <v>1</v>
      </c>
    </row>
    <row r="1409" spans="1:42">
      <c r="A1409" s="193" t="s">
        <v>1103</v>
      </c>
      <c r="B1409" s="193" t="s">
        <v>50</v>
      </c>
      <c r="C1409" s="193" t="s">
        <v>205</v>
      </c>
      <c r="D1409" s="193" t="s">
        <v>2798</v>
      </c>
      <c r="E1409" s="193" t="s">
        <v>2799</v>
      </c>
      <c r="F1409" s="193"/>
      <c r="G1409" s="193" t="s">
        <v>178</v>
      </c>
      <c r="H1409" s="194">
        <v>43713.000011574077</v>
      </c>
      <c r="I1409" s="194"/>
      <c r="J1409" s="194">
        <v>43713.000011574077</v>
      </c>
      <c r="K1409" s="194">
        <v>43713.000011574077</v>
      </c>
      <c r="L1409" s="194"/>
      <c r="M1409" s="193" t="s">
        <v>187</v>
      </c>
      <c r="N1409" s="193" t="s">
        <v>751</v>
      </c>
      <c r="O1409" s="195">
        <v>12</v>
      </c>
      <c r="P1409" s="195"/>
      <c r="Q1409" s="196"/>
      <c r="R1409" s="193" t="s">
        <v>2800</v>
      </c>
      <c r="S1409" s="193"/>
      <c r="T1409" s="193" t="s">
        <v>2802</v>
      </c>
      <c r="U1409" s="193" t="s">
        <v>182</v>
      </c>
      <c r="V1409" s="193"/>
      <c r="W1409" s="193"/>
      <c r="X1409" s="193"/>
      <c r="Y1409" s="194"/>
      <c r="Z1409" s="194"/>
      <c r="AA1409" s="197"/>
      <c r="AB1409" s="198" t="str">
        <f t="shared" si="154"/>
        <v>20199</v>
      </c>
      <c r="AC1409" s="199">
        <f t="shared" si="150"/>
        <v>0</v>
      </c>
      <c r="AD1409" s="200" t="str">
        <f t="shared" si="156"/>
        <v>20199</v>
      </c>
      <c r="AE1409" s="199">
        <f t="shared" si="152"/>
        <v>0</v>
      </c>
      <c r="AF1409" s="199">
        <f t="shared" si="151"/>
        <v>0</v>
      </c>
      <c r="AG1409" s="199">
        <f t="shared" si="155"/>
        <v>0</v>
      </c>
      <c r="AH1409" s="199">
        <f t="shared" si="153"/>
        <v>0</v>
      </c>
      <c r="AI1409" s="201"/>
      <c r="AJ1409" s="201"/>
      <c r="AK1409" s="201"/>
      <c r="AL1409" s="201"/>
      <c r="AM1409" s="201"/>
      <c r="AN1409" s="201"/>
      <c r="AO1409" s="201" t="s">
        <v>50</v>
      </c>
      <c r="AP1409" s="201" t="s">
        <v>1</v>
      </c>
    </row>
    <row r="1410" spans="1:42">
      <c r="A1410" s="193" t="s">
        <v>1103</v>
      </c>
      <c r="B1410" s="193" t="s">
        <v>50</v>
      </c>
      <c r="C1410" s="193" t="s">
        <v>205</v>
      </c>
      <c r="D1410" s="193" t="s">
        <v>2798</v>
      </c>
      <c r="E1410" s="193" t="s">
        <v>2799</v>
      </c>
      <c r="F1410" s="193"/>
      <c r="G1410" s="193" t="s">
        <v>178</v>
      </c>
      <c r="H1410" s="194">
        <v>43713.000011574077</v>
      </c>
      <c r="I1410" s="194"/>
      <c r="J1410" s="194">
        <v>43713.000011574077</v>
      </c>
      <c r="K1410" s="194">
        <v>43713.000011574077</v>
      </c>
      <c r="L1410" s="194"/>
      <c r="M1410" s="193" t="s">
        <v>187</v>
      </c>
      <c r="N1410" s="193" t="s">
        <v>751</v>
      </c>
      <c r="O1410" s="195">
        <v>12</v>
      </c>
      <c r="P1410" s="195"/>
      <c r="Q1410" s="196"/>
      <c r="R1410" s="193" t="s">
        <v>2800</v>
      </c>
      <c r="S1410" s="193"/>
      <c r="T1410" s="193" t="s">
        <v>2803</v>
      </c>
      <c r="U1410" s="193" t="s">
        <v>182</v>
      </c>
      <c r="V1410" s="193"/>
      <c r="W1410" s="193"/>
      <c r="X1410" s="193"/>
      <c r="Y1410" s="194"/>
      <c r="Z1410" s="194"/>
      <c r="AA1410" s="197"/>
      <c r="AB1410" s="198" t="str">
        <f t="shared" si="154"/>
        <v>20199</v>
      </c>
      <c r="AC1410" s="199">
        <f t="shared" ref="AC1410:AC1473" si="157">IFERROR(IF(IF(AND(K1410&lt;1,L1410&gt;0),CONCATENATE(YEAR(L1410),MONTH(L1410)),CONCATENATE(YEAR(I1410),MONTH(I1410)))="19001",0,IF(AND(K1410&lt;1,L1410&gt;0),CONCATENATE(YEAR(L1410),MONTH(L1410)),CONCATENATE(YEAR(I1410),MONTH(I1410)))),0)</f>
        <v>0</v>
      </c>
      <c r="AD1410" s="200" t="str">
        <f t="shared" si="156"/>
        <v>20199</v>
      </c>
      <c r="AE1410" s="199">
        <f t="shared" si="152"/>
        <v>0</v>
      </c>
      <c r="AF1410" s="199">
        <f t="shared" ref="AF1410:AF1473" si="158">+IFERROR(IF(Z1410&gt;0,CONCATENATE(YEAR(Z1410),MONTH(Z1410)),0),0)</f>
        <v>0</v>
      </c>
      <c r="AG1410" s="199">
        <f t="shared" si="155"/>
        <v>0</v>
      </c>
      <c r="AH1410" s="199">
        <f t="shared" si="153"/>
        <v>0</v>
      </c>
      <c r="AI1410" s="201"/>
      <c r="AJ1410" s="201"/>
      <c r="AK1410" s="201"/>
      <c r="AL1410" s="201"/>
      <c r="AM1410" s="201"/>
      <c r="AN1410" s="201"/>
      <c r="AO1410" s="201" t="s">
        <v>50</v>
      </c>
      <c r="AP1410" s="201" t="s">
        <v>1</v>
      </c>
    </row>
    <row r="1411" spans="1:42">
      <c r="A1411" s="193" t="s">
        <v>1103</v>
      </c>
      <c r="B1411" s="193" t="s">
        <v>50</v>
      </c>
      <c r="C1411" s="193" t="s">
        <v>205</v>
      </c>
      <c r="D1411" s="193" t="s">
        <v>2798</v>
      </c>
      <c r="E1411" s="193" t="s">
        <v>2799</v>
      </c>
      <c r="F1411" s="193"/>
      <c r="G1411" s="193" t="s">
        <v>178</v>
      </c>
      <c r="H1411" s="194">
        <v>43713.000011574077</v>
      </c>
      <c r="I1411" s="194"/>
      <c r="J1411" s="194">
        <v>43713.000011574077</v>
      </c>
      <c r="K1411" s="194">
        <v>43713.000011574077</v>
      </c>
      <c r="L1411" s="194"/>
      <c r="M1411" s="193" t="s">
        <v>187</v>
      </c>
      <c r="N1411" s="193" t="s">
        <v>751</v>
      </c>
      <c r="O1411" s="195">
        <v>12</v>
      </c>
      <c r="P1411" s="195"/>
      <c r="Q1411" s="196"/>
      <c r="R1411" s="193" t="s">
        <v>2800</v>
      </c>
      <c r="S1411" s="193"/>
      <c r="T1411" s="193" t="s">
        <v>2804</v>
      </c>
      <c r="U1411" s="193" t="s">
        <v>182</v>
      </c>
      <c r="V1411" s="193"/>
      <c r="W1411" s="193"/>
      <c r="X1411" s="193"/>
      <c r="Y1411" s="194"/>
      <c r="Z1411" s="194"/>
      <c r="AA1411" s="197"/>
      <c r="AB1411" s="198" t="str">
        <f t="shared" si="154"/>
        <v>20199</v>
      </c>
      <c r="AC1411" s="199">
        <f t="shared" si="157"/>
        <v>0</v>
      </c>
      <c r="AD1411" s="200" t="str">
        <f t="shared" si="156"/>
        <v>20199</v>
      </c>
      <c r="AE1411" s="199">
        <f t="shared" ref="AE1411:AE1474" si="159">+IFERROR(IF(A1411="4-MIGRADO",0,IF(OR(K1411=0,ISTEXT(K1411),CONCATENATE(YEAR(L1411),MONTH(L1411))="19001"),0,CONCATENATE(YEAR(L1411),MONTH(L1411)))),0)</f>
        <v>0</v>
      </c>
      <c r="AF1411" s="199">
        <f t="shared" si="158"/>
        <v>0</v>
      </c>
      <c r="AG1411" s="199">
        <f t="shared" si="155"/>
        <v>0</v>
      </c>
      <c r="AH1411" s="199">
        <f t="shared" ref="AH1411:AH1474" si="160">+IF(AND(A1411&lt;&gt;"4-MIGRADO",V1411="1"),CONCATENATE(YEAR(H1411),MONTH(H1411)),0)</f>
        <v>0</v>
      </c>
      <c r="AI1411" s="201"/>
      <c r="AJ1411" s="201"/>
      <c r="AK1411" s="201"/>
      <c r="AL1411" s="201"/>
      <c r="AM1411" s="201"/>
      <c r="AN1411" s="201"/>
      <c r="AO1411" s="201" t="s">
        <v>50</v>
      </c>
      <c r="AP1411" s="201" t="s">
        <v>1</v>
      </c>
    </row>
    <row r="1412" spans="1:42">
      <c r="A1412" s="193" t="s">
        <v>1103</v>
      </c>
      <c r="B1412" s="193" t="s">
        <v>50</v>
      </c>
      <c r="C1412" s="193" t="s">
        <v>205</v>
      </c>
      <c r="D1412" s="193" t="s">
        <v>2798</v>
      </c>
      <c r="E1412" s="193" t="s">
        <v>2799</v>
      </c>
      <c r="F1412" s="193"/>
      <c r="G1412" s="193" t="s">
        <v>178</v>
      </c>
      <c r="H1412" s="194">
        <v>43713.000011574077</v>
      </c>
      <c r="I1412" s="194"/>
      <c r="J1412" s="194">
        <v>43713.000011574077</v>
      </c>
      <c r="K1412" s="194">
        <v>43713.000011574077</v>
      </c>
      <c r="L1412" s="194"/>
      <c r="M1412" s="193" t="s">
        <v>187</v>
      </c>
      <c r="N1412" s="193" t="s">
        <v>751</v>
      </c>
      <c r="O1412" s="195">
        <v>12</v>
      </c>
      <c r="P1412" s="195"/>
      <c r="Q1412" s="196"/>
      <c r="R1412" s="193" t="s">
        <v>2800</v>
      </c>
      <c r="S1412" s="193"/>
      <c r="T1412" s="193" t="s">
        <v>2805</v>
      </c>
      <c r="U1412" s="193" t="s">
        <v>182</v>
      </c>
      <c r="V1412" s="193"/>
      <c r="W1412" s="193"/>
      <c r="X1412" s="193"/>
      <c r="Y1412" s="194"/>
      <c r="Z1412" s="194"/>
      <c r="AA1412" s="197"/>
      <c r="AB1412" s="198" t="str">
        <f t="shared" si="154"/>
        <v>20199</v>
      </c>
      <c r="AC1412" s="199">
        <f t="shared" si="157"/>
        <v>0</v>
      </c>
      <c r="AD1412" s="200" t="str">
        <f t="shared" si="156"/>
        <v>20199</v>
      </c>
      <c r="AE1412" s="199">
        <f t="shared" si="159"/>
        <v>0</v>
      </c>
      <c r="AF1412" s="199">
        <f t="shared" si="158"/>
        <v>0</v>
      </c>
      <c r="AG1412" s="199">
        <f t="shared" si="155"/>
        <v>0</v>
      </c>
      <c r="AH1412" s="199">
        <f t="shared" si="160"/>
        <v>0</v>
      </c>
      <c r="AI1412" s="201"/>
      <c r="AJ1412" s="201"/>
      <c r="AK1412" s="201"/>
      <c r="AL1412" s="201"/>
      <c r="AM1412" s="201"/>
      <c r="AN1412" s="201"/>
      <c r="AO1412" s="201" t="s">
        <v>50</v>
      </c>
      <c r="AP1412" s="201" t="s">
        <v>1</v>
      </c>
    </row>
    <row r="1413" spans="1:42">
      <c r="A1413" s="193" t="s">
        <v>1103</v>
      </c>
      <c r="B1413" s="193" t="s">
        <v>61</v>
      </c>
      <c r="C1413" s="193" t="s">
        <v>450</v>
      </c>
      <c r="D1413" s="193" t="s">
        <v>2806</v>
      </c>
      <c r="E1413" s="193" t="s">
        <v>2807</v>
      </c>
      <c r="F1413" s="193"/>
      <c r="G1413" s="193" t="s">
        <v>178</v>
      </c>
      <c r="H1413" s="194">
        <v>43713.000011574077</v>
      </c>
      <c r="I1413" s="194"/>
      <c r="J1413" s="194">
        <v>43718.000011574077</v>
      </c>
      <c r="K1413" s="194">
        <v>43718.000011574077</v>
      </c>
      <c r="L1413" s="194">
        <v>43719.595532407409</v>
      </c>
      <c r="M1413" s="193" t="s">
        <v>191</v>
      </c>
      <c r="N1413" s="193" t="s">
        <v>579</v>
      </c>
      <c r="O1413" s="195">
        <v>15</v>
      </c>
      <c r="P1413" s="195"/>
      <c r="Q1413" s="196"/>
      <c r="R1413" s="193" t="s">
        <v>2808</v>
      </c>
      <c r="S1413" s="193"/>
      <c r="T1413" s="193" t="s">
        <v>2809</v>
      </c>
      <c r="U1413" s="193" t="s">
        <v>195</v>
      </c>
      <c r="V1413" s="193"/>
      <c r="W1413" s="193"/>
      <c r="X1413" s="193"/>
      <c r="Y1413" s="194"/>
      <c r="Z1413" s="194"/>
      <c r="AA1413" s="197"/>
      <c r="AB1413" s="198" t="str">
        <f t="shared" si="154"/>
        <v>20199</v>
      </c>
      <c r="AC1413" s="199">
        <f t="shared" si="157"/>
        <v>0</v>
      </c>
      <c r="AD1413" s="200" t="str">
        <f t="shared" si="156"/>
        <v>20199</v>
      </c>
      <c r="AE1413" s="199" t="str">
        <f t="shared" si="159"/>
        <v>20199</v>
      </c>
      <c r="AF1413" s="199">
        <f t="shared" si="158"/>
        <v>0</v>
      </c>
      <c r="AG1413" s="199">
        <f t="shared" si="155"/>
        <v>0</v>
      </c>
      <c r="AH1413" s="199">
        <f t="shared" si="160"/>
        <v>0</v>
      </c>
      <c r="AI1413" s="201"/>
      <c r="AJ1413" s="201"/>
      <c r="AK1413" s="201"/>
      <c r="AL1413" s="201"/>
      <c r="AM1413" s="201"/>
      <c r="AN1413" s="201"/>
      <c r="AO1413" s="201" t="s">
        <v>61</v>
      </c>
      <c r="AP1413" s="201" t="s">
        <v>88</v>
      </c>
    </row>
    <row r="1414" spans="1:42">
      <c r="A1414" s="193" t="s">
        <v>1103</v>
      </c>
      <c r="B1414" s="193" t="s">
        <v>50</v>
      </c>
      <c r="C1414" s="193" t="s">
        <v>205</v>
      </c>
      <c r="D1414" s="193" t="s">
        <v>2810</v>
      </c>
      <c r="E1414" s="193" t="s">
        <v>2811</v>
      </c>
      <c r="F1414" s="193"/>
      <c r="G1414" s="193" t="s">
        <v>178</v>
      </c>
      <c r="H1414" s="194">
        <v>43713.000011574077</v>
      </c>
      <c r="I1414" s="194"/>
      <c r="J1414" s="194">
        <v>43713.000011574077</v>
      </c>
      <c r="K1414" s="194">
        <v>43713.000011574077</v>
      </c>
      <c r="L1414" s="194"/>
      <c r="M1414" s="193" t="s">
        <v>179</v>
      </c>
      <c r="N1414" s="193" t="s">
        <v>230</v>
      </c>
      <c r="O1414" s="195">
        <v>12</v>
      </c>
      <c r="P1414" s="195"/>
      <c r="Q1414" s="196"/>
      <c r="R1414" s="193" t="s">
        <v>2812</v>
      </c>
      <c r="S1414" s="193"/>
      <c r="T1414" s="193" t="s">
        <v>2813</v>
      </c>
      <c r="U1414" s="193" t="s">
        <v>182</v>
      </c>
      <c r="V1414" s="193"/>
      <c r="W1414" s="193"/>
      <c r="X1414" s="193"/>
      <c r="Y1414" s="194"/>
      <c r="Z1414" s="194"/>
      <c r="AA1414" s="197"/>
      <c r="AB1414" s="198" t="str">
        <f t="shared" si="154"/>
        <v>20199</v>
      </c>
      <c r="AC1414" s="199">
        <f t="shared" si="157"/>
        <v>0</v>
      </c>
      <c r="AD1414" s="200" t="str">
        <f t="shared" si="156"/>
        <v>20199</v>
      </c>
      <c r="AE1414" s="199">
        <f t="shared" si="159"/>
        <v>0</v>
      </c>
      <c r="AF1414" s="199">
        <f t="shared" si="158"/>
        <v>0</v>
      </c>
      <c r="AG1414" s="199">
        <f t="shared" si="155"/>
        <v>0</v>
      </c>
      <c r="AH1414" s="199">
        <f t="shared" si="160"/>
        <v>0</v>
      </c>
      <c r="AI1414" s="201"/>
      <c r="AJ1414" s="201"/>
      <c r="AK1414" s="201"/>
      <c r="AL1414" s="201"/>
      <c r="AM1414" s="201"/>
      <c r="AN1414" s="201"/>
      <c r="AO1414" s="201" t="s">
        <v>50</v>
      </c>
      <c r="AP1414" s="201" t="s">
        <v>1</v>
      </c>
    </row>
    <row r="1415" spans="1:42">
      <c r="A1415" s="193" t="s">
        <v>1103</v>
      </c>
      <c r="B1415" s="193" t="s">
        <v>48</v>
      </c>
      <c r="C1415" s="193" t="s">
        <v>55</v>
      </c>
      <c r="D1415" s="193" t="s">
        <v>2814</v>
      </c>
      <c r="E1415" s="193" t="s">
        <v>2815</v>
      </c>
      <c r="F1415" s="193"/>
      <c r="G1415" s="193" t="s">
        <v>178</v>
      </c>
      <c r="H1415" s="194">
        <v>43714.000011574077</v>
      </c>
      <c r="I1415" s="194"/>
      <c r="J1415" s="194">
        <v>43725.000011574077</v>
      </c>
      <c r="K1415" s="194">
        <v>43725.000011574077</v>
      </c>
      <c r="L1415" s="194"/>
      <c r="M1415" s="193" t="s">
        <v>187</v>
      </c>
      <c r="N1415" s="193" t="s">
        <v>2080</v>
      </c>
      <c r="O1415" s="195">
        <v>80</v>
      </c>
      <c r="P1415" s="195"/>
      <c r="Q1415" s="196"/>
      <c r="R1415" s="193" t="s">
        <v>2816</v>
      </c>
      <c r="S1415" s="193"/>
      <c r="T1415" s="193" t="s">
        <v>2817</v>
      </c>
      <c r="U1415" s="193" t="s">
        <v>182</v>
      </c>
      <c r="V1415" s="193"/>
      <c r="W1415" s="193"/>
      <c r="X1415" s="193"/>
      <c r="Y1415" s="194"/>
      <c r="Z1415" s="194"/>
      <c r="AA1415" s="197"/>
      <c r="AB1415" s="198" t="str">
        <f t="shared" si="154"/>
        <v>20199</v>
      </c>
      <c r="AC1415" s="199">
        <f t="shared" si="157"/>
        <v>0</v>
      </c>
      <c r="AD1415" s="200" t="str">
        <f t="shared" si="156"/>
        <v>20199</v>
      </c>
      <c r="AE1415" s="199">
        <f t="shared" si="159"/>
        <v>0</v>
      </c>
      <c r="AF1415" s="199">
        <f t="shared" si="158"/>
        <v>0</v>
      </c>
      <c r="AG1415" s="199">
        <f t="shared" si="155"/>
        <v>0</v>
      </c>
      <c r="AH1415" s="199">
        <f t="shared" si="160"/>
        <v>0</v>
      </c>
      <c r="AI1415" s="201"/>
      <c r="AJ1415" s="201"/>
      <c r="AK1415" s="201"/>
      <c r="AL1415" s="201"/>
      <c r="AM1415" s="201"/>
      <c r="AN1415" s="201"/>
      <c r="AO1415" s="201" t="s">
        <v>48</v>
      </c>
      <c r="AP1415" s="201" t="s">
        <v>55</v>
      </c>
    </row>
    <row r="1416" spans="1:42">
      <c r="A1416" s="193" t="s">
        <v>1103</v>
      </c>
      <c r="B1416" s="193" t="s">
        <v>48</v>
      </c>
      <c r="C1416" s="193" t="s">
        <v>55</v>
      </c>
      <c r="D1416" s="193" t="s">
        <v>2814</v>
      </c>
      <c r="E1416" s="193" t="s">
        <v>2818</v>
      </c>
      <c r="F1416" s="193"/>
      <c r="G1416" s="193" t="s">
        <v>178</v>
      </c>
      <c r="H1416" s="194">
        <v>43714.000011574077</v>
      </c>
      <c r="I1416" s="194"/>
      <c r="J1416" s="194">
        <v>43725.000011574077</v>
      </c>
      <c r="K1416" s="194">
        <v>43725.000011574077</v>
      </c>
      <c r="L1416" s="194"/>
      <c r="M1416" s="193" t="s">
        <v>187</v>
      </c>
      <c r="N1416" s="193" t="s">
        <v>2080</v>
      </c>
      <c r="O1416" s="195">
        <v>80</v>
      </c>
      <c r="P1416" s="195"/>
      <c r="Q1416" s="196"/>
      <c r="R1416" s="193" t="s">
        <v>2816</v>
      </c>
      <c r="S1416" s="193"/>
      <c r="T1416" s="193" t="s">
        <v>2819</v>
      </c>
      <c r="U1416" s="193" t="s">
        <v>182</v>
      </c>
      <c r="V1416" s="193"/>
      <c r="W1416" s="193"/>
      <c r="X1416" s="193"/>
      <c r="Y1416" s="194"/>
      <c r="Z1416" s="194"/>
      <c r="AA1416" s="197"/>
      <c r="AB1416" s="198" t="str">
        <f t="shared" si="154"/>
        <v>20199</v>
      </c>
      <c r="AC1416" s="199">
        <f t="shared" si="157"/>
        <v>0</v>
      </c>
      <c r="AD1416" s="200" t="str">
        <f t="shared" si="156"/>
        <v>20199</v>
      </c>
      <c r="AE1416" s="199">
        <f t="shared" si="159"/>
        <v>0</v>
      </c>
      <c r="AF1416" s="199">
        <f t="shared" si="158"/>
        <v>0</v>
      </c>
      <c r="AG1416" s="199">
        <f t="shared" si="155"/>
        <v>0</v>
      </c>
      <c r="AH1416" s="199">
        <f t="shared" si="160"/>
        <v>0</v>
      </c>
      <c r="AI1416" s="201"/>
      <c r="AJ1416" s="201"/>
      <c r="AK1416" s="201"/>
      <c r="AL1416" s="201"/>
      <c r="AM1416" s="201"/>
      <c r="AN1416" s="201"/>
      <c r="AO1416" s="201" t="s">
        <v>48</v>
      </c>
      <c r="AP1416" s="201" t="s">
        <v>55</v>
      </c>
    </row>
    <row r="1417" spans="1:42">
      <c r="A1417" s="193" t="s">
        <v>1103</v>
      </c>
      <c r="B1417" s="193" t="s">
        <v>48</v>
      </c>
      <c r="C1417" s="193" t="s">
        <v>55</v>
      </c>
      <c r="D1417" s="193" t="s">
        <v>2814</v>
      </c>
      <c r="E1417" s="193" t="s">
        <v>2820</v>
      </c>
      <c r="F1417" s="193"/>
      <c r="G1417" s="193" t="s">
        <v>178</v>
      </c>
      <c r="H1417" s="194">
        <v>43714.000011574077</v>
      </c>
      <c r="I1417" s="194"/>
      <c r="J1417" s="194">
        <v>43725.000011574077</v>
      </c>
      <c r="K1417" s="194">
        <v>43725.000011574077</v>
      </c>
      <c r="L1417" s="194"/>
      <c r="M1417" s="193" t="s">
        <v>187</v>
      </c>
      <c r="N1417" s="193" t="s">
        <v>2080</v>
      </c>
      <c r="O1417" s="195">
        <v>80</v>
      </c>
      <c r="P1417" s="195"/>
      <c r="Q1417" s="196"/>
      <c r="R1417" s="193" t="s">
        <v>2816</v>
      </c>
      <c r="S1417" s="193"/>
      <c r="T1417" s="193" t="s">
        <v>2821</v>
      </c>
      <c r="U1417" s="193" t="s">
        <v>182</v>
      </c>
      <c r="V1417" s="193"/>
      <c r="W1417" s="193"/>
      <c r="X1417" s="193"/>
      <c r="Y1417" s="194"/>
      <c r="Z1417" s="194"/>
      <c r="AA1417" s="197"/>
      <c r="AB1417" s="198" t="str">
        <f t="shared" si="154"/>
        <v>20199</v>
      </c>
      <c r="AC1417" s="199">
        <f t="shared" si="157"/>
        <v>0</v>
      </c>
      <c r="AD1417" s="200" t="str">
        <f t="shared" si="156"/>
        <v>20199</v>
      </c>
      <c r="AE1417" s="199">
        <f t="shared" si="159"/>
        <v>0</v>
      </c>
      <c r="AF1417" s="199">
        <f t="shared" si="158"/>
        <v>0</v>
      </c>
      <c r="AG1417" s="199">
        <f t="shared" si="155"/>
        <v>0</v>
      </c>
      <c r="AH1417" s="199">
        <f t="shared" si="160"/>
        <v>0</v>
      </c>
      <c r="AI1417" s="201"/>
      <c r="AJ1417" s="201"/>
      <c r="AK1417" s="201"/>
      <c r="AL1417" s="201"/>
      <c r="AM1417" s="201"/>
      <c r="AN1417" s="201"/>
      <c r="AO1417" s="201" t="s">
        <v>48</v>
      </c>
      <c r="AP1417" s="201" t="s">
        <v>55</v>
      </c>
    </row>
    <row r="1418" spans="1:42">
      <c r="A1418" s="193" t="s">
        <v>1103</v>
      </c>
      <c r="B1418" s="193" t="s">
        <v>51</v>
      </c>
      <c r="C1418" s="193" t="s">
        <v>665</v>
      </c>
      <c r="D1418" s="193" t="s">
        <v>2822</v>
      </c>
      <c r="E1418" s="193" t="s">
        <v>2823</v>
      </c>
      <c r="F1418" s="193"/>
      <c r="G1418" s="193" t="s">
        <v>178</v>
      </c>
      <c r="H1418" s="194">
        <v>43714.000011574077</v>
      </c>
      <c r="I1418" s="194"/>
      <c r="J1418" s="194">
        <v>43721.000011574077</v>
      </c>
      <c r="K1418" s="194">
        <v>43721.000011574077</v>
      </c>
      <c r="L1418" s="194">
        <v>43724.574918981481</v>
      </c>
      <c r="M1418" s="193" t="s">
        <v>191</v>
      </c>
      <c r="N1418" s="193" t="s">
        <v>45</v>
      </c>
      <c r="O1418" s="195">
        <v>35</v>
      </c>
      <c r="P1418" s="195"/>
      <c r="Q1418" s="196"/>
      <c r="R1418" s="193" t="s">
        <v>2824</v>
      </c>
      <c r="S1418" s="193"/>
      <c r="T1418" s="193" t="s">
        <v>2825</v>
      </c>
      <c r="U1418" s="193" t="s">
        <v>195</v>
      </c>
      <c r="V1418" s="193"/>
      <c r="W1418" s="193"/>
      <c r="X1418" s="193"/>
      <c r="Y1418" s="194"/>
      <c r="Z1418" s="194"/>
      <c r="AA1418" s="197"/>
      <c r="AB1418" s="198" t="str">
        <f t="shared" si="154"/>
        <v>20199</v>
      </c>
      <c r="AC1418" s="199">
        <f t="shared" si="157"/>
        <v>0</v>
      </c>
      <c r="AD1418" s="200" t="str">
        <f t="shared" si="156"/>
        <v>20199</v>
      </c>
      <c r="AE1418" s="199" t="str">
        <f t="shared" si="159"/>
        <v>20199</v>
      </c>
      <c r="AF1418" s="199">
        <f t="shared" si="158"/>
        <v>0</v>
      </c>
      <c r="AG1418" s="199">
        <f t="shared" si="155"/>
        <v>0</v>
      </c>
      <c r="AH1418" s="199">
        <f t="shared" si="160"/>
        <v>0</v>
      </c>
      <c r="AI1418" s="201"/>
      <c r="AJ1418" s="201"/>
      <c r="AK1418" s="201"/>
      <c r="AL1418" s="201"/>
      <c r="AM1418" s="201"/>
      <c r="AN1418" s="201"/>
      <c r="AO1418" s="201" t="s">
        <v>51</v>
      </c>
      <c r="AP1418" s="201" t="s">
        <v>66</v>
      </c>
    </row>
    <row r="1419" spans="1:42">
      <c r="A1419" s="193" t="s">
        <v>1103</v>
      </c>
      <c r="B1419" s="193" t="s">
        <v>51</v>
      </c>
      <c r="C1419" s="193" t="s">
        <v>1280</v>
      </c>
      <c r="D1419" s="193" t="s">
        <v>2826</v>
      </c>
      <c r="E1419" s="193" t="s">
        <v>2827</v>
      </c>
      <c r="F1419" s="193"/>
      <c r="G1419" s="193" t="s">
        <v>178</v>
      </c>
      <c r="H1419" s="194">
        <v>43714.000011574077</v>
      </c>
      <c r="I1419" s="194">
        <v>43731.603043981479</v>
      </c>
      <c r="J1419" s="194"/>
      <c r="K1419" s="194"/>
      <c r="L1419" s="194"/>
      <c r="M1419" s="193" t="s">
        <v>179</v>
      </c>
      <c r="N1419" s="193"/>
      <c r="O1419" s="195">
        <v>40</v>
      </c>
      <c r="P1419" s="195"/>
      <c r="Q1419" s="196"/>
      <c r="R1419" s="193"/>
      <c r="S1419" s="193"/>
      <c r="T1419" s="193" t="s">
        <v>2828</v>
      </c>
      <c r="U1419" s="193" t="s">
        <v>324</v>
      </c>
      <c r="V1419" s="193"/>
      <c r="W1419" s="193"/>
      <c r="X1419" s="193"/>
      <c r="Y1419" s="194"/>
      <c r="Z1419" s="194"/>
      <c r="AA1419" s="197"/>
      <c r="AB1419" s="198" t="str">
        <f t="shared" si="154"/>
        <v>20199</v>
      </c>
      <c r="AC1419" s="199" t="str">
        <f t="shared" si="157"/>
        <v>20199</v>
      </c>
      <c r="AD1419" s="200">
        <f t="shared" si="156"/>
        <v>0</v>
      </c>
      <c r="AE1419" s="199">
        <f t="shared" si="159"/>
        <v>0</v>
      </c>
      <c r="AF1419" s="199">
        <f t="shared" si="158"/>
        <v>0</v>
      </c>
      <c r="AG1419" s="199">
        <f t="shared" si="155"/>
        <v>0</v>
      </c>
      <c r="AH1419" s="199">
        <f t="shared" si="160"/>
        <v>0</v>
      </c>
      <c r="AI1419" s="201"/>
      <c r="AJ1419" s="201"/>
      <c r="AK1419" s="201"/>
      <c r="AL1419" s="201"/>
      <c r="AM1419" s="201"/>
      <c r="AN1419" s="201"/>
      <c r="AO1419" s="201" t="s">
        <v>51</v>
      </c>
      <c r="AP1419" s="201" t="s">
        <v>67</v>
      </c>
    </row>
    <row r="1420" spans="1:42">
      <c r="A1420" s="193" t="s">
        <v>1103</v>
      </c>
      <c r="B1420" s="193" t="s">
        <v>50</v>
      </c>
      <c r="C1420" s="193" t="s">
        <v>205</v>
      </c>
      <c r="D1420" s="193" t="s">
        <v>1551</v>
      </c>
      <c r="E1420" s="193" t="s">
        <v>1552</v>
      </c>
      <c r="F1420" s="193"/>
      <c r="G1420" s="193" t="s">
        <v>178</v>
      </c>
      <c r="H1420" s="194">
        <v>43714.000011574077</v>
      </c>
      <c r="I1420" s="194"/>
      <c r="J1420" s="194">
        <v>43717.000011574077</v>
      </c>
      <c r="K1420" s="194">
        <v>43717.000011574077</v>
      </c>
      <c r="L1420" s="194"/>
      <c r="M1420" s="193" t="s">
        <v>187</v>
      </c>
      <c r="N1420" s="193" t="s">
        <v>43</v>
      </c>
      <c r="O1420" s="195">
        <v>12</v>
      </c>
      <c r="P1420" s="195"/>
      <c r="Q1420" s="196"/>
      <c r="R1420" s="193" t="s">
        <v>1553</v>
      </c>
      <c r="S1420" s="193"/>
      <c r="T1420" s="193" t="s">
        <v>2829</v>
      </c>
      <c r="U1420" s="193" t="s">
        <v>182</v>
      </c>
      <c r="V1420" s="193"/>
      <c r="W1420" s="193"/>
      <c r="X1420" s="193"/>
      <c r="Y1420" s="194"/>
      <c r="Z1420" s="194"/>
      <c r="AA1420" s="197"/>
      <c r="AB1420" s="198" t="str">
        <f t="shared" si="154"/>
        <v>20199</v>
      </c>
      <c r="AC1420" s="199">
        <f t="shared" si="157"/>
        <v>0</v>
      </c>
      <c r="AD1420" s="200" t="str">
        <f t="shared" si="156"/>
        <v>20199</v>
      </c>
      <c r="AE1420" s="199">
        <f t="shared" si="159"/>
        <v>0</v>
      </c>
      <c r="AF1420" s="199">
        <f t="shared" si="158"/>
        <v>0</v>
      </c>
      <c r="AG1420" s="199">
        <f t="shared" si="155"/>
        <v>0</v>
      </c>
      <c r="AH1420" s="199">
        <f t="shared" si="160"/>
        <v>0</v>
      </c>
      <c r="AI1420" s="201"/>
      <c r="AJ1420" s="201"/>
      <c r="AK1420" s="201"/>
      <c r="AL1420" s="201"/>
      <c r="AM1420" s="201"/>
      <c r="AN1420" s="201"/>
      <c r="AO1420" s="201" t="s">
        <v>50</v>
      </c>
      <c r="AP1420" s="201" t="s">
        <v>1</v>
      </c>
    </row>
    <row r="1421" spans="1:42">
      <c r="A1421" s="193" t="s">
        <v>1103</v>
      </c>
      <c r="B1421" s="193" t="s">
        <v>50</v>
      </c>
      <c r="C1421" s="193" t="s">
        <v>205</v>
      </c>
      <c r="D1421" s="193" t="s">
        <v>1551</v>
      </c>
      <c r="E1421" s="193" t="s">
        <v>1552</v>
      </c>
      <c r="F1421" s="193"/>
      <c r="G1421" s="193" t="s">
        <v>178</v>
      </c>
      <c r="H1421" s="194">
        <v>43714.000011574077</v>
      </c>
      <c r="I1421" s="194"/>
      <c r="J1421" s="194">
        <v>43714.000011574077</v>
      </c>
      <c r="K1421" s="194">
        <v>43714.000011574077</v>
      </c>
      <c r="L1421" s="194"/>
      <c r="M1421" s="193" t="s">
        <v>187</v>
      </c>
      <c r="N1421" s="193" t="s">
        <v>43</v>
      </c>
      <c r="O1421" s="195">
        <v>12</v>
      </c>
      <c r="P1421" s="195"/>
      <c r="Q1421" s="196"/>
      <c r="R1421" s="193" t="s">
        <v>1553</v>
      </c>
      <c r="S1421" s="193"/>
      <c r="T1421" s="193" t="s">
        <v>2830</v>
      </c>
      <c r="U1421" s="193" t="s">
        <v>182</v>
      </c>
      <c r="V1421" s="193" t="s">
        <v>471</v>
      </c>
      <c r="W1421" s="193" t="s">
        <v>2831</v>
      </c>
      <c r="X1421" s="193"/>
      <c r="Y1421" s="194">
        <v>43649.000011574077</v>
      </c>
      <c r="Z1421" s="194">
        <v>43714.414259259262</v>
      </c>
      <c r="AA1421" s="197">
        <v>43633.000011574077</v>
      </c>
      <c r="AB1421" s="198">
        <f t="shared" ref="AB1421:AB1484" si="161">+IFERROR(IF(AND(V1421="1",LEN(W1421)&gt;2),0,CONCATENATE(YEAR(H1421),MONTH(H1421))),0)</f>
        <v>0</v>
      </c>
      <c r="AC1421" s="199">
        <f t="shared" si="157"/>
        <v>0</v>
      </c>
      <c r="AD1421" s="200">
        <f t="shared" si="156"/>
        <v>0</v>
      </c>
      <c r="AE1421" s="199">
        <f t="shared" si="159"/>
        <v>0</v>
      </c>
      <c r="AF1421" s="199" t="str">
        <f t="shared" si="158"/>
        <v>20199</v>
      </c>
      <c r="AG1421" s="199">
        <f t="shared" ref="AG1421:AG1484" si="162">+IF(A1421&lt;&gt;"4-MIGRADO",0,IFERROR(IF(IF(K1421&lt;1,0,CONCATENATE(YEAR(L1421),MONTH(L1421)))="19001",0,IF(K1421&lt;1,0,CONCATENATE(YEAR(L1421),MONTH(L1421)))),0))</f>
        <v>0</v>
      </c>
      <c r="AH1421" s="199" t="str">
        <f t="shared" si="160"/>
        <v>20199</v>
      </c>
      <c r="AI1421" s="201"/>
      <c r="AJ1421" s="201"/>
      <c r="AK1421" s="201"/>
      <c r="AL1421" s="201"/>
      <c r="AM1421" s="201"/>
      <c r="AN1421" s="201"/>
      <c r="AO1421" s="201" t="s">
        <v>50</v>
      </c>
      <c r="AP1421" s="201" t="s">
        <v>1</v>
      </c>
    </row>
    <row r="1422" spans="1:42">
      <c r="A1422" s="193" t="s">
        <v>1103</v>
      </c>
      <c r="B1422" s="193" t="s">
        <v>50</v>
      </c>
      <c r="C1422" s="193" t="s">
        <v>205</v>
      </c>
      <c r="D1422" s="193" t="s">
        <v>1551</v>
      </c>
      <c r="E1422" s="193" t="s">
        <v>1552</v>
      </c>
      <c r="F1422" s="193"/>
      <c r="G1422" s="193" t="s">
        <v>178</v>
      </c>
      <c r="H1422" s="194">
        <v>43714.000011574077</v>
      </c>
      <c r="I1422" s="194"/>
      <c r="J1422" s="194">
        <v>43714.000011574077</v>
      </c>
      <c r="K1422" s="194">
        <v>43714.000011574077</v>
      </c>
      <c r="L1422" s="194"/>
      <c r="M1422" s="193" t="s">
        <v>187</v>
      </c>
      <c r="N1422" s="193" t="s">
        <v>43</v>
      </c>
      <c r="O1422" s="195">
        <v>12</v>
      </c>
      <c r="P1422" s="195"/>
      <c r="Q1422" s="196"/>
      <c r="R1422" s="193" t="s">
        <v>1553</v>
      </c>
      <c r="S1422" s="193"/>
      <c r="T1422" s="193" t="s">
        <v>2832</v>
      </c>
      <c r="U1422" s="193" t="s">
        <v>182</v>
      </c>
      <c r="V1422" s="193"/>
      <c r="W1422" s="193"/>
      <c r="X1422" s="193"/>
      <c r="Y1422" s="194"/>
      <c r="Z1422" s="194"/>
      <c r="AA1422" s="197"/>
      <c r="AB1422" s="198" t="str">
        <f t="shared" si="161"/>
        <v>20199</v>
      </c>
      <c r="AC1422" s="199">
        <f t="shared" si="157"/>
        <v>0</v>
      </c>
      <c r="AD1422" s="200" t="str">
        <f t="shared" si="156"/>
        <v>20199</v>
      </c>
      <c r="AE1422" s="199">
        <f t="shared" si="159"/>
        <v>0</v>
      </c>
      <c r="AF1422" s="199">
        <f t="shared" si="158"/>
        <v>0</v>
      </c>
      <c r="AG1422" s="199">
        <f t="shared" si="162"/>
        <v>0</v>
      </c>
      <c r="AH1422" s="199">
        <f t="shared" si="160"/>
        <v>0</v>
      </c>
      <c r="AI1422" s="201"/>
      <c r="AJ1422" s="201"/>
      <c r="AK1422" s="201"/>
      <c r="AL1422" s="201"/>
      <c r="AM1422" s="201"/>
      <c r="AN1422" s="201"/>
      <c r="AO1422" s="201" t="s">
        <v>50</v>
      </c>
      <c r="AP1422" s="201" t="s">
        <v>1</v>
      </c>
    </row>
    <row r="1423" spans="1:42">
      <c r="A1423" s="193" t="s">
        <v>1103</v>
      </c>
      <c r="B1423" s="193" t="s">
        <v>50</v>
      </c>
      <c r="C1423" s="193" t="s">
        <v>205</v>
      </c>
      <c r="D1423" s="193" t="s">
        <v>1551</v>
      </c>
      <c r="E1423" s="193" t="s">
        <v>1552</v>
      </c>
      <c r="F1423" s="193"/>
      <c r="G1423" s="193" t="s">
        <v>178</v>
      </c>
      <c r="H1423" s="194">
        <v>43714.000011574077</v>
      </c>
      <c r="I1423" s="194"/>
      <c r="J1423" s="194">
        <v>43714.000011574077</v>
      </c>
      <c r="K1423" s="194">
        <v>43714.000011574077</v>
      </c>
      <c r="L1423" s="194"/>
      <c r="M1423" s="193" t="s">
        <v>187</v>
      </c>
      <c r="N1423" s="193" t="s">
        <v>43</v>
      </c>
      <c r="O1423" s="195">
        <v>12</v>
      </c>
      <c r="P1423" s="195"/>
      <c r="Q1423" s="196"/>
      <c r="R1423" s="193" t="s">
        <v>1553</v>
      </c>
      <c r="S1423" s="193"/>
      <c r="T1423" s="193" t="s">
        <v>2833</v>
      </c>
      <c r="U1423" s="193" t="s">
        <v>182</v>
      </c>
      <c r="V1423" s="193"/>
      <c r="W1423" s="193"/>
      <c r="X1423" s="193"/>
      <c r="Y1423" s="194"/>
      <c r="Z1423" s="194"/>
      <c r="AA1423" s="197"/>
      <c r="AB1423" s="198" t="str">
        <f t="shared" si="161"/>
        <v>20199</v>
      </c>
      <c r="AC1423" s="199">
        <f t="shared" si="157"/>
        <v>0</v>
      </c>
      <c r="AD1423" s="200" t="str">
        <f t="shared" si="156"/>
        <v>20199</v>
      </c>
      <c r="AE1423" s="199">
        <f t="shared" si="159"/>
        <v>0</v>
      </c>
      <c r="AF1423" s="199">
        <f t="shared" si="158"/>
        <v>0</v>
      </c>
      <c r="AG1423" s="199">
        <f t="shared" si="162"/>
        <v>0</v>
      </c>
      <c r="AH1423" s="199">
        <f t="shared" si="160"/>
        <v>0</v>
      </c>
      <c r="AI1423" s="201"/>
      <c r="AJ1423" s="201"/>
      <c r="AK1423" s="201"/>
      <c r="AL1423" s="201"/>
      <c r="AM1423" s="201"/>
      <c r="AN1423" s="201"/>
      <c r="AO1423" s="201" t="s">
        <v>50</v>
      </c>
      <c r="AP1423" s="201" t="s">
        <v>1</v>
      </c>
    </row>
    <row r="1424" spans="1:42">
      <c r="A1424" s="193" t="s">
        <v>1103</v>
      </c>
      <c r="B1424" s="193" t="s">
        <v>50</v>
      </c>
      <c r="C1424" s="193" t="s">
        <v>205</v>
      </c>
      <c r="D1424" s="193" t="s">
        <v>1551</v>
      </c>
      <c r="E1424" s="193" t="s">
        <v>1552</v>
      </c>
      <c r="F1424" s="193"/>
      <c r="G1424" s="193" t="s">
        <v>178</v>
      </c>
      <c r="H1424" s="194">
        <v>43714.000011574077</v>
      </c>
      <c r="I1424" s="194"/>
      <c r="J1424" s="194">
        <v>43714.000011574077</v>
      </c>
      <c r="K1424" s="194">
        <v>43714.000011574077</v>
      </c>
      <c r="L1424" s="194"/>
      <c r="M1424" s="193" t="s">
        <v>187</v>
      </c>
      <c r="N1424" s="193" t="s">
        <v>43</v>
      </c>
      <c r="O1424" s="195">
        <v>12</v>
      </c>
      <c r="P1424" s="195"/>
      <c r="Q1424" s="196"/>
      <c r="R1424" s="193" t="s">
        <v>1553</v>
      </c>
      <c r="S1424" s="193"/>
      <c r="T1424" s="193" t="s">
        <v>2834</v>
      </c>
      <c r="U1424" s="193" t="s">
        <v>182</v>
      </c>
      <c r="V1424" s="193"/>
      <c r="W1424" s="193"/>
      <c r="X1424" s="193"/>
      <c r="Y1424" s="194"/>
      <c r="Z1424" s="194"/>
      <c r="AA1424" s="197"/>
      <c r="AB1424" s="198" t="str">
        <f t="shared" si="161"/>
        <v>20199</v>
      </c>
      <c r="AC1424" s="199">
        <f t="shared" si="157"/>
        <v>0</v>
      </c>
      <c r="AD1424" s="200" t="str">
        <f t="shared" si="156"/>
        <v>20199</v>
      </c>
      <c r="AE1424" s="199">
        <f t="shared" si="159"/>
        <v>0</v>
      </c>
      <c r="AF1424" s="199">
        <f t="shared" si="158"/>
        <v>0</v>
      </c>
      <c r="AG1424" s="199">
        <f t="shared" si="162"/>
        <v>0</v>
      </c>
      <c r="AH1424" s="199">
        <f t="shared" si="160"/>
        <v>0</v>
      </c>
      <c r="AI1424" s="201"/>
      <c r="AJ1424" s="201"/>
      <c r="AK1424" s="201"/>
      <c r="AL1424" s="201"/>
      <c r="AM1424" s="201"/>
      <c r="AN1424" s="201"/>
      <c r="AO1424" s="201" t="s">
        <v>50</v>
      </c>
      <c r="AP1424" s="201" t="s">
        <v>1</v>
      </c>
    </row>
    <row r="1425" spans="1:42">
      <c r="A1425" s="193" t="s">
        <v>1103</v>
      </c>
      <c r="B1425" s="193" t="s">
        <v>61</v>
      </c>
      <c r="C1425" s="193" t="s">
        <v>450</v>
      </c>
      <c r="D1425" s="193" t="s">
        <v>2835</v>
      </c>
      <c r="E1425" s="193" t="s">
        <v>2836</v>
      </c>
      <c r="F1425" s="193"/>
      <c r="G1425" s="193" t="s">
        <v>178</v>
      </c>
      <c r="H1425" s="194">
        <v>43714.000011574077</v>
      </c>
      <c r="I1425" s="194"/>
      <c r="J1425" s="194">
        <v>43714.000011574077</v>
      </c>
      <c r="K1425" s="194">
        <v>43714.000011574077</v>
      </c>
      <c r="L1425" s="194"/>
      <c r="M1425" s="193" t="s">
        <v>187</v>
      </c>
      <c r="N1425" s="193" t="s">
        <v>185</v>
      </c>
      <c r="O1425" s="195">
        <v>15</v>
      </c>
      <c r="P1425" s="195"/>
      <c r="Q1425" s="196"/>
      <c r="R1425" s="193" t="s">
        <v>2837</v>
      </c>
      <c r="S1425" s="193"/>
      <c r="T1425" s="193" t="s">
        <v>2838</v>
      </c>
      <c r="U1425" s="193" t="s">
        <v>182</v>
      </c>
      <c r="V1425" s="193"/>
      <c r="W1425" s="193"/>
      <c r="X1425" s="193"/>
      <c r="Y1425" s="194"/>
      <c r="Z1425" s="194"/>
      <c r="AA1425" s="197"/>
      <c r="AB1425" s="198" t="str">
        <f t="shared" si="161"/>
        <v>20199</v>
      </c>
      <c r="AC1425" s="199">
        <f t="shared" si="157"/>
        <v>0</v>
      </c>
      <c r="AD1425" s="200" t="str">
        <f t="shared" si="156"/>
        <v>20199</v>
      </c>
      <c r="AE1425" s="199">
        <f t="shared" si="159"/>
        <v>0</v>
      </c>
      <c r="AF1425" s="199">
        <f t="shared" si="158"/>
        <v>0</v>
      </c>
      <c r="AG1425" s="199">
        <f t="shared" si="162"/>
        <v>0</v>
      </c>
      <c r="AH1425" s="199">
        <f t="shared" si="160"/>
        <v>0</v>
      </c>
      <c r="AI1425" s="201"/>
      <c r="AJ1425" s="201"/>
      <c r="AK1425" s="201"/>
      <c r="AL1425" s="201"/>
      <c r="AM1425" s="201"/>
      <c r="AN1425" s="201"/>
      <c r="AO1425" s="201" t="s">
        <v>61</v>
      </c>
      <c r="AP1425" s="201" t="s">
        <v>88</v>
      </c>
    </row>
    <row r="1426" spans="1:42">
      <c r="A1426" s="193" t="s">
        <v>1103</v>
      </c>
      <c r="B1426" s="193" t="s">
        <v>61</v>
      </c>
      <c r="C1426" s="193" t="s">
        <v>450</v>
      </c>
      <c r="D1426" s="193" t="s">
        <v>2835</v>
      </c>
      <c r="E1426" s="193" t="s">
        <v>2836</v>
      </c>
      <c r="F1426" s="193"/>
      <c r="G1426" s="193" t="s">
        <v>178</v>
      </c>
      <c r="H1426" s="194">
        <v>43714.000011574077</v>
      </c>
      <c r="I1426" s="194"/>
      <c r="J1426" s="194">
        <v>43714.000011574077</v>
      </c>
      <c r="K1426" s="194">
        <v>43714.000011574077</v>
      </c>
      <c r="L1426" s="194"/>
      <c r="M1426" s="193" t="s">
        <v>187</v>
      </c>
      <c r="N1426" s="193" t="s">
        <v>185</v>
      </c>
      <c r="O1426" s="195">
        <v>15</v>
      </c>
      <c r="P1426" s="195"/>
      <c r="Q1426" s="196"/>
      <c r="R1426" s="193" t="s">
        <v>2837</v>
      </c>
      <c r="S1426" s="193"/>
      <c r="T1426" s="193" t="s">
        <v>2839</v>
      </c>
      <c r="U1426" s="193" t="s">
        <v>182</v>
      </c>
      <c r="V1426" s="193"/>
      <c r="W1426" s="193"/>
      <c r="X1426" s="193"/>
      <c r="Y1426" s="194"/>
      <c r="Z1426" s="194"/>
      <c r="AA1426" s="197"/>
      <c r="AB1426" s="198" t="str">
        <f t="shared" si="161"/>
        <v>20199</v>
      </c>
      <c r="AC1426" s="199">
        <f t="shared" si="157"/>
        <v>0</v>
      </c>
      <c r="AD1426" s="200" t="str">
        <f t="shared" si="156"/>
        <v>20199</v>
      </c>
      <c r="AE1426" s="199">
        <f t="shared" si="159"/>
        <v>0</v>
      </c>
      <c r="AF1426" s="199">
        <f t="shared" si="158"/>
        <v>0</v>
      </c>
      <c r="AG1426" s="199">
        <f t="shared" si="162"/>
        <v>0</v>
      </c>
      <c r="AH1426" s="199">
        <f t="shared" si="160"/>
        <v>0</v>
      </c>
      <c r="AI1426" s="201"/>
      <c r="AJ1426" s="201"/>
      <c r="AK1426" s="201"/>
      <c r="AL1426" s="201"/>
      <c r="AM1426" s="201"/>
      <c r="AN1426" s="201"/>
      <c r="AO1426" s="201" t="s">
        <v>61</v>
      </c>
      <c r="AP1426" s="201" t="s">
        <v>88</v>
      </c>
    </row>
    <row r="1427" spans="1:42">
      <c r="A1427" s="193" t="s">
        <v>1103</v>
      </c>
      <c r="B1427" s="193" t="s">
        <v>61</v>
      </c>
      <c r="C1427" s="193" t="s">
        <v>450</v>
      </c>
      <c r="D1427" s="193" t="s">
        <v>2835</v>
      </c>
      <c r="E1427" s="193" t="s">
        <v>2836</v>
      </c>
      <c r="F1427" s="193"/>
      <c r="G1427" s="193" t="s">
        <v>178</v>
      </c>
      <c r="H1427" s="194">
        <v>43714.000011574077</v>
      </c>
      <c r="I1427" s="194"/>
      <c r="J1427" s="194">
        <v>43714.000011574077</v>
      </c>
      <c r="K1427" s="194">
        <v>43714.000011574077</v>
      </c>
      <c r="L1427" s="194"/>
      <c r="M1427" s="193" t="s">
        <v>187</v>
      </c>
      <c r="N1427" s="193" t="s">
        <v>185</v>
      </c>
      <c r="O1427" s="195">
        <v>15</v>
      </c>
      <c r="P1427" s="195"/>
      <c r="Q1427" s="196"/>
      <c r="R1427" s="193" t="s">
        <v>2837</v>
      </c>
      <c r="S1427" s="193"/>
      <c r="T1427" s="193" t="s">
        <v>2840</v>
      </c>
      <c r="U1427" s="193" t="s">
        <v>182</v>
      </c>
      <c r="V1427" s="193"/>
      <c r="W1427" s="193"/>
      <c r="X1427" s="193"/>
      <c r="Y1427" s="194"/>
      <c r="Z1427" s="194"/>
      <c r="AA1427" s="197"/>
      <c r="AB1427" s="198" t="str">
        <f t="shared" si="161"/>
        <v>20199</v>
      </c>
      <c r="AC1427" s="199">
        <f t="shared" si="157"/>
        <v>0</v>
      </c>
      <c r="AD1427" s="200" t="str">
        <f t="shared" ref="AD1427:AD1490" si="163">+IFERROR(IF(OR(AND(V1427="1",LEN(W1427)&gt;2),CONCATENATE(YEAR(K1427),MONTH(K1427))="19001"),0,CONCATENATE(YEAR(K1427),MONTH(K1427))),0)</f>
        <v>20199</v>
      </c>
      <c r="AE1427" s="199">
        <f t="shared" si="159"/>
        <v>0</v>
      </c>
      <c r="AF1427" s="199">
        <f t="shared" si="158"/>
        <v>0</v>
      </c>
      <c r="AG1427" s="199">
        <f t="shared" si="162"/>
        <v>0</v>
      </c>
      <c r="AH1427" s="199">
        <f t="shared" si="160"/>
        <v>0</v>
      </c>
      <c r="AI1427" s="201"/>
      <c r="AJ1427" s="201"/>
      <c r="AK1427" s="201"/>
      <c r="AL1427" s="201"/>
      <c r="AM1427" s="201"/>
      <c r="AN1427" s="201"/>
      <c r="AO1427" s="201" t="s">
        <v>61</v>
      </c>
      <c r="AP1427" s="201" t="s">
        <v>88</v>
      </c>
    </row>
    <row r="1428" spans="1:42">
      <c r="A1428" s="193" t="s">
        <v>1103</v>
      </c>
      <c r="B1428" s="193" t="s">
        <v>50</v>
      </c>
      <c r="C1428" s="193" t="s">
        <v>205</v>
      </c>
      <c r="D1428" s="193" t="s">
        <v>1880</v>
      </c>
      <c r="E1428" s="193" t="s">
        <v>1881</v>
      </c>
      <c r="F1428" s="193"/>
      <c r="G1428" s="193" t="s">
        <v>197</v>
      </c>
      <c r="H1428" s="194">
        <v>43717.000011574077</v>
      </c>
      <c r="I1428" s="194"/>
      <c r="J1428" s="194">
        <v>43732.000011574077</v>
      </c>
      <c r="K1428" s="194">
        <v>43732.000011574077</v>
      </c>
      <c r="L1428" s="194"/>
      <c r="M1428" s="193" t="s">
        <v>187</v>
      </c>
      <c r="N1428" s="193" t="s">
        <v>751</v>
      </c>
      <c r="O1428" s="195">
        <v>12</v>
      </c>
      <c r="P1428" s="195"/>
      <c r="Q1428" s="196"/>
      <c r="R1428" s="193" t="s">
        <v>1882</v>
      </c>
      <c r="S1428" s="193"/>
      <c r="T1428" s="193" t="s">
        <v>2841</v>
      </c>
      <c r="U1428" s="193" t="s">
        <v>182</v>
      </c>
      <c r="V1428" s="193"/>
      <c r="W1428" s="193"/>
      <c r="X1428" s="193"/>
      <c r="Y1428" s="194"/>
      <c r="Z1428" s="194"/>
      <c r="AA1428" s="197"/>
      <c r="AB1428" s="198" t="str">
        <f t="shared" si="161"/>
        <v>20199</v>
      </c>
      <c r="AC1428" s="199">
        <f t="shared" si="157"/>
        <v>0</v>
      </c>
      <c r="AD1428" s="200" t="str">
        <f t="shared" si="163"/>
        <v>20199</v>
      </c>
      <c r="AE1428" s="199">
        <f t="shared" si="159"/>
        <v>0</v>
      </c>
      <c r="AF1428" s="199">
        <f t="shared" si="158"/>
        <v>0</v>
      </c>
      <c r="AG1428" s="199">
        <f t="shared" si="162"/>
        <v>0</v>
      </c>
      <c r="AH1428" s="199">
        <f t="shared" si="160"/>
        <v>0</v>
      </c>
      <c r="AI1428" s="201"/>
      <c r="AJ1428" s="201"/>
      <c r="AK1428" s="201"/>
      <c r="AL1428" s="201"/>
      <c r="AM1428" s="201"/>
      <c r="AN1428" s="201"/>
      <c r="AO1428" s="201" t="s">
        <v>50</v>
      </c>
      <c r="AP1428" s="201" t="s">
        <v>1</v>
      </c>
    </row>
    <row r="1429" spans="1:42">
      <c r="A1429" s="193" t="s">
        <v>1103</v>
      </c>
      <c r="B1429" s="193" t="s">
        <v>50</v>
      </c>
      <c r="C1429" s="193" t="s">
        <v>205</v>
      </c>
      <c r="D1429" s="193" t="s">
        <v>1880</v>
      </c>
      <c r="E1429" s="193" t="s">
        <v>1889</v>
      </c>
      <c r="F1429" s="193"/>
      <c r="G1429" s="193" t="s">
        <v>197</v>
      </c>
      <c r="H1429" s="194">
        <v>43717.000011574077</v>
      </c>
      <c r="I1429" s="194"/>
      <c r="J1429" s="194">
        <v>43732.000011574077</v>
      </c>
      <c r="K1429" s="194">
        <v>43732.000011574077</v>
      </c>
      <c r="L1429" s="194"/>
      <c r="M1429" s="193" t="s">
        <v>187</v>
      </c>
      <c r="N1429" s="193" t="s">
        <v>751</v>
      </c>
      <c r="O1429" s="195">
        <v>12</v>
      </c>
      <c r="P1429" s="195"/>
      <c r="Q1429" s="196"/>
      <c r="R1429" s="193" t="s">
        <v>1882</v>
      </c>
      <c r="S1429" s="193"/>
      <c r="T1429" s="193" t="s">
        <v>2842</v>
      </c>
      <c r="U1429" s="193" t="s">
        <v>182</v>
      </c>
      <c r="V1429" s="193"/>
      <c r="W1429" s="193"/>
      <c r="X1429" s="193"/>
      <c r="Y1429" s="194"/>
      <c r="Z1429" s="194"/>
      <c r="AA1429" s="197"/>
      <c r="AB1429" s="198" t="str">
        <f t="shared" si="161"/>
        <v>20199</v>
      </c>
      <c r="AC1429" s="199">
        <f t="shared" si="157"/>
        <v>0</v>
      </c>
      <c r="AD1429" s="200" t="str">
        <f t="shared" si="163"/>
        <v>20199</v>
      </c>
      <c r="AE1429" s="199">
        <f t="shared" si="159"/>
        <v>0</v>
      </c>
      <c r="AF1429" s="199">
        <f t="shared" si="158"/>
        <v>0</v>
      </c>
      <c r="AG1429" s="199">
        <f t="shared" si="162"/>
        <v>0</v>
      </c>
      <c r="AH1429" s="199">
        <f t="shared" si="160"/>
        <v>0</v>
      </c>
      <c r="AI1429" s="201"/>
      <c r="AJ1429" s="201"/>
      <c r="AK1429" s="201"/>
      <c r="AL1429" s="201"/>
      <c r="AM1429" s="201"/>
      <c r="AN1429" s="201"/>
      <c r="AO1429" s="201" t="s">
        <v>50</v>
      </c>
      <c r="AP1429" s="201" t="s">
        <v>1</v>
      </c>
    </row>
    <row r="1430" spans="1:42">
      <c r="A1430" s="193" t="s">
        <v>1103</v>
      </c>
      <c r="B1430" s="193" t="s">
        <v>50</v>
      </c>
      <c r="C1430" s="193" t="s">
        <v>205</v>
      </c>
      <c r="D1430" s="193" t="s">
        <v>1880</v>
      </c>
      <c r="E1430" s="193" t="s">
        <v>1889</v>
      </c>
      <c r="F1430" s="193"/>
      <c r="G1430" s="193" t="s">
        <v>197</v>
      </c>
      <c r="H1430" s="194">
        <v>43717.000011574077</v>
      </c>
      <c r="I1430" s="194"/>
      <c r="J1430" s="194">
        <v>43732.000011574077</v>
      </c>
      <c r="K1430" s="194">
        <v>43732.000011574077</v>
      </c>
      <c r="L1430" s="194"/>
      <c r="M1430" s="193" t="s">
        <v>187</v>
      </c>
      <c r="N1430" s="193" t="s">
        <v>751</v>
      </c>
      <c r="O1430" s="195">
        <v>12</v>
      </c>
      <c r="P1430" s="195"/>
      <c r="Q1430" s="196"/>
      <c r="R1430" s="193" t="s">
        <v>1882</v>
      </c>
      <c r="S1430" s="193"/>
      <c r="T1430" s="193" t="s">
        <v>2843</v>
      </c>
      <c r="U1430" s="193" t="s">
        <v>182</v>
      </c>
      <c r="V1430" s="193"/>
      <c r="W1430" s="193"/>
      <c r="X1430" s="193"/>
      <c r="Y1430" s="194"/>
      <c r="Z1430" s="194"/>
      <c r="AA1430" s="197"/>
      <c r="AB1430" s="198" t="str">
        <f t="shared" si="161"/>
        <v>20199</v>
      </c>
      <c r="AC1430" s="199">
        <f t="shared" si="157"/>
        <v>0</v>
      </c>
      <c r="AD1430" s="200" t="str">
        <f t="shared" si="163"/>
        <v>20199</v>
      </c>
      <c r="AE1430" s="199">
        <f t="shared" si="159"/>
        <v>0</v>
      </c>
      <c r="AF1430" s="199">
        <f t="shared" si="158"/>
        <v>0</v>
      </c>
      <c r="AG1430" s="199">
        <f t="shared" si="162"/>
        <v>0</v>
      </c>
      <c r="AH1430" s="199">
        <f t="shared" si="160"/>
        <v>0</v>
      </c>
      <c r="AI1430" s="201"/>
      <c r="AJ1430" s="201"/>
      <c r="AK1430" s="201"/>
      <c r="AL1430" s="201"/>
      <c r="AM1430" s="201"/>
      <c r="AN1430" s="201"/>
      <c r="AO1430" s="201" t="s">
        <v>50</v>
      </c>
      <c r="AP1430" s="201" t="s">
        <v>1</v>
      </c>
    </row>
    <row r="1431" spans="1:42">
      <c r="A1431" s="193" t="s">
        <v>1103</v>
      </c>
      <c r="B1431" s="193" t="s">
        <v>50</v>
      </c>
      <c r="C1431" s="193" t="s">
        <v>205</v>
      </c>
      <c r="D1431" s="193" t="s">
        <v>2597</v>
      </c>
      <c r="E1431" s="193" t="s">
        <v>2598</v>
      </c>
      <c r="F1431" s="193"/>
      <c r="G1431" s="193" t="s">
        <v>178</v>
      </c>
      <c r="H1431" s="194">
        <v>43717.000011574077</v>
      </c>
      <c r="I1431" s="194"/>
      <c r="J1431" s="194">
        <v>43719.000011574077</v>
      </c>
      <c r="K1431" s="194">
        <v>43719.000011574077</v>
      </c>
      <c r="L1431" s="194"/>
      <c r="M1431" s="193" t="s">
        <v>187</v>
      </c>
      <c r="N1431" s="193" t="s">
        <v>43</v>
      </c>
      <c r="O1431" s="195">
        <v>12</v>
      </c>
      <c r="P1431" s="195"/>
      <c r="Q1431" s="196"/>
      <c r="R1431" s="193" t="s">
        <v>2599</v>
      </c>
      <c r="S1431" s="193"/>
      <c r="T1431" s="193" t="s">
        <v>2844</v>
      </c>
      <c r="U1431" s="193" t="s">
        <v>182</v>
      </c>
      <c r="V1431" s="193"/>
      <c r="W1431" s="193"/>
      <c r="X1431" s="193"/>
      <c r="Y1431" s="194"/>
      <c r="Z1431" s="194"/>
      <c r="AA1431" s="197"/>
      <c r="AB1431" s="198" t="str">
        <f t="shared" si="161"/>
        <v>20199</v>
      </c>
      <c r="AC1431" s="199">
        <f t="shared" si="157"/>
        <v>0</v>
      </c>
      <c r="AD1431" s="200" t="str">
        <f t="shared" si="163"/>
        <v>20199</v>
      </c>
      <c r="AE1431" s="199">
        <f t="shared" si="159"/>
        <v>0</v>
      </c>
      <c r="AF1431" s="199">
        <f t="shared" si="158"/>
        <v>0</v>
      </c>
      <c r="AG1431" s="199">
        <f t="shared" si="162"/>
        <v>0</v>
      </c>
      <c r="AH1431" s="199">
        <f t="shared" si="160"/>
        <v>0</v>
      </c>
      <c r="AI1431" s="201"/>
      <c r="AJ1431" s="201"/>
      <c r="AK1431" s="201"/>
      <c r="AL1431" s="201"/>
      <c r="AM1431" s="201"/>
      <c r="AN1431" s="201"/>
      <c r="AO1431" s="201" t="s">
        <v>50</v>
      </c>
      <c r="AP1431" s="201" t="s">
        <v>1</v>
      </c>
    </row>
    <row r="1432" spans="1:42">
      <c r="A1432" s="193" t="s">
        <v>1103</v>
      </c>
      <c r="B1432" s="193" t="s">
        <v>50</v>
      </c>
      <c r="C1432" s="193" t="s">
        <v>205</v>
      </c>
      <c r="D1432" s="193" t="s">
        <v>2845</v>
      </c>
      <c r="E1432" s="193" t="s">
        <v>2846</v>
      </c>
      <c r="F1432" s="193"/>
      <c r="G1432" s="193" t="s">
        <v>178</v>
      </c>
      <c r="H1432" s="194">
        <v>43717.000011574077</v>
      </c>
      <c r="I1432" s="194"/>
      <c r="J1432" s="194">
        <v>43717.000011574077</v>
      </c>
      <c r="K1432" s="194">
        <v>43717.000011574077</v>
      </c>
      <c r="L1432" s="194"/>
      <c r="M1432" s="193" t="s">
        <v>179</v>
      </c>
      <c r="N1432" s="193" t="s">
        <v>230</v>
      </c>
      <c r="O1432" s="195">
        <v>12</v>
      </c>
      <c r="P1432" s="195"/>
      <c r="Q1432" s="196"/>
      <c r="R1432" s="193" t="s">
        <v>2847</v>
      </c>
      <c r="S1432" s="193"/>
      <c r="T1432" s="193" t="s">
        <v>2848</v>
      </c>
      <c r="U1432" s="193" t="s">
        <v>182</v>
      </c>
      <c r="V1432" s="193"/>
      <c r="W1432" s="193"/>
      <c r="X1432" s="193"/>
      <c r="Y1432" s="194"/>
      <c r="Z1432" s="194"/>
      <c r="AA1432" s="197"/>
      <c r="AB1432" s="198" t="str">
        <f t="shared" si="161"/>
        <v>20199</v>
      </c>
      <c r="AC1432" s="199">
        <f t="shared" si="157"/>
        <v>0</v>
      </c>
      <c r="AD1432" s="200" t="str">
        <f t="shared" si="163"/>
        <v>20199</v>
      </c>
      <c r="AE1432" s="199">
        <f t="shared" si="159"/>
        <v>0</v>
      </c>
      <c r="AF1432" s="199">
        <f t="shared" si="158"/>
        <v>0</v>
      </c>
      <c r="AG1432" s="199">
        <f t="shared" si="162"/>
        <v>0</v>
      </c>
      <c r="AH1432" s="199">
        <f t="shared" si="160"/>
        <v>0</v>
      </c>
      <c r="AI1432" s="201"/>
      <c r="AJ1432" s="201"/>
      <c r="AK1432" s="201"/>
      <c r="AL1432" s="201"/>
      <c r="AM1432" s="201"/>
      <c r="AN1432" s="201"/>
      <c r="AO1432" s="201" t="s">
        <v>50</v>
      </c>
      <c r="AP1432" s="201" t="s">
        <v>1</v>
      </c>
    </row>
    <row r="1433" spans="1:42">
      <c r="A1433" s="193" t="s">
        <v>1103</v>
      </c>
      <c r="B1433" s="193" t="s">
        <v>50</v>
      </c>
      <c r="C1433" s="193" t="s">
        <v>205</v>
      </c>
      <c r="D1433" s="193" t="s">
        <v>2845</v>
      </c>
      <c r="E1433" s="193" t="s">
        <v>2849</v>
      </c>
      <c r="F1433" s="193"/>
      <c r="G1433" s="193" t="s">
        <v>178</v>
      </c>
      <c r="H1433" s="194">
        <v>43717.000011574077</v>
      </c>
      <c r="I1433" s="194"/>
      <c r="J1433" s="194">
        <v>43717.000011574077</v>
      </c>
      <c r="K1433" s="194">
        <v>43717.000011574077</v>
      </c>
      <c r="L1433" s="194"/>
      <c r="M1433" s="193" t="s">
        <v>179</v>
      </c>
      <c r="N1433" s="193" t="s">
        <v>230</v>
      </c>
      <c r="O1433" s="195">
        <v>12</v>
      </c>
      <c r="P1433" s="195"/>
      <c r="Q1433" s="196"/>
      <c r="R1433" s="193" t="s">
        <v>2847</v>
      </c>
      <c r="S1433" s="193"/>
      <c r="T1433" s="193" t="s">
        <v>2850</v>
      </c>
      <c r="U1433" s="193" t="s">
        <v>182</v>
      </c>
      <c r="V1433" s="193"/>
      <c r="W1433" s="193"/>
      <c r="X1433" s="193"/>
      <c r="Y1433" s="194"/>
      <c r="Z1433" s="194"/>
      <c r="AA1433" s="197"/>
      <c r="AB1433" s="198" t="str">
        <f t="shared" si="161"/>
        <v>20199</v>
      </c>
      <c r="AC1433" s="199">
        <f t="shared" si="157"/>
        <v>0</v>
      </c>
      <c r="AD1433" s="200" t="str">
        <f t="shared" si="163"/>
        <v>20199</v>
      </c>
      <c r="AE1433" s="199">
        <f t="shared" si="159"/>
        <v>0</v>
      </c>
      <c r="AF1433" s="199">
        <f t="shared" si="158"/>
        <v>0</v>
      </c>
      <c r="AG1433" s="199">
        <f t="shared" si="162"/>
        <v>0</v>
      </c>
      <c r="AH1433" s="199">
        <f t="shared" si="160"/>
        <v>0</v>
      </c>
      <c r="AI1433" s="201"/>
      <c r="AJ1433" s="201"/>
      <c r="AK1433" s="201"/>
      <c r="AL1433" s="201"/>
      <c r="AM1433" s="201"/>
      <c r="AN1433" s="201"/>
      <c r="AO1433" s="201" t="s">
        <v>50</v>
      </c>
      <c r="AP1433" s="201" t="s">
        <v>1</v>
      </c>
    </row>
    <row r="1434" spans="1:42">
      <c r="A1434" s="193" t="s">
        <v>1103</v>
      </c>
      <c r="B1434" s="193" t="s">
        <v>50</v>
      </c>
      <c r="C1434" s="193" t="s">
        <v>205</v>
      </c>
      <c r="D1434" s="193" t="s">
        <v>2845</v>
      </c>
      <c r="E1434" s="193" t="s">
        <v>2851</v>
      </c>
      <c r="F1434" s="193"/>
      <c r="G1434" s="193" t="s">
        <v>178</v>
      </c>
      <c r="H1434" s="194">
        <v>43717.000011574077</v>
      </c>
      <c r="I1434" s="194"/>
      <c r="J1434" s="194">
        <v>43717.000011574077</v>
      </c>
      <c r="K1434" s="194">
        <v>43717.000011574077</v>
      </c>
      <c r="L1434" s="194"/>
      <c r="M1434" s="193" t="s">
        <v>179</v>
      </c>
      <c r="N1434" s="193" t="s">
        <v>230</v>
      </c>
      <c r="O1434" s="195">
        <v>12</v>
      </c>
      <c r="P1434" s="195"/>
      <c r="Q1434" s="196"/>
      <c r="R1434" s="193" t="s">
        <v>2847</v>
      </c>
      <c r="S1434" s="193"/>
      <c r="T1434" s="193" t="s">
        <v>2852</v>
      </c>
      <c r="U1434" s="193" t="s">
        <v>182</v>
      </c>
      <c r="V1434" s="193"/>
      <c r="W1434" s="193"/>
      <c r="X1434" s="193"/>
      <c r="Y1434" s="194"/>
      <c r="Z1434" s="194"/>
      <c r="AA1434" s="197"/>
      <c r="AB1434" s="198" t="str">
        <f t="shared" si="161"/>
        <v>20199</v>
      </c>
      <c r="AC1434" s="199">
        <f t="shared" si="157"/>
        <v>0</v>
      </c>
      <c r="AD1434" s="200" t="str">
        <f t="shared" si="163"/>
        <v>20199</v>
      </c>
      <c r="AE1434" s="199">
        <f t="shared" si="159"/>
        <v>0</v>
      </c>
      <c r="AF1434" s="199">
        <f t="shared" si="158"/>
        <v>0</v>
      </c>
      <c r="AG1434" s="199">
        <f t="shared" si="162"/>
        <v>0</v>
      </c>
      <c r="AH1434" s="199">
        <f t="shared" si="160"/>
        <v>0</v>
      </c>
      <c r="AI1434" s="201"/>
      <c r="AJ1434" s="201"/>
      <c r="AK1434" s="201"/>
      <c r="AL1434" s="201"/>
      <c r="AM1434" s="201"/>
      <c r="AN1434" s="201"/>
      <c r="AO1434" s="201" t="s">
        <v>50</v>
      </c>
      <c r="AP1434" s="201" t="s">
        <v>1</v>
      </c>
    </row>
    <row r="1435" spans="1:42">
      <c r="A1435" s="193" t="s">
        <v>1103</v>
      </c>
      <c r="B1435" s="193" t="s">
        <v>54</v>
      </c>
      <c r="C1435" s="193" t="s">
        <v>175</v>
      </c>
      <c r="D1435" s="193" t="s">
        <v>2853</v>
      </c>
      <c r="E1435" s="193" t="s">
        <v>2853</v>
      </c>
      <c r="F1435" s="193"/>
      <c r="G1435" s="193" t="s">
        <v>178</v>
      </c>
      <c r="H1435" s="194">
        <v>43717.000011574077</v>
      </c>
      <c r="I1435" s="194"/>
      <c r="J1435" s="194">
        <v>43717.000011574077</v>
      </c>
      <c r="K1435" s="194">
        <v>43717.000011574077</v>
      </c>
      <c r="L1435" s="194"/>
      <c r="M1435" s="193" t="s">
        <v>191</v>
      </c>
      <c r="N1435" s="193" t="s">
        <v>553</v>
      </c>
      <c r="O1435" s="195">
        <v>3</v>
      </c>
      <c r="P1435" s="195"/>
      <c r="Q1435" s="196"/>
      <c r="R1435" s="193" t="s">
        <v>2854</v>
      </c>
      <c r="S1435" s="193"/>
      <c r="T1435" s="193" t="s">
        <v>2855</v>
      </c>
      <c r="U1435" s="193" t="s">
        <v>182</v>
      </c>
      <c r="V1435" s="193"/>
      <c r="W1435" s="193"/>
      <c r="X1435" s="193"/>
      <c r="Y1435" s="194"/>
      <c r="Z1435" s="194"/>
      <c r="AA1435" s="197"/>
      <c r="AB1435" s="198" t="str">
        <f t="shared" si="161"/>
        <v>20199</v>
      </c>
      <c r="AC1435" s="199">
        <f t="shared" si="157"/>
        <v>0</v>
      </c>
      <c r="AD1435" s="200" t="str">
        <f t="shared" si="163"/>
        <v>20199</v>
      </c>
      <c r="AE1435" s="199">
        <f t="shared" si="159"/>
        <v>0</v>
      </c>
      <c r="AF1435" s="199">
        <f t="shared" si="158"/>
        <v>0</v>
      </c>
      <c r="AG1435" s="199">
        <f t="shared" si="162"/>
        <v>0</v>
      </c>
      <c r="AH1435" s="199">
        <f t="shared" si="160"/>
        <v>0</v>
      </c>
      <c r="AI1435" s="201"/>
      <c r="AJ1435" s="201"/>
      <c r="AK1435" s="201"/>
      <c r="AL1435" s="201"/>
      <c r="AM1435" s="201"/>
      <c r="AN1435" s="201"/>
      <c r="AO1435" s="201" t="s">
        <v>54</v>
      </c>
      <c r="AP1435" s="201" t="s">
        <v>88</v>
      </c>
    </row>
    <row r="1436" spans="1:42">
      <c r="A1436" s="193" t="s">
        <v>1103</v>
      </c>
      <c r="B1436" s="193" t="s">
        <v>54</v>
      </c>
      <c r="C1436" s="193" t="s">
        <v>175</v>
      </c>
      <c r="D1436" s="193" t="s">
        <v>2853</v>
      </c>
      <c r="E1436" s="193" t="s">
        <v>2853</v>
      </c>
      <c r="F1436" s="193"/>
      <c r="G1436" s="193" t="s">
        <v>178</v>
      </c>
      <c r="H1436" s="194">
        <v>43717.000011574077</v>
      </c>
      <c r="I1436" s="194"/>
      <c r="J1436" s="194">
        <v>43717.000011574077</v>
      </c>
      <c r="K1436" s="194">
        <v>43717.000011574077</v>
      </c>
      <c r="L1436" s="194"/>
      <c r="M1436" s="193" t="s">
        <v>191</v>
      </c>
      <c r="N1436" s="193" t="s">
        <v>553</v>
      </c>
      <c r="O1436" s="195">
        <v>3</v>
      </c>
      <c r="P1436" s="195"/>
      <c r="Q1436" s="196"/>
      <c r="R1436" s="193" t="s">
        <v>2854</v>
      </c>
      <c r="S1436" s="193"/>
      <c r="T1436" s="193" t="s">
        <v>2856</v>
      </c>
      <c r="U1436" s="193" t="s">
        <v>182</v>
      </c>
      <c r="V1436" s="193"/>
      <c r="W1436" s="193"/>
      <c r="X1436" s="193"/>
      <c r="Y1436" s="194"/>
      <c r="Z1436" s="194"/>
      <c r="AA1436" s="197"/>
      <c r="AB1436" s="198" t="str">
        <f t="shared" si="161"/>
        <v>20199</v>
      </c>
      <c r="AC1436" s="199">
        <f t="shared" si="157"/>
        <v>0</v>
      </c>
      <c r="AD1436" s="200" t="str">
        <f t="shared" si="163"/>
        <v>20199</v>
      </c>
      <c r="AE1436" s="199">
        <f t="shared" si="159"/>
        <v>0</v>
      </c>
      <c r="AF1436" s="199">
        <f t="shared" si="158"/>
        <v>0</v>
      </c>
      <c r="AG1436" s="199">
        <f t="shared" si="162"/>
        <v>0</v>
      </c>
      <c r="AH1436" s="199">
        <f t="shared" si="160"/>
        <v>0</v>
      </c>
      <c r="AI1436" s="201"/>
      <c r="AJ1436" s="201"/>
      <c r="AK1436" s="201"/>
      <c r="AL1436" s="201"/>
      <c r="AM1436" s="201"/>
      <c r="AN1436" s="201"/>
      <c r="AO1436" s="201" t="s">
        <v>54</v>
      </c>
      <c r="AP1436" s="201" t="s">
        <v>88</v>
      </c>
    </row>
    <row r="1437" spans="1:42">
      <c r="A1437" s="193" t="s">
        <v>1103</v>
      </c>
      <c r="B1437" s="193" t="s">
        <v>54</v>
      </c>
      <c r="C1437" s="193" t="s">
        <v>175</v>
      </c>
      <c r="D1437" s="193" t="s">
        <v>2857</v>
      </c>
      <c r="E1437" s="193" t="s">
        <v>2858</v>
      </c>
      <c r="F1437" s="193"/>
      <c r="G1437" s="193" t="s">
        <v>178</v>
      </c>
      <c r="H1437" s="194">
        <v>43718.000011574077</v>
      </c>
      <c r="I1437" s="194"/>
      <c r="J1437" s="194">
        <v>43718.000011574077</v>
      </c>
      <c r="K1437" s="194">
        <v>43718.000011574077</v>
      </c>
      <c r="L1437" s="194"/>
      <c r="M1437" s="193" t="s">
        <v>187</v>
      </c>
      <c r="N1437" s="193" t="s">
        <v>637</v>
      </c>
      <c r="O1437" s="195">
        <v>3</v>
      </c>
      <c r="P1437" s="195"/>
      <c r="Q1437" s="196"/>
      <c r="R1437" s="193" t="s">
        <v>2859</v>
      </c>
      <c r="S1437" s="193"/>
      <c r="T1437" s="193" t="s">
        <v>2860</v>
      </c>
      <c r="U1437" s="193" t="s">
        <v>182</v>
      </c>
      <c r="V1437" s="193"/>
      <c r="W1437" s="193"/>
      <c r="X1437" s="193"/>
      <c r="Y1437" s="194"/>
      <c r="Z1437" s="194"/>
      <c r="AA1437" s="197"/>
      <c r="AB1437" s="198" t="str">
        <f t="shared" si="161"/>
        <v>20199</v>
      </c>
      <c r="AC1437" s="199">
        <f t="shared" si="157"/>
        <v>0</v>
      </c>
      <c r="AD1437" s="200" t="str">
        <f t="shared" si="163"/>
        <v>20199</v>
      </c>
      <c r="AE1437" s="199">
        <f t="shared" si="159"/>
        <v>0</v>
      </c>
      <c r="AF1437" s="199">
        <f t="shared" si="158"/>
        <v>0</v>
      </c>
      <c r="AG1437" s="199">
        <f t="shared" si="162"/>
        <v>0</v>
      </c>
      <c r="AH1437" s="199">
        <f t="shared" si="160"/>
        <v>0</v>
      </c>
      <c r="AI1437" s="201"/>
      <c r="AJ1437" s="201"/>
      <c r="AK1437" s="201"/>
      <c r="AL1437" s="201"/>
      <c r="AM1437" s="201"/>
      <c r="AN1437" s="201"/>
      <c r="AO1437" s="201" t="s">
        <v>54</v>
      </c>
      <c r="AP1437" s="201" t="s">
        <v>88</v>
      </c>
    </row>
    <row r="1438" spans="1:42">
      <c r="A1438" s="193" t="s">
        <v>1103</v>
      </c>
      <c r="B1438" s="193" t="s">
        <v>54</v>
      </c>
      <c r="C1438" s="193" t="s">
        <v>175</v>
      </c>
      <c r="D1438" s="193" t="s">
        <v>2861</v>
      </c>
      <c r="E1438" s="193" t="s">
        <v>2862</v>
      </c>
      <c r="F1438" s="193"/>
      <c r="G1438" s="193" t="s">
        <v>178</v>
      </c>
      <c r="H1438" s="194">
        <v>43719.000011574077</v>
      </c>
      <c r="I1438" s="194"/>
      <c r="J1438" s="194">
        <v>43719.000011574077</v>
      </c>
      <c r="K1438" s="194">
        <v>43719.000011574077</v>
      </c>
      <c r="L1438" s="194"/>
      <c r="M1438" s="193" t="s">
        <v>187</v>
      </c>
      <c r="N1438" s="193" t="s">
        <v>637</v>
      </c>
      <c r="O1438" s="195">
        <v>3</v>
      </c>
      <c r="P1438" s="195"/>
      <c r="Q1438" s="196"/>
      <c r="R1438" s="193" t="s">
        <v>2863</v>
      </c>
      <c r="S1438" s="193"/>
      <c r="T1438" s="193" t="s">
        <v>2864</v>
      </c>
      <c r="U1438" s="193" t="s">
        <v>182</v>
      </c>
      <c r="V1438" s="193"/>
      <c r="W1438" s="193"/>
      <c r="X1438" s="193"/>
      <c r="Y1438" s="194"/>
      <c r="Z1438" s="194"/>
      <c r="AA1438" s="197"/>
      <c r="AB1438" s="198" t="str">
        <f t="shared" si="161"/>
        <v>20199</v>
      </c>
      <c r="AC1438" s="199">
        <f t="shared" si="157"/>
        <v>0</v>
      </c>
      <c r="AD1438" s="200" t="str">
        <f t="shared" si="163"/>
        <v>20199</v>
      </c>
      <c r="AE1438" s="199">
        <f t="shared" si="159"/>
        <v>0</v>
      </c>
      <c r="AF1438" s="199">
        <f t="shared" si="158"/>
        <v>0</v>
      </c>
      <c r="AG1438" s="199">
        <f t="shared" si="162"/>
        <v>0</v>
      </c>
      <c r="AH1438" s="199">
        <f t="shared" si="160"/>
        <v>0</v>
      </c>
      <c r="AI1438" s="201"/>
      <c r="AJ1438" s="201"/>
      <c r="AK1438" s="201"/>
      <c r="AL1438" s="201"/>
      <c r="AM1438" s="201"/>
      <c r="AN1438" s="201"/>
      <c r="AO1438" s="201" t="s">
        <v>54</v>
      </c>
      <c r="AP1438" s="201" t="s">
        <v>88</v>
      </c>
    </row>
    <row r="1439" spans="1:42">
      <c r="A1439" s="193" t="s">
        <v>1103</v>
      </c>
      <c r="B1439" s="193" t="s">
        <v>50</v>
      </c>
      <c r="C1439" s="193" t="s">
        <v>205</v>
      </c>
      <c r="D1439" s="193" t="s">
        <v>2633</v>
      </c>
      <c r="E1439" s="193" t="s">
        <v>2865</v>
      </c>
      <c r="F1439" s="193"/>
      <c r="G1439" s="193" t="s">
        <v>178</v>
      </c>
      <c r="H1439" s="194">
        <v>43719.000011574077</v>
      </c>
      <c r="I1439" s="194"/>
      <c r="J1439" s="194">
        <v>43719.000011574077</v>
      </c>
      <c r="K1439" s="194">
        <v>43719.000011574077</v>
      </c>
      <c r="L1439" s="194"/>
      <c r="M1439" s="193" t="s">
        <v>187</v>
      </c>
      <c r="N1439" s="193" t="s">
        <v>206</v>
      </c>
      <c r="O1439" s="195">
        <v>12</v>
      </c>
      <c r="P1439" s="195"/>
      <c r="Q1439" s="196"/>
      <c r="R1439" s="193" t="s">
        <v>2635</v>
      </c>
      <c r="S1439" s="193"/>
      <c r="T1439" s="193" t="s">
        <v>2866</v>
      </c>
      <c r="U1439" s="193" t="s">
        <v>182</v>
      </c>
      <c r="V1439" s="193"/>
      <c r="W1439" s="193"/>
      <c r="X1439" s="193"/>
      <c r="Y1439" s="194"/>
      <c r="Z1439" s="194"/>
      <c r="AA1439" s="197"/>
      <c r="AB1439" s="198" t="str">
        <f t="shared" si="161"/>
        <v>20199</v>
      </c>
      <c r="AC1439" s="199">
        <f t="shared" si="157"/>
        <v>0</v>
      </c>
      <c r="AD1439" s="200" t="str">
        <f t="shared" si="163"/>
        <v>20199</v>
      </c>
      <c r="AE1439" s="199">
        <f t="shared" si="159"/>
        <v>0</v>
      </c>
      <c r="AF1439" s="199">
        <f t="shared" si="158"/>
        <v>0</v>
      </c>
      <c r="AG1439" s="199">
        <f t="shared" si="162"/>
        <v>0</v>
      </c>
      <c r="AH1439" s="199">
        <f t="shared" si="160"/>
        <v>0</v>
      </c>
      <c r="AI1439" s="201"/>
      <c r="AJ1439" s="201"/>
      <c r="AK1439" s="201"/>
      <c r="AL1439" s="201"/>
      <c r="AM1439" s="201"/>
      <c r="AN1439" s="201"/>
      <c r="AO1439" s="201" t="s">
        <v>50</v>
      </c>
      <c r="AP1439" s="201" t="s">
        <v>1</v>
      </c>
    </row>
    <row r="1440" spans="1:42">
      <c r="A1440" s="193" t="s">
        <v>1103</v>
      </c>
      <c r="B1440" s="193" t="s">
        <v>50</v>
      </c>
      <c r="C1440" s="193" t="s">
        <v>205</v>
      </c>
      <c r="D1440" s="193" t="s">
        <v>1880</v>
      </c>
      <c r="E1440" s="193" t="s">
        <v>1887</v>
      </c>
      <c r="F1440" s="193"/>
      <c r="G1440" s="193" t="s">
        <v>178</v>
      </c>
      <c r="H1440" s="194">
        <v>43745.000011574077</v>
      </c>
      <c r="I1440" s="194"/>
      <c r="J1440" s="194">
        <v>43745.000011574077</v>
      </c>
      <c r="K1440" s="194">
        <v>43745.000011574077</v>
      </c>
      <c r="L1440" s="194"/>
      <c r="M1440" s="193" t="s">
        <v>187</v>
      </c>
      <c r="N1440" s="193" t="s">
        <v>751</v>
      </c>
      <c r="O1440" s="195">
        <v>12</v>
      </c>
      <c r="P1440" s="195"/>
      <c r="Q1440" s="196"/>
      <c r="R1440" s="193" t="s">
        <v>1882</v>
      </c>
      <c r="S1440" s="193"/>
      <c r="T1440" s="193" t="s">
        <v>2867</v>
      </c>
      <c r="U1440" s="193" t="s">
        <v>182</v>
      </c>
      <c r="V1440" s="193"/>
      <c r="W1440" s="193"/>
      <c r="X1440" s="193"/>
      <c r="Y1440" s="194"/>
      <c r="Z1440" s="194"/>
      <c r="AA1440" s="197"/>
      <c r="AB1440" s="198" t="str">
        <f t="shared" si="161"/>
        <v>201910</v>
      </c>
      <c r="AC1440" s="199">
        <f t="shared" si="157"/>
        <v>0</v>
      </c>
      <c r="AD1440" s="200" t="str">
        <f t="shared" si="163"/>
        <v>201910</v>
      </c>
      <c r="AE1440" s="199">
        <f t="shared" si="159"/>
        <v>0</v>
      </c>
      <c r="AF1440" s="199">
        <f t="shared" si="158"/>
        <v>0</v>
      </c>
      <c r="AG1440" s="199">
        <f t="shared" si="162"/>
        <v>0</v>
      </c>
      <c r="AH1440" s="199">
        <f t="shared" si="160"/>
        <v>0</v>
      </c>
      <c r="AI1440" s="201"/>
      <c r="AJ1440" s="201"/>
      <c r="AK1440" s="201"/>
      <c r="AL1440" s="201"/>
      <c r="AM1440" s="201"/>
      <c r="AN1440" s="201"/>
      <c r="AO1440" s="201" t="s">
        <v>50</v>
      </c>
      <c r="AP1440" s="201" t="s">
        <v>1</v>
      </c>
    </row>
    <row r="1441" spans="1:42">
      <c r="A1441" s="193" t="s">
        <v>1103</v>
      </c>
      <c r="B1441" s="193" t="s">
        <v>50</v>
      </c>
      <c r="C1441" s="193" t="s">
        <v>205</v>
      </c>
      <c r="D1441" s="193" t="s">
        <v>1880</v>
      </c>
      <c r="E1441" s="193" t="s">
        <v>1887</v>
      </c>
      <c r="F1441" s="193"/>
      <c r="G1441" s="193" t="s">
        <v>178</v>
      </c>
      <c r="H1441" s="194">
        <v>43745.000011574077</v>
      </c>
      <c r="I1441" s="194"/>
      <c r="J1441" s="194">
        <v>43745.000011574077</v>
      </c>
      <c r="K1441" s="194">
        <v>43745.000011574077</v>
      </c>
      <c r="L1441" s="194"/>
      <c r="M1441" s="193" t="s">
        <v>187</v>
      </c>
      <c r="N1441" s="193" t="s">
        <v>751</v>
      </c>
      <c r="O1441" s="195">
        <v>12</v>
      </c>
      <c r="P1441" s="195"/>
      <c r="Q1441" s="196"/>
      <c r="R1441" s="193" t="s">
        <v>1882</v>
      </c>
      <c r="S1441" s="193"/>
      <c r="T1441" s="193" t="s">
        <v>2868</v>
      </c>
      <c r="U1441" s="193" t="s">
        <v>182</v>
      </c>
      <c r="V1441" s="193"/>
      <c r="W1441" s="193"/>
      <c r="X1441" s="193"/>
      <c r="Y1441" s="194"/>
      <c r="Z1441" s="194"/>
      <c r="AA1441" s="197"/>
      <c r="AB1441" s="198" t="str">
        <f t="shared" si="161"/>
        <v>201910</v>
      </c>
      <c r="AC1441" s="199">
        <f t="shared" si="157"/>
        <v>0</v>
      </c>
      <c r="AD1441" s="200" t="str">
        <f t="shared" si="163"/>
        <v>201910</v>
      </c>
      <c r="AE1441" s="199">
        <f t="shared" si="159"/>
        <v>0</v>
      </c>
      <c r="AF1441" s="199">
        <f t="shared" si="158"/>
        <v>0</v>
      </c>
      <c r="AG1441" s="199">
        <f t="shared" si="162"/>
        <v>0</v>
      </c>
      <c r="AH1441" s="199">
        <f t="shared" si="160"/>
        <v>0</v>
      </c>
      <c r="AI1441" s="201"/>
      <c r="AJ1441" s="201"/>
      <c r="AK1441" s="201"/>
      <c r="AL1441" s="201"/>
      <c r="AM1441" s="201"/>
      <c r="AN1441" s="201"/>
      <c r="AO1441" s="201" t="s">
        <v>50</v>
      </c>
      <c r="AP1441" s="201" t="s">
        <v>1</v>
      </c>
    </row>
    <row r="1442" spans="1:42">
      <c r="A1442" s="193" t="s">
        <v>1103</v>
      </c>
      <c r="B1442" s="193" t="s">
        <v>49</v>
      </c>
      <c r="C1442" s="193" t="s">
        <v>59</v>
      </c>
      <c r="D1442" s="193" t="s">
        <v>1478</v>
      </c>
      <c r="E1442" s="193" t="s">
        <v>2869</v>
      </c>
      <c r="F1442" s="193"/>
      <c r="G1442" s="193" t="s">
        <v>178</v>
      </c>
      <c r="H1442" s="194">
        <v>43745.000011574077</v>
      </c>
      <c r="I1442" s="194"/>
      <c r="J1442" s="194">
        <v>43773.000011574077</v>
      </c>
      <c r="K1442" s="194">
        <v>43773.000011574077</v>
      </c>
      <c r="L1442" s="194"/>
      <c r="M1442" s="193" t="s">
        <v>191</v>
      </c>
      <c r="N1442" s="193" t="s">
        <v>47</v>
      </c>
      <c r="O1442" s="195">
        <v>91</v>
      </c>
      <c r="P1442" s="195"/>
      <c r="Q1442" s="196"/>
      <c r="R1442" s="193" t="s">
        <v>1480</v>
      </c>
      <c r="S1442" s="193"/>
      <c r="T1442" s="193" t="s">
        <v>2870</v>
      </c>
      <c r="U1442" s="193" t="s">
        <v>182</v>
      </c>
      <c r="V1442" s="193"/>
      <c r="W1442" s="193"/>
      <c r="X1442" s="193"/>
      <c r="Y1442" s="194"/>
      <c r="Z1442" s="194"/>
      <c r="AA1442" s="197"/>
      <c r="AB1442" s="198" t="str">
        <f t="shared" si="161"/>
        <v>201910</v>
      </c>
      <c r="AC1442" s="199">
        <f t="shared" si="157"/>
        <v>0</v>
      </c>
      <c r="AD1442" s="200" t="str">
        <f t="shared" si="163"/>
        <v>201911</v>
      </c>
      <c r="AE1442" s="199">
        <f t="shared" si="159"/>
        <v>0</v>
      </c>
      <c r="AF1442" s="199">
        <f t="shared" si="158"/>
        <v>0</v>
      </c>
      <c r="AG1442" s="199">
        <f t="shared" si="162"/>
        <v>0</v>
      </c>
      <c r="AH1442" s="199">
        <f t="shared" si="160"/>
        <v>0</v>
      </c>
      <c r="AI1442" s="201"/>
      <c r="AJ1442" s="201"/>
      <c r="AK1442" s="201"/>
      <c r="AL1442" s="201"/>
      <c r="AM1442" s="201"/>
      <c r="AN1442" s="201"/>
      <c r="AO1442" s="201" t="s">
        <v>49</v>
      </c>
      <c r="AP1442" s="201" t="s">
        <v>59</v>
      </c>
    </row>
    <row r="1443" spans="1:42">
      <c r="A1443" s="193" t="s">
        <v>1103</v>
      </c>
      <c r="B1443" s="193" t="s">
        <v>49</v>
      </c>
      <c r="C1443" s="193" t="s">
        <v>59</v>
      </c>
      <c r="D1443" s="193" t="s">
        <v>1478</v>
      </c>
      <c r="E1443" s="193" t="s">
        <v>2871</v>
      </c>
      <c r="F1443" s="193"/>
      <c r="G1443" s="193" t="s">
        <v>178</v>
      </c>
      <c r="H1443" s="194">
        <v>43745.000011574077</v>
      </c>
      <c r="I1443" s="194"/>
      <c r="J1443" s="194">
        <v>43802.000011574077</v>
      </c>
      <c r="K1443" s="194">
        <v>43802.000011574077</v>
      </c>
      <c r="L1443" s="194"/>
      <c r="M1443" s="193" t="s">
        <v>191</v>
      </c>
      <c r="N1443" s="193" t="s">
        <v>47</v>
      </c>
      <c r="O1443" s="195">
        <v>91</v>
      </c>
      <c r="P1443" s="195"/>
      <c r="Q1443" s="196"/>
      <c r="R1443" s="193" t="s">
        <v>1480</v>
      </c>
      <c r="S1443" s="193"/>
      <c r="T1443" s="193" t="s">
        <v>2872</v>
      </c>
      <c r="U1443" s="193" t="s">
        <v>182</v>
      </c>
      <c r="V1443" s="193"/>
      <c r="W1443" s="193"/>
      <c r="X1443" s="193"/>
      <c r="Y1443" s="194"/>
      <c r="Z1443" s="194"/>
      <c r="AA1443" s="197"/>
      <c r="AB1443" s="198" t="str">
        <f t="shared" si="161"/>
        <v>201910</v>
      </c>
      <c r="AC1443" s="199">
        <f t="shared" si="157"/>
        <v>0</v>
      </c>
      <c r="AD1443" s="200" t="str">
        <f t="shared" si="163"/>
        <v>201912</v>
      </c>
      <c r="AE1443" s="199">
        <f t="shared" si="159"/>
        <v>0</v>
      </c>
      <c r="AF1443" s="199">
        <f t="shared" si="158"/>
        <v>0</v>
      </c>
      <c r="AG1443" s="199">
        <f t="shared" si="162"/>
        <v>0</v>
      </c>
      <c r="AH1443" s="199">
        <f t="shared" si="160"/>
        <v>0</v>
      </c>
      <c r="AI1443" s="201"/>
      <c r="AJ1443" s="201"/>
      <c r="AK1443" s="201"/>
      <c r="AL1443" s="201"/>
      <c r="AM1443" s="201"/>
      <c r="AN1443" s="201"/>
      <c r="AO1443" s="201" t="s">
        <v>49</v>
      </c>
      <c r="AP1443" s="201" t="s">
        <v>59</v>
      </c>
    </row>
    <row r="1444" spans="1:42">
      <c r="A1444" s="193" t="s">
        <v>1103</v>
      </c>
      <c r="B1444" s="193" t="s">
        <v>49</v>
      </c>
      <c r="C1444" s="193" t="s">
        <v>59</v>
      </c>
      <c r="D1444" s="193" t="s">
        <v>1478</v>
      </c>
      <c r="E1444" s="193" t="s">
        <v>2873</v>
      </c>
      <c r="F1444" s="193"/>
      <c r="G1444" s="193" t="s">
        <v>178</v>
      </c>
      <c r="H1444" s="194">
        <v>43745.000011574077</v>
      </c>
      <c r="I1444" s="194"/>
      <c r="J1444" s="194">
        <v>43818.000011574077</v>
      </c>
      <c r="K1444" s="194">
        <v>43818.000011574077</v>
      </c>
      <c r="L1444" s="194"/>
      <c r="M1444" s="193" t="s">
        <v>191</v>
      </c>
      <c r="N1444" s="193" t="s">
        <v>47</v>
      </c>
      <c r="O1444" s="195">
        <v>91</v>
      </c>
      <c r="P1444" s="195"/>
      <c r="Q1444" s="196"/>
      <c r="R1444" s="193" t="s">
        <v>1480</v>
      </c>
      <c r="S1444" s="193"/>
      <c r="T1444" s="193" t="s">
        <v>2874</v>
      </c>
      <c r="U1444" s="193" t="s">
        <v>182</v>
      </c>
      <c r="V1444" s="193"/>
      <c r="W1444" s="193"/>
      <c r="X1444" s="193"/>
      <c r="Y1444" s="194"/>
      <c r="Z1444" s="194"/>
      <c r="AA1444" s="197"/>
      <c r="AB1444" s="198" t="str">
        <f t="shared" si="161"/>
        <v>201910</v>
      </c>
      <c r="AC1444" s="199">
        <f t="shared" si="157"/>
        <v>0</v>
      </c>
      <c r="AD1444" s="200" t="str">
        <f t="shared" si="163"/>
        <v>201912</v>
      </c>
      <c r="AE1444" s="199">
        <f t="shared" si="159"/>
        <v>0</v>
      </c>
      <c r="AF1444" s="199">
        <f t="shared" si="158"/>
        <v>0</v>
      </c>
      <c r="AG1444" s="199">
        <f t="shared" si="162"/>
        <v>0</v>
      </c>
      <c r="AH1444" s="199">
        <f t="shared" si="160"/>
        <v>0</v>
      </c>
      <c r="AI1444" s="201"/>
      <c r="AJ1444" s="201"/>
      <c r="AK1444" s="201"/>
      <c r="AL1444" s="201"/>
      <c r="AM1444" s="201"/>
      <c r="AN1444" s="201"/>
      <c r="AO1444" s="201" t="s">
        <v>49</v>
      </c>
      <c r="AP1444" s="201" t="s">
        <v>59</v>
      </c>
    </row>
    <row r="1445" spans="1:42">
      <c r="A1445" s="193" t="s">
        <v>1103</v>
      </c>
      <c r="B1445" s="193" t="s">
        <v>49</v>
      </c>
      <c r="C1445" s="193" t="s">
        <v>59</v>
      </c>
      <c r="D1445" s="193" t="s">
        <v>1478</v>
      </c>
      <c r="E1445" s="193" t="s">
        <v>2875</v>
      </c>
      <c r="F1445" s="193"/>
      <c r="G1445" s="193" t="s">
        <v>178</v>
      </c>
      <c r="H1445" s="194">
        <v>43745.000011574077</v>
      </c>
      <c r="I1445" s="194"/>
      <c r="J1445" s="194">
        <v>43804.000011574077</v>
      </c>
      <c r="K1445" s="194">
        <v>43804.000011574077</v>
      </c>
      <c r="L1445" s="194"/>
      <c r="M1445" s="193" t="s">
        <v>191</v>
      </c>
      <c r="N1445" s="193" t="s">
        <v>47</v>
      </c>
      <c r="O1445" s="195">
        <v>91</v>
      </c>
      <c r="P1445" s="195"/>
      <c r="Q1445" s="196"/>
      <c r="R1445" s="193" t="s">
        <v>1480</v>
      </c>
      <c r="S1445" s="193"/>
      <c r="T1445" s="193" t="s">
        <v>2876</v>
      </c>
      <c r="U1445" s="193" t="s">
        <v>182</v>
      </c>
      <c r="V1445" s="193"/>
      <c r="W1445" s="193"/>
      <c r="X1445" s="193"/>
      <c r="Y1445" s="194"/>
      <c r="Z1445" s="194"/>
      <c r="AA1445" s="197"/>
      <c r="AB1445" s="198" t="str">
        <f t="shared" si="161"/>
        <v>201910</v>
      </c>
      <c r="AC1445" s="199">
        <f t="shared" si="157"/>
        <v>0</v>
      </c>
      <c r="AD1445" s="200" t="str">
        <f t="shared" si="163"/>
        <v>201912</v>
      </c>
      <c r="AE1445" s="199">
        <f t="shared" si="159"/>
        <v>0</v>
      </c>
      <c r="AF1445" s="199">
        <f t="shared" si="158"/>
        <v>0</v>
      </c>
      <c r="AG1445" s="199">
        <f t="shared" si="162"/>
        <v>0</v>
      </c>
      <c r="AH1445" s="199">
        <f t="shared" si="160"/>
        <v>0</v>
      </c>
      <c r="AI1445" s="201"/>
      <c r="AJ1445" s="201"/>
      <c r="AK1445" s="201"/>
      <c r="AL1445" s="201"/>
      <c r="AM1445" s="201"/>
      <c r="AN1445" s="201"/>
      <c r="AO1445" s="201" t="s">
        <v>49</v>
      </c>
      <c r="AP1445" s="201" t="s">
        <v>59</v>
      </c>
    </row>
    <row r="1446" spans="1:42">
      <c r="A1446" s="193" t="s">
        <v>1103</v>
      </c>
      <c r="B1446" s="193" t="s">
        <v>49</v>
      </c>
      <c r="C1446" s="193" t="s">
        <v>59</v>
      </c>
      <c r="D1446" s="193" t="s">
        <v>1478</v>
      </c>
      <c r="E1446" s="193" t="s">
        <v>2877</v>
      </c>
      <c r="F1446" s="193"/>
      <c r="G1446" s="193" t="s">
        <v>178</v>
      </c>
      <c r="H1446" s="194">
        <v>43745.000011574077</v>
      </c>
      <c r="I1446" s="194"/>
      <c r="J1446" s="194">
        <v>43803.000011574077</v>
      </c>
      <c r="K1446" s="194">
        <v>43803.000011574077</v>
      </c>
      <c r="L1446" s="194"/>
      <c r="M1446" s="193" t="s">
        <v>191</v>
      </c>
      <c r="N1446" s="193" t="s">
        <v>47</v>
      </c>
      <c r="O1446" s="195">
        <v>91</v>
      </c>
      <c r="P1446" s="195"/>
      <c r="Q1446" s="196"/>
      <c r="R1446" s="193" t="s">
        <v>1480</v>
      </c>
      <c r="S1446" s="193"/>
      <c r="T1446" s="193" t="s">
        <v>2878</v>
      </c>
      <c r="U1446" s="193" t="s">
        <v>182</v>
      </c>
      <c r="V1446" s="193"/>
      <c r="W1446" s="193"/>
      <c r="X1446" s="193"/>
      <c r="Y1446" s="194"/>
      <c r="Z1446" s="194"/>
      <c r="AA1446" s="197"/>
      <c r="AB1446" s="198" t="str">
        <f t="shared" si="161"/>
        <v>201910</v>
      </c>
      <c r="AC1446" s="199">
        <f t="shared" si="157"/>
        <v>0</v>
      </c>
      <c r="AD1446" s="200" t="str">
        <f t="shared" si="163"/>
        <v>201912</v>
      </c>
      <c r="AE1446" s="199">
        <f t="shared" si="159"/>
        <v>0</v>
      </c>
      <c r="AF1446" s="199">
        <f t="shared" si="158"/>
        <v>0</v>
      </c>
      <c r="AG1446" s="199">
        <f t="shared" si="162"/>
        <v>0</v>
      </c>
      <c r="AH1446" s="199">
        <f t="shared" si="160"/>
        <v>0</v>
      </c>
      <c r="AI1446" s="201"/>
      <c r="AJ1446" s="201"/>
      <c r="AK1446" s="201"/>
      <c r="AL1446" s="201"/>
      <c r="AM1446" s="201"/>
      <c r="AN1446" s="201"/>
      <c r="AO1446" s="201" t="s">
        <v>49</v>
      </c>
      <c r="AP1446" s="201" t="s">
        <v>59</v>
      </c>
    </row>
    <row r="1447" spans="1:42">
      <c r="A1447" s="193" t="s">
        <v>1103</v>
      </c>
      <c r="B1447" s="193" t="s">
        <v>50</v>
      </c>
      <c r="C1447" s="193" t="s">
        <v>205</v>
      </c>
      <c r="D1447" s="193" t="s">
        <v>2879</v>
      </c>
      <c r="E1447" s="193" t="s">
        <v>2880</v>
      </c>
      <c r="F1447" s="193"/>
      <c r="G1447" s="193" t="s">
        <v>178</v>
      </c>
      <c r="H1447" s="194">
        <v>43746.000011574077</v>
      </c>
      <c r="I1447" s="194"/>
      <c r="J1447" s="194">
        <v>43748.000011574077</v>
      </c>
      <c r="K1447" s="194">
        <v>43748.000011574077</v>
      </c>
      <c r="L1447" s="194"/>
      <c r="M1447" s="193" t="s">
        <v>187</v>
      </c>
      <c r="N1447" s="193" t="s">
        <v>637</v>
      </c>
      <c r="O1447" s="195">
        <v>12</v>
      </c>
      <c r="P1447" s="195"/>
      <c r="Q1447" s="196"/>
      <c r="R1447" s="193" t="s">
        <v>2881</v>
      </c>
      <c r="S1447" s="193"/>
      <c r="T1447" s="193" t="s">
        <v>2882</v>
      </c>
      <c r="U1447" s="193" t="s">
        <v>182</v>
      </c>
      <c r="V1447" s="193"/>
      <c r="W1447" s="193"/>
      <c r="X1447" s="193"/>
      <c r="Y1447" s="194"/>
      <c r="Z1447" s="194"/>
      <c r="AA1447" s="197"/>
      <c r="AB1447" s="198" t="str">
        <f t="shared" si="161"/>
        <v>201910</v>
      </c>
      <c r="AC1447" s="199">
        <f t="shared" si="157"/>
        <v>0</v>
      </c>
      <c r="AD1447" s="200" t="str">
        <f t="shared" si="163"/>
        <v>201910</v>
      </c>
      <c r="AE1447" s="199">
        <f t="shared" si="159"/>
        <v>0</v>
      </c>
      <c r="AF1447" s="199">
        <f t="shared" si="158"/>
        <v>0</v>
      </c>
      <c r="AG1447" s="199">
        <f t="shared" si="162"/>
        <v>0</v>
      </c>
      <c r="AH1447" s="199">
        <f t="shared" si="160"/>
        <v>0</v>
      </c>
      <c r="AI1447" s="201"/>
      <c r="AJ1447" s="201"/>
      <c r="AK1447" s="201"/>
      <c r="AL1447" s="201"/>
      <c r="AM1447" s="201"/>
      <c r="AN1447" s="201"/>
      <c r="AO1447" s="201" t="s">
        <v>50</v>
      </c>
      <c r="AP1447" s="201" t="s">
        <v>1</v>
      </c>
    </row>
    <row r="1448" spans="1:42">
      <c r="A1448" s="193" t="s">
        <v>1103</v>
      </c>
      <c r="B1448" s="193" t="s">
        <v>54</v>
      </c>
      <c r="C1448" s="193" t="s">
        <v>175</v>
      </c>
      <c r="D1448" s="193" t="s">
        <v>2883</v>
      </c>
      <c r="E1448" s="193" t="s">
        <v>2884</v>
      </c>
      <c r="F1448" s="193"/>
      <c r="G1448" s="193" t="s">
        <v>178</v>
      </c>
      <c r="H1448" s="194">
        <v>43746.000011574077</v>
      </c>
      <c r="I1448" s="194"/>
      <c r="J1448" s="194">
        <v>43746.000011574077</v>
      </c>
      <c r="K1448" s="194">
        <v>43746.000011574077</v>
      </c>
      <c r="L1448" s="194">
        <v>43852.557870370372</v>
      </c>
      <c r="M1448" s="193" t="s">
        <v>187</v>
      </c>
      <c r="N1448" s="193" t="s">
        <v>185</v>
      </c>
      <c r="O1448" s="195">
        <v>3</v>
      </c>
      <c r="P1448" s="195"/>
      <c r="Q1448" s="196"/>
      <c r="R1448" s="193" t="s">
        <v>2885</v>
      </c>
      <c r="S1448" s="193"/>
      <c r="T1448" s="193" t="s">
        <v>2886</v>
      </c>
      <c r="U1448" s="193" t="s">
        <v>195</v>
      </c>
      <c r="V1448" s="193"/>
      <c r="W1448" s="193"/>
      <c r="X1448" s="193"/>
      <c r="Y1448" s="194"/>
      <c r="Z1448" s="194"/>
      <c r="AA1448" s="197"/>
      <c r="AB1448" s="198" t="str">
        <f t="shared" si="161"/>
        <v>201910</v>
      </c>
      <c r="AC1448" s="199">
        <f t="shared" si="157"/>
        <v>0</v>
      </c>
      <c r="AD1448" s="200" t="str">
        <f t="shared" si="163"/>
        <v>201910</v>
      </c>
      <c r="AE1448" s="199" t="str">
        <f t="shared" si="159"/>
        <v>20201</v>
      </c>
      <c r="AF1448" s="199">
        <f t="shared" si="158"/>
        <v>0</v>
      </c>
      <c r="AG1448" s="199">
        <f t="shared" si="162"/>
        <v>0</v>
      </c>
      <c r="AH1448" s="199">
        <f t="shared" si="160"/>
        <v>0</v>
      </c>
      <c r="AI1448" s="201"/>
      <c r="AJ1448" s="201"/>
      <c r="AK1448" s="201"/>
      <c r="AL1448" s="201"/>
      <c r="AM1448" s="201"/>
      <c r="AN1448" s="201"/>
      <c r="AO1448" s="201" t="s">
        <v>54</v>
      </c>
      <c r="AP1448" s="201" t="s">
        <v>88</v>
      </c>
    </row>
    <row r="1449" spans="1:42">
      <c r="A1449" s="193" t="s">
        <v>1103</v>
      </c>
      <c r="B1449" s="193" t="s">
        <v>54</v>
      </c>
      <c r="C1449" s="193" t="s">
        <v>175</v>
      </c>
      <c r="D1449" s="193" t="s">
        <v>2883</v>
      </c>
      <c r="E1449" s="193" t="s">
        <v>2884</v>
      </c>
      <c r="F1449" s="193"/>
      <c r="G1449" s="193" t="s">
        <v>178</v>
      </c>
      <c r="H1449" s="194">
        <v>43746.000011574077</v>
      </c>
      <c r="I1449" s="194"/>
      <c r="J1449" s="194">
        <v>43746.000011574077</v>
      </c>
      <c r="K1449" s="194">
        <v>43746.000011574077</v>
      </c>
      <c r="L1449" s="194">
        <v>43852.557534722233</v>
      </c>
      <c r="M1449" s="193" t="s">
        <v>187</v>
      </c>
      <c r="N1449" s="193" t="s">
        <v>185</v>
      </c>
      <c r="O1449" s="195">
        <v>3</v>
      </c>
      <c r="P1449" s="195"/>
      <c r="Q1449" s="196"/>
      <c r="R1449" s="193" t="s">
        <v>2885</v>
      </c>
      <c r="S1449" s="193"/>
      <c r="T1449" s="193" t="s">
        <v>2887</v>
      </c>
      <c r="U1449" s="193" t="s">
        <v>195</v>
      </c>
      <c r="V1449" s="193"/>
      <c r="W1449" s="193"/>
      <c r="X1449" s="193"/>
      <c r="Y1449" s="194"/>
      <c r="Z1449" s="194"/>
      <c r="AA1449" s="197"/>
      <c r="AB1449" s="198" t="str">
        <f t="shared" si="161"/>
        <v>201910</v>
      </c>
      <c r="AC1449" s="199">
        <f t="shared" si="157"/>
        <v>0</v>
      </c>
      <c r="AD1449" s="200" t="str">
        <f t="shared" si="163"/>
        <v>201910</v>
      </c>
      <c r="AE1449" s="199" t="str">
        <f t="shared" si="159"/>
        <v>20201</v>
      </c>
      <c r="AF1449" s="199">
        <f t="shared" si="158"/>
        <v>0</v>
      </c>
      <c r="AG1449" s="199">
        <f t="shared" si="162"/>
        <v>0</v>
      </c>
      <c r="AH1449" s="199">
        <f t="shared" si="160"/>
        <v>0</v>
      </c>
      <c r="AI1449" s="201"/>
      <c r="AJ1449" s="201"/>
      <c r="AK1449" s="201"/>
      <c r="AL1449" s="201"/>
      <c r="AM1449" s="201"/>
      <c r="AN1449" s="201"/>
      <c r="AO1449" s="201" t="s">
        <v>54</v>
      </c>
      <c r="AP1449" s="201" t="s">
        <v>88</v>
      </c>
    </row>
    <row r="1450" spans="1:42">
      <c r="A1450" s="193" t="s">
        <v>1103</v>
      </c>
      <c r="B1450" s="193" t="s">
        <v>54</v>
      </c>
      <c r="C1450" s="193" t="s">
        <v>175</v>
      </c>
      <c r="D1450" s="193" t="s">
        <v>2883</v>
      </c>
      <c r="E1450" s="193" t="s">
        <v>2884</v>
      </c>
      <c r="F1450" s="193"/>
      <c r="G1450" s="193" t="s">
        <v>178</v>
      </c>
      <c r="H1450" s="194">
        <v>43746.000011574077</v>
      </c>
      <c r="I1450" s="194"/>
      <c r="J1450" s="194">
        <v>43746.000011574077</v>
      </c>
      <c r="K1450" s="194">
        <v>43746.000011574077</v>
      </c>
      <c r="L1450" s="194">
        <v>43852.557766203703</v>
      </c>
      <c r="M1450" s="193" t="s">
        <v>187</v>
      </c>
      <c r="N1450" s="193" t="s">
        <v>185</v>
      </c>
      <c r="O1450" s="195">
        <v>3</v>
      </c>
      <c r="P1450" s="195"/>
      <c r="Q1450" s="196"/>
      <c r="R1450" s="193" t="s">
        <v>2885</v>
      </c>
      <c r="S1450" s="193"/>
      <c r="T1450" s="193" t="s">
        <v>2888</v>
      </c>
      <c r="U1450" s="193" t="s">
        <v>195</v>
      </c>
      <c r="V1450" s="193"/>
      <c r="W1450" s="193"/>
      <c r="X1450" s="193"/>
      <c r="Y1450" s="194"/>
      <c r="Z1450" s="194"/>
      <c r="AA1450" s="197"/>
      <c r="AB1450" s="198" t="str">
        <f t="shared" si="161"/>
        <v>201910</v>
      </c>
      <c r="AC1450" s="199">
        <f t="shared" si="157"/>
        <v>0</v>
      </c>
      <c r="AD1450" s="200" t="str">
        <f t="shared" si="163"/>
        <v>201910</v>
      </c>
      <c r="AE1450" s="199" t="str">
        <f t="shared" si="159"/>
        <v>20201</v>
      </c>
      <c r="AF1450" s="199">
        <f t="shared" si="158"/>
        <v>0</v>
      </c>
      <c r="AG1450" s="199">
        <f t="shared" si="162"/>
        <v>0</v>
      </c>
      <c r="AH1450" s="199">
        <f t="shared" si="160"/>
        <v>0</v>
      </c>
      <c r="AI1450" s="201"/>
      <c r="AJ1450" s="201"/>
      <c r="AK1450" s="201"/>
      <c r="AL1450" s="201"/>
      <c r="AM1450" s="201"/>
      <c r="AN1450" s="201"/>
      <c r="AO1450" s="201" t="s">
        <v>54</v>
      </c>
      <c r="AP1450" s="201" t="s">
        <v>88</v>
      </c>
    </row>
    <row r="1451" spans="1:42">
      <c r="A1451" s="193" t="s">
        <v>1103</v>
      </c>
      <c r="B1451" s="193" t="s">
        <v>48</v>
      </c>
      <c r="C1451" s="193" t="s">
        <v>57</v>
      </c>
      <c r="D1451" s="193" t="s">
        <v>2889</v>
      </c>
      <c r="E1451" s="193" t="s">
        <v>2890</v>
      </c>
      <c r="F1451" s="193"/>
      <c r="G1451" s="193" t="s">
        <v>197</v>
      </c>
      <c r="H1451" s="194">
        <v>43746.000011574077</v>
      </c>
      <c r="I1451" s="194"/>
      <c r="J1451" s="194">
        <v>43756.420729166668</v>
      </c>
      <c r="K1451" s="194">
        <v>43756.420729166668</v>
      </c>
      <c r="L1451" s="194">
        <v>43756.421030092592</v>
      </c>
      <c r="M1451" s="193" t="s">
        <v>187</v>
      </c>
      <c r="N1451" s="193" t="s">
        <v>44</v>
      </c>
      <c r="O1451" s="195">
        <v>115</v>
      </c>
      <c r="P1451" s="195"/>
      <c r="Q1451" s="196"/>
      <c r="R1451" s="193" t="s">
        <v>2891</v>
      </c>
      <c r="S1451" s="193"/>
      <c r="T1451" s="193" t="s">
        <v>2892</v>
      </c>
      <c r="U1451" s="193" t="s">
        <v>195</v>
      </c>
      <c r="V1451" s="193"/>
      <c r="W1451" s="193"/>
      <c r="X1451" s="193"/>
      <c r="Y1451" s="194"/>
      <c r="Z1451" s="194"/>
      <c r="AA1451" s="197"/>
      <c r="AB1451" s="198" t="str">
        <f t="shared" si="161"/>
        <v>201910</v>
      </c>
      <c r="AC1451" s="199">
        <f t="shared" si="157"/>
        <v>0</v>
      </c>
      <c r="AD1451" s="200" t="str">
        <f t="shared" si="163"/>
        <v>201910</v>
      </c>
      <c r="AE1451" s="199" t="str">
        <f t="shared" si="159"/>
        <v>201910</v>
      </c>
      <c r="AF1451" s="199">
        <f t="shared" si="158"/>
        <v>0</v>
      </c>
      <c r="AG1451" s="199">
        <f t="shared" si="162"/>
        <v>0</v>
      </c>
      <c r="AH1451" s="199">
        <f t="shared" si="160"/>
        <v>0</v>
      </c>
      <c r="AI1451" s="201"/>
      <c r="AJ1451" s="201"/>
      <c r="AK1451" s="201"/>
      <c r="AL1451" s="201"/>
      <c r="AM1451" s="201"/>
      <c r="AN1451" s="201"/>
      <c r="AO1451" s="201" t="s">
        <v>48</v>
      </c>
      <c r="AP1451" s="201" t="s">
        <v>57</v>
      </c>
    </row>
    <row r="1452" spans="1:42">
      <c r="A1452" s="193" t="s">
        <v>1103</v>
      </c>
      <c r="B1452" s="193" t="s">
        <v>48</v>
      </c>
      <c r="C1452" s="193" t="s">
        <v>57</v>
      </c>
      <c r="D1452" s="193" t="s">
        <v>2889</v>
      </c>
      <c r="E1452" s="193" t="s">
        <v>2893</v>
      </c>
      <c r="F1452" s="193"/>
      <c r="G1452" s="193" t="s">
        <v>197</v>
      </c>
      <c r="H1452" s="194">
        <v>43746.000011574077</v>
      </c>
      <c r="I1452" s="194"/>
      <c r="J1452" s="194">
        <v>43756.422685185193</v>
      </c>
      <c r="K1452" s="194">
        <v>43756.422685185193</v>
      </c>
      <c r="L1452" s="194">
        <v>43756.422939814824</v>
      </c>
      <c r="M1452" s="193" t="s">
        <v>187</v>
      </c>
      <c r="N1452" s="193" t="s">
        <v>44</v>
      </c>
      <c r="O1452" s="195">
        <v>115</v>
      </c>
      <c r="P1452" s="195"/>
      <c r="Q1452" s="196"/>
      <c r="R1452" s="193" t="s">
        <v>2891</v>
      </c>
      <c r="S1452" s="193"/>
      <c r="T1452" s="193" t="s">
        <v>2894</v>
      </c>
      <c r="U1452" s="193" t="s">
        <v>195</v>
      </c>
      <c r="V1452" s="193"/>
      <c r="W1452" s="193"/>
      <c r="X1452" s="193"/>
      <c r="Y1452" s="194"/>
      <c r="Z1452" s="194"/>
      <c r="AA1452" s="197"/>
      <c r="AB1452" s="198" t="str">
        <f t="shared" si="161"/>
        <v>201910</v>
      </c>
      <c r="AC1452" s="199">
        <f t="shared" si="157"/>
        <v>0</v>
      </c>
      <c r="AD1452" s="200" t="str">
        <f t="shared" si="163"/>
        <v>201910</v>
      </c>
      <c r="AE1452" s="199" t="str">
        <f t="shared" si="159"/>
        <v>201910</v>
      </c>
      <c r="AF1452" s="199">
        <f t="shared" si="158"/>
        <v>0</v>
      </c>
      <c r="AG1452" s="199">
        <f t="shared" si="162"/>
        <v>0</v>
      </c>
      <c r="AH1452" s="199">
        <f t="shared" si="160"/>
        <v>0</v>
      </c>
      <c r="AI1452" s="201"/>
      <c r="AJ1452" s="201"/>
      <c r="AK1452" s="201"/>
      <c r="AL1452" s="201"/>
      <c r="AM1452" s="201"/>
      <c r="AN1452" s="201"/>
      <c r="AO1452" s="201" t="s">
        <v>48</v>
      </c>
      <c r="AP1452" s="201" t="s">
        <v>57</v>
      </c>
    </row>
    <row r="1453" spans="1:42">
      <c r="A1453" s="193" t="s">
        <v>1103</v>
      </c>
      <c r="B1453" s="193" t="s">
        <v>48</v>
      </c>
      <c r="C1453" s="193" t="s">
        <v>56</v>
      </c>
      <c r="D1453" s="193" t="s">
        <v>1749</v>
      </c>
      <c r="E1453" s="193" t="s">
        <v>1750</v>
      </c>
      <c r="F1453" s="193"/>
      <c r="G1453" s="193" t="s">
        <v>178</v>
      </c>
      <c r="H1453" s="194">
        <v>43746.000011574077</v>
      </c>
      <c r="I1453" s="194"/>
      <c r="J1453" s="194">
        <v>43754.638194444437</v>
      </c>
      <c r="K1453" s="194">
        <v>43754.638194444437</v>
      </c>
      <c r="L1453" s="194">
        <v>43755.394143518519</v>
      </c>
      <c r="M1453" s="193" t="s">
        <v>187</v>
      </c>
      <c r="N1453" s="193" t="s">
        <v>185</v>
      </c>
      <c r="O1453" s="195">
        <v>100</v>
      </c>
      <c r="P1453" s="195"/>
      <c r="Q1453" s="196"/>
      <c r="R1453" s="193" t="s">
        <v>1751</v>
      </c>
      <c r="S1453" s="193"/>
      <c r="T1453" s="193" t="s">
        <v>2895</v>
      </c>
      <c r="U1453" s="193" t="s">
        <v>195</v>
      </c>
      <c r="V1453" s="193"/>
      <c r="W1453" s="193"/>
      <c r="X1453" s="193"/>
      <c r="Y1453" s="194"/>
      <c r="Z1453" s="194"/>
      <c r="AA1453" s="197"/>
      <c r="AB1453" s="198" t="str">
        <f t="shared" si="161"/>
        <v>201910</v>
      </c>
      <c r="AC1453" s="199">
        <f t="shared" si="157"/>
        <v>0</v>
      </c>
      <c r="AD1453" s="200" t="str">
        <f t="shared" si="163"/>
        <v>201910</v>
      </c>
      <c r="AE1453" s="199" t="str">
        <f t="shared" si="159"/>
        <v>201910</v>
      </c>
      <c r="AF1453" s="199">
        <f t="shared" si="158"/>
        <v>0</v>
      </c>
      <c r="AG1453" s="199">
        <f t="shared" si="162"/>
        <v>0</v>
      </c>
      <c r="AH1453" s="199">
        <f t="shared" si="160"/>
        <v>0</v>
      </c>
      <c r="AI1453" s="201"/>
      <c r="AJ1453" s="201"/>
      <c r="AK1453" s="201"/>
      <c r="AL1453" s="201"/>
      <c r="AM1453" s="201"/>
      <c r="AN1453" s="201"/>
      <c r="AO1453" s="201" t="s">
        <v>48</v>
      </c>
      <c r="AP1453" s="201" t="s">
        <v>56</v>
      </c>
    </row>
    <row r="1454" spans="1:42">
      <c r="A1454" s="193" t="s">
        <v>1103</v>
      </c>
      <c r="B1454" s="193" t="s">
        <v>48</v>
      </c>
      <c r="C1454" s="193" t="s">
        <v>56</v>
      </c>
      <c r="D1454" s="193" t="s">
        <v>1749</v>
      </c>
      <c r="E1454" s="193" t="s">
        <v>1753</v>
      </c>
      <c r="F1454" s="193"/>
      <c r="G1454" s="193" t="s">
        <v>178</v>
      </c>
      <c r="H1454" s="194">
        <v>43746.000011574077</v>
      </c>
      <c r="I1454" s="194"/>
      <c r="J1454" s="194">
        <v>43756.391724537039</v>
      </c>
      <c r="K1454" s="194">
        <v>43756.391724537039</v>
      </c>
      <c r="L1454" s="194">
        <v>43756.391979166663</v>
      </c>
      <c r="M1454" s="193" t="s">
        <v>187</v>
      </c>
      <c r="N1454" s="193" t="s">
        <v>185</v>
      </c>
      <c r="O1454" s="195">
        <v>100</v>
      </c>
      <c r="P1454" s="195"/>
      <c r="Q1454" s="196"/>
      <c r="R1454" s="193" t="s">
        <v>1751</v>
      </c>
      <c r="S1454" s="193"/>
      <c r="T1454" s="193" t="s">
        <v>2896</v>
      </c>
      <c r="U1454" s="193" t="s">
        <v>195</v>
      </c>
      <c r="V1454" s="193"/>
      <c r="W1454" s="193"/>
      <c r="X1454" s="193"/>
      <c r="Y1454" s="194"/>
      <c r="Z1454" s="194"/>
      <c r="AA1454" s="197"/>
      <c r="AB1454" s="198" t="str">
        <f t="shared" si="161"/>
        <v>201910</v>
      </c>
      <c r="AC1454" s="199">
        <f t="shared" si="157"/>
        <v>0</v>
      </c>
      <c r="AD1454" s="200" t="str">
        <f t="shared" si="163"/>
        <v>201910</v>
      </c>
      <c r="AE1454" s="199" t="str">
        <f t="shared" si="159"/>
        <v>201910</v>
      </c>
      <c r="AF1454" s="199">
        <f t="shared" si="158"/>
        <v>0</v>
      </c>
      <c r="AG1454" s="199">
        <f t="shared" si="162"/>
        <v>0</v>
      </c>
      <c r="AH1454" s="199">
        <f t="shared" si="160"/>
        <v>0</v>
      </c>
      <c r="AI1454" s="201"/>
      <c r="AJ1454" s="201"/>
      <c r="AK1454" s="201"/>
      <c r="AL1454" s="201"/>
      <c r="AM1454" s="201"/>
      <c r="AN1454" s="201"/>
      <c r="AO1454" s="201" t="s">
        <v>48</v>
      </c>
      <c r="AP1454" s="201" t="s">
        <v>56</v>
      </c>
    </row>
    <row r="1455" spans="1:42">
      <c r="A1455" s="193" t="s">
        <v>1103</v>
      </c>
      <c r="B1455" s="193" t="s">
        <v>51</v>
      </c>
      <c r="C1455" s="193" t="s">
        <v>665</v>
      </c>
      <c r="D1455" s="193" t="s">
        <v>1478</v>
      </c>
      <c r="E1455" s="193" t="s">
        <v>2869</v>
      </c>
      <c r="F1455" s="193"/>
      <c r="G1455" s="193" t="s">
        <v>178</v>
      </c>
      <c r="H1455" s="194">
        <v>43747.000011574077</v>
      </c>
      <c r="I1455" s="194"/>
      <c r="J1455" s="194">
        <v>43774.000011574077</v>
      </c>
      <c r="K1455" s="194">
        <v>43774.000011574077</v>
      </c>
      <c r="L1455" s="194"/>
      <c r="M1455" s="193" t="s">
        <v>191</v>
      </c>
      <c r="N1455" s="193" t="s">
        <v>47</v>
      </c>
      <c r="O1455" s="195">
        <v>18</v>
      </c>
      <c r="P1455" s="195"/>
      <c r="Q1455" s="196"/>
      <c r="R1455" s="193" t="s">
        <v>1480</v>
      </c>
      <c r="S1455" s="193"/>
      <c r="T1455" s="193" t="s">
        <v>2897</v>
      </c>
      <c r="U1455" s="193" t="s">
        <v>182</v>
      </c>
      <c r="V1455" s="193"/>
      <c r="W1455" s="193"/>
      <c r="X1455" s="193"/>
      <c r="Y1455" s="194"/>
      <c r="Z1455" s="194"/>
      <c r="AA1455" s="197"/>
      <c r="AB1455" s="198" t="str">
        <f t="shared" si="161"/>
        <v>201910</v>
      </c>
      <c r="AC1455" s="199">
        <f t="shared" si="157"/>
        <v>0</v>
      </c>
      <c r="AD1455" s="200" t="str">
        <f t="shared" si="163"/>
        <v>201911</v>
      </c>
      <c r="AE1455" s="199">
        <f t="shared" si="159"/>
        <v>0</v>
      </c>
      <c r="AF1455" s="199">
        <f t="shared" si="158"/>
        <v>0</v>
      </c>
      <c r="AG1455" s="199">
        <f t="shared" si="162"/>
        <v>0</v>
      </c>
      <c r="AH1455" s="199">
        <f t="shared" si="160"/>
        <v>0</v>
      </c>
      <c r="AI1455" s="201"/>
      <c r="AJ1455" s="201"/>
      <c r="AK1455" s="201"/>
      <c r="AL1455" s="201"/>
      <c r="AM1455" s="201"/>
      <c r="AN1455" s="201"/>
      <c r="AO1455" s="201" t="s">
        <v>51</v>
      </c>
      <c r="AP1455" s="201" t="s">
        <v>66</v>
      </c>
    </row>
    <row r="1456" spans="1:42">
      <c r="A1456" s="193" t="s">
        <v>1103</v>
      </c>
      <c r="B1456" s="193" t="s">
        <v>51</v>
      </c>
      <c r="C1456" s="193" t="s">
        <v>665</v>
      </c>
      <c r="D1456" s="193" t="s">
        <v>1478</v>
      </c>
      <c r="E1456" s="193" t="s">
        <v>2873</v>
      </c>
      <c r="F1456" s="193"/>
      <c r="G1456" s="193" t="s">
        <v>178</v>
      </c>
      <c r="H1456" s="194">
        <v>43747.000011574077</v>
      </c>
      <c r="I1456" s="194"/>
      <c r="J1456" s="194"/>
      <c r="K1456" s="194"/>
      <c r="L1456" s="194"/>
      <c r="M1456" s="193" t="s">
        <v>191</v>
      </c>
      <c r="N1456" s="193" t="s">
        <v>47</v>
      </c>
      <c r="O1456" s="195">
        <v>18</v>
      </c>
      <c r="P1456" s="195"/>
      <c r="Q1456" s="196"/>
      <c r="R1456" s="193" t="s">
        <v>1480</v>
      </c>
      <c r="S1456" s="193"/>
      <c r="T1456" s="193" t="s">
        <v>2898</v>
      </c>
      <c r="U1456" s="193" t="s">
        <v>664</v>
      </c>
      <c r="V1456" s="193"/>
      <c r="W1456" s="193"/>
      <c r="X1456" s="193"/>
      <c r="Y1456" s="194"/>
      <c r="Z1456" s="194"/>
      <c r="AA1456" s="197"/>
      <c r="AB1456" s="198" t="str">
        <f t="shared" si="161"/>
        <v>201910</v>
      </c>
      <c r="AC1456" s="199">
        <f t="shared" si="157"/>
        <v>0</v>
      </c>
      <c r="AD1456" s="200">
        <f t="shared" si="163"/>
        <v>0</v>
      </c>
      <c r="AE1456" s="199">
        <f t="shared" si="159"/>
        <v>0</v>
      </c>
      <c r="AF1456" s="199">
        <f t="shared" si="158"/>
        <v>0</v>
      </c>
      <c r="AG1456" s="199">
        <f t="shared" si="162"/>
        <v>0</v>
      </c>
      <c r="AH1456" s="199">
        <f t="shared" si="160"/>
        <v>0</v>
      </c>
      <c r="AI1456" s="201"/>
      <c r="AJ1456" s="201"/>
      <c r="AK1456" s="201"/>
      <c r="AL1456" s="201"/>
      <c r="AM1456" s="201"/>
      <c r="AN1456" s="201"/>
      <c r="AO1456" s="201" t="s">
        <v>51</v>
      </c>
      <c r="AP1456" s="201" t="s">
        <v>66</v>
      </c>
    </row>
    <row r="1457" spans="1:42">
      <c r="A1457" s="193" t="s">
        <v>1103</v>
      </c>
      <c r="B1457" s="193" t="s">
        <v>51</v>
      </c>
      <c r="C1457" s="193" t="s">
        <v>665</v>
      </c>
      <c r="D1457" s="193" t="s">
        <v>1478</v>
      </c>
      <c r="E1457" s="193" t="s">
        <v>2875</v>
      </c>
      <c r="F1457" s="193"/>
      <c r="G1457" s="193" t="s">
        <v>178</v>
      </c>
      <c r="H1457" s="194">
        <v>43747.000011574077</v>
      </c>
      <c r="I1457" s="194"/>
      <c r="J1457" s="194"/>
      <c r="K1457" s="194"/>
      <c r="L1457" s="194"/>
      <c r="M1457" s="193" t="s">
        <v>191</v>
      </c>
      <c r="N1457" s="193" t="s">
        <v>47</v>
      </c>
      <c r="O1457" s="195">
        <v>18</v>
      </c>
      <c r="P1457" s="195"/>
      <c r="Q1457" s="196"/>
      <c r="R1457" s="193" t="s">
        <v>1480</v>
      </c>
      <c r="S1457" s="193"/>
      <c r="T1457" s="193" t="s">
        <v>2899</v>
      </c>
      <c r="U1457" s="193" t="s">
        <v>664</v>
      </c>
      <c r="V1457" s="193"/>
      <c r="W1457" s="193"/>
      <c r="X1457" s="193"/>
      <c r="Y1457" s="194"/>
      <c r="Z1457" s="194"/>
      <c r="AA1457" s="197"/>
      <c r="AB1457" s="198" t="str">
        <f t="shared" si="161"/>
        <v>201910</v>
      </c>
      <c r="AC1457" s="199">
        <f t="shared" si="157"/>
        <v>0</v>
      </c>
      <c r="AD1457" s="200">
        <f t="shared" si="163"/>
        <v>0</v>
      </c>
      <c r="AE1457" s="199">
        <f t="shared" si="159"/>
        <v>0</v>
      </c>
      <c r="AF1457" s="199">
        <f t="shared" si="158"/>
        <v>0</v>
      </c>
      <c r="AG1457" s="199">
        <f t="shared" si="162"/>
        <v>0</v>
      </c>
      <c r="AH1457" s="199">
        <f t="shared" si="160"/>
        <v>0</v>
      </c>
      <c r="AI1457" s="201"/>
      <c r="AJ1457" s="201"/>
      <c r="AK1457" s="201"/>
      <c r="AL1457" s="201"/>
      <c r="AM1457" s="201"/>
      <c r="AN1457" s="201"/>
      <c r="AO1457" s="201" t="s">
        <v>51</v>
      </c>
      <c r="AP1457" s="201" t="s">
        <v>66</v>
      </c>
    </row>
    <row r="1458" spans="1:42">
      <c r="A1458" s="193" t="s">
        <v>1103</v>
      </c>
      <c r="B1458" s="193" t="s">
        <v>51</v>
      </c>
      <c r="C1458" s="193" t="s">
        <v>665</v>
      </c>
      <c r="D1458" s="193" t="s">
        <v>1478</v>
      </c>
      <c r="E1458" s="193" t="s">
        <v>2871</v>
      </c>
      <c r="F1458" s="193"/>
      <c r="G1458" s="193" t="s">
        <v>178</v>
      </c>
      <c r="H1458" s="194">
        <v>43747.000011574077</v>
      </c>
      <c r="I1458" s="194"/>
      <c r="J1458" s="194"/>
      <c r="K1458" s="194"/>
      <c r="L1458" s="194"/>
      <c r="M1458" s="193" t="s">
        <v>191</v>
      </c>
      <c r="N1458" s="193" t="s">
        <v>47</v>
      </c>
      <c r="O1458" s="195">
        <v>18</v>
      </c>
      <c r="P1458" s="195"/>
      <c r="Q1458" s="196"/>
      <c r="R1458" s="193" t="s">
        <v>1480</v>
      </c>
      <c r="S1458" s="193"/>
      <c r="T1458" s="193" t="s">
        <v>2900</v>
      </c>
      <c r="U1458" s="193" t="s">
        <v>664</v>
      </c>
      <c r="V1458" s="193"/>
      <c r="W1458" s="193"/>
      <c r="X1458" s="193"/>
      <c r="Y1458" s="194"/>
      <c r="Z1458" s="194"/>
      <c r="AA1458" s="197"/>
      <c r="AB1458" s="198" t="str">
        <f t="shared" si="161"/>
        <v>201910</v>
      </c>
      <c r="AC1458" s="199">
        <f t="shared" si="157"/>
        <v>0</v>
      </c>
      <c r="AD1458" s="200">
        <f t="shared" si="163"/>
        <v>0</v>
      </c>
      <c r="AE1458" s="199">
        <f t="shared" si="159"/>
        <v>0</v>
      </c>
      <c r="AF1458" s="199">
        <f t="shared" si="158"/>
        <v>0</v>
      </c>
      <c r="AG1458" s="199">
        <f t="shared" si="162"/>
        <v>0</v>
      </c>
      <c r="AH1458" s="199">
        <f t="shared" si="160"/>
        <v>0</v>
      </c>
      <c r="AI1458" s="201"/>
      <c r="AJ1458" s="201"/>
      <c r="AK1458" s="201"/>
      <c r="AL1458" s="201"/>
      <c r="AM1458" s="201"/>
      <c r="AN1458" s="201"/>
      <c r="AO1458" s="201" t="s">
        <v>51</v>
      </c>
      <c r="AP1458" s="201" t="s">
        <v>66</v>
      </c>
    </row>
    <row r="1459" spans="1:42">
      <c r="A1459" s="193" t="s">
        <v>1103</v>
      </c>
      <c r="B1459" s="193" t="s">
        <v>51</v>
      </c>
      <c r="C1459" s="193" t="s">
        <v>665</v>
      </c>
      <c r="D1459" s="193" t="s">
        <v>1478</v>
      </c>
      <c r="E1459" s="193" t="s">
        <v>2877</v>
      </c>
      <c r="F1459" s="193"/>
      <c r="G1459" s="193" t="s">
        <v>178</v>
      </c>
      <c r="H1459" s="194">
        <v>43747.000011574077</v>
      </c>
      <c r="I1459" s="194"/>
      <c r="J1459" s="194"/>
      <c r="K1459" s="194"/>
      <c r="L1459" s="194"/>
      <c r="M1459" s="193" t="s">
        <v>191</v>
      </c>
      <c r="N1459" s="193" t="s">
        <v>47</v>
      </c>
      <c r="O1459" s="195">
        <v>18</v>
      </c>
      <c r="P1459" s="195"/>
      <c r="Q1459" s="196"/>
      <c r="R1459" s="193" t="s">
        <v>1480</v>
      </c>
      <c r="S1459" s="193"/>
      <c r="T1459" s="193" t="s">
        <v>2901</v>
      </c>
      <c r="U1459" s="193" t="s">
        <v>664</v>
      </c>
      <c r="V1459" s="193"/>
      <c r="W1459" s="193"/>
      <c r="X1459" s="193"/>
      <c r="Y1459" s="194"/>
      <c r="Z1459" s="194"/>
      <c r="AA1459" s="197"/>
      <c r="AB1459" s="198" t="str">
        <f t="shared" si="161"/>
        <v>201910</v>
      </c>
      <c r="AC1459" s="199">
        <f t="shared" si="157"/>
        <v>0</v>
      </c>
      <c r="AD1459" s="200">
        <f t="shared" si="163"/>
        <v>0</v>
      </c>
      <c r="AE1459" s="199">
        <f t="shared" si="159"/>
        <v>0</v>
      </c>
      <c r="AF1459" s="199">
        <f t="shared" si="158"/>
        <v>0</v>
      </c>
      <c r="AG1459" s="199">
        <f t="shared" si="162"/>
        <v>0</v>
      </c>
      <c r="AH1459" s="199">
        <f t="shared" si="160"/>
        <v>0</v>
      </c>
      <c r="AI1459" s="201"/>
      <c r="AJ1459" s="201"/>
      <c r="AK1459" s="201"/>
      <c r="AL1459" s="201"/>
      <c r="AM1459" s="201"/>
      <c r="AN1459" s="201"/>
      <c r="AO1459" s="201" t="s">
        <v>51</v>
      </c>
      <c r="AP1459" s="201" t="s">
        <v>66</v>
      </c>
    </row>
    <row r="1460" spans="1:42">
      <c r="A1460" s="193" t="s">
        <v>1103</v>
      </c>
      <c r="B1460" s="193" t="s">
        <v>54</v>
      </c>
      <c r="C1460" s="193" t="s">
        <v>175</v>
      </c>
      <c r="D1460" s="193" t="s">
        <v>2902</v>
      </c>
      <c r="E1460" s="193" t="s">
        <v>2903</v>
      </c>
      <c r="F1460" s="193"/>
      <c r="G1460" s="193" t="s">
        <v>178</v>
      </c>
      <c r="H1460" s="194">
        <v>43749.000011574077</v>
      </c>
      <c r="I1460" s="194"/>
      <c r="J1460" s="194">
        <v>43749.000011574077</v>
      </c>
      <c r="K1460" s="194">
        <v>43749.000011574077</v>
      </c>
      <c r="L1460" s="194"/>
      <c r="M1460" s="193" t="s">
        <v>187</v>
      </c>
      <c r="N1460" s="193" t="s">
        <v>185</v>
      </c>
      <c r="O1460" s="195">
        <v>3</v>
      </c>
      <c r="P1460" s="195"/>
      <c r="Q1460" s="196"/>
      <c r="R1460" s="193" t="s">
        <v>2904</v>
      </c>
      <c r="S1460" s="193"/>
      <c r="T1460" s="193" t="s">
        <v>2905</v>
      </c>
      <c r="U1460" s="193" t="s">
        <v>182</v>
      </c>
      <c r="V1460" s="193"/>
      <c r="W1460" s="193"/>
      <c r="X1460" s="193"/>
      <c r="Y1460" s="194"/>
      <c r="Z1460" s="194"/>
      <c r="AA1460" s="197"/>
      <c r="AB1460" s="198" t="str">
        <f t="shared" si="161"/>
        <v>201910</v>
      </c>
      <c r="AC1460" s="199">
        <f t="shared" si="157"/>
        <v>0</v>
      </c>
      <c r="AD1460" s="200" t="str">
        <f t="shared" si="163"/>
        <v>201910</v>
      </c>
      <c r="AE1460" s="199">
        <f t="shared" si="159"/>
        <v>0</v>
      </c>
      <c r="AF1460" s="199">
        <f t="shared" si="158"/>
        <v>0</v>
      </c>
      <c r="AG1460" s="199">
        <f t="shared" si="162"/>
        <v>0</v>
      </c>
      <c r="AH1460" s="199">
        <f t="shared" si="160"/>
        <v>0</v>
      </c>
      <c r="AI1460" s="201"/>
      <c r="AJ1460" s="201"/>
      <c r="AK1460" s="201"/>
      <c r="AL1460" s="201"/>
      <c r="AM1460" s="201"/>
      <c r="AN1460" s="201"/>
      <c r="AO1460" s="201" t="s">
        <v>54</v>
      </c>
      <c r="AP1460" s="201" t="s">
        <v>88</v>
      </c>
    </row>
    <row r="1461" spans="1:42">
      <c r="A1461" s="193" t="s">
        <v>1103</v>
      </c>
      <c r="B1461" s="193" t="s">
        <v>50</v>
      </c>
      <c r="C1461" s="193" t="s">
        <v>205</v>
      </c>
      <c r="D1461" s="193" t="s">
        <v>2906</v>
      </c>
      <c r="E1461" s="193" t="s">
        <v>2907</v>
      </c>
      <c r="F1461" s="193"/>
      <c r="G1461" s="193" t="s">
        <v>178</v>
      </c>
      <c r="H1461" s="194">
        <v>43752.000011574077</v>
      </c>
      <c r="I1461" s="194"/>
      <c r="J1461" s="194">
        <v>43759.000011574077</v>
      </c>
      <c r="K1461" s="194">
        <v>43759.000011574077</v>
      </c>
      <c r="L1461" s="194"/>
      <c r="M1461" s="193" t="s">
        <v>187</v>
      </c>
      <c r="N1461" s="193" t="s">
        <v>43</v>
      </c>
      <c r="O1461" s="195">
        <v>12</v>
      </c>
      <c r="P1461" s="195"/>
      <c r="Q1461" s="196"/>
      <c r="R1461" s="193" t="s">
        <v>2908</v>
      </c>
      <c r="S1461" s="193"/>
      <c r="T1461" s="193" t="s">
        <v>2909</v>
      </c>
      <c r="U1461" s="193" t="s">
        <v>182</v>
      </c>
      <c r="V1461" s="193"/>
      <c r="W1461" s="193"/>
      <c r="X1461" s="193"/>
      <c r="Y1461" s="194"/>
      <c r="Z1461" s="194"/>
      <c r="AA1461" s="197"/>
      <c r="AB1461" s="198" t="str">
        <f t="shared" si="161"/>
        <v>201910</v>
      </c>
      <c r="AC1461" s="199">
        <f t="shared" si="157"/>
        <v>0</v>
      </c>
      <c r="AD1461" s="200" t="str">
        <f t="shared" si="163"/>
        <v>201910</v>
      </c>
      <c r="AE1461" s="199">
        <f t="shared" si="159"/>
        <v>0</v>
      </c>
      <c r="AF1461" s="199">
        <f t="shared" si="158"/>
        <v>0</v>
      </c>
      <c r="AG1461" s="199">
        <f t="shared" si="162"/>
        <v>0</v>
      </c>
      <c r="AH1461" s="199">
        <f t="shared" si="160"/>
        <v>0</v>
      </c>
      <c r="AI1461" s="201"/>
      <c r="AJ1461" s="201"/>
      <c r="AK1461" s="201"/>
      <c r="AL1461" s="201"/>
      <c r="AM1461" s="201"/>
      <c r="AN1461" s="201"/>
      <c r="AO1461" s="201" t="s">
        <v>50</v>
      </c>
      <c r="AP1461" s="201" t="s">
        <v>1</v>
      </c>
    </row>
    <row r="1462" spans="1:42">
      <c r="A1462" s="193" t="s">
        <v>1103</v>
      </c>
      <c r="B1462" s="193" t="s">
        <v>50</v>
      </c>
      <c r="C1462" s="193" t="s">
        <v>205</v>
      </c>
      <c r="D1462" s="193" t="s">
        <v>2906</v>
      </c>
      <c r="E1462" s="193" t="s">
        <v>2907</v>
      </c>
      <c r="F1462" s="193"/>
      <c r="G1462" s="193" t="s">
        <v>178</v>
      </c>
      <c r="H1462" s="194">
        <v>43752.000011574077</v>
      </c>
      <c r="I1462" s="194"/>
      <c r="J1462" s="194">
        <v>43759.000011574077</v>
      </c>
      <c r="K1462" s="194">
        <v>43759.000011574077</v>
      </c>
      <c r="L1462" s="194"/>
      <c r="M1462" s="193" t="s">
        <v>187</v>
      </c>
      <c r="N1462" s="193" t="s">
        <v>43</v>
      </c>
      <c r="O1462" s="195">
        <v>12</v>
      </c>
      <c r="P1462" s="195"/>
      <c r="Q1462" s="196"/>
      <c r="R1462" s="193" t="s">
        <v>2908</v>
      </c>
      <c r="S1462" s="193"/>
      <c r="T1462" s="193" t="s">
        <v>2910</v>
      </c>
      <c r="U1462" s="193" t="s">
        <v>182</v>
      </c>
      <c r="V1462" s="193"/>
      <c r="W1462" s="193"/>
      <c r="X1462" s="193"/>
      <c r="Y1462" s="194"/>
      <c r="Z1462" s="194"/>
      <c r="AA1462" s="197"/>
      <c r="AB1462" s="198" t="str">
        <f t="shared" si="161"/>
        <v>201910</v>
      </c>
      <c r="AC1462" s="199">
        <f t="shared" si="157"/>
        <v>0</v>
      </c>
      <c r="AD1462" s="200" t="str">
        <f t="shared" si="163"/>
        <v>201910</v>
      </c>
      <c r="AE1462" s="199">
        <f t="shared" si="159"/>
        <v>0</v>
      </c>
      <c r="AF1462" s="199">
        <f t="shared" si="158"/>
        <v>0</v>
      </c>
      <c r="AG1462" s="199">
        <f t="shared" si="162"/>
        <v>0</v>
      </c>
      <c r="AH1462" s="199">
        <f t="shared" si="160"/>
        <v>0</v>
      </c>
      <c r="AI1462" s="201"/>
      <c r="AJ1462" s="201"/>
      <c r="AK1462" s="201"/>
      <c r="AL1462" s="201"/>
      <c r="AM1462" s="201"/>
      <c r="AN1462" s="201"/>
      <c r="AO1462" s="201" t="s">
        <v>50</v>
      </c>
      <c r="AP1462" s="201" t="s">
        <v>1</v>
      </c>
    </row>
    <row r="1463" spans="1:42">
      <c r="A1463" s="193" t="s">
        <v>1103</v>
      </c>
      <c r="B1463" s="193" t="s">
        <v>50</v>
      </c>
      <c r="C1463" s="193" t="s">
        <v>205</v>
      </c>
      <c r="D1463" s="193" t="s">
        <v>2911</v>
      </c>
      <c r="E1463" s="193" t="s">
        <v>2912</v>
      </c>
      <c r="F1463" s="193"/>
      <c r="G1463" s="193" t="s">
        <v>178</v>
      </c>
      <c r="H1463" s="194">
        <v>43752.000011574077</v>
      </c>
      <c r="I1463" s="194"/>
      <c r="J1463" s="194">
        <v>43754.000011574077</v>
      </c>
      <c r="K1463" s="194">
        <v>43754.000011574077</v>
      </c>
      <c r="L1463" s="194"/>
      <c r="M1463" s="193" t="s">
        <v>187</v>
      </c>
      <c r="N1463" s="193" t="s">
        <v>43</v>
      </c>
      <c r="O1463" s="195">
        <v>12</v>
      </c>
      <c r="P1463" s="195"/>
      <c r="Q1463" s="196"/>
      <c r="R1463" s="193" t="s">
        <v>2913</v>
      </c>
      <c r="S1463" s="193"/>
      <c r="T1463" s="193" t="s">
        <v>2914</v>
      </c>
      <c r="U1463" s="193" t="s">
        <v>182</v>
      </c>
      <c r="V1463" s="193"/>
      <c r="W1463" s="193"/>
      <c r="X1463" s="193"/>
      <c r="Y1463" s="194"/>
      <c r="Z1463" s="194"/>
      <c r="AA1463" s="197"/>
      <c r="AB1463" s="198" t="str">
        <f t="shared" si="161"/>
        <v>201910</v>
      </c>
      <c r="AC1463" s="199">
        <f t="shared" si="157"/>
        <v>0</v>
      </c>
      <c r="AD1463" s="200" t="str">
        <f t="shared" si="163"/>
        <v>201910</v>
      </c>
      <c r="AE1463" s="199">
        <f t="shared" si="159"/>
        <v>0</v>
      </c>
      <c r="AF1463" s="199">
        <f t="shared" si="158"/>
        <v>0</v>
      </c>
      <c r="AG1463" s="199">
        <f t="shared" si="162"/>
        <v>0</v>
      </c>
      <c r="AH1463" s="199">
        <f t="shared" si="160"/>
        <v>0</v>
      </c>
      <c r="AI1463" s="201"/>
      <c r="AJ1463" s="201"/>
      <c r="AK1463" s="201"/>
      <c r="AL1463" s="201"/>
      <c r="AM1463" s="201"/>
      <c r="AN1463" s="201"/>
      <c r="AO1463" s="201" t="s">
        <v>50</v>
      </c>
      <c r="AP1463" s="201" t="s">
        <v>1</v>
      </c>
    </row>
    <row r="1464" spans="1:42">
      <c r="A1464" s="193" t="s">
        <v>1103</v>
      </c>
      <c r="B1464" s="193" t="s">
        <v>50</v>
      </c>
      <c r="C1464" s="193" t="s">
        <v>205</v>
      </c>
      <c r="D1464" s="193" t="s">
        <v>2911</v>
      </c>
      <c r="E1464" s="193" t="s">
        <v>2912</v>
      </c>
      <c r="F1464" s="193"/>
      <c r="G1464" s="193" t="s">
        <v>178</v>
      </c>
      <c r="H1464" s="194">
        <v>43752.000011574077</v>
      </c>
      <c r="I1464" s="194"/>
      <c r="J1464" s="194">
        <v>43754.000011574077</v>
      </c>
      <c r="K1464" s="194">
        <v>43754.000011574077</v>
      </c>
      <c r="L1464" s="194"/>
      <c r="M1464" s="193" t="s">
        <v>187</v>
      </c>
      <c r="N1464" s="193" t="s">
        <v>43</v>
      </c>
      <c r="O1464" s="195">
        <v>12</v>
      </c>
      <c r="P1464" s="195"/>
      <c r="Q1464" s="196"/>
      <c r="R1464" s="193" t="s">
        <v>2913</v>
      </c>
      <c r="S1464" s="193"/>
      <c r="T1464" s="193" t="s">
        <v>2915</v>
      </c>
      <c r="U1464" s="193" t="s">
        <v>182</v>
      </c>
      <c r="V1464" s="193"/>
      <c r="W1464" s="193"/>
      <c r="X1464" s="193"/>
      <c r="Y1464" s="194"/>
      <c r="Z1464" s="194"/>
      <c r="AA1464" s="197"/>
      <c r="AB1464" s="198" t="str">
        <f t="shared" si="161"/>
        <v>201910</v>
      </c>
      <c r="AC1464" s="199">
        <f t="shared" si="157"/>
        <v>0</v>
      </c>
      <c r="AD1464" s="200" t="str">
        <f t="shared" si="163"/>
        <v>201910</v>
      </c>
      <c r="AE1464" s="199">
        <f t="shared" si="159"/>
        <v>0</v>
      </c>
      <c r="AF1464" s="199">
        <f t="shared" si="158"/>
        <v>0</v>
      </c>
      <c r="AG1464" s="199">
        <f t="shared" si="162"/>
        <v>0</v>
      </c>
      <c r="AH1464" s="199">
        <f t="shared" si="160"/>
        <v>0</v>
      </c>
      <c r="AI1464" s="201"/>
      <c r="AJ1464" s="201"/>
      <c r="AK1464" s="201"/>
      <c r="AL1464" s="201"/>
      <c r="AM1464" s="201"/>
      <c r="AN1464" s="201"/>
      <c r="AO1464" s="201" t="s">
        <v>50</v>
      </c>
      <c r="AP1464" s="201" t="s">
        <v>1</v>
      </c>
    </row>
    <row r="1465" spans="1:42">
      <c r="A1465" s="193" t="s">
        <v>1103</v>
      </c>
      <c r="B1465" s="193" t="s">
        <v>50</v>
      </c>
      <c r="C1465" s="193" t="s">
        <v>205</v>
      </c>
      <c r="D1465" s="193" t="s">
        <v>2916</v>
      </c>
      <c r="E1465" s="193" t="s">
        <v>2917</v>
      </c>
      <c r="F1465" s="193"/>
      <c r="G1465" s="193" t="s">
        <v>178</v>
      </c>
      <c r="H1465" s="194">
        <v>43753.000011574077</v>
      </c>
      <c r="I1465" s="194"/>
      <c r="J1465" s="194">
        <v>43753.000011574077</v>
      </c>
      <c r="K1465" s="194">
        <v>43753.000011574077</v>
      </c>
      <c r="L1465" s="194"/>
      <c r="M1465" s="193" t="s">
        <v>179</v>
      </c>
      <c r="N1465" s="193"/>
      <c r="O1465" s="195">
        <v>12</v>
      </c>
      <c r="P1465" s="195"/>
      <c r="Q1465" s="196"/>
      <c r="R1465" s="193" t="s">
        <v>2918</v>
      </c>
      <c r="S1465" s="193"/>
      <c r="T1465" s="193" t="s">
        <v>2919</v>
      </c>
      <c r="U1465" s="193" t="s">
        <v>182</v>
      </c>
      <c r="V1465" s="193"/>
      <c r="W1465" s="193"/>
      <c r="X1465" s="193"/>
      <c r="Y1465" s="194"/>
      <c r="Z1465" s="194"/>
      <c r="AA1465" s="197"/>
      <c r="AB1465" s="198" t="str">
        <f t="shared" si="161"/>
        <v>201910</v>
      </c>
      <c r="AC1465" s="199">
        <f t="shared" si="157"/>
        <v>0</v>
      </c>
      <c r="AD1465" s="200" t="str">
        <f t="shared" si="163"/>
        <v>201910</v>
      </c>
      <c r="AE1465" s="199">
        <f t="shared" si="159"/>
        <v>0</v>
      </c>
      <c r="AF1465" s="199">
        <f t="shared" si="158"/>
        <v>0</v>
      </c>
      <c r="AG1465" s="199">
        <f t="shared" si="162"/>
        <v>0</v>
      </c>
      <c r="AH1465" s="199">
        <f t="shared" si="160"/>
        <v>0</v>
      </c>
      <c r="AI1465" s="201"/>
      <c r="AJ1465" s="201"/>
      <c r="AK1465" s="201"/>
      <c r="AL1465" s="201"/>
      <c r="AM1465" s="201"/>
      <c r="AN1465" s="201"/>
      <c r="AO1465" s="201" t="s">
        <v>50</v>
      </c>
      <c r="AP1465" s="201" t="s">
        <v>1</v>
      </c>
    </row>
    <row r="1466" spans="1:42">
      <c r="A1466" s="193" t="s">
        <v>1103</v>
      </c>
      <c r="B1466" s="193" t="s">
        <v>50</v>
      </c>
      <c r="C1466" s="193" t="s">
        <v>205</v>
      </c>
      <c r="D1466" s="193" t="s">
        <v>2920</v>
      </c>
      <c r="E1466" s="193" t="s">
        <v>2921</v>
      </c>
      <c r="F1466" s="193"/>
      <c r="G1466" s="193" t="s">
        <v>178</v>
      </c>
      <c r="H1466" s="194">
        <v>43753.000011574077</v>
      </c>
      <c r="I1466" s="194"/>
      <c r="J1466" s="194">
        <v>43753.000011574077</v>
      </c>
      <c r="K1466" s="194">
        <v>43753.000011574077</v>
      </c>
      <c r="L1466" s="194"/>
      <c r="M1466" s="193" t="s">
        <v>187</v>
      </c>
      <c r="N1466" s="193" t="s">
        <v>751</v>
      </c>
      <c r="O1466" s="195">
        <v>12</v>
      </c>
      <c r="P1466" s="195"/>
      <c r="Q1466" s="196"/>
      <c r="R1466" s="193" t="s">
        <v>2922</v>
      </c>
      <c r="S1466" s="193"/>
      <c r="T1466" s="193" t="s">
        <v>2923</v>
      </c>
      <c r="U1466" s="193" t="s">
        <v>182</v>
      </c>
      <c r="V1466" s="193"/>
      <c r="W1466" s="193"/>
      <c r="X1466" s="193"/>
      <c r="Y1466" s="194"/>
      <c r="Z1466" s="194"/>
      <c r="AA1466" s="197"/>
      <c r="AB1466" s="198" t="str">
        <f t="shared" si="161"/>
        <v>201910</v>
      </c>
      <c r="AC1466" s="199">
        <f t="shared" si="157"/>
        <v>0</v>
      </c>
      <c r="AD1466" s="200" t="str">
        <f t="shared" si="163"/>
        <v>201910</v>
      </c>
      <c r="AE1466" s="199">
        <f t="shared" si="159"/>
        <v>0</v>
      </c>
      <c r="AF1466" s="199">
        <f t="shared" si="158"/>
        <v>0</v>
      </c>
      <c r="AG1466" s="199">
        <f t="shared" si="162"/>
        <v>0</v>
      </c>
      <c r="AH1466" s="199">
        <f t="shared" si="160"/>
        <v>0</v>
      </c>
      <c r="AI1466" s="201"/>
      <c r="AJ1466" s="201"/>
      <c r="AK1466" s="201"/>
      <c r="AL1466" s="201"/>
      <c r="AM1466" s="201"/>
      <c r="AN1466" s="201"/>
      <c r="AO1466" s="201" t="s">
        <v>50</v>
      </c>
      <c r="AP1466" s="201" t="s">
        <v>1</v>
      </c>
    </row>
    <row r="1467" spans="1:42">
      <c r="A1467" s="193" t="s">
        <v>1103</v>
      </c>
      <c r="B1467" s="193" t="s">
        <v>50</v>
      </c>
      <c r="C1467" s="193" t="s">
        <v>205</v>
      </c>
      <c r="D1467" s="193" t="s">
        <v>2920</v>
      </c>
      <c r="E1467" s="193" t="s">
        <v>2921</v>
      </c>
      <c r="F1467" s="193"/>
      <c r="G1467" s="193" t="s">
        <v>178</v>
      </c>
      <c r="H1467" s="194">
        <v>43753.000011574077</v>
      </c>
      <c r="I1467" s="194"/>
      <c r="J1467" s="194">
        <v>43753.000011574077</v>
      </c>
      <c r="K1467" s="194">
        <v>43753.000011574077</v>
      </c>
      <c r="L1467" s="194"/>
      <c r="M1467" s="193" t="s">
        <v>187</v>
      </c>
      <c r="N1467" s="193" t="s">
        <v>751</v>
      </c>
      <c r="O1467" s="195">
        <v>12</v>
      </c>
      <c r="P1467" s="195"/>
      <c r="Q1467" s="196"/>
      <c r="R1467" s="193" t="s">
        <v>2922</v>
      </c>
      <c r="S1467" s="193"/>
      <c r="T1467" s="193" t="s">
        <v>2924</v>
      </c>
      <c r="U1467" s="193" t="s">
        <v>182</v>
      </c>
      <c r="V1467" s="193"/>
      <c r="W1467" s="193"/>
      <c r="X1467" s="193"/>
      <c r="Y1467" s="194"/>
      <c r="Z1467" s="194"/>
      <c r="AA1467" s="197"/>
      <c r="AB1467" s="198" t="str">
        <f t="shared" si="161"/>
        <v>201910</v>
      </c>
      <c r="AC1467" s="199">
        <f t="shared" si="157"/>
        <v>0</v>
      </c>
      <c r="AD1467" s="200" t="str">
        <f t="shared" si="163"/>
        <v>201910</v>
      </c>
      <c r="AE1467" s="199">
        <f t="shared" si="159"/>
        <v>0</v>
      </c>
      <c r="AF1467" s="199">
        <f t="shared" si="158"/>
        <v>0</v>
      </c>
      <c r="AG1467" s="199">
        <f t="shared" si="162"/>
        <v>0</v>
      </c>
      <c r="AH1467" s="199">
        <f t="shared" si="160"/>
        <v>0</v>
      </c>
      <c r="AI1467" s="201"/>
      <c r="AJ1467" s="201"/>
      <c r="AK1467" s="201"/>
      <c r="AL1467" s="201"/>
      <c r="AM1467" s="201"/>
      <c r="AN1467" s="201"/>
      <c r="AO1467" s="201" t="s">
        <v>50</v>
      </c>
      <c r="AP1467" s="201" t="s">
        <v>1</v>
      </c>
    </row>
    <row r="1468" spans="1:42">
      <c r="A1468" s="193" t="s">
        <v>1103</v>
      </c>
      <c r="B1468" s="193" t="s">
        <v>50</v>
      </c>
      <c r="C1468" s="193" t="s">
        <v>205</v>
      </c>
      <c r="D1468" s="193" t="s">
        <v>2920</v>
      </c>
      <c r="E1468" s="193" t="s">
        <v>2921</v>
      </c>
      <c r="F1468" s="193"/>
      <c r="G1468" s="193" t="s">
        <v>178</v>
      </c>
      <c r="H1468" s="194">
        <v>43753.000011574077</v>
      </c>
      <c r="I1468" s="194"/>
      <c r="J1468" s="194">
        <v>43753.000011574077</v>
      </c>
      <c r="K1468" s="194">
        <v>43753.000011574077</v>
      </c>
      <c r="L1468" s="194"/>
      <c r="M1468" s="193" t="s">
        <v>187</v>
      </c>
      <c r="N1468" s="193" t="s">
        <v>751</v>
      </c>
      <c r="O1468" s="195">
        <v>12</v>
      </c>
      <c r="P1468" s="195"/>
      <c r="Q1468" s="196"/>
      <c r="R1468" s="193" t="s">
        <v>2922</v>
      </c>
      <c r="S1468" s="193"/>
      <c r="T1468" s="193" t="s">
        <v>2925</v>
      </c>
      <c r="U1468" s="193" t="s">
        <v>182</v>
      </c>
      <c r="V1468" s="193"/>
      <c r="W1468" s="193"/>
      <c r="X1468" s="193"/>
      <c r="Y1468" s="194"/>
      <c r="Z1468" s="194"/>
      <c r="AA1468" s="197"/>
      <c r="AB1468" s="198" t="str">
        <f t="shared" si="161"/>
        <v>201910</v>
      </c>
      <c r="AC1468" s="199">
        <f t="shared" si="157"/>
        <v>0</v>
      </c>
      <c r="AD1468" s="200" t="str">
        <f t="shared" si="163"/>
        <v>201910</v>
      </c>
      <c r="AE1468" s="199">
        <f t="shared" si="159"/>
        <v>0</v>
      </c>
      <c r="AF1468" s="199">
        <f t="shared" si="158"/>
        <v>0</v>
      </c>
      <c r="AG1468" s="199">
        <f t="shared" si="162"/>
        <v>0</v>
      </c>
      <c r="AH1468" s="199">
        <f t="shared" si="160"/>
        <v>0</v>
      </c>
      <c r="AI1468" s="201"/>
      <c r="AJ1468" s="201"/>
      <c r="AK1468" s="201"/>
      <c r="AL1468" s="201"/>
      <c r="AM1468" s="201"/>
      <c r="AN1468" s="201"/>
      <c r="AO1468" s="201" t="s">
        <v>50</v>
      </c>
      <c r="AP1468" s="201" t="s">
        <v>1</v>
      </c>
    </row>
    <row r="1469" spans="1:42">
      <c r="A1469" s="193" t="s">
        <v>1103</v>
      </c>
      <c r="B1469" s="193" t="s">
        <v>50</v>
      </c>
      <c r="C1469" s="193" t="s">
        <v>205</v>
      </c>
      <c r="D1469" s="193" t="s">
        <v>2920</v>
      </c>
      <c r="E1469" s="193" t="s">
        <v>2921</v>
      </c>
      <c r="F1469" s="193"/>
      <c r="G1469" s="193" t="s">
        <v>178</v>
      </c>
      <c r="H1469" s="194">
        <v>43753.000011574077</v>
      </c>
      <c r="I1469" s="194"/>
      <c r="J1469" s="194">
        <v>43753.000011574077</v>
      </c>
      <c r="K1469" s="194">
        <v>43753.000011574077</v>
      </c>
      <c r="L1469" s="194"/>
      <c r="M1469" s="193" t="s">
        <v>187</v>
      </c>
      <c r="N1469" s="193" t="s">
        <v>751</v>
      </c>
      <c r="O1469" s="195">
        <v>12</v>
      </c>
      <c r="P1469" s="195"/>
      <c r="Q1469" s="196"/>
      <c r="R1469" s="193" t="s">
        <v>2922</v>
      </c>
      <c r="S1469" s="193"/>
      <c r="T1469" s="193" t="s">
        <v>2926</v>
      </c>
      <c r="U1469" s="193" t="s">
        <v>182</v>
      </c>
      <c r="V1469" s="193"/>
      <c r="W1469" s="193"/>
      <c r="X1469" s="193"/>
      <c r="Y1469" s="194"/>
      <c r="Z1469" s="194"/>
      <c r="AA1469" s="197"/>
      <c r="AB1469" s="198" t="str">
        <f t="shared" si="161"/>
        <v>201910</v>
      </c>
      <c r="AC1469" s="199">
        <f t="shared" si="157"/>
        <v>0</v>
      </c>
      <c r="AD1469" s="200" t="str">
        <f t="shared" si="163"/>
        <v>201910</v>
      </c>
      <c r="AE1469" s="199">
        <f t="shared" si="159"/>
        <v>0</v>
      </c>
      <c r="AF1469" s="199">
        <f t="shared" si="158"/>
        <v>0</v>
      </c>
      <c r="AG1469" s="199">
        <f t="shared" si="162"/>
        <v>0</v>
      </c>
      <c r="AH1469" s="199">
        <f t="shared" si="160"/>
        <v>0</v>
      </c>
      <c r="AI1469" s="201"/>
      <c r="AJ1469" s="201"/>
      <c r="AK1469" s="201"/>
      <c r="AL1469" s="201"/>
      <c r="AM1469" s="201"/>
      <c r="AN1469" s="201"/>
      <c r="AO1469" s="201" t="s">
        <v>50</v>
      </c>
      <c r="AP1469" s="201" t="s">
        <v>1</v>
      </c>
    </row>
    <row r="1470" spans="1:42">
      <c r="A1470" s="193" t="s">
        <v>1103</v>
      </c>
      <c r="B1470" s="193" t="s">
        <v>50</v>
      </c>
      <c r="C1470" s="193" t="s">
        <v>205</v>
      </c>
      <c r="D1470" s="193" t="s">
        <v>2920</v>
      </c>
      <c r="E1470" s="193" t="s">
        <v>2921</v>
      </c>
      <c r="F1470" s="193"/>
      <c r="G1470" s="193" t="s">
        <v>178</v>
      </c>
      <c r="H1470" s="194">
        <v>43753.000011574077</v>
      </c>
      <c r="I1470" s="194"/>
      <c r="J1470" s="194">
        <v>43753.000011574077</v>
      </c>
      <c r="K1470" s="194">
        <v>43753.000011574077</v>
      </c>
      <c r="L1470" s="194"/>
      <c r="M1470" s="193" t="s">
        <v>187</v>
      </c>
      <c r="N1470" s="193" t="s">
        <v>751</v>
      </c>
      <c r="O1470" s="195">
        <v>12</v>
      </c>
      <c r="P1470" s="195"/>
      <c r="Q1470" s="196"/>
      <c r="R1470" s="193" t="s">
        <v>2922</v>
      </c>
      <c r="S1470" s="193"/>
      <c r="T1470" s="193" t="s">
        <v>2927</v>
      </c>
      <c r="U1470" s="193" t="s">
        <v>182</v>
      </c>
      <c r="V1470" s="193"/>
      <c r="W1470" s="193"/>
      <c r="X1470" s="193"/>
      <c r="Y1470" s="194"/>
      <c r="Z1470" s="194"/>
      <c r="AA1470" s="197"/>
      <c r="AB1470" s="198" t="str">
        <f t="shared" si="161"/>
        <v>201910</v>
      </c>
      <c r="AC1470" s="199">
        <f t="shared" si="157"/>
        <v>0</v>
      </c>
      <c r="AD1470" s="200" t="str">
        <f t="shared" si="163"/>
        <v>201910</v>
      </c>
      <c r="AE1470" s="199">
        <f t="shared" si="159"/>
        <v>0</v>
      </c>
      <c r="AF1470" s="199">
        <f t="shared" si="158"/>
        <v>0</v>
      </c>
      <c r="AG1470" s="199">
        <f t="shared" si="162"/>
        <v>0</v>
      </c>
      <c r="AH1470" s="199">
        <f t="shared" si="160"/>
        <v>0</v>
      </c>
      <c r="AI1470" s="201"/>
      <c r="AJ1470" s="201"/>
      <c r="AK1470" s="201"/>
      <c r="AL1470" s="201"/>
      <c r="AM1470" s="201"/>
      <c r="AN1470" s="201"/>
      <c r="AO1470" s="201" t="s">
        <v>50</v>
      </c>
      <c r="AP1470" s="201" t="s">
        <v>1</v>
      </c>
    </row>
    <row r="1471" spans="1:42">
      <c r="A1471" s="193" t="s">
        <v>1103</v>
      </c>
      <c r="B1471" s="193" t="s">
        <v>50</v>
      </c>
      <c r="C1471" s="193" t="s">
        <v>205</v>
      </c>
      <c r="D1471" s="193" t="s">
        <v>2920</v>
      </c>
      <c r="E1471" s="193" t="s">
        <v>2921</v>
      </c>
      <c r="F1471" s="193"/>
      <c r="G1471" s="193" t="s">
        <v>178</v>
      </c>
      <c r="H1471" s="194">
        <v>43753.000011574077</v>
      </c>
      <c r="I1471" s="194"/>
      <c r="J1471" s="194">
        <v>43753.000011574077</v>
      </c>
      <c r="K1471" s="194">
        <v>43753.000011574077</v>
      </c>
      <c r="L1471" s="194"/>
      <c r="M1471" s="193" t="s">
        <v>187</v>
      </c>
      <c r="N1471" s="193" t="s">
        <v>751</v>
      </c>
      <c r="O1471" s="195">
        <v>12</v>
      </c>
      <c r="P1471" s="195"/>
      <c r="Q1471" s="196"/>
      <c r="R1471" s="193" t="s">
        <v>2922</v>
      </c>
      <c r="S1471" s="193"/>
      <c r="T1471" s="193" t="s">
        <v>2928</v>
      </c>
      <c r="U1471" s="193" t="s">
        <v>182</v>
      </c>
      <c r="V1471" s="193"/>
      <c r="W1471" s="193"/>
      <c r="X1471" s="193"/>
      <c r="Y1471" s="194"/>
      <c r="Z1471" s="194"/>
      <c r="AA1471" s="197"/>
      <c r="AB1471" s="198" t="str">
        <f t="shared" si="161"/>
        <v>201910</v>
      </c>
      <c r="AC1471" s="199">
        <f t="shared" si="157"/>
        <v>0</v>
      </c>
      <c r="AD1471" s="200" t="str">
        <f t="shared" si="163"/>
        <v>201910</v>
      </c>
      <c r="AE1471" s="199">
        <f t="shared" si="159"/>
        <v>0</v>
      </c>
      <c r="AF1471" s="199">
        <f t="shared" si="158"/>
        <v>0</v>
      </c>
      <c r="AG1471" s="199">
        <f t="shared" si="162"/>
        <v>0</v>
      </c>
      <c r="AH1471" s="199">
        <f t="shared" si="160"/>
        <v>0</v>
      </c>
      <c r="AI1471" s="201"/>
      <c r="AJ1471" s="201"/>
      <c r="AK1471" s="201"/>
      <c r="AL1471" s="201"/>
      <c r="AM1471" s="201"/>
      <c r="AN1471" s="201"/>
      <c r="AO1471" s="201" t="s">
        <v>50</v>
      </c>
      <c r="AP1471" s="201" t="s">
        <v>1</v>
      </c>
    </row>
    <row r="1472" spans="1:42">
      <c r="A1472" s="193" t="s">
        <v>1103</v>
      </c>
      <c r="B1472" s="193" t="s">
        <v>50</v>
      </c>
      <c r="C1472" s="193" t="s">
        <v>205</v>
      </c>
      <c r="D1472" s="193" t="s">
        <v>2920</v>
      </c>
      <c r="E1472" s="193" t="s">
        <v>2921</v>
      </c>
      <c r="F1472" s="193"/>
      <c r="G1472" s="193" t="s">
        <v>178</v>
      </c>
      <c r="H1472" s="194">
        <v>43753.000011574077</v>
      </c>
      <c r="I1472" s="194"/>
      <c r="J1472" s="194">
        <v>43753.000011574077</v>
      </c>
      <c r="K1472" s="194">
        <v>43753.000011574077</v>
      </c>
      <c r="L1472" s="194"/>
      <c r="M1472" s="193" t="s">
        <v>187</v>
      </c>
      <c r="N1472" s="193" t="s">
        <v>751</v>
      </c>
      <c r="O1472" s="195">
        <v>12</v>
      </c>
      <c r="P1472" s="195"/>
      <c r="Q1472" s="196"/>
      <c r="R1472" s="193" t="s">
        <v>2922</v>
      </c>
      <c r="S1472" s="193"/>
      <c r="T1472" s="193" t="s">
        <v>2929</v>
      </c>
      <c r="U1472" s="193" t="s">
        <v>182</v>
      </c>
      <c r="V1472" s="193"/>
      <c r="W1472" s="193"/>
      <c r="X1472" s="193"/>
      <c r="Y1472" s="194"/>
      <c r="Z1472" s="194"/>
      <c r="AA1472" s="197"/>
      <c r="AB1472" s="198" t="str">
        <f t="shared" si="161"/>
        <v>201910</v>
      </c>
      <c r="AC1472" s="199">
        <f t="shared" si="157"/>
        <v>0</v>
      </c>
      <c r="AD1472" s="200" t="str">
        <f t="shared" si="163"/>
        <v>201910</v>
      </c>
      <c r="AE1472" s="199">
        <f t="shared" si="159"/>
        <v>0</v>
      </c>
      <c r="AF1472" s="199">
        <f t="shared" si="158"/>
        <v>0</v>
      </c>
      <c r="AG1472" s="199">
        <f t="shared" si="162"/>
        <v>0</v>
      </c>
      <c r="AH1472" s="199">
        <f t="shared" si="160"/>
        <v>0</v>
      </c>
      <c r="AI1472" s="201"/>
      <c r="AJ1472" s="201"/>
      <c r="AK1472" s="201"/>
      <c r="AL1472" s="201"/>
      <c r="AM1472" s="201"/>
      <c r="AN1472" s="201"/>
      <c r="AO1472" s="201" t="s">
        <v>50</v>
      </c>
      <c r="AP1472" s="201" t="s">
        <v>1</v>
      </c>
    </row>
    <row r="1473" spans="1:42">
      <c r="A1473" s="193" t="s">
        <v>1103</v>
      </c>
      <c r="B1473" s="193" t="s">
        <v>50</v>
      </c>
      <c r="C1473" s="193" t="s">
        <v>205</v>
      </c>
      <c r="D1473" s="193" t="s">
        <v>2920</v>
      </c>
      <c r="E1473" s="193" t="s">
        <v>2921</v>
      </c>
      <c r="F1473" s="193"/>
      <c r="G1473" s="193" t="s">
        <v>178</v>
      </c>
      <c r="H1473" s="194">
        <v>43753.000011574077</v>
      </c>
      <c r="I1473" s="194"/>
      <c r="J1473" s="194">
        <v>43753.000011574077</v>
      </c>
      <c r="K1473" s="194">
        <v>43753.000011574077</v>
      </c>
      <c r="L1473" s="194"/>
      <c r="M1473" s="193" t="s">
        <v>187</v>
      </c>
      <c r="N1473" s="193" t="s">
        <v>751</v>
      </c>
      <c r="O1473" s="195">
        <v>12</v>
      </c>
      <c r="P1473" s="195"/>
      <c r="Q1473" s="196"/>
      <c r="R1473" s="193" t="s">
        <v>2922</v>
      </c>
      <c r="S1473" s="193"/>
      <c r="T1473" s="193" t="s">
        <v>2930</v>
      </c>
      <c r="U1473" s="193" t="s">
        <v>182</v>
      </c>
      <c r="V1473" s="193"/>
      <c r="W1473" s="193"/>
      <c r="X1473" s="193"/>
      <c r="Y1473" s="194"/>
      <c r="Z1473" s="194"/>
      <c r="AA1473" s="197"/>
      <c r="AB1473" s="198" t="str">
        <f t="shared" si="161"/>
        <v>201910</v>
      </c>
      <c r="AC1473" s="199">
        <f t="shared" si="157"/>
        <v>0</v>
      </c>
      <c r="AD1473" s="200" t="str">
        <f t="shared" si="163"/>
        <v>201910</v>
      </c>
      <c r="AE1473" s="199">
        <f t="shared" si="159"/>
        <v>0</v>
      </c>
      <c r="AF1473" s="199">
        <f t="shared" si="158"/>
        <v>0</v>
      </c>
      <c r="AG1473" s="199">
        <f t="shared" si="162"/>
        <v>0</v>
      </c>
      <c r="AH1473" s="199">
        <f t="shared" si="160"/>
        <v>0</v>
      </c>
      <c r="AI1473" s="201"/>
      <c r="AJ1473" s="201"/>
      <c r="AK1473" s="201"/>
      <c r="AL1473" s="201"/>
      <c r="AM1473" s="201"/>
      <c r="AN1473" s="201"/>
      <c r="AO1473" s="201" t="s">
        <v>50</v>
      </c>
      <c r="AP1473" s="201" t="s">
        <v>1</v>
      </c>
    </row>
    <row r="1474" spans="1:42">
      <c r="A1474" s="193" t="s">
        <v>1103</v>
      </c>
      <c r="B1474" s="193" t="s">
        <v>50</v>
      </c>
      <c r="C1474" s="193" t="s">
        <v>205</v>
      </c>
      <c r="D1474" s="193" t="s">
        <v>2920</v>
      </c>
      <c r="E1474" s="193" t="s">
        <v>2921</v>
      </c>
      <c r="F1474" s="193"/>
      <c r="G1474" s="193" t="s">
        <v>178</v>
      </c>
      <c r="H1474" s="194">
        <v>43753.000011574077</v>
      </c>
      <c r="I1474" s="194"/>
      <c r="J1474" s="194">
        <v>43753.000011574077</v>
      </c>
      <c r="K1474" s="194">
        <v>43753.000011574077</v>
      </c>
      <c r="L1474" s="194"/>
      <c r="M1474" s="193" t="s">
        <v>187</v>
      </c>
      <c r="N1474" s="193" t="s">
        <v>751</v>
      </c>
      <c r="O1474" s="195">
        <v>12</v>
      </c>
      <c r="P1474" s="195"/>
      <c r="Q1474" s="196"/>
      <c r="R1474" s="193" t="s">
        <v>2922</v>
      </c>
      <c r="S1474" s="193"/>
      <c r="T1474" s="193" t="s">
        <v>2931</v>
      </c>
      <c r="U1474" s="193" t="s">
        <v>182</v>
      </c>
      <c r="V1474" s="193"/>
      <c r="W1474" s="193"/>
      <c r="X1474" s="193"/>
      <c r="Y1474" s="194"/>
      <c r="Z1474" s="194"/>
      <c r="AA1474" s="197"/>
      <c r="AB1474" s="198" t="str">
        <f t="shared" si="161"/>
        <v>201910</v>
      </c>
      <c r="AC1474" s="199">
        <f t="shared" ref="AC1474:AC1537" si="164">IFERROR(IF(IF(AND(K1474&lt;1,L1474&gt;0),CONCATENATE(YEAR(L1474),MONTH(L1474)),CONCATENATE(YEAR(I1474),MONTH(I1474)))="19001",0,IF(AND(K1474&lt;1,L1474&gt;0),CONCATENATE(YEAR(L1474),MONTH(L1474)),CONCATENATE(YEAR(I1474),MONTH(I1474)))),0)</f>
        <v>0</v>
      </c>
      <c r="AD1474" s="200" t="str">
        <f t="shared" si="163"/>
        <v>201910</v>
      </c>
      <c r="AE1474" s="199">
        <f t="shared" si="159"/>
        <v>0</v>
      </c>
      <c r="AF1474" s="199">
        <f t="shared" ref="AF1474:AF1537" si="165">+IFERROR(IF(Z1474&gt;0,CONCATENATE(YEAR(Z1474),MONTH(Z1474)),0),0)</f>
        <v>0</v>
      </c>
      <c r="AG1474" s="199">
        <f t="shared" si="162"/>
        <v>0</v>
      </c>
      <c r="AH1474" s="199">
        <f t="shared" si="160"/>
        <v>0</v>
      </c>
      <c r="AI1474" s="201"/>
      <c r="AJ1474" s="201"/>
      <c r="AK1474" s="201"/>
      <c r="AL1474" s="201"/>
      <c r="AM1474" s="201"/>
      <c r="AN1474" s="201"/>
      <c r="AO1474" s="201" t="s">
        <v>50</v>
      </c>
      <c r="AP1474" s="201" t="s">
        <v>1</v>
      </c>
    </row>
    <row r="1475" spans="1:42">
      <c r="A1475" s="193" t="s">
        <v>1103</v>
      </c>
      <c r="B1475" s="193" t="s">
        <v>50</v>
      </c>
      <c r="C1475" s="193" t="s">
        <v>205</v>
      </c>
      <c r="D1475" s="193" t="s">
        <v>2920</v>
      </c>
      <c r="E1475" s="193" t="s">
        <v>2921</v>
      </c>
      <c r="F1475" s="193"/>
      <c r="G1475" s="193" t="s">
        <v>178</v>
      </c>
      <c r="H1475" s="194">
        <v>43753.000011574077</v>
      </c>
      <c r="I1475" s="194"/>
      <c r="J1475" s="194">
        <v>43753.000011574077</v>
      </c>
      <c r="K1475" s="194">
        <v>43753.000011574077</v>
      </c>
      <c r="L1475" s="194"/>
      <c r="M1475" s="193" t="s">
        <v>187</v>
      </c>
      <c r="N1475" s="193" t="s">
        <v>751</v>
      </c>
      <c r="O1475" s="195">
        <v>12</v>
      </c>
      <c r="P1475" s="195"/>
      <c r="Q1475" s="196"/>
      <c r="R1475" s="193" t="s">
        <v>2922</v>
      </c>
      <c r="S1475" s="193"/>
      <c r="T1475" s="193" t="s">
        <v>2932</v>
      </c>
      <c r="U1475" s="193" t="s">
        <v>182</v>
      </c>
      <c r="V1475" s="193"/>
      <c r="W1475" s="193"/>
      <c r="X1475" s="193"/>
      <c r="Y1475" s="194"/>
      <c r="Z1475" s="194"/>
      <c r="AA1475" s="197"/>
      <c r="AB1475" s="198" t="str">
        <f t="shared" si="161"/>
        <v>201910</v>
      </c>
      <c r="AC1475" s="199">
        <f t="shared" si="164"/>
        <v>0</v>
      </c>
      <c r="AD1475" s="200" t="str">
        <f t="shared" si="163"/>
        <v>201910</v>
      </c>
      <c r="AE1475" s="199">
        <f t="shared" ref="AE1475:AE1538" si="166">+IFERROR(IF(A1475="4-MIGRADO",0,IF(OR(K1475=0,ISTEXT(K1475),CONCATENATE(YEAR(L1475),MONTH(L1475))="19001"),0,CONCATENATE(YEAR(L1475),MONTH(L1475)))),0)</f>
        <v>0</v>
      </c>
      <c r="AF1475" s="199">
        <f t="shared" si="165"/>
        <v>0</v>
      </c>
      <c r="AG1475" s="199">
        <f t="shared" si="162"/>
        <v>0</v>
      </c>
      <c r="AH1475" s="199">
        <f t="shared" ref="AH1475:AH1538" si="167">+IF(AND(A1475&lt;&gt;"4-MIGRADO",V1475="1"),CONCATENATE(YEAR(H1475),MONTH(H1475)),0)</f>
        <v>0</v>
      </c>
      <c r="AI1475" s="201"/>
      <c r="AJ1475" s="201"/>
      <c r="AK1475" s="201"/>
      <c r="AL1475" s="201"/>
      <c r="AM1475" s="201"/>
      <c r="AN1475" s="201"/>
      <c r="AO1475" s="201" t="s">
        <v>50</v>
      </c>
      <c r="AP1475" s="201" t="s">
        <v>1</v>
      </c>
    </row>
    <row r="1476" spans="1:42">
      <c r="A1476" s="193" t="s">
        <v>1103</v>
      </c>
      <c r="B1476" s="193" t="s">
        <v>50</v>
      </c>
      <c r="C1476" s="193" t="s">
        <v>205</v>
      </c>
      <c r="D1476" s="193" t="s">
        <v>2933</v>
      </c>
      <c r="E1476" s="193" t="s">
        <v>2934</v>
      </c>
      <c r="F1476" s="193"/>
      <c r="G1476" s="193" t="s">
        <v>178</v>
      </c>
      <c r="H1476" s="194">
        <v>43754.000011574077</v>
      </c>
      <c r="I1476" s="194"/>
      <c r="J1476" s="194">
        <v>43754.000011574077</v>
      </c>
      <c r="K1476" s="194">
        <v>43754.000011574077</v>
      </c>
      <c r="L1476" s="194"/>
      <c r="M1476" s="193" t="s">
        <v>187</v>
      </c>
      <c r="N1476" s="193" t="s">
        <v>206</v>
      </c>
      <c r="O1476" s="195">
        <v>12</v>
      </c>
      <c r="P1476" s="195"/>
      <c r="Q1476" s="196"/>
      <c r="R1476" s="193" t="s">
        <v>2935</v>
      </c>
      <c r="S1476" s="193"/>
      <c r="T1476" s="193" t="s">
        <v>2936</v>
      </c>
      <c r="U1476" s="193" t="s">
        <v>182</v>
      </c>
      <c r="V1476" s="193"/>
      <c r="W1476" s="193"/>
      <c r="X1476" s="193"/>
      <c r="Y1476" s="194"/>
      <c r="Z1476" s="194"/>
      <c r="AA1476" s="197"/>
      <c r="AB1476" s="198" t="str">
        <f t="shared" si="161"/>
        <v>201910</v>
      </c>
      <c r="AC1476" s="199">
        <f t="shared" si="164"/>
        <v>0</v>
      </c>
      <c r="AD1476" s="200" t="str">
        <f t="shared" si="163"/>
        <v>201910</v>
      </c>
      <c r="AE1476" s="199">
        <f t="shared" si="166"/>
        <v>0</v>
      </c>
      <c r="AF1476" s="199">
        <f t="shared" si="165"/>
        <v>0</v>
      </c>
      <c r="AG1476" s="199">
        <f t="shared" si="162"/>
        <v>0</v>
      </c>
      <c r="AH1476" s="199">
        <f t="shared" si="167"/>
        <v>0</v>
      </c>
      <c r="AI1476" s="201"/>
      <c r="AJ1476" s="201"/>
      <c r="AK1476" s="201"/>
      <c r="AL1476" s="201"/>
      <c r="AM1476" s="201"/>
      <c r="AN1476" s="201"/>
      <c r="AO1476" s="201" t="s">
        <v>50</v>
      </c>
      <c r="AP1476" s="201" t="s">
        <v>1</v>
      </c>
    </row>
    <row r="1477" spans="1:42">
      <c r="A1477" s="193" t="s">
        <v>1103</v>
      </c>
      <c r="B1477" s="193" t="s">
        <v>50</v>
      </c>
      <c r="C1477" s="193" t="s">
        <v>205</v>
      </c>
      <c r="D1477" s="193" t="s">
        <v>2933</v>
      </c>
      <c r="E1477" s="193" t="s">
        <v>2937</v>
      </c>
      <c r="F1477" s="193"/>
      <c r="G1477" s="193" t="s">
        <v>178</v>
      </c>
      <c r="H1477" s="194">
        <v>43754.000011574077</v>
      </c>
      <c r="I1477" s="194"/>
      <c r="J1477" s="194">
        <v>43754.000011574077</v>
      </c>
      <c r="K1477" s="194">
        <v>43754.000011574077</v>
      </c>
      <c r="L1477" s="194"/>
      <c r="M1477" s="193" t="s">
        <v>187</v>
      </c>
      <c r="N1477" s="193" t="s">
        <v>206</v>
      </c>
      <c r="O1477" s="195">
        <v>12</v>
      </c>
      <c r="P1477" s="195"/>
      <c r="Q1477" s="196"/>
      <c r="R1477" s="193" t="s">
        <v>2935</v>
      </c>
      <c r="S1477" s="193"/>
      <c r="T1477" s="193" t="s">
        <v>2938</v>
      </c>
      <c r="U1477" s="193" t="s">
        <v>182</v>
      </c>
      <c r="V1477" s="193"/>
      <c r="W1477" s="193"/>
      <c r="X1477" s="193"/>
      <c r="Y1477" s="194"/>
      <c r="Z1477" s="194"/>
      <c r="AA1477" s="197"/>
      <c r="AB1477" s="198" t="str">
        <f t="shared" si="161"/>
        <v>201910</v>
      </c>
      <c r="AC1477" s="199">
        <f t="shared" si="164"/>
        <v>0</v>
      </c>
      <c r="AD1477" s="200" t="str">
        <f t="shared" si="163"/>
        <v>201910</v>
      </c>
      <c r="AE1477" s="199">
        <f t="shared" si="166"/>
        <v>0</v>
      </c>
      <c r="AF1477" s="199">
        <f t="shared" si="165"/>
        <v>0</v>
      </c>
      <c r="AG1477" s="199">
        <f t="shared" si="162"/>
        <v>0</v>
      </c>
      <c r="AH1477" s="199">
        <f t="shared" si="167"/>
        <v>0</v>
      </c>
      <c r="AI1477" s="201"/>
      <c r="AJ1477" s="201"/>
      <c r="AK1477" s="201"/>
      <c r="AL1477" s="201"/>
      <c r="AM1477" s="201"/>
      <c r="AN1477" s="201"/>
      <c r="AO1477" s="201" t="s">
        <v>50</v>
      </c>
      <c r="AP1477" s="201" t="s">
        <v>1</v>
      </c>
    </row>
    <row r="1478" spans="1:42">
      <c r="A1478" s="193" t="s">
        <v>1103</v>
      </c>
      <c r="B1478" s="193" t="s">
        <v>50</v>
      </c>
      <c r="C1478" s="193" t="s">
        <v>205</v>
      </c>
      <c r="D1478" s="193" t="s">
        <v>2933</v>
      </c>
      <c r="E1478" s="193" t="s">
        <v>2939</v>
      </c>
      <c r="F1478" s="193"/>
      <c r="G1478" s="193" t="s">
        <v>178</v>
      </c>
      <c r="H1478" s="194">
        <v>43754.000011574077</v>
      </c>
      <c r="I1478" s="194"/>
      <c r="J1478" s="194">
        <v>43754.000011574077</v>
      </c>
      <c r="K1478" s="194">
        <v>43754.000011574077</v>
      </c>
      <c r="L1478" s="194"/>
      <c r="M1478" s="193" t="s">
        <v>187</v>
      </c>
      <c r="N1478" s="193" t="s">
        <v>206</v>
      </c>
      <c r="O1478" s="195">
        <v>12</v>
      </c>
      <c r="P1478" s="195"/>
      <c r="Q1478" s="196"/>
      <c r="R1478" s="193" t="s">
        <v>2935</v>
      </c>
      <c r="S1478" s="193"/>
      <c r="T1478" s="193" t="s">
        <v>2940</v>
      </c>
      <c r="U1478" s="193" t="s">
        <v>182</v>
      </c>
      <c r="V1478" s="193"/>
      <c r="W1478" s="193"/>
      <c r="X1478" s="193"/>
      <c r="Y1478" s="194"/>
      <c r="Z1478" s="194"/>
      <c r="AA1478" s="197"/>
      <c r="AB1478" s="198" t="str">
        <f t="shared" si="161"/>
        <v>201910</v>
      </c>
      <c r="AC1478" s="199">
        <f t="shared" si="164"/>
        <v>0</v>
      </c>
      <c r="AD1478" s="200" t="str">
        <f t="shared" si="163"/>
        <v>201910</v>
      </c>
      <c r="AE1478" s="199">
        <f t="shared" si="166"/>
        <v>0</v>
      </c>
      <c r="AF1478" s="199">
        <f t="shared" si="165"/>
        <v>0</v>
      </c>
      <c r="AG1478" s="199">
        <f t="shared" si="162"/>
        <v>0</v>
      </c>
      <c r="AH1478" s="199">
        <f t="shared" si="167"/>
        <v>0</v>
      </c>
      <c r="AI1478" s="201"/>
      <c r="AJ1478" s="201"/>
      <c r="AK1478" s="201"/>
      <c r="AL1478" s="201"/>
      <c r="AM1478" s="201"/>
      <c r="AN1478" s="201"/>
      <c r="AO1478" s="201" t="s">
        <v>50</v>
      </c>
      <c r="AP1478" s="201" t="s">
        <v>1</v>
      </c>
    </row>
    <row r="1479" spans="1:42">
      <c r="A1479" s="193" t="s">
        <v>1103</v>
      </c>
      <c r="B1479" s="193" t="s">
        <v>54</v>
      </c>
      <c r="C1479" s="193" t="s">
        <v>175</v>
      </c>
      <c r="D1479" s="193" t="s">
        <v>2941</v>
      </c>
      <c r="E1479" s="193" t="s">
        <v>2942</v>
      </c>
      <c r="F1479" s="193"/>
      <c r="G1479" s="193" t="s">
        <v>178</v>
      </c>
      <c r="H1479" s="194">
        <v>43754.000011574077</v>
      </c>
      <c r="I1479" s="194"/>
      <c r="J1479" s="194">
        <v>43754.000011574077</v>
      </c>
      <c r="K1479" s="194">
        <v>43754.000011574077</v>
      </c>
      <c r="L1479" s="194"/>
      <c r="M1479" s="193" t="s">
        <v>187</v>
      </c>
      <c r="N1479" s="193" t="s">
        <v>631</v>
      </c>
      <c r="O1479" s="195">
        <v>3</v>
      </c>
      <c r="P1479" s="195"/>
      <c r="Q1479" s="196"/>
      <c r="R1479" s="193" t="s">
        <v>2943</v>
      </c>
      <c r="S1479" s="193"/>
      <c r="T1479" s="193" t="s">
        <v>2944</v>
      </c>
      <c r="U1479" s="193" t="s">
        <v>182</v>
      </c>
      <c r="V1479" s="193"/>
      <c r="W1479" s="193"/>
      <c r="X1479" s="193"/>
      <c r="Y1479" s="194"/>
      <c r="Z1479" s="194"/>
      <c r="AA1479" s="197"/>
      <c r="AB1479" s="198" t="str">
        <f t="shared" si="161"/>
        <v>201910</v>
      </c>
      <c r="AC1479" s="199">
        <f t="shared" si="164"/>
        <v>0</v>
      </c>
      <c r="AD1479" s="200" t="str">
        <f t="shared" si="163"/>
        <v>201910</v>
      </c>
      <c r="AE1479" s="199">
        <f t="shared" si="166"/>
        <v>0</v>
      </c>
      <c r="AF1479" s="199">
        <f t="shared" si="165"/>
        <v>0</v>
      </c>
      <c r="AG1479" s="199">
        <f t="shared" si="162"/>
        <v>0</v>
      </c>
      <c r="AH1479" s="199">
        <f t="shared" si="167"/>
        <v>0</v>
      </c>
      <c r="AI1479" s="201"/>
      <c r="AJ1479" s="201"/>
      <c r="AK1479" s="201"/>
      <c r="AL1479" s="201"/>
      <c r="AM1479" s="201"/>
      <c r="AN1479" s="201"/>
      <c r="AO1479" s="201" t="s">
        <v>54</v>
      </c>
      <c r="AP1479" s="201" t="s">
        <v>88</v>
      </c>
    </row>
    <row r="1480" spans="1:42">
      <c r="A1480" s="193" t="s">
        <v>1103</v>
      </c>
      <c r="B1480" s="193" t="s">
        <v>54</v>
      </c>
      <c r="C1480" s="193" t="s">
        <v>175</v>
      </c>
      <c r="D1480" s="193" t="s">
        <v>2941</v>
      </c>
      <c r="E1480" s="193" t="s">
        <v>2942</v>
      </c>
      <c r="F1480" s="193"/>
      <c r="G1480" s="193" t="s">
        <v>178</v>
      </c>
      <c r="H1480" s="194">
        <v>43754.000011574077</v>
      </c>
      <c r="I1480" s="194"/>
      <c r="J1480" s="194">
        <v>43754.000011574077</v>
      </c>
      <c r="K1480" s="194">
        <v>43754.000011574077</v>
      </c>
      <c r="L1480" s="194"/>
      <c r="M1480" s="193" t="s">
        <v>187</v>
      </c>
      <c r="N1480" s="193" t="s">
        <v>631</v>
      </c>
      <c r="O1480" s="195">
        <v>3</v>
      </c>
      <c r="P1480" s="195"/>
      <c r="Q1480" s="196"/>
      <c r="R1480" s="193" t="s">
        <v>2943</v>
      </c>
      <c r="S1480" s="193"/>
      <c r="T1480" s="193" t="s">
        <v>2945</v>
      </c>
      <c r="U1480" s="193" t="s">
        <v>182</v>
      </c>
      <c r="V1480" s="193"/>
      <c r="W1480" s="193"/>
      <c r="X1480" s="193"/>
      <c r="Y1480" s="194"/>
      <c r="Z1480" s="194"/>
      <c r="AA1480" s="197"/>
      <c r="AB1480" s="198" t="str">
        <f t="shared" si="161"/>
        <v>201910</v>
      </c>
      <c r="AC1480" s="199">
        <f t="shared" si="164"/>
        <v>0</v>
      </c>
      <c r="AD1480" s="200" t="str">
        <f t="shared" si="163"/>
        <v>201910</v>
      </c>
      <c r="AE1480" s="199">
        <f t="shared" si="166"/>
        <v>0</v>
      </c>
      <c r="AF1480" s="199">
        <f t="shared" si="165"/>
        <v>0</v>
      </c>
      <c r="AG1480" s="199">
        <f t="shared" si="162"/>
        <v>0</v>
      </c>
      <c r="AH1480" s="199">
        <f t="shared" si="167"/>
        <v>0</v>
      </c>
      <c r="AI1480" s="201"/>
      <c r="AJ1480" s="201"/>
      <c r="AK1480" s="201"/>
      <c r="AL1480" s="201"/>
      <c r="AM1480" s="201"/>
      <c r="AN1480" s="201"/>
      <c r="AO1480" s="201" t="s">
        <v>54</v>
      </c>
      <c r="AP1480" s="201" t="s">
        <v>88</v>
      </c>
    </row>
    <row r="1481" spans="1:42">
      <c r="A1481" s="193" t="s">
        <v>1103</v>
      </c>
      <c r="B1481" s="193" t="s">
        <v>54</v>
      </c>
      <c r="C1481" s="193" t="s">
        <v>175</v>
      </c>
      <c r="D1481" s="193" t="s">
        <v>2941</v>
      </c>
      <c r="E1481" s="193" t="s">
        <v>2942</v>
      </c>
      <c r="F1481" s="193"/>
      <c r="G1481" s="193" t="s">
        <v>178</v>
      </c>
      <c r="H1481" s="194">
        <v>43754.000011574077</v>
      </c>
      <c r="I1481" s="194"/>
      <c r="J1481" s="194">
        <v>43754.000011574077</v>
      </c>
      <c r="K1481" s="194">
        <v>43754.000011574077</v>
      </c>
      <c r="L1481" s="194"/>
      <c r="M1481" s="193" t="s">
        <v>187</v>
      </c>
      <c r="N1481" s="193" t="s">
        <v>631</v>
      </c>
      <c r="O1481" s="195">
        <v>3</v>
      </c>
      <c r="P1481" s="195"/>
      <c r="Q1481" s="196"/>
      <c r="R1481" s="193" t="s">
        <v>2943</v>
      </c>
      <c r="S1481" s="193"/>
      <c r="T1481" s="193" t="s">
        <v>2946</v>
      </c>
      <c r="U1481" s="193" t="s">
        <v>182</v>
      </c>
      <c r="V1481" s="193"/>
      <c r="W1481" s="193"/>
      <c r="X1481" s="193"/>
      <c r="Y1481" s="194"/>
      <c r="Z1481" s="194"/>
      <c r="AA1481" s="197"/>
      <c r="AB1481" s="198" t="str">
        <f t="shared" si="161"/>
        <v>201910</v>
      </c>
      <c r="AC1481" s="199">
        <f t="shared" si="164"/>
        <v>0</v>
      </c>
      <c r="AD1481" s="200" t="str">
        <f t="shared" si="163"/>
        <v>201910</v>
      </c>
      <c r="AE1481" s="199">
        <f t="shared" si="166"/>
        <v>0</v>
      </c>
      <c r="AF1481" s="199">
        <f t="shared" si="165"/>
        <v>0</v>
      </c>
      <c r="AG1481" s="199">
        <f t="shared" si="162"/>
        <v>0</v>
      </c>
      <c r="AH1481" s="199">
        <f t="shared" si="167"/>
        <v>0</v>
      </c>
      <c r="AI1481" s="201"/>
      <c r="AJ1481" s="201"/>
      <c r="AK1481" s="201"/>
      <c r="AL1481" s="201"/>
      <c r="AM1481" s="201"/>
      <c r="AN1481" s="201"/>
      <c r="AO1481" s="201" t="s">
        <v>54</v>
      </c>
      <c r="AP1481" s="201" t="s">
        <v>88</v>
      </c>
    </row>
    <row r="1482" spans="1:42">
      <c r="A1482" s="193" t="s">
        <v>1103</v>
      </c>
      <c r="B1482" s="193" t="s">
        <v>51</v>
      </c>
      <c r="C1482" s="193" t="s">
        <v>321</v>
      </c>
      <c r="D1482" s="193" t="s">
        <v>1478</v>
      </c>
      <c r="E1482" s="193" t="s">
        <v>2947</v>
      </c>
      <c r="F1482" s="193"/>
      <c r="G1482" s="193" t="s">
        <v>178</v>
      </c>
      <c r="H1482" s="194">
        <v>43755.000011574077</v>
      </c>
      <c r="I1482" s="194"/>
      <c r="J1482" s="194">
        <v>43802.000011574077</v>
      </c>
      <c r="K1482" s="194">
        <v>43802.000011574077</v>
      </c>
      <c r="L1482" s="194"/>
      <c r="M1482" s="193" t="s">
        <v>191</v>
      </c>
      <c r="N1482" s="193" t="s">
        <v>47</v>
      </c>
      <c r="O1482" s="195">
        <v>18</v>
      </c>
      <c r="P1482" s="195"/>
      <c r="Q1482" s="196"/>
      <c r="R1482" s="193" t="s">
        <v>1480</v>
      </c>
      <c r="S1482" s="193"/>
      <c r="T1482" s="193" t="s">
        <v>2948</v>
      </c>
      <c r="U1482" s="193" t="s">
        <v>182</v>
      </c>
      <c r="V1482" s="193"/>
      <c r="W1482" s="193"/>
      <c r="X1482" s="193"/>
      <c r="Y1482" s="194"/>
      <c r="Z1482" s="194"/>
      <c r="AA1482" s="197"/>
      <c r="AB1482" s="198" t="str">
        <f t="shared" si="161"/>
        <v>201910</v>
      </c>
      <c r="AC1482" s="199">
        <f t="shared" si="164"/>
        <v>0</v>
      </c>
      <c r="AD1482" s="200" t="str">
        <f t="shared" si="163"/>
        <v>201912</v>
      </c>
      <c r="AE1482" s="199">
        <f t="shared" si="166"/>
        <v>0</v>
      </c>
      <c r="AF1482" s="199">
        <f t="shared" si="165"/>
        <v>0</v>
      </c>
      <c r="AG1482" s="199">
        <f t="shared" si="162"/>
        <v>0</v>
      </c>
      <c r="AH1482" s="199">
        <f t="shared" si="167"/>
        <v>0</v>
      </c>
      <c r="AI1482" s="201"/>
      <c r="AJ1482" s="201"/>
      <c r="AK1482" s="201"/>
      <c r="AL1482" s="201"/>
      <c r="AM1482" s="201"/>
      <c r="AN1482" s="201"/>
      <c r="AO1482" s="201" t="s">
        <v>51</v>
      </c>
      <c r="AP1482" s="201" t="s">
        <v>65</v>
      </c>
    </row>
    <row r="1483" spans="1:42">
      <c r="A1483" s="193" t="s">
        <v>1103</v>
      </c>
      <c r="B1483" s="193" t="s">
        <v>49</v>
      </c>
      <c r="C1483" s="193" t="s">
        <v>59</v>
      </c>
      <c r="D1483" s="193" t="s">
        <v>1478</v>
      </c>
      <c r="E1483" s="193" t="s">
        <v>2947</v>
      </c>
      <c r="F1483" s="193"/>
      <c r="G1483" s="193" t="s">
        <v>178</v>
      </c>
      <c r="H1483" s="194">
        <v>43755.000011574077</v>
      </c>
      <c r="I1483" s="194"/>
      <c r="J1483" s="194">
        <v>43815.000011574077</v>
      </c>
      <c r="K1483" s="194">
        <v>43815.000011574077</v>
      </c>
      <c r="L1483" s="194"/>
      <c r="M1483" s="193" t="s">
        <v>191</v>
      </c>
      <c r="N1483" s="193" t="s">
        <v>47</v>
      </c>
      <c r="O1483" s="195">
        <v>73</v>
      </c>
      <c r="P1483" s="195"/>
      <c r="Q1483" s="196"/>
      <c r="R1483" s="193" t="s">
        <v>1480</v>
      </c>
      <c r="S1483" s="193"/>
      <c r="T1483" s="193" t="s">
        <v>2949</v>
      </c>
      <c r="U1483" s="193" t="s">
        <v>182</v>
      </c>
      <c r="V1483" s="193"/>
      <c r="W1483" s="193"/>
      <c r="X1483" s="193"/>
      <c r="Y1483" s="194"/>
      <c r="Z1483" s="194"/>
      <c r="AA1483" s="197"/>
      <c r="AB1483" s="198" t="str">
        <f t="shared" si="161"/>
        <v>201910</v>
      </c>
      <c r="AC1483" s="199">
        <f t="shared" si="164"/>
        <v>0</v>
      </c>
      <c r="AD1483" s="200" t="str">
        <f t="shared" si="163"/>
        <v>201912</v>
      </c>
      <c r="AE1483" s="199">
        <f t="shared" si="166"/>
        <v>0</v>
      </c>
      <c r="AF1483" s="199">
        <f t="shared" si="165"/>
        <v>0</v>
      </c>
      <c r="AG1483" s="199">
        <f t="shared" si="162"/>
        <v>0</v>
      </c>
      <c r="AH1483" s="199">
        <f t="shared" si="167"/>
        <v>0</v>
      </c>
      <c r="AI1483" s="201"/>
      <c r="AJ1483" s="201"/>
      <c r="AK1483" s="201"/>
      <c r="AL1483" s="201"/>
      <c r="AM1483" s="201"/>
      <c r="AN1483" s="201"/>
      <c r="AO1483" s="201" t="s">
        <v>49</v>
      </c>
      <c r="AP1483" s="201" t="s">
        <v>59</v>
      </c>
    </row>
    <row r="1484" spans="1:42">
      <c r="A1484" s="193" t="s">
        <v>1103</v>
      </c>
      <c r="B1484" s="193" t="s">
        <v>49</v>
      </c>
      <c r="C1484" s="193" t="s">
        <v>59</v>
      </c>
      <c r="D1484" s="193" t="s">
        <v>1478</v>
      </c>
      <c r="E1484" s="193" t="s">
        <v>2950</v>
      </c>
      <c r="F1484" s="193"/>
      <c r="G1484" s="193" t="s">
        <v>178</v>
      </c>
      <c r="H1484" s="194">
        <v>43755.000011574077</v>
      </c>
      <c r="I1484" s="194"/>
      <c r="J1484" s="194">
        <v>43803.000011574077</v>
      </c>
      <c r="K1484" s="194">
        <v>43803.000011574077</v>
      </c>
      <c r="L1484" s="194"/>
      <c r="M1484" s="193" t="s">
        <v>191</v>
      </c>
      <c r="N1484" s="193" t="s">
        <v>47</v>
      </c>
      <c r="O1484" s="195">
        <v>91</v>
      </c>
      <c r="P1484" s="195"/>
      <c r="Q1484" s="196"/>
      <c r="R1484" s="193" t="s">
        <v>1480</v>
      </c>
      <c r="S1484" s="193"/>
      <c r="T1484" s="193" t="s">
        <v>2951</v>
      </c>
      <c r="U1484" s="193" t="s">
        <v>182</v>
      </c>
      <c r="V1484" s="193"/>
      <c r="W1484" s="193"/>
      <c r="X1484" s="193"/>
      <c r="Y1484" s="194"/>
      <c r="Z1484" s="194"/>
      <c r="AA1484" s="197"/>
      <c r="AB1484" s="198" t="str">
        <f t="shared" si="161"/>
        <v>201910</v>
      </c>
      <c r="AC1484" s="199">
        <f t="shared" si="164"/>
        <v>0</v>
      </c>
      <c r="AD1484" s="200" t="str">
        <f t="shared" si="163"/>
        <v>201912</v>
      </c>
      <c r="AE1484" s="199">
        <f t="shared" si="166"/>
        <v>0</v>
      </c>
      <c r="AF1484" s="199">
        <f t="shared" si="165"/>
        <v>0</v>
      </c>
      <c r="AG1484" s="199">
        <f t="shared" si="162"/>
        <v>0</v>
      </c>
      <c r="AH1484" s="199">
        <f t="shared" si="167"/>
        <v>0</v>
      </c>
      <c r="AI1484" s="201"/>
      <c r="AJ1484" s="201"/>
      <c r="AK1484" s="201"/>
      <c r="AL1484" s="201"/>
      <c r="AM1484" s="201"/>
      <c r="AN1484" s="201"/>
      <c r="AO1484" s="201" t="s">
        <v>49</v>
      </c>
      <c r="AP1484" s="201" t="s">
        <v>59</v>
      </c>
    </row>
    <row r="1485" spans="1:42">
      <c r="A1485" s="193" t="s">
        <v>1103</v>
      </c>
      <c r="B1485" s="193" t="s">
        <v>49</v>
      </c>
      <c r="C1485" s="193" t="s">
        <v>59</v>
      </c>
      <c r="D1485" s="193" t="s">
        <v>1478</v>
      </c>
      <c r="E1485" s="193" t="s">
        <v>2952</v>
      </c>
      <c r="F1485" s="193"/>
      <c r="G1485" s="193" t="s">
        <v>178</v>
      </c>
      <c r="H1485" s="194">
        <v>43755.000011574077</v>
      </c>
      <c r="I1485" s="194"/>
      <c r="J1485" s="194">
        <v>43803.000011574077</v>
      </c>
      <c r="K1485" s="194">
        <v>43803.000011574077</v>
      </c>
      <c r="L1485" s="194"/>
      <c r="M1485" s="193" t="s">
        <v>191</v>
      </c>
      <c r="N1485" s="193" t="s">
        <v>47</v>
      </c>
      <c r="O1485" s="195">
        <v>91</v>
      </c>
      <c r="P1485" s="195"/>
      <c r="Q1485" s="196"/>
      <c r="R1485" s="193" t="s">
        <v>1480</v>
      </c>
      <c r="S1485" s="193"/>
      <c r="T1485" s="193" t="s">
        <v>2953</v>
      </c>
      <c r="U1485" s="193" t="s">
        <v>182</v>
      </c>
      <c r="V1485" s="193"/>
      <c r="W1485" s="193"/>
      <c r="X1485" s="193"/>
      <c r="Y1485" s="194"/>
      <c r="Z1485" s="194"/>
      <c r="AA1485" s="197"/>
      <c r="AB1485" s="198" t="str">
        <f t="shared" ref="AB1485:AB1548" si="168">+IFERROR(IF(AND(V1485="1",LEN(W1485)&gt;2),0,CONCATENATE(YEAR(H1485),MONTH(H1485))),0)</f>
        <v>201910</v>
      </c>
      <c r="AC1485" s="199">
        <f t="shared" si="164"/>
        <v>0</v>
      </c>
      <c r="AD1485" s="200" t="str">
        <f t="shared" si="163"/>
        <v>201912</v>
      </c>
      <c r="AE1485" s="199">
        <f t="shared" si="166"/>
        <v>0</v>
      </c>
      <c r="AF1485" s="199">
        <f t="shared" si="165"/>
        <v>0</v>
      </c>
      <c r="AG1485" s="199">
        <f t="shared" ref="AG1485:AG1548" si="169">+IF(A1485&lt;&gt;"4-MIGRADO",0,IFERROR(IF(IF(K1485&lt;1,0,CONCATENATE(YEAR(L1485),MONTH(L1485)))="19001",0,IF(K1485&lt;1,0,CONCATENATE(YEAR(L1485),MONTH(L1485)))),0))</f>
        <v>0</v>
      </c>
      <c r="AH1485" s="199">
        <f t="shared" si="167"/>
        <v>0</v>
      </c>
      <c r="AI1485" s="201"/>
      <c r="AJ1485" s="201"/>
      <c r="AK1485" s="201"/>
      <c r="AL1485" s="201"/>
      <c r="AM1485" s="201"/>
      <c r="AN1485" s="201"/>
      <c r="AO1485" s="201" t="s">
        <v>49</v>
      </c>
      <c r="AP1485" s="201" t="s">
        <v>59</v>
      </c>
    </row>
    <row r="1486" spans="1:42">
      <c r="A1486" s="193" t="s">
        <v>1103</v>
      </c>
      <c r="B1486" s="193" t="s">
        <v>54</v>
      </c>
      <c r="C1486" s="193" t="s">
        <v>175</v>
      </c>
      <c r="D1486" s="193" t="s">
        <v>2954</v>
      </c>
      <c r="E1486" s="193" t="s">
        <v>2955</v>
      </c>
      <c r="F1486" s="193"/>
      <c r="G1486" s="193" t="s">
        <v>178</v>
      </c>
      <c r="H1486" s="194">
        <v>43755.000011574077</v>
      </c>
      <c r="I1486" s="194"/>
      <c r="J1486" s="194">
        <v>43755.000011574077</v>
      </c>
      <c r="K1486" s="194">
        <v>43755.000011574077</v>
      </c>
      <c r="L1486" s="194"/>
      <c r="M1486" s="193" t="s">
        <v>187</v>
      </c>
      <c r="N1486" s="193" t="s">
        <v>637</v>
      </c>
      <c r="O1486" s="195">
        <v>3</v>
      </c>
      <c r="P1486" s="195"/>
      <c r="Q1486" s="196"/>
      <c r="R1486" s="193" t="s">
        <v>2956</v>
      </c>
      <c r="S1486" s="193"/>
      <c r="T1486" s="193" t="s">
        <v>2957</v>
      </c>
      <c r="U1486" s="193" t="s">
        <v>182</v>
      </c>
      <c r="V1486" s="193"/>
      <c r="W1486" s="193"/>
      <c r="X1486" s="193"/>
      <c r="Y1486" s="194"/>
      <c r="Z1486" s="194"/>
      <c r="AA1486" s="197"/>
      <c r="AB1486" s="198" t="str">
        <f t="shared" si="168"/>
        <v>201910</v>
      </c>
      <c r="AC1486" s="199">
        <f t="shared" si="164"/>
        <v>0</v>
      </c>
      <c r="AD1486" s="200" t="str">
        <f t="shared" si="163"/>
        <v>201910</v>
      </c>
      <c r="AE1486" s="199">
        <f t="shared" si="166"/>
        <v>0</v>
      </c>
      <c r="AF1486" s="199">
        <f t="shared" si="165"/>
        <v>0</v>
      </c>
      <c r="AG1486" s="199">
        <f t="shared" si="169"/>
        <v>0</v>
      </c>
      <c r="AH1486" s="199">
        <f t="shared" si="167"/>
        <v>0</v>
      </c>
      <c r="AI1486" s="201"/>
      <c r="AJ1486" s="201"/>
      <c r="AK1486" s="201"/>
      <c r="AL1486" s="201"/>
      <c r="AM1486" s="201"/>
      <c r="AN1486" s="201"/>
      <c r="AO1486" s="201" t="s">
        <v>54</v>
      </c>
      <c r="AP1486" s="201" t="s">
        <v>88</v>
      </c>
    </row>
    <row r="1487" spans="1:42">
      <c r="A1487" s="193" t="s">
        <v>1103</v>
      </c>
      <c r="B1487" s="193" t="s">
        <v>54</v>
      </c>
      <c r="C1487" s="193" t="s">
        <v>175</v>
      </c>
      <c r="D1487" s="193" t="s">
        <v>2954</v>
      </c>
      <c r="E1487" s="193" t="s">
        <v>2955</v>
      </c>
      <c r="F1487" s="193"/>
      <c r="G1487" s="193" t="s">
        <v>178</v>
      </c>
      <c r="H1487" s="194">
        <v>43755.000011574077</v>
      </c>
      <c r="I1487" s="194"/>
      <c r="J1487" s="194">
        <v>43755.000011574077</v>
      </c>
      <c r="K1487" s="194">
        <v>43755.000011574077</v>
      </c>
      <c r="L1487" s="194"/>
      <c r="M1487" s="193" t="s">
        <v>187</v>
      </c>
      <c r="N1487" s="193" t="s">
        <v>637</v>
      </c>
      <c r="O1487" s="195">
        <v>3</v>
      </c>
      <c r="P1487" s="195"/>
      <c r="Q1487" s="196"/>
      <c r="R1487" s="193" t="s">
        <v>2956</v>
      </c>
      <c r="S1487" s="193"/>
      <c r="T1487" s="193" t="s">
        <v>2958</v>
      </c>
      <c r="U1487" s="193" t="s">
        <v>182</v>
      </c>
      <c r="V1487" s="193"/>
      <c r="W1487" s="193"/>
      <c r="X1487" s="193"/>
      <c r="Y1487" s="194"/>
      <c r="Z1487" s="194"/>
      <c r="AA1487" s="197"/>
      <c r="AB1487" s="198" t="str">
        <f t="shared" si="168"/>
        <v>201910</v>
      </c>
      <c r="AC1487" s="199">
        <f t="shared" si="164"/>
        <v>0</v>
      </c>
      <c r="AD1487" s="200" t="str">
        <f t="shared" si="163"/>
        <v>201910</v>
      </c>
      <c r="AE1487" s="199">
        <f t="shared" si="166"/>
        <v>0</v>
      </c>
      <c r="AF1487" s="199">
        <f t="shared" si="165"/>
        <v>0</v>
      </c>
      <c r="AG1487" s="199">
        <f t="shared" si="169"/>
        <v>0</v>
      </c>
      <c r="AH1487" s="199">
        <f t="shared" si="167"/>
        <v>0</v>
      </c>
      <c r="AI1487" s="201"/>
      <c r="AJ1487" s="201"/>
      <c r="AK1487" s="201"/>
      <c r="AL1487" s="201"/>
      <c r="AM1487" s="201"/>
      <c r="AN1487" s="201"/>
      <c r="AO1487" s="201" t="s">
        <v>54</v>
      </c>
      <c r="AP1487" s="201" t="s">
        <v>88</v>
      </c>
    </row>
    <row r="1488" spans="1:42">
      <c r="A1488" s="193" t="s">
        <v>1103</v>
      </c>
      <c r="B1488" s="193" t="s">
        <v>50</v>
      </c>
      <c r="C1488" s="193" t="s">
        <v>205</v>
      </c>
      <c r="D1488" s="193" t="s">
        <v>1085</v>
      </c>
      <c r="E1488" s="193" t="s">
        <v>1086</v>
      </c>
      <c r="F1488" s="193"/>
      <c r="G1488" s="193" t="s">
        <v>197</v>
      </c>
      <c r="H1488" s="194">
        <v>43756.000011574077</v>
      </c>
      <c r="I1488" s="194"/>
      <c r="J1488" s="194">
        <v>43760.000011574077</v>
      </c>
      <c r="K1488" s="194">
        <v>43760.000011574077</v>
      </c>
      <c r="L1488" s="194"/>
      <c r="M1488" s="193" t="s">
        <v>179</v>
      </c>
      <c r="N1488" s="193" t="s">
        <v>230</v>
      </c>
      <c r="O1488" s="195">
        <v>12</v>
      </c>
      <c r="P1488" s="195"/>
      <c r="Q1488" s="196"/>
      <c r="R1488" s="193" t="s">
        <v>1087</v>
      </c>
      <c r="S1488" s="193"/>
      <c r="T1488" s="193" t="s">
        <v>2959</v>
      </c>
      <c r="U1488" s="193" t="s">
        <v>182</v>
      </c>
      <c r="V1488" s="193"/>
      <c r="W1488" s="193"/>
      <c r="X1488" s="193"/>
      <c r="Y1488" s="194"/>
      <c r="Z1488" s="194"/>
      <c r="AA1488" s="197"/>
      <c r="AB1488" s="198" t="str">
        <f t="shared" si="168"/>
        <v>201910</v>
      </c>
      <c r="AC1488" s="199">
        <f t="shared" si="164"/>
        <v>0</v>
      </c>
      <c r="AD1488" s="200" t="str">
        <f t="shared" si="163"/>
        <v>201910</v>
      </c>
      <c r="AE1488" s="199">
        <f t="shared" si="166"/>
        <v>0</v>
      </c>
      <c r="AF1488" s="199">
        <f t="shared" si="165"/>
        <v>0</v>
      </c>
      <c r="AG1488" s="199">
        <f t="shared" si="169"/>
        <v>0</v>
      </c>
      <c r="AH1488" s="199">
        <f t="shared" si="167"/>
        <v>0</v>
      </c>
      <c r="AI1488" s="201"/>
      <c r="AJ1488" s="201"/>
      <c r="AK1488" s="201"/>
      <c r="AL1488" s="201"/>
      <c r="AM1488" s="201"/>
      <c r="AN1488" s="201"/>
      <c r="AO1488" s="201" t="s">
        <v>50</v>
      </c>
      <c r="AP1488" s="201" t="s">
        <v>1</v>
      </c>
    </row>
    <row r="1489" spans="1:42">
      <c r="A1489" s="193" t="s">
        <v>1103</v>
      </c>
      <c r="B1489" s="193" t="s">
        <v>50</v>
      </c>
      <c r="C1489" s="193" t="s">
        <v>205</v>
      </c>
      <c r="D1489" s="193" t="s">
        <v>1085</v>
      </c>
      <c r="E1489" s="193" t="s">
        <v>1086</v>
      </c>
      <c r="F1489" s="193"/>
      <c r="G1489" s="193" t="s">
        <v>197</v>
      </c>
      <c r="H1489" s="194">
        <v>43756.000011574077</v>
      </c>
      <c r="I1489" s="194"/>
      <c r="J1489" s="194">
        <v>43760.000011574077</v>
      </c>
      <c r="K1489" s="194">
        <v>43760.000011574077</v>
      </c>
      <c r="L1489" s="194"/>
      <c r="M1489" s="193" t="s">
        <v>179</v>
      </c>
      <c r="N1489" s="193" t="s">
        <v>230</v>
      </c>
      <c r="O1489" s="195">
        <v>12</v>
      </c>
      <c r="P1489" s="195"/>
      <c r="Q1489" s="196"/>
      <c r="R1489" s="193" t="s">
        <v>1087</v>
      </c>
      <c r="S1489" s="193"/>
      <c r="T1489" s="193" t="s">
        <v>2960</v>
      </c>
      <c r="U1489" s="193" t="s">
        <v>182</v>
      </c>
      <c r="V1489" s="193"/>
      <c r="W1489" s="193"/>
      <c r="X1489" s="193"/>
      <c r="Y1489" s="194"/>
      <c r="Z1489" s="194"/>
      <c r="AA1489" s="197"/>
      <c r="AB1489" s="198" t="str">
        <f t="shared" si="168"/>
        <v>201910</v>
      </c>
      <c r="AC1489" s="199">
        <f t="shared" si="164"/>
        <v>0</v>
      </c>
      <c r="AD1489" s="200" t="str">
        <f t="shared" si="163"/>
        <v>201910</v>
      </c>
      <c r="AE1489" s="199">
        <f t="shared" si="166"/>
        <v>0</v>
      </c>
      <c r="AF1489" s="199">
        <f t="shared" si="165"/>
        <v>0</v>
      </c>
      <c r="AG1489" s="199">
        <f t="shared" si="169"/>
        <v>0</v>
      </c>
      <c r="AH1489" s="199">
        <f t="shared" si="167"/>
        <v>0</v>
      </c>
      <c r="AI1489" s="201"/>
      <c r="AJ1489" s="201"/>
      <c r="AK1489" s="201"/>
      <c r="AL1489" s="201"/>
      <c r="AM1489" s="201"/>
      <c r="AN1489" s="201"/>
      <c r="AO1489" s="201" t="s">
        <v>50</v>
      </c>
      <c r="AP1489" s="201" t="s">
        <v>1</v>
      </c>
    </row>
    <row r="1490" spans="1:42">
      <c r="A1490" s="193" t="s">
        <v>1103</v>
      </c>
      <c r="B1490" s="193" t="s">
        <v>50</v>
      </c>
      <c r="C1490" s="193" t="s">
        <v>205</v>
      </c>
      <c r="D1490" s="193" t="s">
        <v>1085</v>
      </c>
      <c r="E1490" s="193" t="s">
        <v>1086</v>
      </c>
      <c r="F1490" s="193"/>
      <c r="G1490" s="193" t="s">
        <v>197</v>
      </c>
      <c r="H1490" s="194">
        <v>43756.000011574077</v>
      </c>
      <c r="I1490" s="194"/>
      <c r="J1490" s="194">
        <v>43760.000011574077</v>
      </c>
      <c r="K1490" s="194">
        <v>43760.000011574077</v>
      </c>
      <c r="L1490" s="194"/>
      <c r="M1490" s="193" t="s">
        <v>179</v>
      </c>
      <c r="N1490" s="193" t="s">
        <v>230</v>
      </c>
      <c r="O1490" s="195">
        <v>12</v>
      </c>
      <c r="P1490" s="195"/>
      <c r="Q1490" s="196"/>
      <c r="R1490" s="193" t="s">
        <v>1087</v>
      </c>
      <c r="S1490" s="193"/>
      <c r="T1490" s="193" t="s">
        <v>2961</v>
      </c>
      <c r="U1490" s="193" t="s">
        <v>182</v>
      </c>
      <c r="V1490" s="193"/>
      <c r="W1490" s="193"/>
      <c r="X1490" s="193"/>
      <c r="Y1490" s="194"/>
      <c r="Z1490" s="194"/>
      <c r="AA1490" s="197"/>
      <c r="AB1490" s="198" t="str">
        <f t="shared" si="168"/>
        <v>201910</v>
      </c>
      <c r="AC1490" s="199">
        <f t="shared" si="164"/>
        <v>0</v>
      </c>
      <c r="AD1490" s="200" t="str">
        <f t="shared" si="163"/>
        <v>201910</v>
      </c>
      <c r="AE1490" s="199">
        <f t="shared" si="166"/>
        <v>0</v>
      </c>
      <c r="AF1490" s="199">
        <f t="shared" si="165"/>
        <v>0</v>
      </c>
      <c r="AG1490" s="199">
        <f t="shared" si="169"/>
        <v>0</v>
      </c>
      <c r="AH1490" s="199">
        <f t="shared" si="167"/>
        <v>0</v>
      </c>
      <c r="AI1490" s="201"/>
      <c r="AJ1490" s="201"/>
      <c r="AK1490" s="201"/>
      <c r="AL1490" s="201"/>
      <c r="AM1490" s="201"/>
      <c r="AN1490" s="201"/>
      <c r="AO1490" s="201" t="s">
        <v>50</v>
      </c>
      <c r="AP1490" s="201" t="s">
        <v>1</v>
      </c>
    </row>
    <row r="1491" spans="1:42">
      <c r="A1491" s="193" t="s">
        <v>1103</v>
      </c>
      <c r="B1491" s="193" t="s">
        <v>50</v>
      </c>
      <c r="C1491" s="193" t="s">
        <v>205</v>
      </c>
      <c r="D1491" s="193" t="s">
        <v>1085</v>
      </c>
      <c r="E1491" s="193" t="s">
        <v>1086</v>
      </c>
      <c r="F1491" s="193"/>
      <c r="G1491" s="193" t="s">
        <v>197</v>
      </c>
      <c r="H1491" s="194">
        <v>43756.000011574077</v>
      </c>
      <c r="I1491" s="194"/>
      <c r="J1491" s="194">
        <v>43760.000011574077</v>
      </c>
      <c r="K1491" s="194">
        <v>43760.000011574077</v>
      </c>
      <c r="L1491" s="194"/>
      <c r="M1491" s="193" t="s">
        <v>179</v>
      </c>
      <c r="N1491" s="193" t="s">
        <v>230</v>
      </c>
      <c r="O1491" s="195">
        <v>12</v>
      </c>
      <c r="P1491" s="195"/>
      <c r="Q1491" s="196"/>
      <c r="R1491" s="193" t="s">
        <v>1087</v>
      </c>
      <c r="S1491" s="193"/>
      <c r="T1491" s="193" t="s">
        <v>2962</v>
      </c>
      <c r="U1491" s="193" t="s">
        <v>182</v>
      </c>
      <c r="V1491" s="193"/>
      <c r="W1491" s="193"/>
      <c r="X1491" s="193"/>
      <c r="Y1491" s="194"/>
      <c r="Z1491" s="194"/>
      <c r="AA1491" s="197"/>
      <c r="AB1491" s="198" t="str">
        <f t="shared" si="168"/>
        <v>201910</v>
      </c>
      <c r="AC1491" s="199">
        <f t="shared" si="164"/>
        <v>0</v>
      </c>
      <c r="AD1491" s="200" t="str">
        <f t="shared" ref="AD1491:AD1554" si="170">+IFERROR(IF(OR(AND(V1491="1",LEN(W1491)&gt;2),CONCATENATE(YEAR(K1491),MONTH(K1491))="19001"),0,CONCATENATE(YEAR(K1491),MONTH(K1491))),0)</f>
        <v>201910</v>
      </c>
      <c r="AE1491" s="199">
        <f t="shared" si="166"/>
        <v>0</v>
      </c>
      <c r="AF1491" s="199">
        <f t="shared" si="165"/>
        <v>0</v>
      </c>
      <c r="AG1491" s="199">
        <f t="shared" si="169"/>
        <v>0</v>
      </c>
      <c r="AH1491" s="199">
        <f t="shared" si="167"/>
        <v>0</v>
      </c>
      <c r="AI1491" s="201"/>
      <c r="AJ1491" s="201"/>
      <c r="AK1491" s="201"/>
      <c r="AL1491" s="201"/>
      <c r="AM1491" s="201"/>
      <c r="AN1491" s="201"/>
      <c r="AO1491" s="201" t="s">
        <v>50</v>
      </c>
      <c r="AP1491" s="201" t="s">
        <v>1</v>
      </c>
    </row>
    <row r="1492" spans="1:42">
      <c r="A1492" s="193" t="s">
        <v>1103</v>
      </c>
      <c r="B1492" s="193" t="s">
        <v>50</v>
      </c>
      <c r="C1492" s="193" t="s">
        <v>205</v>
      </c>
      <c r="D1492" s="193" t="s">
        <v>1085</v>
      </c>
      <c r="E1492" s="193" t="s">
        <v>1086</v>
      </c>
      <c r="F1492" s="193"/>
      <c r="G1492" s="193" t="s">
        <v>197</v>
      </c>
      <c r="H1492" s="194">
        <v>43756.000011574077</v>
      </c>
      <c r="I1492" s="194"/>
      <c r="J1492" s="194">
        <v>43760.000011574077</v>
      </c>
      <c r="K1492" s="194">
        <v>43760.000011574077</v>
      </c>
      <c r="L1492" s="194"/>
      <c r="M1492" s="193" t="s">
        <v>179</v>
      </c>
      <c r="N1492" s="193" t="s">
        <v>230</v>
      </c>
      <c r="O1492" s="195">
        <v>12</v>
      </c>
      <c r="P1492" s="195"/>
      <c r="Q1492" s="196"/>
      <c r="R1492" s="193" t="s">
        <v>1087</v>
      </c>
      <c r="S1492" s="193"/>
      <c r="T1492" s="193" t="s">
        <v>2963</v>
      </c>
      <c r="U1492" s="193" t="s">
        <v>182</v>
      </c>
      <c r="V1492" s="193"/>
      <c r="W1492" s="193"/>
      <c r="X1492" s="193"/>
      <c r="Y1492" s="194"/>
      <c r="Z1492" s="194"/>
      <c r="AA1492" s="197"/>
      <c r="AB1492" s="198" t="str">
        <f t="shared" si="168"/>
        <v>201910</v>
      </c>
      <c r="AC1492" s="199">
        <f t="shared" si="164"/>
        <v>0</v>
      </c>
      <c r="AD1492" s="200" t="str">
        <f t="shared" si="170"/>
        <v>201910</v>
      </c>
      <c r="AE1492" s="199">
        <f t="shared" si="166"/>
        <v>0</v>
      </c>
      <c r="AF1492" s="199">
        <f t="shared" si="165"/>
        <v>0</v>
      </c>
      <c r="AG1492" s="199">
        <f t="shared" si="169"/>
        <v>0</v>
      </c>
      <c r="AH1492" s="199">
        <f t="shared" si="167"/>
        <v>0</v>
      </c>
      <c r="AI1492" s="201"/>
      <c r="AJ1492" s="201"/>
      <c r="AK1492" s="201"/>
      <c r="AL1492" s="201"/>
      <c r="AM1492" s="201"/>
      <c r="AN1492" s="201"/>
      <c r="AO1492" s="201" t="s">
        <v>50</v>
      </c>
      <c r="AP1492" s="201" t="s">
        <v>1</v>
      </c>
    </row>
    <row r="1493" spans="1:42">
      <c r="A1493" s="193" t="s">
        <v>1103</v>
      </c>
      <c r="B1493" s="193" t="s">
        <v>48</v>
      </c>
      <c r="C1493" s="193" t="s">
        <v>57</v>
      </c>
      <c r="D1493" s="193" t="s">
        <v>1749</v>
      </c>
      <c r="E1493" s="193" t="s">
        <v>1750</v>
      </c>
      <c r="F1493" s="193"/>
      <c r="G1493" s="193" t="s">
        <v>178</v>
      </c>
      <c r="H1493" s="194">
        <v>43756.000011574077</v>
      </c>
      <c r="I1493" s="194"/>
      <c r="J1493" s="194">
        <v>43767.000011574077</v>
      </c>
      <c r="K1493" s="194">
        <v>43767.000011574077</v>
      </c>
      <c r="L1493" s="194"/>
      <c r="M1493" s="193" t="s">
        <v>187</v>
      </c>
      <c r="N1493" s="193" t="s">
        <v>185</v>
      </c>
      <c r="O1493" s="195">
        <v>115</v>
      </c>
      <c r="P1493" s="195"/>
      <c r="Q1493" s="196"/>
      <c r="R1493" s="193" t="s">
        <v>1751</v>
      </c>
      <c r="S1493" s="193"/>
      <c r="T1493" s="193" t="s">
        <v>2964</v>
      </c>
      <c r="U1493" s="193" t="s">
        <v>182</v>
      </c>
      <c r="V1493" s="193"/>
      <c r="W1493" s="193"/>
      <c r="X1493" s="193"/>
      <c r="Y1493" s="194"/>
      <c r="Z1493" s="194"/>
      <c r="AA1493" s="197"/>
      <c r="AB1493" s="198" t="str">
        <f t="shared" si="168"/>
        <v>201910</v>
      </c>
      <c r="AC1493" s="199">
        <f t="shared" si="164"/>
        <v>0</v>
      </c>
      <c r="AD1493" s="200" t="str">
        <f t="shared" si="170"/>
        <v>201910</v>
      </c>
      <c r="AE1493" s="199">
        <f t="shared" si="166"/>
        <v>0</v>
      </c>
      <c r="AF1493" s="199">
        <f t="shared" si="165"/>
        <v>0</v>
      </c>
      <c r="AG1493" s="199">
        <f t="shared" si="169"/>
        <v>0</v>
      </c>
      <c r="AH1493" s="199">
        <f t="shared" si="167"/>
        <v>0</v>
      </c>
      <c r="AI1493" s="201"/>
      <c r="AJ1493" s="201"/>
      <c r="AK1493" s="201"/>
      <c r="AL1493" s="201"/>
      <c r="AM1493" s="201"/>
      <c r="AN1493" s="201"/>
      <c r="AO1493" s="201" t="s">
        <v>48</v>
      </c>
      <c r="AP1493" s="201" t="s">
        <v>57</v>
      </c>
    </row>
    <row r="1494" spans="1:42">
      <c r="A1494" s="193" t="s">
        <v>1103</v>
      </c>
      <c r="B1494" s="193" t="s">
        <v>48</v>
      </c>
      <c r="C1494" s="193" t="s">
        <v>57</v>
      </c>
      <c r="D1494" s="193" t="s">
        <v>1749</v>
      </c>
      <c r="E1494" s="193" t="s">
        <v>1753</v>
      </c>
      <c r="F1494" s="193"/>
      <c r="G1494" s="193" t="s">
        <v>178</v>
      </c>
      <c r="H1494" s="194">
        <v>43756.000011574077</v>
      </c>
      <c r="I1494" s="194"/>
      <c r="J1494" s="194">
        <v>43767.000011574077</v>
      </c>
      <c r="K1494" s="194">
        <v>43767.000011574077</v>
      </c>
      <c r="L1494" s="194"/>
      <c r="M1494" s="193" t="s">
        <v>187</v>
      </c>
      <c r="N1494" s="193" t="s">
        <v>185</v>
      </c>
      <c r="O1494" s="195">
        <v>115</v>
      </c>
      <c r="P1494" s="195"/>
      <c r="Q1494" s="196"/>
      <c r="R1494" s="193" t="s">
        <v>1751</v>
      </c>
      <c r="S1494" s="193"/>
      <c r="T1494" s="193" t="s">
        <v>2965</v>
      </c>
      <c r="U1494" s="193" t="s">
        <v>182</v>
      </c>
      <c r="V1494" s="193"/>
      <c r="W1494" s="193"/>
      <c r="X1494" s="193"/>
      <c r="Y1494" s="194"/>
      <c r="Z1494" s="194"/>
      <c r="AA1494" s="197"/>
      <c r="AB1494" s="198" t="str">
        <f t="shared" si="168"/>
        <v>201910</v>
      </c>
      <c r="AC1494" s="199">
        <f t="shared" si="164"/>
        <v>0</v>
      </c>
      <c r="AD1494" s="200" t="str">
        <f t="shared" si="170"/>
        <v>201910</v>
      </c>
      <c r="AE1494" s="199">
        <f t="shared" si="166"/>
        <v>0</v>
      </c>
      <c r="AF1494" s="199">
        <f t="shared" si="165"/>
        <v>0</v>
      </c>
      <c r="AG1494" s="199">
        <f t="shared" si="169"/>
        <v>0</v>
      </c>
      <c r="AH1494" s="199">
        <f t="shared" si="167"/>
        <v>0</v>
      </c>
      <c r="AI1494" s="201"/>
      <c r="AJ1494" s="201"/>
      <c r="AK1494" s="201"/>
      <c r="AL1494" s="201"/>
      <c r="AM1494" s="201"/>
      <c r="AN1494" s="201"/>
      <c r="AO1494" s="201" t="s">
        <v>48</v>
      </c>
      <c r="AP1494" s="201" t="s">
        <v>57</v>
      </c>
    </row>
    <row r="1495" spans="1:42">
      <c r="A1495" s="193" t="s">
        <v>1103</v>
      </c>
      <c r="B1495" s="193" t="s">
        <v>50</v>
      </c>
      <c r="C1495" s="193" t="s">
        <v>205</v>
      </c>
      <c r="D1495" s="193" t="s">
        <v>2966</v>
      </c>
      <c r="E1495" s="193" t="s">
        <v>2967</v>
      </c>
      <c r="F1495" s="193"/>
      <c r="G1495" s="193" t="s">
        <v>178</v>
      </c>
      <c r="H1495" s="194">
        <v>43756.000011574077</v>
      </c>
      <c r="I1495" s="194">
        <v>43760.357118055559</v>
      </c>
      <c r="J1495" s="194"/>
      <c r="K1495" s="194"/>
      <c r="L1495" s="194"/>
      <c r="M1495" s="193" t="s">
        <v>179</v>
      </c>
      <c r="N1495" s="193"/>
      <c r="O1495" s="195">
        <v>12</v>
      </c>
      <c r="P1495" s="195"/>
      <c r="Q1495" s="196"/>
      <c r="R1495" s="193" t="s">
        <v>2968</v>
      </c>
      <c r="S1495" s="193"/>
      <c r="T1495" s="193" t="s">
        <v>2969</v>
      </c>
      <c r="U1495" s="193" t="s">
        <v>324</v>
      </c>
      <c r="V1495" s="193"/>
      <c r="W1495" s="193"/>
      <c r="X1495" s="193"/>
      <c r="Y1495" s="194"/>
      <c r="Z1495" s="194"/>
      <c r="AA1495" s="197"/>
      <c r="AB1495" s="198" t="str">
        <f t="shared" si="168"/>
        <v>201910</v>
      </c>
      <c r="AC1495" s="199" t="str">
        <f t="shared" si="164"/>
        <v>201910</v>
      </c>
      <c r="AD1495" s="200">
        <f t="shared" si="170"/>
        <v>0</v>
      </c>
      <c r="AE1495" s="199">
        <f t="shared" si="166"/>
        <v>0</v>
      </c>
      <c r="AF1495" s="199">
        <f t="shared" si="165"/>
        <v>0</v>
      </c>
      <c r="AG1495" s="199">
        <f t="shared" si="169"/>
        <v>0</v>
      </c>
      <c r="AH1495" s="199">
        <f t="shared" si="167"/>
        <v>0</v>
      </c>
      <c r="AI1495" s="201"/>
      <c r="AJ1495" s="201"/>
      <c r="AK1495" s="201"/>
      <c r="AL1495" s="201"/>
      <c r="AM1495" s="201"/>
      <c r="AN1495" s="201"/>
      <c r="AO1495" s="201" t="s">
        <v>50</v>
      </c>
      <c r="AP1495" s="201" t="s">
        <v>1</v>
      </c>
    </row>
    <row r="1496" spans="1:42">
      <c r="A1496" s="193" t="s">
        <v>1103</v>
      </c>
      <c r="B1496" s="193" t="s">
        <v>50</v>
      </c>
      <c r="C1496" s="193" t="s">
        <v>205</v>
      </c>
      <c r="D1496" s="193" t="s">
        <v>2966</v>
      </c>
      <c r="E1496" s="193" t="s">
        <v>2967</v>
      </c>
      <c r="F1496" s="193"/>
      <c r="G1496" s="193" t="s">
        <v>178</v>
      </c>
      <c r="H1496" s="194">
        <v>43756.000011574077</v>
      </c>
      <c r="I1496" s="194">
        <v>43760.356550925928</v>
      </c>
      <c r="J1496" s="194"/>
      <c r="K1496" s="194"/>
      <c r="L1496" s="194"/>
      <c r="M1496" s="193" t="s">
        <v>179</v>
      </c>
      <c r="N1496" s="193"/>
      <c r="O1496" s="195">
        <v>12</v>
      </c>
      <c r="P1496" s="195"/>
      <c r="Q1496" s="196"/>
      <c r="R1496" s="193" t="s">
        <v>2968</v>
      </c>
      <c r="S1496" s="193"/>
      <c r="T1496" s="193" t="s">
        <v>2970</v>
      </c>
      <c r="U1496" s="193" t="s">
        <v>324</v>
      </c>
      <c r="V1496" s="193"/>
      <c r="W1496" s="193"/>
      <c r="X1496" s="193"/>
      <c r="Y1496" s="194"/>
      <c r="Z1496" s="194"/>
      <c r="AA1496" s="197"/>
      <c r="AB1496" s="198" t="str">
        <f t="shared" si="168"/>
        <v>201910</v>
      </c>
      <c r="AC1496" s="199" t="str">
        <f t="shared" si="164"/>
        <v>201910</v>
      </c>
      <c r="AD1496" s="200">
        <f t="shared" si="170"/>
        <v>0</v>
      </c>
      <c r="AE1496" s="199">
        <f t="shared" si="166"/>
        <v>0</v>
      </c>
      <c r="AF1496" s="199">
        <f t="shared" si="165"/>
        <v>0</v>
      </c>
      <c r="AG1496" s="199">
        <f t="shared" si="169"/>
        <v>0</v>
      </c>
      <c r="AH1496" s="199">
        <f t="shared" si="167"/>
        <v>0</v>
      </c>
      <c r="AI1496" s="201"/>
      <c r="AJ1496" s="201"/>
      <c r="AK1496" s="201"/>
      <c r="AL1496" s="201"/>
      <c r="AM1496" s="201"/>
      <c r="AN1496" s="201"/>
      <c r="AO1496" s="201" t="s">
        <v>50</v>
      </c>
      <c r="AP1496" s="201" t="s">
        <v>1</v>
      </c>
    </row>
    <row r="1497" spans="1:42">
      <c r="A1497" s="193" t="s">
        <v>1103</v>
      </c>
      <c r="B1497" s="193" t="s">
        <v>50</v>
      </c>
      <c r="C1497" s="193" t="s">
        <v>205</v>
      </c>
      <c r="D1497" s="193" t="s">
        <v>2966</v>
      </c>
      <c r="E1497" s="193" t="s">
        <v>2967</v>
      </c>
      <c r="F1497" s="193"/>
      <c r="G1497" s="193" t="s">
        <v>178</v>
      </c>
      <c r="H1497" s="194">
        <v>43756.000011574077</v>
      </c>
      <c r="I1497" s="194">
        <v>43760.356273148151</v>
      </c>
      <c r="J1497" s="194"/>
      <c r="K1497" s="194"/>
      <c r="L1497" s="194"/>
      <c r="M1497" s="193" t="s">
        <v>179</v>
      </c>
      <c r="N1497" s="193"/>
      <c r="O1497" s="195">
        <v>12</v>
      </c>
      <c r="P1497" s="195"/>
      <c r="Q1497" s="196"/>
      <c r="R1497" s="193" t="s">
        <v>2968</v>
      </c>
      <c r="S1497" s="193"/>
      <c r="T1497" s="193" t="s">
        <v>2971</v>
      </c>
      <c r="U1497" s="193" t="s">
        <v>324</v>
      </c>
      <c r="V1497" s="193"/>
      <c r="W1497" s="193"/>
      <c r="X1497" s="193"/>
      <c r="Y1497" s="194"/>
      <c r="Z1497" s="194"/>
      <c r="AA1497" s="197"/>
      <c r="AB1497" s="198" t="str">
        <f t="shared" si="168"/>
        <v>201910</v>
      </c>
      <c r="AC1497" s="199" t="str">
        <f t="shared" si="164"/>
        <v>201910</v>
      </c>
      <c r="AD1497" s="200">
        <f t="shared" si="170"/>
        <v>0</v>
      </c>
      <c r="AE1497" s="199">
        <f t="shared" si="166"/>
        <v>0</v>
      </c>
      <c r="AF1497" s="199">
        <f t="shared" si="165"/>
        <v>0</v>
      </c>
      <c r="AG1497" s="199">
        <f t="shared" si="169"/>
        <v>0</v>
      </c>
      <c r="AH1497" s="199">
        <f t="shared" si="167"/>
        <v>0</v>
      </c>
      <c r="AI1497" s="201"/>
      <c r="AJ1497" s="201"/>
      <c r="AK1497" s="201"/>
      <c r="AL1497" s="201"/>
      <c r="AM1497" s="201"/>
      <c r="AN1497" s="201"/>
      <c r="AO1497" s="201" t="s">
        <v>50</v>
      </c>
      <c r="AP1497" s="201" t="s">
        <v>1</v>
      </c>
    </row>
    <row r="1498" spans="1:42">
      <c r="A1498" s="193" t="s">
        <v>1103</v>
      </c>
      <c r="B1498" s="193" t="s">
        <v>50</v>
      </c>
      <c r="C1498" s="193" t="s">
        <v>205</v>
      </c>
      <c r="D1498" s="193" t="s">
        <v>2972</v>
      </c>
      <c r="E1498" s="193" t="s">
        <v>2973</v>
      </c>
      <c r="F1498" s="193"/>
      <c r="G1498" s="193" t="s">
        <v>197</v>
      </c>
      <c r="H1498" s="194">
        <v>43756.000011574077</v>
      </c>
      <c r="I1498" s="194"/>
      <c r="J1498" s="194">
        <v>43756.000011574077</v>
      </c>
      <c r="K1498" s="194">
        <v>43756.000011574077</v>
      </c>
      <c r="L1498" s="194">
        <v>43776.423437500001</v>
      </c>
      <c r="M1498" s="193" t="s">
        <v>179</v>
      </c>
      <c r="N1498" s="193"/>
      <c r="O1498" s="195">
        <v>12</v>
      </c>
      <c r="P1498" s="195"/>
      <c r="Q1498" s="196"/>
      <c r="R1498" s="193" t="s">
        <v>2974</v>
      </c>
      <c r="S1498" s="193"/>
      <c r="T1498" s="193" t="s">
        <v>2975</v>
      </c>
      <c r="U1498" s="193" t="s">
        <v>195</v>
      </c>
      <c r="V1498" s="193"/>
      <c r="W1498" s="193"/>
      <c r="X1498" s="193"/>
      <c r="Y1498" s="194"/>
      <c r="Z1498" s="194"/>
      <c r="AA1498" s="197"/>
      <c r="AB1498" s="198" t="str">
        <f t="shared" si="168"/>
        <v>201910</v>
      </c>
      <c r="AC1498" s="199">
        <f t="shared" si="164"/>
        <v>0</v>
      </c>
      <c r="AD1498" s="200" t="str">
        <f t="shared" si="170"/>
        <v>201910</v>
      </c>
      <c r="AE1498" s="199" t="str">
        <f t="shared" si="166"/>
        <v>201911</v>
      </c>
      <c r="AF1498" s="199">
        <f t="shared" si="165"/>
        <v>0</v>
      </c>
      <c r="AG1498" s="199">
        <f t="shared" si="169"/>
        <v>0</v>
      </c>
      <c r="AH1498" s="199">
        <f t="shared" si="167"/>
        <v>0</v>
      </c>
      <c r="AI1498" s="201"/>
      <c r="AJ1498" s="201"/>
      <c r="AK1498" s="201"/>
      <c r="AL1498" s="201"/>
      <c r="AM1498" s="201"/>
      <c r="AN1498" s="201"/>
      <c r="AO1498" s="201" t="s">
        <v>50</v>
      </c>
      <c r="AP1498" s="201" t="s">
        <v>1</v>
      </c>
    </row>
    <row r="1499" spans="1:42">
      <c r="A1499" s="193" t="s">
        <v>1103</v>
      </c>
      <c r="B1499" s="193" t="s">
        <v>50</v>
      </c>
      <c r="C1499" s="193" t="s">
        <v>205</v>
      </c>
      <c r="D1499" s="193" t="s">
        <v>2972</v>
      </c>
      <c r="E1499" s="193" t="s">
        <v>2976</v>
      </c>
      <c r="F1499" s="193"/>
      <c r="G1499" s="193" t="s">
        <v>197</v>
      </c>
      <c r="H1499" s="194">
        <v>43756.000011574077</v>
      </c>
      <c r="I1499" s="194"/>
      <c r="J1499" s="194">
        <v>43756.000011574077</v>
      </c>
      <c r="K1499" s="194">
        <v>43756.000011574077</v>
      </c>
      <c r="L1499" s="194">
        <v>43773.437384259261</v>
      </c>
      <c r="M1499" s="193" t="s">
        <v>179</v>
      </c>
      <c r="N1499" s="193"/>
      <c r="O1499" s="195">
        <v>12</v>
      </c>
      <c r="P1499" s="195"/>
      <c r="Q1499" s="196"/>
      <c r="R1499" s="193" t="s">
        <v>2974</v>
      </c>
      <c r="S1499" s="193"/>
      <c r="T1499" s="193" t="s">
        <v>2977</v>
      </c>
      <c r="U1499" s="193" t="s">
        <v>195</v>
      </c>
      <c r="V1499" s="193"/>
      <c r="W1499" s="193"/>
      <c r="X1499" s="193"/>
      <c r="Y1499" s="194"/>
      <c r="Z1499" s="194"/>
      <c r="AA1499" s="197"/>
      <c r="AB1499" s="198" t="str">
        <f t="shared" si="168"/>
        <v>201910</v>
      </c>
      <c r="AC1499" s="199">
        <f t="shared" si="164"/>
        <v>0</v>
      </c>
      <c r="AD1499" s="200" t="str">
        <f t="shared" si="170"/>
        <v>201910</v>
      </c>
      <c r="AE1499" s="199" t="str">
        <f t="shared" si="166"/>
        <v>201911</v>
      </c>
      <c r="AF1499" s="199">
        <f t="shared" si="165"/>
        <v>0</v>
      </c>
      <c r="AG1499" s="199">
        <f t="shared" si="169"/>
        <v>0</v>
      </c>
      <c r="AH1499" s="199">
        <f t="shared" si="167"/>
        <v>0</v>
      </c>
      <c r="AI1499" s="201"/>
      <c r="AJ1499" s="201"/>
      <c r="AK1499" s="201"/>
      <c r="AL1499" s="201"/>
      <c r="AM1499" s="201"/>
      <c r="AN1499" s="201"/>
      <c r="AO1499" s="201" t="s">
        <v>50</v>
      </c>
      <c r="AP1499" s="201" t="s">
        <v>1</v>
      </c>
    </row>
    <row r="1500" spans="1:42">
      <c r="A1500" s="193" t="s">
        <v>1103</v>
      </c>
      <c r="B1500" s="193" t="s">
        <v>50</v>
      </c>
      <c r="C1500" s="193" t="s">
        <v>205</v>
      </c>
      <c r="D1500" s="193" t="s">
        <v>2978</v>
      </c>
      <c r="E1500" s="193" t="s">
        <v>2979</v>
      </c>
      <c r="F1500" s="193"/>
      <c r="G1500" s="193" t="s">
        <v>197</v>
      </c>
      <c r="H1500" s="194">
        <v>43757.000011574077</v>
      </c>
      <c r="I1500" s="194"/>
      <c r="J1500" s="194">
        <v>43757.000011574077</v>
      </c>
      <c r="K1500" s="194">
        <v>43757.000011574077</v>
      </c>
      <c r="L1500" s="194">
        <v>43787.358541666668</v>
      </c>
      <c r="M1500" s="193" t="s">
        <v>187</v>
      </c>
      <c r="N1500" s="193" t="s">
        <v>44</v>
      </c>
      <c r="O1500" s="195">
        <v>12</v>
      </c>
      <c r="P1500" s="195"/>
      <c r="Q1500" s="196"/>
      <c r="R1500" s="193" t="s">
        <v>2980</v>
      </c>
      <c r="S1500" s="193"/>
      <c r="T1500" s="193" t="s">
        <v>2981</v>
      </c>
      <c r="U1500" s="193" t="s">
        <v>195</v>
      </c>
      <c r="V1500" s="193"/>
      <c r="W1500" s="193"/>
      <c r="X1500" s="193"/>
      <c r="Y1500" s="194"/>
      <c r="Z1500" s="194"/>
      <c r="AA1500" s="197"/>
      <c r="AB1500" s="198" t="str">
        <f t="shared" si="168"/>
        <v>201910</v>
      </c>
      <c r="AC1500" s="199">
        <f t="shared" si="164"/>
        <v>0</v>
      </c>
      <c r="AD1500" s="200" t="str">
        <f t="shared" si="170"/>
        <v>201910</v>
      </c>
      <c r="AE1500" s="199" t="str">
        <f t="shared" si="166"/>
        <v>201911</v>
      </c>
      <c r="AF1500" s="199">
        <f t="shared" si="165"/>
        <v>0</v>
      </c>
      <c r="AG1500" s="199">
        <f t="shared" si="169"/>
        <v>0</v>
      </c>
      <c r="AH1500" s="199">
        <f t="shared" si="167"/>
        <v>0</v>
      </c>
      <c r="AI1500" s="201"/>
      <c r="AJ1500" s="201"/>
      <c r="AK1500" s="201"/>
      <c r="AL1500" s="201"/>
      <c r="AM1500" s="201"/>
      <c r="AN1500" s="201"/>
      <c r="AO1500" s="201" t="s">
        <v>50</v>
      </c>
      <c r="AP1500" s="201" t="s">
        <v>1</v>
      </c>
    </row>
    <row r="1501" spans="1:42">
      <c r="A1501" s="193" t="s">
        <v>1103</v>
      </c>
      <c r="B1501" s="193" t="s">
        <v>50</v>
      </c>
      <c r="C1501" s="193" t="s">
        <v>205</v>
      </c>
      <c r="D1501" s="193" t="s">
        <v>2966</v>
      </c>
      <c r="E1501" s="193" t="s">
        <v>2967</v>
      </c>
      <c r="F1501" s="193"/>
      <c r="G1501" s="193" t="s">
        <v>178</v>
      </c>
      <c r="H1501" s="194">
        <v>43759.000011574077</v>
      </c>
      <c r="I1501" s="194">
        <v>43760.356041666673</v>
      </c>
      <c r="J1501" s="194"/>
      <c r="K1501" s="194"/>
      <c r="L1501" s="194"/>
      <c r="M1501" s="193" t="s">
        <v>179</v>
      </c>
      <c r="N1501" s="193"/>
      <c r="O1501" s="195">
        <v>12</v>
      </c>
      <c r="P1501" s="195"/>
      <c r="Q1501" s="196"/>
      <c r="R1501" s="193" t="s">
        <v>2968</v>
      </c>
      <c r="S1501" s="193"/>
      <c r="T1501" s="193" t="s">
        <v>2982</v>
      </c>
      <c r="U1501" s="193" t="s">
        <v>324</v>
      </c>
      <c r="V1501" s="193"/>
      <c r="W1501" s="193"/>
      <c r="X1501" s="193"/>
      <c r="Y1501" s="194"/>
      <c r="Z1501" s="194"/>
      <c r="AA1501" s="197"/>
      <c r="AB1501" s="198" t="str">
        <f t="shared" si="168"/>
        <v>201910</v>
      </c>
      <c r="AC1501" s="199" t="str">
        <f t="shared" si="164"/>
        <v>201910</v>
      </c>
      <c r="AD1501" s="200">
        <f t="shared" si="170"/>
        <v>0</v>
      </c>
      <c r="AE1501" s="199">
        <f t="shared" si="166"/>
        <v>0</v>
      </c>
      <c r="AF1501" s="199">
        <f t="shared" si="165"/>
        <v>0</v>
      </c>
      <c r="AG1501" s="199">
        <f t="shared" si="169"/>
        <v>0</v>
      </c>
      <c r="AH1501" s="199">
        <f t="shared" si="167"/>
        <v>0</v>
      </c>
      <c r="AI1501" s="201"/>
      <c r="AJ1501" s="201"/>
      <c r="AK1501" s="201"/>
      <c r="AL1501" s="201"/>
      <c r="AM1501" s="201"/>
      <c r="AN1501" s="201"/>
      <c r="AO1501" s="201" t="s">
        <v>50</v>
      </c>
      <c r="AP1501" s="201" t="s">
        <v>1</v>
      </c>
    </row>
    <row r="1502" spans="1:42">
      <c r="A1502" s="193" t="s">
        <v>1103</v>
      </c>
      <c r="B1502" s="193" t="s">
        <v>50</v>
      </c>
      <c r="C1502" s="193" t="s">
        <v>205</v>
      </c>
      <c r="D1502" s="193" t="s">
        <v>260</v>
      </c>
      <c r="E1502" s="193" t="s">
        <v>1181</v>
      </c>
      <c r="F1502" s="193"/>
      <c r="G1502" s="193" t="s">
        <v>178</v>
      </c>
      <c r="H1502" s="194">
        <v>43759.000011574077</v>
      </c>
      <c r="I1502" s="194"/>
      <c r="J1502" s="194">
        <v>43759.000011574077</v>
      </c>
      <c r="K1502" s="194">
        <v>43759.000011574077</v>
      </c>
      <c r="L1502" s="194">
        <v>43762.347083333327</v>
      </c>
      <c r="M1502" s="193" t="s">
        <v>187</v>
      </c>
      <c r="N1502" s="193" t="s">
        <v>43</v>
      </c>
      <c r="O1502" s="195">
        <v>12</v>
      </c>
      <c r="P1502" s="195"/>
      <c r="Q1502" s="196"/>
      <c r="R1502" s="193" t="s">
        <v>262</v>
      </c>
      <c r="S1502" s="193"/>
      <c r="T1502" s="193" t="s">
        <v>2983</v>
      </c>
      <c r="U1502" s="193" t="s">
        <v>195</v>
      </c>
      <c r="V1502" s="193"/>
      <c r="W1502" s="193"/>
      <c r="X1502" s="193"/>
      <c r="Y1502" s="194"/>
      <c r="Z1502" s="194"/>
      <c r="AA1502" s="197"/>
      <c r="AB1502" s="198" t="str">
        <f t="shared" si="168"/>
        <v>201910</v>
      </c>
      <c r="AC1502" s="199">
        <f t="shared" si="164"/>
        <v>0</v>
      </c>
      <c r="AD1502" s="200" t="str">
        <f t="shared" si="170"/>
        <v>201910</v>
      </c>
      <c r="AE1502" s="199" t="str">
        <f t="shared" si="166"/>
        <v>201910</v>
      </c>
      <c r="AF1502" s="199">
        <f t="shared" si="165"/>
        <v>0</v>
      </c>
      <c r="AG1502" s="199">
        <f t="shared" si="169"/>
        <v>0</v>
      </c>
      <c r="AH1502" s="199">
        <f t="shared" si="167"/>
        <v>0</v>
      </c>
      <c r="AI1502" s="201"/>
      <c r="AJ1502" s="201"/>
      <c r="AK1502" s="201"/>
      <c r="AL1502" s="201"/>
      <c r="AM1502" s="201"/>
      <c r="AN1502" s="201"/>
      <c r="AO1502" s="201" t="s">
        <v>50</v>
      </c>
      <c r="AP1502" s="201" t="s">
        <v>1</v>
      </c>
    </row>
    <row r="1503" spans="1:42">
      <c r="A1503" s="193" t="s">
        <v>1103</v>
      </c>
      <c r="B1503" s="193" t="s">
        <v>50</v>
      </c>
      <c r="C1503" s="193" t="s">
        <v>205</v>
      </c>
      <c r="D1503" s="193" t="s">
        <v>260</v>
      </c>
      <c r="E1503" s="193" t="s">
        <v>1181</v>
      </c>
      <c r="F1503" s="193"/>
      <c r="G1503" s="193" t="s">
        <v>178</v>
      </c>
      <c r="H1503" s="194">
        <v>43759.000011574077</v>
      </c>
      <c r="I1503" s="194"/>
      <c r="J1503" s="194">
        <v>43759.000011574077</v>
      </c>
      <c r="K1503" s="194">
        <v>43759.000011574077</v>
      </c>
      <c r="L1503" s="194"/>
      <c r="M1503" s="193" t="s">
        <v>187</v>
      </c>
      <c r="N1503" s="193" t="s">
        <v>43</v>
      </c>
      <c r="O1503" s="195">
        <v>12</v>
      </c>
      <c r="P1503" s="195"/>
      <c r="Q1503" s="196"/>
      <c r="R1503" s="193" t="s">
        <v>262</v>
      </c>
      <c r="S1503" s="193"/>
      <c r="T1503" s="193" t="s">
        <v>2984</v>
      </c>
      <c r="U1503" s="193" t="s">
        <v>182</v>
      </c>
      <c r="V1503" s="193"/>
      <c r="W1503" s="193"/>
      <c r="X1503" s="193"/>
      <c r="Y1503" s="194"/>
      <c r="Z1503" s="194"/>
      <c r="AA1503" s="197"/>
      <c r="AB1503" s="198" t="str">
        <f t="shared" si="168"/>
        <v>201910</v>
      </c>
      <c r="AC1503" s="199">
        <f t="shared" si="164"/>
        <v>0</v>
      </c>
      <c r="AD1503" s="200" t="str">
        <f t="shared" si="170"/>
        <v>201910</v>
      </c>
      <c r="AE1503" s="199">
        <f t="shared" si="166"/>
        <v>0</v>
      </c>
      <c r="AF1503" s="199">
        <f t="shared" si="165"/>
        <v>0</v>
      </c>
      <c r="AG1503" s="199">
        <f t="shared" si="169"/>
        <v>0</v>
      </c>
      <c r="AH1503" s="199">
        <f t="shared" si="167"/>
        <v>0</v>
      </c>
      <c r="AI1503" s="201"/>
      <c r="AJ1503" s="201"/>
      <c r="AK1503" s="201"/>
      <c r="AL1503" s="201"/>
      <c r="AM1503" s="201"/>
      <c r="AN1503" s="201"/>
      <c r="AO1503" s="201" t="s">
        <v>50</v>
      </c>
      <c r="AP1503" s="201" t="s">
        <v>1</v>
      </c>
    </row>
    <row r="1504" spans="1:42">
      <c r="A1504" s="193" t="s">
        <v>1103</v>
      </c>
      <c r="B1504" s="193" t="s">
        <v>50</v>
      </c>
      <c r="C1504" s="193" t="s">
        <v>205</v>
      </c>
      <c r="D1504" s="193" t="s">
        <v>260</v>
      </c>
      <c r="E1504" s="193" t="s">
        <v>1181</v>
      </c>
      <c r="F1504" s="193"/>
      <c r="G1504" s="193" t="s">
        <v>178</v>
      </c>
      <c r="H1504" s="194">
        <v>43759.000011574077</v>
      </c>
      <c r="I1504" s="194"/>
      <c r="J1504" s="194">
        <v>43759.000011574077</v>
      </c>
      <c r="K1504" s="194">
        <v>43759.000011574077</v>
      </c>
      <c r="L1504" s="194"/>
      <c r="M1504" s="193" t="s">
        <v>187</v>
      </c>
      <c r="N1504" s="193" t="s">
        <v>43</v>
      </c>
      <c r="O1504" s="195">
        <v>12</v>
      </c>
      <c r="P1504" s="195"/>
      <c r="Q1504" s="196"/>
      <c r="R1504" s="193" t="s">
        <v>262</v>
      </c>
      <c r="S1504" s="193"/>
      <c r="T1504" s="193" t="s">
        <v>2985</v>
      </c>
      <c r="U1504" s="193" t="s">
        <v>182</v>
      </c>
      <c r="V1504" s="193"/>
      <c r="W1504" s="193"/>
      <c r="X1504" s="193"/>
      <c r="Y1504" s="194"/>
      <c r="Z1504" s="194"/>
      <c r="AA1504" s="197"/>
      <c r="AB1504" s="198" t="str">
        <f t="shared" si="168"/>
        <v>201910</v>
      </c>
      <c r="AC1504" s="199">
        <f t="shared" si="164"/>
        <v>0</v>
      </c>
      <c r="AD1504" s="200" t="str">
        <f t="shared" si="170"/>
        <v>201910</v>
      </c>
      <c r="AE1504" s="199">
        <f t="shared" si="166"/>
        <v>0</v>
      </c>
      <c r="AF1504" s="199">
        <f t="shared" si="165"/>
        <v>0</v>
      </c>
      <c r="AG1504" s="199">
        <f t="shared" si="169"/>
        <v>0</v>
      </c>
      <c r="AH1504" s="199">
        <f t="shared" si="167"/>
        <v>0</v>
      </c>
      <c r="AI1504" s="201"/>
      <c r="AJ1504" s="201"/>
      <c r="AK1504" s="201"/>
      <c r="AL1504" s="201"/>
      <c r="AM1504" s="201"/>
      <c r="AN1504" s="201"/>
      <c r="AO1504" s="201" t="s">
        <v>50</v>
      </c>
      <c r="AP1504" s="201" t="s">
        <v>1</v>
      </c>
    </row>
    <row r="1505" spans="1:42">
      <c r="A1505" s="193" t="s">
        <v>1103</v>
      </c>
      <c r="B1505" s="193" t="s">
        <v>50</v>
      </c>
      <c r="C1505" s="193" t="s">
        <v>205</v>
      </c>
      <c r="D1505" s="193" t="s">
        <v>2966</v>
      </c>
      <c r="E1505" s="193" t="s">
        <v>2967</v>
      </c>
      <c r="F1505" s="193"/>
      <c r="G1505" s="193" t="s">
        <v>178</v>
      </c>
      <c r="H1505" s="194">
        <v>43759.000011574077</v>
      </c>
      <c r="I1505" s="194">
        <v>43760.355520833327</v>
      </c>
      <c r="J1505" s="194"/>
      <c r="K1505" s="194"/>
      <c r="L1505" s="194"/>
      <c r="M1505" s="193" t="s">
        <v>179</v>
      </c>
      <c r="N1505" s="193"/>
      <c r="O1505" s="195">
        <v>12</v>
      </c>
      <c r="P1505" s="195"/>
      <c r="Q1505" s="196"/>
      <c r="R1505" s="193" t="s">
        <v>2968</v>
      </c>
      <c r="S1505" s="193"/>
      <c r="T1505" s="193" t="s">
        <v>2986</v>
      </c>
      <c r="U1505" s="193" t="s">
        <v>324</v>
      </c>
      <c r="V1505" s="193"/>
      <c r="W1505" s="193"/>
      <c r="X1505" s="193"/>
      <c r="Y1505" s="194"/>
      <c r="Z1505" s="194"/>
      <c r="AA1505" s="197"/>
      <c r="AB1505" s="198" t="str">
        <f t="shared" si="168"/>
        <v>201910</v>
      </c>
      <c r="AC1505" s="199" t="str">
        <f t="shared" si="164"/>
        <v>201910</v>
      </c>
      <c r="AD1505" s="200">
        <f t="shared" si="170"/>
        <v>0</v>
      </c>
      <c r="AE1505" s="199">
        <f t="shared" si="166"/>
        <v>0</v>
      </c>
      <c r="AF1505" s="199">
        <f t="shared" si="165"/>
        <v>0</v>
      </c>
      <c r="AG1505" s="199">
        <f t="shared" si="169"/>
        <v>0</v>
      </c>
      <c r="AH1505" s="199">
        <f t="shared" si="167"/>
        <v>0</v>
      </c>
      <c r="AI1505" s="201"/>
      <c r="AJ1505" s="201"/>
      <c r="AK1505" s="201"/>
      <c r="AL1505" s="201"/>
      <c r="AM1505" s="201"/>
      <c r="AN1505" s="201"/>
      <c r="AO1505" s="201" t="s">
        <v>50</v>
      </c>
      <c r="AP1505" s="201" t="s">
        <v>1</v>
      </c>
    </row>
    <row r="1506" spans="1:42">
      <c r="A1506" s="193" t="s">
        <v>1103</v>
      </c>
      <c r="B1506" s="193" t="s">
        <v>50</v>
      </c>
      <c r="C1506" s="193" t="s">
        <v>205</v>
      </c>
      <c r="D1506" s="193" t="s">
        <v>2920</v>
      </c>
      <c r="E1506" s="193" t="s">
        <v>2921</v>
      </c>
      <c r="F1506" s="193"/>
      <c r="G1506" s="193" t="s">
        <v>178</v>
      </c>
      <c r="H1506" s="194">
        <v>43759.000011574077</v>
      </c>
      <c r="I1506" s="194"/>
      <c r="J1506" s="194">
        <v>43760.000011574077</v>
      </c>
      <c r="K1506" s="194">
        <v>43760.000011574077</v>
      </c>
      <c r="L1506" s="194"/>
      <c r="M1506" s="193" t="s">
        <v>187</v>
      </c>
      <c r="N1506" s="193" t="s">
        <v>751</v>
      </c>
      <c r="O1506" s="195">
        <v>12</v>
      </c>
      <c r="P1506" s="195"/>
      <c r="Q1506" s="196"/>
      <c r="R1506" s="193" t="s">
        <v>2922</v>
      </c>
      <c r="S1506" s="193"/>
      <c r="T1506" s="193" t="s">
        <v>2987</v>
      </c>
      <c r="U1506" s="193" t="s">
        <v>182</v>
      </c>
      <c r="V1506" s="193"/>
      <c r="W1506" s="193"/>
      <c r="X1506" s="193"/>
      <c r="Y1506" s="194"/>
      <c r="Z1506" s="194"/>
      <c r="AA1506" s="197"/>
      <c r="AB1506" s="198" t="str">
        <f t="shared" si="168"/>
        <v>201910</v>
      </c>
      <c r="AC1506" s="199">
        <f t="shared" si="164"/>
        <v>0</v>
      </c>
      <c r="AD1506" s="200" t="str">
        <f t="shared" si="170"/>
        <v>201910</v>
      </c>
      <c r="AE1506" s="199">
        <f t="shared" si="166"/>
        <v>0</v>
      </c>
      <c r="AF1506" s="199">
        <f t="shared" si="165"/>
        <v>0</v>
      </c>
      <c r="AG1506" s="199">
        <f t="shared" si="169"/>
        <v>0</v>
      </c>
      <c r="AH1506" s="199">
        <f t="shared" si="167"/>
        <v>0</v>
      </c>
      <c r="AI1506" s="201"/>
      <c r="AJ1506" s="201"/>
      <c r="AK1506" s="201"/>
      <c r="AL1506" s="201"/>
      <c r="AM1506" s="201"/>
      <c r="AN1506" s="201"/>
      <c r="AO1506" s="201" t="s">
        <v>50</v>
      </c>
      <c r="AP1506" s="201" t="s">
        <v>1</v>
      </c>
    </row>
    <row r="1507" spans="1:42">
      <c r="A1507" s="193" t="s">
        <v>1103</v>
      </c>
      <c r="B1507" s="193" t="s">
        <v>50</v>
      </c>
      <c r="C1507" s="193" t="s">
        <v>205</v>
      </c>
      <c r="D1507" s="193" t="s">
        <v>2988</v>
      </c>
      <c r="E1507" s="193" t="s">
        <v>2989</v>
      </c>
      <c r="F1507" s="193"/>
      <c r="G1507" s="193" t="s">
        <v>178</v>
      </c>
      <c r="H1507" s="194">
        <v>43760.000011574077</v>
      </c>
      <c r="I1507" s="194"/>
      <c r="J1507" s="194">
        <v>43760.000011574077</v>
      </c>
      <c r="K1507" s="194">
        <v>43760.000011574077</v>
      </c>
      <c r="L1507" s="194"/>
      <c r="M1507" s="193" t="s">
        <v>187</v>
      </c>
      <c r="N1507" s="193" t="s">
        <v>43</v>
      </c>
      <c r="O1507" s="195">
        <v>12</v>
      </c>
      <c r="P1507" s="195"/>
      <c r="Q1507" s="196"/>
      <c r="R1507" s="193" t="s">
        <v>2990</v>
      </c>
      <c r="S1507" s="193"/>
      <c r="T1507" s="193" t="s">
        <v>2991</v>
      </c>
      <c r="U1507" s="193" t="s">
        <v>182</v>
      </c>
      <c r="V1507" s="193"/>
      <c r="W1507" s="193"/>
      <c r="X1507" s="193"/>
      <c r="Y1507" s="194"/>
      <c r="Z1507" s="194"/>
      <c r="AA1507" s="197"/>
      <c r="AB1507" s="198" t="str">
        <f t="shared" si="168"/>
        <v>201910</v>
      </c>
      <c r="AC1507" s="199">
        <f t="shared" si="164"/>
        <v>0</v>
      </c>
      <c r="AD1507" s="200" t="str">
        <f t="shared" si="170"/>
        <v>201910</v>
      </c>
      <c r="AE1507" s="199">
        <f t="shared" si="166"/>
        <v>0</v>
      </c>
      <c r="AF1507" s="199">
        <f t="shared" si="165"/>
        <v>0</v>
      </c>
      <c r="AG1507" s="199">
        <f t="shared" si="169"/>
        <v>0</v>
      </c>
      <c r="AH1507" s="199">
        <f t="shared" si="167"/>
        <v>0</v>
      </c>
      <c r="AI1507" s="201"/>
      <c r="AJ1507" s="201"/>
      <c r="AK1507" s="201"/>
      <c r="AL1507" s="201"/>
      <c r="AM1507" s="201"/>
      <c r="AN1507" s="201"/>
      <c r="AO1507" s="201" t="s">
        <v>50</v>
      </c>
      <c r="AP1507" s="201" t="s">
        <v>1</v>
      </c>
    </row>
    <row r="1508" spans="1:42">
      <c r="A1508" s="193" t="s">
        <v>1103</v>
      </c>
      <c r="B1508" s="193" t="s">
        <v>50</v>
      </c>
      <c r="C1508" s="193" t="s">
        <v>205</v>
      </c>
      <c r="D1508" s="193" t="s">
        <v>2988</v>
      </c>
      <c r="E1508" s="193" t="s">
        <v>2989</v>
      </c>
      <c r="F1508" s="193"/>
      <c r="G1508" s="193" t="s">
        <v>178</v>
      </c>
      <c r="H1508" s="194">
        <v>43760.000011574077</v>
      </c>
      <c r="I1508" s="194"/>
      <c r="J1508" s="194">
        <v>43760.000011574077</v>
      </c>
      <c r="K1508" s="194">
        <v>43760.000011574077</v>
      </c>
      <c r="L1508" s="194"/>
      <c r="M1508" s="193" t="s">
        <v>187</v>
      </c>
      <c r="N1508" s="193" t="s">
        <v>43</v>
      </c>
      <c r="O1508" s="195">
        <v>12</v>
      </c>
      <c r="P1508" s="195"/>
      <c r="Q1508" s="196"/>
      <c r="R1508" s="193" t="s">
        <v>2990</v>
      </c>
      <c r="S1508" s="193"/>
      <c r="T1508" s="193" t="s">
        <v>2992</v>
      </c>
      <c r="U1508" s="193" t="s">
        <v>182</v>
      </c>
      <c r="V1508" s="193"/>
      <c r="W1508" s="193"/>
      <c r="X1508" s="193"/>
      <c r="Y1508" s="194"/>
      <c r="Z1508" s="194"/>
      <c r="AA1508" s="197"/>
      <c r="AB1508" s="198" t="str">
        <f t="shared" si="168"/>
        <v>201910</v>
      </c>
      <c r="AC1508" s="199">
        <f t="shared" si="164"/>
        <v>0</v>
      </c>
      <c r="AD1508" s="200" t="str">
        <f t="shared" si="170"/>
        <v>201910</v>
      </c>
      <c r="AE1508" s="199">
        <f t="shared" si="166"/>
        <v>0</v>
      </c>
      <c r="AF1508" s="199">
        <f t="shared" si="165"/>
        <v>0</v>
      </c>
      <c r="AG1508" s="199">
        <f t="shared" si="169"/>
        <v>0</v>
      </c>
      <c r="AH1508" s="199">
        <f t="shared" si="167"/>
        <v>0</v>
      </c>
      <c r="AI1508" s="201"/>
      <c r="AJ1508" s="201"/>
      <c r="AK1508" s="201"/>
      <c r="AL1508" s="201"/>
      <c r="AM1508" s="201"/>
      <c r="AN1508" s="201"/>
      <c r="AO1508" s="201" t="s">
        <v>50</v>
      </c>
      <c r="AP1508" s="201" t="s">
        <v>1</v>
      </c>
    </row>
    <row r="1509" spans="1:42">
      <c r="A1509" s="193" t="s">
        <v>1103</v>
      </c>
      <c r="B1509" s="193" t="s">
        <v>50</v>
      </c>
      <c r="C1509" s="193" t="s">
        <v>205</v>
      </c>
      <c r="D1509" s="193" t="s">
        <v>2966</v>
      </c>
      <c r="E1509" s="193" t="s">
        <v>2967</v>
      </c>
      <c r="F1509" s="193"/>
      <c r="G1509" s="193" t="s">
        <v>178</v>
      </c>
      <c r="H1509" s="194">
        <v>43760.000011574077</v>
      </c>
      <c r="I1509" s="194"/>
      <c r="J1509" s="194">
        <v>43760.000011574077</v>
      </c>
      <c r="K1509" s="194">
        <v>43760.000011574077</v>
      </c>
      <c r="L1509" s="194">
        <v>43787.458287037043</v>
      </c>
      <c r="M1509" s="193" t="s">
        <v>179</v>
      </c>
      <c r="N1509" s="193"/>
      <c r="O1509" s="195">
        <v>12</v>
      </c>
      <c r="P1509" s="195"/>
      <c r="Q1509" s="196"/>
      <c r="R1509" s="193" t="s">
        <v>2968</v>
      </c>
      <c r="S1509" s="193"/>
      <c r="T1509" s="193" t="s">
        <v>2993</v>
      </c>
      <c r="U1509" s="193" t="s">
        <v>195</v>
      </c>
      <c r="V1509" s="193"/>
      <c r="W1509" s="193"/>
      <c r="X1509" s="193"/>
      <c r="Y1509" s="194"/>
      <c r="Z1509" s="194"/>
      <c r="AA1509" s="197"/>
      <c r="AB1509" s="198" t="str">
        <f t="shared" si="168"/>
        <v>201910</v>
      </c>
      <c r="AC1509" s="199">
        <f t="shared" si="164"/>
        <v>0</v>
      </c>
      <c r="AD1509" s="200" t="str">
        <f t="shared" si="170"/>
        <v>201910</v>
      </c>
      <c r="AE1509" s="199" t="str">
        <f t="shared" si="166"/>
        <v>201911</v>
      </c>
      <c r="AF1509" s="199">
        <f t="shared" si="165"/>
        <v>0</v>
      </c>
      <c r="AG1509" s="199">
        <f t="shared" si="169"/>
        <v>0</v>
      </c>
      <c r="AH1509" s="199">
        <f t="shared" si="167"/>
        <v>0</v>
      </c>
      <c r="AI1509" s="201"/>
      <c r="AJ1509" s="201"/>
      <c r="AK1509" s="201"/>
      <c r="AL1509" s="201"/>
      <c r="AM1509" s="201"/>
      <c r="AN1509" s="201"/>
      <c r="AO1509" s="201" t="s">
        <v>50</v>
      </c>
      <c r="AP1509" s="201" t="s">
        <v>1</v>
      </c>
    </row>
    <row r="1510" spans="1:42">
      <c r="A1510" s="193" t="s">
        <v>1103</v>
      </c>
      <c r="B1510" s="193" t="s">
        <v>50</v>
      </c>
      <c r="C1510" s="193" t="s">
        <v>205</v>
      </c>
      <c r="D1510" s="193" t="s">
        <v>2994</v>
      </c>
      <c r="E1510" s="193" t="s">
        <v>2995</v>
      </c>
      <c r="F1510" s="193"/>
      <c r="G1510" s="193" t="s">
        <v>197</v>
      </c>
      <c r="H1510" s="194">
        <v>43760.000011574077</v>
      </c>
      <c r="I1510" s="194"/>
      <c r="J1510" s="194">
        <v>43760.000011574077</v>
      </c>
      <c r="K1510" s="194">
        <v>43760.000011574077</v>
      </c>
      <c r="L1510" s="194">
        <v>43776.66300925926</v>
      </c>
      <c r="M1510" s="193" t="s">
        <v>187</v>
      </c>
      <c r="N1510" s="193" t="s">
        <v>751</v>
      </c>
      <c r="O1510" s="195">
        <v>12</v>
      </c>
      <c r="P1510" s="195"/>
      <c r="Q1510" s="196"/>
      <c r="R1510" s="193" t="s">
        <v>2996</v>
      </c>
      <c r="S1510" s="193"/>
      <c r="T1510" s="193" t="s">
        <v>2997</v>
      </c>
      <c r="U1510" s="193" t="s">
        <v>195</v>
      </c>
      <c r="V1510" s="193"/>
      <c r="W1510" s="193"/>
      <c r="X1510" s="193"/>
      <c r="Y1510" s="194"/>
      <c r="Z1510" s="194"/>
      <c r="AA1510" s="197"/>
      <c r="AB1510" s="198" t="str">
        <f t="shared" si="168"/>
        <v>201910</v>
      </c>
      <c r="AC1510" s="199">
        <f t="shared" si="164"/>
        <v>0</v>
      </c>
      <c r="AD1510" s="200" t="str">
        <f t="shared" si="170"/>
        <v>201910</v>
      </c>
      <c r="AE1510" s="199" t="str">
        <f t="shared" si="166"/>
        <v>201911</v>
      </c>
      <c r="AF1510" s="199">
        <f t="shared" si="165"/>
        <v>0</v>
      </c>
      <c r="AG1510" s="199">
        <f t="shared" si="169"/>
        <v>0</v>
      </c>
      <c r="AH1510" s="199">
        <f t="shared" si="167"/>
        <v>0</v>
      </c>
      <c r="AI1510" s="201"/>
      <c r="AJ1510" s="201"/>
      <c r="AK1510" s="201"/>
      <c r="AL1510" s="201"/>
      <c r="AM1510" s="201"/>
      <c r="AN1510" s="201"/>
      <c r="AO1510" s="201" t="s">
        <v>50</v>
      </c>
      <c r="AP1510" s="201" t="s">
        <v>1</v>
      </c>
    </row>
    <row r="1511" spans="1:42">
      <c r="A1511" s="193" t="s">
        <v>1103</v>
      </c>
      <c r="B1511" s="193" t="s">
        <v>50</v>
      </c>
      <c r="C1511" s="193" t="s">
        <v>205</v>
      </c>
      <c r="D1511" s="193" t="s">
        <v>2994</v>
      </c>
      <c r="E1511" s="193" t="s">
        <v>2995</v>
      </c>
      <c r="F1511" s="193"/>
      <c r="G1511" s="193" t="s">
        <v>197</v>
      </c>
      <c r="H1511" s="194">
        <v>43760.000011574077</v>
      </c>
      <c r="I1511" s="194"/>
      <c r="J1511" s="194">
        <v>43760.000011574077</v>
      </c>
      <c r="K1511" s="194">
        <v>43760.000011574077</v>
      </c>
      <c r="L1511" s="194">
        <v>43776.406180555547</v>
      </c>
      <c r="M1511" s="193" t="s">
        <v>187</v>
      </c>
      <c r="N1511" s="193" t="s">
        <v>751</v>
      </c>
      <c r="O1511" s="195">
        <v>12</v>
      </c>
      <c r="P1511" s="195"/>
      <c r="Q1511" s="196"/>
      <c r="R1511" s="193" t="s">
        <v>2996</v>
      </c>
      <c r="S1511" s="193"/>
      <c r="T1511" s="193" t="s">
        <v>2998</v>
      </c>
      <c r="U1511" s="193" t="s">
        <v>195</v>
      </c>
      <c r="V1511" s="193"/>
      <c r="W1511" s="193"/>
      <c r="X1511" s="193"/>
      <c r="Y1511" s="194"/>
      <c r="Z1511" s="194"/>
      <c r="AA1511" s="197"/>
      <c r="AB1511" s="198" t="str">
        <f t="shared" si="168"/>
        <v>201910</v>
      </c>
      <c r="AC1511" s="199">
        <f t="shared" si="164"/>
        <v>0</v>
      </c>
      <c r="AD1511" s="200" t="str">
        <f t="shared" si="170"/>
        <v>201910</v>
      </c>
      <c r="AE1511" s="199" t="str">
        <f t="shared" si="166"/>
        <v>201911</v>
      </c>
      <c r="AF1511" s="199">
        <f t="shared" si="165"/>
        <v>0</v>
      </c>
      <c r="AG1511" s="199">
        <f t="shared" si="169"/>
        <v>0</v>
      </c>
      <c r="AH1511" s="199">
        <f t="shared" si="167"/>
        <v>0</v>
      </c>
      <c r="AI1511" s="201"/>
      <c r="AJ1511" s="201"/>
      <c r="AK1511" s="201"/>
      <c r="AL1511" s="201"/>
      <c r="AM1511" s="201"/>
      <c r="AN1511" s="201"/>
      <c r="AO1511" s="201" t="s">
        <v>50</v>
      </c>
      <c r="AP1511" s="201" t="s">
        <v>1</v>
      </c>
    </row>
    <row r="1512" spans="1:42">
      <c r="A1512" s="193" t="s">
        <v>1103</v>
      </c>
      <c r="B1512" s="193" t="s">
        <v>54</v>
      </c>
      <c r="C1512" s="193" t="s">
        <v>175</v>
      </c>
      <c r="D1512" s="193" t="s">
        <v>2999</v>
      </c>
      <c r="E1512" s="193" t="s">
        <v>3000</v>
      </c>
      <c r="F1512" s="193"/>
      <c r="G1512" s="193" t="s">
        <v>178</v>
      </c>
      <c r="H1512" s="194">
        <v>43760.000011574077</v>
      </c>
      <c r="I1512" s="194"/>
      <c r="J1512" s="194">
        <v>43760.000011574077</v>
      </c>
      <c r="K1512" s="194">
        <v>43760.000011574077</v>
      </c>
      <c r="L1512" s="194"/>
      <c r="M1512" s="193" t="s">
        <v>187</v>
      </c>
      <c r="N1512" s="193" t="s">
        <v>3001</v>
      </c>
      <c r="O1512" s="195">
        <v>3</v>
      </c>
      <c r="P1512" s="195"/>
      <c r="Q1512" s="196"/>
      <c r="R1512" s="193" t="s">
        <v>3002</v>
      </c>
      <c r="S1512" s="193"/>
      <c r="T1512" s="193" t="s">
        <v>3003</v>
      </c>
      <c r="U1512" s="193" t="s">
        <v>182</v>
      </c>
      <c r="V1512" s="193"/>
      <c r="W1512" s="193"/>
      <c r="X1512" s="193"/>
      <c r="Y1512" s="194"/>
      <c r="Z1512" s="194"/>
      <c r="AA1512" s="197"/>
      <c r="AB1512" s="198" t="str">
        <f t="shared" si="168"/>
        <v>201910</v>
      </c>
      <c r="AC1512" s="199">
        <f t="shared" si="164"/>
        <v>0</v>
      </c>
      <c r="AD1512" s="200" t="str">
        <f t="shared" si="170"/>
        <v>201910</v>
      </c>
      <c r="AE1512" s="199">
        <f t="shared" si="166"/>
        <v>0</v>
      </c>
      <c r="AF1512" s="199">
        <f t="shared" si="165"/>
        <v>0</v>
      </c>
      <c r="AG1512" s="199">
        <f t="shared" si="169"/>
        <v>0</v>
      </c>
      <c r="AH1512" s="199">
        <f t="shared" si="167"/>
        <v>0</v>
      </c>
      <c r="AI1512" s="201"/>
      <c r="AJ1512" s="201"/>
      <c r="AK1512" s="201"/>
      <c r="AL1512" s="201"/>
      <c r="AM1512" s="201"/>
      <c r="AN1512" s="201"/>
      <c r="AO1512" s="201" t="s">
        <v>54</v>
      </c>
      <c r="AP1512" s="201" t="s">
        <v>88</v>
      </c>
    </row>
    <row r="1513" spans="1:42">
      <c r="A1513" s="193" t="s">
        <v>1103</v>
      </c>
      <c r="B1513" s="193" t="s">
        <v>50</v>
      </c>
      <c r="C1513" s="193" t="s">
        <v>205</v>
      </c>
      <c r="D1513" s="193" t="s">
        <v>3004</v>
      </c>
      <c r="E1513" s="193" t="s">
        <v>3005</v>
      </c>
      <c r="F1513" s="193"/>
      <c r="G1513" s="193" t="s">
        <v>178</v>
      </c>
      <c r="H1513" s="194">
        <v>43761.000011574077</v>
      </c>
      <c r="I1513" s="194"/>
      <c r="J1513" s="194">
        <v>43761.000011574077</v>
      </c>
      <c r="K1513" s="194">
        <v>43761.000011574077</v>
      </c>
      <c r="L1513" s="194"/>
      <c r="M1513" s="193" t="s">
        <v>187</v>
      </c>
      <c r="N1513" s="193" t="s">
        <v>43</v>
      </c>
      <c r="O1513" s="195">
        <v>12</v>
      </c>
      <c r="P1513" s="195"/>
      <c r="Q1513" s="196"/>
      <c r="R1513" s="193" t="s">
        <v>3006</v>
      </c>
      <c r="S1513" s="193"/>
      <c r="T1513" s="193" t="s">
        <v>3007</v>
      </c>
      <c r="U1513" s="193" t="s">
        <v>182</v>
      </c>
      <c r="V1513" s="193"/>
      <c r="W1513" s="193"/>
      <c r="X1513" s="193"/>
      <c r="Y1513" s="194"/>
      <c r="Z1513" s="194"/>
      <c r="AA1513" s="197"/>
      <c r="AB1513" s="198" t="str">
        <f t="shared" si="168"/>
        <v>201910</v>
      </c>
      <c r="AC1513" s="199">
        <f t="shared" si="164"/>
        <v>0</v>
      </c>
      <c r="AD1513" s="200" t="str">
        <f t="shared" si="170"/>
        <v>201910</v>
      </c>
      <c r="AE1513" s="199">
        <f t="shared" si="166"/>
        <v>0</v>
      </c>
      <c r="AF1513" s="199">
        <f t="shared" si="165"/>
        <v>0</v>
      </c>
      <c r="AG1513" s="199">
        <f t="shared" si="169"/>
        <v>0</v>
      </c>
      <c r="AH1513" s="199">
        <f t="shared" si="167"/>
        <v>0</v>
      </c>
      <c r="AI1513" s="201"/>
      <c r="AJ1513" s="201"/>
      <c r="AK1513" s="201"/>
      <c r="AL1513" s="201"/>
      <c r="AM1513" s="201"/>
      <c r="AN1513" s="201"/>
      <c r="AO1513" s="201" t="s">
        <v>50</v>
      </c>
      <c r="AP1513" s="201" t="s">
        <v>1</v>
      </c>
    </row>
    <row r="1514" spans="1:42">
      <c r="A1514" s="193" t="s">
        <v>1103</v>
      </c>
      <c r="B1514" s="193" t="s">
        <v>50</v>
      </c>
      <c r="C1514" s="193" t="s">
        <v>205</v>
      </c>
      <c r="D1514" s="193" t="s">
        <v>3004</v>
      </c>
      <c r="E1514" s="193" t="s">
        <v>3005</v>
      </c>
      <c r="F1514" s="193"/>
      <c r="G1514" s="193" t="s">
        <v>178</v>
      </c>
      <c r="H1514" s="194">
        <v>43761.000011574077</v>
      </c>
      <c r="I1514" s="194"/>
      <c r="J1514" s="194">
        <v>43761.000011574077</v>
      </c>
      <c r="K1514" s="194">
        <v>43761.000011574077</v>
      </c>
      <c r="L1514" s="194"/>
      <c r="M1514" s="193" t="s">
        <v>187</v>
      </c>
      <c r="N1514" s="193" t="s">
        <v>43</v>
      </c>
      <c r="O1514" s="195">
        <v>12</v>
      </c>
      <c r="P1514" s="195"/>
      <c r="Q1514" s="196"/>
      <c r="R1514" s="193" t="s">
        <v>3006</v>
      </c>
      <c r="S1514" s="193"/>
      <c r="T1514" s="193" t="s">
        <v>3008</v>
      </c>
      <c r="U1514" s="193" t="s">
        <v>182</v>
      </c>
      <c r="V1514" s="193"/>
      <c r="W1514" s="193"/>
      <c r="X1514" s="193"/>
      <c r="Y1514" s="194"/>
      <c r="Z1514" s="194"/>
      <c r="AA1514" s="197"/>
      <c r="AB1514" s="198" t="str">
        <f t="shared" si="168"/>
        <v>201910</v>
      </c>
      <c r="AC1514" s="199">
        <f t="shared" si="164"/>
        <v>0</v>
      </c>
      <c r="AD1514" s="200" t="str">
        <f t="shared" si="170"/>
        <v>201910</v>
      </c>
      <c r="AE1514" s="199">
        <f t="shared" si="166"/>
        <v>0</v>
      </c>
      <c r="AF1514" s="199">
        <f t="shared" si="165"/>
        <v>0</v>
      </c>
      <c r="AG1514" s="199">
        <f t="shared" si="169"/>
        <v>0</v>
      </c>
      <c r="AH1514" s="199">
        <f t="shared" si="167"/>
        <v>0</v>
      </c>
      <c r="AI1514" s="201"/>
      <c r="AJ1514" s="201"/>
      <c r="AK1514" s="201"/>
      <c r="AL1514" s="201"/>
      <c r="AM1514" s="201"/>
      <c r="AN1514" s="201"/>
      <c r="AO1514" s="201" t="s">
        <v>50</v>
      </c>
      <c r="AP1514" s="201" t="s">
        <v>1</v>
      </c>
    </row>
    <row r="1515" spans="1:42">
      <c r="A1515" s="193" t="s">
        <v>1103</v>
      </c>
      <c r="B1515" s="193" t="s">
        <v>50</v>
      </c>
      <c r="C1515" s="193" t="s">
        <v>205</v>
      </c>
      <c r="D1515" s="193" t="s">
        <v>3009</v>
      </c>
      <c r="E1515" s="193" t="s">
        <v>3010</v>
      </c>
      <c r="F1515" s="193"/>
      <c r="G1515" s="193" t="s">
        <v>178</v>
      </c>
      <c r="H1515" s="194">
        <v>43761.000011574077</v>
      </c>
      <c r="I1515" s="194"/>
      <c r="J1515" s="194">
        <v>43761.000011574077</v>
      </c>
      <c r="K1515" s="194">
        <v>43761.000011574077</v>
      </c>
      <c r="L1515" s="194"/>
      <c r="M1515" s="193" t="s">
        <v>187</v>
      </c>
      <c r="N1515" s="193" t="s">
        <v>43</v>
      </c>
      <c r="O1515" s="195">
        <v>12</v>
      </c>
      <c r="P1515" s="195"/>
      <c r="Q1515" s="196"/>
      <c r="R1515" s="193" t="s">
        <v>3011</v>
      </c>
      <c r="S1515" s="193"/>
      <c r="T1515" s="193" t="s">
        <v>3012</v>
      </c>
      <c r="U1515" s="193" t="s">
        <v>182</v>
      </c>
      <c r="V1515" s="193"/>
      <c r="W1515" s="193"/>
      <c r="X1515" s="193"/>
      <c r="Y1515" s="194"/>
      <c r="Z1515" s="194"/>
      <c r="AA1515" s="197"/>
      <c r="AB1515" s="198" t="str">
        <f t="shared" si="168"/>
        <v>201910</v>
      </c>
      <c r="AC1515" s="199">
        <f t="shared" si="164"/>
        <v>0</v>
      </c>
      <c r="AD1515" s="200" t="str">
        <f t="shared" si="170"/>
        <v>201910</v>
      </c>
      <c r="AE1515" s="199">
        <f t="shared" si="166"/>
        <v>0</v>
      </c>
      <c r="AF1515" s="199">
        <f t="shared" si="165"/>
        <v>0</v>
      </c>
      <c r="AG1515" s="199">
        <f t="shared" si="169"/>
        <v>0</v>
      </c>
      <c r="AH1515" s="199">
        <f t="shared" si="167"/>
        <v>0</v>
      </c>
      <c r="AI1515" s="201"/>
      <c r="AJ1515" s="201"/>
      <c r="AK1515" s="201"/>
      <c r="AL1515" s="201"/>
      <c r="AM1515" s="201"/>
      <c r="AN1515" s="201"/>
      <c r="AO1515" s="201" t="s">
        <v>50</v>
      </c>
      <c r="AP1515" s="201" t="s">
        <v>1</v>
      </c>
    </row>
    <row r="1516" spans="1:42">
      <c r="A1516" s="193" t="s">
        <v>1103</v>
      </c>
      <c r="B1516" s="193" t="s">
        <v>50</v>
      </c>
      <c r="C1516" s="193" t="s">
        <v>205</v>
      </c>
      <c r="D1516" s="193" t="s">
        <v>3009</v>
      </c>
      <c r="E1516" s="193" t="s">
        <v>3010</v>
      </c>
      <c r="F1516" s="193"/>
      <c r="G1516" s="193" t="s">
        <v>178</v>
      </c>
      <c r="H1516" s="194">
        <v>43761.000011574077</v>
      </c>
      <c r="I1516" s="194"/>
      <c r="J1516" s="194">
        <v>43761.000011574077</v>
      </c>
      <c r="K1516" s="194">
        <v>43761.000011574077</v>
      </c>
      <c r="L1516" s="194"/>
      <c r="M1516" s="193" t="s">
        <v>187</v>
      </c>
      <c r="N1516" s="193" t="s">
        <v>43</v>
      </c>
      <c r="O1516" s="195">
        <v>12</v>
      </c>
      <c r="P1516" s="195"/>
      <c r="Q1516" s="196"/>
      <c r="R1516" s="193" t="s">
        <v>3011</v>
      </c>
      <c r="S1516" s="193"/>
      <c r="T1516" s="193" t="s">
        <v>3013</v>
      </c>
      <c r="U1516" s="193" t="s">
        <v>182</v>
      </c>
      <c r="V1516" s="193"/>
      <c r="W1516" s="193"/>
      <c r="X1516" s="193"/>
      <c r="Y1516" s="194"/>
      <c r="Z1516" s="194"/>
      <c r="AA1516" s="197"/>
      <c r="AB1516" s="198" t="str">
        <f t="shared" si="168"/>
        <v>201910</v>
      </c>
      <c r="AC1516" s="199">
        <f t="shared" si="164"/>
        <v>0</v>
      </c>
      <c r="AD1516" s="200" t="str">
        <f t="shared" si="170"/>
        <v>201910</v>
      </c>
      <c r="AE1516" s="199">
        <f t="shared" si="166"/>
        <v>0</v>
      </c>
      <c r="AF1516" s="199">
        <f t="shared" si="165"/>
        <v>0</v>
      </c>
      <c r="AG1516" s="199">
        <f t="shared" si="169"/>
        <v>0</v>
      </c>
      <c r="AH1516" s="199">
        <f t="shared" si="167"/>
        <v>0</v>
      </c>
      <c r="AI1516" s="201"/>
      <c r="AJ1516" s="201"/>
      <c r="AK1516" s="201"/>
      <c r="AL1516" s="201"/>
      <c r="AM1516" s="201"/>
      <c r="AN1516" s="201"/>
      <c r="AO1516" s="201" t="s">
        <v>50</v>
      </c>
      <c r="AP1516" s="201" t="s">
        <v>1</v>
      </c>
    </row>
    <row r="1517" spans="1:42">
      <c r="A1517" s="193" t="s">
        <v>1103</v>
      </c>
      <c r="B1517" s="193" t="s">
        <v>54</v>
      </c>
      <c r="C1517" s="193" t="s">
        <v>175</v>
      </c>
      <c r="D1517" s="193" t="s">
        <v>3014</v>
      </c>
      <c r="E1517" s="193" t="s">
        <v>3015</v>
      </c>
      <c r="F1517" s="193"/>
      <c r="G1517" s="193" t="s">
        <v>178</v>
      </c>
      <c r="H1517" s="194">
        <v>43761.000011574077</v>
      </c>
      <c r="I1517" s="194"/>
      <c r="J1517" s="194">
        <v>43761.000011574077</v>
      </c>
      <c r="K1517" s="194">
        <v>43761.000011574077</v>
      </c>
      <c r="L1517" s="194"/>
      <c r="M1517" s="193" t="s">
        <v>179</v>
      </c>
      <c r="N1517" s="193"/>
      <c r="O1517" s="195">
        <v>3</v>
      </c>
      <c r="P1517" s="195"/>
      <c r="Q1517" s="196"/>
      <c r="R1517" s="193" t="s">
        <v>3016</v>
      </c>
      <c r="S1517" s="193"/>
      <c r="T1517" s="193" t="s">
        <v>3017</v>
      </c>
      <c r="U1517" s="193" t="s">
        <v>182</v>
      </c>
      <c r="V1517" s="193"/>
      <c r="W1517" s="193"/>
      <c r="X1517" s="193"/>
      <c r="Y1517" s="194"/>
      <c r="Z1517" s="194"/>
      <c r="AA1517" s="197"/>
      <c r="AB1517" s="198" t="str">
        <f t="shared" si="168"/>
        <v>201910</v>
      </c>
      <c r="AC1517" s="199">
        <f t="shared" si="164"/>
        <v>0</v>
      </c>
      <c r="AD1517" s="200" t="str">
        <f t="shared" si="170"/>
        <v>201910</v>
      </c>
      <c r="AE1517" s="199">
        <f t="shared" si="166"/>
        <v>0</v>
      </c>
      <c r="AF1517" s="199">
        <f t="shared" si="165"/>
        <v>0</v>
      </c>
      <c r="AG1517" s="199">
        <f t="shared" si="169"/>
        <v>0</v>
      </c>
      <c r="AH1517" s="199">
        <f t="shared" si="167"/>
        <v>0</v>
      </c>
      <c r="AI1517" s="201"/>
      <c r="AJ1517" s="201"/>
      <c r="AK1517" s="201"/>
      <c r="AL1517" s="201"/>
      <c r="AM1517" s="201"/>
      <c r="AN1517" s="201"/>
      <c r="AO1517" s="201" t="s">
        <v>54</v>
      </c>
      <c r="AP1517" s="201" t="s">
        <v>88</v>
      </c>
    </row>
    <row r="1518" spans="1:42">
      <c r="A1518" s="193" t="s">
        <v>1103</v>
      </c>
      <c r="B1518" s="193" t="s">
        <v>54</v>
      </c>
      <c r="C1518" s="193" t="s">
        <v>175</v>
      </c>
      <c r="D1518" s="193" t="s">
        <v>1761</v>
      </c>
      <c r="E1518" s="193" t="s">
        <v>1762</v>
      </c>
      <c r="F1518" s="193"/>
      <c r="G1518" s="193" t="s">
        <v>178</v>
      </c>
      <c r="H1518" s="194">
        <v>43762.000011574077</v>
      </c>
      <c r="I1518" s="194"/>
      <c r="J1518" s="194">
        <v>43762.000011574077</v>
      </c>
      <c r="K1518" s="194">
        <v>43762.000011574077</v>
      </c>
      <c r="L1518" s="194"/>
      <c r="M1518" s="193" t="s">
        <v>187</v>
      </c>
      <c r="N1518" s="193" t="s">
        <v>185</v>
      </c>
      <c r="O1518" s="195">
        <v>3</v>
      </c>
      <c r="P1518" s="195"/>
      <c r="Q1518" s="196"/>
      <c r="R1518" s="193" t="s">
        <v>1763</v>
      </c>
      <c r="S1518" s="193"/>
      <c r="T1518" s="193" t="s">
        <v>3018</v>
      </c>
      <c r="U1518" s="193" t="s">
        <v>182</v>
      </c>
      <c r="V1518" s="193"/>
      <c r="W1518" s="193"/>
      <c r="X1518" s="193"/>
      <c r="Y1518" s="194"/>
      <c r="Z1518" s="194"/>
      <c r="AA1518" s="197"/>
      <c r="AB1518" s="198" t="str">
        <f t="shared" si="168"/>
        <v>201910</v>
      </c>
      <c r="AC1518" s="199">
        <f t="shared" si="164"/>
        <v>0</v>
      </c>
      <c r="AD1518" s="200" t="str">
        <f t="shared" si="170"/>
        <v>201910</v>
      </c>
      <c r="AE1518" s="199">
        <f t="shared" si="166"/>
        <v>0</v>
      </c>
      <c r="AF1518" s="199">
        <f t="shared" si="165"/>
        <v>0</v>
      </c>
      <c r="AG1518" s="199">
        <f t="shared" si="169"/>
        <v>0</v>
      </c>
      <c r="AH1518" s="199">
        <f t="shared" si="167"/>
        <v>0</v>
      </c>
      <c r="AI1518" s="201"/>
      <c r="AJ1518" s="201"/>
      <c r="AK1518" s="201"/>
      <c r="AL1518" s="201"/>
      <c r="AM1518" s="201"/>
      <c r="AN1518" s="201"/>
      <c r="AO1518" s="201" t="s">
        <v>54</v>
      </c>
      <c r="AP1518" s="201" t="s">
        <v>88</v>
      </c>
    </row>
    <row r="1519" spans="1:42">
      <c r="A1519" s="193" t="s">
        <v>1103</v>
      </c>
      <c r="B1519" s="193" t="s">
        <v>54</v>
      </c>
      <c r="C1519" s="193" t="s">
        <v>175</v>
      </c>
      <c r="D1519" s="193" t="s">
        <v>1761</v>
      </c>
      <c r="E1519" s="193" t="s">
        <v>1762</v>
      </c>
      <c r="F1519" s="193"/>
      <c r="G1519" s="193" t="s">
        <v>178</v>
      </c>
      <c r="H1519" s="194">
        <v>43762.000011574077</v>
      </c>
      <c r="I1519" s="194"/>
      <c r="J1519" s="194">
        <v>43762.000011574077</v>
      </c>
      <c r="K1519" s="194">
        <v>43762.000011574077</v>
      </c>
      <c r="L1519" s="194"/>
      <c r="M1519" s="193" t="s">
        <v>187</v>
      </c>
      <c r="N1519" s="193" t="s">
        <v>185</v>
      </c>
      <c r="O1519" s="195">
        <v>3</v>
      </c>
      <c r="P1519" s="195"/>
      <c r="Q1519" s="196"/>
      <c r="R1519" s="193" t="s">
        <v>1763</v>
      </c>
      <c r="S1519" s="193"/>
      <c r="T1519" s="193" t="s">
        <v>3019</v>
      </c>
      <c r="U1519" s="193" t="s">
        <v>182</v>
      </c>
      <c r="V1519" s="193"/>
      <c r="W1519" s="193"/>
      <c r="X1519" s="193"/>
      <c r="Y1519" s="194"/>
      <c r="Z1519" s="194"/>
      <c r="AA1519" s="197"/>
      <c r="AB1519" s="198" t="str">
        <f t="shared" si="168"/>
        <v>201910</v>
      </c>
      <c r="AC1519" s="199">
        <f t="shared" si="164"/>
        <v>0</v>
      </c>
      <c r="AD1519" s="200" t="str">
        <f t="shared" si="170"/>
        <v>201910</v>
      </c>
      <c r="AE1519" s="199">
        <f t="shared" si="166"/>
        <v>0</v>
      </c>
      <c r="AF1519" s="199">
        <f t="shared" si="165"/>
        <v>0</v>
      </c>
      <c r="AG1519" s="199">
        <f t="shared" si="169"/>
        <v>0</v>
      </c>
      <c r="AH1519" s="199">
        <f t="shared" si="167"/>
        <v>0</v>
      </c>
      <c r="AI1519" s="201"/>
      <c r="AJ1519" s="201"/>
      <c r="AK1519" s="201"/>
      <c r="AL1519" s="201"/>
      <c r="AM1519" s="201"/>
      <c r="AN1519" s="201"/>
      <c r="AO1519" s="201" t="s">
        <v>54</v>
      </c>
      <c r="AP1519" s="201" t="s">
        <v>88</v>
      </c>
    </row>
    <row r="1520" spans="1:42">
      <c r="A1520" s="193" t="s">
        <v>1103</v>
      </c>
      <c r="B1520" s="193" t="s">
        <v>49</v>
      </c>
      <c r="C1520" s="193" t="s">
        <v>59</v>
      </c>
      <c r="D1520" s="193" t="s">
        <v>1478</v>
      </c>
      <c r="E1520" s="193" t="s">
        <v>3020</v>
      </c>
      <c r="F1520" s="193"/>
      <c r="G1520" s="193" t="s">
        <v>178</v>
      </c>
      <c r="H1520" s="194">
        <v>43762.000011574077</v>
      </c>
      <c r="I1520" s="194"/>
      <c r="J1520" s="194">
        <v>43766.000011574077</v>
      </c>
      <c r="K1520" s="194">
        <v>43766.000011574077</v>
      </c>
      <c r="L1520" s="194"/>
      <c r="M1520" s="193" t="s">
        <v>191</v>
      </c>
      <c r="N1520" s="193" t="s">
        <v>47</v>
      </c>
      <c r="O1520" s="195">
        <v>0</v>
      </c>
      <c r="P1520" s="195"/>
      <c r="Q1520" s="196"/>
      <c r="R1520" s="193" t="s">
        <v>1480</v>
      </c>
      <c r="S1520" s="193"/>
      <c r="T1520" s="193" t="s">
        <v>3021</v>
      </c>
      <c r="U1520" s="193" t="s">
        <v>182</v>
      </c>
      <c r="V1520" s="193"/>
      <c r="W1520" s="193"/>
      <c r="X1520" s="193"/>
      <c r="Y1520" s="194"/>
      <c r="Z1520" s="194"/>
      <c r="AA1520" s="197"/>
      <c r="AB1520" s="198" t="str">
        <f t="shared" si="168"/>
        <v>201910</v>
      </c>
      <c r="AC1520" s="199">
        <f t="shared" si="164"/>
        <v>0</v>
      </c>
      <c r="AD1520" s="200" t="str">
        <f t="shared" si="170"/>
        <v>201910</v>
      </c>
      <c r="AE1520" s="199">
        <f t="shared" si="166"/>
        <v>0</v>
      </c>
      <c r="AF1520" s="199">
        <f t="shared" si="165"/>
        <v>0</v>
      </c>
      <c r="AG1520" s="199">
        <f t="shared" si="169"/>
        <v>0</v>
      </c>
      <c r="AH1520" s="199">
        <f t="shared" si="167"/>
        <v>0</v>
      </c>
      <c r="AI1520" s="201"/>
      <c r="AJ1520" s="201"/>
      <c r="AK1520" s="201"/>
      <c r="AL1520" s="201"/>
      <c r="AM1520" s="201"/>
      <c r="AN1520" s="201"/>
      <c r="AO1520" s="201" t="s">
        <v>49</v>
      </c>
      <c r="AP1520" s="201" t="s">
        <v>59</v>
      </c>
    </row>
    <row r="1521" spans="1:42">
      <c r="A1521" s="193" t="s">
        <v>1103</v>
      </c>
      <c r="B1521" s="193" t="s">
        <v>54</v>
      </c>
      <c r="C1521" s="193" t="s">
        <v>175</v>
      </c>
      <c r="D1521" s="193" t="s">
        <v>3022</v>
      </c>
      <c r="E1521" s="193" t="s">
        <v>3023</v>
      </c>
      <c r="F1521" s="193"/>
      <c r="G1521" s="193" t="s">
        <v>178</v>
      </c>
      <c r="H1521" s="194">
        <v>43762.000011574077</v>
      </c>
      <c r="I1521" s="194"/>
      <c r="J1521" s="194">
        <v>43762.000011574077</v>
      </c>
      <c r="K1521" s="194">
        <v>43762.000011574077</v>
      </c>
      <c r="L1521" s="194"/>
      <c r="M1521" s="193" t="s">
        <v>187</v>
      </c>
      <c r="N1521" s="193" t="s">
        <v>751</v>
      </c>
      <c r="O1521" s="195">
        <v>3</v>
      </c>
      <c r="P1521" s="195"/>
      <c r="Q1521" s="196"/>
      <c r="R1521" s="193" t="s">
        <v>3024</v>
      </c>
      <c r="S1521" s="193"/>
      <c r="T1521" s="193" t="s">
        <v>3025</v>
      </c>
      <c r="U1521" s="193" t="s">
        <v>182</v>
      </c>
      <c r="V1521" s="193"/>
      <c r="W1521" s="193"/>
      <c r="X1521" s="193"/>
      <c r="Y1521" s="194"/>
      <c r="Z1521" s="194"/>
      <c r="AA1521" s="197"/>
      <c r="AB1521" s="198" t="str">
        <f t="shared" si="168"/>
        <v>201910</v>
      </c>
      <c r="AC1521" s="199">
        <f t="shared" si="164"/>
        <v>0</v>
      </c>
      <c r="AD1521" s="200" t="str">
        <f t="shared" si="170"/>
        <v>201910</v>
      </c>
      <c r="AE1521" s="199">
        <f t="shared" si="166"/>
        <v>0</v>
      </c>
      <c r="AF1521" s="199">
        <f t="shared" si="165"/>
        <v>0</v>
      </c>
      <c r="AG1521" s="199">
        <f t="shared" si="169"/>
        <v>0</v>
      </c>
      <c r="AH1521" s="199">
        <f t="shared" si="167"/>
        <v>0</v>
      </c>
      <c r="AI1521" s="201"/>
      <c r="AJ1521" s="201"/>
      <c r="AK1521" s="201"/>
      <c r="AL1521" s="201"/>
      <c r="AM1521" s="201"/>
      <c r="AN1521" s="201"/>
      <c r="AO1521" s="201" t="s">
        <v>54</v>
      </c>
      <c r="AP1521" s="201" t="s">
        <v>88</v>
      </c>
    </row>
    <row r="1522" spans="1:42">
      <c r="A1522" s="193" t="s">
        <v>1103</v>
      </c>
      <c r="B1522" s="193" t="s">
        <v>54</v>
      </c>
      <c r="C1522" s="193" t="s">
        <v>175</v>
      </c>
      <c r="D1522" s="193" t="s">
        <v>3026</v>
      </c>
      <c r="E1522" s="193" t="s">
        <v>3027</v>
      </c>
      <c r="F1522" s="193"/>
      <c r="G1522" s="193" t="s">
        <v>178</v>
      </c>
      <c r="H1522" s="194">
        <v>43762.000011574077</v>
      </c>
      <c r="I1522" s="194"/>
      <c r="J1522" s="194">
        <v>43762.000011574077</v>
      </c>
      <c r="K1522" s="194">
        <v>43762.000011574077</v>
      </c>
      <c r="L1522" s="194"/>
      <c r="M1522" s="193" t="s">
        <v>187</v>
      </c>
      <c r="N1522" s="193" t="s">
        <v>2015</v>
      </c>
      <c r="O1522" s="195">
        <v>3</v>
      </c>
      <c r="P1522" s="195"/>
      <c r="Q1522" s="196"/>
      <c r="R1522" s="193" t="s">
        <v>3028</v>
      </c>
      <c r="S1522" s="193"/>
      <c r="T1522" s="193" t="s">
        <v>3029</v>
      </c>
      <c r="U1522" s="193" t="s">
        <v>182</v>
      </c>
      <c r="V1522" s="193"/>
      <c r="W1522" s="193"/>
      <c r="X1522" s="193"/>
      <c r="Y1522" s="194"/>
      <c r="Z1522" s="194"/>
      <c r="AA1522" s="197"/>
      <c r="AB1522" s="198" t="str">
        <f t="shared" si="168"/>
        <v>201910</v>
      </c>
      <c r="AC1522" s="199">
        <f t="shared" si="164"/>
        <v>0</v>
      </c>
      <c r="AD1522" s="200" t="str">
        <f t="shared" si="170"/>
        <v>201910</v>
      </c>
      <c r="AE1522" s="199">
        <f t="shared" si="166"/>
        <v>0</v>
      </c>
      <c r="AF1522" s="199">
        <f t="shared" si="165"/>
        <v>0</v>
      </c>
      <c r="AG1522" s="199">
        <f t="shared" si="169"/>
        <v>0</v>
      </c>
      <c r="AH1522" s="199">
        <f t="shared" si="167"/>
        <v>0</v>
      </c>
      <c r="AI1522" s="201"/>
      <c r="AJ1522" s="201"/>
      <c r="AK1522" s="201"/>
      <c r="AL1522" s="201"/>
      <c r="AM1522" s="201"/>
      <c r="AN1522" s="201"/>
      <c r="AO1522" s="201" t="s">
        <v>54</v>
      </c>
      <c r="AP1522" s="201" t="s">
        <v>88</v>
      </c>
    </row>
    <row r="1523" spans="1:42">
      <c r="A1523" s="193" t="s">
        <v>1103</v>
      </c>
      <c r="B1523" s="193" t="s">
        <v>54</v>
      </c>
      <c r="C1523" s="193" t="s">
        <v>175</v>
      </c>
      <c r="D1523" s="193" t="s">
        <v>3030</v>
      </c>
      <c r="E1523" s="193" t="s">
        <v>3031</v>
      </c>
      <c r="F1523" s="193"/>
      <c r="G1523" s="193" t="s">
        <v>178</v>
      </c>
      <c r="H1523" s="194">
        <v>43763.000011574077</v>
      </c>
      <c r="I1523" s="194"/>
      <c r="J1523" s="194">
        <v>43763.000011574077</v>
      </c>
      <c r="K1523" s="194">
        <v>43763.000011574077</v>
      </c>
      <c r="L1523" s="194"/>
      <c r="M1523" s="193" t="s">
        <v>187</v>
      </c>
      <c r="N1523" s="193" t="s">
        <v>637</v>
      </c>
      <c r="O1523" s="195">
        <v>3</v>
      </c>
      <c r="P1523" s="195"/>
      <c r="Q1523" s="196"/>
      <c r="R1523" s="193" t="s">
        <v>3032</v>
      </c>
      <c r="S1523" s="193"/>
      <c r="T1523" s="193" t="s">
        <v>3033</v>
      </c>
      <c r="U1523" s="193" t="s">
        <v>182</v>
      </c>
      <c r="V1523" s="193"/>
      <c r="W1523" s="193"/>
      <c r="X1523" s="193"/>
      <c r="Y1523" s="194"/>
      <c r="Z1523" s="194"/>
      <c r="AA1523" s="197"/>
      <c r="AB1523" s="198" t="str">
        <f t="shared" si="168"/>
        <v>201910</v>
      </c>
      <c r="AC1523" s="199">
        <f t="shared" si="164"/>
        <v>0</v>
      </c>
      <c r="AD1523" s="200" t="str">
        <f t="shared" si="170"/>
        <v>201910</v>
      </c>
      <c r="AE1523" s="199">
        <f t="shared" si="166"/>
        <v>0</v>
      </c>
      <c r="AF1523" s="199">
        <f t="shared" si="165"/>
        <v>0</v>
      </c>
      <c r="AG1523" s="199">
        <f t="shared" si="169"/>
        <v>0</v>
      </c>
      <c r="AH1523" s="199">
        <f t="shared" si="167"/>
        <v>0</v>
      </c>
      <c r="AI1523" s="201"/>
      <c r="AJ1523" s="201"/>
      <c r="AK1523" s="201"/>
      <c r="AL1523" s="201"/>
      <c r="AM1523" s="201"/>
      <c r="AN1523" s="201"/>
      <c r="AO1523" s="201" t="s">
        <v>54</v>
      </c>
      <c r="AP1523" s="201" t="s">
        <v>88</v>
      </c>
    </row>
    <row r="1524" spans="1:42">
      <c r="A1524" s="193" t="s">
        <v>1103</v>
      </c>
      <c r="B1524" s="193" t="s">
        <v>54</v>
      </c>
      <c r="C1524" s="193" t="s">
        <v>175</v>
      </c>
      <c r="D1524" s="193" t="s">
        <v>3030</v>
      </c>
      <c r="E1524" s="193" t="s">
        <v>3031</v>
      </c>
      <c r="F1524" s="193"/>
      <c r="G1524" s="193" t="s">
        <v>178</v>
      </c>
      <c r="H1524" s="194">
        <v>43763.000011574077</v>
      </c>
      <c r="I1524" s="194"/>
      <c r="J1524" s="194">
        <v>43763.000011574077</v>
      </c>
      <c r="K1524" s="194">
        <v>43763.000011574077</v>
      </c>
      <c r="L1524" s="194"/>
      <c r="M1524" s="193" t="s">
        <v>187</v>
      </c>
      <c r="N1524" s="193" t="s">
        <v>637</v>
      </c>
      <c r="O1524" s="195">
        <v>3</v>
      </c>
      <c r="P1524" s="195"/>
      <c r="Q1524" s="196"/>
      <c r="R1524" s="193" t="s">
        <v>3032</v>
      </c>
      <c r="S1524" s="193"/>
      <c r="T1524" s="193" t="s">
        <v>3034</v>
      </c>
      <c r="U1524" s="193" t="s">
        <v>182</v>
      </c>
      <c r="V1524" s="193"/>
      <c r="W1524" s="193"/>
      <c r="X1524" s="193"/>
      <c r="Y1524" s="194"/>
      <c r="Z1524" s="194"/>
      <c r="AA1524" s="197"/>
      <c r="AB1524" s="198" t="str">
        <f t="shared" si="168"/>
        <v>201910</v>
      </c>
      <c r="AC1524" s="199">
        <f t="shared" si="164"/>
        <v>0</v>
      </c>
      <c r="AD1524" s="200" t="str">
        <f t="shared" si="170"/>
        <v>201910</v>
      </c>
      <c r="AE1524" s="199">
        <f t="shared" si="166"/>
        <v>0</v>
      </c>
      <c r="AF1524" s="199">
        <f t="shared" si="165"/>
        <v>0</v>
      </c>
      <c r="AG1524" s="199">
        <f t="shared" si="169"/>
        <v>0</v>
      </c>
      <c r="AH1524" s="199">
        <f t="shared" si="167"/>
        <v>0</v>
      </c>
      <c r="AI1524" s="201"/>
      <c r="AJ1524" s="201"/>
      <c r="AK1524" s="201"/>
      <c r="AL1524" s="201"/>
      <c r="AM1524" s="201"/>
      <c r="AN1524" s="201"/>
      <c r="AO1524" s="201" t="s">
        <v>54</v>
      </c>
      <c r="AP1524" s="201" t="s">
        <v>88</v>
      </c>
    </row>
    <row r="1525" spans="1:42">
      <c r="A1525" s="193" t="s">
        <v>1103</v>
      </c>
      <c r="B1525" s="193" t="s">
        <v>54</v>
      </c>
      <c r="C1525" s="193" t="s">
        <v>175</v>
      </c>
      <c r="D1525" s="193" t="s">
        <v>3030</v>
      </c>
      <c r="E1525" s="193" t="s">
        <v>3031</v>
      </c>
      <c r="F1525" s="193"/>
      <c r="G1525" s="193" t="s">
        <v>178</v>
      </c>
      <c r="H1525" s="194">
        <v>43763.000011574077</v>
      </c>
      <c r="I1525" s="194"/>
      <c r="J1525" s="194">
        <v>43763.000011574077</v>
      </c>
      <c r="K1525" s="194">
        <v>43763.000011574077</v>
      </c>
      <c r="L1525" s="194"/>
      <c r="M1525" s="193" t="s">
        <v>187</v>
      </c>
      <c r="N1525" s="193" t="s">
        <v>637</v>
      </c>
      <c r="O1525" s="195">
        <v>3</v>
      </c>
      <c r="P1525" s="195"/>
      <c r="Q1525" s="196"/>
      <c r="R1525" s="193" t="s">
        <v>3032</v>
      </c>
      <c r="S1525" s="193"/>
      <c r="T1525" s="193" t="s">
        <v>3035</v>
      </c>
      <c r="U1525" s="193" t="s">
        <v>182</v>
      </c>
      <c r="V1525" s="193"/>
      <c r="W1525" s="193"/>
      <c r="X1525" s="193"/>
      <c r="Y1525" s="194"/>
      <c r="Z1525" s="194"/>
      <c r="AA1525" s="197"/>
      <c r="AB1525" s="198" t="str">
        <f t="shared" si="168"/>
        <v>201910</v>
      </c>
      <c r="AC1525" s="199">
        <f t="shared" si="164"/>
        <v>0</v>
      </c>
      <c r="AD1525" s="200" t="str">
        <f t="shared" si="170"/>
        <v>201910</v>
      </c>
      <c r="AE1525" s="199">
        <f t="shared" si="166"/>
        <v>0</v>
      </c>
      <c r="AF1525" s="199">
        <f t="shared" si="165"/>
        <v>0</v>
      </c>
      <c r="AG1525" s="199">
        <f t="shared" si="169"/>
        <v>0</v>
      </c>
      <c r="AH1525" s="199">
        <f t="shared" si="167"/>
        <v>0</v>
      </c>
      <c r="AI1525" s="201"/>
      <c r="AJ1525" s="201"/>
      <c r="AK1525" s="201"/>
      <c r="AL1525" s="201"/>
      <c r="AM1525" s="201"/>
      <c r="AN1525" s="201"/>
      <c r="AO1525" s="201" t="s">
        <v>54</v>
      </c>
      <c r="AP1525" s="201" t="s">
        <v>88</v>
      </c>
    </row>
    <row r="1526" spans="1:42">
      <c r="A1526" s="193" t="s">
        <v>1103</v>
      </c>
      <c r="B1526" s="193" t="s">
        <v>54</v>
      </c>
      <c r="C1526" s="193" t="s">
        <v>175</v>
      </c>
      <c r="D1526" s="193" t="s">
        <v>3030</v>
      </c>
      <c r="E1526" s="193" t="s">
        <v>3031</v>
      </c>
      <c r="F1526" s="193"/>
      <c r="G1526" s="193" t="s">
        <v>178</v>
      </c>
      <c r="H1526" s="194">
        <v>43763.000011574077</v>
      </c>
      <c r="I1526" s="194"/>
      <c r="J1526" s="194">
        <v>43763.000011574077</v>
      </c>
      <c r="K1526" s="194">
        <v>43763.000011574077</v>
      </c>
      <c r="L1526" s="194"/>
      <c r="M1526" s="193" t="s">
        <v>187</v>
      </c>
      <c r="N1526" s="193" t="s">
        <v>637</v>
      </c>
      <c r="O1526" s="195">
        <v>3</v>
      </c>
      <c r="P1526" s="195"/>
      <c r="Q1526" s="196"/>
      <c r="R1526" s="193" t="s">
        <v>3032</v>
      </c>
      <c r="S1526" s="193"/>
      <c r="T1526" s="193" t="s">
        <v>3036</v>
      </c>
      <c r="U1526" s="193" t="s">
        <v>182</v>
      </c>
      <c r="V1526" s="193"/>
      <c r="W1526" s="193"/>
      <c r="X1526" s="193"/>
      <c r="Y1526" s="194"/>
      <c r="Z1526" s="194"/>
      <c r="AA1526" s="197"/>
      <c r="AB1526" s="198" t="str">
        <f t="shared" si="168"/>
        <v>201910</v>
      </c>
      <c r="AC1526" s="199">
        <f t="shared" si="164"/>
        <v>0</v>
      </c>
      <c r="AD1526" s="200" t="str">
        <f t="shared" si="170"/>
        <v>201910</v>
      </c>
      <c r="AE1526" s="199">
        <f t="shared" si="166"/>
        <v>0</v>
      </c>
      <c r="AF1526" s="199">
        <f t="shared" si="165"/>
        <v>0</v>
      </c>
      <c r="AG1526" s="199">
        <f t="shared" si="169"/>
        <v>0</v>
      </c>
      <c r="AH1526" s="199">
        <f t="shared" si="167"/>
        <v>0</v>
      </c>
      <c r="AI1526" s="201"/>
      <c r="AJ1526" s="201"/>
      <c r="AK1526" s="201"/>
      <c r="AL1526" s="201"/>
      <c r="AM1526" s="201"/>
      <c r="AN1526" s="201"/>
      <c r="AO1526" s="201" t="s">
        <v>54</v>
      </c>
      <c r="AP1526" s="201" t="s">
        <v>88</v>
      </c>
    </row>
    <row r="1527" spans="1:42">
      <c r="A1527" s="193" t="s">
        <v>1103</v>
      </c>
      <c r="B1527" s="193" t="s">
        <v>54</v>
      </c>
      <c r="C1527" s="193" t="s">
        <v>175</v>
      </c>
      <c r="D1527" s="193" t="s">
        <v>3030</v>
      </c>
      <c r="E1527" s="193" t="s">
        <v>3031</v>
      </c>
      <c r="F1527" s="193"/>
      <c r="G1527" s="193" t="s">
        <v>178</v>
      </c>
      <c r="H1527" s="194">
        <v>43763.000011574077</v>
      </c>
      <c r="I1527" s="194"/>
      <c r="J1527" s="194">
        <v>43763.000011574077</v>
      </c>
      <c r="K1527" s="194">
        <v>43763.000011574077</v>
      </c>
      <c r="L1527" s="194"/>
      <c r="M1527" s="193" t="s">
        <v>187</v>
      </c>
      <c r="N1527" s="193" t="s">
        <v>637</v>
      </c>
      <c r="O1527" s="195">
        <v>3</v>
      </c>
      <c r="P1527" s="195"/>
      <c r="Q1527" s="196"/>
      <c r="R1527" s="193" t="s">
        <v>3032</v>
      </c>
      <c r="S1527" s="193"/>
      <c r="T1527" s="193" t="s">
        <v>3037</v>
      </c>
      <c r="U1527" s="193" t="s">
        <v>182</v>
      </c>
      <c r="V1527" s="193"/>
      <c r="W1527" s="193"/>
      <c r="X1527" s="193"/>
      <c r="Y1527" s="194"/>
      <c r="Z1527" s="194"/>
      <c r="AA1527" s="197"/>
      <c r="AB1527" s="198" t="str">
        <f t="shared" si="168"/>
        <v>201910</v>
      </c>
      <c r="AC1527" s="199">
        <f t="shared" si="164"/>
        <v>0</v>
      </c>
      <c r="AD1527" s="200" t="str">
        <f t="shared" si="170"/>
        <v>201910</v>
      </c>
      <c r="AE1527" s="199">
        <f t="shared" si="166"/>
        <v>0</v>
      </c>
      <c r="AF1527" s="199">
        <f t="shared" si="165"/>
        <v>0</v>
      </c>
      <c r="AG1527" s="199">
        <f t="shared" si="169"/>
        <v>0</v>
      </c>
      <c r="AH1527" s="199">
        <f t="shared" si="167"/>
        <v>0</v>
      </c>
      <c r="AI1527" s="201"/>
      <c r="AJ1527" s="201"/>
      <c r="AK1527" s="201"/>
      <c r="AL1527" s="201"/>
      <c r="AM1527" s="201"/>
      <c r="AN1527" s="201"/>
      <c r="AO1527" s="201" t="s">
        <v>54</v>
      </c>
      <c r="AP1527" s="201" t="s">
        <v>88</v>
      </c>
    </row>
    <row r="1528" spans="1:42">
      <c r="A1528" s="193" t="s">
        <v>1103</v>
      </c>
      <c r="B1528" s="193" t="s">
        <v>50</v>
      </c>
      <c r="C1528" s="193" t="s">
        <v>205</v>
      </c>
      <c r="D1528" s="193" t="s">
        <v>2648</v>
      </c>
      <c r="E1528" s="193" t="s">
        <v>2649</v>
      </c>
      <c r="F1528" s="193"/>
      <c r="G1528" s="193" t="s">
        <v>178</v>
      </c>
      <c r="H1528" s="194">
        <v>43766.000011574077</v>
      </c>
      <c r="I1528" s="194"/>
      <c r="J1528" s="194">
        <v>43780.000011574077</v>
      </c>
      <c r="K1528" s="194">
        <v>43780.000011574077</v>
      </c>
      <c r="L1528" s="194"/>
      <c r="M1528" s="193" t="s">
        <v>187</v>
      </c>
      <c r="N1528" s="193" t="s">
        <v>751</v>
      </c>
      <c r="O1528" s="195">
        <v>12</v>
      </c>
      <c r="P1528" s="195"/>
      <c r="Q1528" s="196"/>
      <c r="R1528" s="193" t="s">
        <v>2650</v>
      </c>
      <c r="S1528" s="193"/>
      <c r="T1528" s="193" t="s">
        <v>3038</v>
      </c>
      <c r="U1528" s="193" t="s">
        <v>182</v>
      </c>
      <c r="V1528" s="193"/>
      <c r="W1528" s="193"/>
      <c r="X1528" s="193"/>
      <c r="Y1528" s="194"/>
      <c r="Z1528" s="194"/>
      <c r="AA1528" s="197"/>
      <c r="AB1528" s="198" t="str">
        <f t="shared" si="168"/>
        <v>201910</v>
      </c>
      <c r="AC1528" s="199">
        <f t="shared" si="164"/>
        <v>0</v>
      </c>
      <c r="AD1528" s="200" t="str">
        <f t="shared" si="170"/>
        <v>201911</v>
      </c>
      <c r="AE1528" s="199">
        <f t="shared" si="166"/>
        <v>0</v>
      </c>
      <c r="AF1528" s="199">
        <f t="shared" si="165"/>
        <v>0</v>
      </c>
      <c r="AG1528" s="199">
        <f t="shared" si="169"/>
        <v>0</v>
      </c>
      <c r="AH1528" s="199">
        <f t="shared" si="167"/>
        <v>0</v>
      </c>
      <c r="AI1528" s="201"/>
      <c r="AJ1528" s="201"/>
      <c r="AK1528" s="201"/>
      <c r="AL1528" s="201"/>
      <c r="AM1528" s="201"/>
      <c r="AN1528" s="201"/>
      <c r="AO1528" s="201" t="s">
        <v>50</v>
      </c>
      <c r="AP1528" s="201" t="s">
        <v>1</v>
      </c>
    </row>
    <row r="1529" spans="1:42">
      <c r="A1529" s="193" t="s">
        <v>1103</v>
      </c>
      <c r="B1529" s="193" t="s">
        <v>50</v>
      </c>
      <c r="C1529" s="193" t="s">
        <v>205</v>
      </c>
      <c r="D1529" s="193" t="s">
        <v>3039</v>
      </c>
      <c r="E1529" s="193" t="s">
        <v>3040</v>
      </c>
      <c r="F1529" s="193"/>
      <c r="G1529" s="193" t="s">
        <v>178</v>
      </c>
      <c r="H1529" s="194">
        <v>43766.000011574077</v>
      </c>
      <c r="I1529" s="194"/>
      <c r="J1529" s="194">
        <v>43766.000011574077</v>
      </c>
      <c r="K1529" s="194">
        <v>43766.000011574077</v>
      </c>
      <c r="L1529" s="194"/>
      <c r="M1529" s="193" t="s">
        <v>187</v>
      </c>
      <c r="N1529" s="193" t="s">
        <v>43</v>
      </c>
      <c r="O1529" s="195">
        <v>12</v>
      </c>
      <c r="P1529" s="195"/>
      <c r="Q1529" s="196"/>
      <c r="R1529" s="193" t="s">
        <v>3041</v>
      </c>
      <c r="S1529" s="193"/>
      <c r="T1529" s="193" t="s">
        <v>3042</v>
      </c>
      <c r="U1529" s="193" t="s">
        <v>182</v>
      </c>
      <c r="V1529" s="193"/>
      <c r="W1529" s="193"/>
      <c r="X1529" s="193"/>
      <c r="Y1529" s="194"/>
      <c r="Z1529" s="194"/>
      <c r="AA1529" s="197"/>
      <c r="AB1529" s="198" t="str">
        <f t="shared" si="168"/>
        <v>201910</v>
      </c>
      <c r="AC1529" s="199">
        <f t="shared" si="164"/>
        <v>0</v>
      </c>
      <c r="AD1529" s="200" t="str">
        <f t="shared" si="170"/>
        <v>201910</v>
      </c>
      <c r="AE1529" s="199">
        <f t="shared" si="166"/>
        <v>0</v>
      </c>
      <c r="AF1529" s="199">
        <f t="shared" si="165"/>
        <v>0</v>
      </c>
      <c r="AG1529" s="199">
        <f t="shared" si="169"/>
        <v>0</v>
      </c>
      <c r="AH1529" s="199">
        <f t="shared" si="167"/>
        <v>0</v>
      </c>
      <c r="AI1529" s="201"/>
      <c r="AJ1529" s="201"/>
      <c r="AK1529" s="201"/>
      <c r="AL1529" s="201"/>
      <c r="AM1529" s="201"/>
      <c r="AN1529" s="201"/>
      <c r="AO1529" s="201" t="s">
        <v>50</v>
      </c>
      <c r="AP1529" s="201" t="s">
        <v>1</v>
      </c>
    </row>
    <row r="1530" spans="1:42">
      <c r="A1530" s="193" t="s">
        <v>1103</v>
      </c>
      <c r="B1530" s="193" t="s">
        <v>50</v>
      </c>
      <c r="C1530" s="193" t="s">
        <v>205</v>
      </c>
      <c r="D1530" s="193" t="s">
        <v>3039</v>
      </c>
      <c r="E1530" s="193" t="s">
        <v>3040</v>
      </c>
      <c r="F1530" s="193"/>
      <c r="G1530" s="193" t="s">
        <v>178</v>
      </c>
      <c r="H1530" s="194">
        <v>43766.000011574077</v>
      </c>
      <c r="I1530" s="194"/>
      <c r="J1530" s="194">
        <v>43766.000011574077</v>
      </c>
      <c r="K1530" s="194">
        <v>43766.000011574077</v>
      </c>
      <c r="L1530" s="194"/>
      <c r="M1530" s="193" t="s">
        <v>187</v>
      </c>
      <c r="N1530" s="193" t="s">
        <v>43</v>
      </c>
      <c r="O1530" s="195">
        <v>12</v>
      </c>
      <c r="P1530" s="195"/>
      <c r="Q1530" s="196"/>
      <c r="R1530" s="193" t="s">
        <v>3041</v>
      </c>
      <c r="S1530" s="193"/>
      <c r="T1530" s="193" t="s">
        <v>3043</v>
      </c>
      <c r="U1530" s="193" t="s">
        <v>182</v>
      </c>
      <c r="V1530" s="193"/>
      <c r="W1530" s="193"/>
      <c r="X1530" s="193"/>
      <c r="Y1530" s="194"/>
      <c r="Z1530" s="194"/>
      <c r="AA1530" s="197"/>
      <c r="AB1530" s="198" t="str">
        <f t="shared" si="168"/>
        <v>201910</v>
      </c>
      <c r="AC1530" s="199">
        <f t="shared" si="164"/>
        <v>0</v>
      </c>
      <c r="AD1530" s="200" t="str">
        <f t="shared" si="170"/>
        <v>201910</v>
      </c>
      <c r="AE1530" s="199">
        <f t="shared" si="166"/>
        <v>0</v>
      </c>
      <c r="AF1530" s="199">
        <f t="shared" si="165"/>
        <v>0</v>
      </c>
      <c r="AG1530" s="199">
        <f t="shared" si="169"/>
        <v>0</v>
      </c>
      <c r="AH1530" s="199">
        <f t="shared" si="167"/>
        <v>0</v>
      </c>
      <c r="AI1530" s="201"/>
      <c r="AJ1530" s="201"/>
      <c r="AK1530" s="201"/>
      <c r="AL1530" s="201"/>
      <c r="AM1530" s="201"/>
      <c r="AN1530" s="201"/>
      <c r="AO1530" s="201" t="s">
        <v>50</v>
      </c>
      <c r="AP1530" s="201" t="s">
        <v>1</v>
      </c>
    </row>
    <row r="1531" spans="1:42">
      <c r="A1531" s="193" t="s">
        <v>1103</v>
      </c>
      <c r="B1531" s="193" t="s">
        <v>50</v>
      </c>
      <c r="C1531" s="193" t="s">
        <v>205</v>
      </c>
      <c r="D1531" s="193" t="s">
        <v>260</v>
      </c>
      <c r="E1531" s="193" t="s">
        <v>1183</v>
      </c>
      <c r="F1531" s="193"/>
      <c r="G1531" s="193" t="s">
        <v>178</v>
      </c>
      <c r="H1531" s="194">
        <v>43766.000011574077</v>
      </c>
      <c r="I1531" s="194"/>
      <c r="J1531" s="194">
        <v>43766.000011574077</v>
      </c>
      <c r="K1531" s="194">
        <v>43766.000011574077</v>
      </c>
      <c r="L1531" s="194"/>
      <c r="M1531" s="193" t="s">
        <v>187</v>
      </c>
      <c r="N1531" s="193" t="s">
        <v>43</v>
      </c>
      <c r="O1531" s="195">
        <v>12</v>
      </c>
      <c r="P1531" s="195"/>
      <c r="Q1531" s="196"/>
      <c r="R1531" s="193" t="s">
        <v>262</v>
      </c>
      <c r="S1531" s="193"/>
      <c r="T1531" s="193" t="s">
        <v>3044</v>
      </c>
      <c r="U1531" s="193" t="s">
        <v>182</v>
      </c>
      <c r="V1531" s="193"/>
      <c r="W1531" s="193"/>
      <c r="X1531" s="193"/>
      <c r="Y1531" s="194"/>
      <c r="Z1531" s="194"/>
      <c r="AA1531" s="197"/>
      <c r="AB1531" s="198" t="str">
        <f t="shared" si="168"/>
        <v>201910</v>
      </c>
      <c r="AC1531" s="199">
        <f t="shared" si="164"/>
        <v>0</v>
      </c>
      <c r="AD1531" s="200" t="str">
        <f t="shared" si="170"/>
        <v>201910</v>
      </c>
      <c r="AE1531" s="199">
        <f t="shared" si="166"/>
        <v>0</v>
      </c>
      <c r="AF1531" s="199">
        <f t="shared" si="165"/>
        <v>0</v>
      </c>
      <c r="AG1531" s="199">
        <f t="shared" si="169"/>
        <v>0</v>
      </c>
      <c r="AH1531" s="199">
        <f t="shared" si="167"/>
        <v>0</v>
      </c>
      <c r="AI1531" s="201"/>
      <c r="AJ1531" s="201"/>
      <c r="AK1531" s="201"/>
      <c r="AL1531" s="201"/>
      <c r="AM1531" s="201"/>
      <c r="AN1531" s="201"/>
      <c r="AO1531" s="201" t="s">
        <v>50</v>
      </c>
      <c r="AP1531" s="201" t="s">
        <v>1</v>
      </c>
    </row>
    <row r="1532" spans="1:42">
      <c r="A1532" s="193" t="s">
        <v>1103</v>
      </c>
      <c r="B1532" s="193" t="s">
        <v>49</v>
      </c>
      <c r="C1532" s="193" t="s">
        <v>59</v>
      </c>
      <c r="D1532" s="193" t="s">
        <v>1861</v>
      </c>
      <c r="E1532" s="193" t="s">
        <v>1862</v>
      </c>
      <c r="F1532" s="193"/>
      <c r="G1532" s="193" t="s">
        <v>197</v>
      </c>
      <c r="H1532" s="194">
        <v>43766.000011574077</v>
      </c>
      <c r="I1532" s="194"/>
      <c r="J1532" s="194">
        <v>43790.000011574077</v>
      </c>
      <c r="K1532" s="194">
        <v>43790.000011574077</v>
      </c>
      <c r="L1532" s="194"/>
      <c r="M1532" s="193" t="s">
        <v>191</v>
      </c>
      <c r="N1532" s="193" t="s">
        <v>553</v>
      </c>
      <c r="O1532" s="195">
        <v>115</v>
      </c>
      <c r="P1532" s="195"/>
      <c r="Q1532" s="196"/>
      <c r="R1532" s="193" t="s">
        <v>1863</v>
      </c>
      <c r="S1532" s="193"/>
      <c r="T1532" s="193" t="s">
        <v>3045</v>
      </c>
      <c r="U1532" s="193" t="s">
        <v>182</v>
      </c>
      <c r="V1532" s="193"/>
      <c r="W1532" s="193"/>
      <c r="X1532" s="193"/>
      <c r="Y1532" s="194"/>
      <c r="Z1532" s="194"/>
      <c r="AA1532" s="197"/>
      <c r="AB1532" s="198" t="str">
        <f t="shared" si="168"/>
        <v>201910</v>
      </c>
      <c r="AC1532" s="199">
        <f t="shared" si="164"/>
        <v>0</v>
      </c>
      <c r="AD1532" s="200" t="str">
        <f t="shared" si="170"/>
        <v>201911</v>
      </c>
      <c r="AE1532" s="199">
        <f t="shared" si="166"/>
        <v>0</v>
      </c>
      <c r="AF1532" s="199">
        <f t="shared" si="165"/>
        <v>0</v>
      </c>
      <c r="AG1532" s="199">
        <f t="shared" si="169"/>
        <v>0</v>
      </c>
      <c r="AH1532" s="199">
        <f t="shared" si="167"/>
        <v>0</v>
      </c>
      <c r="AI1532" s="201"/>
      <c r="AJ1532" s="201"/>
      <c r="AK1532" s="201"/>
      <c r="AL1532" s="201"/>
      <c r="AM1532" s="201"/>
      <c r="AN1532" s="201"/>
      <c r="AO1532" s="201" t="s">
        <v>49</v>
      </c>
      <c r="AP1532" s="201" t="s">
        <v>59</v>
      </c>
    </row>
    <row r="1533" spans="1:42">
      <c r="A1533" s="193" t="s">
        <v>1103</v>
      </c>
      <c r="B1533" s="193" t="s">
        <v>50</v>
      </c>
      <c r="C1533" s="193" t="s">
        <v>205</v>
      </c>
      <c r="D1533" s="193" t="s">
        <v>3046</v>
      </c>
      <c r="E1533" s="193" t="s">
        <v>3047</v>
      </c>
      <c r="F1533" s="193"/>
      <c r="G1533" s="193" t="s">
        <v>178</v>
      </c>
      <c r="H1533" s="194">
        <v>43767.000011574077</v>
      </c>
      <c r="I1533" s="194"/>
      <c r="J1533" s="194">
        <v>43767.000011574077</v>
      </c>
      <c r="K1533" s="194">
        <v>43767.000011574077</v>
      </c>
      <c r="L1533" s="194"/>
      <c r="M1533" s="193" t="s">
        <v>179</v>
      </c>
      <c r="N1533" s="193" t="s">
        <v>230</v>
      </c>
      <c r="O1533" s="195">
        <v>12</v>
      </c>
      <c r="P1533" s="195"/>
      <c r="Q1533" s="196"/>
      <c r="R1533" s="193" t="s">
        <v>3048</v>
      </c>
      <c r="S1533" s="193"/>
      <c r="T1533" s="193" t="s">
        <v>3049</v>
      </c>
      <c r="U1533" s="193" t="s">
        <v>182</v>
      </c>
      <c r="V1533" s="193"/>
      <c r="W1533" s="193"/>
      <c r="X1533" s="193"/>
      <c r="Y1533" s="194"/>
      <c r="Z1533" s="194"/>
      <c r="AA1533" s="197"/>
      <c r="AB1533" s="198" t="str">
        <f t="shared" si="168"/>
        <v>201910</v>
      </c>
      <c r="AC1533" s="199">
        <f t="shared" si="164"/>
        <v>0</v>
      </c>
      <c r="AD1533" s="200" t="str">
        <f t="shared" si="170"/>
        <v>201910</v>
      </c>
      <c r="AE1533" s="199">
        <f t="shared" si="166"/>
        <v>0</v>
      </c>
      <c r="AF1533" s="199">
        <f t="shared" si="165"/>
        <v>0</v>
      </c>
      <c r="AG1533" s="199">
        <f t="shared" si="169"/>
        <v>0</v>
      </c>
      <c r="AH1533" s="199">
        <f t="shared" si="167"/>
        <v>0</v>
      </c>
      <c r="AI1533" s="201"/>
      <c r="AJ1533" s="201"/>
      <c r="AK1533" s="201"/>
      <c r="AL1533" s="201"/>
      <c r="AM1533" s="201"/>
      <c r="AN1533" s="201"/>
      <c r="AO1533" s="201" t="s">
        <v>50</v>
      </c>
      <c r="AP1533" s="201" t="s">
        <v>1</v>
      </c>
    </row>
    <row r="1534" spans="1:42">
      <c r="A1534" s="193" t="s">
        <v>1103</v>
      </c>
      <c r="B1534" s="193" t="s">
        <v>50</v>
      </c>
      <c r="C1534" s="193" t="s">
        <v>3050</v>
      </c>
      <c r="D1534" s="193" t="s">
        <v>3051</v>
      </c>
      <c r="E1534" s="193" t="s">
        <v>3052</v>
      </c>
      <c r="F1534" s="193"/>
      <c r="G1534" s="193" t="s">
        <v>178</v>
      </c>
      <c r="H1534" s="194">
        <v>43768.000011574077</v>
      </c>
      <c r="I1534" s="194"/>
      <c r="J1534" s="194">
        <v>43773.000011574077</v>
      </c>
      <c r="K1534" s="194">
        <v>43773.000011574077</v>
      </c>
      <c r="L1534" s="194">
        <v>43774.278854166667</v>
      </c>
      <c r="M1534" s="193" t="s">
        <v>187</v>
      </c>
      <c r="N1534" s="193" t="s">
        <v>751</v>
      </c>
      <c r="O1534" s="195">
        <v>12</v>
      </c>
      <c r="P1534" s="195"/>
      <c r="Q1534" s="196"/>
      <c r="R1534" s="193" t="s">
        <v>3053</v>
      </c>
      <c r="S1534" s="193"/>
      <c r="T1534" s="193" t="s">
        <v>3054</v>
      </c>
      <c r="U1534" s="193" t="s">
        <v>195</v>
      </c>
      <c r="V1534" s="193"/>
      <c r="W1534" s="193"/>
      <c r="X1534" s="193"/>
      <c r="Y1534" s="194"/>
      <c r="Z1534" s="194"/>
      <c r="AA1534" s="197"/>
      <c r="AB1534" s="198" t="str">
        <f t="shared" si="168"/>
        <v>201910</v>
      </c>
      <c r="AC1534" s="199">
        <f t="shared" si="164"/>
        <v>0</v>
      </c>
      <c r="AD1534" s="200" t="str">
        <f t="shared" si="170"/>
        <v>201911</v>
      </c>
      <c r="AE1534" s="199" t="str">
        <f t="shared" si="166"/>
        <v>201911</v>
      </c>
      <c r="AF1534" s="199">
        <f t="shared" si="165"/>
        <v>0</v>
      </c>
      <c r="AG1534" s="199">
        <f t="shared" si="169"/>
        <v>0</v>
      </c>
      <c r="AH1534" s="199">
        <f t="shared" si="167"/>
        <v>0</v>
      </c>
      <c r="AI1534" s="201"/>
      <c r="AJ1534" s="201"/>
      <c r="AK1534" s="201"/>
      <c r="AL1534" s="201"/>
      <c r="AM1534" s="201"/>
      <c r="AN1534" s="201"/>
      <c r="AO1534" s="201" t="s">
        <v>50</v>
      </c>
      <c r="AP1534" s="201" t="s">
        <v>1</v>
      </c>
    </row>
    <row r="1535" spans="1:42">
      <c r="A1535" s="193" t="s">
        <v>1103</v>
      </c>
      <c r="B1535" s="193" t="s">
        <v>50</v>
      </c>
      <c r="C1535" s="193" t="s">
        <v>205</v>
      </c>
      <c r="D1535" s="193" t="s">
        <v>3051</v>
      </c>
      <c r="E1535" s="193" t="s">
        <v>3052</v>
      </c>
      <c r="F1535" s="193"/>
      <c r="G1535" s="193" t="s">
        <v>178</v>
      </c>
      <c r="H1535" s="194">
        <v>43768.000011574077</v>
      </c>
      <c r="I1535" s="194"/>
      <c r="J1535" s="194">
        <v>43773.000011574077</v>
      </c>
      <c r="K1535" s="194">
        <v>43773.000011574077</v>
      </c>
      <c r="L1535" s="194"/>
      <c r="M1535" s="193" t="s">
        <v>187</v>
      </c>
      <c r="N1535" s="193" t="s">
        <v>751</v>
      </c>
      <c r="O1535" s="195">
        <v>12</v>
      </c>
      <c r="P1535" s="195"/>
      <c r="Q1535" s="196"/>
      <c r="R1535" s="193" t="s">
        <v>3053</v>
      </c>
      <c r="S1535" s="193"/>
      <c r="T1535" s="193" t="s">
        <v>3055</v>
      </c>
      <c r="U1535" s="193" t="s">
        <v>182</v>
      </c>
      <c r="V1535" s="193"/>
      <c r="W1535" s="193"/>
      <c r="X1535" s="193"/>
      <c r="Y1535" s="194"/>
      <c r="Z1535" s="194"/>
      <c r="AA1535" s="197"/>
      <c r="AB1535" s="198" t="str">
        <f t="shared" si="168"/>
        <v>201910</v>
      </c>
      <c r="AC1535" s="199">
        <f t="shared" si="164"/>
        <v>0</v>
      </c>
      <c r="AD1535" s="200" t="str">
        <f t="shared" si="170"/>
        <v>201911</v>
      </c>
      <c r="AE1535" s="199">
        <f t="shared" si="166"/>
        <v>0</v>
      </c>
      <c r="AF1535" s="199">
        <f t="shared" si="165"/>
        <v>0</v>
      </c>
      <c r="AG1535" s="199">
        <f t="shared" si="169"/>
        <v>0</v>
      </c>
      <c r="AH1535" s="199">
        <f t="shared" si="167"/>
        <v>0</v>
      </c>
      <c r="AI1535" s="201"/>
      <c r="AJ1535" s="201"/>
      <c r="AK1535" s="201"/>
      <c r="AL1535" s="201"/>
      <c r="AM1535" s="201"/>
      <c r="AN1535" s="201"/>
      <c r="AO1535" s="201" t="s">
        <v>50</v>
      </c>
      <c r="AP1535" s="201" t="s">
        <v>1</v>
      </c>
    </row>
    <row r="1536" spans="1:42">
      <c r="A1536" s="193" t="s">
        <v>1103</v>
      </c>
      <c r="B1536" s="193" t="s">
        <v>50</v>
      </c>
      <c r="C1536" s="193" t="s">
        <v>205</v>
      </c>
      <c r="D1536" s="193" t="s">
        <v>3051</v>
      </c>
      <c r="E1536" s="193" t="s">
        <v>3052</v>
      </c>
      <c r="F1536" s="193"/>
      <c r="G1536" s="193" t="s">
        <v>178</v>
      </c>
      <c r="H1536" s="194">
        <v>43768.000011574077</v>
      </c>
      <c r="I1536" s="194"/>
      <c r="J1536" s="194">
        <v>43773.000011574077</v>
      </c>
      <c r="K1536" s="194">
        <v>43773.000011574077</v>
      </c>
      <c r="L1536" s="194"/>
      <c r="M1536" s="193" t="s">
        <v>187</v>
      </c>
      <c r="N1536" s="193" t="s">
        <v>751</v>
      </c>
      <c r="O1536" s="195">
        <v>12</v>
      </c>
      <c r="P1536" s="195"/>
      <c r="Q1536" s="196"/>
      <c r="R1536" s="193" t="s">
        <v>3053</v>
      </c>
      <c r="S1536" s="193"/>
      <c r="T1536" s="193" t="s">
        <v>3056</v>
      </c>
      <c r="U1536" s="193" t="s">
        <v>182</v>
      </c>
      <c r="V1536" s="193"/>
      <c r="W1536" s="193"/>
      <c r="X1536" s="193"/>
      <c r="Y1536" s="194"/>
      <c r="Z1536" s="194"/>
      <c r="AA1536" s="197"/>
      <c r="AB1536" s="198" t="str">
        <f t="shared" si="168"/>
        <v>201910</v>
      </c>
      <c r="AC1536" s="199">
        <f t="shared" si="164"/>
        <v>0</v>
      </c>
      <c r="AD1536" s="200" t="str">
        <f t="shared" si="170"/>
        <v>201911</v>
      </c>
      <c r="AE1536" s="199">
        <f t="shared" si="166"/>
        <v>0</v>
      </c>
      <c r="AF1536" s="199">
        <f t="shared" si="165"/>
        <v>0</v>
      </c>
      <c r="AG1536" s="199">
        <f t="shared" si="169"/>
        <v>0</v>
      </c>
      <c r="AH1536" s="199">
        <f t="shared" si="167"/>
        <v>0</v>
      </c>
      <c r="AI1536" s="201"/>
      <c r="AJ1536" s="201"/>
      <c r="AK1536" s="201"/>
      <c r="AL1536" s="201"/>
      <c r="AM1536" s="201"/>
      <c r="AN1536" s="201"/>
      <c r="AO1536" s="201" t="s">
        <v>50</v>
      </c>
      <c r="AP1536" s="201" t="s">
        <v>1</v>
      </c>
    </row>
    <row r="1537" spans="1:42">
      <c r="A1537" s="193" t="s">
        <v>1103</v>
      </c>
      <c r="B1537" s="193" t="s">
        <v>50</v>
      </c>
      <c r="C1537" s="193" t="s">
        <v>205</v>
      </c>
      <c r="D1537" s="193" t="s">
        <v>3051</v>
      </c>
      <c r="E1537" s="193" t="s">
        <v>3052</v>
      </c>
      <c r="F1537" s="193"/>
      <c r="G1537" s="193" t="s">
        <v>178</v>
      </c>
      <c r="H1537" s="194">
        <v>43768.000011574077</v>
      </c>
      <c r="I1537" s="194"/>
      <c r="J1537" s="194">
        <v>43773.000011574077</v>
      </c>
      <c r="K1537" s="194">
        <v>43773.000011574077</v>
      </c>
      <c r="L1537" s="194"/>
      <c r="M1537" s="193" t="s">
        <v>187</v>
      </c>
      <c r="N1537" s="193" t="s">
        <v>751</v>
      </c>
      <c r="O1537" s="195">
        <v>12</v>
      </c>
      <c r="P1537" s="195"/>
      <c r="Q1537" s="196"/>
      <c r="R1537" s="193" t="s">
        <v>3053</v>
      </c>
      <c r="S1537" s="193"/>
      <c r="T1537" s="193" t="s">
        <v>3057</v>
      </c>
      <c r="U1537" s="193" t="s">
        <v>182</v>
      </c>
      <c r="V1537" s="193"/>
      <c r="W1537" s="193"/>
      <c r="X1537" s="193"/>
      <c r="Y1537" s="194"/>
      <c r="Z1537" s="194"/>
      <c r="AA1537" s="197"/>
      <c r="AB1537" s="198" t="str">
        <f t="shared" si="168"/>
        <v>201910</v>
      </c>
      <c r="AC1537" s="199">
        <f t="shared" si="164"/>
        <v>0</v>
      </c>
      <c r="AD1537" s="200" t="str">
        <f t="shared" si="170"/>
        <v>201911</v>
      </c>
      <c r="AE1537" s="199">
        <f t="shared" si="166"/>
        <v>0</v>
      </c>
      <c r="AF1537" s="199">
        <f t="shared" si="165"/>
        <v>0</v>
      </c>
      <c r="AG1537" s="199">
        <f t="shared" si="169"/>
        <v>0</v>
      </c>
      <c r="AH1537" s="199">
        <f t="shared" si="167"/>
        <v>0</v>
      </c>
      <c r="AI1537" s="201"/>
      <c r="AJ1537" s="201"/>
      <c r="AK1537" s="201"/>
      <c r="AL1537" s="201"/>
      <c r="AM1537" s="201"/>
      <c r="AN1537" s="201"/>
      <c r="AO1537" s="201" t="s">
        <v>50</v>
      </c>
      <c r="AP1537" s="201" t="s">
        <v>1</v>
      </c>
    </row>
    <row r="1538" spans="1:42">
      <c r="A1538" s="193" t="s">
        <v>1103</v>
      </c>
      <c r="B1538" s="193" t="s">
        <v>50</v>
      </c>
      <c r="C1538" s="193" t="s">
        <v>205</v>
      </c>
      <c r="D1538" s="193" t="s">
        <v>3051</v>
      </c>
      <c r="E1538" s="193" t="s">
        <v>3052</v>
      </c>
      <c r="F1538" s="193"/>
      <c r="G1538" s="193" t="s">
        <v>178</v>
      </c>
      <c r="H1538" s="194">
        <v>43768.000011574077</v>
      </c>
      <c r="I1538" s="194"/>
      <c r="J1538" s="194">
        <v>43773.000011574077</v>
      </c>
      <c r="K1538" s="194">
        <v>43773.000011574077</v>
      </c>
      <c r="L1538" s="194"/>
      <c r="M1538" s="193" t="s">
        <v>187</v>
      </c>
      <c r="N1538" s="193" t="s">
        <v>751</v>
      </c>
      <c r="O1538" s="195">
        <v>12</v>
      </c>
      <c r="P1538" s="195"/>
      <c r="Q1538" s="196"/>
      <c r="R1538" s="193" t="s">
        <v>3053</v>
      </c>
      <c r="S1538" s="193"/>
      <c r="T1538" s="193" t="s">
        <v>3058</v>
      </c>
      <c r="U1538" s="193" t="s">
        <v>182</v>
      </c>
      <c r="V1538" s="193"/>
      <c r="W1538" s="193"/>
      <c r="X1538" s="193"/>
      <c r="Y1538" s="194"/>
      <c r="Z1538" s="194"/>
      <c r="AA1538" s="197"/>
      <c r="AB1538" s="198" t="str">
        <f t="shared" si="168"/>
        <v>201910</v>
      </c>
      <c r="AC1538" s="199">
        <f t="shared" ref="AC1538:AC1601" si="171">IFERROR(IF(IF(AND(K1538&lt;1,L1538&gt;0),CONCATENATE(YEAR(L1538),MONTH(L1538)),CONCATENATE(YEAR(I1538),MONTH(I1538)))="19001",0,IF(AND(K1538&lt;1,L1538&gt;0),CONCATENATE(YEAR(L1538),MONTH(L1538)),CONCATENATE(YEAR(I1538),MONTH(I1538)))),0)</f>
        <v>0</v>
      </c>
      <c r="AD1538" s="200" t="str">
        <f t="shared" si="170"/>
        <v>201911</v>
      </c>
      <c r="AE1538" s="199">
        <f t="shared" si="166"/>
        <v>0</v>
      </c>
      <c r="AF1538" s="199">
        <f t="shared" ref="AF1538:AF1601" si="172">+IFERROR(IF(Z1538&gt;0,CONCATENATE(YEAR(Z1538),MONTH(Z1538)),0),0)</f>
        <v>0</v>
      </c>
      <c r="AG1538" s="199">
        <f t="shared" si="169"/>
        <v>0</v>
      </c>
      <c r="AH1538" s="199">
        <f t="shared" si="167"/>
        <v>0</v>
      </c>
      <c r="AI1538" s="201"/>
      <c r="AJ1538" s="201"/>
      <c r="AK1538" s="201"/>
      <c r="AL1538" s="201"/>
      <c r="AM1538" s="201"/>
      <c r="AN1538" s="201"/>
      <c r="AO1538" s="201" t="s">
        <v>50</v>
      </c>
      <c r="AP1538" s="201" t="s">
        <v>1</v>
      </c>
    </row>
    <row r="1539" spans="1:42">
      <c r="A1539" s="193" t="s">
        <v>1103</v>
      </c>
      <c r="B1539" s="193" t="s">
        <v>50</v>
      </c>
      <c r="C1539" s="193" t="s">
        <v>205</v>
      </c>
      <c r="D1539" s="193" t="s">
        <v>3051</v>
      </c>
      <c r="E1539" s="193" t="s">
        <v>3052</v>
      </c>
      <c r="F1539" s="193"/>
      <c r="G1539" s="193" t="s">
        <v>178</v>
      </c>
      <c r="H1539" s="194">
        <v>43768.000011574077</v>
      </c>
      <c r="I1539" s="194"/>
      <c r="J1539" s="194">
        <v>43773.000011574077</v>
      </c>
      <c r="K1539" s="194">
        <v>43773.000011574077</v>
      </c>
      <c r="L1539" s="194"/>
      <c r="M1539" s="193" t="s">
        <v>187</v>
      </c>
      <c r="N1539" s="193" t="s">
        <v>751</v>
      </c>
      <c r="O1539" s="195">
        <v>12</v>
      </c>
      <c r="P1539" s="195"/>
      <c r="Q1539" s="196"/>
      <c r="R1539" s="193" t="s">
        <v>3053</v>
      </c>
      <c r="S1539" s="193"/>
      <c r="T1539" s="193" t="s">
        <v>3059</v>
      </c>
      <c r="U1539" s="193" t="s">
        <v>182</v>
      </c>
      <c r="V1539" s="193"/>
      <c r="W1539" s="193"/>
      <c r="X1539" s="193"/>
      <c r="Y1539" s="194"/>
      <c r="Z1539" s="194"/>
      <c r="AA1539" s="197"/>
      <c r="AB1539" s="198" t="str">
        <f t="shared" si="168"/>
        <v>201910</v>
      </c>
      <c r="AC1539" s="199">
        <f t="shared" si="171"/>
        <v>0</v>
      </c>
      <c r="AD1539" s="200" t="str">
        <f t="shared" si="170"/>
        <v>201911</v>
      </c>
      <c r="AE1539" s="199">
        <f t="shared" ref="AE1539:AE1602" si="173">+IFERROR(IF(A1539="4-MIGRADO",0,IF(OR(K1539=0,ISTEXT(K1539),CONCATENATE(YEAR(L1539),MONTH(L1539))="19001"),0,CONCATENATE(YEAR(L1539),MONTH(L1539)))),0)</f>
        <v>0</v>
      </c>
      <c r="AF1539" s="199">
        <f t="shared" si="172"/>
        <v>0</v>
      </c>
      <c r="AG1539" s="199">
        <f t="shared" si="169"/>
        <v>0</v>
      </c>
      <c r="AH1539" s="199">
        <f t="shared" ref="AH1539:AH1602" si="174">+IF(AND(A1539&lt;&gt;"4-MIGRADO",V1539="1"),CONCATENATE(YEAR(H1539),MONTH(H1539)),0)</f>
        <v>0</v>
      </c>
      <c r="AI1539" s="201"/>
      <c r="AJ1539" s="201"/>
      <c r="AK1539" s="201"/>
      <c r="AL1539" s="201"/>
      <c r="AM1539" s="201"/>
      <c r="AN1539" s="201"/>
      <c r="AO1539" s="201" t="s">
        <v>50</v>
      </c>
      <c r="AP1539" s="201" t="s">
        <v>1</v>
      </c>
    </row>
    <row r="1540" spans="1:42">
      <c r="A1540" s="193" t="s">
        <v>1103</v>
      </c>
      <c r="B1540" s="193" t="s">
        <v>50</v>
      </c>
      <c r="C1540" s="193" t="s">
        <v>205</v>
      </c>
      <c r="D1540" s="193" t="s">
        <v>3051</v>
      </c>
      <c r="E1540" s="193" t="s">
        <v>3052</v>
      </c>
      <c r="F1540" s="193"/>
      <c r="G1540" s="193" t="s">
        <v>178</v>
      </c>
      <c r="H1540" s="194">
        <v>43768.000011574077</v>
      </c>
      <c r="I1540" s="194"/>
      <c r="J1540" s="194">
        <v>43773.000011574077</v>
      </c>
      <c r="K1540" s="194">
        <v>43773.000011574077</v>
      </c>
      <c r="L1540" s="194"/>
      <c r="M1540" s="193" t="s">
        <v>187</v>
      </c>
      <c r="N1540" s="193" t="s">
        <v>751</v>
      </c>
      <c r="O1540" s="195">
        <v>12</v>
      </c>
      <c r="P1540" s="195"/>
      <c r="Q1540" s="196"/>
      <c r="R1540" s="193" t="s">
        <v>3053</v>
      </c>
      <c r="S1540" s="193"/>
      <c r="T1540" s="193" t="s">
        <v>3060</v>
      </c>
      <c r="U1540" s="193" t="s">
        <v>182</v>
      </c>
      <c r="V1540" s="193"/>
      <c r="W1540" s="193"/>
      <c r="X1540" s="193"/>
      <c r="Y1540" s="194"/>
      <c r="Z1540" s="194"/>
      <c r="AA1540" s="197"/>
      <c r="AB1540" s="198" t="str">
        <f t="shared" si="168"/>
        <v>201910</v>
      </c>
      <c r="AC1540" s="199">
        <f t="shared" si="171"/>
        <v>0</v>
      </c>
      <c r="AD1540" s="200" t="str">
        <f t="shared" si="170"/>
        <v>201911</v>
      </c>
      <c r="AE1540" s="199">
        <f t="shared" si="173"/>
        <v>0</v>
      </c>
      <c r="AF1540" s="199">
        <f t="shared" si="172"/>
        <v>0</v>
      </c>
      <c r="AG1540" s="199">
        <f t="shared" si="169"/>
        <v>0</v>
      </c>
      <c r="AH1540" s="199">
        <f t="shared" si="174"/>
        <v>0</v>
      </c>
      <c r="AI1540" s="201"/>
      <c r="AJ1540" s="201"/>
      <c r="AK1540" s="201"/>
      <c r="AL1540" s="201"/>
      <c r="AM1540" s="201"/>
      <c r="AN1540" s="201"/>
      <c r="AO1540" s="201" t="s">
        <v>50</v>
      </c>
      <c r="AP1540" s="201" t="s">
        <v>1</v>
      </c>
    </row>
    <row r="1541" spans="1:42">
      <c r="A1541" s="193" t="s">
        <v>1103</v>
      </c>
      <c r="B1541" s="193" t="s">
        <v>50</v>
      </c>
      <c r="C1541" s="193" t="s">
        <v>205</v>
      </c>
      <c r="D1541" s="193" t="s">
        <v>3051</v>
      </c>
      <c r="E1541" s="193" t="s">
        <v>3052</v>
      </c>
      <c r="F1541" s="193"/>
      <c r="G1541" s="193" t="s">
        <v>178</v>
      </c>
      <c r="H1541" s="194">
        <v>43768.000011574077</v>
      </c>
      <c r="I1541" s="194"/>
      <c r="J1541" s="194">
        <v>43773.000011574077</v>
      </c>
      <c r="K1541" s="194">
        <v>43773.000011574077</v>
      </c>
      <c r="L1541" s="194"/>
      <c r="M1541" s="193" t="s">
        <v>187</v>
      </c>
      <c r="N1541" s="193" t="s">
        <v>751</v>
      </c>
      <c r="O1541" s="195">
        <v>12</v>
      </c>
      <c r="P1541" s="195"/>
      <c r="Q1541" s="196"/>
      <c r="R1541" s="193" t="s">
        <v>3053</v>
      </c>
      <c r="S1541" s="193"/>
      <c r="T1541" s="193" t="s">
        <v>3061</v>
      </c>
      <c r="U1541" s="193" t="s">
        <v>182</v>
      </c>
      <c r="V1541" s="193"/>
      <c r="W1541" s="193"/>
      <c r="X1541" s="193"/>
      <c r="Y1541" s="194"/>
      <c r="Z1541" s="194"/>
      <c r="AA1541" s="197"/>
      <c r="AB1541" s="198" t="str">
        <f t="shared" si="168"/>
        <v>201910</v>
      </c>
      <c r="AC1541" s="199">
        <f t="shared" si="171"/>
        <v>0</v>
      </c>
      <c r="AD1541" s="200" t="str">
        <f t="shared" si="170"/>
        <v>201911</v>
      </c>
      <c r="AE1541" s="199">
        <f t="shared" si="173"/>
        <v>0</v>
      </c>
      <c r="AF1541" s="199">
        <f t="shared" si="172"/>
        <v>0</v>
      </c>
      <c r="AG1541" s="199">
        <f t="shared" si="169"/>
        <v>0</v>
      </c>
      <c r="AH1541" s="199">
        <f t="shared" si="174"/>
        <v>0</v>
      </c>
      <c r="AI1541" s="201"/>
      <c r="AJ1541" s="201"/>
      <c r="AK1541" s="201"/>
      <c r="AL1541" s="201"/>
      <c r="AM1541" s="201"/>
      <c r="AN1541" s="201"/>
      <c r="AO1541" s="201" t="s">
        <v>50</v>
      </c>
      <c r="AP1541" s="201" t="s">
        <v>1</v>
      </c>
    </row>
    <row r="1542" spans="1:42">
      <c r="A1542" s="193" t="s">
        <v>1103</v>
      </c>
      <c r="B1542" s="193" t="s">
        <v>50</v>
      </c>
      <c r="C1542" s="193" t="s">
        <v>205</v>
      </c>
      <c r="D1542" s="193" t="s">
        <v>3051</v>
      </c>
      <c r="E1542" s="193" t="s">
        <v>3052</v>
      </c>
      <c r="F1542" s="193"/>
      <c r="G1542" s="193" t="s">
        <v>178</v>
      </c>
      <c r="H1542" s="194">
        <v>43768.000011574077</v>
      </c>
      <c r="I1542" s="194"/>
      <c r="J1542" s="194">
        <v>43773.000011574077</v>
      </c>
      <c r="K1542" s="194">
        <v>43773.000011574077</v>
      </c>
      <c r="L1542" s="194"/>
      <c r="M1542" s="193" t="s">
        <v>187</v>
      </c>
      <c r="N1542" s="193" t="s">
        <v>751</v>
      </c>
      <c r="O1542" s="195">
        <v>12</v>
      </c>
      <c r="P1542" s="195"/>
      <c r="Q1542" s="196"/>
      <c r="R1542" s="193" t="s">
        <v>3053</v>
      </c>
      <c r="S1542" s="193"/>
      <c r="T1542" s="193" t="s">
        <v>3062</v>
      </c>
      <c r="U1542" s="193" t="s">
        <v>182</v>
      </c>
      <c r="V1542" s="193"/>
      <c r="W1542" s="193"/>
      <c r="X1542" s="193"/>
      <c r="Y1542" s="194"/>
      <c r="Z1542" s="194"/>
      <c r="AA1542" s="197"/>
      <c r="AB1542" s="198" t="str">
        <f t="shared" si="168"/>
        <v>201910</v>
      </c>
      <c r="AC1542" s="199">
        <f t="shared" si="171"/>
        <v>0</v>
      </c>
      <c r="AD1542" s="200" t="str">
        <f t="shared" si="170"/>
        <v>201911</v>
      </c>
      <c r="AE1542" s="199">
        <f t="shared" si="173"/>
        <v>0</v>
      </c>
      <c r="AF1542" s="199">
        <f t="shared" si="172"/>
        <v>0</v>
      </c>
      <c r="AG1542" s="199">
        <f t="shared" si="169"/>
        <v>0</v>
      </c>
      <c r="AH1542" s="199">
        <f t="shared" si="174"/>
        <v>0</v>
      </c>
      <c r="AI1542" s="201"/>
      <c r="AJ1542" s="201"/>
      <c r="AK1542" s="201"/>
      <c r="AL1542" s="201"/>
      <c r="AM1542" s="201"/>
      <c r="AN1542" s="201"/>
      <c r="AO1542" s="201" t="s">
        <v>50</v>
      </c>
      <c r="AP1542" s="201" t="s">
        <v>1</v>
      </c>
    </row>
    <row r="1543" spans="1:42">
      <c r="A1543" s="193" t="s">
        <v>1103</v>
      </c>
      <c r="B1543" s="193" t="s">
        <v>50</v>
      </c>
      <c r="C1543" s="193" t="s">
        <v>205</v>
      </c>
      <c r="D1543" s="193" t="s">
        <v>3051</v>
      </c>
      <c r="E1543" s="193" t="s">
        <v>3052</v>
      </c>
      <c r="F1543" s="193"/>
      <c r="G1543" s="193" t="s">
        <v>178</v>
      </c>
      <c r="H1543" s="194">
        <v>43768.000011574077</v>
      </c>
      <c r="I1543" s="194"/>
      <c r="J1543" s="194">
        <v>43773.000011574077</v>
      </c>
      <c r="K1543" s="194">
        <v>43773.000011574077</v>
      </c>
      <c r="L1543" s="194"/>
      <c r="M1543" s="193" t="s">
        <v>187</v>
      </c>
      <c r="N1543" s="193" t="s">
        <v>751</v>
      </c>
      <c r="O1543" s="195">
        <v>12</v>
      </c>
      <c r="P1543" s="195"/>
      <c r="Q1543" s="196"/>
      <c r="R1543" s="193" t="s">
        <v>3053</v>
      </c>
      <c r="S1543" s="193"/>
      <c r="T1543" s="193" t="s">
        <v>3063</v>
      </c>
      <c r="U1543" s="193" t="s">
        <v>182</v>
      </c>
      <c r="V1543" s="193"/>
      <c r="W1543" s="193"/>
      <c r="X1543" s="193"/>
      <c r="Y1543" s="194"/>
      <c r="Z1543" s="194"/>
      <c r="AA1543" s="197"/>
      <c r="AB1543" s="198" t="str">
        <f t="shared" si="168"/>
        <v>201910</v>
      </c>
      <c r="AC1543" s="199">
        <f t="shared" si="171"/>
        <v>0</v>
      </c>
      <c r="AD1543" s="200" t="str">
        <f t="shared" si="170"/>
        <v>201911</v>
      </c>
      <c r="AE1543" s="199">
        <f t="shared" si="173"/>
        <v>0</v>
      </c>
      <c r="AF1543" s="199">
        <f t="shared" si="172"/>
        <v>0</v>
      </c>
      <c r="AG1543" s="199">
        <f t="shared" si="169"/>
        <v>0</v>
      </c>
      <c r="AH1543" s="199">
        <f t="shared" si="174"/>
        <v>0</v>
      </c>
      <c r="AI1543" s="201"/>
      <c r="AJ1543" s="201"/>
      <c r="AK1543" s="201"/>
      <c r="AL1543" s="201"/>
      <c r="AM1543" s="201"/>
      <c r="AN1543" s="201"/>
      <c r="AO1543" s="201" t="s">
        <v>50</v>
      </c>
      <c r="AP1543" s="201" t="s">
        <v>1</v>
      </c>
    </row>
    <row r="1544" spans="1:42">
      <c r="A1544" s="193" t="s">
        <v>1103</v>
      </c>
      <c r="B1544" s="193" t="s">
        <v>50</v>
      </c>
      <c r="C1544" s="193" t="s">
        <v>205</v>
      </c>
      <c r="D1544" s="193" t="s">
        <v>3051</v>
      </c>
      <c r="E1544" s="193" t="s">
        <v>3052</v>
      </c>
      <c r="F1544" s="193"/>
      <c r="G1544" s="193" t="s">
        <v>178</v>
      </c>
      <c r="H1544" s="194">
        <v>43768.000011574077</v>
      </c>
      <c r="I1544" s="194"/>
      <c r="J1544" s="194">
        <v>43773.000011574077</v>
      </c>
      <c r="K1544" s="194">
        <v>43773.000011574077</v>
      </c>
      <c r="L1544" s="194"/>
      <c r="M1544" s="193" t="s">
        <v>187</v>
      </c>
      <c r="N1544" s="193" t="s">
        <v>751</v>
      </c>
      <c r="O1544" s="195">
        <v>12</v>
      </c>
      <c r="P1544" s="195"/>
      <c r="Q1544" s="196"/>
      <c r="R1544" s="193" t="s">
        <v>3053</v>
      </c>
      <c r="S1544" s="193"/>
      <c r="T1544" s="193" t="s">
        <v>3064</v>
      </c>
      <c r="U1544" s="193" t="s">
        <v>182</v>
      </c>
      <c r="V1544" s="193"/>
      <c r="W1544" s="193"/>
      <c r="X1544" s="193"/>
      <c r="Y1544" s="194"/>
      <c r="Z1544" s="194"/>
      <c r="AA1544" s="197"/>
      <c r="AB1544" s="198" t="str">
        <f t="shared" si="168"/>
        <v>201910</v>
      </c>
      <c r="AC1544" s="199">
        <f t="shared" si="171"/>
        <v>0</v>
      </c>
      <c r="AD1544" s="200" t="str">
        <f t="shared" si="170"/>
        <v>201911</v>
      </c>
      <c r="AE1544" s="199">
        <f t="shared" si="173"/>
        <v>0</v>
      </c>
      <c r="AF1544" s="199">
        <f t="shared" si="172"/>
        <v>0</v>
      </c>
      <c r="AG1544" s="199">
        <f t="shared" si="169"/>
        <v>0</v>
      </c>
      <c r="AH1544" s="199">
        <f t="shared" si="174"/>
        <v>0</v>
      </c>
      <c r="AI1544" s="201"/>
      <c r="AJ1544" s="201"/>
      <c r="AK1544" s="201"/>
      <c r="AL1544" s="201"/>
      <c r="AM1544" s="201"/>
      <c r="AN1544" s="201"/>
      <c r="AO1544" s="201" t="s">
        <v>50</v>
      </c>
      <c r="AP1544" s="201" t="s">
        <v>1</v>
      </c>
    </row>
    <row r="1545" spans="1:42">
      <c r="A1545" s="193" t="s">
        <v>1103</v>
      </c>
      <c r="B1545" s="193" t="s">
        <v>50</v>
      </c>
      <c r="C1545" s="193" t="s">
        <v>205</v>
      </c>
      <c r="D1545" s="193" t="s">
        <v>3051</v>
      </c>
      <c r="E1545" s="193" t="s">
        <v>3052</v>
      </c>
      <c r="F1545" s="193"/>
      <c r="G1545" s="193" t="s">
        <v>178</v>
      </c>
      <c r="H1545" s="194">
        <v>43768.000011574077</v>
      </c>
      <c r="I1545" s="194"/>
      <c r="J1545" s="194">
        <v>43773.000011574077</v>
      </c>
      <c r="K1545" s="194">
        <v>43773.000011574077</v>
      </c>
      <c r="L1545" s="194"/>
      <c r="M1545" s="193" t="s">
        <v>187</v>
      </c>
      <c r="N1545" s="193" t="s">
        <v>751</v>
      </c>
      <c r="O1545" s="195">
        <v>12</v>
      </c>
      <c r="P1545" s="195"/>
      <c r="Q1545" s="196"/>
      <c r="R1545" s="193" t="s">
        <v>3053</v>
      </c>
      <c r="S1545" s="193"/>
      <c r="T1545" s="193" t="s">
        <v>3065</v>
      </c>
      <c r="U1545" s="193" t="s">
        <v>182</v>
      </c>
      <c r="V1545" s="193"/>
      <c r="W1545" s="193"/>
      <c r="X1545" s="193"/>
      <c r="Y1545" s="194"/>
      <c r="Z1545" s="194"/>
      <c r="AA1545" s="197"/>
      <c r="AB1545" s="198" t="str">
        <f t="shared" si="168"/>
        <v>201910</v>
      </c>
      <c r="AC1545" s="199">
        <f t="shared" si="171"/>
        <v>0</v>
      </c>
      <c r="AD1545" s="200" t="str">
        <f t="shared" si="170"/>
        <v>201911</v>
      </c>
      <c r="AE1545" s="199">
        <f t="shared" si="173"/>
        <v>0</v>
      </c>
      <c r="AF1545" s="199">
        <f t="shared" si="172"/>
        <v>0</v>
      </c>
      <c r="AG1545" s="199">
        <f t="shared" si="169"/>
        <v>0</v>
      </c>
      <c r="AH1545" s="199">
        <f t="shared" si="174"/>
        <v>0</v>
      </c>
      <c r="AI1545" s="201"/>
      <c r="AJ1545" s="201"/>
      <c r="AK1545" s="201"/>
      <c r="AL1545" s="201"/>
      <c r="AM1545" s="201"/>
      <c r="AN1545" s="201"/>
      <c r="AO1545" s="201" t="s">
        <v>50</v>
      </c>
      <c r="AP1545" s="201" t="s">
        <v>1</v>
      </c>
    </row>
    <row r="1546" spans="1:42">
      <c r="A1546" s="193" t="s">
        <v>1103</v>
      </c>
      <c r="B1546" s="193" t="s">
        <v>50</v>
      </c>
      <c r="C1546" s="193" t="s">
        <v>205</v>
      </c>
      <c r="D1546" s="193" t="s">
        <v>3051</v>
      </c>
      <c r="E1546" s="193" t="s">
        <v>3052</v>
      </c>
      <c r="F1546" s="193"/>
      <c r="G1546" s="193" t="s">
        <v>178</v>
      </c>
      <c r="H1546" s="194">
        <v>43768.000011574077</v>
      </c>
      <c r="I1546" s="194"/>
      <c r="J1546" s="194">
        <v>43773.000011574077</v>
      </c>
      <c r="K1546" s="194">
        <v>43773.000011574077</v>
      </c>
      <c r="L1546" s="194"/>
      <c r="M1546" s="193" t="s">
        <v>187</v>
      </c>
      <c r="N1546" s="193" t="s">
        <v>751</v>
      </c>
      <c r="O1546" s="195">
        <v>12</v>
      </c>
      <c r="P1546" s="195"/>
      <c r="Q1546" s="196"/>
      <c r="R1546" s="193" t="s">
        <v>3053</v>
      </c>
      <c r="S1546" s="193"/>
      <c r="T1546" s="193" t="s">
        <v>3066</v>
      </c>
      <c r="U1546" s="193" t="s">
        <v>182</v>
      </c>
      <c r="V1546" s="193"/>
      <c r="W1546" s="193"/>
      <c r="X1546" s="193"/>
      <c r="Y1546" s="194"/>
      <c r="Z1546" s="194"/>
      <c r="AA1546" s="197"/>
      <c r="AB1546" s="198" t="str">
        <f t="shared" si="168"/>
        <v>201910</v>
      </c>
      <c r="AC1546" s="199">
        <f t="shared" si="171"/>
        <v>0</v>
      </c>
      <c r="AD1546" s="200" t="str">
        <f t="shared" si="170"/>
        <v>201911</v>
      </c>
      <c r="AE1546" s="199">
        <f t="shared" si="173"/>
        <v>0</v>
      </c>
      <c r="AF1546" s="199">
        <f t="shared" si="172"/>
        <v>0</v>
      </c>
      <c r="AG1546" s="199">
        <f t="shared" si="169"/>
        <v>0</v>
      </c>
      <c r="AH1546" s="199">
        <f t="shared" si="174"/>
        <v>0</v>
      </c>
      <c r="AI1546" s="201"/>
      <c r="AJ1546" s="201"/>
      <c r="AK1546" s="201"/>
      <c r="AL1546" s="201"/>
      <c r="AM1546" s="201"/>
      <c r="AN1546" s="201"/>
      <c r="AO1546" s="201" t="s">
        <v>50</v>
      </c>
      <c r="AP1546" s="201" t="s">
        <v>1</v>
      </c>
    </row>
    <row r="1547" spans="1:42">
      <c r="A1547" s="193" t="s">
        <v>1103</v>
      </c>
      <c r="B1547" s="193" t="s">
        <v>50</v>
      </c>
      <c r="C1547" s="193" t="s">
        <v>205</v>
      </c>
      <c r="D1547" s="193" t="s">
        <v>3051</v>
      </c>
      <c r="E1547" s="193" t="s">
        <v>3052</v>
      </c>
      <c r="F1547" s="193"/>
      <c r="G1547" s="193" t="s">
        <v>178</v>
      </c>
      <c r="H1547" s="194">
        <v>43768.000011574077</v>
      </c>
      <c r="I1547" s="194"/>
      <c r="J1547" s="194">
        <v>43773.000011574077</v>
      </c>
      <c r="K1547" s="194">
        <v>43773.000011574077</v>
      </c>
      <c r="L1547" s="194"/>
      <c r="M1547" s="193" t="s">
        <v>187</v>
      </c>
      <c r="N1547" s="193" t="s">
        <v>751</v>
      </c>
      <c r="O1547" s="195">
        <v>12</v>
      </c>
      <c r="P1547" s="195"/>
      <c r="Q1547" s="196"/>
      <c r="R1547" s="193" t="s">
        <v>3053</v>
      </c>
      <c r="S1547" s="193"/>
      <c r="T1547" s="193" t="s">
        <v>3067</v>
      </c>
      <c r="U1547" s="193" t="s">
        <v>182</v>
      </c>
      <c r="V1547" s="193"/>
      <c r="W1547" s="193"/>
      <c r="X1547" s="193"/>
      <c r="Y1547" s="194"/>
      <c r="Z1547" s="194"/>
      <c r="AA1547" s="197"/>
      <c r="AB1547" s="198" t="str">
        <f t="shared" si="168"/>
        <v>201910</v>
      </c>
      <c r="AC1547" s="199">
        <f t="shared" si="171"/>
        <v>0</v>
      </c>
      <c r="AD1547" s="200" t="str">
        <f t="shared" si="170"/>
        <v>201911</v>
      </c>
      <c r="AE1547" s="199">
        <f t="shared" si="173"/>
        <v>0</v>
      </c>
      <c r="AF1547" s="199">
        <f t="shared" si="172"/>
        <v>0</v>
      </c>
      <c r="AG1547" s="199">
        <f t="shared" si="169"/>
        <v>0</v>
      </c>
      <c r="AH1547" s="199">
        <f t="shared" si="174"/>
        <v>0</v>
      </c>
      <c r="AI1547" s="201"/>
      <c r="AJ1547" s="201"/>
      <c r="AK1547" s="201"/>
      <c r="AL1547" s="201"/>
      <c r="AM1547" s="201"/>
      <c r="AN1547" s="201"/>
      <c r="AO1547" s="201" t="s">
        <v>50</v>
      </c>
      <c r="AP1547" s="201" t="s">
        <v>1</v>
      </c>
    </row>
    <row r="1548" spans="1:42">
      <c r="A1548" s="193" t="s">
        <v>1103</v>
      </c>
      <c r="B1548" s="193" t="s">
        <v>50</v>
      </c>
      <c r="C1548" s="193" t="s">
        <v>205</v>
      </c>
      <c r="D1548" s="193" t="s">
        <v>3051</v>
      </c>
      <c r="E1548" s="193" t="s">
        <v>3052</v>
      </c>
      <c r="F1548" s="193"/>
      <c r="G1548" s="193" t="s">
        <v>178</v>
      </c>
      <c r="H1548" s="194">
        <v>43768.000011574077</v>
      </c>
      <c r="I1548" s="194"/>
      <c r="J1548" s="194">
        <v>43773.000011574077</v>
      </c>
      <c r="K1548" s="194">
        <v>43773.000011574077</v>
      </c>
      <c r="L1548" s="194"/>
      <c r="M1548" s="193" t="s">
        <v>187</v>
      </c>
      <c r="N1548" s="193" t="s">
        <v>751</v>
      </c>
      <c r="O1548" s="195">
        <v>12</v>
      </c>
      <c r="P1548" s="195"/>
      <c r="Q1548" s="196"/>
      <c r="R1548" s="193" t="s">
        <v>3053</v>
      </c>
      <c r="S1548" s="193"/>
      <c r="T1548" s="193" t="s">
        <v>3068</v>
      </c>
      <c r="U1548" s="193" t="s">
        <v>182</v>
      </c>
      <c r="V1548" s="193"/>
      <c r="W1548" s="193"/>
      <c r="X1548" s="193"/>
      <c r="Y1548" s="194"/>
      <c r="Z1548" s="194"/>
      <c r="AA1548" s="197"/>
      <c r="AB1548" s="198" t="str">
        <f t="shared" si="168"/>
        <v>201910</v>
      </c>
      <c r="AC1548" s="199">
        <f t="shared" si="171"/>
        <v>0</v>
      </c>
      <c r="AD1548" s="200" t="str">
        <f t="shared" si="170"/>
        <v>201911</v>
      </c>
      <c r="AE1548" s="199">
        <f t="shared" si="173"/>
        <v>0</v>
      </c>
      <c r="AF1548" s="199">
        <f t="shared" si="172"/>
        <v>0</v>
      </c>
      <c r="AG1548" s="199">
        <f t="shared" si="169"/>
        <v>0</v>
      </c>
      <c r="AH1548" s="199">
        <f t="shared" si="174"/>
        <v>0</v>
      </c>
      <c r="AI1548" s="201"/>
      <c r="AJ1548" s="201"/>
      <c r="AK1548" s="201"/>
      <c r="AL1548" s="201"/>
      <c r="AM1548" s="201"/>
      <c r="AN1548" s="201"/>
      <c r="AO1548" s="201" t="s">
        <v>50</v>
      </c>
      <c r="AP1548" s="201" t="s">
        <v>1</v>
      </c>
    </row>
    <row r="1549" spans="1:42">
      <c r="A1549" s="193" t="s">
        <v>1103</v>
      </c>
      <c r="B1549" s="193" t="s">
        <v>50</v>
      </c>
      <c r="C1549" s="193" t="s">
        <v>205</v>
      </c>
      <c r="D1549" s="193" t="s">
        <v>3051</v>
      </c>
      <c r="E1549" s="193" t="s">
        <v>3052</v>
      </c>
      <c r="F1549" s="193"/>
      <c r="G1549" s="193" t="s">
        <v>178</v>
      </c>
      <c r="H1549" s="194">
        <v>43768.000011574077</v>
      </c>
      <c r="I1549" s="194"/>
      <c r="J1549" s="194">
        <v>43773.000011574077</v>
      </c>
      <c r="K1549" s="194">
        <v>43773.000011574077</v>
      </c>
      <c r="L1549" s="194"/>
      <c r="M1549" s="193" t="s">
        <v>187</v>
      </c>
      <c r="N1549" s="193" t="s">
        <v>751</v>
      </c>
      <c r="O1549" s="195">
        <v>12</v>
      </c>
      <c r="P1549" s="195"/>
      <c r="Q1549" s="196"/>
      <c r="R1549" s="193" t="s">
        <v>3053</v>
      </c>
      <c r="S1549" s="193"/>
      <c r="T1549" s="193" t="s">
        <v>3069</v>
      </c>
      <c r="U1549" s="193" t="s">
        <v>182</v>
      </c>
      <c r="V1549" s="193"/>
      <c r="W1549" s="193"/>
      <c r="X1549" s="193"/>
      <c r="Y1549" s="194"/>
      <c r="Z1549" s="194"/>
      <c r="AA1549" s="197"/>
      <c r="AB1549" s="198" t="str">
        <f t="shared" ref="AB1549:AB1612" si="175">+IFERROR(IF(AND(V1549="1",LEN(W1549)&gt;2),0,CONCATENATE(YEAR(H1549),MONTH(H1549))),0)</f>
        <v>201910</v>
      </c>
      <c r="AC1549" s="199">
        <f t="shared" si="171"/>
        <v>0</v>
      </c>
      <c r="AD1549" s="200" t="str">
        <f t="shared" si="170"/>
        <v>201911</v>
      </c>
      <c r="AE1549" s="199">
        <f t="shared" si="173"/>
        <v>0</v>
      </c>
      <c r="AF1549" s="199">
        <f t="shared" si="172"/>
        <v>0</v>
      </c>
      <c r="AG1549" s="199">
        <f t="shared" ref="AG1549:AG1612" si="176">+IF(A1549&lt;&gt;"4-MIGRADO",0,IFERROR(IF(IF(K1549&lt;1,0,CONCATENATE(YEAR(L1549),MONTH(L1549)))="19001",0,IF(K1549&lt;1,0,CONCATENATE(YEAR(L1549),MONTH(L1549)))),0))</f>
        <v>0</v>
      </c>
      <c r="AH1549" s="199">
        <f t="shared" si="174"/>
        <v>0</v>
      </c>
      <c r="AI1549" s="201"/>
      <c r="AJ1549" s="201"/>
      <c r="AK1549" s="201"/>
      <c r="AL1549" s="201"/>
      <c r="AM1549" s="201"/>
      <c r="AN1549" s="201"/>
      <c r="AO1549" s="201" t="s">
        <v>50</v>
      </c>
      <c r="AP1549" s="201" t="s">
        <v>1</v>
      </c>
    </row>
    <row r="1550" spans="1:42">
      <c r="A1550" s="193" t="s">
        <v>1103</v>
      </c>
      <c r="B1550" s="193" t="s">
        <v>50</v>
      </c>
      <c r="C1550" s="193" t="s">
        <v>205</v>
      </c>
      <c r="D1550" s="193" t="s">
        <v>3051</v>
      </c>
      <c r="E1550" s="193" t="s">
        <v>3052</v>
      </c>
      <c r="F1550" s="193"/>
      <c r="G1550" s="193" t="s">
        <v>178</v>
      </c>
      <c r="H1550" s="194">
        <v>43768.000011574077</v>
      </c>
      <c r="I1550" s="194"/>
      <c r="J1550" s="194">
        <v>43773.000011574077</v>
      </c>
      <c r="K1550" s="194">
        <v>43773.000011574077</v>
      </c>
      <c r="L1550" s="194"/>
      <c r="M1550" s="193" t="s">
        <v>187</v>
      </c>
      <c r="N1550" s="193" t="s">
        <v>751</v>
      </c>
      <c r="O1550" s="195">
        <v>12</v>
      </c>
      <c r="P1550" s="195"/>
      <c r="Q1550" s="196"/>
      <c r="R1550" s="193" t="s">
        <v>3053</v>
      </c>
      <c r="S1550" s="193"/>
      <c r="T1550" s="193" t="s">
        <v>3070</v>
      </c>
      <c r="U1550" s="193" t="s">
        <v>182</v>
      </c>
      <c r="V1550" s="193"/>
      <c r="W1550" s="193"/>
      <c r="X1550" s="193"/>
      <c r="Y1550" s="194"/>
      <c r="Z1550" s="194"/>
      <c r="AA1550" s="197"/>
      <c r="AB1550" s="198" t="str">
        <f t="shared" si="175"/>
        <v>201910</v>
      </c>
      <c r="AC1550" s="199">
        <f t="shared" si="171"/>
        <v>0</v>
      </c>
      <c r="AD1550" s="200" t="str">
        <f t="shared" si="170"/>
        <v>201911</v>
      </c>
      <c r="AE1550" s="199">
        <f t="shared" si="173"/>
        <v>0</v>
      </c>
      <c r="AF1550" s="199">
        <f t="shared" si="172"/>
        <v>0</v>
      </c>
      <c r="AG1550" s="199">
        <f t="shared" si="176"/>
        <v>0</v>
      </c>
      <c r="AH1550" s="199">
        <f t="shared" si="174"/>
        <v>0</v>
      </c>
      <c r="AI1550" s="201"/>
      <c r="AJ1550" s="201"/>
      <c r="AK1550" s="201"/>
      <c r="AL1550" s="201"/>
      <c r="AM1550" s="201"/>
      <c r="AN1550" s="201"/>
      <c r="AO1550" s="201" t="s">
        <v>50</v>
      </c>
      <c r="AP1550" s="201" t="s">
        <v>1</v>
      </c>
    </row>
    <row r="1551" spans="1:42">
      <c r="A1551" s="193" t="s">
        <v>1103</v>
      </c>
      <c r="B1551" s="193" t="s">
        <v>50</v>
      </c>
      <c r="C1551" s="193" t="s">
        <v>205</v>
      </c>
      <c r="D1551" s="193" t="s">
        <v>3051</v>
      </c>
      <c r="E1551" s="193" t="s">
        <v>3052</v>
      </c>
      <c r="F1551" s="193"/>
      <c r="G1551" s="193" t="s">
        <v>178</v>
      </c>
      <c r="H1551" s="194">
        <v>43768.000011574077</v>
      </c>
      <c r="I1551" s="194"/>
      <c r="J1551" s="194">
        <v>43773.000011574077</v>
      </c>
      <c r="K1551" s="194">
        <v>43773.000011574077</v>
      </c>
      <c r="L1551" s="194"/>
      <c r="M1551" s="193" t="s">
        <v>187</v>
      </c>
      <c r="N1551" s="193" t="s">
        <v>751</v>
      </c>
      <c r="O1551" s="195">
        <v>12</v>
      </c>
      <c r="P1551" s="195"/>
      <c r="Q1551" s="196"/>
      <c r="R1551" s="193" t="s">
        <v>3053</v>
      </c>
      <c r="S1551" s="193"/>
      <c r="T1551" s="193" t="s">
        <v>3071</v>
      </c>
      <c r="U1551" s="193" t="s">
        <v>182</v>
      </c>
      <c r="V1551" s="193"/>
      <c r="W1551" s="193"/>
      <c r="X1551" s="193"/>
      <c r="Y1551" s="194"/>
      <c r="Z1551" s="194"/>
      <c r="AA1551" s="197"/>
      <c r="AB1551" s="198" t="str">
        <f t="shared" si="175"/>
        <v>201910</v>
      </c>
      <c r="AC1551" s="199">
        <f t="shared" si="171"/>
        <v>0</v>
      </c>
      <c r="AD1551" s="200" t="str">
        <f t="shared" si="170"/>
        <v>201911</v>
      </c>
      <c r="AE1551" s="199">
        <f t="shared" si="173"/>
        <v>0</v>
      </c>
      <c r="AF1551" s="199">
        <f t="shared" si="172"/>
        <v>0</v>
      </c>
      <c r="AG1551" s="199">
        <f t="shared" si="176"/>
        <v>0</v>
      </c>
      <c r="AH1551" s="199">
        <f t="shared" si="174"/>
        <v>0</v>
      </c>
      <c r="AI1551" s="201"/>
      <c r="AJ1551" s="201"/>
      <c r="AK1551" s="201"/>
      <c r="AL1551" s="201"/>
      <c r="AM1551" s="201"/>
      <c r="AN1551" s="201"/>
      <c r="AO1551" s="201" t="s">
        <v>50</v>
      </c>
      <c r="AP1551" s="201" t="s">
        <v>1</v>
      </c>
    </row>
    <row r="1552" spans="1:42">
      <c r="A1552" s="193" t="s">
        <v>1103</v>
      </c>
      <c r="B1552" s="193" t="s">
        <v>50</v>
      </c>
      <c r="C1552" s="193" t="s">
        <v>205</v>
      </c>
      <c r="D1552" s="193" t="s">
        <v>3051</v>
      </c>
      <c r="E1552" s="193" t="s">
        <v>3052</v>
      </c>
      <c r="F1552" s="193"/>
      <c r="G1552" s="193" t="s">
        <v>178</v>
      </c>
      <c r="H1552" s="194">
        <v>43768.000011574077</v>
      </c>
      <c r="I1552" s="194"/>
      <c r="J1552" s="194">
        <v>43773.000011574077</v>
      </c>
      <c r="K1552" s="194">
        <v>43773.000011574077</v>
      </c>
      <c r="L1552" s="194"/>
      <c r="M1552" s="193" t="s">
        <v>187</v>
      </c>
      <c r="N1552" s="193" t="s">
        <v>751</v>
      </c>
      <c r="O1552" s="195">
        <v>12</v>
      </c>
      <c r="P1552" s="195"/>
      <c r="Q1552" s="196"/>
      <c r="R1552" s="193" t="s">
        <v>3053</v>
      </c>
      <c r="S1552" s="193"/>
      <c r="T1552" s="193" t="s">
        <v>3072</v>
      </c>
      <c r="U1552" s="193" t="s">
        <v>182</v>
      </c>
      <c r="V1552" s="193"/>
      <c r="W1552" s="193"/>
      <c r="X1552" s="193"/>
      <c r="Y1552" s="194"/>
      <c r="Z1552" s="194"/>
      <c r="AA1552" s="197"/>
      <c r="AB1552" s="198" t="str">
        <f t="shared" si="175"/>
        <v>201910</v>
      </c>
      <c r="AC1552" s="199">
        <f t="shared" si="171"/>
        <v>0</v>
      </c>
      <c r="AD1552" s="200" t="str">
        <f t="shared" si="170"/>
        <v>201911</v>
      </c>
      <c r="AE1552" s="199">
        <f t="shared" si="173"/>
        <v>0</v>
      </c>
      <c r="AF1552" s="199">
        <f t="shared" si="172"/>
        <v>0</v>
      </c>
      <c r="AG1552" s="199">
        <f t="shared" si="176"/>
        <v>0</v>
      </c>
      <c r="AH1552" s="199">
        <f t="shared" si="174"/>
        <v>0</v>
      </c>
      <c r="AI1552" s="201"/>
      <c r="AJ1552" s="201"/>
      <c r="AK1552" s="201"/>
      <c r="AL1552" s="201"/>
      <c r="AM1552" s="201"/>
      <c r="AN1552" s="201"/>
      <c r="AO1552" s="201" t="s">
        <v>50</v>
      </c>
      <c r="AP1552" s="201" t="s">
        <v>1</v>
      </c>
    </row>
    <row r="1553" spans="1:42">
      <c r="A1553" s="193" t="s">
        <v>1103</v>
      </c>
      <c r="B1553" s="193" t="s">
        <v>50</v>
      </c>
      <c r="C1553" s="193" t="s">
        <v>205</v>
      </c>
      <c r="D1553" s="193" t="s">
        <v>3051</v>
      </c>
      <c r="E1553" s="193" t="s">
        <v>3052</v>
      </c>
      <c r="F1553" s="193"/>
      <c r="G1553" s="193" t="s">
        <v>178</v>
      </c>
      <c r="H1553" s="194">
        <v>43768.000011574077</v>
      </c>
      <c r="I1553" s="194"/>
      <c r="J1553" s="194">
        <v>43773.000011574077</v>
      </c>
      <c r="K1553" s="194">
        <v>43773.000011574077</v>
      </c>
      <c r="L1553" s="194"/>
      <c r="M1553" s="193" t="s">
        <v>187</v>
      </c>
      <c r="N1553" s="193" t="s">
        <v>751</v>
      </c>
      <c r="O1553" s="195">
        <v>12</v>
      </c>
      <c r="P1553" s="195"/>
      <c r="Q1553" s="196"/>
      <c r="R1553" s="193" t="s">
        <v>3053</v>
      </c>
      <c r="S1553" s="193"/>
      <c r="T1553" s="193" t="s">
        <v>3073</v>
      </c>
      <c r="U1553" s="193" t="s">
        <v>182</v>
      </c>
      <c r="V1553" s="193"/>
      <c r="W1553" s="193"/>
      <c r="X1553" s="193"/>
      <c r="Y1553" s="194"/>
      <c r="Z1553" s="194"/>
      <c r="AA1553" s="197"/>
      <c r="AB1553" s="198" t="str">
        <f t="shared" si="175"/>
        <v>201910</v>
      </c>
      <c r="AC1553" s="199">
        <f t="shared" si="171"/>
        <v>0</v>
      </c>
      <c r="AD1553" s="200" t="str">
        <f t="shared" si="170"/>
        <v>201911</v>
      </c>
      <c r="AE1553" s="199">
        <f t="shared" si="173"/>
        <v>0</v>
      </c>
      <c r="AF1553" s="199">
        <f t="shared" si="172"/>
        <v>0</v>
      </c>
      <c r="AG1553" s="199">
        <f t="shared" si="176"/>
        <v>0</v>
      </c>
      <c r="AH1553" s="199">
        <f t="shared" si="174"/>
        <v>0</v>
      </c>
      <c r="AI1553" s="201"/>
      <c r="AJ1553" s="201"/>
      <c r="AK1553" s="201"/>
      <c r="AL1553" s="201"/>
      <c r="AM1553" s="201"/>
      <c r="AN1553" s="201"/>
      <c r="AO1553" s="201" t="s">
        <v>50</v>
      </c>
      <c r="AP1553" s="201" t="s">
        <v>1</v>
      </c>
    </row>
    <row r="1554" spans="1:42">
      <c r="A1554" s="193" t="s">
        <v>1103</v>
      </c>
      <c r="B1554" s="193" t="s">
        <v>50</v>
      </c>
      <c r="C1554" s="193" t="s">
        <v>205</v>
      </c>
      <c r="D1554" s="193" t="s">
        <v>3051</v>
      </c>
      <c r="E1554" s="193" t="s">
        <v>3052</v>
      </c>
      <c r="F1554" s="193"/>
      <c r="G1554" s="193" t="s">
        <v>178</v>
      </c>
      <c r="H1554" s="194">
        <v>43768.000011574077</v>
      </c>
      <c r="I1554" s="194"/>
      <c r="J1554" s="194">
        <v>43773.000011574077</v>
      </c>
      <c r="K1554" s="194">
        <v>43773.000011574077</v>
      </c>
      <c r="L1554" s="194"/>
      <c r="M1554" s="193" t="s">
        <v>187</v>
      </c>
      <c r="N1554" s="193" t="s">
        <v>751</v>
      </c>
      <c r="O1554" s="195">
        <v>12</v>
      </c>
      <c r="P1554" s="195"/>
      <c r="Q1554" s="196"/>
      <c r="R1554" s="193" t="s">
        <v>3053</v>
      </c>
      <c r="S1554" s="193"/>
      <c r="T1554" s="193" t="s">
        <v>3074</v>
      </c>
      <c r="U1554" s="193" t="s">
        <v>182</v>
      </c>
      <c r="V1554" s="193"/>
      <c r="W1554" s="193"/>
      <c r="X1554" s="193"/>
      <c r="Y1554" s="194"/>
      <c r="Z1554" s="194"/>
      <c r="AA1554" s="197"/>
      <c r="AB1554" s="198" t="str">
        <f t="shared" si="175"/>
        <v>201910</v>
      </c>
      <c r="AC1554" s="199">
        <f t="shared" si="171"/>
        <v>0</v>
      </c>
      <c r="AD1554" s="200" t="str">
        <f t="shared" si="170"/>
        <v>201911</v>
      </c>
      <c r="AE1554" s="199">
        <f t="shared" si="173"/>
        <v>0</v>
      </c>
      <c r="AF1554" s="199">
        <f t="shared" si="172"/>
        <v>0</v>
      </c>
      <c r="AG1554" s="199">
        <f t="shared" si="176"/>
        <v>0</v>
      </c>
      <c r="AH1554" s="199">
        <f t="shared" si="174"/>
        <v>0</v>
      </c>
      <c r="AI1554" s="201"/>
      <c r="AJ1554" s="201"/>
      <c r="AK1554" s="201"/>
      <c r="AL1554" s="201"/>
      <c r="AM1554" s="201"/>
      <c r="AN1554" s="201"/>
      <c r="AO1554" s="201" t="s">
        <v>50</v>
      </c>
      <c r="AP1554" s="201" t="s">
        <v>1</v>
      </c>
    </row>
    <row r="1555" spans="1:42">
      <c r="A1555" s="193" t="s">
        <v>1103</v>
      </c>
      <c r="B1555" s="193" t="s">
        <v>50</v>
      </c>
      <c r="C1555" s="193" t="s">
        <v>205</v>
      </c>
      <c r="D1555" s="193" t="s">
        <v>3051</v>
      </c>
      <c r="E1555" s="193" t="s">
        <v>3052</v>
      </c>
      <c r="F1555" s="193"/>
      <c r="G1555" s="193" t="s">
        <v>178</v>
      </c>
      <c r="H1555" s="194">
        <v>43768.000011574077</v>
      </c>
      <c r="I1555" s="194"/>
      <c r="J1555" s="194">
        <v>43773.000011574077</v>
      </c>
      <c r="K1555" s="194">
        <v>43773.000011574077</v>
      </c>
      <c r="L1555" s="194"/>
      <c r="M1555" s="193" t="s">
        <v>187</v>
      </c>
      <c r="N1555" s="193" t="s">
        <v>751</v>
      </c>
      <c r="O1555" s="195">
        <v>12</v>
      </c>
      <c r="P1555" s="195"/>
      <c r="Q1555" s="196"/>
      <c r="R1555" s="193" t="s">
        <v>3053</v>
      </c>
      <c r="S1555" s="193"/>
      <c r="T1555" s="193" t="s">
        <v>3075</v>
      </c>
      <c r="U1555" s="193" t="s">
        <v>182</v>
      </c>
      <c r="V1555" s="193"/>
      <c r="W1555" s="193"/>
      <c r="X1555" s="193"/>
      <c r="Y1555" s="194"/>
      <c r="Z1555" s="194"/>
      <c r="AA1555" s="197"/>
      <c r="AB1555" s="198" t="str">
        <f t="shared" si="175"/>
        <v>201910</v>
      </c>
      <c r="AC1555" s="199">
        <f t="shared" si="171"/>
        <v>0</v>
      </c>
      <c r="AD1555" s="200" t="str">
        <f t="shared" ref="AD1555:AD1618" si="177">+IFERROR(IF(OR(AND(V1555="1",LEN(W1555)&gt;2),CONCATENATE(YEAR(K1555),MONTH(K1555))="19001"),0,CONCATENATE(YEAR(K1555),MONTH(K1555))),0)</f>
        <v>201911</v>
      </c>
      <c r="AE1555" s="199">
        <f t="shared" si="173"/>
        <v>0</v>
      </c>
      <c r="AF1555" s="199">
        <f t="shared" si="172"/>
        <v>0</v>
      </c>
      <c r="AG1555" s="199">
        <f t="shared" si="176"/>
        <v>0</v>
      </c>
      <c r="AH1555" s="199">
        <f t="shared" si="174"/>
        <v>0</v>
      </c>
      <c r="AI1555" s="201"/>
      <c r="AJ1555" s="201"/>
      <c r="AK1555" s="201"/>
      <c r="AL1555" s="201"/>
      <c r="AM1555" s="201"/>
      <c r="AN1555" s="201"/>
      <c r="AO1555" s="201" t="s">
        <v>50</v>
      </c>
      <c r="AP1555" s="201" t="s">
        <v>1</v>
      </c>
    </row>
    <row r="1556" spans="1:42">
      <c r="A1556" s="193" t="s">
        <v>1103</v>
      </c>
      <c r="B1556" s="193" t="s">
        <v>50</v>
      </c>
      <c r="C1556" s="193" t="s">
        <v>205</v>
      </c>
      <c r="D1556" s="193" t="s">
        <v>3051</v>
      </c>
      <c r="E1556" s="193" t="s">
        <v>3052</v>
      </c>
      <c r="F1556" s="193"/>
      <c r="G1556" s="193" t="s">
        <v>178</v>
      </c>
      <c r="H1556" s="194">
        <v>43768.000011574077</v>
      </c>
      <c r="I1556" s="194"/>
      <c r="J1556" s="194">
        <v>43773.000011574077</v>
      </c>
      <c r="K1556" s="194">
        <v>43773.000011574077</v>
      </c>
      <c r="L1556" s="194"/>
      <c r="M1556" s="193" t="s">
        <v>187</v>
      </c>
      <c r="N1556" s="193" t="s">
        <v>751</v>
      </c>
      <c r="O1556" s="195">
        <v>12</v>
      </c>
      <c r="P1556" s="195"/>
      <c r="Q1556" s="196"/>
      <c r="R1556" s="193" t="s">
        <v>3053</v>
      </c>
      <c r="S1556" s="193"/>
      <c r="T1556" s="193" t="s">
        <v>3076</v>
      </c>
      <c r="U1556" s="193" t="s">
        <v>182</v>
      </c>
      <c r="V1556" s="193"/>
      <c r="W1556" s="193"/>
      <c r="X1556" s="193"/>
      <c r="Y1556" s="194"/>
      <c r="Z1556" s="194"/>
      <c r="AA1556" s="197"/>
      <c r="AB1556" s="198" t="str">
        <f t="shared" si="175"/>
        <v>201910</v>
      </c>
      <c r="AC1556" s="199">
        <f t="shared" si="171"/>
        <v>0</v>
      </c>
      <c r="AD1556" s="200" t="str">
        <f t="shared" si="177"/>
        <v>201911</v>
      </c>
      <c r="AE1556" s="199">
        <f t="shared" si="173"/>
        <v>0</v>
      </c>
      <c r="AF1556" s="199">
        <f t="shared" si="172"/>
        <v>0</v>
      </c>
      <c r="AG1556" s="199">
        <f t="shared" si="176"/>
        <v>0</v>
      </c>
      <c r="AH1556" s="199">
        <f t="shared" si="174"/>
        <v>0</v>
      </c>
      <c r="AI1556" s="201"/>
      <c r="AJ1556" s="201"/>
      <c r="AK1556" s="201"/>
      <c r="AL1556" s="201"/>
      <c r="AM1556" s="201"/>
      <c r="AN1556" s="201"/>
      <c r="AO1556" s="201" t="s">
        <v>50</v>
      </c>
      <c r="AP1556" s="201" t="s">
        <v>1</v>
      </c>
    </row>
    <row r="1557" spans="1:42">
      <c r="A1557" s="193" t="s">
        <v>1103</v>
      </c>
      <c r="B1557" s="193" t="s">
        <v>50</v>
      </c>
      <c r="C1557" s="193" t="s">
        <v>205</v>
      </c>
      <c r="D1557" s="193" t="s">
        <v>3051</v>
      </c>
      <c r="E1557" s="193" t="s">
        <v>3052</v>
      </c>
      <c r="F1557" s="193"/>
      <c r="G1557" s="193" t="s">
        <v>178</v>
      </c>
      <c r="H1557" s="194">
        <v>43768.000011574077</v>
      </c>
      <c r="I1557" s="194"/>
      <c r="J1557" s="194">
        <v>43773.000011574077</v>
      </c>
      <c r="K1557" s="194">
        <v>43773.000011574077</v>
      </c>
      <c r="L1557" s="194"/>
      <c r="M1557" s="193" t="s">
        <v>187</v>
      </c>
      <c r="N1557" s="193" t="s">
        <v>751</v>
      </c>
      <c r="O1557" s="195">
        <v>12</v>
      </c>
      <c r="P1557" s="195"/>
      <c r="Q1557" s="196"/>
      <c r="R1557" s="193" t="s">
        <v>3053</v>
      </c>
      <c r="S1557" s="193"/>
      <c r="T1557" s="193" t="s">
        <v>3077</v>
      </c>
      <c r="U1557" s="193" t="s">
        <v>182</v>
      </c>
      <c r="V1557" s="193"/>
      <c r="W1557" s="193"/>
      <c r="X1557" s="193"/>
      <c r="Y1557" s="194"/>
      <c r="Z1557" s="194"/>
      <c r="AA1557" s="197"/>
      <c r="AB1557" s="198" t="str">
        <f t="shared" si="175"/>
        <v>201910</v>
      </c>
      <c r="AC1557" s="199">
        <f t="shared" si="171"/>
        <v>0</v>
      </c>
      <c r="AD1557" s="200" t="str">
        <f t="shared" si="177"/>
        <v>201911</v>
      </c>
      <c r="AE1557" s="199">
        <f t="shared" si="173"/>
        <v>0</v>
      </c>
      <c r="AF1557" s="199">
        <f t="shared" si="172"/>
        <v>0</v>
      </c>
      <c r="AG1557" s="199">
        <f t="shared" si="176"/>
        <v>0</v>
      </c>
      <c r="AH1557" s="199">
        <f t="shared" si="174"/>
        <v>0</v>
      </c>
      <c r="AI1557" s="201"/>
      <c r="AJ1557" s="201"/>
      <c r="AK1557" s="201"/>
      <c r="AL1557" s="201"/>
      <c r="AM1557" s="201"/>
      <c r="AN1557" s="201"/>
      <c r="AO1557" s="201" t="s">
        <v>50</v>
      </c>
      <c r="AP1557" s="201" t="s">
        <v>1</v>
      </c>
    </row>
    <row r="1558" spans="1:42">
      <c r="A1558" s="193" t="s">
        <v>1103</v>
      </c>
      <c r="B1558" s="193" t="s">
        <v>50</v>
      </c>
      <c r="C1558" s="193" t="s">
        <v>205</v>
      </c>
      <c r="D1558" s="193" t="s">
        <v>3051</v>
      </c>
      <c r="E1558" s="193" t="s">
        <v>3052</v>
      </c>
      <c r="F1558" s="193"/>
      <c r="G1558" s="193" t="s">
        <v>178</v>
      </c>
      <c r="H1558" s="194">
        <v>43768.000011574077</v>
      </c>
      <c r="I1558" s="194"/>
      <c r="J1558" s="194">
        <v>43773.000011574077</v>
      </c>
      <c r="K1558" s="194">
        <v>43773.000011574077</v>
      </c>
      <c r="L1558" s="194"/>
      <c r="M1558" s="193" t="s">
        <v>187</v>
      </c>
      <c r="N1558" s="193" t="s">
        <v>751</v>
      </c>
      <c r="O1558" s="195">
        <v>12</v>
      </c>
      <c r="P1558" s="195"/>
      <c r="Q1558" s="196"/>
      <c r="R1558" s="193" t="s">
        <v>3053</v>
      </c>
      <c r="S1558" s="193"/>
      <c r="T1558" s="193" t="s">
        <v>3078</v>
      </c>
      <c r="U1558" s="193" t="s">
        <v>182</v>
      </c>
      <c r="V1558" s="193"/>
      <c r="W1558" s="193"/>
      <c r="X1558" s="193"/>
      <c r="Y1558" s="194"/>
      <c r="Z1558" s="194"/>
      <c r="AA1558" s="197"/>
      <c r="AB1558" s="198" t="str">
        <f t="shared" si="175"/>
        <v>201910</v>
      </c>
      <c r="AC1558" s="199">
        <f t="shared" si="171"/>
        <v>0</v>
      </c>
      <c r="AD1558" s="200" t="str">
        <f t="shared" si="177"/>
        <v>201911</v>
      </c>
      <c r="AE1558" s="199">
        <f t="shared" si="173"/>
        <v>0</v>
      </c>
      <c r="AF1558" s="199">
        <f t="shared" si="172"/>
        <v>0</v>
      </c>
      <c r="AG1558" s="199">
        <f t="shared" si="176"/>
        <v>0</v>
      </c>
      <c r="AH1558" s="199">
        <f t="shared" si="174"/>
        <v>0</v>
      </c>
      <c r="AI1558" s="201"/>
      <c r="AJ1558" s="201"/>
      <c r="AK1558" s="201"/>
      <c r="AL1558" s="201"/>
      <c r="AM1558" s="201"/>
      <c r="AN1558" s="201"/>
      <c r="AO1558" s="201" t="s">
        <v>50</v>
      </c>
      <c r="AP1558" s="201" t="s">
        <v>1</v>
      </c>
    </row>
    <row r="1559" spans="1:42">
      <c r="A1559" s="193" t="s">
        <v>1103</v>
      </c>
      <c r="B1559" s="193" t="s">
        <v>50</v>
      </c>
      <c r="C1559" s="193" t="s">
        <v>205</v>
      </c>
      <c r="D1559" s="193" t="s">
        <v>3079</v>
      </c>
      <c r="E1559" s="193" t="s">
        <v>3080</v>
      </c>
      <c r="F1559" s="193"/>
      <c r="G1559" s="193" t="s">
        <v>178</v>
      </c>
      <c r="H1559" s="194">
        <v>43769.000011574077</v>
      </c>
      <c r="I1559" s="194">
        <v>43781.289641203701</v>
      </c>
      <c r="J1559" s="194"/>
      <c r="K1559" s="194"/>
      <c r="L1559" s="194"/>
      <c r="M1559" s="193" t="s">
        <v>187</v>
      </c>
      <c r="N1559" s="193" t="s">
        <v>43</v>
      </c>
      <c r="O1559" s="195">
        <v>12</v>
      </c>
      <c r="P1559" s="195"/>
      <c r="Q1559" s="196"/>
      <c r="R1559" s="193" t="s">
        <v>3081</v>
      </c>
      <c r="S1559" s="193"/>
      <c r="T1559" s="193" t="s">
        <v>3082</v>
      </c>
      <c r="U1559" s="193" t="s">
        <v>324</v>
      </c>
      <c r="V1559" s="193"/>
      <c r="W1559" s="193"/>
      <c r="X1559" s="193"/>
      <c r="Y1559" s="194"/>
      <c r="Z1559" s="194"/>
      <c r="AA1559" s="197"/>
      <c r="AB1559" s="198" t="str">
        <f t="shared" si="175"/>
        <v>201910</v>
      </c>
      <c r="AC1559" s="199" t="str">
        <f t="shared" si="171"/>
        <v>201911</v>
      </c>
      <c r="AD1559" s="200">
        <f t="shared" si="177"/>
        <v>0</v>
      </c>
      <c r="AE1559" s="199">
        <f t="shared" si="173"/>
        <v>0</v>
      </c>
      <c r="AF1559" s="199">
        <f t="shared" si="172"/>
        <v>0</v>
      </c>
      <c r="AG1559" s="199">
        <f t="shared" si="176"/>
        <v>0</v>
      </c>
      <c r="AH1559" s="199">
        <f t="shared" si="174"/>
        <v>0</v>
      </c>
      <c r="AI1559" s="201"/>
      <c r="AJ1559" s="201"/>
      <c r="AK1559" s="201"/>
      <c r="AL1559" s="201"/>
      <c r="AM1559" s="201"/>
      <c r="AN1559" s="201"/>
      <c r="AO1559" s="201" t="s">
        <v>50</v>
      </c>
      <c r="AP1559" s="201" t="s">
        <v>1</v>
      </c>
    </row>
    <row r="1560" spans="1:42">
      <c r="A1560" s="193" t="s">
        <v>1103</v>
      </c>
      <c r="B1560" s="193" t="s">
        <v>50</v>
      </c>
      <c r="C1560" s="193" t="s">
        <v>205</v>
      </c>
      <c r="D1560" s="193" t="s">
        <v>3079</v>
      </c>
      <c r="E1560" s="193" t="s">
        <v>3080</v>
      </c>
      <c r="F1560" s="193"/>
      <c r="G1560" s="193" t="s">
        <v>178</v>
      </c>
      <c r="H1560" s="194">
        <v>43769.000011574077</v>
      </c>
      <c r="I1560" s="194">
        <v>43781.290243055562</v>
      </c>
      <c r="J1560" s="194"/>
      <c r="K1560" s="194"/>
      <c r="L1560" s="194"/>
      <c r="M1560" s="193" t="s">
        <v>187</v>
      </c>
      <c r="N1560" s="193" t="s">
        <v>43</v>
      </c>
      <c r="O1560" s="195">
        <v>12</v>
      </c>
      <c r="P1560" s="195"/>
      <c r="Q1560" s="196"/>
      <c r="R1560" s="193" t="s">
        <v>3081</v>
      </c>
      <c r="S1560" s="193"/>
      <c r="T1560" s="193" t="s">
        <v>3083</v>
      </c>
      <c r="U1560" s="193" t="s">
        <v>324</v>
      </c>
      <c r="V1560" s="193"/>
      <c r="W1560" s="193"/>
      <c r="X1560" s="193"/>
      <c r="Y1560" s="194"/>
      <c r="Z1560" s="194"/>
      <c r="AA1560" s="197"/>
      <c r="AB1560" s="198" t="str">
        <f t="shared" si="175"/>
        <v>201910</v>
      </c>
      <c r="AC1560" s="199" t="str">
        <f t="shared" si="171"/>
        <v>201911</v>
      </c>
      <c r="AD1560" s="200">
        <f t="shared" si="177"/>
        <v>0</v>
      </c>
      <c r="AE1560" s="199">
        <f t="shared" si="173"/>
        <v>0</v>
      </c>
      <c r="AF1560" s="199">
        <f t="shared" si="172"/>
        <v>0</v>
      </c>
      <c r="AG1560" s="199">
        <f t="shared" si="176"/>
        <v>0</v>
      </c>
      <c r="AH1560" s="199">
        <f t="shared" si="174"/>
        <v>0</v>
      </c>
      <c r="AI1560" s="201"/>
      <c r="AJ1560" s="201"/>
      <c r="AK1560" s="201"/>
      <c r="AL1560" s="201"/>
      <c r="AM1560" s="201"/>
      <c r="AN1560" s="201"/>
      <c r="AO1560" s="201" t="s">
        <v>50</v>
      </c>
      <c r="AP1560" s="201" t="s">
        <v>1</v>
      </c>
    </row>
    <row r="1561" spans="1:42">
      <c r="A1561" s="193" t="s">
        <v>1103</v>
      </c>
      <c r="B1561" s="193" t="s">
        <v>50</v>
      </c>
      <c r="C1561" s="193" t="s">
        <v>205</v>
      </c>
      <c r="D1561" s="193" t="s">
        <v>3079</v>
      </c>
      <c r="E1561" s="193" t="s">
        <v>3080</v>
      </c>
      <c r="F1561" s="193"/>
      <c r="G1561" s="193" t="s">
        <v>178</v>
      </c>
      <c r="H1561" s="194">
        <v>43769.000011574077</v>
      </c>
      <c r="I1561" s="194">
        <v>43781.289444444446</v>
      </c>
      <c r="J1561" s="194"/>
      <c r="K1561" s="194"/>
      <c r="L1561" s="194"/>
      <c r="M1561" s="193" t="s">
        <v>187</v>
      </c>
      <c r="N1561" s="193" t="s">
        <v>43</v>
      </c>
      <c r="O1561" s="195">
        <v>12</v>
      </c>
      <c r="P1561" s="195"/>
      <c r="Q1561" s="196"/>
      <c r="R1561" s="193" t="s">
        <v>3081</v>
      </c>
      <c r="S1561" s="193"/>
      <c r="T1561" s="193" t="s">
        <v>3084</v>
      </c>
      <c r="U1561" s="193" t="s">
        <v>324</v>
      </c>
      <c r="V1561" s="193"/>
      <c r="W1561" s="193"/>
      <c r="X1561" s="193"/>
      <c r="Y1561" s="194"/>
      <c r="Z1561" s="194"/>
      <c r="AA1561" s="197"/>
      <c r="AB1561" s="198" t="str">
        <f t="shared" si="175"/>
        <v>201910</v>
      </c>
      <c r="AC1561" s="199" t="str">
        <f t="shared" si="171"/>
        <v>201911</v>
      </c>
      <c r="AD1561" s="200">
        <f t="shared" si="177"/>
        <v>0</v>
      </c>
      <c r="AE1561" s="199">
        <f t="shared" si="173"/>
        <v>0</v>
      </c>
      <c r="AF1561" s="199">
        <f t="shared" si="172"/>
        <v>0</v>
      </c>
      <c r="AG1561" s="199">
        <f t="shared" si="176"/>
        <v>0</v>
      </c>
      <c r="AH1561" s="199">
        <f t="shared" si="174"/>
        <v>0</v>
      </c>
      <c r="AI1561" s="201"/>
      <c r="AJ1561" s="201"/>
      <c r="AK1561" s="201"/>
      <c r="AL1561" s="201"/>
      <c r="AM1561" s="201"/>
      <c r="AN1561" s="201"/>
      <c r="AO1561" s="201" t="s">
        <v>50</v>
      </c>
      <c r="AP1561" s="201" t="s">
        <v>1</v>
      </c>
    </row>
    <row r="1562" spans="1:42">
      <c r="A1562" s="193" t="s">
        <v>1103</v>
      </c>
      <c r="B1562" s="193" t="s">
        <v>54</v>
      </c>
      <c r="C1562" s="193" t="s">
        <v>175</v>
      </c>
      <c r="D1562" s="193" t="s">
        <v>3085</v>
      </c>
      <c r="E1562" s="193" t="s">
        <v>3086</v>
      </c>
      <c r="F1562" s="193"/>
      <c r="G1562" s="193" t="s">
        <v>178</v>
      </c>
      <c r="H1562" s="194">
        <v>43769.000011574077</v>
      </c>
      <c r="I1562" s="194"/>
      <c r="J1562" s="194">
        <v>43769.000011574077</v>
      </c>
      <c r="K1562" s="194">
        <v>43769.000011574077</v>
      </c>
      <c r="L1562" s="194"/>
      <c r="M1562" s="193" t="s">
        <v>187</v>
      </c>
      <c r="N1562" s="193" t="s">
        <v>2015</v>
      </c>
      <c r="O1562" s="195">
        <v>3</v>
      </c>
      <c r="P1562" s="195"/>
      <c r="Q1562" s="196"/>
      <c r="R1562" s="193" t="s">
        <v>3087</v>
      </c>
      <c r="S1562" s="193"/>
      <c r="T1562" s="193" t="s">
        <v>3088</v>
      </c>
      <c r="U1562" s="193" t="s">
        <v>182</v>
      </c>
      <c r="V1562" s="193"/>
      <c r="W1562" s="193"/>
      <c r="X1562" s="193"/>
      <c r="Y1562" s="194"/>
      <c r="Z1562" s="194"/>
      <c r="AA1562" s="197"/>
      <c r="AB1562" s="198" t="str">
        <f t="shared" si="175"/>
        <v>201910</v>
      </c>
      <c r="AC1562" s="199">
        <f t="shared" si="171"/>
        <v>0</v>
      </c>
      <c r="AD1562" s="200" t="str">
        <f t="shared" si="177"/>
        <v>201910</v>
      </c>
      <c r="AE1562" s="199">
        <f t="shared" si="173"/>
        <v>0</v>
      </c>
      <c r="AF1562" s="199">
        <f t="shared" si="172"/>
        <v>0</v>
      </c>
      <c r="AG1562" s="199">
        <f t="shared" si="176"/>
        <v>0</v>
      </c>
      <c r="AH1562" s="199">
        <f t="shared" si="174"/>
        <v>0</v>
      </c>
      <c r="AI1562" s="201"/>
      <c r="AJ1562" s="201"/>
      <c r="AK1562" s="201"/>
      <c r="AL1562" s="201"/>
      <c r="AM1562" s="201"/>
      <c r="AN1562" s="201"/>
      <c r="AO1562" s="201" t="s">
        <v>54</v>
      </c>
      <c r="AP1562" s="201" t="s">
        <v>88</v>
      </c>
    </row>
    <row r="1563" spans="1:42">
      <c r="A1563" s="193" t="s">
        <v>1103</v>
      </c>
      <c r="B1563" s="193" t="s">
        <v>49</v>
      </c>
      <c r="C1563" s="193" t="s">
        <v>60</v>
      </c>
      <c r="D1563" s="193" t="s">
        <v>3089</v>
      </c>
      <c r="E1563" s="193" t="s">
        <v>3090</v>
      </c>
      <c r="F1563" s="193"/>
      <c r="G1563" s="193" t="s">
        <v>197</v>
      </c>
      <c r="H1563" s="194">
        <v>43774.000011574077</v>
      </c>
      <c r="I1563" s="194"/>
      <c r="J1563" s="194">
        <v>43815.000011574077</v>
      </c>
      <c r="K1563" s="194">
        <v>43815.000011574077</v>
      </c>
      <c r="L1563" s="194">
        <v>43815.624479166669</v>
      </c>
      <c r="M1563" s="193" t="s">
        <v>187</v>
      </c>
      <c r="N1563" s="193" t="s">
        <v>185</v>
      </c>
      <c r="O1563" s="195">
        <v>130</v>
      </c>
      <c r="P1563" s="195"/>
      <c r="Q1563" s="196"/>
      <c r="R1563" s="193" t="s">
        <v>3091</v>
      </c>
      <c r="S1563" s="193"/>
      <c r="T1563" s="193" t="s">
        <v>3092</v>
      </c>
      <c r="U1563" s="193" t="s">
        <v>195</v>
      </c>
      <c r="V1563" s="193"/>
      <c r="W1563" s="193"/>
      <c r="X1563" s="193"/>
      <c r="Y1563" s="194"/>
      <c r="Z1563" s="194"/>
      <c r="AA1563" s="197"/>
      <c r="AB1563" s="198" t="str">
        <f t="shared" si="175"/>
        <v>201911</v>
      </c>
      <c r="AC1563" s="199">
        <f t="shared" si="171"/>
        <v>0</v>
      </c>
      <c r="AD1563" s="200" t="str">
        <f t="shared" si="177"/>
        <v>201912</v>
      </c>
      <c r="AE1563" s="199" t="str">
        <f t="shared" si="173"/>
        <v>201912</v>
      </c>
      <c r="AF1563" s="199">
        <f t="shared" si="172"/>
        <v>0</v>
      </c>
      <c r="AG1563" s="199">
        <f t="shared" si="176"/>
        <v>0</v>
      </c>
      <c r="AH1563" s="199">
        <f t="shared" si="174"/>
        <v>0</v>
      </c>
      <c r="AI1563" s="201"/>
      <c r="AJ1563" s="201"/>
      <c r="AK1563" s="201"/>
      <c r="AL1563" s="201"/>
      <c r="AM1563" s="201"/>
      <c r="AN1563" s="201"/>
      <c r="AO1563" s="201" t="s">
        <v>49</v>
      </c>
      <c r="AP1563" s="201" t="s">
        <v>60</v>
      </c>
    </row>
    <row r="1564" spans="1:42">
      <c r="A1564" s="193" t="s">
        <v>1103</v>
      </c>
      <c r="B1564" s="193" t="s">
        <v>49</v>
      </c>
      <c r="C1564" s="193" t="s">
        <v>60</v>
      </c>
      <c r="D1564" s="193" t="s">
        <v>3089</v>
      </c>
      <c r="E1564" s="193" t="s">
        <v>3093</v>
      </c>
      <c r="F1564" s="193"/>
      <c r="G1564" s="193" t="s">
        <v>178</v>
      </c>
      <c r="H1564" s="194">
        <v>43774.000011574077</v>
      </c>
      <c r="I1564" s="194"/>
      <c r="J1564" s="194">
        <v>43815.000011574077</v>
      </c>
      <c r="K1564" s="194">
        <v>43815.000011574077</v>
      </c>
      <c r="L1564" s="194">
        <v>43815.624780092592</v>
      </c>
      <c r="M1564" s="193" t="s">
        <v>187</v>
      </c>
      <c r="N1564" s="193" t="s">
        <v>185</v>
      </c>
      <c r="O1564" s="195">
        <v>130</v>
      </c>
      <c r="P1564" s="195"/>
      <c r="Q1564" s="196"/>
      <c r="R1564" s="193" t="s">
        <v>3091</v>
      </c>
      <c r="S1564" s="193"/>
      <c r="T1564" s="193" t="s">
        <v>3094</v>
      </c>
      <c r="U1564" s="193" t="s">
        <v>195</v>
      </c>
      <c r="V1564" s="193"/>
      <c r="W1564" s="193"/>
      <c r="X1564" s="193"/>
      <c r="Y1564" s="194"/>
      <c r="Z1564" s="194"/>
      <c r="AA1564" s="197"/>
      <c r="AB1564" s="198" t="str">
        <f t="shared" si="175"/>
        <v>201911</v>
      </c>
      <c r="AC1564" s="199">
        <f t="shared" si="171"/>
        <v>0</v>
      </c>
      <c r="AD1564" s="200" t="str">
        <f t="shared" si="177"/>
        <v>201912</v>
      </c>
      <c r="AE1564" s="199" t="str">
        <f t="shared" si="173"/>
        <v>201912</v>
      </c>
      <c r="AF1564" s="199">
        <f t="shared" si="172"/>
        <v>0</v>
      </c>
      <c r="AG1564" s="199">
        <f t="shared" si="176"/>
        <v>0</v>
      </c>
      <c r="AH1564" s="199">
        <f t="shared" si="174"/>
        <v>0</v>
      </c>
      <c r="AI1564" s="201"/>
      <c r="AJ1564" s="201"/>
      <c r="AK1564" s="201"/>
      <c r="AL1564" s="201"/>
      <c r="AM1564" s="201"/>
      <c r="AN1564" s="201"/>
      <c r="AO1564" s="201" t="s">
        <v>49</v>
      </c>
      <c r="AP1564" s="201" t="s">
        <v>60</v>
      </c>
    </row>
    <row r="1565" spans="1:42">
      <c r="A1565" s="193" t="s">
        <v>1103</v>
      </c>
      <c r="B1565" s="193" t="s">
        <v>50</v>
      </c>
      <c r="C1565" s="193" t="s">
        <v>205</v>
      </c>
      <c r="D1565" s="193" t="s">
        <v>3095</v>
      </c>
      <c r="E1565" s="193" t="s">
        <v>3096</v>
      </c>
      <c r="F1565" s="193"/>
      <c r="G1565" s="193" t="s">
        <v>178</v>
      </c>
      <c r="H1565" s="194">
        <v>43774.000011574077</v>
      </c>
      <c r="I1565" s="194"/>
      <c r="J1565" s="194">
        <v>43774.000011574077</v>
      </c>
      <c r="K1565" s="194">
        <v>43774.000011574077</v>
      </c>
      <c r="L1565" s="194"/>
      <c r="M1565" s="193" t="s">
        <v>187</v>
      </c>
      <c r="N1565" s="193" t="s">
        <v>751</v>
      </c>
      <c r="O1565" s="195">
        <v>12</v>
      </c>
      <c r="P1565" s="195"/>
      <c r="Q1565" s="196"/>
      <c r="R1565" s="193" t="s">
        <v>3097</v>
      </c>
      <c r="S1565" s="193"/>
      <c r="T1565" s="193" t="s">
        <v>3098</v>
      </c>
      <c r="U1565" s="193" t="s">
        <v>182</v>
      </c>
      <c r="V1565" s="193"/>
      <c r="W1565" s="193"/>
      <c r="X1565" s="193"/>
      <c r="Y1565" s="194"/>
      <c r="Z1565" s="194"/>
      <c r="AA1565" s="197"/>
      <c r="AB1565" s="198" t="str">
        <f t="shared" si="175"/>
        <v>201911</v>
      </c>
      <c r="AC1565" s="199">
        <f t="shared" si="171"/>
        <v>0</v>
      </c>
      <c r="AD1565" s="200" t="str">
        <f t="shared" si="177"/>
        <v>201911</v>
      </c>
      <c r="AE1565" s="199">
        <f t="shared" si="173"/>
        <v>0</v>
      </c>
      <c r="AF1565" s="199">
        <f t="shared" si="172"/>
        <v>0</v>
      </c>
      <c r="AG1565" s="199">
        <f t="shared" si="176"/>
        <v>0</v>
      </c>
      <c r="AH1565" s="199">
        <f t="shared" si="174"/>
        <v>0</v>
      </c>
      <c r="AI1565" s="201"/>
      <c r="AJ1565" s="201"/>
      <c r="AK1565" s="201"/>
      <c r="AL1565" s="201"/>
      <c r="AM1565" s="201"/>
      <c r="AN1565" s="201"/>
      <c r="AO1565" s="201" t="s">
        <v>50</v>
      </c>
      <c r="AP1565" s="201" t="s">
        <v>1</v>
      </c>
    </row>
    <row r="1566" spans="1:42">
      <c r="A1566" s="193" t="s">
        <v>1103</v>
      </c>
      <c r="B1566" s="193" t="s">
        <v>50</v>
      </c>
      <c r="C1566" s="193" t="s">
        <v>205</v>
      </c>
      <c r="D1566" s="193" t="s">
        <v>3095</v>
      </c>
      <c r="E1566" s="193" t="s">
        <v>3096</v>
      </c>
      <c r="F1566" s="193"/>
      <c r="G1566" s="193" t="s">
        <v>178</v>
      </c>
      <c r="H1566" s="194">
        <v>43774.000011574077</v>
      </c>
      <c r="I1566" s="194"/>
      <c r="J1566" s="194">
        <v>43774.000011574077</v>
      </c>
      <c r="K1566" s="194">
        <v>43774.000011574077</v>
      </c>
      <c r="L1566" s="194"/>
      <c r="M1566" s="193" t="s">
        <v>187</v>
      </c>
      <c r="N1566" s="193" t="s">
        <v>751</v>
      </c>
      <c r="O1566" s="195">
        <v>12</v>
      </c>
      <c r="P1566" s="195"/>
      <c r="Q1566" s="196"/>
      <c r="R1566" s="193" t="s">
        <v>3097</v>
      </c>
      <c r="S1566" s="193"/>
      <c r="T1566" s="193" t="s">
        <v>3099</v>
      </c>
      <c r="U1566" s="193" t="s">
        <v>182</v>
      </c>
      <c r="V1566" s="193"/>
      <c r="W1566" s="193"/>
      <c r="X1566" s="193"/>
      <c r="Y1566" s="194"/>
      <c r="Z1566" s="194"/>
      <c r="AA1566" s="197"/>
      <c r="AB1566" s="198" t="str">
        <f t="shared" si="175"/>
        <v>201911</v>
      </c>
      <c r="AC1566" s="199">
        <f t="shared" si="171"/>
        <v>0</v>
      </c>
      <c r="AD1566" s="200" t="str">
        <f t="shared" si="177"/>
        <v>201911</v>
      </c>
      <c r="AE1566" s="199">
        <f t="shared" si="173"/>
        <v>0</v>
      </c>
      <c r="AF1566" s="199">
        <f t="shared" si="172"/>
        <v>0</v>
      </c>
      <c r="AG1566" s="199">
        <f t="shared" si="176"/>
        <v>0</v>
      </c>
      <c r="AH1566" s="199">
        <f t="shared" si="174"/>
        <v>0</v>
      </c>
      <c r="AI1566" s="201"/>
      <c r="AJ1566" s="201"/>
      <c r="AK1566" s="201"/>
      <c r="AL1566" s="201"/>
      <c r="AM1566" s="201"/>
      <c r="AN1566" s="201"/>
      <c r="AO1566" s="201" t="s">
        <v>50</v>
      </c>
      <c r="AP1566" s="201" t="s">
        <v>1</v>
      </c>
    </row>
    <row r="1567" spans="1:42">
      <c r="A1567" s="193" t="s">
        <v>1103</v>
      </c>
      <c r="B1567" s="193" t="s">
        <v>50</v>
      </c>
      <c r="C1567" s="193" t="s">
        <v>205</v>
      </c>
      <c r="D1567" s="193" t="s">
        <v>3095</v>
      </c>
      <c r="E1567" s="193" t="s">
        <v>3096</v>
      </c>
      <c r="F1567" s="193"/>
      <c r="G1567" s="193" t="s">
        <v>178</v>
      </c>
      <c r="H1567" s="194">
        <v>43774.000011574077</v>
      </c>
      <c r="I1567" s="194"/>
      <c r="J1567" s="194">
        <v>43774.000011574077</v>
      </c>
      <c r="K1567" s="194">
        <v>43774.000011574077</v>
      </c>
      <c r="L1567" s="194"/>
      <c r="M1567" s="193" t="s">
        <v>187</v>
      </c>
      <c r="N1567" s="193" t="s">
        <v>751</v>
      </c>
      <c r="O1567" s="195">
        <v>12</v>
      </c>
      <c r="P1567" s="195"/>
      <c r="Q1567" s="196"/>
      <c r="R1567" s="193" t="s">
        <v>3097</v>
      </c>
      <c r="S1567" s="193"/>
      <c r="T1567" s="193" t="s">
        <v>3100</v>
      </c>
      <c r="U1567" s="193" t="s">
        <v>182</v>
      </c>
      <c r="V1567" s="193"/>
      <c r="W1567" s="193"/>
      <c r="X1567" s="193"/>
      <c r="Y1567" s="194"/>
      <c r="Z1567" s="194"/>
      <c r="AA1567" s="197"/>
      <c r="AB1567" s="198" t="str">
        <f t="shared" si="175"/>
        <v>201911</v>
      </c>
      <c r="AC1567" s="199">
        <f t="shared" si="171"/>
        <v>0</v>
      </c>
      <c r="AD1567" s="200" t="str">
        <f t="shared" si="177"/>
        <v>201911</v>
      </c>
      <c r="AE1567" s="199">
        <f t="shared" si="173"/>
        <v>0</v>
      </c>
      <c r="AF1567" s="199">
        <f t="shared" si="172"/>
        <v>0</v>
      </c>
      <c r="AG1567" s="199">
        <f t="shared" si="176"/>
        <v>0</v>
      </c>
      <c r="AH1567" s="199">
        <f t="shared" si="174"/>
        <v>0</v>
      </c>
      <c r="AI1567" s="201"/>
      <c r="AJ1567" s="201"/>
      <c r="AK1567" s="201"/>
      <c r="AL1567" s="201"/>
      <c r="AM1567" s="201"/>
      <c r="AN1567" s="201"/>
      <c r="AO1567" s="201" t="s">
        <v>50</v>
      </c>
      <c r="AP1567" s="201" t="s">
        <v>1</v>
      </c>
    </row>
    <row r="1568" spans="1:42">
      <c r="A1568" s="193" t="s">
        <v>1103</v>
      </c>
      <c r="B1568" s="193" t="s">
        <v>50</v>
      </c>
      <c r="C1568" s="193" t="s">
        <v>205</v>
      </c>
      <c r="D1568" s="193" t="s">
        <v>3095</v>
      </c>
      <c r="E1568" s="193" t="s">
        <v>3096</v>
      </c>
      <c r="F1568" s="193"/>
      <c r="G1568" s="193" t="s">
        <v>178</v>
      </c>
      <c r="H1568" s="194">
        <v>43774.000011574077</v>
      </c>
      <c r="I1568" s="194"/>
      <c r="J1568" s="194">
        <v>43774.000011574077</v>
      </c>
      <c r="K1568" s="194">
        <v>43774.000011574077</v>
      </c>
      <c r="L1568" s="194"/>
      <c r="M1568" s="193" t="s">
        <v>187</v>
      </c>
      <c r="N1568" s="193" t="s">
        <v>751</v>
      </c>
      <c r="O1568" s="195">
        <v>12</v>
      </c>
      <c r="P1568" s="195"/>
      <c r="Q1568" s="196"/>
      <c r="R1568" s="193" t="s">
        <v>3097</v>
      </c>
      <c r="S1568" s="193"/>
      <c r="T1568" s="193" t="s">
        <v>3101</v>
      </c>
      <c r="U1568" s="193" t="s">
        <v>182</v>
      </c>
      <c r="V1568" s="193"/>
      <c r="W1568" s="193"/>
      <c r="X1568" s="193"/>
      <c r="Y1568" s="194"/>
      <c r="Z1568" s="194"/>
      <c r="AA1568" s="197"/>
      <c r="AB1568" s="198" t="str">
        <f t="shared" si="175"/>
        <v>201911</v>
      </c>
      <c r="AC1568" s="199">
        <f t="shared" si="171"/>
        <v>0</v>
      </c>
      <c r="AD1568" s="200" t="str">
        <f t="shared" si="177"/>
        <v>201911</v>
      </c>
      <c r="AE1568" s="199">
        <f t="shared" si="173"/>
        <v>0</v>
      </c>
      <c r="AF1568" s="199">
        <f t="shared" si="172"/>
        <v>0</v>
      </c>
      <c r="AG1568" s="199">
        <f t="shared" si="176"/>
        <v>0</v>
      </c>
      <c r="AH1568" s="199">
        <f t="shared" si="174"/>
        <v>0</v>
      </c>
      <c r="AI1568" s="201"/>
      <c r="AJ1568" s="201"/>
      <c r="AK1568" s="201"/>
      <c r="AL1568" s="201"/>
      <c r="AM1568" s="201"/>
      <c r="AN1568" s="201"/>
      <c r="AO1568" s="201" t="s">
        <v>50</v>
      </c>
      <c r="AP1568" s="201" t="s">
        <v>1</v>
      </c>
    </row>
    <row r="1569" spans="1:42">
      <c r="A1569" s="193" t="s">
        <v>1103</v>
      </c>
      <c r="B1569" s="193" t="s">
        <v>50</v>
      </c>
      <c r="C1569" s="193" t="s">
        <v>205</v>
      </c>
      <c r="D1569" s="193" t="s">
        <v>3095</v>
      </c>
      <c r="E1569" s="193" t="s">
        <v>3096</v>
      </c>
      <c r="F1569" s="193"/>
      <c r="G1569" s="193" t="s">
        <v>178</v>
      </c>
      <c r="H1569" s="194">
        <v>43774.000011574077</v>
      </c>
      <c r="I1569" s="194"/>
      <c r="J1569" s="194">
        <v>43774.000011574077</v>
      </c>
      <c r="K1569" s="194">
        <v>43774.000011574077</v>
      </c>
      <c r="L1569" s="194"/>
      <c r="M1569" s="193" t="s">
        <v>187</v>
      </c>
      <c r="N1569" s="193" t="s">
        <v>751</v>
      </c>
      <c r="O1569" s="195">
        <v>12</v>
      </c>
      <c r="P1569" s="195"/>
      <c r="Q1569" s="196"/>
      <c r="R1569" s="193" t="s">
        <v>3097</v>
      </c>
      <c r="S1569" s="193"/>
      <c r="T1569" s="193" t="s">
        <v>3102</v>
      </c>
      <c r="U1569" s="193" t="s">
        <v>182</v>
      </c>
      <c r="V1569" s="193"/>
      <c r="W1569" s="193"/>
      <c r="X1569" s="193"/>
      <c r="Y1569" s="194"/>
      <c r="Z1569" s="194"/>
      <c r="AA1569" s="197"/>
      <c r="AB1569" s="198" t="str">
        <f t="shared" si="175"/>
        <v>201911</v>
      </c>
      <c r="AC1569" s="199">
        <f t="shared" si="171"/>
        <v>0</v>
      </c>
      <c r="AD1569" s="200" t="str">
        <f t="shared" si="177"/>
        <v>201911</v>
      </c>
      <c r="AE1569" s="199">
        <f t="shared" si="173"/>
        <v>0</v>
      </c>
      <c r="AF1569" s="199">
        <f t="shared" si="172"/>
        <v>0</v>
      </c>
      <c r="AG1569" s="199">
        <f t="shared" si="176"/>
        <v>0</v>
      </c>
      <c r="AH1569" s="199">
        <f t="shared" si="174"/>
        <v>0</v>
      </c>
      <c r="AI1569" s="201"/>
      <c r="AJ1569" s="201"/>
      <c r="AK1569" s="201"/>
      <c r="AL1569" s="201"/>
      <c r="AM1569" s="201"/>
      <c r="AN1569" s="201"/>
      <c r="AO1569" s="201" t="s">
        <v>50</v>
      </c>
      <c r="AP1569" s="201" t="s">
        <v>1</v>
      </c>
    </row>
    <row r="1570" spans="1:42">
      <c r="A1570" s="193" t="s">
        <v>1103</v>
      </c>
      <c r="B1570" s="193" t="s">
        <v>54</v>
      </c>
      <c r="C1570" s="193" t="s">
        <v>175</v>
      </c>
      <c r="D1570" s="193" t="s">
        <v>3103</v>
      </c>
      <c r="E1570" s="193" t="s">
        <v>3104</v>
      </c>
      <c r="F1570" s="193"/>
      <c r="G1570" s="193" t="s">
        <v>178</v>
      </c>
      <c r="H1570" s="194">
        <v>43774.000011574077</v>
      </c>
      <c r="I1570" s="194"/>
      <c r="J1570" s="194">
        <v>43774.000011574077</v>
      </c>
      <c r="K1570" s="194">
        <v>43774.000011574077</v>
      </c>
      <c r="L1570" s="194"/>
      <c r="M1570" s="193" t="s">
        <v>187</v>
      </c>
      <c r="N1570" s="193" t="s">
        <v>2015</v>
      </c>
      <c r="O1570" s="195">
        <v>3</v>
      </c>
      <c r="P1570" s="195"/>
      <c r="Q1570" s="196"/>
      <c r="R1570" s="193" t="s">
        <v>3105</v>
      </c>
      <c r="S1570" s="193"/>
      <c r="T1570" s="193" t="s">
        <v>3106</v>
      </c>
      <c r="U1570" s="193" t="s">
        <v>182</v>
      </c>
      <c r="V1570" s="193"/>
      <c r="W1570" s="193"/>
      <c r="X1570" s="193"/>
      <c r="Y1570" s="194"/>
      <c r="Z1570" s="194"/>
      <c r="AA1570" s="197"/>
      <c r="AB1570" s="198" t="str">
        <f t="shared" si="175"/>
        <v>201911</v>
      </c>
      <c r="AC1570" s="199">
        <f t="shared" si="171"/>
        <v>0</v>
      </c>
      <c r="AD1570" s="200" t="str">
        <f t="shared" si="177"/>
        <v>201911</v>
      </c>
      <c r="AE1570" s="199">
        <f t="shared" si="173"/>
        <v>0</v>
      </c>
      <c r="AF1570" s="199">
        <f t="shared" si="172"/>
        <v>0</v>
      </c>
      <c r="AG1570" s="199">
        <f t="shared" si="176"/>
        <v>0</v>
      </c>
      <c r="AH1570" s="199">
        <f t="shared" si="174"/>
        <v>0</v>
      </c>
      <c r="AI1570" s="201"/>
      <c r="AJ1570" s="201"/>
      <c r="AK1570" s="201"/>
      <c r="AL1570" s="201"/>
      <c r="AM1570" s="201"/>
      <c r="AN1570" s="201"/>
      <c r="AO1570" s="201" t="s">
        <v>54</v>
      </c>
      <c r="AP1570" s="201" t="s">
        <v>88</v>
      </c>
    </row>
    <row r="1571" spans="1:42">
      <c r="A1571" s="193" t="s">
        <v>1103</v>
      </c>
      <c r="B1571" s="193" t="s">
        <v>54</v>
      </c>
      <c r="C1571" s="193" t="s">
        <v>175</v>
      </c>
      <c r="D1571" s="193" t="s">
        <v>3107</v>
      </c>
      <c r="E1571" s="193" t="s">
        <v>3108</v>
      </c>
      <c r="F1571" s="193"/>
      <c r="G1571" s="193" t="s">
        <v>178</v>
      </c>
      <c r="H1571" s="194">
        <v>43775.000011574077</v>
      </c>
      <c r="I1571" s="194"/>
      <c r="J1571" s="194">
        <v>43780.000011574077</v>
      </c>
      <c r="K1571" s="194">
        <v>43780.000011574077</v>
      </c>
      <c r="L1571" s="194"/>
      <c r="M1571" s="193" t="s">
        <v>187</v>
      </c>
      <c r="N1571" s="193" t="s">
        <v>44</v>
      </c>
      <c r="O1571" s="195">
        <v>3</v>
      </c>
      <c r="P1571" s="195"/>
      <c r="Q1571" s="196"/>
      <c r="R1571" s="193" t="s">
        <v>3109</v>
      </c>
      <c r="S1571" s="193"/>
      <c r="T1571" s="193" t="s">
        <v>3110</v>
      </c>
      <c r="U1571" s="193" t="s">
        <v>182</v>
      </c>
      <c r="V1571" s="193"/>
      <c r="W1571" s="193"/>
      <c r="X1571" s="193"/>
      <c r="Y1571" s="194"/>
      <c r="Z1571" s="194"/>
      <c r="AA1571" s="197"/>
      <c r="AB1571" s="198" t="str">
        <f t="shared" si="175"/>
        <v>201911</v>
      </c>
      <c r="AC1571" s="199">
        <f t="shared" si="171"/>
        <v>0</v>
      </c>
      <c r="AD1571" s="200" t="str">
        <f t="shared" si="177"/>
        <v>201911</v>
      </c>
      <c r="AE1571" s="199">
        <f t="shared" si="173"/>
        <v>0</v>
      </c>
      <c r="AF1571" s="199">
        <f t="shared" si="172"/>
        <v>0</v>
      </c>
      <c r="AG1571" s="199">
        <f t="shared" si="176"/>
        <v>0</v>
      </c>
      <c r="AH1571" s="199">
        <f t="shared" si="174"/>
        <v>0</v>
      </c>
      <c r="AI1571" s="201"/>
      <c r="AJ1571" s="201"/>
      <c r="AK1571" s="201"/>
      <c r="AL1571" s="201"/>
      <c r="AM1571" s="201"/>
      <c r="AN1571" s="201"/>
      <c r="AO1571" s="201" t="s">
        <v>54</v>
      </c>
      <c r="AP1571" s="201" t="s">
        <v>88</v>
      </c>
    </row>
    <row r="1572" spans="1:42">
      <c r="A1572" s="193" t="s">
        <v>1103</v>
      </c>
      <c r="B1572" s="193" t="s">
        <v>50</v>
      </c>
      <c r="C1572" s="193" t="s">
        <v>205</v>
      </c>
      <c r="D1572" s="193" t="s">
        <v>3111</v>
      </c>
      <c r="E1572" s="193" t="s">
        <v>3112</v>
      </c>
      <c r="F1572" s="193"/>
      <c r="G1572" s="193" t="s">
        <v>178</v>
      </c>
      <c r="H1572" s="194">
        <v>43775.000011574077</v>
      </c>
      <c r="I1572" s="194"/>
      <c r="J1572" s="194">
        <v>43775.000011574077</v>
      </c>
      <c r="K1572" s="194">
        <v>43775.000011574077</v>
      </c>
      <c r="L1572" s="194">
        <v>43809.495011574072</v>
      </c>
      <c r="M1572" s="193" t="s">
        <v>187</v>
      </c>
      <c r="N1572" s="193" t="s">
        <v>43</v>
      </c>
      <c r="O1572" s="195">
        <v>12</v>
      </c>
      <c r="P1572" s="195"/>
      <c r="Q1572" s="196"/>
      <c r="R1572" s="193" t="s">
        <v>3113</v>
      </c>
      <c r="S1572" s="193"/>
      <c r="T1572" s="193" t="s">
        <v>3114</v>
      </c>
      <c r="U1572" s="193" t="s">
        <v>195</v>
      </c>
      <c r="V1572" s="193"/>
      <c r="W1572" s="193"/>
      <c r="X1572" s="193"/>
      <c r="Y1572" s="194"/>
      <c r="Z1572" s="194"/>
      <c r="AA1572" s="197"/>
      <c r="AB1572" s="198" t="str">
        <f t="shared" si="175"/>
        <v>201911</v>
      </c>
      <c r="AC1572" s="199">
        <f t="shared" si="171"/>
        <v>0</v>
      </c>
      <c r="AD1572" s="200" t="str">
        <f t="shared" si="177"/>
        <v>201911</v>
      </c>
      <c r="AE1572" s="199" t="str">
        <f t="shared" si="173"/>
        <v>201912</v>
      </c>
      <c r="AF1572" s="199">
        <f t="shared" si="172"/>
        <v>0</v>
      </c>
      <c r="AG1572" s="199">
        <f t="shared" si="176"/>
        <v>0</v>
      </c>
      <c r="AH1572" s="199">
        <f t="shared" si="174"/>
        <v>0</v>
      </c>
      <c r="AI1572" s="201"/>
      <c r="AJ1572" s="201"/>
      <c r="AK1572" s="201"/>
      <c r="AL1572" s="201"/>
      <c r="AM1572" s="201"/>
      <c r="AN1572" s="201"/>
      <c r="AO1572" s="201" t="s">
        <v>50</v>
      </c>
      <c r="AP1572" s="201" t="s">
        <v>1</v>
      </c>
    </row>
    <row r="1573" spans="1:42">
      <c r="A1573" s="193" t="s">
        <v>1103</v>
      </c>
      <c r="B1573" s="193" t="s">
        <v>50</v>
      </c>
      <c r="C1573" s="193" t="s">
        <v>205</v>
      </c>
      <c r="D1573" s="193" t="s">
        <v>3111</v>
      </c>
      <c r="E1573" s="193" t="s">
        <v>3112</v>
      </c>
      <c r="F1573" s="193"/>
      <c r="G1573" s="193" t="s">
        <v>178</v>
      </c>
      <c r="H1573" s="194">
        <v>43775.000011574077</v>
      </c>
      <c r="I1573" s="194"/>
      <c r="J1573" s="194">
        <v>43775.000011574077</v>
      </c>
      <c r="K1573" s="194">
        <v>43775.000011574077</v>
      </c>
      <c r="L1573" s="194">
        <v>43809.522789351853</v>
      </c>
      <c r="M1573" s="193" t="s">
        <v>187</v>
      </c>
      <c r="N1573" s="193" t="s">
        <v>43</v>
      </c>
      <c r="O1573" s="195">
        <v>12</v>
      </c>
      <c r="P1573" s="195"/>
      <c r="Q1573" s="196"/>
      <c r="R1573" s="193" t="s">
        <v>3113</v>
      </c>
      <c r="S1573" s="193"/>
      <c r="T1573" s="193" t="s">
        <v>3115</v>
      </c>
      <c r="U1573" s="193" t="s">
        <v>195</v>
      </c>
      <c r="V1573" s="193"/>
      <c r="W1573" s="193"/>
      <c r="X1573" s="193"/>
      <c r="Y1573" s="194"/>
      <c r="Z1573" s="194"/>
      <c r="AA1573" s="197"/>
      <c r="AB1573" s="198" t="str">
        <f t="shared" si="175"/>
        <v>201911</v>
      </c>
      <c r="AC1573" s="199">
        <f t="shared" si="171"/>
        <v>0</v>
      </c>
      <c r="AD1573" s="200" t="str">
        <f t="shared" si="177"/>
        <v>201911</v>
      </c>
      <c r="AE1573" s="199" t="str">
        <f t="shared" si="173"/>
        <v>201912</v>
      </c>
      <c r="AF1573" s="199">
        <f t="shared" si="172"/>
        <v>0</v>
      </c>
      <c r="AG1573" s="199">
        <f t="shared" si="176"/>
        <v>0</v>
      </c>
      <c r="AH1573" s="199">
        <f t="shared" si="174"/>
        <v>0</v>
      </c>
      <c r="AI1573" s="201"/>
      <c r="AJ1573" s="201"/>
      <c r="AK1573" s="201"/>
      <c r="AL1573" s="201"/>
      <c r="AM1573" s="201"/>
      <c r="AN1573" s="201"/>
      <c r="AO1573" s="201" t="s">
        <v>50</v>
      </c>
      <c r="AP1573" s="201" t="s">
        <v>1</v>
      </c>
    </row>
    <row r="1574" spans="1:42">
      <c r="A1574" s="193" t="s">
        <v>1103</v>
      </c>
      <c r="B1574" s="193" t="s">
        <v>54</v>
      </c>
      <c r="C1574" s="193" t="s">
        <v>175</v>
      </c>
      <c r="D1574" s="193" t="s">
        <v>3116</v>
      </c>
      <c r="E1574" s="193" t="s">
        <v>3117</v>
      </c>
      <c r="F1574" s="193"/>
      <c r="G1574" s="193" t="s">
        <v>178</v>
      </c>
      <c r="H1574" s="194">
        <v>43775.000011574077</v>
      </c>
      <c r="I1574" s="194"/>
      <c r="J1574" s="194">
        <v>43780.000011574077</v>
      </c>
      <c r="K1574" s="194">
        <v>43780.000011574077</v>
      </c>
      <c r="L1574" s="194"/>
      <c r="M1574" s="193" t="s">
        <v>187</v>
      </c>
      <c r="N1574" s="193" t="s">
        <v>2015</v>
      </c>
      <c r="O1574" s="195">
        <v>3</v>
      </c>
      <c r="P1574" s="195"/>
      <c r="Q1574" s="196"/>
      <c r="R1574" s="193" t="s">
        <v>3118</v>
      </c>
      <c r="S1574" s="193"/>
      <c r="T1574" s="193" t="s">
        <v>3119</v>
      </c>
      <c r="U1574" s="193" t="s">
        <v>182</v>
      </c>
      <c r="V1574" s="193"/>
      <c r="W1574" s="193"/>
      <c r="X1574" s="193"/>
      <c r="Y1574" s="194"/>
      <c r="Z1574" s="194"/>
      <c r="AA1574" s="197"/>
      <c r="AB1574" s="198" t="str">
        <f t="shared" si="175"/>
        <v>201911</v>
      </c>
      <c r="AC1574" s="199">
        <f t="shared" si="171"/>
        <v>0</v>
      </c>
      <c r="AD1574" s="200" t="str">
        <f t="shared" si="177"/>
        <v>201911</v>
      </c>
      <c r="AE1574" s="199">
        <f t="shared" si="173"/>
        <v>0</v>
      </c>
      <c r="AF1574" s="199">
        <f t="shared" si="172"/>
        <v>0</v>
      </c>
      <c r="AG1574" s="199">
        <f t="shared" si="176"/>
        <v>0</v>
      </c>
      <c r="AH1574" s="199">
        <f t="shared" si="174"/>
        <v>0</v>
      </c>
      <c r="AI1574" s="201"/>
      <c r="AJ1574" s="201"/>
      <c r="AK1574" s="201"/>
      <c r="AL1574" s="201"/>
      <c r="AM1574" s="201"/>
      <c r="AN1574" s="201"/>
      <c r="AO1574" s="201" t="s">
        <v>54</v>
      </c>
      <c r="AP1574" s="201" t="s">
        <v>88</v>
      </c>
    </row>
    <row r="1575" spans="1:42">
      <c r="A1575" s="193" t="s">
        <v>1103</v>
      </c>
      <c r="B1575" s="193" t="s">
        <v>54</v>
      </c>
      <c r="C1575" s="193" t="s">
        <v>175</v>
      </c>
      <c r="D1575" s="193" t="s">
        <v>3120</v>
      </c>
      <c r="E1575" s="193" t="s">
        <v>3121</v>
      </c>
      <c r="F1575" s="193"/>
      <c r="G1575" s="193" t="s">
        <v>178</v>
      </c>
      <c r="H1575" s="194">
        <v>43775.000011574077</v>
      </c>
      <c r="I1575" s="194"/>
      <c r="J1575" s="194">
        <v>43780.000011574077</v>
      </c>
      <c r="K1575" s="194">
        <v>43780.000011574077</v>
      </c>
      <c r="L1575" s="194">
        <v>43838.592280092591</v>
      </c>
      <c r="M1575" s="193" t="s">
        <v>187</v>
      </c>
      <c r="N1575" s="193" t="s">
        <v>3122</v>
      </c>
      <c r="O1575" s="195">
        <v>3</v>
      </c>
      <c r="P1575" s="195"/>
      <c r="Q1575" s="196"/>
      <c r="R1575" s="193" t="s">
        <v>3123</v>
      </c>
      <c r="S1575" s="193"/>
      <c r="T1575" s="193" t="s">
        <v>3124</v>
      </c>
      <c r="U1575" s="193" t="s">
        <v>195</v>
      </c>
      <c r="V1575" s="193"/>
      <c r="W1575" s="193"/>
      <c r="X1575" s="193"/>
      <c r="Y1575" s="194"/>
      <c r="Z1575" s="194"/>
      <c r="AA1575" s="197"/>
      <c r="AB1575" s="198" t="str">
        <f t="shared" si="175"/>
        <v>201911</v>
      </c>
      <c r="AC1575" s="199">
        <f t="shared" si="171"/>
        <v>0</v>
      </c>
      <c r="AD1575" s="200" t="str">
        <f t="shared" si="177"/>
        <v>201911</v>
      </c>
      <c r="AE1575" s="199" t="str">
        <f t="shared" si="173"/>
        <v>20201</v>
      </c>
      <c r="AF1575" s="199">
        <f t="shared" si="172"/>
        <v>0</v>
      </c>
      <c r="AG1575" s="199">
        <f t="shared" si="176"/>
        <v>0</v>
      </c>
      <c r="AH1575" s="199">
        <f t="shared" si="174"/>
        <v>0</v>
      </c>
      <c r="AI1575" s="201"/>
      <c r="AJ1575" s="201"/>
      <c r="AK1575" s="201"/>
      <c r="AL1575" s="201"/>
      <c r="AM1575" s="201"/>
      <c r="AN1575" s="201"/>
      <c r="AO1575" s="201" t="s">
        <v>54</v>
      </c>
      <c r="AP1575" s="201" t="s">
        <v>88</v>
      </c>
    </row>
    <row r="1576" spans="1:42">
      <c r="A1576" s="193" t="s">
        <v>1103</v>
      </c>
      <c r="B1576" s="193" t="s">
        <v>50</v>
      </c>
      <c r="C1576" s="193" t="s">
        <v>205</v>
      </c>
      <c r="D1576" s="193" t="s">
        <v>3079</v>
      </c>
      <c r="E1576" s="193" t="s">
        <v>3125</v>
      </c>
      <c r="F1576" s="193"/>
      <c r="G1576" s="193" t="s">
        <v>178</v>
      </c>
      <c r="H1576" s="194">
        <v>43775.000011574077</v>
      </c>
      <c r="I1576" s="194"/>
      <c r="J1576" s="194">
        <v>43775.000011574077</v>
      </c>
      <c r="K1576" s="194">
        <v>43775.000011574077</v>
      </c>
      <c r="L1576" s="194"/>
      <c r="M1576" s="193" t="s">
        <v>187</v>
      </c>
      <c r="N1576" s="193" t="s">
        <v>43</v>
      </c>
      <c r="O1576" s="195">
        <v>12</v>
      </c>
      <c r="P1576" s="195"/>
      <c r="Q1576" s="196"/>
      <c r="R1576" s="193" t="s">
        <v>3081</v>
      </c>
      <c r="S1576" s="193"/>
      <c r="T1576" s="193" t="s">
        <v>3126</v>
      </c>
      <c r="U1576" s="193" t="s">
        <v>182</v>
      </c>
      <c r="V1576" s="193"/>
      <c r="W1576" s="193"/>
      <c r="X1576" s="193"/>
      <c r="Y1576" s="194"/>
      <c r="Z1576" s="194"/>
      <c r="AA1576" s="197"/>
      <c r="AB1576" s="198" t="str">
        <f t="shared" si="175"/>
        <v>201911</v>
      </c>
      <c r="AC1576" s="199">
        <f t="shared" si="171"/>
        <v>0</v>
      </c>
      <c r="AD1576" s="200" t="str">
        <f t="shared" si="177"/>
        <v>201911</v>
      </c>
      <c r="AE1576" s="199">
        <f t="shared" si="173"/>
        <v>0</v>
      </c>
      <c r="AF1576" s="199">
        <f t="shared" si="172"/>
        <v>0</v>
      </c>
      <c r="AG1576" s="199">
        <f t="shared" si="176"/>
        <v>0</v>
      </c>
      <c r="AH1576" s="199">
        <f t="shared" si="174"/>
        <v>0</v>
      </c>
      <c r="AI1576" s="201"/>
      <c r="AJ1576" s="201"/>
      <c r="AK1576" s="201"/>
      <c r="AL1576" s="201"/>
      <c r="AM1576" s="201"/>
      <c r="AN1576" s="201"/>
      <c r="AO1576" s="201" t="s">
        <v>50</v>
      </c>
      <c r="AP1576" s="201" t="s">
        <v>1</v>
      </c>
    </row>
    <row r="1577" spans="1:42">
      <c r="A1577" s="193" t="s">
        <v>1103</v>
      </c>
      <c r="B1577" s="193" t="s">
        <v>50</v>
      </c>
      <c r="C1577" s="193" t="s">
        <v>205</v>
      </c>
      <c r="D1577" s="193" t="s">
        <v>3079</v>
      </c>
      <c r="E1577" s="193" t="s">
        <v>3125</v>
      </c>
      <c r="F1577" s="193"/>
      <c r="G1577" s="193" t="s">
        <v>178</v>
      </c>
      <c r="H1577" s="194">
        <v>43775.000011574077</v>
      </c>
      <c r="I1577" s="194"/>
      <c r="J1577" s="194">
        <v>43775.000011574077</v>
      </c>
      <c r="K1577" s="194">
        <v>43775.000011574077</v>
      </c>
      <c r="L1577" s="194"/>
      <c r="M1577" s="193" t="s">
        <v>187</v>
      </c>
      <c r="N1577" s="193" t="s">
        <v>43</v>
      </c>
      <c r="O1577" s="195">
        <v>12</v>
      </c>
      <c r="P1577" s="195"/>
      <c r="Q1577" s="196"/>
      <c r="R1577" s="193" t="s">
        <v>3081</v>
      </c>
      <c r="S1577" s="193"/>
      <c r="T1577" s="193" t="s">
        <v>3127</v>
      </c>
      <c r="U1577" s="193" t="s">
        <v>182</v>
      </c>
      <c r="V1577" s="193"/>
      <c r="W1577" s="193"/>
      <c r="X1577" s="193"/>
      <c r="Y1577" s="194"/>
      <c r="Z1577" s="194"/>
      <c r="AA1577" s="197"/>
      <c r="AB1577" s="198" t="str">
        <f t="shared" si="175"/>
        <v>201911</v>
      </c>
      <c r="AC1577" s="199">
        <f t="shared" si="171"/>
        <v>0</v>
      </c>
      <c r="AD1577" s="200" t="str">
        <f t="shared" si="177"/>
        <v>201911</v>
      </c>
      <c r="AE1577" s="199">
        <f t="shared" si="173"/>
        <v>0</v>
      </c>
      <c r="AF1577" s="199">
        <f t="shared" si="172"/>
        <v>0</v>
      </c>
      <c r="AG1577" s="199">
        <f t="shared" si="176"/>
        <v>0</v>
      </c>
      <c r="AH1577" s="199">
        <f t="shared" si="174"/>
        <v>0</v>
      </c>
      <c r="AI1577" s="201"/>
      <c r="AJ1577" s="201"/>
      <c r="AK1577" s="201"/>
      <c r="AL1577" s="201"/>
      <c r="AM1577" s="201"/>
      <c r="AN1577" s="201"/>
      <c r="AO1577" s="201" t="s">
        <v>50</v>
      </c>
      <c r="AP1577" s="201" t="s">
        <v>1</v>
      </c>
    </row>
    <row r="1578" spans="1:42">
      <c r="A1578" s="193" t="s">
        <v>1103</v>
      </c>
      <c r="B1578" s="193" t="s">
        <v>50</v>
      </c>
      <c r="C1578" s="193" t="s">
        <v>205</v>
      </c>
      <c r="D1578" s="193" t="s">
        <v>3079</v>
      </c>
      <c r="E1578" s="193" t="s">
        <v>3128</v>
      </c>
      <c r="F1578" s="193"/>
      <c r="G1578" s="193" t="s">
        <v>178</v>
      </c>
      <c r="H1578" s="194">
        <v>43775.000011574077</v>
      </c>
      <c r="I1578" s="194"/>
      <c r="J1578" s="194">
        <v>43780.000011574077</v>
      </c>
      <c r="K1578" s="194">
        <v>43780.000011574077</v>
      </c>
      <c r="L1578" s="194"/>
      <c r="M1578" s="193" t="s">
        <v>187</v>
      </c>
      <c r="N1578" s="193" t="s">
        <v>43</v>
      </c>
      <c r="O1578" s="195">
        <v>12</v>
      </c>
      <c r="P1578" s="195"/>
      <c r="Q1578" s="196"/>
      <c r="R1578" s="193" t="s">
        <v>3081</v>
      </c>
      <c r="S1578" s="193"/>
      <c r="T1578" s="193" t="s">
        <v>3129</v>
      </c>
      <c r="U1578" s="193" t="s">
        <v>182</v>
      </c>
      <c r="V1578" s="193"/>
      <c r="W1578" s="193"/>
      <c r="X1578" s="193"/>
      <c r="Y1578" s="194"/>
      <c r="Z1578" s="194"/>
      <c r="AA1578" s="197"/>
      <c r="AB1578" s="198" t="str">
        <f t="shared" si="175"/>
        <v>201911</v>
      </c>
      <c r="AC1578" s="199">
        <f t="shared" si="171"/>
        <v>0</v>
      </c>
      <c r="AD1578" s="200" t="str">
        <f t="shared" si="177"/>
        <v>201911</v>
      </c>
      <c r="AE1578" s="199">
        <f t="shared" si="173"/>
        <v>0</v>
      </c>
      <c r="AF1578" s="199">
        <f t="shared" si="172"/>
        <v>0</v>
      </c>
      <c r="AG1578" s="199">
        <f t="shared" si="176"/>
        <v>0</v>
      </c>
      <c r="AH1578" s="199">
        <f t="shared" si="174"/>
        <v>0</v>
      </c>
      <c r="AI1578" s="201"/>
      <c r="AJ1578" s="201"/>
      <c r="AK1578" s="201"/>
      <c r="AL1578" s="201"/>
      <c r="AM1578" s="201"/>
      <c r="AN1578" s="201"/>
      <c r="AO1578" s="201" t="s">
        <v>50</v>
      </c>
      <c r="AP1578" s="201" t="s">
        <v>1</v>
      </c>
    </row>
    <row r="1579" spans="1:42">
      <c r="A1579" s="193" t="s">
        <v>1103</v>
      </c>
      <c r="B1579" s="193" t="s">
        <v>50</v>
      </c>
      <c r="C1579" s="193" t="s">
        <v>205</v>
      </c>
      <c r="D1579" s="193" t="s">
        <v>3130</v>
      </c>
      <c r="E1579" s="193" t="s">
        <v>3131</v>
      </c>
      <c r="F1579" s="193"/>
      <c r="G1579" s="193" t="s">
        <v>197</v>
      </c>
      <c r="H1579" s="194">
        <v>43775.000011574077</v>
      </c>
      <c r="I1579" s="194"/>
      <c r="J1579" s="194">
        <v>43775.000011574077</v>
      </c>
      <c r="K1579" s="194">
        <v>43775.000011574077</v>
      </c>
      <c r="L1579" s="194"/>
      <c r="M1579" s="193" t="s">
        <v>187</v>
      </c>
      <c r="N1579" s="193" t="s">
        <v>206</v>
      </c>
      <c r="O1579" s="195">
        <v>12</v>
      </c>
      <c r="P1579" s="195"/>
      <c r="Q1579" s="196"/>
      <c r="R1579" s="193" t="s">
        <v>3132</v>
      </c>
      <c r="S1579" s="193"/>
      <c r="T1579" s="193" t="s">
        <v>3133</v>
      </c>
      <c r="U1579" s="193" t="s">
        <v>182</v>
      </c>
      <c r="V1579" s="193"/>
      <c r="W1579" s="193"/>
      <c r="X1579" s="193"/>
      <c r="Y1579" s="194"/>
      <c r="Z1579" s="194"/>
      <c r="AA1579" s="197"/>
      <c r="AB1579" s="198" t="str">
        <f t="shared" si="175"/>
        <v>201911</v>
      </c>
      <c r="AC1579" s="199">
        <f t="shared" si="171"/>
        <v>0</v>
      </c>
      <c r="AD1579" s="200" t="str">
        <f t="shared" si="177"/>
        <v>201911</v>
      </c>
      <c r="AE1579" s="199">
        <f t="shared" si="173"/>
        <v>0</v>
      </c>
      <c r="AF1579" s="199">
        <f t="shared" si="172"/>
        <v>0</v>
      </c>
      <c r="AG1579" s="199">
        <f t="shared" si="176"/>
        <v>0</v>
      </c>
      <c r="AH1579" s="199">
        <f t="shared" si="174"/>
        <v>0</v>
      </c>
      <c r="AI1579" s="201"/>
      <c r="AJ1579" s="201"/>
      <c r="AK1579" s="201"/>
      <c r="AL1579" s="201"/>
      <c r="AM1579" s="201"/>
      <c r="AN1579" s="201"/>
      <c r="AO1579" s="201" t="s">
        <v>50</v>
      </c>
      <c r="AP1579" s="201" t="s">
        <v>1</v>
      </c>
    </row>
    <row r="1580" spans="1:42">
      <c r="A1580" s="193" t="s">
        <v>1103</v>
      </c>
      <c r="B1580" s="193" t="s">
        <v>50</v>
      </c>
      <c r="C1580" s="193" t="s">
        <v>205</v>
      </c>
      <c r="D1580" s="193" t="s">
        <v>2729</v>
      </c>
      <c r="E1580" s="193" t="s">
        <v>3134</v>
      </c>
      <c r="F1580" s="193"/>
      <c r="G1580" s="193" t="s">
        <v>178</v>
      </c>
      <c r="H1580" s="194">
        <v>43776.000011574077</v>
      </c>
      <c r="I1580" s="194"/>
      <c r="J1580" s="194">
        <v>43776.000011574077</v>
      </c>
      <c r="K1580" s="194">
        <v>43776.000011574077</v>
      </c>
      <c r="L1580" s="194"/>
      <c r="M1580" s="193" t="s">
        <v>187</v>
      </c>
      <c r="N1580" s="193" t="s">
        <v>206</v>
      </c>
      <c r="O1580" s="195">
        <v>12</v>
      </c>
      <c r="P1580" s="195"/>
      <c r="Q1580" s="196"/>
      <c r="R1580" s="193" t="s">
        <v>2731</v>
      </c>
      <c r="S1580" s="193"/>
      <c r="T1580" s="193" t="s">
        <v>3135</v>
      </c>
      <c r="U1580" s="193" t="s">
        <v>182</v>
      </c>
      <c r="V1580" s="193"/>
      <c r="W1580" s="193"/>
      <c r="X1580" s="193"/>
      <c r="Y1580" s="194"/>
      <c r="Z1580" s="194"/>
      <c r="AA1580" s="197"/>
      <c r="AB1580" s="198" t="str">
        <f t="shared" si="175"/>
        <v>201911</v>
      </c>
      <c r="AC1580" s="199">
        <f t="shared" si="171"/>
        <v>0</v>
      </c>
      <c r="AD1580" s="200" t="str">
        <f t="shared" si="177"/>
        <v>201911</v>
      </c>
      <c r="AE1580" s="199">
        <f t="shared" si="173"/>
        <v>0</v>
      </c>
      <c r="AF1580" s="199">
        <f t="shared" si="172"/>
        <v>0</v>
      </c>
      <c r="AG1580" s="199">
        <f t="shared" si="176"/>
        <v>0</v>
      </c>
      <c r="AH1580" s="199">
        <f t="shared" si="174"/>
        <v>0</v>
      </c>
      <c r="AI1580" s="201"/>
      <c r="AJ1580" s="201"/>
      <c r="AK1580" s="201"/>
      <c r="AL1580" s="201"/>
      <c r="AM1580" s="201"/>
      <c r="AN1580" s="201"/>
      <c r="AO1580" s="201" t="s">
        <v>50</v>
      </c>
      <c r="AP1580" s="201" t="s">
        <v>1</v>
      </c>
    </row>
    <row r="1581" spans="1:42">
      <c r="A1581" s="193" t="s">
        <v>1103</v>
      </c>
      <c r="B1581" s="193" t="s">
        <v>50</v>
      </c>
      <c r="C1581" s="193" t="s">
        <v>205</v>
      </c>
      <c r="D1581" s="193" t="s">
        <v>3095</v>
      </c>
      <c r="E1581" s="193" t="s">
        <v>3096</v>
      </c>
      <c r="F1581" s="193"/>
      <c r="G1581" s="193" t="s">
        <v>178</v>
      </c>
      <c r="H1581" s="194">
        <v>43777.000011574077</v>
      </c>
      <c r="I1581" s="194"/>
      <c r="J1581" s="194">
        <v>43783.000011574077</v>
      </c>
      <c r="K1581" s="194">
        <v>43783.000011574077</v>
      </c>
      <c r="L1581" s="194"/>
      <c r="M1581" s="193" t="s">
        <v>187</v>
      </c>
      <c r="N1581" s="193" t="s">
        <v>751</v>
      </c>
      <c r="O1581" s="195">
        <v>12</v>
      </c>
      <c r="P1581" s="195"/>
      <c r="Q1581" s="196"/>
      <c r="R1581" s="193" t="s">
        <v>3097</v>
      </c>
      <c r="S1581" s="193"/>
      <c r="T1581" s="193" t="s">
        <v>3136</v>
      </c>
      <c r="U1581" s="193" t="s">
        <v>182</v>
      </c>
      <c r="V1581" s="193" t="s">
        <v>471</v>
      </c>
      <c r="W1581" s="193" t="s">
        <v>3137</v>
      </c>
      <c r="X1581" s="193"/>
      <c r="Y1581" s="194">
        <v>43774.000011574077</v>
      </c>
      <c r="Z1581" s="194">
        <v>43787.437372685177</v>
      </c>
      <c r="AA1581" s="197">
        <v>43774.000011574077</v>
      </c>
      <c r="AB1581" s="198">
        <f t="shared" si="175"/>
        <v>0</v>
      </c>
      <c r="AC1581" s="199">
        <f t="shared" si="171"/>
        <v>0</v>
      </c>
      <c r="AD1581" s="200">
        <f t="shared" si="177"/>
        <v>0</v>
      </c>
      <c r="AE1581" s="199">
        <f t="shared" si="173"/>
        <v>0</v>
      </c>
      <c r="AF1581" s="199" t="str">
        <f t="shared" si="172"/>
        <v>201911</v>
      </c>
      <c r="AG1581" s="199">
        <f t="shared" si="176"/>
        <v>0</v>
      </c>
      <c r="AH1581" s="199" t="str">
        <f t="shared" si="174"/>
        <v>201911</v>
      </c>
      <c r="AI1581" s="201"/>
      <c r="AJ1581" s="201"/>
      <c r="AK1581" s="201"/>
      <c r="AL1581" s="201"/>
      <c r="AM1581" s="201"/>
      <c r="AN1581" s="201"/>
      <c r="AO1581" s="201" t="s">
        <v>50</v>
      </c>
      <c r="AP1581" s="201" t="s">
        <v>1</v>
      </c>
    </row>
    <row r="1582" spans="1:42">
      <c r="A1582" s="193" t="s">
        <v>1103</v>
      </c>
      <c r="B1582" s="193" t="s">
        <v>50</v>
      </c>
      <c r="C1582" s="193" t="s">
        <v>205</v>
      </c>
      <c r="D1582" s="193" t="s">
        <v>3138</v>
      </c>
      <c r="E1582" s="193" t="s">
        <v>3139</v>
      </c>
      <c r="F1582" s="193"/>
      <c r="G1582" s="193" t="s">
        <v>178</v>
      </c>
      <c r="H1582" s="194">
        <v>43780.000011574077</v>
      </c>
      <c r="I1582" s="194"/>
      <c r="J1582" s="194">
        <v>43780.000011574077</v>
      </c>
      <c r="K1582" s="194">
        <v>43780.000011574077</v>
      </c>
      <c r="L1582" s="194"/>
      <c r="M1582" s="193" t="s">
        <v>187</v>
      </c>
      <c r="N1582" s="193" t="s">
        <v>3122</v>
      </c>
      <c r="O1582" s="195">
        <v>12</v>
      </c>
      <c r="P1582" s="195"/>
      <c r="Q1582" s="196"/>
      <c r="R1582" s="193" t="s">
        <v>3140</v>
      </c>
      <c r="S1582" s="193"/>
      <c r="T1582" s="193" t="s">
        <v>3141</v>
      </c>
      <c r="U1582" s="193" t="s">
        <v>182</v>
      </c>
      <c r="V1582" s="193"/>
      <c r="W1582" s="193"/>
      <c r="X1582" s="193"/>
      <c r="Y1582" s="194"/>
      <c r="Z1582" s="194"/>
      <c r="AA1582" s="197"/>
      <c r="AB1582" s="198" t="str">
        <f t="shared" si="175"/>
        <v>201911</v>
      </c>
      <c r="AC1582" s="199">
        <f t="shared" si="171"/>
        <v>0</v>
      </c>
      <c r="AD1582" s="200" t="str">
        <f t="shared" si="177"/>
        <v>201911</v>
      </c>
      <c r="AE1582" s="199">
        <f t="shared" si="173"/>
        <v>0</v>
      </c>
      <c r="AF1582" s="199">
        <f t="shared" si="172"/>
        <v>0</v>
      </c>
      <c r="AG1582" s="199">
        <f t="shared" si="176"/>
        <v>0</v>
      </c>
      <c r="AH1582" s="199">
        <f t="shared" si="174"/>
        <v>0</v>
      </c>
      <c r="AI1582" s="201"/>
      <c r="AJ1582" s="201"/>
      <c r="AK1582" s="201"/>
      <c r="AL1582" s="201"/>
      <c r="AM1582" s="201"/>
      <c r="AN1582" s="201"/>
      <c r="AO1582" s="201" t="s">
        <v>50</v>
      </c>
      <c r="AP1582" s="201" t="s">
        <v>1</v>
      </c>
    </row>
    <row r="1583" spans="1:42">
      <c r="A1583" s="193" t="s">
        <v>1103</v>
      </c>
      <c r="B1583" s="193" t="s">
        <v>50</v>
      </c>
      <c r="C1583" s="193" t="s">
        <v>205</v>
      </c>
      <c r="D1583" s="193" t="s">
        <v>3138</v>
      </c>
      <c r="E1583" s="193" t="s">
        <v>3139</v>
      </c>
      <c r="F1583" s="193"/>
      <c r="G1583" s="193" t="s">
        <v>178</v>
      </c>
      <c r="H1583" s="194">
        <v>43780.000011574077</v>
      </c>
      <c r="I1583" s="194"/>
      <c r="J1583" s="194">
        <v>43780.000011574077</v>
      </c>
      <c r="K1583" s="194">
        <v>43780.000011574077</v>
      </c>
      <c r="L1583" s="194"/>
      <c r="M1583" s="193" t="s">
        <v>187</v>
      </c>
      <c r="N1583" s="193" t="s">
        <v>3122</v>
      </c>
      <c r="O1583" s="195">
        <v>12</v>
      </c>
      <c r="P1583" s="195"/>
      <c r="Q1583" s="196"/>
      <c r="R1583" s="193" t="s">
        <v>3140</v>
      </c>
      <c r="S1583" s="193"/>
      <c r="T1583" s="193" t="s">
        <v>3142</v>
      </c>
      <c r="U1583" s="193" t="s">
        <v>182</v>
      </c>
      <c r="V1583" s="193"/>
      <c r="W1583" s="193"/>
      <c r="X1583" s="193"/>
      <c r="Y1583" s="194"/>
      <c r="Z1583" s="194"/>
      <c r="AA1583" s="197"/>
      <c r="AB1583" s="198" t="str">
        <f t="shared" si="175"/>
        <v>201911</v>
      </c>
      <c r="AC1583" s="199">
        <f t="shared" si="171"/>
        <v>0</v>
      </c>
      <c r="AD1583" s="200" t="str">
        <f t="shared" si="177"/>
        <v>201911</v>
      </c>
      <c r="AE1583" s="199">
        <f t="shared" si="173"/>
        <v>0</v>
      </c>
      <c r="AF1583" s="199">
        <f t="shared" si="172"/>
        <v>0</v>
      </c>
      <c r="AG1583" s="199">
        <f t="shared" si="176"/>
        <v>0</v>
      </c>
      <c r="AH1583" s="199">
        <f t="shared" si="174"/>
        <v>0</v>
      </c>
      <c r="AI1583" s="201"/>
      <c r="AJ1583" s="201"/>
      <c r="AK1583" s="201"/>
      <c r="AL1583" s="201"/>
      <c r="AM1583" s="201"/>
      <c r="AN1583" s="201"/>
      <c r="AO1583" s="201" t="s">
        <v>50</v>
      </c>
      <c r="AP1583" s="201" t="s">
        <v>1</v>
      </c>
    </row>
    <row r="1584" spans="1:42">
      <c r="A1584" s="193" t="s">
        <v>1103</v>
      </c>
      <c r="B1584" s="193" t="s">
        <v>50</v>
      </c>
      <c r="C1584" s="193" t="s">
        <v>205</v>
      </c>
      <c r="D1584" s="193" t="s">
        <v>1439</v>
      </c>
      <c r="E1584" s="193" t="s">
        <v>3143</v>
      </c>
      <c r="F1584" s="193"/>
      <c r="G1584" s="193" t="s">
        <v>178</v>
      </c>
      <c r="H1584" s="194">
        <v>43780.000011574077</v>
      </c>
      <c r="I1584" s="194"/>
      <c r="J1584" s="194">
        <v>43801.000011574077</v>
      </c>
      <c r="K1584" s="194">
        <v>43801.000011574077</v>
      </c>
      <c r="L1584" s="194"/>
      <c r="M1584" s="193" t="s">
        <v>187</v>
      </c>
      <c r="N1584" s="193" t="s">
        <v>43</v>
      </c>
      <c r="O1584" s="195">
        <v>12</v>
      </c>
      <c r="P1584" s="195"/>
      <c r="Q1584" s="196"/>
      <c r="R1584" s="193" t="s">
        <v>1441</v>
      </c>
      <c r="S1584" s="193"/>
      <c r="T1584" s="193" t="s">
        <v>3144</v>
      </c>
      <c r="U1584" s="193" t="s">
        <v>182</v>
      </c>
      <c r="V1584" s="193"/>
      <c r="W1584" s="193"/>
      <c r="X1584" s="193"/>
      <c r="Y1584" s="194"/>
      <c r="Z1584" s="194"/>
      <c r="AA1584" s="197"/>
      <c r="AB1584" s="198" t="str">
        <f t="shared" si="175"/>
        <v>201911</v>
      </c>
      <c r="AC1584" s="199">
        <f t="shared" si="171"/>
        <v>0</v>
      </c>
      <c r="AD1584" s="200" t="str">
        <f t="shared" si="177"/>
        <v>201912</v>
      </c>
      <c r="AE1584" s="199">
        <f t="shared" si="173"/>
        <v>0</v>
      </c>
      <c r="AF1584" s="199">
        <f t="shared" si="172"/>
        <v>0</v>
      </c>
      <c r="AG1584" s="199">
        <f t="shared" si="176"/>
        <v>0</v>
      </c>
      <c r="AH1584" s="199">
        <f t="shared" si="174"/>
        <v>0</v>
      </c>
      <c r="AI1584" s="201"/>
      <c r="AJ1584" s="201"/>
      <c r="AK1584" s="201"/>
      <c r="AL1584" s="201"/>
      <c r="AM1584" s="201"/>
      <c r="AN1584" s="201"/>
      <c r="AO1584" s="201" t="s">
        <v>50</v>
      </c>
      <c r="AP1584" s="201" t="s">
        <v>1</v>
      </c>
    </row>
    <row r="1585" spans="1:42">
      <c r="A1585" s="193" t="s">
        <v>1103</v>
      </c>
      <c r="B1585" s="193" t="s">
        <v>50</v>
      </c>
      <c r="C1585" s="193" t="s">
        <v>205</v>
      </c>
      <c r="D1585" s="193" t="s">
        <v>3145</v>
      </c>
      <c r="E1585" s="193" t="s">
        <v>3146</v>
      </c>
      <c r="F1585" s="193"/>
      <c r="G1585" s="193" t="s">
        <v>178</v>
      </c>
      <c r="H1585" s="194">
        <v>43780.000011574077</v>
      </c>
      <c r="I1585" s="194"/>
      <c r="J1585" s="194">
        <v>43780.000011574077</v>
      </c>
      <c r="K1585" s="194">
        <v>43780.000011574077</v>
      </c>
      <c r="L1585" s="194"/>
      <c r="M1585" s="193" t="s">
        <v>187</v>
      </c>
      <c r="N1585" s="193" t="s">
        <v>206</v>
      </c>
      <c r="O1585" s="195">
        <v>12</v>
      </c>
      <c r="P1585" s="195"/>
      <c r="Q1585" s="196"/>
      <c r="R1585" s="193" t="s">
        <v>3147</v>
      </c>
      <c r="S1585" s="193"/>
      <c r="T1585" s="193" t="s">
        <v>3148</v>
      </c>
      <c r="U1585" s="193" t="s">
        <v>182</v>
      </c>
      <c r="V1585" s="193"/>
      <c r="W1585" s="193"/>
      <c r="X1585" s="193"/>
      <c r="Y1585" s="194"/>
      <c r="Z1585" s="194"/>
      <c r="AA1585" s="197"/>
      <c r="AB1585" s="198" t="str">
        <f t="shared" si="175"/>
        <v>201911</v>
      </c>
      <c r="AC1585" s="199">
        <f t="shared" si="171"/>
        <v>0</v>
      </c>
      <c r="AD1585" s="200" t="str">
        <f t="shared" si="177"/>
        <v>201911</v>
      </c>
      <c r="AE1585" s="199">
        <f t="shared" si="173"/>
        <v>0</v>
      </c>
      <c r="AF1585" s="199">
        <f t="shared" si="172"/>
        <v>0</v>
      </c>
      <c r="AG1585" s="199">
        <f t="shared" si="176"/>
        <v>0</v>
      </c>
      <c r="AH1585" s="199">
        <f t="shared" si="174"/>
        <v>0</v>
      </c>
      <c r="AI1585" s="201"/>
      <c r="AJ1585" s="201"/>
      <c r="AK1585" s="201"/>
      <c r="AL1585" s="201"/>
      <c r="AM1585" s="201"/>
      <c r="AN1585" s="201"/>
      <c r="AO1585" s="201" t="s">
        <v>50</v>
      </c>
      <c r="AP1585" s="201" t="s">
        <v>1</v>
      </c>
    </row>
    <row r="1586" spans="1:42">
      <c r="A1586" s="193" t="s">
        <v>1103</v>
      </c>
      <c r="B1586" s="193" t="s">
        <v>51</v>
      </c>
      <c r="C1586" s="193" t="s">
        <v>1209</v>
      </c>
      <c r="D1586" s="193" t="s">
        <v>3149</v>
      </c>
      <c r="E1586" s="193" t="s">
        <v>3150</v>
      </c>
      <c r="F1586" s="193"/>
      <c r="G1586" s="193" t="s">
        <v>178</v>
      </c>
      <c r="H1586" s="194">
        <v>43781.000011574077</v>
      </c>
      <c r="I1586" s="194"/>
      <c r="J1586" s="194">
        <v>43789.000011574077</v>
      </c>
      <c r="K1586" s="194">
        <v>43789.000011574077</v>
      </c>
      <c r="L1586" s="194"/>
      <c r="M1586" s="193" t="s">
        <v>187</v>
      </c>
      <c r="N1586" s="193" t="s">
        <v>43</v>
      </c>
      <c r="O1586" s="195">
        <v>30</v>
      </c>
      <c r="P1586" s="195"/>
      <c r="Q1586" s="196"/>
      <c r="R1586" s="193" t="s">
        <v>3151</v>
      </c>
      <c r="S1586" s="193"/>
      <c r="T1586" s="193" t="s">
        <v>3152</v>
      </c>
      <c r="U1586" s="193" t="s">
        <v>182</v>
      </c>
      <c r="V1586" s="193"/>
      <c r="W1586" s="193"/>
      <c r="X1586" s="193"/>
      <c r="Y1586" s="194"/>
      <c r="Z1586" s="194"/>
      <c r="AA1586" s="197"/>
      <c r="AB1586" s="198" t="str">
        <f t="shared" si="175"/>
        <v>201911</v>
      </c>
      <c r="AC1586" s="199">
        <f t="shared" si="171"/>
        <v>0</v>
      </c>
      <c r="AD1586" s="200" t="str">
        <f t="shared" si="177"/>
        <v>201911</v>
      </c>
      <c r="AE1586" s="199">
        <f t="shared" si="173"/>
        <v>0</v>
      </c>
      <c r="AF1586" s="199">
        <f t="shared" si="172"/>
        <v>0</v>
      </c>
      <c r="AG1586" s="199">
        <f t="shared" si="176"/>
        <v>0</v>
      </c>
      <c r="AH1586" s="199">
        <f t="shared" si="174"/>
        <v>0</v>
      </c>
      <c r="AI1586" s="201"/>
      <c r="AJ1586" s="201"/>
      <c r="AK1586" s="201"/>
      <c r="AL1586" s="201"/>
      <c r="AM1586" s="201"/>
      <c r="AN1586" s="201"/>
      <c r="AO1586" s="201" t="s">
        <v>51</v>
      </c>
      <c r="AP1586" s="201" t="s">
        <v>64</v>
      </c>
    </row>
    <row r="1587" spans="1:42">
      <c r="A1587" s="193" t="s">
        <v>1103</v>
      </c>
      <c r="B1587" s="193" t="s">
        <v>50</v>
      </c>
      <c r="C1587" s="193" t="s">
        <v>205</v>
      </c>
      <c r="D1587" s="193" t="s">
        <v>3153</v>
      </c>
      <c r="E1587" s="193" t="s">
        <v>3154</v>
      </c>
      <c r="F1587" s="193"/>
      <c r="G1587" s="193" t="s">
        <v>178</v>
      </c>
      <c r="H1587" s="194">
        <v>43781.000011574077</v>
      </c>
      <c r="I1587" s="194"/>
      <c r="J1587" s="194">
        <v>43781.000011574077</v>
      </c>
      <c r="K1587" s="194">
        <v>43781.000011574077</v>
      </c>
      <c r="L1587" s="194"/>
      <c r="M1587" s="193" t="s">
        <v>187</v>
      </c>
      <c r="N1587" s="193" t="s">
        <v>43</v>
      </c>
      <c r="O1587" s="195">
        <v>12</v>
      </c>
      <c r="P1587" s="195"/>
      <c r="Q1587" s="196"/>
      <c r="R1587" s="193" t="s">
        <v>3155</v>
      </c>
      <c r="S1587" s="193"/>
      <c r="T1587" s="193" t="s">
        <v>3156</v>
      </c>
      <c r="U1587" s="193" t="s">
        <v>182</v>
      </c>
      <c r="V1587" s="193"/>
      <c r="W1587" s="193"/>
      <c r="X1587" s="193"/>
      <c r="Y1587" s="194"/>
      <c r="Z1587" s="194"/>
      <c r="AA1587" s="197"/>
      <c r="AB1587" s="198" t="str">
        <f t="shared" si="175"/>
        <v>201911</v>
      </c>
      <c r="AC1587" s="199">
        <f t="shared" si="171"/>
        <v>0</v>
      </c>
      <c r="AD1587" s="200" t="str">
        <f t="shared" si="177"/>
        <v>201911</v>
      </c>
      <c r="AE1587" s="199">
        <f t="shared" si="173"/>
        <v>0</v>
      </c>
      <c r="AF1587" s="199">
        <f t="shared" si="172"/>
        <v>0</v>
      </c>
      <c r="AG1587" s="199">
        <f t="shared" si="176"/>
        <v>0</v>
      </c>
      <c r="AH1587" s="199">
        <f t="shared" si="174"/>
        <v>0</v>
      </c>
      <c r="AI1587" s="201"/>
      <c r="AJ1587" s="201"/>
      <c r="AK1587" s="201"/>
      <c r="AL1587" s="201"/>
      <c r="AM1587" s="201"/>
      <c r="AN1587" s="201"/>
      <c r="AO1587" s="201" t="s">
        <v>50</v>
      </c>
      <c r="AP1587" s="201" t="s">
        <v>1</v>
      </c>
    </row>
    <row r="1588" spans="1:42">
      <c r="A1588" s="193" t="s">
        <v>1103</v>
      </c>
      <c r="B1588" s="193" t="s">
        <v>50</v>
      </c>
      <c r="C1588" s="193" t="s">
        <v>205</v>
      </c>
      <c r="D1588" s="193" t="s">
        <v>3153</v>
      </c>
      <c r="E1588" s="193" t="s">
        <v>3157</v>
      </c>
      <c r="F1588" s="193"/>
      <c r="G1588" s="193" t="s">
        <v>178</v>
      </c>
      <c r="H1588" s="194">
        <v>43781.000011574077</v>
      </c>
      <c r="I1588" s="194"/>
      <c r="J1588" s="194">
        <v>43783.000011574077</v>
      </c>
      <c r="K1588" s="194">
        <v>43783.000011574077</v>
      </c>
      <c r="L1588" s="194"/>
      <c r="M1588" s="193" t="s">
        <v>187</v>
      </c>
      <c r="N1588" s="193" t="s">
        <v>43</v>
      </c>
      <c r="O1588" s="195">
        <v>12</v>
      </c>
      <c r="P1588" s="195"/>
      <c r="Q1588" s="196"/>
      <c r="R1588" s="193" t="s">
        <v>3155</v>
      </c>
      <c r="S1588" s="193"/>
      <c r="T1588" s="193" t="s">
        <v>3158</v>
      </c>
      <c r="U1588" s="193" t="s">
        <v>182</v>
      </c>
      <c r="V1588" s="193"/>
      <c r="W1588" s="193"/>
      <c r="X1588" s="193"/>
      <c r="Y1588" s="194"/>
      <c r="Z1588" s="194"/>
      <c r="AA1588" s="197"/>
      <c r="AB1588" s="198" t="str">
        <f t="shared" si="175"/>
        <v>201911</v>
      </c>
      <c r="AC1588" s="199">
        <f t="shared" si="171"/>
        <v>0</v>
      </c>
      <c r="AD1588" s="200" t="str">
        <f t="shared" si="177"/>
        <v>201911</v>
      </c>
      <c r="AE1588" s="199">
        <f t="shared" si="173"/>
        <v>0</v>
      </c>
      <c r="AF1588" s="199">
        <f t="shared" si="172"/>
        <v>0</v>
      </c>
      <c r="AG1588" s="199">
        <f t="shared" si="176"/>
        <v>0</v>
      </c>
      <c r="AH1588" s="199">
        <f t="shared" si="174"/>
        <v>0</v>
      </c>
      <c r="AI1588" s="201"/>
      <c r="AJ1588" s="201"/>
      <c r="AK1588" s="201"/>
      <c r="AL1588" s="201"/>
      <c r="AM1588" s="201"/>
      <c r="AN1588" s="201"/>
      <c r="AO1588" s="201" t="s">
        <v>50</v>
      </c>
      <c r="AP1588" s="201" t="s">
        <v>1</v>
      </c>
    </row>
    <row r="1589" spans="1:42">
      <c r="A1589" s="193" t="s">
        <v>1103</v>
      </c>
      <c r="B1589" s="193" t="s">
        <v>50</v>
      </c>
      <c r="C1589" s="193" t="s">
        <v>205</v>
      </c>
      <c r="D1589" s="193" t="s">
        <v>3159</v>
      </c>
      <c r="E1589" s="193" t="s">
        <v>3160</v>
      </c>
      <c r="F1589" s="193"/>
      <c r="G1589" s="193" t="s">
        <v>178</v>
      </c>
      <c r="H1589" s="194">
        <v>43781.000011574077</v>
      </c>
      <c r="I1589" s="194"/>
      <c r="J1589" s="194">
        <v>43782.000011574077</v>
      </c>
      <c r="K1589" s="194">
        <v>43782.000011574077</v>
      </c>
      <c r="L1589" s="194"/>
      <c r="M1589" s="193" t="s">
        <v>187</v>
      </c>
      <c r="N1589" s="193" t="s">
        <v>43</v>
      </c>
      <c r="O1589" s="195">
        <v>12</v>
      </c>
      <c r="P1589" s="195"/>
      <c r="Q1589" s="196"/>
      <c r="R1589" s="193" t="s">
        <v>3161</v>
      </c>
      <c r="S1589" s="193"/>
      <c r="T1589" s="193" t="s">
        <v>3162</v>
      </c>
      <c r="U1589" s="193" t="s">
        <v>182</v>
      </c>
      <c r="V1589" s="193"/>
      <c r="W1589" s="193"/>
      <c r="X1589" s="193"/>
      <c r="Y1589" s="194"/>
      <c r="Z1589" s="194"/>
      <c r="AA1589" s="197"/>
      <c r="AB1589" s="198" t="str">
        <f t="shared" si="175"/>
        <v>201911</v>
      </c>
      <c r="AC1589" s="199">
        <f t="shared" si="171"/>
        <v>0</v>
      </c>
      <c r="AD1589" s="200" t="str">
        <f t="shared" si="177"/>
        <v>201911</v>
      </c>
      <c r="AE1589" s="199">
        <f t="shared" si="173"/>
        <v>0</v>
      </c>
      <c r="AF1589" s="199">
        <f t="shared" si="172"/>
        <v>0</v>
      </c>
      <c r="AG1589" s="199">
        <f t="shared" si="176"/>
        <v>0</v>
      </c>
      <c r="AH1589" s="199">
        <f t="shared" si="174"/>
        <v>0</v>
      </c>
      <c r="AI1589" s="201"/>
      <c r="AJ1589" s="201"/>
      <c r="AK1589" s="201"/>
      <c r="AL1589" s="201"/>
      <c r="AM1589" s="201"/>
      <c r="AN1589" s="201"/>
      <c r="AO1589" s="201" t="s">
        <v>50</v>
      </c>
      <c r="AP1589" s="201" t="s">
        <v>1</v>
      </c>
    </row>
    <row r="1590" spans="1:42">
      <c r="A1590" s="193" t="s">
        <v>1103</v>
      </c>
      <c r="B1590" s="193" t="s">
        <v>50</v>
      </c>
      <c r="C1590" s="193" t="s">
        <v>205</v>
      </c>
      <c r="D1590" s="193" t="s">
        <v>3159</v>
      </c>
      <c r="E1590" s="193" t="s">
        <v>3163</v>
      </c>
      <c r="F1590" s="193"/>
      <c r="G1590" s="193" t="s">
        <v>178</v>
      </c>
      <c r="H1590" s="194">
        <v>43781.000011574077</v>
      </c>
      <c r="I1590" s="194"/>
      <c r="J1590" s="194">
        <v>43782.000011574077</v>
      </c>
      <c r="K1590" s="194">
        <v>43782.000011574077</v>
      </c>
      <c r="L1590" s="194"/>
      <c r="M1590" s="193" t="s">
        <v>187</v>
      </c>
      <c r="N1590" s="193" t="s">
        <v>43</v>
      </c>
      <c r="O1590" s="195">
        <v>12</v>
      </c>
      <c r="P1590" s="195"/>
      <c r="Q1590" s="196"/>
      <c r="R1590" s="193" t="s">
        <v>3161</v>
      </c>
      <c r="S1590" s="193"/>
      <c r="T1590" s="193" t="s">
        <v>3164</v>
      </c>
      <c r="U1590" s="193" t="s">
        <v>182</v>
      </c>
      <c r="V1590" s="193"/>
      <c r="W1590" s="193"/>
      <c r="X1590" s="193"/>
      <c r="Y1590" s="194"/>
      <c r="Z1590" s="194"/>
      <c r="AA1590" s="197"/>
      <c r="AB1590" s="198" t="str">
        <f t="shared" si="175"/>
        <v>201911</v>
      </c>
      <c r="AC1590" s="199">
        <f t="shared" si="171"/>
        <v>0</v>
      </c>
      <c r="AD1590" s="200" t="str">
        <f t="shared" si="177"/>
        <v>201911</v>
      </c>
      <c r="AE1590" s="199">
        <f t="shared" si="173"/>
        <v>0</v>
      </c>
      <c r="AF1590" s="199">
        <f t="shared" si="172"/>
        <v>0</v>
      </c>
      <c r="AG1590" s="199">
        <f t="shared" si="176"/>
        <v>0</v>
      </c>
      <c r="AH1590" s="199">
        <f t="shared" si="174"/>
        <v>0</v>
      </c>
      <c r="AI1590" s="201"/>
      <c r="AJ1590" s="201"/>
      <c r="AK1590" s="201"/>
      <c r="AL1590" s="201"/>
      <c r="AM1590" s="201"/>
      <c r="AN1590" s="201"/>
      <c r="AO1590" s="201" t="s">
        <v>50</v>
      </c>
      <c r="AP1590" s="201" t="s">
        <v>1</v>
      </c>
    </row>
    <row r="1591" spans="1:42">
      <c r="A1591" s="193" t="s">
        <v>1103</v>
      </c>
      <c r="B1591" s="193" t="s">
        <v>50</v>
      </c>
      <c r="C1591" s="193" t="s">
        <v>205</v>
      </c>
      <c r="D1591" s="193" t="s">
        <v>3159</v>
      </c>
      <c r="E1591" s="193" t="s">
        <v>3165</v>
      </c>
      <c r="F1591" s="193"/>
      <c r="G1591" s="193" t="s">
        <v>178</v>
      </c>
      <c r="H1591" s="194">
        <v>43781.000011574077</v>
      </c>
      <c r="I1591" s="194"/>
      <c r="J1591" s="194">
        <v>43782.000011574077</v>
      </c>
      <c r="K1591" s="194">
        <v>43782.000011574077</v>
      </c>
      <c r="L1591" s="194"/>
      <c r="M1591" s="193" t="s">
        <v>187</v>
      </c>
      <c r="N1591" s="193" t="s">
        <v>43</v>
      </c>
      <c r="O1591" s="195">
        <v>12</v>
      </c>
      <c r="P1591" s="195"/>
      <c r="Q1591" s="196"/>
      <c r="R1591" s="193" t="s">
        <v>3161</v>
      </c>
      <c r="S1591" s="193"/>
      <c r="T1591" s="193" t="s">
        <v>3166</v>
      </c>
      <c r="U1591" s="193" t="s">
        <v>182</v>
      </c>
      <c r="V1591" s="193"/>
      <c r="W1591" s="193"/>
      <c r="X1591" s="193"/>
      <c r="Y1591" s="194"/>
      <c r="Z1591" s="194"/>
      <c r="AA1591" s="197"/>
      <c r="AB1591" s="198" t="str">
        <f t="shared" si="175"/>
        <v>201911</v>
      </c>
      <c r="AC1591" s="199">
        <f t="shared" si="171"/>
        <v>0</v>
      </c>
      <c r="AD1591" s="200" t="str">
        <f t="shared" si="177"/>
        <v>201911</v>
      </c>
      <c r="AE1591" s="199">
        <f t="shared" si="173"/>
        <v>0</v>
      </c>
      <c r="AF1591" s="199">
        <f t="shared" si="172"/>
        <v>0</v>
      </c>
      <c r="AG1591" s="199">
        <f t="shared" si="176"/>
        <v>0</v>
      </c>
      <c r="AH1591" s="199">
        <f t="shared" si="174"/>
        <v>0</v>
      </c>
      <c r="AI1591" s="201"/>
      <c r="AJ1591" s="201"/>
      <c r="AK1591" s="201"/>
      <c r="AL1591" s="201"/>
      <c r="AM1591" s="201"/>
      <c r="AN1591" s="201"/>
      <c r="AO1591" s="201" t="s">
        <v>50</v>
      </c>
      <c r="AP1591" s="201" t="s">
        <v>1</v>
      </c>
    </row>
    <row r="1592" spans="1:42">
      <c r="A1592" s="193" t="s">
        <v>1103</v>
      </c>
      <c r="B1592" s="193" t="s">
        <v>50</v>
      </c>
      <c r="C1592" s="193" t="s">
        <v>205</v>
      </c>
      <c r="D1592" s="193" t="s">
        <v>3159</v>
      </c>
      <c r="E1592" s="193" t="s">
        <v>3167</v>
      </c>
      <c r="F1592" s="193"/>
      <c r="G1592" s="193" t="s">
        <v>178</v>
      </c>
      <c r="H1592" s="194">
        <v>43781.000011574077</v>
      </c>
      <c r="I1592" s="194"/>
      <c r="J1592" s="194">
        <v>43782.000011574077</v>
      </c>
      <c r="K1592" s="194">
        <v>43782.000011574077</v>
      </c>
      <c r="L1592" s="194"/>
      <c r="M1592" s="193" t="s">
        <v>187</v>
      </c>
      <c r="N1592" s="193" t="s">
        <v>43</v>
      </c>
      <c r="O1592" s="195">
        <v>12</v>
      </c>
      <c r="P1592" s="195"/>
      <c r="Q1592" s="196"/>
      <c r="R1592" s="193" t="s">
        <v>3161</v>
      </c>
      <c r="S1592" s="193"/>
      <c r="T1592" s="193" t="s">
        <v>3168</v>
      </c>
      <c r="U1592" s="193" t="s">
        <v>182</v>
      </c>
      <c r="V1592" s="193"/>
      <c r="W1592" s="193"/>
      <c r="X1592" s="193"/>
      <c r="Y1592" s="194"/>
      <c r="Z1592" s="194"/>
      <c r="AA1592" s="197"/>
      <c r="AB1592" s="198" t="str">
        <f t="shared" si="175"/>
        <v>201911</v>
      </c>
      <c r="AC1592" s="199">
        <f t="shared" si="171"/>
        <v>0</v>
      </c>
      <c r="AD1592" s="200" t="str">
        <f t="shared" si="177"/>
        <v>201911</v>
      </c>
      <c r="AE1592" s="199">
        <f t="shared" si="173"/>
        <v>0</v>
      </c>
      <c r="AF1592" s="199">
        <f t="shared" si="172"/>
        <v>0</v>
      </c>
      <c r="AG1592" s="199">
        <f t="shared" si="176"/>
        <v>0</v>
      </c>
      <c r="AH1592" s="199">
        <f t="shared" si="174"/>
        <v>0</v>
      </c>
      <c r="AI1592" s="201"/>
      <c r="AJ1592" s="201"/>
      <c r="AK1592" s="201"/>
      <c r="AL1592" s="201"/>
      <c r="AM1592" s="201"/>
      <c r="AN1592" s="201"/>
      <c r="AO1592" s="201" t="s">
        <v>50</v>
      </c>
      <c r="AP1592" s="201" t="s">
        <v>1</v>
      </c>
    </row>
    <row r="1593" spans="1:42">
      <c r="A1593" s="193" t="s">
        <v>1103</v>
      </c>
      <c r="B1593" s="193" t="s">
        <v>50</v>
      </c>
      <c r="C1593" s="193" t="s">
        <v>205</v>
      </c>
      <c r="D1593" s="193" t="s">
        <v>3169</v>
      </c>
      <c r="E1593" s="193" t="s">
        <v>3170</v>
      </c>
      <c r="F1593" s="193"/>
      <c r="G1593" s="193" t="s">
        <v>178</v>
      </c>
      <c r="H1593" s="194">
        <v>43781.000011574077</v>
      </c>
      <c r="I1593" s="194"/>
      <c r="J1593" s="194">
        <v>43781.000011574077</v>
      </c>
      <c r="K1593" s="194">
        <v>43781.000011574077</v>
      </c>
      <c r="L1593" s="194"/>
      <c r="M1593" s="193" t="s">
        <v>187</v>
      </c>
      <c r="N1593" s="193" t="s">
        <v>751</v>
      </c>
      <c r="O1593" s="195">
        <v>12</v>
      </c>
      <c r="P1593" s="195"/>
      <c r="Q1593" s="196"/>
      <c r="R1593" s="193" t="s">
        <v>3171</v>
      </c>
      <c r="S1593" s="193"/>
      <c r="T1593" s="193" t="s">
        <v>3172</v>
      </c>
      <c r="U1593" s="193" t="s">
        <v>182</v>
      </c>
      <c r="V1593" s="193"/>
      <c r="W1593" s="193"/>
      <c r="X1593" s="193"/>
      <c r="Y1593" s="194"/>
      <c r="Z1593" s="194"/>
      <c r="AA1593" s="197"/>
      <c r="AB1593" s="198" t="str">
        <f t="shared" si="175"/>
        <v>201911</v>
      </c>
      <c r="AC1593" s="199">
        <f t="shared" si="171"/>
        <v>0</v>
      </c>
      <c r="AD1593" s="200" t="str">
        <f t="shared" si="177"/>
        <v>201911</v>
      </c>
      <c r="AE1593" s="199">
        <f t="shared" si="173"/>
        <v>0</v>
      </c>
      <c r="AF1593" s="199">
        <f t="shared" si="172"/>
        <v>0</v>
      </c>
      <c r="AG1593" s="199">
        <f t="shared" si="176"/>
        <v>0</v>
      </c>
      <c r="AH1593" s="199">
        <f t="shared" si="174"/>
        <v>0</v>
      </c>
      <c r="AI1593" s="201"/>
      <c r="AJ1593" s="201"/>
      <c r="AK1593" s="201"/>
      <c r="AL1593" s="201"/>
      <c r="AM1593" s="201"/>
      <c r="AN1593" s="201"/>
      <c r="AO1593" s="201" t="s">
        <v>50</v>
      </c>
      <c r="AP1593" s="201" t="s">
        <v>1</v>
      </c>
    </row>
    <row r="1594" spans="1:42">
      <c r="A1594" s="193" t="s">
        <v>1103</v>
      </c>
      <c r="B1594" s="193" t="s">
        <v>50</v>
      </c>
      <c r="C1594" s="193" t="s">
        <v>205</v>
      </c>
      <c r="D1594" s="193" t="s">
        <v>3169</v>
      </c>
      <c r="E1594" s="193" t="s">
        <v>3170</v>
      </c>
      <c r="F1594" s="193"/>
      <c r="G1594" s="193" t="s">
        <v>178</v>
      </c>
      <c r="H1594" s="194">
        <v>43781.000011574077</v>
      </c>
      <c r="I1594" s="194"/>
      <c r="J1594" s="194">
        <v>43781.000011574077</v>
      </c>
      <c r="K1594" s="194">
        <v>43781.000011574077</v>
      </c>
      <c r="L1594" s="194"/>
      <c r="M1594" s="193" t="s">
        <v>187</v>
      </c>
      <c r="N1594" s="193" t="s">
        <v>751</v>
      </c>
      <c r="O1594" s="195">
        <v>12</v>
      </c>
      <c r="P1594" s="195"/>
      <c r="Q1594" s="196"/>
      <c r="R1594" s="193" t="s">
        <v>3171</v>
      </c>
      <c r="S1594" s="193"/>
      <c r="T1594" s="193" t="s">
        <v>3173</v>
      </c>
      <c r="U1594" s="193" t="s">
        <v>182</v>
      </c>
      <c r="V1594" s="193"/>
      <c r="W1594" s="193"/>
      <c r="X1594" s="193"/>
      <c r="Y1594" s="194"/>
      <c r="Z1594" s="194"/>
      <c r="AA1594" s="197"/>
      <c r="AB1594" s="198" t="str">
        <f t="shared" si="175"/>
        <v>201911</v>
      </c>
      <c r="AC1594" s="199">
        <f t="shared" si="171"/>
        <v>0</v>
      </c>
      <c r="AD1594" s="200" t="str">
        <f t="shared" si="177"/>
        <v>201911</v>
      </c>
      <c r="AE1594" s="199">
        <f t="shared" si="173"/>
        <v>0</v>
      </c>
      <c r="AF1594" s="199">
        <f t="shared" si="172"/>
        <v>0</v>
      </c>
      <c r="AG1594" s="199">
        <f t="shared" si="176"/>
        <v>0</v>
      </c>
      <c r="AH1594" s="199">
        <f t="shared" si="174"/>
        <v>0</v>
      </c>
      <c r="AI1594" s="201"/>
      <c r="AJ1594" s="201"/>
      <c r="AK1594" s="201"/>
      <c r="AL1594" s="201"/>
      <c r="AM1594" s="201"/>
      <c r="AN1594" s="201"/>
      <c r="AO1594" s="201" t="s">
        <v>50</v>
      </c>
      <c r="AP1594" s="201" t="s">
        <v>1</v>
      </c>
    </row>
    <row r="1595" spans="1:42">
      <c r="A1595" s="193" t="s">
        <v>1103</v>
      </c>
      <c r="B1595" s="193" t="s">
        <v>54</v>
      </c>
      <c r="C1595" s="193" t="s">
        <v>175</v>
      </c>
      <c r="D1595" s="193" t="s">
        <v>3174</v>
      </c>
      <c r="E1595" s="193" t="s">
        <v>3175</v>
      </c>
      <c r="F1595" s="193"/>
      <c r="G1595" s="193" t="s">
        <v>178</v>
      </c>
      <c r="H1595" s="194">
        <v>43782.000011574077</v>
      </c>
      <c r="I1595" s="194"/>
      <c r="J1595" s="194">
        <v>43788.000011574077</v>
      </c>
      <c r="K1595" s="194">
        <v>43788.000011574077</v>
      </c>
      <c r="L1595" s="194"/>
      <c r="M1595" s="193" t="s">
        <v>187</v>
      </c>
      <c r="N1595" s="193" t="s">
        <v>185</v>
      </c>
      <c r="O1595" s="195">
        <v>3</v>
      </c>
      <c r="P1595" s="195"/>
      <c r="Q1595" s="196"/>
      <c r="R1595" s="193" t="s">
        <v>3176</v>
      </c>
      <c r="S1595" s="193"/>
      <c r="T1595" s="193" t="s">
        <v>3177</v>
      </c>
      <c r="U1595" s="193" t="s">
        <v>182</v>
      </c>
      <c r="V1595" s="193"/>
      <c r="W1595" s="193"/>
      <c r="X1595" s="193"/>
      <c r="Y1595" s="194"/>
      <c r="Z1595" s="194"/>
      <c r="AA1595" s="197"/>
      <c r="AB1595" s="198" t="str">
        <f t="shared" si="175"/>
        <v>201911</v>
      </c>
      <c r="AC1595" s="199">
        <f t="shared" si="171"/>
        <v>0</v>
      </c>
      <c r="AD1595" s="200" t="str">
        <f t="shared" si="177"/>
        <v>201911</v>
      </c>
      <c r="AE1595" s="199">
        <f t="shared" si="173"/>
        <v>0</v>
      </c>
      <c r="AF1595" s="199">
        <f t="shared" si="172"/>
        <v>0</v>
      </c>
      <c r="AG1595" s="199">
        <f t="shared" si="176"/>
        <v>0</v>
      </c>
      <c r="AH1595" s="199">
        <f t="shared" si="174"/>
        <v>0</v>
      </c>
      <c r="AI1595" s="201"/>
      <c r="AJ1595" s="201"/>
      <c r="AK1595" s="201"/>
      <c r="AL1595" s="201"/>
      <c r="AM1595" s="201"/>
      <c r="AN1595" s="201"/>
      <c r="AO1595" s="201" t="s">
        <v>54</v>
      </c>
      <c r="AP1595" s="201" t="s">
        <v>88</v>
      </c>
    </row>
    <row r="1596" spans="1:42">
      <c r="A1596" s="193" t="s">
        <v>1103</v>
      </c>
      <c r="B1596" s="193" t="s">
        <v>54</v>
      </c>
      <c r="C1596" s="193" t="s">
        <v>175</v>
      </c>
      <c r="D1596" s="193" t="s">
        <v>3174</v>
      </c>
      <c r="E1596" s="193" t="s">
        <v>3175</v>
      </c>
      <c r="F1596" s="193"/>
      <c r="G1596" s="193" t="s">
        <v>178</v>
      </c>
      <c r="H1596" s="194">
        <v>43782.000011574077</v>
      </c>
      <c r="I1596" s="194"/>
      <c r="J1596" s="194">
        <v>43788.000011574077</v>
      </c>
      <c r="K1596" s="194">
        <v>43788.000011574077</v>
      </c>
      <c r="L1596" s="194"/>
      <c r="M1596" s="193" t="s">
        <v>187</v>
      </c>
      <c r="N1596" s="193" t="s">
        <v>185</v>
      </c>
      <c r="O1596" s="195">
        <v>3</v>
      </c>
      <c r="P1596" s="195"/>
      <c r="Q1596" s="196"/>
      <c r="R1596" s="193" t="s">
        <v>3176</v>
      </c>
      <c r="S1596" s="193"/>
      <c r="T1596" s="193" t="s">
        <v>3178</v>
      </c>
      <c r="U1596" s="193" t="s">
        <v>182</v>
      </c>
      <c r="V1596" s="193"/>
      <c r="W1596" s="193"/>
      <c r="X1596" s="193"/>
      <c r="Y1596" s="194"/>
      <c r="Z1596" s="194"/>
      <c r="AA1596" s="197"/>
      <c r="AB1596" s="198" t="str">
        <f t="shared" si="175"/>
        <v>201911</v>
      </c>
      <c r="AC1596" s="199">
        <f t="shared" si="171"/>
        <v>0</v>
      </c>
      <c r="AD1596" s="200" t="str">
        <f t="shared" si="177"/>
        <v>201911</v>
      </c>
      <c r="AE1596" s="199">
        <f t="shared" si="173"/>
        <v>0</v>
      </c>
      <c r="AF1596" s="199">
        <f t="shared" si="172"/>
        <v>0</v>
      </c>
      <c r="AG1596" s="199">
        <f t="shared" si="176"/>
        <v>0</v>
      </c>
      <c r="AH1596" s="199">
        <f t="shared" si="174"/>
        <v>0</v>
      </c>
      <c r="AI1596" s="201"/>
      <c r="AJ1596" s="201"/>
      <c r="AK1596" s="201"/>
      <c r="AL1596" s="201"/>
      <c r="AM1596" s="201"/>
      <c r="AN1596" s="201"/>
      <c r="AO1596" s="201" t="s">
        <v>54</v>
      </c>
      <c r="AP1596" s="201" t="s">
        <v>88</v>
      </c>
    </row>
    <row r="1597" spans="1:42">
      <c r="A1597" s="193" t="s">
        <v>1103</v>
      </c>
      <c r="B1597" s="193" t="s">
        <v>54</v>
      </c>
      <c r="C1597" s="193" t="s">
        <v>175</v>
      </c>
      <c r="D1597" s="193" t="s">
        <v>3174</v>
      </c>
      <c r="E1597" s="193" t="s">
        <v>3175</v>
      </c>
      <c r="F1597" s="193"/>
      <c r="G1597" s="193" t="s">
        <v>178</v>
      </c>
      <c r="H1597" s="194">
        <v>43782.000011574077</v>
      </c>
      <c r="I1597" s="194"/>
      <c r="J1597" s="194">
        <v>43788.000011574077</v>
      </c>
      <c r="K1597" s="194">
        <v>43788.000011574077</v>
      </c>
      <c r="L1597" s="194"/>
      <c r="M1597" s="193" t="s">
        <v>187</v>
      </c>
      <c r="N1597" s="193" t="s">
        <v>185</v>
      </c>
      <c r="O1597" s="195">
        <v>3</v>
      </c>
      <c r="P1597" s="195"/>
      <c r="Q1597" s="196"/>
      <c r="R1597" s="193" t="s">
        <v>3176</v>
      </c>
      <c r="S1597" s="193"/>
      <c r="T1597" s="193" t="s">
        <v>3179</v>
      </c>
      <c r="U1597" s="193" t="s">
        <v>182</v>
      </c>
      <c r="V1597" s="193"/>
      <c r="W1597" s="193"/>
      <c r="X1597" s="193"/>
      <c r="Y1597" s="194"/>
      <c r="Z1597" s="194"/>
      <c r="AA1597" s="197"/>
      <c r="AB1597" s="198" t="str">
        <f t="shared" si="175"/>
        <v>201911</v>
      </c>
      <c r="AC1597" s="199">
        <f t="shared" si="171"/>
        <v>0</v>
      </c>
      <c r="AD1597" s="200" t="str">
        <f t="shared" si="177"/>
        <v>201911</v>
      </c>
      <c r="AE1597" s="199">
        <f t="shared" si="173"/>
        <v>0</v>
      </c>
      <c r="AF1597" s="199">
        <f t="shared" si="172"/>
        <v>0</v>
      </c>
      <c r="AG1597" s="199">
        <f t="shared" si="176"/>
        <v>0</v>
      </c>
      <c r="AH1597" s="199">
        <f t="shared" si="174"/>
        <v>0</v>
      </c>
      <c r="AI1597" s="201"/>
      <c r="AJ1597" s="201"/>
      <c r="AK1597" s="201"/>
      <c r="AL1597" s="201"/>
      <c r="AM1597" s="201"/>
      <c r="AN1597" s="201"/>
      <c r="AO1597" s="201" t="s">
        <v>54</v>
      </c>
      <c r="AP1597" s="201" t="s">
        <v>88</v>
      </c>
    </row>
    <row r="1598" spans="1:42">
      <c r="A1598" s="193" t="s">
        <v>1103</v>
      </c>
      <c r="B1598" s="193" t="s">
        <v>54</v>
      </c>
      <c r="C1598" s="193" t="s">
        <v>175</v>
      </c>
      <c r="D1598" s="193" t="s">
        <v>3174</v>
      </c>
      <c r="E1598" s="193" t="s">
        <v>3175</v>
      </c>
      <c r="F1598" s="193"/>
      <c r="G1598" s="193" t="s">
        <v>178</v>
      </c>
      <c r="H1598" s="194">
        <v>43782.000011574077</v>
      </c>
      <c r="I1598" s="194"/>
      <c r="J1598" s="194">
        <v>43788.000011574077</v>
      </c>
      <c r="K1598" s="194">
        <v>43788.000011574077</v>
      </c>
      <c r="L1598" s="194"/>
      <c r="M1598" s="193" t="s">
        <v>187</v>
      </c>
      <c r="N1598" s="193" t="s">
        <v>185</v>
      </c>
      <c r="O1598" s="195">
        <v>3</v>
      </c>
      <c r="P1598" s="195"/>
      <c r="Q1598" s="196"/>
      <c r="R1598" s="193" t="s">
        <v>3176</v>
      </c>
      <c r="S1598" s="193"/>
      <c r="T1598" s="193" t="s">
        <v>3180</v>
      </c>
      <c r="U1598" s="193" t="s">
        <v>182</v>
      </c>
      <c r="V1598" s="193"/>
      <c r="W1598" s="193"/>
      <c r="X1598" s="193"/>
      <c r="Y1598" s="194"/>
      <c r="Z1598" s="194"/>
      <c r="AA1598" s="197"/>
      <c r="AB1598" s="198" t="str">
        <f t="shared" si="175"/>
        <v>201911</v>
      </c>
      <c r="AC1598" s="199">
        <f t="shared" si="171"/>
        <v>0</v>
      </c>
      <c r="AD1598" s="200" t="str">
        <f t="shared" si="177"/>
        <v>201911</v>
      </c>
      <c r="AE1598" s="199">
        <f t="shared" si="173"/>
        <v>0</v>
      </c>
      <c r="AF1598" s="199">
        <f t="shared" si="172"/>
        <v>0</v>
      </c>
      <c r="AG1598" s="199">
        <f t="shared" si="176"/>
        <v>0</v>
      </c>
      <c r="AH1598" s="199">
        <f t="shared" si="174"/>
        <v>0</v>
      </c>
      <c r="AI1598" s="201"/>
      <c r="AJ1598" s="201"/>
      <c r="AK1598" s="201"/>
      <c r="AL1598" s="201"/>
      <c r="AM1598" s="201"/>
      <c r="AN1598" s="201"/>
      <c r="AO1598" s="201" t="s">
        <v>54</v>
      </c>
      <c r="AP1598" s="201" t="s">
        <v>88</v>
      </c>
    </row>
    <row r="1599" spans="1:42">
      <c r="A1599" s="193" t="s">
        <v>1103</v>
      </c>
      <c r="B1599" s="193" t="s">
        <v>54</v>
      </c>
      <c r="C1599" s="193" t="s">
        <v>175</v>
      </c>
      <c r="D1599" s="193" t="s">
        <v>3174</v>
      </c>
      <c r="E1599" s="193" t="s">
        <v>3175</v>
      </c>
      <c r="F1599" s="193"/>
      <c r="G1599" s="193" t="s">
        <v>178</v>
      </c>
      <c r="H1599" s="194">
        <v>43782.000011574077</v>
      </c>
      <c r="I1599" s="194"/>
      <c r="J1599" s="194">
        <v>43788.000011574077</v>
      </c>
      <c r="K1599" s="194">
        <v>43788.000011574077</v>
      </c>
      <c r="L1599" s="194"/>
      <c r="M1599" s="193" t="s">
        <v>187</v>
      </c>
      <c r="N1599" s="193" t="s">
        <v>185</v>
      </c>
      <c r="O1599" s="195">
        <v>3</v>
      </c>
      <c r="P1599" s="195"/>
      <c r="Q1599" s="196"/>
      <c r="R1599" s="193" t="s">
        <v>3176</v>
      </c>
      <c r="S1599" s="193"/>
      <c r="T1599" s="193" t="s">
        <v>3181</v>
      </c>
      <c r="U1599" s="193" t="s">
        <v>182</v>
      </c>
      <c r="V1599" s="193"/>
      <c r="W1599" s="193"/>
      <c r="X1599" s="193"/>
      <c r="Y1599" s="194"/>
      <c r="Z1599" s="194"/>
      <c r="AA1599" s="197"/>
      <c r="AB1599" s="198" t="str">
        <f t="shared" si="175"/>
        <v>201911</v>
      </c>
      <c r="AC1599" s="199">
        <f t="shared" si="171"/>
        <v>0</v>
      </c>
      <c r="AD1599" s="200" t="str">
        <f t="shared" si="177"/>
        <v>201911</v>
      </c>
      <c r="AE1599" s="199">
        <f t="shared" si="173"/>
        <v>0</v>
      </c>
      <c r="AF1599" s="199">
        <f t="shared" si="172"/>
        <v>0</v>
      </c>
      <c r="AG1599" s="199">
        <f t="shared" si="176"/>
        <v>0</v>
      </c>
      <c r="AH1599" s="199">
        <f t="shared" si="174"/>
        <v>0</v>
      </c>
      <c r="AI1599" s="201"/>
      <c r="AJ1599" s="201"/>
      <c r="AK1599" s="201"/>
      <c r="AL1599" s="201"/>
      <c r="AM1599" s="201"/>
      <c r="AN1599" s="201"/>
      <c r="AO1599" s="201" t="s">
        <v>54</v>
      </c>
      <c r="AP1599" s="201" t="s">
        <v>88</v>
      </c>
    </row>
    <row r="1600" spans="1:42">
      <c r="A1600" s="193" t="s">
        <v>1103</v>
      </c>
      <c r="B1600" s="193" t="s">
        <v>54</v>
      </c>
      <c r="C1600" s="193" t="s">
        <v>175</v>
      </c>
      <c r="D1600" s="193" t="s">
        <v>3174</v>
      </c>
      <c r="E1600" s="193" t="s">
        <v>3175</v>
      </c>
      <c r="F1600" s="193"/>
      <c r="G1600" s="193" t="s">
        <v>178</v>
      </c>
      <c r="H1600" s="194">
        <v>43782.000011574077</v>
      </c>
      <c r="I1600" s="194"/>
      <c r="J1600" s="194">
        <v>43788.000011574077</v>
      </c>
      <c r="K1600" s="194">
        <v>43788.000011574077</v>
      </c>
      <c r="L1600" s="194"/>
      <c r="M1600" s="193" t="s">
        <v>187</v>
      </c>
      <c r="N1600" s="193" t="s">
        <v>185</v>
      </c>
      <c r="O1600" s="195">
        <v>3</v>
      </c>
      <c r="P1600" s="195"/>
      <c r="Q1600" s="196"/>
      <c r="R1600" s="193" t="s">
        <v>3176</v>
      </c>
      <c r="S1600" s="193"/>
      <c r="T1600" s="193" t="s">
        <v>3182</v>
      </c>
      <c r="U1600" s="193" t="s">
        <v>182</v>
      </c>
      <c r="V1600" s="193"/>
      <c r="W1600" s="193"/>
      <c r="X1600" s="193"/>
      <c r="Y1600" s="194"/>
      <c r="Z1600" s="194"/>
      <c r="AA1600" s="197"/>
      <c r="AB1600" s="198" t="str">
        <f t="shared" si="175"/>
        <v>201911</v>
      </c>
      <c r="AC1600" s="199">
        <f t="shared" si="171"/>
        <v>0</v>
      </c>
      <c r="AD1600" s="200" t="str">
        <f t="shared" si="177"/>
        <v>201911</v>
      </c>
      <c r="AE1600" s="199">
        <f t="shared" si="173"/>
        <v>0</v>
      </c>
      <c r="AF1600" s="199">
        <f t="shared" si="172"/>
        <v>0</v>
      </c>
      <c r="AG1600" s="199">
        <f t="shared" si="176"/>
        <v>0</v>
      </c>
      <c r="AH1600" s="199">
        <f t="shared" si="174"/>
        <v>0</v>
      </c>
      <c r="AI1600" s="201"/>
      <c r="AJ1600" s="201"/>
      <c r="AK1600" s="201"/>
      <c r="AL1600" s="201"/>
      <c r="AM1600" s="201"/>
      <c r="AN1600" s="201"/>
      <c r="AO1600" s="201" t="s">
        <v>54</v>
      </c>
      <c r="AP1600" s="201" t="s">
        <v>88</v>
      </c>
    </row>
    <row r="1601" spans="1:42">
      <c r="A1601" s="193" t="s">
        <v>1103</v>
      </c>
      <c r="B1601" s="193" t="s">
        <v>50</v>
      </c>
      <c r="C1601" s="193" t="s">
        <v>205</v>
      </c>
      <c r="D1601" s="193" t="s">
        <v>3183</v>
      </c>
      <c r="E1601" s="193" t="s">
        <v>3184</v>
      </c>
      <c r="F1601" s="193"/>
      <c r="G1601" s="193" t="s">
        <v>178</v>
      </c>
      <c r="H1601" s="194">
        <v>43784.000011574077</v>
      </c>
      <c r="I1601" s="194"/>
      <c r="J1601" s="194">
        <v>43784.000011574077</v>
      </c>
      <c r="K1601" s="194">
        <v>43784.000011574077</v>
      </c>
      <c r="L1601" s="194"/>
      <c r="M1601" s="193" t="s">
        <v>187</v>
      </c>
      <c r="N1601" s="193" t="s">
        <v>43</v>
      </c>
      <c r="O1601" s="195">
        <v>12</v>
      </c>
      <c r="P1601" s="195"/>
      <c r="Q1601" s="196"/>
      <c r="R1601" s="193" t="s">
        <v>3185</v>
      </c>
      <c r="S1601" s="193"/>
      <c r="T1601" s="193" t="s">
        <v>3186</v>
      </c>
      <c r="U1601" s="193" t="s">
        <v>182</v>
      </c>
      <c r="V1601" s="193"/>
      <c r="W1601" s="193"/>
      <c r="X1601" s="193"/>
      <c r="Y1601" s="194"/>
      <c r="Z1601" s="194"/>
      <c r="AA1601" s="197"/>
      <c r="AB1601" s="198" t="str">
        <f t="shared" si="175"/>
        <v>201911</v>
      </c>
      <c r="AC1601" s="199">
        <f t="shared" si="171"/>
        <v>0</v>
      </c>
      <c r="AD1601" s="200" t="str">
        <f t="shared" si="177"/>
        <v>201911</v>
      </c>
      <c r="AE1601" s="199">
        <f t="shared" si="173"/>
        <v>0</v>
      </c>
      <c r="AF1601" s="199">
        <f t="shared" si="172"/>
        <v>0</v>
      </c>
      <c r="AG1601" s="199">
        <f t="shared" si="176"/>
        <v>0</v>
      </c>
      <c r="AH1601" s="199">
        <f t="shared" si="174"/>
        <v>0</v>
      </c>
      <c r="AI1601" s="201"/>
      <c r="AJ1601" s="201"/>
      <c r="AK1601" s="201"/>
      <c r="AL1601" s="201"/>
      <c r="AM1601" s="201"/>
      <c r="AN1601" s="201"/>
      <c r="AO1601" s="201" t="s">
        <v>50</v>
      </c>
      <c r="AP1601" s="201" t="s">
        <v>1</v>
      </c>
    </row>
    <row r="1602" spans="1:42">
      <c r="A1602" s="193" t="s">
        <v>1103</v>
      </c>
      <c r="B1602" s="193" t="s">
        <v>50</v>
      </c>
      <c r="C1602" s="193" t="s">
        <v>205</v>
      </c>
      <c r="D1602" s="193" t="s">
        <v>3183</v>
      </c>
      <c r="E1602" s="193" t="s">
        <v>3184</v>
      </c>
      <c r="F1602" s="193"/>
      <c r="G1602" s="193" t="s">
        <v>178</v>
      </c>
      <c r="H1602" s="194">
        <v>43784.000011574077</v>
      </c>
      <c r="I1602" s="194"/>
      <c r="J1602" s="194">
        <v>43784.000011574077</v>
      </c>
      <c r="K1602" s="194">
        <v>43784.000011574077</v>
      </c>
      <c r="L1602" s="194"/>
      <c r="M1602" s="193" t="s">
        <v>187</v>
      </c>
      <c r="N1602" s="193" t="s">
        <v>43</v>
      </c>
      <c r="O1602" s="195">
        <v>12</v>
      </c>
      <c r="P1602" s="195"/>
      <c r="Q1602" s="196"/>
      <c r="R1602" s="193" t="s">
        <v>3185</v>
      </c>
      <c r="S1602" s="193"/>
      <c r="T1602" s="193" t="s">
        <v>3187</v>
      </c>
      <c r="U1602" s="193" t="s">
        <v>182</v>
      </c>
      <c r="V1602" s="193"/>
      <c r="W1602" s="193"/>
      <c r="X1602" s="193"/>
      <c r="Y1602" s="194"/>
      <c r="Z1602" s="194"/>
      <c r="AA1602" s="197"/>
      <c r="AB1602" s="198" t="str">
        <f t="shared" si="175"/>
        <v>201911</v>
      </c>
      <c r="AC1602" s="199">
        <f t="shared" ref="AC1602:AC1665" si="178">IFERROR(IF(IF(AND(K1602&lt;1,L1602&gt;0),CONCATENATE(YEAR(L1602),MONTH(L1602)),CONCATENATE(YEAR(I1602),MONTH(I1602)))="19001",0,IF(AND(K1602&lt;1,L1602&gt;0),CONCATENATE(YEAR(L1602),MONTH(L1602)),CONCATENATE(YEAR(I1602),MONTH(I1602)))),0)</f>
        <v>0</v>
      </c>
      <c r="AD1602" s="200" t="str">
        <f t="shared" si="177"/>
        <v>201911</v>
      </c>
      <c r="AE1602" s="199">
        <f t="shared" si="173"/>
        <v>0</v>
      </c>
      <c r="AF1602" s="199">
        <f t="shared" ref="AF1602:AF1665" si="179">+IFERROR(IF(Z1602&gt;0,CONCATENATE(YEAR(Z1602),MONTH(Z1602)),0),0)</f>
        <v>0</v>
      </c>
      <c r="AG1602" s="199">
        <f t="shared" si="176"/>
        <v>0</v>
      </c>
      <c r="AH1602" s="199">
        <f t="shared" si="174"/>
        <v>0</v>
      </c>
      <c r="AI1602" s="201"/>
      <c r="AJ1602" s="201"/>
      <c r="AK1602" s="201"/>
      <c r="AL1602" s="201"/>
      <c r="AM1602" s="201"/>
      <c r="AN1602" s="201"/>
      <c r="AO1602" s="201" t="s">
        <v>50</v>
      </c>
      <c r="AP1602" s="201" t="s">
        <v>1</v>
      </c>
    </row>
    <row r="1603" spans="1:42">
      <c r="A1603" s="193" t="s">
        <v>1103</v>
      </c>
      <c r="B1603" s="193" t="s">
        <v>50</v>
      </c>
      <c r="C1603" s="193" t="s">
        <v>205</v>
      </c>
      <c r="D1603" s="193" t="s">
        <v>3188</v>
      </c>
      <c r="E1603" s="193" t="s">
        <v>3189</v>
      </c>
      <c r="F1603" s="193"/>
      <c r="G1603" s="193" t="s">
        <v>178</v>
      </c>
      <c r="H1603" s="194">
        <v>43784.000011574077</v>
      </c>
      <c r="I1603" s="194"/>
      <c r="J1603" s="194">
        <v>43784.000011574077</v>
      </c>
      <c r="K1603" s="194">
        <v>43784.000011574077</v>
      </c>
      <c r="L1603" s="194"/>
      <c r="M1603" s="193" t="s">
        <v>187</v>
      </c>
      <c r="N1603" s="193" t="s">
        <v>206</v>
      </c>
      <c r="O1603" s="195">
        <v>12</v>
      </c>
      <c r="P1603" s="195"/>
      <c r="Q1603" s="196"/>
      <c r="R1603" s="193" t="s">
        <v>3190</v>
      </c>
      <c r="S1603" s="193"/>
      <c r="T1603" s="193" t="s">
        <v>3191</v>
      </c>
      <c r="U1603" s="193" t="s">
        <v>182</v>
      </c>
      <c r="V1603" s="193"/>
      <c r="W1603" s="193"/>
      <c r="X1603" s="193"/>
      <c r="Y1603" s="194"/>
      <c r="Z1603" s="194"/>
      <c r="AA1603" s="197"/>
      <c r="AB1603" s="198" t="str">
        <f t="shared" si="175"/>
        <v>201911</v>
      </c>
      <c r="AC1603" s="199">
        <f t="shared" si="178"/>
        <v>0</v>
      </c>
      <c r="AD1603" s="200" t="str">
        <f t="shared" si="177"/>
        <v>201911</v>
      </c>
      <c r="AE1603" s="199">
        <f t="shared" ref="AE1603:AE1666" si="180">+IFERROR(IF(A1603="4-MIGRADO",0,IF(OR(K1603=0,ISTEXT(K1603),CONCATENATE(YEAR(L1603),MONTH(L1603))="19001"),0,CONCATENATE(YEAR(L1603),MONTH(L1603)))),0)</f>
        <v>0</v>
      </c>
      <c r="AF1603" s="199">
        <f t="shared" si="179"/>
        <v>0</v>
      </c>
      <c r="AG1603" s="199">
        <f t="shared" si="176"/>
        <v>0</v>
      </c>
      <c r="AH1603" s="199">
        <f t="shared" ref="AH1603:AH1666" si="181">+IF(AND(A1603&lt;&gt;"4-MIGRADO",V1603="1"),CONCATENATE(YEAR(H1603),MONTH(H1603)),0)</f>
        <v>0</v>
      </c>
      <c r="AI1603" s="201"/>
      <c r="AJ1603" s="201"/>
      <c r="AK1603" s="201"/>
      <c r="AL1603" s="201"/>
      <c r="AM1603" s="201"/>
      <c r="AN1603" s="201"/>
      <c r="AO1603" s="201" t="s">
        <v>50</v>
      </c>
      <c r="AP1603" s="201" t="s">
        <v>1</v>
      </c>
    </row>
    <row r="1604" spans="1:42">
      <c r="A1604" s="193" t="s">
        <v>1103</v>
      </c>
      <c r="B1604" s="193" t="s">
        <v>54</v>
      </c>
      <c r="C1604" s="193" t="s">
        <v>175</v>
      </c>
      <c r="D1604" s="193" t="s">
        <v>3192</v>
      </c>
      <c r="E1604" s="193" t="s">
        <v>3193</v>
      </c>
      <c r="F1604" s="193"/>
      <c r="G1604" s="193" t="s">
        <v>178</v>
      </c>
      <c r="H1604" s="194">
        <v>43788.000011574077</v>
      </c>
      <c r="I1604" s="194"/>
      <c r="J1604" s="194">
        <v>43788.000011574077</v>
      </c>
      <c r="K1604" s="194">
        <v>43788.000011574077</v>
      </c>
      <c r="L1604" s="194"/>
      <c r="M1604" s="193" t="s">
        <v>187</v>
      </c>
      <c r="N1604" s="193" t="s">
        <v>185</v>
      </c>
      <c r="O1604" s="195">
        <v>3</v>
      </c>
      <c r="P1604" s="195"/>
      <c r="Q1604" s="196"/>
      <c r="R1604" s="193" t="s">
        <v>3194</v>
      </c>
      <c r="S1604" s="193"/>
      <c r="T1604" s="193" t="s">
        <v>3195</v>
      </c>
      <c r="U1604" s="193" t="s">
        <v>182</v>
      </c>
      <c r="V1604" s="193"/>
      <c r="W1604" s="193"/>
      <c r="X1604" s="193"/>
      <c r="Y1604" s="194"/>
      <c r="Z1604" s="194"/>
      <c r="AA1604" s="197"/>
      <c r="AB1604" s="198" t="str">
        <f t="shared" si="175"/>
        <v>201911</v>
      </c>
      <c r="AC1604" s="199">
        <f t="shared" si="178"/>
        <v>0</v>
      </c>
      <c r="AD1604" s="200" t="str">
        <f t="shared" si="177"/>
        <v>201911</v>
      </c>
      <c r="AE1604" s="199">
        <f t="shared" si="180"/>
        <v>0</v>
      </c>
      <c r="AF1604" s="199">
        <f t="shared" si="179"/>
        <v>0</v>
      </c>
      <c r="AG1604" s="199">
        <f t="shared" si="176"/>
        <v>0</v>
      </c>
      <c r="AH1604" s="199">
        <f t="shared" si="181"/>
        <v>0</v>
      </c>
      <c r="AI1604" s="201"/>
      <c r="AJ1604" s="201"/>
      <c r="AK1604" s="201"/>
      <c r="AL1604" s="201"/>
      <c r="AM1604" s="201"/>
      <c r="AN1604" s="201"/>
      <c r="AO1604" s="201" t="s">
        <v>54</v>
      </c>
      <c r="AP1604" s="201" t="s">
        <v>88</v>
      </c>
    </row>
    <row r="1605" spans="1:42">
      <c r="A1605" s="193" t="s">
        <v>1103</v>
      </c>
      <c r="B1605" s="193" t="s">
        <v>54</v>
      </c>
      <c r="C1605" s="193" t="s">
        <v>175</v>
      </c>
      <c r="D1605" s="193" t="s">
        <v>3192</v>
      </c>
      <c r="E1605" s="193" t="s">
        <v>3193</v>
      </c>
      <c r="F1605" s="193"/>
      <c r="G1605" s="193" t="s">
        <v>178</v>
      </c>
      <c r="H1605" s="194">
        <v>43788.000011574077</v>
      </c>
      <c r="I1605" s="194"/>
      <c r="J1605" s="194">
        <v>43788.000011574077</v>
      </c>
      <c r="K1605" s="194">
        <v>43788.000011574077</v>
      </c>
      <c r="L1605" s="194"/>
      <c r="M1605" s="193" t="s">
        <v>187</v>
      </c>
      <c r="N1605" s="193" t="s">
        <v>185</v>
      </c>
      <c r="O1605" s="195">
        <v>3</v>
      </c>
      <c r="P1605" s="195"/>
      <c r="Q1605" s="196"/>
      <c r="R1605" s="193" t="s">
        <v>3194</v>
      </c>
      <c r="S1605" s="193"/>
      <c r="T1605" s="193" t="s">
        <v>3196</v>
      </c>
      <c r="U1605" s="193" t="s">
        <v>182</v>
      </c>
      <c r="V1605" s="193"/>
      <c r="W1605" s="193"/>
      <c r="X1605" s="193"/>
      <c r="Y1605" s="194"/>
      <c r="Z1605" s="194"/>
      <c r="AA1605" s="197"/>
      <c r="AB1605" s="198" t="str">
        <f t="shared" si="175"/>
        <v>201911</v>
      </c>
      <c r="AC1605" s="199">
        <f t="shared" si="178"/>
        <v>0</v>
      </c>
      <c r="AD1605" s="200" t="str">
        <f t="shared" si="177"/>
        <v>201911</v>
      </c>
      <c r="AE1605" s="199">
        <f t="shared" si="180"/>
        <v>0</v>
      </c>
      <c r="AF1605" s="199">
        <f t="shared" si="179"/>
        <v>0</v>
      </c>
      <c r="AG1605" s="199">
        <f t="shared" si="176"/>
        <v>0</v>
      </c>
      <c r="AH1605" s="199">
        <f t="shared" si="181"/>
        <v>0</v>
      </c>
      <c r="AI1605" s="201"/>
      <c r="AJ1605" s="201"/>
      <c r="AK1605" s="201"/>
      <c r="AL1605" s="201"/>
      <c r="AM1605" s="201"/>
      <c r="AN1605" s="201"/>
      <c r="AO1605" s="201" t="s">
        <v>54</v>
      </c>
      <c r="AP1605" s="201" t="s">
        <v>88</v>
      </c>
    </row>
    <row r="1606" spans="1:42">
      <c r="A1606" s="193" t="s">
        <v>1103</v>
      </c>
      <c r="B1606" s="193" t="s">
        <v>54</v>
      </c>
      <c r="C1606" s="193" t="s">
        <v>175</v>
      </c>
      <c r="D1606" s="193" t="s">
        <v>3192</v>
      </c>
      <c r="E1606" s="193" t="s">
        <v>3193</v>
      </c>
      <c r="F1606" s="193"/>
      <c r="G1606" s="193" t="s">
        <v>178</v>
      </c>
      <c r="H1606" s="194">
        <v>43788.000011574077</v>
      </c>
      <c r="I1606" s="194"/>
      <c r="J1606" s="194">
        <v>43788.000011574077</v>
      </c>
      <c r="K1606" s="194">
        <v>43788.000011574077</v>
      </c>
      <c r="L1606" s="194"/>
      <c r="M1606" s="193" t="s">
        <v>187</v>
      </c>
      <c r="N1606" s="193" t="s">
        <v>185</v>
      </c>
      <c r="O1606" s="195">
        <v>3</v>
      </c>
      <c r="P1606" s="195"/>
      <c r="Q1606" s="196"/>
      <c r="R1606" s="193" t="s">
        <v>3194</v>
      </c>
      <c r="S1606" s="193"/>
      <c r="T1606" s="193" t="s">
        <v>3197</v>
      </c>
      <c r="U1606" s="193" t="s">
        <v>182</v>
      </c>
      <c r="V1606" s="193"/>
      <c r="W1606" s="193"/>
      <c r="X1606" s="193"/>
      <c r="Y1606" s="194"/>
      <c r="Z1606" s="194"/>
      <c r="AA1606" s="197"/>
      <c r="AB1606" s="198" t="str">
        <f t="shared" si="175"/>
        <v>201911</v>
      </c>
      <c r="AC1606" s="199">
        <f t="shared" si="178"/>
        <v>0</v>
      </c>
      <c r="AD1606" s="200" t="str">
        <f t="shared" si="177"/>
        <v>201911</v>
      </c>
      <c r="AE1606" s="199">
        <f t="shared" si="180"/>
        <v>0</v>
      </c>
      <c r="AF1606" s="199">
        <f t="shared" si="179"/>
        <v>0</v>
      </c>
      <c r="AG1606" s="199">
        <f t="shared" si="176"/>
        <v>0</v>
      </c>
      <c r="AH1606" s="199">
        <f t="shared" si="181"/>
        <v>0</v>
      </c>
      <c r="AI1606" s="201"/>
      <c r="AJ1606" s="201"/>
      <c r="AK1606" s="201"/>
      <c r="AL1606" s="201"/>
      <c r="AM1606" s="201"/>
      <c r="AN1606" s="201"/>
      <c r="AO1606" s="201" t="s">
        <v>54</v>
      </c>
      <c r="AP1606" s="201" t="s">
        <v>88</v>
      </c>
    </row>
    <row r="1607" spans="1:42">
      <c r="A1607" s="193" t="s">
        <v>1103</v>
      </c>
      <c r="B1607" s="193" t="s">
        <v>54</v>
      </c>
      <c r="C1607" s="193" t="s">
        <v>175</v>
      </c>
      <c r="D1607" s="193" t="s">
        <v>3192</v>
      </c>
      <c r="E1607" s="193" t="s">
        <v>3193</v>
      </c>
      <c r="F1607" s="193"/>
      <c r="G1607" s="193" t="s">
        <v>178</v>
      </c>
      <c r="H1607" s="194">
        <v>43788.000011574077</v>
      </c>
      <c r="I1607" s="194"/>
      <c r="J1607" s="194">
        <v>43788.000011574077</v>
      </c>
      <c r="K1607" s="194">
        <v>43788.000011574077</v>
      </c>
      <c r="L1607" s="194"/>
      <c r="M1607" s="193" t="s">
        <v>187</v>
      </c>
      <c r="N1607" s="193" t="s">
        <v>185</v>
      </c>
      <c r="O1607" s="195">
        <v>3</v>
      </c>
      <c r="P1607" s="195"/>
      <c r="Q1607" s="196"/>
      <c r="R1607" s="193" t="s">
        <v>3194</v>
      </c>
      <c r="S1607" s="193"/>
      <c r="T1607" s="193" t="s">
        <v>3198</v>
      </c>
      <c r="U1607" s="193" t="s">
        <v>182</v>
      </c>
      <c r="V1607" s="193"/>
      <c r="W1607" s="193"/>
      <c r="X1607" s="193"/>
      <c r="Y1607" s="194"/>
      <c r="Z1607" s="194"/>
      <c r="AA1607" s="197"/>
      <c r="AB1607" s="198" t="str">
        <f t="shared" si="175"/>
        <v>201911</v>
      </c>
      <c r="AC1607" s="199">
        <f t="shared" si="178"/>
        <v>0</v>
      </c>
      <c r="AD1607" s="200" t="str">
        <f t="shared" si="177"/>
        <v>201911</v>
      </c>
      <c r="AE1607" s="199">
        <f t="shared" si="180"/>
        <v>0</v>
      </c>
      <c r="AF1607" s="199">
        <f t="shared" si="179"/>
        <v>0</v>
      </c>
      <c r="AG1607" s="199">
        <f t="shared" si="176"/>
        <v>0</v>
      </c>
      <c r="AH1607" s="199">
        <f t="shared" si="181"/>
        <v>0</v>
      </c>
      <c r="AI1607" s="201"/>
      <c r="AJ1607" s="201"/>
      <c r="AK1607" s="201"/>
      <c r="AL1607" s="201"/>
      <c r="AM1607" s="201"/>
      <c r="AN1607" s="201"/>
      <c r="AO1607" s="201" t="s">
        <v>54</v>
      </c>
      <c r="AP1607" s="201" t="s">
        <v>88</v>
      </c>
    </row>
    <row r="1608" spans="1:42">
      <c r="A1608" s="193" t="s">
        <v>1103</v>
      </c>
      <c r="B1608" s="193" t="s">
        <v>54</v>
      </c>
      <c r="C1608" s="193" t="s">
        <v>175</v>
      </c>
      <c r="D1608" s="193" t="s">
        <v>1855</v>
      </c>
      <c r="E1608" s="193" t="s">
        <v>1855</v>
      </c>
      <c r="F1608" s="193"/>
      <c r="G1608" s="193" t="s">
        <v>178</v>
      </c>
      <c r="H1608" s="194">
        <v>43789.000011574077</v>
      </c>
      <c r="I1608" s="194"/>
      <c r="J1608" s="194">
        <v>43789.000011574077</v>
      </c>
      <c r="K1608" s="194">
        <v>43789.000011574077</v>
      </c>
      <c r="L1608" s="194"/>
      <c r="M1608" s="193" t="s">
        <v>191</v>
      </c>
      <c r="N1608" s="193" t="s">
        <v>553</v>
      </c>
      <c r="O1608" s="195">
        <v>3</v>
      </c>
      <c r="P1608" s="195"/>
      <c r="Q1608" s="196"/>
      <c r="R1608" s="193" t="s">
        <v>1856</v>
      </c>
      <c r="S1608" s="193"/>
      <c r="T1608" s="193" t="s">
        <v>3199</v>
      </c>
      <c r="U1608" s="193" t="s">
        <v>182</v>
      </c>
      <c r="V1608" s="193"/>
      <c r="W1608" s="193"/>
      <c r="X1608" s="193"/>
      <c r="Y1608" s="194"/>
      <c r="Z1608" s="194"/>
      <c r="AA1608" s="197"/>
      <c r="AB1608" s="198" t="str">
        <f t="shared" si="175"/>
        <v>201911</v>
      </c>
      <c r="AC1608" s="199">
        <f t="shared" si="178"/>
        <v>0</v>
      </c>
      <c r="AD1608" s="200" t="str">
        <f t="shared" si="177"/>
        <v>201911</v>
      </c>
      <c r="AE1608" s="199">
        <f t="shared" si="180"/>
        <v>0</v>
      </c>
      <c r="AF1608" s="199">
        <f t="shared" si="179"/>
        <v>0</v>
      </c>
      <c r="AG1608" s="199">
        <f t="shared" si="176"/>
        <v>0</v>
      </c>
      <c r="AH1608" s="199">
        <f t="shared" si="181"/>
        <v>0</v>
      </c>
      <c r="AI1608" s="201"/>
      <c r="AJ1608" s="201"/>
      <c r="AK1608" s="201"/>
      <c r="AL1608" s="201"/>
      <c r="AM1608" s="201"/>
      <c r="AN1608" s="201"/>
      <c r="AO1608" s="201" t="s">
        <v>54</v>
      </c>
      <c r="AP1608" s="201" t="s">
        <v>88</v>
      </c>
    </row>
    <row r="1609" spans="1:42">
      <c r="A1609" s="193" t="s">
        <v>1103</v>
      </c>
      <c r="B1609" s="193" t="s">
        <v>54</v>
      </c>
      <c r="C1609" s="193" t="s">
        <v>175</v>
      </c>
      <c r="D1609" s="193" t="s">
        <v>1855</v>
      </c>
      <c r="E1609" s="193" t="s">
        <v>1855</v>
      </c>
      <c r="F1609" s="193"/>
      <c r="G1609" s="193" t="s">
        <v>178</v>
      </c>
      <c r="H1609" s="194">
        <v>43789.000011574077</v>
      </c>
      <c r="I1609" s="194"/>
      <c r="J1609" s="194">
        <v>43789.000011574077</v>
      </c>
      <c r="K1609" s="194">
        <v>43789.000011574077</v>
      </c>
      <c r="L1609" s="194"/>
      <c r="M1609" s="193" t="s">
        <v>191</v>
      </c>
      <c r="N1609" s="193" t="s">
        <v>553</v>
      </c>
      <c r="O1609" s="195">
        <v>3</v>
      </c>
      <c r="P1609" s="195"/>
      <c r="Q1609" s="196"/>
      <c r="R1609" s="193" t="s">
        <v>1856</v>
      </c>
      <c r="S1609" s="193"/>
      <c r="T1609" s="193" t="s">
        <v>3200</v>
      </c>
      <c r="U1609" s="193" t="s">
        <v>182</v>
      </c>
      <c r="V1609" s="193"/>
      <c r="W1609" s="193"/>
      <c r="X1609" s="193"/>
      <c r="Y1609" s="194"/>
      <c r="Z1609" s="194"/>
      <c r="AA1609" s="197"/>
      <c r="AB1609" s="198" t="str">
        <f t="shared" si="175"/>
        <v>201911</v>
      </c>
      <c r="AC1609" s="199">
        <f t="shared" si="178"/>
        <v>0</v>
      </c>
      <c r="AD1609" s="200" t="str">
        <f t="shared" si="177"/>
        <v>201911</v>
      </c>
      <c r="AE1609" s="199">
        <f t="shared" si="180"/>
        <v>0</v>
      </c>
      <c r="AF1609" s="199">
        <f t="shared" si="179"/>
        <v>0</v>
      </c>
      <c r="AG1609" s="199">
        <f t="shared" si="176"/>
        <v>0</v>
      </c>
      <c r="AH1609" s="199">
        <f t="shared" si="181"/>
        <v>0</v>
      </c>
      <c r="AI1609" s="201"/>
      <c r="AJ1609" s="201"/>
      <c r="AK1609" s="201"/>
      <c r="AL1609" s="201"/>
      <c r="AM1609" s="201"/>
      <c r="AN1609" s="201"/>
      <c r="AO1609" s="201" t="s">
        <v>54</v>
      </c>
      <c r="AP1609" s="201" t="s">
        <v>88</v>
      </c>
    </row>
    <row r="1610" spans="1:42">
      <c r="A1610" s="193" t="s">
        <v>1103</v>
      </c>
      <c r="B1610" s="193" t="s">
        <v>54</v>
      </c>
      <c r="C1610" s="193" t="s">
        <v>175</v>
      </c>
      <c r="D1610" s="193" t="s">
        <v>1855</v>
      </c>
      <c r="E1610" s="193" t="s">
        <v>1855</v>
      </c>
      <c r="F1610" s="193"/>
      <c r="G1610" s="193" t="s">
        <v>178</v>
      </c>
      <c r="H1610" s="194">
        <v>43789.000011574077</v>
      </c>
      <c r="I1610" s="194"/>
      <c r="J1610" s="194">
        <v>43789.000011574077</v>
      </c>
      <c r="K1610" s="194">
        <v>43789.000011574077</v>
      </c>
      <c r="L1610" s="194"/>
      <c r="M1610" s="193" t="s">
        <v>191</v>
      </c>
      <c r="N1610" s="193" t="s">
        <v>553</v>
      </c>
      <c r="O1610" s="195">
        <v>3</v>
      </c>
      <c r="P1610" s="195"/>
      <c r="Q1610" s="196"/>
      <c r="R1610" s="193" t="s">
        <v>1856</v>
      </c>
      <c r="S1610" s="193"/>
      <c r="T1610" s="193" t="s">
        <v>3201</v>
      </c>
      <c r="U1610" s="193" t="s">
        <v>182</v>
      </c>
      <c r="V1610" s="193"/>
      <c r="W1610" s="193"/>
      <c r="X1610" s="193"/>
      <c r="Y1610" s="194"/>
      <c r="Z1610" s="194"/>
      <c r="AA1610" s="197"/>
      <c r="AB1610" s="198" t="str">
        <f t="shared" si="175"/>
        <v>201911</v>
      </c>
      <c r="AC1610" s="199">
        <f t="shared" si="178"/>
        <v>0</v>
      </c>
      <c r="AD1610" s="200" t="str">
        <f t="shared" si="177"/>
        <v>201911</v>
      </c>
      <c r="AE1610" s="199">
        <f t="shared" si="180"/>
        <v>0</v>
      </c>
      <c r="AF1610" s="199">
        <f t="shared" si="179"/>
        <v>0</v>
      </c>
      <c r="AG1610" s="199">
        <f t="shared" si="176"/>
        <v>0</v>
      </c>
      <c r="AH1610" s="199">
        <f t="shared" si="181"/>
        <v>0</v>
      </c>
      <c r="AI1610" s="201"/>
      <c r="AJ1610" s="201"/>
      <c r="AK1610" s="201"/>
      <c r="AL1610" s="201"/>
      <c r="AM1610" s="201"/>
      <c r="AN1610" s="201"/>
      <c r="AO1610" s="201" t="s">
        <v>54</v>
      </c>
      <c r="AP1610" s="201" t="s">
        <v>88</v>
      </c>
    </row>
    <row r="1611" spans="1:42">
      <c r="A1611" s="193" t="s">
        <v>1103</v>
      </c>
      <c r="B1611" s="193" t="s">
        <v>54</v>
      </c>
      <c r="C1611" s="193" t="s">
        <v>175</v>
      </c>
      <c r="D1611" s="193" t="s">
        <v>1855</v>
      </c>
      <c r="E1611" s="193" t="s">
        <v>1855</v>
      </c>
      <c r="F1611" s="193"/>
      <c r="G1611" s="193" t="s">
        <v>178</v>
      </c>
      <c r="H1611" s="194">
        <v>43789.000011574077</v>
      </c>
      <c r="I1611" s="194"/>
      <c r="J1611" s="194">
        <v>43789.000011574077</v>
      </c>
      <c r="K1611" s="194">
        <v>43789.000011574077</v>
      </c>
      <c r="L1611" s="194"/>
      <c r="M1611" s="193" t="s">
        <v>191</v>
      </c>
      <c r="N1611" s="193" t="s">
        <v>553</v>
      </c>
      <c r="O1611" s="195">
        <v>3</v>
      </c>
      <c r="P1611" s="195"/>
      <c r="Q1611" s="196"/>
      <c r="R1611" s="193" t="s">
        <v>1856</v>
      </c>
      <c r="S1611" s="193"/>
      <c r="T1611" s="193" t="s">
        <v>3202</v>
      </c>
      <c r="U1611" s="193" t="s">
        <v>182</v>
      </c>
      <c r="V1611" s="193"/>
      <c r="W1611" s="193"/>
      <c r="X1611" s="193"/>
      <c r="Y1611" s="194"/>
      <c r="Z1611" s="194"/>
      <c r="AA1611" s="197"/>
      <c r="AB1611" s="198" t="str">
        <f t="shared" si="175"/>
        <v>201911</v>
      </c>
      <c r="AC1611" s="199">
        <f t="shared" si="178"/>
        <v>0</v>
      </c>
      <c r="AD1611" s="200" t="str">
        <f t="shared" si="177"/>
        <v>201911</v>
      </c>
      <c r="AE1611" s="199">
        <f t="shared" si="180"/>
        <v>0</v>
      </c>
      <c r="AF1611" s="199">
        <f t="shared" si="179"/>
        <v>0</v>
      </c>
      <c r="AG1611" s="199">
        <f t="shared" si="176"/>
        <v>0</v>
      </c>
      <c r="AH1611" s="199">
        <f t="shared" si="181"/>
        <v>0</v>
      </c>
      <c r="AI1611" s="201"/>
      <c r="AJ1611" s="201"/>
      <c r="AK1611" s="201"/>
      <c r="AL1611" s="201"/>
      <c r="AM1611" s="201"/>
      <c r="AN1611" s="201"/>
      <c r="AO1611" s="201" t="s">
        <v>54</v>
      </c>
      <c r="AP1611" s="201" t="s">
        <v>88</v>
      </c>
    </row>
    <row r="1612" spans="1:42">
      <c r="A1612" s="193" t="s">
        <v>1103</v>
      </c>
      <c r="B1612" s="193" t="s">
        <v>50</v>
      </c>
      <c r="C1612" s="193" t="s">
        <v>205</v>
      </c>
      <c r="D1612" s="193" t="s">
        <v>3203</v>
      </c>
      <c r="E1612" s="193" t="s">
        <v>3204</v>
      </c>
      <c r="F1612" s="193"/>
      <c r="G1612" s="193" t="s">
        <v>178</v>
      </c>
      <c r="H1612" s="194">
        <v>43789.000011574077</v>
      </c>
      <c r="I1612" s="194"/>
      <c r="J1612" s="194">
        <v>43790.000011574077</v>
      </c>
      <c r="K1612" s="194">
        <v>43790.000011574077</v>
      </c>
      <c r="L1612" s="194"/>
      <c r="M1612" s="193" t="s">
        <v>187</v>
      </c>
      <c r="N1612" s="193" t="s">
        <v>43</v>
      </c>
      <c r="O1612" s="195">
        <v>12</v>
      </c>
      <c r="P1612" s="195"/>
      <c r="Q1612" s="196"/>
      <c r="R1612" s="193" t="s">
        <v>3205</v>
      </c>
      <c r="S1612" s="193"/>
      <c r="T1612" s="193" t="s">
        <v>3206</v>
      </c>
      <c r="U1612" s="193" t="s">
        <v>182</v>
      </c>
      <c r="V1612" s="193"/>
      <c r="W1612" s="193"/>
      <c r="X1612" s="193"/>
      <c r="Y1612" s="194"/>
      <c r="Z1612" s="194"/>
      <c r="AA1612" s="197"/>
      <c r="AB1612" s="198" t="str">
        <f t="shared" si="175"/>
        <v>201911</v>
      </c>
      <c r="AC1612" s="199">
        <f t="shared" si="178"/>
        <v>0</v>
      </c>
      <c r="AD1612" s="200" t="str">
        <f t="shared" si="177"/>
        <v>201911</v>
      </c>
      <c r="AE1612" s="199">
        <f t="shared" si="180"/>
        <v>0</v>
      </c>
      <c r="AF1612" s="199">
        <f t="shared" si="179"/>
        <v>0</v>
      </c>
      <c r="AG1612" s="199">
        <f t="shared" si="176"/>
        <v>0</v>
      </c>
      <c r="AH1612" s="199">
        <f t="shared" si="181"/>
        <v>0</v>
      </c>
      <c r="AI1612" s="201"/>
      <c r="AJ1612" s="201"/>
      <c r="AK1612" s="201"/>
      <c r="AL1612" s="201"/>
      <c r="AM1612" s="201"/>
      <c r="AN1612" s="201"/>
      <c r="AO1612" s="201" t="s">
        <v>50</v>
      </c>
      <c r="AP1612" s="201" t="s">
        <v>1</v>
      </c>
    </row>
    <row r="1613" spans="1:42">
      <c r="A1613" s="193" t="s">
        <v>1103</v>
      </c>
      <c r="B1613" s="193" t="s">
        <v>50</v>
      </c>
      <c r="C1613" s="193" t="s">
        <v>205</v>
      </c>
      <c r="D1613" s="193" t="s">
        <v>3203</v>
      </c>
      <c r="E1613" s="193" t="s">
        <v>3204</v>
      </c>
      <c r="F1613" s="193"/>
      <c r="G1613" s="193" t="s">
        <v>178</v>
      </c>
      <c r="H1613" s="194">
        <v>43789.000011574077</v>
      </c>
      <c r="I1613" s="194"/>
      <c r="J1613" s="194">
        <v>43790.000011574077</v>
      </c>
      <c r="K1613" s="194">
        <v>43790.000011574077</v>
      </c>
      <c r="L1613" s="194"/>
      <c r="M1613" s="193" t="s">
        <v>187</v>
      </c>
      <c r="N1613" s="193" t="s">
        <v>43</v>
      </c>
      <c r="O1613" s="195">
        <v>12</v>
      </c>
      <c r="P1613" s="195"/>
      <c r="Q1613" s="196"/>
      <c r="R1613" s="193" t="s">
        <v>3205</v>
      </c>
      <c r="S1613" s="193"/>
      <c r="T1613" s="193" t="s">
        <v>3207</v>
      </c>
      <c r="U1613" s="193" t="s">
        <v>182</v>
      </c>
      <c r="V1613" s="193"/>
      <c r="W1613" s="193"/>
      <c r="X1613" s="193"/>
      <c r="Y1613" s="194"/>
      <c r="Z1613" s="194"/>
      <c r="AA1613" s="197"/>
      <c r="AB1613" s="198" t="str">
        <f t="shared" ref="AB1613:AB1676" si="182">+IFERROR(IF(AND(V1613="1",LEN(W1613)&gt;2),0,CONCATENATE(YEAR(H1613),MONTH(H1613))),0)</f>
        <v>201911</v>
      </c>
      <c r="AC1613" s="199">
        <f t="shared" si="178"/>
        <v>0</v>
      </c>
      <c r="AD1613" s="200" t="str">
        <f t="shared" si="177"/>
        <v>201911</v>
      </c>
      <c r="AE1613" s="199">
        <f t="shared" si="180"/>
        <v>0</v>
      </c>
      <c r="AF1613" s="199">
        <f t="shared" si="179"/>
        <v>0</v>
      </c>
      <c r="AG1613" s="199">
        <f t="shared" ref="AG1613:AG1676" si="183">+IF(A1613&lt;&gt;"4-MIGRADO",0,IFERROR(IF(IF(K1613&lt;1,0,CONCATENATE(YEAR(L1613),MONTH(L1613)))="19001",0,IF(K1613&lt;1,0,CONCATENATE(YEAR(L1613),MONTH(L1613)))),0))</f>
        <v>0</v>
      </c>
      <c r="AH1613" s="199">
        <f t="shared" si="181"/>
        <v>0</v>
      </c>
      <c r="AI1613" s="201"/>
      <c r="AJ1613" s="201"/>
      <c r="AK1613" s="201"/>
      <c r="AL1613" s="201"/>
      <c r="AM1613" s="201"/>
      <c r="AN1613" s="201"/>
      <c r="AO1613" s="201" t="s">
        <v>50</v>
      </c>
      <c r="AP1613" s="201" t="s">
        <v>1</v>
      </c>
    </row>
    <row r="1614" spans="1:42">
      <c r="A1614" s="193" t="s">
        <v>1103</v>
      </c>
      <c r="B1614" s="193" t="s">
        <v>54</v>
      </c>
      <c r="C1614" s="193" t="s">
        <v>175</v>
      </c>
      <c r="D1614" s="193" t="s">
        <v>3208</v>
      </c>
      <c r="E1614" s="193" t="s">
        <v>3208</v>
      </c>
      <c r="F1614" s="193"/>
      <c r="G1614" s="193" t="s">
        <v>178</v>
      </c>
      <c r="H1614" s="194">
        <v>43789.000011574077</v>
      </c>
      <c r="I1614" s="194"/>
      <c r="J1614" s="194">
        <v>43789.000011574077</v>
      </c>
      <c r="K1614" s="194">
        <v>43789.000011574077</v>
      </c>
      <c r="L1614" s="194">
        <v>43789.644884259258</v>
      </c>
      <c r="M1614" s="193" t="s">
        <v>179</v>
      </c>
      <c r="N1614" s="193"/>
      <c r="O1614" s="195">
        <v>3</v>
      </c>
      <c r="P1614" s="195"/>
      <c r="Q1614" s="196"/>
      <c r="R1614" s="193" t="s">
        <v>3209</v>
      </c>
      <c r="S1614" s="193"/>
      <c r="T1614" s="193" t="s">
        <v>3210</v>
      </c>
      <c r="U1614" s="193" t="s">
        <v>195</v>
      </c>
      <c r="V1614" s="193"/>
      <c r="W1614" s="193"/>
      <c r="X1614" s="193"/>
      <c r="Y1614" s="194"/>
      <c r="Z1614" s="194"/>
      <c r="AA1614" s="197"/>
      <c r="AB1614" s="198" t="str">
        <f t="shared" si="182"/>
        <v>201911</v>
      </c>
      <c r="AC1614" s="199">
        <f t="shared" si="178"/>
        <v>0</v>
      </c>
      <c r="AD1614" s="200" t="str">
        <f t="shared" si="177"/>
        <v>201911</v>
      </c>
      <c r="AE1614" s="199" t="str">
        <f t="shared" si="180"/>
        <v>201911</v>
      </c>
      <c r="AF1614" s="199">
        <f t="shared" si="179"/>
        <v>0</v>
      </c>
      <c r="AG1614" s="199">
        <f t="shared" si="183"/>
        <v>0</v>
      </c>
      <c r="AH1614" s="199">
        <f t="shared" si="181"/>
        <v>0</v>
      </c>
      <c r="AI1614" s="201"/>
      <c r="AJ1614" s="201"/>
      <c r="AK1614" s="201"/>
      <c r="AL1614" s="201"/>
      <c r="AM1614" s="201"/>
      <c r="AN1614" s="201"/>
      <c r="AO1614" s="201" t="s">
        <v>54</v>
      </c>
      <c r="AP1614" s="201" t="s">
        <v>88</v>
      </c>
    </row>
    <row r="1615" spans="1:42">
      <c r="A1615" s="193" t="s">
        <v>1103</v>
      </c>
      <c r="B1615" s="193" t="s">
        <v>54</v>
      </c>
      <c r="C1615" s="193" t="s">
        <v>175</v>
      </c>
      <c r="D1615" s="193" t="s">
        <v>3208</v>
      </c>
      <c r="E1615" s="193" t="s">
        <v>3208</v>
      </c>
      <c r="F1615" s="193"/>
      <c r="G1615" s="193" t="s">
        <v>178</v>
      </c>
      <c r="H1615" s="194">
        <v>43789.000011574077</v>
      </c>
      <c r="I1615" s="194"/>
      <c r="J1615" s="194">
        <v>43789.000011574077</v>
      </c>
      <c r="K1615" s="194">
        <v>43789.000011574077</v>
      </c>
      <c r="L1615" s="194">
        <v>43789.645231481481</v>
      </c>
      <c r="M1615" s="193" t="s">
        <v>179</v>
      </c>
      <c r="N1615" s="193"/>
      <c r="O1615" s="195">
        <v>3</v>
      </c>
      <c r="P1615" s="195"/>
      <c r="Q1615" s="196"/>
      <c r="R1615" s="193" t="s">
        <v>3209</v>
      </c>
      <c r="S1615" s="193"/>
      <c r="T1615" s="193" t="s">
        <v>3211</v>
      </c>
      <c r="U1615" s="193" t="s">
        <v>195</v>
      </c>
      <c r="V1615" s="193"/>
      <c r="W1615" s="193"/>
      <c r="X1615" s="193"/>
      <c r="Y1615" s="194"/>
      <c r="Z1615" s="194"/>
      <c r="AA1615" s="197"/>
      <c r="AB1615" s="198" t="str">
        <f t="shared" si="182"/>
        <v>201911</v>
      </c>
      <c r="AC1615" s="199">
        <f t="shared" si="178"/>
        <v>0</v>
      </c>
      <c r="AD1615" s="200" t="str">
        <f t="shared" si="177"/>
        <v>201911</v>
      </c>
      <c r="AE1615" s="199" t="str">
        <f t="shared" si="180"/>
        <v>201911</v>
      </c>
      <c r="AF1615" s="199">
        <f t="shared" si="179"/>
        <v>0</v>
      </c>
      <c r="AG1615" s="199">
        <f t="shared" si="183"/>
        <v>0</v>
      </c>
      <c r="AH1615" s="199">
        <f t="shared" si="181"/>
        <v>0</v>
      </c>
      <c r="AI1615" s="201"/>
      <c r="AJ1615" s="201"/>
      <c r="AK1615" s="201"/>
      <c r="AL1615" s="201"/>
      <c r="AM1615" s="201"/>
      <c r="AN1615" s="201"/>
      <c r="AO1615" s="201" t="s">
        <v>54</v>
      </c>
      <c r="AP1615" s="201" t="s">
        <v>88</v>
      </c>
    </row>
    <row r="1616" spans="1:42">
      <c r="A1616" s="193" t="s">
        <v>1103</v>
      </c>
      <c r="B1616" s="193" t="s">
        <v>54</v>
      </c>
      <c r="C1616" s="193" t="s">
        <v>175</v>
      </c>
      <c r="D1616" s="193" t="s">
        <v>3212</v>
      </c>
      <c r="E1616" s="193" t="s">
        <v>3213</v>
      </c>
      <c r="F1616" s="193"/>
      <c r="G1616" s="193" t="s">
        <v>178</v>
      </c>
      <c r="H1616" s="194">
        <v>43789.000011574077</v>
      </c>
      <c r="I1616" s="194"/>
      <c r="J1616" s="194">
        <v>43789.000011574077</v>
      </c>
      <c r="K1616" s="194">
        <v>43789.000011574077</v>
      </c>
      <c r="L1616" s="194"/>
      <c r="M1616" s="193" t="s">
        <v>187</v>
      </c>
      <c r="N1616" s="193" t="s">
        <v>631</v>
      </c>
      <c r="O1616" s="195">
        <v>3</v>
      </c>
      <c r="P1616" s="195"/>
      <c r="Q1616" s="196"/>
      <c r="R1616" s="193" t="s">
        <v>3214</v>
      </c>
      <c r="S1616" s="193"/>
      <c r="T1616" s="193" t="s">
        <v>3215</v>
      </c>
      <c r="U1616" s="193" t="s">
        <v>182</v>
      </c>
      <c r="V1616" s="193"/>
      <c r="W1616" s="193"/>
      <c r="X1616" s="193"/>
      <c r="Y1616" s="194"/>
      <c r="Z1616" s="194"/>
      <c r="AA1616" s="197"/>
      <c r="AB1616" s="198" t="str">
        <f t="shared" si="182"/>
        <v>201911</v>
      </c>
      <c r="AC1616" s="199">
        <f t="shared" si="178"/>
        <v>0</v>
      </c>
      <c r="AD1616" s="200" t="str">
        <f t="shared" si="177"/>
        <v>201911</v>
      </c>
      <c r="AE1616" s="199">
        <f t="shared" si="180"/>
        <v>0</v>
      </c>
      <c r="AF1616" s="199">
        <f t="shared" si="179"/>
        <v>0</v>
      </c>
      <c r="AG1616" s="199">
        <f t="shared" si="183"/>
        <v>0</v>
      </c>
      <c r="AH1616" s="199">
        <f t="shared" si="181"/>
        <v>0</v>
      </c>
      <c r="AI1616" s="201"/>
      <c r="AJ1616" s="201"/>
      <c r="AK1616" s="201"/>
      <c r="AL1616" s="201"/>
      <c r="AM1616" s="201"/>
      <c r="AN1616" s="201"/>
      <c r="AO1616" s="201" t="s">
        <v>54</v>
      </c>
      <c r="AP1616" s="201" t="s">
        <v>88</v>
      </c>
    </row>
    <row r="1617" spans="1:42">
      <c r="A1617" s="193" t="s">
        <v>1103</v>
      </c>
      <c r="B1617" s="193" t="s">
        <v>54</v>
      </c>
      <c r="C1617" s="193" t="s">
        <v>175</v>
      </c>
      <c r="D1617" s="193" t="s">
        <v>3212</v>
      </c>
      <c r="E1617" s="193" t="s">
        <v>3213</v>
      </c>
      <c r="F1617" s="193"/>
      <c r="G1617" s="193" t="s">
        <v>178</v>
      </c>
      <c r="H1617" s="194">
        <v>43789.000011574077</v>
      </c>
      <c r="I1617" s="194"/>
      <c r="J1617" s="194">
        <v>43789.000011574077</v>
      </c>
      <c r="K1617" s="194">
        <v>43789.000011574077</v>
      </c>
      <c r="L1617" s="194"/>
      <c r="M1617" s="193" t="s">
        <v>187</v>
      </c>
      <c r="N1617" s="193" t="s">
        <v>631</v>
      </c>
      <c r="O1617" s="195">
        <v>3</v>
      </c>
      <c r="P1617" s="195"/>
      <c r="Q1617" s="196"/>
      <c r="R1617" s="193" t="s">
        <v>3214</v>
      </c>
      <c r="S1617" s="193"/>
      <c r="T1617" s="193" t="s">
        <v>3216</v>
      </c>
      <c r="U1617" s="193" t="s">
        <v>182</v>
      </c>
      <c r="V1617" s="193"/>
      <c r="W1617" s="193"/>
      <c r="X1617" s="193"/>
      <c r="Y1617" s="194"/>
      <c r="Z1617" s="194"/>
      <c r="AA1617" s="197"/>
      <c r="AB1617" s="198" t="str">
        <f t="shared" si="182"/>
        <v>201911</v>
      </c>
      <c r="AC1617" s="199">
        <f t="shared" si="178"/>
        <v>0</v>
      </c>
      <c r="AD1617" s="200" t="str">
        <f t="shared" si="177"/>
        <v>201911</v>
      </c>
      <c r="AE1617" s="199">
        <f t="shared" si="180"/>
        <v>0</v>
      </c>
      <c r="AF1617" s="199">
        <f t="shared" si="179"/>
        <v>0</v>
      </c>
      <c r="AG1617" s="199">
        <f t="shared" si="183"/>
        <v>0</v>
      </c>
      <c r="AH1617" s="199">
        <f t="shared" si="181"/>
        <v>0</v>
      </c>
      <c r="AI1617" s="201"/>
      <c r="AJ1617" s="201"/>
      <c r="AK1617" s="201"/>
      <c r="AL1617" s="201"/>
      <c r="AM1617" s="201"/>
      <c r="AN1617" s="201"/>
      <c r="AO1617" s="201" t="s">
        <v>54</v>
      </c>
      <c r="AP1617" s="201" t="s">
        <v>88</v>
      </c>
    </row>
    <row r="1618" spans="1:42">
      <c r="A1618" s="193" t="s">
        <v>1103</v>
      </c>
      <c r="B1618" s="193" t="s">
        <v>50</v>
      </c>
      <c r="C1618" s="193" t="s">
        <v>205</v>
      </c>
      <c r="D1618" s="193" t="s">
        <v>3217</v>
      </c>
      <c r="E1618" s="193" t="s">
        <v>3218</v>
      </c>
      <c r="F1618" s="193"/>
      <c r="G1618" s="193" t="s">
        <v>197</v>
      </c>
      <c r="H1618" s="194">
        <v>43790.000011574077</v>
      </c>
      <c r="I1618" s="194"/>
      <c r="J1618" s="194">
        <v>43790.000011574077</v>
      </c>
      <c r="K1618" s="194">
        <v>43790.000011574077</v>
      </c>
      <c r="L1618" s="194"/>
      <c r="M1618" s="193" t="s">
        <v>187</v>
      </c>
      <c r="N1618" s="193" t="s">
        <v>751</v>
      </c>
      <c r="O1618" s="195">
        <v>12</v>
      </c>
      <c r="P1618" s="195"/>
      <c r="Q1618" s="196"/>
      <c r="R1618" s="193" t="s">
        <v>3219</v>
      </c>
      <c r="S1618" s="193"/>
      <c r="T1618" s="193" t="s">
        <v>3220</v>
      </c>
      <c r="U1618" s="193" t="s">
        <v>182</v>
      </c>
      <c r="V1618" s="193"/>
      <c r="W1618" s="193"/>
      <c r="X1618" s="193"/>
      <c r="Y1618" s="194"/>
      <c r="Z1618" s="194"/>
      <c r="AA1618" s="197"/>
      <c r="AB1618" s="198" t="str">
        <f t="shared" si="182"/>
        <v>201911</v>
      </c>
      <c r="AC1618" s="199">
        <f t="shared" si="178"/>
        <v>0</v>
      </c>
      <c r="AD1618" s="200" t="str">
        <f t="shared" si="177"/>
        <v>201911</v>
      </c>
      <c r="AE1618" s="199">
        <f t="shared" si="180"/>
        <v>0</v>
      </c>
      <c r="AF1618" s="199">
        <f t="shared" si="179"/>
        <v>0</v>
      </c>
      <c r="AG1618" s="199">
        <f t="shared" si="183"/>
        <v>0</v>
      </c>
      <c r="AH1618" s="199">
        <f t="shared" si="181"/>
        <v>0</v>
      </c>
      <c r="AI1618" s="201"/>
      <c r="AJ1618" s="201"/>
      <c r="AK1618" s="201"/>
      <c r="AL1618" s="201"/>
      <c r="AM1618" s="201"/>
      <c r="AN1618" s="201"/>
      <c r="AO1618" s="201" t="s">
        <v>50</v>
      </c>
      <c r="AP1618" s="201" t="s">
        <v>1</v>
      </c>
    </row>
    <row r="1619" spans="1:42">
      <c r="A1619" s="193" t="s">
        <v>1103</v>
      </c>
      <c r="B1619" s="193" t="s">
        <v>50</v>
      </c>
      <c r="C1619" s="193" t="s">
        <v>205</v>
      </c>
      <c r="D1619" s="193" t="s">
        <v>3217</v>
      </c>
      <c r="E1619" s="193" t="s">
        <v>3218</v>
      </c>
      <c r="F1619" s="193"/>
      <c r="G1619" s="193" t="s">
        <v>197</v>
      </c>
      <c r="H1619" s="194">
        <v>43790.000011574077</v>
      </c>
      <c r="I1619" s="194"/>
      <c r="J1619" s="194">
        <v>43790.000011574077</v>
      </c>
      <c r="K1619" s="194">
        <v>43790.000011574077</v>
      </c>
      <c r="L1619" s="194"/>
      <c r="M1619" s="193" t="s">
        <v>187</v>
      </c>
      <c r="N1619" s="193" t="s">
        <v>751</v>
      </c>
      <c r="O1619" s="195">
        <v>12</v>
      </c>
      <c r="P1619" s="195"/>
      <c r="Q1619" s="196"/>
      <c r="R1619" s="193" t="s">
        <v>3219</v>
      </c>
      <c r="S1619" s="193"/>
      <c r="T1619" s="193" t="s">
        <v>3221</v>
      </c>
      <c r="U1619" s="193" t="s">
        <v>182</v>
      </c>
      <c r="V1619" s="193"/>
      <c r="W1619" s="193"/>
      <c r="X1619" s="193"/>
      <c r="Y1619" s="194"/>
      <c r="Z1619" s="194"/>
      <c r="AA1619" s="197"/>
      <c r="AB1619" s="198" t="str">
        <f t="shared" si="182"/>
        <v>201911</v>
      </c>
      <c r="AC1619" s="199">
        <f t="shared" si="178"/>
        <v>0</v>
      </c>
      <c r="AD1619" s="200" t="str">
        <f t="shared" ref="AD1619:AD1682" si="184">+IFERROR(IF(OR(AND(V1619="1",LEN(W1619)&gt;2),CONCATENATE(YEAR(K1619),MONTH(K1619))="19001"),0,CONCATENATE(YEAR(K1619),MONTH(K1619))),0)</f>
        <v>201911</v>
      </c>
      <c r="AE1619" s="199">
        <f t="shared" si="180"/>
        <v>0</v>
      </c>
      <c r="AF1619" s="199">
        <f t="shared" si="179"/>
        <v>0</v>
      </c>
      <c r="AG1619" s="199">
        <f t="shared" si="183"/>
        <v>0</v>
      </c>
      <c r="AH1619" s="199">
        <f t="shared" si="181"/>
        <v>0</v>
      </c>
      <c r="AI1619" s="201"/>
      <c r="AJ1619" s="201"/>
      <c r="AK1619" s="201"/>
      <c r="AL1619" s="201"/>
      <c r="AM1619" s="201"/>
      <c r="AN1619" s="201"/>
      <c r="AO1619" s="201" t="s">
        <v>50</v>
      </c>
      <c r="AP1619" s="201" t="s">
        <v>1</v>
      </c>
    </row>
    <row r="1620" spans="1:42">
      <c r="A1620" s="193" t="s">
        <v>1103</v>
      </c>
      <c r="B1620" s="193" t="s">
        <v>50</v>
      </c>
      <c r="C1620" s="193" t="s">
        <v>205</v>
      </c>
      <c r="D1620" s="193" t="s">
        <v>3217</v>
      </c>
      <c r="E1620" s="193" t="s">
        <v>3218</v>
      </c>
      <c r="F1620" s="193"/>
      <c r="G1620" s="193" t="s">
        <v>197</v>
      </c>
      <c r="H1620" s="194">
        <v>43790.000011574077</v>
      </c>
      <c r="I1620" s="194"/>
      <c r="J1620" s="194">
        <v>43790.000011574077</v>
      </c>
      <c r="K1620" s="194">
        <v>43790.000011574077</v>
      </c>
      <c r="L1620" s="194"/>
      <c r="M1620" s="193" t="s">
        <v>187</v>
      </c>
      <c r="N1620" s="193" t="s">
        <v>751</v>
      </c>
      <c r="O1620" s="195">
        <v>12</v>
      </c>
      <c r="P1620" s="195"/>
      <c r="Q1620" s="196"/>
      <c r="R1620" s="193" t="s">
        <v>3219</v>
      </c>
      <c r="S1620" s="193"/>
      <c r="T1620" s="193" t="s">
        <v>3222</v>
      </c>
      <c r="U1620" s="193" t="s">
        <v>182</v>
      </c>
      <c r="V1620" s="193"/>
      <c r="W1620" s="193"/>
      <c r="X1620" s="193"/>
      <c r="Y1620" s="194"/>
      <c r="Z1620" s="194"/>
      <c r="AA1620" s="197"/>
      <c r="AB1620" s="198" t="str">
        <f t="shared" si="182"/>
        <v>201911</v>
      </c>
      <c r="AC1620" s="199">
        <f t="shared" si="178"/>
        <v>0</v>
      </c>
      <c r="AD1620" s="200" t="str">
        <f t="shared" si="184"/>
        <v>201911</v>
      </c>
      <c r="AE1620" s="199">
        <f t="shared" si="180"/>
        <v>0</v>
      </c>
      <c r="AF1620" s="199">
        <f t="shared" si="179"/>
        <v>0</v>
      </c>
      <c r="AG1620" s="199">
        <f t="shared" si="183"/>
        <v>0</v>
      </c>
      <c r="AH1620" s="199">
        <f t="shared" si="181"/>
        <v>0</v>
      </c>
      <c r="AI1620" s="201"/>
      <c r="AJ1620" s="201"/>
      <c r="AK1620" s="201"/>
      <c r="AL1620" s="201"/>
      <c r="AM1620" s="201"/>
      <c r="AN1620" s="201"/>
      <c r="AO1620" s="201" t="s">
        <v>50</v>
      </c>
      <c r="AP1620" s="201" t="s">
        <v>1</v>
      </c>
    </row>
    <row r="1621" spans="1:42">
      <c r="A1621" s="193" t="s">
        <v>1103</v>
      </c>
      <c r="B1621" s="193" t="s">
        <v>50</v>
      </c>
      <c r="C1621" s="193" t="s">
        <v>205</v>
      </c>
      <c r="D1621" s="193" t="s">
        <v>3217</v>
      </c>
      <c r="E1621" s="193" t="s">
        <v>3218</v>
      </c>
      <c r="F1621" s="193"/>
      <c r="G1621" s="193" t="s">
        <v>197</v>
      </c>
      <c r="H1621" s="194">
        <v>43790.000011574077</v>
      </c>
      <c r="I1621" s="194"/>
      <c r="J1621" s="194">
        <v>43790.000011574077</v>
      </c>
      <c r="K1621" s="194">
        <v>43790.000011574077</v>
      </c>
      <c r="L1621" s="194"/>
      <c r="M1621" s="193" t="s">
        <v>187</v>
      </c>
      <c r="N1621" s="193" t="s">
        <v>751</v>
      </c>
      <c r="O1621" s="195">
        <v>12</v>
      </c>
      <c r="P1621" s="195"/>
      <c r="Q1621" s="196"/>
      <c r="R1621" s="193" t="s">
        <v>3219</v>
      </c>
      <c r="S1621" s="193"/>
      <c r="T1621" s="193" t="s">
        <v>3223</v>
      </c>
      <c r="U1621" s="193" t="s">
        <v>182</v>
      </c>
      <c r="V1621" s="193"/>
      <c r="W1621" s="193"/>
      <c r="X1621" s="193"/>
      <c r="Y1621" s="194"/>
      <c r="Z1621" s="194"/>
      <c r="AA1621" s="197"/>
      <c r="AB1621" s="198" t="str">
        <f t="shared" si="182"/>
        <v>201911</v>
      </c>
      <c r="AC1621" s="199">
        <f t="shared" si="178"/>
        <v>0</v>
      </c>
      <c r="AD1621" s="200" t="str">
        <f t="shared" si="184"/>
        <v>201911</v>
      </c>
      <c r="AE1621" s="199">
        <f t="shared" si="180"/>
        <v>0</v>
      </c>
      <c r="AF1621" s="199">
        <f t="shared" si="179"/>
        <v>0</v>
      </c>
      <c r="AG1621" s="199">
        <f t="shared" si="183"/>
        <v>0</v>
      </c>
      <c r="AH1621" s="199">
        <f t="shared" si="181"/>
        <v>0</v>
      </c>
      <c r="AI1621" s="201"/>
      <c r="AJ1621" s="201"/>
      <c r="AK1621" s="201"/>
      <c r="AL1621" s="201"/>
      <c r="AM1621" s="201"/>
      <c r="AN1621" s="201"/>
      <c r="AO1621" s="201" t="s">
        <v>50</v>
      </c>
      <c r="AP1621" s="201" t="s">
        <v>1</v>
      </c>
    </row>
    <row r="1622" spans="1:42">
      <c r="A1622" s="193" t="s">
        <v>1103</v>
      </c>
      <c r="B1622" s="193" t="s">
        <v>50</v>
      </c>
      <c r="C1622" s="193" t="s">
        <v>205</v>
      </c>
      <c r="D1622" s="193" t="s">
        <v>3217</v>
      </c>
      <c r="E1622" s="193" t="s">
        <v>3218</v>
      </c>
      <c r="F1622" s="193"/>
      <c r="G1622" s="193" t="s">
        <v>197</v>
      </c>
      <c r="H1622" s="194">
        <v>43790.000011574077</v>
      </c>
      <c r="I1622" s="194"/>
      <c r="J1622" s="194">
        <v>43790.000011574077</v>
      </c>
      <c r="K1622" s="194">
        <v>43790.000011574077</v>
      </c>
      <c r="L1622" s="194"/>
      <c r="M1622" s="193" t="s">
        <v>187</v>
      </c>
      <c r="N1622" s="193" t="s">
        <v>751</v>
      </c>
      <c r="O1622" s="195">
        <v>12</v>
      </c>
      <c r="P1622" s="195"/>
      <c r="Q1622" s="196"/>
      <c r="R1622" s="193" t="s">
        <v>3219</v>
      </c>
      <c r="S1622" s="193"/>
      <c r="T1622" s="193" t="s">
        <v>3224</v>
      </c>
      <c r="U1622" s="193" t="s">
        <v>182</v>
      </c>
      <c r="V1622" s="193"/>
      <c r="W1622" s="193"/>
      <c r="X1622" s="193"/>
      <c r="Y1622" s="194"/>
      <c r="Z1622" s="194"/>
      <c r="AA1622" s="197"/>
      <c r="AB1622" s="198" t="str">
        <f t="shared" si="182"/>
        <v>201911</v>
      </c>
      <c r="AC1622" s="199">
        <f t="shared" si="178"/>
        <v>0</v>
      </c>
      <c r="AD1622" s="200" t="str">
        <f t="shared" si="184"/>
        <v>201911</v>
      </c>
      <c r="AE1622" s="199">
        <f t="shared" si="180"/>
        <v>0</v>
      </c>
      <c r="AF1622" s="199">
        <f t="shared" si="179"/>
        <v>0</v>
      </c>
      <c r="AG1622" s="199">
        <f t="shared" si="183"/>
        <v>0</v>
      </c>
      <c r="AH1622" s="199">
        <f t="shared" si="181"/>
        <v>0</v>
      </c>
      <c r="AI1622" s="201"/>
      <c r="AJ1622" s="201"/>
      <c r="AK1622" s="201"/>
      <c r="AL1622" s="201"/>
      <c r="AM1622" s="201"/>
      <c r="AN1622" s="201"/>
      <c r="AO1622" s="201" t="s">
        <v>50</v>
      </c>
      <c r="AP1622" s="201" t="s">
        <v>1</v>
      </c>
    </row>
    <row r="1623" spans="1:42">
      <c r="A1623" s="193" t="s">
        <v>1103</v>
      </c>
      <c r="B1623" s="193" t="s">
        <v>54</v>
      </c>
      <c r="C1623" s="193" t="s">
        <v>175</v>
      </c>
      <c r="D1623" s="193" t="s">
        <v>3225</v>
      </c>
      <c r="E1623" s="193" t="s">
        <v>3226</v>
      </c>
      <c r="F1623" s="193"/>
      <c r="G1623" s="193" t="s">
        <v>178</v>
      </c>
      <c r="H1623" s="194">
        <v>43790.000011574077</v>
      </c>
      <c r="I1623" s="194"/>
      <c r="J1623" s="194">
        <v>43790.000011574077</v>
      </c>
      <c r="K1623" s="194">
        <v>43790.000011574077</v>
      </c>
      <c r="L1623" s="194"/>
      <c r="M1623" s="193" t="s">
        <v>187</v>
      </c>
      <c r="N1623" s="193" t="s">
        <v>185</v>
      </c>
      <c r="O1623" s="195">
        <v>3</v>
      </c>
      <c r="P1623" s="195"/>
      <c r="Q1623" s="196"/>
      <c r="R1623" s="193" t="s">
        <v>3227</v>
      </c>
      <c r="S1623" s="193"/>
      <c r="T1623" s="193" t="s">
        <v>3228</v>
      </c>
      <c r="U1623" s="193" t="s">
        <v>182</v>
      </c>
      <c r="V1623" s="193"/>
      <c r="W1623" s="193"/>
      <c r="X1623" s="193"/>
      <c r="Y1623" s="194"/>
      <c r="Z1623" s="194"/>
      <c r="AA1623" s="197"/>
      <c r="AB1623" s="198" t="str">
        <f t="shared" si="182"/>
        <v>201911</v>
      </c>
      <c r="AC1623" s="199">
        <f t="shared" si="178"/>
        <v>0</v>
      </c>
      <c r="AD1623" s="200" t="str">
        <f t="shared" si="184"/>
        <v>201911</v>
      </c>
      <c r="AE1623" s="199">
        <f t="shared" si="180"/>
        <v>0</v>
      </c>
      <c r="AF1623" s="199">
        <f t="shared" si="179"/>
        <v>0</v>
      </c>
      <c r="AG1623" s="199">
        <f t="shared" si="183"/>
        <v>0</v>
      </c>
      <c r="AH1623" s="199">
        <f t="shared" si="181"/>
        <v>0</v>
      </c>
      <c r="AI1623" s="201"/>
      <c r="AJ1623" s="201"/>
      <c r="AK1623" s="201"/>
      <c r="AL1623" s="201"/>
      <c r="AM1623" s="201"/>
      <c r="AN1623" s="201"/>
      <c r="AO1623" s="201" t="s">
        <v>54</v>
      </c>
      <c r="AP1623" s="201" t="s">
        <v>88</v>
      </c>
    </row>
    <row r="1624" spans="1:42">
      <c r="A1624" s="193" t="s">
        <v>1103</v>
      </c>
      <c r="B1624" s="193" t="s">
        <v>51</v>
      </c>
      <c r="C1624" s="193" t="s">
        <v>1280</v>
      </c>
      <c r="D1624" s="193" t="s">
        <v>1281</v>
      </c>
      <c r="E1624" s="193" t="s">
        <v>3229</v>
      </c>
      <c r="F1624" s="193"/>
      <c r="G1624" s="193" t="s">
        <v>178</v>
      </c>
      <c r="H1624" s="194">
        <v>43790.000011574077</v>
      </c>
      <c r="I1624" s="194"/>
      <c r="J1624" s="194">
        <v>43794.000011574077</v>
      </c>
      <c r="K1624" s="194">
        <v>43794.000011574077</v>
      </c>
      <c r="L1624" s="194"/>
      <c r="M1624" s="193" t="s">
        <v>191</v>
      </c>
      <c r="N1624" s="193" t="s">
        <v>47</v>
      </c>
      <c r="O1624" s="195">
        <v>40</v>
      </c>
      <c r="P1624" s="195"/>
      <c r="Q1624" s="196"/>
      <c r="R1624" s="193" t="s">
        <v>1283</v>
      </c>
      <c r="S1624" s="193"/>
      <c r="T1624" s="193" t="s">
        <v>3230</v>
      </c>
      <c r="U1624" s="193" t="s">
        <v>182</v>
      </c>
      <c r="V1624" s="193"/>
      <c r="W1624" s="193"/>
      <c r="X1624" s="193"/>
      <c r="Y1624" s="194"/>
      <c r="Z1624" s="194"/>
      <c r="AA1624" s="197"/>
      <c r="AB1624" s="198" t="str">
        <f t="shared" si="182"/>
        <v>201911</v>
      </c>
      <c r="AC1624" s="199">
        <f t="shared" si="178"/>
        <v>0</v>
      </c>
      <c r="AD1624" s="200" t="str">
        <f t="shared" si="184"/>
        <v>201911</v>
      </c>
      <c r="AE1624" s="199">
        <f t="shared" si="180"/>
        <v>0</v>
      </c>
      <c r="AF1624" s="199">
        <f t="shared" si="179"/>
        <v>0</v>
      </c>
      <c r="AG1624" s="199">
        <f t="shared" si="183"/>
        <v>0</v>
      </c>
      <c r="AH1624" s="199">
        <f t="shared" si="181"/>
        <v>0</v>
      </c>
      <c r="AI1624" s="201"/>
      <c r="AJ1624" s="201"/>
      <c r="AK1624" s="201"/>
      <c r="AL1624" s="201"/>
      <c r="AM1624" s="201"/>
      <c r="AN1624" s="201"/>
      <c r="AO1624" s="201" t="s">
        <v>51</v>
      </c>
      <c r="AP1624" s="201" t="s">
        <v>67</v>
      </c>
    </row>
    <row r="1625" spans="1:42">
      <c r="A1625" s="193" t="s">
        <v>1103</v>
      </c>
      <c r="B1625" s="193" t="s">
        <v>50</v>
      </c>
      <c r="C1625" s="193" t="s">
        <v>205</v>
      </c>
      <c r="D1625" s="193" t="s">
        <v>3231</v>
      </c>
      <c r="E1625" s="193" t="s">
        <v>3232</v>
      </c>
      <c r="F1625" s="193"/>
      <c r="G1625" s="193" t="s">
        <v>178</v>
      </c>
      <c r="H1625" s="194">
        <v>43791.000011574077</v>
      </c>
      <c r="I1625" s="194"/>
      <c r="J1625" s="194">
        <v>43794.000011574077</v>
      </c>
      <c r="K1625" s="194">
        <v>43794.000011574077</v>
      </c>
      <c r="L1625" s="194"/>
      <c r="M1625" s="193" t="s">
        <v>187</v>
      </c>
      <c r="N1625" s="193" t="s">
        <v>751</v>
      </c>
      <c r="O1625" s="195">
        <v>12</v>
      </c>
      <c r="P1625" s="195"/>
      <c r="Q1625" s="196"/>
      <c r="R1625" s="193" t="s">
        <v>3233</v>
      </c>
      <c r="S1625" s="193"/>
      <c r="T1625" s="193" t="s">
        <v>3234</v>
      </c>
      <c r="U1625" s="193" t="s">
        <v>182</v>
      </c>
      <c r="V1625" s="193"/>
      <c r="W1625" s="193"/>
      <c r="X1625" s="193"/>
      <c r="Y1625" s="194"/>
      <c r="Z1625" s="194"/>
      <c r="AA1625" s="197"/>
      <c r="AB1625" s="198" t="str">
        <f t="shared" si="182"/>
        <v>201911</v>
      </c>
      <c r="AC1625" s="199">
        <f t="shared" si="178"/>
        <v>0</v>
      </c>
      <c r="AD1625" s="200" t="str">
        <f t="shared" si="184"/>
        <v>201911</v>
      </c>
      <c r="AE1625" s="199">
        <f t="shared" si="180"/>
        <v>0</v>
      </c>
      <c r="AF1625" s="199">
        <f t="shared" si="179"/>
        <v>0</v>
      </c>
      <c r="AG1625" s="199">
        <f t="shared" si="183"/>
        <v>0</v>
      </c>
      <c r="AH1625" s="199">
        <f t="shared" si="181"/>
        <v>0</v>
      </c>
      <c r="AI1625" s="201"/>
      <c r="AJ1625" s="201"/>
      <c r="AK1625" s="201"/>
      <c r="AL1625" s="201"/>
      <c r="AM1625" s="201"/>
      <c r="AN1625" s="201"/>
      <c r="AO1625" s="201" t="s">
        <v>50</v>
      </c>
      <c r="AP1625" s="201" t="s">
        <v>1</v>
      </c>
    </row>
    <row r="1626" spans="1:42">
      <c r="A1626" s="193" t="s">
        <v>1103</v>
      </c>
      <c r="B1626" s="193" t="s">
        <v>50</v>
      </c>
      <c r="C1626" s="193" t="s">
        <v>205</v>
      </c>
      <c r="D1626" s="193" t="s">
        <v>3231</v>
      </c>
      <c r="E1626" s="193" t="s">
        <v>3232</v>
      </c>
      <c r="F1626" s="193"/>
      <c r="G1626" s="193" t="s">
        <v>178</v>
      </c>
      <c r="H1626" s="194">
        <v>43791.000011574077</v>
      </c>
      <c r="I1626" s="194"/>
      <c r="J1626" s="194">
        <v>43794.000011574077</v>
      </c>
      <c r="K1626" s="194">
        <v>43794.000011574077</v>
      </c>
      <c r="L1626" s="194"/>
      <c r="M1626" s="193" t="s">
        <v>187</v>
      </c>
      <c r="N1626" s="193" t="s">
        <v>751</v>
      </c>
      <c r="O1626" s="195">
        <v>12</v>
      </c>
      <c r="P1626" s="195"/>
      <c r="Q1626" s="196"/>
      <c r="R1626" s="193" t="s">
        <v>3233</v>
      </c>
      <c r="S1626" s="193"/>
      <c r="T1626" s="193" t="s">
        <v>3235</v>
      </c>
      <c r="U1626" s="193" t="s">
        <v>182</v>
      </c>
      <c r="V1626" s="193"/>
      <c r="W1626" s="193"/>
      <c r="X1626" s="193"/>
      <c r="Y1626" s="194"/>
      <c r="Z1626" s="194"/>
      <c r="AA1626" s="197"/>
      <c r="AB1626" s="198" t="str">
        <f t="shared" si="182"/>
        <v>201911</v>
      </c>
      <c r="AC1626" s="199">
        <f t="shared" si="178"/>
        <v>0</v>
      </c>
      <c r="AD1626" s="200" t="str">
        <f t="shared" si="184"/>
        <v>201911</v>
      </c>
      <c r="AE1626" s="199">
        <f t="shared" si="180"/>
        <v>0</v>
      </c>
      <c r="AF1626" s="199">
        <f t="shared" si="179"/>
        <v>0</v>
      </c>
      <c r="AG1626" s="199">
        <f t="shared" si="183"/>
        <v>0</v>
      </c>
      <c r="AH1626" s="199">
        <f t="shared" si="181"/>
        <v>0</v>
      </c>
      <c r="AI1626" s="201"/>
      <c r="AJ1626" s="201"/>
      <c r="AK1626" s="201"/>
      <c r="AL1626" s="201"/>
      <c r="AM1626" s="201"/>
      <c r="AN1626" s="201"/>
      <c r="AO1626" s="201" t="s">
        <v>50</v>
      </c>
      <c r="AP1626" s="201" t="s">
        <v>1</v>
      </c>
    </row>
    <row r="1627" spans="1:42">
      <c r="A1627" s="193" t="s">
        <v>1103</v>
      </c>
      <c r="B1627" s="193" t="s">
        <v>50</v>
      </c>
      <c r="C1627" s="193" t="s">
        <v>205</v>
      </c>
      <c r="D1627" s="193" t="s">
        <v>3231</v>
      </c>
      <c r="E1627" s="193" t="s">
        <v>3232</v>
      </c>
      <c r="F1627" s="193"/>
      <c r="G1627" s="193" t="s">
        <v>178</v>
      </c>
      <c r="H1627" s="194">
        <v>43791.000011574077</v>
      </c>
      <c r="I1627" s="194"/>
      <c r="J1627" s="194">
        <v>43794.000011574077</v>
      </c>
      <c r="K1627" s="194">
        <v>43794.000011574077</v>
      </c>
      <c r="L1627" s="194"/>
      <c r="M1627" s="193" t="s">
        <v>187</v>
      </c>
      <c r="N1627" s="193" t="s">
        <v>751</v>
      </c>
      <c r="O1627" s="195">
        <v>12</v>
      </c>
      <c r="P1627" s="195"/>
      <c r="Q1627" s="196"/>
      <c r="R1627" s="193" t="s">
        <v>3233</v>
      </c>
      <c r="S1627" s="193"/>
      <c r="T1627" s="193" t="s">
        <v>3236</v>
      </c>
      <c r="U1627" s="193" t="s">
        <v>182</v>
      </c>
      <c r="V1627" s="193"/>
      <c r="W1627" s="193"/>
      <c r="X1627" s="193"/>
      <c r="Y1627" s="194"/>
      <c r="Z1627" s="194"/>
      <c r="AA1627" s="197"/>
      <c r="AB1627" s="198" t="str">
        <f t="shared" si="182"/>
        <v>201911</v>
      </c>
      <c r="AC1627" s="199">
        <f t="shared" si="178"/>
        <v>0</v>
      </c>
      <c r="AD1627" s="200" t="str">
        <f t="shared" si="184"/>
        <v>201911</v>
      </c>
      <c r="AE1627" s="199">
        <f t="shared" si="180"/>
        <v>0</v>
      </c>
      <c r="AF1627" s="199">
        <f t="shared" si="179"/>
        <v>0</v>
      </c>
      <c r="AG1627" s="199">
        <f t="shared" si="183"/>
        <v>0</v>
      </c>
      <c r="AH1627" s="199">
        <f t="shared" si="181"/>
        <v>0</v>
      </c>
      <c r="AI1627" s="201"/>
      <c r="AJ1627" s="201"/>
      <c r="AK1627" s="201"/>
      <c r="AL1627" s="201"/>
      <c r="AM1627" s="201"/>
      <c r="AN1627" s="201"/>
      <c r="AO1627" s="201" t="s">
        <v>50</v>
      </c>
      <c r="AP1627" s="201" t="s">
        <v>1</v>
      </c>
    </row>
    <row r="1628" spans="1:42">
      <c r="A1628" s="193" t="s">
        <v>1103</v>
      </c>
      <c r="B1628" s="193" t="s">
        <v>50</v>
      </c>
      <c r="C1628" s="193" t="s">
        <v>205</v>
      </c>
      <c r="D1628" s="193" t="s">
        <v>3231</v>
      </c>
      <c r="E1628" s="193" t="s">
        <v>3232</v>
      </c>
      <c r="F1628" s="193"/>
      <c r="G1628" s="193" t="s">
        <v>178</v>
      </c>
      <c r="H1628" s="194">
        <v>43791.000011574077</v>
      </c>
      <c r="I1628" s="194"/>
      <c r="J1628" s="194">
        <v>43794.000011574077</v>
      </c>
      <c r="K1628" s="194">
        <v>43794.000011574077</v>
      </c>
      <c r="L1628" s="194"/>
      <c r="M1628" s="193" t="s">
        <v>187</v>
      </c>
      <c r="N1628" s="193" t="s">
        <v>751</v>
      </c>
      <c r="O1628" s="195">
        <v>12</v>
      </c>
      <c r="P1628" s="195"/>
      <c r="Q1628" s="196"/>
      <c r="R1628" s="193" t="s">
        <v>3233</v>
      </c>
      <c r="S1628" s="193"/>
      <c r="T1628" s="193" t="s">
        <v>3237</v>
      </c>
      <c r="U1628" s="193" t="s">
        <v>182</v>
      </c>
      <c r="V1628" s="193"/>
      <c r="W1628" s="193"/>
      <c r="X1628" s="193"/>
      <c r="Y1628" s="194"/>
      <c r="Z1628" s="194"/>
      <c r="AA1628" s="197"/>
      <c r="AB1628" s="198" t="str">
        <f t="shared" si="182"/>
        <v>201911</v>
      </c>
      <c r="AC1628" s="199">
        <f t="shared" si="178"/>
        <v>0</v>
      </c>
      <c r="AD1628" s="200" t="str">
        <f t="shared" si="184"/>
        <v>201911</v>
      </c>
      <c r="AE1628" s="199">
        <f t="shared" si="180"/>
        <v>0</v>
      </c>
      <c r="AF1628" s="199">
        <f t="shared" si="179"/>
        <v>0</v>
      </c>
      <c r="AG1628" s="199">
        <f t="shared" si="183"/>
        <v>0</v>
      </c>
      <c r="AH1628" s="199">
        <f t="shared" si="181"/>
        <v>0</v>
      </c>
      <c r="AI1628" s="201"/>
      <c r="AJ1628" s="201"/>
      <c r="AK1628" s="201"/>
      <c r="AL1628" s="201"/>
      <c r="AM1628" s="201"/>
      <c r="AN1628" s="201"/>
      <c r="AO1628" s="201" t="s">
        <v>50</v>
      </c>
      <c r="AP1628" s="201" t="s">
        <v>1</v>
      </c>
    </row>
    <row r="1629" spans="1:42">
      <c r="A1629" s="193" t="s">
        <v>1103</v>
      </c>
      <c r="B1629" s="193" t="s">
        <v>50</v>
      </c>
      <c r="C1629" s="193" t="s">
        <v>205</v>
      </c>
      <c r="D1629" s="193" t="s">
        <v>3231</v>
      </c>
      <c r="E1629" s="193" t="s">
        <v>3232</v>
      </c>
      <c r="F1629" s="193"/>
      <c r="G1629" s="193" t="s">
        <v>178</v>
      </c>
      <c r="H1629" s="194">
        <v>43791.000011574077</v>
      </c>
      <c r="I1629" s="194"/>
      <c r="J1629" s="194">
        <v>43794.000011574077</v>
      </c>
      <c r="K1629" s="194">
        <v>43794.000011574077</v>
      </c>
      <c r="L1629" s="194"/>
      <c r="M1629" s="193" t="s">
        <v>187</v>
      </c>
      <c r="N1629" s="193" t="s">
        <v>751</v>
      </c>
      <c r="O1629" s="195">
        <v>12</v>
      </c>
      <c r="P1629" s="195"/>
      <c r="Q1629" s="196"/>
      <c r="R1629" s="193" t="s">
        <v>3233</v>
      </c>
      <c r="S1629" s="193"/>
      <c r="T1629" s="193" t="s">
        <v>3238</v>
      </c>
      <c r="U1629" s="193" t="s">
        <v>182</v>
      </c>
      <c r="V1629" s="193"/>
      <c r="W1629" s="193"/>
      <c r="X1629" s="193"/>
      <c r="Y1629" s="194"/>
      <c r="Z1629" s="194"/>
      <c r="AA1629" s="197"/>
      <c r="AB1629" s="198" t="str">
        <f t="shared" si="182"/>
        <v>201911</v>
      </c>
      <c r="AC1629" s="199">
        <f t="shared" si="178"/>
        <v>0</v>
      </c>
      <c r="AD1629" s="200" t="str">
        <f t="shared" si="184"/>
        <v>201911</v>
      </c>
      <c r="AE1629" s="199">
        <f t="shared" si="180"/>
        <v>0</v>
      </c>
      <c r="AF1629" s="199">
        <f t="shared" si="179"/>
        <v>0</v>
      </c>
      <c r="AG1629" s="199">
        <f t="shared" si="183"/>
        <v>0</v>
      </c>
      <c r="AH1629" s="199">
        <f t="shared" si="181"/>
        <v>0</v>
      </c>
      <c r="AI1629" s="201"/>
      <c r="AJ1629" s="201"/>
      <c r="AK1629" s="201"/>
      <c r="AL1629" s="201"/>
      <c r="AM1629" s="201"/>
      <c r="AN1629" s="201"/>
      <c r="AO1629" s="201" t="s">
        <v>50</v>
      </c>
      <c r="AP1629" s="201" t="s">
        <v>1</v>
      </c>
    </row>
    <row r="1630" spans="1:42">
      <c r="A1630" s="193" t="s">
        <v>1103</v>
      </c>
      <c r="B1630" s="193" t="s">
        <v>50</v>
      </c>
      <c r="C1630" s="193" t="s">
        <v>205</v>
      </c>
      <c r="D1630" s="193" t="s">
        <v>3231</v>
      </c>
      <c r="E1630" s="193" t="s">
        <v>3232</v>
      </c>
      <c r="F1630" s="193"/>
      <c r="G1630" s="193" t="s">
        <v>178</v>
      </c>
      <c r="H1630" s="194">
        <v>43791.000011574077</v>
      </c>
      <c r="I1630" s="194"/>
      <c r="J1630" s="194">
        <v>43794.000011574077</v>
      </c>
      <c r="K1630" s="194">
        <v>43794.000011574077</v>
      </c>
      <c r="L1630" s="194"/>
      <c r="M1630" s="193" t="s">
        <v>187</v>
      </c>
      <c r="N1630" s="193" t="s">
        <v>751</v>
      </c>
      <c r="O1630" s="195">
        <v>12</v>
      </c>
      <c r="P1630" s="195"/>
      <c r="Q1630" s="196"/>
      <c r="R1630" s="193" t="s">
        <v>3233</v>
      </c>
      <c r="S1630" s="193"/>
      <c r="T1630" s="193" t="s">
        <v>3239</v>
      </c>
      <c r="U1630" s="193" t="s">
        <v>182</v>
      </c>
      <c r="V1630" s="193"/>
      <c r="W1630" s="193"/>
      <c r="X1630" s="193"/>
      <c r="Y1630" s="194"/>
      <c r="Z1630" s="194"/>
      <c r="AA1630" s="197"/>
      <c r="AB1630" s="198" t="str">
        <f t="shared" si="182"/>
        <v>201911</v>
      </c>
      <c r="AC1630" s="199">
        <f t="shared" si="178"/>
        <v>0</v>
      </c>
      <c r="AD1630" s="200" t="str">
        <f t="shared" si="184"/>
        <v>201911</v>
      </c>
      <c r="AE1630" s="199">
        <f t="shared" si="180"/>
        <v>0</v>
      </c>
      <c r="AF1630" s="199">
        <f t="shared" si="179"/>
        <v>0</v>
      </c>
      <c r="AG1630" s="199">
        <f t="shared" si="183"/>
        <v>0</v>
      </c>
      <c r="AH1630" s="199">
        <f t="shared" si="181"/>
        <v>0</v>
      </c>
      <c r="AI1630" s="201"/>
      <c r="AJ1630" s="201"/>
      <c r="AK1630" s="201"/>
      <c r="AL1630" s="201"/>
      <c r="AM1630" s="201"/>
      <c r="AN1630" s="201"/>
      <c r="AO1630" s="201" t="s">
        <v>50</v>
      </c>
      <c r="AP1630" s="201" t="s">
        <v>1</v>
      </c>
    </row>
    <row r="1631" spans="1:42">
      <c r="A1631" s="193" t="s">
        <v>1103</v>
      </c>
      <c r="B1631" s="193" t="s">
        <v>50</v>
      </c>
      <c r="C1631" s="193" t="s">
        <v>205</v>
      </c>
      <c r="D1631" s="193" t="s">
        <v>3231</v>
      </c>
      <c r="E1631" s="193" t="s">
        <v>3232</v>
      </c>
      <c r="F1631" s="193"/>
      <c r="G1631" s="193" t="s">
        <v>178</v>
      </c>
      <c r="H1631" s="194">
        <v>43791.000011574077</v>
      </c>
      <c r="I1631" s="194"/>
      <c r="J1631" s="194">
        <v>43794.000011574077</v>
      </c>
      <c r="K1631" s="194">
        <v>43794.000011574077</v>
      </c>
      <c r="L1631" s="194"/>
      <c r="M1631" s="193" t="s">
        <v>187</v>
      </c>
      <c r="N1631" s="193" t="s">
        <v>751</v>
      </c>
      <c r="O1631" s="195">
        <v>12</v>
      </c>
      <c r="P1631" s="195"/>
      <c r="Q1631" s="196"/>
      <c r="R1631" s="193" t="s">
        <v>3233</v>
      </c>
      <c r="S1631" s="193"/>
      <c r="T1631" s="193" t="s">
        <v>3240</v>
      </c>
      <c r="U1631" s="193" t="s">
        <v>182</v>
      </c>
      <c r="V1631" s="193"/>
      <c r="W1631" s="193"/>
      <c r="X1631" s="193"/>
      <c r="Y1631" s="194"/>
      <c r="Z1631" s="194"/>
      <c r="AA1631" s="197"/>
      <c r="AB1631" s="198" t="str">
        <f t="shared" si="182"/>
        <v>201911</v>
      </c>
      <c r="AC1631" s="199">
        <f t="shared" si="178"/>
        <v>0</v>
      </c>
      <c r="AD1631" s="200" t="str">
        <f t="shared" si="184"/>
        <v>201911</v>
      </c>
      <c r="AE1631" s="199">
        <f t="shared" si="180"/>
        <v>0</v>
      </c>
      <c r="AF1631" s="199">
        <f t="shared" si="179"/>
        <v>0</v>
      </c>
      <c r="AG1631" s="199">
        <f t="shared" si="183"/>
        <v>0</v>
      </c>
      <c r="AH1631" s="199">
        <f t="shared" si="181"/>
        <v>0</v>
      </c>
      <c r="AI1631" s="201"/>
      <c r="AJ1631" s="201"/>
      <c r="AK1631" s="201"/>
      <c r="AL1631" s="201"/>
      <c r="AM1631" s="201"/>
      <c r="AN1631" s="201"/>
      <c r="AO1631" s="201" t="s">
        <v>50</v>
      </c>
      <c r="AP1631" s="201" t="s">
        <v>1</v>
      </c>
    </row>
    <row r="1632" spans="1:42">
      <c r="A1632" s="193" t="s">
        <v>1103</v>
      </c>
      <c r="B1632" s="193" t="s">
        <v>50</v>
      </c>
      <c r="C1632" s="193" t="s">
        <v>205</v>
      </c>
      <c r="D1632" s="193" t="s">
        <v>3231</v>
      </c>
      <c r="E1632" s="193" t="s">
        <v>3232</v>
      </c>
      <c r="F1632" s="193"/>
      <c r="G1632" s="193" t="s">
        <v>178</v>
      </c>
      <c r="H1632" s="194">
        <v>43791.000011574077</v>
      </c>
      <c r="I1632" s="194"/>
      <c r="J1632" s="194">
        <v>43794.000011574077</v>
      </c>
      <c r="K1632" s="194">
        <v>43794.000011574077</v>
      </c>
      <c r="L1632" s="194"/>
      <c r="M1632" s="193" t="s">
        <v>187</v>
      </c>
      <c r="N1632" s="193" t="s">
        <v>751</v>
      </c>
      <c r="O1632" s="195">
        <v>12</v>
      </c>
      <c r="P1632" s="195"/>
      <c r="Q1632" s="196"/>
      <c r="R1632" s="193" t="s">
        <v>3233</v>
      </c>
      <c r="S1632" s="193"/>
      <c r="T1632" s="193" t="s">
        <v>3241</v>
      </c>
      <c r="U1632" s="193" t="s">
        <v>182</v>
      </c>
      <c r="V1632" s="193"/>
      <c r="W1632" s="193"/>
      <c r="X1632" s="193"/>
      <c r="Y1632" s="194"/>
      <c r="Z1632" s="194"/>
      <c r="AA1632" s="197"/>
      <c r="AB1632" s="198" t="str">
        <f t="shared" si="182"/>
        <v>201911</v>
      </c>
      <c r="AC1632" s="199">
        <f t="shared" si="178"/>
        <v>0</v>
      </c>
      <c r="AD1632" s="200" t="str">
        <f t="shared" si="184"/>
        <v>201911</v>
      </c>
      <c r="AE1632" s="199">
        <f t="shared" si="180"/>
        <v>0</v>
      </c>
      <c r="AF1632" s="199">
        <f t="shared" si="179"/>
        <v>0</v>
      </c>
      <c r="AG1632" s="199">
        <f t="shared" si="183"/>
        <v>0</v>
      </c>
      <c r="AH1632" s="199">
        <f t="shared" si="181"/>
        <v>0</v>
      </c>
      <c r="AI1632" s="201"/>
      <c r="AJ1632" s="201"/>
      <c r="AK1632" s="201"/>
      <c r="AL1632" s="201"/>
      <c r="AM1632" s="201"/>
      <c r="AN1632" s="201"/>
      <c r="AO1632" s="201" t="s">
        <v>50</v>
      </c>
      <c r="AP1632" s="201" t="s">
        <v>1</v>
      </c>
    </row>
    <row r="1633" spans="1:42">
      <c r="A1633" s="193" t="s">
        <v>1103</v>
      </c>
      <c r="B1633" s="193" t="s">
        <v>50</v>
      </c>
      <c r="C1633" s="193" t="s">
        <v>205</v>
      </c>
      <c r="D1633" s="193" t="s">
        <v>3231</v>
      </c>
      <c r="E1633" s="193" t="s">
        <v>3232</v>
      </c>
      <c r="F1633" s="193"/>
      <c r="G1633" s="193" t="s">
        <v>178</v>
      </c>
      <c r="H1633" s="194">
        <v>43791.000011574077</v>
      </c>
      <c r="I1633" s="194"/>
      <c r="J1633" s="194">
        <v>43794.000011574077</v>
      </c>
      <c r="K1633" s="194">
        <v>43794.000011574077</v>
      </c>
      <c r="L1633" s="194"/>
      <c r="M1633" s="193" t="s">
        <v>187</v>
      </c>
      <c r="N1633" s="193" t="s">
        <v>751</v>
      </c>
      <c r="O1633" s="195">
        <v>12</v>
      </c>
      <c r="P1633" s="195"/>
      <c r="Q1633" s="196"/>
      <c r="R1633" s="193" t="s">
        <v>3233</v>
      </c>
      <c r="S1633" s="193"/>
      <c r="T1633" s="193" t="s">
        <v>3242</v>
      </c>
      <c r="U1633" s="193" t="s">
        <v>182</v>
      </c>
      <c r="V1633" s="193"/>
      <c r="W1633" s="193"/>
      <c r="X1633" s="193"/>
      <c r="Y1633" s="194"/>
      <c r="Z1633" s="194"/>
      <c r="AA1633" s="197"/>
      <c r="AB1633" s="198" t="str">
        <f t="shared" si="182"/>
        <v>201911</v>
      </c>
      <c r="AC1633" s="199">
        <f t="shared" si="178"/>
        <v>0</v>
      </c>
      <c r="AD1633" s="200" t="str">
        <f t="shared" si="184"/>
        <v>201911</v>
      </c>
      <c r="AE1633" s="199">
        <f t="shared" si="180"/>
        <v>0</v>
      </c>
      <c r="AF1633" s="199">
        <f t="shared" si="179"/>
        <v>0</v>
      </c>
      <c r="AG1633" s="199">
        <f t="shared" si="183"/>
        <v>0</v>
      </c>
      <c r="AH1633" s="199">
        <f t="shared" si="181"/>
        <v>0</v>
      </c>
      <c r="AI1633" s="201"/>
      <c r="AJ1633" s="201"/>
      <c r="AK1633" s="201"/>
      <c r="AL1633" s="201"/>
      <c r="AM1633" s="201"/>
      <c r="AN1633" s="201"/>
      <c r="AO1633" s="201" t="s">
        <v>50</v>
      </c>
      <c r="AP1633" s="201" t="s">
        <v>1</v>
      </c>
    </row>
    <row r="1634" spans="1:42">
      <c r="A1634" s="193" t="s">
        <v>1103</v>
      </c>
      <c r="B1634" s="193" t="s">
        <v>50</v>
      </c>
      <c r="C1634" s="193" t="s">
        <v>205</v>
      </c>
      <c r="D1634" s="193" t="s">
        <v>3231</v>
      </c>
      <c r="E1634" s="193" t="s">
        <v>3232</v>
      </c>
      <c r="F1634" s="193"/>
      <c r="G1634" s="193" t="s">
        <v>178</v>
      </c>
      <c r="H1634" s="194">
        <v>43791.000011574077</v>
      </c>
      <c r="I1634" s="194"/>
      <c r="J1634" s="194">
        <v>43794.000011574077</v>
      </c>
      <c r="K1634" s="194">
        <v>43794.000011574077</v>
      </c>
      <c r="L1634" s="194"/>
      <c r="M1634" s="193" t="s">
        <v>187</v>
      </c>
      <c r="N1634" s="193" t="s">
        <v>751</v>
      </c>
      <c r="O1634" s="195">
        <v>12</v>
      </c>
      <c r="P1634" s="195"/>
      <c r="Q1634" s="196"/>
      <c r="R1634" s="193" t="s">
        <v>3233</v>
      </c>
      <c r="S1634" s="193"/>
      <c r="T1634" s="193" t="s">
        <v>3243</v>
      </c>
      <c r="U1634" s="193" t="s">
        <v>182</v>
      </c>
      <c r="V1634" s="193"/>
      <c r="W1634" s="193"/>
      <c r="X1634" s="193"/>
      <c r="Y1634" s="194"/>
      <c r="Z1634" s="194"/>
      <c r="AA1634" s="197"/>
      <c r="AB1634" s="198" t="str">
        <f t="shared" si="182"/>
        <v>201911</v>
      </c>
      <c r="AC1634" s="199">
        <f t="shared" si="178"/>
        <v>0</v>
      </c>
      <c r="AD1634" s="200" t="str">
        <f t="shared" si="184"/>
        <v>201911</v>
      </c>
      <c r="AE1634" s="199">
        <f t="shared" si="180"/>
        <v>0</v>
      </c>
      <c r="AF1634" s="199">
        <f t="shared" si="179"/>
        <v>0</v>
      </c>
      <c r="AG1634" s="199">
        <f t="shared" si="183"/>
        <v>0</v>
      </c>
      <c r="AH1634" s="199">
        <f t="shared" si="181"/>
        <v>0</v>
      </c>
      <c r="AI1634" s="201"/>
      <c r="AJ1634" s="201"/>
      <c r="AK1634" s="201"/>
      <c r="AL1634" s="201"/>
      <c r="AM1634" s="201"/>
      <c r="AN1634" s="201"/>
      <c r="AO1634" s="201" t="s">
        <v>50</v>
      </c>
      <c r="AP1634" s="201" t="s">
        <v>1</v>
      </c>
    </row>
    <row r="1635" spans="1:42">
      <c r="A1635" s="193" t="s">
        <v>1103</v>
      </c>
      <c r="B1635" s="193" t="s">
        <v>50</v>
      </c>
      <c r="C1635" s="193" t="s">
        <v>205</v>
      </c>
      <c r="D1635" s="193" t="s">
        <v>3244</v>
      </c>
      <c r="E1635" s="193" t="s">
        <v>3245</v>
      </c>
      <c r="F1635" s="193"/>
      <c r="G1635" s="193" t="s">
        <v>178</v>
      </c>
      <c r="H1635" s="194">
        <v>43794.000011574077</v>
      </c>
      <c r="I1635" s="194"/>
      <c r="J1635" s="194">
        <v>43794.000011574077</v>
      </c>
      <c r="K1635" s="194">
        <v>43794.000011574077</v>
      </c>
      <c r="L1635" s="194"/>
      <c r="M1635" s="193" t="s">
        <v>187</v>
      </c>
      <c r="N1635" s="193" t="s">
        <v>43</v>
      </c>
      <c r="O1635" s="195">
        <v>12</v>
      </c>
      <c r="P1635" s="195"/>
      <c r="Q1635" s="196"/>
      <c r="R1635" s="193" t="s">
        <v>3246</v>
      </c>
      <c r="S1635" s="193"/>
      <c r="T1635" s="193" t="s">
        <v>3247</v>
      </c>
      <c r="U1635" s="193" t="s">
        <v>182</v>
      </c>
      <c r="V1635" s="193"/>
      <c r="W1635" s="193"/>
      <c r="X1635" s="193"/>
      <c r="Y1635" s="194"/>
      <c r="Z1635" s="194"/>
      <c r="AA1635" s="197"/>
      <c r="AB1635" s="198" t="str">
        <f t="shared" si="182"/>
        <v>201911</v>
      </c>
      <c r="AC1635" s="199">
        <f t="shared" si="178"/>
        <v>0</v>
      </c>
      <c r="AD1635" s="200" t="str">
        <f t="shared" si="184"/>
        <v>201911</v>
      </c>
      <c r="AE1635" s="199">
        <f t="shared" si="180"/>
        <v>0</v>
      </c>
      <c r="AF1635" s="199">
        <f t="shared" si="179"/>
        <v>0</v>
      </c>
      <c r="AG1635" s="199">
        <f t="shared" si="183"/>
        <v>0</v>
      </c>
      <c r="AH1635" s="199">
        <f t="shared" si="181"/>
        <v>0</v>
      </c>
      <c r="AI1635" s="201"/>
      <c r="AJ1635" s="201"/>
      <c r="AK1635" s="201"/>
      <c r="AL1635" s="201"/>
      <c r="AM1635" s="201"/>
      <c r="AN1635" s="201"/>
      <c r="AO1635" s="201" t="s">
        <v>50</v>
      </c>
      <c r="AP1635" s="201" t="s">
        <v>1</v>
      </c>
    </row>
    <row r="1636" spans="1:42">
      <c r="A1636" s="193" t="s">
        <v>1103</v>
      </c>
      <c r="B1636" s="193" t="s">
        <v>50</v>
      </c>
      <c r="C1636" s="193" t="s">
        <v>205</v>
      </c>
      <c r="D1636" s="193" t="s">
        <v>3244</v>
      </c>
      <c r="E1636" s="193" t="s">
        <v>3245</v>
      </c>
      <c r="F1636" s="193"/>
      <c r="G1636" s="193" t="s">
        <v>178</v>
      </c>
      <c r="H1636" s="194">
        <v>43794.000011574077</v>
      </c>
      <c r="I1636" s="194"/>
      <c r="J1636" s="194">
        <v>43794.000011574077</v>
      </c>
      <c r="K1636" s="194">
        <v>43794.000011574077</v>
      </c>
      <c r="L1636" s="194"/>
      <c r="M1636" s="193" t="s">
        <v>187</v>
      </c>
      <c r="N1636" s="193" t="s">
        <v>43</v>
      </c>
      <c r="O1636" s="195">
        <v>12</v>
      </c>
      <c r="P1636" s="195"/>
      <c r="Q1636" s="196"/>
      <c r="R1636" s="193" t="s">
        <v>3246</v>
      </c>
      <c r="S1636" s="193"/>
      <c r="T1636" s="193" t="s">
        <v>3248</v>
      </c>
      <c r="U1636" s="193" t="s">
        <v>182</v>
      </c>
      <c r="V1636" s="193"/>
      <c r="W1636" s="193"/>
      <c r="X1636" s="193"/>
      <c r="Y1636" s="194"/>
      <c r="Z1636" s="194"/>
      <c r="AA1636" s="197"/>
      <c r="AB1636" s="198" t="str">
        <f t="shared" si="182"/>
        <v>201911</v>
      </c>
      <c r="AC1636" s="199">
        <f t="shared" si="178"/>
        <v>0</v>
      </c>
      <c r="AD1636" s="200" t="str">
        <f t="shared" si="184"/>
        <v>201911</v>
      </c>
      <c r="AE1636" s="199">
        <f t="shared" si="180"/>
        <v>0</v>
      </c>
      <c r="AF1636" s="199">
        <f t="shared" si="179"/>
        <v>0</v>
      </c>
      <c r="AG1636" s="199">
        <f t="shared" si="183"/>
        <v>0</v>
      </c>
      <c r="AH1636" s="199">
        <f t="shared" si="181"/>
        <v>0</v>
      </c>
      <c r="AI1636" s="201"/>
      <c r="AJ1636" s="201"/>
      <c r="AK1636" s="201"/>
      <c r="AL1636" s="201"/>
      <c r="AM1636" s="201"/>
      <c r="AN1636" s="201"/>
      <c r="AO1636" s="201" t="s">
        <v>50</v>
      </c>
      <c r="AP1636" s="201" t="s">
        <v>1</v>
      </c>
    </row>
    <row r="1637" spans="1:42">
      <c r="A1637" s="193" t="s">
        <v>1103</v>
      </c>
      <c r="B1637" s="193" t="s">
        <v>50</v>
      </c>
      <c r="C1637" s="193" t="s">
        <v>205</v>
      </c>
      <c r="D1637" s="193" t="s">
        <v>3244</v>
      </c>
      <c r="E1637" s="193" t="s">
        <v>3245</v>
      </c>
      <c r="F1637" s="193"/>
      <c r="G1637" s="193" t="s">
        <v>178</v>
      </c>
      <c r="H1637" s="194">
        <v>43794.000011574077</v>
      </c>
      <c r="I1637" s="194"/>
      <c r="J1637" s="194">
        <v>43794.000011574077</v>
      </c>
      <c r="K1637" s="194">
        <v>43794.000011574077</v>
      </c>
      <c r="L1637" s="194"/>
      <c r="M1637" s="193" t="s">
        <v>187</v>
      </c>
      <c r="N1637" s="193" t="s">
        <v>43</v>
      </c>
      <c r="O1637" s="195">
        <v>12</v>
      </c>
      <c r="P1637" s="195"/>
      <c r="Q1637" s="196"/>
      <c r="R1637" s="193" t="s">
        <v>3246</v>
      </c>
      <c r="S1637" s="193"/>
      <c r="T1637" s="193" t="s">
        <v>3249</v>
      </c>
      <c r="U1637" s="193" t="s">
        <v>182</v>
      </c>
      <c r="V1637" s="193"/>
      <c r="W1637" s="193"/>
      <c r="X1637" s="193"/>
      <c r="Y1637" s="194"/>
      <c r="Z1637" s="194"/>
      <c r="AA1637" s="197"/>
      <c r="AB1637" s="198" t="str">
        <f t="shared" si="182"/>
        <v>201911</v>
      </c>
      <c r="AC1637" s="199">
        <f t="shared" si="178"/>
        <v>0</v>
      </c>
      <c r="AD1637" s="200" t="str">
        <f t="shared" si="184"/>
        <v>201911</v>
      </c>
      <c r="AE1637" s="199">
        <f t="shared" si="180"/>
        <v>0</v>
      </c>
      <c r="AF1637" s="199">
        <f t="shared" si="179"/>
        <v>0</v>
      </c>
      <c r="AG1637" s="199">
        <f t="shared" si="183"/>
        <v>0</v>
      </c>
      <c r="AH1637" s="199">
        <f t="shared" si="181"/>
        <v>0</v>
      </c>
      <c r="AI1637" s="201"/>
      <c r="AJ1637" s="201"/>
      <c r="AK1637" s="201"/>
      <c r="AL1637" s="201"/>
      <c r="AM1637" s="201"/>
      <c r="AN1637" s="201"/>
      <c r="AO1637" s="201" t="s">
        <v>50</v>
      </c>
      <c r="AP1637" s="201" t="s">
        <v>1</v>
      </c>
    </row>
    <row r="1638" spans="1:42">
      <c r="A1638" s="193" t="s">
        <v>1103</v>
      </c>
      <c r="B1638" s="193" t="s">
        <v>50</v>
      </c>
      <c r="C1638" s="193" t="s">
        <v>205</v>
      </c>
      <c r="D1638" s="193" t="s">
        <v>3244</v>
      </c>
      <c r="E1638" s="193" t="s">
        <v>3245</v>
      </c>
      <c r="F1638" s="193"/>
      <c r="G1638" s="193" t="s">
        <v>178</v>
      </c>
      <c r="H1638" s="194">
        <v>43794.000011574077</v>
      </c>
      <c r="I1638" s="194"/>
      <c r="J1638" s="194">
        <v>43794.000011574077</v>
      </c>
      <c r="K1638" s="194">
        <v>43794.000011574077</v>
      </c>
      <c r="L1638" s="194"/>
      <c r="M1638" s="193" t="s">
        <v>187</v>
      </c>
      <c r="N1638" s="193" t="s">
        <v>43</v>
      </c>
      <c r="O1638" s="195">
        <v>12</v>
      </c>
      <c r="P1638" s="195"/>
      <c r="Q1638" s="196"/>
      <c r="R1638" s="193" t="s">
        <v>3246</v>
      </c>
      <c r="S1638" s="193"/>
      <c r="T1638" s="193" t="s">
        <v>3250</v>
      </c>
      <c r="U1638" s="193" t="s">
        <v>182</v>
      </c>
      <c r="V1638" s="193"/>
      <c r="W1638" s="193"/>
      <c r="X1638" s="193"/>
      <c r="Y1638" s="194"/>
      <c r="Z1638" s="194"/>
      <c r="AA1638" s="197"/>
      <c r="AB1638" s="198" t="str">
        <f t="shared" si="182"/>
        <v>201911</v>
      </c>
      <c r="AC1638" s="199">
        <f t="shared" si="178"/>
        <v>0</v>
      </c>
      <c r="AD1638" s="200" t="str">
        <f t="shared" si="184"/>
        <v>201911</v>
      </c>
      <c r="AE1638" s="199">
        <f t="shared" si="180"/>
        <v>0</v>
      </c>
      <c r="AF1638" s="199">
        <f t="shared" si="179"/>
        <v>0</v>
      </c>
      <c r="AG1638" s="199">
        <f t="shared" si="183"/>
        <v>0</v>
      </c>
      <c r="AH1638" s="199">
        <f t="shared" si="181"/>
        <v>0</v>
      </c>
      <c r="AI1638" s="201"/>
      <c r="AJ1638" s="201"/>
      <c r="AK1638" s="201"/>
      <c r="AL1638" s="201"/>
      <c r="AM1638" s="201"/>
      <c r="AN1638" s="201"/>
      <c r="AO1638" s="201" t="s">
        <v>50</v>
      </c>
      <c r="AP1638" s="201" t="s">
        <v>1</v>
      </c>
    </row>
    <row r="1639" spans="1:42">
      <c r="A1639" s="193" t="s">
        <v>1103</v>
      </c>
      <c r="B1639" s="193" t="s">
        <v>50</v>
      </c>
      <c r="C1639" s="193" t="s">
        <v>205</v>
      </c>
      <c r="D1639" s="193" t="s">
        <v>3251</v>
      </c>
      <c r="E1639" s="193" t="s">
        <v>3252</v>
      </c>
      <c r="F1639" s="193"/>
      <c r="G1639" s="193" t="s">
        <v>178</v>
      </c>
      <c r="H1639" s="194">
        <v>43794.000011574077</v>
      </c>
      <c r="I1639" s="194"/>
      <c r="J1639" s="194">
        <v>43794.000011574077</v>
      </c>
      <c r="K1639" s="194">
        <v>43794.000011574077</v>
      </c>
      <c r="L1639" s="194"/>
      <c r="M1639" s="193" t="s">
        <v>187</v>
      </c>
      <c r="N1639" s="193" t="s">
        <v>43</v>
      </c>
      <c r="O1639" s="195">
        <v>12</v>
      </c>
      <c r="P1639" s="195"/>
      <c r="Q1639" s="196"/>
      <c r="R1639" s="193" t="s">
        <v>3253</v>
      </c>
      <c r="S1639" s="193"/>
      <c r="T1639" s="193" t="s">
        <v>3254</v>
      </c>
      <c r="U1639" s="193" t="s">
        <v>182</v>
      </c>
      <c r="V1639" s="193"/>
      <c r="W1639" s="193"/>
      <c r="X1639" s="193"/>
      <c r="Y1639" s="194"/>
      <c r="Z1639" s="194"/>
      <c r="AA1639" s="197"/>
      <c r="AB1639" s="198" t="str">
        <f t="shared" si="182"/>
        <v>201911</v>
      </c>
      <c r="AC1639" s="199">
        <f t="shared" si="178"/>
        <v>0</v>
      </c>
      <c r="AD1639" s="200" t="str">
        <f t="shared" si="184"/>
        <v>201911</v>
      </c>
      <c r="AE1639" s="199">
        <f t="shared" si="180"/>
        <v>0</v>
      </c>
      <c r="AF1639" s="199">
        <f t="shared" si="179"/>
        <v>0</v>
      </c>
      <c r="AG1639" s="199">
        <f t="shared" si="183"/>
        <v>0</v>
      </c>
      <c r="AH1639" s="199">
        <f t="shared" si="181"/>
        <v>0</v>
      </c>
      <c r="AI1639" s="201"/>
      <c r="AJ1639" s="201"/>
      <c r="AK1639" s="201"/>
      <c r="AL1639" s="201"/>
      <c r="AM1639" s="201"/>
      <c r="AN1639" s="201"/>
      <c r="AO1639" s="201" t="s">
        <v>50</v>
      </c>
      <c r="AP1639" s="201" t="s">
        <v>1</v>
      </c>
    </row>
    <row r="1640" spans="1:42">
      <c r="A1640" s="193" t="s">
        <v>1103</v>
      </c>
      <c r="B1640" s="193" t="s">
        <v>50</v>
      </c>
      <c r="C1640" s="193" t="s">
        <v>205</v>
      </c>
      <c r="D1640" s="193" t="s">
        <v>3251</v>
      </c>
      <c r="E1640" s="193" t="s">
        <v>3252</v>
      </c>
      <c r="F1640" s="193"/>
      <c r="G1640" s="193" t="s">
        <v>178</v>
      </c>
      <c r="H1640" s="194">
        <v>43794.000011574077</v>
      </c>
      <c r="I1640" s="194"/>
      <c r="J1640" s="194">
        <v>43794.000011574077</v>
      </c>
      <c r="K1640" s="194">
        <v>43794.000011574077</v>
      </c>
      <c r="L1640" s="194"/>
      <c r="M1640" s="193" t="s">
        <v>187</v>
      </c>
      <c r="N1640" s="193" t="s">
        <v>43</v>
      </c>
      <c r="O1640" s="195">
        <v>12</v>
      </c>
      <c r="P1640" s="195"/>
      <c r="Q1640" s="196"/>
      <c r="R1640" s="193" t="s">
        <v>3253</v>
      </c>
      <c r="S1640" s="193"/>
      <c r="T1640" s="193" t="s">
        <v>3255</v>
      </c>
      <c r="U1640" s="193" t="s">
        <v>182</v>
      </c>
      <c r="V1640" s="193"/>
      <c r="W1640" s="193"/>
      <c r="X1640" s="193"/>
      <c r="Y1640" s="194"/>
      <c r="Z1640" s="194"/>
      <c r="AA1640" s="197"/>
      <c r="AB1640" s="198" t="str">
        <f t="shared" si="182"/>
        <v>201911</v>
      </c>
      <c r="AC1640" s="199">
        <f t="shared" si="178"/>
        <v>0</v>
      </c>
      <c r="AD1640" s="200" t="str">
        <f t="shared" si="184"/>
        <v>201911</v>
      </c>
      <c r="AE1640" s="199">
        <f t="shared" si="180"/>
        <v>0</v>
      </c>
      <c r="AF1640" s="199">
        <f t="shared" si="179"/>
        <v>0</v>
      </c>
      <c r="AG1640" s="199">
        <f t="shared" si="183"/>
        <v>0</v>
      </c>
      <c r="AH1640" s="199">
        <f t="shared" si="181"/>
        <v>0</v>
      </c>
      <c r="AI1640" s="201"/>
      <c r="AJ1640" s="201"/>
      <c r="AK1640" s="201"/>
      <c r="AL1640" s="201"/>
      <c r="AM1640" s="201"/>
      <c r="AN1640" s="201"/>
      <c r="AO1640" s="201" t="s">
        <v>50</v>
      </c>
      <c r="AP1640" s="201" t="s">
        <v>1</v>
      </c>
    </row>
    <row r="1641" spans="1:42">
      <c r="A1641" s="193" t="s">
        <v>1103</v>
      </c>
      <c r="B1641" s="193" t="s">
        <v>50</v>
      </c>
      <c r="C1641" s="193" t="s">
        <v>205</v>
      </c>
      <c r="D1641" s="193" t="s">
        <v>3256</v>
      </c>
      <c r="E1641" s="193" t="s">
        <v>3257</v>
      </c>
      <c r="F1641" s="193"/>
      <c r="G1641" s="193" t="s">
        <v>178</v>
      </c>
      <c r="H1641" s="194">
        <v>43794.000011574077</v>
      </c>
      <c r="I1641" s="194"/>
      <c r="J1641" s="194">
        <v>43794.000011574077</v>
      </c>
      <c r="K1641" s="194">
        <v>43794.000011574077</v>
      </c>
      <c r="L1641" s="194"/>
      <c r="M1641" s="193" t="s">
        <v>187</v>
      </c>
      <c r="N1641" s="193" t="s">
        <v>43</v>
      </c>
      <c r="O1641" s="195">
        <v>12</v>
      </c>
      <c r="P1641" s="195"/>
      <c r="Q1641" s="196"/>
      <c r="R1641" s="193" t="s">
        <v>3258</v>
      </c>
      <c r="S1641" s="193"/>
      <c r="T1641" s="193" t="s">
        <v>3259</v>
      </c>
      <c r="U1641" s="193" t="s">
        <v>182</v>
      </c>
      <c r="V1641" s="193"/>
      <c r="W1641" s="193"/>
      <c r="X1641" s="193"/>
      <c r="Y1641" s="194"/>
      <c r="Z1641" s="194"/>
      <c r="AA1641" s="197"/>
      <c r="AB1641" s="198" t="str">
        <f t="shared" si="182"/>
        <v>201911</v>
      </c>
      <c r="AC1641" s="199">
        <f t="shared" si="178"/>
        <v>0</v>
      </c>
      <c r="AD1641" s="200" t="str">
        <f t="shared" si="184"/>
        <v>201911</v>
      </c>
      <c r="AE1641" s="199">
        <f t="shared" si="180"/>
        <v>0</v>
      </c>
      <c r="AF1641" s="199">
        <f t="shared" si="179"/>
        <v>0</v>
      </c>
      <c r="AG1641" s="199">
        <f t="shared" si="183"/>
        <v>0</v>
      </c>
      <c r="AH1641" s="199">
        <f t="shared" si="181"/>
        <v>0</v>
      </c>
      <c r="AI1641" s="201"/>
      <c r="AJ1641" s="201"/>
      <c r="AK1641" s="201"/>
      <c r="AL1641" s="201"/>
      <c r="AM1641" s="201"/>
      <c r="AN1641" s="201"/>
      <c r="AO1641" s="201" t="s">
        <v>50</v>
      </c>
      <c r="AP1641" s="201" t="s">
        <v>1</v>
      </c>
    </row>
    <row r="1642" spans="1:42">
      <c r="A1642" s="193" t="s">
        <v>1103</v>
      </c>
      <c r="B1642" s="193" t="s">
        <v>50</v>
      </c>
      <c r="C1642" s="193" t="s">
        <v>205</v>
      </c>
      <c r="D1642" s="193" t="s">
        <v>3256</v>
      </c>
      <c r="E1642" s="193" t="s">
        <v>3257</v>
      </c>
      <c r="F1642" s="193"/>
      <c r="G1642" s="193" t="s">
        <v>178</v>
      </c>
      <c r="H1642" s="194">
        <v>43794.000011574077</v>
      </c>
      <c r="I1642" s="194"/>
      <c r="J1642" s="194">
        <v>43794.000011574077</v>
      </c>
      <c r="K1642" s="194">
        <v>43794.000011574077</v>
      </c>
      <c r="L1642" s="194"/>
      <c r="M1642" s="193" t="s">
        <v>187</v>
      </c>
      <c r="N1642" s="193" t="s">
        <v>43</v>
      </c>
      <c r="O1642" s="195">
        <v>12</v>
      </c>
      <c r="P1642" s="195"/>
      <c r="Q1642" s="196"/>
      <c r="R1642" s="193" t="s">
        <v>3258</v>
      </c>
      <c r="S1642" s="193"/>
      <c r="T1642" s="193" t="s">
        <v>3260</v>
      </c>
      <c r="U1642" s="193" t="s">
        <v>182</v>
      </c>
      <c r="V1642" s="193"/>
      <c r="W1642" s="193"/>
      <c r="X1642" s="193"/>
      <c r="Y1642" s="194"/>
      <c r="Z1642" s="194"/>
      <c r="AA1642" s="197"/>
      <c r="AB1642" s="198" t="str">
        <f t="shared" si="182"/>
        <v>201911</v>
      </c>
      <c r="AC1642" s="199">
        <f t="shared" si="178"/>
        <v>0</v>
      </c>
      <c r="AD1642" s="200" t="str">
        <f t="shared" si="184"/>
        <v>201911</v>
      </c>
      <c r="AE1642" s="199">
        <f t="shared" si="180"/>
        <v>0</v>
      </c>
      <c r="AF1642" s="199">
        <f t="shared" si="179"/>
        <v>0</v>
      </c>
      <c r="AG1642" s="199">
        <f t="shared" si="183"/>
        <v>0</v>
      </c>
      <c r="AH1642" s="199">
        <f t="shared" si="181"/>
        <v>0</v>
      </c>
      <c r="AI1642" s="201"/>
      <c r="AJ1642" s="201"/>
      <c r="AK1642" s="201"/>
      <c r="AL1642" s="201"/>
      <c r="AM1642" s="201"/>
      <c r="AN1642" s="201"/>
      <c r="AO1642" s="201" t="s">
        <v>50</v>
      </c>
      <c r="AP1642" s="201" t="s">
        <v>1</v>
      </c>
    </row>
    <row r="1643" spans="1:42">
      <c r="A1643" s="193" t="s">
        <v>1103</v>
      </c>
      <c r="B1643" s="193" t="s">
        <v>50</v>
      </c>
      <c r="C1643" s="193" t="s">
        <v>205</v>
      </c>
      <c r="D1643" s="193" t="s">
        <v>3261</v>
      </c>
      <c r="E1643" s="193" t="s">
        <v>3262</v>
      </c>
      <c r="F1643" s="193"/>
      <c r="G1643" s="193" t="s">
        <v>178</v>
      </c>
      <c r="H1643" s="194">
        <v>43794.000011574077</v>
      </c>
      <c r="I1643" s="194"/>
      <c r="J1643" s="194">
        <v>43794.000011574077</v>
      </c>
      <c r="K1643" s="194">
        <v>43794.000011574077</v>
      </c>
      <c r="L1643" s="194"/>
      <c r="M1643" s="193" t="s">
        <v>187</v>
      </c>
      <c r="N1643" s="193" t="s">
        <v>43</v>
      </c>
      <c r="O1643" s="195">
        <v>12</v>
      </c>
      <c r="P1643" s="195"/>
      <c r="Q1643" s="196"/>
      <c r="R1643" s="193" t="s">
        <v>3263</v>
      </c>
      <c r="S1643" s="193"/>
      <c r="T1643" s="193" t="s">
        <v>3264</v>
      </c>
      <c r="U1643" s="193" t="s">
        <v>182</v>
      </c>
      <c r="V1643" s="193"/>
      <c r="W1643" s="193"/>
      <c r="X1643" s="193"/>
      <c r="Y1643" s="194"/>
      <c r="Z1643" s="194"/>
      <c r="AA1643" s="197"/>
      <c r="AB1643" s="198" t="str">
        <f t="shared" si="182"/>
        <v>201911</v>
      </c>
      <c r="AC1643" s="199">
        <f t="shared" si="178"/>
        <v>0</v>
      </c>
      <c r="AD1643" s="200" t="str">
        <f t="shared" si="184"/>
        <v>201911</v>
      </c>
      <c r="AE1643" s="199">
        <f t="shared" si="180"/>
        <v>0</v>
      </c>
      <c r="AF1643" s="199">
        <f t="shared" si="179"/>
        <v>0</v>
      </c>
      <c r="AG1643" s="199">
        <f t="shared" si="183"/>
        <v>0</v>
      </c>
      <c r="AH1643" s="199">
        <f t="shared" si="181"/>
        <v>0</v>
      </c>
      <c r="AI1643" s="201"/>
      <c r="AJ1643" s="201"/>
      <c r="AK1643" s="201"/>
      <c r="AL1643" s="201"/>
      <c r="AM1643" s="201"/>
      <c r="AN1643" s="201"/>
      <c r="AO1643" s="201" t="s">
        <v>50</v>
      </c>
      <c r="AP1643" s="201" t="s">
        <v>1</v>
      </c>
    </row>
    <row r="1644" spans="1:42">
      <c r="A1644" s="193" t="s">
        <v>1103</v>
      </c>
      <c r="B1644" s="193" t="s">
        <v>50</v>
      </c>
      <c r="C1644" s="193" t="s">
        <v>205</v>
      </c>
      <c r="D1644" s="193" t="s">
        <v>3261</v>
      </c>
      <c r="E1644" s="193" t="s">
        <v>3262</v>
      </c>
      <c r="F1644" s="193"/>
      <c r="G1644" s="193" t="s">
        <v>178</v>
      </c>
      <c r="H1644" s="194">
        <v>43794.000011574077</v>
      </c>
      <c r="I1644" s="194"/>
      <c r="J1644" s="194">
        <v>43794.000011574077</v>
      </c>
      <c r="K1644" s="194">
        <v>43794.000011574077</v>
      </c>
      <c r="L1644" s="194"/>
      <c r="M1644" s="193" t="s">
        <v>187</v>
      </c>
      <c r="N1644" s="193" t="s">
        <v>43</v>
      </c>
      <c r="O1644" s="195">
        <v>12</v>
      </c>
      <c r="P1644" s="195"/>
      <c r="Q1644" s="196"/>
      <c r="R1644" s="193" t="s">
        <v>3263</v>
      </c>
      <c r="S1644" s="193"/>
      <c r="T1644" s="193" t="s">
        <v>3265</v>
      </c>
      <c r="U1644" s="193" t="s">
        <v>182</v>
      </c>
      <c r="V1644" s="193"/>
      <c r="W1644" s="193"/>
      <c r="X1644" s="193"/>
      <c r="Y1644" s="194"/>
      <c r="Z1644" s="194"/>
      <c r="AA1644" s="197"/>
      <c r="AB1644" s="198" t="str">
        <f t="shared" si="182"/>
        <v>201911</v>
      </c>
      <c r="AC1644" s="199">
        <f t="shared" si="178"/>
        <v>0</v>
      </c>
      <c r="AD1644" s="200" t="str">
        <f t="shared" si="184"/>
        <v>201911</v>
      </c>
      <c r="AE1644" s="199">
        <f t="shared" si="180"/>
        <v>0</v>
      </c>
      <c r="AF1644" s="199">
        <f t="shared" si="179"/>
        <v>0</v>
      </c>
      <c r="AG1644" s="199">
        <f t="shared" si="183"/>
        <v>0</v>
      </c>
      <c r="AH1644" s="199">
        <f t="shared" si="181"/>
        <v>0</v>
      </c>
      <c r="AI1644" s="201"/>
      <c r="AJ1644" s="201"/>
      <c r="AK1644" s="201"/>
      <c r="AL1644" s="201"/>
      <c r="AM1644" s="201"/>
      <c r="AN1644" s="201"/>
      <c r="AO1644" s="201" t="s">
        <v>50</v>
      </c>
      <c r="AP1644" s="201" t="s">
        <v>1</v>
      </c>
    </row>
    <row r="1645" spans="1:42">
      <c r="A1645" s="193" t="s">
        <v>1103</v>
      </c>
      <c r="B1645" s="193" t="s">
        <v>50</v>
      </c>
      <c r="C1645" s="193" t="s">
        <v>205</v>
      </c>
      <c r="D1645" s="193" t="s">
        <v>3261</v>
      </c>
      <c r="E1645" s="193" t="s">
        <v>3262</v>
      </c>
      <c r="F1645" s="193"/>
      <c r="G1645" s="193" t="s">
        <v>178</v>
      </c>
      <c r="H1645" s="194">
        <v>43794.000011574077</v>
      </c>
      <c r="I1645" s="194"/>
      <c r="J1645" s="194">
        <v>43794.000011574077</v>
      </c>
      <c r="K1645" s="194">
        <v>43794.000011574077</v>
      </c>
      <c r="L1645" s="194"/>
      <c r="M1645" s="193" t="s">
        <v>187</v>
      </c>
      <c r="N1645" s="193" t="s">
        <v>43</v>
      </c>
      <c r="O1645" s="195">
        <v>12</v>
      </c>
      <c r="P1645" s="195"/>
      <c r="Q1645" s="196"/>
      <c r="R1645" s="193" t="s">
        <v>3263</v>
      </c>
      <c r="S1645" s="193"/>
      <c r="T1645" s="193" t="s">
        <v>3266</v>
      </c>
      <c r="U1645" s="193" t="s">
        <v>182</v>
      </c>
      <c r="V1645" s="193"/>
      <c r="W1645" s="193"/>
      <c r="X1645" s="193"/>
      <c r="Y1645" s="194"/>
      <c r="Z1645" s="194"/>
      <c r="AA1645" s="197"/>
      <c r="AB1645" s="198" t="str">
        <f t="shared" si="182"/>
        <v>201911</v>
      </c>
      <c r="AC1645" s="199">
        <f t="shared" si="178"/>
        <v>0</v>
      </c>
      <c r="AD1645" s="200" t="str">
        <f t="shared" si="184"/>
        <v>201911</v>
      </c>
      <c r="AE1645" s="199">
        <f t="shared" si="180"/>
        <v>0</v>
      </c>
      <c r="AF1645" s="199">
        <f t="shared" si="179"/>
        <v>0</v>
      </c>
      <c r="AG1645" s="199">
        <f t="shared" si="183"/>
        <v>0</v>
      </c>
      <c r="AH1645" s="199">
        <f t="shared" si="181"/>
        <v>0</v>
      </c>
      <c r="AI1645" s="201"/>
      <c r="AJ1645" s="201"/>
      <c r="AK1645" s="201"/>
      <c r="AL1645" s="201"/>
      <c r="AM1645" s="201"/>
      <c r="AN1645" s="201"/>
      <c r="AO1645" s="201" t="s">
        <v>50</v>
      </c>
      <c r="AP1645" s="201" t="s">
        <v>1</v>
      </c>
    </row>
    <row r="1646" spans="1:42">
      <c r="A1646" s="193" t="s">
        <v>1103</v>
      </c>
      <c r="B1646" s="193" t="s">
        <v>50</v>
      </c>
      <c r="C1646" s="193" t="s">
        <v>205</v>
      </c>
      <c r="D1646" s="193" t="s">
        <v>3267</v>
      </c>
      <c r="E1646" s="193" t="s">
        <v>3268</v>
      </c>
      <c r="F1646" s="193"/>
      <c r="G1646" s="193" t="s">
        <v>178</v>
      </c>
      <c r="H1646" s="194">
        <v>43819.000011574077</v>
      </c>
      <c r="I1646" s="194"/>
      <c r="J1646" s="194">
        <v>43819.000011574077</v>
      </c>
      <c r="K1646" s="194">
        <v>43819.000011574077</v>
      </c>
      <c r="L1646" s="194"/>
      <c r="M1646" s="193" t="s">
        <v>187</v>
      </c>
      <c r="N1646" s="193" t="s">
        <v>43</v>
      </c>
      <c r="O1646" s="195">
        <v>12</v>
      </c>
      <c r="P1646" s="195"/>
      <c r="Q1646" s="196"/>
      <c r="R1646" s="193" t="s">
        <v>3269</v>
      </c>
      <c r="S1646" s="193"/>
      <c r="T1646" s="193" t="s">
        <v>3270</v>
      </c>
      <c r="U1646" s="193" t="s">
        <v>182</v>
      </c>
      <c r="V1646" s="193"/>
      <c r="W1646" s="193"/>
      <c r="X1646" s="193"/>
      <c r="Y1646" s="194"/>
      <c r="Z1646" s="194"/>
      <c r="AA1646" s="197"/>
      <c r="AB1646" s="198" t="str">
        <f t="shared" si="182"/>
        <v>201912</v>
      </c>
      <c r="AC1646" s="199">
        <f t="shared" si="178"/>
        <v>0</v>
      </c>
      <c r="AD1646" s="200" t="str">
        <f t="shared" si="184"/>
        <v>201912</v>
      </c>
      <c r="AE1646" s="199">
        <f t="shared" si="180"/>
        <v>0</v>
      </c>
      <c r="AF1646" s="199">
        <f t="shared" si="179"/>
        <v>0</v>
      </c>
      <c r="AG1646" s="199">
        <f t="shared" si="183"/>
        <v>0</v>
      </c>
      <c r="AH1646" s="199">
        <f t="shared" si="181"/>
        <v>0</v>
      </c>
      <c r="AI1646" s="201"/>
      <c r="AJ1646" s="201"/>
      <c r="AK1646" s="201"/>
      <c r="AL1646" s="201"/>
      <c r="AM1646" s="201"/>
      <c r="AN1646" s="201"/>
      <c r="AO1646" s="201" t="s">
        <v>50</v>
      </c>
      <c r="AP1646" s="201" t="s">
        <v>1</v>
      </c>
    </row>
    <row r="1647" spans="1:42">
      <c r="A1647" s="193" t="s">
        <v>1103</v>
      </c>
      <c r="B1647" s="193" t="s">
        <v>50</v>
      </c>
      <c r="C1647" s="193" t="s">
        <v>205</v>
      </c>
      <c r="D1647" s="193" t="s">
        <v>3271</v>
      </c>
      <c r="E1647" s="193" t="s">
        <v>3272</v>
      </c>
      <c r="F1647" s="193"/>
      <c r="G1647" s="193" t="s">
        <v>178</v>
      </c>
      <c r="H1647" s="194">
        <v>43794.000011574077</v>
      </c>
      <c r="I1647" s="194"/>
      <c r="J1647" s="194">
        <v>43812.000011574077</v>
      </c>
      <c r="K1647" s="194">
        <v>43812.000011574077</v>
      </c>
      <c r="L1647" s="194"/>
      <c r="M1647" s="193" t="s">
        <v>187</v>
      </c>
      <c r="N1647" s="193" t="s">
        <v>751</v>
      </c>
      <c r="O1647" s="195">
        <v>12</v>
      </c>
      <c r="P1647" s="195"/>
      <c r="Q1647" s="196"/>
      <c r="R1647" s="193" t="s">
        <v>3273</v>
      </c>
      <c r="S1647" s="193"/>
      <c r="T1647" s="193" t="s">
        <v>3274</v>
      </c>
      <c r="U1647" s="193" t="s">
        <v>182</v>
      </c>
      <c r="V1647" s="193"/>
      <c r="W1647" s="193"/>
      <c r="X1647" s="193"/>
      <c r="Y1647" s="194"/>
      <c r="Z1647" s="194"/>
      <c r="AA1647" s="197"/>
      <c r="AB1647" s="198" t="str">
        <f t="shared" si="182"/>
        <v>201911</v>
      </c>
      <c r="AC1647" s="199">
        <f t="shared" si="178"/>
        <v>0</v>
      </c>
      <c r="AD1647" s="200" t="str">
        <f t="shared" si="184"/>
        <v>201912</v>
      </c>
      <c r="AE1647" s="199">
        <f t="shared" si="180"/>
        <v>0</v>
      </c>
      <c r="AF1647" s="199">
        <f t="shared" si="179"/>
        <v>0</v>
      </c>
      <c r="AG1647" s="199">
        <f t="shared" si="183"/>
        <v>0</v>
      </c>
      <c r="AH1647" s="199">
        <f t="shared" si="181"/>
        <v>0</v>
      </c>
      <c r="AI1647" s="201"/>
      <c r="AJ1647" s="201"/>
      <c r="AK1647" s="201"/>
      <c r="AL1647" s="201"/>
      <c r="AM1647" s="201"/>
      <c r="AN1647" s="201"/>
      <c r="AO1647" s="201" t="s">
        <v>50</v>
      </c>
      <c r="AP1647" s="201" t="s">
        <v>1</v>
      </c>
    </row>
    <row r="1648" spans="1:42">
      <c r="A1648" s="193" t="s">
        <v>1103</v>
      </c>
      <c r="B1648" s="193" t="s">
        <v>50</v>
      </c>
      <c r="C1648" s="193" t="s">
        <v>205</v>
      </c>
      <c r="D1648" s="193" t="s">
        <v>3271</v>
      </c>
      <c r="E1648" s="193" t="s">
        <v>3272</v>
      </c>
      <c r="F1648" s="193"/>
      <c r="G1648" s="193" t="s">
        <v>178</v>
      </c>
      <c r="H1648" s="194">
        <v>43794.000011574077</v>
      </c>
      <c r="I1648" s="194"/>
      <c r="J1648" s="194">
        <v>43794.000011574077</v>
      </c>
      <c r="K1648" s="194">
        <v>43794.000011574077</v>
      </c>
      <c r="L1648" s="194"/>
      <c r="M1648" s="193" t="s">
        <v>187</v>
      </c>
      <c r="N1648" s="193" t="s">
        <v>751</v>
      </c>
      <c r="O1648" s="195">
        <v>12</v>
      </c>
      <c r="P1648" s="195"/>
      <c r="Q1648" s="196"/>
      <c r="R1648" s="193" t="s">
        <v>3273</v>
      </c>
      <c r="S1648" s="193"/>
      <c r="T1648" s="193" t="s">
        <v>3275</v>
      </c>
      <c r="U1648" s="193" t="s">
        <v>182</v>
      </c>
      <c r="V1648" s="193"/>
      <c r="W1648" s="193"/>
      <c r="X1648" s="193"/>
      <c r="Y1648" s="194"/>
      <c r="Z1648" s="194"/>
      <c r="AA1648" s="197"/>
      <c r="AB1648" s="198" t="str">
        <f t="shared" si="182"/>
        <v>201911</v>
      </c>
      <c r="AC1648" s="199">
        <f t="shared" si="178"/>
        <v>0</v>
      </c>
      <c r="AD1648" s="200" t="str">
        <f t="shared" si="184"/>
        <v>201911</v>
      </c>
      <c r="AE1648" s="199">
        <f t="shared" si="180"/>
        <v>0</v>
      </c>
      <c r="AF1648" s="199">
        <f t="shared" si="179"/>
        <v>0</v>
      </c>
      <c r="AG1648" s="199">
        <f t="shared" si="183"/>
        <v>0</v>
      </c>
      <c r="AH1648" s="199">
        <f t="shared" si="181"/>
        <v>0</v>
      </c>
      <c r="AI1648" s="201"/>
      <c r="AJ1648" s="201"/>
      <c r="AK1648" s="201"/>
      <c r="AL1648" s="201"/>
      <c r="AM1648" s="201"/>
      <c r="AN1648" s="201"/>
      <c r="AO1648" s="201" t="s">
        <v>50</v>
      </c>
      <c r="AP1648" s="201" t="s">
        <v>1</v>
      </c>
    </row>
    <row r="1649" spans="1:42">
      <c r="A1649" s="193" t="s">
        <v>1103</v>
      </c>
      <c r="B1649" s="193" t="s">
        <v>50</v>
      </c>
      <c r="C1649" s="193" t="s">
        <v>205</v>
      </c>
      <c r="D1649" s="193" t="s">
        <v>3271</v>
      </c>
      <c r="E1649" s="193" t="s">
        <v>3272</v>
      </c>
      <c r="F1649" s="193"/>
      <c r="G1649" s="193" t="s">
        <v>178</v>
      </c>
      <c r="H1649" s="194">
        <v>43794.000011574077</v>
      </c>
      <c r="I1649" s="194"/>
      <c r="J1649" s="194">
        <v>43794.000011574077</v>
      </c>
      <c r="K1649" s="194">
        <v>43794.000011574077</v>
      </c>
      <c r="L1649" s="194"/>
      <c r="M1649" s="193" t="s">
        <v>187</v>
      </c>
      <c r="N1649" s="193" t="s">
        <v>751</v>
      </c>
      <c r="O1649" s="195">
        <v>12</v>
      </c>
      <c r="P1649" s="195"/>
      <c r="Q1649" s="196"/>
      <c r="R1649" s="193" t="s">
        <v>3273</v>
      </c>
      <c r="S1649" s="193"/>
      <c r="T1649" s="193" t="s">
        <v>3276</v>
      </c>
      <c r="U1649" s="193" t="s">
        <v>182</v>
      </c>
      <c r="V1649" s="193"/>
      <c r="W1649" s="193"/>
      <c r="X1649" s="193"/>
      <c r="Y1649" s="194"/>
      <c r="Z1649" s="194"/>
      <c r="AA1649" s="197"/>
      <c r="AB1649" s="198" t="str">
        <f t="shared" si="182"/>
        <v>201911</v>
      </c>
      <c r="AC1649" s="199">
        <f t="shared" si="178"/>
        <v>0</v>
      </c>
      <c r="AD1649" s="200" t="str">
        <f t="shared" si="184"/>
        <v>201911</v>
      </c>
      <c r="AE1649" s="199">
        <f t="shared" si="180"/>
        <v>0</v>
      </c>
      <c r="AF1649" s="199">
        <f t="shared" si="179"/>
        <v>0</v>
      </c>
      <c r="AG1649" s="199">
        <f t="shared" si="183"/>
        <v>0</v>
      </c>
      <c r="AH1649" s="199">
        <f t="shared" si="181"/>
        <v>0</v>
      </c>
      <c r="AI1649" s="201"/>
      <c r="AJ1649" s="201"/>
      <c r="AK1649" s="201"/>
      <c r="AL1649" s="201"/>
      <c r="AM1649" s="201"/>
      <c r="AN1649" s="201"/>
      <c r="AO1649" s="201" t="s">
        <v>50</v>
      </c>
      <c r="AP1649" s="201" t="s">
        <v>1</v>
      </c>
    </row>
    <row r="1650" spans="1:42">
      <c r="A1650" s="193" t="s">
        <v>1103</v>
      </c>
      <c r="B1650" s="193" t="s">
        <v>50</v>
      </c>
      <c r="C1650" s="193" t="s">
        <v>205</v>
      </c>
      <c r="D1650" s="193" t="s">
        <v>3271</v>
      </c>
      <c r="E1650" s="193" t="s">
        <v>3272</v>
      </c>
      <c r="F1650" s="193"/>
      <c r="G1650" s="193" t="s">
        <v>178</v>
      </c>
      <c r="H1650" s="194">
        <v>43794.000011574077</v>
      </c>
      <c r="I1650" s="194"/>
      <c r="J1650" s="194">
        <v>43794.000011574077</v>
      </c>
      <c r="K1650" s="194">
        <v>43794.000011574077</v>
      </c>
      <c r="L1650" s="194"/>
      <c r="M1650" s="193" t="s">
        <v>187</v>
      </c>
      <c r="N1650" s="193" t="s">
        <v>751</v>
      </c>
      <c r="O1650" s="195">
        <v>12</v>
      </c>
      <c r="P1650" s="195"/>
      <c r="Q1650" s="196"/>
      <c r="R1650" s="193" t="s">
        <v>3273</v>
      </c>
      <c r="S1650" s="193"/>
      <c r="T1650" s="193" t="s">
        <v>3277</v>
      </c>
      <c r="U1650" s="193" t="s">
        <v>182</v>
      </c>
      <c r="V1650" s="193"/>
      <c r="W1650" s="193"/>
      <c r="X1650" s="193"/>
      <c r="Y1650" s="194"/>
      <c r="Z1650" s="194"/>
      <c r="AA1650" s="197"/>
      <c r="AB1650" s="198" t="str">
        <f t="shared" si="182"/>
        <v>201911</v>
      </c>
      <c r="AC1650" s="199">
        <f t="shared" si="178"/>
        <v>0</v>
      </c>
      <c r="AD1650" s="200" t="str">
        <f t="shared" si="184"/>
        <v>201911</v>
      </c>
      <c r="AE1650" s="199">
        <f t="shared" si="180"/>
        <v>0</v>
      </c>
      <c r="AF1650" s="199">
        <f t="shared" si="179"/>
        <v>0</v>
      </c>
      <c r="AG1650" s="199">
        <f t="shared" si="183"/>
        <v>0</v>
      </c>
      <c r="AH1650" s="199">
        <f t="shared" si="181"/>
        <v>0</v>
      </c>
      <c r="AI1650" s="201"/>
      <c r="AJ1650" s="201"/>
      <c r="AK1650" s="201"/>
      <c r="AL1650" s="201"/>
      <c r="AM1650" s="201"/>
      <c r="AN1650" s="201"/>
      <c r="AO1650" s="201" t="s">
        <v>50</v>
      </c>
      <c r="AP1650" s="201" t="s">
        <v>1</v>
      </c>
    </row>
    <row r="1651" spans="1:42">
      <c r="A1651" s="193" t="s">
        <v>1103</v>
      </c>
      <c r="B1651" s="193" t="s">
        <v>50</v>
      </c>
      <c r="C1651" s="193" t="s">
        <v>205</v>
      </c>
      <c r="D1651" s="193" t="s">
        <v>3261</v>
      </c>
      <c r="E1651" s="193" t="s">
        <v>3262</v>
      </c>
      <c r="F1651" s="193"/>
      <c r="G1651" s="193" t="s">
        <v>178</v>
      </c>
      <c r="H1651" s="194">
        <v>43794.000011574077</v>
      </c>
      <c r="I1651" s="194"/>
      <c r="J1651" s="194">
        <v>43803.000011574077</v>
      </c>
      <c r="K1651" s="194">
        <v>43803.000011574077</v>
      </c>
      <c r="L1651" s="194"/>
      <c r="M1651" s="193" t="s">
        <v>187</v>
      </c>
      <c r="N1651" s="193" t="s">
        <v>43</v>
      </c>
      <c r="O1651" s="195">
        <v>12</v>
      </c>
      <c r="P1651" s="195"/>
      <c r="Q1651" s="196"/>
      <c r="R1651" s="193" t="s">
        <v>3263</v>
      </c>
      <c r="S1651" s="193"/>
      <c r="T1651" s="193" t="s">
        <v>3278</v>
      </c>
      <c r="U1651" s="193" t="s">
        <v>182</v>
      </c>
      <c r="V1651" s="193"/>
      <c r="W1651" s="193"/>
      <c r="X1651" s="193"/>
      <c r="Y1651" s="194"/>
      <c r="Z1651" s="194"/>
      <c r="AA1651" s="197"/>
      <c r="AB1651" s="198" t="str">
        <f t="shared" si="182"/>
        <v>201911</v>
      </c>
      <c r="AC1651" s="199">
        <f t="shared" si="178"/>
        <v>0</v>
      </c>
      <c r="AD1651" s="200" t="str">
        <f t="shared" si="184"/>
        <v>201912</v>
      </c>
      <c r="AE1651" s="199">
        <f t="shared" si="180"/>
        <v>0</v>
      </c>
      <c r="AF1651" s="199">
        <f t="shared" si="179"/>
        <v>0</v>
      </c>
      <c r="AG1651" s="199">
        <f t="shared" si="183"/>
        <v>0</v>
      </c>
      <c r="AH1651" s="199">
        <f t="shared" si="181"/>
        <v>0</v>
      </c>
      <c r="AI1651" s="201"/>
      <c r="AJ1651" s="201"/>
      <c r="AK1651" s="201"/>
      <c r="AL1651" s="201"/>
      <c r="AM1651" s="201"/>
      <c r="AN1651" s="201"/>
      <c r="AO1651" s="201" t="s">
        <v>50</v>
      </c>
      <c r="AP1651" s="201" t="s">
        <v>1</v>
      </c>
    </row>
    <row r="1652" spans="1:42">
      <c r="A1652" s="193" t="s">
        <v>1103</v>
      </c>
      <c r="B1652" s="193" t="s">
        <v>50</v>
      </c>
      <c r="C1652" s="193" t="s">
        <v>205</v>
      </c>
      <c r="D1652" s="193" t="s">
        <v>3244</v>
      </c>
      <c r="E1652" s="193" t="s">
        <v>3245</v>
      </c>
      <c r="F1652" s="193"/>
      <c r="G1652" s="193" t="s">
        <v>178</v>
      </c>
      <c r="H1652" s="194">
        <v>43794.000011574077</v>
      </c>
      <c r="I1652" s="194"/>
      <c r="J1652" s="194">
        <v>43803.000011574077</v>
      </c>
      <c r="K1652" s="194">
        <v>43803.000011574077</v>
      </c>
      <c r="L1652" s="194"/>
      <c r="M1652" s="193" t="s">
        <v>187</v>
      </c>
      <c r="N1652" s="193" t="s">
        <v>43</v>
      </c>
      <c r="O1652" s="195">
        <v>12</v>
      </c>
      <c r="P1652" s="195"/>
      <c r="Q1652" s="196"/>
      <c r="R1652" s="193" t="s">
        <v>3246</v>
      </c>
      <c r="S1652" s="193"/>
      <c r="T1652" s="193" t="s">
        <v>3279</v>
      </c>
      <c r="U1652" s="193" t="s">
        <v>182</v>
      </c>
      <c r="V1652" s="193"/>
      <c r="W1652" s="193"/>
      <c r="X1652" s="193"/>
      <c r="Y1652" s="194"/>
      <c r="Z1652" s="194"/>
      <c r="AA1652" s="197"/>
      <c r="AB1652" s="198" t="str">
        <f t="shared" si="182"/>
        <v>201911</v>
      </c>
      <c r="AC1652" s="199">
        <f t="shared" si="178"/>
        <v>0</v>
      </c>
      <c r="AD1652" s="200" t="str">
        <f t="shared" si="184"/>
        <v>201912</v>
      </c>
      <c r="AE1652" s="199">
        <f t="shared" si="180"/>
        <v>0</v>
      </c>
      <c r="AF1652" s="199">
        <f t="shared" si="179"/>
        <v>0</v>
      </c>
      <c r="AG1652" s="199">
        <f t="shared" si="183"/>
        <v>0</v>
      </c>
      <c r="AH1652" s="199">
        <f t="shared" si="181"/>
        <v>0</v>
      </c>
      <c r="AI1652" s="201"/>
      <c r="AJ1652" s="201"/>
      <c r="AK1652" s="201"/>
      <c r="AL1652" s="201"/>
      <c r="AM1652" s="201"/>
      <c r="AN1652" s="201"/>
      <c r="AO1652" s="201" t="s">
        <v>50</v>
      </c>
      <c r="AP1652" s="201" t="s">
        <v>1</v>
      </c>
    </row>
    <row r="1653" spans="1:42">
      <c r="A1653" s="193" t="s">
        <v>1103</v>
      </c>
      <c r="B1653" s="193" t="s">
        <v>50</v>
      </c>
      <c r="C1653" s="193" t="s">
        <v>205</v>
      </c>
      <c r="D1653" s="193" t="s">
        <v>3280</v>
      </c>
      <c r="E1653" s="193" t="s">
        <v>3281</v>
      </c>
      <c r="F1653" s="193"/>
      <c r="G1653" s="193" t="s">
        <v>178</v>
      </c>
      <c r="H1653" s="194">
        <v>43794.000011574077</v>
      </c>
      <c r="I1653" s="194"/>
      <c r="J1653" s="194">
        <v>43794.000011574077</v>
      </c>
      <c r="K1653" s="194">
        <v>43794.000011574077</v>
      </c>
      <c r="L1653" s="194"/>
      <c r="M1653" s="193" t="s">
        <v>179</v>
      </c>
      <c r="N1653" s="193" t="s">
        <v>230</v>
      </c>
      <c r="O1653" s="195">
        <v>12</v>
      </c>
      <c r="P1653" s="195"/>
      <c r="Q1653" s="196"/>
      <c r="R1653" s="193" t="s">
        <v>3282</v>
      </c>
      <c r="S1653" s="193"/>
      <c r="T1653" s="193" t="s">
        <v>3283</v>
      </c>
      <c r="U1653" s="193" t="s">
        <v>182</v>
      </c>
      <c r="V1653" s="193"/>
      <c r="W1653" s="193"/>
      <c r="X1653" s="193"/>
      <c r="Y1653" s="194"/>
      <c r="Z1653" s="194"/>
      <c r="AA1653" s="197"/>
      <c r="AB1653" s="198" t="str">
        <f t="shared" si="182"/>
        <v>201911</v>
      </c>
      <c r="AC1653" s="199">
        <f t="shared" si="178"/>
        <v>0</v>
      </c>
      <c r="AD1653" s="200" t="str">
        <f t="shared" si="184"/>
        <v>201911</v>
      </c>
      <c r="AE1653" s="199">
        <f t="shared" si="180"/>
        <v>0</v>
      </c>
      <c r="AF1653" s="199">
        <f t="shared" si="179"/>
        <v>0</v>
      </c>
      <c r="AG1653" s="199">
        <f t="shared" si="183"/>
        <v>0</v>
      </c>
      <c r="AH1653" s="199">
        <f t="shared" si="181"/>
        <v>0</v>
      </c>
      <c r="AI1653" s="201"/>
      <c r="AJ1653" s="201"/>
      <c r="AK1653" s="201"/>
      <c r="AL1653" s="201"/>
      <c r="AM1653" s="201"/>
      <c r="AN1653" s="201"/>
      <c r="AO1653" s="201" t="s">
        <v>50</v>
      </c>
      <c r="AP1653" s="201" t="s">
        <v>1</v>
      </c>
    </row>
    <row r="1654" spans="1:42">
      <c r="A1654" s="193" t="s">
        <v>1103</v>
      </c>
      <c r="B1654" s="193" t="s">
        <v>50</v>
      </c>
      <c r="C1654" s="193" t="s">
        <v>205</v>
      </c>
      <c r="D1654" s="193" t="s">
        <v>3284</v>
      </c>
      <c r="E1654" s="193" t="s">
        <v>2413</v>
      </c>
      <c r="F1654" s="193"/>
      <c r="G1654" s="193" t="s">
        <v>197</v>
      </c>
      <c r="H1654" s="194">
        <v>43794.000011574077</v>
      </c>
      <c r="I1654" s="194"/>
      <c r="J1654" s="194">
        <v>43795.000011574077</v>
      </c>
      <c r="K1654" s="194">
        <v>43795.000011574077</v>
      </c>
      <c r="L1654" s="194"/>
      <c r="M1654" s="193" t="s">
        <v>179</v>
      </c>
      <c r="N1654" s="193"/>
      <c r="O1654" s="195">
        <v>12</v>
      </c>
      <c r="P1654" s="195"/>
      <c r="Q1654" s="196"/>
      <c r="R1654" s="193" t="s">
        <v>3285</v>
      </c>
      <c r="S1654" s="193"/>
      <c r="T1654" s="193" t="s">
        <v>3286</v>
      </c>
      <c r="U1654" s="193" t="s">
        <v>182</v>
      </c>
      <c r="V1654" s="193"/>
      <c r="W1654" s="193"/>
      <c r="X1654" s="193"/>
      <c r="Y1654" s="194"/>
      <c r="Z1654" s="194"/>
      <c r="AA1654" s="197"/>
      <c r="AB1654" s="198" t="str">
        <f t="shared" si="182"/>
        <v>201911</v>
      </c>
      <c r="AC1654" s="199">
        <f t="shared" si="178"/>
        <v>0</v>
      </c>
      <c r="AD1654" s="200" t="str">
        <f t="shared" si="184"/>
        <v>201911</v>
      </c>
      <c r="AE1654" s="199">
        <f t="shared" si="180"/>
        <v>0</v>
      </c>
      <c r="AF1654" s="199">
        <f t="shared" si="179"/>
        <v>0</v>
      </c>
      <c r="AG1654" s="199">
        <f t="shared" si="183"/>
        <v>0</v>
      </c>
      <c r="AH1654" s="199">
        <f t="shared" si="181"/>
        <v>0</v>
      </c>
      <c r="AI1654" s="201"/>
      <c r="AJ1654" s="201"/>
      <c r="AK1654" s="201"/>
      <c r="AL1654" s="201"/>
      <c r="AM1654" s="201"/>
      <c r="AN1654" s="201"/>
      <c r="AO1654" s="201" t="s">
        <v>50</v>
      </c>
      <c r="AP1654" s="201" t="s">
        <v>1</v>
      </c>
    </row>
    <row r="1655" spans="1:42">
      <c r="A1655" s="193" t="s">
        <v>1103</v>
      </c>
      <c r="B1655" s="193" t="s">
        <v>50</v>
      </c>
      <c r="C1655" s="193" t="s">
        <v>205</v>
      </c>
      <c r="D1655" s="193" t="s">
        <v>3287</v>
      </c>
      <c r="E1655" s="193" t="s">
        <v>3288</v>
      </c>
      <c r="F1655" s="193"/>
      <c r="G1655" s="193" t="s">
        <v>178</v>
      </c>
      <c r="H1655" s="194">
        <v>43795.000011574077</v>
      </c>
      <c r="I1655" s="194"/>
      <c r="J1655" s="194">
        <v>43795.000011574077</v>
      </c>
      <c r="K1655" s="194">
        <v>43795.000011574077</v>
      </c>
      <c r="L1655" s="194"/>
      <c r="M1655" s="193" t="s">
        <v>187</v>
      </c>
      <c r="N1655" s="193" t="s">
        <v>43</v>
      </c>
      <c r="O1655" s="195">
        <v>12</v>
      </c>
      <c r="P1655" s="195"/>
      <c r="Q1655" s="196"/>
      <c r="R1655" s="193" t="s">
        <v>3289</v>
      </c>
      <c r="S1655" s="193"/>
      <c r="T1655" s="193" t="s">
        <v>3290</v>
      </c>
      <c r="U1655" s="193" t="s">
        <v>182</v>
      </c>
      <c r="V1655" s="193"/>
      <c r="W1655" s="193"/>
      <c r="X1655" s="193"/>
      <c r="Y1655" s="194"/>
      <c r="Z1655" s="194"/>
      <c r="AA1655" s="197"/>
      <c r="AB1655" s="198" t="str">
        <f t="shared" si="182"/>
        <v>201911</v>
      </c>
      <c r="AC1655" s="199">
        <f t="shared" si="178"/>
        <v>0</v>
      </c>
      <c r="AD1655" s="200" t="str">
        <f t="shared" si="184"/>
        <v>201911</v>
      </c>
      <c r="AE1655" s="199">
        <f t="shared" si="180"/>
        <v>0</v>
      </c>
      <c r="AF1655" s="199">
        <f t="shared" si="179"/>
        <v>0</v>
      </c>
      <c r="AG1655" s="199">
        <f t="shared" si="183"/>
        <v>0</v>
      </c>
      <c r="AH1655" s="199">
        <f t="shared" si="181"/>
        <v>0</v>
      </c>
      <c r="AI1655" s="201"/>
      <c r="AJ1655" s="201"/>
      <c r="AK1655" s="201"/>
      <c r="AL1655" s="201"/>
      <c r="AM1655" s="201"/>
      <c r="AN1655" s="201"/>
      <c r="AO1655" s="201" t="s">
        <v>50</v>
      </c>
      <c r="AP1655" s="201" t="s">
        <v>1</v>
      </c>
    </row>
    <row r="1656" spans="1:42">
      <c r="A1656" s="193" t="s">
        <v>1103</v>
      </c>
      <c r="B1656" s="193" t="s">
        <v>50</v>
      </c>
      <c r="C1656" s="193" t="s">
        <v>205</v>
      </c>
      <c r="D1656" s="193" t="s">
        <v>3287</v>
      </c>
      <c r="E1656" s="193" t="s">
        <v>3288</v>
      </c>
      <c r="F1656" s="193"/>
      <c r="G1656" s="193" t="s">
        <v>178</v>
      </c>
      <c r="H1656" s="194">
        <v>43795.000011574077</v>
      </c>
      <c r="I1656" s="194"/>
      <c r="J1656" s="194">
        <v>43795.000011574077</v>
      </c>
      <c r="K1656" s="194">
        <v>43795.000011574077</v>
      </c>
      <c r="L1656" s="194"/>
      <c r="M1656" s="193" t="s">
        <v>187</v>
      </c>
      <c r="N1656" s="193" t="s">
        <v>43</v>
      </c>
      <c r="O1656" s="195">
        <v>12</v>
      </c>
      <c r="P1656" s="195"/>
      <c r="Q1656" s="196"/>
      <c r="R1656" s="193" t="s">
        <v>3289</v>
      </c>
      <c r="S1656" s="193"/>
      <c r="T1656" s="193" t="s">
        <v>3291</v>
      </c>
      <c r="U1656" s="193" t="s">
        <v>182</v>
      </c>
      <c r="V1656" s="193"/>
      <c r="W1656" s="193"/>
      <c r="X1656" s="193"/>
      <c r="Y1656" s="194"/>
      <c r="Z1656" s="194"/>
      <c r="AA1656" s="197"/>
      <c r="AB1656" s="198" t="str">
        <f t="shared" si="182"/>
        <v>201911</v>
      </c>
      <c r="AC1656" s="199">
        <f t="shared" si="178"/>
        <v>0</v>
      </c>
      <c r="AD1656" s="200" t="str">
        <f t="shared" si="184"/>
        <v>201911</v>
      </c>
      <c r="AE1656" s="199">
        <f t="shared" si="180"/>
        <v>0</v>
      </c>
      <c r="AF1656" s="199">
        <f t="shared" si="179"/>
        <v>0</v>
      </c>
      <c r="AG1656" s="199">
        <f t="shared" si="183"/>
        <v>0</v>
      </c>
      <c r="AH1656" s="199">
        <f t="shared" si="181"/>
        <v>0</v>
      </c>
      <c r="AI1656" s="201"/>
      <c r="AJ1656" s="201"/>
      <c r="AK1656" s="201"/>
      <c r="AL1656" s="201"/>
      <c r="AM1656" s="201"/>
      <c r="AN1656" s="201"/>
      <c r="AO1656" s="201" t="s">
        <v>50</v>
      </c>
      <c r="AP1656" s="201" t="s">
        <v>1</v>
      </c>
    </row>
    <row r="1657" spans="1:42">
      <c r="A1657" s="193" t="s">
        <v>1103</v>
      </c>
      <c r="B1657" s="193" t="s">
        <v>50</v>
      </c>
      <c r="C1657" s="193" t="s">
        <v>205</v>
      </c>
      <c r="D1657" s="193" t="s">
        <v>3292</v>
      </c>
      <c r="E1657" s="193" t="s">
        <v>3293</v>
      </c>
      <c r="F1657" s="193"/>
      <c r="G1657" s="193" t="s">
        <v>178</v>
      </c>
      <c r="H1657" s="194">
        <v>43795.000011574077</v>
      </c>
      <c r="I1657" s="194"/>
      <c r="J1657" s="194">
        <v>43795.000011574077</v>
      </c>
      <c r="K1657" s="194">
        <v>43795.000011574077</v>
      </c>
      <c r="L1657" s="194"/>
      <c r="M1657" s="193" t="s">
        <v>187</v>
      </c>
      <c r="N1657" s="193" t="s">
        <v>43</v>
      </c>
      <c r="O1657" s="195">
        <v>12</v>
      </c>
      <c r="P1657" s="195"/>
      <c r="Q1657" s="196"/>
      <c r="R1657" s="193" t="s">
        <v>3294</v>
      </c>
      <c r="S1657" s="193"/>
      <c r="T1657" s="193" t="s">
        <v>3295</v>
      </c>
      <c r="U1657" s="193" t="s">
        <v>182</v>
      </c>
      <c r="V1657" s="193"/>
      <c r="W1657" s="193"/>
      <c r="X1657" s="193"/>
      <c r="Y1657" s="194"/>
      <c r="Z1657" s="194"/>
      <c r="AA1657" s="197"/>
      <c r="AB1657" s="198" t="str">
        <f t="shared" si="182"/>
        <v>201911</v>
      </c>
      <c r="AC1657" s="199">
        <f t="shared" si="178"/>
        <v>0</v>
      </c>
      <c r="AD1657" s="200" t="str">
        <f t="shared" si="184"/>
        <v>201911</v>
      </c>
      <c r="AE1657" s="199">
        <f t="shared" si="180"/>
        <v>0</v>
      </c>
      <c r="AF1657" s="199">
        <f t="shared" si="179"/>
        <v>0</v>
      </c>
      <c r="AG1657" s="199">
        <f t="shared" si="183"/>
        <v>0</v>
      </c>
      <c r="AH1657" s="199">
        <f t="shared" si="181"/>
        <v>0</v>
      </c>
      <c r="AI1657" s="201"/>
      <c r="AJ1657" s="201"/>
      <c r="AK1657" s="201"/>
      <c r="AL1657" s="201"/>
      <c r="AM1657" s="201"/>
      <c r="AN1657" s="201"/>
      <c r="AO1657" s="201" t="s">
        <v>50</v>
      </c>
      <c r="AP1657" s="201" t="s">
        <v>1</v>
      </c>
    </row>
    <row r="1658" spans="1:42">
      <c r="A1658" s="193" t="s">
        <v>1103</v>
      </c>
      <c r="B1658" s="193" t="s">
        <v>50</v>
      </c>
      <c r="C1658" s="193" t="s">
        <v>205</v>
      </c>
      <c r="D1658" s="193" t="s">
        <v>3292</v>
      </c>
      <c r="E1658" s="193" t="s">
        <v>3293</v>
      </c>
      <c r="F1658" s="193"/>
      <c r="G1658" s="193" t="s">
        <v>178</v>
      </c>
      <c r="H1658" s="194">
        <v>43795.000011574077</v>
      </c>
      <c r="I1658" s="194"/>
      <c r="J1658" s="194">
        <v>43795.000011574077</v>
      </c>
      <c r="K1658" s="194">
        <v>43795.000011574077</v>
      </c>
      <c r="L1658" s="194"/>
      <c r="M1658" s="193" t="s">
        <v>187</v>
      </c>
      <c r="N1658" s="193" t="s">
        <v>43</v>
      </c>
      <c r="O1658" s="195">
        <v>12</v>
      </c>
      <c r="P1658" s="195"/>
      <c r="Q1658" s="196"/>
      <c r="R1658" s="193" t="s">
        <v>3294</v>
      </c>
      <c r="S1658" s="193"/>
      <c r="T1658" s="193" t="s">
        <v>3296</v>
      </c>
      <c r="U1658" s="193" t="s">
        <v>182</v>
      </c>
      <c r="V1658" s="193"/>
      <c r="W1658" s="193"/>
      <c r="X1658" s="193"/>
      <c r="Y1658" s="194"/>
      <c r="Z1658" s="194"/>
      <c r="AA1658" s="197"/>
      <c r="AB1658" s="198" t="str">
        <f t="shared" si="182"/>
        <v>201911</v>
      </c>
      <c r="AC1658" s="199">
        <f t="shared" si="178"/>
        <v>0</v>
      </c>
      <c r="AD1658" s="200" t="str">
        <f t="shared" si="184"/>
        <v>201911</v>
      </c>
      <c r="AE1658" s="199">
        <f t="shared" si="180"/>
        <v>0</v>
      </c>
      <c r="AF1658" s="199">
        <f t="shared" si="179"/>
        <v>0</v>
      </c>
      <c r="AG1658" s="199">
        <f t="shared" si="183"/>
        <v>0</v>
      </c>
      <c r="AH1658" s="199">
        <f t="shared" si="181"/>
        <v>0</v>
      </c>
      <c r="AI1658" s="201"/>
      <c r="AJ1658" s="201"/>
      <c r="AK1658" s="201"/>
      <c r="AL1658" s="201"/>
      <c r="AM1658" s="201"/>
      <c r="AN1658" s="201"/>
      <c r="AO1658" s="201" t="s">
        <v>50</v>
      </c>
      <c r="AP1658" s="201" t="s">
        <v>1</v>
      </c>
    </row>
    <row r="1659" spans="1:42">
      <c r="A1659" s="193" t="s">
        <v>1103</v>
      </c>
      <c r="B1659" s="193" t="s">
        <v>50</v>
      </c>
      <c r="C1659" s="193" t="s">
        <v>205</v>
      </c>
      <c r="D1659" s="193" t="s">
        <v>3297</v>
      </c>
      <c r="E1659" s="193" t="s">
        <v>3298</v>
      </c>
      <c r="F1659" s="193"/>
      <c r="G1659" s="193" t="s">
        <v>178</v>
      </c>
      <c r="H1659" s="194">
        <v>43795.000011574077</v>
      </c>
      <c r="I1659" s="194"/>
      <c r="J1659" s="194">
        <v>43795.000011574077</v>
      </c>
      <c r="K1659" s="194">
        <v>43795.000011574077</v>
      </c>
      <c r="L1659" s="194"/>
      <c r="M1659" s="193" t="s">
        <v>187</v>
      </c>
      <c r="N1659" s="193" t="s">
        <v>2015</v>
      </c>
      <c r="O1659" s="195">
        <v>12</v>
      </c>
      <c r="P1659" s="195"/>
      <c r="Q1659" s="196"/>
      <c r="R1659" s="193" t="s">
        <v>3299</v>
      </c>
      <c r="S1659" s="193"/>
      <c r="T1659" s="193" t="s">
        <v>3300</v>
      </c>
      <c r="U1659" s="193" t="s">
        <v>182</v>
      </c>
      <c r="V1659" s="193"/>
      <c r="W1659" s="193"/>
      <c r="X1659" s="193"/>
      <c r="Y1659" s="194"/>
      <c r="Z1659" s="194"/>
      <c r="AA1659" s="197"/>
      <c r="AB1659" s="198" t="str">
        <f t="shared" si="182"/>
        <v>201911</v>
      </c>
      <c r="AC1659" s="199">
        <f t="shared" si="178"/>
        <v>0</v>
      </c>
      <c r="AD1659" s="200" t="str">
        <f t="shared" si="184"/>
        <v>201911</v>
      </c>
      <c r="AE1659" s="199">
        <f t="shared" si="180"/>
        <v>0</v>
      </c>
      <c r="AF1659" s="199">
        <f t="shared" si="179"/>
        <v>0</v>
      </c>
      <c r="AG1659" s="199">
        <f t="shared" si="183"/>
        <v>0</v>
      </c>
      <c r="AH1659" s="199">
        <f t="shared" si="181"/>
        <v>0</v>
      </c>
      <c r="AI1659" s="201"/>
      <c r="AJ1659" s="201"/>
      <c r="AK1659" s="201"/>
      <c r="AL1659" s="201"/>
      <c r="AM1659" s="201"/>
      <c r="AN1659" s="201"/>
      <c r="AO1659" s="201" t="s">
        <v>50</v>
      </c>
      <c r="AP1659" s="201" t="s">
        <v>1</v>
      </c>
    </row>
    <row r="1660" spans="1:42">
      <c r="A1660" s="193" t="s">
        <v>1103</v>
      </c>
      <c r="B1660" s="193" t="s">
        <v>50</v>
      </c>
      <c r="C1660" s="193" t="s">
        <v>205</v>
      </c>
      <c r="D1660" s="193" t="s">
        <v>3231</v>
      </c>
      <c r="E1660" s="193" t="s">
        <v>3232</v>
      </c>
      <c r="F1660" s="193"/>
      <c r="G1660" s="193" t="s">
        <v>178</v>
      </c>
      <c r="H1660" s="194">
        <v>43796.000011574077</v>
      </c>
      <c r="I1660" s="194"/>
      <c r="J1660" s="194">
        <v>43798.000011574077</v>
      </c>
      <c r="K1660" s="194">
        <v>43798.000011574077</v>
      </c>
      <c r="L1660" s="194"/>
      <c r="M1660" s="193" t="s">
        <v>187</v>
      </c>
      <c r="N1660" s="193" t="s">
        <v>751</v>
      </c>
      <c r="O1660" s="195">
        <v>12</v>
      </c>
      <c r="P1660" s="195"/>
      <c r="Q1660" s="196"/>
      <c r="R1660" s="193" t="s">
        <v>3233</v>
      </c>
      <c r="S1660" s="193"/>
      <c r="T1660" s="193" t="s">
        <v>3301</v>
      </c>
      <c r="U1660" s="193" t="s">
        <v>182</v>
      </c>
      <c r="V1660" s="193"/>
      <c r="W1660" s="193"/>
      <c r="X1660" s="193"/>
      <c r="Y1660" s="194"/>
      <c r="Z1660" s="194"/>
      <c r="AA1660" s="197"/>
      <c r="AB1660" s="198" t="str">
        <f t="shared" si="182"/>
        <v>201911</v>
      </c>
      <c r="AC1660" s="199">
        <f t="shared" si="178"/>
        <v>0</v>
      </c>
      <c r="AD1660" s="200" t="str">
        <f t="shared" si="184"/>
        <v>201911</v>
      </c>
      <c r="AE1660" s="199">
        <f t="shared" si="180"/>
        <v>0</v>
      </c>
      <c r="AF1660" s="199">
        <f t="shared" si="179"/>
        <v>0</v>
      </c>
      <c r="AG1660" s="199">
        <f t="shared" si="183"/>
        <v>0</v>
      </c>
      <c r="AH1660" s="199">
        <f t="shared" si="181"/>
        <v>0</v>
      </c>
      <c r="AI1660" s="201"/>
      <c r="AJ1660" s="201"/>
      <c r="AK1660" s="201"/>
      <c r="AL1660" s="201"/>
      <c r="AM1660" s="201"/>
      <c r="AN1660" s="201"/>
      <c r="AO1660" s="201" t="s">
        <v>50</v>
      </c>
      <c r="AP1660" s="201" t="s">
        <v>1</v>
      </c>
    </row>
    <row r="1661" spans="1:42">
      <c r="A1661" s="193" t="s">
        <v>1103</v>
      </c>
      <c r="B1661" s="193" t="s">
        <v>50</v>
      </c>
      <c r="C1661" s="193" t="s">
        <v>205</v>
      </c>
      <c r="D1661" s="193" t="s">
        <v>3302</v>
      </c>
      <c r="E1661" s="193" t="s">
        <v>3303</v>
      </c>
      <c r="F1661" s="193"/>
      <c r="G1661" s="193" t="s">
        <v>178</v>
      </c>
      <c r="H1661" s="194">
        <v>43796.000011574077</v>
      </c>
      <c r="I1661" s="194"/>
      <c r="J1661" s="194">
        <v>43796.000011574077</v>
      </c>
      <c r="K1661" s="194">
        <v>43796.000011574077</v>
      </c>
      <c r="L1661" s="194"/>
      <c r="M1661" s="193" t="s">
        <v>179</v>
      </c>
      <c r="N1661" s="193" t="s">
        <v>230</v>
      </c>
      <c r="O1661" s="195">
        <v>12</v>
      </c>
      <c r="P1661" s="195"/>
      <c r="Q1661" s="196"/>
      <c r="R1661" s="193" t="s">
        <v>3304</v>
      </c>
      <c r="S1661" s="193"/>
      <c r="T1661" s="193" t="s">
        <v>3305</v>
      </c>
      <c r="U1661" s="193" t="s">
        <v>182</v>
      </c>
      <c r="V1661" s="193"/>
      <c r="W1661" s="193"/>
      <c r="X1661" s="193"/>
      <c r="Y1661" s="194"/>
      <c r="Z1661" s="194"/>
      <c r="AA1661" s="197"/>
      <c r="AB1661" s="198" t="str">
        <f t="shared" si="182"/>
        <v>201911</v>
      </c>
      <c r="AC1661" s="199">
        <f t="shared" si="178"/>
        <v>0</v>
      </c>
      <c r="AD1661" s="200" t="str">
        <f t="shared" si="184"/>
        <v>201911</v>
      </c>
      <c r="AE1661" s="199">
        <f t="shared" si="180"/>
        <v>0</v>
      </c>
      <c r="AF1661" s="199">
        <f t="shared" si="179"/>
        <v>0</v>
      </c>
      <c r="AG1661" s="199">
        <f t="shared" si="183"/>
        <v>0</v>
      </c>
      <c r="AH1661" s="199">
        <f t="shared" si="181"/>
        <v>0</v>
      </c>
      <c r="AI1661" s="201"/>
      <c r="AJ1661" s="201"/>
      <c r="AK1661" s="201"/>
      <c r="AL1661" s="201"/>
      <c r="AM1661" s="201"/>
      <c r="AN1661" s="201"/>
      <c r="AO1661" s="201" t="s">
        <v>50</v>
      </c>
      <c r="AP1661" s="201" t="s">
        <v>1</v>
      </c>
    </row>
    <row r="1662" spans="1:42">
      <c r="A1662" s="193" t="s">
        <v>1103</v>
      </c>
      <c r="B1662" s="193" t="s">
        <v>54</v>
      </c>
      <c r="C1662" s="193" t="s">
        <v>175</v>
      </c>
      <c r="D1662" s="193" t="s">
        <v>3297</v>
      </c>
      <c r="E1662" s="193" t="s">
        <v>3298</v>
      </c>
      <c r="F1662" s="193"/>
      <c r="G1662" s="193" t="s">
        <v>178</v>
      </c>
      <c r="H1662" s="194">
        <v>43796.000011574077</v>
      </c>
      <c r="I1662" s="194"/>
      <c r="J1662" s="194">
        <v>43796.000011574077</v>
      </c>
      <c r="K1662" s="194">
        <v>43796.000011574077</v>
      </c>
      <c r="L1662" s="194"/>
      <c r="M1662" s="193" t="s">
        <v>187</v>
      </c>
      <c r="N1662" s="193" t="s">
        <v>2015</v>
      </c>
      <c r="O1662" s="195">
        <v>3</v>
      </c>
      <c r="P1662" s="195"/>
      <c r="Q1662" s="196"/>
      <c r="R1662" s="193" t="s">
        <v>3299</v>
      </c>
      <c r="S1662" s="193"/>
      <c r="T1662" s="193" t="s">
        <v>3306</v>
      </c>
      <c r="U1662" s="193" t="s">
        <v>182</v>
      </c>
      <c r="V1662" s="193"/>
      <c r="W1662" s="193"/>
      <c r="X1662" s="193"/>
      <c r="Y1662" s="194"/>
      <c r="Z1662" s="194"/>
      <c r="AA1662" s="197"/>
      <c r="AB1662" s="198" t="str">
        <f t="shared" si="182"/>
        <v>201911</v>
      </c>
      <c r="AC1662" s="199">
        <f t="shared" si="178"/>
        <v>0</v>
      </c>
      <c r="AD1662" s="200" t="str">
        <f t="shared" si="184"/>
        <v>201911</v>
      </c>
      <c r="AE1662" s="199">
        <f t="shared" si="180"/>
        <v>0</v>
      </c>
      <c r="AF1662" s="199">
        <f t="shared" si="179"/>
        <v>0</v>
      </c>
      <c r="AG1662" s="199">
        <f t="shared" si="183"/>
        <v>0</v>
      </c>
      <c r="AH1662" s="199">
        <f t="shared" si="181"/>
        <v>0</v>
      </c>
      <c r="AI1662" s="201"/>
      <c r="AJ1662" s="201"/>
      <c r="AK1662" s="201"/>
      <c r="AL1662" s="201"/>
      <c r="AM1662" s="201"/>
      <c r="AN1662" s="201"/>
      <c r="AO1662" s="201" t="s">
        <v>54</v>
      </c>
      <c r="AP1662" s="201" t="s">
        <v>88</v>
      </c>
    </row>
    <row r="1663" spans="1:42">
      <c r="A1663" s="193" t="s">
        <v>1103</v>
      </c>
      <c r="B1663" s="193" t="s">
        <v>50</v>
      </c>
      <c r="C1663" s="193" t="s">
        <v>205</v>
      </c>
      <c r="D1663" s="193" t="s">
        <v>3307</v>
      </c>
      <c r="E1663" s="193" t="s">
        <v>3308</v>
      </c>
      <c r="F1663" s="193"/>
      <c r="G1663" s="193" t="s">
        <v>178</v>
      </c>
      <c r="H1663" s="194">
        <v>43796.000011574077</v>
      </c>
      <c r="I1663" s="194"/>
      <c r="J1663" s="194">
        <v>43796.000011574077</v>
      </c>
      <c r="K1663" s="194">
        <v>43796.000011574077</v>
      </c>
      <c r="L1663" s="194"/>
      <c r="M1663" s="193" t="s">
        <v>187</v>
      </c>
      <c r="N1663" s="193" t="s">
        <v>751</v>
      </c>
      <c r="O1663" s="195">
        <v>12</v>
      </c>
      <c r="P1663" s="195"/>
      <c r="Q1663" s="196"/>
      <c r="R1663" s="193" t="s">
        <v>3309</v>
      </c>
      <c r="S1663" s="193"/>
      <c r="T1663" s="193" t="s">
        <v>3310</v>
      </c>
      <c r="U1663" s="193" t="s">
        <v>182</v>
      </c>
      <c r="V1663" s="193"/>
      <c r="W1663" s="193"/>
      <c r="X1663" s="193"/>
      <c r="Y1663" s="194"/>
      <c r="Z1663" s="194"/>
      <c r="AA1663" s="197"/>
      <c r="AB1663" s="198" t="str">
        <f t="shared" si="182"/>
        <v>201911</v>
      </c>
      <c r="AC1663" s="199">
        <f t="shared" si="178"/>
        <v>0</v>
      </c>
      <c r="AD1663" s="200" t="str">
        <f t="shared" si="184"/>
        <v>201911</v>
      </c>
      <c r="AE1663" s="199">
        <f t="shared" si="180"/>
        <v>0</v>
      </c>
      <c r="AF1663" s="199">
        <f t="shared" si="179"/>
        <v>0</v>
      </c>
      <c r="AG1663" s="199">
        <f t="shared" si="183"/>
        <v>0</v>
      </c>
      <c r="AH1663" s="199">
        <f t="shared" si="181"/>
        <v>0</v>
      </c>
      <c r="AI1663" s="201"/>
      <c r="AJ1663" s="201"/>
      <c r="AK1663" s="201"/>
      <c r="AL1663" s="201"/>
      <c r="AM1663" s="201"/>
      <c r="AN1663" s="201"/>
      <c r="AO1663" s="201" t="s">
        <v>50</v>
      </c>
      <c r="AP1663" s="201" t="s">
        <v>1</v>
      </c>
    </row>
    <row r="1664" spans="1:42">
      <c r="A1664" s="193" t="s">
        <v>1103</v>
      </c>
      <c r="B1664" s="193" t="s">
        <v>50</v>
      </c>
      <c r="C1664" s="193" t="s">
        <v>205</v>
      </c>
      <c r="D1664" s="193" t="s">
        <v>3307</v>
      </c>
      <c r="E1664" s="193" t="s">
        <v>3308</v>
      </c>
      <c r="F1664" s="193"/>
      <c r="G1664" s="193" t="s">
        <v>178</v>
      </c>
      <c r="H1664" s="194">
        <v>43796.000011574077</v>
      </c>
      <c r="I1664" s="194"/>
      <c r="J1664" s="194">
        <v>43796.000011574077</v>
      </c>
      <c r="K1664" s="194">
        <v>43796.000011574077</v>
      </c>
      <c r="L1664" s="194"/>
      <c r="M1664" s="193" t="s">
        <v>187</v>
      </c>
      <c r="N1664" s="193" t="s">
        <v>751</v>
      </c>
      <c r="O1664" s="195">
        <v>12</v>
      </c>
      <c r="P1664" s="195"/>
      <c r="Q1664" s="196"/>
      <c r="R1664" s="193" t="s">
        <v>3309</v>
      </c>
      <c r="S1664" s="193"/>
      <c r="T1664" s="193" t="s">
        <v>3311</v>
      </c>
      <c r="U1664" s="193" t="s">
        <v>182</v>
      </c>
      <c r="V1664" s="193"/>
      <c r="W1664" s="193"/>
      <c r="X1664" s="193"/>
      <c r="Y1664" s="194"/>
      <c r="Z1664" s="194"/>
      <c r="AA1664" s="197"/>
      <c r="AB1664" s="198" t="str">
        <f t="shared" si="182"/>
        <v>201911</v>
      </c>
      <c r="AC1664" s="199">
        <f t="shared" si="178"/>
        <v>0</v>
      </c>
      <c r="AD1664" s="200" t="str">
        <f t="shared" si="184"/>
        <v>201911</v>
      </c>
      <c r="AE1664" s="199">
        <f t="shared" si="180"/>
        <v>0</v>
      </c>
      <c r="AF1664" s="199">
        <f t="shared" si="179"/>
        <v>0</v>
      </c>
      <c r="AG1664" s="199">
        <f t="shared" si="183"/>
        <v>0</v>
      </c>
      <c r="AH1664" s="199">
        <f t="shared" si="181"/>
        <v>0</v>
      </c>
      <c r="AI1664" s="201"/>
      <c r="AJ1664" s="201"/>
      <c r="AK1664" s="201"/>
      <c r="AL1664" s="201"/>
      <c r="AM1664" s="201"/>
      <c r="AN1664" s="201"/>
      <c r="AO1664" s="201" t="s">
        <v>50</v>
      </c>
      <c r="AP1664" s="201" t="s">
        <v>1</v>
      </c>
    </row>
    <row r="1665" spans="1:42">
      <c r="A1665" s="193" t="s">
        <v>1103</v>
      </c>
      <c r="B1665" s="193" t="s">
        <v>50</v>
      </c>
      <c r="C1665" s="193" t="s">
        <v>205</v>
      </c>
      <c r="D1665" s="193" t="s">
        <v>3307</v>
      </c>
      <c r="E1665" s="193" t="s">
        <v>3308</v>
      </c>
      <c r="F1665" s="193"/>
      <c r="G1665" s="193" t="s">
        <v>178</v>
      </c>
      <c r="H1665" s="194">
        <v>43796.000011574077</v>
      </c>
      <c r="I1665" s="194"/>
      <c r="J1665" s="194">
        <v>43796.000011574077</v>
      </c>
      <c r="K1665" s="194">
        <v>43796.000011574077</v>
      </c>
      <c r="L1665" s="194"/>
      <c r="M1665" s="193" t="s">
        <v>187</v>
      </c>
      <c r="N1665" s="193" t="s">
        <v>751</v>
      </c>
      <c r="O1665" s="195">
        <v>12</v>
      </c>
      <c r="P1665" s="195"/>
      <c r="Q1665" s="196"/>
      <c r="R1665" s="193" t="s">
        <v>3309</v>
      </c>
      <c r="S1665" s="193"/>
      <c r="T1665" s="193" t="s">
        <v>3312</v>
      </c>
      <c r="U1665" s="193" t="s">
        <v>182</v>
      </c>
      <c r="V1665" s="193"/>
      <c r="W1665" s="193"/>
      <c r="X1665" s="193"/>
      <c r="Y1665" s="194"/>
      <c r="Z1665" s="194"/>
      <c r="AA1665" s="197"/>
      <c r="AB1665" s="198" t="str">
        <f t="shared" si="182"/>
        <v>201911</v>
      </c>
      <c r="AC1665" s="199">
        <f t="shared" si="178"/>
        <v>0</v>
      </c>
      <c r="AD1665" s="200" t="str">
        <f t="shared" si="184"/>
        <v>201911</v>
      </c>
      <c r="AE1665" s="199">
        <f t="shared" si="180"/>
        <v>0</v>
      </c>
      <c r="AF1665" s="199">
        <f t="shared" si="179"/>
        <v>0</v>
      </c>
      <c r="AG1665" s="199">
        <f t="shared" si="183"/>
        <v>0</v>
      </c>
      <c r="AH1665" s="199">
        <f t="shared" si="181"/>
        <v>0</v>
      </c>
      <c r="AI1665" s="201"/>
      <c r="AJ1665" s="201"/>
      <c r="AK1665" s="201"/>
      <c r="AL1665" s="201"/>
      <c r="AM1665" s="201"/>
      <c r="AN1665" s="201"/>
      <c r="AO1665" s="201" t="s">
        <v>50</v>
      </c>
      <c r="AP1665" s="201" t="s">
        <v>1</v>
      </c>
    </row>
    <row r="1666" spans="1:42">
      <c r="A1666" s="193" t="s">
        <v>1103</v>
      </c>
      <c r="B1666" s="193" t="s">
        <v>50</v>
      </c>
      <c r="C1666" s="193" t="s">
        <v>205</v>
      </c>
      <c r="D1666" s="193" t="s">
        <v>3307</v>
      </c>
      <c r="E1666" s="193" t="s">
        <v>3308</v>
      </c>
      <c r="F1666" s="193"/>
      <c r="G1666" s="193" t="s">
        <v>178</v>
      </c>
      <c r="H1666" s="194">
        <v>43796.000011574077</v>
      </c>
      <c r="I1666" s="194"/>
      <c r="J1666" s="194">
        <v>43796.000011574077</v>
      </c>
      <c r="K1666" s="194">
        <v>43796.000011574077</v>
      </c>
      <c r="L1666" s="194"/>
      <c r="M1666" s="193" t="s">
        <v>187</v>
      </c>
      <c r="N1666" s="193" t="s">
        <v>751</v>
      </c>
      <c r="O1666" s="195">
        <v>12</v>
      </c>
      <c r="P1666" s="195"/>
      <c r="Q1666" s="196"/>
      <c r="R1666" s="193" t="s">
        <v>3309</v>
      </c>
      <c r="S1666" s="193"/>
      <c r="T1666" s="193" t="s">
        <v>3313</v>
      </c>
      <c r="U1666" s="193" t="s">
        <v>182</v>
      </c>
      <c r="V1666" s="193"/>
      <c r="W1666" s="193"/>
      <c r="X1666" s="193"/>
      <c r="Y1666" s="194"/>
      <c r="Z1666" s="194"/>
      <c r="AA1666" s="197"/>
      <c r="AB1666" s="198" t="str">
        <f t="shared" si="182"/>
        <v>201911</v>
      </c>
      <c r="AC1666" s="199">
        <f t="shared" ref="AC1666:AC1729" si="185">IFERROR(IF(IF(AND(K1666&lt;1,L1666&gt;0),CONCATENATE(YEAR(L1666),MONTH(L1666)),CONCATENATE(YEAR(I1666),MONTH(I1666)))="19001",0,IF(AND(K1666&lt;1,L1666&gt;0),CONCATENATE(YEAR(L1666),MONTH(L1666)),CONCATENATE(YEAR(I1666),MONTH(I1666)))),0)</f>
        <v>0</v>
      </c>
      <c r="AD1666" s="200" t="str">
        <f t="shared" si="184"/>
        <v>201911</v>
      </c>
      <c r="AE1666" s="199">
        <f t="shared" si="180"/>
        <v>0</v>
      </c>
      <c r="AF1666" s="199">
        <f t="shared" ref="AF1666:AF1729" si="186">+IFERROR(IF(Z1666&gt;0,CONCATENATE(YEAR(Z1666),MONTH(Z1666)),0),0)</f>
        <v>0</v>
      </c>
      <c r="AG1666" s="199">
        <f t="shared" si="183"/>
        <v>0</v>
      </c>
      <c r="AH1666" s="199">
        <f t="shared" si="181"/>
        <v>0</v>
      </c>
      <c r="AI1666" s="201"/>
      <c r="AJ1666" s="201"/>
      <c r="AK1666" s="201"/>
      <c r="AL1666" s="201"/>
      <c r="AM1666" s="201"/>
      <c r="AN1666" s="201"/>
      <c r="AO1666" s="201" t="s">
        <v>50</v>
      </c>
      <c r="AP1666" s="201" t="s">
        <v>1</v>
      </c>
    </row>
    <row r="1667" spans="1:42">
      <c r="A1667" s="193" t="s">
        <v>1103</v>
      </c>
      <c r="B1667" s="193" t="s">
        <v>50</v>
      </c>
      <c r="C1667" s="193" t="s">
        <v>205</v>
      </c>
      <c r="D1667" s="193" t="s">
        <v>3307</v>
      </c>
      <c r="E1667" s="193" t="s">
        <v>3308</v>
      </c>
      <c r="F1667" s="193"/>
      <c r="G1667" s="193" t="s">
        <v>178</v>
      </c>
      <c r="H1667" s="194">
        <v>43796.000011574077</v>
      </c>
      <c r="I1667" s="194"/>
      <c r="J1667" s="194">
        <v>43796.000011574077</v>
      </c>
      <c r="K1667" s="194">
        <v>43796.000011574077</v>
      </c>
      <c r="L1667" s="194"/>
      <c r="M1667" s="193" t="s">
        <v>187</v>
      </c>
      <c r="N1667" s="193" t="s">
        <v>751</v>
      </c>
      <c r="O1667" s="195">
        <v>12</v>
      </c>
      <c r="P1667" s="195"/>
      <c r="Q1667" s="196"/>
      <c r="R1667" s="193" t="s">
        <v>3309</v>
      </c>
      <c r="S1667" s="193"/>
      <c r="T1667" s="193" t="s">
        <v>3314</v>
      </c>
      <c r="U1667" s="193" t="s">
        <v>182</v>
      </c>
      <c r="V1667" s="193"/>
      <c r="W1667" s="193"/>
      <c r="X1667" s="193"/>
      <c r="Y1667" s="194"/>
      <c r="Z1667" s="194"/>
      <c r="AA1667" s="197"/>
      <c r="AB1667" s="198" t="str">
        <f t="shared" si="182"/>
        <v>201911</v>
      </c>
      <c r="AC1667" s="199">
        <f t="shared" si="185"/>
        <v>0</v>
      </c>
      <c r="AD1667" s="200" t="str">
        <f t="shared" si="184"/>
        <v>201911</v>
      </c>
      <c r="AE1667" s="199">
        <f t="shared" ref="AE1667:AE1730" si="187">+IFERROR(IF(A1667="4-MIGRADO",0,IF(OR(K1667=0,ISTEXT(K1667),CONCATENATE(YEAR(L1667),MONTH(L1667))="19001"),0,CONCATENATE(YEAR(L1667),MONTH(L1667)))),0)</f>
        <v>0</v>
      </c>
      <c r="AF1667" s="199">
        <f t="shared" si="186"/>
        <v>0</v>
      </c>
      <c r="AG1667" s="199">
        <f t="shared" si="183"/>
        <v>0</v>
      </c>
      <c r="AH1667" s="199">
        <f t="shared" ref="AH1667:AH1730" si="188">+IF(AND(A1667&lt;&gt;"4-MIGRADO",V1667="1"),CONCATENATE(YEAR(H1667),MONTH(H1667)),0)</f>
        <v>0</v>
      </c>
      <c r="AI1667" s="201"/>
      <c r="AJ1667" s="201"/>
      <c r="AK1667" s="201"/>
      <c r="AL1667" s="201"/>
      <c r="AM1667" s="201"/>
      <c r="AN1667" s="201"/>
      <c r="AO1667" s="201" t="s">
        <v>50</v>
      </c>
      <c r="AP1667" s="201" t="s">
        <v>1</v>
      </c>
    </row>
    <row r="1668" spans="1:42">
      <c r="A1668" s="193" t="s">
        <v>1103</v>
      </c>
      <c r="B1668" s="193" t="s">
        <v>50</v>
      </c>
      <c r="C1668" s="193" t="s">
        <v>205</v>
      </c>
      <c r="D1668" s="193" t="s">
        <v>3307</v>
      </c>
      <c r="E1668" s="193" t="s">
        <v>3308</v>
      </c>
      <c r="F1668" s="193"/>
      <c r="G1668" s="193" t="s">
        <v>178</v>
      </c>
      <c r="H1668" s="194">
        <v>43796.000011574077</v>
      </c>
      <c r="I1668" s="194"/>
      <c r="J1668" s="194">
        <v>43796.000011574077</v>
      </c>
      <c r="K1668" s="194">
        <v>43796.000011574077</v>
      </c>
      <c r="L1668" s="194"/>
      <c r="M1668" s="193" t="s">
        <v>187</v>
      </c>
      <c r="N1668" s="193" t="s">
        <v>751</v>
      </c>
      <c r="O1668" s="195">
        <v>12</v>
      </c>
      <c r="P1668" s="195"/>
      <c r="Q1668" s="196"/>
      <c r="R1668" s="193" t="s">
        <v>3309</v>
      </c>
      <c r="S1668" s="193"/>
      <c r="T1668" s="193" t="s">
        <v>3315</v>
      </c>
      <c r="U1668" s="193" t="s">
        <v>182</v>
      </c>
      <c r="V1668" s="193"/>
      <c r="W1668" s="193"/>
      <c r="X1668" s="193"/>
      <c r="Y1668" s="194"/>
      <c r="Z1668" s="194"/>
      <c r="AA1668" s="197"/>
      <c r="AB1668" s="198" t="str">
        <f t="shared" si="182"/>
        <v>201911</v>
      </c>
      <c r="AC1668" s="199">
        <f t="shared" si="185"/>
        <v>0</v>
      </c>
      <c r="AD1668" s="200" t="str">
        <f t="shared" si="184"/>
        <v>201911</v>
      </c>
      <c r="AE1668" s="199">
        <f t="shared" si="187"/>
        <v>0</v>
      </c>
      <c r="AF1668" s="199">
        <f t="shared" si="186"/>
        <v>0</v>
      </c>
      <c r="AG1668" s="199">
        <f t="shared" si="183"/>
        <v>0</v>
      </c>
      <c r="AH1668" s="199">
        <f t="shared" si="188"/>
        <v>0</v>
      </c>
      <c r="AI1668" s="201"/>
      <c r="AJ1668" s="201"/>
      <c r="AK1668" s="201"/>
      <c r="AL1668" s="201"/>
      <c r="AM1668" s="201"/>
      <c r="AN1668" s="201"/>
      <c r="AO1668" s="201" t="s">
        <v>50</v>
      </c>
      <c r="AP1668" s="201" t="s">
        <v>1</v>
      </c>
    </row>
    <row r="1669" spans="1:42">
      <c r="A1669" s="193" t="s">
        <v>1103</v>
      </c>
      <c r="B1669" s="193" t="s">
        <v>50</v>
      </c>
      <c r="C1669" s="193" t="s">
        <v>205</v>
      </c>
      <c r="D1669" s="193" t="s">
        <v>3307</v>
      </c>
      <c r="E1669" s="193" t="s">
        <v>3308</v>
      </c>
      <c r="F1669" s="193"/>
      <c r="G1669" s="193" t="s">
        <v>178</v>
      </c>
      <c r="H1669" s="194">
        <v>43796.000011574077</v>
      </c>
      <c r="I1669" s="194"/>
      <c r="J1669" s="194">
        <v>43796.000011574077</v>
      </c>
      <c r="K1669" s="194">
        <v>43796.000011574077</v>
      </c>
      <c r="L1669" s="194"/>
      <c r="M1669" s="193" t="s">
        <v>187</v>
      </c>
      <c r="N1669" s="193" t="s">
        <v>751</v>
      </c>
      <c r="O1669" s="195">
        <v>12</v>
      </c>
      <c r="P1669" s="195"/>
      <c r="Q1669" s="196"/>
      <c r="R1669" s="193" t="s">
        <v>3309</v>
      </c>
      <c r="S1669" s="193"/>
      <c r="T1669" s="193" t="s">
        <v>3316</v>
      </c>
      <c r="U1669" s="193" t="s">
        <v>182</v>
      </c>
      <c r="V1669" s="193"/>
      <c r="W1669" s="193"/>
      <c r="X1669" s="193"/>
      <c r="Y1669" s="194"/>
      <c r="Z1669" s="194"/>
      <c r="AA1669" s="197"/>
      <c r="AB1669" s="198" t="str">
        <f t="shared" si="182"/>
        <v>201911</v>
      </c>
      <c r="AC1669" s="199">
        <f t="shared" si="185"/>
        <v>0</v>
      </c>
      <c r="AD1669" s="200" t="str">
        <f t="shared" si="184"/>
        <v>201911</v>
      </c>
      <c r="AE1669" s="199">
        <f t="shared" si="187"/>
        <v>0</v>
      </c>
      <c r="AF1669" s="199">
        <f t="shared" si="186"/>
        <v>0</v>
      </c>
      <c r="AG1669" s="199">
        <f t="shared" si="183"/>
        <v>0</v>
      </c>
      <c r="AH1669" s="199">
        <f t="shared" si="188"/>
        <v>0</v>
      </c>
      <c r="AI1669" s="201"/>
      <c r="AJ1669" s="201"/>
      <c r="AK1669" s="201"/>
      <c r="AL1669" s="201"/>
      <c r="AM1669" s="201"/>
      <c r="AN1669" s="201"/>
      <c r="AO1669" s="201" t="s">
        <v>50</v>
      </c>
      <c r="AP1669" s="201" t="s">
        <v>1</v>
      </c>
    </row>
    <row r="1670" spans="1:42">
      <c r="A1670" s="193" t="s">
        <v>1103</v>
      </c>
      <c r="B1670" s="193" t="s">
        <v>54</v>
      </c>
      <c r="C1670" s="193" t="s">
        <v>175</v>
      </c>
      <c r="D1670" s="193" t="s">
        <v>3317</v>
      </c>
      <c r="E1670" s="193" t="s">
        <v>3318</v>
      </c>
      <c r="F1670" s="193"/>
      <c r="G1670" s="193" t="s">
        <v>178</v>
      </c>
      <c r="H1670" s="194">
        <v>43797.000011574077</v>
      </c>
      <c r="I1670" s="194"/>
      <c r="J1670" s="194">
        <v>43797.000011574077</v>
      </c>
      <c r="K1670" s="194">
        <v>43797.000011574077</v>
      </c>
      <c r="L1670" s="194"/>
      <c r="M1670" s="193" t="s">
        <v>187</v>
      </c>
      <c r="N1670" s="193" t="s">
        <v>631</v>
      </c>
      <c r="O1670" s="195">
        <v>3</v>
      </c>
      <c r="P1670" s="195"/>
      <c r="Q1670" s="196"/>
      <c r="R1670" s="193" t="s">
        <v>3319</v>
      </c>
      <c r="S1670" s="193"/>
      <c r="T1670" s="193" t="s">
        <v>3320</v>
      </c>
      <c r="U1670" s="193" t="s">
        <v>182</v>
      </c>
      <c r="V1670" s="193"/>
      <c r="W1670" s="193"/>
      <c r="X1670" s="193"/>
      <c r="Y1670" s="194"/>
      <c r="Z1670" s="194"/>
      <c r="AA1670" s="197"/>
      <c r="AB1670" s="198" t="str">
        <f t="shared" si="182"/>
        <v>201911</v>
      </c>
      <c r="AC1670" s="199">
        <f t="shared" si="185"/>
        <v>0</v>
      </c>
      <c r="AD1670" s="200" t="str">
        <f t="shared" si="184"/>
        <v>201911</v>
      </c>
      <c r="AE1670" s="199">
        <f t="shared" si="187"/>
        <v>0</v>
      </c>
      <c r="AF1670" s="199">
        <f t="shared" si="186"/>
        <v>0</v>
      </c>
      <c r="AG1670" s="199">
        <f t="shared" si="183"/>
        <v>0</v>
      </c>
      <c r="AH1670" s="199">
        <f t="shared" si="188"/>
        <v>0</v>
      </c>
      <c r="AI1670" s="201"/>
      <c r="AJ1670" s="201"/>
      <c r="AK1670" s="201"/>
      <c r="AL1670" s="201"/>
      <c r="AM1670" s="201"/>
      <c r="AN1670" s="201"/>
      <c r="AO1670" s="201" t="s">
        <v>54</v>
      </c>
      <c r="AP1670" s="201" t="s">
        <v>88</v>
      </c>
    </row>
    <row r="1671" spans="1:42">
      <c r="A1671" s="193" t="s">
        <v>1103</v>
      </c>
      <c r="B1671" s="193" t="s">
        <v>54</v>
      </c>
      <c r="C1671" s="193" t="s">
        <v>175</v>
      </c>
      <c r="D1671" s="193" t="s">
        <v>3317</v>
      </c>
      <c r="E1671" s="193" t="s">
        <v>3318</v>
      </c>
      <c r="F1671" s="193"/>
      <c r="G1671" s="193" t="s">
        <v>178</v>
      </c>
      <c r="H1671" s="194">
        <v>43797.000011574077</v>
      </c>
      <c r="I1671" s="194"/>
      <c r="J1671" s="194">
        <v>43797.000011574077</v>
      </c>
      <c r="K1671" s="194">
        <v>43797.000011574077</v>
      </c>
      <c r="L1671" s="194"/>
      <c r="M1671" s="193" t="s">
        <v>187</v>
      </c>
      <c r="N1671" s="193" t="s">
        <v>631</v>
      </c>
      <c r="O1671" s="195">
        <v>3</v>
      </c>
      <c r="P1671" s="195"/>
      <c r="Q1671" s="196"/>
      <c r="R1671" s="193" t="s">
        <v>3319</v>
      </c>
      <c r="S1671" s="193"/>
      <c r="T1671" s="193" t="s">
        <v>3321</v>
      </c>
      <c r="U1671" s="193" t="s">
        <v>182</v>
      </c>
      <c r="V1671" s="193"/>
      <c r="W1671" s="193"/>
      <c r="X1671" s="193"/>
      <c r="Y1671" s="194"/>
      <c r="Z1671" s="194"/>
      <c r="AA1671" s="197"/>
      <c r="AB1671" s="198" t="str">
        <f t="shared" si="182"/>
        <v>201911</v>
      </c>
      <c r="AC1671" s="199">
        <f t="shared" si="185"/>
        <v>0</v>
      </c>
      <c r="AD1671" s="200" t="str">
        <f t="shared" si="184"/>
        <v>201911</v>
      </c>
      <c r="AE1671" s="199">
        <f t="shared" si="187"/>
        <v>0</v>
      </c>
      <c r="AF1671" s="199">
        <f t="shared" si="186"/>
        <v>0</v>
      </c>
      <c r="AG1671" s="199">
        <f t="shared" si="183"/>
        <v>0</v>
      </c>
      <c r="AH1671" s="199">
        <f t="shared" si="188"/>
        <v>0</v>
      </c>
      <c r="AI1671" s="201"/>
      <c r="AJ1671" s="201"/>
      <c r="AK1671" s="201"/>
      <c r="AL1671" s="201"/>
      <c r="AM1671" s="201"/>
      <c r="AN1671" s="201"/>
      <c r="AO1671" s="201" t="s">
        <v>54</v>
      </c>
      <c r="AP1671" s="201" t="s">
        <v>88</v>
      </c>
    </row>
    <row r="1672" spans="1:42">
      <c r="A1672" s="193" t="s">
        <v>1103</v>
      </c>
      <c r="B1672" s="193" t="s">
        <v>54</v>
      </c>
      <c r="C1672" s="193" t="s">
        <v>175</v>
      </c>
      <c r="D1672" s="193" t="s">
        <v>3317</v>
      </c>
      <c r="E1672" s="193" t="s">
        <v>3318</v>
      </c>
      <c r="F1672" s="193"/>
      <c r="G1672" s="193" t="s">
        <v>178</v>
      </c>
      <c r="H1672" s="194">
        <v>43797.000011574077</v>
      </c>
      <c r="I1672" s="194"/>
      <c r="J1672" s="194">
        <v>43797.000011574077</v>
      </c>
      <c r="K1672" s="194">
        <v>43797.000011574077</v>
      </c>
      <c r="L1672" s="194"/>
      <c r="M1672" s="193" t="s">
        <v>187</v>
      </c>
      <c r="N1672" s="193" t="s">
        <v>631</v>
      </c>
      <c r="O1672" s="195">
        <v>3</v>
      </c>
      <c r="P1672" s="195"/>
      <c r="Q1672" s="196"/>
      <c r="R1672" s="193" t="s">
        <v>3319</v>
      </c>
      <c r="S1672" s="193"/>
      <c r="T1672" s="193" t="s">
        <v>3322</v>
      </c>
      <c r="U1672" s="193" t="s">
        <v>182</v>
      </c>
      <c r="V1672" s="193"/>
      <c r="W1672" s="193"/>
      <c r="X1672" s="193"/>
      <c r="Y1672" s="194"/>
      <c r="Z1672" s="194"/>
      <c r="AA1672" s="197"/>
      <c r="AB1672" s="198" t="str">
        <f t="shared" si="182"/>
        <v>201911</v>
      </c>
      <c r="AC1672" s="199">
        <f t="shared" si="185"/>
        <v>0</v>
      </c>
      <c r="AD1672" s="200" t="str">
        <f t="shared" si="184"/>
        <v>201911</v>
      </c>
      <c r="AE1672" s="199">
        <f t="shared" si="187"/>
        <v>0</v>
      </c>
      <c r="AF1672" s="199">
        <f t="shared" si="186"/>
        <v>0</v>
      </c>
      <c r="AG1672" s="199">
        <f t="shared" si="183"/>
        <v>0</v>
      </c>
      <c r="AH1672" s="199">
        <f t="shared" si="188"/>
        <v>0</v>
      </c>
      <c r="AI1672" s="201"/>
      <c r="AJ1672" s="201"/>
      <c r="AK1672" s="201"/>
      <c r="AL1672" s="201"/>
      <c r="AM1672" s="201"/>
      <c r="AN1672" s="201"/>
      <c r="AO1672" s="201" t="s">
        <v>54</v>
      </c>
      <c r="AP1672" s="201" t="s">
        <v>88</v>
      </c>
    </row>
    <row r="1673" spans="1:42">
      <c r="A1673" s="193" t="s">
        <v>1103</v>
      </c>
      <c r="B1673" s="193" t="s">
        <v>54</v>
      </c>
      <c r="C1673" s="193" t="s">
        <v>175</v>
      </c>
      <c r="D1673" s="193" t="s">
        <v>3317</v>
      </c>
      <c r="E1673" s="193" t="s">
        <v>3318</v>
      </c>
      <c r="F1673" s="193"/>
      <c r="G1673" s="193" t="s">
        <v>178</v>
      </c>
      <c r="H1673" s="194">
        <v>43797.000011574077</v>
      </c>
      <c r="I1673" s="194"/>
      <c r="J1673" s="194">
        <v>43797.000011574077</v>
      </c>
      <c r="K1673" s="194">
        <v>43797.000011574077</v>
      </c>
      <c r="L1673" s="194"/>
      <c r="M1673" s="193" t="s">
        <v>187</v>
      </c>
      <c r="N1673" s="193" t="s">
        <v>631</v>
      </c>
      <c r="O1673" s="195">
        <v>3</v>
      </c>
      <c r="P1673" s="195"/>
      <c r="Q1673" s="196"/>
      <c r="R1673" s="193" t="s">
        <v>3319</v>
      </c>
      <c r="S1673" s="193"/>
      <c r="T1673" s="193" t="s">
        <v>3323</v>
      </c>
      <c r="U1673" s="193" t="s">
        <v>182</v>
      </c>
      <c r="V1673" s="193"/>
      <c r="W1673" s="193"/>
      <c r="X1673" s="193"/>
      <c r="Y1673" s="194"/>
      <c r="Z1673" s="194"/>
      <c r="AA1673" s="197"/>
      <c r="AB1673" s="198" t="str">
        <f t="shared" si="182"/>
        <v>201911</v>
      </c>
      <c r="AC1673" s="199">
        <f t="shared" si="185"/>
        <v>0</v>
      </c>
      <c r="AD1673" s="200" t="str">
        <f t="shared" si="184"/>
        <v>201911</v>
      </c>
      <c r="AE1673" s="199">
        <f t="shared" si="187"/>
        <v>0</v>
      </c>
      <c r="AF1673" s="199">
        <f t="shared" si="186"/>
        <v>0</v>
      </c>
      <c r="AG1673" s="199">
        <f t="shared" si="183"/>
        <v>0</v>
      </c>
      <c r="AH1673" s="199">
        <f t="shared" si="188"/>
        <v>0</v>
      </c>
      <c r="AI1673" s="201"/>
      <c r="AJ1673" s="201"/>
      <c r="AK1673" s="201"/>
      <c r="AL1673" s="201"/>
      <c r="AM1673" s="201"/>
      <c r="AN1673" s="201"/>
      <c r="AO1673" s="201" t="s">
        <v>54</v>
      </c>
      <c r="AP1673" s="201" t="s">
        <v>88</v>
      </c>
    </row>
    <row r="1674" spans="1:42">
      <c r="A1674" s="193" t="s">
        <v>1103</v>
      </c>
      <c r="B1674" s="193" t="s">
        <v>50</v>
      </c>
      <c r="C1674" s="193" t="s">
        <v>205</v>
      </c>
      <c r="D1674" s="193" t="s">
        <v>3324</v>
      </c>
      <c r="E1674" s="193" t="s">
        <v>3325</v>
      </c>
      <c r="F1674" s="193"/>
      <c r="G1674" s="193" t="s">
        <v>197</v>
      </c>
      <c r="H1674" s="194">
        <v>43801.000011574077</v>
      </c>
      <c r="I1674" s="194"/>
      <c r="J1674" s="194">
        <v>43801.000011574077</v>
      </c>
      <c r="K1674" s="194">
        <v>43801.000011574077</v>
      </c>
      <c r="L1674" s="194"/>
      <c r="M1674" s="193" t="s">
        <v>187</v>
      </c>
      <c r="N1674" s="193" t="s">
        <v>751</v>
      </c>
      <c r="O1674" s="195">
        <v>12</v>
      </c>
      <c r="P1674" s="195"/>
      <c r="Q1674" s="196"/>
      <c r="R1674" s="193" t="s">
        <v>3326</v>
      </c>
      <c r="S1674" s="193"/>
      <c r="T1674" s="193" t="s">
        <v>3327</v>
      </c>
      <c r="U1674" s="193" t="s">
        <v>182</v>
      </c>
      <c r="V1674" s="193"/>
      <c r="W1674" s="193"/>
      <c r="X1674" s="193"/>
      <c r="Y1674" s="194"/>
      <c r="Z1674" s="194"/>
      <c r="AA1674" s="197"/>
      <c r="AB1674" s="198" t="str">
        <f t="shared" si="182"/>
        <v>201912</v>
      </c>
      <c r="AC1674" s="199">
        <f t="shared" si="185"/>
        <v>0</v>
      </c>
      <c r="AD1674" s="200" t="str">
        <f t="shared" si="184"/>
        <v>201912</v>
      </c>
      <c r="AE1674" s="199">
        <f t="shared" si="187"/>
        <v>0</v>
      </c>
      <c r="AF1674" s="199">
        <f t="shared" si="186"/>
        <v>0</v>
      </c>
      <c r="AG1674" s="199">
        <f t="shared" si="183"/>
        <v>0</v>
      </c>
      <c r="AH1674" s="199">
        <f t="shared" si="188"/>
        <v>0</v>
      </c>
      <c r="AI1674" s="201"/>
      <c r="AJ1674" s="201"/>
      <c r="AK1674" s="201"/>
      <c r="AL1674" s="201"/>
      <c r="AM1674" s="201"/>
      <c r="AN1674" s="201"/>
      <c r="AO1674" s="201" t="s">
        <v>50</v>
      </c>
      <c r="AP1674" s="201" t="s">
        <v>1</v>
      </c>
    </row>
    <row r="1675" spans="1:42">
      <c r="A1675" s="193" t="s">
        <v>1103</v>
      </c>
      <c r="B1675" s="193" t="s">
        <v>50</v>
      </c>
      <c r="C1675" s="193" t="s">
        <v>205</v>
      </c>
      <c r="D1675" s="193" t="s">
        <v>3324</v>
      </c>
      <c r="E1675" s="193" t="s">
        <v>3325</v>
      </c>
      <c r="F1675" s="193"/>
      <c r="G1675" s="193" t="s">
        <v>197</v>
      </c>
      <c r="H1675" s="194">
        <v>43801.000011574077</v>
      </c>
      <c r="I1675" s="194"/>
      <c r="J1675" s="194">
        <v>43801.000011574077</v>
      </c>
      <c r="K1675" s="194">
        <v>43801.000011574077</v>
      </c>
      <c r="L1675" s="194"/>
      <c r="M1675" s="193" t="s">
        <v>187</v>
      </c>
      <c r="N1675" s="193" t="s">
        <v>751</v>
      </c>
      <c r="O1675" s="195">
        <v>12</v>
      </c>
      <c r="P1675" s="195"/>
      <c r="Q1675" s="196"/>
      <c r="R1675" s="193" t="s">
        <v>3326</v>
      </c>
      <c r="S1675" s="193"/>
      <c r="T1675" s="193" t="s">
        <v>3328</v>
      </c>
      <c r="U1675" s="193" t="s">
        <v>182</v>
      </c>
      <c r="V1675" s="193"/>
      <c r="W1675" s="193"/>
      <c r="X1675" s="193"/>
      <c r="Y1675" s="194"/>
      <c r="Z1675" s="194"/>
      <c r="AA1675" s="197"/>
      <c r="AB1675" s="198" t="str">
        <f t="shared" si="182"/>
        <v>201912</v>
      </c>
      <c r="AC1675" s="199">
        <f t="shared" si="185"/>
        <v>0</v>
      </c>
      <c r="AD1675" s="200" t="str">
        <f t="shared" si="184"/>
        <v>201912</v>
      </c>
      <c r="AE1675" s="199">
        <f t="shared" si="187"/>
        <v>0</v>
      </c>
      <c r="AF1675" s="199">
        <f t="shared" si="186"/>
        <v>0</v>
      </c>
      <c r="AG1675" s="199">
        <f t="shared" si="183"/>
        <v>0</v>
      </c>
      <c r="AH1675" s="199">
        <f t="shared" si="188"/>
        <v>0</v>
      </c>
      <c r="AI1675" s="201"/>
      <c r="AJ1675" s="201"/>
      <c r="AK1675" s="201"/>
      <c r="AL1675" s="201"/>
      <c r="AM1675" s="201"/>
      <c r="AN1675" s="201"/>
      <c r="AO1675" s="201" t="s">
        <v>50</v>
      </c>
      <c r="AP1675" s="201" t="s">
        <v>1</v>
      </c>
    </row>
    <row r="1676" spans="1:42">
      <c r="A1676" s="193" t="s">
        <v>1103</v>
      </c>
      <c r="B1676" s="193" t="s">
        <v>50</v>
      </c>
      <c r="C1676" s="193" t="s">
        <v>205</v>
      </c>
      <c r="D1676" s="193" t="s">
        <v>3324</v>
      </c>
      <c r="E1676" s="193" t="s">
        <v>3325</v>
      </c>
      <c r="F1676" s="193"/>
      <c r="G1676" s="193" t="s">
        <v>197</v>
      </c>
      <c r="H1676" s="194">
        <v>43801.000011574077</v>
      </c>
      <c r="I1676" s="194"/>
      <c r="J1676" s="194">
        <v>43801.000011574077</v>
      </c>
      <c r="K1676" s="194">
        <v>43801.000011574077</v>
      </c>
      <c r="L1676" s="194"/>
      <c r="M1676" s="193" t="s">
        <v>187</v>
      </c>
      <c r="N1676" s="193" t="s">
        <v>751</v>
      </c>
      <c r="O1676" s="195">
        <v>12</v>
      </c>
      <c r="P1676" s="195"/>
      <c r="Q1676" s="196"/>
      <c r="R1676" s="193" t="s">
        <v>3326</v>
      </c>
      <c r="S1676" s="193"/>
      <c r="T1676" s="193" t="s">
        <v>3329</v>
      </c>
      <c r="U1676" s="193" t="s">
        <v>182</v>
      </c>
      <c r="V1676" s="193"/>
      <c r="W1676" s="193"/>
      <c r="X1676" s="193"/>
      <c r="Y1676" s="194"/>
      <c r="Z1676" s="194"/>
      <c r="AA1676" s="197"/>
      <c r="AB1676" s="198" t="str">
        <f t="shared" si="182"/>
        <v>201912</v>
      </c>
      <c r="AC1676" s="199">
        <f t="shared" si="185"/>
        <v>0</v>
      </c>
      <c r="AD1676" s="200" t="str">
        <f t="shared" si="184"/>
        <v>201912</v>
      </c>
      <c r="AE1676" s="199">
        <f t="shared" si="187"/>
        <v>0</v>
      </c>
      <c r="AF1676" s="199">
        <f t="shared" si="186"/>
        <v>0</v>
      </c>
      <c r="AG1676" s="199">
        <f t="shared" si="183"/>
        <v>0</v>
      </c>
      <c r="AH1676" s="199">
        <f t="shared" si="188"/>
        <v>0</v>
      </c>
      <c r="AI1676" s="201"/>
      <c r="AJ1676" s="201"/>
      <c r="AK1676" s="201"/>
      <c r="AL1676" s="201"/>
      <c r="AM1676" s="201"/>
      <c r="AN1676" s="201"/>
      <c r="AO1676" s="201" t="s">
        <v>50</v>
      </c>
      <c r="AP1676" s="201" t="s">
        <v>1</v>
      </c>
    </row>
    <row r="1677" spans="1:42">
      <c r="A1677" s="193" t="s">
        <v>1103</v>
      </c>
      <c r="B1677" s="193" t="s">
        <v>50</v>
      </c>
      <c r="C1677" s="193" t="s">
        <v>205</v>
      </c>
      <c r="D1677" s="193" t="s">
        <v>3324</v>
      </c>
      <c r="E1677" s="193" t="s">
        <v>3325</v>
      </c>
      <c r="F1677" s="193"/>
      <c r="G1677" s="193" t="s">
        <v>197</v>
      </c>
      <c r="H1677" s="194">
        <v>43801.000011574077</v>
      </c>
      <c r="I1677" s="194"/>
      <c r="J1677" s="194">
        <v>43801.000011574077</v>
      </c>
      <c r="K1677" s="194">
        <v>43801.000011574077</v>
      </c>
      <c r="L1677" s="194"/>
      <c r="M1677" s="193" t="s">
        <v>187</v>
      </c>
      <c r="N1677" s="193" t="s">
        <v>751</v>
      </c>
      <c r="O1677" s="195">
        <v>12</v>
      </c>
      <c r="P1677" s="195"/>
      <c r="Q1677" s="196"/>
      <c r="R1677" s="193" t="s">
        <v>3326</v>
      </c>
      <c r="S1677" s="193"/>
      <c r="T1677" s="193" t="s">
        <v>3330</v>
      </c>
      <c r="U1677" s="193" t="s">
        <v>182</v>
      </c>
      <c r="V1677" s="193"/>
      <c r="W1677" s="193"/>
      <c r="X1677" s="193"/>
      <c r="Y1677" s="194"/>
      <c r="Z1677" s="194"/>
      <c r="AA1677" s="197"/>
      <c r="AB1677" s="198" t="str">
        <f t="shared" ref="AB1677:AB1740" si="189">+IFERROR(IF(AND(V1677="1",LEN(W1677)&gt;2),0,CONCATENATE(YEAR(H1677),MONTH(H1677))),0)</f>
        <v>201912</v>
      </c>
      <c r="AC1677" s="199">
        <f t="shared" si="185"/>
        <v>0</v>
      </c>
      <c r="AD1677" s="200" t="str">
        <f t="shared" si="184"/>
        <v>201912</v>
      </c>
      <c r="AE1677" s="199">
        <f t="shared" si="187"/>
        <v>0</v>
      </c>
      <c r="AF1677" s="199">
        <f t="shared" si="186"/>
        <v>0</v>
      </c>
      <c r="AG1677" s="199">
        <f t="shared" ref="AG1677:AG1740" si="190">+IF(A1677&lt;&gt;"4-MIGRADO",0,IFERROR(IF(IF(K1677&lt;1,0,CONCATENATE(YEAR(L1677),MONTH(L1677)))="19001",0,IF(K1677&lt;1,0,CONCATENATE(YEAR(L1677),MONTH(L1677)))),0))</f>
        <v>0</v>
      </c>
      <c r="AH1677" s="199">
        <f t="shared" si="188"/>
        <v>0</v>
      </c>
      <c r="AI1677" s="201"/>
      <c r="AJ1677" s="201"/>
      <c r="AK1677" s="201"/>
      <c r="AL1677" s="201"/>
      <c r="AM1677" s="201"/>
      <c r="AN1677" s="201"/>
      <c r="AO1677" s="201" t="s">
        <v>50</v>
      </c>
      <c r="AP1677" s="201" t="s">
        <v>1</v>
      </c>
    </row>
    <row r="1678" spans="1:42">
      <c r="A1678" s="193" t="s">
        <v>1103</v>
      </c>
      <c r="B1678" s="193" t="s">
        <v>50</v>
      </c>
      <c r="C1678" s="193" t="s">
        <v>205</v>
      </c>
      <c r="D1678" s="193" t="s">
        <v>3324</v>
      </c>
      <c r="E1678" s="193" t="s">
        <v>3325</v>
      </c>
      <c r="F1678" s="193"/>
      <c r="G1678" s="193" t="s">
        <v>197</v>
      </c>
      <c r="H1678" s="194">
        <v>43801.000011574077</v>
      </c>
      <c r="I1678" s="194"/>
      <c r="J1678" s="194">
        <v>43801.000011574077</v>
      </c>
      <c r="K1678" s="194">
        <v>43801.000011574077</v>
      </c>
      <c r="L1678" s="194"/>
      <c r="M1678" s="193" t="s">
        <v>187</v>
      </c>
      <c r="N1678" s="193" t="s">
        <v>751</v>
      </c>
      <c r="O1678" s="195">
        <v>12</v>
      </c>
      <c r="P1678" s="195"/>
      <c r="Q1678" s="196"/>
      <c r="R1678" s="193" t="s">
        <v>3326</v>
      </c>
      <c r="S1678" s="193"/>
      <c r="T1678" s="193" t="s">
        <v>3331</v>
      </c>
      <c r="U1678" s="193" t="s">
        <v>182</v>
      </c>
      <c r="V1678" s="193"/>
      <c r="W1678" s="193"/>
      <c r="X1678" s="193"/>
      <c r="Y1678" s="194"/>
      <c r="Z1678" s="194"/>
      <c r="AA1678" s="197"/>
      <c r="AB1678" s="198" t="str">
        <f t="shared" si="189"/>
        <v>201912</v>
      </c>
      <c r="AC1678" s="199">
        <f t="shared" si="185"/>
        <v>0</v>
      </c>
      <c r="AD1678" s="200" t="str">
        <f t="shared" si="184"/>
        <v>201912</v>
      </c>
      <c r="AE1678" s="199">
        <f t="shared" si="187"/>
        <v>0</v>
      </c>
      <c r="AF1678" s="199">
        <f t="shared" si="186"/>
        <v>0</v>
      </c>
      <c r="AG1678" s="199">
        <f t="shared" si="190"/>
        <v>0</v>
      </c>
      <c r="AH1678" s="199">
        <f t="shared" si="188"/>
        <v>0</v>
      </c>
      <c r="AI1678" s="201"/>
      <c r="AJ1678" s="201"/>
      <c r="AK1678" s="201"/>
      <c r="AL1678" s="201"/>
      <c r="AM1678" s="201"/>
      <c r="AN1678" s="201"/>
      <c r="AO1678" s="201" t="s">
        <v>50</v>
      </c>
      <c r="AP1678" s="201" t="s">
        <v>1</v>
      </c>
    </row>
    <row r="1679" spans="1:42">
      <c r="A1679" s="193" t="s">
        <v>1103</v>
      </c>
      <c r="B1679" s="193" t="s">
        <v>50</v>
      </c>
      <c r="C1679" s="193" t="s">
        <v>205</v>
      </c>
      <c r="D1679" s="193" t="s">
        <v>3307</v>
      </c>
      <c r="E1679" s="193" t="s">
        <v>3308</v>
      </c>
      <c r="F1679" s="193"/>
      <c r="G1679" s="193" t="s">
        <v>178</v>
      </c>
      <c r="H1679" s="194">
        <v>43801.000011574077</v>
      </c>
      <c r="I1679" s="194"/>
      <c r="J1679" s="194">
        <v>43804.000011574077</v>
      </c>
      <c r="K1679" s="194">
        <v>43804.000011574077</v>
      </c>
      <c r="L1679" s="194"/>
      <c r="M1679" s="193" t="s">
        <v>187</v>
      </c>
      <c r="N1679" s="193" t="s">
        <v>751</v>
      </c>
      <c r="O1679" s="195">
        <v>12</v>
      </c>
      <c r="P1679" s="195"/>
      <c r="Q1679" s="196"/>
      <c r="R1679" s="193" t="s">
        <v>3309</v>
      </c>
      <c r="S1679" s="193"/>
      <c r="T1679" s="193" t="s">
        <v>3332</v>
      </c>
      <c r="U1679" s="193" t="s">
        <v>182</v>
      </c>
      <c r="V1679" s="193"/>
      <c r="W1679" s="193"/>
      <c r="X1679" s="193"/>
      <c r="Y1679" s="194"/>
      <c r="Z1679" s="194"/>
      <c r="AA1679" s="197"/>
      <c r="AB1679" s="198" t="str">
        <f t="shared" si="189"/>
        <v>201912</v>
      </c>
      <c r="AC1679" s="199">
        <f t="shared" si="185"/>
        <v>0</v>
      </c>
      <c r="AD1679" s="200" t="str">
        <f t="shared" si="184"/>
        <v>201912</v>
      </c>
      <c r="AE1679" s="199">
        <f t="shared" si="187"/>
        <v>0</v>
      </c>
      <c r="AF1679" s="199">
        <f t="shared" si="186"/>
        <v>0</v>
      </c>
      <c r="AG1679" s="199">
        <f t="shared" si="190"/>
        <v>0</v>
      </c>
      <c r="AH1679" s="199">
        <f t="shared" si="188"/>
        <v>0</v>
      </c>
      <c r="AI1679" s="201"/>
      <c r="AJ1679" s="201"/>
      <c r="AK1679" s="201"/>
      <c r="AL1679" s="201"/>
      <c r="AM1679" s="201"/>
      <c r="AN1679" s="201"/>
      <c r="AO1679" s="201" t="s">
        <v>50</v>
      </c>
      <c r="AP1679" s="201" t="s">
        <v>1</v>
      </c>
    </row>
    <row r="1680" spans="1:42">
      <c r="A1680" s="193" t="s">
        <v>1103</v>
      </c>
      <c r="B1680" s="193" t="s">
        <v>50</v>
      </c>
      <c r="C1680" s="193" t="s">
        <v>205</v>
      </c>
      <c r="D1680" s="193" t="s">
        <v>3307</v>
      </c>
      <c r="E1680" s="193" t="s">
        <v>3308</v>
      </c>
      <c r="F1680" s="193"/>
      <c r="G1680" s="193" t="s">
        <v>178</v>
      </c>
      <c r="H1680" s="194">
        <v>43801.000011574077</v>
      </c>
      <c r="I1680" s="194"/>
      <c r="J1680" s="194">
        <v>43804.000011574077</v>
      </c>
      <c r="K1680" s="194">
        <v>43804.000011574077</v>
      </c>
      <c r="L1680" s="194"/>
      <c r="M1680" s="193" t="s">
        <v>187</v>
      </c>
      <c r="N1680" s="193" t="s">
        <v>751</v>
      </c>
      <c r="O1680" s="195">
        <v>12</v>
      </c>
      <c r="P1680" s="195"/>
      <c r="Q1680" s="196"/>
      <c r="R1680" s="193" t="s">
        <v>3309</v>
      </c>
      <c r="S1680" s="193"/>
      <c r="T1680" s="193" t="s">
        <v>3333</v>
      </c>
      <c r="U1680" s="193" t="s">
        <v>182</v>
      </c>
      <c r="V1680" s="193"/>
      <c r="W1680" s="193"/>
      <c r="X1680" s="193"/>
      <c r="Y1680" s="194"/>
      <c r="Z1680" s="194"/>
      <c r="AA1680" s="197"/>
      <c r="AB1680" s="198" t="str">
        <f t="shared" si="189"/>
        <v>201912</v>
      </c>
      <c r="AC1680" s="199">
        <f t="shared" si="185"/>
        <v>0</v>
      </c>
      <c r="AD1680" s="200" t="str">
        <f t="shared" si="184"/>
        <v>201912</v>
      </c>
      <c r="AE1680" s="199">
        <f t="shared" si="187"/>
        <v>0</v>
      </c>
      <c r="AF1680" s="199">
        <f t="shared" si="186"/>
        <v>0</v>
      </c>
      <c r="AG1680" s="199">
        <f t="shared" si="190"/>
        <v>0</v>
      </c>
      <c r="AH1680" s="199">
        <f t="shared" si="188"/>
        <v>0</v>
      </c>
      <c r="AI1680" s="201"/>
      <c r="AJ1680" s="201"/>
      <c r="AK1680" s="201"/>
      <c r="AL1680" s="201"/>
      <c r="AM1680" s="201"/>
      <c r="AN1680" s="201"/>
      <c r="AO1680" s="201" t="s">
        <v>50</v>
      </c>
      <c r="AP1680" s="201" t="s">
        <v>1</v>
      </c>
    </row>
    <row r="1681" spans="1:42">
      <c r="A1681" s="193" t="s">
        <v>1103</v>
      </c>
      <c r="B1681" s="193" t="s">
        <v>50</v>
      </c>
      <c r="C1681" s="193" t="s">
        <v>205</v>
      </c>
      <c r="D1681" s="193" t="s">
        <v>3307</v>
      </c>
      <c r="E1681" s="193" t="s">
        <v>3308</v>
      </c>
      <c r="F1681" s="193"/>
      <c r="G1681" s="193" t="s">
        <v>178</v>
      </c>
      <c r="H1681" s="194">
        <v>43801.000011574077</v>
      </c>
      <c r="I1681" s="194"/>
      <c r="J1681" s="194">
        <v>43804.000011574077</v>
      </c>
      <c r="K1681" s="194">
        <v>43804.000011574077</v>
      </c>
      <c r="L1681" s="194"/>
      <c r="M1681" s="193" t="s">
        <v>187</v>
      </c>
      <c r="N1681" s="193" t="s">
        <v>751</v>
      </c>
      <c r="O1681" s="195">
        <v>12</v>
      </c>
      <c r="P1681" s="195"/>
      <c r="Q1681" s="196"/>
      <c r="R1681" s="193" t="s">
        <v>3309</v>
      </c>
      <c r="S1681" s="193"/>
      <c r="T1681" s="193" t="s">
        <v>3334</v>
      </c>
      <c r="U1681" s="193" t="s">
        <v>182</v>
      </c>
      <c r="V1681" s="193"/>
      <c r="W1681" s="193"/>
      <c r="X1681" s="193"/>
      <c r="Y1681" s="194"/>
      <c r="Z1681" s="194"/>
      <c r="AA1681" s="197"/>
      <c r="AB1681" s="198" t="str">
        <f t="shared" si="189"/>
        <v>201912</v>
      </c>
      <c r="AC1681" s="199">
        <f t="shared" si="185"/>
        <v>0</v>
      </c>
      <c r="AD1681" s="200" t="str">
        <f t="shared" si="184"/>
        <v>201912</v>
      </c>
      <c r="AE1681" s="199">
        <f t="shared" si="187"/>
        <v>0</v>
      </c>
      <c r="AF1681" s="199">
        <f t="shared" si="186"/>
        <v>0</v>
      </c>
      <c r="AG1681" s="199">
        <f t="shared" si="190"/>
        <v>0</v>
      </c>
      <c r="AH1681" s="199">
        <f t="shared" si="188"/>
        <v>0</v>
      </c>
      <c r="AI1681" s="201"/>
      <c r="AJ1681" s="201"/>
      <c r="AK1681" s="201"/>
      <c r="AL1681" s="201"/>
      <c r="AM1681" s="201"/>
      <c r="AN1681" s="201"/>
      <c r="AO1681" s="201" t="s">
        <v>50</v>
      </c>
      <c r="AP1681" s="201" t="s">
        <v>1</v>
      </c>
    </row>
    <row r="1682" spans="1:42">
      <c r="A1682" s="193" t="s">
        <v>1103</v>
      </c>
      <c r="B1682" s="193" t="s">
        <v>50</v>
      </c>
      <c r="C1682" s="193" t="s">
        <v>205</v>
      </c>
      <c r="D1682" s="193" t="s">
        <v>3307</v>
      </c>
      <c r="E1682" s="193" t="s">
        <v>3308</v>
      </c>
      <c r="F1682" s="193"/>
      <c r="G1682" s="193" t="s">
        <v>178</v>
      </c>
      <c r="H1682" s="194">
        <v>43801.000011574077</v>
      </c>
      <c r="I1682" s="194"/>
      <c r="J1682" s="194">
        <v>43804.000011574077</v>
      </c>
      <c r="K1682" s="194">
        <v>43804.000011574077</v>
      </c>
      <c r="L1682" s="194"/>
      <c r="M1682" s="193" t="s">
        <v>187</v>
      </c>
      <c r="N1682" s="193" t="s">
        <v>751</v>
      </c>
      <c r="O1682" s="195">
        <v>12</v>
      </c>
      <c r="P1682" s="195"/>
      <c r="Q1682" s="196"/>
      <c r="R1682" s="193" t="s">
        <v>3309</v>
      </c>
      <c r="S1682" s="193"/>
      <c r="T1682" s="193" t="s">
        <v>3335</v>
      </c>
      <c r="U1682" s="193" t="s">
        <v>182</v>
      </c>
      <c r="V1682" s="193"/>
      <c r="W1682" s="193"/>
      <c r="X1682" s="193"/>
      <c r="Y1682" s="194"/>
      <c r="Z1682" s="194"/>
      <c r="AA1682" s="197"/>
      <c r="AB1682" s="198" t="str">
        <f t="shared" si="189"/>
        <v>201912</v>
      </c>
      <c r="AC1682" s="199">
        <f t="shared" si="185"/>
        <v>0</v>
      </c>
      <c r="AD1682" s="200" t="str">
        <f t="shared" si="184"/>
        <v>201912</v>
      </c>
      <c r="AE1682" s="199">
        <f t="shared" si="187"/>
        <v>0</v>
      </c>
      <c r="AF1682" s="199">
        <f t="shared" si="186"/>
        <v>0</v>
      </c>
      <c r="AG1682" s="199">
        <f t="shared" si="190"/>
        <v>0</v>
      </c>
      <c r="AH1682" s="199">
        <f t="shared" si="188"/>
        <v>0</v>
      </c>
      <c r="AI1682" s="201"/>
      <c r="AJ1682" s="201"/>
      <c r="AK1682" s="201"/>
      <c r="AL1682" s="201"/>
      <c r="AM1682" s="201"/>
      <c r="AN1682" s="201"/>
      <c r="AO1682" s="201" t="s">
        <v>50</v>
      </c>
      <c r="AP1682" s="201" t="s">
        <v>1</v>
      </c>
    </row>
    <row r="1683" spans="1:42">
      <c r="A1683" s="193" t="s">
        <v>1103</v>
      </c>
      <c r="B1683" s="193" t="s">
        <v>50</v>
      </c>
      <c r="C1683" s="193" t="s">
        <v>205</v>
      </c>
      <c r="D1683" s="193" t="s">
        <v>3336</v>
      </c>
      <c r="E1683" s="193" t="s">
        <v>3337</v>
      </c>
      <c r="F1683" s="193"/>
      <c r="G1683" s="193" t="s">
        <v>178</v>
      </c>
      <c r="H1683" s="194">
        <v>43802.000011574077</v>
      </c>
      <c r="I1683" s="194"/>
      <c r="J1683" s="194">
        <v>43802.000011574077</v>
      </c>
      <c r="K1683" s="194">
        <v>43802.000011574077</v>
      </c>
      <c r="L1683" s="194"/>
      <c r="M1683" s="193" t="s">
        <v>187</v>
      </c>
      <c r="N1683" s="193" t="s">
        <v>43</v>
      </c>
      <c r="O1683" s="195">
        <v>12</v>
      </c>
      <c r="P1683" s="195"/>
      <c r="Q1683" s="196"/>
      <c r="R1683" s="193" t="s">
        <v>3338</v>
      </c>
      <c r="S1683" s="193"/>
      <c r="T1683" s="193" t="s">
        <v>3339</v>
      </c>
      <c r="U1683" s="193" t="s">
        <v>182</v>
      </c>
      <c r="V1683" s="193"/>
      <c r="W1683" s="193"/>
      <c r="X1683" s="193"/>
      <c r="Y1683" s="194"/>
      <c r="Z1683" s="194"/>
      <c r="AA1683" s="197"/>
      <c r="AB1683" s="198" t="str">
        <f t="shared" si="189"/>
        <v>201912</v>
      </c>
      <c r="AC1683" s="199">
        <f t="shared" si="185"/>
        <v>0</v>
      </c>
      <c r="AD1683" s="200" t="str">
        <f t="shared" ref="AD1683:AD1746" si="191">+IFERROR(IF(OR(AND(V1683="1",LEN(W1683)&gt;2),CONCATENATE(YEAR(K1683),MONTH(K1683))="19001"),0,CONCATENATE(YEAR(K1683),MONTH(K1683))),0)</f>
        <v>201912</v>
      </c>
      <c r="AE1683" s="199">
        <f t="shared" si="187"/>
        <v>0</v>
      </c>
      <c r="AF1683" s="199">
        <f t="shared" si="186"/>
        <v>0</v>
      </c>
      <c r="AG1683" s="199">
        <f t="shared" si="190"/>
        <v>0</v>
      </c>
      <c r="AH1683" s="199">
        <f t="shared" si="188"/>
        <v>0</v>
      </c>
      <c r="AI1683" s="201"/>
      <c r="AJ1683" s="201"/>
      <c r="AK1683" s="201"/>
      <c r="AL1683" s="201"/>
      <c r="AM1683" s="201"/>
      <c r="AN1683" s="201"/>
      <c r="AO1683" s="201" t="s">
        <v>50</v>
      </c>
      <c r="AP1683" s="201" t="s">
        <v>1</v>
      </c>
    </row>
    <row r="1684" spans="1:42">
      <c r="A1684" s="193" t="s">
        <v>1103</v>
      </c>
      <c r="B1684" s="193" t="s">
        <v>50</v>
      </c>
      <c r="C1684" s="193" t="s">
        <v>205</v>
      </c>
      <c r="D1684" s="193" t="s">
        <v>3336</v>
      </c>
      <c r="E1684" s="193" t="s">
        <v>3337</v>
      </c>
      <c r="F1684" s="193"/>
      <c r="G1684" s="193" t="s">
        <v>178</v>
      </c>
      <c r="H1684" s="194">
        <v>43802.000011574077</v>
      </c>
      <c r="I1684" s="194"/>
      <c r="J1684" s="194">
        <v>43802.000011574077</v>
      </c>
      <c r="K1684" s="194">
        <v>43802.000011574077</v>
      </c>
      <c r="L1684" s="194"/>
      <c r="M1684" s="193" t="s">
        <v>187</v>
      </c>
      <c r="N1684" s="193" t="s">
        <v>43</v>
      </c>
      <c r="O1684" s="195">
        <v>12</v>
      </c>
      <c r="P1684" s="195"/>
      <c r="Q1684" s="196"/>
      <c r="R1684" s="193" t="s">
        <v>3338</v>
      </c>
      <c r="S1684" s="193"/>
      <c r="T1684" s="193" t="s">
        <v>3340</v>
      </c>
      <c r="U1684" s="193" t="s">
        <v>182</v>
      </c>
      <c r="V1684" s="193"/>
      <c r="W1684" s="193"/>
      <c r="X1684" s="193"/>
      <c r="Y1684" s="194"/>
      <c r="Z1684" s="194"/>
      <c r="AA1684" s="197"/>
      <c r="AB1684" s="198" t="str">
        <f t="shared" si="189"/>
        <v>201912</v>
      </c>
      <c r="AC1684" s="199">
        <f t="shared" si="185"/>
        <v>0</v>
      </c>
      <c r="AD1684" s="200" t="str">
        <f t="shared" si="191"/>
        <v>201912</v>
      </c>
      <c r="AE1684" s="199">
        <f t="shared" si="187"/>
        <v>0</v>
      </c>
      <c r="AF1684" s="199">
        <f t="shared" si="186"/>
        <v>0</v>
      </c>
      <c r="AG1684" s="199">
        <f t="shared" si="190"/>
        <v>0</v>
      </c>
      <c r="AH1684" s="199">
        <f t="shared" si="188"/>
        <v>0</v>
      </c>
      <c r="AI1684" s="201"/>
      <c r="AJ1684" s="201"/>
      <c r="AK1684" s="201"/>
      <c r="AL1684" s="201"/>
      <c r="AM1684" s="201"/>
      <c r="AN1684" s="201"/>
      <c r="AO1684" s="201" t="s">
        <v>50</v>
      </c>
      <c r="AP1684" s="201" t="s">
        <v>1</v>
      </c>
    </row>
    <row r="1685" spans="1:42">
      <c r="A1685" s="193" t="s">
        <v>1103</v>
      </c>
      <c r="B1685" s="193" t="s">
        <v>50</v>
      </c>
      <c r="C1685" s="193" t="s">
        <v>205</v>
      </c>
      <c r="D1685" s="193" t="s">
        <v>3341</v>
      </c>
      <c r="E1685" s="193" t="s">
        <v>3342</v>
      </c>
      <c r="F1685" s="193"/>
      <c r="G1685" s="193" t="s">
        <v>178</v>
      </c>
      <c r="H1685" s="194">
        <v>43802.000011574077</v>
      </c>
      <c r="I1685" s="194"/>
      <c r="J1685" s="194">
        <v>43802.000011574077</v>
      </c>
      <c r="K1685" s="194">
        <v>43802.000011574077</v>
      </c>
      <c r="L1685" s="194"/>
      <c r="M1685" s="193" t="s">
        <v>187</v>
      </c>
      <c r="N1685" s="193" t="s">
        <v>43</v>
      </c>
      <c r="O1685" s="195">
        <v>12</v>
      </c>
      <c r="P1685" s="195"/>
      <c r="Q1685" s="196"/>
      <c r="R1685" s="193" t="s">
        <v>3343</v>
      </c>
      <c r="S1685" s="193"/>
      <c r="T1685" s="193" t="s">
        <v>3344</v>
      </c>
      <c r="U1685" s="193" t="s">
        <v>182</v>
      </c>
      <c r="V1685" s="193"/>
      <c r="W1685" s="193"/>
      <c r="X1685" s="193"/>
      <c r="Y1685" s="194"/>
      <c r="Z1685" s="194"/>
      <c r="AA1685" s="197"/>
      <c r="AB1685" s="198" t="str">
        <f t="shared" si="189"/>
        <v>201912</v>
      </c>
      <c r="AC1685" s="199">
        <f t="shared" si="185"/>
        <v>0</v>
      </c>
      <c r="AD1685" s="200" t="str">
        <f t="shared" si="191"/>
        <v>201912</v>
      </c>
      <c r="AE1685" s="199">
        <f t="shared" si="187"/>
        <v>0</v>
      </c>
      <c r="AF1685" s="199">
        <f t="shared" si="186"/>
        <v>0</v>
      </c>
      <c r="AG1685" s="199">
        <f t="shared" si="190"/>
        <v>0</v>
      </c>
      <c r="AH1685" s="199">
        <f t="shared" si="188"/>
        <v>0</v>
      </c>
      <c r="AI1685" s="201"/>
      <c r="AJ1685" s="201"/>
      <c r="AK1685" s="201"/>
      <c r="AL1685" s="201"/>
      <c r="AM1685" s="201"/>
      <c r="AN1685" s="201"/>
      <c r="AO1685" s="201" t="s">
        <v>50</v>
      </c>
      <c r="AP1685" s="201" t="s">
        <v>1</v>
      </c>
    </row>
    <row r="1686" spans="1:42">
      <c r="A1686" s="193" t="s">
        <v>1103</v>
      </c>
      <c r="B1686" s="193" t="s">
        <v>50</v>
      </c>
      <c r="C1686" s="193" t="s">
        <v>205</v>
      </c>
      <c r="D1686" s="193" t="s">
        <v>3341</v>
      </c>
      <c r="E1686" s="193" t="s">
        <v>3342</v>
      </c>
      <c r="F1686" s="193"/>
      <c r="G1686" s="193" t="s">
        <v>178</v>
      </c>
      <c r="H1686" s="194">
        <v>43802.000011574077</v>
      </c>
      <c r="I1686" s="194"/>
      <c r="J1686" s="194">
        <v>43802.000011574077</v>
      </c>
      <c r="K1686" s="194">
        <v>43802.000011574077</v>
      </c>
      <c r="L1686" s="194"/>
      <c r="M1686" s="193" t="s">
        <v>187</v>
      </c>
      <c r="N1686" s="193" t="s">
        <v>43</v>
      </c>
      <c r="O1686" s="195">
        <v>12</v>
      </c>
      <c r="P1686" s="195"/>
      <c r="Q1686" s="196"/>
      <c r="R1686" s="193" t="s">
        <v>3343</v>
      </c>
      <c r="S1686" s="193"/>
      <c r="T1686" s="193" t="s">
        <v>3345</v>
      </c>
      <c r="U1686" s="193" t="s">
        <v>182</v>
      </c>
      <c r="V1686" s="193"/>
      <c r="W1686" s="193"/>
      <c r="X1686" s="193"/>
      <c r="Y1686" s="194"/>
      <c r="Z1686" s="194"/>
      <c r="AA1686" s="197"/>
      <c r="AB1686" s="198" t="str">
        <f t="shared" si="189"/>
        <v>201912</v>
      </c>
      <c r="AC1686" s="199">
        <f t="shared" si="185"/>
        <v>0</v>
      </c>
      <c r="AD1686" s="200" t="str">
        <f t="shared" si="191"/>
        <v>201912</v>
      </c>
      <c r="AE1686" s="199">
        <f t="shared" si="187"/>
        <v>0</v>
      </c>
      <c r="AF1686" s="199">
        <f t="shared" si="186"/>
        <v>0</v>
      </c>
      <c r="AG1686" s="199">
        <f t="shared" si="190"/>
        <v>0</v>
      </c>
      <c r="AH1686" s="199">
        <f t="shared" si="188"/>
        <v>0</v>
      </c>
      <c r="AI1686" s="201"/>
      <c r="AJ1686" s="201"/>
      <c r="AK1686" s="201"/>
      <c r="AL1686" s="201"/>
      <c r="AM1686" s="201"/>
      <c r="AN1686" s="201"/>
      <c r="AO1686" s="201" t="s">
        <v>50</v>
      </c>
      <c r="AP1686" s="201" t="s">
        <v>1</v>
      </c>
    </row>
    <row r="1687" spans="1:42">
      <c r="A1687" s="193" t="s">
        <v>1103</v>
      </c>
      <c r="B1687" s="193" t="s">
        <v>50</v>
      </c>
      <c r="C1687" s="193" t="s">
        <v>205</v>
      </c>
      <c r="D1687" s="193" t="s">
        <v>2737</v>
      </c>
      <c r="E1687" s="193" t="s">
        <v>2741</v>
      </c>
      <c r="F1687" s="193"/>
      <c r="G1687" s="193" t="s">
        <v>178</v>
      </c>
      <c r="H1687" s="194">
        <v>43809.000011574077</v>
      </c>
      <c r="I1687" s="194"/>
      <c r="J1687" s="194">
        <v>43809.000011574077</v>
      </c>
      <c r="K1687" s="194">
        <v>43809.000011574077</v>
      </c>
      <c r="L1687" s="194"/>
      <c r="M1687" s="193" t="s">
        <v>179</v>
      </c>
      <c r="N1687" s="193"/>
      <c r="O1687" s="195">
        <v>12</v>
      </c>
      <c r="P1687" s="195"/>
      <c r="Q1687" s="196"/>
      <c r="R1687" s="193" t="s">
        <v>2739</v>
      </c>
      <c r="S1687" s="193"/>
      <c r="T1687" s="193" t="s">
        <v>3346</v>
      </c>
      <c r="U1687" s="193" t="s">
        <v>182</v>
      </c>
      <c r="V1687" s="193"/>
      <c r="W1687" s="193"/>
      <c r="X1687" s="193"/>
      <c r="Y1687" s="194"/>
      <c r="Z1687" s="194"/>
      <c r="AA1687" s="197"/>
      <c r="AB1687" s="198" t="str">
        <f t="shared" si="189"/>
        <v>201912</v>
      </c>
      <c r="AC1687" s="199">
        <f t="shared" si="185"/>
        <v>0</v>
      </c>
      <c r="AD1687" s="200" t="str">
        <f t="shared" si="191"/>
        <v>201912</v>
      </c>
      <c r="AE1687" s="199">
        <f t="shared" si="187"/>
        <v>0</v>
      </c>
      <c r="AF1687" s="199">
        <f t="shared" si="186"/>
        <v>0</v>
      </c>
      <c r="AG1687" s="199">
        <f t="shared" si="190"/>
        <v>0</v>
      </c>
      <c r="AH1687" s="199">
        <f t="shared" si="188"/>
        <v>0</v>
      </c>
      <c r="AI1687" s="201"/>
      <c r="AJ1687" s="201"/>
      <c r="AK1687" s="201"/>
      <c r="AL1687" s="201"/>
      <c r="AM1687" s="201"/>
      <c r="AN1687" s="201"/>
      <c r="AO1687" s="201" t="s">
        <v>50</v>
      </c>
      <c r="AP1687" s="201" t="s">
        <v>1</v>
      </c>
    </row>
    <row r="1688" spans="1:42">
      <c r="A1688" s="193" t="s">
        <v>1103</v>
      </c>
      <c r="B1688" s="193" t="s">
        <v>49</v>
      </c>
      <c r="C1688" s="193" t="s">
        <v>59</v>
      </c>
      <c r="D1688" s="193" t="s">
        <v>3347</v>
      </c>
      <c r="E1688" s="193" t="s">
        <v>186</v>
      </c>
      <c r="F1688" s="193"/>
      <c r="G1688" s="193" t="s">
        <v>178</v>
      </c>
      <c r="H1688" s="194">
        <v>43809.000011574077</v>
      </c>
      <c r="I1688" s="194"/>
      <c r="J1688" s="194"/>
      <c r="K1688" s="194"/>
      <c r="L1688" s="194"/>
      <c r="M1688" s="193" t="s">
        <v>187</v>
      </c>
      <c r="N1688" s="193" t="s">
        <v>185</v>
      </c>
      <c r="O1688" s="195">
        <v>115</v>
      </c>
      <c r="P1688" s="195"/>
      <c r="Q1688" s="196"/>
      <c r="R1688" s="193" t="s">
        <v>3348</v>
      </c>
      <c r="S1688" s="193"/>
      <c r="T1688" s="193" t="s">
        <v>3349</v>
      </c>
      <c r="U1688" s="193" t="s">
        <v>664</v>
      </c>
      <c r="V1688" s="193"/>
      <c r="W1688" s="193"/>
      <c r="X1688" s="193"/>
      <c r="Y1688" s="194"/>
      <c r="Z1688" s="194"/>
      <c r="AA1688" s="197"/>
      <c r="AB1688" s="198" t="str">
        <f t="shared" si="189"/>
        <v>201912</v>
      </c>
      <c r="AC1688" s="199">
        <f t="shared" si="185"/>
        <v>0</v>
      </c>
      <c r="AD1688" s="200">
        <f t="shared" si="191"/>
        <v>0</v>
      </c>
      <c r="AE1688" s="199">
        <f t="shared" si="187"/>
        <v>0</v>
      </c>
      <c r="AF1688" s="199">
        <f t="shared" si="186"/>
        <v>0</v>
      </c>
      <c r="AG1688" s="199">
        <f t="shared" si="190"/>
        <v>0</v>
      </c>
      <c r="AH1688" s="199">
        <f t="shared" si="188"/>
        <v>0</v>
      </c>
      <c r="AI1688" s="201"/>
      <c r="AJ1688" s="201"/>
      <c r="AK1688" s="201"/>
      <c r="AL1688" s="201"/>
      <c r="AM1688" s="201"/>
      <c r="AN1688" s="201"/>
      <c r="AO1688" s="201" t="s">
        <v>49</v>
      </c>
      <c r="AP1688" s="201" t="s">
        <v>59</v>
      </c>
    </row>
    <row r="1689" spans="1:42">
      <c r="A1689" s="193" t="s">
        <v>1103</v>
      </c>
      <c r="B1689" s="193" t="s">
        <v>49</v>
      </c>
      <c r="C1689" s="193" t="s">
        <v>59</v>
      </c>
      <c r="D1689" s="193" t="s">
        <v>3347</v>
      </c>
      <c r="E1689" s="193" t="s">
        <v>3350</v>
      </c>
      <c r="F1689" s="193"/>
      <c r="G1689" s="193" t="s">
        <v>178</v>
      </c>
      <c r="H1689" s="194">
        <v>43809.000011574077</v>
      </c>
      <c r="I1689" s="194"/>
      <c r="J1689" s="194"/>
      <c r="K1689" s="194"/>
      <c r="L1689" s="194"/>
      <c r="M1689" s="193" t="s">
        <v>187</v>
      </c>
      <c r="N1689" s="193" t="s">
        <v>185</v>
      </c>
      <c r="O1689" s="195">
        <v>115</v>
      </c>
      <c r="P1689" s="195"/>
      <c r="Q1689" s="196"/>
      <c r="R1689" s="193" t="s">
        <v>3348</v>
      </c>
      <c r="S1689" s="193"/>
      <c r="T1689" s="193" t="s">
        <v>3351</v>
      </c>
      <c r="U1689" s="193" t="s">
        <v>664</v>
      </c>
      <c r="V1689" s="193"/>
      <c r="W1689" s="193"/>
      <c r="X1689" s="193"/>
      <c r="Y1689" s="194"/>
      <c r="Z1689" s="194"/>
      <c r="AA1689" s="197"/>
      <c r="AB1689" s="198" t="str">
        <f t="shared" si="189"/>
        <v>201912</v>
      </c>
      <c r="AC1689" s="199">
        <f t="shared" si="185"/>
        <v>0</v>
      </c>
      <c r="AD1689" s="200">
        <f t="shared" si="191"/>
        <v>0</v>
      </c>
      <c r="AE1689" s="199">
        <f t="shared" si="187"/>
        <v>0</v>
      </c>
      <c r="AF1689" s="199">
        <f t="shared" si="186"/>
        <v>0</v>
      </c>
      <c r="AG1689" s="199">
        <f t="shared" si="190"/>
        <v>0</v>
      </c>
      <c r="AH1689" s="199">
        <f t="shared" si="188"/>
        <v>0</v>
      </c>
      <c r="AI1689" s="201"/>
      <c r="AJ1689" s="201"/>
      <c r="AK1689" s="201"/>
      <c r="AL1689" s="201"/>
      <c r="AM1689" s="201"/>
      <c r="AN1689" s="201"/>
      <c r="AO1689" s="201" t="s">
        <v>49</v>
      </c>
      <c r="AP1689" s="201" t="s">
        <v>59</v>
      </c>
    </row>
    <row r="1690" spans="1:42">
      <c r="A1690" s="193" t="s">
        <v>1103</v>
      </c>
      <c r="B1690" s="193" t="s">
        <v>54</v>
      </c>
      <c r="C1690" s="193" t="s">
        <v>175</v>
      </c>
      <c r="D1690" s="193" t="s">
        <v>3352</v>
      </c>
      <c r="E1690" s="193" t="s">
        <v>3353</v>
      </c>
      <c r="F1690" s="193"/>
      <c r="G1690" s="193" t="s">
        <v>178</v>
      </c>
      <c r="H1690" s="194">
        <v>43810.000011574077</v>
      </c>
      <c r="I1690" s="194"/>
      <c r="J1690" s="194">
        <v>43810.000011574077</v>
      </c>
      <c r="K1690" s="194">
        <v>43810.000011574077</v>
      </c>
      <c r="L1690" s="194"/>
      <c r="M1690" s="193" t="s">
        <v>187</v>
      </c>
      <c r="N1690" s="193" t="s">
        <v>2015</v>
      </c>
      <c r="O1690" s="195">
        <v>3</v>
      </c>
      <c r="P1690" s="195"/>
      <c r="Q1690" s="196"/>
      <c r="R1690" s="193" t="s">
        <v>3354</v>
      </c>
      <c r="S1690" s="193"/>
      <c r="T1690" s="193" t="s">
        <v>3355</v>
      </c>
      <c r="U1690" s="193" t="s">
        <v>182</v>
      </c>
      <c r="V1690" s="193"/>
      <c r="W1690" s="193"/>
      <c r="X1690" s="193"/>
      <c r="Y1690" s="194"/>
      <c r="Z1690" s="194"/>
      <c r="AA1690" s="197"/>
      <c r="AB1690" s="198" t="str">
        <f t="shared" si="189"/>
        <v>201912</v>
      </c>
      <c r="AC1690" s="199">
        <f t="shared" si="185"/>
        <v>0</v>
      </c>
      <c r="AD1690" s="200" t="str">
        <f t="shared" si="191"/>
        <v>201912</v>
      </c>
      <c r="AE1690" s="199">
        <f t="shared" si="187"/>
        <v>0</v>
      </c>
      <c r="AF1690" s="199">
        <f t="shared" si="186"/>
        <v>0</v>
      </c>
      <c r="AG1690" s="199">
        <f t="shared" si="190"/>
        <v>0</v>
      </c>
      <c r="AH1690" s="199">
        <f t="shared" si="188"/>
        <v>0</v>
      </c>
      <c r="AI1690" s="201"/>
      <c r="AJ1690" s="201"/>
      <c r="AK1690" s="201"/>
      <c r="AL1690" s="201"/>
      <c r="AM1690" s="201"/>
      <c r="AN1690" s="201"/>
      <c r="AO1690" s="201" t="s">
        <v>54</v>
      </c>
      <c r="AP1690" s="201" t="s">
        <v>88</v>
      </c>
    </row>
    <row r="1691" spans="1:42">
      <c r="A1691" s="193" t="s">
        <v>1103</v>
      </c>
      <c r="B1691" s="193" t="s">
        <v>50</v>
      </c>
      <c r="C1691" s="193" t="s">
        <v>205</v>
      </c>
      <c r="D1691" s="193" t="s">
        <v>3356</v>
      </c>
      <c r="E1691" s="193" t="s">
        <v>3357</v>
      </c>
      <c r="F1691" s="193"/>
      <c r="G1691" s="193" t="s">
        <v>178</v>
      </c>
      <c r="H1691" s="194">
        <v>43810.000011574077</v>
      </c>
      <c r="I1691" s="194"/>
      <c r="J1691" s="194">
        <v>43810.000011574077</v>
      </c>
      <c r="K1691" s="194">
        <v>43810.000011574077</v>
      </c>
      <c r="L1691" s="194"/>
      <c r="M1691" s="193" t="s">
        <v>187</v>
      </c>
      <c r="N1691" s="193" t="s">
        <v>43</v>
      </c>
      <c r="O1691" s="195">
        <v>12</v>
      </c>
      <c r="P1691" s="195"/>
      <c r="Q1691" s="196"/>
      <c r="R1691" s="193" t="s">
        <v>3358</v>
      </c>
      <c r="S1691" s="193"/>
      <c r="T1691" s="193" t="s">
        <v>3359</v>
      </c>
      <c r="U1691" s="193" t="s">
        <v>182</v>
      </c>
      <c r="V1691" s="193"/>
      <c r="W1691" s="193"/>
      <c r="X1691" s="193"/>
      <c r="Y1691" s="194"/>
      <c r="Z1691" s="194"/>
      <c r="AA1691" s="197"/>
      <c r="AB1691" s="198" t="str">
        <f t="shared" si="189"/>
        <v>201912</v>
      </c>
      <c r="AC1691" s="199">
        <f t="shared" si="185"/>
        <v>0</v>
      </c>
      <c r="AD1691" s="200" t="str">
        <f t="shared" si="191"/>
        <v>201912</v>
      </c>
      <c r="AE1691" s="199">
        <f t="shared" si="187"/>
        <v>0</v>
      </c>
      <c r="AF1691" s="199">
        <f t="shared" si="186"/>
        <v>0</v>
      </c>
      <c r="AG1691" s="199">
        <f t="shared" si="190"/>
        <v>0</v>
      </c>
      <c r="AH1691" s="199">
        <f t="shared" si="188"/>
        <v>0</v>
      </c>
      <c r="AI1691" s="201"/>
      <c r="AJ1691" s="201"/>
      <c r="AK1691" s="201"/>
      <c r="AL1691" s="201"/>
      <c r="AM1691" s="201"/>
      <c r="AN1691" s="201"/>
      <c r="AO1691" s="201" t="s">
        <v>50</v>
      </c>
      <c r="AP1691" s="201" t="s">
        <v>1</v>
      </c>
    </row>
    <row r="1692" spans="1:42">
      <c r="A1692" s="193" t="s">
        <v>1103</v>
      </c>
      <c r="B1692" s="193" t="s">
        <v>50</v>
      </c>
      <c r="C1692" s="193" t="s">
        <v>205</v>
      </c>
      <c r="D1692" s="193" t="s">
        <v>3356</v>
      </c>
      <c r="E1692" s="193" t="s">
        <v>3357</v>
      </c>
      <c r="F1692" s="193"/>
      <c r="G1692" s="193" t="s">
        <v>178</v>
      </c>
      <c r="H1692" s="194">
        <v>43810.000011574077</v>
      </c>
      <c r="I1692" s="194"/>
      <c r="J1692" s="194">
        <v>43810.000011574077</v>
      </c>
      <c r="K1692" s="194">
        <v>43810.000011574077</v>
      </c>
      <c r="L1692" s="194"/>
      <c r="M1692" s="193" t="s">
        <v>187</v>
      </c>
      <c r="N1692" s="193" t="s">
        <v>43</v>
      </c>
      <c r="O1692" s="195">
        <v>12</v>
      </c>
      <c r="P1692" s="195"/>
      <c r="Q1692" s="196"/>
      <c r="R1692" s="193" t="s">
        <v>3358</v>
      </c>
      <c r="S1692" s="193"/>
      <c r="T1692" s="193" t="s">
        <v>3360</v>
      </c>
      <c r="U1692" s="193" t="s">
        <v>182</v>
      </c>
      <c r="V1692" s="193"/>
      <c r="W1692" s="193"/>
      <c r="X1692" s="193"/>
      <c r="Y1692" s="194"/>
      <c r="Z1692" s="194"/>
      <c r="AA1692" s="197"/>
      <c r="AB1692" s="198" t="str">
        <f t="shared" si="189"/>
        <v>201912</v>
      </c>
      <c r="AC1692" s="199">
        <f t="shared" si="185"/>
        <v>0</v>
      </c>
      <c r="AD1692" s="200" t="str">
        <f t="shared" si="191"/>
        <v>201912</v>
      </c>
      <c r="AE1692" s="199">
        <f t="shared" si="187"/>
        <v>0</v>
      </c>
      <c r="AF1692" s="199">
        <f t="shared" si="186"/>
        <v>0</v>
      </c>
      <c r="AG1692" s="199">
        <f t="shared" si="190"/>
        <v>0</v>
      </c>
      <c r="AH1692" s="199">
        <f t="shared" si="188"/>
        <v>0</v>
      </c>
      <c r="AI1692" s="201"/>
      <c r="AJ1692" s="201"/>
      <c r="AK1692" s="201"/>
      <c r="AL1692" s="201"/>
      <c r="AM1692" s="201"/>
      <c r="AN1692" s="201"/>
      <c r="AO1692" s="201" t="s">
        <v>50</v>
      </c>
      <c r="AP1692" s="201" t="s">
        <v>1</v>
      </c>
    </row>
    <row r="1693" spans="1:42">
      <c r="A1693" s="193" t="s">
        <v>1103</v>
      </c>
      <c r="B1693" s="193" t="s">
        <v>50</v>
      </c>
      <c r="C1693" s="193" t="s">
        <v>205</v>
      </c>
      <c r="D1693" s="193" t="s">
        <v>3361</v>
      </c>
      <c r="E1693" s="193" t="s">
        <v>3362</v>
      </c>
      <c r="F1693" s="193"/>
      <c r="G1693" s="193" t="s">
        <v>178</v>
      </c>
      <c r="H1693" s="194">
        <v>43810.000011574077</v>
      </c>
      <c r="I1693" s="194"/>
      <c r="J1693" s="194">
        <v>43810.000011574077</v>
      </c>
      <c r="K1693" s="194">
        <v>43810.000011574077</v>
      </c>
      <c r="L1693" s="194"/>
      <c r="M1693" s="193" t="s">
        <v>187</v>
      </c>
      <c r="N1693" s="193" t="s">
        <v>43</v>
      </c>
      <c r="O1693" s="195">
        <v>12</v>
      </c>
      <c r="P1693" s="195"/>
      <c r="Q1693" s="196"/>
      <c r="R1693" s="193" t="s">
        <v>3363</v>
      </c>
      <c r="S1693" s="193"/>
      <c r="T1693" s="193" t="s">
        <v>3364</v>
      </c>
      <c r="U1693" s="193" t="s">
        <v>182</v>
      </c>
      <c r="V1693" s="193"/>
      <c r="W1693" s="193"/>
      <c r="X1693" s="193"/>
      <c r="Y1693" s="194"/>
      <c r="Z1693" s="194"/>
      <c r="AA1693" s="197"/>
      <c r="AB1693" s="198" t="str">
        <f t="shared" si="189"/>
        <v>201912</v>
      </c>
      <c r="AC1693" s="199">
        <f t="shared" si="185"/>
        <v>0</v>
      </c>
      <c r="AD1693" s="200" t="str">
        <f t="shared" si="191"/>
        <v>201912</v>
      </c>
      <c r="AE1693" s="199">
        <f t="shared" si="187"/>
        <v>0</v>
      </c>
      <c r="AF1693" s="199">
        <f t="shared" si="186"/>
        <v>0</v>
      </c>
      <c r="AG1693" s="199">
        <f t="shared" si="190"/>
        <v>0</v>
      </c>
      <c r="AH1693" s="199">
        <f t="shared" si="188"/>
        <v>0</v>
      </c>
      <c r="AI1693" s="201"/>
      <c r="AJ1693" s="201"/>
      <c r="AK1693" s="201"/>
      <c r="AL1693" s="201"/>
      <c r="AM1693" s="201"/>
      <c r="AN1693" s="201"/>
      <c r="AO1693" s="201" t="s">
        <v>50</v>
      </c>
      <c r="AP1693" s="201" t="s">
        <v>1</v>
      </c>
    </row>
    <row r="1694" spans="1:42">
      <c r="A1694" s="193" t="s">
        <v>1103</v>
      </c>
      <c r="B1694" s="193" t="s">
        <v>50</v>
      </c>
      <c r="C1694" s="193" t="s">
        <v>205</v>
      </c>
      <c r="D1694" s="193" t="s">
        <v>3361</v>
      </c>
      <c r="E1694" s="193" t="s">
        <v>3362</v>
      </c>
      <c r="F1694" s="193"/>
      <c r="G1694" s="193" t="s">
        <v>178</v>
      </c>
      <c r="H1694" s="194">
        <v>43810.000011574077</v>
      </c>
      <c r="I1694" s="194"/>
      <c r="J1694" s="194">
        <v>43810.000011574077</v>
      </c>
      <c r="K1694" s="194">
        <v>43810.000011574077</v>
      </c>
      <c r="L1694" s="194"/>
      <c r="M1694" s="193" t="s">
        <v>187</v>
      </c>
      <c r="N1694" s="193" t="s">
        <v>43</v>
      </c>
      <c r="O1694" s="195">
        <v>12</v>
      </c>
      <c r="P1694" s="195"/>
      <c r="Q1694" s="196"/>
      <c r="R1694" s="193" t="s">
        <v>3363</v>
      </c>
      <c r="S1694" s="193"/>
      <c r="T1694" s="193" t="s">
        <v>3365</v>
      </c>
      <c r="U1694" s="193" t="s">
        <v>182</v>
      </c>
      <c r="V1694" s="193"/>
      <c r="W1694" s="193"/>
      <c r="X1694" s="193"/>
      <c r="Y1694" s="194"/>
      <c r="Z1694" s="194"/>
      <c r="AA1694" s="197"/>
      <c r="AB1694" s="198" t="str">
        <f t="shared" si="189"/>
        <v>201912</v>
      </c>
      <c r="AC1694" s="199">
        <f t="shared" si="185"/>
        <v>0</v>
      </c>
      <c r="AD1694" s="200" t="str">
        <f t="shared" si="191"/>
        <v>201912</v>
      </c>
      <c r="AE1694" s="199">
        <f t="shared" si="187"/>
        <v>0</v>
      </c>
      <c r="AF1694" s="199">
        <f t="shared" si="186"/>
        <v>0</v>
      </c>
      <c r="AG1694" s="199">
        <f t="shared" si="190"/>
        <v>0</v>
      </c>
      <c r="AH1694" s="199">
        <f t="shared" si="188"/>
        <v>0</v>
      </c>
      <c r="AI1694" s="201"/>
      <c r="AJ1694" s="201"/>
      <c r="AK1694" s="201"/>
      <c r="AL1694" s="201"/>
      <c r="AM1694" s="201"/>
      <c r="AN1694" s="201"/>
      <c r="AO1694" s="201" t="s">
        <v>50</v>
      </c>
      <c r="AP1694" s="201" t="s">
        <v>1</v>
      </c>
    </row>
    <row r="1695" spans="1:42">
      <c r="A1695" s="193" t="s">
        <v>1103</v>
      </c>
      <c r="B1695" s="193" t="s">
        <v>51</v>
      </c>
      <c r="C1695" s="193" t="s">
        <v>1280</v>
      </c>
      <c r="D1695" s="193" t="s">
        <v>2916</v>
      </c>
      <c r="E1695" s="193" t="s">
        <v>2917</v>
      </c>
      <c r="F1695" s="193"/>
      <c r="G1695" s="193" t="s">
        <v>197</v>
      </c>
      <c r="H1695" s="194">
        <v>43811.000011574077</v>
      </c>
      <c r="I1695" s="194"/>
      <c r="J1695" s="194">
        <v>43815.000011574077</v>
      </c>
      <c r="K1695" s="194">
        <v>43837.61314814815</v>
      </c>
      <c r="L1695" s="194">
        <v>43838.721851851849</v>
      </c>
      <c r="M1695" s="193" t="s">
        <v>179</v>
      </c>
      <c r="N1695" s="193"/>
      <c r="O1695" s="195">
        <v>40</v>
      </c>
      <c r="P1695" s="195"/>
      <c r="Q1695" s="196"/>
      <c r="R1695" s="193" t="s">
        <v>2918</v>
      </c>
      <c r="S1695" s="193"/>
      <c r="T1695" s="193" t="s">
        <v>3366</v>
      </c>
      <c r="U1695" s="193" t="s">
        <v>195</v>
      </c>
      <c r="V1695" s="193"/>
      <c r="W1695" s="193"/>
      <c r="X1695" s="193"/>
      <c r="Y1695" s="194"/>
      <c r="Z1695" s="194"/>
      <c r="AA1695" s="197"/>
      <c r="AB1695" s="198" t="str">
        <f t="shared" si="189"/>
        <v>201912</v>
      </c>
      <c r="AC1695" s="199">
        <f t="shared" si="185"/>
        <v>0</v>
      </c>
      <c r="AD1695" s="200" t="str">
        <f t="shared" si="191"/>
        <v>20201</v>
      </c>
      <c r="AE1695" s="199" t="str">
        <f t="shared" si="187"/>
        <v>20201</v>
      </c>
      <c r="AF1695" s="199">
        <f t="shared" si="186"/>
        <v>0</v>
      </c>
      <c r="AG1695" s="199">
        <f t="shared" si="190"/>
        <v>0</v>
      </c>
      <c r="AH1695" s="199">
        <f t="shared" si="188"/>
        <v>0</v>
      </c>
      <c r="AI1695" s="201"/>
      <c r="AJ1695" s="201"/>
      <c r="AK1695" s="201"/>
      <c r="AL1695" s="201"/>
      <c r="AM1695" s="201"/>
      <c r="AN1695" s="201"/>
      <c r="AO1695" s="201" t="s">
        <v>51</v>
      </c>
      <c r="AP1695" s="201" t="s">
        <v>67</v>
      </c>
    </row>
    <row r="1696" spans="1:42">
      <c r="A1696" s="193" t="s">
        <v>1103</v>
      </c>
      <c r="B1696" s="193" t="s">
        <v>50</v>
      </c>
      <c r="C1696" s="193" t="s">
        <v>205</v>
      </c>
      <c r="D1696" s="193" t="s">
        <v>3111</v>
      </c>
      <c r="E1696" s="193" t="s">
        <v>3112</v>
      </c>
      <c r="F1696" s="193"/>
      <c r="G1696" s="193" t="s">
        <v>178</v>
      </c>
      <c r="H1696" s="194">
        <v>43812.000011574077</v>
      </c>
      <c r="I1696" s="194"/>
      <c r="J1696" s="194">
        <v>43812.000011574077</v>
      </c>
      <c r="K1696" s="194">
        <v>43812.000011574077</v>
      </c>
      <c r="L1696" s="194"/>
      <c r="M1696" s="193" t="s">
        <v>187</v>
      </c>
      <c r="N1696" s="193" t="s">
        <v>43</v>
      </c>
      <c r="O1696" s="195">
        <v>12</v>
      </c>
      <c r="P1696" s="195"/>
      <c r="Q1696" s="196"/>
      <c r="R1696" s="193" t="s">
        <v>3113</v>
      </c>
      <c r="S1696" s="193"/>
      <c r="T1696" s="193" t="s">
        <v>3367</v>
      </c>
      <c r="U1696" s="193" t="s">
        <v>182</v>
      </c>
      <c r="V1696" s="193"/>
      <c r="W1696" s="193"/>
      <c r="X1696" s="193"/>
      <c r="Y1696" s="194"/>
      <c r="Z1696" s="194"/>
      <c r="AA1696" s="197"/>
      <c r="AB1696" s="198" t="str">
        <f t="shared" si="189"/>
        <v>201912</v>
      </c>
      <c r="AC1696" s="199">
        <f t="shared" si="185"/>
        <v>0</v>
      </c>
      <c r="AD1696" s="200" t="str">
        <f t="shared" si="191"/>
        <v>201912</v>
      </c>
      <c r="AE1696" s="199">
        <f t="shared" si="187"/>
        <v>0</v>
      </c>
      <c r="AF1696" s="199">
        <f t="shared" si="186"/>
        <v>0</v>
      </c>
      <c r="AG1696" s="199">
        <f t="shared" si="190"/>
        <v>0</v>
      </c>
      <c r="AH1696" s="199">
        <f t="shared" si="188"/>
        <v>0</v>
      </c>
      <c r="AI1696" s="201"/>
      <c r="AJ1696" s="201"/>
      <c r="AK1696" s="201"/>
      <c r="AL1696" s="201"/>
      <c r="AM1696" s="201"/>
      <c r="AN1696" s="201"/>
      <c r="AO1696" s="201" t="s">
        <v>50</v>
      </c>
      <c r="AP1696" s="201" t="s">
        <v>1</v>
      </c>
    </row>
    <row r="1697" spans="1:42">
      <c r="A1697" s="193" t="s">
        <v>1103</v>
      </c>
      <c r="B1697" s="193" t="s">
        <v>50</v>
      </c>
      <c r="C1697" s="193" t="s">
        <v>205</v>
      </c>
      <c r="D1697" s="193" t="s">
        <v>3111</v>
      </c>
      <c r="E1697" s="193" t="s">
        <v>3112</v>
      </c>
      <c r="F1697" s="193"/>
      <c r="G1697" s="193" t="s">
        <v>178</v>
      </c>
      <c r="H1697" s="194">
        <v>43812.000011574077</v>
      </c>
      <c r="I1697" s="194"/>
      <c r="J1697" s="194">
        <v>43812.000011574077</v>
      </c>
      <c r="K1697" s="194">
        <v>43812.000011574077</v>
      </c>
      <c r="L1697" s="194"/>
      <c r="M1697" s="193" t="s">
        <v>187</v>
      </c>
      <c r="N1697" s="193" t="s">
        <v>43</v>
      </c>
      <c r="O1697" s="195">
        <v>12</v>
      </c>
      <c r="P1697" s="195"/>
      <c r="Q1697" s="196"/>
      <c r="R1697" s="193" t="s">
        <v>3113</v>
      </c>
      <c r="S1697" s="193"/>
      <c r="T1697" s="193" t="s">
        <v>3368</v>
      </c>
      <c r="U1697" s="193" t="s">
        <v>182</v>
      </c>
      <c r="V1697" s="193"/>
      <c r="W1697" s="193"/>
      <c r="X1697" s="193"/>
      <c r="Y1697" s="194"/>
      <c r="Z1697" s="194"/>
      <c r="AA1697" s="197"/>
      <c r="AB1697" s="198" t="str">
        <f t="shared" si="189"/>
        <v>201912</v>
      </c>
      <c r="AC1697" s="199">
        <f t="shared" si="185"/>
        <v>0</v>
      </c>
      <c r="AD1697" s="200" t="str">
        <f t="shared" si="191"/>
        <v>201912</v>
      </c>
      <c r="AE1697" s="199">
        <f t="shared" si="187"/>
        <v>0</v>
      </c>
      <c r="AF1697" s="199">
        <f t="shared" si="186"/>
        <v>0</v>
      </c>
      <c r="AG1697" s="199">
        <f t="shared" si="190"/>
        <v>0</v>
      </c>
      <c r="AH1697" s="199">
        <f t="shared" si="188"/>
        <v>0</v>
      </c>
      <c r="AI1697" s="201"/>
      <c r="AJ1697" s="201"/>
      <c r="AK1697" s="201"/>
      <c r="AL1697" s="201"/>
      <c r="AM1697" s="201"/>
      <c r="AN1697" s="201"/>
      <c r="AO1697" s="201" t="s">
        <v>50</v>
      </c>
      <c r="AP1697" s="201" t="s">
        <v>1</v>
      </c>
    </row>
    <row r="1698" spans="1:42">
      <c r="A1698" s="193" t="s">
        <v>1103</v>
      </c>
      <c r="B1698" s="193" t="s">
        <v>50</v>
      </c>
      <c r="C1698" s="193" t="s">
        <v>205</v>
      </c>
      <c r="D1698" s="193" t="s">
        <v>2101</v>
      </c>
      <c r="E1698" s="193" t="s">
        <v>2102</v>
      </c>
      <c r="F1698" s="193"/>
      <c r="G1698" s="193" t="s">
        <v>178</v>
      </c>
      <c r="H1698" s="194">
        <v>43812.000011574077</v>
      </c>
      <c r="I1698" s="194"/>
      <c r="J1698" s="194">
        <v>43815.000011574077</v>
      </c>
      <c r="K1698" s="194">
        <v>43815.000011574077</v>
      </c>
      <c r="L1698" s="194">
        <v>43852.331331018519</v>
      </c>
      <c r="M1698" s="193" t="s">
        <v>187</v>
      </c>
      <c r="N1698" s="193" t="s">
        <v>43</v>
      </c>
      <c r="O1698" s="195">
        <v>12</v>
      </c>
      <c r="P1698" s="195"/>
      <c r="Q1698" s="196"/>
      <c r="R1698" s="193" t="s">
        <v>2103</v>
      </c>
      <c r="S1698" s="193"/>
      <c r="T1698" s="193" t="s">
        <v>3369</v>
      </c>
      <c r="U1698" s="193" t="s">
        <v>195</v>
      </c>
      <c r="V1698" s="193"/>
      <c r="W1698" s="193"/>
      <c r="X1698" s="193"/>
      <c r="Y1698" s="194"/>
      <c r="Z1698" s="194"/>
      <c r="AA1698" s="197"/>
      <c r="AB1698" s="198" t="str">
        <f t="shared" si="189"/>
        <v>201912</v>
      </c>
      <c r="AC1698" s="199">
        <f t="shared" si="185"/>
        <v>0</v>
      </c>
      <c r="AD1698" s="200" t="str">
        <f t="shared" si="191"/>
        <v>201912</v>
      </c>
      <c r="AE1698" s="199" t="str">
        <f t="shared" si="187"/>
        <v>20201</v>
      </c>
      <c r="AF1698" s="199">
        <f t="shared" si="186"/>
        <v>0</v>
      </c>
      <c r="AG1698" s="199">
        <f t="shared" si="190"/>
        <v>0</v>
      </c>
      <c r="AH1698" s="199">
        <f t="shared" si="188"/>
        <v>0</v>
      </c>
      <c r="AI1698" s="201"/>
      <c r="AJ1698" s="201"/>
      <c r="AK1698" s="201"/>
      <c r="AL1698" s="201"/>
      <c r="AM1698" s="201"/>
      <c r="AN1698" s="201"/>
      <c r="AO1698" s="201" t="s">
        <v>50</v>
      </c>
      <c r="AP1698" s="201" t="s">
        <v>1</v>
      </c>
    </row>
    <row r="1699" spans="1:42">
      <c r="A1699" s="193" t="s">
        <v>1103</v>
      </c>
      <c r="B1699" s="193" t="s">
        <v>50</v>
      </c>
      <c r="C1699" s="193" t="s">
        <v>205</v>
      </c>
      <c r="D1699" s="193" t="s">
        <v>3370</v>
      </c>
      <c r="E1699" s="193" t="s">
        <v>3371</v>
      </c>
      <c r="F1699" s="193"/>
      <c r="G1699" s="193" t="s">
        <v>178</v>
      </c>
      <c r="H1699" s="194">
        <v>43812.000011574077</v>
      </c>
      <c r="I1699" s="194"/>
      <c r="J1699" s="194">
        <v>43812.000011574077</v>
      </c>
      <c r="K1699" s="194">
        <v>43812.000011574077</v>
      </c>
      <c r="L1699" s="194">
        <v>43812.68953703704</v>
      </c>
      <c r="M1699" s="193" t="s">
        <v>187</v>
      </c>
      <c r="N1699" s="193" t="s">
        <v>43</v>
      </c>
      <c r="O1699" s="195">
        <v>12</v>
      </c>
      <c r="P1699" s="195"/>
      <c r="Q1699" s="196"/>
      <c r="R1699" s="193" t="s">
        <v>3372</v>
      </c>
      <c r="S1699" s="193"/>
      <c r="T1699" s="193" t="s">
        <v>3373</v>
      </c>
      <c r="U1699" s="193" t="s">
        <v>195</v>
      </c>
      <c r="V1699" s="193"/>
      <c r="W1699" s="193"/>
      <c r="X1699" s="193"/>
      <c r="Y1699" s="194"/>
      <c r="Z1699" s="194"/>
      <c r="AA1699" s="197"/>
      <c r="AB1699" s="198" t="str">
        <f t="shared" si="189"/>
        <v>201912</v>
      </c>
      <c r="AC1699" s="199">
        <f t="shared" si="185"/>
        <v>0</v>
      </c>
      <c r="AD1699" s="200" t="str">
        <f t="shared" si="191"/>
        <v>201912</v>
      </c>
      <c r="AE1699" s="199" t="str">
        <f t="shared" si="187"/>
        <v>201912</v>
      </c>
      <c r="AF1699" s="199">
        <f t="shared" si="186"/>
        <v>0</v>
      </c>
      <c r="AG1699" s="199">
        <f t="shared" si="190"/>
        <v>0</v>
      </c>
      <c r="AH1699" s="199">
        <f t="shared" si="188"/>
        <v>0</v>
      </c>
      <c r="AI1699" s="201"/>
      <c r="AJ1699" s="201"/>
      <c r="AK1699" s="201"/>
      <c r="AL1699" s="201"/>
      <c r="AM1699" s="201"/>
      <c r="AN1699" s="201"/>
      <c r="AO1699" s="201" t="s">
        <v>50</v>
      </c>
      <c r="AP1699" s="201" t="s">
        <v>1</v>
      </c>
    </row>
    <row r="1700" spans="1:42">
      <c r="A1700" s="193" t="s">
        <v>1103</v>
      </c>
      <c r="B1700" s="193" t="s">
        <v>50</v>
      </c>
      <c r="C1700" s="193" t="s">
        <v>205</v>
      </c>
      <c r="D1700" s="193" t="s">
        <v>3370</v>
      </c>
      <c r="E1700" s="193" t="s">
        <v>3371</v>
      </c>
      <c r="F1700" s="193"/>
      <c r="G1700" s="193" t="s">
        <v>178</v>
      </c>
      <c r="H1700" s="194">
        <v>43812.000011574077</v>
      </c>
      <c r="I1700" s="194"/>
      <c r="J1700" s="194">
        <v>43812.000011574077</v>
      </c>
      <c r="K1700" s="194">
        <v>43812.000011574077</v>
      </c>
      <c r="L1700" s="194">
        <v>43815.529733796298</v>
      </c>
      <c r="M1700" s="193" t="s">
        <v>187</v>
      </c>
      <c r="N1700" s="193" t="s">
        <v>43</v>
      </c>
      <c r="O1700" s="195">
        <v>12</v>
      </c>
      <c r="P1700" s="195"/>
      <c r="Q1700" s="196"/>
      <c r="R1700" s="193" t="s">
        <v>3372</v>
      </c>
      <c r="S1700" s="193"/>
      <c r="T1700" s="193" t="s">
        <v>3374</v>
      </c>
      <c r="U1700" s="193" t="s">
        <v>195</v>
      </c>
      <c r="V1700" s="193"/>
      <c r="W1700" s="193"/>
      <c r="X1700" s="193"/>
      <c r="Y1700" s="194"/>
      <c r="Z1700" s="194"/>
      <c r="AA1700" s="197"/>
      <c r="AB1700" s="198" t="str">
        <f t="shared" si="189"/>
        <v>201912</v>
      </c>
      <c r="AC1700" s="199">
        <f t="shared" si="185"/>
        <v>0</v>
      </c>
      <c r="AD1700" s="200" t="str">
        <f t="shared" si="191"/>
        <v>201912</v>
      </c>
      <c r="AE1700" s="199" t="str">
        <f t="shared" si="187"/>
        <v>201912</v>
      </c>
      <c r="AF1700" s="199">
        <f t="shared" si="186"/>
        <v>0</v>
      </c>
      <c r="AG1700" s="199">
        <f t="shared" si="190"/>
        <v>0</v>
      </c>
      <c r="AH1700" s="199">
        <f t="shared" si="188"/>
        <v>0</v>
      </c>
      <c r="AI1700" s="201"/>
      <c r="AJ1700" s="201"/>
      <c r="AK1700" s="201"/>
      <c r="AL1700" s="201"/>
      <c r="AM1700" s="201"/>
      <c r="AN1700" s="201"/>
      <c r="AO1700" s="201" t="s">
        <v>50</v>
      </c>
      <c r="AP1700" s="201" t="s">
        <v>1</v>
      </c>
    </row>
    <row r="1701" spans="1:42">
      <c r="A1701" s="193" t="s">
        <v>1103</v>
      </c>
      <c r="B1701" s="193" t="s">
        <v>50</v>
      </c>
      <c r="C1701" s="193" t="s">
        <v>205</v>
      </c>
      <c r="D1701" s="193" t="s">
        <v>3370</v>
      </c>
      <c r="E1701" s="193" t="s">
        <v>3375</v>
      </c>
      <c r="F1701" s="193"/>
      <c r="G1701" s="193" t="s">
        <v>178</v>
      </c>
      <c r="H1701" s="194">
        <v>43812.000011574077</v>
      </c>
      <c r="I1701" s="194"/>
      <c r="J1701" s="194">
        <v>43812.000011574077</v>
      </c>
      <c r="K1701" s="194">
        <v>43812.000011574077</v>
      </c>
      <c r="L1701" s="194">
        <v>43815.595706018517</v>
      </c>
      <c r="M1701" s="193" t="s">
        <v>187</v>
      </c>
      <c r="N1701" s="193" t="s">
        <v>43</v>
      </c>
      <c r="O1701" s="195">
        <v>12</v>
      </c>
      <c r="P1701" s="195"/>
      <c r="Q1701" s="196"/>
      <c r="R1701" s="193" t="s">
        <v>3372</v>
      </c>
      <c r="S1701" s="193"/>
      <c r="T1701" s="193" t="s">
        <v>3376</v>
      </c>
      <c r="U1701" s="193" t="s">
        <v>195</v>
      </c>
      <c r="V1701" s="193"/>
      <c r="W1701" s="193"/>
      <c r="X1701" s="193"/>
      <c r="Y1701" s="194"/>
      <c r="Z1701" s="194"/>
      <c r="AA1701" s="197"/>
      <c r="AB1701" s="198" t="str">
        <f t="shared" si="189"/>
        <v>201912</v>
      </c>
      <c r="AC1701" s="199">
        <f t="shared" si="185"/>
        <v>0</v>
      </c>
      <c r="AD1701" s="200" t="str">
        <f t="shared" si="191"/>
        <v>201912</v>
      </c>
      <c r="AE1701" s="199" t="str">
        <f t="shared" si="187"/>
        <v>201912</v>
      </c>
      <c r="AF1701" s="199">
        <f t="shared" si="186"/>
        <v>0</v>
      </c>
      <c r="AG1701" s="199">
        <f t="shared" si="190"/>
        <v>0</v>
      </c>
      <c r="AH1701" s="199">
        <f t="shared" si="188"/>
        <v>0</v>
      </c>
      <c r="AI1701" s="201"/>
      <c r="AJ1701" s="201"/>
      <c r="AK1701" s="201"/>
      <c r="AL1701" s="201"/>
      <c r="AM1701" s="201"/>
      <c r="AN1701" s="201"/>
      <c r="AO1701" s="201" t="s">
        <v>50</v>
      </c>
      <c r="AP1701" s="201" t="s">
        <v>1</v>
      </c>
    </row>
    <row r="1702" spans="1:42">
      <c r="A1702" s="193" t="s">
        <v>1103</v>
      </c>
      <c r="B1702" s="193" t="s">
        <v>54</v>
      </c>
      <c r="C1702" s="193" t="s">
        <v>175</v>
      </c>
      <c r="D1702" s="193" t="s">
        <v>3377</v>
      </c>
      <c r="E1702" s="193" t="s">
        <v>3378</v>
      </c>
      <c r="F1702" s="193"/>
      <c r="G1702" s="193" t="s">
        <v>178</v>
      </c>
      <c r="H1702" s="194">
        <v>43812.000011574077</v>
      </c>
      <c r="I1702" s="194"/>
      <c r="J1702" s="194">
        <v>43812.000011574077</v>
      </c>
      <c r="K1702" s="194">
        <v>43812.000011574077</v>
      </c>
      <c r="L1702" s="194"/>
      <c r="M1702" s="193" t="s">
        <v>187</v>
      </c>
      <c r="N1702" s="193" t="s">
        <v>2015</v>
      </c>
      <c r="O1702" s="195">
        <v>3</v>
      </c>
      <c r="P1702" s="195"/>
      <c r="Q1702" s="196"/>
      <c r="R1702" s="193" t="s">
        <v>3379</v>
      </c>
      <c r="S1702" s="193"/>
      <c r="T1702" s="193" t="s">
        <v>3380</v>
      </c>
      <c r="U1702" s="193" t="s">
        <v>182</v>
      </c>
      <c r="V1702" s="193"/>
      <c r="W1702" s="193"/>
      <c r="X1702" s="193"/>
      <c r="Y1702" s="194"/>
      <c r="Z1702" s="194"/>
      <c r="AA1702" s="197"/>
      <c r="AB1702" s="198" t="str">
        <f t="shared" si="189"/>
        <v>201912</v>
      </c>
      <c r="AC1702" s="199">
        <f t="shared" si="185"/>
        <v>0</v>
      </c>
      <c r="AD1702" s="200" t="str">
        <f t="shared" si="191"/>
        <v>201912</v>
      </c>
      <c r="AE1702" s="199">
        <f t="shared" si="187"/>
        <v>0</v>
      </c>
      <c r="AF1702" s="199">
        <f t="shared" si="186"/>
        <v>0</v>
      </c>
      <c r="AG1702" s="199">
        <f t="shared" si="190"/>
        <v>0</v>
      </c>
      <c r="AH1702" s="199">
        <f t="shared" si="188"/>
        <v>0</v>
      </c>
      <c r="AI1702" s="201"/>
      <c r="AJ1702" s="201"/>
      <c r="AK1702" s="201"/>
      <c r="AL1702" s="201"/>
      <c r="AM1702" s="201"/>
      <c r="AN1702" s="201"/>
      <c r="AO1702" s="201" t="s">
        <v>54</v>
      </c>
      <c r="AP1702" s="201" t="s">
        <v>88</v>
      </c>
    </row>
    <row r="1703" spans="1:42">
      <c r="A1703" s="193" t="s">
        <v>1103</v>
      </c>
      <c r="B1703" s="193" t="s">
        <v>50</v>
      </c>
      <c r="C1703" s="193" t="s">
        <v>205</v>
      </c>
      <c r="D1703" s="193" t="s">
        <v>3381</v>
      </c>
      <c r="E1703" s="193" t="s">
        <v>3382</v>
      </c>
      <c r="F1703" s="193"/>
      <c r="G1703" s="193" t="s">
        <v>178</v>
      </c>
      <c r="H1703" s="194">
        <v>43813.000011574077</v>
      </c>
      <c r="I1703" s="194"/>
      <c r="J1703" s="194">
        <v>43813.000011574077</v>
      </c>
      <c r="K1703" s="194">
        <v>43813.000011574077</v>
      </c>
      <c r="L1703" s="194"/>
      <c r="M1703" s="193" t="s">
        <v>187</v>
      </c>
      <c r="N1703" s="193" t="s">
        <v>206</v>
      </c>
      <c r="O1703" s="195">
        <v>12</v>
      </c>
      <c r="P1703" s="195"/>
      <c r="Q1703" s="196"/>
      <c r="R1703" s="193" t="s">
        <v>3383</v>
      </c>
      <c r="S1703" s="193"/>
      <c r="T1703" s="193" t="s">
        <v>3384</v>
      </c>
      <c r="U1703" s="193" t="s">
        <v>182</v>
      </c>
      <c r="V1703" s="193"/>
      <c r="W1703" s="193"/>
      <c r="X1703" s="193"/>
      <c r="Y1703" s="194"/>
      <c r="Z1703" s="194"/>
      <c r="AA1703" s="197"/>
      <c r="AB1703" s="198" t="str">
        <f t="shared" si="189"/>
        <v>201912</v>
      </c>
      <c r="AC1703" s="199">
        <f t="shared" si="185"/>
        <v>0</v>
      </c>
      <c r="AD1703" s="200" t="str">
        <f t="shared" si="191"/>
        <v>201912</v>
      </c>
      <c r="AE1703" s="199">
        <f t="shared" si="187"/>
        <v>0</v>
      </c>
      <c r="AF1703" s="199">
        <f t="shared" si="186"/>
        <v>0</v>
      </c>
      <c r="AG1703" s="199">
        <f t="shared" si="190"/>
        <v>0</v>
      </c>
      <c r="AH1703" s="199">
        <f t="shared" si="188"/>
        <v>0</v>
      </c>
      <c r="AI1703" s="201"/>
      <c r="AJ1703" s="201"/>
      <c r="AK1703" s="201"/>
      <c r="AL1703" s="201"/>
      <c r="AM1703" s="201"/>
      <c r="AN1703" s="201"/>
      <c r="AO1703" s="201" t="s">
        <v>50</v>
      </c>
      <c r="AP1703" s="201" t="s">
        <v>1</v>
      </c>
    </row>
    <row r="1704" spans="1:42">
      <c r="A1704" s="193" t="s">
        <v>1103</v>
      </c>
      <c r="B1704" s="193" t="s">
        <v>50</v>
      </c>
      <c r="C1704" s="193" t="s">
        <v>205</v>
      </c>
      <c r="D1704" s="193" t="s">
        <v>3385</v>
      </c>
      <c r="E1704" s="193" t="s">
        <v>3386</v>
      </c>
      <c r="F1704" s="193"/>
      <c r="G1704" s="193" t="s">
        <v>178</v>
      </c>
      <c r="H1704" s="194">
        <v>43814.000011574077</v>
      </c>
      <c r="I1704" s="194"/>
      <c r="J1704" s="194">
        <v>43814.000011574077</v>
      </c>
      <c r="K1704" s="194">
        <v>43814.000011574077</v>
      </c>
      <c r="L1704" s="194"/>
      <c r="M1704" s="193" t="s">
        <v>187</v>
      </c>
      <c r="N1704" s="193" t="s">
        <v>206</v>
      </c>
      <c r="O1704" s="195">
        <v>12</v>
      </c>
      <c r="P1704" s="195"/>
      <c r="Q1704" s="196"/>
      <c r="R1704" s="193" t="s">
        <v>3387</v>
      </c>
      <c r="S1704" s="193"/>
      <c r="T1704" s="193" t="s">
        <v>3388</v>
      </c>
      <c r="U1704" s="193" t="s">
        <v>182</v>
      </c>
      <c r="V1704" s="193"/>
      <c r="W1704" s="193"/>
      <c r="X1704" s="193"/>
      <c r="Y1704" s="194"/>
      <c r="Z1704" s="194"/>
      <c r="AA1704" s="197"/>
      <c r="AB1704" s="198" t="str">
        <f t="shared" si="189"/>
        <v>201912</v>
      </c>
      <c r="AC1704" s="199">
        <f t="shared" si="185"/>
        <v>0</v>
      </c>
      <c r="AD1704" s="200" t="str">
        <f t="shared" si="191"/>
        <v>201912</v>
      </c>
      <c r="AE1704" s="199">
        <f t="shared" si="187"/>
        <v>0</v>
      </c>
      <c r="AF1704" s="199">
        <f t="shared" si="186"/>
        <v>0</v>
      </c>
      <c r="AG1704" s="199">
        <f t="shared" si="190"/>
        <v>0</v>
      </c>
      <c r="AH1704" s="199">
        <f t="shared" si="188"/>
        <v>0</v>
      </c>
      <c r="AI1704" s="201"/>
      <c r="AJ1704" s="201"/>
      <c r="AK1704" s="201"/>
      <c r="AL1704" s="201"/>
      <c r="AM1704" s="201"/>
      <c r="AN1704" s="201"/>
      <c r="AO1704" s="201" t="s">
        <v>50</v>
      </c>
      <c r="AP1704" s="201" t="s">
        <v>1</v>
      </c>
    </row>
    <row r="1705" spans="1:42">
      <c r="A1705" s="193" t="s">
        <v>1103</v>
      </c>
      <c r="B1705" s="193" t="s">
        <v>50</v>
      </c>
      <c r="C1705" s="193" t="s">
        <v>205</v>
      </c>
      <c r="D1705" s="193" t="s">
        <v>3389</v>
      </c>
      <c r="E1705" s="193" t="s">
        <v>3390</v>
      </c>
      <c r="F1705" s="193"/>
      <c r="G1705" s="193" t="s">
        <v>197</v>
      </c>
      <c r="H1705" s="194">
        <v>43816.000011574077</v>
      </c>
      <c r="I1705" s="194"/>
      <c r="J1705" s="194">
        <v>43816.000011574077</v>
      </c>
      <c r="K1705" s="194">
        <v>43816.000011574077</v>
      </c>
      <c r="L1705" s="194"/>
      <c r="M1705" s="193" t="s">
        <v>179</v>
      </c>
      <c r="N1705" s="193" t="s">
        <v>230</v>
      </c>
      <c r="O1705" s="195">
        <v>12</v>
      </c>
      <c r="P1705" s="195"/>
      <c r="Q1705" s="196"/>
      <c r="R1705" s="193" t="s">
        <v>3391</v>
      </c>
      <c r="S1705" s="193"/>
      <c r="T1705" s="193" t="s">
        <v>3392</v>
      </c>
      <c r="U1705" s="193" t="s">
        <v>182</v>
      </c>
      <c r="V1705" s="193"/>
      <c r="W1705" s="193"/>
      <c r="X1705" s="193"/>
      <c r="Y1705" s="194"/>
      <c r="Z1705" s="194"/>
      <c r="AA1705" s="197"/>
      <c r="AB1705" s="198" t="str">
        <f t="shared" si="189"/>
        <v>201912</v>
      </c>
      <c r="AC1705" s="199">
        <f t="shared" si="185"/>
        <v>0</v>
      </c>
      <c r="AD1705" s="200" t="str">
        <f t="shared" si="191"/>
        <v>201912</v>
      </c>
      <c r="AE1705" s="199">
        <f t="shared" si="187"/>
        <v>0</v>
      </c>
      <c r="AF1705" s="199">
        <f t="shared" si="186"/>
        <v>0</v>
      </c>
      <c r="AG1705" s="199">
        <f t="shared" si="190"/>
        <v>0</v>
      </c>
      <c r="AH1705" s="199">
        <f t="shared" si="188"/>
        <v>0</v>
      </c>
      <c r="AI1705" s="201"/>
      <c r="AJ1705" s="201"/>
      <c r="AK1705" s="201"/>
      <c r="AL1705" s="201"/>
      <c r="AM1705" s="201"/>
      <c r="AN1705" s="201"/>
      <c r="AO1705" s="201" t="s">
        <v>50</v>
      </c>
      <c r="AP1705" s="201" t="s">
        <v>1</v>
      </c>
    </row>
    <row r="1706" spans="1:42">
      <c r="A1706" s="193" t="s">
        <v>1103</v>
      </c>
      <c r="B1706" s="193" t="s">
        <v>50</v>
      </c>
      <c r="C1706" s="193" t="s">
        <v>205</v>
      </c>
      <c r="D1706" s="193" t="s">
        <v>3389</v>
      </c>
      <c r="E1706" s="193" t="s">
        <v>3390</v>
      </c>
      <c r="F1706" s="193"/>
      <c r="G1706" s="193" t="s">
        <v>197</v>
      </c>
      <c r="H1706" s="194">
        <v>43816.000011574077</v>
      </c>
      <c r="I1706" s="194"/>
      <c r="J1706" s="194">
        <v>43816.000011574077</v>
      </c>
      <c r="K1706" s="194">
        <v>43816.000011574077</v>
      </c>
      <c r="L1706" s="194"/>
      <c r="M1706" s="193" t="s">
        <v>179</v>
      </c>
      <c r="N1706" s="193" t="s">
        <v>230</v>
      </c>
      <c r="O1706" s="195">
        <v>12</v>
      </c>
      <c r="P1706" s="195"/>
      <c r="Q1706" s="196"/>
      <c r="R1706" s="193" t="s">
        <v>3391</v>
      </c>
      <c r="S1706" s="193"/>
      <c r="T1706" s="193" t="s">
        <v>3393</v>
      </c>
      <c r="U1706" s="193" t="s">
        <v>182</v>
      </c>
      <c r="V1706" s="193"/>
      <c r="W1706" s="193"/>
      <c r="X1706" s="193"/>
      <c r="Y1706" s="194"/>
      <c r="Z1706" s="194"/>
      <c r="AA1706" s="197"/>
      <c r="AB1706" s="198" t="str">
        <f t="shared" si="189"/>
        <v>201912</v>
      </c>
      <c r="AC1706" s="199">
        <f t="shared" si="185"/>
        <v>0</v>
      </c>
      <c r="AD1706" s="200" t="str">
        <f t="shared" si="191"/>
        <v>201912</v>
      </c>
      <c r="AE1706" s="199">
        <f t="shared" si="187"/>
        <v>0</v>
      </c>
      <c r="AF1706" s="199">
        <f t="shared" si="186"/>
        <v>0</v>
      </c>
      <c r="AG1706" s="199">
        <f t="shared" si="190"/>
        <v>0</v>
      </c>
      <c r="AH1706" s="199">
        <f t="shared" si="188"/>
        <v>0</v>
      </c>
      <c r="AI1706" s="201"/>
      <c r="AJ1706" s="201"/>
      <c r="AK1706" s="201"/>
      <c r="AL1706" s="201"/>
      <c r="AM1706" s="201"/>
      <c r="AN1706" s="201"/>
      <c r="AO1706" s="201" t="s">
        <v>50</v>
      </c>
      <c r="AP1706" s="201" t="s">
        <v>1</v>
      </c>
    </row>
    <row r="1707" spans="1:42">
      <c r="A1707" s="193" t="s">
        <v>1103</v>
      </c>
      <c r="B1707" s="193" t="s">
        <v>50</v>
      </c>
      <c r="C1707" s="193" t="s">
        <v>205</v>
      </c>
      <c r="D1707" s="193" t="s">
        <v>3389</v>
      </c>
      <c r="E1707" s="193" t="s">
        <v>3390</v>
      </c>
      <c r="F1707" s="193"/>
      <c r="G1707" s="193" t="s">
        <v>197</v>
      </c>
      <c r="H1707" s="194">
        <v>43816.000011574077</v>
      </c>
      <c r="I1707" s="194"/>
      <c r="J1707" s="194">
        <v>43816.000011574077</v>
      </c>
      <c r="K1707" s="194">
        <v>43816.000011574077</v>
      </c>
      <c r="L1707" s="194"/>
      <c r="M1707" s="193" t="s">
        <v>179</v>
      </c>
      <c r="N1707" s="193" t="s">
        <v>230</v>
      </c>
      <c r="O1707" s="195">
        <v>12</v>
      </c>
      <c r="P1707" s="195"/>
      <c r="Q1707" s="196"/>
      <c r="R1707" s="193" t="s">
        <v>3391</v>
      </c>
      <c r="S1707" s="193"/>
      <c r="T1707" s="193" t="s">
        <v>3394</v>
      </c>
      <c r="U1707" s="193" t="s">
        <v>182</v>
      </c>
      <c r="V1707" s="193"/>
      <c r="W1707" s="193"/>
      <c r="X1707" s="193"/>
      <c r="Y1707" s="194"/>
      <c r="Z1707" s="194"/>
      <c r="AA1707" s="197"/>
      <c r="AB1707" s="198" t="str">
        <f t="shared" si="189"/>
        <v>201912</v>
      </c>
      <c r="AC1707" s="199">
        <f t="shared" si="185"/>
        <v>0</v>
      </c>
      <c r="AD1707" s="200" t="str">
        <f t="shared" si="191"/>
        <v>201912</v>
      </c>
      <c r="AE1707" s="199">
        <f t="shared" si="187"/>
        <v>0</v>
      </c>
      <c r="AF1707" s="199">
        <f t="shared" si="186"/>
        <v>0</v>
      </c>
      <c r="AG1707" s="199">
        <f t="shared" si="190"/>
        <v>0</v>
      </c>
      <c r="AH1707" s="199">
        <f t="shared" si="188"/>
        <v>0</v>
      </c>
      <c r="AI1707" s="201"/>
      <c r="AJ1707" s="201"/>
      <c r="AK1707" s="201"/>
      <c r="AL1707" s="201"/>
      <c r="AM1707" s="201"/>
      <c r="AN1707" s="201"/>
      <c r="AO1707" s="201" t="s">
        <v>50</v>
      </c>
      <c r="AP1707" s="201" t="s">
        <v>1</v>
      </c>
    </row>
    <row r="1708" spans="1:42">
      <c r="A1708" s="193" t="s">
        <v>1103</v>
      </c>
      <c r="B1708" s="193" t="s">
        <v>50</v>
      </c>
      <c r="C1708" s="193" t="s">
        <v>205</v>
      </c>
      <c r="D1708" s="193" t="s">
        <v>3389</v>
      </c>
      <c r="E1708" s="193" t="s">
        <v>3390</v>
      </c>
      <c r="F1708" s="193"/>
      <c r="G1708" s="193" t="s">
        <v>197</v>
      </c>
      <c r="H1708" s="194">
        <v>43816.000011574077</v>
      </c>
      <c r="I1708" s="194"/>
      <c r="J1708" s="194">
        <v>43816.000011574077</v>
      </c>
      <c r="K1708" s="194">
        <v>43816.000011574077</v>
      </c>
      <c r="L1708" s="194"/>
      <c r="M1708" s="193" t="s">
        <v>179</v>
      </c>
      <c r="N1708" s="193" t="s">
        <v>230</v>
      </c>
      <c r="O1708" s="195">
        <v>12</v>
      </c>
      <c r="P1708" s="195"/>
      <c r="Q1708" s="196"/>
      <c r="R1708" s="193" t="s">
        <v>3391</v>
      </c>
      <c r="S1708" s="193"/>
      <c r="T1708" s="193" t="s">
        <v>3395</v>
      </c>
      <c r="U1708" s="193" t="s">
        <v>182</v>
      </c>
      <c r="V1708" s="193"/>
      <c r="W1708" s="193"/>
      <c r="X1708" s="193"/>
      <c r="Y1708" s="194"/>
      <c r="Z1708" s="194"/>
      <c r="AA1708" s="197"/>
      <c r="AB1708" s="198" t="str">
        <f t="shared" si="189"/>
        <v>201912</v>
      </c>
      <c r="AC1708" s="199">
        <f t="shared" si="185"/>
        <v>0</v>
      </c>
      <c r="AD1708" s="200" t="str">
        <f t="shared" si="191"/>
        <v>201912</v>
      </c>
      <c r="AE1708" s="199">
        <f t="shared" si="187"/>
        <v>0</v>
      </c>
      <c r="AF1708" s="199">
        <f t="shared" si="186"/>
        <v>0</v>
      </c>
      <c r="AG1708" s="199">
        <f t="shared" si="190"/>
        <v>0</v>
      </c>
      <c r="AH1708" s="199">
        <f t="shared" si="188"/>
        <v>0</v>
      </c>
      <c r="AI1708" s="201"/>
      <c r="AJ1708" s="201"/>
      <c r="AK1708" s="201"/>
      <c r="AL1708" s="201"/>
      <c r="AM1708" s="201"/>
      <c r="AN1708" s="201"/>
      <c r="AO1708" s="201" t="s">
        <v>50</v>
      </c>
      <c r="AP1708" s="201" t="s">
        <v>1</v>
      </c>
    </row>
    <row r="1709" spans="1:42">
      <c r="A1709" s="193" t="s">
        <v>1103</v>
      </c>
      <c r="B1709" s="193" t="s">
        <v>50</v>
      </c>
      <c r="C1709" s="193" t="s">
        <v>205</v>
      </c>
      <c r="D1709" s="193" t="s">
        <v>3389</v>
      </c>
      <c r="E1709" s="193" t="s">
        <v>3390</v>
      </c>
      <c r="F1709" s="193"/>
      <c r="G1709" s="193" t="s">
        <v>197</v>
      </c>
      <c r="H1709" s="194">
        <v>43816.000011574077</v>
      </c>
      <c r="I1709" s="194"/>
      <c r="J1709" s="194">
        <v>43816.000011574077</v>
      </c>
      <c r="K1709" s="194">
        <v>43816.000011574077</v>
      </c>
      <c r="L1709" s="194"/>
      <c r="M1709" s="193" t="s">
        <v>179</v>
      </c>
      <c r="N1709" s="193" t="s">
        <v>230</v>
      </c>
      <c r="O1709" s="195">
        <v>12</v>
      </c>
      <c r="P1709" s="195"/>
      <c r="Q1709" s="196"/>
      <c r="R1709" s="193" t="s">
        <v>3391</v>
      </c>
      <c r="S1709" s="193"/>
      <c r="T1709" s="193" t="s">
        <v>3396</v>
      </c>
      <c r="U1709" s="193" t="s">
        <v>182</v>
      </c>
      <c r="V1709" s="193"/>
      <c r="W1709" s="193"/>
      <c r="X1709" s="193"/>
      <c r="Y1709" s="194"/>
      <c r="Z1709" s="194"/>
      <c r="AA1709" s="197"/>
      <c r="AB1709" s="198" t="str">
        <f t="shared" si="189"/>
        <v>201912</v>
      </c>
      <c r="AC1709" s="199">
        <f t="shared" si="185"/>
        <v>0</v>
      </c>
      <c r="AD1709" s="200" t="str">
        <f t="shared" si="191"/>
        <v>201912</v>
      </c>
      <c r="AE1709" s="199">
        <f t="shared" si="187"/>
        <v>0</v>
      </c>
      <c r="AF1709" s="199">
        <f t="shared" si="186"/>
        <v>0</v>
      </c>
      <c r="AG1709" s="199">
        <f t="shared" si="190"/>
        <v>0</v>
      </c>
      <c r="AH1709" s="199">
        <f t="shared" si="188"/>
        <v>0</v>
      </c>
      <c r="AI1709" s="201"/>
      <c r="AJ1709" s="201"/>
      <c r="AK1709" s="201"/>
      <c r="AL1709" s="201"/>
      <c r="AM1709" s="201"/>
      <c r="AN1709" s="201"/>
      <c r="AO1709" s="201" t="s">
        <v>50</v>
      </c>
      <c r="AP1709" s="201" t="s">
        <v>1</v>
      </c>
    </row>
    <row r="1710" spans="1:42">
      <c r="A1710" s="193" t="s">
        <v>1103</v>
      </c>
      <c r="B1710" s="193" t="s">
        <v>50</v>
      </c>
      <c r="C1710" s="193" t="s">
        <v>205</v>
      </c>
      <c r="D1710" s="193" t="s">
        <v>3389</v>
      </c>
      <c r="E1710" s="193" t="s">
        <v>3390</v>
      </c>
      <c r="F1710" s="193"/>
      <c r="G1710" s="193" t="s">
        <v>197</v>
      </c>
      <c r="H1710" s="194">
        <v>43816.000011574077</v>
      </c>
      <c r="I1710" s="194"/>
      <c r="J1710" s="194">
        <v>43816.000011574077</v>
      </c>
      <c r="K1710" s="194">
        <v>43816.000011574077</v>
      </c>
      <c r="L1710" s="194"/>
      <c r="M1710" s="193" t="s">
        <v>179</v>
      </c>
      <c r="N1710" s="193" t="s">
        <v>230</v>
      </c>
      <c r="O1710" s="195">
        <v>12</v>
      </c>
      <c r="P1710" s="195"/>
      <c r="Q1710" s="196"/>
      <c r="R1710" s="193" t="s">
        <v>3391</v>
      </c>
      <c r="S1710" s="193"/>
      <c r="T1710" s="193" t="s">
        <v>3397</v>
      </c>
      <c r="U1710" s="193" t="s">
        <v>182</v>
      </c>
      <c r="V1710" s="193"/>
      <c r="W1710" s="193"/>
      <c r="X1710" s="193"/>
      <c r="Y1710" s="194"/>
      <c r="Z1710" s="194"/>
      <c r="AA1710" s="197"/>
      <c r="AB1710" s="198" t="str">
        <f t="shared" si="189"/>
        <v>201912</v>
      </c>
      <c r="AC1710" s="199">
        <f t="shared" si="185"/>
        <v>0</v>
      </c>
      <c r="AD1710" s="200" t="str">
        <f t="shared" si="191"/>
        <v>201912</v>
      </c>
      <c r="AE1710" s="199">
        <f t="shared" si="187"/>
        <v>0</v>
      </c>
      <c r="AF1710" s="199">
        <f t="shared" si="186"/>
        <v>0</v>
      </c>
      <c r="AG1710" s="199">
        <f t="shared" si="190"/>
        <v>0</v>
      </c>
      <c r="AH1710" s="199">
        <f t="shared" si="188"/>
        <v>0</v>
      </c>
      <c r="AI1710" s="201"/>
      <c r="AJ1710" s="201"/>
      <c r="AK1710" s="201"/>
      <c r="AL1710" s="201"/>
      <c r="AM1710" s="201"/>
      <c r="AN1710" s="201"/>
      <c r="AO1710" s="201" t="s">
        <v>50</v>
      </c>
      <c r="AP1710" s="201" t="s">
        <v>1</v>
      </c>
    </row>
    <row r="1711" spans="1:42">
      <c r="A1711" s="193" t="s">
        <v>1103</v>
      </c>
      <c r="B1711" s="193" t="s">
        <v>50</v>
      </c>
      <c r="C1711" s="193" t="s">
        <v>205</v>
      </c>
      <c r="D1711" s="193" t="s">
        <v>3004</v>
      </c>
      <c r="E1711" s="193" t="s">
        <v>3005</v>
      </c>
      <c r="F1711" s="193"/>
      <c r="G1711" s="193" t="s">
        <v>178</v>
      </c>
      <c r="H1711" s="194">
        <v>43817.000011574077</v>
      </c>
      <c r="I1711" s="194"/>
      <c r="J1711" s="194">
        <v>43819.000011574077</v>
      </c>
      <c r="K1711" s="194">
        <v>43819.000011574077</v>
      </c>
      <c r="L1711" s="194"/>
      <c r="M1711" s="193" t="s">
        <v>187</v>
      </c>
      <c r="N1711" s="193" t="s">
        <v>43</v>
      </c>
      <c r="O1711" s="195">
        <v>12</v>
      </c>
      <c r="P1711" s="195"/>
      <c r="Q1711" s="196"/>
      <c r="R1711" s="193" t="s">
        <v>3006</v>
      </c>
      <c r="S1711" s="193"/>
      <c r="T1711" s="193" t="s">
        <v>3398</v>
      </c>
      <c r="U1711" s="193" t="s">
        <v>182</v>
      </c>
      <c r="V1711" s="193"/>
      <c r="W1711" s="193"/>
      <c r="X1711" s="193"/>
      <c r="Y1711" s="194"/>
      <c r="Z1711" s="194"/>
      <c r="AA1711" s="197"/>
      <c r="AB1711" s="198" t="str">
        <f t="shared" si="189"/>
        <v>201912</v>
      </c>
      <c r="AC1711" s="199">
        <f t="shared" si="185"/>
        <v>0</v>
      </c>
      <c r="AD1711" s="200" t="str">
        <f t="shared" si="191"/>
        <v>201912</v>
      </c>
      <c r="AE1711" s="199">
        <f t="shared" si="187"/>
        <v>0</v>
      </c>
      <c r="AF1711" s="199">
        <f t="shared" si="186"/>
        <v>0</v>
      </c>
      <c r="AG1711" s="199">
        <f t="shared" si="190"/>
        <v>0</v>
      </c>
      <c r="AH1711" s="199">
        <f t="shared" si="188"/>
        <v>0</v>
      </c>
      <c r="AI1711" s="201"/>
      <c r="AJ1711" s="201"/>
      <c r="AK1711" s="201"/>
      <c r="AL1711" s="201"/>
      <c r="AM1711" s="201"/>
      <c r="AN1711" s="201"/>
      <c r="AO1711" s="201" t="s">
        <v>50</v>
      </c>
      <c r="AP1711" s="201" t="s">
        <v>1</v>
      </c>
    </row>
    <row r="1712" spans="1:42">
      <c r="A1712" s="193" t="s">
        <v>1103</v>
      </c>
      <c r="B1712" s="193" t="s">
        <v>54</v>
      </c>
      <c r="C1712" s="193" t="s">
        <v>175</v>
      </c>
      <c r="D1712" s="193" t="s">
        <v>3399</v>
      </c>
      <c r="E1712" s="193" t="s">
        <v>3400</v>
      </c>
      <c r="F1712" s="193"/>
      <c r="G1712" s="193" t="s">
        <v>178</v>
      </c>
      <c r="H1712" s="194">
        <v>43817.000011574077</v>
      </c>
      <c r="I1712" s="194"/>
      <c r="J1712" s="194">
        <v>43817.000011574077</v>
      </c>
      <c r="K1712" s="194">
        <v>43817.000011574077</v>
      </c>
      <c r="L1712" s="194"/>
      <c r="M1712" s="193" t="s">
        <v>187</v>
      </c>
      <c r="N1712" s="193" t="s">
        <v>1872</v>
      </c>
      <c r="O1712" s="195">
        <v>3</v>
      </c>
      <c r="P1712" s="195"/>
      <c r="Q1712" s="196"/>
      <c r="R1712" s="193" t="s">
        <v>3401</v>
      </c>
      <c r="S1712" s="193"/>
      <c r="T1712" s="193" t="s">
        <v>3402</v>
      </c>
      <c r="U1712" s="193" t="s">
        <v>182</v>
      </c>
      <c r="V1712" s="193"/>
      <c r="W1712" s="193"/>
      <c r="X1712" s="193"/>
      <c r="Y1712" s="194"/>
      <c r="Z1712" s="194"/>
      <c r="AA1712" s="197"/>
      <c r="AB1712" s="198" t="str">
        <f t="shared" si="189"/>
        <v>201912</v>
      </c>
      <c r="AC1712" s="199">
        <f t="shared" si="185"/>
        <v>0</v>
      </c>
      <c r="AD1712" s="200" t="str">
        <f t="shared" si="191"/>
        <v>201912</v>
      </c>
      <c r="AE1712" s="199">
        <f t="shared" si="187"/>
        <v>0</v>
      </c>
      <c r="AF1712" s="199">
        <f t="shared" si="186"/>
        <v>0</v>
      </c>
      <c r="AG1712" s="199">
        <f t="shared" si="190"/>
        <v>0</v>
      </c>
      <c r="AH1712" s="199">
        <f t="shared" si="188"/>
        <v>0</v>
      </c>
      <c r="AI1712" s="201"/>
      <c r="AJ1712" s="201"/>
      <c r="AK1712" s="201"/>
      <c r="AL1712" s="201"/>
      <c r="AM1712" s="201"/>
      <c r="AN1712" s="201"/>
      <c r="AO1712" s="201" t="s">
        <v>54</v>
      </c>
      <c r="AP1712" s="201" t="s">
        <v>88</v>
      </c>
    </row>
    <row r="1713" spans="1:42">
      <c r="A1713" s="193" t="s">
        <v>1103</v>
      </c>
      <c r="B1713" s="193" t="s">
        <v>50</v>
      </c>
      <c r="C1713" s="193" t="s">
        <v>205</v>
      </c>
      <c r="D1713" s="193" t="s">
        <v>3403</v>
      </c>
      <c r="E1713" s="193" t="s">
        <v>3404</v>
      </c>
      <c r="F1713" s="193"/>
      <c r="G1713" s="193" t="s">
        <v>178</v>
      </c>
      <c r="H1713" s="194">
        <v>43817.000011574077</v>
      </c>
      <c r="I1713" s="194"/>
      <c r="J1713" s="194">
        <v>43817.000011574077</v>
      </c>
      <c r="K1713" s="194">
        <v>43817.000011574077</v>
      </c>
      <c r="L1713" s="194"/>
      <c r="M1713" s="193" t="s">
        <v>187</v>
      </c>
      <c r="N1713" s="193" t="s">
        <v>751</v>
      </c>
      <c r="O1713" s="195">
        <v>12</v>
      </c>
      <c r="P1713" s="195"/>
      <c r="Q1713" s="196"/>
      <c r="R1713" s="193" t="s">
        <v>3405</v>
      </c>
      <c r="S1713" s="193"/>
      <c r="T1713" s="193" t="s">
        <v>3406</v>
      </c>
      <c r="U1713" s="193" t="s">
        <v>182</v>
      </c>
      <c r="V1713" s="193"/>
      <c r="W1713" s="193"/>
      <c r="X1713" s="193"/>
      <c r="Y1713" s="194"/>
      <c r="Z1713" s="194"/>
      <c r="AA1713" s="197"/>
      <c r="AB1713" s="198" t="str">
        <f t="shared" si="189"/>
        <v>201912</v>
      </c>
      <c r="AC1713" s="199">
        <f t="shared" si="185"/>
        <v>0</v>
      </c>
      <c r="AD1713" s="200" t="str">
        <f t="shared" si="191"/>
        <v>201912</v>
      </c>
      <c r="AE1713" s="199">
        <f t="shared" si="187"/>
        <v>0</v>
      </c>
      <c r="AF1713" s="199">
        <f t="shared" si="186"/>
        <v>0</v>
      </c>
      <c r="AG1713" s="199">
        <f t="shared" si="190"/>
        <v>0</v>
      </c>
      <c r="AH1713" s="199">
        <f t="shared" si="188"/>
        <v>0</v>
      </c>
      <c r="AI1713" s="201"/>
      <c r="AJ1713" s="201"/>
      <c r="AK1713" s="201"/>
      <c r="AL1713" s="201"/>
      <c r="AM1713" s="201"/>
      <c r="AN1713" s="201"/>
      <c r="AO1713" s="201" t="s">
        <v>50</v>
      </c>
      <c r="AP1713" s="201" t="s">
        <v>1</v>
      </c>
    </row>
    <row r="1714" spans="1:42">
      <c r="A1714" s="193" t="s">
        <v>1103</v>
      </c>
      <c r="B1714" s="193" t="s">
        <v>50</v>
      </c>
      <c r="C1714" s="193" t="s">
        <v>205</v>
      </c>
      <c r="D1714" s="193" t="s">
        <v>3403</v>
      </c>
      <c r="E1714" s="193" t="s">
        <v>3404</v>
      </c>
      <c r="F1714" s="193"/>
      <c r="G1714" s="193" t="s">
        <v>178</v>
      </c>
      <c r="H1714" s="194">
        <v>43817.000011574077</v>
      </c>
      <c r="I1714" s="194"/>
      <c r="J1714" s="194">
        <v>43817.000011574077</v>
      </c>
      <c r="K1714" s="194">
        <v>43817.000011574077</v>
      </c>
      <c r="L1714" s="194"/>
      <c r="M1714" s="193" t="s">
        <v>187</v>
      </c>
      <c r="N1714" s="193" t="s">
        <v>751</v>
      </c>
      <c r="O1714" s="195">
        <v>12</v>
      </c>
      <c r="P1714" s="195"/>
      <c r="Q1714" s="196"/>
      <c r="R1714" s="193" t="s">
        <v>3405</v>
      </c>
      <c r="S1714" s="193"/>
      <c r="T1714" s="193" t="s">
        <v>3407</v>
      </c>
      <c r="U1714" s="193" t="s">
        <v>182</v>
      </c>
      <c r="V1714" s="193"/>
      <c r="W1714" s="193"/>
      <c r="X1714" s="193"/>
      <c r="Y1714" s="194"/>
      <c r="Z1714" s="194"/>
      <c r="AA1714" s="197"/>
      <c r="AB1714" s="198" t="str">
        <f t="shared" si="189"/>
        <v>201912</v>
      </c>
      <c r="AC1714" s="199">
        <f t="shared" si="185"/>
        <v>0</v>
      </c>
      <c r="AD1714" s="200" t="str">
        <f t="shared" si="191"/>
        <v>201912</v>
      </c>
      <c r="AE1714" s="199">
        <f t="shared" si="187"/>
        <v>0</v>
      </c>
      <c r="AF1714" s="199">
        <f t="shared" si="186"/>
        <v>0</v>
      </c>
      <c r="AG1714" s="199">
        <f t="shared" si="190"/>
        <v>0</v>
      </c>
      <c r="AH1714" s="199">
        <f t="shared" si="188"/>
        <v>0</v>
      </c>
      <c r="AI1714" s="201"/>
      <c r="AJ1714" s="201"/>
      <c r="AK1714" s="201"/>
      <c r="AL1714" s="201"/>
      <c r="AM1714" s="201"/>
      <c r="AN1714" s="201"/>
      <c r="AO1714" s="201" t="s">
        <v>50</v>
      </c>
      <c r="AP1714" s="201" t="s">
        <v>1</v>
      </c>
    </row>
    <row r="1715" spans="1:42">
      <c r="A1715" s="193" t="s">
        <v>1103</v>
      </c>
      <c r="B1715" s="193" t="s">
        <v>50</v>
      </c>
      <c r="C1715" s="193" t="s">
        <v>205</v>
      </c>
      <c r="D1715" s="193" t="s">
        <v>3403</v>
      </c>
      <c r="E1715" s="193" t="s">
        <v>3404</v>
      </c>
      <c r="F1715" s="193"/>
      <c r="G1715" s="193" t="s">
        <v>178</v>
      </c>
      <c r="H1715" s="194">
        <v>43817.000011574077</v>
      </c>
      <c r="I1715" s="194"/>
      <c r="J1715" s="194">
        <v>43817.000011574077</v>
      </c>
      <c r="K1715" s="194">
        <v>43817.000011574077</v>
      </c>
      <c r="L1715" s="194"/>
      <c r="M1715" s="193" t="s">
        <v>187</v>
      </c>
      <c r="N1715" s="193" t="s">
        <v>751</v>
      </c>
      <c r="O1715" s="195">
        <v>12</v>
      </c>
      <c r="P1715" s="195"/>
      <c r="Q1715" s="196"/>
      <c r="R1715" s="193" t="s">
        <v>3405</v>
      </c>
      <c r="S1715" s="193"/>
      <c r="T1715" s="193" t="s">
        <v>3408</v>
      </c>
      <c r="U1715" s="193" t="s">
        <v>182</v>
      </c>
      <c r="V1715" s="193"/>
      <c r="W1715" s="193"/>
      <c r="X1715" s="193"/>
      <c r="Y1715" s="194"/>
      <c r="Z1715" s="194"/>
      <c r="AA1715" s="197"/>
      <c r="AB1715" s="198" t="str">
        <f t="shared" si="189"/>
        <v>201912</v>
      </c>
      <c r="AC1715" s="199">
        <f t="shared" si="185"/>
        <v>0</v>
      </c>
      <c r="AD1715" s="200" t="str">
        <f t="shared" si="191"/>
        <v>201912</v>
      </c>
      <c r="AE1715" s="199">
        <f t="shared" si="187"/>
        <v>0</v>
      </c>
      <c r="AF1715" s="199">
        <f t="shared" si="186"/>
        <v>0</v>
      </c>
      <c r="AG1715" s="199">
        <f t="shared" si="190"/>
        <v>0</v>
      </c>
      <c r="AH1715" s="199">
        <f t="shared" si="188"/>
        <v>0</v>
      </c>
      <c r="AI1715" s="201"/>
      <c r="AJ1715" s="201"/>
      <c r="AK1715" s="201"/>
      <c r="AL1715" s="201"/>
      <c r="AM1715" s="201"/>
      <c r="AN1715" s="201"/>
      <c r="AO1715" s="201" t="s">
        <v>50</v>
      </c>
      <c r="AP1715" s="201" t="s">
        <v>1</v>
      </c>
    </row>
    <row r="1716" spans="1:42">
      <c r="A1716" s="193" t="s">
        <v>1103</v>
      </c>
      <c r="B1716" s="193" t="s">
        <v>50</v>
      </c>
      <c r="C1716" s="193" t="s">
        <v>205</v>
      </c>
      <c r="D1716" s="193" t="s">
        <v>3403</v>
      </c>
      <c r="E1716" s="193" t="s">
        <v>3404</v>
      </c>
      <c r="F1716" s="193"/>
      <c r="G1716" s="193" t="s">
        <v>178</v>
      </c>
      <c r="H1716" s="194">
        <v>43817.000011574077</v>
      </c>
      <c r="I1716" s="194"/>
      <c r="J1716" s="194">
        <v>43817.000011574077</v>
      </c>
      <c r="K1716" s="194">
        <v>43817.000011574077</v>
      </c>
      <c r="L1716" s="194"/>
      <c r="M1716" s="193" t="s">
        <v>187</v>
      </c>
      <c r="N1716" s="193" t="s">
        <v>751</v>
      </c>
      <c r="O1716" s="195">
        <v>12</v>
      </c>
      <c r="P1716" s="195"/>
      <c r="Q1716" s="196"/>
      <c r="R1716" s="193" t="s">
        <v>3405</v>
      </c>
      <c r="S1716" s="193"/>
      <c r="T1716" s="193" t="s">
        <v>3409</v>
      </c>
      <c r="U1716" s="193" t="s">
        <v>182</v>
      </c>
      <c r="V1716" s="193"/>
      <c r="W1716" s="193"/>
      <c r="X1716" s="193"/>
      <c r="Y1716" s="194"/>
      <c r="Z1716" s="194"/>
      <c r="AA1716" s="197"/>
      <c r="AB1716" s="198" t="str">
        <f t="shared" si="189"/>
        <v>201912</v>
      </c>
      <c r="AC1716" s="199">
        <f t="shared" si="185"/>
        <v>0</v>
      </c>
      <c r="AD1716" s="200" t="str">
        <f t="shared" si="191"/>
        <v>201912</v>
      </c>
      <c r="AE1716" s="199">
        <f t="shared" si="187"/>
        <v>0</v>
      </c>
      <c r="AF1716" s="199">
        <f t="shared" si="186"/>
        <v>0</v>
      </c>
      <c r="AG1716" s="199">
        <f t="shared" si="190"/>
        <v>0</v>
      </c>
      <c r="AH1716" s="199">
        <f t="shared" si="188"/>
        <v>0</v>
      </c>
      <c r="AI1716" s="201"/>
      <c r="AJ1716" s="201"/>
      <c r="AK1716" s="201"/>
      <c r="AL1716" s="201"/>
      <c r="AM1716" s="201"/>
      <c r="AN1716" s="201"/>
      <c r="AO1716" s="201" t="s">
        <v>50</v>
      </c>
      <c r="AP1716" s="201" t="s">
        <v>1</v>
      </c>
    </row>
    <row r="1717" spans="1:42">
      <c r="A1717" s="193" t="s">
        <v>1103</v>
      </c>
      <c r="B1717" s="193" t="s">
        <v>50</v>
      </c>
      <c r="C1717" s="193" t="s">
        <v>205</v>
      </c>
      <c r="D1717" s="193" t="s">
        <v>3403</v>
      </c>
      <c r="E1717" s="193" t="s">
        <v>3404</v>
      </c>
      <c r="F1717" s="193"/>
      <c r="G1717" s="193" t="s">
        <v>178</v>
      </c>
      <c r="H1717" s="194">
        <v>43817.000011574077</v>
      </c>
      <c r="I1717" s="194"/>
      <c r="J1717" s="194">
        <v>43817.000011574077</v>
      </c>
      <c r="K1717" s="194">
        <v>43817.000011574077</v>
      </c>
      <c r="L1717" s="194"/>
      <c r="M1717" s="193" t="s">
        <v>187</v>
      </c>
      <c r="N1717" s="193" t="s">
        <v>751</v>
      </c>
      <c r="O1717" s="195">
        <v>12</v>
      </c>
      <c r="P1717" s="195"/>
      <c r="Q1717" s="196"/>
      <c r="R1717" s="193" t="s">
        <v>3405</v>
      </c>
      <c r="S1717" s="193"/>
      <c r="T1717" s="193" t="s">
        <v>3410</v>
      </c>
      <c r="U1717" s="193" t="s">
        <v>182</v>
      </c>
      <c r="V1717" s="193"/>
      <c r="W1717" s="193"/>
      <c r="X1717" s="193"/>
      <c r="Y1717" s="194"/>
      <c r="Z1717" s="194"/>
      <c r="AA1717" s="197"/>
      <c r="AB1717" s="198" t="str">
        <f t="shared" si="189"/>
        <v>201912</v>
      </c>
      <c r="AC1717" s="199">
        <f t="shared" si="185"/>
        <v>0</v>
      </c>
      <c r="AD1717" s="200" t="str">
        <f t="shared" si="191"/>
        <v>201912</v>
      </c>
      <c r="AE1717" s="199">
        <f t="shared" si="187"/>
        <v>0</v>
      </c>
      <c r="AF1717" s="199">
        <f t="shared" si="186"/>
        <v>0</v>
      </c>
      <c r="AG1717" s="199">
        <f t="shared" si="190"/>
        <v>0</v>
      </c>
      <c r="AH1717" s="199">
        <f t="shared" si="188"/>
        <v>0</v>
      </c>
      <c r="AI1717" s="201"/>
      <c r="AJ1717" s="201"/>
      <c r="AK1717" s="201"/>
      <c r="AL1717" s="201"/>
      <c r="AM1717" s="201"/>
      <c r="AN1717" s="201"/>
      <c r="AO1717" s="201" t="s">
        <v>50</v>
      </c>
      <c r="AP1717" s="201" t="s">
        <v>1</v>
      </c>
    </row>
    <row r="1718" spans="1:42">
      <c r="A1718" s="193" t="s">
        <v>1103</v>
      </c>
      <c r="B1718" s="193" t="s">
        <v>50</v>
      </c>
      <c r="C1718" s="193" t="s">
        <v>205</v>
      </c>
      <c r="D1718" s="193" t="s">
        <v>3403</v>
      </c>
      <c r="E1718" s="193" t="s">
        <v>3404</v>
      </c>
      <c r="F1718" s="193"/>
      <c r="G1718" s="193" t="s">
        <v>178</v>
      </c>
      <c r="H1718" s="194">
        <v>43817.000011574077</v>
      </c>
      <c r="I1718" s="194"/>
      <c r="J1718" s="194">
        <v>43817.000011574077</v>
      </c>
      <c r="K1718" s="194">
        <v>43817.000011574077</v>
      </c>
      <c r="L1718" s="194"/>
      <c r="M1718" s="193" t="s">
        <v>187</v>
      </c>
      <c r="N1718" s="193" t="s">
        <v>751</v>
      </c>
      <c r="O1718" s="195">
        <v>12</v>
      </c>
      <c r="P1718" s="195"/>
      <c r="Q1718" s="196"/>
      <c r="R1718" s="193" t="s">
        <v>3405</v>
      </c>
      <c r="S1718" s="193"/>
      <c r="T1718" s="193" t="s">
        <v>3411</v>
      </c>
      <c r="U1718" s="193" t="s">
        <v>182</v>
      </c>
      <c r="V1718" s="193"/>
      <c r="W1718" s="193"/>
      <c r="X1718" s="193"/>
      <c r="Y1718" s="194"/>
      <c r="Z1718" s="194"/>
      <c r="AA1718" s="197"/>
      <c r="AB1718" s="198" t="str">
        <f t="shared" si="189"/>
        <v>201912</v>
      </c>
      <c r="AC1718" s="199">
        <f t="shared" si="185"/>
        <v>0</v>
      </c>
      <c r="AD1718" s="200" t="str">
        <f t="shared" si="191"/>
        <v>201912</v>
      </c>
      <c r="AE1718" s="199">
        <f t="shared" si="187"/>
        <v>0</v>
      </c>
      <c r="AF1718" s="199">
        <f t="shared" si="186"/>
        <v>0</v>
      </c>
      <c r="AG1718" s="199">
        <f t="shared" si="190"/>
        <v>0</v>
      </c>
      <c r="AH1718" s="199">
        <f t="shared" si="188"/>
        <v>0</v>
      </c>
      <c r="AI1718" s="201"/>
      <c r="AJ1718" s="201"/>
      <c r="AK1718" s="201"/>
      <c r="AL1718" s="201"/>
      <c r="AM1718" s="201"/>
      <c r="AN1718" s="201"/>
      <c r="AO1718" s="201" t="s">
        <v>50</v>
      </c>
      <c r="AP1718" s="201" t="s">
        <v>1</v>
      </c>
    </row>
    <row r="1719" spans="1:42">
      <c r="A1719" s="193" t="s">
        <v>1103</v>
      </c>
      <c r="B1719" s="193" t="s">
        <v>50</v>
      </c>
      <c r="C1719" s="193" t="s">
        <v>205</v>
      </c>
      <c r="D1719" s="193" t="s">
        <v>3403</v>
      </c>
      <c r="E1719" s="193" t="s">
        <v>3404</v>
      </c>
      <c r="F1719" s="193"/>
      <c r="G1719" s="193" t="s">
        <v>178</v>
      </c>
      <c r="H1719" s="194">
        <v>43817.000011574077</v>
      </c>
      <c r="I1719" s="194"/>
      <c r="J1719" s="194">
        <v>43817.000011574077</v>
      </c>
      <c r="K1719" s="194">
        <v>43817.000011574077</v>
      </c>
      <c r="L1719" s="194"/>
      <c r="M1719" s="193" t="s">
        <v>187</v>
      </c>
      <c r="N1719" s="193" t="s">
        <v>751</v>
      </c>
      <c r="O1719" s="195">
        <v>12</v>
      </c>
      <c r="P1719" s="195"/>
      <c r="Q1719" s="196"/>
      <c r="R1719" s="193" t="s">
        <v>3405</v>
      </c>
      <c r="S1719" s="193"/>
      <c r="T1719" s="193" t="s">
        <v>3412</v>
      </c>
      <c r="U1719" s="193" t="s">
        <v>182</v>
      </c>
      <c r="V1719" s="193"/>
      <c r="W1719" s="193"/>
      <c r="X1719" s="193"/>
      <c r="Y1719" s="194"/>
      <c r="Z1719" s="194"/>
      <c r="AA1719" s="197"/>
      <c r="AB1719" s="198" t="str">
        <f t="shared" si="189"/>
        <v>201912</v>
      </c>
      <c r="AC1719" s="199">
        <f t="shared" si="185"/>
        <v>0</v>
      </c>
      <c r="AD1719" s="200" t="str">
        <f t="shared" si="191"/>
        <v>201912</v>
      </c>
      <c r="AE1719" s="199">
        <f t="shared" si="187"/>
        <v>0</v>
      </c>
      <c r="AF1719" s="199">
        <f t="shared" si="186"/>
        <v>0</v>
      </c>
      <c r="AG1719" s="199">
        <f t="shared" si="190"/>
        <v>0</v>
      </c>
      <c r="AH1719" s="199">
        <f t="shared" si="188"/>
        <v>0</v>
      </c>
      <c r="AI1719" s="201"/>
      <c r="AJ1719" s="201"/>
      <c r="AK1719" s="201"/>
      <c r="AL1719" s="201"/>
      <c r="AM1719" s="201"/>
      <c r="AN1719" s="201"/>
      <c r="AO1719" s="201" t="s">
        <v>50</v>
      </c>
      <c r="AP1719" s="201" t="s">
        <v>1</v>
      </c>
    </row>
    <row r="1720" spans="1:42">
      <c r="A1720" s="193" t="s">
        <v>1103</v>
      </c>
      <c r="B1720" s="193" t="s">
        <v>50</v>
      </c>
      <c r="C1720" s="193" t="s">
        <v>205</v>
      </c>
      <c r="D1720" s="193" t="s">
        <v>3403</v>
      </c>
      <c r="E1720" s="193" t="s">
        <v>3404</v>
      </c>
      <c r="F1720" s="193"/>
      <c r="G1720" s="193" t="s">
        <v>178</v>
      </c>
      <c r="H1720" s="194">
        <v>43817.000011574077</v>
      </c>
      <c r="I1720" s="194"/>
      <c r="J1720" s="194">
        <v>43817.000011574077</v>
      </c>
      <c r="K1720" s="194">
        <v>43817.000011574077</v>
      </c>
      <c r="L1720" s="194"/>
      <c r="M1720" s="193" t="s">
        <v>187</v>
      </c>
      <c r="N1720" s="193" t="s">
        <v>751</v>
      </c>
      <c r="O1720" s="195">
        <v>12</v>
      </c>
      <c r="P1720" s="195"/>
      <c r="Q1720" s="196"/>
      <c r="R1720" s="193" t="s">
        <v>3405</v>
      </c>
      <c r="S1720" s="193"/>
      <c r="T1720" s="193" t="s">
        <v>3413</v>
      </c>
      <c r="U1720" s="193" t="s">
        <v>182</v>
      </c>
      <c r="V1720" s="193"/>
      <c r="W1720" s="193"/>
      <c r="X1720" s="193"/>
      <c r="Y1720" s="194"/>
      <c r="Z1720" s="194"/>
      <c r="AA1720" s="197"/>
      <c r="AB1720" s="198" t="str">
        <f t="shared" si="189"/>
        <v>201912</v>
      </c>
      <c r="AC1720" s="199">
        <f t="shared" si="185"/>
        <v>0</v>
      </c>
      <c r="AD1720" s="200" t="str">
        <f t="shared" si="191"/>
        <v>201912</v>
      </c>
      <c r="AE1720" s="199">
        <f t="shared" si="187"/>
        <v>0</v>
      </c>
      <c r="AF1720" s="199">
        <f t="shared" si="186"/>
        <v>0</v>
      </c>
      <c r="AG1720" s="199">
        <f t="shared" si="190"/>
        <v>0</v>
      </c>
      <c r="AH1720" s="199">
        <f t="shared" si="188"/>
        <v>0</v>
      </c>
      <c r="AI1720" s="201"/>
      <c r="AJ1720" s="201"/>
      <c r="AK1720" s="201"/>
      <c r="AL1720" s="201"/>
      <c r="AM1720" s="201"/>
      <c r="AN1720" s="201"/>
      <c r="AO1720" s="201" t="s">
        <v>50</v>
      </c>
      <c r="AP1720" s="201" t="s">
        <v>1</v>
      </c>
    </row>
    <row r="1721" spans="1:42">
      <c r="A1721" s="193" t="s">
        <v>1103</v>
      </c>
      <c r="B1721" s="193" t="s">
        <v>50</v>
      </c>
      <c r="C1721" s="193" t="s">
        <v>205</v>
      </c>
      <c r="D1721" s="193" t="s">
        <v>3403</v>
      </c>
      <c r="E1721" s="193" t="s">
        <v>3404</v>
      </c>
      <c r="F1721" s="193"/>
      <c r="G1721" s="193" t="s">
        <v>178</v>
      </c>
      <c r="H1721" s="194">
        <v>43817.000011574077</v>
      </c>
      <c r="I1721" s="194"/>
      <c r="J1721" s="194">
        <v>43817.000011574077</v>
      </c>
      <c r="K1721" s="194">
        <v>43817.000011574077</v>
      </c>
      <c r="L1721" s="194"/>
      <c r="M1721" s="193" t="s">
        <v>187</v>
      </c>
      <c r="N1721" s="193" t="s">
        <v>751</v>
      </c>
      <c r="O1721" s="195">
        <v>12</v>
      </c>
      <c r="P1721" s="195"/>
      <c r="Q1721" s="196"/>
      <c r="R1721" s="193" t="s">
        <v>3405</v>
      </c>
      <c r="S1721" s="193"/>
      <c r="T1721" s="193" t="s">
        <v>3414</v>
      </c>
      <c r="U1721" s="193" t="s">
        <v>182</v>
      </c>
      <c r="V1721" s="193"/>
      <c r="W1721" s="193"/>
      <c r="X1721" s="193"/>
      <c r="Y1721" s="194"/>
      <c r="Z1721" s="194"/>
      <c r="AA1721" s="197"/>
      <c r="AB1721" s="198" t="str">
        <f t="shared" si="189"/>
        <v>201912</v>
      </c>
      <c r="AC1721" s="199">
        <f t="shared" si="185"/>
        <v>0</v>
      </c>
      <c r="AD1721" s="200" t="str">
        <f t="shared" si="191"/>
        <v>201912</v>
      </c>
      <c r="AE1721" s="199">
        <f t="shared" si="187"/>
        <v>0</v>
      </c>
      <c r="AF1721" s="199">
        <f t="shared" si="186"/>
        <v>0</v>
      </c>
      <c r="AG1721" s="199">
        <f t="shared" si="190"/>
        <v>0</v>
      </c>
      <c r="AH1721" s="199">
        <f t="shared" si="188"/>
        <v>0</v>
      </c>
      <c r="AI1721" s="201"/>
      <c r="AJ1721" s="201"/>
      <c r="AK1721" s="201"/>
      <c r="AL1721" s="201"/>
      <c r="AM1721" s="201"/>
      <c r="AN1721" s="201"/>
      <c r="AO1721" s="201" t="s">
        <v>50</v>
      </c>
      <c r="AP1721" s="201" t="s">
        <v>1</v>
      </c>
    </row>
    <row r="1722" spans="1:42">
      <c r="A1722" s="193" t="s">
        <v>1103</v>
      </c>
      <c r="B1722" s="193" t="s">
        <v>50</v>
      </c>
      <c r="C1722" s="193" t="s">
        <v>205</v>
      </c>
      <c r="D1722" s="193" t="s">
        <v>3403</v>
      </c>
      <c r="E1722" s="193" t="s">
        <v>3404</v>
      </c>
      <c r="F1722" s="193"/>
      <c r="G1722" s="193" t="s">
        <v>178</v>
      </c>
      <c r="H1722" s="194">
        <v>43817.000011574077</v>
      </c>
      <c r="I1722" s="194"/>
      <c r="J1722" s="194">
        <v>43817.000011574077</v>
      </c>
      <c r="K1722" s="194">
        <v>43817.000011574077</v>
      </c>
      <c r="L1722" s="194"/>
      <c r="M1722" s="193" t="s">
        <v>187</v>
      </c>
      <c r="N1722" s="193" t="s">
        <v>751</v>
      </c>
      <c r="O1722" s="195">
        <v>12</v>
      </c>
      <c r="P1722" s="195"/>
      <c r="Q1722" s="196"/>
      <c r="R1722" s="193" t="s">
        <v>3405</v>
      </c>
      <c r="S1722" s="193"/>
      <c r="T1722" s="193" t="s">
        <v>3415</v>
      </c>
      <c r="U1722" s="193" t="s">
        <v>182</v>
      </c>
      <c r="V1722" s="193"/>
      <c r="W1722" s="193"/>
      <c r="X1722" s="193"/>
      <c r="Y1722" s="194"/>
      <c r="Z1722" s="194"/>
      <c r="AA1722" s="197"/>
      <c r="AB1722" s="198" t="str">
        <f t="shared" si="189"/>
        <v>201912</v>
      </c>
      <c r="AC1722" s="199">
        <f t="shared" si="185"/>
        <v>0</v>
      </c>
      <c r="AD1722" s="200" t="str">
        <f t="shared" si="191"/>
        <v>201912</v>
      </c>
      <c r="AE1722" s="199">
        <f t="shared" si="187"/>
        <v>0</v>
      </c>
      <c r="AF1722" s="199">
        <f t="shared" si="186"/>
        <v>0</v>
      </c>
      <c r="AG1722" s="199">
        <f t="shared" si="190"/>
        <v>0</v>
      </c>
      <c r="AH1722" s="199">
        <f t="shared" si="188"/>
        <v>0</v>
      </c>
      <c r="AI1722" s="201"/>
      <c r="AJ1722" s="201"/>
      <c r="AK1722" s="201"/>
      <c r="AL1722" s="201"/>
      <c r="AM1722" s="201"/>
      <c r="AN1722" s="201"/>
      <c r="AO1722" s="201" t="s">
        <v>50</v>
      </c>
      <c r="AP1722" s="201" t="s">
        <v>1</v>
      </c>
    </row>
    <row r="1723" spans="1:42">
      <c r="A1723" s="193" t="s">
        <v>1103</v>
      </c>
      <c r="B1723" s="193" t="s">
        <v>50</v>
      </c>
      <c r="C1723" s="193" t="s">
        <v>205</v>
      </c>
      <c r="D1723" s="193" t="s">
        <v>3416</v>
      </c>
      <c r="E1723" s="193" t="s">
        <v>3417</v>
      </c>
      <c r="F1723" s="193"/>
      <c r="G1723" s="193" t="s">
        <v>178</v>
      </c>
      <c r="H1723" s="194">
        <v>43817.000011574077</v>
      </c>
      <c r="I1723" s="194"/>
      <c r="J1723" s="194">
        <v>43817.000011574077</v>
      </c>
      <c r="K1723" s="194">
        <v>43817.000011574077</v>
      </c>
      <c r="L1723" s="194">
        <v>43844.376307870371</v>
      </c>
      <c r="M1723" s="193" t="s">
        <v>187</v>
      </c>
      <c r="N1723" s="193" t="s">
        <v>43</v>
      </c>
      <c r="O1723" s="195">
        <v>12</v>
      </c>
      <c r="P1723" s="195"/>
      <c r="Q1723" s="196"/>
      <c r="R1723" s="193" t="s">
        <v>3418</v>
      </c>
      <c r="S1723" s="193"/>
      <c r="T1723" s="193" t="s">
        <v>3419</v>
      </c>
      <c r="U1723" s="193" t="s">
        <v>195</v>
      </c>
      <c r="V1723" s="193"/>
      <c r="W1723" s="193"/>
      <c r="X1723" s="193"/>
      <c r="Y1723" s="194"/>
      <c r="Z1723" s="194"/>
      <c r="AA1723" s="197"/>
      <c r="AB1723" s="198" t="str">
        <f t="shared" si="189"/>
        <v>201912</v>
      </c>
      <c r="AC1723" s="199">
        <f t="shared" si="185"/>
        <v>0</v>
      </c>
      <c r="AD1723" s="200" t="str">
        <f t="shared" si="191"/>
        <v>201912</v>
      </c>
      <c r="AE1723" s="199" t="str">
        <f t="shared" si="187"/>
        <v>20201</v>
      </c>
      <c r="AF1723" s="199">
        <f t="shared" si="186"/>
        <v>0</v>
      </c>
      <c r="AG1723" s="199">
        <f t="shared" si="190"/>
        <v>0</v>
      </c>
      <c r="AH1723" s="199">
        <f t="shared" si="188"/>
        <v>0</v>
      </c>
      <c r="AI1723" s="201"/>
      <c r="AJ1723" s="201"/>
      <c r="AK1723" s="201"/>
      <c r="AL1723" s="201"/>
      <c r="AM1723" s="201"/>
      <c r="AN1723" s="201"/>
      <c r="AO1723" s="201" t="s">
        <v>50</v>
      </c>
      <c r="AP1723" s="201" t="s">
        <v>1</v>
      </c>
    </row>
    <row r="1724" spans="1:42">
      <c r="A1724" s="193" t="s">
        <v>1103</v>
      </c>
      <c r="B1724" s="193" t="s">
        <v>50</v>
      </c>
      <c r="C1724" s="193" t="s">
        <v>205</v>
      </c>
      <c r="D1724" s="193" t="s">
        <v>3416</v>
      </c>
      <c r="E1724" s="193" t="s">
        <v>3417</v>
      </c>
      <c r="F1724" s="193"/>
      <c r="G1724" s="193" t="s">
        <v>178</v>
      </c>
      <c r="H1724" s="194">
        <v>43817.000011574077</v>
      </c>
      <c r="I1724" s="194"/>
      <c r="J1724" s="194">
        <v>43817.000011574077</v>
      </c>
      <c r="K1724" s="194">
        <v>43817.000011574077</v>
      </c>
      <c r="L1724" s="194"/>
      <c r="M1724" s="193" t="s">
        <v>187</v>
      </c>
      <c r="N1724" s="193" t="s">
        <v>43</v>
      </c>
      <c r="O1724" s="195">
        <v>12</v>
      </c>
      <c r="P1724" s="195"/>
      <c r="Q1724" s="196"/>
      <c r="R1724" s="193" t="s">
        <v>3418</v>
      </c>
      <c r="S1724" s="193"/>
      <c r="T1724" s="193" t="s">
        <v>3420</v>
      </c>
      <c r="U1724" s="193" t="s">
        <v>182</v>
      </c>
      <c r="V1724" s="193"/>
      <c r="W1724" s="193"/>
      <c r="X1724" s="193"/>
      <c r="Y1724" s="194"/>
      <c r="Z1724" s="194"/>
      <c r="AA1724" s="197"/>
      <c r="AB1724" s="198" t="str">
        <f t="shared" si="189"/>
        <v>201912</v>
      </c>
      <c r="AC1724" s="199">
        <f t="shared" si="185"/>
        <v>0</v>
      </c>
      <c r="AD1724" s="200" t="str">
        <f t="shared" si="191"/>
        <v>201912</v>
      </c>
      <c r="AE1724" s="199">
        <f t="shared" si="187"/>
        <v>0</v>
      </c>
      <c r="AF1724" s="199">
        <f t="shared" si="186"/>
        <v>0</v>
      </c>
      <c r="AG1724" s="199">
        <f t="shared" si="190"/>
        <v>0</v>
      </c>
      <c r="AH1724" s="199">
        <f t="shared" si="188"/>
        <v>0</v>
      </c>
      <c r="AI1724" s="201"/>
      <c r="AJ1724" s="201"/>
      <c r="AK1724" s="201"/>
      <c r="AL1724" s="201"/>
      <c r="AM1724" s="201"/>
      <c r="AN1724" s="201"/>
      <c r="AO1724" s="201" t="s">
        <v>50</v>
      </c>
      <c r="AP1724" s="201" t="s">
        <v>1</v>
      </c>
    </row>
    <row r="1725" spans="1:42">
      <c r="A1725" s="193" t="s">
        <v>1103</v>
      </c>
      <c r="B1725" s="193" t="s">
        <v>50</v>
      </c>
      <c r="C1725" s="193" t="s">
        <v>205</v>
      </c>
      <c r="D1725" s="193" t="s">
        <v>3421</v>
      </c>
      <c r="E1725" s="193" t="s">
        <v>3422</v>
      </c>
      <c r="F1725" s="193"/>
      <c r="G1725" s="193" t="s">
        <v>178</v>
      </c>
      <c r="H1725" s="194">
        <v>43818.000011574077</v>
      </c>
      <c r="I1725" s="194"/>
      <c r="J1725" s="194">
        <v>43818.000011574077</v>
      </c>
      <c r="K1725" s="194">
        <v>43818.000011574077</v>
      </c>
      <c r="L1725" s="194"/>
      <c r="M1725" s="193" t="s">
        <v>187</v>
      </c>
      <c r="N1725" s="193" t="s">
        <v>43</v>
      </c>
      <c r="O1725" s="195">
        <v>12</v>
      </c>
      <c r="P1725" s="195"/>
      <c r="Q1725" s="196"/>
      <c r="R1725" s="193" t="s">
        <v>3423</v>
      </c>
      <c r="S1725" s="193"/>
      <c r="T1725" s="193" t="s">
        <v>3424</v>
      </c>
      <c r="U1725" s="193" t="s">
        <v>182</v>
      </c>
      <c r="V1725" s="193"/>
      <c r="W1725" s="193"/>
      <c r="X1725" s="193"/>
      <c r="Y1725" s="194"/>
      <c r="Z1725" s="194"/>
      <c r="AA1725" s="197"/>
      <c r="AB1725" s="198" t="str">
        <f t="shared" si="189"/>
        <v>201912</v>
      </c>
      <c r="AC1725" s="199">
        <f t="shared" si="185"/>
        <v>0</v>
      </c>
      <c r="AD1725" s="200" t="str">
        <f t="shared" si="191"/>
        <v>201912</v>
      </c>
      <c r="AE1725" s="199">
        <f t="shared" si="187"/>
        <v>0</v>
      </c>
      <c r="AF1725" s="199">
        <f t="shared" si="186"/>
        <v>0</v>
      </c>
      <c r="AG1725" s="199">
        <f t="shared" si="190"/>
        <v>0</v>
      </c>
      <c r="AH1725" s="199">
        <f t="shared" si="188"/>
        <v>0</v>
      </c>
      <c r="AI1725" s="201"/>
      <c r="AJ1725" s="201"/>
      <c r="AK1725" s="201"/>
      <c r="AL1725" s="201"/>
      <c r="AM1725" s="201"/>
      <c r="AN1725" s="201"/>
      <c r="AO1725" s="201" t="s">
        <v>50</v>
      </c>
      <c r="AP1725" s="201" t="s">
        <v>1</v>
      </c>
    </row>
    <row r="1726" spans="1:42">
      <c r="A1726" s="193" t="s">
        <v>1103</v>
      </c>
      <c r="B1726" s="193" t="s">
        <v>50</v>
      </c>
      <c r="C1726" s="193" t="s">
        <v>205</v>
      </c>
      <c r="D1726" s="193" t="s">
        <v>3421</v>
      </c>
      <c r="E1726" s="193" t="s">
        <v>3422</v>
      </c>
      <c r="F1726" s="193"/>
      <c r="G1726" s="193" t="s">
        <v>178</v>
      </c>
      <c r="H1726" s="194">
        <v>43818.000011574077</v>
      </c>
      <c r="I1726" s="194"/>
      <c r="J1726" s="194">
        <v>43818.000011574077</v>
      </c>
      <c r="K1726" s="194">
        <v>43818.000011574077</v>
      </c>
      <c r="L1726" s="194"/>
      <c r="M1726" s="193" t="s">
        <v>187</v>
      </c>
      <c r="N1726" s="193" t="s">
        <v>43</v>
      </c>
      <c r="O1726" s="195">
        <v>12</v>
      </c>
      <c r="P1726" s="195"/>
      <c r="Q1726" s="196"/>
      <c r="R1726" s="193" t="s">
        <v>3423</v>
      </c>
      <c r="S1726" s="193"/>
      <c r="T1726" s="193" t="s">
        <v>3425</v>
      </c>
      <c r="U1726" s="193" t="s">
        <v>182</v>
      </c>
      <c r="V1726" s="193"/>
      <c r="W1726" s="193"/>
      <c r="X1726" s="193"/>
      <c r="Y1726" s="194"/>
      <c r="Z1726" s="194"/>
      <c r="AA1726" s="197"/>
      <c r="AB1726" s="198" t="str">
        <f t="shared" si="189"/>
        <v>201912</v>
      </c>
      <c r="AC1726" s="199">
        <f t="shared" si="185"/>
        <v>0</v>
      </c>
      <c r="AD1726" s="200" t="str">
        <f t="shared" si="191"/>
        <v>201912</v>
      </c>
      <c r="AE1726" s="199">
        <f t="shared" si="187"/>
        <v>0</v>
      </c>
      <c r="AF1726" s="199">
        <f t="shared" si="186"/>
        <v>0</v>
      </c>
      <c r="AG1726" s="199">
        <f t="shared" si="190"/>
        <v>0</v>
      </c>
      <c r="AH1726" s="199">
        <f t="shared" si="188"/>
        <v>0</v>
      </c>
      <c r="AI1726" s="201"/>
      <c r="AJ1726" s="201"/>
      <c r="AK1726" s="201"/>
      <c r="AL1726" s="201"/>
      <c r="AM1726" s="201"/>
      <c r="AN1726" s="201"/>
      <c r="AO1726" s="201" t="s">
        <v>50</v>
      </c>
      <c r="AP1726" s="201" t="s">
        <v>1</v>
      </c>
    </row>
    <row r="1727" spans="1:42">
      <c r="A1727" s="193" t="s">
        <v>1103</v>
      </c>
      <c r="B1727" s="193" t="s">
        <v>50</v>
      </c>
      <c r="C1727" s="193" t="s">
        <v>205</v>
      </c>
      <c r="D1727" s="193" t="s">
        <v>3385</v>
      </c>
      <c r="E1727" s="193" t="s">
        <v>3426</v>
      </c>
      <c r="F1727" s="193"/>
      <c r="G1727" s="193" t="s">
        <v>178</v>
      </c>
      <c r="H1727" s="194">
        <v>43818.000011574077</v>
      </c>
      <c r="I1727" s="194"/>
      <c r="J1727" s="194">
        <v>43818.000011574077</v>
      </c>
      <c r="K1727" s="194">
        <v>43818.000011574077</v>
      </c>
      <c r="L1727" s="194"/>
      <c r="M1727" s="193" t="s">
        <v>187</v>
      </c>
      <c r="N1727" s="193" t="s">
        <v>206</v>
      </c>
      <c r="O1727" s="195">
        <v>12</v>
      </c>
      <c r="P1727" s="195"/>
      <c r="Q1727" s="196"/>
      <c r="R1727" s="193" t="s">
        <v>3387</v>
      </c>
      <c r="S1727" s="193"/>
      <c r="T1727" s="193" t="s">
        <v>3427</v>
      </c>
      <c r="U1727" s="193" t="s">
        <v>182</v>
      </c>
      <c r="V1727" s="193"/>
      <c r="W1727" s="193"/>
      <c r="X1727" s="193"/>
      <c r="Y1727" s="194"/>
      <c r="Z1727" s="194"/>
      <c r="AA1727" s="197"/>
      <c r="AB1727" s="198" t="str">
        <f t="shared" si="189"/>
        <v>201912</v>
      </c>
      <c r="AC1727" s="199">
        <f t="shared" si="185"/>
        <v>0</v>
      </c>
      <c r="AD1727" s="200" t="str">
        <f t="shared" si="191"/>
        <v>201912</v>
      </c>
      <c r="AE1727" s="199">
        <f t="shared" si="187"/>
        <v>0</v>
      </c>
      <c r="AF1727" s="199">
        <f t="shared" si="186"/>
        <v>0</v>
      </c>
      <c r="AG1727" s="199">
        <f t="shared" si="190"/>
        <v>0</v>
      </c>
      <c r="AH1727" s="199">
        <f t="shared" si="188"/>
        <v>0</v>
      </c>
      <c r="AI1727" s="201"/>
      <c r="AJ1727" s="201"/>
      <c r="AK1727" s="201"/>
      <c r="AL1727" s="201"/>
      <c r="AM1727" s="201"/>
      <c r="AN1727" s="201"/>
      <c r="AO1727" s="201" t="s">
        <v>50</v>
      </c>
      <c r="AP1727" s="201" t="s">
        <v>1</v>
      </c>
    </row>
    <row r="1728" spans="1:42">
      <c r="A1728" s="193" t="s">
        <v>1103</v>
      </c>
      <c r="B1728" s="193" t="s">
        <v>50</v>
      </c>
      <c r="C1728" s="193" t="s">
        <v>205</v>
      </c>
      <c r="D1728" s="193" t="s">
        <v>3428</v>
      </c>
      <c r="E1728" s="193" t="s">
        <v>3429</v>
      </c>
      <c r="F1728" s="193"/>
      <c r="G1728" s="193" t="s">
        <v>178</v>
      </c>
      <c r="H1728" s="194">
        <v>43818.000011574077</v>
      </c>
      <c r="I1728" s="194"/>
      <c r="J1728" s="194">
        <v>43818.000011574077</v>
      </c>
      <c r="K1728" s="194">
        <v>43818.000011574077</v>
      </c>
      <c r="L1728" s="194"/>
      <c r="M1728" s="193" t="s">
        <v>187</v>
      </c>
      <c r="N1728" s="193" t="s">
        <v>43</v>
      </c>
      <c r="O1728" s="195">
        <v>12</v>
      </c>
      <c r="P1728" s="195"/>
      <c r="Q1728" s="196"/>
      <c r="R1728" s="193" t="s">
        <v>3430</v>
      </c>
      <c r="S1728" s="193"/>
      <c r="T1728" s="193" t="s">
        <v>3431</v>
      </c>
      <c r="U1728" s="193" t="s">
        <v>182</v>
      </c>
      <c r="V1728" s="193"/>
      <c r="W1728" s="193"/>
      <c r="X1728" s="193"/>
      <c r="Y1728" s="194"/>
      <c r="Z1728" s="194"/>
      <c r="AA1728" s="197"/>
      <c r="AB1728" s="198" t="str">
        <f t="shared" si="189"/>
        <v>201912</v>
      </c>
      <c r="AC1728" s="199">
        <f t="shared" si="185"/>
        <v>0</v>
      </c>
      <c r="AD1728" s="200" t="str">
        <f t="shared" si="191"/>
        <v>201912</v>
      </c>
      <c r="AE1728" s="199">
        <f t="shared" si="187"/>
        <v>0</v>
      </c>
      <c r="AF1728" s="199">
        <f t="shared" si="186"/>
        <v>0</v>
      </c>
      <c r="AG1728" s="199">
        <f t="shared" si="190"/>
        <v>0</v>
      </c>
      <c r="AH1728" s="199">
        <f t="shared" si="188"/>
        <v>0</v>
      </c>
      <c r="AI1728" s="201"/>
      <c r="AJ1728" s="201"/>
      <c r="AK1728" s="201"/>
      <c r="AL1728" s="201"/>
      <c r="AM1728" s="201"/>
      <c r="AN1728" s="201"/>
      <c r="AO1728" s="201" t="s">
        <v>50</v>
      </c>
      <c r="AP1728" s="201" t="s">
        <v>1</v>
      </c>
    </row>
    <row r="1729" spans="1:42">
      <c r="A1729" s="193" t="s">
        <v>1103</v>
      </c>
      <c r="B1729" s="193" t="s">
        <v>50</v>
      </c>
      <c r="C1729" s="193" t="s">
        <v>205</v>
      </c>
      <c r="D1729" s="193" t="s">
        <v>3428</v>
      </c>
      <c r="E1729" s="193" t="s">
        <v>3429</v>
      </c>
      <c r="F1729" s="193"/>
      <c r="G1729" s="193" t="s">
        <v>178</v>
      </c>
      <c r="H1729" s="194">
        <v>43818.000011574077</v>
      </c>
      <c r="I1729" s="194"/>
      <c r="J1729" s="194">
        <v>43818.000011574077</v>
      </c>
      <c r="K1729" s="194">
        <v>43818.000011574077</v>
      </c>
      <c r="L1729" s="194"/>
      <c r="M1729" s="193" t="s">
        <v>187</v>
      </c>
      <c r="N1729" s="193" t="s">
        <v>43</v>
      </c>
      <c r="O1729" s="195">
        <v>12</v>
      </c>
      <c r="P1729" s="195"/>
      <c r="Q1729" s="196"/>
      <c r="R1729" s="193" t="s">
        <v>3430</v>
      </c>
      <c r="S1729" s="193"/>
      <c r="T1729" s="193" t="s">
        <v>3432</v>
      </c>
      <c r="U1729" s="193" t="s">
        <v>182</v>
      </c>
      <c r="V1729" s="193"/>
      <c r="W1729" s="193"/>
      <c r="X1729" s="193"/>
      <c r="Y1729" s="194"/>
      <c r="Z1729" s="194"/>
      <c r="AA1729" s="197"/>
      <c r="AB1729" s="198" t="str">
        <f t="shared" si="189"/>
        <v>201912</v>
      </c>
      <c r="AC1729" s="199">
        <f t="shared" si="185"/>
        <v>0</v>
      </c>
      <c r="AD1729" s="200" t="str">
        <f t="shared" si="191"/>
        <v>201912</v>
      </c>
      <c r="AE1729" s="199">
        <f t="shared" si="187"/>
        <v>0</v>
      </c>
      <c r="AF1729" s="199">
        <f t="shared" si="186"/>
        <v>0</v>
      </c>
      <c r="AG1729" s="199">
        <f t="shared" si="190"/>
        <v>0</v>
      </c>
      <c r="AH1729" s="199">
        <f t="shared" si="188"/>
        <v>0</v>
      </c>
      <c r="AI1729" s="201"/>
      <c r="AJ1729" s="201"/>
      <c r="AK1729" s="201"/>
      <c r="AL1729" s="201"/>
      <c r="AM1729" s="201"/>
      <c r="AN1729" s="201"/>
      <c r="AO1729" s="201" t="s">
        <v>50</v>
      </c>
      <c r="AP1729" s="201" t="s">
        <v>1</v>
      </c>
    </row>
    <row r="1730" spans="1:42">
      <c r="A1730" s="193" t="s">
        <v>1103</v>
      </c>
      <c r="B1730" s="193" t="s">
        <v>50</v>
      </c>
      <c r="C1730" s="193" t="s">
        <v>205</v>
      </c>
      <c r="D1730" s="193" t="s">
        <v>3307</v>
      </c>
      <c r="E1730" s="193" t="s">
        <v>3433</v>
      </c>
      <c r="F1730" s="193"/>
      <c r="G1730" s="193" t="s">
        <v>178</v>
      </c>
      <c r="H1730" s="194">
        <v>43818.000011574077</v>
      </c>
      <c r="I1730" s="194"/>
      <c r="J1730" s="194">
        <v>43818.000011574077</v>
      </c>
      <c r="K1730" s="194">
        <v>43818.000011574077</v>
      </c>
      <c r="L1730" s="194"/>
      <c r="M1730" s="193" t="s">
        <v>187</v>
      </c>
      <c r="N1730" s="193" t="s">
        <v>751</v>
      </c>
      <c r="O1730" s="195">
        <v>12</v>
      </c>
      <c r="P1730" s="195"/>
      <c r="Q1730" s="196"/>
      <c r="R1730" s="193" t="s">
        <v>3309</v>
      </c>
      <c r="S1730" s="193"/>
      <c r="T1730" s="193" t="s">
        <v>3434</v>
      </c>
      <c r="U1730" s="193" t="s">
        <v>182</v>
      </c>
      <c r="V1730" s="193"/>
      <c r="W1730" s="193"/>
      <c r="X1730" s="193"/>
      <c r="Y1730" s="194"/>
      <c r="Z1730" s="194"/>
      <c r="AA1730" s="197"/>
      <c r="AB1730" s="198" t="str">
        <f t="shared" si="189"/>
        <v>201912</v>
      </c>
      <c r="AC1730" s="199">
        <f t="shared" ref="AC1730:AC1793" si="192">IFERROR(IF(IF(AND(K1730&lt;1,L1730&gt;0),CONCATENATE(YEAR(L1730),MONTH(L1730)),CONCATENATE(YEAR(I1730),MONTH(I1730)))="19001",0,IF(AND(K1730&lt;1,L1730&gt;0),CONCATENATE(YEAR(L1730),MONTH(L1730)),CONCATENATE(YEAR(I1730),MONTH(I1730)))),0)</f>
        <v>0</v>
      </c>
      <c r="AD1730" s="200" t="str">
        <f t="shared" si="191"/>
        <v>201912</v>
      </c>
      <c r="AE1730" s="199">
        <f t="shared" si="187"/>
        <v>0</v>
      </c>
      <c r="AF1730" s="199">
        <f t="shared" ref="AF1730:AF1793" si="193">+IFERROR(IF(Z1730&gt;0,CONCATENATE(YEAR(Z1730),MONTH(Z1730)),0),0)</f>
        <v>0</v>
      </c>
      <c r="AG1730" s="199">
        <f t="shared" si="190"/>
        <v>0</v>
      </c>
      <c r="AH1730" s="199">
        <f t="shared" si="188"/>
        <v>0</v>
      </c>
      <c r="AI1730" s="201"/>
      <c r="AJ1730" s="201"/>
      <c r="AK1730" s="201"/>
      <c r="AL1730" s="201"/>
      <c r="AM1730" s="201"/>
      <c r="AN1730" s="201"/>
      <c r="AO1730" s="201" t="s">
        <v>50</v>
      </c>
      <c r="AP1730" s="201" t="s">
        <v>1</v>
      </c>
    </row>
    <row r="1731" spans="1:42">
      <c r="A1731" s="193" t="s">
        <v>1103</v>
      </c>
      <c r="B1731" s="193" t="s">
        <v>51</v>
      </c>
      <c r="C1731" s="193" t="s">
        <v>665</v>
      </c>
      <c r="D1731" s="193" t="s">
        <v>1478</v>
      </c>
      <c r="E1731" s="193" t="s">
        <v>1943</v>
      </c>
      <c r="F1731" s="193"/>
      <c r="G1731" s="193" t="s">
        <v>178</v>
      </c>
      <c r="H1731" s="194">
        <v>43819.000011574077</v>
      </c>
      <c r="I1731" s="194"/>
      <c r="J1731" s="194"/>
      <c r="K1731" s="194"/>
      <c r="L1731" s="194"/>
      <c r="M1731" s="193" t="s">
        <v>191</v>
      </c>
      <c r="N1731" s="193" t="s">
        <v>47</v>
      </c>
      <c r="O1731" s="195">
        <v>18</v>
      </c>
      <c r="P1731" s="195"/>
      <c r="Q1731" s="196"/>
      <c r="R1731" s="193" t="s">
        <v>1480</v>
      </c>
      <c r="S1731" s="193"/>
      <c r="T1731" s="193" t="s">
        <v>3435</v>
      </c>
      <c r="U1731" s="193" t="s">
        <v>664</v>
      </c>
      <c r="V1731" s="193"/>
      <c r="W1731" s="193"/>
      <c r="X1731" s="193"/>
      <c r="Y1731" s="194"/>
      <c r="Z1731" s="194"/>
      <c r="AA1731" s="197"/>
      <c r="AB1731" s="198" t="str">
        <f t="shared" si="189"/>
        <v>201912</v>
      </c>
      <c r="AC1731" s="199">
        <f t="shared" si="192"/>
        <v>0</v>
      </c>
      <c r="AD1731" s="200">
        <f t="shared" si="191"/>
        <v>0</v>
      </c>
      <c r="AE1731" s="199">
        <f t="shared" ref="AE1731:AE1794" si="194">+IFERROR(IF(A1731="4-MIGRADO",0,IF(OR(K1731=0,ISTEXT(K1731),CONCATENATE(YEAR(L1731),MONTH(L1731))="19001"),0,CONCATENATE(YEAR(L1731),MONTH(L1731)))),0)</f>
        <v>0</v>
      </c>
      <c r="AF1731" s="199">
        <f t="shared" si="193"/>
        <v>0</v>
      </c>
      <c r="AG1731" s="199">
        <f t="shared" si="190"/>
        <v>0</v>
      </c>
      <c r="AH1731" s="199">
        <f t="shared" ref="AH1731:AH1794" si="195">+IF(AND(A1731&lt;&gt;"4-MIGRADO",V1731="1"),CONCATENATE(YEAR(H1731),MONTH(H1731)),0)</f>
        <v>0</v>
      </c>
      <c r="AI1731" s="201"/>
      <c r="AJ1731" s="201"/>
      <c r="AK1731" s="201"/>
      <c r="AL1731" s="201"/>
      <c r="AM1731" s="201"/>
      <c r="AN1731" s="201"/>
      <c r="AO1731" s="201" t="s">
        <v>51</v>
      </c>
      <c r="AP1731" s="201" t="s">
        <v>66</v>
      </c>
    </row>
    <row r="1732" spans="1:42">
      <c r="A1732" s="193" t="s">
        <v>1103</v>
      </c>
      <c r="B1732" s="193" t="s">
        <v>50</v>
      </c>
      <c r="C1732" s="193" t="s">
        <v>205</v>
      </c>
      <c r="D1732" s="193" t="s">
        <v>3436</v>
      </c>
      <c r="E1732" s="193" t="s">
        <v>3437</v>
      </c>
      <c r="F1732" s="193"/>
      <c r="G1732" s="193" t="s">
        <v>197</v>
      </c>
      <c r="H1732" s="194">
        <v>43819.000011574077</v>
      </c>
      <c r="I1732" s="194"/>
      <c r="J1732" s="194">
        <v>43819.000011574077</v>
      </c>
      <c r="K1732" s="194">
        <v>43819.000011574077</v>
      </c>
      <c r="L1732" s="194"/>
      <c r="M1732" s="193" t="s">
        <v>187</v>
      </c>
      <c r="N1732" s="193" t="s">
        <v>751</v>
      </c>
      <c r="O1732" s="195">
        <v>12</v>
      </c>
      <c r="P1732" s="195"/>
      <c r="Q1732" s="196"/>
      <c r="R1732" s="193" t="s">
        <v>3438</v>
      </c>
      <c r="S1732" s="193"/>
      <c r="T1732" s="193" t="s">
        <v>3439</v>
      </c>
      <c r="U1732" s="193" t="s">
        <v>182</v>
      </c>
      <c r="V1732" s="193"/>
      <c r="W1732" s="193"/>
      <c r="X1732" s="193"/>
      <c r="Y1732" s="194"/>
      <c r="Z1732" s="194"/>
      <c r="AA1732" s="197"/>
      <c r="AB1732" s="198" t="str">
        <f t="shared" si="189"/>
        <v>201912</v>
      </c>
      <c r="AC1732" s="199">
        <f t="shared" si="192"/>
        <v>0</v>
      </c>
      <c r="AD1732" s="200" t="str">
        <f t="shared" si="191"/>
        <v>201912</v>
      </c>
      <c r="AE1732" s="199">
        <f t="shared" si="194"/>
        <v>0</v>
      </c>
      <c r="AF1732" s="199">
        <f t="shared" si="193"/>
        <v>0</v>
      </c>
      <c r="AG1732" s="199">
        <f t="shared" si="190"/>
        <v>0</v>
      </c>
      <c r="AH1732" s="199">
        <f t="shared" si="195"/>
        <v>0</v>
      </c>
      <c r="AI1732" s="201"/>
      <c r="AJ1732" s="201"/>
      <c r="AK1732" s="201"/>
      <c r="AL1732" s="201"/>
      <c r="AM1732" s="201"/>
      <c r="AN1732" s="201"/>
      <c r="AO1732" s="201" t="s">
        <v>50</v>
      </c>
      <c r="AP1732" s="201" t="s">
        <v>1</v>
      </c>
    </row>
    <row r="1733" spans="1:42">
      <c r="A1733" s="193" t="s">
        <v>1103</v>
      </c>
      <c r="B1733" s="193" t="s">
        <v>50</v>
      </c>
      <c r="C1733" s="193" t="s">
        <v>205</v>
      </c>
      <c r="D1733" s="193" t="s">
        <v>3436</v>
      </c>
      <c r="E1733" s="193" t="s">
        <v>3437</v>
      </c>
      <c r="F1733" s="193"/>
      <c r="G1733" s="193" t="s">
        <v>197</v>
      </c>
      <c r="H1733" s="194">
        <v>43819.000011574077</v>
      </c>
      <c r="I1733" s="194"/>
      <c r="J1733" s="194">
        <v>43819.000011574077</v>
      </c>
      <c r="K1733" s="194">
        <v>43819.000011574077</v>
      </c>
      <c r="L1733" s="194"/>
      <c r="M1733" s="193" t="s">
        <v>187</v>
      </c>
      <c r="N1733" s="193" t="s">
        <v>751</v>
      </c>
      <c r="O1733" s="195">
        <v>12</v>
      </c>
      <c r="P1733" s="195"/>
      <c r="Q1733" s="196"/>
      <c r="R1733" s="193" t="s">
        <v>3438</v>
      </c>
      <c r="S1733" s="193"/>
      <c r="T1733" s="193" t="s">
        <v>3440</v>
      </c>
      <c r="U1733" s="193" t="s">
        <v>182</v>
      </c>
      <c r="V1733" s="193"/>
      <c r="W1733" s="193"/>
      <c r="X1733" s="193"/>
      <c r="Y1733" s="194"/>
      <c r="Z1733" s="194"/>
      <c r="AA1733" s="197"/>
      <c r="AB1733" s="198" t="str">
        <f t="shared" si="189"/>
        <v>201912</v>
      </c>
      <c r="AC1733" s="199">
        <f t="shared" si="192"/>
        <v>0</v>
      </c>
      <c r="AD1733" s="200" t="str">
        <f t="shared" si="191"/>
        <v>201912</v>
      </c>
      <c r="AE1733" s="199">
        <f t="shared" si="194"/>
        <v>0</v>
      </c>
      <c r="AF1733" s="199">
        <f t="shared" si="193"/>
        <v>0</v>
      </c>
      <c r="AG1733" s="199">
        <f t="shared" si="190"/>
        <v>0</v>
      </c>
      <c r="AH1733" s="199">
        <f t="shared" si="195"/>
        <v>0</v>
      </c>
      <c r="AI1733" s="201"/>
      <c r="AJ1733" s="201"/>
      <c r="AK1733" s="201"/>
      <c r="AL1733" s="201"/>
      <c r="AM1733" s="201"/>
      <c r="AN1733" s="201"/>
      <c r="AO1733" s="201" t="s">
        <v>50</v>
      </c>
      <c r="AP1733" s="201" t="s">
        <v>1</v>
      </c>
    </row>
    <row r="1734" spans="1:42">
      <c r="A1734" s="193" t="s">
        <v>1103</v>
      </c>
      <c r="B1734" s="193" t="s">
        <v>50</v>
      </c>
      <c r="C1734" s="193" t="s">
        <v>205</v>
      </c>
      <c r="D1734" s="193" t="s">
        <v>3436</v>
      </c>
      <c r="E1734" s="193" t="s">
        <v>3437</v>
      </c>
      <c r="F1734" s="193"/>
      <c r="G1734" s="193" t="s">
        <v>197</v>
      </c>
      <c r="H1734" s="194">
        <v>43819.000011574077</v>
      </c>
      <c r="I1734" s="194"/>
      <c r="J1734" s="194">
        <v>43819.000011574077</v>
      </c>
      <c r="K1734" s="194">
        <v>43819.000011574077</v>
      </c>
      <c r="L1734" s="194"/>
      <c r="M1734" s="193" t="s">
        <v>187</v>
      </c>
      <c r="N1734" s="193" t="s">
        <v>751</v>
      </c>
      <c r="O1734" s="195">
        <v>12</v>
      </c>
      <c r="P1734" s="195"/>
      <c r="Q1734" s="196"/>
      <c r="R1734" s="193" t="s">
        <v>3438</v>
      </c>
      <c r="S1734" s="193"/>
      <c r="T1734" s="193" t="s">
        <v>3441</v>
      </c>
      <c r="U1734" s="193" t="s">
        <v>182</v>
      </c>
      <c r="V1734" s="193"/>
      <c r="W1734" s="193"/>
      <c r="X1734" s="193"/>
      <c r="Y1734" s="194"/>
      <c r="Z1734" s="194"/>
      <c r="AA1734" s="197"/>
      <c r="AB1734" s="198" t="str">
        <f t="shared" si="189"/>
        <v>201912</v>
      </c>
      <c r="AC1734" s="199">
        <f t="shared" si="192"/>
        <v>0</v>
      </c>
      <c r="AD1734" s="200" t="str">
        <f t="shared" si="191"/>
        <v>201912</v>
      </c>
      <c r="AE1734" s="199">
        <f t="shared" si="194"/>
        <v>0</v>
      </c>
      <c r="AF1734" s="199">
        <f t="shared" si="193"/>
        <v>0</v>
      </c>
      <c r="AG1734" s="199">
        <f t="shared" si="190"/>
        <v>0</v>
      </c>
      <c r="AH1734" s="199">
        <f t="shared" si="195"/>
        <v>0</v>
      </c>
      <c r="AI1734" s="201"/>
      <c r="AJ1734" s="201"/>
      <c r="AK1734" s="201"/>
      <c r="AL1734" s="201"/>
      <c r="AM1734" s="201"/>
      <c r="AN1734" s="201"/>
      <c r="AO1734" s="201" t="s">
        <v>50</v>
      </c>
      <c r="AP1734" s="201" t="s">
        <v>1</v>
      </c>
    </row>
    <row r="1735" spans="1:42">
      <c r="A1735" s="193" t="s">
        <v>1103</v>
      </c>
      <c r="B1735" s="193" t="s">
        <v>50</v>
      </c>
      <c r="C1735" s="193" t="s">
        <v>205</v>
      </c>
      <c r="D1735" s="193" t="s">
        <v>3436</v>
      </c>
      <c r="E1735" s="193" t="s">
        <v>3437</v>
      </c>
      <c r="F1735" s="193"/>
      <c r="G1735" s="193" t="s">
        <v>197</v>
      </c>
      <c r="H1735" s="194">
        <v>43819.000011574077</v>
      </c>
      <c r="I1735" s="194"/>
      <c r="J1735" s="194">
        <v>43819.000011574077</v>
      </c>
      <c r="K1735" s="194">
        <v>43819.000011574077</v>
      </c>
      <c r="L1735" s="194"/>
      <c r="M1735" s="193" t="s">
        <v>187</v>
      </c>
      <c r="N1735" s="193" t="s">
        <v>751</v>
      </c>
      <c r="O1735" s="195">
        <v>12</v>
      </c>
      <c r="P1735" s="195"/>
      <c r="Q1735" s="196"/>
      <c r="R1735" s="193" t="s">
        <v>3438</v>
      </c>
      <c r="S1735" s="193"/>
      <c r="T1735" s="193" t="s">
        <v>3442</v>
      </c>
      <c r="U1735" s="193" t="s">
        <v>182</v>
      </c>
      <c r="V1735" s="193"/>
      <c r="W1735" s="193"/>
      <c r="X1735" s="193"/>
      <c r="Y1735" s="194"/>
      <c r="Z1735" s="194"/>
      <c r="AA1735" s="197"/>
      <c r="AB1735" s="198" t="str">
        <f t="shared" si="189"/>
        <v>201912</v>
      </c>
      <c r="AC1735" s="199">
        <f t="shared" si="192"/>
        <v>0</v>
      </c>
      <c r="AD1735" s="200" t="str">
        <f t="shared" si="191"/>
        <v>201912</v>
      </c>
      <c r="AE1735" s="199">
        <f t="shared" si="194"/>
        <v>0</v>
      </c>
      <c r="AF1735" s="199">
        <f t="shared" si="193"/>
        <v>0</v>
      </c>
      <c r="AG1735" s="199">
        <f t="shared" si="190"/>
        <v>0</v>
      </c>
      <c r="AH1735" s="199">
        <f t="shared" si="195"/>
        <v>0</v>
      </c>
      <c r="AI1735" s="201"/>
      <c r="AJ1735" s="201"/>
      <c r="AK1735" s="201"/>
      <c r="AL1735" s="201"/>
      <c r="AM1735" s="201"/>
      <c r="AN1735" s="201"/>
      <c r="AO1735" s="201" t="s">
        <v>50</v>
      </c>
      <c r="AP1735" s="201" t="s">
        <v>1</v>
      </c>
    </row>
    <row r="1736" spans="1:42">
      <c r="A1736" s="193" t="s">
        <v>1103</v>
      </c>
      <c r="B1736" s="193" t="s">
        <v>50</v>
      </c>
      <c r="C1736" s="193" t="s">
        <v>205</v>
      </c>
      <c r="D1736" s="193" t="s">
        <v>3436</v>
      </c>
      <c r="E1736" s="193" t="s">
        <v>3437</v>
      </c>
      <c r="F1736" s="193"/>
      <c r="G1736" s="193" t="s">
        <v>197</v>
      </c>
      <c r="H1736" s="194">
        <v>43819.000011574077</v>
      </c>
      <c r="I1736" s="194"/>
      <c r="J1736" s="194">
        <v>43819.000011574077</v>
      </c>
      <c r="K1736" s="194">
        <v>43819.000011574077</v>
      </c>
      <c r="L1736" s="194"/>
      <c r="M1736" s="193" t="s">
        <v>187</v>
      </c>
      <c r="N1736" s="193" t="s">
        <v>751</v>
      </c>
      <c r="O1736" s="195">
        <v>12</v>
      </c>
      <c r="P1736" s="195"/>
      <c r="Q1736" s="196"/>
      <c r="R1736" s="193" t="s">
        <v>3438</v>
      </c>
      <c r="S1736" s="193"/>
      <c r="T1736" s="193" t="s">
        <v>3443</v>
      </c>
      <c r="U1736" s="193" t="s">
        <v>182</v>
      </c>
      <c r="V1736" s="193"/>
      <c r="W1736" s="193"/>
      <c r="X1736" s="193"/>
      <c r="Y1736" s="194"/>
      <c r="Z1736" s="194"/>
      <c r="AA1736" s="197"/>
      <c r="AB1736" s="198" t="str">
        <f t="shared" si="189"/>
        <v>201912</v>
      </c>
      <c r="AC1736" s="199">
        <f t="shared" si="192"/>
        <v>0</v>
      </c>
      <c r="AD1736" s="200" t="str">
        <f t="shared" si="191"/>
        <v>201912</v>
      </c>
      <c r="AE1736" s="199">
        <f t="shared" si="194"/>
        <v>0</v>
      </c>
      <c r="AF1736" s="199">
        <f t="shared" si="193"/>
        <v>0</v>
      </c>
      <c r="AG1736" s="199">
        <f t="shared" si="190"/>
        <v>0</v>
      </c>
      <c r="AH1736" s="199">
        <f t="shared" si="195"/>
        <v>0</v>
      </c>
      <c r="AI1736" s="201"/>
      <c r="AJ1736" s="201"/>
      <c r="AK1736" s="201"/>
      <c r="AL1736" s="201"/>
      <c r="AM1736" s="201"/>
      <c r="AN1736" s="201"/>
      <c r="AO1736" s="201" t="s">
        <v>50</v>
      </c>
      <c r="AP1736" s="201" t="s">
        <v>1</v>
      </c>
    </row>
    <row r="1737" spans="1:42">
      <c r="A1737" s="193" t="s">
        <v>1103</v>
      </c>
      <c r="B1737" s="193" t="s">
        <v>50</v>
      </c>
      <c r="C1737" s="193" t="s">
        <v>205</v>
      </c>
      <c r="D1737" s="193" t="s">
        <v>3267</v>
      </c>
      <c r="E1737" s="193" t="s">
        <v>3268</v>
      </c>
      <c r="F1737" s="193"/>
      <c r="G1737" s="193" t="s">
        <v>178</v>
      </c>
      <c r="H1737" s="194">
        <v>43819.000011574077</v>
      </c>
      <c r="I1737" s="194"/>
      <c r="J1737" s="194">
        <v>43819.000011574077</v>
      </c>
      <c r="K1737" s="194">
        <v>43819.000011574077</v>
      </c>
      <c r="L1737" s="194"/>
      <c r="M1737" s="193" t="s">
        <v>187</v>
      </c>
      <c r="N1737" s="193" t="s">
        <v>43</v>
      </c>
      <c r="O1737" s="195">
        <v>12</v>
      </c>
      <c r="P1737" s="195"/>
      <c r="Q1737" s="196"/>
      <c r="R1737" s="193" t="s">
        <v>3269</v>
      </c>
      <c r="S1737" s="193"/>
      <c r="T1737" s="193" t="s">
        <v>3444</v>
      </c>
      <c r="U1737" s="193" t="s">
        <v>182</v>
      </c>
      <c r="V1737" s="193"/>
      <c r="W1737" s="193"/>
      <c r="X1737" s="193"/>
      <c r="Y1737" s="194"/>
      <c r="Z1737" s="194"/>
      <c r="AA1737" s="197"/>
      <c r="AB1737" s="198" t="str">
        <f t="shared" si="189"/>
        <v>201912</v>
      </c>
      <c r="AC1737" s="199">
        <f t="shared" si="192"/>
        <v>0</v>
      </c>
      <c r="AD1737" s="200" t="str">
        <f t="shared" si="191"/>
        <v>201912</v>
      </c>
      <c r="AE1737" s="199">
        <f t="shared" si="194"/>
        <v>0</v>
      </c>
      <c r="AF1737" s="199">
        <f t="shared" si="193"/>
        <v>0</v>
      </c>
      <c r="AG1737" s="199">
        <f t="shared" si="190"/>
        <v>0</v>
      </c>
      <c r="AH1737" s="199">
        <f t="shared" si="195"/>
        <v>0</v>
      </c>
      <c r="AI1737" s="201"/>
      <c r="AJ1737" s="201"/>
      <c r="AK1737" s="201"/>
      <c r="AL1737" s="201"/>
      <c r="AM1737" s="201"/>
      <c r="AN1737" s="201"/>
      <c r="AO1737" s="201" t="s">
        <v>50</v>
      </c>
      <c r="AP1737" s="201" t="s">
        <v>1</v>
      </c>
    </row>
    <row r="1738" spans="1:42">
      <c r="A1738" s="193" t="s">
        <v>1103</v>
      </c>
      <c r="B1738" s="193" t="s">
        <v>50</v>
      </c>
      <c r="C1738" s="193" t="s">
        <v>205</v>
      </c>
      <c r="D1738" s="193" t="s">
        <v>3307</v>
      </c>
      <c r="E1738" s="193" t="s">
        <v>3445</v>
      </c>
      <c r="F1738" s="193"/>
      <c r="G1738" s="193" t="s">
        <v>178</v>
      </c>
      <c r="H1738" s="194">
        <v>43819.000011574077</v>
      </c>
      <c r="I1738" s="194"/>
      <c r="J1738" s="194">
        <v>43819.000011574077</v>
      </c>
      <c r="K1738" s="194">
        <v>43819.000011574077</v>
      </c>
      <c r="L1738" s="194"/>
      <c r="M1738" s="193" t="s">
        <v>187</v>
      </c>
      <c r="N1738" s="193" t="s">
        <v>751</v>
      </c>
      <c r="O1738" s="195">
        <v>12</v>
      </c>
      <c r="P1738" s="195"/>
      <c r="Q1738" s="196"/>
      <c r="R1738" s="193" t="s">
        <v>3309</v>
      </c>
      <c r="S1738" s="193"/>
      <c r="T1738" s="193" t="s">
        <v>3446</v>
      </c>
      <c r="U1738" s="193" t="s">
        <v>182</v>
      </c>
      <c r="V1738" s="193"/>
      <c r="W1738" s="193"/>
      <c r="X1738" s="193"/>
      <c r="Y1738" s="194"/>
      <c r="Z1738" s="194"/>
      <c r="AA1738" s="197"/>
      <c r="AB1738" s="198" t="str">
        <f t="shared" si="189"/>
        <v>201912</v>
      </c>
      <c r="AC1738" s="199">
        <f t="shared" si="192"/>
        <v>0</v>
      </c>
      <c r="AD1738" s="200" t="str">
        <f t="shared" si="191"/>
        <v>201912</v>
      </c>
      <c r="AE1738" s="199">
        <f t="shared" si="194"/>
        <v>0</v>
      </c>
      <c r="AF1738" s="199">
        <f t="shared" si="193"/>
        <v>0</v>
      </c>
      <c r="AG1738" s="199">
        <f t="shared" si="190"/>
        <v>0</v>
      </c>
      <c r="AH1738" s="199">
        <f t="shared" si="195"/>
        <v>0</v>
      </c>
      <c r="AI1738" s="201"/>
      <c r="AJ1738" s="201"/>
      <c r="AK1738" s="201"/>
      <c r="AL1738" s="201"/>
      <c r="AM1738" s="201"/>
      <c r="AN1738" s="201"/>
      <c r="AO1738" s="201" t="s">
        <v>50</v>
      </c>
      <c r="AP1738" s="201" t="s">
        <v>1</v>
      </c>
    </row>
    <row r="1739" spans="1:42">
      <c r="A1739" s="193" t="s">
        <v>1103</v>
      </c>
      <c r="B1739" s="193" t="s">
        <v>50</v>
      </c>
      <c r="C1739" s="193" t="s">
        <v>205</v>
      </c>
      <c r="D1739" s="193" t="s">
        <v>3389</v>
      </c>
      <c r="E1739" s="193" t="s">
        <v>3390</v>
      </c>
      <c r="F1739" s="193"/>
      <c r="G1739" s="193" t="s">
        <v>178</v>
      </c>
      <c r="H1739" s="194">
        <v>43819.000011574077</v>
      </c>
      <c r="I1739" s="194"/>
      <c r="J1739" s="194">
        <v>43819.000011574077</v>
      </c>
      <c r="K1739" s="194">
        <v>43819.000011574077</v>
      </c>
      <c r="L1739" s="194"/>
      <c r="M1739" s="193" t="s">
        <v>179</v>
      </c>
      <c r="N1739" s="193" t="s">
        <v>230</v>
      </c>
      <c r="O1739" s="195">
        <v>12</v>
      </c>
      <c r="P1739" s="195"/>
      <c r="Q1739" s="196"/>
      <c r="R1739" s="193" t="s">
        <v>3391</v>
      </c>
      <c r="S1739" s="193"/>
      <c r="T1739" s="193" t="s">
        <v>3447</v>
      </c>
      <c r="U1739" s="193" t="s">
        <v>182</v>
      </c>
      <c r="V1739" s="193"/>
      <c r="W1739" s="193"/>
      <c r="X1739" s="193"/>
      <c r="Y1739" s="194"/>
      <c r="Z1739" s="194"/>
      <c r="AA1739" s="197"/>
      <c r="AB1739" s="198" t="str">
        <f t="shared" si="189"/>
        <v>201912</v>
      </c>
      <c r="AC1739" s="199">
        <f t="shared" si="192"/>
        <v>0</v>
      </c>
      <c r="AD1739" s="200" t="str">
        <f t="shared" si="191"/>
        <v>201912</v>
      </c>
      <c r="AE1739" s="199">
        <f t="shared" si="194"/>
        <v>0</v>
      </c>
      <c r="AF1739" s="199">
        <f t="shared" si="193"/>
        <v>0</v>
      </c>
      <c r="AG1739" s="199">
        <f t="shared" si="190"/>
        <v>0</v>
      </c>
      <c r="AH1739" s="199">
        <f t="shared" si="195"/>
        <v>0</v>
      </c>
      <c r="AI1739" s="201"/>
      <c r="AJ1739" s="201"/>
      <c r="AK1739" s="201"/>
      <c r="AL1739" s="201"/>
      <c r="AM1739" s="201"/>
      <c r="AN1739" s="201"/>
      <c r="AO1739" s="201" t="s">
        <v>50</v>
      </c>
      <c r="AP1739" s="201" t="s">
        <v>1</v>
      </c>
    </row>
    <row r="1740" spans="1:42">
      <c r="A1740" s="193" t="s">
        <v>1103</v>
      </c>
      <c r="B1740" s="193" t="s">
        <v>50</v>
      </c>
      <c r="C1740" s="193" t="s">
        <v>205</v>
      </c>
      <c r="D1740" s="193" t="s">
        <v>3389</v>
      </c>
      <c r="E1740" s="193" t="s">
        <v>3390</v>
      </c>
      <c r="F1740" s="193"/>
      <c r="G1740" s="193" t="s">
        <v>178</v>
      </c>
      <c r="H1740" s="194">
        <v>43819.000011574077</v>
      </c>
      <c r="I1740" s="194"/>
      <c r="J1740" s="194">
        <v>43819.000011574077</v>
      </c>
      <c r="K1740" s="194">
        <v>43819.000011574077</v>
      </c>
      <c r="L1740" s="194"/>
      <c r="M1740" s="193" t="s">
        <v>179</v>
      </c>
      <c r="N1740" s="193" t="s">
        <v>230</v>
      </c>
      <c r="O1740" s="195">
        <v>12</v>
      </c>
      <c r="P1740" s="195"/>
      <c r="Q1740" s="196"/>
      <c r="R1740" s="193" t="s">
        <v>3391</v>
      </c>
      <c r="S1740" s="193"/>
      <c r="T1740" s="193" t="s">
        <v>3448</v>
      </c>
      <c r="U1740" s="193" t="s">
        <v>182</v>
      </c>
      <c r="V1740" s="193"/>
      <c r="W1740" s="193"/>
      <c r="X1740" s="193"/>
      <c r="Y1740" s="194"/>
      <c r="Z1740" s="194"/>
      <c r="AA1740" s="197"/>
      <c r="AB1740" s="198" t="str">
        <f t="shared" si="189"/>
        <v>201912</v>
      </c>
      <c r="AC1740" s="199">
        <f t="shared" si="192"/>
        <v>0</v>
      </c>
      <c r="AD1740" s="200" t="str">
        <f t="shared" si="191"/>
        <v>201912</v>
      </c>
      <c r="AE1740" s="199">
        <f t="shared" si="194"/>
        <v>0</v>
      </c>
      <c r="AF1740" s="199">
        <f t="shared" si="193"/>
        <v>0</v>
      </c>
      <c r="AG1740" s="199">
        <f t="shared" si="190"/>
        <v>0</v>
      </c>
      <c r="AH1740" s="199">
        <f t="shared" si="195"/>
        <v>0</v>
      </c>
      <c r="AI1740" s="201"/>
      <c r="AJ1740" s="201"/>
      <c r="AK1740" s="201"/>
      <c r="AL1740" s="201"/>
      <c r="AM1740" s="201"/>
      <c r="AN1740" s="201"/>
      <c r="AO1740" s="201" t="s">
        <v>50</v>
      </c>
      <c r="AP1740" s="201" t="s">
        <v>1</v>
      </c>
    </row>
    <row r="1741" spans="1:42">
      <c r="A1741" s="193" t="s">
        <v>1103</v>
      </c>
      <c r="B1741" s="193" t="s">
        <v>50</v>
      </c>
      <c r="C1741" s="193" t="s">
        <v>205</v>
      </c>
      <c r="D1741" s="193" t="s">
        <v>3389</v>
      </c>
      <c r="E1741" s="193" t="s">
        <v>3390</v>
      </c>
      <c r="F1741" s="193"/>
      <c r="G1741" s="193" t="s">
        <v>178</v>
      </c>
      <c r="H1741" s="194">
        <v>43819.000011574077</v>
      </c>
      <c r="I1741" s="194"/>
      <c r="J1741" s="194">
        <v>43819.000011574077</v>
      </c>
      <c r="K1741" s="194">
        <v>43819.000011574077</v>
      </c>
      <c r="L1741" s="194"/>
      <c r="M1741" s="193" t="s">
        <v>179</v>
      </c>
      <c r="N1741" s="193" t="s">
        <v>230</v>
      </c>
      <c r="O1741" s="195">
        <v>12</v>
      </c>
      <c r="P1741" s="195"/>
      <c r="Q1741" s="196"/>
      <c r="R1741" s="193" t="s">
        <v>3391</v>
      </c>
      <c r="S1741" s="193"/>
      <c r="T1741" s="193" t="s">
        <v>3449</v>
      </c>
      <c r="U1741" s="193" t="s">
        <v>182</v>
      </c>
      <c r="V1741" s="193"/>
      <c r="W1741" s="193"/>
      <c r="X1741" s="193"/>
      <c r="Y1741" s="194"/>
      <c r="Z1741" s="194"/>
      <c r="AA1741" s="197"/>
      <c r="AB1741" s="198" t="str">
        <f t="shared" ref="AB1741:AB1804" si="196">+IFERROR(IF(AND(V1741="1",LEN(W1741)&gt;2),0,CONCATENATE(YEAR(H1741),MONTH(H1741))),0)</f>
        <v>201912</v>
      </c>
      <c r="AC1741" s="199">
        <f t="shared" si="192"/>
        <v>0</v>
      </c>
      <c r="AD1741" s="200" t="str">
        <f t="shared" si="191"/>
        <v>201912</v>
      </c>
      <c r="AE1741" s="199">
        <f t="shared" si="194"/>
        <v>0</v>
      </c>
      <c r="AF1741" s="199">
        <f t="shared" si="193"/>
        <v>0</v>
      </c>
      <c r="AG1741" s="199">
        <f t="shared" ref="AG1741:AG1804" si="197">+IF(A1741&lt;&gt;"4-MIGRADO",0,IFERROR(IF(IF(K1741&lt;1,0,CONCATENATE(YEAR(L1741),MONTH(L1741)))="19001",0,IF(K1741&lt;1,0,CONCATENATE(YEAR(L1741),MONTH(L1741)))),0))</f>
        <v>0</v>
      </c>
      <c r="AH1741" s="199">
        <f t="shared" si="195"/>
        <v>0</v>
      </c>
      <c r="AI1741" s="201"/>
      <c r="AJ1741" s="201"/>
      <c r="AK1741" s="201"/>
      <c r="AL1741" s="201"/>
      <c r="AM1741" s="201"/>
      <c r="AN1741" s="201"/>
      <c r="AO1741" s="201" t="s">
        <v>50</v>
      </c>
      <c r="AP1741" s="201" t="s">
        <v>1</v>
      </c>
    </row>
    <row r="1742" spans="1:42">
      <c r="A1742" s="193" t="s">
        <v>1103</v>
      </c>
      <c r="B1742" s="193" t="s">
        <v>50</v>
      </c>
      <c r="C1742" s="193" t="s">
        <v>205</v>
      </c>
      <c r="D1742" s="193" t="s">
        <v>3389</v>
      </c>
      <c r="E1742" s="193" t="s">
        <v>3390</v>
      </c>
      <c r="F1742" s="193"/>
      <c r="G1742" s="193" t="s">
        <v>178</v>
      </c>
      <c r="H1742" s="194">
        <v>43819.000011574077</v>
      </c>
      <c r="I1742" s="194"/>
      <c r="J1742" s="194">
        <v>43819.000011574077</v>
      </c>
      <c r="K1742" s="194">
        <v>43819.000011574077</v>
      </c>
      <c r="L1742" s="194"/>
      <c r="M1742" s="193" t="s">
        <v>179</v>
      </c>
      <c r="N1742" s="193" t="s">
        <v>230</v>
      </c>
      <c r="O1742" s="195">
        <v>12</v>
      </c>
      <c r="P1742" s="195"/>
      <c r="Q1742" s="196"/>
      <c r="R1742" s="193" t="s">
        <v>3391</v>
      </c>
      <c r="S1742" s="193"/>
      <c r="T1742" s="193" t="s">
        <v>3450</v>
      </c>
      <c r="U1742" s="193" t="s">
        <v>182</v>
      </c>
      <c r="V1742" s="193"/>
      <c r="W1742" s="193"/>
      <c r="X1742" s="193"/>
      <c r="Y1742" s="194"/>
      <c r="Z1742" s="194"/>
      <c r="AA1742" s="197"/>
      <c r="AB1742" s="198" t="str">
        <f t="shared" si="196"/>
        <v>201912</v>
      </c>
      <c r="AC1742" s="199">
        <f t="shared" si="192"/>
        <v>0</v>
      </c>
      <c r="AD1742" s="200" t="str">
        <f t="shared" si="191"/>
        <v>201912</v>
      </c>
      <c r="AE1742" s="199">
        <f t="shared" si="194"/>
        <v>0</v>
      </c>
      <c r="AF1742" s="199">
        <f t="shared" si="193"/>
        <v>0</v>
      </c>
      <c r="AG1742" s="199">
        <f t="shared" si="197"/>
        <v>0</v>
      </c>
      <c r="AH1742" s="199">
        <f t="shared" si="195"/>
        <v>0</v>
      </c>
      <c r="AI1742" s="201"/>
      <c r="AJ1742" s="201"/>
      <c r="AK1742" s="201"/>
      <c r="AL1742" s="201"/>
      <c r="AM1742" s="201"/>
      <c r="AN1742" s="201"/>
      <c r="AO1742" s="201" t="s">
        <v>50</v>
      </c>
      <c r="AP1742" s="201" t="s">
        <v>1</v>
      </c>
    </row>
    <row r="1743" spans="1:42">
      <c r="A1743" s="193" t="s">
        <v>1103</v>
      </c>
      <c r="B1743" s="193" t="s">
        <v>50</v>
      </c>
      <c r="C1743" s="193" t="s">
        <v>205</v>
      </c>
      <c r="D1743" s="193" t="s">
        <v>3389</v>
      </c>
      <c r="E1743" s="193" t="s">
        <v>3390</v>
      </c>
      <c r="F1743" s="193"/>
      <c r="G1743" s="193" t="s">
        <v>178</v>
      </c>
      <c r="H1743" s="194">
        <v>43819.000011574077</v>
      </c>
      <c r="I1743" s="194"/>
      <c r="J1743" s="194">
        <v>43819.000011574077</v>
      </c>
      <c r="K1743" s="194">
        <v>43819.000011574077</v>
      </c>
      <c r="L1743" s="194"/>
      <c r="M1743" s="193" t="s">
        <v>179</v>
      </c>
      <c r="N1743" s="193" t="s">
        <v>230</v>
      </c>
      <c r="O1743" s="195">
        <v>12</v>
      </c>
      <c r="P1743" s="195"/>
      <c r="Q1743" s="196"/>
      <c r="R1743" s="193" t="s">
        <v>3391</v>
      </c>
      <c r="S1743" s="193"/>
      <c r="T1743" s="193" t="s">
        <v>3451</v>
      </c>
      <c r="U1743" s="193" t="s">
        <v>182</v>
      </c>
      <c r="V1743" s="193"/>
      <c r="W1743" s="193"/>
      <c r="X1743" s="193"/>
      <c r="Y1743" s="194"/>
      <c r="Z1743" s="194"/>
      <c r="AA1743" s="197"/>
      <c r="AB1743" s="198" t="str">
        <f t="shared" si="196"/>
        <v>201912</v>
      </c>
      <c r="AC1743" s="199">
        <f t="shared" si="192"/>
        <v>0</v>
      </c>
      <c r="AD1743" s="200" t="str">
        <f t="shared" si="191"/>
        <v>201912</v>
      </c>
      <c r="AE1743" s="199">
        <f t="shared" si="194"/>
        <v>0</v>
      </c>
      <c r="AF1743" s="199">
        <f t="shared" si="193"/>
        <v>0</v>
      </c>
      <c r="AG1743" s="199">
        <f t="shared" si="197"/>
        <v>0</v>
      </c>
      <c r="AH1743" s="199">
        <f t="shared" si="195"/>
        <v>0</v>
      </c>
      <c r="AI1743" s="201"/>
      <c r="AJ1743" s="201"/>
      <c r="AK1743" s="201"/>
      <c r="AL1743" s="201"/>
      <c r="AM1743" s="201"/>
      <c r="AN1743" s="201"/>
      <c r="AO1743" s="201" t="s">
        <v>50</v>
      </c>
      <c r="AP1743" s="201" t="s">
        <v>1</v>
      </c>
    </row>
    <row r="1744" spans="1:42">
      <c r="A1744" s="193" t="s">
        <v>1103</v>
      </c>
      <c r="B1744" s="193" t="s">
        <v>50</v>
      </c>
      <c r="C1744" s="193" t="s">
        <v>205</v>
      </c>
      <c r="D1744" s="193" t="s">
        <v>3389</v>
      </c>
      <c r="E1744" s="193" t="s">
        <v>3390</v>
      </c>
      <c r="F1744" s="193"/>
      <c r="G1744" s="193" t="s">
        <v>178</v>
      </c>
      <c r="H1744" s="194">
        <v>43819.000011574077</v>
      </c>
      <c r="I1744" s="194"/>
      <c r="J1744" s="194">
        <v>43819.000011574077</v>
      </c>
      <c r="K1744" s="194">
        <v>43819.000011574077</v>
      </c>
      <c r="L1744" s="194"/>
      <c r="M1744" s="193" t="s">
        <v>179</v>
      </c>
      <c r="N1744" s="193" t="s">
        <v>230</v>
      </c>
      <c r="O1744" s="195">
        <v>12</v>
      </c>
      <c r="P1744" s="195"/>
      <c r="Q1744" s="196"/>
      <c r="R1744" s="193" t="s">
        <v>3391</v>
      </c>
      <c r="S1744" s="193"/>
      <c r="T1744" s="193" t="s">
        <v>3452</v>
      </c>
      <c r="U1744" s="193" t="s">
        <v>182</v>
      </c>
      <c r="V1744" s="193"/>
      <c r="W1744" s="193"/>
      <c r="X1744" s="193"/>
      <c r="Y1744" s="194"/>
      <c r="Z1744" s="194"/>
      <c r="AA1744" s="197"/>
      <c r="AB1744" s="198" t="str">
        <f t="shared" si="196"/>
        <v>201912</v>
      </c>
      <c r="AC1744" s="199">
        <f t="shared" si="192"/>
        <v>0</v>
      </c>
      <c r="AD1744" s="200" t="str">
        <f t="shared" si="191"/>
        <v>201912</v>
      </c>
      <c r="AE1744" s="199">
        <f t="shared" si="194"/>
        <v>0</v>
      </c>
      <c r="AF1744" s="199">
        <f t="shared" si="193"/>
        <v>0</v>
      </c>
      <c r="AG1744" s="199">
        <f t="shared" si="197"/>
        <v>0</v>
      </c>
      <c r="AH1744" s="199">
        <f t="shared" si="195"/>
        <v>0</v>
      </c>
      <c r="AI1744" s="201"/>
      <c r="AJ1744" s="201"/>
      <c r="AK1744" s="201"/>
      <c r="AL1744" s="201"/>
      <c r="AM1744" s="201"/>
      <c r="AN1744" s="201"/>
      <c r="AO1744" s="201" t="s">
        <v>50</v>
      </c>
      <c r="AP1744" s="201" t="s">
        <v>1</v>
      </c>
    </row>
    <row r="1745" spans="1:42">
      <c r="A1745" s="193" t="s">
        <v>1103</v>
      </c>
      <c r="B1745" s="193" t="s">
        <v>50</v>
      </c>
      <c r="C1745" s="193" t="s">
        <v>205</v>
      </c>
      <c r="D1745" s="193" t="s">
        <v>3389</v>
      </c>
      <c r="E1745" s="193" t="s">
        <v>3390</v>
      </c>
      <c r="F1745" s="193"/>
      <c r="G1745" s="193" t="s">
        <v>178</v>
      </c>
      <c r="H1745" s="194">
        <v>43819.000011574077</v>
      </c>
      <c r="I1745" s="194"/>
      <c r="J1745" s="194">
        <v>43819.000011574077</v>
      </c>
      <c r="K1745" s="194">
        <v>43819.000011574077</v>
      </c>
      <c r="L1745" s="194"/>
      <c r="M1745" s="193" t="s">
        <v>179</v>
      </c>
      <c r="N1745" s="193" t="s">
        <v>230</v>
      </c>
      <c r="O1745" s="195">
        <v>12</v>
      </c>
      <c r="P1745" s="195"/>
      <c r="Q1745" s="196"/>
      <c r="R1745" s="193" t="s">
        <v>3391</v>
      </c>
      <c r="S1745" s="193"/>
      <c r="T1745" s="193" t="s">
        <v>3453</v>
      </c>
      <c r="U1745" s="193" t="s">
        <v>182</v>
      </c>
      <c r="V1745" s="193"/>
      <c r="W1745" s="193"/>
      <c r="X1745" s="193"/>
      <c r="Y1745" s="194"/>
      <c r="Z1745" s="194"/>
      <c r="AA1745" s="197"/>
      <c r="AB1745" s="198" t="str">
        <f t="shared" si="196"/>
        <v>201912</v>
      </c>
      <c r="AC1745" s="199">
        <f t="shared" si="192"/>
        <v>0</v>
      </c>
      <c r="AD1745" s="200" t="str">
        <f t="shared" si="191"/>
        <v>201912</v>
      </c>
      <c r="AE1745" s="199">
        <f t="shared" si="194"/>
        <v>0</v>
      </c>
      <c r="AF1745" s="199">
        <f t="shared" si="193"/>
        <v>0</v>
      </c>
      <c r="AG1745" s="199">
        <f t="shared" si="197"/>
        <v>0</v>
      </c>
      <c r="AH1745" s="199">
        <f t="shared" si="195"/>
        <v>0</v>
      </c>
      <c r="AI1745" s="201"/>
      <c r="AJ1745" s="201"/>
      <c r="AK1745" s="201"/>
      <c r="AL1745" s="201"/>
      <c r="AM1745" s="201"/>
      <c r="AN1745" s="201"/>
      <c r="AO1745" s="201" t="s">
        <v>50</v>
      </c>
      <c r="AP1745" s="201" t="s">
        <v>1</v>
      </c>
    </row>
    <row r="1746" spans="1:42">
      <c r="A1746" s="193" t="s">
        <v>1103</v>
      </c>
      <c r="B1746" s="193" t="s">
        <v>50</v>
      </c>
      <c r="C1746" s="193" t="s">
        <v>205</v>
      </c>
      <c r="D1746" s="193" t="s">
        <v>3389</v>
      </c>
      <c r="E1746" s="193" t="s">
        <v>3390</v>
      </c>
      <c r="F1746" s="193"/>
      <c r="G1746" s="193" t="s">
        <v>178</v>
      </c>
      <c r="H1746" s="194">
        <v>43819.000011574077</v>
      </c>
      <c r="I1746" s="194"/>
      <c r="J1746" s="194">
        <v>43819.000011574077</v>
      </c>
      <c r="K1746" s="194">
        <v>43819.000011574077</v>
      </c>
      <c r="L1746" s="194"/>
      <c r="M1746" s="193" t="s">
        <v>179</v>
      </c>
      <c r="N1746" s="193" t="s">
        <v>230</v>
      </c>
      <c r="O1746" s="195">
        <v>12</v>
      </c>
      <c r="P1746" s="195"/>
      <c r="Q1746" s="196"/>
      <c r="R1746" s="193" t="s">
        <v>3391</v>
      </c>
      <c r="S1746" s="193"/>
      <c r="T1746" s="193" t="s">
        <v>3454</v>
      </c>
      <c r="U1746" s="193" t="s">
        <v>182</v>
      </c>
      <c r="V1746" s="193"/>
      <c r="W1746" s="193"/>
      <c r="X1746" s="193"/>
      <c r="Y1746" s="194"/>
      <c r="Z1746" s="194"/>
      <c r="AA1746" s="197"/>
      <c r="AB1746" s="198" t="str">
        <f t="shared" si="196"/>
        <v>201912</v>
      </c>
      <c r="AC1746" s="199">
        <f t="shared" si="192"/>
        <v>0</v>
      </c>
      <c r="AD1746" s="200" t="str">
        <f t="shared" si="191"/>
        <v>201912</v>
      </c>
      <c r="AE1746" s="199">
        <f t="shared" si="194"/>
        <v>0</v>
      </c>
      <c r="AF1746" s="199">
        <f t="shared" si="193"/>
        <v>0</v>
      </c>
      <c r="AG1746" s="199">
        <f t="shared" si="197"/>
        <v>0</v>
      </c>
      <c r="AH1746" s="199">
        <f t="shared" si="195"/>
        <v>0</v>
      </c>
      <c r="AI1746" s="201"/>
      <c r="AJ1746" s="201"/>
      <c r="AK1746" s="201"/>
      <c r="AL1746" s="201"/>
      <c r="AM1746" s="201"/>
      <c r="AN1746" s="201"/>
      <c r="AO1746" s="201" t="s">
        <v>50</v>
      </c>
      <c r="AP1746" s="201" t="s">
        <v>1</v>
      </c>
    </row>
    <row r="1747" spans="1:42">
      <c r="A1747" s="193" t="s">
        <v>1103</v>
      </c>
      <c r="B1747" s="193" t="s">
        <v>50</v>
      </c>
      <c r="C1747" s="193" t="s">
        <v>205</v>
      </c>
      <c r="D1747" s="193" t="s">
        <v>3389</v>
      </c>
      <c r="E1747" s="193" t="s">
        <v>3390</v>
      </c>
      <c r="F1747" s="193"/>
      <c r="G1747" s="193" t="s">
        <v>178</v>
      </c>
      <c r="H1747" s="194">
        <v>43819.000011574077</v>
      </c>
      <c r="I1747" s="194"/>
      <c r="J1747" s="194">
        <v>43819.000011574077</v>
      </c>
      <c r="K1747" s="194">
        <v>43819.000011574077</v>
      </c>
      <c r="L1747" s="194"/>
      <c r="M1747" s="193" t="s">
        <v>179</v>
      </c>
      <c r="N1747" s="193" t="s">
        <v>230</v>
      </c>
      <c r="O1747" s="195">
        <v>12</v>
      </c>
      <c r="P1747" s="195"/>
      <c r="Q1747" s="196"/>
      <c r="R1747" s="193" t="s">
        <v>3391</v>
      </c>
      <c r="S1747" s="193"/>
      <c r="T1747" s="193" t="s">
        <v>3455</v>
      </c>
      <c r="U1747" s="193" t="s">
        <v>182</v>
      </c>
      <c r="V1747" s="193"/>
      <c r="W1747" s="193"/>
      <c r="X1747" s="193"/>
      <c r="Y1747" s="194"/>
      <c r="Z1747" s="194"/>
      <c r="AA1747" s="197"/>
      <c r="AB1747" s="198" t="str">
        <f t="shared" si="196"/>
        <v>201912</v>
      </c>
      <c r="AC1747" s="199">
        <f t="shared" si="192"/>
        <v>0</v>
      </c>
      <c r="AD1747" s="200" t="str">
        <f t="shared" ref="AD1747:AD1810" si="198">+IFERROR(IF(OR(AND(V1747="1",LEN(W1747)&gt;2),CONCATENATE(YEAR(K1747),MONTH(K1747))="19001"),0,CONCATENATE(YEAR(K1747),MONTH(K1747))),0)</f>
        <v>201912</v>
      </c>
      <c r="AE1747" s="199">
        <f t="shared" si="194"/>
        <v>0</v>
      </c>
      <c r="AF1747" s="199">
        <f t="shared" si="193"/>
        <v>0</v>
      </c>
      <c r="AG1747" s="199">
        <f t="shared" si="197"/>
        <v>0</v>
      </c>
      <c r="AH1747" s="199">
        <f t="shared" si="195"/>
        <v>0</v>
      </c>
      <c r="AI1747" s="201"/>
      <c r="AJ1747" s="201"/>
      <c r="AK1747" s="201"/>
      <c r="AL1747" s="201"/>
      <c r="AM1747" s="201"/>
      <c r="AN1747" s="201"/>
      <c r="AO1747" s="201" t="s">
        <v>50</v>
      </c>
      <c r="AP1747" s="201" t="s">
        <v>1</v>
      </c>
    </row>
    <row r="1748" spans="1:42">
      <c r="A1748" s="193" t="s">
        <v>1103</v>
      </c>
      <c r="B1748" s="193" t="s">
        <v>50</v>
      </c>
      <c r="C1748" s="193" t="s">
        <v>205</v>
      </c>
      <c r="D1748" s="193" t="s">
        <v>3456</v>
      </c>
      <c r="E1748" s="193" t="s">
        <v>3457</v>
      </c>
      <c r="F1748" s="193"/>
      <c r="G1748" s="193" t="s">
        <v>178</v>
      </c>
      <c r="H1748" s="194">
        <v>43819.000011574077</v>
      </c>
      <c r="I1748" s="194">
        <v>43837.589560185188</v>
      </c>
      <c r="J1748" s="194"/>
      <c r="K1748" s="194"/>
      <c r="L1748" s="194"/>
      <c r="M1748" s="193" t="s">
        <v>187</v>
      </c>
      <c r="N1748" s="193" t="s">
        <v>2153</v>
      </c>
      <c r="O1748" s="195">
        <v>12</v>
      </c>
      <c r="P1748" s="195"/>
      <c r="Q1748" s="196"/>
      <c r="R1748" s="193" t="s">
        <v>3458</v>
      </c>
      <c r="S1748" s="193"/>
      <c r="T1748" s="193" t="s">
        <v>3459</v>
      </c>
      <c r="U1748" s="193" t="s">
        <v>324</v>
      </c>
      <c r="V1748" s="193"/>
      <c r="W1748" s="193"/>
      <c r="X1748" s="193"/>
      <c r="Y1748" s="194"/>
      <c r="Z1748" s="194"/>
      <c r="AA1748" s="197"/>
      <c r="AB1748" s="198" t="str">
        <f t="shared" si="196"/>
        <v>201912</v>
      </c>
      <c r="AC1748" s="199" t="str">
        <f t="shared" si="192"/>
        <v>20201</v>
      </c>
      <c r="AD1748" s="200">
        <f t="shared" si="198"/>
        <v>0</v>
      </c>
      <c r="AE1748" s="199">
        <f t="shared" si="194"/>
        <v>0</v>
      </c>
      <c r="AF1748" s="199">
        <f t="shared" si="193"/>
        <v>0</v>
      </c>
      <c r="AG1748" s="199">
        <f t="shared" si="197"/>
        <v>0</v>
      </c>
      <c r="AH1748" s="199">
        <f t="shared" si="195"/>
        <v>0</v>
      </c>
      <c r="AI1748" s="201"/>
      <c r="AJ1748" s="201"/>
      <c r="AK1748" s="201"/>
      <c r="AL1748" s="201"/>
      <c r="AM1748" s="201"/>
      <c r="AN1748" s="201"/>
      <c r="AO1748" s="201" t="s">
        <v>50</v>
      </c>
      <c r="AP1748" s="201" t="s">
        <v>1</v>
      </c>
    </row>
    <row r="1749" spans="1:42">
      <c r="A1749" s="193" t="s">
        <v>1103</v>
      </c>
      <c r="B1749" s="193" t="s">
        <v>51</v>
      </c>
      <c r="C1749" s="193" t="s">
        <v>1280</v>
      </c>
      <c r="D1749" s="193" t="s">
        <v>3460</v>
      </c>
      <c r="E1749" s="193" t="s">
        <v>3461</v>
      </c>
      <c r="F1749" s="193"/>
      <c r="G1749" s="193" t="s">
        <v>178</v>
      </c>
      <c r="H1749" s="194">
        <v>43822.000011574077</v>
      </c>
      <c r="I1749" s="194"/>
      <c r="J1749" s="194">
        <v>43833.000011574077</v>
      </c>
      <c r="K1749" s="194">
        <v>43833.000011574077</v>
      </c>
      <c r="L1749" s="194"/>
      <c r="M1749" s="193" t="s">
        <v>187</v>
      </c>
      <c r="N1749" s="193" t="s">
        <v>185</v>
      </c>
      <c r="O1749" s="195">
        <v>40</v>
      </c>
      <c r="P1749" s="195"/>
      <c r="Q1749" s="196"/>
      <c r="R1749" s="193" t="s">
        <v>3462</v>
      </c>
      <c r="S1749" s="193"/>
      <c r="T1749" s="193" t="s">
        <v>3463</v>
      </c>
      <c r="U1749" s="193" t="s">
        <v>182</v>
      </c>
      <c r="V1749" s="193"/>
      <c r="W1749" s="193"/>
      <c r="X1749" s="193"/>
      <c r="Y1749" s="194"/>
      <c r="Z1749" s="194"/>
      <c r="AA1749" s="197"/>
      <c r="AB1749" s="198" t="str">
        <f t="shared" si="196"/>
        <v>201912</v>
      </c>
      <c r="AC1749" s="199">
        <f t="shared" si="192"/>
        <v>0</v>
      </c>
      <c r="AD1749" s="200" t="str">
        <f t="shared" si="198"/>
        <v>20201</v>
      </c>
      <c r="AE1749" s="199">
        <f t="shared" si="194"/>
        <v>0</v>
      </c>
      <c r="AF1749" s="199">
        <f t="shared" si="193"/>
        <v>0</v>
      </c>
      <c r="AG1749" s="199">
        <f t="shared" si="197"/>
        <v>0</v>
      </c>
      <c r="AH1749" s="199">
        <f t="shared" si="195"/>
        <v>0</v>
      </c>
      <c r="AI1749" s="201"/>
      <c r="AJ1749" s="201"/>
      <c r="AK1749" s="201"/>
      <c r="AL1749" s="201"/>
      <c r="AM1749" s="201"/>
      <c r="AN1749" s="201"/>
      <c r="AO1749" s="201" t="s">
        <v>51</v>
      </c>
      <c r="AP1749" s="201" t="s">
        <v>67</v>
      </c>
    </row>
    <row r="1750" spans="1:42">
      <c r="A1750" s="193" t="s">
        <v>1103</v>
      </c>
      <c r="B1750" s="193" t="s">
        <v>50</v>
      </c>
      <c r="C1750" s="193" t="s">
        <v>205</v>
      </c>
      <c r="D1750" s="193" t="s">
        <v>3464</v>
      </c>
      <c r="E1750" s="193" t="s">
        <v>3465</v>
      </c>
      <c r="F1750" s="193"/>
      <c r="G1750" s="193" t="s">
        <v>178</v>
      </c>
      <c r="H1750" s="194">
        <v>43822.000011574077</v>
      </c>
      <c r="I1750" s="194"/>
      <c r="J1750" s="194">
        <v>43822.000011574077</v>
      </c>
      <c r="K1750" s="194">
        <v>43822.000011574077</v>
      </c>
      <c r="L1750" s="194"/>
      <c r="M1750" s="193" t="s">
        <v>187</v>
      </c>
      <c r="N1750" s="193" t="s">
        <v>43</v>
      </c>
      <c r="O1750" s="195">
        <v>12</v>
      </c>
      <c r="P1750" s="195"/>
      <c r="Q1750" s="196"/>
      <c r="R1750" s="193" t="s">
        <v>3466</v>
      </c>
      <c r="S1750" s="193"/>
      <c r="T1750" s="193" t="s">
        <v>3467</v>
      </c>
      <c r="U1750" s="193" t="s">
        <v>182</v>
      </c>
      <c r="V1750" s="193"/>
      <c r="W1750" s="193"/>
      <c r="X1750" s="193"/>
      <c r="Y1750" s="194"/>
      <c r="Z1750" s="194"/>
      <c r="AA1750" s="197"/>
      <c r="AB1750" s="198" t="str">
        <f t="shared" si="196"/>
        <v>201912</v>
      </c>
      <c r="AC1750" s="199">
        <f t="shared" si="192"/>
        <v>0</v>
      </c>
      <c r="AD1750" s="200" t="str">
        <f t="shared" si="198"/>
        <v>201912</v>
      </c>
      <c r="AE1750" s="199">
        <f t="shared" si="194"/>
        <v>0</v>
      </c>
      <c r="AF1750" s="199">
        <f t="shared" si="193"/>
        <v>0</v>
      </c>
      <c r="AG1750" s="199">
        <f t="shared" si="197"/>
        <v>0</v>
      </c>
      <c r="AH1750" s="199">
        <f t="shared" si="195"/>
        <v>0</v>
      </c>
      <c r="AI1750" s="201"/>
      <c r="AJ1750" s="201"/>
      <c r="AK1750" s="201"/>
      <c r="AL1750" s="201"/>
      <c r="AM1750" s="201"/>
      <c r="AN1750" s="201"/>
      <c r="AO1750" s="201" t="s">
        <v>50</v>
      </c>
      <c r="AP1750" s="201" t="s">
        <v>1</v>
      </c>
    </row>
    <row r="1751" spans="1:42">
      <c r="A1751" s="193" t="s">
        <v>1103</v>
      </c>
      <c r="B1751" s="193" t="s">
        <v>50</v>
      </c>
      <c r="C1751" s="193" t="s">
        <v>205</v>
      </c>
      <c r="D1751" s="193" t="s">
        <v>3464</v>
      </c>
      <c r="E1751" s="193" t="s">
        <v>3465</v>
      </c>
      <c r="F1751" s="193"/>
      <c r="G1751" s="193" t="s">
        <v>178</v>
      </c>
      <c r="H1751" s="194">
        <v>43822.000011574077</v>
      </c>
      <c r="I1751" s="194"/>
      <c r="J1751" s="194">
        <v>43822.000011574077</v>
      </c>
      <c r="K1751" s="194">
        <v>43822.000011574077</v>
      </c>
      <c r="L1751" s="194"/>
      <c r="M1751" s="193" t="s">
        <v>187</v>
      </c>
      <c r="N1751" s="193" t="s">
        <v>43</v>
      </c>
      <c r="O1751" s="195">
        <v>12</v>
      </c>
      <c r="P1751" s="195"/>
      <c r="Q1751" s="196"/>
      <c r="R1751" s="193" t="s">
        <v>3466</v>
      </c>
      <c r="S1751" s="193"/>
      <c r="T1751" s="193" t="s">
        <v>3468</v>
      </c>
      <c r="U1751" s="193" t="s">
        <v>182</v>
      </c>
      <c r="V1751" s="193"/>
      <c r="W1751" s="193"/>
      <c r="X1751" s="193"/>
      <c r="Y1751" s="194"/>
      <c r="Z1751" s="194"/>
      <c r="AA1751" s="197"/>
      <c r="AB1751" s="198" t="str">
        <f t="shared" si="196"/>
        <v>201912</v>
      </c>
      <c r="AC1751" s="199">
        <f t="shared" si="192"/>
        <v>0</v>
      </c>
      <c r="AD1751" s="200" t="str">
        <f t="shared" si="198"/>
        <v>201912</v>
      </c>
      <c r="AE1751" s="199">
        <f t="shared" si="194"/>
        <v>0</v>
      </c>
      <c r="AF1751" s="199">
        <f t="shared" si="193"/>
        <v>0</v>
      </c>
      <c r="AG1751" s="199">
        <f t="shared" si="197"/>
        <v>0</v>
      </c>
      <c r="AH1751" s="199">
        <f t="shared" si="195"/>
        <v>0</v>
      </c>
      <c r="AI1751" s="201"/>
      <c r="AJ1751" s="201"/>
      <c r="AK1751" s="201"/>
      <c r="AL1751" s="201"/>
      <c r="AM1751" s="201"/>
      <c r="AN1751" s="201"/>
      <c r="AO1751" s="201" t="s">
        <v>50</v>
      </c>
      <c r="AP1751" s="201" t="s">
        <v>1</v>
      </c>
    </row>
    <row r="1752" spans="1:42">
      <c r="A1752" s="193" t="s">
        <v>1103</v>
      </c>
      <c r="B1752" s="193" t="s">
        <v>50</v>
      </c>
      <c r="C1752" s="193" t="s">
        <v>205</v>
      </c>
      <c r="D1752" s="193" t="s">
        <v>3456</v>
      </c>
      <c r="E1752" s="193" t="s">
        <v>3457</v>
      </c>
      <c r="F1752" s="193"/>
      <c r="G1752" s="193" t="s">
        <v>178</v>
      </c>
      <c r="H1752" s="194">
        <v>43822.000011574077</v>
      </c>
      <c r="I1752" s="194"/>
      <c r="J1752" s="194">
        <v>43822.000011574077</v>
      </c>
      <c r="K1752" s="194">
        <v>43822.000011574077</v>
      </c>
      <c r="L1752" s="194"/>
      <c r="M1752" s="193" t="s">
        <v>187</v>
      </c>
      <c r="N1752" s="193" t="s">
        <v>2153</v>
      </c>
      <c r="O1752" s="195">
        <v>12</v>
      </c>
      <c r="P1752" s="195"/>
      <c r="Q1752" s="196"/>
      <c r="R1752" s="193" t="s">
        <v>3458</v>
      </c>
      <c r="S1752" s="193"/>
      <c r="T1752" s="193" t="s">
        <v>3469</v>
      </c>
      <c r="U1752" s="193" t="s">
        <v>182</v>
      </c>
      <c r="V1752" s="193" t="s">
        <v>471</v>
      </c>
      <c r="W1752" s="193" t="s">
        <v>3470</v>
      </c>
      <c r="X1752" s="193"/>
      <c r="Y1752" s="194">
        <v>43832.000011574077</v>
      </c>
      <c r="Z1752" s="194">
        <v>43837.369456018518</v>
      </c>
      <c r="AA1752" s="197">
        <v>43832.000011574077</v>
      </c>
      <c r="AB1752" s="198">
        <f t="shared" si="196"/>
        <v>0</v>
      </c>
      <c r="AC1752" s="199">
        <f t="shared" si="192"/>
        <v>0</v>
      </c>
      <c r="AD1752" s="200">
        <f t="shared" si="198"/>
        <v>0</v>
      </c>
      <c r="AE1752" s="199">
        <f t="shared" si="194"/>
        <v>0</v>
      </c>
      <c r="AF1752" s="199" t="str">
        <f t="shared" si="193"/>
        <v>20201</v>
      </c>
      <c r="AG1752" s="199">
        <f t="shared" si="197"/>
        <v>0</v>
      </c>
      <c r="AH1752" s="199" t="str">
        <f t="shared" si="195"/>
        <v>201912</v>
      </c>
      <c r="AI1752" s="201"/>
      <c r="AJ1752" s="201"/>
      <c r="AK1752" s="201"/>
      <c r="AL1752" s="201"/>
      <c r="AM1752" s="201"/>
      <c r="AN1752" s="201"/>
      <c r="AO1752" s="201" t="s">
        <v>50</v>
      </c>
      <c r="AP1752" s="201" t="s">
        <v>1</v>
      </c>
    </row>
    <row r="1753" spans="1:42">
      <c r="A1753" s="193" t="s">
        <v>1103</v>
      </c>
      <c r="B1753" s="193" t="s">
        <v>54</v>
      </c>
      <c r="C1753" s="193" t="s">
        <v>175</v>
      </c>
      <c r="D1753" s="193" t="s">
        <v>3471</v>
      </c>
      <c r="E1753" s="193" t="s">
        <v>3472</v>
      </c>
      <c r="F1753" s="193"/>
      <c r="G1753" s="193" t="s">
        <v>178</v>
      </c>
      <c r="H1753" s="194">
        <v>43822.000011574077</v>
      </c>
      <c r="I1753" s="194"/>
      <c r="J1753" s="194">
        <v>43822.000011574077</v>
      </c>
      <c r="K1753" s="194">
        <v>43822.000011574077</v>
      </c>
      <c r="L1753" s="194"/>
      <c r="M1753" s="193" t="s">
        <v>187</v>
      </c>
      <c r="N1753" s="193" t="s">
        <v>3122</v>
      </c>
      <c r="O1753" s="195">
        <v>3</v>
      </c>
      <c r="P1753" s="195"/>
      <c r="Q1753" s="196"/>
      <c r="R1753" s="193" t="s">
        <v>3473</v>
      </c>
      <c r="S1753" s="193"/>
      <c r="T1753" s="193" t="s">
        <v>3474</v>
      </c>
      <c r="U1753" s="193" t="s">
        <v>182</v>
      </c>
      <c r="V1753" s="193"/>
      <c r="W1753" s="193"/>
      <c r="X1753" s="193"/>
      <c r="Y1753" s="194"/>
      <c r="Z1753" s="194"/>
      <c r="AA1753" s="197"/>
      <c r="AB1753" s="198" t="str">
        <f t="shared" si="196"/>
        <v>201912</v>
      </c>
      <c r="AC1753" s="199">
        <f t="shared" si="192"/>
        <v>0</v>
      </c>
      <c r="AD1753" s="200" t="str">
        <f t="shared" si="198"/>
        <v>201912</v>
      </c>
      <c r="AE1753" s="199">
        <f t="shared" si="194"/>
        <v>0</v>
      </c>
      <c r="AF1753" s="199">
        <f t="shared" si="193"/>
        <v>0</v>
      </c>
      <c r="AG1753" s="199">
        <f t="shared" si="197"/>
        <v>0</v>
      </c>
      <c r="AH1753" s="199">
        <f t="shared" si="195"/>
        <v>0</v>
      </c>
      <c r="AI1753" s="201"/>
      <c r="AJ1753" s="201"/>
      <c r="AK1753" s="201"/>
      <c r="AL1753" s="201"/>
      <c r="AM1753" s="201"/>
      <c r="AN1753" s="201"/>
      <c r="AO1753" s="201" t="s">
        <v>54</v>
      </c>
      <c r="AP1753" s="201" t="s">
        <v>88</v>
      </c>
    </row>
    <row r="1754" spans="1:42">
      <c r="A1754" s="193" t="s">
        <v>1103</v>
      </c>
      <c r="B1754" s="193" t="s">
        <v>50</v>
      </c>
      <c r="C1754" s="193" t="s">
        <v>205</v>
      </c>
      <c r="D1754" s="193" t="s">
        <v>3475</v>
      </c>
      <c r="E1754" s="193" t="s">
        <v>3476</v>
      </c>
      <c r="F1754" s="193"/>
      <c r="G1754" s="193" t="s">
        <v>178</v>
      </c>
      <c r="H1754" s="194">
        <v>43822.000011574077</v>
      </c>
      <c r="I1754" s="194"/>
      <c r="J1754" s="194">
        <v>43822.000011574077</v>
      </c>
      <c r="K1754" s="194">
        <v>43822.000011574077</v>
      </c>
      <c r="L1754" s="194"/>
      <c r="M1754" s="193" t="s">
        <v>187</v>
      </c>
      <c r="N1754" s="193" t="s">
        <v>751</v>
      </c>
      <c r="O1754" s="195">
        <v>12</v>
      </c>
      <c r="P1754" s="195"/>
      <c r="Q1754" s="196"/>
      <c r="R1754" s="193" t="s">
        <v>3477</v>
      </c>
      <c r="S1754" s="193"/>
      <c r="T1754" s="193" t="s">
        <v>3478</v>
      </c>
      <c r="U1754" s="193" t="s">
        <v>182</v>
      </c>
      <c r="V1754" s="193"/>
      <c r="W1754" s="193"/>
      <c r="X1754" s="193"/>
      <c r="Y1754" s="194"/>
      <c r="Z1754" s="194"/>
      <c r="AA1754" s="197"/>
      <c r="AB1754" s="198" t="str">
        <f t="shared" si="196"/>
        <v>201912</v>
      </c>
      <c r="AC1754" s="199">
        <f t="shared" si="192"/>
        <v>0</v>
      </c>
      <c r="AD1754" s="200" t="str">
        <f t="shared" si="198"/>
        <v>201912</v>
      </c>
      <c r="AE1754" s="199">
        <f t="shared" si="194"/>
        <v>0</v>
      </c>
      <c r="AF1754" s="199">
        <f t="shared" si="193"/>
        <v>0</v>
      </c>
      <c r="AG1754" s="199">
        <f t="shared" si="197"/>
        <v>0</v>
      </c>
      <c r="AH1754" s="199">
        <f t="shared" si="195"/>
        <v>0</v>
      </c>
      <c r="AI1754" s="201"/>
      <c r="AJ1754" s="201"/>
      <c r="AK1754" s="201"/>
      <c r="AL1754" s="201"/>
      <c r="AM1754" s="201"/>
      <c r="AN1754" s="201"/>
      <c r="AO1754" s="201" t="s">
        <v>50</v>
      </c>
      <c r="AP1754" s="201" t="s">
        <v>1</v>
      </c>
    </row>
    <row r="1755" spans="1:42">
      <c r="A1755" s="193" t="s">
        <v>1103</v>
      </c>
      <c r="B1755" s="193" t="s">
        <v>50</v>
      </c>
      <c r="C1755" s="193" t="s">
        <v>205</v>
      </c>
      <c r="D1755" s="193" t="s">
        <v>3475</v>
      </c>
      <c r="E1755" s="193" t="s">
        <v>3476</v>
      </c>
      <c r="F1755" s="193"/>
      <c r="G1755" s="193" t="s">
        <v>178</v>
      </c>
      <c r="H1755" s="194">
        <v>43822.000011574077</v>
      </c>
      <c r="I1755" s="194"/>
      <c r="J1755" s="194">
        <v>43822.000011574077</v>
      </c>
      <c r="K1755" s="194">
        <v>43822.000011574077</v>
      </c>
      <c r="L1755" s="194"/>
      <c r="M1755" s="193" t="s">
        <v>187</v>
      </c>
      <c r="N1755" s="193" t="s">
        <v>751</v>
      </c>
      <c r="O1755" s="195">
        <v>12</v>
      </c>
      <c r="P1755" s="195"/>
      <c r="Q1755" s="196"/>
      <c r="R1755" s="193" t="s">
        <v>3477</v>
      </c>
      <c r="S1755" s="193"/>
      <c r="T1755" s="193" t="s">
        <v>3479</v>
      </c>
      <c r="U1755" s="193" t="s">
        <v>182</v>
      </c>
      <c r="V1755" s="193"/>
      <c r="W1755" s="193"/>
      <c r="X1755" s="193"/>
      <c r="Y1755" s="194"/>
      <c r="Z1755" s="194"/>
      <c r="AA1755" s="197"/>
      <c r="AB1755" s="198" t="str">
        <f t="shared" si="196"/>
        <v>201912</v>
      </c>
      <c r="AC1755" s="199">
        <f t="shared" si="192"/>
        <v>0</v>
      </c>
      <c r="AD1755" s="200" t="str">
        <f t="shared" si="198"/>
        <v>201912</v>
      </c>
      <c r="AE1755" s="199">
        <f t="shared" si="194"/>
        <v>0</v>
      </c>
      <c r="AF1755" s="199">
        <f t="shared" si="193"/>
        <v>0</v>
      </c>
      <c r="AG1755" s="199">
        <f t="shared" si="197"/>
        <v>0</v>
      </c>
      <c r="AH1755" s="199">
        <f t="shared" si="195"/>
        <v>0</v>
      </c>
      <c r="AI1755" s="201"/>
      <c r="AJ1755" s="201"/>
      <c r="AK1755" s="201"/>
      <c r="AL1755" s="201"/>
      <c r="AM1755" s="201"/>
      <c r="AN1755" s="201"/>
      <c r="AO1755" s="201" t="s">
        <v>50</v>
      </c>
      <c r="AP1755" s="201" t="s">
        <v>1</v>
      </c>
    </row>
    <row r="1756" spans="1:42">
      <c r="A1756" s="193" t="s">
        <v>1103</v>
      </c>
      <c r="B1756" s="193" t="s">
        <v>50</v>
      </c>
      <c r="C1756" s="193" t="s">
        <v>205</v>
      </c>
      <c r="D1756" s="193" t="s">
        <v>3475</v>
      </c>
      <c r="E1756" s="193" t="s">
        <v>3476</v>
      </c>
      <c r="F1756" s="193"/>
      <c r="G1756" s="193" t="s">
        <v>178</v>
      </c>
      <c r="H1756" s="194">
        <v>43822.000011574077</v>
      </c>
      <c r="I1756" s="194"/>
      <c r="J1756" s="194">
        <v>43822.000011574077</v>
      </c>
      <c r="K1756" s="194">
        <v>43822.000011574077</v>
      </c>
      <c r="L1756" s="194"/>
      <c r="M1756" s="193" t="s">
        <v>187</v>
      </c>
      <c r="N1756" s="193" t="s">
        <v>751</v>
      </c>
      <c r="O1756" s="195">
        <v>12</v>
      </c>
      <c r="P1756" s="195"/>
      <c r="Q1756" s="196"/>
      <c r="R1756" s="193" t="s">
        <v>3477</v>
      </c>
      <c r="S1756" s="193"/>
      <c r="T1756" s="193" t="s">
        <v>3480</v>
      </c>
      <c r="U1756" s="193" t="s">
        <v>182</v>
      </c>
      <c r="V1756" s="193"/>
      <c r="W1756" s="193"/>
      <c r="X1756" s="193"/>
      <c r="Y1756" s="194"/>
      <c r="Z1756" s="194"/>
      <c r="AA1756" s="197"/>
      <c r="AB1756" s="198" t="str">
        <f t="shared" si="196"/>
        <v>201912</v>
      </c>
      <c r="AC1756" s="199">
        <f t="shared" si="192"/>
        <v>0</v>
      </c>
      <c r="AD1756" s="200" t="str">
        <f t="shared" si="198"/>
        <v>201912</v>
      </c>
      <c r="AE1756" s="199">
        <f t="shared" si="194"/>
        <v>0</v>
      </c>
      <c r="AF1756" s="199">
        <f t="shared" si="193"/>
        <v>0</v>
      </c>
      <c r="AG1756" s="199">
        <f t="shared" si="197"/>
        <v>0</v>
      </c>
      <c r="AH1756" s="199">
        <f t="shared" si="195"/>
        <v>0</v>
      </c>
      <c r="AI1756" s="201"/>
      <c r="AJ1756" s="201"/>
      <c r="AK1756" s="201"/>
      <c r="AL1756" s="201"/>
      <c r="AM1756" s="201"/>
      <c r="AN1756" s="201"/>
      <c r="AO1756" s="201" t="s">
        <v>50</v>
      </c>
      <c r="AP1756" s="201" t="s">
        <v>1</v>
      </c>
    </row>
    <row r="1757" spans="1:42">
      <c r="A1757" s="193" t="s">
        <v>1103</v>
      </c>
      <c r="B1757" s="193" t="s">
        <v>50</v>
      </c>
      <c r="C1757" s="193" t="s">
        <v>205</v>
      </c>
      <c r="D1757" s="193" t="s">
        <v>3475</v>
      </c>
      <c r="E1757" s="193" t="s">
        <v>3476</v>
      </c>
      <c r="F1757" s="193"/>
      <c r="G1757" s="193" t="s">
        <v>178</v>
      </c>
      <c r="H1757" s="194">
        <v>43822.000011574077</v>
      </c>
      <c r="I1757" s="194"/>
      <c r="J1757" s="194">
        <v>43822.000011574077</v>
      </c>
      <c r="K1757" s="194">
        <v>43822.000011574077</v>
      </c>
      <c r="L1757" s="194"/>
      <c r="M1757" s="193" t="s">
        <v>187</v>
      </c>
      <c r="N1757" s="193" t="s">
        <v>751</v>
      </c>
      <c r="O1757" s="195">
        <v>12</v>
      </c>
      <c r="P1757" s="195"/>
      <c r="Q1757" s="196"/>
      <c r="R1757" s="193" t="s">
        <v>3477</v>
      </c>
      <c r="S1757" s="193"/>
      <c r="T1757" s="193" t="s">
        <v>3481</v>
      </c>
      <c r="U1757" s="193" t="s">
        <v>182</v>
      </c>
      <c r="V1757" s="193"/>
      <c r="W1757" s="193"/>
      <c r="X1757" s="193"/>
      <c r="Y1757" s="194"/>
      <c r="Z1757" s="194"/>
      <c r="AA1757" s="197"/>
      <c r="AB1757" s="198" t="str">
        <f t="shared" si="196"/>
        <v>201912</v>
      </c>
      <c r="AC1757" s="199">
        <f t="shared" si="192"/>
        <v>0</v>
      </c>
      <c r="AD1757" s="200" t="str">
        <f t="shared" si="198"/>
        <v>201912</v>
      </c>
      <c r="AE1757" s="199">
        <f t="shared" si="194"/>
        <v>0</v>
      </c>
      <c r="AF1757" s="199">
        <f t="shared" si="193"/>
        <v>0</v>
      </c>
      <c r="AG1757" s="199">
        <f t="shared" si="197"/>
        <v>0</v>
      </c>
      <c r="AH1757" s="199">
        <f t="shared" si="195"/>
        <v>0</v>
      </c>
      <c r="AI1757" s="201"/>
      <c r="AJ1757" s="201"/>
      <c r="AK1757" s="201"/>
      <c r="AL1757" s="201"/>
      <c r="AM1757" s="201"/>
      <c r="AN1757" s="201"/>
      <c r="AO1757" s="201" t="s">
        <v>50</v>
      </c>
      <c r="AP1757" s="201" t="s">
        <v>1</v>
      </c>
    </row>
    <row r="1758" spans="1:42">
      <c r="A1758" s="193" t="s">
        <v>1103</v>
      </c>
      <c r="B1758" s="193" t="s">
        <v>50</v>
      </c>
      <c r="C1758" s="193" t="s">
        <v>205</v>
      </c>
      <c r="D1758" s="193" t="s">
        <v>3475</v>
      </c>
      <c r="E1758" s="193" t="s">
        <v>3476</v>
      </c>
      <c r="F1758" s="193"/>
      <c r="G1758" s="193" t="s">
        <v>178</v>
      </c>
      <c r="H1758" s="194">
        <v>43822.000011574077</v>
      </c>
      <c r="I1758" s="194"/>
      <c r="J1758" s="194">
        <v>43822.000011574077</v>
      </c>
      <c r="K1758" s="194">
        <v>43822.000011574077</v>
      </c>
      <c r="L1758" s="194"/>
      <c r="M1758" s="193" t="s">
        <v>187</v>
      </c>
      <c r="N1758" s="193" t="s">
        <v>751</v>
      </c>
      <c r="O1758" s="195">
        <v>12</v>
      </c>
      <c r="P1758" s="195"/>
      <c r="Q1758" s="196"/>
      <c r="R1758" s="193" t="s">
        <v>3477</v>
      </c>
      <c r="S1758" s="193"/>
      <c r="T1758" s="193" t="s">
        <v>3482</v>
      </c>
      <c r="U1758" s="193" t="s">
        <v>182</v>
      </c>
      <c r="V1758" s="193"/>
      <c r="W1758" s="193"/>
      <c r="X1758" s="193"/>
      <c r="Y1758" s="194"/>
      <c r="Z1758" s="194"/>
      <c r="AA1758" s="197"/>
      <c r="AB1758" s="198" t="str">
        <f t="shared" si="196"/>
        <v>201912</v>
      </c>
      <c r="AC1758" s="199">
        <f t="shared" si="192"/>
        <v>0</v>
      </c>
      <c r="AD1758" s="200" t="str">
        <f t="shared" si="198"/>
        <v>201912</v>
      </c>
      <c r="AE1758" s="199">
        <f t="shared" si="194"/>
        <v>0</v>
      </c>
      <c r="AF1758" s="199">
        <f t="shared" si="193"/>
        <v>0</v>
      </c>
      <c r="AG1758" s="199">
        <f t="shared" si="197"/>
        <v>0</v>
      </c>
      <c r="AH1758" s="199">
        <f t="shared" si="195"/>
        <v>0</v>
      </c>
      <c r="AI1758" s="201"/>
      <c r="AJ1758" s="201"/>
      <c r="AK1758" s="201"/>
      <c r="AL1758" s="201"/>
      <c r="AM1758" s="201"/>
      <c r="AN1758" s="201"/>
      <c r="AO1758" s="201" t="s">
        <v>50</v>
      </c>
      <c r="AP1758" s="201" t="s">
        <v>1</v>
      </c>
    </row>
    <row r="1759" spans="1:42">
      <c r="A1759" s="193" t="s">
        <v>1103</v>
      </c>
      <c r="B1759" s="193" t="s">
        <v>50</v>
      </c>
      <c r="C1759" s="193" t="s">
        <v>205</v>
      </c>
      <c r="D1759" s="193" t="s">
        <v>3475</v>
      </c>
      <c r="E1759" s="193" t="s">
        <v>3476</v>
      </c>
      <c r="F1759" s="193"/>
      <c r="G1759" s="193" t="s">
        <v>178</v>
      </c>
      <c r="H1759" s="194">
        <v>43822.000011574077</v>
      </c>
      <c r="I1759" s="194"/>
      <c r="J1759" s="194">
        <v>43822.000011574077</v>
      </c>
      <c r="K1759" s="194">
        <v>43822.000011574077</v>
      </c>
      <c r="L1759" s="194"/>
      <c r="M1759" s="193" t="s">
        <v>187</v>
      </c>
      <c r="N1759" s="193" t="s">
        <v>751</v>
      </c>
      <c r="O1759" s="195">
        <v>12</v>
      </c>
      <c r="P1759" s="195"/>
      <c r="Q1759" s="196"/>
      <c r="R1759" s="193" t="s">
        <v>3477</v>
      </c>
      <c r="S1759" s="193"/>
      <c r="T1759" s="193" t="s">
        <v>3483</v>
      </c>
      <c r="U1759" s="193" t="s">
        <v>182</v>
      </c>
      <c r="V1759" s="193"/>
      <c r="W1759" s="193"/>
      <c r="X1759" s="193"/>
      <c r="Y1759" s="194"/>
      <c r="Z1759" s="194"/>
      <c r="AA1759" s="197"/>
      <c r="AB1759" s="198" t="str">
        <f t="shared" si="196"/>
        <v>201912</v>
      </c>
      <c r="AC1759" s="199">
        <f t="shared" si="192"/>
        <v>0</v>
      </c>
      <c r="AD1759" s="200" t="str">
        <f t="shared" si="198"/>
        <v>201912</v>
      </c>
      <c r="AE1759" s="199">
        <f t="shared" si="194"/>
        <v>0</v>
      </c>
      <c r="AF1759" s="199">
        <f t="shared" si="193"/>
        <v>0</v>
      </c>
      <c r="AG1759" s="199">
        <f t="shared" si="197"/>
        <v>0</v>
      </c>
      <c r="AH1759" s="199">
        <f t="shared" si="195"/>
        <v>0</v>
      </c>
      <c r="AI1759" s="201"/>
      <c r="AJ1759" s="201"/>
      <c r="AK1759" s="201"/>
      <c r="AL1759" s="201"/>
      <c r="AM1759" s="201"/>
      <c r="AN1759" s="201"/>
      <c r="AO1759" s="201" t="s">
        <v>50</v>
      </c>
      <c r="AP1759" s="201" t="s">
        <v>1</v>
      </c>
    </row>
    <row r="1760" spans="1:42">
      <c r="A1760" s="193" t="s">
        <v>1103</v>
      </c>
      <c r="B1760" s="193" t="s">
        <v>50</v>
      </c>
      <c r="C1760" s="193" t="s">
        <v>205</v>
      </c>
      <c r="D1760" s="193" t="s">
        <v>3475</v>
      </c>
      <c r="E1760" s="193" t="s">
        <v>3476</v>
      </c>
      <c r="F1760" s="193"/>
      <c r="G1760" s="193" t="s">
        <v>178</v>
      </c>
      <c r="H1760" s="194">
        <v>43822.000011574077</v>
      </c>
      <c r="I1760" s="194"/>
      <c r="J1760" s="194">
        <v>43822.000011574077</v>
      </c>
      <c r="K1760" s="194">
        <v>43822.000011574077</v>
      </c>
      <c r="L1760" s="194"/>
      <c r="M1760" s="193" t="s">
        <v>187</v>
      </c>
      <c r="N1760" s="193" t="s">
        <v>751</v>
      </c>
      <c r="O1760" s="195">
        <v>12</v>
      </c>
      <c r="P1760" s="195"/>
      <c r="Q1760" s="196"/>
      <c r="R1760" s="193" t="s">
        <v>3477</v>
      </c>
      <c r="S1760" s="193"/>
      <c r="T1760" s="193" t="s">
        <v>3484</v>
      </c>
      <c r="U1760" s="193" t="s">
        <v>182</v>
      </c>
      <c r="V1760" s="193"/>
      <c r="W1760" s="193"/>
      <c r="X1760" s="193"/>
      <c r="Y1760" s="194"/>
      <c r="Z1760" s="194"/>
      <c r="AA1760" s="197"/>
      <c r="AB1760" s="198" t="str">
        <f t="shared" si="196"/>
        <v>201912</v>
      </c>
      <c r="AC1760" s="199">
        <f t="shared" si="192"/>
        <v>0</v>
      </c>
      <c r="AD1760" s="200" t="str">
        <f t="shared" si="198"/>
        <v>201912</v>
      </c>
      <c r="AE1760" s="199">
        <f t="shared" si="194"/>
        <v>0</v>
      </c>
      <c r="AF1760" s="199">
        <f t="shared" si="193"/>
        <v>0</v>
      </c>
      <c r="AG1760" s="199">
        <f t="shared" si="197"/>
        <v>0</v>
      </c>
      <c r="AH1760" s="199">
        <f t="shared" si="195"/>
        <v>0</v>
      </c>
      <c r="AI1760" s="201"/>
      <c r="AJ1760" s="201"/>
      <c r="AK1760" s="201"/>
      <c r="AL1760" s="201"/>
      <c r="AM1760" s="201"/>
      <c r="AN1760" s="201"/>
      <c r="AO1760" s="201" t="s">
        <v>50</v>
      </c>
      <c r="AP1760" s="201" t="s">
        <v>1</v>
      </c>
    </row>
    <row r="1761" spans="1:42">
      <c r="A1761" s="193" t="s">
        <v>1103</v>
      </c>
      <c r="B1761" s="193" t="s">
        <v>50</v>
      </c>
      <c r="C1761" s="193" t="s">
        <v>205</v>
      </c>
      <c r="D1761" s="193" t="s">
        <v>3475</v>
      </c>
      <c r="E1761" s="193" t="s">
        <v>3476</v>
      </c>
      <c r="F1761" s="193"/>
      <c r="G1761" s="193" t="s">
        <v>178</v>
      </c>
      <c r="H1761" s="194">
        <v>43822.000011574077</v>
      </c>
      <c r="I1761" s="194"/>
      <c r="J1761" s="194">
        <v>43822.000011574077</v>
      </c>
      <c r="K1761" s="194">
        <v>43822.000011574077</v>
      </c>
      <c r="L1761" s="194"/>
      <c r="M1761" s="193" t="s">
        <v>187</v>
      </c>
      <c r="N1761" s="193" t="s">
        <v>751</v>
      </c>
      <c r="O1761" s="195">
        <v>12</v>
      </c>
      <c r="P1761" s="195"/>
      <c r="Q1761" s="196"/>
      <c r="R1761" s="193" t="s">
        <v>3477</v>
      </c>
      <c r="S1761" s="193"/>
      <c r="T1761" s="193" t="s">
        <v>3485</v>
      </c>
      <c r="U1761" s="193" t="s">
        <v>182</v>
      </c>
      <c r="V1761" s="193"/>
      <c r="W1761" s="193"/>
      <c r="X1761" s="193"/>
      <c r="Y1761" s="194"/>
      <c r="Z1761" s="194"/>
      <c r="AA1761" s="197"/>
      <c r="AB1761" s="198" t="str">
        <f t="shared" si="196"/>
        <v>201912</v>
      </c>
      <c r="AC1761" s="199">
        <f t="shared" si="192"/>
        <v>0</v>
      </c>
      <c r="AD1761" s="200" t="str">
        <f t="shared" si="198"/>
        <v>201912</v>
      </c>
      <c r="AE1761" s="199">
        <f t="shared" si="194"/>
        <v>0</v>
      </c>
      <c r="AF1761" s="199">
        <f t="shared" si="193"/>
        <v>0</v>
      </c>
      <c r="AG1761" s="199">
        <f t="shared" si="197"/>
        <v>0</v>
      </c>
      <c r="AH1761" s="199">
        <f t="shared" si="195"/>
        <v>0</v>
      </c>
      <c r="AI1761" s="201"/>
      <c r="AJ1761" s="201"/>
      <c r="AK1761" s="201"/>
      <c r="AL1761" s="201"/>
      <c r="AM1761" s="201"/>
      <c r="AN1761" s="201"/>
      <c r="AO1761" s="201" t="s">
        <v>50</v>
      </c>
      <c r="AP1761" s="201" t="s">
        <v>1</v>
      </c>
    </row>
    <row r="1762" spans="1:42">
      <c r="A1762" s="193" t="s">
        <v>1103</v>
      </c>
      <c r="B1762" s="193" t="s">
        <v>50</v>
      </c>
      <c r="C1762" s="193" t="s">
        <v>205</v>
      </c>
      <c r="D1762" s="193" t="s">
        <v>3475</v>
      </c>
      <c r="E1762" s="193" t="s">
        <v>3476</v>
      </c>
      <c r="F1762" s="193"/>
      <c r="G1762" s="193" t="s">
        <v>178</v>
      </c>
      <c r="H1762" s="194">
        <v>43822.000011574077</v>
      </c>
      <c r="I1762" s="194"/>
      <c r="J1762" s="194">
        <v>43822.000011574077</v>
      </c>
      <c r="K1762" s="194">
        <v>43822.000011574077</v>
      </c>
      <c r="L1762" s="194"/>
      <c r="M1762" s="193" t="s">
        <v>187</v>
      </c>
      <c r="N1762" s="193" t="s">
        <v>751</v>
      </c>
      <c r="O1762" s="195">
        <v>12</v>
      </c>
      <c r="P1762" s="195"/>
      <c r="Q1762" s="196"/>
      <c r="R1762" s="193" t="s">
        <v>3477</v>
      </c>
      <c r="S1762" s="193"/>
      <c r="T1762" s="193" t="s">
        <v>3486</v>
      </c>
      <c r="U1762" s="193" t="s">
        <v>182</v>
      </c>
      <c r="V1762" s="193"/>
      <c r="W1762" s="193"/>
      <c r="X1762" s="193"/>
      <c r="Y1762" s="194"/>
      <c r="Z1762" s="194"/>
      <c r="AA1762" s="197"/>
      <c r="AB1762" s="198" t="str">
        <f t="shared" si="196"/>
        <v>201912</v>
      </c>
      <c r="AC1762" s="199">
        <f t="shared" si="192"/>
        <v>0</v>
      </c>
      <c r="AD1762" s="200" t="str">
        <f t="shared" si="198"/>
        <v>201912</v>
      </c>
      <c r="AE1762" s="199">
        <f t="shared" si="194"/>
        <v>0</v>
      </c>
      <c r="AF1762" s="199">
        <f t="shared" si="193"/>
        <v>0</v>
      </c>
      <c r="AG1762" s="199">
        <f t="shared" si="197"/>
        <v>0</v>
      </c>
      <c r="AH1762" s="199">
        <f t="shared" si="195"/>
        <v>0</v>
      </c>
      <c r="AI1762" s="201"/>
      <c r="AJ1762" s="201"/>
      <c r="AK1762" s="201"/>
      <c r="AL1762" s="201"/>
      <c r="AM1762" s="201"/>
      <c r="AN1762" s="201"/>
      <c r="AO1762" s="201" t="s">
        <v>50</v>
      </c>
      <c r="AP1762" s="201" t="s">
        <v>1</v>
      </c>
    </row>
    <row r="1763" spans="1:42">
      <c r="A1763" s="193" t="s">
        <v>1103</v>
      </c>
      <c r="B1763" s="193" t="s">
        <v>50</v>
      </c>
      <c r="C1763" s="193" t="s">
        <v>205</v>
      </c>
      <c r="D1763" s="193" t="s">
        <v>3475</v>
      </c>
      <c r="E1763" s="193" t="s">
        <v>3476</v>
      </c>
      <c r="F1763" s="193"/>
      <c r="G1763" s="193" t="s">
        <v>178</v>
      </c>
      <c r="H1763" s="194">
        <v>43822.000011574077</v>
      </c>
      <c r="I1763" s="194"/>
      <c r="J1763" s="194">
        <v>43822.000011574077</v>
      </c>
      <c r="K1763" s="194">
        <v>43822.000011574077</v>
      </c>
      <c r="L1763" s="194"/>
      <c r="M1763" s="193" t="s">
        <v>187</v>
      </c>
      <c r="N1763" s="193" t="s">
        <v>751</v>
      </c>
      <c r="O1763" s="195">
        <v>12</v>
      </c>
      <c r="P1763" s="195"/>
      <c r="Q1763" s="196"/>
      <c r="R1763" s="193" t="s">
        <v>3477</v>
      </c>
      <c r="S1763" s="193"/>
      <c r="T1763" s="193" t="s">
        <v>3487</v>
      </c>
      <c r="U1763" s="193" t="s">
        <v>182</v>
      </c>
      <c r="V1763" s="193"/>
      <c r="W1763" s="193"/>
      <c r="X1763" s="193"/>
      <c r="Y1763" s="194"/>
      <c r="Z1763" s="194"/>
      <c r="AA1763" s="197"/>
      <c r="AB1763" s="198" t="str">
        <f t="shared" si="196"/>
        <v>201912</v>
      </c>
      <c r="AC1763" s="199">
        <f t="shared" si="192"/>
        <v>0</v>
      </c>
      <c r="AD1763" s="200" t="str">
        <f t="shared" si="198"/>
        <v>201912</v>
      </c>
      <c r="AE1763" s="199">
        <f t="shared" si="194"/>
        <v>0</v>
      </c>
      <c r="AF1763" s="199">
        <f t="shared" si="193"/>
        <v>0</v>
      </c>
      <c r="AG1763" s="199">
        <f t="shared" si="197"/>
        <v>0</v>
      </c>
      <c r="AH1763" s="199">
        <f t="shared" si="195"/>
        <v>0</v>
      </c>
      <c r="AI1763" s="201"/>
      <c r="AJ1763" s="201"/>
      <c r="AK1763" s="201"/>
      <c r="AL1763" s="201"/>
      <c r="AM1763" s="201"/>
      <c r="AN1763" s="201"/>
      <c r="AO1763" s="201" t="s">
        <v>50</v>
      </c>
      <c r="AP1763" s="201" t="s">
        <v>1</v>
      </c>
    </row>
    <row r="1764" spans="1:42">
      <c r="A1764" s="193" t="s">
        <v>1103</v>
      </c>
      <c r="B1764" s="193" t="s">
        <v>50</v>
      </c>
      <c r="C1764" s="193" t="s">
        <v>205</v>
      </c>
      <c r="D1764" s="193" t="s">
        <v>3475</v>
      </c>
      <c r="E1764" s="193" t="s">
        <v>3476</v>
      </c>
      <c r="F1764" s="193"/>
      <c r="G1764" s="193" t="s">
        <v>178</v>
      </c>
      <c r="H1764" s="194">
        <v>43822.000011574077</v>
      </c>
      <c r="I1764" s="194"/>
      <c r="J1764" s="194">
        <v>43822.000011574077</v>
      </c>
      <c r="K1764" s="194">
        <v>43822.000011574077</v>
      </c>
      <c r="L1764" s="194"/>
      <c r="M1764" s="193" t="s">
        <v>187</v>
      </c>
      <c r="N1764" s="193" t="s">
        <v>751</v>
      </c>
      <c r="O1764" s="195">
        <v>12</v>
      </c>
      <c r="P1764" s="195"/>
      <c r="Q1764" s="196"/>
      <c r="R1764" s="193" t="s">
        <v>3477</v>
      </c>
      <c r="S1764" s="193"/>
      <c r="T1764" s="193" t="s">
        <v>3488</v>
      </c>
      <c r="U1764" s="193" t="s">
        <v>182</v>
      </c>
      <c r="V1764" s="193"/>
      <c r="W1764" s="193"/>
      <c r="X1764" s="193"/>
      <c r="Y1764" s="194"/>
      <c r="Z1764" s="194"/>
      <c r="AA1764" s="197"/>
      <c r="AB1764" s="198" t="str">
        <f t="shared" si="196"/>
        <v>201912</v>
      </c>
      <c r="AC1764" s="199">
        <f t="shared" si="192"/>
        <v>0</v>
      </c>
      <c r="AD1764" s="200" t="str">
        <f t="shared" si="198"/>
        <v>201912</v>
      </c>
      <c r="AE1764" s="199">
        <f t="shared" si="194"/>
        <v>0</v>
      </c>
      <c r="AF1764" s="199">
        <f t="shared" si="193"/>
        <v>0</v>
      </c>
      <c r="AG1764" s="199">
        <f t="shared" si="197"/>
        <v>0</v>
      </c>
      <c r="AH1764" s="199">
        <f t="shared" si="195"/>
        <v>0</v>
      </c>
      <c r="AI1764" s="201"/>
      <c r="AJ1764" s="201"/>
      <c r="AK1764" s="201"/>
      <c r="AL1764" s="201"/>
      <c r="AM1764" s="201"/>
      <c r="AN1764" s="201"/>
      <c r="AO1764" s="201" t="s">
        <v>50</v>
      </c>
      <c r="AP1764" s="201" t="s">
        <v>1</v>
      </c>
    </row>
    <row r="1765" spans="1:42">
      <c r="A1765" s="193" t="s">
        <v>1103</v>
      </c>
      <c r="B1765" s="193" t="s">
        <v>50</v>
      </c>
      <c r="C1765" s="193" t="s">
        <v>205</v>
      </c>
      <c r="D1765" s="193" t="s">
        <v>3475</v>
      </c>
      <c r="E1765" s="193" t="s">
        <v>3476</v>
      </c>
      <c r="F1765" s="193"/>
      <c r="G1765" s="193" t="s">
        <v>178</v>
      </c>
      <c r="H1765" s="194">
        <v>43822.000011574077</v>
      </c>
      <c r="I1765" s="194"/>
      <c r="J1765" s="194">
        <v>43822.000011574077</v>
      </c>
      <c r="K1765" s="194">
        <v>43822.000011574077</v>
      </c>
      <c r="L1765" s="194"/>
      <c r="M1765" s="193" t="s">
        <v>187</v>
      </c>
      <c r="N1765" s="193" t="s">
        <v>751</v>
      </c>
      <c r="O1765" s="195">
        <v>12</v>
      </c>
      <c r="P1765" s="195"/>
      <c r="Q1765" s="196"/>
      <c r="R1765" s="193" t="s">
        <v>3477</v>
      </c>
      <c r="S1765" s="193"/>
      <c r="T1765" s="193" t="s">
        <v>3489</v>
      </c>
      <c r="U1765" s="193" t="s">
        <v>182</v>
      </c>
      <c r="V1765" s="193"/>
      <c r="W1765" s="193"/>
      <c r="X1765" s="193"/>
      <c r="Y1765" s="194"/>
      <c r="Z1765" s="194"/>
      <c r="AA1765" s="197"/>
      <c r="AB1765" s="198" t="str">
        <f t="shared" si="196"/>
        <v>201912</v>
      </c>
      <c r="AC1765" s="199">
        <f t="shared" si="192"/>
        <v>0</v>
      </c>
      <c r="AD1765" s="200" t="str">
        <f t="shared" si="198"/>
        <v>201912</v>
      </c>
      <c r="AE1765" s="199">
        <f t="shared" si="194"/>
        <v>0</v>
      </c>
      <c r="AF1765" s="199">
        <f t="shared" si="193"/>
        <v>0</v>
      </c>
      <c r="AG1765" s="199">
        <f t="shared" si="197"/>
        <v>0</v>
      </c>
      <c r="AH1765" s="199">
        <f t="shared" si="195"/>
        <v>0</v>
      </c>
      <c r="AI1765" s="201"/>
      <c r="AJ1765" s="201"/>
      <c r="AK1765" s="201"/>
      <c r="AL1765" s="201"/>
      <c r="AM1765" s="201"/>
      <c r="AN1765" s="201"/>
      <c r="AO1765" s="201" t="s">
        <v>50</v>
      </c>
      <c r="AP1765" s="201" t="s">
        <v>1</v>
      </c>
    </row>
    <row r="1766" spans="1:42">
      <c r="A1766" s="193" t="s">
        <v>1103</v>
      </c>
      <c r="B1766" s="193" t="s">
        <v>50</v>
      </c>
      <c r="C1766" s="193" t="s">
        <v>205</v>
      </c>
      <c r="D1766" s="193" t="s">
        <v>3475</v>
      </c>
      <c r="E1766" s="193" t="s">
        <v>3476</v>
      </c>
      <c r="F1766" s="193"/>
      <c r="G1766" s="193" t="s">
        <v>178</v>
      </c>
      <c r="H1766" s="194">
        <v>43822.000011574077</v>
      </c>
      <c r="I1766" s="194"/>
      <c r="J1766" s="194">
        <v>43822.000011574077</v>
      </c>
      <c r="K1766" s="194">
        <v>43822.000011574077</v>
      </c>
      <c r="L1766" s="194"/>
      <c r="M1766" s="193" t="s">
        <v>187</v>
      </c>
      <c r="N1766" s="193" t="s">
        <v>751</v>
      </c>
      <c r="O1766" s="195">
        <v>12</v>
      </c>
      <c r="P1766" s="195"/>
      <c r="Q1766" s="196"/>
      <c r="R1766" s="193" t="s">
        <v>3477</v>
      </c>
      <c r="S1766" s="193"/>
      <c r="T1766" s="193" t="s">
        <v>3490</v>
      </c>
      <c r="U1766" s="193" t="s">
        <v>182</v>
      </c>
      <c r="V1766" s="193"/>
      <c r="W1766" s="193"/>
      <c r="X1766" s="193"/>
      <c r="Y1766" s="194"/>
      <c r="Z1766" s="194"/>
      <c r="AA1766" s="197"/>
      <c r="AB1766" s="198" t="str">
        <f t="shared" si="196"/>
        <v>201912</v>
      </c>
      <c r="AC1766" s="199">
        <f t="shared" si="192"/>
        <v>0</v>
      </c>
      <c r="AD1766" s="200" t="str">
        <f t="shared" si="198"/>
        <v>201912</v>
      </c>
      <c r="AE1766" s="199">
        <f t="shared" si="194"/>
        <v>0</v>
      </c>
      <c r="AF1766" s="199">
        <f t="shared" si="193"/>
        <v>0</v>
      </c>
      <c r="AG1766" s="199">
        <f t="shared" si="197"/>
        <v>0</v>
      </c>
      <c r="AH1766" s="199">
        <f t="shared" si="195"/>
        <v>0</v>
      </c>
      <c r="AI1766" s="201"/>
      <c r="AJ1766" s="201"/>
      <c r="AK1766" s="201"/>
      <c r="AL1766" s="201"/>
      <c r="AM1766" s="201"/>
      <c r="AN1766" s="201"/>
      <c r="AO1766" s="201" t="s">
        <v>50</v>
      </c>
      <c r="AP1766" s="201" t="s">
        <v>1</v>
      </c>
    </row>
    <row r="1767" spans="1:42">
      <c r="A1767" s="193" t="s">
        <v>1103</v>
      </c>
      <c r="B1767" s="193" t="s">
        <v>50</v>
      </c>
      <c r="C1767" s="193" t="s">
        <v>205</v>
      </c>
      <c r="D1767" s="193" t="s">
        <v>3475</v>
      </c>
      <c r="E1767" s="193" t="s">
        <v>3476</v>
      </c>
      <c r="F1767" s="193"/>
      <c r="G1767" s="193" t="s">
        <v>178</v>
      </c>
      <c r="H1767" s="194">
        <v>43822.000011574077</v>
      </c>
      <c r="I1767" s="194"/>
      <c r="J1767" s="194">
        <v>43822.000011574077</v>
      </c>
      <c r="K1767" s="194">
        <v>43822.000011574077</v>
      </c>
      <c r="L1767" s="194"/>
      <c r="M1767" s="193" t="s">
        <v>187</v>
      </c>
      <c r="N1767" s="193" t="s">
        <v>751</v>
      </c>
      <c r="O1767" s="195">
        <v>12</v>
      </c>
      <c r="P1767" s="195"/>
      <c r="Q1767" s="196"/>
      <c r="R1767" s="193" t="s">
        <v>3477</v>
      </c>
      <c r="S1767" s="193"/>
      <c r="T1767" s="193" t="s">
        <v>3491</v>
      </c>
      <c r="U1767" s="193" t="s">
        <v>182</v>
      </c>
      <c r="V1767" s="193"/>
      <c r="W1767" s="193"/>
      <c r="X1767" s="193"/>
      <c r="Y1767" s="194"/>
      <c r="Z1767" s="194"/>
      <c r="AA1767" s="197"/>
      <c r="AB1767" s="198" t="str">
        <f t="shared" si="196"/>
        <v>201912</v>
      </c>
      <c r="AC1767" s="199">
        <f t="shared" si="192"/>
        <v>0</v>
      </c>
      <c r="AD1767" s="200" t="str">
        <f t="shared" si="198"/>
        <v>201912</v>
      </c>
      <c r="AE1767" s="199">
        <f t="shared" si="194"/>
        <v>0</v>
      </c>
      <c r="AF1767" s="199">
        <f t="shared" si="193"/>
        <v>0</v>
      </c>
      <c r="AG1767" s="199">
        <f t="shared" si="197"/>
        <v>0</v>
      </c>
      <c r="AH1767" s="199">
        <f t="shared" si="195"/>
        <v>0</v>
      </c>
      <c r="AI1767" s="201"/>
      <c r="AJ1767" s="201"/>
      <c r="AK1767" s="201"/>
      <c r="AL1767" s="201"/>
      <c r="AM1767" s="201"/>
      <c r="AN1767" s="201"/>
      <c r="AO1767" s="201" t="s">
        <v>50</v>
      </c>
      <c r="AP1767" s="201" t="s">
        <v>1</v>
      </c>
    </row>
    <row r="1768" spans="1:42">
      <c r="A1768" s="193" t="s">
        <v>1103</v>
      </c>
      <c r="B1768" s="193" t="s">
        <v>50</v>
      </c>
      <c r="C1768" s="193" t="s">
        <v>205</v>
      </c>
      <c r="D1768" s="193" t="s">
        <v>3475</v>
      </c>
      <c r="E1768" s="193" t="s">
        <v>3476</v>
      </c>
      <c r="F1768" s="193"/>
      <c r="G1768" s="193" t="s">
        <v>178</v>
      </c>
      <c r="H1768" s="194">
        <v>43822.000011574077</v>
      </c>
      <c r="I1768" s="194"/>
      <c r="J1768" s="194">
        <v>43822.000011574077</v>
      </c>
      <c r="K1768" s="194">
        <v>43822.000011574077</v>
      </c>
      <c r="L1768" s="194"/>
      <c r="M1768" s="193" t="s">
        <v>187</v>
      </c>
      <c r="N1768" s="193" t="s">
        <v>751</v>
      </c>
      <c r="O1768" s="195">
        <v>12</v>
      </c>
      <c r="P1768" s="195"/>
      <c r="Q1768" s="196"/>
      <c r="R1768" s="193" t="s">
        <v>3477</v>
      </c>
      <c r="S1768" s="193"/>
      <c r="T1768" s="193" t="s">
        <v>3492</v>
      </c>
      <c r="U1768" s="193" t="s">
        <v>182</v>
      </c>
      <c r="V1768" s="193"/>
      <c r="W1768" s="193"/>
      <c r="X1768" s="193"/>
      <c r="Y1768" s="194"/>
      <c r="Z1768" s="194"/>
      <c r="AA1768" s="197"/>
      <c r="AB1768" s="198" t="str">
        <f t="shared" si="196"/>
        <v>201912</v>
      </c>
      <c r="AC1768" s="199">
        <f t="shared" si="192"/>
        <v>0</v>
      </c>
      <c r="AD1768" s="200" t="str">
        <f t="shared" si="198"/>
        <v>201912</v>
      </c>
      <c r="AE1768" s="199">
        <f t="shared" si="194"/>
        <v>0</v>
      </c>
      <c r="AF1768" s="199">
        <f t="shared" si="193"/>
        <v>0</v>
      </c>
      <c r="AG1768" s="199">
        <f t="shared" si="197"/>
        <v>0</v>
      </c>
      <c r="AH1768" s="199">
        <f t="shared" si="195"/>
        <v>0</v>
      </c>
      <c r="AI1768" s="201"/>
      <c r="AJ1768" s="201"/>
      <c r="AK1768" s="201"/>
      <c r="AL1768" s="201"/>
      <c r="AM1768" s="201"/>
      <c r="AN1768" s="201"/>
      <c r="AO1768" s="201" t="s">
        <v>50</v>
      </c>
      <c r="AP1768" s="201" t="s">
        <v>1</v>
      </c>
    </row>
    <row r="1769" spans="1:42">
      <c r="A1769" s="193" t="s">
        <v>1103</v>
      </c>
      <c r="B1769" s="193" t="s">
        <v>50</v>
      </c>
      <c r="C1769" s="193" t="s">
        <v>205</v>
      </c>
      <c r="D1769" s="193" t="s">
        <v>3493</v>
      </c>
      <c r="E1769" s="193" t="s">
        <v>3494</v>
      </c>
      <c r="F1769" s="193"/>
      <c r="G1769" s="193" t="s">
        <v>178</v>
      </c>
      <c r="H1769" s="194">
        <v>43822.000011574077</v>
      </c>
      <c r="I1769" s="194"/>
      <c r="J1769" s="194">
        <v>43837.000011574077</v>
      </c>
      <c r="K1769" s="194">
        <v>43837.000011574077</v>
      </c>
      <c r="L1769" s="194"/>
      <c r="M1769" s="193" t="s">
        <v>187</v>
      </c>
      <c r="N1769" s="193" t="s">
        <v>2015</v>
      </c>
      <c r="O1769" s="195">
        <v>12</v>
      </c>
      <c r="P1769" s="195"/>
      <c r="Q1769" s="196"/>
      <c r="R1769" s="193" t="s">
        <v>3495</v>
      </c>
      <c r="S1769" s="193"/>
      <c r="T1769" s="193" t="s">
        <v>3496</v>
      </c>
      <c r="U1769" s="193" t="s">
        <v>182</v>
      </c>
      <c r="V1769" s="193"/>
      <c r="W1769" s="193"/>
      <c r="X1769" s="193"/>
      <c r="Y1769" s="194"/>
      <c r="Z1769" s="194"/>
      <c r="AA1769" s="197"/>
      <c r="AB1769" s="198" t="str">
        <f t="shared" si="196"/>
        <v>201912</v>
      </c>
      <c r="AC1769" s="199">
        <f t="shared" si="192"/>
        <v>0</v>
      </c>
      <c r="AD1769" s="200" t="str">
        <f t="shared" si="198"/>
        <v>20201</v>
      </c>
      <c r="AE1769" s="199">
        <f t="shared" si="194"/>
        <v>0</v>
      </c>
      <c r="AF1769" s="199">
        <f t="shared" si="193"/>
        <v>0</v>
      </c>
      <c r="AG1769" s="199">
        <f t="shared" si="197"/>
        <v>0</v>
      </c>
      <c r="AH1769" s="199">
        <f t="shared" si="195"/>
        <v>0</v>
      </c>
      <c r="AI1769" s="201"/>
      <c r="AJ1769" s="201"/>
      <c r="AK1769" s="201"/>
      <c r="AL1769" s="201"/>
      <c r="AM1769" s="201"/>
      <c r="AN1769" s="201"/>
      <c r="AO1769" s="201" t="s">
        <v>50</v>
      </c>
      <c r="AP1769" s="201" t="s">
        <v>1</v>
      </c>
    </row>
    <row r="1770" spans="1:42">
      <c r="A1770" s="193" t="s">
        <v>1103</v>
      </c>
      <c r="B1770" s="193" t="s">
        <v>50</v>
      </c>
      <c r="C1770" s="193" t="s">
        <v>205</v>
      </c>
      <c r="D1770" s="193" t="s">
        <v>3493</v>
      </c>
      <c r="E1770" s="193" t="s">
        <v>3494</v>
      </c>
      <c r="F1770" s="193"/>
      <c r="G1770" s="193" t="s">
        <v>178</v>
      </c>
      <c r="H1770" s="194">
        <v>43822.000011574077</v>
      </c>
      <c r="I1770" s="194"/>
      <c r="J1770" s="194">
        <v>43837.000011574077</v>
      </c>
      <c r="K1770" s="194">
        <v>43837.000011574077</v>
      </c>
      <c r="L1770" s="194"/>
      <c r="M1770" s="193" t="s">
        <v>187</v>
      </c>
      <c r="N1770" s="193" t="s">
        <v>2015</v>
      </c>
      <c r="O1770" s="195">
        <v>12</v>
      </c>
      <c r="P1770" s="195"/>
      <c r="Q1770" s="196"/>
      <c r="R1770" s="193" t="s">
        <v>3495</v>
      </c>
      <c r="S1770" s="193"/>
      <c r="T1770" s="193" t="s">
        <v>3497</v>
      </c>
      <c r="U1770" s="193" t="s">
        <v>182</v>
      </c>
      <c r="V1770" s="193"/>
      <c r="W1770" s="193"/>
      <c r="X1770" s="193"/>
      <c r="Y1770" s="194"/>
      <c r="Z1770" s="194"/>
      <c r="AA1770" s="197"/>
      <c r="AB1770" s="198" t="str">
        <f t="shared" si="196"/>
        <v>201912</v>
      </c>
      <c r="AC1770" s="199">
        <f t="shared" si="192"/>
        <v>0</v>
      </c>
      <c r="AD1770" s="200" t="str">
        <f t="shared" si="198"/>
        <v>20201</v>
      </c>
      <c r="AE1770" s="199">
        <f t="shared" si="194"/>
        <v>0</v>
      </c>
      <c r="AF1770" s="199">
        <f t="shared" si="193"/>
        <v>0</v>
      </c>
      <c r="AG1770" s="199">
        <f t="shared" si="197"/>
        <v>0</v>
      </c>
      <c r="AH1770" s="199">
        <f t="shared" si="195"/>
        <v>0</v>
      </c>
      <c r="AI1770" s="201"/>
      <c r="AJ1770" s="201"/>
      <c r="AK1770" s="201"/>
      <c r="AL1770" s="201"/>
      <c r="AM1770" s="201"/>
      <c r="AN1770" s="201"/>
      <c r="AO1770" s="201" t="s">
        <v>50</v>
      </c>
      <c r="AP1770" s="201" t="s">
        <v>1</v>
      </c>
    </row>
    <row r="1771" spans="1:42">
      <c r="A1771" s="193" t="s">
        <v>1103</v>
      </c>
      <c r="B1771" s="193" t="s">
        <v>50</v>
      </c>
      <c r="C1771" s="193" t="s">
        <v>205</v>
      </c>
      <c r="D1771" s="193" t="s">
        <v>3498</v>
      </c>
      <c r="E1771" s="193" t="s">
        <v>3499</v>
      </c>
      <c r="F1771" s="193"/>
      <c r="G1771" s="193" t="s">
        <v>178</v>
      </c>
      <c r="H1771" s="194">
        <v>43822.000011574077</v>
      </c>
      <c r="I1771" s="194"/>
      <c r="J1771" s="194">
        <v>43822.000011574077</v>
      </c>
      <c r="K1771" s="194">
        <v>43822.000011574077</v>
      </c>
      <c r="L1771" s="194"/>
      <c r="M1771" s="193" t="s">
        <v>187</v>
      </c>
      <c r="N1771" s="193" t="s">
        <v>206</v>
      </c>
      <c r="O1771" s="195">
        <v>12</v>
      </c>
      <c r="P1771" s="195"/>
      <c r="Q1771" s="196"/>
      <c r="R1771" s="193" t="s">
        <v>3500</v>
      </c>
      <c r="S1771" s="193"/>
      <c r="T1771" s="193" t="s">
        <v>3501</v>
      </c>
      <c r="U1771" s="193" t="s">
        <v>182</v>
      </c>
      <c r="V1771" s="193"/>
      <c r="W1771" s="193"/>
      <c r="X1771" s="193"/>
      <c r="Y1771" s="194"/>
      <c r="Z1771" s="194"/>
      <c r="AA1771" s="197"/>
      <c r="AB1771" s="198" t="str">
        <f t="shared" si="196"/>
        <v>201912</v>
      </c>
      <c r="AC1771" s="199">
        <f t="shared" si="192"/>
        <v>0</v>
      </c>
      <c r="AD1771" s="200" t="str">
        <f t="shared" si="198"/>
        <v>201912</v>
      </c>
      <c r="AE1771" s="199">
        <f t="shared" si="194"/>
        <v>0</v>
      </c>
      <c r="AF1771" s="199">
        <f t="shared" si="193"/>
        <v>0</v>
      </c>
      <c r="AG1771" s="199">
        <f t="shared" si="197"/>
        <v>0</v>
      </c>
      <c r="AH1771" s="199">
        <f t="shared" si="195"/>
        <v>0</v>
      </c>
      <c r="AI1771" s="201"/>
      <c r="AJ1771" s="201"/>
      <c r="AK1771" s="201"/>
      <c r="AL1771" s="201"/>
      <c r="AM1771" s="201"/>
      <c r="AN1771" s="201"/>
      <c r="AO1771" s="201" t="s">
        <v>50</v>
      </c>
      <c r="AP1771" s="201" t="s">
        <v>1</v>
      </c>
    </row>
    <row r="1772" spans="1:42">
      <c r="A1772" s="193" t="s">
        <v>1103</v>
      </c>
      <c r="B1772" s="193" t="s">
        <v>50</v>
      </c>
      <c r="C1772" s="193" t="s">
        <v>205</v>
      </c>
      <c r="D1772" s="193" t="s">
        <v>3502</v>
      </c>
      <c r="E1772" s="193" t="s">
        <v>3503</v>
      </c>
      <c r="F1772" s="193"/>
      <c r="G1772" s="193" t="s">
        <v>178</v>
      </c>
      <c r="H1772" s="194">
        <v>43826.000011574077</v>
      </c>
      <c r="I1772" s="194"/>
      <c r="J1772" s="194">
        <v>43826.000011574077</v>
      </c>
      <c r="K1772" s="194">
        <v>43826.000011574077</v>
      </c>
      <c r="L1772" s="194"/>
      <c r="M1772" s="193" t="s">
        <v>187</v>
      </c>
      <c r="N1772" s="193" t="s">
        <v>43</v>
      </c>
      <c r="O1772" s="195">
        <v>12</v>
      </c>
      <c r="P1772" s="195"/>
      <c r="Q1772" s="196"/>
      <c r="R1772" s="193" t="s">
        <v>3504</v>
      </c>
      <c r="S1772" s="193"/>
      <c r="T1772" s="193" t="s">
        <v>3505</v>
      </c>
      <c r="U1772" s="193" t="s">
        <v>182</v>
      </c>
      <c r="V1772" s="193"/>
      <c r="W1772" s="193"/>
      <c r="X1772" s="193"/>
      <c r="Y1772" s="194"/>
      <c r="Z1772" s="194"/>
      <c r="AA1772" s="197"/>
      <c r="AB1772" s="198" t="str">
        <f t="shared" si="196"/>
        <v>201912</v>
      </c>
      <c r="AC1772" s="199">
        <f t="shared" si="192"/>
        <v>0</v>
      </c>
      <c r="AD1772" s="200" t="str">
        <f t="shared" si="198"/>
        <v>201912</v>
      </c>
      <c r="AE1772" s="199">
        <f t="shared" si="194"/>
        <v>0</v>
      </c>
      <c r="AF1772" s="199">
        <f t="shared" si="193"/>
        <v>0</v>
      </c>
      <c r="AG1772" s="199">
        <f t="shared" si="197"/>
        <v>0</v>
      </c>
      <c r="AH1772" s="199">
        <f t="shared" si="195"/>
        <v>0</v>
      </c>
      <c r="AI1772" s="201"/>
      <c r="AJ1772" s="201"/>
      <c r="AK1772" s="201"/>
      <c r="AL1772" s="201"/>
      <c r="AM1772" s="201"/>
      <c r="AN1772" s="201"/>
      <c r="AO1772" s="201" t="s">
        <v>50</v>
      </c>
      <c r="AP1772" s="201" t="s">
        <v>1</v>
      </c>
    </row>
    <row r="1773" spans="1:42">
      <c r="A1773" s="193" t="s">
        <v>1103</v>
      </c>
      <c r="B1773" s="193" t="s">
        <v>50</v>
      </c>
      <c r="C1773" s="193" t="s">
        <v>205</v>
      </c>
      <c r="D1773" s="193" t="s">
        <v>3502</v>
      </c>
      <c r="E1773" s="193" t="s">
        <v>3503</v>
      </c>
      <c r="F1773" s="193"/>
      <c r="G1773" s="193" t="s">
        <v>178</v>
      </c>
      <c r="H1773" s="194">
        <v>43826.000011574077</v>
      </c>
      <c r="I1773" s="194"/>
      <c r="J1773" s="194">
        <v>43826.000011574077</v>
      </c>
      <c r="K1773" s="194">
        <v>43826.000011574077</v>
      </c>
      <c r="L1773" s="194"/>
      <c r="M1773" s="193" t="s">
        <v>187</v>
      </c>
      <c r="N1773" s="193" t="s">
        <v>43</v>
      </c>
      <c r="O1773" s="195">
        <v>12</v>
      </c>
      <c r="P1773" s="195"/>
      <c r="Q1773" s="196"/>
      <c r="R1773" s="193" t="s">
        <v>3504</v>
      </c>
      <c r="S1773" s="193"/>
      <c r="T1773" s="193" t="s">
        <v>3506</v>
      </c>
      <c r="U1773" s="193" t="s">
        <v>182</v>
      </c>
      <c r="V1773" s="193"/>
      <c r="W1773" s="193"/>
      <c r="X1773" s="193"/>
      <c r="Y1773" s="194"/>
      <c r="Z1773" s="194"/>
      <c r="AA1773" s="197"/>
      <c r="AB1773" s="198" t="str">
        <f t="shared" si="196"/>
        <v>201912</v>
      </c>
      <c r="AC1773" s="199">
        <f t="shared" si="192"/>
        <v>0</v>
      </c>
      <c r="AD1773" s="200" t="str">
        <f t="shared" si="198"/>
        <v>201912</v>
      </c>
      <c r="AE1773" s="199">
        <f t="shared" si="194"/>
        <v>0</v>
      </c>
      <c r="AF1773" s="199">
        <f t="shared" si="193"/>
        <v>0</v>
      </c>
      <c r="AG1773" s="199">
        <f t="shared" si="197"/>
        <v>0</v>
      </c>
      <c r="AH1773" s="199">
        <f t="shared" si="195"/>
        <v>0</v>
      </c>
      <c r="AI1773" s="201"/>
      <c r="AJ1773" s="201"/>
      <c r="AK1773" s="201"/>
      <c r="AL1773" s="201"/>
      <c r="AM1773" s="201"/>
      <c r="AN1773" s="201"/>
      <c r="AO1773" s="201" t="s">
        <v>50</v>
      </c>
      <c r="AP1773" s="201" t="s">
        <v>1</v>
      </c>
    </row>
    <row r="1774" spans="1:42">
      <c r="A1774" s="193" t="s">
        <v>1103</v>
      </c>
      <c r="B1774" s="193" t="s">
        <v>48</v>
      </c>
      <c r="C1774" s="193" t="s">
        <v>56</v>
      </c>
      <c r="D1774" s="193" t="s">
        <v>3507</v>
      </c>
      <c r="E1774" s="193" t="s">
        <v>3508</v>
      </c>
      <c r="F1774" s="193"/>
      <c r="G1774" s="193" t="s">
        <v>178</v>
      </c>
      <c r="H1774" s="194">
        <v>43829.000011574077</v>
      </c>
      <c r="I1774" s="194"/>
      <c r="J1774" s="194"/>
      <c r="K1774" s="194"/>
      <c r="L1774" s="194"/>
      <c r="M1774" s="193" t="s">
        <v>187</v>
      </c>
      <c r="N1774" s="193" t="s">
        <v>631</v>
      </c>
      <c r="O1774" s="195">
        <v>100</v>
      </c>
      <c r="P1774" s="195"/>
      <c r="Q1774" s="196"/>
      <c r="R1774" s="193" t="s">
        <v>3509</v>
      </c>
      <c r="S1774" s="193"/>
      <c r="T1774" s="193" t="s">
        <v>3510</v>
      </c>
      <c r="U1774" s="193" t="s">
        <v>664</v>
      </c>
      <c r="V1774" s="193"/>
      <c r="W1774" s="193"/>
      <c r="X1774" s="193"/>
      <c r="Y1774" s="194"/>
      <c r="Z1774" s="194"/>
      <c r="AA1774" s="197"/>
      <c r="AB1774" s="198" t="str">
        <f t="shared" si="196"/>
        <v>201912</v>
      </c>
      <c r="AC1774" s="199">
        <f t="shared" si="192"/>
        <v>0</v>
      </c>
      <c r="AD1774" s="200">
        <f t="shared" si="198"/>
        <v>0</v>
      </c>
      <c r="AE1774" s="199">
        <f t="shared" si="194"/>
        <v>0</v>
      </c>
      <c r="AF1774" s="199">
        <f t="shared" si="193"/>
        <v>0</v>
      </c>
      <c r="AG1774" s="199">
        <f t="shared" si="197"/>
        <v>0</v>
      </c>
      <c r="AH1774" s="199">
        <f t="shared" si="195"/>
        <v>0</v>
      </c>
      <c r="AI1774" s="201"/>
      <c r="AJ1774" s="201"/>
      <c r="AK1774" s="201"/>
      <c r="AL1774" s="201"/>
      <c r="AM1774" s="201"/>
      <c r="AN1774" s="201"/>
      <c r="AO1774" s="201" t="s">
        <v>48</v>
      </c>
      <c r="AP1774" s="201" t="s">
        <v>56</v>
      </c>
    </row>
    <row r="1775" spans="1:42">
      <c r="A1775" s="193" t="s">
        <v>1103</v>
      </c>
      <c r="B1775" s="193" t="s">
        <v>48</v>
      </c>
      <c r="C1775" s="193" t="s">
        <v>56</v>
      </c>
      <c r="D1775" s="193" t="s">
        <v>3507</v>
      </c>
      <c r="E1775" s="193" t="s">
        <v>3511</v>
      </c>
      <c r="F1775" s="193"/>
      <c r="G1775" s="193" t="s">
        <v>178</v>
      </c>
      <c r="H1775" s="194">
        <v>43829.000011574077</v>
      </c>
      <c r="I1775" s="194"/>
      <c r="J1775" s="194"/>
      <c r="K1775" s="194"/>
      <c r="L1775" s="194"/>
      <c r="M1775" s="193" t="s">
        <v>187</v>
      </c>
      <c r="N1775" s="193" t="s">
        <v>631</v>
      </c>
      <c r="O1775" s="195">
        <v>100</v>
      </c>
      <c r="P1775" s="195"/>
      <c r="Q1775" s="196"/>
      <c r="R1775" s="193" t="s">
        <v>3509</v>
      </c>
      <c r="S1775" s="193"/>
      <c r="T1775" s="193" t="s">
        <v>3512</v>
      </c>
      <c r="U1775" s="193" t="s">
        <v>664</v>
      </c>
      <c r="V1775" s="193"/>
      <c r="W1775" s="193"/>
      <c r="X1775" s="193"/>
      <c r="Y1775" s="194"/>
      <c r="Z1775" s="194"/>
      <c r="AA1775" s="197"/>
      <c r="AB1775" s="198" t="str">
        <f t="shared" si="196"/>
        <v>201912</v>
      </c>
      <c r="AC1775" s="199">
        <f t="shared" si="192"/>
        <v>0</v>
      </c>
      <c r="AD1775" s="200">
        <f t="shared" si="198"/>
        <v>0</v>
      </c>
      <c r="AE1775" s="199">
        <f t="shared" si="194"/>
        <v>0</v>
      </c>
      <c r="AF1775" s="199">
        <f t="shared" si="193"/>
        <v>0</v>
      </c>
      <c r="AG1775" s="199">
        <f t="shared" si="197"/>
        <v>0</v>
      </c>
      <c r="AH1775" s="199">
        <f t="shared" si="195"/>
        <v>0</v>
      </c>
      <c r="AI1775" s="201"/>
      <c r="AJ1775" s="201"/>
      <c r="AK1775" s="201"/>
      <c r="AL1775" s="201"/>
      <c r="AM1775" s="201"/>
      <c r="AN1775" s="201"/>
      <c r="AO1775" s="201" t="s">
        <v>48</v>
      </c>
      <c r="AP1775" s="201" t="s">
        <v>56</v>
      </c>
    </row>
    <row r="1776" spans="1:42">
      <c r="A1776" s="193" t="s">
        <v>1103</v>
      </c>
      <c r="B1776" s="193" t="s">
        <v>50</v>
      </c>
      <c r="C1776" s="193" t="s">
        <v>205</v>
      </c>
      <c r="D1776" s="193" t="s">
        <v>3513</v>
      </c>
      <c r="E1776" s="193" t="s">
        <v>3514</v>
      </c>
      <c r="F1776" s="193"/>
      <c r="G1776" s="193" t="s">
        <v>178</v>
      </c>
      <c r="H1776" s="194">
        <v>43830.000011574077</v>
      </c>
      <c r="I1776" s="194"/>
      <c r="J1776" s="194">
        <v>43832.000011574077</v>
      </c>
      <c r="K1776" s="194">
        <v>43832.000011574077</v>
      </c>
      <c r="L1776" s="194"/>
      <c r="M1776" s="193" t="s">
        <v>187</v>
      </c>
      <c r="N1776" s="193" t="s">
        <v>751</v>
      </c>
      <c r="O1776" s="195">
        <v>12</v>
      </c>
      <c r="P1776" s="195"/>
      <c r="Q1776" s="196"/>
      <c r="R1776" s="193" t="s">
        <v>3515</v>
      </c>
      <c r="S1776" s="193"/>
      <c r="T1776" s="193" t="s">
        <v>3516</v>
      </c>
      <c r="U1776" s="193" t="s">
        <v>182</v>
      </c>
      <c r="V1776" s="193"/>
      <c r="W1776" s="193"/>
      <c r="X1776" s="193"/>
      <c r="Y1776" s="194"/>
      <c r="Z1776" s="194"/>
      <c r="AA1776" s="197"/>
      <c r="AB1776" s="198" t="str">
        <f t="shared" si="196"/>
        <v>201912</v>
      </c>
      <c r="AC1776" s="199">
        <f t="shared" si="192"/>
        <v>0</v>
      </c>
      <c r="AD1776" s="200" t="str">
        <f t="shared" si="198"/>
        <v>20201</v>
      </c>
      <c r="AE1776" s="199">
        <f t="shared" si="194"/>
        <v>0</v>
      </c>
      <c r="AF1776" s="199">
        <f t="shared" si="193"/>
        <v>0</v>
      </c>
      <c r="AG1776" s="199">
        <f t="shared" si="197"/>
        <v>0</v>
      </c>
      <c r="AH1776" s="199">
        <f t="shared" si="195"/>
        <v>0</v>
      </c>
      <c r="AI1776" s="201"/>
      <c r="AJ1776" s="201"/>
      <c r="AK1776" s="201"/>
      <c r="AL1776" s="201"/>
      <c r="AM1776" s="201"/>
      <c r="AN1776" s="201"/>
      <c r="AO1776" s="201" t="s">
        <v>50</v>
      </c>
      <c r="AP1776" s="201" t="s">
        <v>1</v>
      </c>
    </row>
    <row r="1777" spans="1:42">
      <c r="A1777" s="193" t="s">
        <v>1103</v>
      </c>
      <c r="B1777" s="193" t="s">
        <v>50</v>
      </c>
      <c r="C1777" s="193" t="s">
        <v>205</v>
      </c>
      <c r="D1777" s="193" t="s">
        <v>3513</v>
      </c>
      <c r="E1777" s="193" t="s">
        <v>3514</v>
      </c>
      <c r="F1777" s="193"/>
      <c r="G1777" s="193" t="s">
        <v>178</v>
      </c>
      <c r="H1777" s="194">
        <v>43830.000011574077</v>
      </c>
      <c r="I1777" s="194"/>
      <c r="J1777" s="194">
        <v>43832.000011574077</v>
      </c>
      <c r="K1777" s="194">
        <v>43832.000011574077</v>
      </c>
      <c r="L1777" s="194"/>
      <c r="M1777" s="193" t="s">
        <v>187</v>
      </c>
      <c r="N1777" s="193" t="s">
        <v>751</v>
      </c>
      <c r="O1777" s="195">
        <v>12</v>
      </c>
      <c r="P1777" s="195"/>
      <c r="Q1777" s="196"/>
      <c r="R1777" s="193" t="s">
        <v>3515</v>
      </c>
      <c r="S1777" s="193"/>
      <c r="T1777" s="193" t="s">
        <v>3517</v>
      </c>
      <c r="U1777" s="193" t="s">
        <v>182</v>
      </c>
      <c r="V1777" s="193"/>
      <c r="W1777" s="193"/>
      <c r="X1777" s="193"/>
      <c r="Y1777" s="194"/>
      <c r="Z1777" s="194"/>
      <c r="AA1777" s="197"/>
      <c r="AB1777" s="198" t="str">
        <f t="shared" si="196"/>
        <v>201912</v>
      </c>
      <c r="AC1777" s="199">
        <f t="shared" si="192"/>
        <v>0</v>
      </c>
      <c r="AD1777" s="200" t="str">
        <f t="shared" si="198"/>
        <v>20201</v>
      </c>
      <c r="AE1777" s="199">
        <f t="shared" si="194"/>
        <v>0</v>
      </c>
      <c r="AF1777" s="199">
        <f t="shared" si="193"/>
        <v>0</v>
      </c>
      <c r="AG1777" s="199">
        <f t="shared" si="197"/>
        <v>0</v>
      </c>
      <c r="AH1777" s="199">
        <f t="shared" si="195"/>
        <v>0</v>
      </c>
      <c r="AI1777" s="201"/>
      <c r="AJ1777" s="201"/>
      <c r="AK1777" s="201"/>
      <c r="AL1777" s="201"/>
      <c r="AM1777" s="201"/>
      <c r="AN1777" s="201"/>
      <c r="AO1777" s="201" t="s">
        <v>50</v>
      </c>
      <c r="AP1777" s="201" t="s">
        <v>1</v>
      </c>
    </row>
    <row r="1778" spans="1:42">
      <c r="A1778" s="193" t="s">
        <v>1103</v>
      </c>
      <c r="B1778" s="193" t="s">
        <v>50</v>
      </c>
      <c r="C1778" s="193" t="s">
        <v>205</v>
      </c>
      <c r="D1778" s="193" t="s">
        <v>3513</v>
      </c>
      <c r="E1778" s="193" t="s">
        <v>3514</v>
      </c>
      <c r="F1778" s="193"/>
      <c r="G1778" s="193" t="s">
        <v>178</v>
      </c>
      <c r="H1778" s="194">
        <v>43830.000011574077</v>
      </c>
      <c r="I1778" s="194"/>
      <c r="J1778" s="194">
        <v>43832.000011574077</v>
      </c>
      <c r="K1778" s="194">
        <v>43832.000011574077</v>
      </c>
      <c r="L1778" s="194"/>
      <c r="M1778" s="193" t="s">
        <v>187</v>
      </c>
      <c r="N1778" s="193" t="s">
        <v>751</v>
      </c>
      <c r="O1778" s="195">
        <v>12</v>
      </c>
      <c r="P1778" s="195"/>
      <c r="Q1778" s="196"/>
      <c r="R1778" s="193" t="s">
        <v>3515</v>
      </c>
      <c r="S1778" s="193"/>
      <c r="T1778" s="193" t="s">
        <v>3518</v>
      </c>
      <c r="U1778" s="193" t="s">
        <v>182</v>
      </c>
      <c r="V1778" s="193"/>
      <c r="W1778" s="193"/>
      <c r="X1778" s="193"/>
      <c r="Y1778" s="194"/>
      <c r="Z1778" s="194"/>
      <c r="AA1778" s="197"/>
      <c r="AB1778" s="198" t="str">
        <f t="shared" si="196"/>
        <v>201912</v>
      </c>
      <c r="AC1778" s="199">
        <f t="shared" si="192"/>
        <v>0</v>
      </c>
      <c r="AD1778" s="200" t="str">
        <f t="shared" si="198"/>
        <v>20201</v>
      </c>
      <c r="AE1778" s="199">
        <f t="shared" si="194"/>
        <v>0</v>
      </c>
      <c r="AF1778" s="199">
        <f t="shared" si="193"/>
        <v>0</v>
      </c>
      <c r="AG1778" s="199">
        <f t="shared" si="197"/>
        <v>0</v>
      </c>
      <c r="AH1778" s="199">
        <f t="shared" si="195"/>
        <v>0</v>
      </c>
      <c r="AI1778" s="201"/>
      <c r="AJ1778" s="201"/>
      <c r="AK1778" s="201"/>
      <c r="AL1778" s="201"/>
      <c r="AM1778" s="201"/>
      <c r="AN1778" s="201"/>
      <c r="AO1778" s="201" t="s">
        <v>50</v>
      </c>
      <c r="AP1778" s="201" t="s">
        <v>1</v>
      </c>
    </row>
    <row r="1779" spans="1:42">
      <c r="A1779" s="193" t="s">
        <v>1103</v>
      </c>
      <c r="B1779" s="193" t="s">
        <v>50</v>
      </c>
      <c r="C1779" s="193" t="s">
        <v>205</v>
      </c>
      <c r="D1779" s="193" t="s">
        <v>3513</v>
      </c>
      <c r="E1779" s="193" t="s">
        <v>3514</v>
      </c>
      <c r="F1779" s="193"/>
      <c r="G1779" s="193" t="s">
        <v>178</v>
      </c>
      <c r="H1779" s="194">
        <v>43830.000011574077</v>
      </c>
      <c r="I1779" s="194"/>
      <c r="J1779" s="194">
        <v>43832.000011574077</v>
      </c>
      <c r="K1779" s="194">
        <v>43832.000011574077</v>
      </c>
      <c r="L1779" s="194"/>
      <c r="M1779" s="193" t="s">
        <v>187</v>
      </c>
      <c r="N1779" s="193" t="s">
        <v>751</v>
      </c>
      <c r="O1779" s="195">
        <v>12</v>
      </c>
      <c r="P1779" s="195"/>
      <c r="Q1779" s="196"/>
      <c r="R1779" s="193" t="s">
        <v>3515</v>
      </c>
      <c r="S1779" s="193"/>
      <c r="T1779" s="193" t="s">
        <v>3519</v>
      </c>
      <c r="U1779" s="193" t="s">
        <v>182</v>
      </c>
      <c r="V1779" s="193"/>
      <c r="W1779" s="193"/>
      <c r="X1779" s="193"/>
      <c r="Y1779" s="194"/>
      <c r="Z1779" s="194"/>
      <c r="AA1779" s="197"/>
      <c r="AB1779" s="198" t="str">
        <f t="shared" si="196"/>
        <v>201912</v>
      </c>
      <c r="AC1779" s="199">
        <f t="shared" si="192"/>
        <v>0</v>
      </c>
      <c r="AD1779" s="200" t="str">
        <f t="shared" si="198"/>
        <v>20201</v>
      </c>
      <c r="AE1779" s="199">
        <f t="shared" si="194"/>
        <v>0</v>
      </c>
      <c r="AF1779" s="199">
        <f t="shared" si="193"/>
        <v>0</v>
      </c>
      <c r="AG1779" s="199">
        <f t="shared" si="197"/>
        <v>0</v>
      </c>
      <c r="AH1779" s="199">
        <f t="shared" si="195"/>
        <v>0</v>
      </c>
      <c r="AI1779" s="201"/>
      <c r="AJ1779" s="201"/>
      <c r="AK1779" s="201"/>
      <c r="AL1779" s="201"/>
      <c r="AM1779" s="201"/>
      <c r="AN1779" s="201"/>
      <c r="AO1779" s="201" t="s">
        <v>50</v>
      </c>
      <c r="AP1779" s="201" t="s">
        <v>1</v>
      </c>
    </row>
    <row r="1780" spans="1:42">
      <c r="A1780" s="193" t="s">
        <v>1103</v>
      </c>
      <c r="B1780" s="193" t="s">
        <v>50</v>
      </c>
      <c r="C1780" s="193" t="s">
        <v>205</v>
      </c>
      <c r="D1780" s="193" t="s">
        <v>3513</v>
      </c>
      <c r="E1780" s="193" t="s">
        <v>3514</v>
      </c>
      <c r="F1780" s="193"/>
      <c r="G1780" s="193" t="s">
        <v>178</v>
      </c>
      <c r="H1780" s="194">
        <v>43830.000011574077</v>
      </c>
      <c r="I1780" s="194"/>
      <c r="J1780" s="194">
        <v>43832.000011574077</v>
      </c>
      <c r="K1780" s="194">
        <v>43832.000011574077</v>
      </c>
      <c r="L1780" s="194"/>
      <c r="M1780" s="193" t="s">
        <v>187</v>
      </c>
      <c r="N1780" s="193" t="s">
        <v>751</v>
      </c>
      <c r="O1780" s="195">
        <v>12</v>
      </c>
      <c r="P1780" s="195"/>
      <c r="Q1780" s="196"/>
      <c r="R1780" s="193" t="s">
        <v>3515</v>
      </c>
      <c r="S1780" s="193"/>
      <c r="T1780" s="193" t="s">
        <v>3520</v>
      </c>
      <c r="U1780" s="193" t="s">
        <v>182</v>
      </c>
      <c r="V1780" s="193"/>
      <c r="W1780" s="193"/>
      <c r="X1780" s="193"/>
      <c r="Y1780" s="194"/>
      <c r="Z1780" s="194"/>
      <c r="AA1780" s="197"/>
      <c r="AB1780" s="198" t="str">
        <f t="shared" si="196"/>
        <v>201912</v>
      </c>
      <c r="AC1780" s="199">
        <f t="shared" si="192"/>
        <v>0</v>
      </c>
      <c r="AD1780" s="200" t="str">
        <f t="shared" si="198"/>
        <v>20201</v>
      </c>
      <c r="AE1780" s="199">
        <f t="shared" si="194"/>
        <v>0</v>
      </c>
      <c r="AF1780" s="199">
        <f t="shared" si="193"/>
        <v>0</v>
      </c>
      <c r="AG1780" s="199">
        <f t="shared" si="197"/>
        <v>0</v>
      </c>
      <c r="AH1780" s="199">
        <f t="shared" si="195"/>
        <v>0</v>
      </c>
      <c r="AI1780" s="201"/>
      <c r="AJ1780" s="201"/>
      <c r="AK1780" s="201"/>
      <c r="AL1780" s="201"/>
      <c r="AM1780" s="201"/>
      <c r="AN1780" s="201"/>
      <c r="AO1780" s="201" t="s">
        <v>50</v>
      </c>
      <c r="AP1780" s="201" t="s">
        <v>1</v>
      </c>
    </row>
    <row r="1781" spans="1:42">
      <c r="A1781" s="193" t="s">
        <v>1103</v>
      </c>
      <c r="B1781" s="193" t="s">
        <v>50</v>
      </c>
      <c r="C1781" s="193" t="s">
        <v>205</v>
      </c>
      <c r="D1781" s="193" t="s">
        <v>3521</v>
      </c>
      <c r="E1781" s="193" t="s">
        <v>3522</v>
      </c>
      <c r="F1781" s="193"/>
      <c r="G1781" s="193" t="s">
        <v>178</v>
      </c>
      <c r="H1781" s="194">
        <v>43830.000011574077</v>
      </c>
      <c r="I1781" s="194"/>
      <c r="J1781" s="194">
        <v>43830.000011574077</v>
      </c>
      <c r="K1781" s="194">
        <v>43830.000011574077</v>
      </c>
      <c r="L1781" s="194"/>
      <c r="M1781" s="193" t="s">
        <v>187</v>
      </c>
      <c r="N1781" s="193" t="s">
        <v>751</v>
      </c>
      <c r="O1781" s="195">
        <v>12</v>
      </c>
      <c r="P1781" s="195"/>
      <c r="Q1781" s="196"/>
      <c r="R1781" s="193" t="s">
        <v>3523</v>
      </c>
      <c r="S1781" s="193"/>
      <c r="T1781" s="193" t="s">
        <v>3524</v>
      </c>
      <c r="U1781" s="193" t="s">
        <v>182</v>
      </c>
      <c r="V1781" s="193"/>
      <c r="W1781" s="193"/>
      <c r="X1781" s="193"/>
      <c r="Y1781" s="194"/>
      <c r="Z1781" s="194"/>
      <c r="AA1781" s="197"/>
      <c r="AB1781" s="198" t="str">
        <f t="shared" si="196"/>
        <v>201912</v>
      </c>
      <c r="AC1781" s="199">
        <f t="shared" si="192"/>
        <v>0</v>
      </c>
      <c r="AD1781" s="200" t="str">
        <f t="shared" si="198"/>
        <v>201912</v>
      </c>
      <c r="AE1781" s="199">
        <f t="shared" si="194"/>
        <v>0</v>
      </c>
      <c r="AF1781" s="199">
        <f t="shared" si="193"/>
        <v>0</v>
      </c>
      <c r="AG1781" s="199">
        <f t="shared" si="197"/>
        <v>0</v>
      </c>
      <c r="AH1781" s="199">
        <f t="shared" si="195"/>
        <v>0</v>
      </c>
      <c r="AI1781" s="201"/>
      <c r="AJ1781" s="201"/>
      <c r="AK1781" s="201"/>
      <c r="AL1781" s="201"/>
      <c r="AM1781" s="201"/>
      <c r="AN1781" s="201"/>
      <c r="AO1781" s="201" t="s">
        <v>50</v>
      </c>
      <c r="AP1781" s="201" t="s">
        <v>1</v>
      </c>
    </row>
    <row r="1782" spans="1:42">
      <c r="A1782" s="193" t="s">
        <v>1103</v>
      </c>
      <c r="B1782" s="193" t="s">
        <v>50</v>
      </c>
      <c r="C1782" s="193" t="s">
        <v>205</v>
      </c>
      <c r="D1782" s="193" t="s">
        <v>3521</v>
      </c>
      <c r="E1782" s="193" t="s">
        <v>3522</v>
      </c>
      <c r="F1782" s="193"/>
      <c r="G1782" s="193" t="s">
        <v>178</v>
      </c>
      <c r="H1782" s="194">
        <v>43830.000011574077</v>
      </c>
      <c r="I1782" s="194"/>
      <c r="J1782" s="194">
        <v>43830.000011574077</v>
      </c>
      <c r="K1782" s="194">
        <v>43830.000011574077</v>
      </c>
      <c r="L1782" s="194"/>
      <c r="M1782" s="193" t="s">
        <v>187</v>
      </c>
      <c r="N1782" s="193" t="s">
        <v>751</v>
      </c>
      <c r="O1782" s="195">
        <v>12</v>
      </c>
      <c r="P1782" s="195"/>
      <c r="Q1782" s="196"/>
      <c r="R1782" s="193" t="s">
        <v>3523</v>
      </c>
      <c r="S1782" s="193"/>
      <c r="T1782" s="193" t="s">
        <v>3525</v>
      </c>
      <c r="U1782" s="193" t="s">
        <v>182</v>
      </c>
      <c r="V1782" s="193"/>
      <c r="W1782" s="193"/>
      <c r="X1782" s="193"/>
      <c r="Y1782" s="194"/>
      <c r="Z1782" s="194"/>
      <c r="AA1782" s="197"/>
      <c r="AB1782" s="198" t="str">
        <f t="shared" si="196"/>
        <v>201912</v>
      </c>
      <c r="AC1782" s="199">
        <f t="shared" si="192"/>
        <v>0</v>
      </c>
      <c r="AD1782" s="200" t="str">
        <f t="shared" si="198"/>
        <v>201912</v>
      </c>
      <c r="AE1782" s="199">
        <f t="shared" si="194"/>
        <v>0</v>
      </c>
      <c r="AF1782" s="199">
        <f t="shared" si="193"/>
        <v>0</v>
      </c>
      <c r="AG1782" s="199">
        <f t="shared" si="197"/>
        <v>0</v>
      </c>
      <c r="AH1782" s="199">
        <f t="shared" si="195"/>
        <v>0</v>
      </c>
      <c r="AI1782" s="201"/>
      <c r="AJ1782" s="201"/>
      <c r="AK1782" s="201"/>
      <c r="AL1782" s="201"/>
      <c r="AM1782" s="201"/>
      <c r="AN1782" s="201"/>
      <c r="AO1782" s="201" t="s">
        <v>50</v>
      </c>
      <c r="AP1782" s="201" t="s">
        <v>1</v>
      </c>
    </row>
    <row r="1783" spans="1:42">
      <c r="A1783" s="193" t="s">
        <v>1103</v>
      </c>
      <c r="B1783" s="193" t="s">
        <v>50</v>
      </c>
      <c r="C1783" s="193" t="s">
        <v>205</v>
      </c>
      <c r="D1783" s="193" t="s">
        <v>3521</v>
      </c>
      <c r="E1783" s="193" t="s">
        <v>3522</v>
      </c>
      <c r="F1783" s="193"/>
      <c r="G1783" s="193" t="s">
        <v>178</v>
      </c>
      <c r="H1783" s="194">
        <v>43830.000011574077</v>
      </c>
      <c r="I1783" s="194"/>
      <c r="J1783" s="194">
        <v>43830.000011574077</v>
      </c>
      <c r="K1783" s="194">
        <v>43830.000011574077</v>
      </c>
      <c r="L1783" s="194"/>
      <c r="M1783" s="193" t="s">
        <v>187</v>
      </c>
      <c r="N1783" s="193" t="s">
        <v>751</v>
      </c>
      <c r="O1783" s="195">
        <v>12</v>
      </c>
      <c r="P1783" s="195"/>
      <c r="Q1783" s="196"/>
      <c r="R1783" s="193" t="s">
        <v>3523</v>
      </c>
      <c r="S1783" s="193"/>
      <c r="T1783" s="193" t="s">
        <v>3526</v>
      </c>
      <c r="U1783" s="193" t="s">
        <v>182</v>
      </c>
      <c r="V1783" s="193"/>
      <c r="W1783" s="193"/>
      <c r="X1783" s="193"/>
      <c r="Y1783" s="194"/>
      <c r="Z1783" s="194"/>
      <c r="AA1783" s="197"/>
      <c r="AB1783" s="198" t="str">
        <f t="shared" si="196"/>
        <v>201912</v>
      </c>
      <c r="AC1783" s="199">
        <f t="shared" si="192"/>
        <v>0</v>
      </c>
      <c r="AD1783" s="200" t="str">
        <f t="shared" si="198"/>
        <v>201912</v>
      </c>
      <c r="AE1783" s="199">
        <f t="shared" si="194"/>
        <v>0</v>
      </c>
      <c r="AF1783" s="199">
        <f t="shared" si="193"/>
        <v>0</v>
      </c>
      <c r="AG1783" s="199">
        <f t="shared" si="197"/>
        <v>0</v>
      </c>
      <c r="AH1783" s="199">
        <f t="shared" si="195"/>
        <v>0</v>
      </c>
      <c r="AI1783" s="201"/>
      <c r="AJ1783" s="201"/>
      <c r="AK1783" s="201"/>
      <c r="AL1783" s="201"/>
      <c r="AM1783" s="201"/>
      <c r="AN1783" s="201"/>
      <c r="AO1783" s="201" t="s">
        <v>50</v>
      </c>
      <c r="AP1783" s="201" t="s">
        <v>1</v>
      </c>
    </row>
    <row r="1784" spans="1:42">
      <c r="A1784" s="193" t="s">
        <v>1103</v>
      </c>
      <c r="B1784" s="193" t="s">
        <v>50</v>
      </c>
      <c r="C1784" s="193" t="s">
        <v>205</v>
      </c>
      <c r="D1784" s="193" t="s">
        <v>3521</v>
      </c>
      <c r="E1784" s="193" t="s">
        <v>3522</v>
      </c>
      <c r="F1784" s="193"/>
      <c r="G1784" s="193" t="s">
        <v>178</v>
      </c>
      <c r="H1784" s="194">
        <v>43830.000011574077</v>
      </c>
      <c r="I1784" s="194"/>
      <c r="J1784" s="194">
        <v>43830.000011574077</v>
      </c>
      <c r="K1784" s="194">
        <v>43830.000011574077</v>
      </c>
      <c r="L1784" s="194"/>
      <c r="M1784" s="193" t="s">
        <v>187</v>
      </c>
      <c r="N1784" s="193" t="s">
        <v>751</v>
      </c>
      <c r="O1784" s="195">
        <v>12</v>
      </c>
      <c r="P1784" s="195"/>
      <c r="Q1784" s="196"/>
      <c r="R1784" s="193" t="s">
        <v>3523</v>
      </c>
      <c r="S1784" s="193"/>
      <c r="T1784" s="193" t="s">
        <v>3527</v>
      </c>
      <c r="U1784" s="193" t="s">
        <v>182</v>
      </c>
      <c r="V1784" s="193"/>
      <c r="W1784" s="193"/>
      <c r="X1784" s="193"/>
      <c r="Y1784" s="194"/>
      <c r="Z1784" s="194"/>
      <c r="AA1784" s="197"/>
      <c r="AB1784" s="198" t="str">
        <f t="shared" si="196"/>
        <v>201912</v>
      </c>
      <c r="AC1784" s="199">
        <f t="shared" si="192"/>
        <v>0</v>
      </c>
      <c r="AD1784" s="200" t="str">
        <f t="shared" si="198"/>
        <v>201912</v>
      </c>
      <c r="AE1784" s="199">
        <f t="shared" si="194"/>
        <v>0</v>
      </c>
      <c r="AF1784" s="199">
        <f t="shared" si="193"/>
        <v>0</v>
      </c>
      <c r="AG1784" s="199">
        <f t="shared" si="197"/>
        <v>0</v>
      </c>
      <c r="AH1784" s="199">
        <f t="shared" si="195"/>
        <v>0</v>
      </c>
      <c r="AI1784" s="201"/>
      <c r="AJ1784" s="201"/>
      <c r="AK1784" s="201"/>
      <c r="AL1784" s="201"/>
      <c r="AM1784" s="201"/>
      <c r="AN1784" s="201"/>
      <c r="AO1784" s="201" t="s">
        <v>50</v>
      </c>
      <c r="AP1784" s="201" t="s">
        <v>1</v>
      </c>
    </row>
    <row r="1785" spans="1:42">
      <c r="A1785" s="193" t="s">
        <v>1103</v>
      </c>
      <c r="B1785" s="193" t="s">
        <v>50</v>
      </c>
      <c r="C1785" s="193" t="s">
        <v>205</v>
      </c>
      <c r="D1785" s="193" t="s">
        <v>3521</v>
      </c>
      <c r="E1785" s="193" t="s">
        <v>3522</v>
      </c>
      <c r="F1785" s="193"/>
      <c r="G1785" s="193" t="s">
        <v>178</v>
      </c>
      <c r="H1785" s="194">
        <v>43830.000011574077</v>
      </c>
      <c r="I1785" s="194"/>
      <c r="J1785" s="194">
        <v>43830.000011574077</v>
      </c>
      <c r="K1785" s="194">
        <v>43830.000011574077</v>
      </c>
      <c r="L1785" s="194"/>
      <c r="M1785" s="193" t="s">
        <v>187</v>
      </c>
      <c r="N1785" s="193" t="s">
        <v>751</v>
      </c>
      <c r="O1785" s="195">
        <v>12</v>
      </c>
      <c r="P1785" s="195"/>
      <c r="Q1785" s="196"/>
      <c r="R1785" s="193" t="s">
        <v>3523</v>
      </c>
      <c r="S1785" s="193"/>
      <c r="T1785" s="193" t="s">
        <v>3528</v>
      </c>
      <c r="U1785" s="193" t="s">
        <v>182</v>
      </c>
      <c r="V1785" s="193"/>
      <c r="W1785" s="193"/>
      <c r="X1785" s="193"/>
      <c r="Y1785" s="194"/>
      <c r="Z1785" s="194"/>
      <c r="AA1785" s="197"/>
      <c r="AB1785" s="198" t="str">
        <f t="shared" si="196"/>
        <v>201912</v>
      </c>
      <c r="AC1785" s="199">
        <f t="shared" si="192"/>
        <v>0</v>
      </c>
      <c r="AD1785" s="200" t="str">
        <f t="shared" si="198"/>
        <v>201912</v>
      </c>
      <c r="AE1785" s="199">
        <f t="shared" si="194"/>
        <v>0</v>
      </c>
      <c r="AF1785" s="199">
        <f t="shared" si="193"/>
        <v>0</v>
      </c>
      <c r="AG1785" s="199">
        <f t="shared" si="197"/>
        <v>0</v>
      </c>
      <c r="AH1785" s="199">
        <f t="shared" si="195"/>
        <v>0</v>
      </c>
      <c r="AI1785" s="201"/>
      <c r="AJ1785" s="201"/>
      <c r="AK1785" s="201"/>
      <c r="AL1785" s="201"/>
      <c r="AM1785" s="201"/>
      <c r="AN1785" s="201"/>
      <c r="AO1785" s="201" t="s">
        <v>50</v>
      </c>
      <c r="AP1785" s="201" t="s">
        <v>1</v>
      </c>
    </row>
    <row r="1786" spans="1:42">
      <c r="A1786" s="193" t="s">
        <v>1103</v>
      </c>
      <c r="B1786" s="193" t="s">
        <v>50</v>
      </c>
      <c r="C1786" s="193" t="s">
        <v>205</v>
      </c>
      <c r="D1786" s="193" t="s">
        <v>3521</v>
      </c>
      <c r="E1786" s="193" t="s">
        <v>3522</v>
      </c>
      <c r="F1786" s="193"/>
      <c r="G1786" s="193" t="s">
        <v>178</v>
      </c>
      <c r="H1786" s="194">
        <v>43830.000011574077</v>
      </c>
      <c r="I1786" s="194"/>
      <c r="J1786" s="194">
        <v>43830.000011574077</v>
      </c>
      <c r="K1786" s="194">
        <v>43830.000011574077</v>
      </c>
      <c r="L1786" s="194"/>
      <c r="M1786" s="193" t="s">
        <v>187</v>
      </c>
      <c r="N1786" s="193" t="s">
        <v>751</v>
      </c>
      <c r="O1786" s="195">
        <v>12</v>
      </c>
      <c r="P1786" s="195"/>
      <c r="Q1786" s="196"/>
      <c r="R1786" s="193" t="s">
        <v>3523</v>
      </c>
      <c r="S1786" s="193"/>
      <c r="T1786" s="193" t="s">
        <v>3529</v>
      </c>
      <c r="U1786" s="193" t="s">
        <v>182</v>
      </c>
      <c r="V1786" s="193"/>
      <c r="W1786" s="193"/>
      <c r="X1786" s="193"/>
      <c r="Y1786" s="194"/>
      <c r="Z1786" s="194"/>
      <c r="AA1786" s="197"/>
      <c r="AB1786" s="198" t="str">
        <f t="shared" si="196"/>
        <v>201912</v>
      </c>
      <c r="AC1786" s="199">
        <f t="shared" si="192"/>
        <v>0</v>
      </c>
      <c r="AD1786" s="200" t="str">
        <f t="shared" si="198"/>
        <v>201912</v>
      </c>
      <c r="AE1786" s="199">
        <f t="shared" si="194"/>
        <v>0</v>
      </c>
      <c r="AF1786" s="199">
        <f t="shared" si="193"/>
        <v>0</v>
      </c>
      <c r="AG1786" s="199">
        <f t="shared" si="197"/>
        <v>0</v>
      </c>
      <c r="AH1786" s="199">
        <f t="shared" si="195"/>
        <v>0</v>
      </c>
      <c r="AI1786" s="201"/>
      <c r="AJ1786" s="201"/>
      <c r="AK1786" s="201"/>
      <c r="AL1786" s="201"/>
      <c r="AM1786" s="201"/>
      <c r="AN1786" s="201"/>
      <c r="AO1786" s="201" t="s">
        <v>50</v>
      </c>
      <c r="AP1786" s="201" t="s">
        <v>1</v>
      </c>
    </row>
    <row r="1787" spans="1:42">
      <c r="A1787" s="193" t="s">
        <v>1103</v>
      </c>
      <c r="B1787" s="193" t="s">
        <v>50</v>
      </c>
      <c r="C1787" s="193" t="s">
        <v>205</v>
      </c>
      <c r="D1787" s="193" t="s">
        <v>3521</v>
      </c>
      <c r="E1787" s="193" t="s">
        <v>3522</v>
      </c>
      <c r="F1787" s="193"/>
      <c r="G1787" s="193" t="s">
        <v>178</v>
      </c>
      <c r="H1787" s="194">
        <v>43830.000011574077</v>
      </c>
      <c r="I1787" s="194"/>
      <c r="J1787" s="194">
        <v>43830.000011574077</v>
      </c>
      <c r="K1787" s="194">
        <v>43830.000011574077</v>
      </c>
      <c r="L1787" s="194"/>
      <c r="M1787" s="193" t="s">
        <v>187</v>
      </c>
      <c r="N1787" s="193" t="s">
        <v>751</v>
      </c>
      <c r="O1787" s="195">
        <v>12</v>
      </c>
      <c r="P1787" s="195"/>
      <c r="Q1787" s="196"/>
      <c r="R1787" s="193" t="s">
        <v>3523</v>
      </c>
      <c r="S1787" s="193"/>
      <c r="T1787" s="193" t="s">
        <v>3530</v>
      </c>
      <c r="U1787" s="193" t="s">
        <v>182</v>
      </c>
      <c r="V1787" s="193"/>
      <c r="W1787" s="193"/>
      <c r="X1787" s="193"/>
      <c r="Y1787" s="194"/>
      <c r="Z1787" s="194"/>
      <c r="AA1787" s="197"/>
      <c r="AB1787" s="198" t="str">
        <f t="shared" si="196"/>
        <v>201912</v>
      </c>
      <c r="AC1787" s="199">
        <f t="shared" si="192"/>
        <v>0</v>
      </c>
      <c r="AD1787" s="200" t="str">
        <f t="shared" si="198"/>
        <v>201912</v>
      </c>
      <c r="AE1787" s="199">
        <f t="shared" si="194"/>
        <v>0</v>
      </c>
      <c r="AF1787" s="199">
        <f t="shared" si="193"/>
        <v>0</v>
      </c>
      <c r="AG1787" s="199">
        <f t="shared" si="197"/>
        <v>0</v>
      </c>
      <c r="AH1787" s="199">
        <f t="shared" si="195"/>
        <v>0</v>
      </c>
      <c r="AI1787" s="201"/>
      <c r="AJ1787" s="201"/>
      <c r="AK1787" s="201"/>
      <c r="AL1787" s="201"/>
      <c r="AM1787" s="201"/>
      <c r="AN1787" s="201"/>
      <c r="AO1787" s="201" t="s">
        <v>50</v>
      </c>
      <c r="AP1787" s="201" t="s">
        <v>1</v>
      </c>
    </row>
    <row r="1788" spans="1:42">
      <c r="A1788" s="193" t="s">
        <v>1103</v>
      </c>
      <c r="B1788" s="193" t="s">
        <v>50</v>
      </c>
      <c r="C1788" s="193" t="s">
        <v>205</v>
      </c>
      <c r="D1788" s="193" t="s">
        <v>3521</v>
      </c>
      <c r="E1788" s="193" t="s">
        <v>3522</v>
      </c>
      <c r="F1788" s="193"/>
      <c r="G1788" s="193" t="s">
        <v>178</v>
      </c>
      <c r="H1788" s="194">
        <v>43830.000011574077</v>
      </c>
      <c r="I1788" s="194"/>
      <c r="J1788" s="194">
        <v>43830.000011574077</v>
      </c>
      <c r="K1788" s="194">
        <v>43830.000011574077</v>
      </c>
      <c r="L1788" s="194"/>
      <c r="M1788" s="193" t="s">
        <v>187</v>
      </c>
      <c r="N1788" s="193" t="s">
        <v>751</v>
      </c>
      <c r="O1788" s="195">
        <v>12</v>
      </c>
      <c r="P1788" s="195"/>
      <c r="Q1788" s="196"/>
      <c r="R1788" s="193" t="s">
        <v>3523</v>
      </c>
      <c r="S1788" s="193"/>
      <c r="T1788" s="193" t="s">
        <v>3531</v>
      </c>
      <c r="U1788" s="193" t="s">
        <v>182</v>
      </c>
      <c r="V1788" s="193"/>
      <c r="W1788" s="193"/>
      <c r="X1788" s="193"/>
      <c r="Y1788" s="194"/>
      <c r="Z1788" s="194"/>
      <c r="AA1788" s="197"/>
      <c r="AB1788" s="198" t="str">
        <f t="shared" si="196"/>
        <v>201912</v>
      </c>
      <c r="AC1788" s="199">
        <f t="shared" si="192"/>
        <v>0</v>
      </c>
      <c r="AD1788" s="200" t="str">
        <f t="shared" si="198"/>
        <v>201912</v>
      </c>
      <c r="AE1788" s="199">
        <f t="shared" si="194"/>
        <v>0</v>
      </c>
      <c r="AF1788" s="199">
        <f t="shared" si="193"/>
        <v>0</v>
      </c>
      <c r="AG1788" s="199">
        <f t="shared" si="197"/>
        <v>0</v>
      </c>
      <c r="AH1788" s="199">
        <f t="shared" si="195"/>
        <v>0</v>
      </c>
      <c r="AI1788" s="201"/>
      <c r="AJ1788" s="201"/>
      <c r="AK1788" s="201"/>
      <c r="AL1788" s="201"/>
      <c r="AM1788" s="201"/>
      <c r="AN1788" s="201"/>
      <c r="AO1788" s="201" t="s">
        <v>50</v>
      </c>
      <c r="AP1788" s="201" t="s">
        <v>1</v>
      </c>
    </row>
    <row r="1789" spans="1:42">
      <c r="A1789" s="193" t="s">
        <v>1103</v>
      </c>
      <c r="B1789" s="193" t="s">
        <v>50</v>
      </c>
      <c r="C1789" s="193" t="s">
        <v>205</v>
      </c>
      <c r="D1789" s="193" t="s">
        <v>3521</v>
      </c>
      <c r="E1789" s="193" t="s">
        <v>3522</v>
      </c>
      <c r="F1789" s="193"/>
      <c r="G1789" s="193" t="s">
        <v>178</v>
      </c>
      <c r="H1789" s="194">
        <v>43830.000011574077</v>
      </c>
      <c r="I1789" s="194"/>
      <c r="J1789" s="194">
        <v>43830.000011574077</v>
      </c>
      <c r="K1789" s="194">
        <v>43830.000011574077</v>
      </c>
      <c r="L1789" s="194"/>
      <c r="M1789" s="193" t="s">
        <v>187</v>
      </c>
      <c r="N1789" s="193" t="s">
        <v>751</v>
      </c>
      <c r="O1789" s="195">
        <v>12</v>
      </c>
      <c r="P1789" s="195"/>
      <c r="Q1789" s="196"/>
      <c r="R1789" s="193" t="s">
        <v>3523</v>
      </c>
      <c r="S1789" s="193"/>
      <c r="T1789" s="193" t="s">
        <v>3532</v>
      </c>
      <c r="U1789" s="193" t="s">
        <v>182</v>
      </c>
      <c r="V1789" s="193"/>
      <c r="W1789" s="193"/>
      <c r="X1789" s="193"/>
      <c r="Y1789" s="194"/>
      <c r="Z1789" s="194"/>
      <c r="AA1789" s="197"/>
      <c r="AB1789" s="198" t="str">
        <f t="shared" si="196"/>
        <v>201912</v>
      </c>
      <c r="AC1789" s="199">
        <f t="shared" si="192"/>
        <v>0</v>
      </c>
      <c r="AD1789" s="200" t="str">
        <f t="shared" si="198"/>
        <v>201912</v>
      </c>
      <c r="AE1789" s="199">
        <f t="shared" si="194"/>
        <v>0</v>
      </c>
      <c r="AF1789" s="199">
        <f t="shared" si="193"/>
        <v>0</v>
      </c>
      <c r="AG1789" s="199">
        <f t="shared" si="197"/>
        <v>0</v>
      </c>
      <c r="AH1789" s="199">
        <f t="shared" si="195"/>
        <v>0</v>
      </c>
      <c r="AI1789" s="201"/>
      <c r="AJ1789" s="201"/>
      <c r="AK1789" s="201"/>
      <c r="AL1789" s="201"/>
      <c r="AM1789" s="201"/>
      <c r="AN1789" s="201"/>
      <c r="AO1789" s="201" t="s">
        <v>50</v>
      </c>
      <c r="AP1789" s="201" t="s">
        <v>1</v>
      </c>
    </row>
    <row r="1790" spans="1:42">
      <c r="A1790" s="193" t="s">
        <v>1103</v>
      </c>
      <c r="B1790" s="193" t="s">
        <v>50</v>
      </c>
      <c r="C1790" s="193" t="s">
        <v>205</v>
      </c>
      <c r="D1790" s="193" t="s">
        <v>3521</v>
      </c>
      <c r="E1790" s="193" t="s">
        <v>3522</v>
      </c>
      <c r="F1790" s="193"/>
      <c r="G1790" s="193" t="s">
        <v>178</v>
      </c>
      <c r="H1790" s="194">
        <v>43830.000011574077</v>
      </c>
      <c r="I1790" s="194"/>
      <c r="J1790" s="194">
        <v>43830.000011574077</v>
      </c>
      <c r="K1790" s="194">
        <v>43830.000011574077</v>
      </c>
      <c r="L1790" s="194"/>
      <c r="M1790" s="193" t="s">
        <v>187</v>
      </c>
      <c r="N1790" s="193" t="s">
        <v>751</v>
      </c>
      <c r="O1790" s="195">
        <v>12</v>
      </c>
      <c r="P1790" s="195"/>
      <c r="Q1790" s="196"/>
      <c r="R1790" s="193" t="s">
        <v>3523</v>
      </c>
      <c r="S1790" s="193"/>
      <c r="T1790" s="193" t="s">
        <v>3533</v>
      </c>
      <c r="U1790" s="193" t="s">
        <v>182</v>
      </c>
      <c r="V1790" s="193"/>
      <c r="W1790" s="193"/>
      <c r="X1790" s="193"/>
      <c r="Y1790" s="194"/>
      <c r="Z1790" s="194"/>
      <c r="AA1790" s="197"/>
      <c r="AB1790" s="198" t="str">
        <f t="shared" si="196"/>
        <v>201912</v>
      </c>
      <c r="AC1790" s="199">
        <f t="shared" si="192"/>
        <v>0</v>
      </c>
      <c r="AD1790" s="200" t="str">
        <f t="shared" si="198"/>
        <v>201912</v>
      </c>
      <c r="AE1790" s="199">
        <f t="shared" si="194"/>
        <v>0</v>
      </c>
      <c r="AF1790" s="199">
        <f t="shared" si="193"/>
        <v>0</v>
      </c>
      <c r="AG1790" s="199">
        <f t="shared" si="197"/>
        <v>0</v>
      </c>
      <c r="AH1790" s="199">
        <f t="shared" si="195"/>
        <v>0</v>
      </c>
      <c r="AI1790" s="201"/>
      <c r="AJ1790" s="201"/>
      <c r="AK1790" s="201"/>
      <c r="AL1790" s="201"/>
      <c r="AM1790" s="201"/>
      <c r="AN1790" s="201"/>
      <c r="AO1790" s="201" t="s">
        <v>50</v>
      </c>
      <c r="AP1790" s="201" t="s">
        <v>1</v>
      </c>
    </row>
    <row r="1791" spans="1:42">
      <c r="A1791" s="193" t="s">
        <v>1103</v>
      </c>
      <c r="B1791" s="193" t="s">
        <v>50</v>
      </c>
      <c r="C1791" s="193" t="s">
        <v>205</v>
      </c>
      <c r="D1791" s="193" t="s">
        <v>3521</v>
      </c>
      <c r="E1791" s="193" t="s">
        <v>3522</v>
      </c>
      <c r="F1791" s="193"/>
      <c r="G1791" s="193" t="s">
        <v>178</v>
      </c>
      <c r="H1791" s="194">
        <v>43830.000011574077</v>
      </c>
      <c r="I1791" s="194"/>
      <c r="J1791" s="194">
        <v>43830.000011574077</v>
      </c>
      <c r="K1791" s="194">
        <v>43830.000011574077</v>
      </c>
      <c r="L1791" s="194"/>
      <c r="M1791" s="193" t="s">
        <v>187</v>
      </c>
      <c r="N1791" s="193" t="s">
        <v>751</v>
      </c>
      <c r="O1791" s="195">
        <v>12</v>
      </c>
      <c r="P1791" s="195"/>
      <c r="Q1791" s="196"/>
      <c r="R1791" s="193" t="s">
        <v>3523</v>
      </c>
      <c r="S1791" s="193"/>
      <c r="T1791" s="193" t="s">
        <v>3534</v>
      </c>
      <c r="U1791" s="193" t="s">
        <v>182</v>
      </c>
      <c r="V1791" s="193"/>
      <c r="W1791" s="193"/>
      <c r="X1791" s="193"/>
      <c r="Y1791" s="194"/>
      <c r="Z1791" s="194"/>
      <c r="AA1791" s="197"/>
      <c r="AB1791" s="198" t="str">
        <f t="shared" si="196"/>
        <v>201912</v>
      </c>
      <c r="AC1791" s="199">
        <f t="shared" si="192"/>
        <v>0</v>
      </c>
      <c r="AD1791" s="200" t="str">
        <f t="shared" si="198"/>
        <v>201912</v>
      </c>
      <c r="AE1791" s="199">
        <f t="shared" si="194"/>
        <v>0</v>
      </c>
      <c r="AF1791" s="199">
        <f t="shared" si="193"/>
        <v>0</v>
      </c>
      <c r="AG1791" s="199">
        <f t="shared" si="197"/>
        <v>0</v>
      </c>
      <c r="AH1791" s="199">
        <f t="shared" si="195"/>
        <v>0</v>
      </c>
      <c r="AI1791" s="201"/>
      <c r="AJ1791" s="201"/>
      <c r="AK1791" s="201"/>
      <c r="AL1791" s="201"/>
      <c r="AM1791" s="201"/>
      <c r="AN1791" s="201"/>
      <c r="AO1791" s="201" t="s">
        <v>50</v>
      </c>
      <c r="AP1791" s="201" t="s">
        <v>1</v>
      </c>
    </row>
    <row r="1792" spans="1:42">
      <c r="A1792" s="193" t="s">
        <v>1103</v>
      </c>
      <c r="B1792" s="193" t="s">
        <v>50</v>
      </c>
      <c r="C1792" s="193" t="s">
        <v>205</v>
      </c>
      <c r="D1792" s="193" t="s">
        <v>3521</v>
      </c>
      <c r="E1792" s="193" t="s">
        <v>3522</v>
      </c>
      <c r="F1792" s="193"/>
      <c r="G1792" s="193" t="s">
        <v>178</v>
      </c>
      <c r="H1792" s="194">
        <v>43830.000011574077</v>
      </c>
      <c r="I1792" s="194"/>
      <c r="J1792" s="194">
        <v>43830.000011574077</v>
      </c>
      <c r="K1792" s="194">
        <v>43830.000011574077</v>
      </c>
      <c r="L1792" s="194"/>
      <c r="M1792" s="193" t="s">
        <v>187</v>
      </c>
      <c r="N1792" s="193" t="s">
        <v>751</v>
      </c>
      <c r="O1792" s="195">
        <v>12</v>
      </c>
      <c r="P1792" s="195"/>
      <c r="Q1792" s="196"/>
      <c r="R1792" s="193" t="s">
        <v>3523</v>
      </c>
      <c r="S1792" s="193"/>
      <c r="T1792" s="193" t="s">
        <v>3535</v>
      </c>
      <c r="U1792" s="193" t="s">
        <v>182</v>
      </c>
      <c r="V1792" s="193"/>
      <c r="W1792" s="193"/>
      <c r="X1792" s="193"/>
      <c r="Y1792" s="194"/>
      <c r="Z1792" s="194"/>
      <c r="AA1792" s="197"/>
      <c r="AB1792" s="198" t="str">
        <f t="shared" si="196"/>
        <v>201912</v>
      </c>
      <c r="AC1792" s="199">
        <f t="shared" si="192"/>
        <v>0</v>
      </c>
      <c r="AD1792" s="200" t="str">
        <f t="shared" si="198"/>
        <v>201912</v>
      </c>
      <c r="AE1792" s="199">
        <f t="shared" si="194"/>
        <v>0</v>
      </c>
      <c r="AF1792" s="199">
        <f t="shared" si="193"/>
        <v>0</v>
      </c>
      <c r="AG1792" s="199">
        <f t="shared" si="197"/>
        <v>0</v>
      </c>
      <c r="AH1792" s="199">
        <f t="shared" si="195"/>
        <v>0</v>
      </c>
      <c r="AI1792" s="201"/>
      <c r="AJ1792" s="201"/>
      <c r="AK1792" s="201"/>
      <c r="AL1792" s="201"/>
      <c r="AM1792" s="201"/>
      <c r="AN1792" s="201"/>
      <c r="AO1792" s="201" t="s">
        <v>50</v>
      </c>
      <c r="AP1792" s="201" t="s">
        <v>1</v>
      </c>
    </row>
    <row r="1793" spans="1:42">
      <c r="A1793" s="193" t="s">
        <v>1103</v>
      </c>
      <c r="B1793" s="193" t="s">
        <v>50</v>
      </c>
      <c r="C1793" s="193" t="s">
        <v>205</v>
      </c>
      <c r="D1793" s="193" t="s">
        <v>3521</v>
      </c>
      <c r="E1793" s="193" t="s">
        <v>3522</v>
      </c>
      <c r="F1793" s="193"/>
      <c r="G1793" s="193" t="s">
        <v>178</v>
      </c>
      <c r="H1793" s="194">
        <v>43830.000011574077</v>
      </c>
      <c r="I1793" s="194"/>
      <c r="J1793" s="194">
        <v>43830.000011574077</v>
      </c>
      <c r="K1793" s="194">
        <v>43830.000011574077</v>
      </c>
      <c r="L1793" s="194"/>
      <c r="M1793" s="193" t="s">
        <v>187</v>
      </c>
      <c r="N1793" s="193" t="s">
        <v>751</v>
      </c>
      <c r="O1793" s="195">
        <v>12</v>
      </c>
      <c r="P1793" s="195"/>
      <c r="Q1793" s="196"/>
      <c r="R1793" s="193" t="s">
        <v>3523</v>
      </c>
      <c r="S1793" s="193"/>
      <c r="T1793" s="193" t="s">
        <v>3536</v>
      </c>
      <c r="U1793" s="193" t="s">
        <v>182</v>
      </c>
      <c r="V1793" s="193"/>
      <c r="W1793" s="193"/>
      <c r="X1793" s="193"/>
      <c r="Y1793" s="194"/>
      <c r="Z1793" s="194"/>
      <c r="AA1793" s="197"/>
      <c r="AB1793" s="198" t="str">
        <f t="shared" si="196"/>
        <v>201912</v>
      </c>
      <c r="AC1793" s="199">
        <f t="shared" si="192"/>
        <v>0</v>
      </c>
      <c r="AD1793" s="200" t="str">
        <f t="shared" si="198"/>
        <v>201912</v>
      </c>
      <c r="AE1793" s="199">
        <f t="shared" si="194"/>
        <v>0</v>
      </c>
      <c r="AF1793" s="199">
        <f t="shared" si="193"/>
        <v>0</v>
      </c>
      <c r="AG1793" s="199">
        <f t="shared" si="197"/>
        <v>0</v>
      </c>
      <c r="AH1793" s="199">
        <f t="shared" si="195"/>
        <v>0</v>
      </c>
      <c r="AI1793" s="201"/>
      <c r="AJ1793" s="201"/>
      <c r="AK1793" s="201"/>
      <c r="AL1793" s="201"/>
      <c r="AM1793" s="201"/>
      <c r="AN1793" s="201"/>
      <c r="AO1793" s="201" t="s">
        <v>50</v>
      </c>
      <c r="AP1793" s="201" t="s">
        <v>1</v>
      </c>
    </row>
    <row r="1794" spans="1:42">
      <c r="A1794" s="193" t="s">
        <v>1103</v>
      </c>
      <c r="B1794" s="193" t="s">
        <v>50</v>
      </c>
      <c r="C1794" s="193" t="s">
        <v>205</v>
      </c>
      <c r="D1794" s="193" t="s">
        <v>3521</v>
      </c>
      <c r="E1794" s="193" t="s">
        <v>3522</v>
      </c>
      <c r="F1794" s="193"/>
      <c r="G1794" s="193" t="s">
        <v>178</v>
      </c>
      <c r="H1794" s="194">
        <v>43830.000011574077</v>
      </c>
      <c r="I1794" s="194"/>
      <c r="J1794" s="194">
        <v>43830.000011574077</v>
      </c>
      <c r="K1794" s="194">
        <v>43830.000011574077</v>
      </c>
      <c r="L1794" s="194"/>
      <c r="M1794" s="193" t="s">
        <v>187</v>
      </c>
      <c r="N1794" s="193" t="s">
        <v>751</v>
      </c>
      <c r="O1794" s="195">
        <v>12</v>
      </c>
      <c r="P1794" s="195"/>
      <c r="Q1794" s="196"/>
      <c r="R1794" s="193" t="s">
        <v>3523</v>
      </c>
      <c r="S1794" s="193"/>
      <c r="T1794" s="193" t="s">
        <v>3537</v>
      </c>
      <c r="U1794" s="193" t="s">
        <v>182</v>
      </c>
      <c r="V1794" s="193"/>
      <c r="W1794" s="193"/>
      <c r="X1794" s="193"/>
      <c r="Y1794" s="194"/>
      <c r="Z1794" s="194"/>
      <c r="AA1794" s="197"/>
      <c r="AB1794" s="198" t="str">
        <f t="shared" si="196"/>
        <v>201912</v>
      </c>
      <c r="AC1794" s="199">
        <f t="shared" ref="AC1794:AC1857" si="199">IFERROR(IF(IF(AND(K1794&lt;1,L1794&gt;0),CONCATENATE(YEAR(L1794),MONTH(L1794)),CONCATENATE(YEAR(I1794),MONTH(I1794)))="19001",0,IF(AND(K1794&lt;1,L1794&gt;0),CONCATENATE(YEAR(L1794),MONTH(L1794)),CONCATENATE(YEAR(I1794),MONTH(I1794)))),0)</f>
        <v>0</v>
      </c>
      <c r="AD1794" s="200" t="str">
        <f t="shared" si="198"/>
        <v>201912</v>
      </c>
      <c r="AE1794" s="199">
        <f t="shared" si="194"/>
        <v>0</v>
      </c>
      <c r="AF1794" s="199">
        <f t="shared" ref="AF1794:AF1857" si="200">+IFERROR(IF(Z1794&gt;0,CONCATENATE(YEAR(Z1794),MONTH(Z1794)),0),0)</f>
        <v>0</v>
      </c>
      <c r="AG1794" s="199">
        <f t="shared" si="197"/>
        <v>0</v>
      </c>
      <c r="AH1794" s="199">
        <f t="shared" si="195"/>
        <v>0</v>
      </c>
      <c r="AI1794" s="201"/>
      <c r="AJ1794" s="201"/>
      <c r="AK1794" s="201"/>
      <c r="AL1794" s="201"/>
      <c r="AM1794" s="201"/>
      <c r="AN1794" s="201"/>
      <c r="AO1794" s="201" t="s">
        <v>50</v>
      </c>
      <c r="AP1794" s="201" t="s">
        <v>1</v>
      </c>
    </row>
    <row r="1795" spans="1:42">
      <c r="A1795" s="193" t="s">
        <v>1103</v>
      </c>
      <c r="B1795" s="193" t="s">
        <v>50</v>
      </c>
      <c r="C1795" s="193" t="s">
        <v>205</v>
      </c>
      <c r="D1795" s="193" t="s">
        <v>3538</v>
      </c>
      <c r="E1795" s="193" t="s">
        <v>3539</v>
      </c>
      <c r="F1795" s="193"/>
      <c r="G1795" s="193" t="s">
        <v>178</v>
      </c>
      <c r="H1795" s="194">
        <v>43830.000011574077</v>
      </c>
      <c r="I1795" s="194"/>
      <c r="J1795" s="194">
        <v>43844.000011574077</v>
      </c>
      <c r="K1795" s="194">
        <v>43844.000011574077</v>
      </c>
      <c r="L1795" s="194">
        <v>43844.369490740741</v>
      </c>
      <c r="M1795" s="193" t="s">
        <v>187</v>
      </c>
      <c r="N1795" s="193" t="s">
        <v>751</v>
      </c>
      <c r="O1795" s="195">
        <v>12</v>
      </c>
      <c r="P1795" s="195"/>
      <c r="Q1795" s="196"/>
      <c r="R1795" s="193" t="s">
        <v>3540</v>
      </c>
      <c r="S1795" s="193"/>
      <c r="T1795" s="193" t="s">
        <v>3541</v>
      </c>
      <c r="U1795" s="193" t="s">
        <v>195</v>
      </c>
      <c r="V1795" s="193"/>
      <c r="W1795" s="193"/>
      <c r="X1795" s="193"/>
      <c r="Y1795" s="194"/>
      <c r="Z1795" s="194"/>
      <c r="AA1795" s="197"/>
      <c r="AB1795" s="198" t="str">
        <f t="shared" si="196"/>
        <v>201912</v>
      </c>
      <c r="AC1795" s="199">
        <f t="shared" si="199"/>
        <v>0</v>
      </c>
      <c r="AD1795" s="200" t="str">
        <f t="shared" si="198"/>
        <v>20201</v>
      </c>
      <c r="AE1795" s="199" t="str">
        <f t="shared" ref="AE1795:AE1858" si="201">+IFERROR(IF(A1795="4-MIGRADO",0,IF(OR(K1795=0,ISTEXT(K1795),CONCATENATE(YEAR(L1795),MONTH(L1795))="19001"),0,CONCATENATE(YEAR(L1795),MONTH(L1795)))),0)</f>
        <v>20201</v>
      </c>
      <c r="AF1795" s="199">
        <f t="shared" si="200"/>
        <v>0</v>
      </c>
      <c r="AG1795" s="199">
        <f t="shared" si="197"/>
        <v>0</v>
      </c>
      <c r="AH1795" s="199">
        <f t="shared" ref="AH1795:AH1858" si="202">+IF(AND(A1795&lt;&gt;"4-MIGRADO",V1795="1"),CONCATENATE(YEAR(H1795),MONTH(H1795)),0)</f>
        <v>0</v>
      </c>
      <c r="AI1795" s="201"/>
      <c r="AJ1795" s="201"/>
      <c r="AK1795" s="201"/>
      <c r="AL1795" s="201"/>
      <c r="AM1795" s="201"/>
      <c r="AN1795" s="201"/>
      <c r="AO1795" s="201" t="s">
        <v>50</v>
      </c>
      <c r="AP1795" s="201" t="s">
        <v>1</v>
      </c>
    </row>
    <row r="1796" spans="1:42">
      <c r="A1796" s="193" t="s">
        <v>1103</v>
      </c>
      <c r="B1796" s="193" t="s">
        <v>50</v>
      </c>
      <c r="C1796" s="193" t="s">
        <v>205</v>
      </c>
      <c r="D1796" s="193" t="s">
        <v>3538</v>
      </c>
      <c r="E1796" s="193" t="s">
        <v>3539</v>
      </c>
      <c r="F1796" s="193"/>
      <c r="G1796" s="193" t="s">
        <v>178</v>
      </c>
      <c r="H1796" s="194">
        <v>43830.000011574077</v>
      </c>
      <c r="I1796" s="194"/>
      <c r="J1796" s="194">
        <v>43833.000011574077</v>
      </c>
      <c r="K1796" s="194">
        <v>43833.000011574077</v>
      </c>
      <c r="L1796" s="194">
        <v>43844.372974537036</v>
      </c>
      <c r="M1796" s="193" t="s">
        <v>187</v>
      </c>
      <c r="N1796" s="193" t="s">
        <v>751</v>
      </c>
      <c r="O1796" s="195">
        <v>12</v>
      </c>
      <c r="P1796" s="195"/>
      <c r="Q1796" s="196"/>
      <c r="R1796" s="193" t="s">
        <v>3540</v>
      </c>
      <c r="S1796" s="193"/>
      <c r="T1796" s="193" t="s">
        <v>3542</v>
      </c>
      <c r="U1796" s="193" t="s">
        <v>195</v>
      </c>
      <c r="V1796" s="193"/>
      <c r="W1796" s="193"/>
      <c r="X1796" s="193"/>
      <c r="Y1796" s="194"/>
      <c r="Z1796" s="194"/>
      <c r="AA1796" s="197"/>
      <c r="AB1796" s="198" t="str">
        <f t="shared" si="196"/>
        <v>201912</v>
      </c>
      <c r="AC1796" s="199">
        <f t="shared" si="199"/>
        <v>0</v>
      </c>
      <c r="AD1796" s="200" t="str">
        <f t="shared" si="198"/>
        <v>20201</v>
      </c>
      <c r="AE1796" s="199" t="str">
        <f t="shared" si="201"/>
        <v>20201</v>
      </c>
      <c r="AF1796" s="199">
        <f t="shared" si="200"/>
        <v>0</v>
      </c>
      <c r="AG1796" s="199">
        <f t="shared" si="197"/>
        <v>0</v>
      </c>
      <c r="AH1796" s="199">
        <f t="shared" si="202"/>
        <v>0</v>
      </c>
      <c r="AI1796" s="201"/>
      <c r="AJ1796" s="201"/>
      <c r="AK1796" s="201"/>
      <c r="AL1796" s="201"/>
      <c r="AM1796" s="201"/>
      <c r="AN1796" s="201"/>
      <c r="AO1796" s="201" t="s">
        <v>50</v>
      </c>
      <c r="AP1796" s="201" t="s">
        <v>1</v>
      </c>
    </row>
    <row r="1797" spans="1:42">
      <c r="A1797" s="193" t="s">
        <v>1103</v>
      </c>
      <c r="B1797" s="193" t="s">
        <v>50</v>
      </c>
      <c r="C1797" s="193" t="s">
        <v>205</v>
      </c>
      <c r="D1797" s="193" t="s">
        <v>3538</v>
      </c>
      <c r="E1797" s="193" t="s">
        <v>3539</v>
      </c>
      <c r="F1797" s="193"/>
      <c r="G1797" s="193" t="s">
        <v>178</v>
      </c>
      <c r="H1797" s="194">
        <v>43830.000011574077</v>
      </c>
      <c r="I1797" s="194"/>
      <c r="J1797" s="194">
        <v>43833.000011574077</v>
      </c>
      <c r="K1797" s="194">
        <v>43833.000011574077</v>
      </c>
      <c r="L1797" s="194">
        <v>43844.379780092589</v>
      </c>
      <c r="M1797" s="193" t="s">
        <v>187</v>
      </c>
      <c r="N1797" s="193" t="s">
        <v>751</v>
      </c>
      <c r="O1797" s="195">
        <v>12</v>
      </c>
      <c r="P1797" s="195"/>
      <c r="Q1797" s="196"/>
      <c r="R1797" s="193" t="s">
        <v>3540</v>
      </c>
      <c r="S1797" s="193"/>
      <c r="T1797" s="193" t="s">
        <v>3543</v>
      </c>
      <c r="U1797" s="193" t="s">
        <v>195</v>
      </c>
      <c r="V1797" s="193"/>
      <c r="W1797" s="193"/>
      <c r="X1797" s="193"/>
      <c r="Y1797" s="194"/>
      <c r="Z1797" s="194"/>
      <c r="AA1797" s="197"/>
      <c r="AB1797" s="198" t="str">
        <f t="shared" si="196"/>
        <v>201912</v>
      </c>
      <c r="AC1797" s="199">
        <f t="shared" si="199"/>
        <v>0</v>
      </c>
      <c r="AD1797" s="200" t="str">
        <f t="shared" si="198"/>
        <v>20201</v>
      </c>
      <c r="AE1797" s="199" t="str">
        <f t="shared" si="201"/>
        <v>20201</v>
      </c>
      <c r="AF1797" s="199">
        <f t="shared" si="200"/>
        <v>0</v>
      </c>
      <c r="AG1797" s="199">
        <f t="shared" si="197"/>
        <v>0</v>
      </c>
      <c r="AH1797" s="199">
        <f t="shared" si="202"/>
        <v>0</v>
      </c>
      <c r="AI1797" s="201"/>
      <c r="AJ1797" s="201"/>
      <c r="AK1797" s="201"/>
      <c r="AL1797" s="201"/>
      <c r="AM1797" s="201"/>
      <c r="AN1797" s="201"/>
      <c r="AO1797" s="201" t="s">
        <v>50</v>
      </c>
      <c r="AP1797" s="201" t="s">
        <v>1</v>
      </c>
    </row>
    <row r="1798" spans="1:42">
      <c r="A1798" s="193" t="s">
        <v>1103</v>
      </c>
      <c r="B1798" s="193" t="s">
        <v>50</v>
      </c>
      <c r="C1798" s="193" t="s">
        <v>205</v>
      </c>
      <c r="D1798" s="193" t="s">
        <v>3538</v>
      </c>
      <c r="E1798" s="193" t="s">
        <v>3539</v>
      </c>
      <c r="F1798" s="193"/>
      <c r="G1798" s="193" t="s">
        <v>178</v>
      </c>
      <c r="H1798" s="194">
        <v>43830.000011574077</v>
      </c>
      <c r="I1798" s="194"/>
      <c r="J1798" s="194">
        <v>43833.000011574077</v>
      </c>
      <c r="K1798" s="194">
        <v>43833.000011574077</v>
      </c>
      <c r="L1798" s="194">
        <v>43844.411030092589</v>
      </c>
      <c r="M1798" s="193" t="s">
        <v>187</v>
      </c>
      <c r="N1798" s="193" t="s">
        <v>751</v>
      </c>
      <c r="O1798" s="195">
        <v>12</v>
      </c>
      <c r="P1798" s="195"/>
      <c r="Q1798" s="196"/>
      <c r="R1798" s="193" t="s">
        <v>3540</v>
      </c>
      <c r="S1798" s="193"/>
      <c r="T1798" s="193" t="s">
        <v>3544</v>
      </c>
      <c r="U1798" s="193" t="s">
        <v>195</v>
      </c>
      <c r="V1798" s="193"/>
      <c r="W1798" s="193"/>
      <c r="X1798" s="193"/>
      <c r="Y1798" s="194"/>
      <c r="Z1798" s="194"/>
      <c r="AA1798" s="197"/>
      <c r="AB1798" s="198" t="str">
        <f t="shared" si="196"/>
        <v>201912</v>
      </c>
      <c r="AC1798" s="199">
        <f t="shared" si="199"/>
        <v>0</v>
      </c>
      <c r="AD1798" s="200" t="str">
        <f t="shared" si="198"/>
        <v>20201</v>
      </c>
      <c r="AE1798" s="199" t="str">
        <f t="shared" si="201"/>
        <v>20201</v>
      </c>
      <c r="AF1798" s="199">
        <f t="shared" si="200"/>
        <v>0</v>
      </c>
      <c r="AG1798" s="199">
        <f t="shared" si="197"/>
        <v>0</v>
      </c>
      <c r="AH1798" s="199">
        <f t="shared" si="202"/>
        <v>0</v>
      </c>
      <c r="AI1798" s="201"/>
      <c r="AJ1798" s="201"/>
      <c r="AK1798" s="201"/>
      <c r="AL1798" s="201"/>
      <c r="AM1798" s="201"/>
      <c r="AN1798" s="201"/>
      <c r="AO1798" s="201" t="s">
        <v>50</v>
      </c>
      <c r="AP1798" s="201" t="s">
        <v>1</v>
      </c>
    </row>
    <row r="1799" spans="1:42">
      <c r="A1799" s="193" t="s">
        <v>1103</v>
      </c>
      <c r="B1799" s="193" t="s">
        <v>50</v>
      </c>
      <c r="C1799" s="193" t="s">
        <v>205</v>
      </c>
      <c r="D1799" s="193" t="s">
        <v>3538</v>
      </c>
      <c r="E1799" s="193" t="s">
        <v>3539</v>
      </c>
      <c r="F1799" s="193"/>
      <c r="G1799" s="193" t="s">
        <v>178</v>
      </c>
      <c r="H1799" s="194">
        <v>43830.000011574077</v>
      </c>
      <c r="I1799" s="194"/>
      <c r="J1799" s="194">
        <v>43833.000011574077</v>
      </c>
      <c r="K1799" s="194">
        <v>43833.000011574077</v>
      </c>
      <c r="L1799" s="194">
        <v>43844.411145833343</v>
      </c>
      <c r="M1799" s="193" t="s">
        <v>187</v>
      </c>
      <c r="N1799" s="193" t="s">
        <v>751</v>
      </c>
      <c r="O1799" s="195">
        <v>12</v>
      </c>
      <c r="P1799" s="195"/>
      <c r="Q1799" s="196"/>
      <c r="R1799" s="193" t="s">
        <v>3540</v>
      </c>
      <c r="S1799" s="193"/>
      <c r="T1799" s="193" t="s">
        <v>3545</v>
      </c>
      <c r="U1799" s="193" t="s">
        <v>195</v>
      </c>
      <c r="V1799" s="193"/>
      <c r="W1799" s="193"/>
      <c r="X1799" s="193"/>
      <c r="Y1799" s="194"/>
      <c r="Z1799" s="194"/>
      <c r="AA1799" s="197"/>
      <c r="AB1799" s="198" t="str">
        <f t="shared" si="196"/>
        <v>201912</v>
      </c>
      <c r="AC1799" s="199">
        <f t="shared" si="199"/>
        <v>0</v>
      </c>
      <c r="AD1799" s="200" t="str">
        <f t="shared" si="198"/>
        <v>20201</v>
      </c>
      <c r="AE1799" s="199" t="str">
        <f t="shared" si="201"/>
        <v>20201</v>
      </c>
      <c r="AF1799" s="199">
        <f t="shared" si="200"/>
        <v>0</v>
      </c>
      <c r="AG1799" s="199">
        <f t="shared" si="197"/>
        <v>0</v>
      </c>
      <c r="AH1799" s="199">
        <f t="shared" si="202"/>
        <v>0</v>
      </c>
      <c r="AI1799" s="201"/>
      <c r="AJ1799" s="201"/>
      <c r="AK1799" s="201"/>
      <c r="AL1799" s="201"/>
      <c r="AM1799" s="201"/>
      <c r="AN1799" s="201"/>
      <c r="AO1799" s="201" t="s">
        <v>50</v>
      </c>
      <c r="AP1799" s="201" t="s">
        <v>1</v>
      </c>
    </row>
    <row r="1800" spans="1:42">
      <c r="A1800" s="193" t="s">
        <v>1103</v>
      </c>
      <c r="B1800" s="193" t="s">
        <v>50</v>
      </c>
      <c r="C1800" s="193" t="s">
        <v>205</v>
      </c>
      <c r="D1800" s="193" t="s">
        <v>3538</v>
      </c>
      <c r="E1800" s="193" t="s">
        <v>3539</v>
      </c>
      <c r="F1800" s="193"/>
      <c r="G1800" s="193" t="s">
        <v>178</v>
      </c>
      <c r="H1800" s="194">
        <v>43830.000011574077</v>
      </c>
      <c r="I1800" s="194"/>
      <c r="J1800" s="194">
        <v>43833.000011574077</v>
      </c>
      <c r="K1800" s="194">
        <v>43833.000011574077</v>
      </c>
      <c r="L1800" s="194">
        <v>43844.411307870367</v>
      </c>
      <c r="M1800" s="193" t="s">
        <v>187</v>
      </c>
      <c r="N1800" s="193" t="s">
        <v>751</v>
      </c>
      <c r="O1800" s="195">
        <v>12</v>
      </c>
      <c r="P1800" s="195"/>
      <c r="Q1800" s="196"/>
      <c r="R1800" s="193" t="s">
        <v>3540</v>
      </c>
      <c r="S1800" s="193"/>
      <c r="T1800" s="193" t="s">
        <v>3546</v>
      </c>
      <c r="U1800" s="193" t="s">
        <v>195</v>
      </c>
      <c r="V1800" s="193"/>
      <c r="W1800" s="193"/>
      <c r="X1800" s="193"/>
      <c r="Y1800" s="194"/>
      <c r="Z1800" s="194"/>
      <c r="AA1800" s="197"/>
      <c r="AB1800" s="198" t="str">
        <f t="shared" si="196"/>
        <v>201912</v>
      </c>
      <c r="AC1800" s="199">
        <f t="shared" si="199"/>
        <v>0</v>
      </c>
      <c r="AD1800" s="200" t="str">
        <f t="shared" si="198"/>
        <v>20201</v>
      </c>
      <c r="AE1800" s="199" t="str">
        <f t="shared" si="201"/>
        <v>20201</v>
      </c>
      <c r="AF1800" s="199">
        <f t="shared" si="200"/>
        <v>0</v>
      </c>
      <c r="AG1800" s="199">
        <f t="shared" si="197"/>
        <v>0</v>
      </c>
      <c r="AH1800" s="199">
        <f t="shared" si="202"/>
        <v>0</v>
      </c>
      <c r="AI1800" s="201"/>
      <c r="AJ1800" s="201"/>
      <c r="AK1800" s="201"/>
      <c r="AL1800" s="201"/>
      <c r="AM1800" s="201"/>
      <c r="AN1800" s="201"/>
      <c r="AO1800" s="201" t="s">
        <v>50</v>
      </c>
      <c r="AP1800" s="201" t="s">
        <v>1</v>
      </c>
    </row>
    <row r="1801" spans="1:42">
      <c r="A1801" s="193" t="s">
        <v>1103</v>
      </c>
      <c r="B1801" s="193" t="s">
        <v>50</v>
      </c>
      <c r="C1801" s="193" t="s">
        <v>205</v>
      </c>
      <c r="D1801" s="193" t="s">
        <v>3538</v>
      </c>
      <c r="E1801" s="193" t="s">
        <v>3539</v>
      </c>
      <c r="F1801" s="193"/>
      <c r="G1801" s="193" t="s">
        <v>178</v>
      </c>
      <c r="H1801" s="194">
        <v>43830.000011574077</v>
      </c>
      <c r="I1801" s="194"/>
      <c r="J1801" s="194">
        <v>43833.000011574077</v>
      </c>
      <c r="K1801" s="194">
        <v>43833.000011574077</v>
      </c>
      <c r="L1801" s="194">
        <v>43844.431875000002</v>
      </c>
      <c r="M1801" s="193" t="s">
        <v>187</v>
      </c>
      <c r="N1801" s="193" t="s">
        <v>751</v>
      </c>
      <c r="O1801" s="195">
        <v>12</v>
      </c>
      <c r="P1801" s="195"/>
      <c r="Q1801" s="196"/>
      <c r="R1801" s="193" t="s">
        <v>3540</v>
      </c>
      <c r="S1801" s="193"/>
      <c r="T1801" s="193" t="s">
        <v>3547</v>
      </c>
      <c r="U1801" s="193" t="s">
        <v>195</v>
      </c>
      <c r="V1801" s="193"/>
      <c r="W1801" s="193"/>
      <c r="X1801" s="193"/>
      <c r="Y1801" s="194"/>
      <c r="Z1801" s="194"/>
      <c r="AA1801" s="197"/>
      <c r="AB1801" s="198" t="str">
        <f t="shared" si="196"/>
        <v>201912</v>
      </c>
      <c r="AC1801" s="199">
        <f t="shared" si="199"/>
        <v>0</v>
      </c>
      <c r="AD1801" s="200" t="str">
        <f t="shared" si="198"/>
        <v>20201</v>
      </c>
      <c r="AE1801" s="199" t="str">
        <f t="shared" si="201"/>
        <v>20201</v>
      </c>
      <c r="AF1801" s="199">
        <f t="shared" si="200"/>
        <v>0</v>
      </c>
      <c r="AG1801" s="199">
        <f t="shared" si="197"/>
        <v>0</v>
      </c>
      <c r="AH1801" s="199">
        <f t="shared" si="202"/>
        <v>0</v>
      </c>
      <c r="AI1801" s="201"/>
      <c r="AJ1801" s="201"/>
      <c r="AK1801" s="201"/>
      <c r="AL1801" s="201"/>
      <c r="AM1801" s="201"/>
      <c r="AN1801" s="201"/>
      <c r="AO1801" s="201" t="s">
        <v>50</v>
      </c>
      <c r="AP1801" s="201" t="s">
        <v>1</v>
      </c>
    </row>
    <row r="1802" spans="1:42">
      <c r="A1802" s="193" t="s">
        <v>1103</v>
      </c>
      <c r="B1802" s="193" t="s">
        <v>50</v>
      </c>
      <c r="C1802" s="193" t="s">
        <v>205</v>
      </c>
      <c r="D1802" s="193" t="s">
        <v>3538</v>
      </c>
      <c r="E1802" s="193" t="s">
        <v>3539</v>
      </c>
      <c r="F1802" s="193"/>
      <c r="G1802" s="193" t="s">
        <v>178</v>
      </c>
      <c r="H1802" s="194">
        <v>43830.000011574077</v>
      </c>
      <c r="I1802" s="194"/>
      <c r="J1802" s="194">
        <v>43833.000011574077</v>
      </c>
      <c r="K1802" s="194">
        <v>43833.000011574077</v>
      </c>
      <c r="L1802" s="194">
        <v>43844.435347222221</v>
      </c>
      <c r="M1802" s="193" t="s">
        <v>187</v>
      </c>
      <c r="N1802" s="193" t="s">
        <v>751</v>
      </c>
      <c r="O1802" s="195">
        <v>12</v>
      </c>
      <c r="P1802" s="195"/>
      <c r="Q1802" s="196"/>
      <c r="R1802" s="193" t="s">
        <v>3540</v>
      </c>
      <c r="S1802" s="193"/>
      <c r="T1802" s="193" t="s">
        <v>3548</v>
      </c>
      <c r="U1802" s="193" t="s">
        <v>195</v>
      </c>
      <c r="V1802" s="193"/>
      <c r="W1802" s="193"/>
      <c r="X1802" s="193"/>
      <c r="Y1802" s="194"/>
      <c r="Z1802" s="194"/>
      <c r="AA1802" s="197"/>
      <c r="AB1802" s="198" t="str">
        <f t="shared" si="196"/>
        <v>201912</v>
      </c>
      <c r="AC1802" s="199">
        <f t="shared" si="199"/>
        <v>0</v>
      </c>
      <c r="AD1802" s="200" t="str">
        <f t="shared" si="198"/>
        <v>20201</v>
      </c>
      <c r="AE1802" s="199" t="str">
        <f t="shared" si="201"/>
        <v>20201</v>
      </c>
      <c r="AF1802" s="199">
        <f t="shared" si="200"/>
        <v>0</v>
      </c>
      <c r="AG1802" s="199">
        <f t="shared" si="197"/>
        <v>0</v>
      </c>
      <c r="AH1802" s="199">
        <f t="shared" si="202"/>
        <v>0</v>
      </c>
      <c r="AI1802" s="201"/>
      <c r="AJ1802" s="201"/>
      <c r="AK1802" s="201"/>
      <c r="AL1802" s="201"/>
      <c r="AM1802" s="201"/>
      <c r="AN1802" s="201"/>
      <c r="AO1802" s="201" t="s">
        <v>50</v>
      </c>
      <c r="AP1802" s="201" t="s">
        <v>1</v>
      </c>
    </row>
    <row r="1803" spans="1:42">
      <c r="A1803" s="193" t="s">
        <v>1103</v>
      </c>
      <c r="B1803" s="193" t="s">
        <v>50</v>
      </c>
      <c r="C1803" s="193" t="s">
        <v>205</v>
      </c>
      <c r="D1803" s="193" t="s">
        <v>3538</v>
      </c>
      <c r="E1803" s="193" t="s">
        <v>3539</v>
      </c>
      <c r="F1803" s="193"/>
      <c r="G1803" s="193" t="s">
        <v>178</v>
      </c>
      <c r="H1803" s="194">
        <v>43830.000011574077</v>
      </c>
      <c r="I1803" s="194"/>
      <c r="J1803" s="194">
        <v>43833.000011574077</v>
      </c>
      <c r="K1803" s="194">
        <v>43833.000011574077</v>
      </c>
      <c r="L1803" s="194">
        <v>43844.43546296296</v>
      </c>
      <c r="M1803" s="193" t="s">
        <v>187</v>
      </c>
      <c r="N1803" s="193" t="s">
        <v>751</v>
      </c>
      <c r="O1803" s="195">
        <v>12</v>
      </c>
      <c r="P1803" s="195"/>
      <c r="Q1803" s="196"/>
      <c r="R1803" s="193" t="s">
        <v>3540</v>
      </c>
      <c r="S1803" s="193"/>
      <c r="T1803" s="193" t="s">
        <v>3549</v>
      </c>
      <c r="U1803" s="193" t="s">
        <v>195</v>
      </c>
      <c r="V1803" s="193"/>
      <c r="W1803" s="193"/>
      <c r="X1803" s="193"/>
      <c r="Y1803" s="194"/>
      <c r="Z1803" s="194"/>
      <c r="AA1803" s="197"/>
      <c r="AB1803" s="198" t="str">
        <f t="shared" si="196"/>
        <v>201912</v>
      </c>
      <c r="AC1803" s="199">
        <f t="shared" si="199"/>
        <v>0</v>
      </c>
      <c r="AD1803" s="200" t="str">
        <f t="shared" si="198"/>
        <v>20201</v>
      </c>
      <c r="AE1803" s="199" t="str">
        <f t="shared" si="201"/>
        <v>20201</v>
      </c>
      <c r="AF1803" s="199">
        <f t="shared" si="200"/>
        <v>0</v>
      </c>
      <c r="AG1803" s="199">
        <f t="shared" si="197"/>
        <v>0</v>
      </c>
      <c r="AH1803" s="199">
        <f t="shared" si="202"/>
        <v>0</v>
      </c>
      <c r="AI1803" s="201"/>
      <c r="AJ1803" s="201"/>
      <c r="AK1803" s="201"/>
      <c r="AL1803" s="201"/>
      <c r="AM1803" s="201"/>
      <c r="AN1803" s="201"/>
      <c r="AO1803" s="201" t="s">
        <v>50</v>
      </c>
      <c r="AP1803" s="201" t="s">
        <v>1</v>
      </c>
    </row>
    <row r="1804" spans="1:42">
      <c r="A1804" s="193" t="s">
        <v>1103</v>
      </c>
      <c r="B1804" s="193" t="s">
        <v>50</v>
      </c>
      <c r="C1804" s="193" t="s">
        <v>205</v>
      </c>
      <c r="D1804" s="193" t="s">
        <v>3538</v>
      </c>
      <c r="E1804" s="193" t="s">
        <v>3539</v>
      </c>
      <c r="F1804" s="193"/>
      <c r="G1804" s="193" t="s">
        <v>178</v>
      </c>
      <c r="H1804" s="194">
        <v>43830.000011574077</v>
      </c>
      <c r="I1804" s="194"/>
      <c r="J1804" s="194">
        <v>43833.000011574077</v>
      </c>
      <c r="K1804" s="194">
        <v>43833.000011574077</v>
      </c>
      <c r="L1804" s="194">
        <v>43844.435578703713</v>
      </c>
      <c r="M1804" s="193" t="s">
        <v>187</v>
      </c>
      <c r="N1804" s="193" t="s">
        <v>751</v>
      </c>
      <c r="O1804" s="195">
        <v>12</v>
      </c>
      <c r="P1804" s="195"/>
      <c r="Q1804" s="196"/>
      <c r="R1804" s="193" t="s">
        <v>3540</v>
      </c>
      <c r="S1804" s="193"/>
      <c r="T1804" s="193" t="s">
        <v>3550</v>
      </c>
      <c r="U1804" s="193" t="s">
        <v>195</v>
      </c>
      <c r="V1804" s="193"/>
      <c r="W1804" s="193"/>
      <c r="X1804" s="193"/>
      <c r="Y1804" s="194"/>
      <c r="Z1804" s="194"/>
      <c r="AA1804" s="197"/>
      <c r="AB1804" s="198" t="str">
        <f t="shared" si="196"/>
        <v>201912</v>
      </c>
      <c r="AC1804" s="199">
        <f t="shared" si="199"/>
        <v>0</v>
      </c>
      <c r="AD1804" s="200" t="str">
        <f t="shared" si="198"/>
        <v>20201</v>
      </c>
      <c r="AE1804" s="199" t="str">
        <f t="shared" si="201"/>
        <v>20201</v>
      </c>
      <c r="AF1804" s="199">
        <f t="shared" si="200"/>
        <v>0</v>
      </c>
      <c r="AG1804" s="199">
        <f t="shared" si="197"/>
        <v>0</v>
      </c>
      <c r="AH1804" s="199">
        <f t="shared" si="202"/>
        <v>0</v>
      </c>
      <c r="AI1804" s="201"/>
      <c r="AJ1804" s="201"/>
      <c r="AK1804" s="201"/>
      <c r="AL1804" s="201"/>
      <c r="AM1804" s="201"/>
      <c r="AN1804" s="201"/>
      <c r="AO1804" s="201" t="s">
        <v>50</v>
      </c>
      <c r="AP1804" s="201" t="s">
        <v>1</v>
      </c>
    </row>
    <row r="1805" spans="1:42">
      <c r="A1805" s="193" t="s">
        <v>1103</v>
      </c>
      <c r="B1805" s="193" t="s">
        <v>50</v>
      </c>
      <c r="C1805" s="193" t="s">
        <v>205</v>
      </c>
      <c r="D1805" s="193" t="s">
        <v>3551</v>
      </c>
      <c r="E1805" s="193" t="s">
        <v>3552</v>
      </c>
      <c r="F1805" s="193"/>
      <c r="G1805" s="193" t="s">
        <v>178</v>
      </c>
      <c r="H1805" s="194">
        <v>43832.000011574077</v>
      </c>
      <c r="I1805" s="194"/>
      <c r="J1805" s="194">
        <v>43832.000011574077</v>
      </c>
      <c r="K1805" s="194">
        <v>43832.000011574077</v>
      </c>
      <c r="L1805" s="194"/>
      <c r="M1805" s="193" t="s">
        <v>187</v>
      </c>
      <c r="N1805" s="193" t="s">
        <v>43</v>
      </c>
      <c r="O1805" s="195">
        <v>12</v>
      </c>
      <c r="P1805" s="195"/>
      <c r="Q1805" s="196"/>
      <c r="R1805" s="193" t="s">
        <v>3553</v>
      </c>
      <c r="S1805" s="193"/>
      <c r="T1805" s="193" t="s">
        <v>3554</v>
      </c>
      <c r="U1805" s="193" t="s">
        <v>182</v>
      </c>
      <c r="V1805" s="193"/>
      <c r="W1805" s="193"/>
      <c r="X1805" s="193"/>
      <c r="Y1805" s="194"/>
      <c r="Z1805" s="194"/>
      <c r="AA1805" s="197"/>
      <c r="AB1805" s="198" t="str">
        <f t="shared" ref="AB1805:AB1868" si="203">+IFERROR(IF(AND(V1805="1",LEN(W1805)&gt;2),0,CONCATENATE(YEAR(H1805),MONTH(H1805))),0)</f>
        <v>20201</v>
      </c>
      <c r="AC1805" s="199">
        <f t="shared" si="199"/>
        <v>0</v>
      </c>
      <c r="AD1805" s="200" t="str">
        <f t="shared" si="198"/>
        <v>20201</v>
      </c>
      <c r="AE1805" s="199">
        <f t="shared" si="201"/>
        <v>0</v>
      </c>
      <c r="AF1805" s="199">
        <f t="shared" si="200"/>
        <v>0</v>
      </c>
      <c r="AG1805" s="199">
        <f t="shared" ref="AG1805:AG1868" si="204">+IF(A1805&lt;&gt;"4-MIGRADO",0,IFERROR(IF(IF(K1805&lt;1,0,CONCATENATE(YEAR(L1805),MONTH(L1805)))="19001",0,IF(K1805&lt;1,0,CONCATENATE(YEAR(L1805),MONTH(L1805)))),0))</f>
        <v>0</v>
      </c>
      <c r="AH1805" s="199">
        <f t="shared" si="202"/>
        <v>0</v>
      </c>
      <c r="AI1805" s="201"/>
      <c r="AJ1805" s="201"/>
      <c r="AK1805" s="201"/>
      <c r="AL1805" s="201"/>
      <c r="AM1805" s="201"/>
      <c r="AN1805" s="201"/>
      <c r="AO1805" s="201" t="s">
        <v>50</v>
      </c>
      <c r="AP1805" s="201" t="s">
        <v>1</v>
      </c>
    </row>
    <row r="1806" spans="1:42">
      <c r="A1806" s="193" t="s">
        <v>1103</v>
      </c>
      <c r="B1806" s="193" t="s">
        <v>50</v>
      </c>
      <c r="C1806" s="193" t="s">
        <v>205</v>
      </c>
      <c r="D1806" s="193" t="s">
        <v>3551</v>
      </c>
      <c r="E1806" s="193" t="s">
        <v>3552</v>
      </c>
      <c r="F1806" s="193"/>
      <c r="G1806" s="193" t="s">
        <v>178</v>
      </c>
      <c r="H1806" s="194">
        <v>43832.000011574077</v>
      </c>
      <c r="I1806" s="194"/>
      <c r="J1806" s="194">
        <v>43832.000011574077</v>
      </c>
      <c r="K1806" s="194">
        <v>43832.000011574077</v>
      </c>
      <c r="L1806" s="194"/>
      <c r="M1806" s="193" t="s">
        <v>187</v>
      </c>
      <c r="N1806" s="193" t="s">
        <v>43</v>
      </c>
      <c r="O1806" s="195">
        <v>12</v>
      </c>
      <c r="P1806" s="195"/>
      <c r="Q1806" s="196"/>
      <c r="R1806" s="193" t="s">
        <v>3553</v>
      </c>
      <c r="S1806" s="193"/>
      <c r="T1806" s="193" t="s">
        <v>3555</v>
      </c>
      <c r="U1806" s="193" t="s">
        <v>182</v>
      </c>
      <c r="V1806" s="193"/>
      <c r="W1806" s="193"/>
      <c r="X1806" s="193"/>
      <c r="Y1806" s="194"/>
      <c r="Z1806" s="194"/>
      <c r="AA1806" s="197"/>
      <c r="AB1806" s="198" t="str">
        <f t="shared" si="203"/>
        <v>20201</v>
      </c>
      <c r="AC1806" s="199">
        <f t="shared" si="199"/>
        <v>0</v>
      </c>
      <c r="AD1806" s="200" t="str">
        <f t="shared" si="198"/>
        <v>20201</v>
      </c>
      <c r="AE1806" s="199">
        <f t="shared" si="201"/>
        <v>0</v>
      </c>
      <c r="AF1806" s="199">
        <f t="shared" si="200"/>
        <v>0</v>
      </c>
      <c r="AG1806" s="199">
        <f t="shared" si="204"/>
        <v>0</v>
      </c>
      <c r="AH1806" s="199">
        <f t="shared" si="202"/>
        <v>0</v>
      </c>
      <c r="AI1806" s="201"/>
      <c r="AJ1806" s="201"/>
      <c r="AK1806" s="201"/>
      <c r="AL1806" s="201"/>
      <c r="AM1806" s="201"/>
      <c r="AN1806" s="201"/>
      <c r="AO1806" s="201" t="s">
        <v>50</v>
      </c>
      <c r="AP1806" s="201" t="s">
        <v>1</v>
      </c>
    </row>
    <row r="1807" spans="1:42">
      <c r="A1807" s="193" t="s">
        <v>1103</v>
      </c>
      <c r="B1807" s="193" t="s">
        <v>50</v>
      </c>
      <c r="C1807" s="193" t="s">
        <v>205</v>
      </c>
      <c r="D1807" s="193" t="s">
        <v>3556</v>
      </c>
      <c r="E1807" s="193" t="s">
        <v>3557</v>
      </c>
      <c r="F1807" s="193"/>
      <c r="G1807" s="193" t="s">
        <v>178</v>
      </c>
      <c r="H1807" s="194">
        <v>43833.000011574077</v>
      </c>
      <c r="I1807" s="194"/>
      <c r="J1807" s="194">
        <v>43833.000011574077</v>
      </c>
      <c r="K1807" s="194">
        <v>43833.000011574077</v>
      </c>
      <c r="L1807" s="194"/>
      <c r="M1807" s="193" t="s">
        <v>187</v>
      </c>
      <c r="N1807" s="193" t="s">
        <v>43</v>
      </c>
      <c r="O1807" s="195">
        <v>12</v>
      </c>
      <c r="P1807" s="195"/>
      <c r="Q1807" s="196"/>
      <c r="R1807" s="193" t="s">
        <v>3558</v>
      </c>
      <c r="S1807" s="193"/>
      <c r="T1807" s="193" t="s">
        <v>3559</v>
      </c>
      <c r="U1807" s="193" t="s">
        <v>182</v>
      </c>
      <c r="V1807" s="193"/>
      <c r="W1807" s="193"/>
      <c r="X1807" s="193"/>
      <c r="Y1807" s="194"/>
      <c r="Z1807" s="194"/>
      <c r="AA1807" s="197"/>
      <c r="AB1807" s="198" t="str">
        <f t="shared" si="203"/>
        <v>20201</v>
      </c>
      <c r="AC1807" s="199">
        <f t="shared" si="199"/>
        <v>0</v>
      </c>
      <c r="AD1807" s="200" t="str">
        <f t="shared" si="198"/>
        <v>20201</v>
      </c>
      <c r="AE1807" s="199">
        <f t="shared" si="201"/>
        <v>0</v>
      </c>
      <c r="AF1807" s="199">
        <f t="shared" si="200"/>
        <v>0</v>
      </c>
      <c r="AG1807" s="199">
        <f t="shared" si="204"/>
        <v>0</v>
      </c>
      <c r="AH1807" s="199">
        <f t="shared" si="202"/>
        <v>0</v>
      </c>
      <c r="AI1807" s="201"/>
      <c r="AJ1807" s="201"/>
      <c r="AK1807" s="201"/>
      <c r="AL1807" s="201"/>
      <c r="AM1807" s="201"/>
      <c r="AN1807" s="201"/>
      <c r="AO1807" s="201" t="s">
        <v>50</v>
      </c>
      <c r="AP1807" s="201" t="s">
        <v>1</v>
      </c>
    </row>
    <row r="1808" spans="1:42">
      <c r="A1808" s="193" t="s">
        <v>1103</v>
      </c>
      <c r="B1808" s="193" t="s">
        <v>50</v>
      </c>
      <c r="C1808" s="193" t="s">
        <v>205</v>
      </c>
      <c r="D1808" s="193" t="s">
        <v>3556</v>
      </c>
      <c r="E1808" s="193" t="s">
        <v>3560</v>
      </c>
      <c r="F1808" s="193"/>
      <c r="G1808" s="193" t="s">
        <v>178</v>
      </c>
      <c r="H1808" s="194">
        <v>43833.000011574077</v>
      </c>
      <c r="I1808" s="194"/>
      <c r="J1808" s="194">
        <v>43833.000011574077</v>
      </c>
      <c r="K1808" s="194">
        <v>43833.000011574077</v>
      </c>
      <c r="L1808" s="194"/>
      <c r="M1808" s="193" t="s">
        <v>187</v>
      </c>
      <c r="N1808" s="193" t="s">
        <v>43</v>
      </c>
      <c r="O1808" s="195">
        <v>12</v>
      </c>
      <c r="P1808" s="195"/>
      <c r="Q1808" s="196"/>
      <c r="R1808" s="193" t="s">
        <v>3558</v>
      </c>
      <c r="S1808" s="193"/>
      <c r="T1808" s="193" t="s">
        <v>3561</v>
      </c>
      <c r="U1808" s="193" t="s">
        <v>182</v>
      </c>
      <c r="V1808" s="193"/>
      <c r="W1808" s="193"/>
      <c r="X1808" s="193"/>
      <c r="Y1808" s="194"/>
      <c r="Z1808" s="194"/>
      <c r="AA1808" s="197"/>
      <c r="AB1808" s="198" t="str">
        <f t="shared" si="203"/>
        <v>20201</v>
      </c>
      <c r="AC1808" s="199">
        <f t="shared" si="199"/>
        <v>0</v>
      </c>
      <c r="AD1808" s="200" t="str">
        <f t="shared" si="198"/>
        <v>20201</v>
      </c>
      <c r="AE1808" s="199">
        <f t="shared" si="201"/>
        <v>0</v>
      </c>
      <c r="AF1808" s="199">
        <f t="shared" si="200"/>
        <v>0</v>
      </c>
      <c r="AG1808" s="199">
        <f t="shared" si="204"/>
        <v>0</v>
      </c>
      <c r="AH1808" s="199">
        <f t="shared" si="202"/>
        <v>0</v>
      </c>
      <c r="AI1808" s="201"/>
      <c r="AJ1808" s="201"/>
      <c r="AK1808" s="201"/>
      <c r="AL1808" s="201"/>
      <c r="AM1808" s="201"/>
      <c r="AN1808" s="201"/>
      <c r="AO1808" s="201" t="s">
        <v>50</v>
      </c>
      <c r="AP1808" s="201" t="s">
        <v>1</v>
      </c>
    </row>
    <row r="1809" spans="1:42">
      <c r="A1809" s="193" t="s">
        <v>1103</v>
      </c>
      <c r="B1809" s="193" t="s">
        <v>50</v>
      </c>
      <c r="C1809" s="193" t="s">
        <v>205</v>
      </c>
      <c r="D1809" s="193" t="s">
        <v>3556</v>
      </c>
      <c r="E1809" s="193" t="s">
        <v>3562</v>
      </c>
      <c r="F1809" s="193"/>
      <c r="G1809" s="193" t="s">
        <v>178</v>
      </c>
      <c r="H1809" s="194">
        <v>43833.000011574077</v>
      </c>
      <c r="I1809" s="194"/>
      <c r="J1809" s="194">
        <v>43833.000011574077</v>
      </c>
      <c r="K1809" s="194">
        <v>43833.000011574077</v>
      </c>
      <c r="L1809" s="194"/>
      <c r="M1809" s="193" t="s">
        <v>187</v>
      </c>
      <c r="N1809" s="193" t="s">
        <v>43</v>
      </c>
      <c r="O1809" s="195">
        <v>12</v>
      </c>
      <c r="P1809" s="195"/>
      <c r="Q1809" s="196"/>
      <c r="R1809" s="193" t="s">
        <v>3558</v>
      </c>
      <c r="S1809" s="193"/>
      <c r="T1809" s="193" t="s">
        <v>3563</v>
      </c>
      <c r="U1809" s="193" t="s">
        <v>182</v>
      </c>
      <c r="V1809" s="193"/>
      <c r="W1809" s="193"/>
      <c r="X1809" s="193"/>
      <c r="Y1809" s="194"/>
      <c r="Z1809" s="194"/>
      <c r="AA1809" s="197"/>
      <c r="AB1809" s="198" t="str">
        <f t="shared" si="203"/>
        <v>20201</v>
      </c>
      <c r="AC1809" s="199">
        <f t="shared" si="199"/>
        <v>0</v>
      </c>
      <c r="AD1809" s="200" t="str">
        <f t="shared" si="198"/>
        <v>20201</v>
      </c>
      <c r="AE1809" s="199">
        <f t="shared" si="201"/>
        <v>0</v>
      </c>
      <c r="AF1809" s="199">
        <f t="shared" si="200"/>
        <v>0</v>
      </c>
      <c r="AG1809" s="199">
        <f t="shared" si="204"/>
        <v>0</v>
      </c>
      <c r="AH1809" s="199">
        <f t="shared" si="202"/>
        <v>0</v>
      </c>
      <c r="AI1809" s="201"/>
      <c r="AJ1809" s="201"/>
      <c r="AK1809" s="201"/>
      <c r="AL1809" s="201"/>
      <c r="AM1809" s="201"/>
      <c r="AN1809" s="201"/>
      <c r="AO1809" s="201" t="s">
        <v>50</v>
      </c>
      <c r="AP1809" s="201" t="s">
        <v>1</v>
      </c>
    </row>
    <row r="1810" spans="1:42">
      <c r="A1810" s="193" t="s">
        <v>1103</v>
      </c>
      <c r="B1810" s="193" t="s">
        <v>50</v>
      </c>
      <c r="C1810" s="193" t="s">
        <v>205</v>
      </c>
      <c r="D1810" s="193" t="s">
        <v>3564</v>
      </c>
      <c r="E1810" s="193" t="s">
        <v>3565</v>
      </c>
      <c r="F1810" s="193"/>
      <c r="G1810" s="193" t="s">
        <v>178</v>
      </c>
      <c r="H1810" s="194">
        <v>43833.000011574077</v>
      </c>
      <c r="I1810" s="194">
        <v>43837.58457175926</v>
      </c>
      <c r="J1810" s="194"/>
      <c r="K1810" s="194"/>
      <c r="L1810" s="194"/>
      <c r="M1810" s="193" t="s">
        <v>187</v>
      </c>
      <c r="N1810" s="193" t="s">
        <v>43</v>
      </c>
      <c r="O1810" s="195">
        <v>12</v>
      </c>
      <c r="P1810" s="195"/>
      <c r="Q1810" s="196"/>
      <c r="R1810" s="193" t="s">
        <v>3566</v>
      </c>
      <c r="S1810" s="193"/>
      <c r="T1810" s="193" t="s">
        <v>3567</v>
      </c>
      <c r="U1810" s="193" t="s">
        <v>324</v>
      </c>
      <c r="V1810" s="193"/>
      <c r="W1810" s="193"/>
      <c r="X1810" s="193"/>
      <c r="Y1810" s="194"/>
      <c r="Z1810" s="194"/>
      <c r="AA1810" s="197"/>
      <c r="AB1810" s="198" t="str">
        <f t="shared" si="203"/>
        <v>20201</v>
      </c>
      <c r="AC1810" s="199" t="str">
        <f t="shared" si="199"/>
        <v>20201</v>
      </c>
      <c r="AD1810" s="200">
        <f t="shared" si="198"/>
        <v>0</v>
      </c>
      <c r="AE1810" s="199">
        <f t="shared" si="201"/>
        <v>0</v>
      </c>
      <c r="AF1810" s="199">
        <f t="shared" si="200"/>
        <v>0</v>
      </c>
      <c r="AG1810" s="199">
        <f t="shared" si="204"/>
        <v>0</v>
      </c>
      <c r="AH1810" s="199">
        <f t="shared" si="202"/>
        <v>0</v>
      </c>
      <c r="AI1810" s="201"/>
      <c r="AJ1810" s="201"/>
      <c r="AK1810" s="201"/>
      <c r="AL1810" s="201"/>
      <c r="AM1810" s="201"/>
      <c r="AN1810" s="201"/>
      <c r="AO1810" s="201" t="s">
        <v>50</v>
      </c>
      <c r="AP1810" s="201" t="s">
        <v>1</v>
      </c>
    </row>
    <row r="1811" spans="1:42">
      <c r="A1811" s="193" t="s">
        <v>1103</v>
      </c>
      <c r="B1811" s="193" t="s">
        <v>50</v>
      </c>
      <c r="C1811" s="193" t="s">
        <v>205</v>
      </c>
      <c r="D1811" s="193" t="s">
        <v>3564</v>
      </c>
      <c r="E1811" s="193" t="s">
        <v>3565</v>
      </c>
      <c r="F1811" s="193"/>
      <c r="G1811" s="193" t="s">
        <v>178</v>
      </c>
      <c r="H1811" s="194">
        <v>43833.000011574077</v>
      </c>
      <c r="I1811" s="194">
        <v>43837.584722222222</v>
      </c>
      <c r="J1811" s="194"/>
      <c r="K1811" s="194"/>
      <c r="L1811" s="194"/>
      <c r="M1811" s="193" t="s">
        <v>187</v>
      </c>
      <c r="N1811" s="193" t="s">
        <v>43</v>
      </c>
      <c r="O1811" s="195">
        <v>12</v>
      </c>
      <c r="P1811" s="195"/>
      <c r="Q1811" s="196"/>
      <c r="R1811" s="193" t="s">
        <v>3566</v>
      </c>
      <c r="S1811" s="193"/>
      <c r="T1811" s="193" t="s">
        <v>3568</v>
      </c>
      <c r="U1811" s="193" t="s">
        <v>324</v>
      </c>
      <c r="V1811" s="193"/>
      <c r="W1811" s="193"/>
      <c r="X1811" s="193"/>
      <c r="Y1811" s="194"/>
      <c r="Z1811" s="194"/>
      <c r="AA1811" s="197"/>
      <c r="AB1811" s="198" t="str">
        <f t="shared" si="203"/>
        <v>20201</v>
      </c>
      <c r="AC1811" s="199" t="str">
        <f t="shared" si="199"/>
        <v>20201</v>
      </c>
      <c r="AD1811" s="200">
        <f t="shared" ref="AD1811:AD1874" si="205">+IFERROR(IF(OR(AND(V1811="1",LEN(W1811)&gt;2),CONCATENATE(YEAR(K1811),MONTH(K1811))="19001"),0,CONCATENATE(YEAR(K1811),MONTH(K1811))),0)</f>
        <v>0</v>
      </c>
      <c r="AE1811" s="199">
        <f t="shared" si="201"/>
        <v>0</v>
      </c>
      <c r="AF1811" s="199">
        <f t="shared" si="200"/>
        <v>0</v>
      </c>
      <c r="AG1811" s="199">
        <f t="shared" si="204"/>
        <v>0</v>
      </c>
      <c r="AH1811" s="199">
        <f t="shared" si="202"/>
        <v>0</v>
      </c>
      <c r="AI1811" s="201"/>
      <c r="AJ1811" s="201"/>
      <c r="AK1811" s="201"/>
      <c r="AL1811" s="201"/>
      <c r="AM1811" s="201"/>
      <c r="AN1811" s="201"/>
      <c r="AO1811" s="201" t="s">
        <v>50</v>
      </c>
      <c r="AP1811" s="201" t="s">
        <v>1</v>
      </c>
    </row>
    <row r="1812" spans="1:42">
      <c r="A1812" s="193" t="s">
        <v>1103</v>
      </c>
      <c r="B1812" s="193" t="s">
        <v>50</v>
      </c>
      <c r="C1812" s="193" t="s">
        <v>205</v>
      </c>
      <c r="D1812" s="193" t="s">
        <v>3564</v>
      </c>
      <c r="E1812" s="193" t="s">
        <v>3565</v>
      </c>
      <c r="F1812" s="193"/>
      <c r="G1812" s="193" t="s">
        <v>178</v>
      </c>
      <c r="H1812" s="194">
        <v>43833.000011574077</v>
      </c>
      <c r="I1812" s="194"/>
      <c r="J1812" s="194">
        <v>43833.000011574077</v>
      </c>
      <c r="K1812" s="194">
        <v>43833.000011574077</v>
      </c>
      <c r="L1812" s="194"/>
      <c r="M1812" s="193" t="s">
        <v>187</v>
      </c>
      <c r="N1812" s="193" t="s">
        <v>43</v>
      </c>
      <c r="O1812" s="195">
        <v>12</v>
      </c>
      <c r="P1812" s="195"/>
      <c r="Q1812" s="196"/>
      <c r="R1812" s="193" t="s">
        <v>3566</v>
      </c>
      <c r="S1812" s="193"/>
      <c r="T1812" s="193" t="s">
        <v>3569</v>
      </c>
      <c r="U1812" s="193" t="s">
        <v>182</v>
      </c>
      <c r="V1812" s="193"/>
      <c r="W1812" s="193"/>
      <c r="X1812" s="193"/>
      <c r="Y1812" s="194"/>
      <c r="Z1812" s="194"/>
      <c r="AA1812" s="197"/>
      <c r="AB1812" s="198" t="str">
        <f t="shared" si="203"/>
        <v>20201</v>
      </c>
      <c r="AC1812" s="199">
        <f t="shared" si="199"/>
        <v>0</v>
      </c>
      <c r="AD1812" s="200" t="str">
        <f t="shared" si="205"/>
        <v>20201</v>
      </c>
      <c r="AE1812" s="199">
        <f t="shared" si="201"/>
        <v>0</v>
      </c>
      <c r="AF1812" s="199">
        <f t="shared" si="200"/>
        <v>0</v>
      </c>
      <c r="AG1812" s="199">
        <f t="shared" si="204"/>
        <v>0</v>
      </c>
      <c r="AH1812" s="199">
        <f t="shared" si="202"/>
        <v>0</v>
      </c>
      <c r="AI1812" s="201"/>
      <c r="AJ1812" s="201"/>
      <c r="AK1812" s="201"/>
      <c r="AL1812" s="201"/>
      <c r="AM1812" s="201"/>
      <c r="AN1812" s="201"/>
      <c r="AO1812" s="201" t="s">
        <v>50</v>
      </c>
      <c r="AP1812" s="201" t="s">
        <v>1</v>
      </c>
    </row>
    <row r="1813" spans="1:42">
      <c r="A1813" s="193" t="s">
        <v>1103</v>
      </c>
      <c r="B1813" s="193" t="s">
        <v>50</v>
      </c>
      <c r="C1813" s="193" t="s">
        <v>205</v>
      </c>
      <c r="D1813" s="193" t="s">
        <v>3564</v>
      </c>
      <c r="E1813" s="193" t="s">
        <v>3565</v>
      </c>
      <c r="F1813" s="193"/>
      <c r="G1813" s="193" t="s">
        <v>178</v>
      </c>
      <c r="H1813" s="194">
        <v>43833.000011574077</v>
      </c>
      <c r="I1813" s="194"/>
      <c r="J1813" s="194">
        <v>43833.000011574077</v>
      </c>
      <c r="K1813" s="194">
        <v>43833.000011574077</v>
      </c>
      <c r="L1813" s="194"/>
      <c r="M1813" s="193" t="s">
        <v>187</v>
      </c>
      <c r="N1813" s="193" t="s">
        <v>43</v>
      </c>
      <c r="O1813" s="195">
        <v>12</v>
      </c>
      <c r="P1813" s="195"/>
      <c r="Q1813" s="196"/>
      <c r="R1813" s="193" t="s">
        <v>3566</v>
      </c>
      <c r="S1813" s="193"/>
      <c r="T1813" s="193" t="s">
        <v>3570</v>
      </c>
      <c r="U1813" s="193" t="s">
        <v>182</v>
      </c>
      <c r="V1813" s="193"/>
      <c r="W1813" s="193"/>
      <c r="X1813" s="193"/>
      <c r="Y1813" s="194"/>
      <c r="Z1813" s="194"/>
      <c r="AA1813" s="197"/>
      <c r="AB1813" s="198" t="str">
        <f t="shared" si="203"/>
        <v>20201</v>
      </c>
      <c r="AC1813" s="199">
        <f t="shared" si="199"/>
        <v>0</v>
      </c>
      <c r="AD1813" s="200" t="str">
        <f t="shared" si="205"/>
        <v>20201</v>
      </c>
      <c r="AE1813" s="199">
        <f t="shared" si="201"/>
        <v>0</v>
      </c>
      <c r="AF1813" s="199">
        <f t="shared" si="200"/>
        <v>0</v>
      </c>
      <c r="AG1813" s="199">
        <f t="shared" si="204"/>
        <v>0</v>
      </c>
      <c r="AH1813" s="199">
        <f t="shared" si="202"/>
        <v>0</v>
      </c>
      <c r="AI1813" s="201"/>
      <c r="AJ1813" s="201"/>
      <c r="AK1813" s="201"/>
      <c r="AL1813" s="201"/>
      <c r="AM1813" s="201"/>
      <c r="AN1813" s="201"/>
      <c r="AO1813" s="201" t="s">
        <v>50</v>
      </c>
      <c r="AP1813" s="201" t="s">
        <v>1</v>
      </c>
    </row>
    <row r="1814" spans="1:42">
      <c r="A1814" s="193" t="s">
        <v>1103</v>
      </c>
      <c r="B1814" s="193" t="s">
        <v>50</v>
      </c>
      <c r="C1814" s="193" t="s">
        <v>205</v>
      </c>
      <c r="D1814" s="193" t="s">
        <v>3564</v>
      </c>
      <c r="E1814" s="193" t="s">
        <v>3565</v>
      </c>
      <c r="F1814" s="193"/>
      <c r="G1814" s="193" t="s">
        <v>178</v>
      </c>
      <c r="H1814" s="194">
        <v>43837.000011574077</v>
      </c>
      <c r="I1814" s="194">
        <v>43837.582349537042</v>
      </c>
      <c r="J1814" s="194"/>
      <c r="K1814" s="194"/>
      <c r="L1814" s="194"/>
      <c r="M1814" s="193" t="s">
        <v>187</v>
      </c>
      <c r="N1814" s="193" t="s">
        <v>43</v>
      </c>
      <c r="O1814" s="195">
        <v>12</v>
      </c>
      <c r="P1814" s="195"/>
      <c r="Q1814" s="196"/>
      <c r="R1814" s="193" t="s">
        <v>3566</v>
      </c>
      <c r="S1814" s="193"/>
      <c r="T1814" s="193" t="s">
        <v>3571</v>
      </c>
      <c r="U1814" s="193" t="s">
        <v>324</v>
      </c>
      <c r="V1814" s="193"/>
      <c r="W1814" s="193"/>
      <c r="X1814" s="193"/>
      <c r="Y1814" s="194"/>
      <c r="Z1814" s="194"/>
      <c r="AA1814" s="197"/>
      <c r="AB1814" s="198" t="str">
        <f t="shared" si="203"/>
        <v>20201</v>
      </c>
      <c r="AC1814" s="199" t="str">
        <f t="shared" si="199"/>
        <v>20201</v>
      </c>
      <c r="AD1814" s="200">
        <f t="shared" si="205"/>
        <v>0</v>
      </c>
      <c r="AE1814" s="199">
        <f t="shared" si="201"/>
        <v>0</v>
      </c>
      <c r="AF1814" s="199">
        <f t="shared" si="200"/>
        <v>0</v>
      </c>
      <c r="AG1814" s="199">
        <f t="shared" si="204"/>
        <v>0</v>
      </c>
      <c r="AH1814" s="199">
        <f t="shared" si="202"/>
        <v>0</v>
      </c>
      <c r="AI1814" s="201"/>
      <c r="AJ1814" s="201"/>
      <c r="AK1814" s="201"/>
      <c r="AL1814" s="201"/>
      <c r="AM1814" s="201"/>
      <c r="AN1814" s="201"/>
      <c r="AO1814" s="201" t="s">
        <v>50</v>
      </c>
      <c r="AP1814" s="201" t="s">
        <v>1</v>
      </c>
    </row>
    <row r="1815" spans="1:42">
      <c r="A1815" s="193" t="s">
        <v>1103</v>
      </c>
      <c r="B1815" s="193" t="s">
        <v>50</v>
      </c>
      <c r="C1815" s="193" t="s">
        <v>205</v>
      </c>
      <c r="D1815" s="193" t="s">
        <v>3564</v>
      </c>
      <c r="E1815" s="193" t="s">
        <v>3565</v>
      </c>
      <c r="F1815" s="193"/>
      <c r="G1815" s="193" t="s">
        <v>178</v>
      </c>
      <c r="H1815" s="194">
        <v>43837.000011574077</v>
      </c>
      <c r="I1815" s="194">
        <v>43837.58253472222</v>
      </c>
      <c r="J1815" s="194"/>
      <c r="K1815" s="194"/>
      <c r="L1815" s="194"/>
      <c r="M1815" s="193" t="s">
        <v>187</v>
      </c>
      <c r="N1815" s="193" t="s">
        <v>43</v>
      </c>
      <c r="O1815" s="195">
        <v>12</v>
      </c>
      <c r="P1815" s="195"/>
      <c r="Q1815" s="196"/>
      <c r="R1815" s="193" t="s">
        <v>3566</v>
      </c>
      <c r="S1815" s="193"/>
      <c r="T1815" s="193" t="s">
        <v>3572</v>
      </c>
      <c r="U1815" s="193" t="s">
        <v>324</v>
      </c>
      <c r="V1815" s="193"/>
      <c r="W1815" s="193"/>
      <c r="X1815" s="193"/>
      <c r="Y1815" s="194"/>
      <c r="Z1815" s="194"/>
      <c r="AA1815" s="197"/>
      <c r="AB1815" s="198" t="str">
        <f t="shared" si="203"/>
        <v>20201</v>
      </c>
      <c r="AC1815" s="199" t="str">
        <f t="shared" si="199"/>
        <v>20201</v>
      </c>
      <c r="AD1815" s="200">
        <f t="shared" si="205"/>
        <v>0</v>
      </c>
      <c r="AE1815" s="199">
        <f t="shared" si="201"/>
        <v>0</v>
      </c>
      <c r="AF1815" s="199">
        <f t="shared" si="200"/>
        <v>0</v>
      </c>
      <c r="AG1815" s="199">
        <f t="shared" si="204"/>
        <v>0</v>
      </c>
      <c r="AH1815" s="199">
        <f t="shared" si="202"/>
        <v>0</v>
      </c>
      <c r="AI1815" s="201"/>
      <c r="AJ1815" s="201"/>
      <c r="AK1815" s="201"/>
      <c r="AL1815" s="201"/>
      <c r="AM1815" s="201"/>
      <c r="AN1815" s="201"/>
      <c r="AO1815" s="201" t="s">
        <v>50</v>
      </c>
      <c r="AP1815" s="201" t="s">
        <v>1</v>
      </c>
    </row>
    <row r="1816" spans="1:42">
      <c r="A1816" s="193" t="s">
        <v>1103</v>
      </c>
      <c r="B1816" s="193" t="s">
        <v>50</v>
      </c>
      <c r="C1816" s="193" t="s">
        <v>205</v>
      </c>
      <c r="D1816" s="193" t="s">
        <v>3564</v>
      </c>
      <c r="E1816" s="193" t="s">
        <v>3565</v>
      </c>
      <c r="F1816" s="193"/>
      <c r="G1816" s="193" t="s">
        <v>178</v>
      </c>
      <c r="H1816" s="194">
        <v>43837.000011574077</v>
      </c>
      <c r="I1816" s="194">
        <v>43837.583252314813</v>
      </c>
      <c r="J1816" s="194"/>
      <c r="K1816" s="194"/>
      <c r="L1816" s="194"/>
      <c r="M1816" s="193" t="s">
        <v>187</v>
      </c>
      <c r="N1816" s="193" t="s">
        <v>43</v>
      </c>
      <c r="O1816" s="195">
        <v>12</v>
      </c>
      <c r="P1816" s="195"/>
      <c r="Q1816" s="196"/>
      <c r="R1816" s="193" t="s">
        <v>3566</v>
      </c>
      <c r="S1816" s="193"/>
      <c r="T1816" s="193" t="s">
        <v>3573</v>
      </c>
      <c r="U1816" s="193" t="s">
        <v>324</v>
      </c>
      <c r="V1816" s="193"/>
      <c r="W1816" s="193"/>
      <c r="X1816" s="193"/>
      <c r="Y1816" s="194"/>
      <c r="Z1816" s="194"/>
      <c r="AA1816" s="197"/>
      <c r="AB1816" s="198" t="str">
        <f t="shared" si="203"/>
        <v>20201</v>
      </c>
      <c r="AC1816" s="199" t="str">
        <f t="shared" si="199"/>
        <v>20201</v>
      </c>
      <c r="AD1816" s="200">
        <f t="shared" si="205"/>
        <v>0</v>
      </c>
      <c r="AE1816" s="199">
        <f t="shared" si="201"/>
        <v>0</v>
      </c>
      <c r="AF1816" s="199">
        <f t="shared" si="200"/>
        <v>0</v>
      </c>
      <c r="AG1816" s="199">
        <f t="shared" si="204"/>
        <v>0</v>
      </c>
      <c r="AH1816" s="199">
        <f t="shared" si="202"/>
        <v>0</v>
      </c>
      <c r="AI1816" s="201"/>
      <c r="AJ1816" s="201"/>
      <c r="AK1816" s="201"/>
      <c r="AL1816" s="201"/>
      <c r="AM1816" s="201"/>
      <c r="AN1816" s="201"/>
      <c r="AO1816" s="201" t="s">
        <v>50</v>
      </c>
      <c r="AP1816" s="201" t="s">
        <v>1</v>
      </c>
    </row>
    <row r="1817" spans="1:42">
      <c r="A1817" s="193" t="s">
        <v>1103</v>
      </c>
      <c r="B1817" s="193" t="s">
        <v>50</v>
      </c>
      <c r="C1817" s="193" t="s">
        <v>205</v>
      </c>
      <c r="D1817" s="193" t="s">
        <v>3564</v>
      </c>
      <c r="E1817" s="193" t="s">
        <v>3565</v>
      </c>
      <c r="F1817" s="193"/>
      <c r="G1817" s="193" t="s">
        <v>178</v>
      </c>
      <c r="H1817" s="194">
        <v>43837.000011574077</v>
      </c>
      <c r="I1817" s="194">
        <v>43837.583402777767</v>
      </c>
      <c r="J1817" s="194"/>
      <c r="K1817" s="194"/>
      <c r="L1817" s="194"/>
      <c r="M1817" s="193" t="s">
        <v>187</v>
      </c>
      <c r="N1817" s="193" t="s">
        <v>43</v>
      </c>
      <c r="O1817" s="195">
        <v>12</v>
      </c>
      <c r="P1817" s="195"/>
      <c r="Q1817" s="196"/>
      <c r="R1817" s="193" t="s">
        <v>3566</v>
      </c>
      <c r="S1817" s="193"/>
      <c r="T1817" s="193" t="s">
        <v>3574</v>
      </c>
      <c r="U1817" s="193" t="s">
        <v>324</v>
      </c>
      <c r="V1817" s="193"/>
      <c r="W1817" s="193"/>
      <c r="X1817" s="193"/>
      <c r="Y1817" s="194"/>
      <c r="Z1817" s="194"/>
      <c r="AA1817" s="197"/>
      <c r="AB1817" s="198" t="str">
        <f t="shared" si="203"/>
        <v>20201</v>
      </c>
      <c r="AC1817" s="199" t="str">
        <f t="shared" si="199"/>
        <v>20201</v>
      </c>
      <c r="AD1817" s="200">
        <f t="shared" si="205"/>
        <v>0</v>
      </c>
      <c r="AE1817" s="199">
        <f t="shared" si="201"/>
        <v>0</v>
      </c>
      <c r="AF1817" s="199">
        <f t="shared" si="200"/>
        <v>0</v>
      </c>
      <c r="AG1817" s="199">
        <f t="shared" si="204"/>
        <v>0</v>
      </c>
      <c r="AH1817" s="199">
        <f t="shared" si="202"/>
        <v>0</v>
      </c>
      <c r="AI1817" s="201"/>
      <c r="AJ1817" s="201"/>
      <c r="AK1817" s="201"/>
      <c r="AL1817" s="201"/>
      <c r="AM1817" s="201"/>
      <c r="AN1817" s="201"/>
      <c r="AO1817" s="201" t="s">
        <v>50</v>
      </c>
      <c r="AP1817" s="201" t="s">
        <v>1</v>
      </c>
    </row>
    <row r="1818" spans="1:42">
      <c r="A1818" s="193" t="s">
        <v>1103</v>
      </c>
      <c r="B1818" s="193" t="s">
        <v>50</v>
      </c>
      <c r="C1818" s="193" t="s">
        <v>205</v>
      </c>
      <c r="D1818" s="193" t="s">
        <v>3564</v>
      </c>
      <c r="E1818" s="193" t="s">
        <v>3565</v>
      </c>
      <c r="F1818" s="193"/>
      <c r="G1818" s="193" t="s">
        <v>178</v>
      </c>
      <c r="H1818" s="194">
        <v>43837.000011574077</v>
      </c>
      <c r="I1818" s="194">
        <v>43837.585509259261</v>
      </c>
      <c r="J1818" s="194"/>
      <c r="K1818" s="194"/>
      <c r="L1818" s="194"/>
      <c r="M1818" s="193" t="s">
        <v>187</v>
      </c>
      <c r="N1818" s="193" t="s">
        <v>43</v>
      </c>
      <c r="O1818" s="195">
        <v>12</v>
      </c>
      <c r="P1818" s="195"/>
      <c r="Q1818" s="196"/>
      <c r="R1818" s="193" t="s">
        <v>3566</v>
      </c>
      <c r="S1818" s="193"/>
      <c r="T1818" s="193" t="s">
        <v>3575</v>
      </c>
      <c r="U1818" s="193" t="s">
        <v>324</v>
      </c>
      <c r="V1818" s="193"/>
      <c r="W1818" s="193"/>
      <c r="X1818" s="193"/>
      <c r="Y1818" s="194"/>
      <c r="Z1818" s="194"/>
      <c r="AA1818" s="197"/>
      <c r="AB1818" s="198" t="str">
        <f t="shared" si="203"/>
        <v>20201</v>
      </c>
      <c r="AC1818" s="199" t="str">
        <f t="shared" si="199"/>
        <v>20201</v>
      </c>
      <c r="AD1818" s="200">
        <f t="shared" si="205"/>
        <v>0</v>
      </c>
      <c r="AE1818" s="199">
        <f t="shared" si="201"/>
        <v>0</v>
      </c>
      <c r="AF1818" s="199">
        <f t="shared" si="200"/>
        <v>0</v>
      </c>
      <c r="AG1818" s="199">
        <f t="shared" si="204"/>
        <v>0</v>
      </c>
      <c r="AH1818" s="199">
        <f t="shared" si="202"/>
        <v>0</v>
      </c>
      <c r="AI1818" s="201"/>
      <c r="AJ1818" s="201"/>
      <c r="AK1818" s="201"/>
      <c r="AL1818" s="201"/>
      <c r="AM1818" s="201"/>
      <c r="AN1818" s="201"/>
      <c r="AO1818" s="201" t="s">
        <v>50</v>
      </c>
      <c r="AP1818" s="201" t="s">
        <v>1</v>
      </c>
    </row>
    <row r="1819" spans="1:42">
      <c r="A1819" s="193" t="s">
        <v>1103</v>
      </c>
      <c r="B1819" s="193" t="s">
        <v>50</v>
      </c>
      <c r="C1819" s="193" t="s">
        <v>205</v>
      </c>
      <c r="D1819" s="193" t="s">
        <v>3564</v>
      </c>
      <c r="E1819" s="193" t="s">
        <v>3565</v>
      </c>
      <c r="F1819" s="193"/>
      <c r="G1819" s="193" t="s">
        <v>178</v>
      </c>
      <c r="H1819" s="194">
        <v>43837.000011574077</v>
      </c>
      <c r="I1819" s="194">
        <v>43837.585659722223</v>
      </c>
      <c r="J1819" s="194"/>
      <c r="K1819" s="194"/>
      <c r="L1819" s="194"/>
      <c r="M1819" s="193" t="s">
        <v>187</v>
      </c>
      <c r="N1819" s="193" t="s">
        <v>43</v>
      </c>
      <c r="O1819" s="195">
        <v>12</v>
      </c>
      <c r="P1819" s="195"/>
      <c r="Q1819" s="196"/>
      <c r="R1819" s="193" t="s">
        <v>3566</v>
      </c>
      <c r="S1819" s="193"/>
      <c r="T1819" s="193" t="s">
        <v>3576</v>
      </c>
      <c r="U1819" s="193" t="s">
        <v>324</v>
      </c>
      <c r="V1819" s="193"/>
      <c r="W1819" s="193"/>
      <c r="X1819" s="193"/>
      <c r="Y1819" s="194"/>
      <c r="Z1819" s="194"/>
      <c r="AA1819" s="197"/>
      <c r="AB1819" s="198" t="str">
        <f t="shared" si="203"/>
        <v>20201</v>
      </c>
      <c r="AC1819" s="199" t="str">
        <f t="shared" si="199"/>
        <v>20201</v>
      </c>
      <c r="AD1819" s="200">
        <f t="shared" si="205"/>
        <v>0</v>
      </c>
      <c r="AE1819" s="199">
        <f t="shared" si="201"/>
        <v>0</v>
      </c>
      <c r="AF1819" s="199">
        <f t="shared" si="200"/>
        <v>0</v>
      </c>
      <c r="AG1819" s="199">
        <f t="shared" si="204"/>
        <v>0</v>
      </c>
      <c r="AH1819" s="199">
        <f t="shared" si="202"/>
        <v>0</v>
      </c>
      <c r="AI1819" s="201"/>
      <c r="AJ1819" s="201"/>
      <c r="AK1819" s="201"/>
      <c r="AL1819" s="201"/>
      <c r="AM1819" s="201"/>
      <c r="AN1819" s="201"/>
      <c r="AO1819" s="201" t="s">
        <v>50</v>
      </c>
      <c r="AP1819" s="201" t="s">
        <v>1</v>
      </c>
    </row>
    <row r="1820" spans="1:42">
      <c r="A1820" s="193" t="s">
        <v>1103</v>
      </c>
      <c r="B1820" s="193" t="s">
        <v>50</v>
      </c>
      <c r="C1820" s="193" t="s">
        <v>205</v>
      </c>
      <c r="D1820" s="193" t="s">
        <v>3456</v>
      </c>
      <c r="E1820" s="193" t="s">
        <v>3577</v>
      </c>
      <c r="F1820" s="193"/>
      <c r="G1820" s="193" t="s">
        <v>178</v>
      </c>
      <c r="H1820" s="194">
        <v>43837.000011574077</v>
      </c>
      <c r="I1820" s="194"/>
      <c r="J1820" s="194">
        <v>43837.000011574077</v>
      </c>
      <c r="K1820" s="194">
        <v>43837.000011574077</v>
      </c>
      <c r="L1820" s="194"/>
      <c r="M1820" s="193" t="s">
        <v>187</v>
      </c>
      <c r="N1820" s="193" t="s">
        <v>2153</v>
      </c>
      <c r="O1820" s="195">
        <v>9</v>
      </c>
      <c r="P1820" s="195"/>
      <c r="Q1820" s="196"/>
      <c r="R1820" s="193" t="s">
        <v>3458</v>
      </c>
      <c r="S1820" s="193"/>
      <c r="T1820" s="193" t="s">
        <v>3578</v>
      </c>
      <c r="U1820" s="193" t="s">
        <v>182</v>
      </c>
      <c r="V1820" s="193"/>
      <c r="W1820" s="193"/>
      <c r="X1820" s="193"/>
      <c r="Y1820" s="194"/>
      <c r="Z1820" s="194"/>
      <c r="AA1820" s="197"/>
      <c r="AB1820" s="198" t="str">
        <f t="shared" si="203"/>
        <v>20201</v>
      </c>
      <c r="AC1820" s="199">
        <f t="shared" si="199"/>
        <v>0</v>
      </c>
      <c r="AD1820" s="200" t="str">
        <f t="shared" si="205"/>
        <v>20201</v>
      </c>
      <c r="AE1820" s="199">
        <f t="shared" si="201"/>
        <v>0</v>
      </c>
      <c r="AF1820" s="199">
        <f t="shared" si="200"/>
        <v>0</v>
      </c>
      <c r="AG1820" s="199">
        <f t="shared" si="204"/>
        <v>0</v>
      </c>
      <c r="AH1820" s="199">
        <f t="shared" si="202"/>
        <v>0</v>
      </c>
      <c r="AI1820" s="201"/>
      <c r="AJ1820" s="201"/>
      <c r="AK1820" s="201"/>
      <c r="AL1820" s="201"/>
      <c r="AM1820" s="201"/>
      <c r="AN1820" s="201"/>
      <c r="AO1820" s="201" t="s">
        <v>50</v>
      </c>
      <c r="AP1820" s="201" t="s">
        <v>1</v>
      </c>
    </row>
    <row r="1821" spans="1:42">
      <c r="A1821" s="193" t="s">
        <v>1103</v>
      </c>
      <c r="B1821" s="193" t="s">
        <v>50</v>
      </c>
      <c r="C1821" s="193" t="s">
        <v>205</v>
      </c>
      <c r="D1821" s="193" t="s">
        <v>3579</v>
      </c>
      <c r="E1821" s="193" t="s">
        <v>3580</v>
      </c>
      <c r="F1821" s="193"/>
      <c r="G1821" s="193" t="s">
        <v>178</v>
      </c>
      <c r="H1821" s="194">
        <v>43838.000011574077</v>
      </c>
      <c r="I1821" s="194"/>
      <c r="J1821" s="194">
        <v>43838.000011574077</v>
      </c>
      <c r="K1821" s="194">
        <v>43838.000011574077</v>
      </c>
      <c r="L1821" s="194"/>
      <c r="M1821" s="193" t="s">
        <v>179</v>
      </c>
      <c r="N1821" s="193" t="s">
        <v>230</v>
      </c>
      <c r="O1821" s="195">
        <v>9</v>
      </c>
      <c r="P1821" s="195"/>
      <c r="Q1821" s="196"/>
      <c r="R1821" s="193" t="s">
        <v>3581</v>
      </c>
      <c r="S1821" s="193"/>
      <c r="T1821" s="193" t="s">
        <v>3582</v>
      </c>
      <c r="U1821" s="193" t="s">
        <v>182</v>
      </c>
      <c r="V1821" s="193"/>
      <c r="W1821" s="193"/>
      <c r="X1821" s="193"/>
      <c r="Y1821" s="194"/>
      <c r="Z1821" s="194"/>
      <c r="AA1821" s="197"/>
      <c r="AB1821" s="198" t="str">
        <f t="shared" si="203"/>
        <v>20201</v>
      </c>
      <c r="AC1821" s="199">
        <f t="shared" si="199"/>
        <v>0</v>
      </c>
      <c r="AD1821" s="200" t="str">
        <f t="shared" si="205"/>
        <v>20201</v>
      </c>
      <c r="AE1821" s="199">
        <f t="shared" si="201"/>
        <v>0</v>
      </c>
      <c r="AF1821" s="199">
        <f t="shared" si="200"/>
        <v>0</v>
      </c>
      <c r="AG1821" s="199">
        <f t="shared" si="204"/>
        <v>0</v>
      </c>
      <c r="AH1821" s="199">
        <f t="shared" si="202"/>
        <v>0</v>
      </c>
      <c r="AI1821" s="201"/>
      <c r="AJ1821" s="201"/>
      <c r="AK1821" s="201"/>
      <c r="AL1821" s="201"/>
      <c r="AM1821" s="201"/>
      <c r="AN1821" s="201"/>
      <c r="AO1821" s="201" t="s">
        <v>50</v>
      </c>
      <c r="AP1821" s="201" t="s">
        <v>1</v>
      </c>
    </row>
    <row r="1822" spans="1:42">
      <c r="A1822" s="193" t="s">
        <v>1103</v>
      </c>
      <c r="B1822" s="193" t="s">
        <v>51</v>
      </c>
      <c r="C1822" s="193" t="s">
        <v>1224</v>
      </c>
      <c r="D1822" s="193" t="s">
        <v>2303</v>
      </c>
      <c r="E1822" s="193" t="s">
        <v>3583</v>
      </c>
      <c r="F1822" s="193"/>
      <c r="G1822" s="193" t="s">
        <v>178</v>
      </c>
      <c r="H1822" s="194">
        <v>43838.000011574077</v>
      </c>
      <c r="I1822" s="194"/>
      <c r="J1822" s="194"/>
      <c r="K1822" s="194"/>
      <c r="L1822" s="194"/>
      <c r="M1822" s="193" t="s">
        <v>191</v>
      </c>
      <c r="N1822" s="193" t="s">
        <v>2305</v>
      </c>
      <c r="O1822" s="195">
        <v>30</v>
      </c>
      <c r="P1822" s="195"/>
      <c r="Q1822" s="196"/>
      <c r="R1822" s="193" t="s">
        <v>2306</v>
      </c>
      <c r="S1822" s="193"/>
      <c r="T1822" s="193" t="s">
        <v>3584</v>
      </c>
      <c r="U1822" s="193" t="s">
        <v>664</v>
      </c>
      <c r="V1822" s="193"/>
      <c r="W1822" s="193"/>
      <c r="X1822" s="193"/>
      <c r="Y1822" s="194"/>
      <c r="Z1822" s="194"/>
      <c r="AA1822" s="197"/>
      <c r="AB1822" s="198" t="str">
        <f t="shared" si="203"/>
        <v>20201</v>
      </c>
      <c r="AC1822" s="199">
        <f t="shared" si="199"/>
        <v>0</v>
      </c>
      <c r="AD1822" s="200">
        <f t="shared" si="205"/>
        <v>0</v>
      </c>
      <c r="AE1822" s="199">
        <f t="shared" si="201"/>
        <v>0</v>
      </c>
      <c r="AF1822" s="199">
        <f t="shared" si="200"/>
        <v>0</v>
      </c>
      <c r="AG1822" s="199">
        <f t="shared" si="204"/>
        <v>0</v>
      </c>
      <c r="AH1822" s="199">
        <f t="shared" si="202"/>
        <v>0</v>
      </c>
      <c r="AI1822" s="201"/>
      <c r="AJ1822" s="201"/>
      <c r="AK1822" s="201"/>
      <c r="AL1822" s="201"/>
      <c r="AM1822" s="201"/>
      <c r="AN1822" s="201"/>
      <c r="AO1822" s="201" t="s">
        <v>51</v>
      </c>
      <c r="AP1822" s="201" t="s">
        <v>68</v>
      </c>
    </row>
    <row r="1823" spans="1:42">
      <c r="A1823" s="193" t="s">
        <v>1103</v>
      </c>
      <c r="B1823" s="193" t="s">
        <v>51</v>
      </c>
      <c r="C1823" s="193" t="s">
        <v>1224</v>
      </c>
      <c r="D1823" s="193" t="s">
        <v>2303</v>
      </c>
      <c r="E1823" s="193" t="s">
        <v>3585</v>
      </c>
      <c r="F1823" s="193"/>
      <c r="G1823" s="193" t="s">
        <v>178</v>
      </c>
      <c r="H1823" s="194">
        <v>43838.000011574077</v>
      </c>
      <c r="I1823" s="194"/>
      <c r="J1823" s="194"/>
      <c r="K1823" s="194"/>
      <c r="L1823" s="194"/>
      <c r="M1823" s="193" t="s">
        <v>191</v>
      </c>
      <c r="N1823" s="193" t="s">
        <v>2305</v>
      </c>
      <c r="O1823" s="195">
        <v>30</v>
      </c>
      <c r="P1823" s="195"/>
      <c r="Q1823" s="196"/>
      <c r="R1823" s="193" t="s">
        <v>2306</v>
      </c>
      <c r="S1823" s="193"/>
      <c r="T1823" s="193" t="s">
        <v>3586</v>
      </c>
      <c r="U1823" s="193" t="s">
        <v>664</v>
      </c>
      <c r="V1823" s="193"/>
      <c r="W1823" s="193"/>
      <c r="X1823" s="193"/>
      <c r="Y1823" s="194"/>
      <c r="Z1823" s="194"/>
      <c r="AA1823" s="197"/>
      <c r="AB1823" s="198" t="str">
        <f t="shared" si="203"/>
        <v>20201</v>
      </c>
      <c r="AC1823" s="199">
        <f t="shared" si="199"/>
        <v>0</v>
      </c>
      <c r="AD1823" s="200">
        <f t="shared" si="205"/>
        <v>0</v>
      </c>
      <c r="AE1823" s="199">
        <f t="shared" si="201"/>
        <v>0</v>
      </c>
      <c r="AF1823" s="199">
        <f t="shared" si="200"/>
        <v>0</v>
      </c>
      <c r="AG1823" s="199">
        <f t="shared" si="204"/>
        <v>0</v>
      </c>
      <c r="AH1823" s="199">
        <f t="shared" si="202"/>
        <v>0</v>
      </c>
      <c r="AI1823" s="201"/>
      <c r="AJ1823" s="201"/>
      <c r="AK1823" s="201"/>
      <c r="AL1823" s="201"/>
      <c r="AM1823" s="201"/>
      <c r="AN1823" s="201"/>
      <c r="AO1823" s="201" t="s">
        <v>51</v>
      </c>
      <c r="AP1823" s="201" t="s">
        <v>68</v>
      </c>
    </row>
    <row r="1824" spans="1:42">
      <c r="A1824" s="193" t="s">
        <v>1103</v>
      </c>
      <c r="B1824" s="193" t="s">
        <v>50</v>
      </c>
      <c r="C1824" s="193" t="s">
        <v>205</v>
      </c>
      <c r="D1824" s="193" t="s">
        <v>3587</v>
      </c>
      <c r="E1824" s="193" t="s">
        <v>3588</v>
      </c>
      <c r="F1824" s="193"/>
      <c r="G1824" s="193" t="s">
        <v>178</v>
      </c>
      <c r="H1824" s="194">
        <v>43838.000011574077</v>
      </c>
      <c r="I1824" s="194"/>
      <c r="J1824" s="194">
        <v>43838.000011574077</v>
      </c>
      <c r="K1824" s="194">
        <v>43838.000011574077</v>
      </c>
      <c r="L1824" s="194"/>
      <c r="M1824" s="193" t="s">
        <v>187</v>
      </c>
      <c r="N1824" s="193" t="s">
        <v>206</v>
      </c>
      <c r="O1824" s="195">
        <v>9</v>
      </c>
      <c r="P1824" s="195"/>
      <c r="Q1824" s="196"/>
      <c r="R1824" s="193" t="s">
        <v>3589</v>
      </c>
      <c r="S1824" s="193"/>
      <c r="T1824" s="193" t="s">
        <v>3590</v>
      </c>
      <c r="U1824" s="193" t="s">
        <v>182</v>
      </c>
      <c r="V1824" s="193"/>
      <c r="W1824" s="193"/>
      <c r="X1824" s="193"/>
      <c r="Y1824" s="194"/>
      <c r="Z1824" s="194"/>
      <c r="AA1824" s="197"/>
      <c r="AB1824" s="198" t="str">
        <f t="shared" si="203"/>
        <v>20201</v>
      </c>
      <c r="AC1824" s="199">
        <f t="shared" si="199"/>
        <v>0</v>
      </c>
      <c r="AD1824" s="200" t="str">
        <f t="shared" si="205"/>
        <v>20201</v>
      </c>
      <c r="AE1824" s="199">
        <f t="shared" si="201"/>
        <v>0</v>
      </c>
      <c r="AF1824" s="199">
        <f t="shared" si="200"/>
        <v>0</v>
      </c>
      <c r="AG1824" s="199">
        <f t="shared" si="204"/>
        <v>0</v>
      </c>
      <c r="AH1824" s="199">
        <f t="shared" si="202"/>
        <v>0</v>
      </c>
      <c r="AI1824" s="201"/>
      <c r="AJ1824" s="201"/>
      <c r="AK1824" s="201"/>
      <c r="AL1824" s="201"/>
      <c r="AM1824" s="201"/>
      <c r="AN1824" s="201"/>
      <c r="AO1824" s="201" t="s">
        <v>50</v>
      </c>
      <c r="AP1824" s="201" t="s">
        <v>1</v>
      </c>
    </row>
    <row r="1825" spans="1:42">
      <c r="A1825" s="193" t="s">
        <v>1103</v>
      </c>
      <c r="B1825" s="193" t="s">
        <v>50</v>
      </c>
      <c r="C1825" s="193" t="s">
        <v>205</v>
      </c>
      <c r="D1825" s="193" t="s">
        <v>3591</v>
      </c>
      <c r="E1825" s="193" t="s">
        <v>3592</v>
      </c>
      <c r="F1825" s="193"/>
      <c r="G1825" s="193" t="s">
        <v>178</v>
      </c>
      <c r="H1825" s="194">
        <v>43839.000011574077</v>
      </c>
      <c r="I1825" s="194"/>
      <c r="J1825" s="194">
        <v>43839.000011574077</v>
      </c>
      <c r="K1825" s="194">
        <v>43839.000011574077</v>
      </c>
      <c r="L1825" s="194"/>
      <c r="M1825" s="193" t="s">
        <v>187</v>
      </c>
      <c r="N1825" s="193" t="s">
        <v>2153</v>
      </c>
      <c r="O1825" s="195">
        <v>12</v>
      </c>
      <c r="P1825" s="195"/>
      <c r="Q1825" s="196"/>
      <c r="R1825" s="193" t="s">
        <v>3593</v>
      </c>
      <c r="S1825" s="193"/>
      <c r="T1825" s="193" t="s">
        <v>3594</v>
      </c>
      <c r="U1825" s="193" t="s">
        <v>182</v>
      </c>
      <c r="V1825" s="193"/>
      <c r="W1825" s="193"/>
      <c r="X1825" s="193"/>
      <c r="Y1825" s="194"/>
      <c r="Z1825" s="194"/>
      <c r="AA1825" s="197"/>
      <c r="AB1825" s="198" t="str">
        <f t="shared" si="203"/>
        <v>20201</v>
      </c>
      <c r="AC1825" s="199">
        <f t="shared" si="199"/>
        <v>0</v>
      </c>
      <c r="AD1825" s="200" t="str">
        <f t="shared" si="205"/>
        <v>20201</v>
      </c>
      <c r="AE1825" s="199">
        <f t="shared" si="201"/>
        <v>0</v>
      </c>
      <c r="AF1825" s="199">
        <f t="shared" si="200"/>
        <v>0</v>
      </c>
      <c r="AG1825" s="199">
        <f t="shared" si="204"/>
        <v>0</v>
      </c>
      <c r="AH1825" s="199">
        <f t="shared" si="202"/>
        <v>0</v>
      </c>
      <c r="AI1825" s="201"/>
      <c r="AJ1825" s="201"/>
      <c r="AK1825" s="201"/>
      <c r="AL1825" s="201"/>
      <c r="AM1825" s="201"/>
      <c r="AN1825" s="201"/>
      <c r="AO1825" s="201" t="s">
        <v>50</v>
      </c>
      <c r="AP1825" s="201" t="s">
        <v>1</v>
      </c>
    </row>
    <row r="1826" spans="1:42">
      <c r="A1826" s="193" t="s">
        <v>1103</v>
      </c>
      <c r="B1826" s="193" t="s">
        <v>50</v>
      </c>
      <c r="C1826" s="193" t="s">
        <v>205</v>
      </c>
      <c r="D1826" s="193" t="s">
        <v>3595</v>
      </c>
      <c r="E1826" s="193" t="s">
        <v>3596</v>
      </c>
      <c r="F1826" s="193"/>
      <c r="G1826" s="193" t="s">
        <v>178</v>
      </c>
      <c r="H1826" s="194">
        <v>43840.000011574077</v>
      </c>
      <c r="I1826" s="194"/>
      <c r="J1826" s="194">
        <v>43840.000011574077</v>
      </c>
      <c r="K1826" s="194">
        <v>43840.000011574077</v>
      </c>
      <c r="L1826" s="194">
        <v>43844.761782407397</v>
      </c>
      <c r="M1826" s="193" t="s">
        <v>187</v>
      </c>
      <c r="N1826" s="193" t="s">
        <v>43</v>
      </c>
      <c r="O1826" s="195">
        <v>12</v>
      </c>
      <c r="P1826" s="195"/>
      <c r="Q1826" s="196"/>
      <c r="R1826" s="193" t="s">
        <v>3597</v>
      </c>
      <c r="S1826" s="193"/>
      <c r="T1826" s="193" t="s">
        <v>3598</v>
      </c>
      <c r="U1826" s="193" t="s">
        <v>195</v>
      </c>
      <c r="V1826" s="193"/>
      <c r="W1826" s="193"/>
      <c r="X1826" s="193"/>
      <c r="Y1826" s="194"/>
      <c r="Z1826" s="194"/>
      <c r="AA1826" s="197"/>
      <c r="AB1826" s="198" t="str">
        <f t="shared" si="203"/>
        <v>20201</v>
      </c>
      <c r="AC1826" s="199">
        <f t="shared" si="199"/>
        <v>0</v>
      </c>
      <c r="AD1826" s="200" t="str">
        <f t="shared" si="205"/>
        <v>20201</v>
      </c>
      <c r="AE1826" s="199" t="str">
        <f t="shared" si="201"/>
        <v>20201</v>
      </c>
      <c r="AF1826" s="199">
        <f t="shared" si="200"/>
        <v>0</v>
      </c>
      <c r="AG1826" s="199">
        <f t="shared" si="204"/>
        <v>0</v>
      </c>
      <c r="AH1826" s="199">
        <f t="shared" si="202"/>
        <v>0</v>
      </c>
      <c r="AI1826" s="201"/>
      <c r="AJ1826" s="201"/>
      <c r="AK1826" s="201"/>
      <c r="AL1826" s="201"/>
      <c r="AM1826" s="201"/>
      <c r="AN1826" s="201"/>
      <c r="AO1826" s="201" t="s">
        <v>50</v>
      </c>
      <c r="AP1826" s="201" t="s">
        <v>1</v>
      </c>
    </row>
    <row r="1827" spans="1:42">
      <c r="A1827" s="193" t="s">
        <v>1103</v>
      </c>
      <c r="B1827" s="193" t="s">
        <v>50</v>
      </c>
      <c r="C1827" s="193" t="s">
        <v>205</v>
      </c>
      <c r="D1827" s="193" t="s">
        <v>3595</v>
      </c>
      <c r="E1827" s="193" t="s">
        <v>3599</v>
      </c>
      <c r="F1827" s="193"/>
      <c r="G1827" s="193" t="s">
        <v>178</v>
      </c>
      <c r="H1827" s="194">
        <v>43840.000011574077</v>
      </c>
      <c r="I1827" s="194"/>
      <c r="J1827" s="194">
        <v>43840.000011574077</v>
      </c>
      <c r="K1827" s="194">
        <v>43840.000011574077</v>
      </c>
      <c r="L1827" s="194">
        <v>43844.727407407408</v>
      </c>
      <c r="M1827" s="193" t="s">
        <v>187</v>
      </c>
      <c r="N1827" s="193" t="s">
        <v>43</v>
      </c>
      <c r="O1827" s="195">
        <v>12</v>
      </c>
      <c r="P1827" s="195"/>
      <c r="Q1827" s="196"/>
      <c r="R1827" s="193" t="s">
        <v>3597</v>
      </c>
      <c r="S1827" s="193"/>
      <c r="T1827" s="193" t="s">
        <v>3600</v>
      </c>
      <c r="U1827" s="193" t="s">
        <v>195</v>
      </c>
      <c r="V1827" s="193"/>
      <c r="W1827" s="193"/>
      <c r="X1827" s="193"/>
      <c r="Y1827" s="194"/>
      <c r="Z1827" s="194"/>
      <c r="AA1827" s="197"/>
      <c r="AB1827" s="198" t="str">
        <f t="shared" si="203"/>
        <v>20201</v>
      </c>
      <c r="AC1827" s="199">
        <f t="shared" si="199"/>
        <v>0</v>
      </c>
      <c r="AD1827" s="200" t="str">
        <f t="shared" si="205"/>
        <v>20201</v>
      </c>
      <c r="AE1827" s="199" t="str">
        <f t="shared" si="201"/>
        <v>20201</v>
      </c>
      <c r="AF1827" s="199">
        <f t="shared" si="200"/>
        <v>0</v>
      </c>
      <c r="AG1827" s="199">
        <f t="shared" si="204"/>
        <v>0</v>
      </c>
      <c r="AH1827" s="199">
        <f t="shared" si="202"/>
        <v>0</v>
      </c>
      <c r="AI1827" s="201"/>
      <c r="AJ1827" s="201"/>
      <c r="AK1827" s="201"/>
      <c r="AL1827" s="201"/>
      <c r="AM1827" s="201"/>
      <c r="AN1827" s="201"/>
      <c r="AO1827" s="201" t="s">
        <v>50</v>
      </c>
      <c r="AP1827" s="201" t="s">
        <v>1</v>
      </c>
    </row>
    <row r="1828" spans="1:42">
      <c r="A1828" s="193" t="s">
        <v>1103</v>
      </c>
      <c r="B1828" s="193" t="s">
        <v>50</v>
      </c>
      <c r="C1828" s="193" t="s">
        <v>205</v>
      </c>
      <c r="D1828" s="193" t="s">
        <v>3595</v>
      </c>
      <c r="E1828" s="193" t="s">
        <v>3601</v>
      </c>
      <c r="F1828" s="193"/>
      <c r="G1828" s="193" t="s">
        <v>178</v>
      </c>
      <c r="H1828" s="194">
        <v>43840.000011574077</v>
      </c>
      <c r="I1828" s="194"/>
      <c r="J1828" s="194">
        <v>43847.579826388886</v>
      </c>
      <c r="K1828" s="194">
        <v>43847.579826388886</v>
      </c>
      <c r="L1828" s="194"/>
      <c r="M1828" s="193" t="s">
        <v>187</v>
      </c>
      <c r="N1828" s="193" t="s">
        <v>43</v>
      </c>
      <c r="O1828" s="195">
        <v>12</v>
      </c>
      <c r="P1828" s="195"/>
      <c r="Q1828" s="196"/>
      <c r="R1828" s="193" t="s">
        <v>3597</v>
      </c>
      <c r="S1828" s="193"/>
      <c r="T1828" s="193" t="s">
        <v>3602</v>
      </c>
      <c r="U1828" s="193" t="s">
        <v>324</v>
      </c>
      <c r="V1828" s="193"/>
      <c r="W1828" s="193"/>
      <c r="X1828" s="193"/>
      <c r="Y1828" s="194"/>
      <c r="Z1828" s="194"/>
      <c r="AA1828" s="197"/>
      <c r="AB1828" s="198" t="str">
        <f t="shared" si="203"/>
        <v>20201</v>
      </c>
      <c r="AC1828" s="199">
        <f t="shared" si="199"/>
        <v>0</v>
      </c>
      <c r="AD1828" s="200" t="str">
        <f t="shared" si="205"/>
        <v>20201</v>
      </c>
      <c r="AE1828" s="199">
        <f t="shared" si="201"/>
        <v>0</v>
      </c>
      <c r="AF1828" s="199">
        <f t="shared" si="200"/>
        <v>0</v>
      </c>
      <c r="AG1828" s="199">
        <f t="shared" si="204"/>
        <v>0</v>
      </c>
      <c r="AH1828" s="199">
        <f t="shared" si="202"/>
        <v>0</v>
      </c>
      <c r="AI1828" s="201"/>
      <c r="AJ1828" s="201"/>
      <c r="AK1828" s="201"/>
      <c r="AL1828" s="201"/>
      <c r="AM1828" s="201"/>
      <c r="AN1828" s="201"/>
      <c r="AO1828" s="201" t="s">
        <v>50</v>
      </c>
      <c r="AP1828" s="201" t="s">
        <v>1</v>
      </c>
    </row>
    <row r="1829" spans="1:42">
      <c r="A1829" s="193" t="s">
        <v>1103</v>
      </c>
      <c r="B1829" s="193" t="s">
        <v>50</v>
      </c>
      <c r="C1829" s="193" t="s">
        <v>205</v>
      </c>
      <c r="D1829" s="193" t="s">
        <v>3595</v>
      </c>
      <c r="E1829" s="193" t="s">
        <v>3603</v>
      </c>
      <c r="F1829" s="193"/>
      <c r="G1829" s="193" t="s">
        <v>178</v>
      </c>
      <c r="H1829" s="194">
        <v>43840.000011574077</v>
      </c>
      <c r="I1829" s="194"/>
      <c r="J1829" s="194">
        <v>43840.000011574077</v>
      </c>
      <c r="K1829" s="194">
        <v>43840.000011574077</v>
      </c>
      <c r="L1829" s="194">
        <v>43844.727581018517</v>
      </c>
      <c r="M1829" s="193" t="s">
        <v>187</v>
      </c>
      <c r="N1829" s="193" t="s">
        <v>43</v>
      </c>
      <c r="O1829" s="195">
        <v>12</v>
      </c>
      <c r="P1829" s="195"/>
      <c r="Q1829" s="196"/>
      <c r="R1829" s="193" t="s">
        <v>3597</v>
      </c>
      <c r="S1829" s="193"/>
      <c r="T1829" s="193" t="s">
        <v>3604</v>
      </c>
      <c r="U1829" s="193" t="s">
        <v>195</v>
      </c>
      <c r="V1829" s="193"/>
      <c r="W1829" s="193"/>
      <c r="X1829" s="193"/>
      <c r="Y1829" s="194"/>
      <c r="Z1829" s="194"/>
      <c r="AA1829" s="197"/>
      <c r="AB1829" s="198" t="str">
        <f t="shared" si="203"/>
        <v>20201</v>
      </c>
      <c r="AC1829" s="199">
        <f t="shared" si="199"/>
        <v>0</v>
      </c>
      <c r="AD1829" s="200" t="str">
        <f t="shared" si="205"/>
        <v>20201</v>
      </c>
      <c r="AE1829" s="199" t="str">
        <f t="shared" si="201"/>
        <v>20201</v>
      </c>
      <c r="AF1829" s="199">
        <f t="shared" si="200"/>
        <v>0</v>
      </c>
      <c r="AG1829" s="199">
        <f t="shared" si="204"/>
        <v>0</v>
      </c>
      <c r="AH1829" s="199">
        <f t="shared" si="202"/>
        <v>0</v>
      </c>
      <c r="AI1829" s="201"/>
      <c r="AJ1829" s="201"/>
      <c r="AK1829" s="201"/>
      <c r="AL1829" s="201"/>
      <c r="AM1829" s="201"/>
      <c r="AN1829" s="201"/>
      <c r="AO1829" s="201" t="s">
        <v>50</v>
      </c>
      <c r="AP1829" s="201" t="s">
        <v>1</v>
      </c>
    </row>
    <row r="1830" spans="1:42">
      <c r="A1830" s="193" t="s">
        <v>1103</v>
      </c>
      <c r="B1830" s="193" t="s">
        <v>50</v>
      </c>
      <c r="C1830" s="193" t="s">
        <v>205</v>
      </c>
      <c r="D1830" s="193" t="s">
        <v>3595</v>
      </c>
      <c r="E1830" s="193" t="s">
        <v>3605</v>
      </c>
      <c r="F1830" s="193"/>
      <c r="G1830" s="193" t="s">
        <v>178</v>
      </c>
      <c r="H1830" s="194">
        <v>43840.000011574077</v>
      </c>
      <c r="I1830" s="194"/>
      <c r="J1830" s="194">
        <v>43840.000011574077</v>
      </c>
      <c r="K1830" s="194">
        <v>43840.000011574077</v>
      </c>
      <c r="L1830" s="194">
        <v>43844.762245370373</v>
      </c>
      <c r="M1830" s="193" t="s">
        <v>187</v>
      </c>
      <c r="N1830" s="193" t="s">
        <v>43</v>
      </c>
      <c r="O1830" s="195">
        <v>12</v>
      </c>
      <c r="P1830" s="195"/>
      <c r="Q1830" s="196"/>
      <c r="R1830" s="193" t="s">
        <v>3597</v>
      </c>
      <c r="S1830" s="193"/>
      <c r="T1830" s="193" t="s">
        <v>3606</v>
      </c>
      <c r="U1830" s="193" t="s">
        <v>195</v>
      </c>
      <c r="V1830" s="193"/>
      <c r="W1830" s="193"/>
      <c r="X1830" s="193"/>
      <c r="Y1830" s="194"/>
      <c r="Z1830" s="194"/>
      <c r="AA1830" s="197"/>
      <c r="AB1830" s="198" t="str">
        <f t="shared" si="203"/>
        <v>20201</v>
      </c>
      <c r="AC1830" s="199">
        <f t="shared" si="199"/>
        <v>0</v>
      </c>
      <c r="AD1830" s="200" t="str">
        <f t="shared" si="205"/>
        <v>20201</v>
      </c>
      <c r="AE1830" s="199" t="str">
        <f t="shared" si="201"/>
        <v>20201</v>
      </c>
      <c r="AF1830" s="199">
        <f t="shared" si="200"/>
        <v>0</v>
      </c>
      <c r="AG1830" s="199">
        <f t="shared" si="204"/>
        <v>0</v>
      </c>
      <c r="AH1830" s="199">
        <f t="shared" si="202"/>
        <v>0</v>
      </c>
      <c r="AI1830" s="201"/>
      <c r="AJ1830" s="201"/>
      <c r="AK1830" s="201"/>
      <c r="AL1830" s="201"/>
      <c r="AM1830" s="201"/>
      <c r="AN1830" s="201"/>
      <c r="AO1830" s="201" t="s">
        <v>50</v>
      </c>
      <c r="AP1830" s="201" t="s">
        <v>1</v>
      </c>
    </row>
    <row r="1831" spans="1:42">
      <c r="A1831" s="193" t="s">
        <v>1103</v>
      </c>
      <c r="B1831" s="193" t="s">
        <v>48</v>
      </c>
      <c r="C1831" s="193" t="s">
        <v>57</v>
      </c>
      <c r="D1831" s="193" t="s">
        <v>3607</v>
      </c>
      <c r="E1831" s="193" t="s">
        <v>3608</v>
      </c>
      <c r="F1831" s="193"/>
      <c r="G1831" s="193" t="s">
        <v>178</v>
      </c>
      <c r="H1831" s="194">
        <v>43840.000011574077</v>
      </c>
      <c r="I1831" s="194"/>
      <c r="J1831" s="194">
        <v>43845.000011574077</v>
      </c>
      <c r="K1831" s="194">
        <v>43845.000011574077</v>
      </c>
      <c r="L1831" s="194"/>
      <c r="M1831" s="193" t="s">
        <v>187</v>
      </c>
      <c r="N1831" s="193" t="s">
        <v>185</v>
      </c>
      <c r="O1831" s="195">
        <v>115</v>
      </c>
      <c r="P1831" s="195"/>
      <c r="Q1831" s="196"/>
      <c r="R1831" s="193" t="s">
        <v>3609</v>
      </c>
      <c r="S1831" s="193"/>
      <c r="T1831" s="193" t="s">
        <v>3610</v>
      </c>
      <c r="U1831" s="193" t="s">
        <v>182</v>
      </c>
      <c r="V1831" s="193"/>
      <c r="W1831" s="193"/>
      <c r="X1831" s="193"/>
      <c r="Y1831" s="194"/>
      <c r="Z1831" s="194"/>
      <c r="AA1831" s="197"/>
      <c r="AB1831" s="198" t="str">
        <f t="shared" si="203"/>
        <v>20201</v>
      </c>
      <c r="AC1831" s="199">
        <f t="shared" si="199"/>
        <v>0</v>
      </c>
      <c r="AD1831" s="200" t="str">
        <f t="shared" si="205"/>
        <v>20201</v>
      </c>
      <c r="AE1831" s="199">
        <f t="shared" si="201"/>
        <v>0</v>
      </c>
      <c r="AF1831" s="199">
        <f t="shared" si="200"/>
        <v>0</v>
      </c>
      <c r="AG1831" s="199">
        <f t="shared" si="204"/>
        <v>0</v>
      </c>
      <c r="AH1831" s="199">
        <f t="shared" si="202"/>
        <v>0</v>
      </c>
      <c r="AI1831" s="201"/>
      <c r="AJ1831" s="201"/>
      <c r="AK1831" s="201"/>
      <c r="AL1831" s="201"/>
      <c r="AM1831" s="201"/>
      <c r="AN1831" s="201"/>
      <c r="AO1831" s="201" t="s">
        <v>48</v>
      </c>
      <c r="AP1831" s="201" t="s">
        <v>57</v>
      </c>
    </row>
    <row r="1832" spans="1:42">
      <c r="A1832" s="193" t="s">
        <v>1103</v>
      </c>
      <c r="B1832" s="193" t="s">
        <v>48</v>
      </c>
      <c r="C1832" s="193" t="s">
        <v>57</v>
      </c>
      <c r="D1832" s="193" t="s">
        <v>3607</v>
      </c>
      <c r="E1832" s="193" t="s">
        <v>3611</v>
      </c>
      <c r="F1832" s="193"/>
      <c r="G1832" s="193" t="s">
        <v>178</v>
      </c>
      <c r="H1832" s="194">
        <v>43840.000011574077</v>
      </c>
      <c r="I1832" s="194"/>
      <c r="J1832" s="194">
        <v>43845.000011574077</v>
      </c>
      <c r="K1832" s="194">
        <v>43845.000011574077</v>
      </c>
      <c r="L1832" s="194"/>
      <c r="M1832" s="193" t="s">
        <v>187</v>
      </c>
      <c r="N1832" s="193" t="s">
        <v>185</v>
      </c>
      <c r="O1832" s="195">
        <v>115</v>
      </c>
      <c r="P1832" s="195"/>
      <c r="Q1832" s="196"/>
      <c r="R1832" s="193" t="s">
        <v>3609</v>
      </c>
      <c r="S1832" s="193"/>
      <c r="T1832" s="193" t="s">
        <v>3612</v>
      </c>
      <c r="U1832" s="193" t="s">
        <v>182</v>
      </c>
      <c r="V1832" s="193"/>
      <c r="W1832" s="193"/>
      <c r="X1832" s="193"/>
      <c r="Y1832" s="194"/>
      <c r="Z1832" s="194"/>
      <c r="AA1832" s="197"/>
      <c r="AB1832" s="198" t="str">
        <f t="shared" si="203"/>
        <v>20201</v>
      </c>
      <c r="AC1832" s="199">
        <f t="shared" si="199"/>
        <v>0</v>
      </c>
      <c r="AD1832" s="200" t="str">
        <f t="shared" si="205"/>
        <v>20201</v>
      </c>
      <c r="AE1832" s="199">
        <f t="shared" si="201"/>
        <v>0</v>
      </c>
      <c r="AF1832" s="199">
        <f t="shared" si="200"/>
        <v>0</v>
      </c>
      <c r="AG1832" s="199">
        <f t="shared" si="204"/>
        <v>0</v>
      </c>
      <c r="AH1832" s="199">
        <f t="shared" si="202"/>
        <v>0</v>
      </c>
      <c r="AI1832" s="201"/>
      <c r="AJ1832" s="201"/>
      <c r="AK1832" s="201"/>
      <c r="AL1832" s="201"/>
      <c r="AM1832" s="201"/>
      <c r="AN1832" s="201"/>
      <c r="AO1832" s="201" t="s">
        <v>48</v>
      </c>
      <c r="AP1832" s="201" t="s">
        <v>57</v>
      </c>
    </row>
    <row r="1833" spans="1:42">
      <c r="A1833" s="193" t="s">
        <v>1103</v>
      </c>
      <c r="B1833" s="193" t="s">
        <v>51</v>
      </c>
      <c r="C1833" s="193" t="s">
        <v>396</v>
      </c>
      <c r="D1833" s="193" t="s">
        <v>2303</v>
      </c>
      <c r="E1833" s="193" t="s">
        <v>3613</v>
      </c>
      <c r="F1833" s="193"/>
      <c r="G1833" s="193" t="s">
        <v>178</v>
      </c>
      <c r="H1833" s="194">
        <v>43840.000011574077</v>
      </c>
      <c r="I1833" s="194"/>
      <c r="J1833" s="194">
        <v>43843.000011574077</v>
      </c>
      <c r="K1833" s="194">
        <v>43843.000011574077</v>
      </c>
      <c r="L1833" s="194"/>
      <c r="M1833" s="193" t="s">
        <v>191</v>
      </c>
      <c r="N1833" s="193" t="s">
        <v>2305</v>
      </c>
      <c r="O1833" s="195">
        <v>24</v>
      </c>
      <c r="P1833" s="195"/>
      <c r="Q1833" s="196"/>
      <c r="R1833" s="193" t="s">
        <v>2306</v>
      </c>
      <c r="S1833" s="193"/>
      <c r="T1833" s="193" t="s">
        <v>3614</v>
      </c>
      <c r="U1833" s="193" t="s">
        <v>182</v>
      </c>
      <c r="V1833" s="193"/>
      <c r="W1833" s="193"/>
      <c r="X1833" s="193"/>
      <c r="Y1833" s="194"/>
      <c r="Z1833" s="194"/>
      <c r="AA1833" s="197"/>
      <c r="AB1833" s="198" t="str">
        <f t="shared" si="203"/>
        <v>20201</v>
      </c>
      <c r="AC1833" s="199">
        <f t="shared" si="199"/>
        <v>0</v>
      </c>
      <c r="AD1833" s="200" t="str">
        <f t="shared" si="205"/>
        <v>20201</v>
      </c>
      <c r="AE1833" s="199">
        <f t="shared" si="201"/>
        <v>0</v>
      </c>
      <c r="AF1833" s="199">
        <f t="shared" si="200"/>
        <v>0</v>
      </c>
      <c r="AG1833" s="199">
        <f t="shared" si="204"/>
        <v>0</v>
      </c>
      <c r="AH1833" s="199">
        <f t="shared" si="202"/>
        <v>0</v>
      </c>
      <c r="AI1833" s="201"/>
      <c r="AJ1833" s="201"/>
      <c r="AK1833" s="201"/>
      <c r="AL1833" s="201"/>
      <c r="AM1833" s="201"/>
      <c r="AN1833" s="201"/>
      <c r="AO1833" s="201" t="s">
        <v>51</v>
      </c>
      <c r="AP1833" s="201" t="s">
        <v>63</v>
      </c>
    </row>
    <row r="1834" spans="1:42">
      <c r="A1834" s="193" t="s">
        <v>1103</v>
      </c>
      <c r="B1834" s="193" t="s">
        <v>51</v>
      </c>
      <c r="C1834" s="193" t="s">
        <v>1224</v>
      </c>
      <c r="D1834" s="193" t="s">
        <v>2303</v>
      </c>
      <c r="E1834" s="193" t="s">
        <v>3615</v>
      </c>
      <c r="F1834" s="193"/>
      <c r="G1834" s="193" t="s">
        <v>178</v>
      </c>
      <c r="H1834" s="194">
        <v>43840.000011574077</v>
      </c>
      <c r="I1834" s="194"/>
      <c r="J1834" s="194"/>
      <c r="K1834" s="194"/>
      <c r="L1834" s="194"/>
      <c r="M1834" s="193" t="s">
        <v>191</v>
      </c>
      <c r="N1834" s="193" t="s">
        <v>2305</v>
      </c>
      <c r="O1834" s="195">
        <v>30</v>
      </c>
      <c r="P1834" s="195"/>
      <c r="Q1834" s="196"/>
      <c r="R1834" s="193" t="s">
        <v>2306</v>
      </c>
      <c r="S1834" s="193"/>
      <c r="T1834" s="193" t="s">
        <v>3616</v>
      </c>
      <c r="U1834" s="193" t="s">
        <v>664</v>
      </c>
      <c r="V1834" s="193"/>
      <c r="W1834" s="193"/>
      <c r="X1834" s="193"/>
      <c r="Y1834" s="194"/>
      <c r="Z1834" s="194"/>
      <c r="AA1834" s="197"/>
      <c r="AB1834" s="198" t="str">
        <f t="shared" si="203"/>
        <v>20201</v>
      </c>
      <c r="AC1834" s="199">
        <f t="shared" si="199"/>
        <v>0</v>
      </c>
      <c r="AD1834" s="200">
        <f t="shared" si="205"/>
        <v>0</v>
      </c>
      <c r="AE1834" s="199">
        <f t="shared" si="201"/>
        <v>0</v>
      </c>
      <c r="AF1834" s="199">
        <f t="shared" si="200"/>
        <v>0</v>
      </c>
      <c r="AG1834" s="199">
        <f t="shared" si="204"/>
        <v>0</v>
      </c>
      <c r="AH1834" s="199">
        <f t="shared" si="202"/>
        <v>0</v>
      </c>
      <c r="AI1834" s="201"/>
      <c r="AJ1834" s="201"/>
      <c r="AK1834" s="201"/>
      <c r="AL1834" s="201"/>
      <c r="AM1834" s="201"/>
      <c r="AN1834" s="201"/>
      <c r="AO1834" s="201" t="s">
        <v>51</v>
      </c>
      <c r="AP1834" s="201" t="s">
        <v>68</v>
      </c>
    </row>
    <row r="1835" spans="1:42">
      <c r="A1835" s="193" t="s">
        <v>1103</v>
      </c>
      <c r="B1835" s="193" t="s">
        <v>50</v>
      </c>
      <c r="C1835" s="193" t="s">
        <v>205</v>
      </c>
      <c r="D1835" s="193" t="s">
        <v>3617</v>
      </c>
      <c r="E1835" s="193" t="s">
        <v>3618</v>
      </c>
      <c r="F1835" s="193"/>
      <c r="G1835" s="193" t="s">
        <v>178</v>
      </c>
      <c r="H1835" s="194">
        <v>43843.000011574077</v>
      </c>
      <c r="I1835" s="194"/>
      <c r="J1835" s="194">
        <v>43843.000011574077</v>
      </c>
      <c r="K1835" s="194">
        <v>43843.000011574077</v>
      </c>
      <c r="L1835" s="194">
        <v>43846.643726851849</v>
      </c>
      <c r="M1835" s="193" t="s">
        <v>187</v>
      </c>
      <c r="N1835" s="193" t="s">
        <v>43</v>
      </c>
      <c r="O1835" s="195">
        <v>9</v>
      </c>
      <c r="P1835" s="195"/>
      <c r="Q1835" s="196"/>
      <c r="R1835" s="193" t="s">
        <v>3619</v>
      </c>
      <c r="S1835" s="193"/>
      <c r="T1835" s="193" t="s">
        <v>3620</v>
      </c>
      <c r="U1835" s="193" t="s">
        <v>195</v>
      </c>
      <c r="V1835" s="193"/>
      <c r="W1835" s="193"/>
      <c r="X1835" s="193"/>
      <c r="Y1835" s="194"/>
      <c r="Z1835" s="194"/>
      <c r="AA1835" s="197"/>
      <c r="AB1835" s="198" t="str">
        <f t="shared" si="203"/>
        <v>20201</v>
      </c>
      <c r="AC1835" s="199">
        <f t="shared" si="199"/>
        <v>0</v>
      </c>
      <c r="AD1835" s="200" t="str">
        <f t="shared" si="205"/>
        <v>20201</v>
      </c>
      <c r="AE1835" s="199" t="str">
        <f t="shared" si="201"/>
        <v>20201</v>
      </c>
      <c r="AF1835" s="199">
        <f t="shared" si="200"/>
        <v>0</v>
      </c>
      <c r="AG1835" s="199">
        <f t="shared" si="204"/>
        <v>0</v>
      </c>
      <c r="AH1835" s="199">
        <f t="shared" si="202"/>
        <v>0</v>
      </c>
      <c r="AI1835" s="201"/>
      <c r="AJ1835" s="201"/>
      <c r="AK1835" s="201"/>
      <c r="AL1835" s="201"/>
      <c r="AM1835" s="201"/>
      <c r="AN1835" s="201"/>
      <c r="AO1835" s="201" t="s">
        <v>50</v>
      </c>
      <c r="AP1835" s="201" t="s">
        <v>1</v>
      </c>
    </row>
    <row r="1836" spans="1:42">
      <c r="A1836" s="193" t="s">
        <v>1103</v>
      </c>
      <c r="B1836" s="193" t="s">
        <v>50</v>
      </c>
      <c r="C1836" s="193" t="s">
        <v>205</v>
      </c>
      <c r="D1836" s="193" t="s">
        <v>3617</v>
      </c>
      <c r="E1836" s="193" t="s">
        <v>3618</v>
      </c>
      <c r="F1836" s="193"/>
      <c r="G1836" s="193" t="s">
        <v>178</v>
      </c>
      <c r="H1836" s="194">
        <v>43843.000011574077</v>
      </c>
      <c r="I1836" s="194"/>
      <c r="J1836" s="194">
        <v>43843.000011574077</v>
      </c>
      <c r="K1836" s="194">
        <v>43843.000011574077</v>
      </c>
      <c r="L1836" s="194">
        <v>43846.643831018519</v>
      </c>
      <c r="M1836" s="193" t="s">
        <v>187</v>
      </c>
      <c r="N1836" s="193" t="s">
        <v>43</v>
      </c>
      <c r="O1836" s="195">
        <v>9</v>
      </c>
      <c r="P1836" s="195"/>
      <c r="Q1836" s="196"/>
      <c r="R1836" s="193" t="s">
        <v>3619</v>
      </c>
      <c r="S1836" s="193"/>
      <c r="T1836" s="193" t="s">
        <v>3621</v>
      </c>
      <c r="U1836" s="193" t="s">
        <v>195</v>
      </c>
      <c r="V1836" s="193"/>
      <c r="W1836" s="193"/>
      <c r="X1836" s="193"/>
      <c r="Y1836" s="194"/>
      <c r="Z1836" s="194"/>
      <c r="AA1836" s="197"/>
      <c r="AB1836" s="198" t="str">
        <f t="shared" si="203"/>
        <v>20201</v>
      </c>
      <c r="AC1836" s="199">
        <f t="shared" si="199"/>
        <v>0</v>
      </c>
      <c r="AD1836" s="200" t="str">
        <f t="shared" si="205"/>
        <v>20201</v>
      </c>
      <c r="AE1836" s="199" t="str">
        <f t="shared" si="201"/>
        <v>20201</v>
      </c>
      <c r="AF1836" s="199">
        <f t="shared" si="200"/>
        <v>0</v>
      </c>
      <c r="AG1836" s="199">
        <f t="shared" si="204"/>
        <v>0</v>
      </c>
      <c r="AH1836" s="199">
        <f t="shared" si="202"/>
        <v>0</v>
      </c>
      <c r="AI1836" s="201"/>
      <c r="AJ1836" s="201"/>
      <c r="AK1836" s="201"/>
      <c r="AL1836" s="201"/>
      <c r="AM1836" s="201"/>
      <c r="AN1836" s="201"/>
      <c r="AO1836" s="201" t="s">
        <v>50</v>
      </c>
      <c r="AP1836" s="201" t="s">
        <v>1</v>
      </c>
    </row>
    <row r="1837" spans="1:42">
      <c r="A1837" s="193" t="s">
        <v>1103</v>
      </c>
      <c r="B1837" s="193" t="s">
        <v>48</v>
      </c>
      <c r="C1837" s="193" t="s">
        <v>55</v>
      </c>
      <c r="D1837" s="193" t="s">
        <v>1892</v>
      </c>
      <c r="E1837" s="193" t="s">
        <v>3622</v>
      </c>
      <c r="F1837" s="193"/>
      <c r="G1837" s="193" t="s">
        <v>178</v>
      </c>
      <c r="H1837" s="194">
        <v>43844.000011574077</v>
      </c>
      <c r="I1837" s="194"/>
      <c r="J1837" s="194"/>
      <c r="K1837" s="194"/>
      <c r="L1837" s="194"/>
      <c r="M1837" s="193" t="s">
        <v>187</v>
      </c>
      <c r="N1837" s="193" t="s">
        <v>44</v>
      </c>
      <c r="O1837" s="195">
        <v>80</v>
      </c>
      <c r="P1837" s="195"/>
      <c r="Q1837" s="196"/>
      <c r="R1837" s="193" t="s">
        <v>1894</v>
      </c>
      <c r="S1837" s="193"/>
      <c r="T1837" s="193" t="s">
        <v>3623</v>
      </c>
      <c r="U1837" s="193" t="s">
        <v>664</v>
      </c>
      <c r="V1837" s="193"/>
      <c r="W1837" s="193"/>
      <c r="X1837" s="193"/>
      <c r="Y1837" s="194"/>
      <c r="Z1837" s="194"/>
      <c r="AA1837" s="197"/>
      <c r="AB1837" s="198" t="str">
        <f t="shared" si="203"/>
        <v>20201</v>
      </c>
      <c r="AC1837" s="199">
        <f t="shared" si="199"/>
        <v>0</v>
      </c>
      <c r="AD1837" s="200">
        <f t="shared" si="205"/>
        <v>0</v>
      </c>
      <c r="AE1837" s="199">
        <f t="shared" si="201"/>
        <v>0</v>
      </c>
      <c r="AF1837" s="199">
        <f t="shared" si="200"/>
        <v>0</v>
      </c>
      <c r="AG1837" s="199">
        <f t="shared" si="204"/>
        <v>0</v>
      </c>
      <c r="AH1837" s="199">
        <f t="shared" si="202"/>
        <v>0</v>
      </c>
      <c r="AI1837" s="201"/>
      <c r="AJ1837" s="201"/>
      <c r="AK1837" s="201"/>
      <c r="AL1837" s="201"/>
      <c r="AM1837" s="201"/>
      <c r="AN1837" s="201"/>
      <c r="AO1837" s="201" t="s">
        <v>48</v>
      </c>
      <c r="AP1837" s="201" t="s">
        <v>55</v>
      </c>
    </row>
    <row r="1838" spans="1:42">
      <c r="A1838" s="193" t="s">
        <v>1103</v>
      </c>
      <c r="B1838" s="193" t="s">
        <v>48</v>
      </c>
      <c r="C1838" s="193" t="s">
        <v>57</v>
      </c>
      <c r="D1838" s="193" t="s">
        <v>3624</v>
      </c>
      <c r="E1838" s="193" t="s">
        <v>3625</v>
      </c>
      <c r="F1838" s="193"/>
      <c r="G1838" s="193" t="s">
        <v>178</v>
      </c>
      <c r="H1838" s="194">
        <v>43844.000011574077</v>
      </c>
      <c r="I1838" s="194"/>
      <c r="J1838" s="194"/>
      <c r="K1838" s="194"/>
      <c r="L1838" s="194"/>
      <c r="M1838" s="193" t="s">
        <v>187</v>
      </c>
      <c r="N1838" s="193" t="s">
        <v>631</v>
      </c>
      <c r="O1838" s="195">
        <v>70</v>
      </c>
      <c r="P1838" s="195"/>
      <c r="Q1838" s="196"/>
      <c r="R1838" s="193" t="s">
        <v>3626</v>
      </c>
      <c r="S1838" s="193"/>
      <c r="T1838" s="193" t="s">
        <v>3627</v>
      </c>
      <c r="U1838" s="193" t="s">
        <v>664</v>
      </c>
      <c r="V1838" s="193"/>
      <c r="W1838" s="193"/>
      <c r="X1838" s="193"/>
      <c r="Y1838" s="194"/>
      <c r="Z1838" s="194"/>
      <c r="AA1838" s="197"/>
      <c r="AB1838" s="198" t="str">
        <f t="shared" si="203"/>
        <v>20201</v>
      </c>
      <c r="AC1838" s="199">
        <f t="shared" si="199"/>
        <v>0</v>
      </c>
      <c r="AD1838" s="200">
        <f t="shared" si="205"/>
        <v>0</v>
      </c>
      <c r="AE1838" s="199">
        <f t="shared" si="201"/>
        <v>0</v>
      </c>
      <c r="AF1838" s="199">
        <f t="shared" si="200"/>
        <v>0</v>
      </c>
      <c r="AG1838" s="199">
        <f t="shared" si="204"/>
        <v>0</v>
      </c>
      <c r="AH1838" s="199">
        <f t="shared" si="202"/>
        <v>0</v>
      </c>
      <c r="AI1838" s="201"/>
      <c r="AJ1838" s="201"/>
      <c r="AK1838" s="201"/>
      <c r="AL1838" s="201"/>
      <c r="AM1838" s="201"/>
      <c r="AN1838" s="201"/>
      <c r="AO1838" s="201" t="s">
        <v>48</v>
      </c>
      <c r="AP1838" s="201" t="s">
        <v>57</v>
      </c>
    </row>
    <row r="1839" spans="1:42">
      <c r="A1839" s="193" t="s">
        <v>1103</v>
      </c>
      <c r="B1839" s="193" t="s">
        <v>48</v>
      </c>
      <c r="C1839" s="193" t="s">
        <v>57</v>
      </c>
      <c r="D1839" s="193" t="s">
        <v>3624</v>
      </c>
      <c r="E1839" s="193" t="s">
        <v>3628</v>
      </c>
      <c r="F1839" s="193"/>
      <c r="G1839" s="193" t="s">
        <v>178</v>
      </c>
      <c r="H1839" s="194">
        <v>43844.000011574077</v>
      </c>
      <c r="I1839" s="194"/>
      <c r="J1839" s="194"/>
      <c r="K1839" s="194"/>
      <c r="L1839" s="194"/>
      <c r="M1839" s="193" t="s">
        <v>187</v>
      </c>
      <c r="N1839" s="193" t="s">
        <v>631</v>
      </c>
      <c r="O1839" s="195">
        <v>70</v>
      </c>
      <c r="P1839" s="195"/>
      <c r="Q1839" s="196"/>
      <c r="R1839" s="193" t="s">
        <v>3626</v>
      </c>
      <c r="S1839" s="193"/>
      <c r="T1839" s="193" t="s">
        <v>3629</v>
      </c>
      <c r="U1839" s="193" t="s">
        <v>664</v>
      </c>
      <c r="V1839" s="193"/>
      <c r="W1839" s="193"/>
      <c r="X1839" s="193"/>
      <c r="Y1839" s="194"/>
      <c r="Z1839" s="194"/>
      <c r="AA1839" s="197"/>
      <c r="AB1839" s="198" t="str">
        <f t="shared" si="203"/>
        <v>20201</v>
      </c>
      <c r="AC1839" s="199">
        <f t="shared" si="199"/>
        <v>0</v>
      </c>
      <c r="AD1839" s="200">
        <f t="shared" si="205"/>
        <v>0</v>
      </c>
      <c r="AE1839" s="199">
        <f t="shared" si="201"/>
        <v>0</v>
      </c>
      <c r="AF1839" s="199">
        <f t="shared" si="200"/>
        <v>0</v>
      </c>
      <c r="AG1839" s="199">
        <f t="shared" si="204"/>
        <v>0</v>
      </c>
      <c r="AH1839" s="199">
        <f t="shared" si="202"/>
        <v>0</v>
      </c>
      <c r="AI1839" s="201"/>
      <c r="AJ1839" s="201"/>
      <c r="AK1839" s="201"/>
      <c r="AL1839" s="201"/>
      <c r="AM1839" s="201"/>
      <c r="AN1839" s="201"/>
      <c r="AO1839" s="201" t="s">
        <v>48</v>
      </c>
      <c r="AP1839" s="201" t="s">
        <v>57</v>
      </c>
    </row>
    <row r="1840" spans="1:42">
      <c r="A1840" s="193" t="s">
        <v>1103</v>
      </c>
      <c r="B1840" s="193" t="s">
        <v>48</v>
      </c>
      <c r="C1840" s="193" t="s">
        <v>57</v>
      </c>
      <c r="D1840" s="193" t="s">
        <v>3624</v>
      </c>
      <c r="E1840" s="193" t="s">
        <v>3630</v>
      </c>
      <c r="F1840" s="193"/>
      <c r="G1840" s="193" t="s">
        <v>178</v>
      </c>
      <c r="H1840" s="194">
        <v>43844.000011574077</v>
      </c>
      <c r="I1840" s="194"/>
      <c r="J1840" s="194"/>
      <c r="K1840" s="194"/>
      <c r="L1840" s="194"/>
      <c r="M1840" s="193" t="s">
        <v>187</v>
      </c>
      <c r="N1840" s="193" t="s">
        <v>631</v>
      </c>
      <c r="O1840" s="195">
        <v>70</v>
      </c>
      <c r="P1840" s="195"/>
      <c r="Q1840" s="196"/>
      <c r="R1840" s="193" t="s">
        <v>3626</v>
      </c>
      <c r="S1840" s="193"/>
      <c r="T1840" s="193" t="s">
        <v>3631</v>
      </c>
      <c r="U1840" s="193" t="s">
        <v>664</v>
      </c>
      <c r="V1840" s="193"/>
      <c r="W1840" s="193"/>
      <c r="X1840" s="193"/>
      <c r="Y1840" s="194"/>
      <c r="Z1840" s="194"/>
      <c r="AA1840" s="197"/>
      <c r="AB1840" s="198" t="str">
        <f t="shared" si="203"/>
        <v>20201</v>
      </c>
      <c r="AC1840" s="199">
        <f t="shared" si="199"/>
        <v>0</v>
      </c>
      <c r="AD1840" s="200">
        <f t="shared" si="205"/>
        <v>0</v>
      </c>
      <c r="AE1840" s="199">
        <f t="shared" si="201"/>
        <v>0</v>
      </c>
      <c r="AF1840" s="199">
        <f t="shared" si="200"/>
        <v>0</v>
      </c>
      <c r="AG1840" s="199">
        <f t="shared" si="204"/>
        <v>0</v>
      </c>
      <c r="AH1840" s="199">
        <f t="shared" si="202"/>
        <v>0</v>
      </c>
      <c r="AI1840" s="201"/>
      <c r="AJ1840" s="201"/>
      <c r="AK1840" s="201"/>
      <c r="AL1840" s="201"/>
      <c r="AM1840" s="201"/>
      <c r="AN1840" s="201"/>
      <c r="AO1840" s="201" t="s">
        <v>48</v>
      </c>
      <c r="AP1840" s="201" t="s">
        <v>57</v>
      </c>
    </row>
    <row r="1841" spans="1:42">
      <c r="A1841" s="193" t="s">
        <v>1103</v>
      </c>
      <c r="B1841" s="193" t="s">
        <v>48</v>
      </c>
      <c r="C1841" s="193" t="s">
        <v>57</v>
      </c>
      <c r="D1841" s="193" t="s">
        <v>3624</v>
      </c>
      <c r="E1841" s="193" t="s">
        <v>3632</v>
      </c>
      <c r="F1841" s="193"/>
      <c r="G1841" s="193" t="s">
        <v>178</v>
      </c>
      <c r="H1841" s="194">
        <v>43844.000011574077</v>
      </c>
      <c r="I1841" s="194"/>
      <c r="J1841" s="194"/>
      <c r="K1841" s="194"/>
      <c r="L1841" s="194"/>
      <c r="M1841" s="193" t="s">
        <v>187</v>
      </c>
      <c r="N1841" s="193" t="s">
        <v>631</v>
      </c>
      <c r="O1841" s="195">
        <v>70</v>
      </c>
      <c r="P1841" s="195"/>
      <c r="Q1841" s="196"/>
      <c r="R1841" s="193" t="s">
        <v>3626</v>
      </c>
      <c r="S1841" s="193"/>
      <c r="T1841" s="193" t="s">
        <v>3633</v>
      </c>
      <c r="U1841" s="193" t="s">
        <v>664</v>
      </c>
      <c r="V1841" s="193"/>
      <c r="W1841" s="193"/>
      <c r="X1841" s="193"/>
      <c r="Y1841" s="194"/>
      <c r="Z1841" s="194"/>
      <c r="AA1841" s="197"/>
      <c r="AB1841" s="198" t="str">
        <f t="shared" si="203"/>
        <v>20201</v>
      </c>
      <c r="AC1841" s="199">
        <f t="shared" si="199"/>
        <v>0</v>
      </c>
      <c r="AD1841" s="200">
        <f t="shared" si="205"/>
        <v>0</v>
      </c>
      <c r="AE1841" s="199">
        <f t="shared" si="201"/>
        <v>0</v>
      </c>
      <c r="AF1841" s="199">
        <f t="shared" si="200"/>
        <v>0</v>
      </c>
      <c r="AG1841" s="199">
        <f t="shared" si="204"/>
        <v>0</v>
      </c>
      <c r="AH1841" s="199">
        <f t="shared" si="202"/>
        <v>0</v>
      </c>
      <c r="AI1841" s="201"/>
      <c r="AJ1841" s="201"/>
      <c r="AK1841" s="201"/>
      <c r="AL1841" s="201"/>
      <c r="AM1841" s="201"/>
      <c r="AN1841" s="201"/>
      <c r="AO1841" s="201" t="s">
        <v>48</v>
      </c>
      <c r="AP1841" s="201" t="s">
        <v>57</v>
      </c>
    </row>
    <row r="1842" spans="1:42">
      <c r="A1842" s="193" t="s">
        <v>1103</v>
      </c>
      <c r="B1842" s="193" t="s">
        <v>48</v>
      </c>
      <c r="C1842" s="193" t="s">
        <v>57</v>
      </c>
      <c r="D1842" s="193" t="s">
        <v>3624</v>
      </c>
      <c r="E1842" s="193" t="s">
        <v>3634</v>
      </c>
      <c r="F1842" s="193"/>
      <c r="G1842" s="193" t="s">
        <v>178</v>
      </c>
      <c r="H1842" s="194">
        <v>43844.000011574077</v>
      </c>
      <c r="I1842" s="194"/>
      <c r="J1842" s="194"/>
      <c r="K1842" s="194"/>
      <c r="L1842" s="194"/>
      <c r="M1842" s="193" t="s">
        <v>187</v>
      </c>
      <c r="N1842" s="193" t="s">
        <v>631</v>
      </c>
      <c r="O1842" s="195">
        <v>70</v>
      </c>
      <c r="P1842" s="195"/>
      <c r="Q1842" s="196"/>
      <c r="R1842" s="193" t="s">
        <v>3626</v>
      </c>
      <c r="S1842" s="193"/>
      <c r="T1842" s="193" t="s">
        <v>3635</v>
      </c>
      <c r="U1842" s="193" t="s">
        <v>664</v>
      </c>
      <c r="V1842" s="193"/>
      <c r="W1842" s="193"/>
      <c r="X1842" s="193"/>
      <c r="Y1842" s="194"/>
      <c r="Z1842" s="194"/>
      <c r="AA1842" s="197"/>
      <c r="AB1842" s="198" t="str">
        <f t="shared" si="203"/>
        <v>20201</v>
      </c>
      <c r="AC1842" s="199">
        <f t="shared" si="199"/>
        <v>0</v>
      </c>
      <c r="AD1842" s="200">
        <f t="shared" si="205"/>
        <v>0</v>
      </c>
      <c r="AE1842" s="199">
        <f t="shared" si="201"/>
        <v>0</v>
      </c>
      <c r="AF1842" s="199">
        <f t="shared" si="200"/>
        <v>0</v>
      </c>
      <c r="AG1842" s="199">
        <f t="shared" si="204"/>
        <v>0</v>
      </c>
      <c r="AH1842" s="199">
        <f t="shared" si="202"/>
        <v>0</v>
      </c>
      <c r="AI1842" s="201"/>
      <c r="AJ1842" s="201"/>
      <c r="AK1842" s="201"/>
      <c r="AL1842" s="201"/>
      <c r="AM1842" s="201"/>
      <c r="AN1842" s="201"/>
      <c r="AO1842" s="201" t="s">
        <v>48</v>
      </c>
      <c r="AP1842" s="201" t="s">
        <v>57</v>
      </c>
    </row>
    <row r="1843" spans="1:42">
      <c r="A1843" s="193" t="s">
        <v>1103</v>
      </c>
      <c r="B1843" s="193" t="s">
        <v>48</v>
      </c>
      <c r="C1843" s="193" t="s">
        <v>57</v>
      </c>
      <c r="D1843" s="193" t="s">
        <v>3624</v>
      </c>
      <c r="E1843" s="193" t="s">
        <v>3636</v>
      </c>
      <c r="F1843" s="193"/>
      <c r="G1843" s="193" t="s">
        <v>178</v>
      </c>
      <c r="H1843" s="194">
        <v>43844.000011574077</v>
      </c>
      <c r="I1843" s="194"/>
      <c r="J1843" s="194"/>
      <c r="K1843" s="194"/>
      <c r="L1843" s="194"/>
      <c r="M1843" s="193" t="s">
        <v>187</v>
      </c>
      <c r="N1843" s="193" t="s">
        <v>631</v>
      </c>
      <c r="O1843" s="195">
        <v>70</v>
      </c>
      <c r="P1843" s="195"/>
      <c r="Q1843" s="196"/>
      <c r="R1843" s="193" t="s">
        <v>3626</v>
      </c>
      <c r="S1843" s="193"/>
      <c r="T1843" s="193" t="s">
        <v>3637</v>
      </c>
      <c r="U1843" s="193" t="s">
        <v>664</v>
      </c>
      <c r="V1843" s="193"/>
      <c r="W1843" s="193"/>
      <c r="X1843" s="193"/>
      <c r="Y1843" s="194"/>
      <c r="Z1843" s="194"/>
      <c r="AA1843" s="197"/>
      <c r="AB1843" s="198" t="str">
        <f t="shared" si="203"/>
        <v>20201</v>
      </c>
      <c r="AC1843" s="199">
        <f t="shared" si="199"/>
        <v>0</v>
      </c>
      <c r="AD1843" s="200">
        <f t="shared" si="205"/>
        <v>0</v>
      </c>
      <c r="AE1843" s="199">
        <f t="shared" si="201"/>
        <v>0</v>
      </c>
      <c r="AF1843" s="199">
        <f t="shared" si="200"/>
        <v>0</v>
      </c>
      <c r="AG1843" s="199">
        <f t="shared" si="204"/>
        <v>0</v>
      </c>
      <c r="AH1843" s="199">
        <f t="shared" si="202"/>
        <v>0</v>
      </c>
      <c r="AI1843" s="201"/>
      <c r="AJ1843" s="201"/>
      <c r="AK1843" s="201"/>
      <c r="AL1843" s="201"/>
      <c r="AM1843" s="201"/>
      <c r="AN1843" s="201"/>
      <c r="AO1843" s="201" t="s">
        <v>48</v>
      </c>
      <c r="AP1843" s="201" t="s">
        <v>57</v>
      </c>
    </row>
    <row r="1844" spans="1:42">
      <c r="A1844" s="193" t="s">
        <v>1103</v>
      </c>
      <c r="B1844" s="193" t="s">
        <v>48</v>
      </c>
      <c r="C1844" s="193" t="s">
        <v>57</v>
      </c>
      <c r="D1844" s="193" t="s">
        <v>3624</v>
      </c>
      <c r="E1844" s="193" t="s">
        <v>3638</v>
      </c>
      <c r="F1844" s="193"/>
      <c r="G1844" s="193" t="s">
        <v>178</v>
      </c>
      <c r="H1844" s="194">
        <v>43844.000011574077</v>
      </c>
      <c r="I1844" s="194"/>
      <c r="J1844" s="194"/>
      <c r="K1844" s="194"/>
      <c r="L1844" s="194"/>
      <c r="M1844" s="193" t="s">
        <v>187</v>
      </c>
      <c r="N1844" s="193" t="s">
        <v>631</v>
      </c>
      <c r="O1844" s="195">
        <v>70</v>
      </c>
      <c r="P1844" s="195"/>
      <c r="Q1844" s="196"/>
      <c r="R1844" s="193" t="s">
        <v>3626</v>
      </c>
      <c r="S1844" s="193"/>
      <c r="T1844" s="193" t="s">
        <v>3639</v>
      </c>
      <c r="U1844" s="193" t="s">
        <v>664</v>
      </c>
      <c r="V1844" s="193"/>
      <c r="W1844" s="193"/>
      <c r="X1844" s="193"/>
      <c r="Y1844" s="194"/>
      <c r="Z1844" s="194"/>
      <c r="AA1844" s="197"/>
      <c r="AB1844" s="198" t="str">
        <f t="shared" si="203"/>
        <v>20201</v>
      </c>
      <c r="AC1844" s="199">
        <f t="shared" si="199"/>
        <v>0</v>
      </c>
      <c r="AD1844" s="200">
        <f t="shared" si="205"/>
        <v>0</v>
      </c>
      <c r="AE1844" s="199">
        <f t="shared" si="201"/>
        <v>0</v>
      </c>
      <c r="AF1844" s="199">
        <f t="shared" si="200"/>
        <v>0</v>
      </c>
      <c r="AG1844" s="199">
        <f t="shared" si="204"/>
        <v>0</v>
      </c>
      <c r="AH1844" s="199">
        <f t="shared" si="202"/>
        <v>0</v>
      </c>
      <c r="AI1844" s="201"/>
      <c r="AJ1844" s="201"/>
      <c r="AK1844" s="201"/>
      <c r="AL1844" s="201"/>
      <c r="AM1844" s="201"/>
      <c r="AN1844" s="201"/>
      <c r="AO1844" s="201" t="s">
        <v>48</v>
      </c>
      <c r="AP1844" s="201" t="s">
        <v>57</v>
      </c>
    </row>
    <row r="1845" spans="1:42">
      <c r="A1845" s="193" t="s">
        <v>1103</v>
      </c>
      <c r="B1845" s="193" t="s">
        <v>48</v>
      </c>
      <c r="C1845" s="193" t="s">
        <v>57</v>
      </c>
      <c r="D1845" s="193" t="s">
        <v>3624</v>
      </c>
      <c r="E1845" s="193" t="s">
        <v>3640</v>
      </c>
      <c r="F1845" s="193"/>
      <c r="G1845" s="193" t="s">
        <v>178</v>
      </c>
      <c r="H1845" s="194">
        <v>43844.000011574077</v>
      </c>
      <c r="I1845" s="194"/>
      <c r="J1845" s="194"/>
      <c r="K1845" s="194"/>
      <c r="L1845" s="194"/>
      <c r="M1845" s="193" t="s">
        <v>187</v>
      </c>
      <c r="N1845" s="193" t="s">
        <v>631</v>
      </c>
      <c r="O1845" s="195">
        <v>70</v>
      </c>
      <c r="P1845" s="195"/>
      <c r="Q1845" s="196"/>
      <c r="R1845" s="193" t="s">
        <v>3626</v>
      </c>
      <c r="S1845" s="193"/>
      <c r="T1845" s="193" t="s">
        <v>3641</v>
      </c>
      <c r="U1845" s="193" t="s">
        <v>664</v>
      </c>
      <c r="V1845" s="193"/>
      <c r="W1845" s="193"/>
      <c r="X1845" s="193"/>
      <c r="Y1845" s="194"/>
      <c r="Z1845" s="194"/>
      <c r="AA1845" s="197"/>
      <c r="AB1845" s="198" t="str">
        <f t="shared" si="203"/>
        <v>20201</v>
      </c>
      <c r="AC1845" s="199">
        <f t="shared" si="199"/>
        <v>0</v>
      </c>
      <c r="AD1845" s="200">
        <f t="shared" si="205"/>
        <v>0</v>
      </c>
      <c r="AE1845" s="199">
        <f t="shared" si="201"/>
        <v>0</v>
      </c>
      <c r="AF1845" s="199">
        <f t="shared" si="200"/>
        <v>0</v>
      </c>
      <c r="AG1845" s="199">
        <f t="shared" si="204"/>
        <v>0</v>
      </c>
      <c r="AH1845" s="199">
        <f t="shared" si="202"/>
        <v>0</v>
      </c>
      <c r="AI1845" s="201"/>
      <c r="AJ1845" s="201"/>
      <c r="AK1845" s="201"/>
      <c r="AL1845" s="201"/>
      <c r="AM1845" s="201"/>
      <c r="AN1845" s="201"/>
      <c r="AO1845" s="201" t="s">
        <v>48</v>
      </c>
      <c r="AP1845" s="201" t="s">
        <v>57</v>
      </c>
    </row>
    <row r="1846" spans="1:42">
      <c r="A1846" s="193" t="s">
        <v>1103</v>
      </c>
      <c r="B1846" s="193" t="s">
        <v>50</v>
      </c>
      <c r="C1846" s="193" t="s">
        <v>205</v>
      </c>
      <c r="D1846" s="193" t="s">
        <v>3416</v>
      </c>
      <c r="E1846" s="193" t="s">
        <v>3642</v>
      </c>
      <c r="F1846" s="193"/>
      <c r="G1846" s="193" t="s">
        <v>178</v>
      </c>
      <c r="H1846" s="194">
        <v>43845.000011574077</v>
      </c>
      <c r="I1846" s="194"/>
      <c r="J1846" s="194">
        <v>43845.000011574077</v>
      </c>
      <c r="K1846" s="194">
        <v>43845.000011574077</v>
      </c>
      <c r="L1846" s="194"/>
      <c r="M1846" s="193" t="s">
        <v>187</v>
      </c>
      <c r="N1846" s="193" t="s">
        <v>43</v>
      </c>
      <c r="O1846" s="195">
        <v>9</v>
      </c>
      <c r="P1846" s="195"/>
      <c r="Q1846" s="196"/>
      <c r="R1846" s="193" t="s">
        <v>3418</v>
      </c>
      <c r="S1846" s="193"/>
      <c r="T1846" s="193" t="s">
        <v>3643</v>
      </c>
      <c r="U1846" s="193" t="s">
        <v>182</v>
      </c>
      <c r="V1846" s="193"/>
      <c r="W1846" s="193"/>
      <c r="X1846" s="193"/>
      <c r="Y1846" s="194"/>
      <c r="Z1846" s="194"/>
      <c r="AA1846" s="197"/>
      <c r="AB1846" s="198" t="str">
        <f t="shared" si="203"/>
        <v>20201</v>
      </c>
      <c r="AC1846" s="199">
        <f t="shared" si="199"/>
        <v>0</v>
      </c>
      <c r="AD1846" s="200" t="str">
        <f t="shared" si="205"/>
        <v>20201</v>
      </c>
      <c r="AE1846" s="199">
        <f t="shared" si="201"/>
        <v>0</v>
      </c>
      <c r="AF1846" s="199">
        <f t="shared" si="200"/>
        <v>0</v>
      </c>
      <c r="AG1846" s="199">
        <f t="shared" si="204"/>
        <v>0</v>
      </c>
      <c r="AH1846" s="199">
        <f t="shared" si="202"/>
        <v>0</v>
      </c>
      <c r="AI1846" s="201"/>
      <c r="AJ1846" s="201"/>
      <c r="AK1846" s="201"/>
      <c r="AL1846" s="201"/>
      <c r="AM1846" s="201"/>
      <c r="AN1846" s="201"/>
      <c r="AO1846" s="201" t="s">
        <v>50</v>
      </c>
      <c r="AP1846" s="201" t="s">
        <v>1</v>
      </c>
    </row>
    <row r="1847" spans="1:42">
      <c r="A1847" s="193" t="s">
        <v>1103</v>
      </c>
      <c r="B1847" s="193" t="s">
        <v>50</v>
      </c>
      <c r="C1847" s="193" t="s">
        <v>205</v>
      </c>
      <c r="D1847" s="193" t="s">
        <v>3644</v>
      </c>
      <c r="E1847" s="193" t="s">
        <v>3645</v>
      </c>
      <c r="F1847" s="193"/>
      <c r="G1847" s="193" t="s">
        <v>178</v>
      </c>
      <c r="H1847" s="194">
        <v>43845.000011574077</v>
      </c>
      <c r="I1847" s="194"/>
      <c r="J1847" s="194">
        <v>43845.000011574077</v>
      </c>
      <c r="K1847" s="194">
        <v>43845.000011574077</v>
      </c>
      <c r="L1847" s="194"/>
      <c r="M1847" s="193" t="s">
        <v>187</v>
      </c>
      <c r="N1847" s="193" t="s">
        <v>637</v>
      </c>
      <c r="O1847" s="195">
        <v>9</v>
      </c>
      <c r="P1847" s="195"/>
      <c r="Q1847" s="196"/>
      <c r="R1847" s="193" t="s">
        <v>3646</v>
      </c>
      <c r="S1847" s="193"/>
      <c r="T1847" s="193" t="s">
        <v>3647</v>
      </c>
      <c r="U1847" s="193" t="s">
        <v>182</v>
      </c>
      <c r="V1847" s="193"/>
      <c r="W1847" s="193"/>
      <c r="X1847" s="193"/>
      <c r="Y1847" s="194"/>
      <c r="Z1847" s="194"/>
      <c r="AA1847" s="197"/>
      <c r="AB1847" s="198" t="str">
        <f t="shared" si="203"/>
        <v>20201</v>
      </c>
      <c r="AC1847" s="199">
        <f t="shared" si="199"/>
        <v>0</v>
      </c>
      <c r="AD1847" s="200" t="str">
        <f t="shared" si="205"/>
        <v>20201</v>
      </c>
      <c r="AE1847" s="199">
        <f t="shared" si="201"/>
        <v>0</v>
      </c>
      <c r="AF1847" s="199">
        <f t="shared" si="200"/>
        <v>0</v>
      </c>
      <c r="AG1847" s="199">
        <f t="shared" si="204"/>
        <v>0</v>
      </c>
      <c r="AH1847" s="199">
        <f t="shared" si="202"/>
        <v>0</v>
      </c>
      <c r="AI1847" s="201"/>
      <c r="AJ1847" s="201"/>
      <c r="AK1847" s="201"/>
      <c r="AL1847" s="201"/>
      <c r="AM1847" s="201"/>
      <c r="AN1847" s="201"/>
      <c r="AO1847" s="201" t="s">
        <v>50</v>
      </c>
      <c r="AP1847" s="201" t="s">
        <v>1</v>
      </c>
    </row>
    <row r="1848" spans="1:42">
      <c r="A1848" s="193" t="s">
        <v>1103</v>
      </c>
      <c r="B1848" s="193" t="s">
        <v>61</v>
      </c>
      <c r="C1848" s="193" t="s">
        <v>450</v>
      </c>
      <c r="D1848" s="193" t="s">
        <v>3648</v>
      </c>
      <c r="E1848" s="193" t="s">
        <v>3649</v>
      </c>
      <c r="F1848" s="193"/>
      <c r="G1848" s="193" t="s">
        <v>178</v>
      </c>
      <c r="H1848" s="194">
        <v>43845.000011574077</v>
      </c>
      <c r="I1848" s="194"/>
      <c r="J1848" s="194">
        <v>43845.000011574077</v>
      </c>
      <c r="K1848" s="194">
        <v>43845.000011574077</v>
      </c>
      <c r="L1848" s="194"/>
      <c r="M1848" s="193" t="s">
        <v>187</v>
      </c>
      <c r="N1848" s="193" t="s">
        <v>185</v>
      </c>
      <c r="O1848" s="195">
        <v>15</v>
      </c>
      <c r="P1848" s="195"/>
      <c r="Q1848" s="196"/>
      <c r="R1848" s="193" t="s">
        <v>3650</v>
      </c>
      <c r="S1848" s="193"/>
      <c r="T1848" s="193" t="s">
        <v>3651</v>
      </c>
      <c r="U1848" s="193" t="s">
        <v>182</v>
      </c>
      <c r="V1848" s="193"/>
      <c r="W1848" s="193"/>
      <c r="X1848" s="193"/>
      <c r="Y1848" s="194"/>
      <c r="Z1848" s="194"/>
      <c r="AA1848" s="197"/>
      <c r="AB1848" s="198" t="str">
        <f t="shared" si="203"/>
        <v>20201</v>
      </c>
      <c r="AC1848" s="199">
        <f t="shared" si="199"/>
        <v>0</v>
      </c>
      <c r="AD1848" s="200" t="str">
        <f t="shared" si="205"/>
        <v>20201</v>
      </c>
      <c r="AE1848" s="199">
        <f t="shared" si="201"/>
        <v>0</v>
      </c>
      <c r="AF1848" s="199">
        <f t="shared" si="200"/>
        <v>0</v>
      </c>
      <c r="AG1848" s="199">
        <f t="shared" si="204"/>
        <v>0</v>
      </c>
      <c r="AH1848" s="199">
        <f t="shared" si="202"/>
        <v>0</v>
      </c>
      <c r="AI1848" s="201"/>
      <c r="AJ1848" s="201"/>
      <c r="AK1848" s="201"/>
      <c r="AL1848" s="201"/>
      <c r="AM1848" s="201"/>
      <c r="AN1848" s="201"/>
      <c r="AO1848" s="201" t="s">
        <v>61</v>
      </c>
      <c r="AP1848" s="201" t="s">
        <v>88</v>
      </c>
    </row>
    <row r="1849" spans="1:42">
      <c r="A1849" s="193" t="s">
        <v>1103</v>
      </c>
      <c r="B1849" s="193" t="s">
        <v>50</v>
      </c>
      <c r="C1849" s="193" t="s">
        <v>205</v>
      </c>
      <c r="D1849" s="193" t="s">
        <v>3652</v>
      </c>
      <c r="E1849" s="193" t="s">
        <v>3653</v>
      </c>
      <c r="F1849" s="193"/>
      <c r="G1849" s="193" t="s">
        <v>178</v>
      </c>
      <c r="H1849" s="194">
        <v>43845.000011574077</v>
      </c>
      <c r="I1849" s="194"/>
      <c r="J1849" s="194">
        <v>43845.000011574077</v>
      </c>
      <c r="K1849" s="194">
        <v>43845.000011574077</v>
      </c>
      <c r="L1849" s="194"/>
      <c r="M1849" s="193" t="s">
        <v>187</v>
      </c>
      <c r="N1849" s="193" t="s">
        <v>43</v>
      </c>
      <c r="O1849" s="195">
        <v>9</v>
      </c>
      <c r="P1849" s="195"/>
      <c r="Q1849" s="196"/>
      <c r="R1849" s="193" t="s">
        <v>3654</v>
      </c>
      <c r="S1849" s="193"/>
      <c r="T1849" s="193" t="s">
        <v>3655</v>
      </c>
      <c r="U1849" s="193" t="s">
        <v>182</v>
      </c>
      <c r="V1849" s="193"/>
      <c r="W1849" s="193"/>
      <c r="X1849" s="193"/>
      <c r="Y1849" s="194"/>
      <c r="Z1849" s="194"/>
      <c r="AA1849" s="197"/>
      <c r="AB1849" s="198" t="str">
        <f t="shared" si="203"/>
        <v>20201</v>
      </c>
      <c r="AC1849" s="199">
        <f t="shared" si="199"/>
        <v>0</v>
      </c>
      <c r="AD1849" s="200" t="str">
        <f t="shared" si="205"/>
        <v>20201</v>
      </c>
      <c r="AE1849" s="199">
        <f t="shared" si="201"/>
        <v>0</v>
      </c>
      <c r="AF1849" s="199">
        <f t="shared" si="200"/>
        <v>0</v>
      </c>
      <c r="AG1849" s="199">
        <f t="shared" si="204"/>
        <v>0</v>
      </c>
      <c r="AH1849" s="199">
        <f t="shared" si="202"/>
        <v>0</v>
      </c>
      <c r="AI1849" s="201"/>
      <c r="AJ1849" s="201"/>
      <c r="AK1849" s="201"/>
      <c r="AL1849" s="201"/>
      <c r="AM1849" s="201"/>
      <c r="AN1849" s="201"/>
      <c r="AO1849" s="201" t="s">
        <v>50</v>
      </c>
      <c r="AP1849" s="201" t="s">
        <v>1</v>
      </c>
    </row>
    <row r="1850" spans="1:42">
      <c r="A1850" s="193" t="s">
        <v>1103</v>
      </c>
      <c r="B1850" s="193" t="s">
        <v>50</v>
      </c>
      <c r="C1850" s="193" t="s">
        <v>205</v>
      </c>
      <c r="D1850" s="193" t="s">
        <v>3652</v>
      </c>
      <c r="E1850" s="193" t="s">
        <v>3653</v>
      </c>
      <c r="F1850" s="193"/>
      <c r="G1850" s="193" t="s">
        <v>178</v>
      </c>
      <c r="H1850" s="194">
        <v>43845.000011574077</v>
      </c>
      <c r="I1850" s="194"/>
      <c r="J1850" s="194">
        <v>43845.000011574077</v>
      </c>
      <c r="K1850" s="194">
        <v>43845.000011574077</v>
      </c>
      <c r="L1850" s="194"/>
      <c r="M1850" s="193" t="s">
        <v>187</v>
      </c>
      <c r="N1850" s="193" t="s">
        <v>43</v>
      </c>
      <c r="O1850" s="195">
        <v>9</v>
      </c>
      <c r="P1850" s="195"/>
      <c r="Q1850" s="196"/>
      <c r="R1850" s="193" t="s">
        <v>3654</v>
      </c>
      <c r="S1850" s="193"/>
      <c r="T1850" s="193" t="s">
        <v>3656</v>
      </c>
      <c r="U1850" s="193" t="s">
        <v>182</v>
      </c>
      <c r="V1850" s="193"/>
      <c r="W1850" s="193"/>
      <c r="X1850" s="193"/>
      <c r="Y1850" s="194"/>
      <c r="Z1850" s="194"/>
      <c r="AA1850" s="197"/>
      <c r="AB1850" s="198" t="str">
        <f t="shared" si="203"/>
        <v>20201</v>
      </c>
      <c r="AC1850" s="199">
        <f t="shared" si="199"/>
        <v>0</v>
      </c>
      <c r="AD1850" s="200" t="str">
        <f t="shared" si="205"/>
        <v>20201</v>
      </c>
      <c r="AE1850" s="199">
        <f t="shared" si="201"/>
        <v>0</v>
      </c>
      <c r="AF1850" s="199">
        <f t="shared" si="200"/>
        <v>0</v>
      </c>
      <c r="AG1850" s="199">
        <f t="shared" si="204"/>
        <v>0</v>
      </c>
      <c r="AH1850" s="199">
        <f t="shared" si="202"/>
        <v>0</v>
      </c>
      <c r="AI1850" s="201"/>
      <c r="AJ1850" s="201"/>
      <c r="AK1850" s="201"/>
      <c r="AL1850" s="201"/>
      <c r="AM1850" s="201"/>
      <c r="AN1850" s="201"/>
      <c r="AO1850" s="201" t="s">
        <v>50</v>
      </c>
      <c r="AP1850" s="201" t="s">
        <v>1</v>
      </c>
    </row>
    <row r="1851" spans="1:42">
      <c r="A1851" s="193" t="s">
        <v>1103</v>
      </c>
      <c r="B1851" s="193" t="s">
        <v>50</v>
      </c>
      <c r="C1851" s="193" t="s">
        <v>205</v>
      </c>
      <c r="D1851" s="193" t="s">
        <v>3416</v>
      </c>
      <c r="E1851" s="193" t="s">
        <v>3657</v>
      </c>
      <c r="F1851" s="193"/>
      <c r="G1851" s="193" t="s">
        <v>178</v>
      </c>
      <c r="H1851" s="194">
        <v>43846.000011574077</v>
      </c>
      <c r="I1851" s="194"/>
      <c r="J1851" s="194">
        <v>43846.000011574077</v>
      </c>
      <c r="K1851" s="194">
        <v>43846.000011574077</v>
      </c>
      <c r="L1851" s="194"/>
      <c r="M1851" s="193" t="s">
        <v>187</v>
      </c>
      <c r="N1851" s="193" t="s">
        <v>43</v>
      </c>
      <c r="O1851" s="195">
        <v>9</v>
      </c>
      <c r="P1851" s="195"/>
      <c r="Q1851" s="196"/>
      <c r="R1851" s="193" t="s">
        <v>3418</v>
      </c>
      <c r="S1851" s="193"/>
      <c r="T1851" s="193" t="s">
        <v>3658</v>
      </c>
      <c r="U1851" s="193" t="s">
        <v>182</v>
      </c>
      <c r="V1851" s="193"/>
      <c r="W1851" s="193"/>
      <c r="X1851" s="193"/>
      <c r="Y1851" s="194"/>
      <c r="Z1851" s="194"/>
      <c r="AA1851" s="197"/>
      <c r="AB1851" s="198" t="str">
        <f t="shared" si="203"/>
        <v>20201</v>
      </c>
      <c r="AC1851" s="199">
        <f t="shared" si="199"/>
        <v>0</v>
      </c>
      <c r="AD1851" s="200" t="str">
        <f t="shared" si="205"/>
        <v>20201</v>
      </c>
      <c r="AE1851" s="199">
        <f t="shared" si="201"/>
        <v>0</v>
      </c>
      <c r="AF1851" s="199">
        <f t="shared" si="200"/>
        <v>0</v>
      </c>
      <c r="AG1851" s="199">
        <f t="shared" si="204"/>
        <v>0</v>
      </c>
      <c r="AH1851" s="199">
        <f t="shared" si="202"/>
        <v>0</v>
      </c>
      <c r="AI1851" s="201"/>
      <c r="AJ1851" s="201"/>
      <c r="AK1851" s="201"/>
      <c r="AL1851" s="201"/>
      <c r="AM1851" s="201"/>
      <c r="AN1851" s="201"/>
      <c r="AO1851" s="201" t="s">
        <v>50</v>
      </c>
      <c r="AP1851" s="201" t="s">
        <v>1</v>
      </c>
    </row>
    <row r="1852" spans="1:42">
      <c r="A1852" s="193" t="s">
        <v>1103</v>
      </c>
      <c r="B1852" s="193" t="s">
        <v>50</v>
      </c>
      <c r="C1852" s="193" t="s">
        <v>205</v>
      </c>
      <c r="D1852" s="193" t="s">
        <v>3659</v>
      </c>
      <c r="E1852" s="193" t="s">
        <v>3660</v>
      </c>
      <c r="F1852" s="193"/>
      <c r="G1852" s="193" t="s">
        <v>178</v>
      </c>
      <c r="H1852" s="194">
        <v>43846.000011574077</v>
      </c>
      <c r="I1852" s="194"/>
      <c r="J1852" s="194">
        <v>43846.000011574077</v>
      </c>
      <c r="K1852" s="194">
        <v>43846.000011574077</v>
      </c>
      <c r="L1852" s="194"/>
      <c r="M1852" s="193" t="s">
        <v>187</v>
      </c>
      <c r="N1852" s="193" t="s">
        <v>43</v>
      </c>
      <c r="O1852" s="195">
        <v>9</v>
      </c>
      <c r="P1852" s="195"/>
      <c r="Q1852" s="196"/>
      <c r="R1852" s="193" t="s">
        <v>3661</v>
      </c>
      <c r="S1852" s="193"/>
      <c r="T1852" s="193" t="s">
        <v>3662</v>
      </c>
      <c r="U1852" s="193" t="s">
        <v>182</v>
      </c>
      <c r="V1852" s="193"/>
      <c r="W1852" s="193"/>
      <c r="X1852" s="193"/>
      <c r="Y1852" s="194"/>
      <c r="Z1852" s="194"/>
      <c r="AA1852" s="197"/>
      <c r="AB1852" s="198" t="str">
        <f t="shared" si="203"/>
        <v>20201</v>
      </c>
      <c r="AC1852" s="199">
        <f t="shared" si="199"/>
        <v>0</v>
      </c>
      <c r="AD1852" s="200" t="str">
        <f t="shared" si="205"/>
        <v>20201</v>
      </c>
      <c r="AE1852" s="199">
        <f t="shared" si="201"/>
        <v>0</v>
      </c>
      <c r="AF1852" s="199">
        <f t="shared" si="200"/>
        <v>0</v>
      </c>
      <c r="AG1852" s="199">
        <f t="shared" si="204"/>
        <v>0</v>
      </c>
      <c r="AH1852" s="199">
        <f t="shared" si="202"/>
        <v>0</v>
      </c>
      <c r="AI1852" s="201"/>
      <c r="AJ1852" s="201"/>
      <c r="AK1852" s="201"/>
      <c r="AL1852" s="201"/>
      <c r="AM1852" s="201"/>
      <c r="AN1852" s="201"/>
      <c r="AO1852" s="201" t="s">
        <v>50</v>
      </c>
      <c r="AP1852" s="201" t="s">
        <v>1</v>
      </c>
    </row>
    <row r="1853" spans="1:42">
      <c r="A1853" s="193" t="s">
        <v>1103</v>
      </c>
      <c r="B1853" s="193" t="s">
        <v>50</v>
      </c>
      <c r="C1853" s="193" t="s">
        <v>205</v>
      </c>
      <c r="D1853" s="193" t="s">
        <v>3659</v>
      </c>
      <c r="E1853" s="193" t="s">
        <v>3663</v>
      </c>
      <c r="F1853" s="193"/>
      <c r="G1853" s="193" t="s">
        <v>178</v>
      </c>
      <c r="H1853" s="194">
        <v>43846.000011574077</v>
      </c>
      <c r="I1853" s="194"/>
      <c r="J1853" s="194">
        <v>43846.000011574077</v>
      </c>
      <c r="K1853" s="194">
        <v>43846.000011574077</v>
      </c>
      <c r="L1853" s="194"/>
      <c r="M1853" s="193" t="s">
        <v>187</v>
      </c>
      <c r="N1853" s="193" t="s">
        <v>43</v>
      </c>
      <c r="O1853" s="195">
        <v>9</v>
      </c>
      <c r="P1853" s="195"/>
      <c r="Q1853" s="196"/>
      <c r="R1853" s="193" t="s">
        <v>3661</v>
      </c>
      <c r="S1853" s="193"/>
      <c r="T1853" s="193" t="s">
        <v>3664</v>
      </c>
      <c r="U1853" s="193" t="s">
        <v>182</v>
      </c>
      <c r="V1853" s="193"/>
      <c r="W1853" s="193"/>
      <c r="X1853" s="193"/>
      <c r="Y1853" s="194"/>
      <c r="Z1853" s="194"/>
      <c r="AA1853" s="197"/>
      <c r="AB1853" s="198" t="str">
        <f t="shared" si="203"/>
        <v>20201</v>
      </c>
      <c r="AC1853" s="199">
        <f t="shared" si="199"/>
        <v>0</v>
      </c>
      <c r="AD1853" s="200" t="str">
        <f t="shared" si="205"/>
        <v>20201</v>
      </c>
      <c r="AE1853" s="199">
        <f t="shared" si="201"/>
        <v>0</v>
      </c>
      <c r="AF1853" s="199">
        <f t="shared" si="200"/>
        <v>0</v>
      </c>
      <c r="AG1853" s="199">
        <f t="shared" si="204"/>
        <v>0</v>
      </c>
      <c r="AH1853" s="199">
        <f t="shared" si="202"/>
        <v>0</v>
      </c>
      <c r="AI1853" s="201"/>
      <c r="AJ1853" s="201"/>
      <c r="AK1853" s="201"/>
      <c r="AL1853" s="201"/>
      <c r="AM1853" s="201"/>
      <c r="AN1853" s="201"/>
      <c r="AO1853" s="201" t="s">
        <v>50</v>
      </c>
      <c r="AP1853" s="201" t="s">
        <v>1</v>
      </c>
    </row>
    <row r="1854" spans="1:42">
      <c r="A1854" s="193" t="s">
        <v>1103</v>
      </c>
      <c r="B1854" s="193" t="s">
        <v>50</v>
      </c>
      <c r="C1854" s="193" t="s">
        <v>205</v>
      </c>
      <c r="D1854" s="193" t="s">
        <v>3665</v>
      </c>
      <c r="E1854" s="193" t="s">
        <v>3666</v>
      </c>
      <c r="F1854" s="193"/>
      <c r="G1854" s="193" t="s">
        <v>178</v>
      </c>
      <c r="H1854" s="194">
        <v>43847.000011574077</v>
      </c>
      <c r="I1854" s="194"/>
      <c r="J1854" s="194">
        <v>43847.000011574077</v>
      </c>
      <c r="K1854" s="194">
        <v>43847.000011574077</v>
      </c>
      <c r="L1854" s="194"/>
      <c r="M1854" s="193" t="s">
        <v>187</v>
      </c>
      <c r="N1854" s="193" t="s">
        <v>43</v>
      </c>
      <c r="O1854" s="195">
        <v>9</v>
      </c>
      <c r="P1854" s="195"/>
      <c r="Q1854" s="196"/>
      <c r="R1854" s="193" t="s">
        <v>3667</v>
      </c>
      <c r="S1854" s="193"/>
      <c r="T1854" s="193" t="s">
        <v>3668</v>
      </c>
      <c r="U1854" s="193" t="s">
        <v>182</v>
      </c>
      <c r="V1854" s="193"/>
      <c r="W1854" s="193"/>
      <c r="X1854" s="193"/>
      <c r="Y1854" s="194"/>
      <c r="Z1854" s="194"/>
      <c r="AA1854" s="197"/>
      <c r="AB1854" s="198" t="str">
        <f t="shared" si="203"/>
        <v>20201</v>
      </c>
      <c r="AC1854" s="199">
        <f t="shared" si="199"/>
        <v>0</v>
      </c>
      <c r="AD1854" s="200" t="str">
        <f t="shared" si="205"/>
        <v>20201</v>
      </c>
      <c r="AE1854" s="199">
        <f t="shared" si="201"/>
        <v>0</v>
      </c>
      <c r="AF1854" s="199">
        <f t="shared" si="200"/>
        <v>0</v>
      </c>
      <c r="AG1854" s="199">
        <f t="shared" si="204"/>
        <v>0</v>
      </c>
      <c r="AH1854" s="199">
        <f t="shared" si="202"/>
        <v>0</v>
      </c>
      <c r="AI1854" s="201"/>
      <c r="AJ1854" s="201"/>
      <c r="AK1854" s="201"/>
      <c r="AL1854" s="201"/>
      <c r="AM1854" s="201"/>
      <c r="AN1854" s="201"/>
      <c r="AO1854" s="201" t="s">
        <v>50</v>
      </c>
      <c r="AP1854" s="201" t="s">
        <v>1</v>
      </c>
    </row>
    <row r="1855" spans="1:42">
      <c r="A1855" s="193" t="s">
        <v>1103</v>
      </c>
      <c r="B1855" s="193" t="s">
        <v>50</v>
      </c>
      <c r="C1855" s="193" t="s">
        <v>205</v>
      </c>
      <c r="D1855" s="193" t="s">
        <v>3665</v>
      </c>
      <c r="E1855" s="193" t="s">
        <v>3669</v>
      </c>
      <c r="F1855" s="193"/>
      <c r="G1855" s="193" t="s">
        <v>178</v>
      </c>
      <c r="H1855" s="194">
        <v>43847.000011574077</v>
      </c>
      <c r="I1855" s="194"/>
      <c r="J1855" s="194">
        <v>43847.000011574077</v>
      </c>
      <c r="K1855" s="194">
        <v>43847.000011574077</v>
      </c>
      <c r="L1855" s="194"/>
      <c r="M1855" s="193" t="s">
        <v>187</v>
      </c>
      <c r="N1855" s="193" t="s">
        <v>43</v>
      </c>
      <c r="O1855" s="195">
        <v>9</v>
      </c>
      <c r="P1855" s="195"/>
      <c r="Q1855" s="196"/>
      <c r="R1855" s="193" t="s">
        <v>3667</v>
      </c>
      <c r="S1855" s="193"/>
      <c r="T1855" s="193" t="s">
        <v>3670</v>
      </c>
      <c r="U1855" s="193" t="s">
        <v>182</v>
      </c>
      <c r="V1855" s="193"/>
      <c r="W1855" s="193"/>
      <c r="X1855" s="193"/>
      <c r="Y1855" s="194"/>
      <c r="Z1855" s="194"/>
      <c r="AA1855" s="197"/>
      <c r="AB1855" s="198" t="str">
        <f t="shared" si="203"/>
        <v>20201</v>
      </c>
      <c r="AC1855" s="199">
        <f t="shared" si="199"/>
        <v>0</v>
      </c>
      <c r="AD1855" s="200" t="str">
        <f t="shared" si="205"/>
        <v>20201</v>
      </c>
      <c r="AE1855" s="199">
        <f t="shared" si="201"/>
        <v>0</v>
      </c>
      <c r="AF1855" s="199">
        <f t="shared" si="200"/>
        <v>0</v>
      </c>
      <c r="AG1855" s="199">
        <f t="shared" si="204"/>
        <v>0</v>
      </c>
      <c r="AH1855" s="199">
        <f t="shared" si="202"/>
        <v>0</v>
      </c>
      <c r="AI1855" s="201"/>
      <c r="AJ1855" s="201"/>
      <c r="AK1855" s="201"/>
      <c r="AL1855" s="201"/>
      <c r="AM1855" s="201"/>
      <c r="AN1855" s="201"/>
      <c r="AO1855" s="201" t="s">
        <v>50</v>
      </c>
      <c r="AP1855" s="201" t="s">
        <v>1</v>
      </c>
    </row>
    <row r="1856" spans="1:42">
      <c r="A1856" s="193" t="s">
        <v>1103</v>
      </c>
      <c r="B1856" s="193" t="s">
        <v>50</v>
      </c>
      <c r="C1856" s="193" t="s">
        <v>205</v>
      </c>
      <c r="D1856" s="193" t="s">
        <v>3665</v>
      </c>
      <c r="E1856" s="193" t="s">
        <v>3671</v>
      </c>
      <c r="F1856" s="193"/>
      <c r="G1856" s="193" t="s">
        <v>178</v>
      </c>
      <c r="H1856" s="194">
        <v>43847.000011574077</v>
      </c>
      <c r="I1856" s="194"/>
      <c r="J1856" s="194">
        <v>43847.000011574077</v>
      </c>
      <c r="K1856" s="194">
        <v>43847.000011574077</v>
      </c>
      <c r="L1856" s="194"/>
      <c r="M1856" s="193" t="s">
        <v>187</v>
      </c>
      <c r="N1856" s="193" t="s">
        <v>43</v>
      </c>
      <c r="O1856" s="195">
        <v>9</v>
      </c>
      <c r="P1856" s="195"/>
      <c r="Q1856" s="196"/>
      <c r="R1856" s="193" t="s">
        <v>3667</v>
      </c>
      <c r="S1856" s="193"/>
      <c r="T1856" s="193" t="s">
        <v>3672</v>
      </c>
      <c r="U1856" s="193" t="s">
        <v>182</v>
      </c>
      <c r="V1856" s="193"/>
      <c r="W1856" s="193"/>
      <c r="X1856" s="193"/>
      <c r="Y1856" s="194"/>
      <c r="Z1856" s="194"/>
      <c r="AA1856" s="197"/>
      <c r="AB1856" s="198" t="str">
        <f t="shared" si="203"/>
        <v>20201</v>
      </c>
      <c r="AC1856" s="199">
        <f t="shared" si="199"/>
        <v>0</v>
      </c>
      <c r="AD1856" s="200" t="str">
        <f t="shared" si="205"/>
        <v>20201</v>
      </c>
      <c r="AE1856" s="199">
        <f t="shared" si="201"/>
        <v>0</v>
      </c>
      <c r="AF1856" s="199">
        <f t="shared" si="200"/>
        <v>0</v>
      </c>
      <c r="AG1856" s="199">
        <f t="shared" si="204"/>
        <v>0</v>
      </c>
      <c r="AH1856" s="199">
        <f t="shared" si="202"/>
        <v>0</v>
      </c>
      <c r="AI1856" s="201"/>
      <c r="AJ1856" s="201"/>
      <c r="AK1856" s="201"/>
      <c r="AL1856" s="201"/>
      <c r="AM1856" s="201"/>
      <c r="AN1856" s="201"/>
      <c r="AO1856" s="201" t="s">
        <v>50</v>
      </c>
      <c r="AP1856" s="201" t="s">
        <v>1</v>
      </c>
    </row>
    <row r="1857" spans="1:42">
      <c r="A1857" s="193" t="s">
        <v>1103</v>
      </c>
      <c r="B1857" s="193" t="s">
        <v>50</v>
      </c>
      <c r="C1857" s="193" t="s">
        <v>205</v>
      </c>
      <c r="D1857" s="193" t="s">
        <v>3665</v>
      </c>
      <c r="E1857" s="193" t="s">
        <v>3673</v>
      </c>
      <c r="F1857" s="193"/>
      <c r="G1857" s="193" t="s">
        <v>178</v>
      </c>
      <c r="H1857" s="194">
        <v>43847.000011574077</v>
      </c>
      <c r="I1857" s="194"/>
      <c r="J1857" s="194">
        <v>43847.000011574077</v>
      </c>
      <c r="K1857" s="194">
        <v>43847.000011574077</v>
      </c>
      <c r="L1857" s="194"/>
      <c r="M1857" s="193" t="s">
        <v>187</v>
      </c>
      <c r="N1857" s="193" t="s">
        <v>43</v>
      </c>
      <c r="O1857" s="195">
        <v>9</v>
      </c>
      <c r="P1857" s="195"/>
      <c r="Q1857" s="196"/>
      <c r="R1857" s="193" t="s">
        <v>3667</v>
      </c>
      <c r="S1857" s="193"/>
      <c r="T1857" s="193" t="s">
        <v>3674</v>
      </c>
      <c r="U1857" s="193" t="s">
        <v>182</v>
      </c>
      <c r="V1857" s="193"/>
      <c r="W1857" s="193"/>
      <c r="X1857" s="193"/>
      <c r="Y1857" s="194"/>
      <c r="Z1857" s="194"/>
      <c r="AA1857" s="197"/>
      <c r="AB1857" s="198" t="str">
        <f t="shared" si="203"/>
        <v>20201</v>
      </c>
      <c r="AC1857" s="199">
        <f t="shared" si="199"/>
        <v>0</v>
      </c>
      <c r="AD1857" s="200" t="str">
        <f t="shared" si="205"/>
        <v>20201</v>
      </c>
      <c r="AE1857" s="199">
        <f t="shared" si="201"/>
        <v>0</v>
      </c>
      <c r="AF1857" s="199">
        <f t="shared" si="200"/>
        <v>0</v>
      </c>
      <c r="AG1857" s="199">
        <f t="shared" si="204"/>
        <v>0</v>
      </c>
      <c r="AH1857" s="199">
        <f t="shared" si="202"/>
        <v>0</v>
      </c>
      <c r="AI1857" s="201"/>
      <c r="AJ1857" s="201"/>
      <c r="AK1857" s="201"/>
      <c r="AL1857" s="201"/>
      <c r="AM1857" s="201"/>
      <c r="AN1857" s="201"/>
      <c r="AO1857" s="201" t="s">
        <v>50</v>
      </c>
      <c r="AP1857" s="201" t="s">
        <v>1</v>
      </c>
    </row>
    <row r="1858" spans="1:42">
      <c r="A1858" s="193" t="s">
        <v>1103</v>
      </c>
      <c r="B1858" s="193" t="s">
        <v>51</v>
      </c>
      <c r="C1858" s="193" t="s">
        <v>1280</v>
      </c>
      <c r="D1858" s="193" t="s">
        <v>2303</v>
      </c>
      <c r="E1858" s="193" t="s">
        <v>3675</v>
      </c>
      <c r="F1858" s="193"/>
      <c r="G1858" s="193" t="s">
        <v>178</v>
      </c>
      <c r="H1858" s="194">
        <v>43847.000011574077</v>
      </c>
      <c r="I1858" s="194"/>
      <c r="J1858" s="194">
        <v>43853.000011574077</v>
      </c>
      <c r="K1858" s="194">
        <v>43853.000011574077</v>
      </c>
      <c r="L1858" s="194"/>
      <c r="M1858" s="193" t="s">
        <v>191</v>
      </c>
      <c r="N1858" s="193" t="s">
        <v>2305</v>
      </c>
      <c r="O1858" s="195">
        <v>30</v>
      </c>
      <c r="P1858" s="195"/>
      <c r="Q1858" s="196"/>
      <c r="R1858" s="193" t="s">
        <v>2306</v>
      </c>
      <c r="S1858" s="193"/>
      <c r="T1858" s="193" t="s">
        <v>3676</v>
      </c>
      <c r="U1858" s="193" t="s">
        <v>182</v>
      </c>
      <c r="V1858" s="193"/>
      <c r="W1858" s="193"/>
      <c r="X1858" s="193"/>
      <c r="Y1858" s="194"/>
      <c r="Z1858" s="194"/>
      <c r="AA1858" s="197"/>
      <c r="AB1858" s="198" t="str">
        <f t="shared" si="203"/>
        <v>20201</v>
      </c>
      <c r="AC1858" s="199">
        <f t="shared" ref="AC1858:AC1921" si="206">IFERROR(IF(IF(AND(K1858&lt;1,L1858&gt;0),CONCATENATE(YEAR(L1858),MONTH(L1858)),CONCATENATE(YEAR(I1858),MONTH(I1858)))="19001",0,IF(AND(K1858&lt;1,L1858&gt;0),CONCATENATE(YEAR(L1858),MONTH(L1858)),CONCATENATE(YEAR(I1858),MONTH(I1858)))),0)</f>
        <v>0</v>
      </c>
      <c r="AD1858" s="200" t="str">
        <f t="shared" si="205"/>
        <v>20201</v>
      </c>
      <c r="AE1858" s="199">
        <f t="shared" si="201"/>
        <v>0</v>
      </c>
      <c r="AF1858" s="199">
        <f t="shared" ref="AF1858:AF1921" si="207">+IFERROR(IF(Z1858&gt;0,CONCATENATE(YEAR(Z1858),MONTH(Z1858)),0),0)</f>
        <v>0</v>
      </c>
      <c r="AG1858" s="199">
        <f t="shared" si="204"/>
        <v>0</v>
      </c>
      <c r="AH1858" s="199">
        <f t="shared" si="202"/>
        <v>0</v>
      </c>
      <c r="AI1858" s="201"/>
      <c r="AJ1858" s="201"/>
      <c r="AK1858" s="201"/>
      <c r="AL1858" s="201"/>
      <c r="AM1858" s="201"/>
      <c r="AN1858" s="201"/>
      <c r="AO1858" s="201" t="s">
        <v>51</v>
      </c>
      <c r="AP1858" s="201" t="s">
        <v>67</v>
      </c>
    </row>
    <row r="1859" spans="1:42">
      <c r="A1859" s="193" t="s">
        <v>1103</v>
      </c>
      <c r="B1859" s="193" t="s">
        <v>51</v>
      </c>
      <c r="C1859" s="193" t="s">
        <v>1280</v>
      </c>
      <c r="D1859" s="193" t="s">
        <v>2303</v>
      </c>
      <c r="E1859" s="193" t="s">
        <v>3677</v>
      </c>
      <c r="F1859" s="193"/>
      <c r="G1859" s="193" t="s">
        <v>178</v>
      </c>
      <c r="H1859" s="194">
        <v>43847.000011574077</v>
      </c>
      <c r="I1859" s="194"/>
      <c r="J1859" s="194"/>
      <c r="K1859" s="194"/>
      <c r="L1859" s="194"/>
      <c r="M1859" s="193" t="s">
        <v>191</v>
      </c>
      <c r="N1859" s="193" t="s">
        <v>2305</v>
      </c>
      <c r="O1859" s="195">
        <v>30</v>
      </c>
      <c r="P1859" s="195"/>
      <c r="Q1859" s="196"/>
      <c r="R1859" s="193" t="s">
        <v>2306</v>
      </c>
      <c r="S1859" s="193"/>
      <c r="T1859" s="193" t="s">
        <v>3678</v>
      </c>
      <c r="U1859" s="193" t="s">
        <v>664</v>
      </c>
      <c r="V1859" s="193"/>
      <c r="W1859" s="193"/>
      <c r="X1859" s="193"/>
      <c r="Y1859" s="194"/>
      <c r="Z1859" s="194"/>
      <c r="AA1859" s="197"/>
      <c r="AB1859" s="198" t="str">
        <f t="shared" si="203"/>
        <v>20201</v>
      </c>
      <c r="AC1859" s="199">
        <f t="shared" si="206"/>
        <v>0</v>
      </c>
      <c r="AD1859" s="200">
        <f t="shared" si="205"/>
        <v>0</v>
      </c>
      <c r="AE1859" s="199">
        <f t="shared" ref="AE1859:AE1922" si="208">+IFERROR(IF(A1859="4-MIGRADO",0,IF(OR(K1859=0,ISTEXT(K1859),CONCATENATE(YEAR(L1859),MONTH(L1859))="19001"),0,CONCATENATE(YEAR(L1859),MONTH(L1859)))),0)</f>
        <v>0</v>
      </c>
      <c r="AF1859" s="199">
        <f t="shared" si="207"/>
        <v>0</v>
      </c>
      <c r="AG1859" s="199">
        <f t="shared" si="204"/>
        <v>0</v>
      </c>
      <c r="AH1859" s="199">
        <f t="shared" ref="AH1859:AH1922" si="209">+IF(AND(A1859&lt;&gt;"4-MIGRADO",V1859="1"),CONCATENATE(YEAR(H1859),MONTH(H1859)),0)</f>
        <v>0</v>
      </c>
      <c r="AI1859" s="201"/>
      <c r="AJ1859" s="201"/>
      <c r="AK1859" s="201"/>
      <c r="AL1859" s="201"/>
      <c r="AM1859" s="201"/>
      <c r="AN1859" s="201"/>
      <c r="AO1859" s="201" t="s">
        <v>51</v>
      </c>
      <c r="AP1859" s="201" t="s">
        <v>67</v>
      </c>
    </row>
    <row r="1860" spans="1:42">
      <c r="A1860" s="193" t="s">
        <v>1103</v>
      </c>
      <c r="B1860" s="193" t="s">
        <v>50</v>
      </c>
      <c r="C1860" s="193" t="s">
        <v>205</v>
      </c>
      <c r="D1860" s="193" t="s">
        <v>3679</v>
      </c>
      <c r="E1860" s="193" t="s">
        <v>3680</v>
      </c>
      <c r="F1860" s="193"/>
      <c r="G1860" s="193" t="s">
        <v>178</v>
      </c>
      <c r="H1860" s="194">
        <v>43850.000011574077</v>
      </c>
      <c r="I1860" s="194"/>
      <c r="J1860" s="194">
        <v>43850.000011574077</v>
      </c>
      <c r="K1860" s="194">
        <v>43850.000011574077</v>
      </c>
      <c r="L1860" s="194"/>
      <c r="M1860" s="193" t="s">
        <v>187</v>
      </c>
      <c r="N1860" s="193" t="s">
        <v>2015</v>
      </c>
      <c r="O1860" s="195">
        <v>9</v>
      </c>
      <c r="P1860" s="195"/>
      <c r="Q1860" s="196"/>
      <c r="R1860" s="193" t="s">
        <v>3681</v>
      </c>
      <c r="S1860" s="193"/>
      <c r="T1860" s="193" t="s">
        <v>3682</v>
      </c>
      <c r="U1860" s="193" t="s">
        <v>182</v>
      </c>
      <c r="V1860" s="193"/>
      <c r="W1860" s="193"/>
      <c r="X1860" s="193"/>
      <c r="Y1860" s="194"/>
      <c r="Z1860" s="194"/>
      <c r="AA1860" s="197"/>
      <c r="AB1860" s="198" t="str">
        <f t="shared" si="203"/>
        <v>20201</v>
      </c>
      <c r="AC1860" s="199">
        <f t="shared" si="206"/>
        <v>0</v>
      </c>
      <c r="AD1860" s="200" t="str">
        <f t="shared" si="205"/>
        <v>20201</v>
      </c>
      <c r="AE1860" s="199">
        <f t="shared" si="208"/>
        <v>0</v>
      </c>
      <c r="AF1860" s="199">
        <f t="shared" si="207"/>
        <v>0</v>
      </c>
      <c r="AG1860" s="199">
        <f t="shared" si="204"/>
        <v>0</v>
      </c>
      <c r="AH1860" s="199">
        <f t="shared" si="209"/>
        <v>0</v>
      </c>
      <c r="AI1860" s="201"/>
      <c r="AJ1860" s="201"/>
      <c r="AK1860" s="201"/>
      <c r="AL1860" s="201"/>
      <c r="AM1860" s="201"/>
      <c r="AN1860" s="201"/>
      <c r="AO1860" s="201" t="s">
        <v>50</v>
      </c>
      <c r="AP1860" s="201" t="s">
        <v>1</v>
      </c>
    </row>
    <row r="1861" spans="1:42">
      <c r="A1861" s="193" t="s">
        <v>1103</v>
      </c>
      <c r="B1861" s="193" t="s">
        <v>50</v>
      </c>
      <c r="C1861" s="193" t="s">
        <v>205</v>
      </c>
      <c r="D1861" s="193" t="s">
        <v>3679</v>
      </c>
      <c r="E1861" s="193" t="s">
        <v>3680</v>
      </c>
      <c r="F1861" s="193"/>
      <c r="G1861" s="193" t="s">
        <v>178</v>
      </c>
      <c r="H1861" s="194">
        <v>43850.000011574077</v>
      </c>
      <c r="I1861" s="194"/>
      <c r="J1861" s="194">
        <v>43850.000011574077</v>
      </c>
      <c r="K1861" s="194">
        <v>43850.000011574077</v>
      </c>
      <c r="L1861" s="194"/>
      <c r="M1861" s="193" t="s">
        <v>187</v>
      </c>
      <c r="N1861" s="193" t="s">
        <v>2015</v>
      </c>
      <c r="O1861" s="195">
        <v>9</v>
      </c>
      <c r="P1861" s="195"/>
      <c r="Q1861" s="196"/>
      <c r="R1861" s="193" t="s">
        <v>3681</v>
      </c>
      <c r="S1861" s="193"/>
      <c r="T1861" s="193" t="s">
        <v>3683</v>
      </c>
      <c r="U1861" s="193" t="s">
        <v>182</v>
      </c>
      <c r="V1861" s="193"/>
      <c r="W1861" s="193"/>
      <c r="X1861" s="193"/>
      <c r="Y1861" s="194"/>
      <c r="Z1861" s="194"/>
      <c r="AA1861" s="197"/>
      <c r="AB1861" s="198" t="str">
        <f t="shared" si="203"/>
        <v>20201</v>
      </c>
      <c r="AC1861" s="199">
        <f t="shared" si="206"/>
        <v>0</v>
      </c>
      <c r="AD1861" s="200" t="str">
        <f t="shared" si="205"/>
        <v>20201</v>
      </c>
      <c r="AE1861" s="199">
        <f t="shared" si="208"/>
        <v>0</v>
      </c>
      <c r="AF1861" s="199">
        <f t="shared" si="207"/>
        <v>0</v>
      </c>
      <c r="AG1861" s="199">
        <f t="shared" si="204"/>
        <v>0</v>
      </c>
      <c r="AH1861" s="199">
        <f t="shared" si="209"/>
        <v>0</v>
      </c>
      <c r="AI1861" s="201"/>
      <c r="AJ1861" s="201"/>
      <c r="AK1861" s="201"/>
      <c r="AL1861" s="201"/>
      <c r="AM1861" s="201"/>
      <c r="AN1861" s="201"/>
      <c r="AO1861" s="201" t="s">
        <v>50</v>
      </c>
      <c r="AP1861" s="201" t="s">
        <v>1</v>
      </c>
    </row>
    <row r="1862" spans="1:42">
      <c r="A1862" s="193" t="s">
        <v>1103</v>
      </c>
      <c r="B1862" s="193" t="s">
        <v>50</v>
      </c>
      <c r="C1862" s="193" t="s">
        <v>205</v>
      </c>
      <c r="D1862" s="193" t="s">
        <v>3684</v>
      </c>
      <c r="E1862" s="193" t="s">
        <v>3685</v>
      </c>
      <c r="F1862" s="193"/>
      <c r="G1862" s="193" t="s">
        <v>197</v>
      </c>
      <c r="H1862" s="194">
        <v>43850.000011574077</v>
      </c>
      <c r="I1862" s="194"/>
      <c r="J1862" s="194">
        <v>43850.000011574077</v>
      </c>
      <c r="K1862" s="194">
        <v>43850.000011574077</v>
      </c>
      <c r="L1862" s="194"/>
      <c r="M1862" s="193" t="s">
        <v>179</v>
      </c>
      <c r="N1862" s="193" t="s">
        <v>230</v>
      </c>
      <c r="O1862" s="195">
        <v>9</v>
      </c>
      <c r="P1862" s="195"/>
      <c r="Q1862" s="196"/>
      <c r="R1862" s="193" t="s">
        <v>3686</v>
      </c>
      <c r="S1862" s="193"/>
      <c r="T1862" s="193" t="s">
        <v>3687</v>
      </c>
      <c r="U1862" s="193" t="s">
        <v>182</v>
      </c>
      <c r="V1862" s="193"/>
      <c r="W1862" s="193"/>
      <c r="X1862" s="193"/>
      <c r="Y1862" s="194"/>
      <c r="Z1862" s="194"/>
      <c r="AA1862" s="197"/>
      <c r="AB1862" s="198" t="str">
        <f t="shared" si="203"/>
        <v>20201</v>
      </c>
      <c r="AC1862" s="199">
        <f t="shared" si="206"/>
        <v>0</v>
      </c>
      <c r="AD1862" s="200" t="str">
        <f t="shared" si="205"/>
        <v>20201</v>
      </c>
      <c r="AE1862" s="199">
        <f t="shared" si="208"/>
        <v>0</v>
      </c>
      <c r="AF1862" s="199">
        <f t="shared" si="207"/>
        <v>0</v>
      </c>
      <c r="AG1862" s="199">
        <f t="shared" si="204"/>
        <v>0</v>
      </c>
      <c r="AH1862" s="199">
        <f t="shared" si="209"/>
        <v>0</v>
      </c>
      <c r="AI1862" s="201"/>
      <c r="AJ1862" s="201"/>
      <c r="AK1862" s="201"/>
      <c r="AL1862" s="201"/>
      <c r="AM1862" s="201"/>
      <c r="AN1862" s="201"/>
      <c r="AO1862" s="201" t="s">
        <v>50</v>
      </c>
      <c r="AP1862" s="201" t="s">
        <v>1</v>
      </c>
    </row>
    <row r="1863" spans="1:42">
      <c r="A1863" s="193" t="s">
        <v>1103</v>
      </c>
      <c r="B1863" s="193" t="s">
        <v>50</v>
      </c>
      <c r="C1863" s="193" t="s">
        <v>205</v>
      </c>
      <c r="D1863" s="193" t="s">
        <v>3684</v>
      </c>
      <c r="E1863" s="193" t="s">
        <v>3685</v>
      </c>
      <c r="F1863" s="193"/>
      <c r="G1863" s="193" t="s">
        <v>197</v>
      </c>
      <c r="H1863" s="194">
        <v>43850.000011574077</v>
      </c>
      <c r="I1863" s="194"/>
      <c r="J1863" s="194">
        <v>43850.000011574077</v>
      </c>
      <c r="K1863" s="194">
        <v>43850.000011574077</v>
      </c>
      <c r="L1863" s="194"/>
      <c r="M1863" s="193" t="s">
        <v>179</v>
      </c>
      <c r="N1863" s="193" t="s">
        <v>230</v>
      </c>
      <c r="O1863" s="195">
        <v>9</v>
      </c>
      <c r="P1863" s="195"/>
      <c r="Q1863" s="196"/>
      <c r="R1863" s="193" t="s">
        <v>3686</v>
      </c>
      <c r="S1863" s="193"/>
      <c r="T1863" s="193" t="s">
        <v>3688</v>
      </c>
      <c r="U1863" s="193" t="s">
        <v>182</v>
      </c>
      <c r="V1863" s="193"/>
      <c r="W1863" s="193"/>
      <c r="X1863" s="193"/>
      <c r="Y1863" s="194"/>
      <c r="Z1863" s="194"/>
      <c r="AA1863" s="197"/>
      <c r="AB1863" s="198" t="str">
        <f t="shared" si="203"/>
        <v>20201</v>
      </c>
      <c r="AC1863" s="199">
        <f t="shared" si="206"/>
        <v>0</v>
      </c>
      <c r="AD1863" s="200" t="str">
        <f t="shared" si="205"/>
        <v>20201</v>
      </c>
      <c r="AE1863" s="199">
        <f t="shared" si="208"/>
        <v>0</v>
      </c>
      <c r="AF1863" s="199">
        <f t="shared" si="207"/>
        <v>0</v>
      </c>
      <c r="AG1863" s="199">
        <f t="shared" si="204"/>
        <v>0</v>
      </c>
      <c r="AH1863" s="199">
        <f t="shared" si="209"/>
        <v>0</v>
      </c>
      <c r="AI1863" s="201"/>
      <c r="AJ1863" s="201"/>
      <c r="AK1863" s="201"/>
      <c r="AL1863" s="201"/>
      <c r="AM1863" s="201"/>
      <c r="AN1863" s="201"/>
      <c r="AO1863" s="201" t="s">
        <v>50</v>
      </c>
      <c r="AP1863" s="201" t="s">
        <v>1</v>
      </c>
    </row>
    <row r="1864" spans="1:42">
      <c r="A1864" s="193" t="s">
        <v>1103</v>
      </c>
      <c r="B1864" s="193" t="s">
        <v>50</v>
      </c>
      <c r="C1864" s="193" t="s">
        <v>205</v>
      </c>
      <c r="D1864" s="193" t="s">
        <v>3684</v>
      </c>
      <c r="E1864" s="193" t="s">
        <v>3685</v>
      </c>
      <c r="F1864" s="193"/>
      <c r="G1864" s="193" t="s">
        <v>197</v>
      </c>
      <c r="H1864" s="194">
        <v>43850.000011574077</v>
      </c>
      <c r="I1864" s="194"/>
      <c r="J1864" s="194">
        <v>43850.000011574077</v>
      </c>
      <c r="K1864" s="194">
        <v>43850.000011574077</v>
      </c>
      <c r="L1864" s="194"/>
      <c r="M1864" s="193" t="s">
        <v>179</v>
      </c>
      <c r="N1864" s="193" t="s">
        <v>230</v>
      </c>
      <c r="O1864" s="195">
        <v>9</v>
      </c>
      <c r="P1864" s="195"/>
      <c r="Q1864" s="196"/>
      <c r="R1864" s="193" t="s">
        <v>3686</v>
      </c>
      <c r="S1864" s="193"/>
      <c r="T1864" s="193" t="s">
        <v>3689</v>
      </c>
      <c r="U1864" s="193" t="s">
        <v>182</v>
      </c>
      <c r="V1864" s="193"/>
      <c r="W1864" s="193"/>
      <c r="X1864" s="193"/>
      <c r="Y1864" s="194"/>
      <c r="Z1864" s="194"/>
      <c r="AA1864" s="197"/>
      <c r="AB1864" s="198" t="str">
        <f t="shared" si="203"/>
        <v>20201</v>
      </c>
      <c r="AC1864" s="199">
        <f t="shared" si="206"/>
        <v>0</v>
      </c>
      <c r="AD1864" s="200" t="str">
        <f t="shared" si="205"/>
        <v>20201</v>
      </c>
      <c r="AE1864" s="199">
        <f t="shared" si="208"/>
        <v>0</v>
      </c>
      <c r="AF1864" s="199">
        <f t="shared" si="207"/>
        <v>0</v>
      </c>
      <c r="AG1864" s="199">
        <f t="shared" si="204"/>
        <v>0</v>
      </c>
      <c r="AH1864" s="199">
        <f t="shared" si="209"/>
        <v>0</v>
      </c>
      <c r="AI1864" s="201"/>
      <c r="AJ1864" s="201"/>
      <c r="AK1864" s="201"/>
      <c r="AL1864" s="201"/>
      <c r="AM1864" s="201"/>
      <c r="AN1864" s="201"/>
      <c r="AO1864" s="201" t="s">
        <v>50</v>
      </c>
      <c r="AP1864" s="201" t="s">
        <v>1</v>
      </c>
    </row>
    <row r="1865" spans="1:42">
      <c r="A1865" s="193" t="s">
        <v>1103</v>
      </c>
      <c r="B1865" s="193" t="s">
        <v>51</v>
      </c>
      <c r="C1865" s="193" t="s">
        <v>396</v>
      </c>
      <c r="D1865" s="193" t="s">
        <v>2303</v>
      </c>
      <c r="E1865" s="193" t="s">
        <v>3690</v>
      </c>
      <c r="F1865" s="193"/>
      <c r="G1865" s="193" t="s">
        <v>178</v>
      </c>
      <c r="H1865" s="194">
        <v>43850.000011574077</v>
      </c>
      <c r="I1865" s="194"/>
      <c r="J1865" s="194"/>
      <c r="K1865" s="194"/>
      <c r="L1865" s="194"/>
      <c r="M1865" s="193" t="s">
        <v>191</v>
      </c>
      <c r="N1865" s="193" t="s">
        <v>2305</v>
      </c>
      <c r="O1865" s="195">
        <v>20.399999999999999</v>
      </c>
      <c r="P1865" s="195"/>
      <c r="Q1865" s="196"/>
      <c r="R1865" s="193" t="s">
        <v>2306</v>
      </c>
      <c r="S1865" s="193"/>
      <c r="T1865" s="193" t="s">
        <v>3691</v>
      </c>
      <c r="U1865" s="193" t="s">
        <v>664</v>
      </c>
      <c r="V1865" s="193"/>
      <c r="W1865" s="193"/>
      <c r="X1865" s="193"/>
      <c r="Y1865" s="194"/>
      <c r="Z1865" s="194"/>
      <c r="AA1865" s="197"/>
      <c r="AB1865" s="198" t="str">
        <f t="shared" si="203"/>
        <v>20201</v>
      </c>
      <c r="AC1865" s="199">
        <f t="shared" si="206"/>
        <v>0</v>
      </c>
      <c r="AD1865" s="200">
        <f t="shared" si="205"/>
        <v>0</v>
      </c>
      <c r="AE1865" s="199">
        <f t="shared" si="208"/>
        <v>0</v>
      </c>
      <c r="AF1865" s="199">
        <f t="shared" si="207"/>
        <v>0</v>
      </c>
      <c r="AG1865" s="199">
        <f t="shared" si="204"/>
        <v>0</v>
      </c>
      <c r="AH1865" s="199">
        <f t="shared" si="209"/>
        <v>0</v>
      </c>
      <c r="AI1865" s="201"/>
      <c r="AJ1865" s="201"/>
      <c r="AK1865" s="201"/>
      <c r="AL1865" s="201"/>
      <c r="AM1865" s="201"/>
      <c r="AN1865" s="201"/>
      <c r="AO1865" s="201" t="s">
        <v>51</v>
      </c>
      <c r="AP1865" s="201" t="s">
        <v>63</v>
      </c>
    </row>
    <row r="1866" spans="1:42">
      <c r="A1866" s="193" t="s">
        <v>1103</v>
      </c>
      <c r="B1866" s="193" t="s">
        <v>50</v>
      </c>
      <c r="C1866" s="193" t="s">
        <v>205</v>
      </c>
      <c r="D1866" s="193" t="s">
        <v>3692</v>
      </c>
      <c r="E1866" s="193" t="s">
        <v>3693</v>
      </c>
      <c r="F1866" s="193"/>
      <c r="G1866" s="193" t="s">
        <v>178</v>
      </c>
      <c r="H1866" s="194">
        <v>43850.000011574077</v>
      </c>
      <c r="I1866" s="194"/>
      <c r="J1866" s="194">
        <v>43850.000011574077</v>
      </c>
      <c r="K1866" s="194">
        <v>43850.000011574077</v>
      </c>
      <c r="L1866" s="194"/>
      <c r="M1866" s="193" t="s">
        <v>187</v>
      </c>
      <c r="N1866" s="193" t="s">
        <v>751</v>
      </c>
      <c r="O1866" s="195">
        <v>9</v>
      </c>
      <c r="P1866" s="195"/>
      <c r="Q1866" s="196"/>
      <c r="R1866" s="193" t="s">
        <v>3694</v>
      </c>
      <c r="S1866" s="193"/>
      <c r="T1866" s="193" t="s">
        <v>3695</v>
      </c>
      <c r="U1866" s="193" t="s">
        <v>182</v>
      </c>
      <c r="V1866" s="193"/>
      <c r="W1866" s="193"/>
      <c r="X1866" s="193"/>
      <c r="Y1866" s="194"/>
      <c r="Z1866" s="194"/>
      <c r="AA1866" s="197"/>
      <c r="AB1866" s="198" t="str">
        <f t="shared" si="203"/>
        <v>20201</v>
      </c>
      <c r="AC1866" s="199">
        <f t="shared" si="206"/>
        <v>0</v>
      </c>
      <c r="AD1866" s="200" t="str">
        <f t="shared" si="205"/>
        <v>20201</v>
      </c>
      <c r="AE1866" s="199">
        <f t="shared" si="208"/>
        <v>0</v>
      </c>
      <c r="AF1866" s="199">
        <f t="shared" si="207"/>
        <v>0</v>
      </c>
      <c r="AG1866" s="199">
        <f t="shared" si="204"/>
        <v>0</v>
      </c>
      <c r="AH1866" s="199">
        <f t="shared" si="209"/>
        <v>0</v>
      </c>
      <c r="AI1866" s="201"/>
      <c r="AJ1866" s="201"/>
      <c r="AK1866" s="201"/>
      <c r="AL1866" s="201"/>
      <c r="AM1866" s="201"/>
      <c r="AN1866" s="201"/>
      <c r="AO1866" s="201" t="s">
        <v>50</v>
      </c>
      <c r="AP1866" s="201" t="s">
        <v>1</v>
      </c>
    </row>
    <row r="1867" spans="1:42">
      <c r="A1867" s="193" t="s">
        <v>1103</v>
      </c>
      <c r="B1867" s="193" t="s">
        <v>50</v>
      </c>
      <c r="C1867" s="193" t="s">
        <v>205</v>
      </c>
      <c r="D1867" s="193" t="s">
        <v>3692</v>
      </c>
      <c r="E1867" s="193" t="s">
        <v>3693</v>
      </c>
      <c r="F1867" s="193"/>
      <c r="G1867" s="193" t="s">
        <v>178</v>
      </c>
      <c r="H1867" s="194">
        <v>43850.000011574077</v>
      </c>
      <c r="I1867" s="194"/>
      <c r="J1867" s="194">
        <v>43850.000011574077</v>
      </c>
      <c r="K1867" s="194">
        <v>43850.000011574077</v>
      </c>
      <c r="L1867" s="194"/>
      <c r="M1867" s="193" t="s">
        <v>187</v>
      </c>
      <c r="N1867" s="193" t="s">
        <v>751</v>
      </c>
      <c r="O1867" s="195">
        <v>9</v>
      </c>
      <c r="P1867" s="195"/>
      <c r="Q1867" s="196"/>
      <c r="R1867" s="193" t="s">
        <v>3694</v>
      </c>
      <c r="S1867" s="193"/>
      <c r="T1867" s="193" t="s">
        <v>3696</v>
      </c>
      <c r="U1867" s="193" t="s">
        <v>182</v>
      </c>
      <c r="V1867" s="193"/>
      <c r="W1867" s="193"/>
      <c r="X1867" s="193"/>
      <c r="Y1867" s="194"/>
      <c r="Z1867" s="194"/>
      <c r="AA1867" s="197"/>
      <c r="AB1867" s="198" t="str">
        <f t="shared" si="203"/>
        <v>20201</v>
      </c>
      <c r="AC1867" s="199">
        <f t="shared" si="206"/>
        <v>0</v>
      </c>
      <c r="AD1867" s="200" t="str">
        <f t="shared" si="205"/>
        <v>20201</v>
      </c>
      <c r="AE1867" s="199">
        <f t="shared" si="208"/>
        <v>0</v>
      </c>
      <c r="AF1867" s="199">
        <f t="shared" si="207"/>
        <v>0</v>
      </c>
      <c r="AG1867" s="199">
        <f t="shared" si="204"/>
        <v>0</v>
      </c>
      <c r="AH1867" s="199">
        <f t="shared" si="209"/>
        <v>0</v>
      </c>
      <c r="AI1867" s="201"/>
      <c r="AJ1867" s="201"/>
      <c r="AK1867" s="201"/>
      <c r="AL1867" s="201"/>
      <c r="AM1867" s="201"/>
      <c r="AN1867" s="201"/>
      <c r="AO1867" s="201" t="s">
        <v>50</v>
      </c>
      <c r="AP1867" s="201" t="s">
        <v>1</v>
      </c>
    </row>
    <row r="1868" spans="1:42">
      <c r="A1868" s="193" t="s">
        <v>1103</v>
      </c>
      <c r="B1868" s="193" t="s">
        <v>50</v>
      </c>
      <c r="C1868" s="193" t="s">
        <v>205</v>
      </c>
      <c r="D1868" s="193" t="s">
        <v>3692</v>
      </c>
      <c r="E1868" s="193" t="s">
        <v>3693</v>
      </c>
      <c r="F1868" s="193"/>
      <c r="G1868" s="193" t="s">
        <v>178</v>
      </c>
      <c r="H1868" s="194">
        <v>43850.000011574077</v>
      </c>
      <c r="I1868" s="194"/>
      <c r="J1868" s="194">
        <v>43850.000011574077</v>
      </c>
      <c r="K1868" s="194">
        <v>43850.000011574077</v>
      </c>
      <c r="L1868" s="194"/>
      <c r="M1868" s="193" t="s">
        <v>187</v>
      </c>
      <c r="N1868" s="193" t="s">
        <v>751</v>
      </c>
      <c r="O1868" s="195">
        <v>9</v>
      </c>
      <c r="P1868" s="195"/>
      <c r="Q1868" s="196"/>
      <c r="R1868" s="193" t="s">
        <v>3694</v>
      </c>
      <c r="S1868" s="193"/>
      <c r="T1868" s="193" t="s">
        <v>3697</v>
      </c>
      <c r="U1868" s="193" t="s">
        <v>182</v>
      </c>
      <c r="V1868" s="193"/>
      <c r="W1868" s="193"/>
      <c r="X1868" s="193"/>
      <c r="Y1868" s="194"/>
      <c r="Z1868" s="194"/>
      <c r="AA1868" s="197"/>
      <c r="AB1868" s="198" t="str">
        <f t="shared" si="203"/>
        <v>20201</v>
      </c>
      <c r="AC1868" s="199">
        <f t="shared" si="206"/>
        <v>0</v>
      </c>
      <c r="AD1868" s="200" t="str">
        <f t="shared" si="205"/>
        <v>20201</v>
      </c>
      <c r="AE1868" s="199">
        <f t="shared" si="208"/>
        <v>0</v>
      </c>
      <c r="AF1868" s="199">
        <f t="shared" si="207"/>
        <v>0</v>
      </c>
      <c r="AG1868" s="199">
        <f t="shared" si="204"/>
        <v>0</v>
      </c>
      <c r="AH1868" s="199">
        <f t="shared" si="209"/>
        <v>0</v>
      </c>
      <c r="AI1868" s="201"/>
      <c r="AJ1868" s="201"/>
      <c r="AK1868" s="201"/>
      <c r="AL1868" s="201"/>
      <c r="AM1868" s="201"/>
      <c r="AN1868" s="201"/>
      <c r="AO1868" s="201" t="s">
        <v>50</v>
      </c>
      <c r="AP1868" s="201" t="s">
        <v>1</v>
      </c>
    </row>
    <row r="1869" spans="1:42">
      <c r="A1869" s="193" t="s">
        <v>1103</v>
      </c>
      <c r="B1869" s="193" t="s">
        <v>50</v>
      </c>
      <c r="C1869" s="193" t="s">
        <v>205</v>
      </c>
      <c r="D1869" s="193" t="s">
        <v>3692</v>
      </c>
      <c r="E1869" s="193" t="s">
        <v>3693</v>
      </c>
      <c r="F1869" s="193"/>
      <c r="G1869" s="193" t="s">
        <v>178</v>
      </c>
      <c r="H1869" s="194">
        <v>43850.000011574077</v>
      </c>
      <c r="I1869" s="194"/>
      <c r="J1869" s="194">
        <v>43850.000011574077</v>
      </c>
      <c r="K1869" s="194">
        <v>43850.000011574077</v>
      </c>
      <c r="L1869" s="194"/>
      <c r="M1869" s="193" t="s">
        <v>187</v>
      </c>
      <c r="N1869" s="193" t="s">
        <v>751</v>
      </c>
      <c r="O1869" s="195">
        <v>9</v>
      </c>
      <c r="P1869" s="195"/>
      <c r="Q1869" s="196"/>
      <c r="R1869" s="193" t="s">
        <v>3694</v>
      </c>
      <c r="S1869" s="193"/>
      <c r="T1869" s="193" t="s">
        <v>3698</v>
      </c>
      <c r="U1869" s="193" t="s">
        <v>182</v>
      </c>
      <c r="V1869" s="193"/>
      <c r="W1869" s="193"/>
      <c r="X1869" s="193"/>
      <c r="Y1869" s="194"/>
      <c r="Z1869" s="194"/>
      <c r="AA1869" s="197"/>
      <c r="AB1869" s="198" t="str">
        <f t="shared" ref="AB1869:AB1930" si="210">+IFERROR(IF(AND(V1869="1",LEN(W1869)&gt;2),0,CONCATENATE(YEAR(H1869),MONTH(H1869))),0)</f>
        <v>20201</v>
      </c>
      <c r="AC1869" s="199">
        <f t="shared" si="206"/>
        <v>0</v>
      </c>
      <c r="AD1869" s="200" t="str">
        <f t="shared" si="205"/>
        <v>20201</v>
      </c>
      <c r="AE1869" s="199">
        <f t="shared" si="208"/>
        <v>0</v>
      </c>
      <c r="AF1869" s="199">
        <f t="shared" si="207"/>
        <v>0</v>
      </c>
      <c r="AG1869" s="199">
        <f t="shared" ref="AG1869:AG1930" si="211">+IF(A1869&lt;&gt;"4-MIGRADO",0,IFERROR(IF(IF(K1869&lt;1,0,CONCATENATE(YEAR(L1869),MONTH(L1869)))="19001",0,IF(K1869&lt;1,0,CONCATENATE(YEAR(L1869),MONTH(L1869)))),0))</f>
        <v>0</v>
      </c>
      <c r="AH1869" s="199">
        <f t="shared" si="209"/>
        <v>0</v>
      </c>
      <c r="AI1869" s="201"/>
      <c r="AJ1869" s="201"/>
      <c r="AK1869" s="201"/>
      <c r="AL1869" s="201"/>
      <c r="AM1869" s="201"/>
      <c r="AN1869" s="201"/>
      <c r="AO1869" s="201" t="s">
        <v>50</v>
      </c>
      <c r="AP1869" s="201" t="s">
        <v>1</v>
      </c>
    </row>
    <row r="1870" spans="1:42">
      <c r="A1870" s="193" t="s">
        <v>1103</v>
      </c>
      <c r="B1870" s="193" t="s">
        <v>50</v>
      </c>
      <c r="C1870" s="193" t="s">
        <v>205</v>
      </c>
      <c r="D1870" s="193" t="s">
        <v>3692</v>
      </c>
      <c r="E1870" s="193" t="s">
        <v>3693</v>
      </c>
      <c r="F1870" s="193"/>
      <c r="G1870" s="193" t="s">
        <v>178</v>
      </c>
      <c r="H1870" s="194">
        <v>43850.000011574077</v>
      </c>
      <c r="I1870" s="194"/>
      <c r="J1870" s="194">
        <v>43850.000011574077</v>
      </c>
      <c r="K1870" s="194">
        <v>43850.000011574077</v>
      </c>
      <c r="L1870" s="194"/>
      <c r="M1870" s="193" t="s">
        <v>187</v>
      </c>
      <c r="N1870" s="193" t="s">
        <v>751</v>
      </c>
      <c r="O1870" s="195">
        <v>9</v>
      </c>
      <c r="P1870" s="195"/>
      <c r="Q1870" s="196"/>
      <c r="R1870" s="193" t="s">
        <v>3694</v>
      </c>
      <c r="S1870" s="193"/>
      <c r="T1870" s="193" t="s">
        <v>3699</v>
      </c>
      <c r="U1870" s="193" t="s">
        <v>182</v>
      </c>
      <c r="V1870" s="193"/>
      <c r="W1870" s="193"/>
      <c r="X1870" s="193"/>
      <c r="Y1870" s="194"/>
      <c r="Z1870" s="194"/>
      <c r="AA1870" s="197"/>
      <c r="AB1870" s="198" t="str">
        <f t="shared" si="210"/>
        <v>20201</v>
      </c>
      <c r="AC1870" s="199">
        <f t="shared" si="206"/>
        <v>0</v>
      </c>
      <c r="AD1870" s="200" t="str">
        <f t="shared" si="205"/>
        <v>20201</v>
      </c>
      <c r="AE1870" s="199">
        <f t="shared" si="208"/>
        <v>0</v>
      </c>
      <c r="AF1870" s="199">
        <f t="shared" si="207"/>
        <v>0</v>
      </c>
      <c r="AG1870" s="199">
        <f t="shared" si="211"/>
        <v>0</v>
      </c>
      <c r="AH1870" s="199">
        <f t="shared" si="209"/>
        <v>0</v>
      </c>
      <c r="AI1870" s="201"/>
      <c r="AJ1870" s="201"/>
      <c r="AK1870" s="201"/>
      <c r="AL1870" s="201"/>
      <c r="AM1870" s="201"/>
      <c r="AN1870" s="201"/>
      <c r="AO1870" s="201" t="s">
        <v>50</v>
      </c>
      <c r="AP1870" s="201" t="s">
        <v>1</v>
      </c>
    </row>
    <row r="1871" spans="1:42">
      <c r="A1871" s="193" t="s">
        <v>1103</v>
      </c>
      <c r="B1871" s="193" t="s">
        <v>50</v>
      </c>
      <c r="C1871" s="193" t="s">
        <v>205</v>
      </c>
      <c r="D1871" s="193" t="s">
        <v>3700</v>
      </c>
      <c r="E1871" s="193" t="s">
        <v>3701</v>
      </c>
      <c r="F1871" s="193"/>
      <c r="G1871" s="193" t="s">
        <v>178</v>
      </c>
      <c r="H1871" s="194">
        <v>43851.000011574077</v>
      </c>
      <c r="I1871" s="194"/>
      <c r="J1871" s="194">
        <v>43851.000011574077</v>
      </c>
      <c r="K1871" s="194">
        <v>43851.000011574077</v>
      </c>
      <c r="L1871" s="194"/>
      <c r="M1871" s="193" t="s">
        <v>179</v>
      </c>
      <c r="N1871" s="193" t="s">
        <v>230</v>
      </c>
      <c r="O1871" s="195">
        <v>9</v>
      </c>
      <c r="P1871" s="195"/>
      <c r="Q1871" s="196"/>
      <c r="R1871" s="193" t="s">
        <v>3702</v>
      </c>
      <c r="S1871" s="193"/>
      <c r="T1871" s="193" t="s">
        <v>3703</v>
      </c>
      <c r="U1871" s="193" t="s">
        <v>182</v>
      </c>
      <c r="V1871" s="193"/>
      <c r="W1871" s="193"/>
      <c r="X1871" s="193"/>
      <c r="Y1871" s="194"/>
      <c r="Z1871" s="194"/>
      <c r="AA1871" s="197"/>
      <c r="AB1871" s="198" t="str">
        <f t="shared" si="210"/>
        <v>20201</v>
      </c>
      <c r="AC1871" s="199">
        <f t="shared" si="206"/>
        <v>0</v>
      </c>
      <c r="AD1871" s="200" t="str">
        <f t="shared" si="205"/>
        <v>20201</v>
      </c>
      <c r="AE1871" s="199">
        <f t="shared" si="208"/>
        <v>0</v>
      </c>
      <c r="AF1871" s="199">
        <f t="shared" si="207"/>
        <v>0</v>
      </c>
      <c r="AG1871" s="199">
        <f t="shared" si="211"/>
        <v>0</v>
      </c>
      <c r="AH1871" s="199">
        <f t="shared" si="209"/>
        <v>0</v>
      </c>
      <c r="AI1871" s="201"/>
      <c r="AJ1871" s="201"/>
      <c r="AK1871" s="201"/>
      <c r="AL1871" s="201"/>
      <c r="AM1871" s="201"/>
      <c r="AN1871" s="201"/>
      <c r="AO1871" s="201" t="s">
        <v>50</v>
      </c>
      <c r="AP1871" s="201" t="s">
        <v>1</v>
      </c>
    </row>
    <row r="1872" spans="1:42">
      <c r="A1872" s="193" t="s">
        <v>1103</v>
      </c>
      <c r="B1872" s="193" t="s">
        <v>50</v>
      </c>
      <c r="C1872" s="193" t="s">
        <v>205</v>
      </c>
      <c r="D1872" s="193" t="s">
        <v>3704</v>
      </c>
      <c r="E1872" s="193" t="s">
        <v>3705</v>
      </c>
      <c r="F1872" s="193"/>
      <c r="G1872" s="193" t="s">
        <v>178</v>
      </c>
      <c r="H1872" s="194">
        <v>43852.000011574077</v>
      </c>
      <c r="I1872" s="194"/>
      <c r="J1872" s="194">
        <v>43852.000011574077</v>
      </c>
      <c r="K1872" s="194">
        <v>43852.000011574077</v>
      </c>
      <c r="L1872" s="194"/>
      <c r="M1872" s="193" t="s">
        <v>187</v>
      </c>
      <c r="N1872" s="193" t="s">
        <v>43</v>
      </c>
      <c r="O1872" s="195">
        <v>9</v>
      </c>
      <c r="P1872" s="195"/>
      <c r="Q1872" s="196"/>
      <c r="R1872" s="193" t="s">
        <v>3706</v>
      </c>
      <c r="S1872" s="193"/>
      <c r="T1872" s="193" t="s">
        <v>3707</v>
      </c>
      <c r="U1872" s="193" t="s">
        <v>182</v>
      </c>
      <c r="V1872" s="193"/>
      <c r="W1872" s="193"/>
      <c r="X1872" s="193"/>
      <c r="Y1872" s="194"/>
      <c r="Z1872" s="194"/>
      <c r="AA1872" s="197"/>
      <c r="AB1872" s="198" t="str">
        <f t="shared" si="210"/>
        <v>20201</v>
      </c>
      <c r="AC1872" s="199">
        <f t="shared" si="206"/>
        <v>0</v>
      </c>
      <c r="AD1872" s="200" t="str">
        <f t="shared" si="205"/>
        <v>20201</v>
      </c>
      <c r="AE1872" s="199">
        <f t="shared" si="208"/>
        <v>0</v>
      </c>
      <c r="AF1872" s="199">
        <f t="shared" si="207"/>
        <v>0</v>
      </c>
      <c r="AG1872" s="199">
        <f t="shared" si="211"/>
        <v>0</v>
      </c>
      <c r="AH1872" s="199">
        <f t="shared" si="209"/>
        <v>0</v>
      </c>
      <c r="AI1872" s="201"/>
      <c r="AJ1872" s="201"/>
      <c r="AK1872" s="201"/>
      <c r="AL1872" s="201"/>
      <c r="AM1872" s="201"/>
      <c r="AN1872" s="201"/>
      <c r="AO1872" s="201" t="s">
        <v>50</v>
      </c>
      <c r="AP1872" s="201" t="s">
        <v>1</v>
      </c>
    </row>
    <row r="1873" spans="1:42">
      <c r="A1873" s="193" t="s">
        <v>1103</v>
      </c>
      <c r="B1873" s="193" t="s">
        <v>50</v>
      </c>
      <c r="C1873" s="193" t="s">
        <v>205</v>
      </c>
      <c r="D1873" s="193" t="s">
        <v>3704</v>
      </c>
      <c r="E1873" s="193" t="s">
        <v>3705</v>
      </c>
      <c r="F1873" s="193"/>
      <c r="G1873" s="193" t="s">
        <v>178</v>
      </c>
      <c r="H1873" s="194">
        <v>43852.000011574077</v>
      </c>
      <c r="I1873" s="194"/>
      <c r="J1873" s="194">
        <v>43852.000011574077</v>
      </c>
      <c r="K1873" s="194">
        <v>43852.000011574077</v>
      </c>
      <c r="L1873" s="194"/>
      <c r="M1873" s="193" t="s">
        <v>187</v>
      </c>
      <c r="N1873" s="193" t="s">
        <v>43</v>
      </c>
      <c r="O1873" s="195">
        <v>9</v>
      </c>
      <c r="P1873" s="195"/>
      <c r="Q1873" s="196"/>
      <c r="R1873" s="193" t="s">
        <v>3706</v>
      </c>
      <c r="S1873" s="193"/>
      <c r="T1873" s="193" t="s">
        <v>3708</v>
      </c>
      <c r="U1873" s="193" t="s">
        <v>182</v>
      </c>
      <c r="V1873" s="193"/>
      <c r="W1873" s="193"/>
      <c r="X1873" s="193"/>
      <c r="Y1873" s="194"/>
      <c r="Z1873" s="194"/>
      <c r="AA1873" s="197"/>
      <c r="AB1873" s="198" t="str">
        <f t="shared" si="210"/>
        <v>20201</v>
      </c>
      <c r="AC1873" s="199">
        <f t="shared" si="206"/>
        <v>0</v>
      </c>
      <c r="AD1873" s="200" t="str">
        <f t="shared" si="205"/>
        <v>20201</v>
      </c>
      <c r="AE1873" s="199">
        <f t="shared" si="208"/>
        <v>0</v>
      </c>
      <c r="AF1873" s="199">
        <f t="shared" si="207"/>
        <v>0</v>
      </c>
      <c r="AG1873" s="199">
        <f t="shared" si="211"/>
        <v>0</v>
      </c>
      <c r="AH1873" s="199">
        <f t="shared" si="209"/>
        <v>0</v>
      </c>
      <c r="AI1873" s="201"/>
      <c r="AJ1873" s="201"/>
      <c r="AK1873" s="201"/>
      <c r="AL1873" s="201"/>
      <c r="AM1873" s="201"/>
      <c r="AN1873" s="201"/>
      <c r="AO1873" s="201" t="s">
        <v>50</v>
      </c>
      <c r="AP1873" s="201" t="s">
        <v>1</v>
      </c>
    </row>
    <row r="1874" spans="1:42">
      <c r="A1874" s="193" t="s">
        <v>1103</v>
      </c>
      <c r="B1874" s="193" t="s">
        <v>49</v>
      </c>
      <c r="C1874" s="193" t="s">
        <v>3709</v>
      </c>
      <c r="D1874" s="193" t="s">
        <v>1861</v>
      </c>
      <c r="E1874" s="193" t="s">
        <v>3710</v>
      </c>
      <c r="F1874" s="193"/>
      <c r="G1874" s="193" t="s">
        <v>178</v>
      </c>
      <c r="H1874" s="194">
        <v>43852.000011574077</v>
      </c>
      <c r="I1874" s="194"/>
      <c r="J1874" s="194"/>
      <c r="K1874" s="194"/>
      <c r="L1874" s="194"/>
      <c r="M1874" s="193" t="s">
        <v>179</v>
      </c>
      <c r="N1874" s="193" t="s">
        <v>230</v>
      </c>
      <c r="O1874" s="195">
        <v>70</v>
      </c>
      <c r="P1874" s="195"/>
      <c r="Q1874" s="196"/>
      <c r="R1874" s="193" t="s">
        <v>1863</v>
      </c>
      <c r="S1874" s="193"/>
      <c r="T1874" s="193" t="s">
        <v>3711</v>
      </c>
      <c r="U1874" s="193" t="s">
        <v>664</v>
      </c>
      <c r="V1874" s="193"/>
      <c r="W1874" s="193"/>
      <c r="X1874" s="193"/>
      <c r="Y1874" s="194"/>
      <c r="Z1874" s="194"/>
      <c r="AA1874" s="197"/>
      <c r="AB1874" s="198" t="str">
        <f t="shared" si="210"/>
        <v>20201</v>
      </c>
      <c r="AC1874" s="199">
        <f t="shared" si="206"/>
        <v>0</v>
      </c>
      <c r="AD1874" s="200">
        <f t="shared" si="205"/>
        <v>0</v>
      </c>
      <c r="AE1874" s="199">
        <f t="shared" si="208"/>
        <v>0</v>
      </c>
      <c r="AF1874" s="199">
        <f t="shared" si="207"/>
        <v>0</v>
      </c>
      <c r="AG1874" s="199">
        <f t="shared" si="211"/>
        <v>0</v>
      </c>
      <c r="AH1874" s="199">
        <f t="shared" si="209"/>
        <v>0</v>
      </c>
      <c r="AI1874" s="201"/>
      <c r="AJ1874" s="201"/>
      <c r="AK1874" s="201"/>
      <c r="AL1874" s="201"/>
      <c r="AM1874" s="201"/>
      <c r="AN1874" s="201"/>
      <c r="AO1874" s="201" t="s">
        <v>49</v>
      </c>
      <c r="AP1874" s="201" t="s">
        <v>60</v>
      </c>
    </row>
    <row r="1875" spans="1:42">
      <c r="A1875" s="193" t="s">
        <v>1103</v>
      </c>
      <c r="B1875" s="193" t="s">
        <v>54</v>
      </c>
      <c r="C1875" s="193" t="s">
        <v>175</v>
      </c>
      <c r="D1875" s="193" t="s">
        <v>3712</v>
      </c>
      <c r="E1875" s="193" t="s">
        <v>3713</v>
      </c>
      <c r="F1875" s="193"/>
      <c r="G1875" s="193" t="s">
        <v>178</v>
      </c>
      <c r="H1875" s="194">
        <v>43852.000011574077</v>
      </c>
      <c r="I1875" s="194"/>
      <c r="J1875" s="194">
        <v>43852.000011574077</v>
      </c>
      <c r="K1875" s="194">
        <v>43852.000011574077</v>
      </c>
      <c r="L1875" s="194"/>
      <c r="M1875" s="193" t="s">
        <v>187</v>
      </c>
      <c r="N1875" s="193" t="s">
        <v>3122</v>
      </c>
      <c r="O1875" s="195">
        <v>3</v>
      </c>
      <c r="P1875" s="195"/>
      <c r="Q1875" s="196"/>
      <c r="R1875" s="193" t="s">
        <v>3714</v>
      </c>
      <c r="S1875" s="193"/>
      <c r="T1875" s="193" t="s">
        <v>3715</v>
      </c>
      <c r="U1875" s="193" t="s">
        <v>182</v>
      </c>
      <c r="V1875" s="193"/>
      <c r="W1875" s="193"/>
      <c r="X1875" s="193"/>
      <c r="Y1875" s="194"/>
      <c r="Z1875" s="194"/>
      <c r="AA1875" s="197"/>
      <c r="AB1875" s="198" t="str">
        <f t="shared" si="210"/>
        <v>20201</v>
      </c>
      <c r="AC1875" s="199">
        <f t="shared" si="206"/>
        <v>0</v>
      </c>
      <c r="AD1875" s="200" t="str">
        <f t="shared" ref="AD1875:AD1930" si="212">+IFERROR(IF(OR(AND(V1875="1",LEN(W1875)&gt;2),CONCATENATE(YEAR(K1875),MONTH(K1875))="19001"),0,CONCATENATE(YEAR(K1875),MONTH(K1875))),0)</f>
        <v>20201</v>
      </c>
      <c r="AE1875" s="199">
        <f t="shared" si="208"/>
        <v>0</v>
      </c>
      <c r="AF1875" s="199">
        <f t="shared" si="207"/>
        <v>0</v>
      </c>
      <c r="AG1875" s="199">
        <f t="shared" si="211"/>
        <v>0</v>
      </c>
      <c r="AH1875" s="199">
        <f t="shared" si="209"/>
        <v>0</v>
      </c>
      <c r="AI1875" s="201"/>
      <c r="AJ1875" s="201"/>
      <c r="AK1875" s="201"/>
      <c r="AL1875" s="201"/>
      <c r="AM1875" s="201"/>
      <c r="AN1875" s="201"/>
      <c r="AO1875" s="201" t="s">
        <v>54</v>
      </c>
      <c r="AP1875" s="201" t="s">
        <v>88</v>
      </c>
    </row>
    <row r="1876" spans="1:42">
      <c r="A1876" s="193" t="s">
        <v>1103</v>
      </c>
      <c r="B1876" s="193" t="s">
        <v>50</v>
      </c>
      <c r="C1876" s="193" t="s">
        <v>205</v>
      </c>
      <c r="D1876" s="193" t="s">
        <v>3716</v>
      </c>
      <c r="E1876" s="193" t="s">
        <v>3717</v>
      </c>
      <c r="F1876" s="193"/>
      <c r="G1876" s="193" t="s">
        <v>178</v>
      </c>
      <c r="H1876" s="194">
        <v>43853.000011574077</v>
      </c>
      <c r="I1876" s="194"/>
      <c r="J1876" s="194">
        <v>43853.000011574077</v>
      </c>
      <c r="K1876" s="194">
        <v>43853.000011574077</v>
      </c>
      <c r="L1876" s="194"/>
      <c r="M1876" s="193" t="s">
        <v>187</v>
      </c>
      <c r="N1876" s="193" t="s">
        <v>43</v>
      </c>
      <c r="O1876" s="195">
        <v>9</v>
      </c>
      <c r="P1876" s="195"/>
      <c r="Q1876" s="196"/>
      <c r="R1876" s="193" t="s">
        <v>3718</v>
      </c>
      <c r="S1876" s="193"/>
      <c r="T1876" s="193" t="s">
        <v>3719</v>
      </c>
      <c r="U1876" s="193" t="s">
        <v>182</v>
      </c>
      <c r="V1876" s="193"/>
      <c r="W1876" s="193"/>
      <c r="X1876" s="193"/>
      <c r="Y1876" s="194"/>
      <c r="Z1876" s="194"/>
      <c r="AA1876" s="197"/>
      <c r="AB1876" s="198" t="str">
        <f t="shared" si="210"/>
        <v>20201</v>
      </c>
      <c r="AC1876" s="199">
        <f t="shared" si="206"/>
        <v>0</v>
      </c>
      <c r="AD1876" s="200" t="str">
        <f t="shared" si="212"/>
        <v>20201</v>
      </c>
      <c r="AE1876" s="199">
        <f t="shared" si="208"/>
        <v>0</v>
      </c>
      <c r="AF1876" s="199">
        <f t="shared" si="207"/>
        <v>0</v>
      </c>
      <c r="AG1876" s="199">
        <f t="shared" si="211"/>
        <v>0</v>
      </c>
      <c r="AH1876" s="199">
        <f t="shared" si="209"/>
        <v>0</v>
      </c>
      <c r="AI1876" s="201"/>
      <c r="AJ1876" s="201"/>
      <c r="AK1876" s="201"/>
      <c r="AL1876" s="201"/>
      <c r="AM1876" s="201"/>
      <c r="AN1876" s="201"/>
      <c r="AO1876" s="201" t="s">
        <v>50</v>
      </c>
      <c r="AP1876" s="201" t="s">
        <v>1</v>
      </c>
    </row>
    <row r="1877" spans="1:42">
      <c r="A1877" s="193" t="s">
        <v>1103</v>
      </c>
      <c r="B1877" s="193" t="s">
        <v>50</v>
      </c>
      <c r="C1877" s="193" t="s">
        <v>205</v>
      </c>
      <c r="D1877" s="193" t="s">
        <v>3716</v>
      </c>
      <c r="E1877" s="193" t="s">
        <v>3717</v>
      </c>
      <c r="F1877" s="193"/>
      <c r="G1877" s="193" t="s">
        <v>178</v>
      </c>
      <c r="H1877" s="194">
        <v>43853.000011574077</v>
      </c>
      <c r="I1877" s="194"/>
      <c r="J1877" s="194">
        <v>43853.000011574077</v>
      </c>
      <c r="K1877" s="194">
        <v>43853.000011574077</v>
      </c>
      <c r="L1877" s="194"/>
      <c r="M1877" s="193" t="s">
        <v>187</v>
      </c>
      <c r="N1877" s="193" t="s">
        <v>43</v>
      </c>
      <c r="O1877" s="195">
        <v>9</v>
      </c>
      <c r="P1877" s="195"/>
      <c r="Q1877" s="196"/>
      <c r="R1877" s="193" t="s">
        <v>3718</v>
      </c>
      <c r="S1877" s="193"/>
      <c r="T1877" s="193" t="s">
        <v>3720</v>
      </c>
      <c r="U1877" s="193" t="s">
        <v>182</v>
      </c>
      <c r="V1877" s="193"/>
      <c r="W1877" s="193"/>
      <c r="X1877" s="193"/>
      <c r="Y1877" s="194"/>
      <c r="Z1877" s="194"/>
      <c r="AA1877" s="197"/>
      <c r="AB1877" s="198" t="str">
        <f t="shared" si="210"/>
        <v>20201</v>
      </c>
      <c r="AC1877" s="199">
        <f t="shared" si="206"/>
        <v>0</v>
      </c>
      <c r="AD1877" s="200" t="str">
        <f t="shared" si="212"/>
        <v>20201</v>
      </c>
      <c r="AE1877" s="199">
        <f t="shared" si="208"/>
        <v>0</v>
      </c>
      <c r="AF1877" s="199">
        <f t="shared" si="207"/>
        <v>0</v>
      </c>
      <c r="AG1877" s="199">
        <f t="shared" si="211"/>
        <v>0</v>
      </c>
      <c r="AH1877" s="199">
        <f t="shared" si="209"/>
        <v>0</v>
      </c>
      <c r="AI1877" s="201"/>
      <c r="AJ1877" s="201"/>
      <c r="AK1877" s="201"/>
      <c r="AL1877" s="201"/>
      <c r="AM1877" s="201"/>
      <c r="AN1877" s="201"/>
      <c r="AO1877" s="201" t="s">
        <v>50</v>
      </c>
      <c r="AP1877" s="201" t="s">
        <v>1</v>
      </c>
    </row>
    <row r="1878" spans="1:42">
      <c r="A1878" s="193" t="s">
        <v>1103</v>
      </c>
      <c r="B1878" s="193" t="s">
        <v>50</v>
      </c>
      <c r="C1878" s="193" t="s">
        <v>205</v>
      </c>
      <c r="D1878" s="193" t="s">
        <v>3716</v>
      </c>
      <c r="E1878" s="193" t="s">
        <v>3717</v>
      </c>
      <c r="F1878" s="193"/>
      <c r="G1878" s="193" t="s">
        <v>178</v>
      </c>
      <c r="H1878" s="194">
        <v>43853.000011574077</v>
      </c>
      <c r="I1878" s="194"/>
      <c r="J1878" s="194">
        <v>43853.000011574077</v>
      </c>
      <c r="K1878" s="194">
        <v>43853.000011574077</v>
      </c>
      <c r="L1878" s="194"/>
      <c r="M1878" s="193" t="s">
        <v>187</v>
      </c>
      <c r="N1878" s="193" t="s">
        <v>43</v>
      </c>
      <c r="O1878" s="195">
        <v>9</v>
      </c>
      <c r="P1878" s="195"/>
      <c r="Q1878" s="196"/>
      <c r="R1878" s="193" t="s">
        <v>3718</v>
      </c>
      <c r="S1878" s="193"/>
      <c r="T1878" s="193" t="s">
        <v>3721</v>
      </c>
      <c r="U1878" s="193" t="s">
        <v>182</v>
      </c>
      <c r="V1878" s="193"/>
      <c r="W1878" s="193"/>
      <c r="X1878" s="193"/>
      <c r="Y1878" s="194"/>
      <c r="Z1878" s="194"/>
      <c r="AA1878" s="197"/>
      <c r="AB1878" s="198" t="str">
        <f t="shared" si="210"/>
        <v>20201</v>
      </c>
      <c r="AC1878" s="199">
        <f t="shared" si="206"/>
        <v>0</v>
      </c>
      <c r="AD1878" s="200" t="str">
        <f t="shared" si="212"/>
        <v>20201</v>
      </c>
      <c r="AE1878" s="199">
        <f t="shared" si="208"/>
        <v>0</v>
      </c>
      <c r="AF1878" s="199">
        <f t="shared" si="207"/>
        <v>0</v>
      </c>
      <c r="AG1878" s="199">
        <f t="shared" si="211"/>
        <v>0</v>
      </c>
      <c r="AH1878" s="199">
        <f t="shared" si="209"/>
        <v>0</v>
      </c>
      <c r="AI1878" s="201"/>
      <c r="AJ1878" s="201"/>
      <c r="AK1878" s="201"/>
      <c r="AL1878" s="201"/>
      <c r="AM1878" s="201"/>
      <c r="AN1878" s="201"/>
      <c r="AO1878" s="201" t="s">
        <v>50</v>
      </c>
      <c r="AP1878" s="201" t="s">
        <v>1</v>
      </c>
    </row>
    <row r="1879" spans="1:42">
      <c r="A1879" s="193" t="s">
        <v>1103</v>
      </c>
      <c r="B1879" s="193" t="s">
        <v>50</v>
      </c>
      <c r="C1879" s="193" t="s">
        <v>205</v>
      </c>
      <c r="D1879" s="193" t="s">
        <v>2101</v>
      </c>
      <c r="E1879" s="193" t="s">
        <v>3722</v>
      </c>
      <c r="F1879" s="193"/>
      <c r="G1879" s="193" t="s">
        <v>178</v>
      </c>
      <c r="H1879" s="194">
        <v>43853.000011574077</v>
      </c>
      <c r="I1879" s="194"/>
      <c r="J1879" s="194">
        <v>43853.000011574077</v>
      </c>
      <c r="K1879" s="194">
        <v>43853.000011574077</v>
      </c>
      <c r="L1879" s="194"/>
      <c r="M1879" s="193" t="s">
        <v>187</v>
      </c>
      <c r="N1879" s="193" t="s">
        <v>43</v>
      </c>
      <c r="O1879" s="195">
        <v>12</v>
      </c>
      <c r="P1879" s="195"/>
      <c r="Q1879" s="196"/>
      <c r="R1879" s="193" t="s">
        <v>2103</v>
      </c>
      <c r="S1879" s="193"/>
      <c r="T1879" s="193" t="s">
        <v>3723</v>
      </c>
      <c r="U1879" s="193" t="s">
        <v>182</v>
      </c>
      <c r="V1879" s="193"/>
      <c r="W1879" s="193"/>
      <c r="X1879" s="193"/>
      <c r="Y1879" s="194"/>
      <c r="Z1879" s="194"/>
      <c r="AA1879" s="197"/>
      <c r="AB1879" s="198" t="str">
        <f t="shared" si="210"/>
        <v>20201</v>
      </c>
      <c r="AC1879" s="199">
        <f t="shared" si="206"/>
        <v>0</v>
      </c>
      <c r="AD1879" s="200" t="str">
        <f t="shared" si="212"/>
        <v>20201</v>
      </c>
      <c r="AE1879" s="199">
        <f t="shared" si="208"/>
        <v>0</v>
      </c>
      <c r="AF1879" s="199">
        <f t="shared" si="207"/>
        <v>0</v>
      </c>
      <c r="AG1879" s="199">
        <f t="shared" si="211"/>
        <v>0</v>
      </c>
      <c r="AH1879" s="199">
        <f t="shared" si="209"/>
        <v>0</v>
      </c>
      <c r="AI1879" s="201"/>
      <c r="AJ1879" s="201"/>
      <c r="AK1879" s="201"/>
      <c r="AL1879" s="201"/>
      <c r="AM1879" s="201"/>
      <c r="AN1879" s="201"/>
      <c r="AO1879" s="201" t="s">
        <v>50</v>
      </c>
      <c r="AP1879" s="201" t="s">
        <v>1</v>
      </c>
    </row>
    <row r="1880" spans="1:42">
      <c r="A1880" s="193" t="s">
        <v>1103</v>
      </c>
      <c r="B1880" s="193" t="s">
        <v>50</v>
      </c>
      <c r="C1880" s="193" t="s">
        <v>205</v>
      </c>
      <c r="D1880" s="193" t="s">
        <v>2101</v>
      </c>
      <c r="E1880" s="193" t="s">
        <v>3724</v>
      </c>
      <c r="F1880" s="193"/>
      <c r="G1880" s="193" t="s">
        <v>178</v>
      </c>
      <c r="H1880" s="194">
        <v>43853.000011574077</v>
      </c>
      <c r="I1880" s="194"/>
      <c r="J1880" s="194">
        <v>43853.000011574077</v>
      </c>
      <c r="K1880" s="194">
        <v>43853.000011574077</v>
      </c>
      <c r="L1880" s="194"/>
      <c r="M1880" s="193" t="s">
        <v>187</v>
      </c>
      <c r="N1880" s="193" t="s">
        <v>43</v>
      </c>
      <c r="O1880" s="195">
        <v>9</v>
      </c>
      <c r="P1880" s="195"/>
      <c r="Q1880" s="196"/>
      <c r="R1880" s="193" t="s">
        <v>2103</v>
      </c>
      <c r="S1880" s="193"/>
      <c r="T1880" s="193" t="s">
        <v>3725</v>
      </c>
      <c r="U1880" s="193" t="s">
        <v>182</v>
      </c>
      <c r="V1880" s="193"/>
      <c r="W1880" s="193"/>
      <c r="X1880" s="193"/>
      <c r="Y1880" s="194"/>
      <c r="Z1880" s="194"/>
      <c r="AA1880" s="197"/>
      <c r="AB1880" s="198" t="str">
        <f t="shared" si="210"/>
        <v>20201</v>
      </c>
      <c r="AC1880" s="199">
        <f t="shared" si="206"/>
        <v>0</v>
      </c>
      <c r="AD1880" s="200" t="str">
        <f t="shared" si="212"/>
        <v>20201</v>
      </c>
      <c r="AE1880" s="199">
        <f t="shared" si="208"/>
        <v>0</v>
      </c>
      <c r="AF1880" s="199">
        <f t="shared" si="207"/>
        <v>0</v>
      </c>
      <c r="AG1880" s="199">
        <f t="shared" si="211"/>
        <v>0</v>
      </c>
      <c r="AH1880" s="199">
        <f t="shared" si="209"/>
        <v>0</v>
      </c>
      <c r="AI1880" s="201"/>
      <c r="AJ1880" s="201"/>
      <c r="AK1880" s="201"/>
      <c r="AL1880" s="201"/>
      <c r="AM1880" s="201"/>
      <c r="AN1880" s="201"/>
      <c r="AO1880" s="201" t="s">
        <v>50</v>
      </c>
      <c r="AP1880" s="201" t="s">
        <v>1</v>
      </c>
    </row>
    <row r="1881" spans="1:42">
      <c r="A1881" s="193" t="s">
        <v>1103</v>
      </c>
      <c r="B1881" s="193" t="s">
        <v>54</v>
      </c>
      <c r="C1881" s="193" t="s">
        <v>175</v>
      </c>
      <c r="D1881" s="193" t="s">
        <v>3726</v>
      </c>
      <c r="E1881" s="193" t="s">
        <v>3727</v>
      </c>
      <c r="F1881" s="193"/>
      <c r="G1881" s="193" t="s">
        <v>178</v>
      </c>
      <c r="H1881" s="194">
        <v>43853.000011574077</v>
      </c>
      <c r="I1881" s="194"/>
      <c r="J1881" s="194">
        <v>43853.000011574077</v>
      </c>
      <c r="K1881" s="194">
        <v>43853.000011574077</v>
      </c>
      <c r="L1881" s="194"/>
      <c r="M1881" s="193" t="s">
        <v>187</v>
      </c>
      <c r="N1881" s="193" t="s">
        <v>3122</v>
      </c>
      <c r="O1881" s="195">
        <v>3</v>
      </c>
      <c r="P1881" s="195"/>
      <c r="Q1881" s="196"/>
      <c r="R1881" s="193" t="s">
        <v>3728</v>
      </c>
      <c r="S1881" s="193"/>
      <c r="T1881" s="193" t="s">
        <v>3729</v>
      </c>
      <c r="U1881" s="193" t="s">
        <v>182</v>
      </c>
      <c r="V1881" s="193"/>
      <c r="W1881" s="193"/>
      <c r="X1881" s="193"/>
      <c r="Y1881" s="194"/>
      <c r="Z1881" s="194"/>
      <c r="AA1881" s="197"/>
      <c r="AB1881" s="198" t="str">
        <f t="shared" si="210"/>
        <v>20201</v>
      </c>
      <c r="AC1881" s="199">
        <f t="shared" si="206"/>
        <v>0</v>
      </c>
      <c r="AD1881" s="200" t="str">
        <f t="shared" si="212"/>
        <v>20201</v>
      </c>
      <c r="AE1881" s="199">
        <f t="shared" si="208"/>
        <v>0</v>
      </c>
      <c r="AF1881" s="199">
        <f t="shared" si="207"/>
        <v>0</v>
      </c>
      <c r="AG1881" s="199">
        <f t="shared" si="211"/>
        <v>0</v>
      </c>
      <c r="AH1881" s="199">
        <f t="shared" si="209"/>
        <v>0</v>
      </c>
      <c r="AI1881" s="201"/>
      <c r="AJ1881" s="201"/>
      <c r="AK1881" s="201"/>
      <c r="AL1881" s="201"/>
      <c r="AM1881" s="201"/>
      <c r="AN1881" s="201"/>
      <c r="AO1881" s="201" t="s">
        <v>54</v>
      </c>
      <c r="AP1881" s="201" t="s">
        <v>88</v>
      </c>
    </row>
    <row r="1882" spans="1:42">
      <c r="A1882" s="193" t="s">
        <v>1103</v>
      </c>
      <c r="B1882" s="193" t="s">
        <v>54</v>
      </c>
      <c r="C1882" s="193" t="s">
        <v>175</v>
      </c>
      <c r="D1882" s="193" t="s">
        <v>3726</v>
      </c>
      <c r="E1882" s="193" t="s">
        <v>3727</v>
      </c>
      <c r="F1882" s="193"/>
      <c r="G1882" s="193" t="s">
        <v>178</v>
      </c>
      <c r="H1882" s="194">
        <v>43853.000011574077</v>
      </c>
      <c r="I1882" s="194"/>
      <c r="J1882" s="194">
        <v>43853.000011574077</v>
      </c>
      <c r="K1882" s="194">
        <v>43853.000011574077</v>
      </c>
      <c r="L1882" s="194"/>
      <c r="M1882" s="193" t="s">
        <v>187</v>
      </c>
      <c r="N1882" s="193" t="s">
        <v>3122</v>
      </c>
      <c r="O1882" s="195">
        <v>3</v>
      </c>
      <c r="P1882" s="195"/>
      <c r="Q1882" s="196"/>
      <c r="R1882" s="193" t="s">
        <v>3728</v>
      </c>
      <c r="S1882" s="193"/>
      <c r="T1882" s="193" t="s">
        <v>3730</v>
      </c>
      <c r="U1882" s="193" t="s">
        <v>182</v>
      </c>
      <c r="V1882" s="193"/>
      <c r="W1882" s="193"/>
      <c r="X1882" s="193"/>
      <c r="Y1882" s="194"/>
      <c r="Z1882" s="194"/>
      <c r="AA1882" s="197"/>
      <c r="AB1882" s="198" t="str">
        <f t="shared" si="210"/>
        <v>20201</v>
      </c>
      <c r="AC1882" s="199">
        <f t="shared" si="206"/>
        <v>0</v>
      </c>
      <c r="AD1882" s="200" t="str">
        <f t="shared" si="212"/>
        <v>20201</v>
      </c>
      <c r="AE1882" s="199">
        <f t="shared" si="208"/>
        <v>0</v>
      </c>
      <c r="AF1882" s="199">
        <f t="shared" si="207"/>
        <v>0</v>
      </c>
      <c r="AG1882" s="199">
        <f t="shared" si="211"/>
        <v>0</v>
      </c>
      <c r="AH1882" s="199">
        <f t="shared" si="209"/>
        <v>0</v>
      </c>
      <c r="AI1882" s="201"/>
      <c r="AJ1882" s="201"/>
      <c r="AK1882" s="201"/>
      <c r="AL1882" s="201"/>
      <c r="AM1882" s="201"/>
      <c r="AN1882" s="201"/>
      <c r="AO1882" s="201" t="s">
        <v>54</v>
      </c>
      <c r="AP1882" s="201" t="s">
        <v>88</v>
      </c>
    </row>
    <row r="1883" spans="1:42">
      <c r="A1883" s="193" t="s">
        <v>1103</v>
      </c>
      <c r="B1883" s="193" t="s">
        <v>54</v>
      </c>
      <c r="C1883" s="193" t="s">
        <v>175</v>
      </c>
      <c r="D1883" s="193" t="s">
        <v>3726</v>
      </c>
      <c r="E1883" s="193" t="s">
        <v>3727</v>
      </c>
      <c r="F1883" s="193"/>
      <c r="G1883" s="193" t="s">
        <v>178</v>
      </c>
      <c r="H1883" s="194">
        <v>43853.000011574077</v>
      </c>
      <c r="I1883" s="194"/>
      <c r="J1883" s="194">
        <v>43853.000011574077</v>
      </c>
      <c r="K1883" s="194">
        <v>43853.000011574077</v>
      </c>
      <c r="L1883" s="194"/>
      <c r="M1883" s="193" t="s">
        <v>187</v>
      </c>
      <c r="N1883" s="193" t="s">
        <v>3122</v>
      </c>
      <c r="O1883" s="195">
        <v>3</v>
      </c>
      <c r="P1883" s="195"/>
      <c r="Q1883" s="196"/>
      <c r="R1883" s="193" t="s">
        <v>3728</v>
      </c>
      <c r="S1883" s="193"/>
      <c r="T1883" s="193" t="s">
        <v>3731</v>
      </c>
      <c r="U1883" s="193" t="s">
        <v>182</v>
      </c>
      <c r="V1883" s="193"/>
      <c r="W1883" s="193"/>
      <c r="X1883" s="193"/>
      <c r="Y1883" s="194"/>
      <c r="Z1883" s="194"/>
      <c r="AA1883" s="197"/>
      <c r="AB1883" s="198" t="str">
        <f t="shared" si="210"/>
        <v>20201</v>
      </c>
      <c r="AC1883" s="199">
        <f t="shared" si="206"/>
        <v>0</v>
      </c>
      <c r="AD1883" s="200" t="str">
        <f t="shared" si="212"/>
        <v>20201</v>
      </c>
      <c r="AE1883" s="199">
        <f t="shared" si="208"/>
        <v>0</v>
      </c>
      <c r="AF1883" s="199">
        <f t="shared" si="207"/>
        <v>0</v>
      </c>
      <c r="AG1883" s="199">
        <f t="shared" si="211"/>
        <v>0</v>
      </c>
      <c r="AH1883" s="199">
        <f t="shared" si="209"/>
        <v>0</v>
      </c>
      <c r="AI1883" s="201"/>
      <c r="AJ1883" s="201"/>
      <c r="AK1883" s="201"/>
      <c r="AL1883" s="201"/>
      <c r="AM1883" s="201"/>
      <c r="AN1883" s="201"/>
      <c r="AO1883" s="201" t="s">
        <v>54</v>
      </c>
      <c r="AP1883" s="201" t="s">
        <v>88</v>
      </c>
    </row>
    <row r="1884" spans="1:42">
      <c r="A1884" s="193" t="s">
        <v>1103</v>
      </c>
      <c r="B1884" s="193" t="s">
        <v>54</v>
      </c>
      <c r="C1884" s="193" t="s">
        <v>175</v>
      </c>
      <c r="D1884" s="193" t="s">
        <v>3726</v>
      </c>
      <c r="E1884" s="193" t="s">
        <v>3727</v>
      </c>
      <c r="F1884" s="193"/>
      <c r="G1884" s="193" t="s">
        <v>178</v>
      </c>
      <c r="H1884" s="194">
        <v>43853.000011574077</v>
      </c>
      <c r="I1884" s="194"/>
      <c r="J1884" s="194">
        <v>43853.000011574077</v>
      </c>
      <c r="K1884" s="194">
        <v>43853.000011574077</v>
      </c>
      <c r="L1884" s="194"/>
      <c r="M1884" s="193" t="s">
        <v>187</v>
      </c>
      <c r="N1884" s="193" t="s">
        <v>3122</v>
      </c>
      <c r="O1884" s="195">
        <v>3</v>
      </c>
      <c r="P1884" s="195"/>
      <c r="Q1884" s="196"/>
      <c r="R1884" s="193" t="s">
        <v>3728</v>
      </c>
      <c r="S1884" s="193"/>
      <c r="T1884" s="193" t="s">
        <v>3732</v>
      </c>
      <c r="U1884" s="193" t="s">
        <v>182</v>
      </c>
      <c r="V1884" s="193"/>
      <c r="W1884" s="193"/>
      <c r="X1884" s="193"/>
      <c r="Y1884" s="194"/>
      <c r="Z1884" s="194"/>
      <c r="AA1884" s="197"/>
      <c r="AB1884" s="198" t="str">
        <f t="shared" si="210"/>
        <v>20201</v>
      </c>
      <c r="AC1884" s="199">
        <f t="shared" si="206"/>
        <v>0</v>
      </c>
      <c r="AD1884" s="200" t="str">
        <f t="shared" si="212"/>
        <v>20201</v>
      </c>
      <c r="AE1884" s="199">
        <f t="shared" si="208"/>
        <v>0</v>
      </c>
      <c r="AF1884" s="199">
        <f t="shared" si="207"/>
        <v>0</v>
      </c>
      <c r="AG1884" s="199">
        <f t="shared" si="211"/>
        <v>0</v>
      </c>
      <c r="AH1884" s="199">
        <f t="shared" si="209"/>
        <v>0</v>
      </c>
      <c r="AI1884" s="201"/>
      <c r="AJ1884" s="201"/>
      <c r="AK1884" s="201"/>
      <c r="AL1884" s="201"/>
      <c r="AM1884" s="201"/>
      <c r="AN1884" s="201"/>
      <c r="AO1884" s="201" t="s">
        <v>54</v>
      </c>
      <c r="AP1884" s="201" t="s">
        <v>88</v>
      </c>
    </row>
    <row r="1885" spans="1:42">
      <c r="A1885" s="193" t="s">
        <v>1103</v>
      </c>
      <c r="B1885" s="193" t="s">
        <v>54</v>
      </c>
      <c r="C1885" s="193" t="s">
        <v>175</v>
      </c>
      <c r="D1885" s="193" t="s">
        <v>3726</v>
      </c>
      <c r="E1885" s="193" t="s">
        <v>3727</v>
      </c>
      <c r="F1885" s="193"/>
      <c r="G1885" s="193" t="s">
        <v>178</v>
      </c>
      <c r="H1885" s="194">
        <v>43853.000011574077</v>
      </c>
      <c r="I1885" s="194"/>
      <c r="J1885" s="194">
        <v>43853.000011574077</v>
      </c>
      <c r="K1885" s="194">
        <v>43853.000011574077</v>
      </c>
      <c r="L1885" s="194"/>
      <c r="M1885" s="193" t="s">
        <v>187</v>
      </c>
      <c r="N1885" s="193" t="s">
        <v>3122</v>
      </c>
      <c r="O1885" s="195">
        <v>3</v>
      </c>
      <c r="P1885" s="195"/>
      <c r="Q1885" s="196"/>
      <c r="R1885" s="193" t="s">
        <v>3728</v>
      </c>
      <c r="S1885" s="193"/>
      <c r="T1885" s="193" t="s">
        <v>3733</v>
      </c>
      <c r="U1885" s="193" t="s">
        <v>182</v>
      </c>
      <c r="V1885" s="193"/>
      <c r="W1885" s="193"/>
      <c r="X1885" s="193"/>
      <c r="Y1885" s="194"/>
      <c r="Z1885" s="194"/>
      <c r="AA1885" s="197"/>
      <c r="AB1885" s="198" t="str">
        <f t="shared" si="210"/>
        <v>20201</v>
      </c>
      <c r="AC1885" s="199">
        <f t="shared" si="206"/>
        <v>0</v>
      </c>
      <c r="AD1885" s="200" t="str">
        <f t="shared" si="212"/>
        <v>20201</v>
      </c>
      <c r="AE1885" s="199">
        <f t="shared" si="208"/>
        <v>0</v>
      </c>
      <c r="AF1885" s="199">
        <f t="shared" si="207"/>
        <v>0</v>
      </c>
      <c r="AG1885" s="199">
        <f t="shared" si="211"/>
        <v>0</v>
      </c>
      <c r="AH1885" s="199">
        <f t="shared" si="209"/>
        <v>0</v>
      </c>
      <c r="AI1885" s="201"/>
      <c r="AJ1885" s="201"/>
      <c r="AK1885" s="201"/>
      <c r="AL1885" s="201"/>
      <c r="AM1885" s="201"/>
      <c r="AN1885" s="201"/>
      <c r="AO1885" s="201" t="s">
        <v>54</v>
      </c>
      <c r="AP1885" s="201" t="s">
        <v>88</v>
      </c>
    </row>
    <row r="1886" spans="1:42">
      <c r="A1886" s="193" t="s">
        <v>1103</v>
      </c>
      <c r="B1886" s="193" t="s">
        <v>54</v>
      </c>
      <c r="C1886" s="193" t="s">
        <v>175</v>
      </c>
      <c r="D1886" s="193" t="s">
        <v>3726</v>
      </c>
      <c r="E1886" s="193" t="s">
        <v>3727</v>
      </c>
      <c r="F1886" s="193"/>
      <c r="G1886" s="193" t="s">
        <v>178</v>
      </c>
      <c r="H1886" s="194">
        <v>43853.000011574077</v>
      </c>
      <c r="I1886" s="194"/>
      <c r="J1886" s="194">
        <v>43853.000011574077</v>
      </c>
      <c r="K1886" s="194">
        <v>43853.000011574077</v>
      </c>
      <c r="L1886" s="194"/>
      <c r="M1886" s="193" t="s">
        <v>187</v>
      </c>
      <c r="N1886" s="193" t="s">
        <v>3122</v>
      </c>
      <c r="O1886" s="195">
        <v>3</v>
      </c>
      <c r="P1886" s="195"/>
      <c r="Q1886" s="196"/>
      <c r="R1886" s="193" t="s">
        <v>3728</v>
      </c>
      <c r="S1886" s="193"/>
      <c r="T1886" s="193" t="s">
        <v>3734</v>
      </c>
      <c r="U1886" s="193" t="s">
        <v>182</v>
      </c>
      <c r="V1886" s="193"/>
      <c r="W1886" s="193"/>
      <c r="X1886" s="193"/>
      <c r="Y1886" s="194"/>
      <c r="Z1886" s="194"/>
      <c r="AA1886" s="197"/>
      <c r="AB1886" s="198" t="str">
        <f t="shared" si="210"/>
        <v>20201</v>
      </c>
      <c r="AC1886" s="199">
        <f t="shared" si="206"/>
        <v>0</v>
      </c>
      <c r="AD1886" s="200" t="str">
        <f t="shared" si="212"/>
        <v>20201</v>
      </c>
      <c r="AE1886" s="199">
        <f t="shared" si="208"/>
        <v>0</v>
      </c>
      <c r="AF1886" s="199">
        <f t="shared" si="207"/>
        <v>0</v>
      </c>
      <c r="AG1886" s="199">
        <f t="shared" si="211"/>
        <v>0</v>
      </c>
      <c r="AH1886" s="199">
        <f t="shared" si="209"/>
        <v>0</v>
      </c>
      <c r="AI1886" s="201"/>
      <c r="AJ1886" s="201"/>
      <c r="AK1886" s="201"/>
      <c r="AL1886" s="201"/>
      <c r="AM1886" s="201"/>
      <c r="AN1886" s="201"/>
      <c r="AO1886" s="201" t="s">
        <v>54</v>
      </c>
      <c r="AP1886" s="201" t="s">
        <v>88</v>
      </c>
    </row>
    <row r="1887" spans="1:42">
      <c r="A1887" s="193" t="s">
        <v>1103</v>
      </c>
      <c r="B1887" s="193" t="s">
        <v>54</v>
      </c>
      <c r="C1887" s="193" t="s">
        <v>175</v>
      </c>
      <c r="D1887" s="193" t="s">
        <v>3726</v>
      </c>
      <c r="E1887" s="193" t="s">
        <v>3727</v>
      </c>
      <c r="F1887" s="193"/>
      <c r="G1887" s="193" t="s">
        <v>178</v>
      </c>
      <c r="H1887" s="194">
        <v>43853.000011574077</v>
      </c>
      <c r="I1887" s="194"/>
      <c r="J1887" s="194">
        <v>43853.000011574077</v>
      </c>
      <c r="K1887" s="194">
        <v>43853.000011574077</v>
      </c>
      <c r="L1887" s="194"/>
      <c r="M1887" s="193" t="s">
        <v>187</v>
      </c>
      <c r="N1887" s="193" t="s">
        <v>3122</v>
      </c>
      <c r="O1887" s="195">
        <v>3</v>
      </c>
      <c r="P1887" s="195"/>
      <c r="Q1887" s="196"/>
      <c r="R1887" s="193" t="s">
        <v>3728</v>
      </c>
      <c r="S1887" s="193"/>
      <c r="T1887" s="193" t="s">
        <v>3735</v>
      </c>
      <c r="U1887" s="193" t="s">
        <v>182</v>
      </c>
      <c r="V1887" s="193"/>
      <c r="W1887" s="193"/>
      <c r="X1887" s="193"/>
      <c r="Y1887" s="194"/>
      <c r="Z1887" s="194"/>
      <c r="AA1887" s="197"/>
      <c r="AB1887" s="198" t="str">
        <f t="shared" si="210"/>
        <v>20201</v>
      </c>
      <c r="AC1887" s="199">
        <f t="shared" si="206"/>
        <v>0</v>
      </c>
      <c r="AD1887" s="200" t="str">
        <f t="shared" si="212"/>
        <v>20201</v>
      </c>
      <c r="AE1887" s="199">
        <f t="shared" si="208"/>
        <v>0</v>
      </c>
      <c r="AF1887" s="199">
        <f t="shared" si="207"/>
        <v>0</v>
      </c>
      <c r="AG1887" s="199">
        <f t="shared" si="211"/>
        <v>0</v>
      </c>
      <c r="AH1887" s="199">
        <f t="shared" si="209"/>
        <v>0</v>
      </c>
      <c r="AI1887" s="201"/>
      <c r="AJ1887" s="201"/>
      <c r="AK1887" s="201"/>
      <c r="AL1887" s="201"/>
      <c r="AM1887" s="201"/>
      <c r="AN1887" s="201"/>
      <c r="AO1887" s="201" t="s">
        <v>54</v>
      </c>
      <c r="AP1887" s="201" t="s">
        <v>88</v>
      </c>
    </row>
    <row r="1888" spans="1:42">
      <c r="A1888" s="193" t="s">
        <v>1103</v>
      </c>
      <c r="B1888" s="193" t="s">
        <v>50</v>
      </c>
      <c r="C1888" s="193" t="s">
        <v>205</v>
      </c>
      <c r="D1888" s="193" t="s">
        <v>3051</v>
      </c>
      <c r="E1888" s="193" t="s">
        <v>3052</v>
      </c>
      <c r="F1888" s="193"/>
      <c r="G1888" s="193" t="s">
        <v>178</v>
      </c>
      <c r="H1888" s="194">
        <v>43853.000011574077</v>
      </c>
      <c r="I1888" s="194"/>
      <c r="J1888" s="194"/>
      <c r="K1888" s="194"/>
      <c r="L1888" s="194"/>
      <c r="M1888" s="193" t="s">
        <v>187</v>
      </c>
      <c r="N1888" s="193" t="s">
        <v>751</v>
      </c>
      <c r="O1888" s="195">
        <v>9</v>
      </c>
      <c r="P1888" s="195"/>
      <c r="Q1888" s="196"/>
      <c r="R1888" s="193" t="s">
        <v>3053</v>
      </c>
      <c r="S1888" s="193"/>
      <c r="T1888" s="193" t="s">
        <v>3736</v>
      </c>
      <c r="U1888" s="193" t="s">
        <v>664</v>
      </c>
      <c r="V1888" s="193"/>
      <c r="W1888" s="193"/>
      <c r="X1888" s="193"/>
      <c r="Y1888" s="194"/>
      <c r="Z1888" s="194"/>
      <c r="AA1888" s="197"/>
      <c r="AB1888" s="198" t="str">
        <f t="shared" si="210"/>
        <v>20201</v>
      </c>
      <c r="AC1888" s="199">
        <f t="shared" si="206"/>
        <v>0</v>
      </c>
      <c r="AD1888" s="200">
        <f t="shared" si="212"/>
        <v>0</v>
      </c>
      <c r="AE1888" s="199">
        <f t="shared" si="208"/>
        <v>0</v>
      </c>
      <c r="AF1888" s="199">
        <f t="shared" si="207"/>
        <v>0</v>
      </c>
      <c r="AG1888" s="199">
        <f t="shared" si="211"/>
        <v>0</v>
      </c>
      <c r="AH1888" s="199">
        <f t="shared" si="209"/>
        <v>0</v>
      </c>
      <c r="AI1888" s="201"/>
      <c r="AJ1888" s="201"/>
      <c r="AK1888" s="201"/>
      <c r="AL1888" s="201"/>
      <c r="AM1888" s="201"/>
      <c r="AN1888" s="201"/>
      <c r="AO1888" s="201" t="s">
        <v>50</v>
      </c>
      <c r="AP1888" s="201" t="s">
        <v>1</v>
      </c>
    </row>
    <row r="1889" spans="1:42">
      <c r="A1889" s="193" t="s">
        <v>1103</v>
      </c>
      <c r="B1889" s="193" t="s">
        <v>50</v>
      </c>
      <c r="C1889" s="193" t="s">
        <v>205</v>
      </c>
      <c r="D1889" s="193" t="s">
        <v>3051</v>
      </c>
      <c r="E1889" s="193" t="s">
        <v>3052</v>
      </c>
      <c r="F1889" s="193"/>
      <c r="G1889" s="193" t="s">
        <v>178</v>
      </c>
      <c r="H1889" s="194">
        <v>43853.000011574077</v>
      </c>
      <c r="I1889" s="194"/>
      <c r="J1889" s="194"/>
      <c r="K1889" s="194"/>
      <c r="L1889" s="194"/>
      <c r="M1889" s="193" t="s">
        <v>187</v>
      </c>
      <c r="N1889" s="193" t="s">
        <v>751</v>
      </c>
      <c r="O1889" s="195">
        <v>9</v>
      </c>
      <c r="P1889" s="195"/>
      <c r="Q1889" s="196"/>
      <c r="R1889" s="193" t="s">
        <v>3053</v>
      </c>
      <c r="S1889" s="193"/>
      <c r="T1889" s="193" t="s">
        <v>3737</v>
      </c>
      <c r="U1889" s="193" t="s">
        <v>664</v>
      </c>
      <c r="V1889" s="193"/>
      <c r="W1889" s="193"/>
      <c r="X1889" s="193"/>
      <c r="Y1889" s="194"/>
      <c r="Z1889" s="194"/>
      <c r="AA1889" s="197"/>
      <c r="AB1889" s="198" t="str">
        <f t="shared" si="210"/>
        <v>20201</v>
      </c>
      <c r="AC1889" s="199">
        <f t="shared" si="206"/>
        <v>0</v>
      </c>
      <c r="AD1889" s="200">
        <f t="shared" si="212"/>
        <v>0</v>
      </c>
      <c r="AE1889" s="199">
        <f t="shared" si="208"/>
        <v>0</v>
      </c>
      <c r="AF1889" s="199">
        <f t="shared" si="207"/>
        <v>0</v>
      </c>
      <c r="AG1889" s="199">
        <f t="shared" si="211"/>
        <v>0</v>
      </c>
      <c r="AH1889" s="199">
        <f t="shared" si="209"/>
        <v>0</v>
      </c>
      <c r="AI1889" s="201"/>
      <c r="AJ1889" s="201"/>
      <c r="AK1889" s="201"/>
      <c r="AL1889" s="201"/>
      <c r="AM1889" s="201"/>
      <c r="AN1889" s="201"/>
      <c r="AO1889" s="201" t="s">
        <v>50</v>
      </c>
      <c r="AP1889" s="201" t="s">
        <v>1</v>
      </c>
    </row>
    <row r="1890" spans="1:42">
      <c r="A1890" s="193" t="s">
        <v>1103</v>
      </c>
      <c r="B1890" s="193" t="s">
        <v>50</v>
      </c>
      <c r="C1890" s="193" t="s">
        <v>205</v>
      </c>
      <c r="D1890" s="193" t="s">
        <v>3051</v>
      </c>
      <c r="E1890" s="193" t="s">
        <v>3052</v>
      </c>
      <c r="F1890" s="193"/>
      <c r="G1890" s="193" t="s">
        <v>178</v>
      </c>
      <c r="H1890" s="194">
        <v>43853.000011574077</v>
      </c>
      <c r="I1890" s="194"/>
      <c r="J1890" s="194"/>
      <c r="K1890" s="194"/>
      <c r="L1890" s="194"/>
      <c r="M1890" s="193" t="s">
        <v>187</v>
      </c>
      <c r="N1890" s="193" t="s">
        <v>751</v>
      </c>
      <c r="O1890" s="195">
        <v>9</v>
      </c>
      <c r="P1890" s="195"/>
      <c r="Q1890" s="196"/>
      <c r="R1890" s="193" t="s">
        <v>3053</v>
      </c>
      <c r="S1890" s="193"/>
      <c r="T1890" s="193" t="s">
        <v>3738</v>
      </c>
      <c r="U1890" s="193" t="s">
        <v>664</v>
      </c>
      <c r="V1890" s="193"/>
      <c r="W1890" s="193"/>
      <c r="X1890" s="193"/>
      <c r="Y1890" s="194"/>
      <c r="Z1890" s="194"/>
      <c r="AA1890" s="197"/>
      <c r="AB1890" s="198" t="str">
        <f t="shared" si="210"/>
        <v>20201</v>
      </c>
      <c r="AC1890" s="199">
        <f t="shared" si="206"/>
        <v>0</v>
      </c>
      <c r="AD1890" s="200">
        <f t="shared" si="212"/>
        <v>0</v>
      </c>
      <c r="AE1890" s="199">
        <f t="shared" si="208"/>
        <v>0</v>
      </c>
      <c r="AF1890" s="199">
        <f t="shared" si="207"/>
        <v>0</v>
      </c>
      <c r="AG1890" s="199">
        <f t="shared" si="211"/>
        <v>0</v>
      </c>
      <c r="AH1890" s="199">
        <f t="shared" si="209"/>
        <v>0</v>
      </c>
      <c r="AI1890" s="201"/>
      <c r="AJ1890" s="201"/>
      <c r="AK1890" s="201"/>
      <c r="AL1890" s="201"/>
      <c r="AM1890" s="201"/>
      <c r="AN1890" s="201"/>
      <c r="AO1890" s="201" t="s">
        <v>50</v>
      </c>
      <c r="AP1890" s="201" t="s">
        <v>1</v>
      </c>
    </row>
    <row r="1891" spans="1:42">
      <c r="A1891" s="193" t="s">
        <v>1103</v>
      </c>
      <c r="B1891" s="193" t="s">
        <v>50</v>
      </c>
      <c r="C1891" s="193" t="s">
        <v>205</v>
      </c>
      <c r="D1891" s="193" t="s">
        <v>3051</v>
      </c>
      <c r="E1891" s="193" t="s">
        <v>3052</v>
      </c>
      <c r="F1891" s="193"/>
      <c r="G1891" s="193" t="s">
        <v>178</v>
      </c>
      <c r="H1891" s="194">
        <v>43853.000011574077</v>
      </c>
      <c r="I1891" s="194"/>
      <c r="J1891" s="194"/>
      <c r="K1891" s="194"/>
      <c r="L1891" s="194"/>
      <c r="M1891" s="193" t="s">
        <v>187</v>
      </c>
      <c r="N1891" s="193" t="s">
        <v>751</v>
      </c>
      <c r="O1891" s="195">
        <v>9</v>
      </c>
      <c r="P1891" s="195"/>
      <c r="Q1891" s="196"/>
      <c r="R1891" s="193" t="s">
        <v>3053</v>
      </c>
      <c r="S1891" s="193"/>
      <c r="T1891" s="193" t="s">
        <v>3739</v>
      </c>
      <c r="U1891" s="193" t="s">
        <v>664</v>
      </c>
      <c r="V1891" s="193"/>
      <c r="W1891" s="193"/>
      <c r="X1891" s="193"/>
      <c r="Y1891" s="194"/>
      <c r="Z1891" s="194"/>
      <c r="AA1891" s="197"/>
      <c r="AB1891" s="198" t="str">
        <f t="shared" si="210"/>
        <v>20201</v>
      </c>
      <c r="AC1891" s="199">
        <f t="shared" si="206"/>
        <v>0</v>
      </c>
      <c r="AD1891" s="200">
        <f t="shared" si="212"/>
        <v>0</v>
      </c>
      <c r="AE1891" s="199">
        <f t="shared" si="208"/>
        <v>0</v>
      </c>
      <c r="AF1891" s="199">
        <f t="shared" si="207"/>
        <v>0</v>
      </c>
      <c r="AG1891" s="199">
        <f t="shared" si="211"/>
        <v>0</v>
      </c>
      <c r="AH1891" s="199">
        <f t="shared" si="209"/>
        <v>0</v>
      </c>
      <c r="AI1891" s="201"/>
      <c r="AJ1891" s="201"/>
      <c r="AK1891" s="201"/>
      <c r="AL1891" s="201"/>
      <c r="AM1891" s="201"/>
      <c r="AN1891" s="201"/>
      <c r="AO1891" s="201" t="s">
        <v>50</v>
      </c>
      <c r="AP1891" s="201" t="s">
        <v>1</v>
      </c>
    </row>
    <row r="1892" spans="1:42">
      <c r="A1892" s="193" t="s">
        <v>1103</v>
      </c>
      <c r="B1892" s="193" t="s">
        <v>50</v>
      </c>
      <c r="C1892" s="193" t="s">
        <v>205</v>
      </c>
      <c r="D1892" s="193" t="s">
        <v>3051</v>
      </c>
      <c r="E1892" s="193" t="s">
        <v>3052</v>
      </c>
      <c r="F1892" s="193"/>
      <c r="G1892" s="193" t="s">
        <v>178</v>
      </c>
      <c r="H1892" s="194">
        <v>43853.000011574077</v>
      </c>
      <c r="I1892" s="194"/>
      <c r="J1892" s="194"/>
      <c r="K1892" s="194"/>
      <c r="L1892" s="194"/>
      <c r="M1892" s="193" t="s">
        <v>187</v>
      </c>
      <c r="N1892" s="193" t="s">
        <v>751</v>
      </c>
      <c r="O1892" s="195">
        <v>9</v>
      </c>
      <c r="P1892" s="195"/>
      <c r="Q1892" s="196"/>
      <c r="R1892" s="193" t="s">
        <v>3053</v>
      </c>
      <c r="S1892" s="193"/>
      <c r="T1892" s="193" t="s">
        <v>3740</v>
      </c>
      <c r="U1892" s="193" t="s">
        <v>664</v>
      </c>
      <c r="V1892" s="193"/>
      <c r="W1892" s="193"/>
      <c r="X1892" s="193"/>
      <c r="Y1892" s="194"/>
      <c r="Z1892" s="194"/>
      <c r="AA1892" s="197"/>
      <c r="AB1892" s="198" t="str">
        <f t="shared" si="210"/>
        <v>20201</v>
      </c>
      <c r="AC1892" s="199">
        <f t="shared" si="206"/>
        <v>0</v>
      </c>
      <c r="AD1892" s="200">
        <f t="shared" si="212"/>
        <v>0</v>
      </c>
      <c r="AE1892" s="199">
        <f t="shared" si="208"/>
        <v>0</v>
      </c>
      <c r="AF1892" s="199">
        <f t="shared" si="207"/>
        <v>0</v>
      </c>
      <c r="AG1892" s="199">
        <f t="shared" si="211"/>
        <v>0</v>
      </c>
      <c r="AH1892" s="199">
        <f t="shared" si="209"/>
        <v>0</v>
      </c>
      <c r="AI1892" s="201"/>
      <c r="AJ1892" s="201"/>
      <c r="AK1892" s="201"/>
      <c r="AL1892" s="201"/>
      <c r="AM1892" s="201"/>
      <c r="AN1892" s="201"/>
      <c r="AO1892" s="201" t="s">
        <v>50</v>
      </c>
      <c r="AP1892" s="201" t="s">
        <v>1</v>
      </c>
    </row>
    <row r="1893" spans="1:42">
      <c r="A1893" s="193" t="s">
        <v>1103</v>
      </c>
      <c r="B1893" s="193" t="s">
        <v>50</v>
      </c>
      <c r="C1893" s="193" t="s">
        <v>205</v>
      </c>
      <c r="D1893" s="193" t="s">
        <v>3051</v>
      </c>
      <c r="E1893" s="193" t="s">
        <v>3052</v>
      </c>
      <c r="F1893" s="193"/>
      <c r="G1893" s="193" t="s">
        <v>178</v>
      </c>
      <c r="H1893" s="194">
        <v>43853.000011574077</v>
      </c>
      <c r="I1893" s="194"/>
      <c r="J1893" s="194"/>
      <c r="K1893" s="194"/>
      <c r="L1893" s="194"/>
      <c r="M1893" s="193" t="s">
        <v>187</v>
      </c>
      <c r="N1893" s="193" t="s">
        <v>751</v>
      </c>
      <c r="O1893" s="195">
        <v>9</v>
      </c>
      <c r="P1893" s="195"/>
      <c r="Q1893" s="196"/>
      <c r="R1893" s="193" t="s">
        <v>3053</v>
      </c>
      <c r="S1893" s="193"/>
      <c r="T1893" s="193" t="s">
        <v>3741</v>
      </c>
      <c r="U1893" s="193" t="s">
        <v>664</v>
      </c>
      <c r="V1893" s="193"/>
      <c r="W1893" s="193"/>
      <c r="X1893" s="193"/>
      <c r="Y1893" s="194"/>
      <c r="Z1893" s="194"/>
      <c r="AA1893" s="197"/>
      <c r="AB1893" s="198" t="str">
        <f t="shared" si="210"/>
        <v>20201</v>
      </c>
      <c r="AC1893" s="199">
        <f t="shared" si="206"/>
        <v>0</v>
      </c>
      <c r="AD1893" s="200">
        <f t="shared" si="212"/>
        <v>0</v>
      </c>
      <c r="AE1893" s="199">
        <f t="shared" si="208"/>
        <v>0</v>
      </c>
      <c r="AF1893" s="199">
        <f t="shared" si="207"/>
        <v>0</v>
      </c>
      <c r="AG1893" s="199">
        <f t="shared" si="211"/>
        <v>0</v>
      </c>
      <c r="AH1893" s="199">
        <f t="shared" si="209"/>
        <v>0</v>
      </c>
      <c r="AI1893" s="201"/>
      <c r="AJ1893" s="201"/>
      <c r="AK1893" s="201"/>
      <c r="AL1893" s="201"/>
      <c r="AM1893" s="201"/>
      <c r="AN1893" s="201"/>
      <c r="AO1893" s="201" t="s">
        <v>50</v>
      </c>
      <c r="AP1893" s="201" t="s">
        <v>1</v>
      </c>
    </row>
    <row r="1894" spans="1:42">
      <c r="A1894" s="193" t="s">
        <v>1103</v>
      </c>
      <c r="B1894" s="193" t="s">
        <v>50</v>
      </c>
      <c r="C1894" s="193" t="s">
        <v>205</v>
      </c>
      <c r="D1894" s="193" t="s">
        <v>3742</v>
      </c>
      <c r="E1894" s="193" t="s">
        <v>3743</v>
      </c>
      <c r="F1894" s="193"/>
      <c r="G1894" s="193" t="s">
        <v>178</v>
      </c>
      <c r="H1894" s="194">
        <v>43853.000011574077</v>
      </c>
      <c r="I1894" s="194"/>
      <c r="J1894" s="194">
        <v>43853.000011574077</v>
      </c>
      <c r="K1894" s="194">
        <v>43853.000011574077</v>
      </c>
      <c r="L1894" s="194"/>
      <c r="M1894" s="193" t="s">
        <v>187</v>
      </c>
      <c r="N1894" s="193" t="s">
        <v>2015</v>
      </c>
      <c r="O1894" s="195">
        <v>9</v>
      </c>
      <c r="P1894" s="195"/>
      <c r="Q1894" s="196"/>
      <c r="R1894" s="193" t="s">
        <v>3744</v>
      </c>
      <c r="S1894" s="193"/>
      <c r="T1894" s="193" t="s">
        <v>3745</v>
      </c>
      <c r="U1894" s="193" t="s">
        <v>182</v>
      </c>
      <c r="V1894" s="193"/>
      <c r="W1894" s="193"/>
      <c r="X1894" s="193"/>
      <c r="Y1894" s="194"/>
      <c r="Z1894" s="194"/>
      <c r="AA1894" s="197"/>
      <c r="AB1894" s="198" t="str">
        <f t="shared" si="210"/>
        <v>20201</v>
      </c>
      <c r="AC1894" s="199">
        <f t="shared" si="206"/>
        <v>0</v>
      </c>
      <c r="AD1894" s="200" t="str">
        <f t="shared" si="212"/>
        <v>20201</v>
      </c>
      <c r="AE1894" s="199">
        <f t="shared" si="208"/>
        <v>0</v>
      </c>
      <c r="AF1894" s="199">
        <f t="shared" si="207"/>
        <v>0</v>
      </c>
      <c r="AG1894" s="199">
        <f t="shared" si="211"/>
        <v>0</v>
      </c>
      <c r="AH1894" s="199">
        <f t="shared" si="209"/>
        <v>0</v>
      </c>
      <c r="AI1894" s="201"/>
      <c r="AJ1894" s="201"/>
      <c r="AK1894" s="201"/>
      <c r="AL1894" s="201"/>
      <c r="AM1894" s="201"/>
      <c r="AN1894" s="201"/>
      <c r="AO1894" s="201" t="s">
        <v>50</v>
      </c>
      <c r="AP1894" s="201" t="s">
        <v>1</v>
      </c>
    </row>
    <row r="1895" spans="1:42">
      <c r="A1895" s="193" t="s">
        <v>1103</v>
      </c>
      <c r="B1895" s="193" t="s">
        <v>50</v>
      </c>
      <c r="C1895" s="193" t="s">
        <v>205</v>
      </c>
      <c r="D1895" s="193" t="s">
        <v>3742</v>
      </c>
      <c r="E1895" s="193" t="s">
        <v>3743</v>
      </c>
      <c r="F1895" s="193"/>
      <c r="G1895" s="193" t="s">
        <v>178</v>
      </c>
      <c r="H1895" s="194">
        <v>43853.000011574077</v>
      </c>
      <c r="I1895" s="194"/>
      <c r="J1895" s="194">
        <v>43853.000011574077</v>
      </c>
      <c r="K1895" s="194">
        <v>43853.000011574077</v>
      </c>
      <c r="L1895" s="194"/>
      <c r="M1895" s="193" t="s">
        <v>187</v>
      </c>
      <c r="N1895" s="193" t="s">
        <v>2015</v>
      </c>
      <c r="O1895" s="195">
        <v>9</v>
      </c>
      <c r="P1895" s="195"/>
      <c r="Q1895" s="196"/>
      <c r="R1895" s="193" t="s">
        <v>3744</v>
      </c>
      <c r="S1895" s="193"/>
      <c r="T1895" s="193" t="s">
        <v>3746</v>
      </c>
      <c r="U1895" s="193" t="s">
        <v>182</v>
      </c>
      <c r="V1895" s="193"/>
      <c r="W1895" s="193"/>
      <c r="X1895" s="193"/>
      <c r="Y1895" s="194"/>
      <c r="Z1895" s="194"/>
      <c r="AA1895" s="197"/>
      <c r="AB1895" s="198" t="str">
        <f t="shared" si="210"/>
        <v>20201</v>
      </c>
      <c r="AC1895" s="199">
        <f t="shared" si="206"/>
        <v>0</v>
      </c>
      <c r="AD1895" s="200" t="str">
        <f t="shared" si="212"/>
        <v>20201</v>
      </c>
      <c r="AE1895" s="199">
        <f t="shared" si="208"/>
        <v>0</v>
      </c>
      <c r="AF1895" s="199">
        <f t="shared" si="207"/>
        <v>0</v>
      </c>
      <c r="AG1895" s="199">
        <f t="shared" si="211"/>
        <v>0</v>
      </c>
      <c r="AH1895" s="199">
        <f t="shared" si="209"/>
        <v>0</v>
      </c>
      <c r="AI1895" s="201"/>
      <c r="AJ1895" s="201"/>
      <c r="AK1895" s="201"/>
      <c r="AL1895" s="201"/>
      <c r="AM1895" s="201"/>
      <c r="AN1895" s="201"/>
      <c r="AO1895" s="201" t="s">
        <v>50</v>
      </c>
      <c r="AP1895" s="201" t="s">
        <v>1</v>
      </c>
    </row>
    <row r="1896" spans="1:42">
      <c r="A1896" s="193" t="s">
        <v>1103</v>
      </c>
      <c r="B1896" s="193" t="s">
        <v>50</v>
      </c>
      <c r="C1896" s="193" t="s">
        <v>205</v>
      </c>
      <c r="D1896" s="193" t="s">
        <v>3595</v>
      </c>
      <c r="E1896" s="193" t="s">
        <v>3596</v>
      </c>
      <c r="F1896" s="193"/>
      <c r="G1896" s="193" t="s">
        <v>178</v>
      </c>
      <c r="H1896" s="194">
        <v>43853.000011574077</v>
      </c>
      <c r="I1896" s="194"/>
      <c r="J1896" s="194">
        <v>43853.000011574077</v>
      </c>
      <c r="K1896" s="194">
        <v>43853.000011574077</v>
      </c>
      <c r="L1896" s="194"/>
      <c r="M1896" s="193" t="s">
        <v>187</v>
      </c>
      <c r="N1896" s="193" t="s">
        <v>43</v>
      </c>
      <c r="O1896" s="195">
        <v>9</v>
      </c>
      <c r="P1896" s="195"/>
      <c r="Q1896" s="196"/>
      <c r="R1896" s="193" t="s">
        <v>3597</v>
      </c>
      <c r="S1896" s="193"/>
      <c r="T1896" s="193" t="s">
        <v>3747</v>
      </c>
      <c r="U1896" s="193" t="s">
        <v>182</v>
      </c>
      <c r="V1896" s="193"/>
      <c r="W1896" s="193"/>
      <c r="X1896" s="193"/>
      <c r="Y1896" s="194"/>
      <c r="Z1896" s="194"/>
      <c r="AA1896" s="197"/>
      <c r="AB1896" s="198" t="str">
        <f t="shared" si="210"/>
        <v>20201</v>
      </c>
      <c r="AC1896" s="199">
        <f t="shared" si="206"/>
        <v>0</v>
      </c>
      <c r="AD1896" s="200" t="str">
        <f t="shared" si="212"/>
        <v>20201</v>
      </c>
      <c r="AE1896" s="199">
        <f t="shared" si="208"/>
        <v>0</v>
      </c>
      <c r="AF1896" s="199">
        <f t="shared" si="207"/>
        <v>0</v>
      </c>
      <c r="AG1896" s="199">
        <f t="shared" si="211"/>
        <v>0</v>
      </c>
      <c r="AH1896" s="199">
        <f t="shared" si="209"/>
        <v>0</v>
      </c>
      <c r="AI1896" s="201"/>
      <c r="AJ1896" s="201"/>
      <c r="AK1896" s="201"/>
      <c r="AL1896" s="201"/>
      <c r="AM1896" s="201"/>
      <c r="AN1896" s="201"/>
      <c r="AO1896" s="201" t="s">
        <v>50</v>
      </c>
      <c r="AP1896" s="201" t="s">
        <v>1</v>
      </c>
    </row>
    <row r="1897" spans="1:42">
      <c r="A1897" s="193" t="s">
        <v>1103</v>
      </c>
      <c r="B1897" s="193" t="s">
        <v>50</v>
      </c>
      <c r="C1897" s="193" t="s">
        <v>205</v>
      </c>
      <c r="D1897" s="193" t="s">
        <v>3595</v>
      </c>
      <c r="E1897" s="193" t="s">
        <v>3596</v>
      </c>
      <c r="F1897" s="193"/>
      <c r="G1897" s="193" t="s">
        <v>178</v>
      </c>
      <c r="H1897" s="194">
        <v>43853.000011574077</v>
      </c>
      <c r="I1897" s="194"/>
      <c r="J1897" s="194">
        <v>43853.000011574077</v>
      </c>
      <c r="K1897" s="194">
        <v>43853.000011574077</v>
      </c>
      <c r="L1897" s="194"/>
      <c r="M1897" s="193" t="s">
        <v>187</v>
      </c>
      <c r="N1897" s="193" t="s">
        <v>43</v>
      </c>
      <c r="O1897" s="195">
        <v>9</v>
      </c>
      <c r="P1897" s="195"/>
      <c r="Q1897" s="196"/>
      <c r="R1897" s="193" t="s">
        <v>3597</v>
      </c>
      <c r="S1897" s="193"/>
      <c r="T1897" s="193" t="s">
        <v>3748</v>
      </c>
      <c r="U1897" s="193" t="s">
        <v>182</v>
      </c>
      <c r="V1897" s="193"/>
      <c r="W1897" s="193"/>
      <c r="X1897" s="193"/>
      <c r="Y1897" s="194"/>
      <c r="Z1897" s="194"/>
      <c r="AA1897" s="197"/>
      <c r="AB1897" s="198" t="str">
        <f t="shared" si="210"/>
        <v>20201</v>
      </c>
      <c r="AC1897" s="199">
        <f t="shared" si="206"/>
        <v>0</v>
      </c>
      <c r="AD1897" s="200" t="str">
        <f t="shared" si="212"/>
        <v>20201</v>
      </c>
      <c r="AE1897" s="199">
        <f t="shared" si="208"/>
        <v>0</v>
      </c>
      <c r="AF1897" s="199">
        <f t="shared" si="207"/>
        <v>0</v>
      </c>
      <c r="AG1897" s="199">
        <f t="shared" si="211"/>
        <v>0</v>
      </c>
      <c r="AH1897" s="199">
        <f t="shared" si="209"/>
        <v>0</v>
      </c>
      <c r="AI1897" s="201"/>
      <c r="AJ1897" s="201"/>
      <c r="AK1897" s="201"/>
      <c r="AL1897" s="201"/>
      <c r="AM1897" s="201"/>
      <c r="AN1897" s="201"/>
      <c r="AO1897" s="201" t="s">
        <v>50</v>
      </c>
      <c r="AP1897" s="201" t="s">
        <v>1</v>
      </c>
    </row>
    <row r="1898" spans="1:42">
      <c r="A1898" s="193" t="s">
        <v>1103</v>
      </c>
      <c r="B1898" s="193" t="s">
        <v>50</v>
      </c>
      <c r="C1898" s="193" t="s">
        <v>205</v>
      </c>
      <c r="D1898" s="193" t="s">
        <v>3595</v>
      </c>
      <c r="E1898" s="193" t="s">
        <v>3596</v>
      </c>
      <c r="F1898" s="193"/>
      <c r="G1898" s="193" t="s">
        <v>178</v>
      </c>
      <c r="H1898" s="194">
        <v>43853.000011574077</v>
      </c>
      <c r="I1898" s="194"/>
      <c r="J1898" s="194">
        <v>43853.000011574077</v>
      </c>
      <c r="K1898" s="194">
        <v>43853.000011574077</v>
      </c>
      <c r="L1898" s="194"/>
      <c r="M1898" s="193" t="s">
        <v>187</v>
      </c>
      <c r="N1898" s="193" t="s">
        <v>43</v>
      </c>
      <c r="O1898" s="195">
        <v>9</v>
      </c>
      <c r="P1898" s="195"/>
      <c r="Q1898" s="196"/>
      <c r="R1898" s="193" t="s">
        <v>3597</v>
      </c>
      <c r="S1898" s="193"/>
      <c r="T1898" s="193" t="s">
        <v>3749</v>
      </c>
      <c r="U1898" s="193" t="s">
        <v>182</v>
      </c>
      <c r="V1898" s="193"/>
      <c r="W1898" s="193"/>
      <c r="X1898" s="193"/>
      <c r="Y1898" s="194"/>
      <c r="Z1898" s="194"/>
      <c r="AA1898" s="197"/>
      <c r="AB1898" s="198" t="str">
        <f t="shared" si="210"/>
        <v>20201</v>
      </c>
      <c r="AC1898" s="199">
        <f t="shared" si="206"/>
        <v>0</v>
      </c>
      <c r="AD1898" s="200" t="str">
        <f t="shared" si="212"/>
        <v>20201</v>
      </c>
      <c r="AE1898" s="199">
        <f t="shared" si="208"/>
        <v>0</v>
      </c>
      <c r="AF1898" s="199">
        <f t="shared" si="207"/>
        <v>0</v>
      </c>
      <c r="AG1898" s="199">
        <f t="shared" si="211"/>
        <v>0</v>
      </c>
      <c r="AH1898" s="199">
        <f t="shared" si="209"/>
        <v>0</v>
      </c>
      <c r="AI1898" s="201"/>
      <c r="AJ1898" s="201"/>
      <c r="AK1898" s="201"/>
      <c r="AL1898" s="201"/>
      <c r="AM1898" s="201"/>
      <c r="AN1898" s="201"/>
      <c r="AO1898" s="201" t="s">
        <v>50</v>
      </c>
      <c r="AP1898" s="201" t="s">
        <v>1</v>
      </c>
    </row>
    <row r="1899" spans="1:42">
      <c r="A1899" s="193" t="s">
        <v>1103</v>
      </c>
      <c r="B1899" s="193" t="s">
        <v>50</v>
      </c>
      <c r="C1899" s="193" t="s">
        <v>205</v>
      </c>
      <c r="D1899" s="193" t="s">
        <v>3595</v>
      </c>
      <c r="E1899" s="193" t="s">
        <v>3596</v>
      </c>
      <c r="F1899" s="193"/>
      <c r="G1899" s="193" t="s">
        <v>178</v>
      </c>
      <c r="H1899" s="194">
        <v>43853.000011574077</v>
      </c>
      <c r="I1899" s="194"/>
      <c r="J1899" s="194">
        <v>43853.000011574077</v>
      </c>
      <c r="K1899" s="194">
        <v>43853.000011574077</v>
      </c>
      <c r="L1899" s="194"/>
      <c r="M1899" s="193" t="s">
        <v>187</v>
      </c>
      <c r="N1899" s="193" t="s">
        <v>43</v>
      </c>
      <c r="O1899" s="195">
        <v>9</v>
      </c>
      <c r="P1899" s="195"/>
      <c r="Q1899" s="196"/>
      <c r="R1899" s="193" t="s">
        <v>3597</v>
      </c>
      <c r="S1899" s="193"/>
      <c r="T1899" s="193" t="s">
        <v>3750</v>
      </c>
      <c r="U1899" s="193" t="s">
        <v>182</v>
      </c>
      <c r="V1899" s="193"/>
      <c r="W1899" s="193"/>
      <c r="X1899" s="193"/>
      <c r="Y1899" s="194"/>
      <c r="Z1899" s="194"/>
      <c r="AA1899" s="197"/>
      <c r="AB1899" s="198" t="str">
        <f t="shared" si="210"/>
        <v>20201</v>
      </c>
      <c r="AC1899" s="199">
        <f t="shared" si="206"/>
        <v>0</v>
      </c>
      <c r="AD1899" s="200" t="str">
        <f t="shared" si="212"/>
        <v>20201</v>
      </c>
      <c r="AE1899" s="199">
        <f t="shared" si="208"/>
        <v>0</v>
      </c>
      <c r="AF1899" s="199">
        <f t="shared" si="207"/>
        <v>0</v>
      </c>
      <c r="AG1899" s="199">
        <f t="shared" si="211"/>
        <v>0</v>
      </c>
      <c r="AH1899" s="199">
        <f t="shared" si="209"/>
        <v>0</v>
      </c>
      <c r="AI1899" s="201"/>
      <c r="AJ1899" s="201"/>
      <c r="AK1899" s="201"/>
      <c r="AL1899" s="201"/>
      <c r="AM1899" s="201"/>
      <c r="AN1899" s="201"/>
      <c r="AO1899" s="201" t="s">
        <v>50</v>
      </c>
      <c r="AP1899" s="201" t="s">
        <v>1</v>
      </c>
    </row>
    <row r="1900" spans="1:42">
      <c r="A1900" s="193" t="s">
        <v>1103</v>
      </c>
      <c r="B1900" s="193" t="s">
        <v>50</v>
      </c>
      <c r="C1900" s="193" t="s">
        <v>205</v>
      </c>
      <c r="D1900" s="193" t="s">
        <v>3595</v>
      </c>
      <c r="E1900" s="193" t="s">
        <v>3596</v>
      </c>
      <c r="F1900" s="193"/>
      <c r="G1900" s="193" t="s">
        <v>178</v>
      </c>
      <c r="H1900" s="194">
        <v>43853.000011574077</v>
      </c>
      <c r="I1900" s="194"/>
      <c r="J1900" s="194">
        <v>43853.000011574077</v>
      </c>
      <c r="K1900" s="194">
        <v>43853.000011574077</v>
      </c>
      <c r="L1900" s="194"/>
      <c r="M1900" s="193" t="s">
        <v>187</v>
      </c>
      <c r="N1900" s="193" t="s">
        <v>43</v>
      </c>
      <c r="O1900" s="195">
        <v>9</v>
      </c>
      <c r="P1900" s="195"/>
      <c r="Q1900" s="196"/>
      <c r="R1900" s="193" t="s">
        <v>3597</v>
      </c>
      <c r="S1900" s="193"/>
      <c r="T1900" s="193" t="s">
        <v>3751</v>
      </c>
      <c r="U1900" s="193" t="s">
        <v>182</v>
      </c>
      <c r="V1900" s="193"/>
      <c r="W1900" s="193"/>
      <c r="X1900" s="193"/>
      <c r="Y1900" s="194"/>
      <c r="Z1900" s="194"/>
      <c r="AA1900" s="197"/>
      <c r="AB1900" s="198" t="str">
        <f t="shared" si="210"/>
        <v>20201</v>
      </c>
      <c r="AC1900" s="199">
        <f t="shared" si="206"/>
        <v>0</v>
      </c>
      <c r="AD1900" s="200" t="str">
        <f t="shared" si="212"/>
        <v>20201</v>
      </c>
      <c r="AE1900" s="199">
        <f t="shared" si="208"/>
        <v>0</v>
      </c>
      <c r="AF1900" s="199">
        <f t="shared" si="207"/>
        <v>0</v>
      </c>
      <c r="AG1900" s="199">
        <f t="shared" si="211"/>
        <v>0</v>
      </c>
      <c r="AH1900" s="199">
        <f t="shared" si="209"/>
        <v>0</v>
      </c>
      <c r="AI1900" s="201"/>
      <c r="AJ1900" s="201"/>
      <c r="AK1900" s="201"/>
      <c r="AL1900" s="201"/>
      <c r="AM1900" s="201"/>
      <c r="AN1900" s="201"/>
      <c r="AO1900" s="201" t="s">
        <v>50</v>
      </c>
      <c r="AP1900" s="201" t="s">
        <v>1</v>
      </c>
    </row>
    <row r="1901" spans="1:42">
      <c r="A1901" s="193" t="s">
        <v>1103</v>
      </c>
      <c r="B1901" s="193" t="s">
        <v>51</v>
      </c>
      <c r="C1901" s="193" t="s">
        <v>665</v>
      </c>
      <c r="D1901" s="193" t="s">
        <v>3752</v>
      </c>
      <c r="E1901" s="193" t="s">
        <v>3753</v>
      </c>
      <c r="F1901" s="193"/>
      <c r="G1901" s="193" t="s">
        <v>178</v>
      </c>
      <c r="H1901" s="194">
        <v>43854.000011574077</v>
      </c>
      <c r="I1901" s="194"/>
      <c r="J1901" s="194"/>
      <c r="K1901" s="194"/>
      <c r="L1901" s="194"/>
      <c r="M1901" s="193" t="s">
        <v>187</v>
      </c>
      <c r="N1901" s="193" t="s">
        <v>44</v>
      </c>
      <c r="O1901" s="195">
        <v>27</v>
      </c>
      <c r="P1901" s="195"/>
      <c r="Q1901" s="196"/>
      <c r="R1901" s="193" t="s">
        <v>3754</v>
      </c>
      <c r="S1901" s="193"/>
      <c r="T1901" s="193" t="s">
        <v>3755</v>
      </c>
      <c r="U1901" s="193" t="s">
        <v>664</v>
      </c>
      <c r="V1901" s="193"/>
      <c r="W1901" s="193"/>
      <c r="X1901" s="193"/>
      <c r="Y1901" s="194"/>
      <c r="Z1901" s="194"/>
      <c r="AA1901" s="197"/>
      <c r="AB1901" s="198" t="str">
        <f t="shared" si="210"/>
        <v>20201</v>
      </c>
      <c r="AC1901" s="199">
        <f t="shared" si="206"/>
        <v>0</v>
      </c>
      <c r="AD1901" s="200">
        <f t="shared" si="212"/>
        <v>0</v>
      </c>
      <c r="AE1901" s="199">
        <f t="shared" si="208"/>
        <v>0</v>
      </c>
      <c r="AF1901" s="199">
        <f t="shared" si="207"/>
        <v>0</v>
      </c>
      <c r="AG1901" s="199">
        <f t="shared" si="211"/>
        <v>0</v>
      </c>
      <c r="AH1901" s="199">
        <f t="shared" si="209"/>
        <v>0</v>
      </c>
      <c r="AI1901" s="201"/>
      <c r="AJ1901" s="201"/>
      <c r="AK1901" s="201"/>
      <c r="AL1901" s="201"/>
      <c r="AM1901" s="201"/>
      <c r="AN1901" s="201"/>
      <c r="AO1901" s="201" t="s">
        <v>51</v>
      </c>
      <c r="AP1901" s="201" t="s">
        <v>66</v>
      </c>
    </row>
    <row r="1902" spans="1:42">
      <c r="A1902" s="193" t="s">
        <v>1103</v>
      </c>
      <c r="B1902" s="193" t="s">
        <v>50</v>
      </c>
      <c r="C1902" s="193" t="s">
        <v>205</v>
      </c>
      <c r="D1902" s="193" t="s">
        <v>3617</v>
      </c>
      <c r="E1902" s="193" t="s">
        <v>3618</v>
      </c>
      <c r="F1902" s="193"/>
      <c r="G1902" s="193" t="s">
        <v>178</v>
      </c>
      <c r="H1902" s="194">
        <v>43854.000011574077</v>
      </c>
      <c r="I1902" s="194"/>
      <c r="J1902" s="194">
        <v>43854.000011574077</v>
      </c>
      <c r="K1902" s="194">
        <v>43854.000011574077</v>
      </c>
      <c r="L1902" s="194"/>
      <c r="M1902" s="193" t="s">
        <v>187</v>
      </c>
      <c r="N1902" s="193" t="s">
        <v>43</v>
      </c>
      <c r="O1902" s="195">
        <v>9</v>
      </c>
      <c r="P1902" s="195"/>
      <c r="Q1902" s="196"/>
      <c r="R1902" s="193" t="s">
        <v>3619</v>
      </c>
      <c r="S1902" s="193"/>
      <c r="T1902" s="193" t="s">
        <v>3756</v>
      </c>
      <c r="U1902" s="193" t="s">
        <v>182</v>
      </c>
      <c r="V1902" s="193"/>
      <c r="W1902" s="193"/>
      <c r="X1902" s="193"/>
      <c r="Y1902" s="194"/>
      <c r="Z1902" s="194"/>
      <c r="AA1902" s="197"/>
      <c r="AB1902" s="198" t="str">
        <f t="shared" si="210"/>
        <v>20201</v>
      </c>
      <c r="AC1902" s="199">
        <f t="shared" si="206"/>
        <v>0</v>
      </c>
      <c r="AD1902" s="200" t="str">
        <f t="shared" si="212"/>
        <v>20201</v>
      </c>
      <c r="AE1902" s="199">
        <f t="shared" si="208"/>
        <v>0</v>
      </c>
      <c r="AF1902" s="199">
        <f t="shared" si="207"/>
        <v>0</v>
      </c>
      <c r="AG1902" s="199">
        <f t="shared" si="211"/>
        <v>0</v>
      </c>
      <c r="AH1902" s="199">
        <f t="shared" si="209"/>
        <v>0</v>
      </c>
      <c r="AI1902" s="201"/>
      <c r="AJ1902" s="201"/>
      <c r="AK1902" s="201"/>
      <c r="AL1902" s="201"/>
      <c r="AM1902" s="201"/>
      <c r="AN1902" s="201"/>
      <c r="AO1902" s="201" t="s">
        <v>50</v>
      </c>
      <c r="AP1902" s="201" t="s">
        <v>1</v>
      </c>
    </row>
    <row r="1903" spans="1:42">
      <c r="A1903" s="193" t="s">
        <v>1103</v>
      </c>
      <c r="B1903" s="193" t="s">
        <v>50</v>
      </c>
      <c r="C1903" s="193" t="s">
        <v>205</v>
      </c>
      <c r="D1903" s="193" t="s">
        <v>3617</v>
      </c>
      <c r="E1903" s="193" t="s">
        <v>3757</v>
      </c>
      <c r="F1903" s="193"/>
      <c r="G1903" s="193" t="s">
        <v>178</v>
      </c>
      <c r="H1903" s="194">
        <v>43854.000011574077</v>
      </c>
      <c r="I1903" s="194"/>
      <c r="J1903" s="194">
        <v>43854.000011574077</v>
      </c>
      <c r="K1903" s="194">
        <v>43854.000011574077</v>
      </c>
      <c r="L1903" s="194"/>
      <c r="M1903" s="193" t="s">
        <v>187</v>
      </c>
      <c r="N1903" s="193" t="s">
        <v>43</v>
      </c>
      <c r="O1903" s="195">
        <v>9</v>
      </c>
      <c r="P1903" s="195"/>
      <c r="Q1903" s="196"/>
      <c r="R1903" s="193" t="s">
        <v>3619</v>
      </c>
      <c r="S1903" s="193"/>
      <c r="T1903" s="193" t="s">
        <v>3758</v>
      </c>
      <c r="U1903" s="193" t="s">
        <v>182</v>
      </c>
      <c r="V1903" s="193"/>
      <c r="W1903" s="193"/>
      <c r="X1903" s="193"/>
      <c r="Y1903" s="194"/>
      <c r="Z1903" s="194"/>
      <c r="AA1903" s="197"/>
      <c r="AB1903" s="198" t="str">
        <f t="shared" si="210"/>
        <v>20201</v>
      </c>
      <c r="AC1903" s="199">
        <f t="shared" si="206"/>
        <v>0</v>
      </c>
      <c r="AD1903" s="200" t="str">
        <f t="shared" si="212"/>
        <v>20201</v>
      </c>
      <c r="AE1903" s="199">
        <f t="shared" si="208"/>
        <v>0</v>
      </c>
      <c r="AF1903" s="199">
        <f t="shared" si="207"/>
        <v>0</v>
      </c>
      <c r="AG1903" s="199">
        <f t="shared" si="211"/>
        <v>0</v>
      </c>
      <c r="AH1903" s="199">
        <f t="shared" si="209"/>
        <v>0</v>
      </c>
      <c r="AI1903" s="201"/>
      <c r="AJ1903" s="201"/>
      <c r="AK1903" s="201"/>
      <c r="AL1903" s="201"/>
      <c r="AM1903" s="201"/>
      <c r="AN1903" s="201"/>
      <c r="AO1903" s="201" t="s">
        <v>50</v>
      </c>
      <c r="AP1903" s="201" t="s">
        <v>1</v>
      </c>
    </row>
    <row r="1904" spans="1:42">
      <c r="A1904" s="193" t="s">
        <v>1103</v>
      </c>
      <c r="B1904" s="193" t="s">
        <v>50</v>
      </c>
      <c r="C1904" s="193" t="s">
        <v>205</v>
      </c>
      <c r="D1904" s="193" t="s">
        <v>3617</v>
      </c>
      <c r="E1904" s="193" t="s">
        <v>3759</v>
      </c>
      <c r="F1904" s="193"/>
      <c r="G1904" s="193" t="s">
        <v>178</v>
      </c>
      <c r="H1904" s="194">
        <v>43854.000011574077</v>
      </c>
      <c r="I1904" s="194"/>
      <c r="J1904" s="194">
        <v>43854.000011574077</v>
      </c>
      <c r="K1904" s="194">
        <v>43854.000011574077</v>
      </c>
      <c r="L1904" s="194"/>
      <c r="M1904" s="193" t="s">
        <v>187</v>
      </c>
      <c r="N1904" s="193" t="s">
        <v>43</v>
      </c>
      <c r="O1904" s="195">
        <v>9</v>
      </c>
      <c r="P1904" s="195"/>
      <c r="Q1904" s="196"/>
      <c r="R1904" s="193" t="s">
        <v>3619</v>
      </c>
      <c r="S1904" s="193"/>
      <c r="T1904" s="193" t="s">
        <v>3760</v>
      </c>
      <c r="U1904" s="193" t="s">
        <v>182</v>
      </c>
      <c r="V1904" s="193"/>
      <c r="W1904" s="193"/>
      <c r="X1904" s="193"/>
      <c r="Y1904" s="194"/>
      <c r="Z1904" s="194"/>
      <c r="AA1904" s="197"/>
      <c r="AB1904" s="198" t="str">
        <f t="shared" si="210"/>
        <v>20201</v>
      </c>
      <c r="AC1904" s="199">
        <f t="shared" si="206"/>
        <v>0</v>
      </c>
      <c r="AD1904" s="200" t="str">
        <f t="shared" si="212"/>
        <v>20201</v>
      </c>
      <c r="AE1904" s="199">
        <f t="shared" si="208"/>
        <v>0</v>
      </c>
      <c r="AF1904" s="199">
        <f t="shared" si="207"/>
        <v>0</v>
      </c>
      <c r="AG1904" s="199">
        <f t="shared" si="211"/>
        <v>0</v>
      </c>
      <c r="AH1904" s="199">
        <f t="shared" si="209"/>
        <v>0</v>
      </c>
      <c r="AI1904" s="201"/>
      <c r="AJ1904" s="201"/>
      <c r="AK1904" s="201"/>
      <c r="AL1904" s="201"/>
      <c r="AM1904" s="201"/>
      <c r="AN1904" s="201"/>
      <c r="AO1904" s="201" t="s">
        <v>50</v>
      </c>
      <c r="AP1904" s="201" t="s">
        <v>1</v>
      </c>
    </row>
    <row r="1905" spans="1:42">
      <c r="A1905" s="193" t="s">
        <v>1103</v>
      </c>
      <c r="B1905" s="193" t="s">
        <v>50</v>
      </c>
      <c r="C1905" s="193" t="s">
        <v>205</v>
      </c>
      <c r="D1905" s="193" t="s">
        <v>3761</v>
      </c>
      <c r="E1905" s="193" t="s">
        <v>3762</v>
      </c>
      <c r="F1905" s="193"/>
      <c r="G1905" s="193" t="s">
        <v>178</v>
      </c>
      <c r="H1905" s="194">
        <v>43854.000011574077</v>
      </c>
      <c r="I1905" s="194"/>
      <c r="J1905" s="194">
        <v>43854.000011574077</v>
      </c>
      <c r="K1905" s="194">
        <v>43854.000011574077</v>
      </c>
      <c r="L1905" s="194"/>
      <c r="M1905" s="193" t="s">
        <v>187</v>
      </c>
      <c r="N1905" s="193" t="s">
        <v>2015</v>
      </c>
      <c r="O1905" s="195">
        <v>12</v>
      </c>
      <c r="P1905" s="195"/>
      <c r="Q1905" s="196"/>
      <c r="R1905" s="193" t="s">
        <v>3763</v>
      </c>
      <c r="S1905" s="193"/>
      <c r="T1905" s="193" t="s">
        <v>3764</v>
      </c>
      <c r="U1905" s="193" t="s">
        <v>182</v>
      </c>
      <c r="V1905" s="193"/>
      <c r="W1905" s="193"/>
      <c r="X1905" s="193"/>
      <c r="Y1905" s="194"/>
      <c r="Z1905" s="194"/>
      <c r="AA1905" s="197"/>
      <c r="AB1905" s="198" t="str">
        <f t="shared" si="210"/>
        <v>20201</v>
      </c>
      <c r="AC1905" s="199">
        <f t="shared" si="206"/>
        <v>0</v>
      </c>
      <c r="AD1905" s="200" t="str">
        <f t="shared" si="212"/>
        <v>20201</v>
      </c>
      <c r="AE1905" s="199">
        <f t="shared" si="208"/>
        <v>0</v>
      </c>
      <c r="AF1905" s="199">
        <f t="shared" si="207"/>
        <v>0</v>
      </c>
      <c r="AG1905" s="199">
        <f t="shared" si="211"/>
        <v>0</v>
      </c>
      <c r="AH1905" s="199">
        <f t="shared" si="209"/>
        <v>0</v>
      </c>
      <c r="AI1905" s="201"/>
      <c r="AJ1905" s="201"/>
      <c r="AK1905" s="201"/>
      <c r="AL1905" s="201"/>
      <c r="AM1905" s="201"/>
      <c r="AN1905" s="201"/>
      <c r="AO1905" s="201" t="s">
        <v>50</v>
      </c>
      <c r="AP1905" s="201" t="s">
        <v>1</v>
      </c>
    </row>
    <row r="1906" spans="1:42">
      <c r="A1906" s="193" t="s">
        <v>1103</v>
      </c>
      <c r="B1906" s="193" t="s">
        <v>50</v>
      </c>
      <c r="C1906" s="193" t="s">
        <v>205</v>
      </c>
      <c r="D1906" s="193" t="s">
        <v>3761</v>
      </c>
      <c r="E1906" s="193" t="s">
        <v>3762</v>
      </c>
      <c r="F1906" s="193"/>
      <c r="G1906" s="193" t="s">
        <v>178</v>
      </c>
      <c r="H1906" s="194">
        <v>43854.000011574077</v>
      </c>
      <c r="I1906" s="194"/>
      <c r="J1906" s="194">
        <v>43854.000011574077</v>
      </c>
      <c r="K1906" s="194">
        <v>43854.000011574077</v>
      </c>
      <c r="L1906" s="194"/>
      <c r="M1906" s="193" t="s">
        <v>187</v>
      </c>
      <c r="N1906" s="193" t="s">
        <v>2015</v>
      </c>
      <c r="O1906" s="195">
        <v>12</v>
      </c>
      <c r="P1906" s="195"/>
      <c r="Q1906" s="196"/>
      <c r="R1906" s="193" t="s">
        <v>3763</v>
      </c>
      <c r="S1906" s="193"/>
      <c r="T1906" s="193" t="s">
        <v>3765</v>
      </c>
      <c r="U1906" s="193" t="s">
        <v>182</v>
      </c>
      <c r="V1906" s="193"/>
      <c r="W1906" s="193"/>
      <c r="X1906" s="193"/>
      <c r="Y1906" s="194"/>
      <c r="Z1906" s="194"/>
      <c r="AA1906" s="197"/>
      <c r="AB1906" s="198" t="str">
        <f t="shared" si="210"/>
        <v>20201</v>
      </c>
      <c r="AC1906" s="199">
        <f t="shared" si="206"/>
        <v>0</v>
      </c>
      <c r="AD1906" s="200" t="str">
        <f t="shared" si="212"/>
        <v>20201</v>
      </c>
      <c r="AE1906" s="199">
        <f t="shared" si="208"/>
        <v>0</v>
      </c>
      <c r="AF1906" s="199">
        <f t="shared" si="207"/>
        <v>0</v>
      </c>
      <c r="AG1906" s="199">
        <f t="shared" si="211"/>
        <v>0</v>
      </c>
      <c r="AH1906" s="199">
        <f t="shared" si="209"/>
        <v>0</v>
      </c>
      <c r="AI1906" s="201"/>
      <c r="AJ1906" s="201"/>
      <c r="AK1906" s="201"/>
      <c r="AL1906" s="201"/>
      <c r="AM1906" s="201"/>
      <c r="AN1906" s="201"/>
      <c r="AO1906" s="201" t="s">
        <v>50</v>
      </c>
      <c r="AP1906" s="201" t="s">
        <v>1</v>
      </c>
    </row>
    <row r="1907" spans="1:42">
      <c r="A1907" s="193" t="s">
        <v>1103</v>
      </c>
      <c r="B1907" s="193" t="s">
        <v>54</v>
      </c>
      <c r="C1907" s="193" t="s">
        <v>175</v>
      </c>
      <c r="D1907" s="193" t="s">
        <v>2018</v>
      </c>
      <c r="E1907" s="193" t="s">
        <v>2019</v>
      </c>
      <c r="F1907" s="193"/>
      <c r="G1907" s="193" t="s">
        <v>178</v>
      </c>
      <c r="H1907" s="194">
        <v>43854.000011574077</v>
      </c>
      <c r="I1907" s="194"/>
      <c r="J1907" s="194">
        <v>43854.000011574077</v>
      </c>
      <c r="K1907" s="194">
        <v>43854.000011574077</v>
      </c>
      <c r="L1907" s="194"/>
      <c r="M1907" s="193" t="s">
        <v>187</v>
      </c>
      <c r="N1907" s="193" t="s">
        <v>637</v>
      </c>
      <c r="O1907" s="195">
        <v>3</v>
      </c>
      <c r="P1907" s="195"/>
      <c r="Q1907" s="196"/>
      <c r="R1907" s="193" t="s">
        <v>2020</v>
      </c>
      <c r="S1907" s="193"/>
      <c r="T1907" s="193" t="s">
        <v>3766</v>
      </c>
      <c r="U1907" s="193" t="s">
        <v>182</v>
      </c>
      <c r="V1907" s="193"/>
      <c r="W1907" s="193"/>
      <c r="X1907" s="193"/>
      <c r="Y1907" s="194"/>
      <c r="Z1907" s="194"/>
      <c r="AA1907" s="197"/>
      <c r="AB1907" s="198" t="str">
        <f t="shared" si="210"/>
        <v>20201</v>
      </c>
      <c r="AC1907" s="199">
        <f t="shared" si="206"/>
        <v>0</v>
      </c>
      <c r="AD1907" s="200" t="str">
        <f t="shared" si="212"/>
        <v>20201</v>
      </c>
      <c r="AE1907" s="199">
        <f t="shared" si="208"/>
        <v>0</v>
      </c>
      <c r="AF1907" s="199">
        <f t="shared" si="207"/>
        <v>0</v>
      </c>
      <c r="AG1907" s="199">
        <f t="shared" si="211"/>
        <v>0</v>
      </c>
      <c r="AH1907" s="199">
        <f t="shared" si="209"/>
        <v>0</v>
      </c>
      <c r="AI1907" s="201"/>
      <c r="AJ1907" s="201"/>
      <c r="AK1907" s="201"/>
      <c r="AL1907" s="201"/>
      <c r="AM1907" s="201"/>
      <c r="AN1907" s="201"/>
      <c r="AO1907" s="201" t="s">
        <v>54</v>
      </c>
      <c r="AP1907" s="201" t="s">
        <v>88</v>
      </c>
    </row>
    <row r="1908" spans="1:42">
      <c r="A1908" s="193" t="s">
        <v>3767</v>
      </c>
      <c r="B1908" s="193" t="s">
        <v>50</v>
      </c>
      <c r="C1908" s="193" t="s">
        <v>205</v>
      </c>
      <c r="D1908" s="193" t="s">
        <v>1120</v>
      </c>
      <c r="E1908" s="193" t="s">
        <v>1120</v>
      </c>
      <c r="F1908" s="193"/>
      <c r="G1908" s="193" t="s">
        <v>178</v>
      </c>
      <c r="H1908" s="194">
        <v>43514.000011574077</v>
      </c>
      <c r="I1908" s="194"/>
      <c r="J1908" s="194">
        <v>43516.000011574077</v>
      </c>
      <c r="K1908" s="194">
        <v>43516.000011574077</v>
      </c>
      <c r="L1908" s="194">
        <v>43594.535462962973</v>
      </c>
      <c r="M1908" s="193" t="s">
        <v>187</v>
      </c>
      <c r="N1908" s="193" t="s">
        <v>43</v>
      </c>
      <c r="O1908" s="195">
        <v>12</v>
      </c>
      <c r="P1908" s="195"/>
      <c r="Q1908" s="196"/>
      <c r="R1908" s="193" t="s">
        <v>1121</v>
      </c>
      <c r="S1908" s="193"/>
      <c r="T1908" s="193" t="s">
        <v>2339</v>
      </c>
      <c r="U1908" s="193" t="s">
        <v>195</v>
      </c>
      <c r="V1908" s="193" t="s">
        <v>471</v>
      </c>
      <c r="W1908" s="193"/>
      <c r="X1908" s="193" t="s">
        <v>2338</v>
      </c>
      <c r="Y1908" s="194"/>
      <c r="Z1908" s="194"/>
      <c r="AA1908" s="197"/>
      <c r="AB1908" s="198" t="str">
        <f t="shared" si="210"/>
        <v>20192</v>
      </c>
      <c r="AC1908" s="199">
        <f t="shared" si="206"/>
        <v>0</v>
      </c>
      <c r="AD1908" s="200" t="str">
        <f t="shared" si="212"/>
        <v>20192</v>
      </c>
      <c r="AE1908" s="199">
        <f t="shared" si="208"/>
        <v>0</v>
      </c>
      <c r="AF1908" s="199">
        <f t="shared" si="207"/>
        <v>0</v>
      </c>
      <c r="AG1908" s="199" t="str">
        <f t="shared" si="211"/>
        <v>20195</v>
      </c>
      <c r="AH1908" s="199">
        <f t="shared" si="209"/>
        <v>0</v>
      </c>
      <c r="AI1908" s="201"/>
      <c r="AJ1908" s="201"/>
      <c r="AK1908" s="201"/>
      <c r="AL1908" s="201"/>
      <c r="AM1908" s="201"/>
      <c r="AN1908" s="201"/>
      <c r="AO1908" s="201" t="s">
        <v>50</v>
      </c>
      <c r="AP1908" s="201" t="s">
        <v>1</v>
      </c>
    </row>
    <row r="1909" spans="1:42">
      <c r="A1909" s="193" t="s">
        <v>3767</v>
      </c>
      <c r="B1909" s="193" t="s">
        <v>50</v>
      </c>
      <c r="C1909" s="193" t="s">
        <v>205</v>
      </c>
      <c r="D1909" s="193" t="s">
        <v>1120</v>
      </c>
      <c r="E1909" s="193" t="s">
        <v>1120</v>
      </c>
      <c r="F1909" s="193"/>
      <c r="G1909" s="193" t="s">
        <v>178</v>
      </c>
      <c r="H1909" s="194">
        <v>43514.000011574077</v>
      </c>
      <c r="I1909" s="194"/>
      <c r="J1909" s="194">
        <v>43516.000011574077</v>
      </c>
      <c r="K1909" s="194">
        <v>43516.000011574077</v>
      </c>
      <c r="L1909" s="194">
        <v>43594.535451388889</v>
      </c>
      <c r="M1909" s="193" t="s">
        <v>187</v>
      </c>
      <c r="N1909" s="193" t="s">
        <v>43</v>
      </c>
      <c r="O1909" s="195">
        <v>12</v>
      </c>
      <c r="P1909" s="195"/>
      <c r="Q1909" s="196"/>
      <c r="R1909" s="193" t="s">
        <v>1121</v>
      </c>
      <c r="S1909" s="193"/>
      <c r="T1909" s="193" t="s">
        <v>2341</v>
      </c>
      <c r="U1909" s="193" t="s">
        <v>195</v>
      </c>
      <c r="V1909" s="193" t="s">
        <v>471</v>
      </c>
      <c r="W1909" s="193"/>
      <c r="X1909" s="193" t="s">
        <v>2340</v>
      </c>
      <c r="Y1909" s="194"/>
      <c r="Z1909" s="194"/>
      <c r="AA1909" s="197"/>
      <c r="AB1909" s="198" t="str">
        <f t="shared" si="210"/>
        <v>20192</v>
      </c>
      <c r="AC1909" s="199">
        <f t="shared" si="206"/>
        <v>0</v>
      </c>
      <c r="AD1909" s="200" t="str">
        <f t="shared" si="212"/>
        <v>20192</v>
      </c>
      <c r="AE1909" s="199">
        <f t="shared" si="208"/>
        <v>0</v>
      </c>
      <c r="AF1909" s="199">
        <f t="shared" si="207"/>
        <v>0</v>
      </c>
      <c r="AG1909" s="199" t="str">
        <f t="shared" si="211"/>
        <v>20195</v>
      </c>
      <c r="AH1909" s="199">
        <f t="shared" si="209"/>
        <v>0</v>
      </c>
      <c r="AI1909" s="201"/>
      <c r="AJ1909" s="201"/>
      <c r="AK1909" s="201"/>
      <c r="AL1909" s="201"/>
      <c r="AM1909" s="201"/>
      <c r="AN1909" s="201"/>
      <c r="AO1909" s="201" t="s">
        <v>50</v>
      </c>
      <c r="AP1909" s="201" t="s">
        <v>1</v>
      </c>
    </row>
    <row r="1910" spans="1:42">
      <c r="A1910" s="193" t="s">
        <v>3767</v>
      </c>
      <c r="B1910" s="193" t="s">
        <v>50</v>
      </c>
      <c r="C1910" s="193" t="s">
        <v>205</v>
      </c>
      <c r="D1910" s="193" t="s">
        <v>1120</v>
      </c>
      <c r="E1910" s="193" t="s">
        <v>1120</v>
      </c>
      <c r="F1910" s="193"/>
      <c r="G1910" s="193" t="s">
        <v>178</v>
      </c>
      <c r="H1910" s="194">
        <v>43514.000011574077</v>
      </c>
      <c r="I1910" s="194"/>
      <c r="J1910" s="194">
        <v>43516.000011574077</v>
      </c>
      <c r="K1910" s="194">
        <v>43516.000011574077</v>
      </c>
      <c r="L1910" s="194">
        <v>43594.542395833327</v>
      </c>
      <c r="M1910" s="193" t="s">
        <v>187</v>
      </c>
      <c r="N1910" s="193" t="s">
        <v>43</v>
      </c>
      <c r="O1910" s="195">
        <v>0</v>
      </c>
      <c r="P1910" s="195"/>
      <c r="Q1910" s="196"/>
      <c r="R1910" s="193" t="s">
        <v>1121</v>
      </c>
      <c r="S1910" s="193"/>
      <c r="T1910" s="193" t="s">
        <v>2343</v>
      </c>
      <c r="U1910" s="193" t="s">
        <v>195</v>
      </c>
      <c r="V1910" s="193" t="s">
        <v>471</v>
      </c>
      <c r="W1910" s="193"/>
      <c r="X1910" s="193" t="s">
        <v>2342</v>
      </c>
      <c r="Y1910" s="194"/>
      <c r="Z1910" s="194"/>
      <c r="AA1910" s="197"/>
      <c r="AB1910" s="198" t="str">
        <f t="shared" si="210"/>
        <v>20192</v>
      </c>
      <c r="AC1910" s="199">
        <f t="shared" si="206"/>
        <v>0</v>
      </c>
      <c r="AD1910" s="200" t="str">
        <f t="shared" si="212"/>
        <v>20192</v>
      </c>
      <c r="AE1910" s="199">
        <f t="shared" si="208"/>
        <v>0</v>
      </c>
      <c r="AF1910" s="199">
        <f t="shared" si="207"/>
        <v>0</v>
      </c>
      <c r="AG1910" s="199" t="str">
        <f t="shared" si="211"/>
        <v>20195</v>
      </c>
      <c r="AH1910" s="199">
        <f t="shared" si="209"/>
        <v>0</v>
      </c>
      <c r="AI1910" s="201"/>
      <c r="AJ1910" s="201"/>
      <c r="AK1910" s="201"/>
      <c r="AL1910" s="201"/>
      <c r="AM1910" s="201"/>
      <c r="AN1910" s="201"/>
      <c r="AO1910" s="201" t="s">
        <v>50</v>
      </c>
      <c r="AP1910" s="201" t="s">
        <v>1</v>
      </c>
    </row>
    <row r="1911" spans="1:42">
      <c r="A1911" s="193" t="s">
        <v>3767</v>
      </c>
      <c r="B1911" s="193" t="s">
        <v>51</v>
      </c>
      <c r="C1911" s="193" t="s">
        <v>2195</v>
      </c>
      <c r="D1911" s="193" t="s">
        <v>383</v>
      </c>
      <c r="E1911" s="193" t="s">
        <v>384</v>
      </c>
      <c r="F1911" s="193"/>
      <c r="G1911" s="193" t="s">
        <v>178</v>
      </c>
      <c r="H1911" s="194">
        <v>43481.000011574077</v>
      </c>
      <c r="I1911" s="194"/>
      <c r="J1911" s="194">
        <v>43488</v>
      </c>
      <c r="K1911" s="194">
        <v>43488</v>
      </c>
      <c r="L1911" s="194">
        <v>43556.649305555547</v>
      </c>
      <c r="M1911" s="193" t="s">
        <v>187</v>
      </c>
      <c r="N1911" s="193" t="s">
        <v>44</v>
      </c>
      <c r="O1911" s="195">
        <v>40</v>
      </c>
      <c r="P1911" s="195"/>
      <c r="Q1911" s="196"/>
      <c r="R1911" s="193" t="s">
        <v>385</v>
      </c>
      <c r="S1911" s="193"/>
      <c r="T1911" s="193" t="s">
        <v>2360</v>
      </c>
      <c r="U1911" s="193" t="s">
        <v>195</v>
      </c>
      <c r="V1911" s="193" t="s">
        <v>471</v>
      </c>
      <c r="W1911" s="193"/>
      <c r="X1911" s="193" t="s">
        <v>2359</v>
      </c>
      <c r="Y1911" s="194"/>
      <c r="Z1911" s="194"/>
      <c r="AA1911" s="197"/>
      <c r="AB1911" s="198" t="str">
        <f t="shared" si="210"/>
        <v>20191</v>
      </c>
      <c r="AC1911" s="199">
        <f t="shared" si="206"/>
        <v>0</v>
      </c>
      <c r="AD1911" s="200" t="str">
        <f t="shared" si="212"/>
        <v>20191</v>
      </c>
      <c r="AE1911" s="199">
        <f t="shared" si="208"/>
        <v>0</v>
      </c>
      <c r="AF1911" s="199">
        <f t="shared" si="207"/>
        <v>0</v>
      </c>
      <c r="AG1911" s="199" t="str">
        <f t="shared" si="211"/>
        <v>20194</v>
      </c>
      <c r="AH1911" s="199">
        <f t="shared" si="209"/>
        <v>0</v>
      </c>
      <c r="AI1911" s="201"/>
      <c r="AJ1911" s="201"/>
      <c r="AK1911" s="201"/>
      <c r="AL1911" s="201"/>
      <c r="AM1911" s="201"/>
      <c r="AN1911" s="201"/>
      <c r="AO1911" s="201" t="s">
        <v>51</v>
      </c>
      <c r="AP1911" s="201" t="s">
        <v>68</v>
      </c>
    </row>
    <row r="1912" spans="1:42">
      <c r="A1912" s="193" t="s">
        <v>3767</v>
      </c>
      <c r="B1912" s="193" t="s">
        <v>50</v>
      </c>
      <c r="C1912" s="193" t="s">
        <v>205</v>
      </c>
      <c r="D1912" s="193" t="s">
        <v>1351</v>
      </c>
      <c r="E1912" s="193" t="s">
        <v>1352</v>
      </c>
      <c r="F1912" s="193"/>
      <c r="G1912" s="193" t="s">
        <v>178</v>
      </c>
      <c r="H1912" s="194">
        <v>43493.000011574077</v>
      </c>
      <c r="I1912" s="194"/>
      <c r="J1912" s="194">
        <v>43495.000011574077</v>
      </c>
      <c r="K1912" s="194">
        <v>43495.000011574077</v>
      </c>
      <c r="L1912" s="194">
        <v>43594.722951388889</v>
      </c>
      <c r="M1912" s="193" t="s">
        <v>187</v>
      </c>
      <c r="N1912" s="193" t="s">
        <v>43</v>
      </c>
      <c r="O1912" s="195">
        <v>12</v>
      </c>
      <c r="P1912" s="195"/>
      <c r="Q1912" s="196"/>
      <c r="R1912" s="193" t="s">
        <v>1353</v>
      </c>
      <c r="S1912" s="193"/>
      <c r="T1912" s="193" t="s">
        <v>1358</v>
      </c>
      <c r="U1912" s="193" t="s">
        <v>195</v>
      </c>
      <c r="V1912" s="193" t="s">
        <v>471</v>
      </c>
      <c r="W1912" s="193"/>
      <c r="X1912" s="193" t="s">
        <v>1357</v>
      </c>
      <c r="Y1912" s="194"/>
      <c r="Z1912" s="194"/>
      <c r="AA1912" s="197"/>
      <c r="AB1912" s="198" t="str">
        <f t="shared" si="210"/>
        <v>20191</v>
      </c>
      <c r="AC1912" s="199">
        <f t="shared" si="206"/>
        <v>0</v>
      </c>
      <c r="AD1912" s="200" t="str">
        <f t="shared" si="212"/>
        <v>20191</v>
      </c>
      <c r="AE1912" s="199">
        <f t="shared" si="208"/>
        <v>0</v>
      </c>
      <c r="AF1912" s="199">
        <f t="shared" si="207"/>
        <v>0</v>
      </c>
      <c r="AG1912" s="199" t="str">
        <f t="shared" si="211"/>
        <v>20195</v>
      </c>
      <c r="AH1912" s="199">
        <f t="shared" si="209"/>
        <v>0</v>
      </c>
      <c r="AI1912" s="201"/>
      <c r="AJ1912" s="201"/>
      <c r="AK1912" s="201"/>
      <c r="AL1912" s="201"/>
      <c r="AM1912" s="201"/>
      <c r="AN1912" s="201"/>
      <c r="AO1912" s="201" t="s">
        <v>50</v>
      </c>
      <c r="AP1912" s="201" t="s">
        <v>1</v>
      </c>
    </row>
    <row r="1913" spans="1:42">
      <c r="A1913" s="193" t="s">
        <v>3767</v>
      </c>
      <c r="B1913" s="193" t="s">
        <v>50</v>
      </c>
      <c r="C1913" s="193" t="s">
        <v>205</v>
      </c>
      <c r="D1913" s="193" t="s">
        <v>1351</v>
      </c>
      <c r="E1913" s="193" t="s">
        <v>1352</v>
      </c>
      <c r="F1913" s="193"/>
      <c r="G1913" s="193" t="s">
        <v>178</v>
      </c>
      <c r="H1913" s="194">
        <v>43493.000011574077</v>
      </c>
      <c r="I1913" s="194"/>
      <c r="J1913" s="194">
        <v>43495.000011574077</v>
      </c>
      <c r="K1913" s="194">
        <v>43495.000011574077</v>
      </c>
      <c r="L1913" s="194">
        <v>43601.691701388889</v>
      </c>
      <c r="M1913" s="193" t="s">
        <v>187</v>
      </c>
      <c r="N1913" s="193" t="s">
        <v>43</v>
      </c>
      <c r="O1913" s="195">
        <v>12</v>
      </c>
      <c r="P1913" s="195"/>
      <c r="Q1913" s="196"/>
      <c r="R1913" s="193" t="s">
        <v>1353</v>
      </c>
      <c r="S1913" s="193"/>
      <c r="T1913" s="193" t="s">
        <v>2281</v>
      </c>
      <c r="U1913" s="193" t="s">
        <v>195</v>
      </c>
      <c r="V1913" s="193" t="s">
        <v>471</v>
      </c>
      <c r="W1913" s="193"/>
      <c r="X1913" s="193" t="s">
        <v>2280</v>
      </c>
      <c r="Y1913" s="194"/>
      <c r="Z1913" s="194"/>
      <c r="AA1913" s="197"/>
      <c r="AB1913" s="198" t="str">
        <f t="shared" si="210"/>
        <v>20191</v>
      </c>
      <c r="AC1913" s="199">
        <f t="shared" si="206"/>
        <v>0</v>
      </c>
      <c r="AD1913" s="200" t="str">
        <f t="shared" si="212"/>
        <v>20191</v>
      </c>
      <c r="AE1913" s="199">
        <f t="shared" si="208"/>
        <v>0</v>
      </c>
      <c r="AF1913" s="199">
        <f t="shared" si="207"/>
        <v>0</v>
      </c>
      <c r="AG1913" s="199" t="str">
        <f t="shared" si="211"/>
        <v>20195</v>
      </c>
      <c r="AH1913" s="199">
        <f t="shared" si="209"/>
        <v>0</v>
      </c>
      <c r="AI1913" s="201"/>
      <c r="AJ1913" s="201"/>
      <c r="AK1913" s="201"/>
      <c r="AL1913" s="201"/>
      <c r="AM1913" s="201"/>
      <c r="AN1913" s="201"/>
      <c r="AO1913" s="201" t="s">
        <v>50</v>
      </c>
      <c r="AP1913" s="201" t="s">
        <v>1</v>
      </c>
    </row>
    <row r="1914" spans="1:42">
      <c r="A1914" s="193" t="s">
        <v>3767</v>
      </c>
      <c r="B1914" s="193" t="s">
        <v>50</v>
      </c>
      <c r="C1914" s="193" t="s">
        <v>205</v>
      </c>
      <c r="D1914" s="193" t="s">
        <v>1351</v>
      </c>
      <c r="E1914" s="193" t="s">
        <v>1352</v>
      </c>
      <c r="F1914" s="193"/>
      <c r="G1914" s="193" t="s">
        <v>178</v>
      </c>
      <c r="H1914" s="194">
        <v>43493.000011574077</v>
      </c>
      <c r="I1914" s="194"/>
      <c r="J1914" s="194">
        <v>43495.000011574077</v>
      </c>
      <c r="K1914" s="194">
        <v>43495.000011574077</v>
      </c>
      <c r="L1914" s="194">
        <v>43601.695150462961</v>
      </c>
      <c r="M1914" s="193" t="s">
        <v>187</v>
      </c>
      <c r="N1914" s="193" t="s">
        <v>43</v>
      </c>
      <c r="O1914" s="195">
        <v>12</v>
      </c>
      <c r="P1914" s="195"/>
      <c r="Q1914" s="196"/>
      <c r="R1914" s="193" t="s">
        <v>1353</v>
      </c>
      <c r="S1914" s="193"/>
      <c r="T1914" s="193" t="s">
        <v>2283</v>
      </c>
      <c r="U1914" s="193" t="s">
        <v>195</v>
      </c>
      <c r="V1914" s="193" t="s">
        <v>471</v>
      </c>
      <c r="W1914" s="193"/>
      <c r="X1914" s="193" t="s">
        <v>2282</v>
      </c>
      <c r="Y1914" s="194"/>
      <c r="Z1914" s="194"/>
      <c r="AA1914" s="197"/>
      <c r="AB1914" s="198" t="str">
        <f t="shared" si="210"/>
        <v>20191</v>
      </c>
      <c r="AC1914" s="199">
        <f t="shared" si="206"/>
        <v>0</v>
      </c>
      <c r="AD1914" s="200" t="str">
        <f t="shared" si="212"/>
        <v>20191</v>
      </c>
      <c r="AE1914" s="199">
        <f t="shared" si="208"/>
        <v>0</v>
      </c>
      <c r="AF1914" s="199">
        <f t="shared" si="207"/>
        <v>0</v>
      </c>
      <c r="AG1914" s="199" t="str">
        <f t="shared" si="211"/>
        <v>20195</v>
      </c>
      <c r="AH1914" s="199">
        <f t="shared" si="209"/>
        <v>0</v>
      </c>
      <c r="AI1914" s="201"/>
      <c r="AJ1914" s="201"/>
      <c r="AK1914" s="201"/>
      <c r="AL1914" s="201"/>
      <c r="AM1914" s="201"/>
      <c r="AN1914" s="201"/>
      <c r="AO1914" s="201" t="s">
        <v>50</v>
      </c>
      <c r="AP1914" s="201" t="s">
        <v>1</v>
      </c>
    </row>
    <row r="1915" spans="1:42">
      <c r="A1915" s="193" t="s">
        <v>3767</v>
      </c>
      <c r="B1915" s="193" t="s">
        <v>50</v>
      </c>
      <c r="C1915" s="193" t="s">
        <v>205</v>
      </c>
      <c r="D1915" s="193" t="s">
        <v>1351</v>
      </c>
      <c r="E1915" s="193" t="s">
        <v>1352</v>
      </c>
      <c r="F1915" s="193"/>
      <c r="G1915" s="193" t="s">
        <v>178</v>
      </c>
      <c r="H1915" s="194">
        <v>43493.000011574077</v>
      </c>
      <c r="I1915" s="194"/>
      <c r="J1915" s="194">
        <v>43495.000011574077</v>
      </c>
      <c r="K1915" s="194">
        <v>43495.000011574077</v>
      </c>
      <c r="L1915" s="194">
        <v>43601.698634259257</v>
      </c>
      <c r="M1915" s="193" t="s">
        <v>187</v>
      </c>
      <c r="N1915" s="193" t="s">
        <v>43</v>
      </c>
      <c r="O1915" s="195">
        <v>12</v>
      </c>
      <c r="P1915" s="195"/>
      <c r="Q1915" s="196"/>
      <c r="R1915" s="193" t="s">
        <v>1353</v>
      </c>
      <c r="S1915" s="193"/>
      <c r="T1915" s="193" t="s">
        <v>2285</v>
      </c>
      <c r="U1915" s="193" t="s">
        <v>195</v>
      </c>
      <c r="V1915" s="193" t="s">
        <v>471</v>
      </c>
      <c r="W1915" s="193"/>
      <c r="X1915" s="193" t="s">
        <v>2284</v>
      </c>
      <c r="Y1915" s="194"/>
      <c r="Z1915" s="194"/>
      <c r="AA1915" s="197"/>
      <c r="AB1915" s="198" t="str">
        <f t="shared" si="210"/>
        <v>20191</v>
      </c>
      <c r="AC1915" s="199">
        <f t="shared" si="206"/>
        <v>0</v>
      </c>
      <c r="AD1915" s="200" t="str">
        <f t="shared" si="212"/>
        <v>20191</v>
      </c>
      <c r="AE1915" s="199">
        <f t="shared" si="208"/>
        <v>0</v>
      </c>
      <c r="AF1915" s="199">
        <f t="shared" si="207"/>
        <v>0</v>
      </c>
      <c r="AG1915" s="199" t="str">
        <f t="shared" si="211"/>
        <v>20195</v>
      </c>
      <c r="AH1915" s="199">
        <f t="shared" si="209"/>
        <v>0</v>
      </c>
      <c r="AI1915" s="201"/>
      <c r="AJ1915" s="201"/>
      <c r="AK1915" s="201"/>
      <c r="AL1915" s="201"/>
      <c r="AM1915" s="201"/>
      <c r="AN1915" s="201"/>
      <c r="AO1915" s="201" t="s">
        <v>50</v>
      </c>
      <c r="AP1915" s="201" t="s">
        <v>1</v>
      </c>
    </row>
    <row r="1916" spans="1:42">
      <c r="A1916" s="193" t="s">
        <v>3767</v>
      </c>
      <c r="B1916" s="193" t="s">
        <v>50</v>
      </c>
      <c r="C1916" s="193" t="s">
        <v>205</v>
      </c>
      <c r="D1916" s="193" t="s">
        <v>1351</v>
      </c>
      <c r="E1916" s="193" t="s">
        <v>1352</v>
      </c>
      <c r="F1916" s="193"/>
      <c r="G1916" s="193" t="s">
        <v>178</v>
      </c>
      <c r="H1916" s="194">
        <v>43493.000011574077</v>
      </c>
      <c r="I1916" s="194"/>
      <c r="J1916" s="194">
        <v>43495.000011574077</v>
      </c>
      <c r="K1916" s="194">
        <v>43495.000011574077</v>
      </c>
      <c r="L1916" s="194">
        <v>43601.698645833327</v>
      </c>
      <c r="M1916" s="193" t="s">
        <v>187</v>
      </c>
      <c r="N1916" s="193" t="s">
        <v>43</v>
      </c>
      <c r="O1916" s="195">
        <v>12</v>
      </c>
      <c r="P1916" s="195"/>
      <c r="Q1916" s="196"/>
      <c r="R1916" s="193" t="s">
        <v>1353</v>
      </c>
      <c r="S1916" s="193"/>
      <c r="T1916" s="193" t="s">
        <v>2287</v>
      </c>
      <c r="U1916" s="193" t="s">
        <v>195</v>
      </c>
      <c r="V1916" s="193" t="s">
        <v>471</v>
      </c>
      <c r="W1916" s="193"/>
      <c r="X1916" s="193" t="s">
        <v>2286</v>
      </c>
      <c r="Y1916" s="194"/>
      <c r="Z1916" s="194"/>
      <c r="AA1916" s="197"/>
      <c r="AB1916" s="198" t="str">
        <f t="shared" si="210"/>
        <v>20191</v>
      </c>
      <c r="AC1916" s="199">
        <f t="shared" si="206"/>
        <v>0</v>
      </c>
      <c r="AD1916" s="200" t="str">
        <f t="shared" si="212"/>
        <v>20191</v>
      </c>
      <c r="AE1916" s="199">
        <f t="shared" si="208"/>
        <v>0</v>
      </c>
      <c r="AF1916" s="199">
        <f t="shared" si="207"/>
        <v>0</v>
      </c>
      <c r="AG1916" s="199" t="str">
        <f t="shared" si="211"/>
        <v>20195</v>
      </c>
      <c r="AH1916" s="199">
        <f t="shared" si="209"/>
        <v>0</v>
      </c>
      <c r="AI1916" s="201"/>
      <c r="AJ1916" s="201"/>
      <c r="AK1916" s="201"/>
      <c r="AL1916" s="201"/>
      <c r="AM1916" s="201"/>
      <c r="AN1916" s="201"/>
      <c r="AO1916" s="201" t="s">
        <v>50</v>
      </c>
      <c r="AP1916" s="201" t="s">
        <v>1</v>
      </c>
    </row>
    <row r="1917" spans="1:42">
      <c r="A1917" s="193" t="s">
        <v>3767</v>
      </c>
      <c r="B1917" s="193" t="s">
        <v>50</v>
      </c>
      <c r="C1917" s="193" t="s">
        <v>205</v>
      </c>
      <c r="D1917" s="193" t="s">
        <v>1351</v>
      </c>
      <c r="E1917" s="193" t="s">
        <v>1352</v>
      </c>
      <c r="F1917" s="193"/>
      <c r="G1917" s="193" t="s">
        <v>178</v>
      </c>
      <c r="H1917" s="194">
        <v>43493.000011574077</v>
      </c>
      <c r="I1917" s="194"/>
      <c r="J1917" s="194">
        <v>43495.000011574077</v>
      </c>
      <c r="K1917" s="194">
        <v>43495.000011574077</v>
      </c>
      <c r="L1917" s="194">
        <v>43601.698622685188</v>
      </c>
      <c r="M1917" s="193" t="s">
        <v>187</v>
      </c>
      <c r="N1917" s="193" t="s">
        <v>43</v>
      </c>
      <c r="O1917" s="195">
        <v>12</v>
      </c>
      <c r="P1917" s="195"/>
      <c r="Q1917" s="196"/>
      <c r="R1917" s="193" t="s">
        <v>1353</v>
      </c>
      <c r="S1917" s="193"/>
      <c r="T1917" s="193" t="s">
        <v>2289</v>
      </c>
      <c r="U1917" s="193" t="s">
        <v>195</v>
      </c>
      <c r="V1917" s="193" t="s">
        <v>471</v>
      </c>
      <c r="W1917" s="193"/>
      <c r="X1917" s="193" t="s">
        <v>2288</v>
      </c>
      <c r="Y1917" s="194"/>
      <c r="Z1917" s="194"/>
      <c r="AA1917" s="197"/>
      <c r="AB1917" s="198" t="str">
        <f t="shared" si="210"/>
        <v>20191</v>
      </c>
      <c r="AC1917" s="199">
        <f t="shared" si="206"/>
        <v>0</v>
      </c>
      <c r="AD1917" s="200" t="str">
        <f t="shared" si="212"/>
        <v>20191</v>
      </c>
      <c r="AE1917" s="199">
        <f t="shared" si="208"/>
        <v>0</v>
      </c>
      <c r="AF1917" s="199">
        <f t="shared" si="207"/>
        <v>0</v>
      </c>
      <c r="AG1917" s="199" t="str">
        <f t="shared" si="211"/>
        <v>20195</v>
      </c>
      <c r="AH1917" s="199">
        <f t="shared" si="209"/>
        <v>0</v>
      </c>
      <c r="AI1917" s="201"/>
      <c r="AJ1917" s="201"/>
      <c r="AK1917" s="201"/>
      <c r="AL1917" s="201"/>
      <c r="AM1917" s="201"/>
      <c r="AN1917" s="201"/>
      <c r="AO1917" s="201" t="s">
        <v>50</v>
      </c>
      <c r="AP1917" s="201" t="s">
        <v>1</v>
      </c>
    </row>
    <row r="1918" spans="1:42">
      <c r="A1918" s="193" t="s">
        <v>3767</v>
      </c>
      <c r="B1918" s="193" t="s">
        <v>50</v>
      </c>
      <c r="C1918" s="193" t="s">
        <v>205</v>
      </c>
      <c r="D1918" s="193" t="s">
        <v>1351</v>
      </c>
      <c r="E1918" s="193" t="s">
        <v>1352</v>
      </c>
      <c r="F1918" s="193"/>
      <c r="G1918" s="193" t="s">
        <v>178</v>
      </c>
      <c r="H1918" s="194">
        <v>43493.000011574077</v>
      </c>
      <c r="I1918" s="194"/>
      <c r="J1918" s="194">
        <v>43495.000011574077</v>
      </c>
      <c r="K1918" s="194">
        <v>43495.000011574077</v>
      </c>
      <c r="L1918" s="194">
        <v>43601.712534722217</v>
      </c>
      <c r="M1918" s="193" t="s">
        <v>187</v>
      </c>
      <c r="N1918" s="193" t="s">
        <v>43</v>
      </c>
      <c r="O1918" s="195">
        <v>12</v>
      </c>
      <c r="P1918" s="195"/>
      <c r="Q1918" s="196"/>
      <c r="R1918" s="193" t="s">
        <v>1353</v>
      </c>
      <c r="S1918" s="193"/>
      <c r="T1918" s="193" t="s">
        <v>2291</v>
      </c>
      <c r="U1918" s="193" t="s">
        <v>195</v>
      </c>
      <c r="V1918" s="193" t="s">
        <v>471</v>
      </c>
      <c r="W1918" s="193"/>
      <c r="X1918" s="193" t="s">
        <v>2290</v>
      </c>
      <c r="Y1918" s="194"/>
      <c r="Z1918" s="194"/>
      <c r="AA1918" s="197"/>
      <c r="AB1918" s="198" t="str">
        <f t="shared" si="210"/>
        <v>20191</v>
      </c>
      <c r="AC1918" s="199">
        <f t="shared" si="206"/>
        <v>0</v>
      </c>
      <c r="AD1918" s="200" t="str">
        <f t="shared" si="212"/>
        <v>20191</v>
      </c>
      <c r="AE1918" s="199">
        <f t="shared" si="208"/>
        <v>0</v>
      </c>
      <c r="AF1918" s="199">
        <f t="shared" si="207"/>
        <v>0</v>
      </c>
      <c r="AG1918" s="199" t="str">
        <f t="shared" si="211"/>
        <v>20195</v>
      </c>
      <c r="AH1918" s="199">
        <f t="shared" si="209"/>
        <v>0</v>
      </c>
      <c r="AI1918" s="201"/>
      <c r="AJ1918" s="201"/>
      <c r="AK1918" s="201"/>
      <c r="AL1918" s="201"/>
      <c r="AM1918" s="201"/>
      <c r="AN1918" s="201"/>
      <c r="AO1918" s="201" t="s">
        <v>50</v>
      </c>
      <c r="AP1918" s="201" t="s">
        <v>1</v>
      </c>
    </row>
    <row r="1919" spans="1:42">
      <c r="A1919" s="193" t="s">
        <v>3767</v>
      </c>
      <c r="B1919" s="193" t="s">
        <v>50</v>
      </c>
      <c r="C1919" s="193" t="s">
        <v>205</v>
      </c>
      <c r="D1919" s="193" t="s">
        <v>1351</v>
      </c>
      <c r="E1919" s="193" t="s">
        <v>1352</v>
      </c>
      <c r="F1919" s="193"/>
      <c r="G1919" s="193" t="s">
        <v>178</v>
      </c>
      <c r="H1919" s="194">
        <v>43493.000011574077</v>
      </c>
      <c r="I1919" s="194"/>
      <c r="J1919" s="194">
        <v>43495.000011574077</v>
      </c>
      <c r="K1919" s="194">
        <v>43495.000011574077</v>
      </c>
      <c r="L1919" s="194">
        <v>43601.712534722217</v>
      </c>
      <c r="M1919" s="193" t="s">
        <v>187</v>
      </c>
      <c r="N1919" s="193" t="s">
        <v>43</v>
      </c>
      <c r="O1919" s="195">
        <v>12</v>
      </c>
      <c r="P1919" s="195"/>
      <c r="Q1919" s="196"/>
      <c r="R1919" s="193" t="s">
        <v>1353</v>
      </c>
      <c r="S1919" s="193"/>
      <c r="T1919" s="193" t="s">
        <v>2293</v>
      </c>
      <c r="U1919" s="193" t="s">
        <v>195</v>
      </c>
      <c r="V1919" s="193" t="s">
        <v>471</v>
      </c>
      <c r="W1919" s="193"/>
      <c r="X1919" s="193" t="s">
        <v>2292</v>
      </c>
      <c r="Y1919" s="194"/>
      <c r="Z1919" s="194"/>
      <c r="AA1919" s="197"/>
      <c r="AB1919" s="198" t="str">
        <f t="shared" si="210"/>
        <v>20191</v>
      </c>
      <c r="AC1919" s="199">
        <f t="shared" si="206"/>
        <v>0</v>
      </c>
      <c r="AD1919" s="200" t="str">
        <f t="shared" si="212"/>
        <v>20191</v>
      </c>
      <c r="AE1919" s="199">
        <f t="shared" si="208"/>
        <v>0</v>
      </c>
      <c r="AF1919" s="199">
        <f t="shared" si="207"/>
        <v>0</v>
      </c>
      <c r="AG1919" s="199" t="str">
        <f t="shared" si="211"/>
        <v>20195</v>
      </c>
      <c r="AH1919" s="199">
        <f t="shared" si="209"/>
        <v>0</v>
      </c>
      <c r="AI1919" s="201"/>
      <c r="AJ1919" s="201"/>
      <c r="AK1919" s="201"/>
      <c r="AL1919" s="201"/>
      <c r="AM1919" s="201"/>
      <c r="AN1919" s="201"/>
      <c r="AO1919" s="201" t="s">
        <v>50</v>
      </c>
      <c r="AP1919" s="201" t="s">
        <v>1</v>
      </c>
    </row>
    <row r="1920" spans="1:42">
      <c r="A1920" s="193" t="s">
        <v>3767</v>
      </c>
      <c r="B1920" s="193" t="s">
        <v>50</v>
      </c>
      <c r="C1920" s="193" t="s">
        <v>205</v>
      </c>
      <c r="D1920" s="193" t="s">
        <v>1551</v>
      </c>
      <c r="E1920" s="193" t="s">
        <v>1552</v>
      </c>
      <c r="F1920" s="193"/>
      <c r="G1920" s="193" t="s">
        <v>197</v>
      </c>
      <c r="H1920" s="194">
        <v>43633.000011574077</v>
      </c>
      <c r="I1920" s="194"/>
      <c r="J1920" s="194">
        <v>43649.000011574077</v>
      </c>
      <c r="K1920" s="194">
        <v>43649.000011574077</v>
      </c>
      <c r="L1920" s="194">
        <v>43714.414259259262</v>
      </c>
      <c r="M1920" s="193" t="s">
        <v>187</v>
      </c>
      <c r="N1920" s="193" t="s">
        <v>43</v>
      </c>
      <c r="O1920" s="195">
        <v>12</v>
      </c>
      <c r="P1920" s="195"/>
      <c r="Q1920" s="196"/>
      <c r="R1920" s="193" t="s">
        <v>1553</v>
      </c>
      <c r="S1920" s="193"/>
      <c r="T1920" s="193" t="s">
        <v>2831</v>
      </c>
      <c r="U1920" s="193" t="s">
        <v>195</v>
      </c>
      <c r="V1920" s="193" t="s">
        <v>471</v>
      </c>
      <c r="W1920" s="193"/>
      <c r="X1920" s="193" t="s">
        <v>2830</v>
      </c>
      <c r="Y1920" s="194"/>
      <c r="Z1920" s="194"/>
      <c r="AA1920" s="197"/>
      <c r="AB1920" s="198" t="str">
        <f t="shared" si="210"/>
        <v>20196</v>
      </c>
      <c r="AC1920" s="199">
        <f t="shared" si="206"/>
        <v>0</v>
      </c>
      <c r="AD1920" s="200" t="str">
        <f t="shared" si="212"/>
        <v>20197</v>
      </c>
      <c r="AE1920" s="199">
        <f t="shared" si="208"/>
        <v>0</v>
      </c>
      <c r="AF1920" s="199">
        <f t="shared" si="207"/>
        <v>0</v>
      </c>
      <c r="AG1920" s="199" t="str">
        <f t="shared" si="211"/>
        <v>20199</v>
      </c>
      <c r="AH1920" s="199">
        <f t="shared" si="209"/>
        <v>0</v>
      </c>
      <c r="AI1920" s="201"/>
      <c r="AJ1920" s="201"/>
      <c r="AK1920" s="201"/>
      <c r="AL1920" s="201"/>
      <c r="AM1920" s="201"/>
      <c r="AN1920" s="201"/>
      <c r="AO1920" s="201" t="s">
        <v>50</v>
      </c>
      <c r="AP1920" s="201" t="s">
        <v>1</v>
      </c>
    </row>
    <row r="1921" spans="1:42">
      <c r="A1921" s="193" t="s">
        <v>3767</v>
      </c>
      <c r="B1921" s="193" t="s">
        <v>50</v>
      </c>
      <c r="C1921" s="193" t="s">
        <v>205</v>
      </c>
      <c r="D1921" s="193" t="s">
        <v>1682</v>
      </c>
      <c r="E1921" s="193" t="s">
        <v>1683</v>
      </c>
      <c r="F1921" s="193"/>
      <c r="G1921" s="193" t="s">
        <v>178</v>
      </c>
      <c r="H1921" s="194">
        <v>43560.000011574077</v>
      </c>
      <c r="I1921" s="194"/>
      <c r="J1921" s="194">
        <v>43563.000011574077</v>
      </c>
      <c r="K1921" s="194">
        <v>43563.000011574077</v>
      </c>
      <c r="L1921" s="194">
        <v>43665.690659722219</v>
      </c>
      <c r="M1921" s="193" t="s">
        <v>187</v>
      </c>
      <c r="N1921" s="193" t="s">
        <v>43</v>
      </c>
      <c r="O1921" s="195">
        <v>12</v>
      </c>
      <c r="P1921" s="195"/>
      <c r="Q1921" s="196"/>
      <c r="R1921" s="193" t="s">
        <v>1684</v>
      </c>
      <c r="S1921" s="193"/>
      <c r="T1921" s="193" t="s">
        <v>1700</v>
      </c>
      <c r="U1921" s="193" t="s">
        <v>195</v>
      </c>
      <c r="V1921" s="193" t="s">
        <v>471</v>
      </c>
      <c r="W1921" s="193"/>
      <c r="X1921" s="193" t="s">
        <v>1699</v>
      </c>
      <c r="Y1921" s="194"/>
      <c r="Z1921" s="194"/>
      <c r="AA1921" s="197"/>
      <c r="AB1921" s="198" t="str">
        <f t="shared" si="210"/>
        <v>20194</v>
      </c>
      <c r="AC1921" s="199">
        <f t="shared" si="206"/>
        <v>0</v>
      </c>
      <c r="AD1921" s="200" t="str">
        <f t="shared" si="212"/>
        <v>20194</v>
      </c>
      <c r="AE1921" s="199">
        <f t="shared" si="208"/>
        <v>0</v>
      </c>
      <c r="AF1921" s="199">
        <f t="shared" si="207"/>
        <v>0</v>
      </c>
      <c r="AG1921" s="199" t="str">
        <f t="shared" si="211"/>
        <v>20197</v>
      </c>
      <c r="AH1921" s="199">
        <f t="shared" si="209"/>
        <v>0</v>
      </c>
      <c r="AI1921" s="201"/>
      <c r="AJ1921" s="201"/>
      <c r="AK1921" s="201"/>
      <c r="AL1921" s="201"/>
      <c r="AM1921" s="201"/>
      <c r="AN1921" s="201"/>
      <c r="AO1921" s="201" t="s">
        <v>50</v>
      </c>
      <c r="AP1921" s="201" t="s">
        <v>1</v>
      </c>
    </row>
    <row r="1922" spans="1:42">
      <c r="A1922" s="193" t="s">
        <v>3767</v>
      </c>
      <c r="B1922" s="193" t="s">
        <v>50</v>
      </c>
      <c r="C1922" s="193" t="s">
        <v>205</v>
      </c>
      <c r="D1922" s="193" t="s">
        <v>2235</v>
      </c>
      <c r="E1922" s="193" t="s">
        <v>2380</v>
      </c>
      <c r="F1922" s="193"/>
      <c r="G1922" s="193" t="s">
        <v>178</v>
      </c>
      <c r="H1922" s="194">
        <v>43592.000011574077</v>
      </c>
      <c r="I1922" s="194"/>
      <c r="J1922" s="194">
        <v>43592.000011574077</v>
      </c>
      <c r="K1922" s="194">
        <v>43592.000011574077</v>
      </c>
      <c r="L1922" s="194">
        <v>43643.475277777783</v>
      </c>
      <c r="M1922" s="193" t="s">
        <v>191</v>
      </c>
      <c r="N1922" s="193" t="s">
        <v>46</v>
      </c>
      <c r="O1922" s="195">
        <v>12</v>
      </c>
      <c r="P1922" s="195"/>
      <c r="Q1922" s="196"/>
      <c r="R1922" s="193" t="s">
        <v>2237</v>
      </c>
      <c r="S1922" s="193"/>
      <c r="T1922" s="193" t="s">
        <v>2382</v>
      </c>
      <c r="U1922" s="193" t="s">
        <v>195</v>
      </c>
      <c r="V1922" s="193" t="s">
        <v>471</v>
      </c>
      <c r="W1922" s="193"/>
      <c r="X1922" s="193" t="s">
        <v>2381</v>
      </c>
      <c r="Y1922" s="194"/>
      <c r="Z1922" s="194"/>
      <c r="AA1922" s="197"/>
      <c r="AB1922" s="198" t="str">
        <f t="shared" si="210"/>
        <v>20195</v>
      </c>
      <c r="AC1922" s="199">
        <f t="shared" ref="AC1922:AC1930" si="213">IFERROR(IF(IF(AND(K1922&lt;1,L1922&gt;0),CONCATENATE(YEAR(L1922),MONTH(L1922)),CONCATENATE(YEAR(I1922),MONTH(I1922)))="19001",0,IF(AND(K1922&lt;1,L1922&gt;0),CONCATENATE(YEAR(L1922),MONTH(L1922)),CONCATENATE(YEAR(I1922),MONTH(I1922)))),0)</f>
        <v>0</v>
      </c>
      <c r="AD1922" s="200" t="str">
        <f t="shared" si="212"/>
        <v>20195</v>
      </c>
      <c r="AE1922" s="199">
        <f t="shared" si="208"/>
        <v>0</v>
      </c>
      <c r="AF1922" s="199">
        <f t="shared" ref="AF1922:AF1930" si="214">+IFERROR(IF(Z1922&gt;0,CONCATENATE(YEAR(Z1922),MONTH(Z1922)),0),0)</f>
        <v>0</v>
      </c>
      <c r="AG1922" s="199" t="str">
        <f t="shared" si="211"/>
        <v>20196</v>
      </c>
      <c r="AH1922" s="199">
        <f t="shared" si="209"/>
        <v>0</v>
      </c>
      <c r="AI1922" s="201"/>
      <c r="AJ1922" s="201"/>
      <c r="AK1922" s="201"/>
      <c r="AL1922" s="201"/>
      <c r="AM1922" s="201"/>
      <c r="AN1922" s="201"/>
      <c r="AO1922" s="201" t="s">
        <v>50</v>
      </c>
      <c r="AP1922" s="201" t="s">
        <v>1</v>
      </c>
    </row>
    <row r="1923" spans="1:42">
      <c r="A1923" s="193" t="s">
        <v>3767</v>
      </c>
      <c r="B1923" s="193" t="s">
        <v>50</v>
      </c>
      <c r="C1923" s="193" t="s">
        <v>205</v>
      </c>
      <c r="D1923" s="193" t="s">
        <v>1351</v>
      </c>
      <c r="E1923" s="193" t="s">
        <v>1352</v>
      </c>
      <c r="F1923" s="193"/>
      <c r="G1923" s="193" t="s">
        <v>178</v>
      </c>
      <c r="H1923" s="194">
        <v>43649.000011574077</v>
      </c>
      <c r="I1923" s="194"/>
      <c r="J1923" s="194">
        <v>43651.000011574077</v>
      </c>
      <c r="K1923" s="194">
        <v>43651.000011574077</v>
      </c>
      <c r="L1923" s="194">
        <v>43651.551701388889</v>
      </c>
      <c r="M1923" s="193" t="s">
        <v>187</v>
      </c>
      <c r="N1923" s="193" t="s">
        <v>43</v>
      </c>
      <c r="O1923" s="195">
        <v>12</v>
      </c>
      <c r="P1923" s="195"/>
      <c r="Q1923" s="196"/>
      <c r="R1923" s="193" t="s">
        <v>1353</v>
      </c>
      <c r="S1923" s="193"/>
      <c r="T1923" s="193" t="s">
        <v>2295</v>
      </c>
      <c r="U1923" s="193" t="s">
        <v>195</v>
      </c>
      <c r="V1923" s="193" t="s">
        <v>471</v>
      </c>
      <c r="W1923" s="193"/>
      <c r="X1923" s="193" t="s">
        <v>2294</v>
      </c>
      <c r="Y1923" s="194"/>
      <c r="Z1923" s="194"/>
      <c r="AA1923" s="197"/>
      <c r="AB1923" s="198" t="str">
        <f t="shared" si="210"/>
        <v>20197</v>
      </c>
      <c r="AC1923" s="199">
        <f t="shared" si="213"/>
        <v>0</v>
      </c>
      <c r="AD1923" s="200" t="str">
        <f t="shared" si="212"/>
        <v>20197</v>
      </c>
      <c r="AE1923" s="199">
        <f t="shared" ref="AE1923:AE1930" si="215">+IFERROR(IF(A1923="4-MIGRADO",0,IF(OR(K1923=0,ISTEXT(K1923),CONCATENATE(YEAR(L1923),MONTH(L1923))="19001"),0,CONCATENATE(YEAR(L1923),MONTH(L1923)))),0)</f>
        <v>0</v>
      </c>
      <c r="AF1923" s="199">
        <f t="shared" si="214"/>
        <v>0</v>
      </c>
      <c r="AG1923" s="199" t="str">
        <f t="shared" si="211"/>
        <v>20197</v>
      </c>
      <c r="AH1923" s="199">
        <f t="shared" ref="AH1923:AH1930" si="216">+IF(AND(A1923&lt;&gt;"4-MIGRADO",V1923="1"),CONCATENATE(YEAR(H1923),MONTH(H1923)),0)</f>
        <v>0</v>
      </c>
      <c r="AI1923" s="201"/>
      <c r="AJ1923" s="201"/>
      <c r="AK1923" s="201"/>
      <c r="AL1923" s="201"/>
      <c r="AM1923" s="201"/>
      <c r="AN1923" s="201"/>
      <c r="AO1923" s="201" t="s">
        <v>50</v>
      </c>
      <c r="AP1923" s="201" t="s">
        <v>1</v>
      </c>
    </row>
    <row r="1924" spans="1:42">
      <c r="A1924" s="193" t="s">
        <v>3767</v>
      </c>
      <c r="B1924" s="193" t="s">
        <v>50</v>
      </c>
      <c r="C1924" s="193" t="s">
        <v>205</v>
      </c>
      <c r="D1924" s="193" t="s">
        <v>2486</v>
      </c>
      <c r="E1924" s="193" t="s">
        <v>2487</v>
      </c>
      <c r="F1924" s="193"/>
      <c r="G1924" s="193" t="s">
        <v>178</v>
      </c>
      <c r="H1924" s="194">
        <v>43650.000011574077</v>
      </c>
      <c r="I1924" s="194"/>
      <c r="J1924" s="194">
        <v>43650.000011574077</v>
      </c>
      <c r="K1924" s="194">
        <v>43650.000011574077</v>
      </c>
      <c r="L1924" s="194">
        <v>43683.459027777782</v>
      </c>
      <c r="M1924" s="193" t="s">
        <v>187</v>
      </c>
      <c r="N1924" s="193" t="s">
        <v>44</v>
      </c>
      <c r="O1924" s="195">
        <v>12</v>
      </c>
      <c r="P1924" s="195"/>
      <c r="Q1924" s="196"/>
      <c r="R1924" s="193" t="s">
        <v>2488</v>
      </c>
      <c r="S1924" s="193"/>
      <c r="T1924" s="193" t="s">
        <v>2682</v>
      </c>
      <c r="U1924" s="193" t="s">
        <v>195</v>
      </c>
      <c r="V1924" s="193" t="s">
        <v>471</v>
      </c>
      <c r="W1924" s="193"/>
      <c r="X1924" s="193" t="s">
        <v>2681</v>
      </c>
      <c r="Y1924" s="194"/>
      <c r="Z1924" s="194"/>
      <c r="AA1924" s="197"/>
      <c r="AB1924" s="198" t="str">
        <f t="shared" si="210"/>
        <v>20197</v>
      </c>
      <c r="AC1924" s="199">
        <f t="shared" si="213"/>
        <v>0</v>
      </c>
      <c r="AD1924" s="200" t="str">
        <f t="shared" si="212"/>
        <v>20197</v>
      </c>
      <c r="AE1924" s="199">
        <f t="shared" si="215"/>
        <v>0</v>
      </c>
      <c r="AF1924" s="199">
        <f t="shared" si="214"/>
        <v>0</v>
      </c>
      <c r="AG1924" s="199" t="str">
        <f t="shared" si="211"/>
        <v>20198</v>
      </c>
      <c r="AH1924" s="199">
        <f t="shared" si="216"/>
        <v>0</v>
      </c>
      <c r="AI1924" s="201"/>
      <c r="AJ1924" s="201"/>
      <c r="AK1924" s="201"/>
      <c r="AL1924" s="201"/>
      <c r="AM1924" s="201"/>
      <c r="AN1924" s="201"/>
      <c r="AO1924" s="201" t="s">
        <v>50</v>
      </c>
      <c r="AP1924" s="201" t="s">
        <v>1</v>
      </c>
    </row>
    <row r="1925" spans="1:42">
      <c r="A1925" s="193" t="s">
        <v>3767</v>
      </c>
      <c r="B1925" s="193" t="s">
        <v>50</v>
      </c>
      <c r="C1925" s="193" t="s">
        <v>205</v>
      </c>
      <c r="D1925" s="193" t="s">
        <v>1880</v>
      </c>
      <c r="E1925" s="193" t="s">
        <v>1881</v>
      </c>
      <c r="F1925" s="193"/>
      <c r="G1925" s="193" t="s">
        <v>197</v>
      </c>
      <c r="H1925" s="194">
        <v>43717.000011574077</v>
      </c>
      <c r="I1925" s="194"/>
      <c r="J1925" s="194">
        <v>43732.000011574077</v>
      </c>
      <c r="K1925" s="194">
        <v>43732.000011574077</v>
      </c>
      <c r="L1925" s="194">
        <v>43754.423483796287</v>
      </c>
      <c r="M1925" s="193" t="s">
        <v>187</v>
      </c>
      <c r="N1925" s="193" t="s">
        <v>751</v>
      </c>
      <c r="O1925" s="195">
        <v>12</v>
      </c>
      <c r="P1925" s="195"/>
      <c r="Q1925" s="196"/>
      <c r="R1925" s="193" t="s">
        <v>1882</v>
      </c>
      <c r="S1925" s="193"/>
      <c r="T1925" s="193" t="s">
        <v>1884</v>
      </c>
      <c r="U1925" s="193" t="s">
        <v>195</v>
      </c>
      <c r="V1925" s="193" t="s">
        <v>471</v>
      </c>
      <c r="W1925" s="193"/>
      <c r="X1925" s="193" t="s">
        <v>1883</v>
      </c>
      <c r="Y1925" s="194"/>
      <c r="Z1925" s="194"/>
      <c r="AA1925" s="197"/>
      <c r="AB1925" s="198" t="str">
        <f t="shared" si="210"/>
        <v>20199</v>
      </c>
      <c r="AC1925" s="199">
        <f t="shared" si="213"/>
        <v>0</v>
      </c>
      <c r="AD1925" s="200" t="str">
        <f t="shared" si="212"/>
        <v>20199</v>
      </c>
      <c r="AE1925" s="199">
        <f t="shared" si="215"/>
        <v>0</v>
      </c>
      <c r="AF1925" s="199">
        <f t="shared" si="214"/>
        <v>0</v>
      </c>
      <c r="AG1925" s="199" t="str">
        <f t="shared" si="211"/>
        <v>201910</v>
      </c>
      <c r="AH1925" s="199">
        <f t="shared" si="216"/>
        <v>0</v>
      </c>
      <c r="AI1925" s="201"/>
      <c r="AJ1925" s="201"/>
      <c r="AK1925" s="201"/>
      <c r="AL1925" s="201"/>
      <c r="AM1925" s="201"/>
      <c r="AN1925" s="201"/>
      <c r="AO1925" s="201" t="s">
        <v>50</v>
      </c>
      <c r="AP1925" s="201" t="s">
        <v>1</v>
      </c>
    </row>
    <row r="1926" spans="1:42">
      <c r="A1926" s="193" t="s">
        <v>3767</v>
      </c>
      <c r="B1926" s="193" t="s">
        <v>50</v>
      </c>
      <c r="C1926" s="193" t="s">
        <v>205</v>
      </c>
      <c r="D1926" s="193" t="s">
        <v>1880</v>
      </c>
      <c r="E1926" s="193" t="s">
        <v>1881</v>
      </c>
      <c r="F1926" s="193"/>
      <c r="G1926" s="193" t="s">
        <v>197</v>
      </c>
      <c r="H1926" s="194">
        <v>43717.000011574077</v>
      </c>
      <c r="I1926" s="194"/>
      <c r="J1926" s="194">
        <v>43732.000011574077</v>
      </c>
      <c r="K1926" s="194">
        <v>43732.000011574077</v>
      </c>
      <c r="L1926" s="194">
        <v>43754.447800925933</v>
      </c>
      <c r="M1926" s="193" t="s">
        <v>187</v>
      </c>
      <c r="N1926" s="193" t="s">
        <v>751</v>
      </c>
      <c r="O1926" s="195">
        <v>12</v>
      </c>
      <c r="P1926" s="195"/>
      <c r="Q1926" s="196"/>
      <c r="R1926" s="193" t="s">
        <v>1882</v>
      </c>
      <c r="S1926" s="193"/>
      <c r="T1926" s="193" t="s">
        <v>1886</v>
      </c>
      <c r="U1926" s="193" t="s">
        <v>195</v>
      </c>
      <c r="V1926" s="193" t="s">
        <v>471</v>
      </c>
      <c r="W1926" s="193"/>
      <c r="X1926" s="193" t="s">
        <v>1885</v>
      </c>
      <c r="Y1926" s="194"/>
      <c r="Z1926" s="194"/>
      <c r="AA1926" s="197"/>
      <c r="AB1926" s="198" t="str">
        <f t="shared" si="210"/>
        <v>20199</v>
      </c>
      <c r="AC1926" s="199">
        <f t="shared" si="213"/>
        <v>0</v>
      </c>
      <c r="AD1926" s="200" t="str">
        <f t="shared" si="212"/>
        <v>20199</v>
      </c>
      <c r="AE1926" s="199">
        <f t="shared" si="215"/>
        <v>0</v>
      </c>
      <c r="AF1926" s="199">
        <f t="shared" si="214"/>
        <v>0</v>
      </c>
      <c r="AG1926" s="199" t="str">
        <f t="shared" si="211"/>
        <v>201910</v>
      </c>
      <c r="AH1926" s="199">
        <f t="shared" si="216"/>
        <v>0</v>
      </c>
      <c r="AI1926" s="201"/>
      <c r="AJ1926" s="201"/>
      <c r="AK1926" s="201"/>
      <c r="AL1926" s="201"/>
      <c r="AM1926" s="201"/>
      <c r="AN1926" s="201"/>
      <c r="AO1926" s="201" t="s">
        <v>50</v>
      </c>
      <c r="AP1926" s="201" t="s">
        <v>1</v>
      </c>
    </row>
    <row r="1927" spans="1:42">
      <c r="A1927" s="193" t="s">
        <v>3767</v>
      </c>
      <c r="B1927" s="193" t="s">
        <v>50</v>
      </c>
      <c r="C1927" s="193" t="s">
        <v>205</v>
      </c>
      <c r="D1927" s="193" t="s">
        <v>1880</v>
      </c>
      <c r="E1927" s="193" t="s">
        <v>1889</v>
      </c>
      <c r="F1927" s="193"/>
      <c r="G1927" s="193" t="s">
        <v>197</v>
      </c>
      <c r="H1927" s="194">
        <v>43717.000011574077</v>
      </c>
      <c r="I1927" s="194"/>
      <c r="J1927" s="194">
        <v>43732.000011574077</v>
      </c>
      <c r="K1927" s="194">
        <v>43732.000011574077</v>
      </c>
      <c r="L1927" s="194">
        <v>43754.486006944448</v>
      </c>
      <c r="M1927" s="193" t="s">
        <v>187</v>
      </c>
      <c r="N1927" s="193" t="s">
        <v>751</v>
      </c>
      <c r="O1927" s="195">
        <v>12</v>
      </c>
      <c r="P1927" s="195"/>
      <c r="Q1927" s="196"/>
      <c r="R1927" s="193" t="s">
        <v>1882</v>
      </c>
      <c r="S1927" s="193"/>
      <c r="T1927" s="193" t="s">
        <v>1891</v>
      </c>
      <c r="U1927" s="193" t="s">
        <v>195</v>
      </c>
      <c r="V1927" s="193" t="s">
        <v>471</v>
      </c>
      <c r="W1927" s="193"/>
      <c r="X1927" s="193" t="s">
        <v>1890</v>
      </c>
      <c r="Y1927" s="194"/>
      <c r="Z1927" s="194"/>
      <c r="AA1927" s="197"/>
      <c r="AB1927" s="198" t="str">
        <f t="shared" si="210"/>
        <v>20199</v>
      </c>
      <c r="AC1927" s="199">
        <f t="shared" si="213"/>
        <v>0</v>
      </c>
      <c r="AD1927" s="200" t="str">
        <f t="shared" si="212"/>
        <v>20199</v>
      </c>
      <c r="AE1927" s="199">
        <f t="shared" si="215"/>
        <v>0</v>
      </c>
      <c r="AF1927" s="199">
        <f t="shared" si="214"/>
        <v>0</v>
      </c>
      <c r="AG1927" s="199" t="str">
        <f t="shared" si="211"/>
        <v>201910</v>
      </c>
      <c r="AH1927" s="199">
        <f t="shared" si="216"/>
        <v>0</v>
      </c>
      <c r="AI1927" s="201"/>
      <c r="AJ1927" s="201"/>
      <c r="AK1927" s="201"/>
      <c r="AL1927" s="201"/>
      <c r="AM1927" s="201"/>
      <c r="AN1927" s="201"/>
      <c r="AO1927" s="201" t="s">
        <v>50</v>
      </c>
      <c r="AP1927" s="201" t="s">
        <v>1</v>
      </c>
    </row>
    <row r="1928" spans="1:42">
      <c r="A1928" s="193" t="s">
        <v>3767</v>
      </c>
      <c r="B1928" s="193" t="s">
        <v>50</v>
      </c>
      <c r="C1928" s="193" t="s">
        <v>205</v>
      </c>
      <c r="D1928" s="193" t="s">
        <v>3095</v>
      </c>
      <c r="E1928" s="193" t="s">
        <v>3096</v>
      </c>
      <c r="F1928" s="193"/>
      <c r="G1928" s="193" t="s">
        <v>178</v>
      </c>
      <c r="H1928" s="194">
        <v>43774.000011574077</v>
      </c>
      <c r="I1928" s="194"/>
      <c r="J1928" s="194">
        <v>43774.000011574077</v>
      </c>
      <c r="K1928" s="194">
        <v>43774.000011574077</v>
      </c>
      <c r="L1928" s="194">
        <v>43787.437372685177</v>
      </c>
      <c r="M1928" s="193" t="s">
        <v>187</v>
      </c>
      <c r="N1928" s="193" t="s">
        <v>751</v>
      </c>
      <c r="O1928" s="195">
        <v>12</v>
      </c>
      <c r="P1928" s="195"/>
      <c r="Q1928" s="196"/>
      <c r="R1928" s="193" t="s">
        <v>3097</v>
      </c>
      <c r="S1928" s="193"/>
      <c r="T1928" s="193" t="s">
        <v>3137</v>
      </c>
      <c r="U1928" s="193" t="s">
        <v>195</v>
      </c>
      <c r="V1928" s="193" t="s">
        <v>471</v>
      </c>
      <c r="W1928" s="193"/>
      <c r="X1928" s="193" t="s">
        <v>3136</v>
      </c>
      <c r="Y1928" s="194"/>
      <c r="Z1928" s="194"/>
      <c r="AA1928" s="197"/>
      <c r="AB1928" s="198" t="str">
        <f t="shared" si="210"/>
        <v>201911</v>
      </c>
      <c r="AC1928" s="199">
        <f t="shared" si="213"/>
        <v>0</v>
      </c>
      <c r="AD1928" s="200" t="str">
        <f t="shared" si="212"/>
        <v>201911</v>
      </c>
      <c r="AE1928" s="199">
        <f t="shared" si="215"/>
        <v>0</v>
      </c>
      <c r="AF1928" s="199">
        <f t="shared" si="214"/>
        <v>0</v>
      </c>
      <c r="AG1928" s="199" t="str">
        <f t="shared" si="211"/>
        <v>201911</v>
      </c>
      <c r="AH1928" s="199">
        <f t="shared" si="216"/>
        <v>0</v>
      </c>
      <c r="AI1928" s="201"/>
      <c r="AJ1928" s="201"/>
      <c r="AK1928" s="201"/>
      <c r="AL1928" s="201"/>
      <c r="AM1928" s="201"/>
      <c r="AN1928" s="201"/>
      <c r="AO1928" s="201" t="s">
        <v>50</v>
      </c>
      <c r="AP1928" s="201" t="s">
        <v>1</v>
      </c>
    </row>
    <row r="1929" spans="1:42">
      <c r="A1929" s="193" t="s">
        <v>3767</v>
      </c>
      <c r="B1929" s="193" t="s">
        <v>50</v>
      </c>
      <c r="C1929" s="193" t="s">
        <v>205</v>
      </c>
      <c r="D1929" s="193" t="s">
        <v>3456</v>
      </c>
      <c r="E1929" s="193" t="s">
        <v>3457</v>
      </c>
      <c r="F1929" s="193"/>
      <c r="G1929" s="193" t="s">
        <v>178</v>
      </c>
      <c r="H1929" s="194">
        <v>43832.000011574077</v>
      </c>
      <c r="I1929" s="194"/>
      <c r="J1929" s="194">
        <v>43832.000011574077</v>
      </c>
      <c r="K1929" s="194">
        <v>43832.000011574077</v>
      </c>
      <c r="L1929" s="194">
        <v>43837.369456018518</v>
      </c>
      <c r="M1929" s="193" t="s">
        <v>187</v>
      </c>
      <c r="N1929" s="193" t="s">
        <v>2153</v>
      </c>
      <c r="O1929" s="195">
        <v>12</v>
      </c>
      <c r="P1929" s="195"/>
      <c r="Q1929" s="196"/>
      <c r="R1929" s="193" t="s">
        <v>3458</v>
      </c>
      <c r="S1929" s="193"/>
      <c r="T1929" s="193" t="s">
        <v>3470</v>
      </c>
      <c r="U1929" s="193" t="s">
        <v>195</v>
      </c>
      <c r="V1929" s="193" t="s">
        <v>471</v>
      </c>
      <c r="W1929" s="193"/>
      <c r="X1929" s="193" t="s">
        <v>3469</v>
      </c>
      <c r="Y1929" s="194"/>
      <c r="Z1929" s="194"/>
      <c r="AA1929" s="197"/>
      <c r="AB1929" s="198" t="str">
        <f t="shared" si="210"/>
        <v>20201</v>
      </c>
      <c r="AC1929" s="199">
        <f t="shared" si="213"/>
        <v>0</v>
      </c>
      <c r="AD1929" s="200" t="str">
        <f t="shared" si="212"/>
        <v>20201</v>
      </c>
      <c r="AE1929" s="199">
        <f t="shared" si="215"/>
        <v>0</v>
      </c>
      <c r="AF1929" s="199">
        <f t="shared" si="214"/>
        <v>0</v>
      </c>
      <c r="AG1929" s="199" t="str">
        <f t="shared" si="211"/>
        <v>20201</v>
      </c>
      <c r="AH1929" s="199">
        <f t="shared" si="216"/>
        <v>0</v>
      </c>
      <c r="AI1929" s="201"/>
      <c r="AJ1929" s="201"/>
      <c r="AK1929" s="201"/>
      <c r="AL1929" s="201"/>
      <c r="AM1929" s="201"/>
      <c r="AN1929" s="201"/>
      <c r="AO1929" s="201" t="s">
        <v>50</v>
      </c>
      <c r="AP1929" s="201" t="s">
        <v>1</v>
      </c>
    </row>
    <row r="1930" spans="1:42">
      <c r="A1930" s="193" t="s">
        <v>3768</v>
      </c>
      <c r="B1930" s="193" t="s">
        <v>50</v>
      </c>
      <c r="C1930" s="193" t="s">
        <v>205</v>
      </c>
      <c r="D1930" s="193" t="s">
        <v>459</v>
      </c>
      <c r="E1930" s="193" t="s">
        <v>467</v>
      </c>
      <c r="F1930" s="193"/>
      <c r="G1930" s="193" t="s">
        <v>178</v>
      </c>
      <c r="H1930" s="194">
        <v>43611.000011574077</v>
      </c>
      <c r="I1930" s="194"/>
      <c r="J1930" s="194">
        <v>43611.000011574077</v>
      </c>
      <c r="K1930" s="194">
        <v>43611.000011574077</v>
      </c>
      <c r="L1930" s="194">
        <v>43611.047060185178</v>
      </c>
      <c r="M1930" s="193" t="s">
        <v>179</v>
      </c>
      <c r="N1930" s="193"/>
      <c r="O1930" s="195">
        <v>12</v>
      </c>
      <c r="P1930" s="195"/>
      <c r="Q1930" s="196"/>
      <c r="R1930" s="193" t="s">
        <v>461</v>
      </c>
      <c r="S1930" s="193"/>
      <c r="T1930" s="193" t="s">
        <v>472</v>
      </c>
      <c r="U1930" s="193" t="s">
        <v>195</v>
      </c>
      <c r="V1930" s="193" t="s">
        <v>471</v>
      </c>
      <c r="W1930" s="193"/>
      <c r="X1930" s="193" t="s">
        <v>470</v>
      </c>
      <c r="Y1930" s="194"/>
      <c r="Z1930" s="194"/>
      <c r="AA1930" s="197"/>
      <c r="AB1930" s="198" t="str">
        <f t="shared" si="210"/>
        <v>20195</v>
      </c>
      <c r="AC1930" s="199">
        <f t="shared" si="213"/>
        <v>0</v>
      </c>
      <c r="AD1930" s="200" t="str">
        <f t="shared" si="212"/>
        <v>20195</v>
      </c>
      <c r="AE1930" s="199" t="str">
        <f t="shared" si="215"/>
        <v>20195</v>
      </c>
      <c r="AF1930" s="199">
        <f t="shared" si="214"/>
        <v>0</v>
      </c>
      <c r="AG1930" s="199">
        <f t="shared" si="211"/>
        <v>0</v>
      </c>
      <c r="AH1930" s="199" t="str">
        <f t="shared" si="216"/>
        <v>20195</v>
      </c>
      <c r="AI1930" s="201"/>
      <c r="AJ1930" s="201"/>
      <c r="AK1930" s="201"/>
      <c r="AL1930" s="201"/>
      <c r="AM1930" s="201"/>
      <c r="AN1930" s="201"/>
      <c r="AO1930" s="201" t="s">
        <v>50</v>
      </c>
      <c r="AP1930" s="201" t="s">
        <v>1</v>
      </c>
    </row>
  </sheetData>
  <autoFilter ref="A1:AQ1" xr:uid="{D2EF56F6-D2A1-4B83-8A18-C336A595F5ED}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5">
    <tabColor rgb="FFFF6600"/>
  </sheetPr>
  <dimension ref="A1:AN523"/>
  <sheetViews>
    <sheetView showGridLines="0" zoomScale="75" zoomScaleNormal="100" workbookViewId="0">
      <pane xSplit="15" ySplit="7" topLeftCell="P102" activePane="bottomRight" state="frozen"/>
      <selection pane="topRight" activeCell="M1" sqref="M1"/>
      <selection pane="bottomLeft" activeCell="A8" sqref="A8"/>
      <selection pane="bottomRight" activeCell="Q108" sqref="Q108"/>
    </sheetView>
  </sheetViews>
  <sheetFormatPr baseColWidth="10" defaultColWidth="11.44140625" defaultRowHeight="13.8" outlineLevelRow="2" outlineLevelCol="1"/>
  <cols>
    <col min="1" max="3" width="11.44140625" style="4"/>
    <col min="4" max="4" width="6.5546875" style="176" customWidth="1"/>
    <col min="5" max="5" width="4.44140625" style="5" customWidth="1"/>
    <col min="6" max="6" width="13.5546875" style="6" customWidth="1"/>
    <col min="7" max="7" width="33.33203125" style="7" customWidth="1"/>
    <col min="8" max="15" width="6.6640625" style="69" hidden="1" customWidth="1" outlineLevel="1"/>
    <col min="16" max="16" width="6.6640625" style="69" customWidth="1" collapsed="1"/>
    <col min="17" max="17" width="6.6640625" style="69" customWidth="1"/>
    <col min="18" max="18" width="7.5546875" style="69" bestFit="1" customWidth="1"/>
    <col min="19" max="39" width="6.6640625" style="69" customWidth="1"/>
    <col min="40" max="16384" width="11.44140625" style="4"/>
  </cols>
  <sheetData>
    <row r="1" spans="1:39">
      <c r="F1" s="123"/>
      <c r="H1" s="69" t="s">
        <v>6</v>
      </c>
      <c r="I1" s="69" t="s">
        <v>6</v>
      </c>
      <c r="J1" s="69" t="s">
        <v>6</v>
      </c>
      <c r="K1" s="69" t="s">
        <v>6</v>
      </c>
      <c r="L1" s="69" t="s">
        <v>6</v>
      </c>
      <c r="M1" s="69" t="s">
        <v>6</v>
      </c>
      <c r="N1" s="69" t="s">
        <v>6</v>
      </c>
      <c r="O1" s="69" t="s">
        <v>6</v>
      </c>
      <c r="P1" s="69" t="s">
        <v>6</v>
      </c>
      <c r="Q1" s="69" t="s">
        <v>6</v>
      </c>
      <c r="R1" s="69" t="s">
        <v>6</v>
      </c>
      <c r="S1" s="69" t="s">
        <v>6</v>
      </c>
      <c r="T1" s="69" t="s">
        <v>6</v>
      </c>
      <c r="U1" s="69" t="s">
        <v>6</v>
      </c>
      <c r="V1" s="69" t="s">
        <v>6</v>
      </c>
      <c r="W1" s="69" t="s">
        <v>6</v>
      </c>
      <c r="X1" s="69" t="s">
        <v>6</v>
      </c>
      <c r="Y1" s="69" t="s">
        <v>6</v>
      </c>
      <c r="Z1" s="69" t="s">
        <v>6</v>
      </c>
      <c r="AA1" s="69" t="s">
        <v>6</v>
      </c>
      <c r="AB1" s="69" t="s">
        <v>6</v>
      </c>
      <c r="AC1" s="69" t="s">
        <v>6</v>
      </c>
      <c r="AD1" s="69" t="s">
        <v>6</v>
      </c>
      <c r="AE1" s="69" t="s">
        <v>6</v>
      </c>
      <c r="AF1" s="69" t="s">
        <v>6</v>
      </c>
      <c r="AG1" s="69" t="s">
        <v>6</v>
      </c>
      <c r="AH1" s="69" t="s">
        <v>6</v>
      </c>
      <c r="AI1" s="69" t="s">
        <v>6</v>
      </c>
      <c r="AJ1" s="69" t="s">
        <v>6</v>
      </c>
      <c r="AK1" s="69" t="s">
        <v>6</v>
      </c>
      <c r="AL1" s="69" t="s">
        <v>6</v>
      </c>
      <c r="AM1" s="69" t="s">
        <v>6</v>
      </c>
    </row>
    <row r="2" spans="1:39">
      <c r="H2" s="73" t="s">
        <v>7</v>
      </c>
      <c r="I2" s="73" t="s">
        <v>8</v>
      </c>
      <c r="J2" s="73" t="s">
        <v>9</v>
      </c>
      <c r="K2" s="73" t="s">
        <v>10</v>
      </c>
      <c r="L2" s="73" t="s">
        <v>11</v>
      </c>
      <c r="M2" s="73" t="s">
        <v>12</v>
      </c>
      <c r="N2" s="73" t="s">
        <v>13</v>
      </c>
      <c r="O2" s="73" t="s">
        <v>14</v>
      </c>
      <c r="P2" s="156" t="s">
        <v>15</v>
      </c>
      <c r="Q2" s="73" t="s">
        <v>16</v>
      </c>
      <c r="R2" s="73" t="s">
        <v>17</v>
      </c>
      <c r="S2" s="73" t="s">
        <v>18</v>
      </c>
      <c r="T2" s="73" t="s">
        <v>19</v>
      </c>
      <c r="U2" s="73" t="s">
        <v>20</v>
      </c>
      <c r="V2" s="73" t="s">
        <v>21</v>
      </c>
      <c r="W2" s="157" t="s">
        <v>22</v>
      </c>
      <c r="X2" s="157" t="s">
        <v>23</v>
      </c>
      <c r="Y2" s="157" t="s">
        <v>24</v>
      </c>
      <c r="Z2" s="157" t="s">
        <v>25</v>
      </c>
      <c r="AA2" s="157" t="s">
        <v>26</v>
      </c>
      <c r="AB2" s="157" t="s">
        <v>27</v>
      </c>
      <c r="AC2" s="157" t="s">
        <v>28</v>
      </c>
      <c r="AD2" s="157" t="s">
        <v>29</v>
      </c>
      <c r="AE2" s="157" t="s">
        <v>30</v>
      </c>
      <c r="AF2" s="157" t="s">
        <v>133</v>
      </c>
      <c r="AG2" s="157" t="s">
        <v>3772</v>
      </c>
      <c r="AH2" s="157" t="s">
        <v>3773</v>
      </c>
      <c r="AI2" s="157" t="s">
        <v>3774</v>
      </c>
      <c r="AJ2" s="157" t="s">
        <v>3775</v>
      </c>
      <c r="AK2" s="157" t="s">
        <v>3776</v>
      </c>
      <c r="AL2" s="157" t="s">
        <v>3777</v>
      </c>
      <c r="AM2" s="157" t="s">
        <v>3778</v>
      </c>
    </row>
    <row r="3" spans="1:39" ht="15" customHeight="1">
      <c r="H3" s="158"/>
      <c r="I3" s="158"/>
      <c r="J3" s="158"/>
      <c r="K3" s="158"/>
      <c r="L3" s="158"/>
      <c r="M3" s="158"/>
      <c r="N3" s="158"/>
      <c r="O3" s="158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</row>
    <row r="4" spans="1:39" ht="13.2" customHeight="1">
      <c r="A4" s="4" t="s">
        <v>3769</v>
      </c>
      <c r="B4" s="4" t="s">
        <v>3770</v>
      </c>
      <c r="C4" s="4" t="s">
        <v>92</v>
      </c>
      <c r="D4" s="215" t="s">
        <v>85</v>
      </c>
      <c r="E4" s="209" t="s">
        <v>34</v>
      </c>
      <c r="F4" s="70"/>
      <c r="G4" s="70"/>
      <c r="H4" s="160"/>
      <c r="I4" s="160"/>
      <c r="J4" s="160"/>
      <c r="K4" s="160"/>
      <c r="L4" s="160"/>
      <c r="M4" s="160"/>
      <c r="N4" s="160"/>
      <c r="O4" s="160"/>
      <c r="P4" s="161"/>
      <c r="Q4" s="161">
        <f>+[2]Sheet1!B2</f>
        <v>3</v>
      </c>
      <c r="R4" s="161">
        <f>+[2]Sheet1!C2</f>
        <v>11</v>
      </c>
      <c r="S4" s="161">
        <f>+[2]Sheet1!D2</f>
        <v>19</v>
      </c>
      <c r="T4" s="161">
        <f>+[2]Sheet1!E2</f>
        <v>13</v>
      </c>
      <c r="U4" s="161">
        <f>+[2]Sheet1!F2</f>
        <v>25</v>
      </c>
      <c r="V4" s="161">
        <f>+[2]Sheet1!G2</f>
        <v>22</v>
      </c>
      <c r="W4" s="161">
        <f>+[2]Sheet1!H2</f>
        <v>19</v>
      </c>
      <c r="X4" s="161">
        <f>+[2]Sheet1!I2</f>
        <v>25</v>
      </c>
      <c r="Y4" s="161">
        <f>+[2]Sheet1!J2</f>
        <v>45</v>
      </c>
      <c r="Z4" s="161">
        <f>+[2]Sheet1!K2</f>
        <v>51</v>
      </c>
      <c r="AA4" s="161">
        <f>+[2]Sheet1!L2</f>
        <v>16</v>
      </c>
      <c r="AB4" s="161">
        <f>+[2]Sheet1!M2</f>
        <v>51</v>
      </c>
      <c r="AC4" s="161">
        <f>+[2]Sheet1!N2</f>
        <v>49</v>
      </c>
      <c r="AD4" s="161">
        <f>+[2]Sheet1!O2</f>
        <v>42</v>
      </c>
      <c r="AE4" s="161">
        <f>+[2]Sheet1!P2</f>
        <v>38</v>
      </c>
      <c r="AF4" s="161">
        <f>+[2]Sheet1!Q2</f>
        <v>36</v>
      </c>
      <c r="AG4" s="161">
        <f>+[2]Sheet1!R2</f>
        <v>0</v>
      </c>
      <c r="AH4" s="161">
        <f>+[2]Sheet1!S2</f>
        <v>0</v>
      </c>
      <c r="AI4" s="161">
        <f>+[2]Sheet1!T2</f>
        <v>0</v>
      </c>
      <c r="AJ4" s="161">
        <f>+[2]Sheet1!U2</f>
        <v>0</v>
      </c>
      <c r="AK4" s="161">
        <f>+[2]Sheet1!V2</f>
        <v>0</v>
      </c>
      <c r="AL4" s="161">
        <f>+[2]Sheet1!W2</f>
        <v>0</v>
      </c>
      <c r="AM4" s="161">
        <f>+[2]Sheet1!X2</f>
        <v>0</v>
      </c>
    </row>
    <row r="5" spans="1:39" ht="13.2">
      <c r="A5" s="4" t="s">
        <v>3769</v>
      </c>
      <c r="B5" s="4" t="s">
        <v>121</v>
      </c>
      <c r="C5" s="4" t="s">
        <v>121</v>
      </c>
      <c r="D5" s="215"/>
      <c r="E5" s="210" t="s">
        <v>89</v>
      </c>
      <c r="F5" s="211"/>
      <c r="G5" s="211"/>
      <c r="H5" s="72"/>
      <c r="I5" s="72"/>
      <c r="J5" s="72"/>
      <c r="K5" s="72"/>
      <c r="L5" s="72"/>
      <c r="M5" s="72"/>
      <c r="N5" s="72"/>
      <c r="O5" s="72"/>
      <c r="P5" s="72" t="str">
        <f t="shared" ref="P5:AM5" si="0">IFERROR(+P4/(P8+P20+P47+P50+P58+P76+P79+P82+P85+P88+P99+P41+P64+P70),"")</f>
        <v/>
      </c>
      <c r="Q5" s="72">
        <f t="shared" si="0"/>
        <v>1</v>
      </c>
      <c r="R5" s="72">
        <f t="shared" si="0"/>
        <v>1</v>
      </c>
      <c r="S5" s="72">
        <f t="shared" si="0"/>
        <v>0.82608695652173914</v>
      </c>
      <c r="T5" s="72">
        <f t="shared" si="0"/>
        <v>0.72222222222222221</v>
      </c>
      <c r="U5" s="72">
        <f t="shared" si="0"/>
        <v>0.92592592592592593</v>
      </c>
      <c r="V5" s="72">
        <f t="shared" si="0"/>
        <v>0.95652173913043481</v>
      </c>
      <c r="W5" s="72">
        <f t="shared" si="0"/>
        <v>0.82608695652173914</v>
      </c>
      <c r="X5" s="72">
        <f t="shared" si="0"/>
        <v>0.80645161290322576</v>
      </c>
      <c r="Y5" s="72">
        <f t="shared" si="0"/>
        <v>0.84905660377358494</v>
      </c>
      <c r="Z5" s="72">
        <f t="shared" si="0"/>
        <v>0.9107142857142857</v>
      </c>
      <c r="AA5" s="72">
        <f t="shared" si="0"/>
        <v>1</v>
      </c>
      <c r="AB5" s="72">
        <f t="shared" si="0"/>
        <v>0.98076923076923073</v>
      </c>
      <c r="AC5" s="72">
        <f t="shared" si="0"/>
        <v>0.98</v>
      </c>
      <c r="AD5" s="72">
        <f t="shared" si="0"/>
        <v>0.97674418604651159</v>
      </c>
      <c r="AE5" s="72">
        <f t="shared" si="0"/>
        <v>1</v>
      </c>
      <c r="AF5" s="72">
        <f t="shared" si="0"/>
        <v>1</v>
      </c>
      <c r="AG5" s="72" t="str">
        <f t="shared" si="0"/>
        <v/>
      </c>
      <c r="AH5" s="72" t="str">
        <f t="shared" si="0"/>
        <v/>
      </c>
      <c r="AI5" s="72" t="str">
        <f t="shared" si="0"/>
        <v/>
      </c>
      <c r="AJ5" s="72" t="str">
        <f t="shared" si="0"/>
        <v/>
      </c>
      <c r="AK5" s="72" t="str">
        <f t="shared" si="0"/>
        <v/>
      </c>
      <c r="AL5" s="72" t="str">
        <f t="shared" si="0"/>
        <v/>
      </c>
      <c r="AM5" s="72" t="str">
        <f t="shared" si="0"/>
        <v/>
      </c>
    </row>
    <row r="6" spans="1:39" ht="13.2">
      <c r="A6" s="4" t="s">
        <v>3769</v>
      </c>
      <c r="B6" s="4" t="s">
        <v>3771</v>
      </c>
      <c r="C6" s="4" t="s">
        <v>92</v>
      </c>
      <c r="D6" s="215"/>
      <c r="E6" s="212" t="s">
        <v>91</v>
      </c>
      <c r="F6" s="71"/>
      <c r="G6" s="71"/>
      <c r="H6" s="162"/>
      <c r="I6" s="162"/>
      <c r="J6" s="162"/>
      <c r="K6" s="162"/>
      <c r="L6" s="162"/>
      <c r="M6" s="162"/>
      <c r="N6" s="162"/>
      <c r="O6" s="162"/>
      <c r="P6" s="163">
        <f t="shared" ref="P6:AM6" si="1">+P9+P21+P48+P51+P59+P77+P80+P83+P86+P89+P100+P65+P71</f>
        <v>0</v>
      </c>
      <c r="Q6" s="163">
        <f t="shared" si="1"/>
        <v>3</v>
      </c>
      <c r="R6" s="163">
        <f t="shared" si="1"/>
        <v>24</v>
      </c>
      <c r="S6" s="163">
        <f t="shared" si="1"/>
        <v>34</v>
      </c>
      <c r="T6" s="163">
        <f t="shared" si="1"/>
        <v>35</v>
      </c>
      <c r="U6" s="163">
        <f t="shared" si="1"/>
        <v>56</v>
      </c>
      <c r="V6" s="163">
        <f t="shared" si="1"/>
        <v>54</v>
      </c>
      <c r="W6" s="163">
        <f t="shared" si="1"/>
        <v>41</v>
      </c>
      <c r="X6" s="163">
        <f t="shared" si="1"/>
        <v>62</v>
      </c>
      <c r="Y6" s="163">
        <f t="shared" si="1"/>
        <v>137</v>
      </c>
      <c r="Z6" s="163">
        <f t="shared" si="1"/>
        <v>105</v>
      </c>
      <c r="AA6" s="163">
        <f t="shared" si="1"/>
        <v>23</v>
      </c>
      <c r="AB6" s="163">
        <f t="shared" si="1"/>
        <v>166</v>
      </c>
      <c r="AC6" s="163">
        <f t="shared" si="1"/>
        <v>173</v>
      </c>
      <c r="AD6" s="163">
        <f t="shared" si="1"/>
        <v>110</v>
      </c>
      <c r="AE6" s="163">
        <f t="shared" si="1"/>
        <v>131</v>
      </c>
      <c r="AF6" s="163">
        <f t="shared" si="1"/>
        <v>118</v>
      </c>
      <c r="AG6" s="163">
        <f t="shared" si="1"/>
        <v>0</v>
      </c>
      <c r="AH6" s="163">
        <f t="shared" si="1"/>
        <v>0</v>
      </c>
      <c r="AI6" s="163">
        <f t="shared" si="1"/>
        <v>0</v>
      </c>
      <c r="AJ6" s="163">
        <f t="shared" si="1"/>
        <v>0</v>
      </c>
      <c r="AK6" s="163">
        <f t="shared" si="1"/>
        <v>0</v>
      </c>
      <c r="AL6" s="163">
        <f t="shared" si="1"/>
        <v>0</v>
      </c>
      <c r="AM6" s="163">
        <f t="shared" si="1"/>
        <v>0</v>
      </c>
    </row>
    <row r="7" spans="1:39" ht="13.2">
      <c r="A7" s="4" t="s">
        <v>3769</v>
      </c>
      <c r="B7" s="4" t="s">
        <v>121</v>
      </c>
      <c r="C7" s="4" t="s">
        <v>121</v>
      </c>
      <c r="D7" s="215"/>
      <c r="E7" s="213" t="s">
        <v>90</v>
      </c>
      <c r="F7" s="214"/>
      <c r="G7" s="211"/>
      <c r="H7" s="72"/>
      <c r="I7" s="72"/>
      <c r="J7" s="72"/>
      <c r="K7" s="72"/>
      <c r="L7" s="72"/>
      <c r="M7" s="72"/>
      <c r="N7" s="72"/>
      <c r="O7" s="72"/>
      <c r="P7" s="72" t="str">
        <f t="shared" ref="P7" si="2">+IFERROR(P6/P4,"")</f>
        <v/>
      </c>
      <c r="Q7" s="72">
        <f>+IFERROR(Q6/Q4,"")</f>
        <v>1</v>
      </c>
      <c r="R7" s="72">
        <f t="shared" ref="R7:T7" si="3">+IFERROR(R6/R4,"")</f>
        <v>2.1818181818181817</v>
      </c>
      <c r="S7" s="72">
        <f t="shared" si="3"/>
        <v>1.7894736842105263</v>
      </c>
      <c r="T7" s="72">
        <f t="shared" si="3"/>
        <v>2.6923076923076925</v>
      </c>
      <c r="U7" s="72">
        <f t="shared" ref="U7" si="4">+IFERROR(U6/U4,"")</f>
        <v>2.2400000000000002</v>
      </c>
      <c r="V7" s="72">
        <f t="shared" ref="V7" si="5">+IFERROR(V6/V4,"")</f>
        <v>2.4545454545454546</v>
      </c>
      <c r="W7" s="72">
        <f t="shared" ref="W7" si="6">+IFERROR(W6/W4,"")</f>
        <v>2.1578947368421053</v>
      </c>
      <c r="X7" s="72">
        <f t="shared" ref="X7:Y7" si="7">+IFERROR(X6/X4,"")</f>
        <v>2.48</v>
      </c>
      <c r="Y7" s="72">
        <f t="shared" si="7"/>
        <v>3.0444444444444443</v>
      </c>
      <c r="Z7" s="72">
        <f t="shared" ref="Z7:AA7" si="8">+IFERROR(Z6/Z4,"")</f>
        <v>2.0588235294117645</v>
      </c>
      <c r="AA7" s="72">
        <f t="shared" si="8"/>
        <v>1.4375</v>
      </c>
      <c r="AB7" s="72">
        <f t="shared" ref="AB7:AC7" si="9">+IFERROR(AB6/AB4,"")</f>
        <v>3.2549019607843137</v>
      </c>
      <c r="AC7" s="72">
        <f t="shared" si="9"/>
        <v>3.5306122448979593</v>
      </c>
      <c r="AD7" s="72">
        <f t="shared" ref="AD7:AE7" si="10">+IFERROR(AD6/AD4,"")</f>
        <v>2.6190476190476191</v>
      </c>
      <c r="AE7" s="72">
        <f t="shared" si="10"/>
        <v>3.4473684210526314</v>
      </c>
      <c r="AF7" s="72">
        <f t="shared" ref="AF7:AG7" si="11">+IFERROR(AF6/AF4,"")</f>
        <v>3.2777777777777777</v>
      </c>
      <c r="AG7" s="72" t="str">
        <f t="shared" si="11"/>
        <v/>
      </c>
      <c r="AH7" s="72" t="str">
        <f t="shared" ref="AH7:AM7" si="12">+IFERROR(AH6/AH4,"")</f>
        <v/>
      </c>
      <c r="AI7" s="72" t="str">
        <f t="shared" si="12"/>
        <v/>
      </c>
      <c r="AJ7" s="72" t="str">
        <f t="shared" si="12"/>
        <v/>
      </c>
      <c r="AK7" s="72" t="str">
        <f t="shared" si="12"/>
        <v/>
      </c>
      <c r="AL7" s="72" t="str">
        <f t="shared" si="12"/>
        <v/>
      </c>
      <c r="AM7" s="72" t="str">
        <f t="shared" si="12"/>
        <v/>
      </c>
    </row>
    <row r="8" spans="1:39" ht="15" customHeight="1" outlineLevel="1">
      <c r="A8" s="4" t="s">
        <v>3769</v>
      </c>
      <c r="B8" s="4" t="s">
        <v>48</v>
      </c>
      <c r="C8" s="4" t="str">
        <f>+G8</f>
        <v>Clients</v>
      </c>
      <c r="D8" s="215"/>
      <c r="E8" s="206" t="s">
        <v>35</v>
      </c>
      <c r="F8" s="204" t="s">
        <v>48</v>
      </c>
      <c r="G8" s="10" t="s">
        <v>40</v>
      </c>
      <c r="H8" s="164"/>
      <c r="I8" s="164"/>
      <c r="J8" s="164"/>
      <c r="K8" s="164"/>
      <c r="L8" s="164"/>
      <c r="M8" s="164"/>
      <c r="N8" s="164"/>
      <c r="O8" s="164"/>
      <c r="P8" s="165">
        <f t="shared" ref="P8:AM8" si="13">+P112+P216+P320+P424</f>
        <v>0</v>
      </c>
      <c r="Q8" s="165">
        <f t="shared" si="13"/>
        <v>0</v>
      </c>
      <c r="R8" s="165">
        <f t="shared" si="13"/>
        <v>2</v>
      </c>
      <c r="S8" s="165">
        <f t="shared" si="13"/>
        <v>2</v>
      </c>
      <c r="T8" s="165">
        <f t="shared" si="13"/>
        <v>0</v>
      </c>
      <c r="U8" s="165">
        <f t="shared" si="13"/>
        <v>5</v>
      </c>
      <c r="V8" s="165">
        <f t="shared" si="13"/>
        <v>7</v>
      </c>
      <c r="W8" s="165">
        <f t="shared" si="13"/>
        <v>2</v>
      </c>
      <c r="X8" s="165">
        <f t="shared" si="13"/>
        <v>2</v>
      </c>
      <c r="Y8" s="165">
        <f t="shared" si="13"/>
        <v>5</v>
      </c>
      <c r="Z8" s="165">
        <f t="shared" si="13"/>
        <v>3</v>
      </c>
      <c r="AA8" s="165">
        <f t="shared" si="13"/>
        <v>1</v>
      </c>
      <c r="AB8" s="165">
        <f t="shared" si="13"/>
        <v>3</v>
      </c>
      <c r="AC8" s="165">
        <f t="shared" si="13"/>
        <v>2</v>
      </c>
      <c r="AD8" s="165">
        <f t="shared" si="13"/>
        <v>0</v>
      </c>
      <c r="AE8" s="165">
        <f t="shared" si="13"/>
        <v>1</v>
      </c>
      <c r="AF8" s="165">
        <f t="shared" si="13"/>
        <v>3</v>
      </c>
      <c r="AG8" s="165">
        <f t="shared" si="13"/>
        <v>0</v>
      </c>
      <c r="AH8" s="165">
        <f t="shared" si="13"/>
        <v>0</v>
      </c>
      <c r="AI8" s="165">
        <f t="shared" si="13"/>
        <v>0</v>
      </c>
      <c r="AJ8" s="165">
        <f t="shared" si="13"/>
        <v>0</v>
      </c>
      <c r="AK8" s="165">
        <f t="shared" si="13"/>
        <v>0</v>
      </c>
      <c r="AL8" s="165">
        <f t="shared" si="13"/>
        <v>0</v>
      </c>
      <c r="AM8" s="165">
        <f t="shared" si="13"/>
        <v>0</v>
      </c>
    </row>
    <row r="9" spans="1:39" ht="15" customHeight="1" outlineLevel="1">
      <c r="A9" s="4" t="s">
        <v>3769</v>
      </c>
      <c r="B9" s="4" t="s">
        <v>48</v>
      </c>
      <c r="C9" s="4" t="str">
        <f>+G9</f>
        <v>Assets</v>
      </c>
      <c r="D9" s="215"/>
      <c r="E9" s="207"/>
      <c r="F9" s="204"/>
      <c r="G9" s="11" t="s">
        <v>88</v>
      </c>
      <c r="H9" s="166"/>
      <c r="I9" s="166"/>
      <c r="J9" s="166"/>
      <c r="K9" s="166"/>
      <c r="L9" s="166"/>
      <c r="M9" s="166"/>
      <c r="N9" s="166"/>
      <c r="O9" s="166"/>
      <c r="P9" s="167">
        <f>+SUM(P10:P18)</f>
        <v>0</v>
      </c>
      <c r="Q9" s="167">
        <f>+SUM(Q10:Q18)</f>
        <v>0</v>
      </c>
      <c r="R9" s="167">
        <f>+SUM(R10:R18)</f>
        <v>5</v>
      </c>
      <c r="S9" s="167">
        <f t="shared" ref="S9:Z9" si="14">+SUM(S10:S18)</f>
        <v>4</v>
      </c>
      <c r="T9" s="167">
        <f t="shared" si="14"/>
        <v>0</v>
      </c>
      <c r="U9" s="167">
        <f t="shared" si="14"/>
        <v>12</v>
      </c>
      <c r="V9" s="167">
        <f t="shared" si="14"/>
        <v>14</v>
      </c>
      <c r="W9" s="167">
        <f t="shared" si="14"/>
        <v>4</v>
      </c>
      <c r="X9" s="167">
        <f t="shared" si="14"/>
        <v>12</v>
      </c>
      <c r="Y9" s="167">
        <f t="shared" si="14"/>
        <v>13</v>
      </c>
      <c r="Z9" s="167">
        <f t="shared" si="14"/>
        <v>6</v>
      </c>
      <c r="AA9" s="167">
        <f t="shared" ref="AA9:AB9" si="15">+SUM(AA10:AA18)</f>
        <v>2</v>
      </c>
      <c r="AB9" s="167">
        <f t="shared" si="15"/>
        <v>9</v>
      </c>
      <c r="AC9" s="167">
        <f t="shared" ref="AC9:AD9" si="16">+SUM(AC10:AC18)</f>
        <v>6</v>
      </c>
      <c r="AD9" s="167">
        <f t="shared" si="16"/>
        <v>0</v>
      </c>
      <c r="AE9" s="167">
        <f t="shared" ref="AE9:AF9" si="17">+SUM(AE10:AE18)</f>
        <v>2</v>
      </c>
      <c r="AF9" s="167">
        <f t="shared" si="17"/>
        <v>11</v>
      </c>
      <c r="AG9" s="167">
        <f t="shared" ref="AG9:AH9" si="18">+SUM(AG10:AG18)</f>
        <v>0</v>
      </c>
      <c r="AH9" s="167">
        <f t="shared" si="18"/>
        <v>0</v>
      </c>
      <c r="AI9" s="167">
        <f t="shared" ref="AI9:AM9" si="19">+SUM(AI10:AI18)</f>
        <v>0</v>
      </c>
      <c r="AJ9" s="167">
        <f t="shared" si="19"/>
        <v>0</v>
      </c>
      <c r="AK9" s="167">
        <f t="shared" si="19"/>
        <v>0</v>
      </c>
      <c r="AL9" s="167">
        <f t="shared" si="19"/>
        <v>0</v>
      </c>
      <c r="AM9" s="167">
        <f t="shared" si="19"/>
        <v>0</v>
      </c>
    </row>
    <row r="10" spans="1:39" ht="15" customHeight="1" outlineLevel="2">
      <c r="A10" s="4" t="s">
        <v>3769</v>
      </c>
      <c r="B10" s="4" t="s">
        <v>48</v>
      </c>
      <c r="C10" s="4" t="str">
        <f>+G10</f>
        <v>X Privacy Portable 20</v>
      </c>
      <c r="D10" s="215"/>
      <c r="E10" s="207"/>
      <c r="F10" s="204"/>
      <c r="G10" s="12" t="s">
        <v>76</v>
      </c>
      <c r="H10" s="168"/>
      <c r="I10" s="168"/>
      <c r="J10" s="168"/>
      <c r="K10" s="168"/>
      <c r="L10" s="168"/>
      <c r="M10" s="168"/>
      <c r="N10" s="168"/>
      <c r="O10" s="168"/>
      <c r="P10" s="169">
        <f t="shared" ref="P10:AM10" si="20">+P114+P218+P322</f>
        <v>0</v>
      </c>
      <c r="Q10" s="169">
        <f t="shared" si="20"/>
        <v>0</v>
      </c>
      <c r="R10" s="169">
        <f t="shared" si="20"/>
        <v>0</v>
      </c>
      <c r="S10" s="169">
        <f t="shared" si="20"/>
        <v>0</v>
      </c>
      <c r="T10" s="169">
        <f t="shared" si="20"/>
        <v>0</v>
      </c>
      <c r="U10" s="169">
        <f t="shared" si="20"/>
        <v>0</v>
      </c>
      <c r="V10" s="169">
        <f t="shared" si="20"/>
        <v>0</v>
      </c>
      <c r="W10" s="169">
        <f t="shared" si="20"/>
        <v>0</v>
      </c>
      <c r="X10" s="169">
        <f t="shared" si="20"/>
        <v>0</v>
      </c>
      <c r="Y10" s="169">
        <f t="shared" si="20"/>
        <v>0</v>
      </c>
      <c r="Z10" s="169">
        <f t="shared" si="20"/>
        <v>0</v>
      </c>
      <c r="AA10" s="169">
        <f t="shared" si="20"/>
        <v>0</v>
      </c>
      <c r="AB10" s="169">
        <f t="shared" si="20"/>
        <v>0</v>
      </c>
      <c r="AC10" s="169">
        <f t="shared" si="20"/>
        <v>0</v>
      </c>
      <c r="AD10" s="169">
        <f t="shared" si="20"/>
        <v>0</v>
      </c>
      <c r="AE10" s="169">
        <f t="shared" si="20"/>
        <v>0</v>
      </c>
      <c r="AF10" s="169">
        <f t="shared" si="20"/>
        <v>0</v>
      </c>
      <c r="AG10" s="169">
        <f t="shared" si="20"/>
        <v>0</v>
      </c>
      <c r="AH10" s="169">
        <f t="shared" si="20"/>
        <v>0</v>
      </c>
      <c r="AI10" s="169">
        <f t="shared" si="20"/>
        <v>0</v>
      </c>
      <c r="AJ10" s="169">
        <f t="shared" si="20"/>
        <v>0</v>
      </c>
      <c r="AK10" s="169">
        <f t="shared" si="20"/>
        <v>0</v>
      </c>
      <c r="AL10" s="169">
        <f t="shared" si="20"/>
        <v>0</v>
      </c>
      <c r="AM10" s="169">
        <f t="shared" si="20"/>
        <v>0</v>
      </c>
    </row>
    <row r="11" spans="1:39" ht="15" customHeight="1" outlineLevel="2">
      <c r="A11" s="4" t="s">
        <v>3769</v>
      </c>
      <c r="B11" s="4" t="s">
        <v>48</v>
      </c>
      <c r="C11" s="4" t="str">
        <f t="shared" ref="C11:C18" si="21">+G11</f>
        <v>X Privacy 50</v>
      </c>
      <c r="D11" s="215"/>
      <c r="E11" s="207"/>
      <c r="F11" s="204"/>
      <c r="G11" s="12" t="s">
        <v>55</v>
      </c>
      <c r="H11" s="168"/>
      <c r="I11" s="168"/>
      <c r="J11" s="168"/>
      <c r="K11" s="168"/>
      <c r="L11" s="168"/>
      <c r="M11" s="168"/>
      <c r="N11" s="168"/>
      <c r="O11" s="168"/>
      <c r="P11" s="169">
        <f t="shared" ref="P11:AM11" si="22">+P115+P219+P323</f>
        <v>0</v>
      </c>
      <c r="Q11" s="169">
        <f t="shared" si="22"/>
        <v>0</v>
      </c>
      <c r="R11" s="169">
        <f t="shared" si="22"/>
        <v>5</v>
      </c>
      <c r="S11" s="169">
        <f t="shared" si="22"/>
        <v>3</v>
      </c>
      <c r="T11" s="169">
        <f t="shared" si="22"/>
        <v>0</v>
      </c>
      <c r="U11" s="169">
        <f t="shared" si="22"/>
        <v>10</v>
      </c>
      <c r="V11" s="169">
        <f t="shared" si="22"/>
        <v>14</v>
      </c>
      <c r="W11" s="169">
        <f t="shared" si="22"/>
        <v>2</v>
      </c>
      <c r="X11" s="169">
        <f t="shared" si="22"/>
        <v>8</v>
      </c>
      <c r="Y11" s="169">
        <f t="shared" si="22"/>
        <v>5</v>
      </c>
      <c r="Z11" s="169">
        <f t="shared" si="22"/>
        <v>5</v>
      </c>
      <c r="AA11" s="169">
        <f t="shared" si="22"/>
        <v>2</v>
      </c>
      <c r="AB11" s="169">
        <f t="shared" si="22"/>
        <v>5</v>
      </c>
      <c r="AC11" s="169">
        <f t="shared" si="22"/>
        <v>0</v>
      </c>
      <c r="AD11" s="169">
        <f t="shared" si="22"/>
        <v>0</v>
      </c>
      <c r="AE11" s="169">
        <f t="shared" si="22"/>
        <v>0</v>
      </c>
      <c r="AF11" s="169">
        <f t="shared" si="22"/>
        <v>1</v>
      </c>
      <c r="AG11" s="169">
        <f t="shared" si="22"/>
        <v>0</v>
      </c>
      <c r="AH11" s="169">
        <f t="shared" si="22"/>
        <v>0</v>
      </c>
      <c r="AI11" s="169">
        <f t="shared" si="22"/>
        <v>0</v>
      </c>
      <c r="AJ11" s="169">
        <f t="shared" si="22"/>
        <v>0</v>
      </c>
      <c r="AK11" s="169">
        <f t="shared" si="22"/>
        <v>0</v>
      </c>
      <c r="AL11" s="169">
        <f t="shared" si="22"/>
        <v>0</v>
      </c>
      <c r="AM11" s="169">
        <f t="shared" si="22"/>
        <v>0</v>
      </c>
    </row>
    <row r="12" spans="1:39" ht="15" customHeight="1" outlineLevel="2">
      <c r="A12" s="4" t="s">
        <v>3769</v>
      </c>
      <c r="B12" s="4" t="s">
        <v>48</v>
      </c>
      <c r="C12" s="4" t="str">
        <f t="shared" si="21"/>
        <v>X Privacy 100</v>
      </c>
      <c r="D12" s="215"/>
      <c r="E12" s="207"/>
      <c r="F12" s="204"/>
      <c r="G12" s="12" t="s">
        <v>56</v>
      </c>
      <c r="H12" s="168"/>
      <c r="I12" s="168"/>
      <c r="J12" s="168"/>
      <c r="K12" s="168"/>
      <c r="L12" s="168"/>
      <c r="M12" s="168"/>
      <c r="N12" s="168"/>
      <c r="O12" s="168"/>
      <c r="P12" s="169">
        <f t="shared" ref="P12:AM12" si="23">+P116+P220+P324</f>
        <v>0</v>
      </c>
      <c r="Q12" s="169">
        <f t="shared" si="23"/>
        <v>0</v>
      </c>
      <c r="R12" s="169">
        <f t="shared" si="23"/>
        <v>0</v>
      </c>
      <c r="S12" s="169">
        <f t="shared" si="23"/>
        <v>0</v>
      </c>
      <c r="T12" s="169">
        <f t="shared" si="23"/>
        <v>0</v>
      </c>
      <c r="U12" s="169">
        <f t="shared" si="23"/>
        <v>2</v>
      </c>
      <c r="V12" s="169">
        <f t="shared" si="23"/>
        <v>0</v>
      </c>
      <c r="W12" s="169">
        <f t="shared" si="23"/>
        <v>2</v>
      </c>
      <c r="X12" s="169">
        <f t="shared" si="23"/>
        <v>0</v>
      </c>
      <c r="Y12" s="169">
        <f t="shared" si="23"/>
        <v>3</v>
      </c>
      <c r="Z12" s="169">
        <f t="shared" si="23"/>
        <v>0</v>
      </c>
      <c r="AA12" s="169">
        <f t="shared" si="23"/>
        <v>0</v>
      </c>
      <c r="AB12" s="169">
        <f t="shared" si="23"/>
        <v>0</v>
      </c>
      <c r="AC12" s="169">
        <f t="shared" si="23"/>
        <v>2</v>
      </c>
      <c r="AD12" s="169">
        <f t="shared" si="23"/>
        <v>0</v>
      </c>
      <c r="AE12" s="169">
        <f t="shared" si="23"/>
        <v>2</v>
      </c>
      <c r="AF12" s="169">
        <f t="shared" si="23"/>
        <v>0</v>
      </c>
      <c r="AG12" s="169">
        <f t="shared" si="23"/>
        <v>0</v>
      </c>
      <c r="AH12" s="169">
        <f t="shared" si="23"/>
        <v>0</v>
      </c>
      <c r="AI12" s="169">
        <f t="shared" si="23"/>
        <v>0</v>
      </c>
      <c r="AJ12" s="169">
        <f t="shared" si="23"/>
        <v>0</v>
      </c>
      <c r="AK12" s="169">
        <f t="shared" si="23"/>
        <v>0</v>
      </c>
      <c r="AL12" s="169">
        <f t="shared" si="23"/>
        <v>0</v>
      </c>
      <c r="AM12" s="169">
        <f t="shared" si="23"/>
        <v>0</v>
      </c>
    </row>
    <row r="13" spans="1:39" ht="15" customHeight="1" outlineLevel="2">
      <c r="A13" s="4" t="s">
        <v>3769</v>
      </c>
      <c r="B13" s="4" t="s">
        <v>48</v>
      </c>
      <c r="C13" s="4" t="str">
        <f t="shared" si="21"/>
        <v>X Privacy 200</v>
      </c>
      <c r="D13" s="215"/>
      <c r="E13" s="207"/>
      <c r="F13" s="204"/>
      <c r="G13" s="12" t="s">
        <v>57</v>
      </c>
      <c r="H13" s="168"/>
      <c r="I13" s="168"/>
      <c r="J13" s="168"/>
      <c r="K13" s="168"/>
      <c r="L13" s="168"/>
      <c r="M13" s="168"/>
      <c r="N13" s="168"/>
      <c r="O13" s="168"/>
      <c r="P13" s="169">
        <f t="shared" ref="P13:AM13" si="24">+P117+P221+P325</f>
        <v>0</v>
      </c>
      <c r="Q13" s="169">
        <f t="shared" si="24"/>
        <v>0</v>
      </c>
      <c r="R13" s="169">
        <f t="shared" si="24"/>
        <v>0</v>
      </c>
      <c r="S13" s="169">
        <f t="shared" si="24"/>
        <v>1</v>
      </c>
      <c r="T13" s="169">
        <f t="shared" si="24"/>
        <v>0</v>
      </c>
      <c r="U13" s="169">
        <f t="shared" si="24"/>
        <v>0</v>
      </c>
      <c r="V13" s="169">
        <f t="shared" si="24"/>
        <v>0</v>
      </c>
      <c r="W13" s="169">
        <f t="shared" si="24"/>
        <v>0</v>
      </c>
      <c r="X13" s="169">
        <f t="shared" si="24"/>
        <v>4</v>
      </c>
      <c r="Y13" s="169">
        <f t="shared" si="24"/>
        <v>5</v>
      </c>
      <c r="Z13" s="169">
        <f t="shared" si="24"/>
        <v>1</v>
      </c>
      <c r="AA13" s="169">
        <f t="shared" si="24"/>
        <v>0</v>
      </c>
      <c r="AB13" s="169">
        <f t="shared" si="24"/>
        <v>4</v>
      </c>
      <c r="AC13" s="169">
        <f t="shared" si="24"/>
        <v>4</v>
      </c>
      <c r="AD13" s="169">
        <f t="shared" si="24"/>
        <v>0</v>
      </c>
      <c r="AE13" s="169">
        <f t="shared" si="24"/>
        <v>0</v>
      </c>
      <c r="AF13" s="169">
        <f t="shared" si="24"/>
        <v>10</v>
      </c>
      <c r="AG13" s="169">
        <f t="shared" si="24"/>
        <v>0</v>
      </c>
      <c r="AH13" s="169">
        <f t="shared" si="24"/>
        <v>0</v>
      </c>
      <c r="AI13" s="169">
        <f t="shared" si="24"/>
        <v>0</v>
      </c>
      <c r="AJ13" s="169">
        <f t="shared" si="24"/>
        <v>0</v>
      </c>
      <c r="AK13" s="169">
        <f t="shared" si="24"/>
        <v>0</v>
      </c>
      <c r="AL13" s="169">
        <f t="shared" si="24"/>
        <v>0</v>
      </c>
      <c r="AM13" s="169">
        <f t="shared" si="24"/>
        <v>0</v>
      </c>
    </row>
    <row r="14" spans="1:39" ht="15" customHeight="1" outlineLevel="2">
      <c r="A14" s="4" t="s">
        <v>3769</v>
      </c>
      <c r="B14" s="4" t="s">
        <v>48</v>
      </c>
      <c r="C14" s="4" t="str">
        <f t="shared" ref="C14" si="25">+G14</f>
        <v>X Privacy 500</v>
      </c>
      <c r="D14" s="215"/>
      <c r="E14" s="207"/>
      <c r="F14" s="204"/>
      <c r="G14" s="12" t="s">
        <v>3784</v>
      </c>
      <c r="H14" s="168"/>
      <c r="I14" s="168"/>
      <c r="J14" s="168"/>
      <c r="K14" s="168"/>
      <c r="L14" s="168"/>
      <c r="M14" s="168"/>
      <c r="N14" s="168"/>
      <c r="O14" s="168"/>
      <c r="P14" s="169">
        <f t="shared" ref="P14:AM14" si="26">+P118+P222+P326</f>
        <v>0</v>
      </c>
      <c r="Q14" s="169">
        <f t="shared" si="26"/>
        <v>0</v>
      </c>
      <c r="R14" s="169">
        <f t="shared" si="26"/>
        <v>0</v>
      </c>
      <c r="S14" s="169">
        <f t="shared" si="26"/>
        <v>0</v>
      </c>
      <c r="T14" s="169">
        <f t="shared" si="26"/>
        <v>0</v>
      </c>
      <c r="U14" s="169">
        <f t="shared" si="26"/>
        <v>0</v>
      </c>
      <c r="V14" s="169">
        <f t="shared" si="26"/>
        <v>0</v>
      </c>
      <c r="W14" s="169">
        <f t="shared" si="26"/>
        <v>0</v>
      </c>
      <c r="X14" s="169">
        <f t="shared" si="26"/>
        <v>0</v>
      </c>
      <c r="Y14" s="169">
        <f t="shared" si="26"/>
        <v>0</v>
      </c>
      <c r="Z14" s="169">
        <f t="shared" si="26"/>
        <v>0</v>
      </c>
      <c r="AA14" s="169">
        <f t="shared" si="26"/>
        <v>0</v>
      </c>
      <c r="AB14" s="169">
        <f t="shared" si="26"/>
        <v>0</v>
      </c>
      <c r="AC14" s="169">
        <f t="shared" si="26"/>
        <v>0</v>
      </c>
      <c r="AD14" s="169">
        <f t="shared" si="26"/>
        <v>0</v>
      </c>
      <c r="AE14" s="169">
        <f t="shared" si="26"/>
        <v>0</v>
      </c>
      <c r="AF14" s="169">
        <f t="shared" si="26"/>
        <v>0</v>
      </c>
      <c r="AG14" s="169">
        <f t="shared" si="26"/>
        <v>0</v>
      </c>
      <c r="AH14" s="169">
        <f t="shared" si="26"/>
        <v>0</v>
      </c>
      <c r="AI14" s="169">
        <f t="shared" si="26"/>
        <v>0</v>
      </c>
      <c r="AJ14" s="169">
        <f t="shared" si="26"/>
        <v>0</v>
      </c>
      <c r="AK14" s="169">
        <f t="shared" si="26"/>
        <v>0</v>
      </c>
      <c r="AL14" s="169">
        <f t="shared" si="26"/>
        <v>0</v>
      </c>
      <c r="AM14" s="169">
        <f t="shared" si="26"/>
        <v>0</v>
      </c>
    </row>
    <row r="15" spans="1:39" ht="15" customHeight="1" outlineLevel="2">
      <c r="A15" s="4" t="s">
        <v>3769</v>
      </c>
      <c r="B15" s="4" t="s">
        <v>48</v>
      </c>
      <c r="C15" s="4" t="str">
        <f t="shared" si="21"/>
        <v>X Privacy DC 1Gb</v>
      </c>
      <c r="D15" s="215"/>
      <c r="E15" s="207"/>
      <c r="F15" s="204"/>
      <c r="G15" s="12" t="s">
        <v>75</v>
      </c>
      <c r="H15" s="168"/>
      <c r="I15" s="168"/>
      <c r="J15" s="168"/>
      <c r="K15" s="168"/>
      <c r="L15" s="168"/>
      <c r="M15" s="168"/>
      <c r="N15" s="168"/>
      <c r="O15" s="168"/>
      <c r="P15" s="169">
        <f t="shared" ref="P15:AM15" si="27">+P119+P223+P327</f>
        <v>0</v>
      </c>
      <c r="Q15" s="169">
        <f t="shared" si="27"/>
        <v>0</v>
      </c>
      <c r="R15" s="169">
        <f t="shared" si="27"/>
        <v>0</v>
      </c>
      <c r="S15" s="169">
        <f t="shared" si="27"/>
        <v>0</v>
      </c>
      <c r="T15" s="169">
        <f t="shared" si="27"/>
        <v>0</v>
      </c>
      <c r="U15" s="169">
        <f t="shared" si="27"/>
        <v>0</v>
      </c>
      <c r="V15" s="169">
        <f t="shared" si="27"/>
        <v>0</v>
      </c>
      <c r="W15" s="169">
        <f t="shared" si="27"/>
        <v>0</v>
      </c>
      <c r="X15" s="169">
        <f t="shared" si="27"/>
        <v>0</v>
      </c>
      <c r="Y15" s="169">
        <f t="shared" si="27"/>
        <v>0</v>
      </c>
      <c r="Z15" s="169">
        <f t="shared" si="27"/>
        <v>0</v>
      </c>
      <c r="AA15" s="169">
        <f t="shared" si="27"/>
        <v>0</v>
      </c>
      <c r="AB15" s="169">
        <f t="shared" si="27"/>
        <v>0</v>
      </c>
      <c r="AC15" s="169">
        <f t="shared" si="27"/>
        <v>0</v>
      </c>
      <c r="AD15" s="169">
        <f t="shared" si="27"/>
        <v>0</v>
      </c>
      <c r="AE15" s="169">
        <f t="shared" si="27"/>
        <v>0</v>
      </c>
      <c r="AF15" s="169">
        <f t="shared" si="27"/>
        <v>0</v>
      </c>
      <c r="AG15" s="169">
        <f t="shared" si="27"/>
        <v>0</v>
      </c>
      <c r="AH15" s="169">
        <f t="shared" si="27"/>
        <v>0</v>
      </c>
      <c r="AI15" s="169">
        <f t="shared" si="27"/>
        <v>0</v>
      </c>
      <c r="AJ15" s="169">
        <f t="shared" si="27"/>
        <v>0</v>
      </c>
      <c r="AK15" s="169">
        <f t="shared" si="27"/>
        <v>0</v>
      </c>
      <c r="AL15" s="169">
        <f t="shared" si="27"/>
        <v>0</v>
      </c>
      <c r="AM15" s="169">
        <f t="shared" si="27"/>
        <v>0</v>
      </c>
    </row>
    <row r="16" spans="1:39" ht="15" customHeight="1" outlineLevel="2">
      <c r="A16" s="4" t="s">
        <v>3769</v>
      </c>
      <c r="B16" s="4" t="s">
        <v>48</v>
      </c>
      <c r="C16" s="4" t="str">
        <f t="shared" si="21"/>
        <v>X Privacy Virtual 100</v>
      </c>
      <c r="D16" s="215"/>
      <c r="E16" s="207"/>
      <c r="F16" s="204"/>
      <c r="G16" s="12" t="s">
        <v>78</v>
      </c>
      <c r="H16" s="168"/>
      <c r="I16" s="168"/>
      <c r="J16" s="168"/>
      <c r="K16" s="168"/>
      <c r="L16" s="168"/>
      <c r="M16" s="168"/>
      <c r="N16" s="168"/>
      <c r="O16" s="168"/>
      <c r="P16" s="169">
        <f t="shared" ref="P16:AM16" si="28">+P120+P224+P328</f>
        <v>0</v>
      </c>
      <c r="Q16" s="169">
        <f t="shared" si="28"/>
        <v>0</v>
      </c>
      <c r="R16" s="169">
        <f t="shared" si="28"/>
        <v>0</v>
      </c>
      <c r="S16" s="169">
        <f t="shared" si="28"/>
        <v>0</v>
      </c>
      <c r="T16" s="169">
        <f t="shared" si="28"/>
        <v>0</v>
      </c>
      <c r="U16" s="169">
        <f t="shared" si="28"/>
        <v>0</v>
      </c>
      <c r="V16" s="169">
        <f t="shared" si="28"/>
        <v>0</v>
      </c>
      <c r="W16" s="169">
        <f t="shared" si="28"/>
        <v>0</v>
      </c>
      <c r="X16" s="169">
        <f t="shared" si="28"/>
        <v>0</v>
      </c>
      <c r="Y16" s="169">
        <f t="shared" si="28"/>
        <v>0</v>
      </c>
      <c r="Z16" s="169">
        <f t="shared" si="28"/>
        <v>0</v>
      </c>
      <c r="AA16" s="169">
        <f t="shared" si="28"/>
        <v>0</v>
      </c>
      <c r="AB16" s="169">
        <f t="shared" si="28"/>
        <v>0</v>
      </c>
      <c r="AC16" s="169">
        <f t="shared" si="28"/>
        <v>0</v>
      </c>
      <c r="AD16" s="169">
        <f t="shared" si="28"/>
        <v>0</v>
      </c>
      <c r="AE16" s="169">
        <f t="shared" si="28"/>
        <v>0</v>
      </c>
      <c r="AF16" s="169">
        <f t="shared" si="28"/>
        <v>0</v>
      </c>
      <c r="AG16" s="169">
        <f t="shared" si="28"/>
        <v>0</v>
      </c>
      <c r="AH16" s="169">
        <f t="shared" si="28"/>
        <v>0</v>
      </c>
      <c r="AI16" s="169">
        <f t="shared" si="28"/>
        <v>0</v>
      </c>
      <c r="AJ16" s="169">
        <f t="shared" si="28"/>
        <v>0</v>
      </c>
      <c r="AK16" s="169">
        <f t="shared" si="28"/>
        <v>0</v>
      </c>
      <c r="AL16" s="169">
        <f t="shared" si="28"/>
        <v>0</v>
      </c>
      <c r="AM16" s="169">
        <f t="shared" si="28"/>
        <v>0</v>
      </c>
    </row>
    <row r="17" spans="1:39" ht="15" customHeight="1" outlineLevel="2">
      <c r="A17" s="4" t="s">
        <v>3769</v>
      </c>
      <c r="B17" s="4" t="s">
        <v>48</v>
      </c>
      <c r="C17" s="4" t="str">
        <f t="shared" si="21"/>
        <v>X Privacy NOMADA</v>
      </c>
      <c r="D17" s="215"/>
      <c r="E17" s="207"/>
      <c r="F17" s="204"/>
      <c r="G17" s="12" t="s">
        <v>95</v>
      </c>
      <c r="H17" s="168"/>
      <c r="I17" s="168"/>
      <c r="J17" s="168"/>
      <c r="K17" s="168"/>
      <c r="L17" s="168"/>
      <c r="M17" s="168"/>
      <c r="N17" s="168"/>
      <c r="O17" s="168"/>
      <c r="P17" s="169">
        <f t="shared" ref="P17:AM17" si="29">+P121+P225+P329</f>
        <v>0</v>
      </c>
      <c r="Q17" s="169">
        <f t="shared" si="29"/>
        <v>0</v>
      </c>
      <c r="R17" s="169">
        <f t="shared" si="29"/>
        <v>0</v>
      </c>
      <c r="S17" s="169">
        <f t="shared" si="29"/>
        <v>0</v>
      </c>
      <c r="T17" s="169">
        <f t="shared" si="29"/>
        <v>0</v>
      </c>
      <c r="U17" s="169">
        <f t="shared" si="29"/>
        <v>0</v>
      </c>
      <c r="V17" s="169">
        <f t="shared" si="29"/>
        <v>0</v>
      </c>
      <c r="W17" s="169">
        <f t="shared" si="29"/>
        <v>0</v>
      </c>
      <c r="X17" s="169">
        <f t="shared" si="29"/>
        <v>0</v>
      </c>
      <c r="Y17" s="169">
        <f t="shared" si="29"/>
        <v>0</v>
      </c>
      <c r="Z17" s="169">
        <f t="shared" si="29"/>
        <v>0</v>
      </c>
      <c r="AA17" s="169">
        <f t="shared" si="29"/>
        <v>0</v>
      </c>
      <c r="AB17" s="169">
        <f t="shared" si="29"/>
        <v>0</v>
      </c>
      <c r="AC17" s="169">
        <f t="shared" si="29"/>
        <v>0</v>
      </c>
      <c r="AD17" s="169">
        <f t="shared" si="29"/>
        <v>0</v>
      </c>
      <c r="AE17" s="169">
        <f t="shared" si="29"/>
        <v>0</v>
      </c>
      <c r="AF17" s="169">
        <f t="shared" si="29"/>
        <v>0</v>
      </c>
      <c r="AG17" s="169">
        <f t="shared" si="29"/>
        <v>0</v>
      </c>
      <c r="AH17" s="169">
        <f t="shared" si="29"/>
        <v>0</v>
      </c>
      <c r="AI17" s="169">
        <f t="shared" si="29"/>
        <v>0</v>
      </c>
      <c r="AJ17" s="169">
        <f t="shared" si="29"/>
        <v>0</v>
      </c>
      <c r="AK17" s="169">
        <f t="shared" si="29"/>
        <v>0</v>
      </c>
      <c r="AL17" s="169">
        <f t="shared" si="29"/>
        <v>0</v>
      </c>
      <c r="AM17" s="169">
        <f t="shared" si="29"/>
        <v>0</v>
      </c>
    </row>
    <row r="18" spans="1:39" ht="15" customHeight="1" outlineLevel="2">
      <c r="A18" s="4" t="s">
        <v>3769</v>
      </c>
      <c r="B18" s="4" t="s">
        <v>48</v>
      </c>
      <c r="C18" s="4" t="str">
        <f t="shared" si="21"/>
        <v>X Privacy 4G</v>
      </c>
      <c r="D18" s="215"/>
      <c r="E18" s="207"/>
      <c r="F18" s="204"/>
      <c r="G18" s="12" t="s">
        <v>96</v>
      </c>
      <c r="H18" s="168"/>
      <c r="I18" s="168"/>
      <c r="J18" s="168"/>
      <c r="K18" s="168"/>
      <c r="L18" s="168"/>
      <c r="M18" s="168"/>
      <c r="N18" s="168"/>
      <c r="O18" s="168"/>
      <c r="P18" s="169">
        <f t="shared" ref="P18:AM18" si="30">+P122+P226+P330</f>
        <v>0</v>
      </c>
      <c r="Q18" s="169">
        <f t="shared" si="30"/>
        <v>0</v>
      </c>
      <c r="R18" s="169">
        <f t="shared" si="30"/>
        <v>0</v>
      </c>
      <c r="S18" s="169">
        <f t="shared" si="30"/>
        <v>0</v>
      </c>
      <c r="T18" s="169">
        <f t="shared" si="30"/>
        <v>0</v>
      </c>
      <c r="U18" s="169">
        <f t="shared" si="30"/>
        <v>0</v>
      </c>
      <c r="V18" s="169">
        <f t="shared" si="30"/>
        <v>0</v>
      </c>
      <c r="W18" s="169">
        <f t="shared" si="30"/>
        <v>0</v>
      </c>
      <c r="X18" s="169">
        <f t="shared" si="30"/>
        <v>0</v>
      </c>
      <c r="Y18" s="169">
        <f t="shared" si="30"/>
        <v>0</v>
      </c>
      <c r="Z18" s="169">
        <f t="shared" si="30"/>
        <v>0</v>
      </c>
      <c r="AA18" s="169">
        <f t="shared" si="30"/>
        <v>0</v>
      </c>
      <c r="AB18" s="169">
        <f t="shared" si="30"/>
        <v>0</v>
      </c>
      <c r="AC18" s="169">
        <f t="shared" si="30"/>
        <v>0</v>
      </c>
      <c r="AD18" s="169">
        <f t="shared" si="30"/>
        <v>0</v>
      </c>
      <c r="AE18" s="169">
        <f t="shared" si="30"/>
        <v>0</v>
      </c>
      <c r="AF18" s="169">
        <f t="shared" si="30"/>
        <v>0</v>
      </c>
      <c r="AG18" s="169">
        <f t="shared" si="30"/>
        <v>0</v>
      </c>
      <c r="AH18" s="169">
        <f t="shared" si="30"/>
        <v>0</v>
      </c>
      <c r="AI18" s="169">
        <f t="shared" si="30"/>
        <v>0</v>
      </c>
      <c r="AJ18" s="169">
        <f t="shared" si="30"/>
        <v>0</v>
      </c>
      <c r="AK18" s="169">
        <f t="shared" si="30"/>
        <v>0</v>
      </c>
      <c r="AL18" s="169">
        <f t="shared" si="30"/>
        <v>0</v>
      </c>
      <c r="AM18" s="169">
        <f t="shared" si="30"/>
        <v>0</v>
      </c>
    </row>
    <row r="19" spans="1:39" ht="15" customHeight="1" outlineLevel="1">
      <c r="A19" s="4" t="s">
        <v>3769</v>
      </c>
      <c r="B19" s="4" t="s">
        <v>48</v>
      </c>
      <c r="C19" s="202" t="str">
        <f>+G19</f>
        <v>assets/client</v>
      </c>
      <c r="D19" s="215"/>
      <c r="E19" s="207"/>
      <c r="F19" s="204"/>
      <c r="G19" s="13" t="s">
        <v>90</v>
      </c>
      <c r="H19" s="170"/>
      <c r="I19" s="170"/>
      <c r="J19" s="170"/>
      <c r="K19" s="170"/>
      <c r="L19" s="170"/>
      <c r="M19" s="170"/>
      <c r="N19" s="170"/>
      <c r="O19" s="170"/>
      <c r="P19" s="170" t="str">
        <f>+IFERROR(P9/P8,"")</f>
        <v/>
      </c>
      <c r="Q19" s="170" t="str">
        <f t="shared" ref="Q19:S19" si="31">+IFERROR(Q9/Q8,"")</f>
        <v/>
      </c>
      <c r="R19" s="170">
        <f t="shared" si="31"/>
        <v>2.5</v>
      </c>
      <c r="S19" s="170">
        <f t="shared" si="31"/>
        <v>2</v>
      </c>
      <c r="T19" s="170" t="str">
        <f>+IFERROR(T9/T8,"")</f>
        <v/>
      </c>
      <c r="U19" s="170">
        <f>+IFERROR(U9/U8,"")</f>
        <v>2.4</v>
      </c>
      <c r="V19" s="170">
        <f t="shared" ref="V19" si="32">+IFERROR(V9/V8,"")</f>
        <v>2</v>
      </c>
      <c r="W19" s="170">
        <f t="shared" ref="W19" si="33">+IFERROR(W9/W8,"")</f>
        <v>2</v>
      </c>
      <c r="X19" s="170">
        <f t="shared" ref="X19:Y19" si="34">+IFERROR(X9/X8,"")</f>
        <v>6</v>
      </c>
      <c r="Y19" s="170">
        <f t="shared" si="34"/>
        <v>2.6</v>
      </c>
      <c r="Z19" s="170">
        <f t="shared" ref="Z19:AA19" si="35">+IFERROR(Z9/Z8,"")</f>
        <v>2</v>
      </c>
      <c r="AA19" s="170">
        <f t="shared" si="35"/>
        <v>2</v>
      </c>
      <c r="AB19" s="170">
        <f t="shared" ref="AB19:AC19" si="36">+IFERROR(AB9/AB8,"")</f>
        <v>3</v>
      </c>
      <c r="AC19" s="170">
        <f t="shared" si="36"/>
        <v>3</v>
      </c>
      <c r="AD19" s="170" t="str">
        <f t="shared" ref="AD19:AE19" si="37">+IFERROR(AD9/AD8,"")</f>
        <v/>
      </c>
      <c r="AE19" s="170">
        <f t="shared" si="37"/>
        <v>2</v>
      </c>
      <c r="AF19" s="170">
        <f t="shared" ref="AF19:AG19" si="38">+IFERROR(AF9/AF8,"")</f>
        <v>3.6666666666666665</v>
      </c>
      <c r="AG19" s="170" t="str">
        <f t="shared" si="38"/>
        <v/>
      </c>
      <c r="AH19" s="170" t="str">
        <f t="shared" ref="AH19:AM19" si="39">+IFERROR(AH9/AH8,"")</f>
        <v/>
      </c>
      <c r="AI19" s="170" t="str">
        <f t="shared" si="39"/>
        <v/>
      </c>
      <c r="AJ19" s="170" t="str">
        <f t="shared" si="39"/>
        <v/>
      </c>
      <c r="AK19" s="170" t="str">
        <f t="shared" si="39"/>
        <v/>
      </c>
      <c r="AL19" s="170" t="str">
        <f t="shared" si="39"/>
        <v/>
      </c>
      <c r="AM19" s="170" t="str">
        <f t="shared" si="39"/>
        <v/>
      </c>
    </row>
    <row r="20" spans="1:39" ht="15" customHeight="1" outlineLevel="1">
      <c r="A20" s="4" t="s">
        <v>3769</v>
      </c>
      <c r="B20" s="4" t="s">
        <v>49</v>
      </c>
      <c r="C20" s="4" t="s">
        <v>3771</v>
      </c>
      <c r="D20" s="215"/>
      <c r="E20" s="207"/>
      <c r="F20" s="204" t="s">
        <v>49</v>
      </c>
      <c r="G20" s="10" t="s">
        <v>40</v>
      </c>
      <c r="H20" s="164"/>
      <c r="I20" s="164"/>
      <c r="J20" s="164"/>
      <c r="K20" s="164"/>
      <c r="L20" s="164"/>
      <c r="M20" s="164"/>
      <c r="N20" s="164"/>
      <c r="O20" s="164"/>
      <c r="P20" s="165">
        <f t="shared" ref="P20" si="40">+P124+P228+P332+P436</f>
        <v>0</v>
      </c>
      <c r="Q20" s="165">
        <f t="shared" ref="Q20:AA20" si="41">+Q124+Q228+Q332+Q436</f>
        <v>0</v>
      </c>
      <c r="R20" s="165">
        <f t="shared" si="41"/>
        <v>0</v>
      </c>
      <c r="S20" s="165">
        <f t="shared" si="41"/>
        <v>2</v>
      </c>
      <c r="T20" s="165">
        <f t="shared" si="41"/>
        <v>2</v>
      </c>
      <c r="U20" s="165">
        <f t="shared" si="41"/>
        <v>0</v>
      </c>
      <c r="V20" s="165">
        <f t="shared" si="41"/>
        <v>0</v>
      </c>
      <c r="W20" s="165">
        <f t="shared" si="41"/>
        <v>0</v>
      </c>
      <c r="X20" s="165">
        <f t="shared" si="41"/>
        <v>2</v>
      </c>
      <c r="Y20" s="165">
        <f t="shared" si="41"/>
        <v>5</v>
      </c>
      <c r="Z20" s="165">
        <f t="shared" si="41"/>
        <v>3</v>
      </c>
      <c r="AA20" s="165">
        <f t="shared" si="41"/>
        <v>0</v>
      </c>
      <c r="AB20" s="165">
        <f t="shared" ref="AB20:AC20" si="42">+AB124+AB228+AB332+AB436</f>
        <v>4</v>
      </c>
      <c r="AC20" s="165">
        <f t="shared" si="42"/>
        <v>3</v>
      </c>
      <c r="AD20" s="165">
        <f t="shared" ref="AD20:AE20" si="43">+AD124+AD228+AD332+AD436</f>
        <v>1</v>
      </c>
      <c r="AE20" s="165">
        <f t="shared" si="43"/>
        <v>1</v>
      </c>
      <c r="AF20" s="165">
        <f t="shared" ref="AF20:AG20" si="44">+AF124+AF228+AF332+AF436</f>
        <v>1</v>
      </c>
      <c r="AG20" s="165">
        <f t="shared" si="44"/>
        <v>0</v>
      </c>
      <c r="AH20" s="165">
        <f t="shared" ref="AH20:AM20" si="45">+AH124+AH228+AH332+AH436</f>
        <v>0</v>
      </c>
      <c r="AI20" s="165">
        <f t="shared" si="45"/>
        <v>0</v>
      </c>
      <c r="AJ20" s="165">
        <f t="shared" si="45"/>
        <v>0</v>
      </c>
      <c r="AK20" s="165">
        <f t="shared" si="45"/>
        <v>0</v>
      </c>
      <c r="AL20" s="165">
        <f t="shared" si="45"/>
        <v>0</v>
      </c>
      <c r="AM20" s="165">
        <f t="shared" si="45"/>
        <v>0</v>
      </c>
    </row>
    <row r="21" spans="1:39" ht="15" customHeight="1" outlineLevel="1">
      <c r="A21" s="4" t="s">
        <v>3769</v>
      </c>
      <c r="B21" s="4" t="s">
        <v>49</v>
      </c>
      <c r="C21" s="4" t="str">
        <f>+G21</f>
        <v>Assets</v>
      </c>
      <c r="D21" s="215"/>
      <c r="E21" s="207"/>
      <c r="F21" s="204"/>
      <c r="G21" s="11" t="s">
        <v>88</v>
      </c>
      <c r="H21" s="166"/>
      <c r="I21" s="166"/>
      <c r="J21" s="166"/>
      <c r="K21" s="166"/>
      <c r="L21" s="166"/>
      <c r="M21" s="166"/>
      <c r="N21" s="166"/>
      <c r="O21" s="166"/>
      <c r="P21" s="167">
        <f>+SUM(P22:P39)</f>
        <v>0</v>
      </c>
      <c r="Q21" s="167">
        <f t="shared" ref="Q21:AM21" si="46">+SUM(Q22:Q39)</f>
        <v>0</v>
      </c>
      <c r="R21" s="167">
        <f t="shared" si="46"/>
        <v>0</v>
      </c>
      <c r="S21" s="167">
        <f t="shared" si="46"/>
        <v>2</v>
      </c>
      <c r="T21" s="167">
        <f t="shared" si="46"/>
        <v>2</v>
      </c>
      <c r="U21" s="167">
        <f t="shared" si="46"/>
        <v>0</v>
      </c>
      <c r="V21" s="167">
        <f t="shared" si="46"/>
        <v>0</v>
      </c>
      <c r="W21" s="167">
        <f t="shared" si="46"/>
        <v>0</v>
      </c>
      <c r="X21" s="167">
        <f t="shared" si="46"/>
        <v>5</v>
      </c>
      <c r="Y21" s="167">
        <f t="shared" si="46"/>
        <v>13</v>
      </c>
      <c r="Z21" s="167">
        <f t="shared" si="46"/>
        <v>5</v>
      </c>
      <c r="AA21" s="167">
        <f t="shared" si="46"/>
        <v>0</v>
      </c>
      <c r="AB21" s="167">
        <f t="shared" si="46"/>
        <v>53</v>
      </c>
      <c r="AC21" s="167">
        <f t="shared" si="46"/>
        <v>28</v>
      </c>
      <c r="AD21" s="167">
        <f t="shared" si="46"/>
        <v>2</v>
      </c>
      <c r="AE21" s="167">
        <f t="shared" si="46"/>
        <v>2</v>
      </c>
      <c r="AF21" s="167">
        <f t="shared" si="46"/>
        <v>1</v>
      </c>
      <c r="AG21" s="167">
        <f t="shared" si="46"/>
        <v>0</v>
      </c>
      <c r="AH21" s="167">
        <f t="shared" si="46"/>
        <v>0</v>
      </c>
      <c r="AI21" s="167">
        <f t="shared" si="46"/>
        <v>0</v>
      </c>
      <c r="AJ21" s="167">
        <f t="shared" si="46"/>
        <v>0</v>
      </c>
      <c r="AK21" s="167">
        <f t="shared" si="46"/>
        <v>0</v>
      </c>
      <c r="AL21" s="167">
        <f t="shared" si="46"/>
        <v>0</v>
      </c>
      <c r="AM21" s="167">
        <f t="shared" si="46"/>
        <v>0</v>
      </c>
    </row>
    <row r="22" spans="1:39" ht="15" customHeight="1" outlineLevel="2">
      <c r="A22" s="4" t="s">
        <v>3769</v>
      </c>
      <c r="B22" s="4" t="s">
        <v>49</v>
      </c>
      <c r="C22" s="4" t="str">
        <f t="shared" ref="C22:C95" si="47">+G22</f>
        <v>X Security Portable 20</v>
      </c>
      <c r="D22" s="215"/>
      <c r="E22" s="207"/>
      <c r="F22" s="204"/>
      <c r="G22" s="12" t="s">
        <v>77</v>
      </c>
      <c r="H22" s="168"/>
      <c r="I22" s="168"/>
      <c r="J22" s="168"/>
      <c r="K22" s="168"/>
      <c r="L22" s="168"/>
      <c r="M22" s="168"/>
      <c r="N22" s="168"/>
      <c r="O22" s="168"/>
      <c r="P22" s="169">
        <f t="shared" ref="P22" si="48">+P126+P230+P334</f>
        <v>0</v>
      </c>
      <c r="Q22" s="169">
        <f t="shared" ref="Q22:Z22" si="49">+Q126+Q230+Q334</f>
        <v>0</v>
      </c>
      <c r="R22" s="169">
        <f t="shared" si="49"/>
        <v>0</v>
      </c>
      <c r="S22" s="169">
        <f t="shared" si="49"/>
        <v>0</v>
      </c>
      <c r="T22" s="169">
        <f t="shared" si="49"/>
        <v>0</v>
      </c>
      <c r="U22" s="169">
        <f t="shared" si="49"/>
        <v>0</v>
      </c>
      <c r="V22" s="169">
        <f t="shared" si="49"/>
        <v>0</v>
      </c>
      <c r="W22" s="169">
        <f t="shared" si="49"/>
        <v>0</v>
      </c>
      <c r="X22" s="169">
        <f t="shared" si="49"/>
        <v>0</v>
      </c>
      <c r="Y22" s="169">
        <f t="shared" si="49"/>
        <v>0</v>
      </c>
      <c r="Z22" s="169">
        <f t="shared" si="49"/>
        <v>0</v>
      </c>
      <c r="AA22" s="169">
        <f t="shared" ref="AA22:AB22" si="50">+AA126+AA230+AA334</f>
        <v>0</v>
      </c>
      <c r="AB22" s="169">
        <f t="shared" si="50"/>
        <v>0</v>
      </c>
      <c r="AC22" s="169">
        <f t="shared" ref="AC22:AD22" si="51">+AC126+AC230+AC334</f>
        <v>0</v>
      </c>
      <c r="AD22" s="169">
        <f t="shared" si="51"/>
        <v>0</v>
      </c>
      <c r="AE22" s="169">
        <f t="shared" ref="AE22:AF22" si="52">+AE126+AE230+AE334</f>
        <v>0</v>
      </c>
      <c r="AF22" s="169">
        <f t="shared" si="52"/>
        <v>0</v>
      </c>
      <c r="AG22" s="169">
        <f t="shared" ref="AG22:AH22" si="53">+AG126+AG230+AG334</f>
        <v>0</v>
      </c>
      <c r="AH22" s="169">
        <f t="shared" si="53"/>
        <v>0</v>
      </c>
      <c r="AI22" s="169">
        <f t="shared" ref="AI22:AM22" si="54">+AI126+AI230+AI334</f>
        <v>0</v>
      </c>
      <c r="AJ22" s="169">
        <f t="shared" si="54"/>
        <v>0</v>
      </c>
      <c r="AK22" s="169">
        <f t="shared" si="54"/>
        <v>0</v>
      </c>
      <c r="AL22" s="169">
        <f t="shared" si="54"/>
        <v>0</v>
      </c>
      <c r="AM22" s="169">
        <f t="shared" si="54"/>
        <v>0</v>
      </c>
    </row>
    <row r="23" spans="1:39" ht="15" customHeight="1" outlineLevel="2">
      <c r="A23" s="4" t="s">
        <v>3769</v>
      </c>
      <c r="B23" s="4" t="s">
        <v>49</v>
      </c>
      <c r="C23" s="4" t="str">
        <f t="shared" si="47"/>
        <v>X Security 50</v>
      </c>
      <c r="D23" s="215"/>
      <c r="E23" s="207"/>
      <c r="F23" s="204"/>
      <c r="G23" s="12" t="s">
        <v>58</v>
      </c>
      <c r="H23" s="168"/>
      <c r="I23" s="168"/>
      <c r="J23" s="168"/>
      <c r="K23" s="168"/>
      <c r="L23" s="168"/>
      <c r="M23" s="168"/>
      <c r="N23" s="168"/>
      <c r="O23" s="168"/>
      <c r="P23" s="169">
        <f t="shared" ref="P23:AM23" si="55">+P127+P231+P335</f>
        <v>0</v>
      </c>
      <c r="Q23" s="169">
        <f t="shared" si="55"/>
        <v>0</v>
      </c>
      <c r="R23" s="169">
        <f t="shared" si="55"/>
        <v>0</v>
      </c>
      <c r="S23" s="169">
        <f t="shared" si="55"/>
        <v>0</v>
      </c>
      <c r="T23" s="169">
        <f t="shared" si="55"/>
        <v>0</v>
      </c>
      <c r="U23" s="169">
        <f t="shared" si="55"/>
        <v>0</v>
      </c>
      <c r="V23" s="169">
        <f t="shared" si="55"/>
        <v>0</v>
      </c>
      <c r="W23" s="169">
        <f t="shared" si="55"/>
        <v>0</v>
      </c>
      <c r="X23" s="169">
        <f t="shared" si="55"/>
        <v>0</v>
      </c>
      <c r="Y23" s="169">
        <f t="shared" si="55"/>
        <v>0</v>
      </c>
      <c r="Z23" s="169">
        <f t="shared" si="55"/>
        <v>0</v>
      </c>
      <c r="AA23" s="169">
        <f t="shared" si="55"/>
        <v>0</v>
      </c>
      <c r="AB23" s="169">
        <f t="shared" si="55"/>
        <v>0</v>
      </c>
      <c r="AC23" s="169">
        <f t="shared" si="55"/>
        <v>0</v>
      </c>
      <c r="AD23" s="169">
        <f t="shared" si="55"/>
        <v>0</v>
      </c>
      <c r="AE23" s="169">
        <f t="shared" si="55"/>
        <v>0</v>
      </c>
      <c r="AF23" s="169">
        <f t="shared" si="55"/>
        <v>0</v>
      </c>
      <c r="AG23" s="169">
        <f t="shared" si="55"/>
        <v>0</v>
      </c>
      <c r="AH23" s="169">
        <f t="shared" si="55"/>
        <v>0</v>
      </c>
      <c r="AI23" s="169">
        <f t="shared" si="55"/>
        <v>0</v>
      </c>
      <c r="AJ23" s="169">
        <f t="shared" si="55"/>
        <v>0</v>
      </c>
      <c r="AK23" s="169">
        <f t="shared" si="55"/>
        <v>0</v>
      </c>
      <c r="AL23" s="169">
        <f t="shared" si="55"/>
        <v>0</v>
      </c>
      <c r="AM23" s="169">
        <f t="shared" si="55"/>
        <v>0</v>
      </c>
    </row>
    <row r="24" spans="1:39" ht="15" customHeight="1" outlineLevel="2">
      <c r="A24" s="4" t="s">
        <v>3769</v>
      </c>
      <c r="B24" s="4" t="s">
        <v>49</v>
      </c>
      <c r="C24" s="4" t="str">
        <f t="shared" si="47"/>
        <v>X Security 100</v>
      </c>
      <c r="D24" s="215"/>
      <c r="E24" s="207"/>
      <c r="F24" s="204"/>
      <c r="G24" s="12" t="s">
        <v>59</v>
      </c>
      <c r="H24" s="168"/>
      <c r="I24" s="168"/>
      <c r="J24" s="168"/>
      <c r="K24" s="168"/>
      <c r="L24" s="168"/>
      <c r="M24" s="168"/>
      <c r="N24" s="168"/>
      <c r="O24" s="168"/>
      <c r="P24" s="169">
        <f t="shared" ref="P24:AM24" si="56">+P128+P232+P336</f>
        <v>0</v>
      </c>
      <c r="Q24" s="169">
        <f t="shared" si="56"/>
        <v>0</v>
      </c>
      <c r="R24" s="169">
        <f t="shared" si="56"/>
        <v>0</v>
      </c>
      <c r="S24" s="169">
        <f t="shared" si="56"/>
        <v>2</v>
      </c>
      <c r="T24" s="169">
        <f t="shared" si="56"/>
        <v>2</v>
      </c>
      <c r="U24" s="169">
        <f t="shared" si="56"/>
        <v>0</v>
      </c>
      <c r="V24" s="169">
        <f t="shared" si="56"/>
        <v>0</v>
      </c>
      <c r="W24" s="169">
        <f t="shared" si="56"/>
        <v>0</v>
      </c>
      <c r="X24" s="169">
        <f t="shared" si="56"/>
        <v>5</v>
      </c>
      <c r="Y24" s="169">
        <f t="shared" si="56"/>
        <v>11</v>
      </c>
      <c r="Z24" s="169">
        <f t="shared" si="56"/>
        <v>2</v>
      </c>
      <c r="AA24" s="169">
        <f t="shared" si="56"/>
        <v>0</v>
      </c>
      <c r="AB24" s="169">
        <f t="shared" si="56"/>
        <v>50</v>
      </c>
      <c r="AC24" s="169">
        <f t="shared" si="56"/>
        <v>27</v>
      </c>
      <c r="AD24" s="169">
        <f t="shared" si="56"/>
        <v>0</v>
      </c>
      <c r="AE24" s="169">
        <f t="shared" si="56"/>
        <v>2</v>
      </c>
      <c r="AF24" s="169">
        <f t="shared" si="56"/>
        <v>0</v>
      </c>
      <c r="AG24" s="169">
        <f t="shared" si="56"/>
        <v>0</v>
      </c>
      <c r="AH24" s="169">
        <f t="shared" si="56"/>
        <v>0</v>
      </c>
      <c r="AI24" s="169">
        <f t="shared" si="56"/>
        <v>0</v>
      </c>
      <c r="AJ24" s="169">
        <f t="shared" si="56"/>
        <v>0</v>
      </c>
      <c r="AK24" s="169">
        <f t="shared" si="56"/>
        <v>0</v>
      </c>
      <c r="AL24" s="169">
        <f t="shared" si="56"/>
        <v>0</v>
      </c>
      <c r="AM24" s="169">
        <f t="shared" si="56"/>
        <v>0</v>
      </c>
    </row>
    <row r="25" spans="1:39" ht="15" customHeight="1" outlineLevel="2">
      <c r="A25" s="4" t="s">
        <v>3769</v>
      </c>
      <c r="B25" s="4" t="s">
        <v>49</v>
      </c>
      <c r="C25" s="4" t="str">
        <f t="shared" si="47"/>
        <v>X Security 200</v>
      </c>
      <c r="D25" s="215"/>
      <c r="E25" s="207"/>
      <c r="F25" s="204"/>
      <c r="G25" s="12" t="s">
        <v>60</v>
      </c>
      <c r="H25" s="168"/>
      <c r="I25" s="168"/>
      <c r="J25" s="168"/>
      <c r="K25" s="168"/>
      <c r="L25" s="168"/>
      <c r="M25" s="168"/>
      <c r="N25" s="168"/>
      <c r="O25" s="168"/>
      <c r="P25" s="169">
        <f t="shared" ref="P25:AM25" si="57">+P129+P233+P337</f>
        <v>0</v>
      </c>
      <c r="Q25" s="169">
        <f t="shared" si="57"/>
        <v>0</v>
      </c>
      <c r="R25" s="169">
        <f t="shared" si="57"/>
        <v>0</v>
      </c>
      <c r="S25" s="169">
        <f t="shared" si="57"/>
        <v>0</v>
      </c>
      <c r="T25" s="169">
        <f t="shared" si="57"/>
        <v>0</v>
      </c>
      <c r="U25" s="169">
        <f t="shared" si="57"/>
        <v>0</v>
      </c>
      <c r="V25" s="169">
        <f t="shared" si="57"/>
        <v>0</v>
      </c>
      <c r="W25" s="169">
        <f t="shared" si="57"/>
        <v>0</v>
      </c>
      <c r="X25" s="169">
        <f t="shared" si="57"/>
        <v>0</v>
      </c>
      <c r="Y25" s="169">
        <f t="shared" si="57"/>
        <v>2</v>
      </c>
      <c r="Z25" s="169">
        <f t="shared" si="57"/>
        <v>3</v>
      </c>
      <c r="AA25" s="169">
        <f t="shared" si="57"/>
        <v>0</v>
      </c>
      <c r="AB25" s="169">
        <f t="shared" si="57"/>
        <v>3</v>
      </c>
      <c r="AC25" s="169">
        <f t="shared" si="57"/>
        <v>1</v>
      </c>
      <c r="AD25" s="169">
        <f t="shared" si="57"/>
        <v>2</v>
      </c>
      <c r="AE25" s="169">
        <f t="shared" si="57"/>
        <v>0</v>
      </c>
      <c r="AF25" s="169">
        <f t="shared" si="57"/>
        <v>0</v>
      </c>
      <c r="AG25" s="169">
        <f t="shared" si="57"/>
        <v>0</v>
      </c>
      <c r="AH25" s="169">
        <f t="shared" si="57"/>
        <v>0</v>
      </c>
      <c r="AI25" s="169">
        <f t="shared" si="57"/>
        <v>0</v>
      </c>
      <c r="AJ25" s="169">
        <f t="shared" si="57"/>
        <v>0</v>
      </c>
      <c r="AK25" s="169">
        <f t="shared" si="57"/>
        <v>0</v>
      </c>
      <c r="AL25" s="169">
        <f t="shared" si="57"/>
        <v>0</v>
      </c>
      <c r="AM25" s="169">
        <f t="shared" si="57"/>
        <v>0</v>
      </c>
    </row>
    <row r="26" spans="1:39" ht="15" customHeight="1" outlineLevel="2">
      <c r="A26" s="4" t="s">
        <v>3769</v>
      </c>
      <c r="B26" s="4" t="s">
        <v>49</v>
      </c>
      <c r="C26" s="4" t="str">
        <f t="shared" ref="C26" si="58">+G26</f>
        <v>X Security 500</v>
      </c>
      <c r="D26" s="215"/>
      <c r="E26" s="207"/>
      <c r="F26" s="204"/>
      <c r="G26" s="12" t="s">
        <v>3785</v>
      </c>
      <c r="H26" s="168"/>
      <c r="I26" s="168"/>
      <c r="J26" s="168"/>
      <c r="K26" s="168"/>
      <c r="L26" s="168"/>
      <c r="M26" s="168"/>
      <c r="N26" s="168"/>
      <c r="O26" s="168"/>
      <c r="P26" s="169">
        <f t="shared" ref="P26:AM26" si="59">+P130+P234+P338</f>
        <v>0</v>
      </c>
      <c r="Q26" s="169">
        <f t="shared" si="59"/>
        <v>0</v>
      </c>
      <c r="R26" s="169">
        <f t="shared" si="59"/>
        <v>0</v>
      </c>
      <c r="S26" s="169">
        <f t="shared" si="59"/>
        <v>0</v>
      </c>
      <c r="T26" s="169">
        <f t="shared" si="59"/>
        <v>0</v>
      </c>
      <c r="U26" s="169">
        <f t="shared" si="59"/>
        <v>0</v>
      </c>
      <c r="V26" s="169">
        <f t="shared" si="59"/>
        <v>0</v>
      </c>
      <c r="W26" s="169">
        <f t="shared" si="59"/>
        <v>0</v>
      </c>
      <c r="X26" s="169">
        <f t="shared" si="59"/>
        <v>0</v>
      </c>
      <c r="Y26" s="169">
        <f t="shared" si="59"/>
        <v>0</v>
      </c>
      <c r="Z26" s="169">
        <f t="shared" si="59"/>
        <v>0</v>
      </c>
      <c r="AA26" s="169">
        <f t="shared" si="59"/>
        <v>0</v>
      </c>
      <c r="AB26" s="169">
        <f t="shared" si="59"/>
        <v>0</v>
      </c>
      <c r="AC26" s="169">
        <f t="shared" si="59"/>
        <v>0</v>
      </c>
      <c r="AD26" s="169">
        <f t="shared" si="59"/>
        <v>0</v>
      </c>
      <c r="AE26" s="169">
        <f t="shared" si="59"/>
        <v>0</v>
      </c>
      <c r="AF26" s="169">
        <f t="shared" si="59"/>
        <v>0</v>
      </c>
      <c r="AG26" s="169">
        <f t="shared" si="59"/>
        <v>0</v>
      </c>
      <c r="AH26" s="169">
        <f t="shared" si="59"/>
        <v>0</v>
      </c>
      <c r="AI26" s="169">
        <f t="shared" si="59"/>
        <v>0</v>
      </c>
      <c r="AJ26" s="169">
        <f t="shared" si="59"/>
        <v>0</v>
      </c>
      <c r="AK26" s="169">
        <f t="shared" si="59"/>
        <v>0</v>
      </c>
      <c r="AL26" s="169">
        <f t="shared" si="59"/>
        <v>0</v>
      </c>
      <c r="AM26" s="169">
        <f t="shared" si="59"/>
        <v>0</v>
      </c>
    </row>
    <row r="27" spans="1:39" ht="15" customHeight="1" outlineLevel="2">
      <c r="A27" s="4" t="s">
        <v>3769</v>
      </c>
      <c r="B27" s="4" t="s">
        <v>49</v>
      </c>
      <c r="C27" s="4" t="str">
        <f t="shared" si="47"/>
        <v>X Security 1Gb</v>
      </c>
      <c r="D27" s="215"/>
      <c r="E27" s="207"/>
      <c r="F27" s="204"/>
      <c r="G27" s="12" t="s">
        <v>74</v>
      </c>
      <c r="H27" s="168"/>
      <c r="I27" s="168"/>
      <c r="J27" s="168"/>
      <c r="K27" s="168"/>
      <c r="L27" s="168"/>
      <c r="M27" s="168"/>
      <c r="N27" s="168"/>
      <c r="O27" s="168"/>
      <c r="P27" s="169">
        <f t="shared" ref="P27:AM27" si="60">+P131+P235+P339</f>
        <v>0</v>
      </c>
      <c r="Q27" s="169">
        <f t="shared" si="60"/>
        <v>0</v>
      </c>
      <c r="R27" s="169">
        <f t="shared" si="60"/>
        <v>0</v>
      </c>
      <c r="S27" s="169">
        <f t="shared" si="60"/>
        <v>0</v>
      </c>
      <c r="T27" s="169">
        <f t="shared" si="60"/>
        <v>0</v>
      </c>
      <c r="U27" s="169">
        <f t="shared" si="60"/>
        <v>0</v>
      </c>
      <c r="V27" s="169">
        <f t="shared" si="60"/>
        <v>0</v>
      </c>
      <c r="W27" s="169">
        <f t="shared" si="60"/>
        <v>0</v>
      </c>
      <c r="X27" s="169">
        <f t="shared" si="60"/>
        <v>0</v>
      </c>
      <c r="Y27" s="169">
        <f t="shared" si="60"/>
        <v>0</v>
      </c>
      <c r="Z27" s="169">
        <f t="shared" si="60"/>
        <v>0</v>
      </c>
      <c r="AA27" s="169">
        <f t="shared" si="60"/>
        <v>0</v>
      </c>
      <c r="AB27" s="169">
        <f t="shared" si="60"/>
        <v>0</v>
      </c>
      <c r="AC27" s="169">
        <f t="shared" si="60"/>
        <v>0</v>
      </c>
      <c r="AD27" s="169">
        <f t="shared" si="60"/>
        <v>0</v>
      </c>
      <c r="AE27" s="169">
        <f t="shared" si="60"/>
        <v>0</v>
      </c>
      <c r="AF27" s="169">
        <f t="shared" si="60"/>
        <v>0</v>
      </c>
      <c r="AG27" s="169">
        <f t="shared" si="60"/>
        <v>0</v>
      </c>
      <c r="AH27" s="169">
        <f t="shared" si="60"/>
        <v>0</v>
      </c>
      <c r="AI27" s="169">
        <f t="shared" si="60"/>
        <v>0</v>
      </c>
      <c r="AJ27" s="169">
        <f t="shared" si="60"/>
        <v>0</v>
      </c>
      <c r="AK27" s="169">
        <f t="shared" si="60"/>
        <v>0</v>
      </c>
      <c r="AL27" s="169">
        <f t="shared" si="60"/>
        <v>0</v>
      </c>
      <c r="AM27" s="169">
        <f t="shared" si="60"/>
        <v>0</v>
      </c>
    </row>
    <row r="28" spans="1:39" ht="15" customHeight="1" outlineLevel="2">
      <c r="A28" s="4" t="s">
        <v>3769</v>
      </c>
      <c r="B28" s="4" t="s">
        <v>49</v>
      </c>
      <c r="C28" s="4" t="str">
        <f t="shared" si="47"/>
        <v>X Security Virtual 100</v>
      </c>
      <c r="D28" s="215"/>
      <c r="E28" s="207"/>
      <c r="F28" s="204"/>
      <c r="G28" s="12" t="s">
        <v>79</v>
      </c>
      <c r="H28" s="168"/>
      <c r="I28" s="168"/>
      <c r="J28" s="168"/>
      <c r="K28" s="168"/>
      <c r="L28" s="168"/>
      <c r="M28" s="168"/>
      <c r="N28" s="168"/>
      <c r="O28" s="168"/>
      <c r="P28" s="169">
        <f t="shared" ref="P28:AM28" si="61">+P132+P236+P340</f>
        <v>0</v>
      </c>
      <c r="Q28" s="169">
        <f t="shared" si="61"/>
        <v>0</v>
      </c>
      <c r="R28" s="169">
        <f t="shared" si="61"/>
        <v>0</v>
      </c>
      <c r="S28" s="169">
        <f t="shared" si="61"/>
        <v>0</v>
      </c>
      <c r="T28" s="169">
        <f t="shared" si="61"/>
        <v>0</v>
      </c>
      <c r="U28" s="169">
        <f t="shared" si="61"/>
        <v>0</v>
      </c>
      <c r="V28" s="169">
        <f t="shared" si="61"/>
        <v>0</v>
      </c>
      <c r="W28" s="169">
        <f t="shared" si="61"/>
        <v>0</v>
      </c>
      <c r="X28" s="169">
        <f t="shared" si="61"/>
        <v>0</v>
      </c>
      <c r="Y28" s="169">
        <f t="shared" si="61"/>
        <v>0</v>
      </c>
      <c r="Z28" s="169">
        <f t="shared" si="61"/>
        <v>0</v>
      </c>
      <c r="AA28" s="169">
        <f t="shared" si="61"/>
        <v>0</v>
      </c>
      <c r="AB28" s="169">
        <f t="shared" si="61"/>
        <v>0</v>
      </c>
      <c r="AC28" s="169">
        <f t="shared" si="61"/>
        <v>0</v>
      </c>
      <c r="AD28" s="169">
        <f t="shared" si="61"/>
        <v>0</v>
      </c>
      <c r="AE28" s="169">
        <f t="shared" si="61"/>
        <v>0</v>
      </c>
      <c r="AF28" s="169">
        <f t="shared" si="61"/>
        <v>0</v>
      </c>
      <c r="AG28" s="169">
        <f t="shared" si="61"/>
        <v>0</v>
      </c>
      <c r="AH28" s="169">
        <f t="shared" si="61"/>
        <v>0</v>
      </c>
      <c r="AI28" s="169">
        <f t="shared" si="61"/>
        <v>0</v>
      </c>
      <c r="AJ28" s="169">
        <f t="shared" si="61"/>
        <v>0</v>
      </c>
      <c r="AK28" s="169">
        <f t="shared" si="61"/>
        <v>0</v>
      </c>
      <c r="AL28" s="169">
        <f t="shared" si="61"/>
        <v>0</v>
      </c>
      <c r="AM28" s="169">
        <f t="shared" si="61"/>
        <v>0</v>
      </c>
    </row>
    <row r="29" spans="1:39" ht="15" customHeight="1" outlineLevel="2">
      <c r="A29" s="4" t="s">
        <v>3769</v>
      </c>
      <c r="B29" s="4" t="s">
        <v>49</v>
      </c>
      <c r="C29" s="4" t="str">
        <f t="shared" si="47"/>
        <v>X Security NOMADA</v>
      </c>
      <c r="D29" s="215"/>
      <c r="E29" s="207"/>
      <c r="F29" s="204"/>
      <c r="G29" s="12" t="s">
        <v>97</v>
      </c>
      <c r="H29" s="168"/>
      <c r="I29" s="168"/>
      <c r="J29" s="168"/>
      <c r="K29" s="168"/>
      <c r="L29" s="168"/>
      <c r="M29" s="168"/>
      <c r="N29" s="168"/>
      <c r="O29" s="168"/>
      <c r="P29" s="169">
        <f t="shared" ref="P29:AM29" si="62">+P133+P237+P341</f>
        <v>0</v>
      </c>
      <c r="Q29" s="169">
        <f t="shared" si="62"/>
        <v>0</v>
      </c>
      <c r="R29" s="169">
        <f t="shared" si="62"/>
        <v>0</v>
      </c>
      <c r="S29" s="169">
        <f t="shared" si="62"/>
        <v>0</v>
      </c>
      <c r="T29" s="169">
        <f t="shared" si="62"/>
        <v>0</v>
      </c>
      <c r="U29" s="169">
        <f t="shared" si="62"/>
        <v>0</v>
      </c>
      <c r="V29" s="169">
        <f t="shared" si="62"/>
        <v>0</v>
      </c>
      <c r="W29" s="169">
        <f t="shared" si="62"/>
        <v>0</v>
      </c>
      <c r="X29" s="169">
        <f t="shared" si="62"/>
        <v>0</v>
      </c>
      <c r="Y29" s="169">
        <f t="shared" si="62"/>
        <v>0</v>
      </c>
      <c r="Z29" s="169">
        <f t="shared" si="62"/>
        <v>0</v>
      </c>
      <c r="AA29" s="169">
        <f t="shared" si="62"/>
        <v>0</v>
      </c>
      <c r="AB29" s="169">
        <f t="shared" si="62"/>
        <v>0</v>
      </c>
      <c r="AC29" s="169">
        <f t="shared" si="62"/>
        <v>0</v>
      </c>
      <c r="AD29" s="169">
        <f t="shared" si="62"/>
        <v>0</v>
      </c>
      <c r="AE29" s="169">
        <f t="shared" si="62"/>
        <v>0</v>
      </c>
      <c r="AF29" s="169">
        <f t="shared" si="62"/>
        <v>0</v>
      </c>
      <c r="AG29" s="169">
        <f t="shared" si="62"/>
        <v>0</v>
      </c>
      <c r="AH29" s="169">
        <f t="shared" si="62"/>
        <v>0</v>
      </c>
      <c r="AI29" s="169">
        <f t="shared" si="62"/>
        <v>0</v>
      </c>
      <c r="AJ29" s="169">
        <f t="shared" si="62"/>
        <v>0</v>
      </c>
      <c r="AK29" s="169">
        <f t="shared" si="62"/>
        <v>0</v>
      </c>
      <c r="AL29" s="169">
        <f t="shared" si="62"/>
        <v>0</v>
      </c>
      <c r="AM29" s="169">
        <f t="shared" si="62"/>
        <v>0</v>
      </c>
    </row>
    <row r="30" spans="1:39" ht="15" customHeight="1" outlineLevel="2">
      <c r="A30" s="4" t="s">
        <v>3769</v>
      </c>
      <c r="B30" s="4" t="s">
        <v>49</v>
      </c>
      <c r="C30" s="4" t="str">
        <f t="shared" si="47"/>
        <v>X Security 4G</v>
      </c>
      <c r="D30" s="215"/>
      <c r="E30" s="207"/>
      <c r="F30" s="204"/>
      <c r="G30" s="12" t="s">
        <v>98</v>
      </c>
      <c r="H30" s="168"/>
      <c r="I30" s="168"/>
      <c r="J30" s="168"/>
      <c r="K30" s="168"/>
      <c r="L30" s="168"/>
      <c r="M30" s="168"/>
      <c r="N30" s="168"/>
      <c r="O30" s="168"/>
      <c r="P30" s="169">
        <f t="shared" ref="P30:AM30" si="63">+P134+P238+P342</f>
        <v>0</v>
      </c>
      <c r="Q30" s="169">
        <f t="shared" si="63"/>
        <v>0</v>
      </c>
      <c r="R30" s="169">
        <f t="shared" si="63"/>
        <v>0</v>
      </c>
      <c r="S30" s="169">
        <f t="shared" si="63"/>
        <v>0</v>
      </c>
      <c r="T30" s="169">
        <f t="shared" si="63"/>
        <v>0</v>
      </c>
      <c r="U30" s="169">
        <f t="shared" si="63"/>
        <v>0</v>
      </c>
      <c r="V30" s="169">
        <f t="shared" si="63"/>
        <v>0</v>
      </c>
      <c r="W30" s="169">
        <f t="shared" si="63"/>
        <v>0</v>
      </c>
      <c r="X30" s="169">
        <f t="shared" si="63"/>
        <v>0</v>
      </c>
      <c r="Y30" s="169">
        <f t="shared" si="63"/>
        <v>0</v>
      </c>
      <c r="Z30" s="169">
        <f t="shared" si="63"/>
        <v>0</v>
      </c>
      <c r="AA30" s="169">
        <f t="shared" si="63"/>
        <v>0</v>
      </c>
      <c r="AB30" s="169">
        <f t="shared" si="63"/>
        <v>0</v>
      </c>
      <c r="AC30" s="169">
        <f t="shared" si="63"/>
        <v>0</v>
      </c>
      <c r="AD30" s="169">
        <f t="shared" si="63"/>
        <v>0</v>
      </c>
      <c r="AE30" s="169">
        <f t="shared" si="63"/>
        <v>0</v>
      </c>
      <c r="AF30" s="169">
        <f t="shared" si="63"/>
        <v>0</v>
      </c>
      <c r="AG30" s="169">
        <f t="shared" si="63"/>
        <v>0</v>
      </c>
      <c r="AH30" s="169">
        <f t="shared" si="63"/>
        <v>0</v>
      </c>
      <c r="AI30" s="169">
        <f t="shared" si="63"/>
        <v>0</v>
      </c>
      <c r="AJ30" s="169">
        <f t="shared" si="63"/>
        <v>0</v>
      </c>
      <c r="AK30" s="169">
        <f t="shared" si="63"/>
        <v>0</v>
      </c>
      <c r="AL30" s="169">
        <f t="shared" si="63"/>
        <v>0</v>
      </c>
      <c r="AM30" s="169">
        <f t="shared" si="63"/>
        <v>0</v>
      </c>
    </row>
    <row r="31" spans="1:39" ht="15" customHeight="1" outlineLevel="2">
      <c r="A31" s="4" t="s">
        <v>3769</v>
      </c>
      <c r="B31" s="4" t="s">
        <v>49</v>
      </c>
      <c r="C31" s="4" t="str">
        <f t="shared" ref="C31:C39" si="64">+G31</f>
        <v>X Security Monosede Portable 20</v>
      </c>
      <c r="D31" s="215"/>
      <c r="E31" s="207"/>
      <c r="F31" s="204"/>
      <c r="G31" s="12" t="s">
        <v>3786</v>
      </c>
      <c r="H31" s="168"/>
      <c r="I31" s="168"/>
      <c r="J31" s="168"/>
      <c r="K31" s="168"/>
      <c r="L31" s="168"/>
      <c r="M31" s="168"/>
      <c r="N31" s="168"/>
      <c r="O31" s="168"/>
      <c r="P31" s="169">
        <f t="shared" ref="P31:AM31" si="65">+P135+P239+P343</f>
        <v>0</v>
      </c>
      <c r="Q31" s="169">
        <f t="shared" si="65"/>
        <v>0</v>
      </c>
      <c r="R31" s="169">
        <f t="shared" si="65"/>
        <v>0</v>
      </c>
      <c r="S31" s="169">
        <f t="shared" si="65"/>
        <v>0</v>
      </c>
      <c r="T31" s="169">
        <f t="shared" si="65"/>
        <v>0</v>
      </c>
      <c r="U31" s="169">
        <f t="shared" si="65"/>
        <v>0</v>
      </c>
      <c r="V31" s="169">
        <f t="shared" si="65"/>
        <v>0</v>
      </c>
      <c r="W31" s="169">
        <f t="shared" si="65"/>
        <v>0</v>
      </c>
      <c r="X31" s="169">
        <f t="shared" si="65"/>
        <v>0</v>
      </c>
      <c r="Y31" s="169">
        <f t="shared" si="65"/>
        <v>0</v>
      </c>
      <c r="Z31" s="169">
        <f t="shared" si="65"/>
        <v>0</v>
      </c>
      <c r="AA31" s="169">
        <f t="shared" si="65"/>
        <v>0</v>
      </c>
      <c r="AB31" s="169">
        <f t="shared" si="65"/>
        <v>0</v>
      </c>
      <c r="AC31" s="169">
        <f t="shared" si="65"/>
        <v>0</v>
      </c>
      <c r="AD31" s="169">
        <f t="shared" si="65"/>
        <v>0</v>
      </c>
      <c r="AE31" s="169">
        <f t="shared" si="65"/>
        <v>0</v>
      </c>
      <c r="AF31" s="169">
        <f t="shared" si="65"/>
        <v>0</v>
      </c>
      <c r="AG31" s="169">
        <f t="shared" si="65"/>
        <v>0</v>
      </c>
      <c r="AH31" s="169">
        <f t="shared" si="65"/>
        <v>0</v>
      </c>
      <c r="AI31" s="169">
        <f t="shared" si="65"/>
        <v>0</v>
      </c>
      <c r="AJ31" s="169">
        <f t="shared" si="65"/>
        <v>0</v>
      </c>
      <c r="AK31" s="169">
        <f t="shared" si="65"/>
        <v>0</v>
      </c>
      <c r="AL31" s="169">
        <f t="shared" si="65"/>
        <v>0</v>
      </c>
      <c r="AM31" s="169">
        <f t="shared" si="65"/>
        <v>0</v>
      </c>
    </row>
    <row r="32" spans="1:39" ht="15" customHeight="1" outlineLevel="2">
      <c r="A32" s="4" t="s">
        <v>3769</v>
      </c>
      <c r="B32" s="4" t="s">
        <v>49</v>
      </c>
      <c r="C32" s="4" t="str">
        <f t="shared" si="64"/>
        <v>X Security Monosede 50</v>
      </c>
      <c r="D32" s="215"/>
      <c r="E32" s="207"/>
      <c r="F32" s="204"/>
      <c r="G32" s="12" t="s">
        <v>3787</v>
      </c>
      <c r="H32" s="168"/>
      <c r="I32" s="168"/>
      <c r="J32" s="168"/>
      <c r="K32" s="168"/>
      <c r="L32" s="168"/>
      <c r="M32" s="168"/>
      <c r="N32" s="168"/>
      <c r="O32" s="168"/>
      <c r="P32" s="169">
        <f t="shared" ref="P32:AM32" si="66">+P136+P240+P344</f>
        <v>0</v>
      </c>
      <c r="Q32" s="169">
        <f t="shared" si="66"/>
        <v>0</v>
      </c>
      <c r="R32" s="169">
        <f t="shared" si="66"/>
        <v>0</v>
      </c>
      <c r="S32" s="169">
        <f t="shared" si="66"/>
        <v>0</v>
      </c>
      <c r="T32" s="169">
        <f t="shared" si="66"/>
        <v>0</v>
      </c>
      <c r="U32" s="169">
        <f t="shared" si="66"/>
        <v>0</v>
      </c>
      <c r="V32" s="169">
        <f t="shared" si="66"/>
        <v>0</v>
      </c>
      <c r="W32" s="169">
        <f t="shared" si="66"/>
        <v>0</v>
      </c>
      <c r="X32" s="169">
        <f t="shared" si="66"/>
        <v>0</v>
      </c>
      <c r="Y32" s="169">
        <f t="shared" si="66"/>
        <v>0</v>
      </c>
      <c r="Z32" s="169">
        <f t="shared" si="66"/>
        <v>0</v>
      </c>
      <c r="AA32" s="169">
        <f t="shared" si="66"/>
        <v>0</v>
      </c>
      <c r="AB32" s="169">
        <f t="shared" si="66"/>
        <v>0</v>
      </c>
      <c r="AC32" s="169">
        <f t="shared" si="66"/>
        <v>0</v>
      </c>
      <c r="AD32" s="169">
        <f t="shared" si="66"/>
        <v>0</v>
      </c>
      <c r="AE32" s="169">
        <f t="shared" si="66"/>
        <v>0</v>
      </c>
      <c r="AF32" s="169">
        <f t="shared" si="66"/>
        <v>0</v>
      </c>
      <c r="AG32" s="169">
        <f t="shared" si="66"/>
        <v>0</v>
      </c>
      <c r="AH32" s="169">
        <f t="shared" si="66"/>
        <v>0</v>
      </c>
      <c r="AI32" s="169">
        <f t="shared" si="66"/>
        <v>0</v>
      </c>
      <c r="AJ32" s="169">
        <f t="shared" si="66"/>
        <v>0</v>
      </c>
      <c r="AK32" s="169">
        <f t="shared" si="66"/>
        <v>0</v>
      </c>
      <c r="AL32" s="169">
        <f t="shared" si="66"/>
        <v>0</v>
      </c>
      <c r="AM32" s="169">
        <f t="shared" si="66"/>
        <v>0</v>
      </c>
    </row>
    <row r="33" spans="1:39" ht="15" customHeight="1" outlineLevel="2">
      <c r="A33" s="4" t="s">
        <v>3769</v>
      </c>
      <c r="B33" s="4" t="s">
        <v>49</v>
      </c>
      <c r="C33" s="4" t="str">
        <f t="shared" si="64"/>
        <v>X Security Monosede 100</v>
      </c>
      <c r="D33" s="215"/>
      <c r="E33" s="207"/>
      <c r="F33" s="204"/>
      <c r="G33" s="12" t="s">
        <v>3788</v>
      </c>
      <c r="H33" s="168"/>
      <c r="I33" s="168"/>
      <c r="J33" s="168"/>
      <c r="K33" s="168"/>
      <c r="L33" s="168"/>
      <c r="M33" s="168"/>
      <c r="N33" s="168"/>
      <c r="O33" s="168"/>
      <c r="P33" s="169">
        <f t="shared" ref="P33:AM33" si="67">+P137+P241+P345</f>
        <v>0</v>
      </c>
      <c r="Q33" s="169">
        <f t="shared" si="67"/>
        <v>0</v>
      </c>
      <c r="R33" s="169">
        <f t="shared" si="67"/>
        <v>0</v>
      </c>
      <c r="S33" s="169">
        <f t="shared" si="67"/>
        <v>0</v>
      </c>
      <c r="T33" s="169">
        <f t="shared" si="67"/>
        <v>0</v>
      </c>
      <c r="U33" s="169">
        <f t="shared" si="67"/>
        <v>0</v>
      </c>
      <c r="V33" s="169">
        <f t="shared" si="67"/>
        <v>0</v>
      </c>
      <c r="W33" s="169">
        <f t="shared" si="67"/>
        <v>0</v>
      </c>
      <c r="X33" s="169">
        <f t="shared" si="67"/>
        <v>0</v>
      </c>
      <c r="Y33" s="169">
        <f t="shared" si="67"/>
        <v>0</v>
      </c>
      <c r="Z33" s="169">
        <f t="shared" si="67"/>
        <v>0</v>
      </c>
      <c r="AA33" s="169">
        <f t="shared" si="67"/>
        <v>0</v>
      </c>
      <c r="AB33" s="169">
        <f t="shared" si="67"/>
        <v>0</v>
      </c>
      <c r="AC33" s="169">
        <f t="shared" si="67"/>
        <v>0</v>
      </c>
      <c r="AD33" s="169">
        <f t="shared" si="67"/>
        <v>0</v>
      </c>
      <c r="AE33" s="169">
        <f t="shared" si="67"/>
        <v>0</v>
      </c>
      <c r="AF33" s="169">
        <f t="shared" si="67"/>
        <v>0</v>
      </c>
      <c r="AG33" s="169">
        <f t="shared" si="67"/>
        <v>0</v>
      </c>
      <c r="AH33" s="169">
        <f t="shared" si="67"/>
        <v>0</v>
      </c>
      <c r="AI33" s="169">
        <f t="shared" si="67"/>
        <v>0</v>
      </c>
      <c r="AJ33" s="169">
        <f t="shared" si="67"/>
        <v>0</v>
      </c>
      <c r="AK33" s="169">
        <f t="shared" si="67"/>
        <v>0</v>
      </c>
      <c r="AL33" s="169">
        <f t="shared" si="67"/>
        <v>0</v>
      </c>
      <c r="AM33" s="169">
        <f t="shared" si="67"/>
        <v>0</v>
      </c>
    </row>
    <row r="34" spans="1:39" ht="15" customHeight="1" outlineLevel="2">
      <c r="A34" s="4" t="s">
        <v>3769</v>
      </c>
      <c r="B34" s="4" t="s">
        <v>49</v>
      </c>
      <c r="C34" s="4" t="str">
        <f t="shared" si="64"/>
        <v>X Security Monosede 200</v>
      </c>
      <c r="D34" s="215"/>
      <c r="E34" s="207"/>
      <c r="F34" s="204"/>
      <c r="G34" s="12" t="s">
        <v>3783</v>
      </c>
      <c r="H34" s="168"/>
      <c r="I34" s="168"/>
      <c r="J34" s="168"/>
      <c r="K34" s="168"/>
      <c r="L34" s="168"/>
      <c r="M34" s="168"/>
      <c r="N34" s="168"/>
      <c r="O34" s="168"/>
      <c r="P34" s="169">
        <f t="shared" ref="P34:AM34" si="68">+P138+P242+P346</f>
        <v>0</v>
      </c>
      <c r="Q34" s="169">
        <f t="shared" si="68"/>
        <v>0</v>
      </c>
      <c r="R34" s="169">
        <f t="shared" si="68"/>
        <v>0</v>
      </c>
      <c r="S34" s="169">
        <f t="shared" si="68"/>
        <v>0</v>
      </c>
      <c r="T34" s="169">
        <f t="shared" si="68"/>
        <v>0</v>
      </c>
      <c r="U34" s="169">
        <f t="shared" si="68"/>
        <v>0</v>
      </c>
      <c r="V34" s="169">
        <f t="shared" si="68"/>
        <v>0</v>
      </c>
      <c r="W34" s="169">
        <f t="shared" si="68"/>
        <v>0</v>
      </c>
      <c r="X34" s="169">
        <f t="shared" si="68"/>
        <v>0</v>
      </c>
      <c r="Y34" s="169">
        <f t="shared" si="68"/>
        <v>0</v>
      </c>
      <c r="Z34" s="169">
        <f t="shared" si="68"/>
        <v>0</v>
      </c>
      <c r="AA34" s="169">
        <f t="shared" si="68"/>
        <v>0</v>
      </c>
      <c r="AB34" s="169">
        <f t="shared" si="68"/>
        <v>0</v>
      </c>
      <c r="AC34" s="169">
        <f t="shared" si="68"/>
        <v>0</v>
      </c>
      <c r="AD34" s="169">
        <f t="shared" si="68"/>
        <v>0</v>
      </c>
      <c r="AE34" s="169">
        <f t="shared" si="68"/>
        <v>0</v>
      </c>
      <c r="AF34" s="169">
        <f t="shared" si="68"/>
        <v>1</v>
      </c>
      <c r="AG34" s="169">
        <f t="shared" si="68"/>
        <v>0</v>
      </c>
      <c r="AH34" s="169">
        <f t="shared" si="68"/>
        <v>0</v>
      </c>
      <c r="AI34" s="169">
        <f t="shared" si="68"/>
        <v>0</v>
      </c>
      <c r="AJ34" s="169">
        <f t="shared" si="68"/>
        <v>0</v>
      </c>
      <c r="AK34" s="169">
        <f t="shared" si="68"/>
        <v>0</v>
      </c>
      <c r="AL34" s="169">
        <f t="shared" si="68"/>
        <v>0</v>
      </c>
      <c r="AM34" s="169">
        <f t="shared" si="68"/>
        <v>0</v>
      </c>
    </row>
    <row r="35" spans="1:39" ht="15" customHeight="1" outlineLevel="2">
      <c r="A35" s="4" t="s">
        <v>3769</v>
      </c>
      <c r="B35" s="4" t="s">
        <v>49</v>
      </c>
      <c r="C35" s="4" t="str">
        <f t="shared" si="64"/>
        <v>X Security Monosede 500</v>
      </c>
      <c r="D35" s="215"/>
      <c r="E35" s="207"/>
      <c r="F35" s="204"/>
      <c r="G35" s="12" t="s">
        <v>3789</v>
      </c>
      <c r="H35" s="168"/>
      <c r="I35" s="168"/>
      <c r="J35" s="168"/>
      <c r="K35" s="168"/>
      <c r="L35" s="168"/>
      <c r="M35" s="168"/>
      <c r="N35" s="168"/>
      <c r="O35" s="168"/>
      <c r="P35" s="169">
        <f t="shared" ref="P35:AM35" si="69">+P139+P243+P347</f>
        <v>0</v>
      </c>
      <c r="Q35" s="169">
        <f t="shared" si="69"/>
        <v>0</v>
      </c>
      <c r="R35" s="169">
        <f t="shared" si="69"/>
        <v>0</v>
      </c>
      <c r="S35" s="169">
        <f t="shared" si="69"/>
        <v>0</v>
      </c>
      <c r="T35" s="169">
        <f t="shared" si="69"/>
        <v>0</v>
      </c>
      <c r="U35" s="169">
        <f t="shared" si="69"/>
        <v>0</v>
      </c>
      <c r="V35" s="169">
        <f t="shared" si="69"/>
        <v>0</v>
      </c>
      <c r="W35" s="169">
        <f t="shared" si="69"/>
        <v>0</v>
      </c>
      <c r="X35" s="169">
        <f t="shared" si="69"/>
        <v>0</v>
      </c>
      <c r="Y35" s="169">
        <f t="shared" si="69"/>
        <v>0</v>
      </c>
      <c r="Z35" s="169">
        <f t="shared" si="69"/>
        <v>0</v>
      </c>
      <c r="AA35" s="169">
        <f t="shared" si="69"/>
        <v>0</v>
      </c>
      <c r="AB35" s="169">
        <f t="shared" si="69"/>
        <v>0</v>
      </c>
      <c r="AC35" s="169">
        <f t="shared" si="69"/>
        <v>0</v>
      </c>
      <c r="AD35" s="169">
        <f t="shared" si="69"/>
        <v>0</v>
      </c>
      <c r="AE35" s="169">
        <f t="shared" si="69"/>
        <v>0</v>
      </c>
      <c r="AF35" s="169">
        <f t="shared" si="69"/>
        <v>0</v>
      </c>
      <c r="AG35" s="169">
        <f t="shared" si="69"/>
        <v>0</v>
      </c>
      <c r="AH35" s="169">
        <f t="shared" si="69"/>
        <v>0</v>
      </c>
      <c r="AI35" s="169">
        <f t="shared" si="69"/>
        <v>0</v>
      </c>
      <c r="AJ35" s="169">
        <f t="shared" si="69"/>
        <v>0</v>
      </c>
      <c r="AK35" s="169">
        <f t="shared" si="69"/>
        <v>0</v>
      </c>
      <c r="AL35" s="169">
        <f t="shared" si="69"/>
        <v>0</v>
      </c>
      <c r="AM35" s="169">
        <f t="shared" si="69"/>
        <v>0</v>
      </c>
    </row>
    <row r="36" spans="1:39" ht="15" customHeight="1" outlineLevel="2">
      <c r="A36" s="4" t="s">
        <v>3769</v>
      </c>
      <c r="B36" s="4" t="s">
        <v>49</v>
      </c>
      <c r="C36" s="4" t="str">
        <f t="shared" si="64"/>
        <v>X Security Monosede 1 Gb</v>
      </c>
      <c r="D36" s="215"/>
      <c r="E36" s="207"/>
      <c r="F36" s="204"/>
      <c r="G36" s="12" t="s">
        <v>3790</v>
      </c>
      <c r="H36" s="168"/>
      <c r="I36" s="168"/>
      <c r="J36" s="168"/>
      <c r="K36" s="168"/>
      <c r="L36" s="168"/>
      <c r="M36" s="168"/>
      <c r="N36" s="168"/>
      <c r="O36" s="168"/>
      <c r="P36" s="169">
        <f t="shared" ref="P36:AM36" si="70">+P140+P244+P348</f>
        <v>0</v>
      </c>
      <c r="Q36" s="169">
        <f t="shared" si="70"/>
        <v>0</v>
      </c>
      <c r="R36" s="169">
        <f t="shared" si="70"/>
        <v>0</v>
      </c>
      <c r="S36" s="169">
        <f t="shared" si="70"/>
        <v>0</v>
      </c>
      <c r="T36" s="169">
        <f t="shared" si="70"/>
        <v>0</v>
      </c>
      <c r="U36" s="169">
        <f t="shared" si="70"/>
        <v>0</v>
      </c>
      <c r="V36" s="169">
        <f t="shared" si="70"/>
        <v>0</v>
      </c>
      <c r="W36" s="169">
        <f t="shared" si="70"/>
        <v>0</v>
      </c>
      <c r="X36" s="169">
        <f t="shared" si="70"/>
        <v>0</v>
      </c>
      <c r="Y36" s="169">
        <f t="shared" si="70"/>
        <v>0</v>
      </c>
      <c r="Z36" s="169">
        <f t="shared" si="70"/>
        <v>0</v>
      </c>
      <c r="AA36" s="169">
        <f t="shared" si="70"/>
        <v>0</v>
      </c>
      <c r="AB36" s="169">
        <f t="shared" si="70"/>
        <v>0</v>
      </c>
      <c r="AC36" s="169">
        <f t="shared" si="70"/>
        <v>0</v>
      </c>
      <c r="AD36" s="169">
        <f t="shared" si="70"/>
        <v>0</v>
      </c>
      <c r="AE36" s="169">
        <f t="shared" si="70"/>
        <v>0</v>
      </c>
      <c r="AF36" s="169">
        <f t="shared" si="70"/>
        <v>0</v>
      </c>
      <c r="AG36" s="169">
        <f t="shared" si="70"/>
        <v>0</v>
      </c>
      <c r="AH36" s="169">
        <f t="shared" si="70"/>
        <v>0</v>
      </c>
      <c r="AI36" s="169">
        <f t="shared" si="70"/>
        <v>0</v>
      </c>
      <c r="AJ36" s="169">
        <f t="shared" si="70"/>
        <v>0</v>
      </c>
      <c r="AK36" s="169">
        <f t="shared" si="70"/>
        <v>0</v>
      </c>
      <c r="AL36" s="169">
        <f t="shared" si="70"/>
        <v>0</v>
      </c>
      <c r="AM36" s="169">
        <f t="shared" si="70"/>
        <v>0</v>
      </c>
    </row>
    <row r="37" spans="1:39" ht="15" customHeight="1" outlineLevel="2">
      <c r="A37" s="4" t="s">
        <v>3769</v>
      </c>
      <c r="B37" s="4" t="s">
        <v>49</v>
      </c>
      <c r="C37" s="4" t="str">
        <f t="shared" si="64"/>
        <v>X Security Monosede Virtual 100</v>
      </c>
      <c r="D37" s="215"/>
      <c r="E37" s="207"/>
      <c r="F37" s="204"/>
      <c r="G37" s="12" t="s">
        <v>3791</v>
      </c>
      <c r="H37" s="168"/>
      <c r="I37" s="168"/>
      <c r="J37" s="168"/>
      <c r="K37" s="168"/>
      <c r="L37" s="168"/>
      <c r="M37" s="168"/>
      <c r="N37" s="168"/>
      <c r="O37" s="168"/>
      <c r="P37" s="169">
        <f t="shared" ref="P37:AM37" si="71">+P141+P245+P349</f>
        <v>0</v>
      </c>
      <c r="Q37" s="169">
        <f t="shared" si="71"/>
        <v>0</v>
      </c>
      <c r="R37" s="169">
        <f t="shared" si="71"/>
        <v>0</v>
      </c>
      <c r="S37" s="169">
        <f t="shared" si="71"/>
        <v>0</v>
      </c>
      <c r="T37" s="169">
        <f t="shared" si="71"/>
        <v>0</v>
      </c>
      <c r="U37" s="169">
        <f t="shared" si="71"/>
        <v>0</v>
      </c>
      <c r="V37" s="169">
        <f t="shared" si="71"/>
        <v>0</v>
      </c>
      <c r="W37" s="169">
        <f t="shared" si="71"/>
        <v>0</v>
      </c>
      <c r="X37" s="169">
        <f t="shared" si="71"/>
        <v>0</v>
      </c>
      <c r="Y37" s="169">
        <f t="shared" si="71"/>
        <v>0</v>
      </c>
      <c r="Z37" s="169">
        <f t="shared" si="71"/>
        <v>0</v>
      </c>
      <c r="AA37" s="169">
        <f t="shared" si="71"/>
        <v>0</v>
      </c>
      <c r="AB37" s="169">
        <f t="shared" si="71"/>
        <v>0</v>
      </c>
      <c r="AC37" s="169">
        <f t="shared" si="71"/>
        <v>0</v>
      </c>
      <c r="AD37" s="169">
        <f t="shared" si="71"/>
        <v>0</v>
      </c>
      <c r="AE37" s="169">
        <f t="shared" si="71"/>
        <v>0</v>
      </c>
      <c r="AF37" s="169">
        <f t="shared" si="71"/>
        <v>0</v>
      </c>
      <c r="AG37" s="169">
        <f t="shared" si="71"/>
        <v>0</v>
      </c>
      <c r="AH37" s="169">
        <f t="shared" si="71"/>
        <v>0</v>
      </c>
      <c r="AI37" s="169">
        <f t="shared" si="71"/>
        <v>0</v>
      </c>
      <c r="AJ37" s="169">
        <f t="shared" si="71"/>
        <v>0</v>
      </c>
      <c r="AK37" s="169">
        <f t="shared" si="71"/>
        <v>0</v>
      </c>
      <c r="AL37" s="169">
        <f t="shared" si="71"/>
        <v>0</v>
      </c>
      <c r="AM37" s="169">
        <f t="shared" si="71"/>
        <v>0</v>
      </c>
    </row>
    <row r="38" spans="1:39" ht="15" customHeight="1" outlineLevel="2">
      <c r="A38" s="4" t="s">
        <v>3769</v>
      </c>
      <c r="B38" s="4" t="s">
        <v>49</v>
      </c>
      <c r="C38" s="4" t="str">
        <f t="shared" si="64"/>
        <v>X Security Monosede NOMADA</v>
      </c>
      <c r="D38" s="215"/>
      <c r="E38" s="207"/>
      <c r="F38" s="204"/>
      <c r="G38" s="12" t="s">
        <v>3792</v>
      </c>
      <c r="H38" s="168"/>
      <c r="I38" s="168"/>
      <c r="J38" s="168"/>
      <c r="K38" s="168"/>
      <c r="L38" s="168"/>
      <c r="M38" s="168"/>
      <c r="N38" s="168"/>
      <c r="O38" s="168"/>
      <c r="P38" s="169">
        <f t="shared" ref="P38:AM38" si="72">+P142+P246+P350</f>
        <v>0</v>
      </c>
      <c r="Q38" s="169">
        <f t="shared" si="72"/>
        <v>0</v>
      </c>
      <c r="R38" s="169">
        <f t="shared" si="72"/>
        <v>0</v>
      </c>
      <c r="S38" s="169">
        <f t="shared" si="72"/>
        <v>0</v>
      </c>
      <c r="T38" s="169">
        <f t="shared" si="72"/>
        <v>0</v>
      </c>
      <c r="U38" s="169">
        <f t="shared" si="72"/>
        <v>0</v>
      </c>
      <c r="V38" s="169">
        <f t="shared" si="72"/>
        <v>0</v>
      </c>
      <c r="W38" s="169">
        <f t="shared" si="72"/>
        <v>0</v>
      </c>
      <c r="X38" s="169">
        <f t="shared" si="72"/>
        <v>0</v>
      </c>
      <c r="Y38" s="169">
        <f t="shared" si="72"/>
        <v>0</v>
      </c>
      <c r="Z38" s="169">
        <f t="shared" si="72"/>
        <v>0</v>
      </c>
      <c r="AA38" s="169">
        <f t="shared" si="72"/>
        <v>0</v>
      </c>
      <c r="AB38" s="169">
        <f t="shared" si="72"/>
        <v>0</v>
      </c>
      <c r="AC38" s="169">
        <f t="shared" si="72"/>
        <v>0</v>
      </c>
      <c r="AD38" s="169">
        <f t="shared" si="72"/>
        <v>0</v>
      </c>
      <c r="AE38" s="169">
        <f t="shared" si="72"/>
        <v>0</v>
      </c>
      <c r="AF38" s="169">
        <f t="shared" si="72"/>
        <v>0</v>
      </c>
      <c r="AG38" s="169">
        <f t="shared" si="72"/>
        <v>0</v>
      </c>
      <c r="AH38" s="169">
        <f t="shared" si="72"/>
        <v>0</v>
      </c>
      <c r="AI38" s="169">
        <f t="shared" si="72"/>
        <v>0</v>
      </c>
      <c r="AJ38" s="169">
        <f t="shared" si="72"/>
        <v>0</v>
      </c>
      <c r="AK38" s="169">
        <f t="shared" si="72"/>
        <v>0</v>
      </c>
      <c r="AL38" s="169">
        <f t="shared" si="72"/>
        <v>0</v>
      </c>
      <c r="AM38" s="169">
        <f t="shared" si="72"/>
        <v>0</v>
      </c>
    </row>
    <row r="39" spans="1:39" ht="15" customHeight="1" outlineLevel="2">
      <c r="A39" s="4" t="s">
        <v>3769</v>
      </c>
      <c r="B39" s="4" t="s">
        <v>49</v>
      </c>
      <c r="C39" s="4" t="str">
        <f t="shared" si="64"/>
        <v>X Security Monosede 4G</v>
      </c>
      <c r="D39" s="215"/>
      <c r="E39" s="207"/>
      <c r="F39" s="204"/>
      <c r="G39" s="12" t="s">
        <v>3793</v>
      </c>
      <c r="H39" s="168"/>
      <c r="I39" s="168"/>
      <c r="J39" s="168"/>
      <c r="K39" s="168"/>
      <c r="L39" s="168"/>
      <c r="M39" s="168"/>
      <c r="N39" s="168"/>
      <c r="O39" s="168"/>
      <c r="P39" s="169">
        <f t="shared" ref="P39:AM39" si="73">+P143+P247+P351</f>
        <v>0</v>
      </c>
      <c r="Q39" s="169">
        <f t="shared" si="73"/>
        <v>0</v>
      </c>
      <c r="R39" s="169">
        <f t="shared" si="73"/>
        <v>0</v>
      </c>
      <c r="S39" s="169">
        <f t="shared" si="73"/>
        <v>0</v>
      </c>
      <c r="T39" s="169">
        <f t="shared" si="73"/>
        <v>0</v>
      </c>
      <c r="U39" s="169">
        <f t="shared" si="73"/>
        <v>0</v>
      </c>
      <c r="V39" s="169">
        <f t="shared" si="73"/>
        <v>0</v>
      </c>
      <c r="W39" s="169">
        <f t="shared" si="73"/>
        <v>0</v>
      </c>
      <c r="X39" s="169">
        <f t="shared" si="73"/>
        <v>0</v>
      </c>
      <c r="Y39" s="169">
        <f t="shared" si="73"/>
        <v>0</v>
      </c>
      <c r="Z39" s="169">
        <f t="shared" si="73"/>
        <v>0</v>
      </c>
      <c r="AA39" s="169">
        <f t="shared" si="73"/>
        <v>0</v>
      </c>
      <c r="AB39" s="169">
        <f t="shared" si="73"/>
        <v>0</v>
      </c>
      <c r="AC39" s="169">
        <f t="shared" si="73"/>
        <v>0</v>
      </c>
      <c r="AD39" s="169">
        <f t="shared" si="73"/>
        <v>0</v>
      </c>
      <c r="AE39" s="169">
        <f t="shared" si="73"/>
        <v>0</v>
      </c>
      <c r="AF39" s="169">
        <f t="shared" si="73"/>
        <v>0</v>
      </c>
      <c r="AG39" s="169">
        <f t="shared" si="73"/>
        <v>0</v>
      </c>
      <c r="AH39" s="169">
        <f t="shared" si="73"/>
        <v>0</v>
      </c>
      <c r="AI39" s="169">
        <f t="shared" si="73"/>
        <v>0</v>
      </c>
      <c r="AJ39" s="169">
        <f t="shared" si="73"/>
        <v>0</v>
      </c>
      <c r="AK39" s="169">
        <f t="shared" si="73"/>
        <v>0</v>
      </c>
      <c r="AL39" s="169">
        <f t="shared" si="73"/>
        <v>0</v>
      </c>
      <c r="AM39" s="169">
        <f t="shared" si="73"/>
        <v>0</v>
      </c>
    </row>
    <row r="40" spans="1:39" ht="15" customHeight="1" outlineLevel="1">
      <c r="A40" s="4" t="s">
        <v>3769</v>
      </c>
      <c r="B40" s="4" t="s">
        <v>49</v>
      </c>
      <c r="C40" s="4" t="str">
        <f t="shared" si="47"/>
        <v>assets/client</v>
      </c>
      <c r="D40" s="215"/>
      <c r="E40" s="207"/>
      <c r="F40" s="204"/>
      <c r="G40" s="13" t="s">
        <v>90</v>
      </c>
      <c r="H40" s="170"/>
      <c r="I40" s="170"/>
      <c r="J40" s="170"/>
      <c r="K40" s="170"/>
      <c r="L40" s="170"/>
      <c r="M40" s="170"/>
      <c r="N40" s="170"/>
      <c r="O40" s="170"/>
      <c r="P40" s="170" t="str">
        <f t="shared" ref="P40:AM40" si="74">+IFERROR(P21/P20,"")</f>
        <v/>
      </c>
      <c r="Q40" s="170" t="str">
        <f t="shared" si="74"/>
        <v/>
      </c>
      <c r="R40" s="170" t="str">
        <f t="shared" si="74"/>
        <v/>
      </c>
      <c r="S40" s="170">
        <f t="shared" si="74"/>
        <v>1</v>
      </c>
      <c r="T40" s="170">
        <f t="shared" si="74"/>
        <v>1</v>
      </c>
      <c r="U40" s="170" t="str">
        <f t="shared" si="74"/>
        <v/>
      </c>
      <c r="V40" s="170" t="str">
        <f t="shared" si="74"/>
        <v/>
      </c>
      <c r="W40" s="170" t="str">
        <f t="shared" si="74"/>
        <v/>
      </c>
      <c r="X40" s="170">
        <f t="shared" si="74"/>
        <v>2.5</v>
      </c>
      <c r="Y40" s="170">
        <f t="shared" si="74"/>
        <v>2.6</v>
      </c>
      <c r="Z40" s="170">
        <f t="shared" si="74"/>
        <v>1.6666666666666667</v>
      </c>
      <c r="AA40" s="170" t="str">
        <f t="shared" si="74"/>
        <v/>
      </c>
      <c r="AB40" s="170">
        <f t="shared" si="74"/>
        <v>13.25</v>
      </c>
      <c r="AC40" s="170">
        <f t="shared" si="74"/>
        <v>9.3333333333333339</v>
      </c>
      <c r="AD40" s="170">
        <f t="shared" si="74"/>
        <v>2</v>
      </c>
      <c r="AE40" s="170">
        <f t="shared" si="74"/>
        <v>2</v>
      </c>
      <c r="AF40" s="170">
        <f t="shared" si="74"/>
        <v>1</v>
      </c>
      <c r="AG40" s="170" t="str">
        <f t="shared" si="74"/>
        <v/>
      </c>
      <c r="AH40" s="170" t="str">
        <f t="shared" si="74"/>
        <v/>
      </c>
      <c r="AI40" s="170" t="str">
        <f t="shared" si="74"/>
        <v/>
      </c>
      <c r="AJ40" s="170" t="str">
        <f t="shared" si="74"/>
        <v/>
      </c>
      <c r="AK40" s="170" t="str">
        <f t="shared" si="74"/>
        <v/>
      </c>
      <c r="AL40" s="170" t="str">
        <f t="shared" si="74"/>
        <v/>
      </c>
      <c r="AM40" s="170" t="str">
        <f t="shared" si="74"/>
        <v/>
      </c>
    </row>
    <row r="41" spans="1:39" ht="15" customHeight="1" outlineLevel="1">
      <c r="A41" s="4" t="s">
        <v>3769</v>
      </c>
      <c r="B41" s="4" t="s">
        <v>99</v>
      </c>
      <c r="C41" s="4" t="str">
        <f t="shared" si="47"/>
        <v>Clients</v>
      </c>
      <c r="D41" s="215"/>
      <c r="E41" s="207"/>
      <c r="F41" s="204" t="s">
        <v>99</v>
      </c>
      <c r="G41" s="10" t="s">
        <v>40</v>
      </c>
      <c r="H41" s="164"/>
      <c r="I41" s="164"/>
      <c r="J41" s="164"/>
      <c r="K41" s="164"/>
      <c r="L41" s="164"/>
      <c r="M41" s="164"/>
      <c r="N41" s="164"/>
      <c r="O41" s="164"/>
      <c r="P41" s="165">
        <f t="shared" ref="P41" si="75">+P145+P249+P353+P457</f>
        <v>0</v>
      </c>
      <c r="Q41" s="165">
        <f>+Q145+Q249+Q353+Q457</f>
        <v>0</v>
      </c>
      <c r="R41" s="165">
        <f t="shared" ref="R41:AA41" si="76">+R145+R249+R353+R457</f>
        <v>0</v>
      </c>
      <c r="S41" s="165">
        <f t="shared" si="76"/>
        <v>0</v>
      </c>
      <c r="T41" s="165">
        <f t="shared" si="76"/>
        <v>0</v>
      </c>
      <c r="U41" s="165">
        <f t="shared" si="76"/>
        <v>0</v>
      </c>
      <c r="V41" s="165">
        <f t="shared" si="76"/>
        <v>0</v>
      </c>
      <c r="W41" s="165">
        <f t="shared" si="76"/>
        <v>0</v>
      </c>
      <c r="X41" s="165">
        <f t="shared" si="76"/>
        <v>0</v>
      </c>
      <c r="Y41" s="165">
        <f t="shared" si="76"/>
        <v>0</v>
      </c>
      <c r="Z41" s="165">
        <f t="shared" si="76"/>
        <v>0</v>
      </c>
      <c r="AA41" s="165">
        <f t="shared" si="76"/>
        <v>0</v>
      </c>
      <c r="AB41" s="165">
        <f t="shared" ref="AB41:AC41" si="77">+AB145+AB249+AB353+AB457</f>
        <v>0</v>
      </c>
      <c r="AC41" s="165">
        <f t="shared" si="77"/>
        <v>0</v>
      </c>
      <c r="AD41" s="165">
        <f t="shared" ref="AD41:AE41" si="78">+AD145+AD249+AD353+AD457</f>
        <v>0</v>
      </c>
      <c r="AE41" s="165">
        <f t="shared" si="78"/>
        <v>0</v>
      </c>
      <c r="AF41" s="165">
        <f t="shared" ref="AF41:AG41" si="79">+AF145+AF249+AF353+AF457</f>
        <v>0</v>
      </c>
      <c r="AG41" s="165">
        <f t="shared" si="79"/>
        <v>0</v>
      </c>
      <c r="AH41" s="165">
        <f t="shared" ref="AH41:AM41" si="80">+AH145+AH249+AH353+AH457</f>
        <v>0</v>
      </c>
      <c r="AI41" s="165">
        <f t="shared" si="80"/>
        <v>0</v>
      </c>
      <c r="AJ41" s="165">
        <f t="shared" si="80"/>
        <v>0</v>
      </c>
      <c r="AK41" s="165">
        <f t="shared" si="80"/>
        <v>0</v>
      </c>
      <c r="AL41" s="165">
        <f t="shared" si="80"/>
        <v>0</v>
      </c>
      <c r="AM41" s="165">
        <f t="shared" si="80"/>
        <v>0</v>
      </c>
    </row>
    <row r="42" spans="1:39" ht="15" customHeight="1" outlineLevel="1">
      <c r="A42" s="4" t="s">
        <v>3769</v>
      </c>
      <c r="B42" s="4" t="s">
        <v>99</v>
      </c>
      <c r="C42" s="4" t="str">
        <f t="shared" si="47"/>
        <v>Assets</v>
      </c>
      <c r="D42" s="215"/>
      <c r="E42" s="207"/>
      <c r="F42" s="204"/>
      <c r="G42" s="11" t="s">
        <v>88</v>
      </c>
      <c r="H42" s="166"/>
      <c r="I42" s="166"/>
      <c r="J42" s="166"/>
      <c r="K42" s="166"/>
      <c r="L42" s="166"/>
      <c r="M42" s="166"/>
      <c r="N42" s="166"/>
      <c r="O42" s="166"/>
      <c r="P42" s="167">
        <f t="shared" ref="P42" si="81">+SUM(P43:P45)</f>
        <v>0</v>
      </c>
      <c r="Q42" s="167">
        <f t="shared" ref="Q42:Z42" si="82">+SUM(Q43:Q45)</f>
        <v>0</v>
      </c>
      <c r="R42" s="167">
        <f t="shared" si="82"/>
        <v>0</v>
      </c>
      <c r="S42" s="167">
        <f t="shared" si="82"/>
        <v>0</v>
      </c>
      <c r="T42" s="167">
        <f t="shared" si="82"/>
        <v>0</v>
      </c>
      <c r="U42" s="167">
        <f t="shared" si="82"/>
        <v>0</v>
      </c>
      <c r="V42" s="167">
        <f t="shared" si="82"/>
        <v>0</v>
      </c>
      <c r="W42" s="167">
        <f t="shared" si="82"/>
        <v>0</v>
      </c>
      <c r="X42" s="167">
        <f t="shared" si="82"/>
        <v>0</v>
      </c>
      <c r="Y42" s="167">
        <f t="shared" si="82"/>
        <v>0</v>
      </c>
      <c r="Z42" s="167">
        <f t="shared" si="82"/>
        <v>0</v>
      </c>
      <c r="AA42" s="167">
        <f t="shared" ref="AA42:AB42" si="83">+SUM(AA43:AA45)</f>
        <v>0</v>
      </c>
      <c r="AB42" s="167">
        <f t="shared" si="83"/>
        <v>0</v>
      </c>
      <c r="AC42" s="167">
        <f t="shared" ref="AC42:AD42" si="84">+SUM(AC43:AC45)</f>
        <v>0</v>
      </c>
      <c r="AD42" s="167">
        <f t="shared" si="84"/>
        <v>0</v>
      </c>
      <c r="AE42" s="167">
        <f t="shared" ref="AE42:AF42" si="85">+SUM(AE43:AE45)</f>
        <v>0</v>
      </c>
      <c r="AF42" s="167">
        <f t="shared" si="85"/>
        <v>0</v>
      </c>
      <c r="AG42" s="167">
        <f t="shared" ref="AG42:AH42" si="86">+SUM(AG43:AG45)</f>
        <v>0</v>
      </c>
      <c r="AH42" s="167">
        <f t="shared" si="86"/>
        <v>0</v>
      </c>
      <c r="AI42" s="167">
        <f t="shared" ref="AI42:AM42" si="87">+SUM(AI43:AI45)</f>
        <v>0</v>
      </c>
      <c r="AJ42" s="167">
        <f t="shared" si="87"/>
        <v>0</v>
      </c>
      <c r="AK42" s="167">
        <f t="shared" si="87"/>
        <v>0</v>
      </c>
      <c r="AL42" s="167">
        <f t="shared" si="87"/>
        <v>0</v>
      </c>
      <c r="AM42" s="167">
        <f t="shared" si="87"/>
        <v>0</v>
      </c>
    </row>
    <row r="43" spans="1:39" ht="15" customHeight="1" outlineLevel="2">
      <c r="A43" s="4" t="s">
        <v>3769</v>
      </c>
      <c r="B43" s="4" t="s">
        <v>99</v>
      </c>
      <c r="C43" s="4" t="str">
        <f t="shared" si="47"/>
        <v>Small</v>
      </c>
      <c r="D43" s="215"/>
      <c r="E43" s="207"/>
      <c r="F43" s="204"/>
      <c r="G43" s="12" t="s">
        <v>100</v>
      </c>
      <c r="H43" s="168"/>
      <c r="I43" s="168"/>
      <c r="J43" s="168"/>
      <c r="K43" s="168"/>
      <c r="L43" s="168"/>
      <c r="M43" s="168"/>
      <c r="N43" s="168"/>
      <c r="O43" s="168"/>
      <c r="P43" s="169">
        <f t="shared" ref="P43" si="88">+P147+P251+P355</f>
        <v>0</v>
      </c>
      <c r="Q43" s="169">
        <f>+Q147+Q251+Q355</f>
        <v>0</v>
      </c>
      <c r="R43" s="169">
        <f t="shared" ref="R43:Z43" si="89">+R147+R251+R355</f>
        <v>0</v>
      </c>
      <c r="S43" s="169">
        <f t="shared" si="89"/>
        <v>0</v>
      </c>
      <c r="T43" s="169">
        <f t="shared" si="89"/>
        <v>0</v>
      </c>
      <c r="U43" s="169">
        <f t="shared" si="89"/>
        <v>0</v>
      </c>
      <c r="V43" s="169">
        <f t="shared" si="89"/>
        <v>0</v>
      </c>
      <c r="W43" s="169">
        <f t="shared" si="89"/>
        <v>0</v>
      </c>
      <c r="X43" s="169">
        <f t="shared" si="89"/>
        <v>0</v>
      </c>
      <c r="Y43" s="169">
        <f t="shared" si="89"/>
        <v>0</v>
      </c>
      <c r="Z43" s="169">
        <f t="shared" si="89"/>
        <v>0</v>
      </c>
      <c r="AA43" s="169">
        <f t="shared" ref="AA43:AB43" si="90">+AA147+AA251+AA355</f>
        <v>0</v>
      </c>
      <c r="AB43" s="169">
        <f t="shared" si="90"/>
        <v>0</v>
      </c>
      <c r="AC43" s="169">
        <f t="shared" ref="AC43:AD43" si="91">+AC147+AC251+AC355</f>
        <v>0</v>
      </c>
      <c r="AD43" s="169">
        <f t="shared" si="91"/>
        <v>0</v>
      </c>
      <c r="AE43" s="169">
        <f t="shared" ref="AE43:AF43" si="92">+AE147+AE251+AE355</f>
        <v>0</v>
      </c>
      <c r="AF43" s="169">
        <f t="shared" si="92"/>
        <v>0</v>
      </c>
      <c r="AG43" s="169">
        <f t="shared" ref="AG43:AH43" si="93">+AG147+AG251+AG355</f>
        <v>0</v>
      </c>
      <c r="AH43" s="169">
        <f t="shared" si="93"/>
        <v>0</v>
      </c>
      <c r="AI43" s="169">
        <f t="shared" ref="AI43:AM43" si="94">+AI147+AI251+AI355</f>
        <v>0</v>
      </c>
      <c r="AJ43" s="169">
        <f t="shared" si="94"/>
        <v>0</v>
      </c>
      <c r="AK43" s="169">
        <f t="shared" si="94"/>
        <v>0</v>
      </c>
      <c r="AL43" s="169">
        <f t="shared" si="94"/>
        <v>0</v>
      </c>
      <c r="AM43" s="169">
        <f t="shared" si="94"/>
        <v>0</v>
      </c>
    </row>
    <row r="44" spans="1:39" ht="15" customHeight="1" outlineLevel="2">
      <c r="A44" s="4" t="s">
        <v>3769</v>
      </c>
      <c r="B44" s="4" t="s">
        <v>99</v>
      </c>
      <c r="C44" s="4" t="str">
        <f t="shared" si="47"/>
        <v>Medium</v>
      </c>
      <c r="D44" s="215"/>
      <c r="E44" s="207"/>
      <c r="F44" s="204"/>
      <c r="G44" s="12" t="s">
        <v>101</v>
      </c>
      <c r="H44" s="168"/>
      <c r="I44" s="168"/>
      <c r="J44" s="168"/>
      <c r="K44" s="168"/>
      <c r="L44" s="168"/>
      <c r="M44" s="168"/>
      <c r="N44" s="168"/>
      <c r="O44" s="168"/>
      <c r="P44" s="169">
        <f t="shared" ref="P44" si="95">+P148+P252+P356</f>
        <v>0</v>
      </c>
      <c r="Q44" s="169">
        <f t="shared" ref="Q44:Z44" si="96">+Q148+Q252+Q356</f>
        <v>0</v>
      </c>
      <c r="R44" s="169">
        <f t="shared" si="96"/>
        <v>0</v>
      </c>
      <c r="S44" s="169">
        <f t="shared" si="96"/>
        <v>0</v>
      </c>
      <c r="T44" s="169">
        <f t="shared" si="96"/>
        <v>0</v>
      </c>
      <c r="U44" s="169">
        <f t="shared" si="96"/>
        <v>0</v>
      </c>
      <c r="V44" s="169">
        <f t="shared" si="96"/>
        <v>0</v>
      </c>
      <c r="W44" s="169">
        <f t="shared" si="96"/>
        <v>0</v>
      </c>
      <c r="X44" s="169">
        <f t="shared" si="96"/>
        <v>0</v>
      </c>
      <c r="Y44" s="169">
        <f t="shared" si="96"/>
        <v>0</v>
      </c>
      <c r="Z44" s="169">
        <f t="shared" si="96"/>
        <v>0</v>
      </c>
      <c r="AA44" s="169">
        <f t="shared" ref="AA44:AB44" si="97">+AA148+AA252+AA356</f>
        <v>0</v>
      </c>
      <c r="AB44" s="169">
        <f t="shared" si="97"/>
        <v>0</v>
      </c>
      <c r="AC44" s="169">
        <f t="shared" ref="AC44:AD44" si="98">+AC148+AC252+AC356</f>
        <v>0</v>
      </c>
      <c r="AD44" s="169">
        <f t="shared" si="98"/>
        <v>0</v>
      </c>
      <c r="AE44" s="169">
        <f t="shared" ref="AE44:AF44" si="99">+AE148+AE252+AE356</f>
        <v>0</v>
      </c>
      <c r="AF44" s="169">
        <f t="shared" si="99"/>
        <v>0</v>
      </c>
      <c r="AG44" s="169">
        <f t="shared" ref="AG44:AH44" si="100">+AG148+AG252+AG356</f>
        <v>0</v>
      </c>
      <c r="AH44" s="169">
        <f t="shared" si="100"/>
        <v>0</v>
      </c>
      <c r="AI44" s="169">
        <f t="shared" ref="AI44:AM44" si="101">+AI148+AI252+AI356</f>
        <v>0</v>
      </c>
      <c r="AJ44" s="169">
        <f t="shared" si="101"/>
        <v>0</v>
      </c>
      <c r="AK44" s="169">
        <f t="shared" si="101"/>
        <v>0</v>
      </c>
      <c r="AL44" s="169">
        <f t="shared" si="101"/>
        <v>0</v>
      </c>
      <c r="AM44" s="169">
        <f t="shared" si="101"/>
        <v>0</v>
      </c>
    </row>
    <row r="45" spans="1:39" ht="15" customHeight="1" outlineLevel="2">
      <c r="A45" s="4" t="s">
        <v>3769</v>
      </c>
      <c r="B45" s="4" t="s">
        <v>99</v>
      </c>
      <c r="C45" s="4" t="str">
        <f t="shared" si="47"/>
        <v>Large</v>
      </c>
      <c r="D45" s="215"/>
      <c r="E45" s="207"/>
      <c r="F45" s="204"/>
      <c r="G45" s="125" t="s">
        <v>102</v>
      </c>
      <c r="H45" s="171"/>
      <c r="I45" s="171"/>
      <c r="J45" s="171"/>
      <c r="K45" s="171"/>
      <c r="L45" s="171"/>
      <c r="M45" s="171"/>
      <c r="N45" s="171"/>
      <c r="O45" s="171"/>
      <c r="P45" s="169">
        <f t="shared" ref="P45" si="102">+P149+P253+P357</f>
        <v>0</v>
      </c>
      <c r="Q45" s="169">
        <f t="shared" ref="Q45:Z45" si="103">+Q149+Q253+Q357</f>
        <v>0</v>
      </c>
      <c r="R45" s="169">
        <f t="shared" si="103"/>
        <v>0</v>
      </c>
      <c r="S45" s="169">
        <f t="shared" si="103"/>
        <v>0</v>
      </c>
      <c r="T45" s="169">
        <f t="shared" si="103"/>
        <v>0</v>
      </c>
      <c r="U45" s="169">
        <f t="shared" si="103"/>
        <v>0</v>
      </c>
      <c r="V45" s="169">
        <f t="shared" si="103"/>
        <v>0</v>
      </c>
      <c r="W45" s="169">
        <f t="shared" si="103"/>
        <v>0</v>
      </c>
      <c r="X45" s="169">
        <f t="shared" si="103"/>
        <v>0</v>
      </c>
      <c r="Y45" s="169">
        <f t="shared" si="103"/>
        <v>0</v>
      </c>
      <c r="Z45" s="169">
        <f t="shared" si="103"/>
        <v>0</v>
      </c>
      <c r="AA45" s="169">
        <f t="shared" ref="AA45:AB45" si="104">+AA149+AA253+AA357</f>
        <v>0</v>
      </c>
      <c r="AB45" s="169">
        <f t="shared" si="104"/>
        <v>0</v>
      </c>
      <c r="AC45" s="169">
        <f t="shared" ref="AC45:AD45" si="105">+AC149+AC253+AC357</f>
        <v>0</v>
      </c>
      <c r="AD45" s="169">
        <f t="shared" si="105"/>
        <v>0</v>
      </c>
      <c r="AE45" s="169">
        <f t="shared" ref="AE45:AF45" si="106">+AE149+AE253+AE357</f>
        <v>0</v>
      </c>
      <c r="AF45" s="169">
        <f t="shared" si="106"/>
        <v>0</v>
      </c>
      <c r="AG45" s="169">
        <f t="shared" ref="AG45:AH45" si="107">+AG149+AG253+AG357</f>
        <v>0</v>
      </c>
      <c r="AH45" s="169">
        <f t="shared" si="107"/>
        <v>0</v>
      </c>
      <c r="AI45" s="169">
        <f t="shared" ref="AI45:AM45" si="108">+AI149+AI253+AI357</f>
        <v>0</v>
      </c>
      <c r="AJ45" s="169">
        <f t="shared" si="108"/>
        <v>0</v>
      </c>
      <c r="AK45" s="169">
        <f t="shared" si="108"/>
        <v>0</v>
      </c>
      <c r="AL45" s="169">
        <f t="shared" si="108"/>
        <v>0</v>
      </c>
      <c r="AM45" s="169">
        <f t="shared" si="108"/>
        <v>0</v>
      </c>
    </row>
    <row r="46" spans="1:39" ht="15" customHeight="1" outlineLevel="1">
      <c r="A46" s="4" t="s">
        <v>3769</v>
      </c>
      <c r="B46" s="4" t="s">
        <v>99</v>
      </c>
      <c r="C46" s="4" t="str">
        <f t="shared" si="47"/>
        <v>assets/client</v>
      </c>
      <c r="D46" s="215"/>
      <c r="E46" s="207"/>
      <c r="F46" s="204"/>
      <c r="G46" s="13" t="s">
        <v>90</v>
      </c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</row>
    <row r="47" spans="1:39" ht="15" customHeight="1" outlineLevel="1" collapsed="1">
      <c r="A47" s="4" t="s">
        <v>3769</v>
      </c>
      <c r="B47" s="4" t="s">
        <v>54</v>
      </c>
      <c r="C47" s="4" t="str">
        <f t="shared" si="47"/>
        <v>Clients</v>
      </c>
      <c r="D47" s="215"/>
      <c r="E47" s="207"/>
      <c r="F47" s="204" t="s">
        <v>54</v>
      </c>
      <c r="G47" s="10" t="s">
        <v>40</v>
      </c>
      <c r="H47" s="164"/>
      <c r="I47" s="164"/>
      <c r="J47" s="164"/>
      <c r="K47" s="164"/>
      <c r="L47" s="164"/>
      <c r="M47" s="164"/>
      <c r="N47" s="164"/>
      <c r="O47" s="164"/>
      <c r="P47" s="165">
        <f t="shared" ref="P47" si="109">+P151+P255+P359+P463</f>
        <v>0</v>
      </c>
      <c r="Q47" s="165">
        <f t="shared" ref="Q47:AA47" si="110">+Q151+Q255+Q359+Q463</f>
        <v>0</v>
      </c>
      <c r="R47" s="165">
        <f t="shared" si="110"/>
        <v>0</v>
      </c>
      <c r="S47" s="165">
        <f t="shared" si="110"/>
        <v>4</v>
      </c>
      <c r="T47" s="165">
        <f t="shared" si="110"/>
        <v>2</v>
      </c>
      <c r="U47" s="165">
        <f t="shared" si="110"/>
        <v>5</v>
      </c>
      <c r="V47" s="165">
        <f t="shared" si="110"/>
        <v>5</v>
      </c>
      <c r="W47" s="165">
        <f t="shared" si="110"/>
        <v>8</v>
      </c>
      <c r="X47" s="165">
        <f t="shared" si="110"/>
        <v>4</v>
      </c>
      <c r="Y47" s="165">
        <f t="shared" si="110"/>
        <v>15</v>
      </c>
      <c r="Z47" s="165">
        <f t="shared" si="110"/>
        <v>17</v>
      </c>
      <c r="AA47" s="165">
        <f t="shared" si="110"/>
        <v>5</v>
      </c>
      <c r="AB47" s="165">
        <f t="shared" ref="AB47:AC47" si="111">+AB151+AB255+AB359+AB463</f>
        <v>12</v>
      </c>
      <c r="AC47" s="165">
        <f t="shared" si="111"/>
        <v>17</v>
      </c>
      <c r="AD47" s="165">
        <f t="shared" ref="AD47:AE47" si="112">+AD151+AD255+AD359+AD463</f>
        <v>12</v>
      </c>
      <c r="AE47" s="165">
        <f t="shared" si="112"/>
        <v>4</v>
      </c>
      <c r="AF47" s="165">
        <f t="shared" ref="AF47:AG47" si="113">+AF151+AF255+AF359+AF463</f>
        <v>3</v>
      </c>
      <c r="AG47" s="165">
        <f t="shared" si="113"/>
        <v>0</v>
      </c>
      <c r="AH47" s="165">
        <f t="shared" ref="AH47:AM47" si="114">+AH151+AH255+AH359+AH463</f>
        <v>0</v>
      </c>
      <c r="AI47" s="165">
        <f t="shared" si="114"/>
        <v>0</v>
      </c>
      <c r="AJ47" s="165">
        <f t="shared" si="114"/>
        <v>0</v>
      </c>
      <c r="AK47" s="165">
        <f t="shared" si="114"/>
        <v>0</v>
      </c>
      <c r="AL47" s="165">
        <f t="shared" si="114"/>
        <v>0</v>
      </c>
      <c r="AM47" s="165">
        <f t="shared" si="114"/>
        <v>0</v>
      </c>
    </row>
    <row r="48" spans="1:39" ht="15" customHeight="1" outlineLevel="1">
      <c r="A48" s="4" t="s">
        <v>3769</v>
      </c>
      <c r="B48" s="4" t="s">
        <v>54</v>
      </c>
      <c r="C48" s="4" t="s">
        <v>175</v>
      </c>
      <c r="D48" s="215"/>
      <c r="E48" s="207"/>
      <c r="F48" s="204"/>
      <c r="G48" s="11" t="s">
        <v>88</v>
      </c>
      <c r="H48" s="166"/>
      <c r="I48" s="166"/>
      <c r="J48" s="166"/>
      <c r="K48" s="166"/>
      <c r="L48" s="166"/>
      <c r="M48" s="166"/>
      <c r="N48" s="166"/>
      <c r="O48" s="166"/>
      <c r="P48" s="167">
        <f t="shared" ref="P48" si="115">+P152+P256+P360</f>
        <v>0</v>
      </c>
      <c r="Q48" s="167">
        <f t="shared" ref="Q48:Z48" si="116">+Q152+Q256+Q360</f>
        <v>0</v>
      </c>
      <c r="R48" s="167">
        <f t="shared" si="116"/>
        <v>0</v>
      </c>
      <c r="S48" s="167">
        <f t="shared" si="116"/>
        <v>4</v>
      </c>
      <c r="T48" s="167">
        <f t="shared" si="116"/>
        <v>2</v>
      </c>
      <c r="U48" s="167">
        <f t="shared" si="116"/>
        <v>5</v>
      </c>
      <c r="V48" s="167">
        <f t="shared" si="116"/>
        <v>25</v>
      </c>
      <c r="W48" s="167">
        <f t="shared" si="116"/>
        <v>13</v>
      </c>
      <c r="X48" s="167">
        <f t="shared" si="116"/>
        <v>4</v>
      </c>
      <c r="Y48" s="167">
        <f t="shared" si="116"/>
        <v>29</v>
      </c>
      <c r="Z48" s="167">
        <f t="shared" si="116"/>
        <v>20</v>
      </c>
      <c r="AA48" s="167">
        <f t="shared" ref="AA48:AB48" si="117">+AA152+AA256+AA360</f>
        <v>5</v>
      </c>
      <c r="AB48" s="167">
        <f t="shared" si="117"/>
        <v>20</v>
      </c>
      <c r="AC48" s="167">
        <f t="shared" ref="AC48:AD48" si="118">+AC152+AC256+AC360</f>
        <v>28</v>
      </c>
      <c r="AD48" s="167">
        <f t="shared" si="118"/>
        <v>28</v>
      </c>
      <c r="AE48" s="167">
        <f t="shared" ref="AE48:AF48" si="119">+AE152+AE256+AE360</f>
        <v>4</v>
      </c>
      <c r="AF48" s="167">
        <f t="shared" si="119"/>
        <v>9</v>
      </c>
      <c r="AG48" s="167">
        <f t="shared" ref="AG48:AH48" si="120">+AG152+AG256+AG360</f>
        <v>0</v>
      </c>
      <c r="AH48" s="167">
        <f t="shared" si="120"/>
        <v>0</v>
      </c>
      <c r="AI48" s="167">
        <f t="shared" ref="AI48:AM48" si="121">+AI152+AI256+AI360</f>
        <v>0</v>
      </c>
      <c r="AJ48" s="167">
        <f t="shared" si="121"/>
        <v>0</v>
      </c>
      <c r="AK48" s="167">
        <f t="shared" si="121"/>
        <v>0</v>
      </c>
      <c r="AL48" s="167">
        <f t="shared" si="121"/>
        <v>0</v>
      </c>
      <c r="AM48" s="167">
        <f t="shared" si="121"/>
        <v>0</v>
      </c>
    </row>
    <row r="49" spans="1:39" s="8" customFormat="1" ht="15" customHeight="1" outlineLevel="1">
      <c r="A49" s="4" t="s">
        <v>3769</v>
      </c>
      <c r="B49" s="4" t="s">
        <v>54</v>
      </c>
      <c r="C49" s="4" t="str">
        <f t="shared" si="47"/>
        <v>assets/client</v>
      </c>
      <c r="D49" s="215"/>
      <c r="E49" s="208"/>
      <c r="F49" s="204"/>
      <c r="G49" s="13" t="s">
        <v>90</v>
      </c>
      <c r="H49" s="170"/>
      <c r="I49" s="170"/>
      <c r="J49" s="170"/>
      <c r="K49" s="170"/>
      <c r="L49" s="170"/>
      <c r="M49" s="170"/>
      <c r="N49" s="170"/>
      <c r="O49" s="170"/>
      <c r="P49" s="170" t="str">
        <f t="shared" ref="P49:U49" si="122">+IFERROR(P48/P47,"")</f>
        <v/>
      </c>
      <c r="Q49" s="170" t="str">
        <f t="shared" si="122"/>
        <v/>
      </c>
      <c r="R49" s="170" t="str">
        <f t="shared" si="122"/>
        <v/>
      </c>
      <c r="S49" s="170">
        <f t="shared" si="122"/>
        <v>1</v>
      </c>
      <c r="T49" s="170">
        <f t="shared" si="122"/>
        <v>1</v>
      </c>
      <c r="U49" s="170">
        <f t="shared" si="122"/>
        <v>1</v>
      </c>
      <c r="V49" s="170">
        <f t="shared" ref="V49" si="123">+IFERROR(V48/V47,"")</f>
        <v>5</v>
      </c>
      <c r="W49" s="170">
        <f t="shared" ref="W49" si="124">+IFERROR(W48/W47,"")</f>
        <v>1.625</v>
      </c>
      <c r="X49" s="170">
        <f t="shared" ref="X49:Y49" si="125">+IFERROR(X48/X47,"")</f>
        <v>1</v>
      </c>
      <c r="Y49" s="170">
        <f t="shared" si="125"/>
        <v>1.9333333333333333</v>
      </c>
      <c r="Z49" s="170">
        <f t="shared" ref="Z49:AA49" si="126">+IFERROR(Z48/Z47,"")</f>
        <v>1.1764705882352942</v>
      </c>
      <c r="AA49" s="170">
        <f t="shared" si="126"/>
        <v>1</v>
      </c>
      <c r="AB49" s="170">
        <f t="shared" ref="AB49:AC49" si="127">+IFERROR(AB48/AB47,"")</f>
        <v>1.6666666666666667</v>
      </c>
      <c r="AC49" s="170">
        <f t="shared" si="127"/>
        <v>1.6470588235294117</v>
      </c>
      <c r="AD49" s="170">
        <f t="shared" ref="AD49:AE49" si="128">+IFERROR(AD48/AD47,"")</f>
        <v>2.3333333333333335</v>
      </c>
      <c r="AE49" s="170">
        <f t="shared" si="128"/>
        <v>1</v>
      </c>
      <c r="AF49" s="170">
        <f t="shared" ref="AF49:AG49" si="129">+IFERROR(AF48/AF47,"")</f>
        <v>3</v>
      </c>
      <c r="AG49" s="170" t="str">
        <f t="shared" si="129"/>
        <v/>
      </c>
      <c r="AH49" s="170" t="str">
        <f t="shared" ref="AH49:AM49" si="130">+IFERROR(AH48/AH47,"")</f>
        <v/>
      </c>
      <c r="AI49" s="170" t="str">
        <f t="shared" si="130"/>
        <v/>
      </c>
      <c r="AJ49" s="170" t="str">
        <f t="shared" si="130"/>
        <v/>
      </c>
      <c r="AK49" s="170" t="str">
        <f t="shared" si="130"/>
        <v/>
      </c>
      <c r="AL49" s="170" t="str">
        <f t="shared" si="130"/>
        <v/>
      </c>
      <c r="AM49" s="170" t="str">
        <f t="shared" si="130"/>
        <v/>
      </c>
    </row>
    <row r="50" spans="1:39" ht="15" customHeight="1" outlineLevel="1">
      <c r="A50" s="4" t="s">
        <v>3769</v>
      </c>
      <c r="B50" s="4" t="s">
        <v>50</v>
      </c>
      <c r="C50" s="4" t="str">
        <f t="shared" si="47"/>
        <v>Clients</v>
      </c>
      <c r="D50" s="215"/>
      <c r="E50" s="203" t="s">
        <v>36</v>
      </c>
      <c r="F50" s="204" t="s">
        <v>50</v>
      </c>
      <c r="G50" s="10" t="s">
        <v>40</v>
      </c>
      <c r="H50" s="164"/>
      <c r="I50" s="164"/>
      <c r="J50" s="164"/>
      <c r="K50" s="164"/>
      <c r="L50" s="164"/>
      <c r="M50" s="164"/>
      <c r="N50" s="164"/>
      <c r="O50" s="164"/>
      <c r="P50" s="165">
        <f t="shared" ref="P50" si="131">+P154+P258+P362+P466</f>
        <v>0</v>
      </c>
      <c r="Q50" s="165">
        <f t="shared" ref="Q50:AA50" si="132">+Q154+Q258+Q362+Q466</f>
        <v>0</v>
      </c>
      <c r="R50" s="165">
        <f t="shared" si="132"/>
        <v>4</v>
      </c>
      <c r="S50" s="165">
        <f t="shared" si="132"/>
        <v>4</v>
      </c>
      <c r="T50" s="165">
        <f t="shared" si="132"/>
        <v>5</v>
      </c>
      <c r="U50" s="165">
        <f t="shared" si="132"/>
        <v>6</v>
      </c>
      <c r="V50" s="165">
        <f t="shared" si="132"/>
        <v>7</v>
      </c>
      <c r="W50" s="165">
        <f t="shared" si="132"/>
        <v>5</v>
      </c>
      <c r="X50" s="165">
        <f t="shared" si="132"/>
        <v>11</v>
      </c>
      <c r="Y50" s="165">
        <f t="shared" si="132"/>
        <v>19</v>
      </c>
      <c r="Z50" s="165">
        <f t="shared" si="132"/>
        <v>17</v>
      </c>
      <c r="AA50" s="165">
        <f t="shared" si="132"/>
        <v>6</v>
      </c>
      <c r="AB50" s="165">
        <f t="shared" ref="AB50:AC50" si="133">+AB154+AB258+AB362+AB466</f>
        <v>22</v>
      </c>
      <c r="AC50" s="165">
        <f t="shared" si="133"/>
        <v>27</v>
      </c>
      <c r="AD50" s="165">
        <f t="shared" ref="AD50:AE50" si="134">+AD154+AD258+AD362+AD466</f>
        <v>28</v>
      </c>
      <c r="AE50" s="165">
        <f t="shared" si="134"/>
        <v>29</v>
      </c>
      <c r="AF50" s="165">
        <f t="shared" ref="AF50:AG50" si="135">+AF154+AF258+AF362+AF466</f>
        <v>25</v>
      </c>
      <c r="AG50" s="165">
        <f t="shared" si="135"/>
        <v>0</v>
      </c>
      <c r="AH50" s="165">
        <f t="shared" ref="AH50:AM50" si="136">+AH154+AH258+AH362+AH466</f>
        <v>0</v>
      </c>
      <c r="AI50" s="165">
        <f t="shared" si="136"/>
        <v>0</v>
      </c>
      <c r="AJ50" s="165">
        <f t="shared" si="136"/>
        <v>0</v>
      </c>
      <c r="AK50" s="165">
        <f t="shared" si="136"/>
        <v>0</v>
      </c>
      <c r="AL50" s="165">
        <f t="shared" si="136"/>
        <v>0</v>
      </c>
      <c r="AM50" s="165">
        <f t="shared" si="136"/>
        <v>0</v>
      </c>
    </row>
    <row r="51" spans="1:39" ht="13.2" outlineLevel="1">
      <c r="A51" s="4" t="s">
        <v>3769</v>
      </c>
      <c r="B51" s="4" t="s">
        <v>50</v>
      </c>
      <c r="C51" s="4" t="str">
        <f t="shared" si="47"/>
        <v>Assets</v>
      </c>
      <c r="D51" s="215"/>
      <c r="E51" s="203"/>
      <c r="F51" s="204"/>
      <c r="G51" s="11" t="s">
        <v>88</v>
      </c>
      <c r="H51" s="166"/>
      <c r="I51" s="166"/>
      <c r="J51" s="166"/>
      <c r="K51" s="166"/>
      <c r="L51" s="166"/>
      <c r="M51" s="166"/>
      <c r="N51" s="166"/>
      <c r="O51" s="166"/>
      <c r="P51" s="167">
        <f t="shared" ref="P51:U51" si="137">SUM(P52:P53)</f>
        <v>0</v>
      </c>
      <c r="Q51" s="167">
        <f t="shared" si="137"/>
        <v>0</v>
      </c>
      <c r="R51" s="167">
        <f t="shared" si="137"/>
        <v>13</v>
      </c>
      <c r="S51" s="167">
        <f t="shared" si="137"/>
        <v>13</v>
      </c>
      <c r="T51" s="167">
        <f t="shared" si="137"/>
        <v>20</v>
      </c>
      <c r="U51" s="167">
        <f t="shared" si="137"/>
        <v>22</v>
      </c>
      <c r="V51" s="167">
        <f t="shared" ref="V51" si="138">SUM(V52:V53)</f>
        <v>11</v>
      </c>
      <c r="W51" s="167">
        <f t="shared" ref="W51" si="139">SUM(W52:W53)</f>
        <v>16</v>
      </c>
      <c r="X51" s="167">
        <f t="shared" ref="X51:Y51" si="140">SUM(X52:X53)</f>
        <v>22</v>
      </c>
      <c r="Y51" s="167">
        <f t="shared" si="140"/>
        <v>65</v>
      </c>
      <c r="Z51" s="167">
        <f t="shared" ref="Z51:AA51" si="141">SUM(Z52:Z53)</f>
        <v>57</v>
      </c>
      <c r="AA51" s="167">
        <f t="shared" si="141"/>
        <v>12</v>
      </c>
      <c r="AB51" s="167">
        <f t="shared" ref="AB51:AC51" si="142">SUM(AB52:AB53)</f>
        <v>59</v>
      </c>
      <c r="AC51" s="167">
        <f t="shared" si="142"/>
        <v>94</v>
      </c>
      <c r="AD51" s="167">
        <f t="shared" ref="AD51:AE51" si="143">SUM(AD52:AD53)</f>
        <v>78</v>
      </c>
      <c r="AE51" s="167">
        <f t="shared" si="143"/>
        <v>120</v>
      </c>
      <c r="AF51" s="167">
        <f t="shared" ref="AF51:AG51" si="144">SUM(AF52:AF53)</f>
        <v>76</v>
      </c>
      <c r="AG51" s="167">
        <f t="shared" si="144"/>
        <v>0</v>
      </c>
      <c r="AH51" s="167">
        <f t="shared" ref="AH51:AM51" si="145">SUM(AH52:AH53)</f>
        <v>0</v>
      </c>
      <c r="AI51" s="167">
        <f t="shared" si="145"/>
        <v>0</v>
      </c>
      <c r="AJ51" s="167">
        <f t="shared" si="145"/>
        <v>0</v>
      </c>
      <c r="AK51" s="167">
        <f t="shared" si="145"/>
        <v>0</v>
      </c>
      <c r="AL51" s="167">
        <f t="shared" si="145"/>
        <v>0</v>
      </c>
      <c r="AM51" s="167">
        <f t="shared" si="145"/>
        <v>0</v>
      </c>
    </row>
    <row r="52" spans="1:39" ht="15" customHeight="1" outlineLevel="2">
      <c r="A52" s="4" t="s">
        <v>3769</v>
      </c>
      <c r="B52" s="4" t="s">
        <v>50</v>
      </c>
      <c r="C52" s="4" t="str">
        <f t="shared" si="47"/>
        <v>Teamwork+PBX</v>
      </c>
      <c r="D52" s="215"/>
      <c r="E52" s="203"/>
      <c r="F52" s="204"/>
      <c r="G52" s="12" t="s">
        <v>1</v>
      </c>
      <c r="H52" s="168"/>
      <c r="I52" s="168"/>
      <c r="J52" s="168"/>
      <c r="K52" s="168"/>
      <c r="L52" s="168"/>
      <c r="M52" s="168"/>
      <c r="N52" s="168"/>
      <c r="O52" s="168"/>
      <c r="P52" s="169">
        <f t="shared" ref="P52" si="146">+P156+P260+P364</f>
        <v>0</v>
      </c>
      <c r="Q52" s="169">
        <f t="shared" ref="Q52:Z52" si="147">+Q156+Q260+Q364</f>
        <v>0</v>
      </c>
      <c r="R52" s="169">
        <f t="shared" si="147"/>
        <v>13</v>
      </c>
      <c r="S52" s="169">
        <f t="shared" si="147"/>
        <v>13</v>
      </c>
      <c r="T52" s="169">
        <f t="shared" si="147"/>
        <v>20</v>
      </c>
      <c r="U52" s="169">
        <f t="shared" si="147"/>
        <v>22</v>
      </c>
      <c r="V52" s="169">
        <f t="shared" si="147"/>
        <v>11</v>
      </c>
      <c r="W52" s="169">
        <f t="shared" si="147"/>
        <v>16</v>
      </c>
      <c r="X52" s="169">
        <f t="shared" si="147"/>
        <v>22</v>
      </c>
      <c r="Y52" s="169">
        <f t="shared" si="147"/>
        <v>65</v>
      </c>
      <c r="Z52" s="169">
        <f t="shared" si="147"/>
        <v>57</v>
      </c>
      <c r="AA52" s="169">
        <f t="shared" ref="AA52:AB52" si="148">+AA156+AA260+AA364</f>
        <v>12</v>
      </c>
      <c r="AB52" s="169">
        <f t="shared" si="148"/>
        <v>59</v>
      </c>
      <c r="AC52" s="169">
        <f t="shared" ref="AC52:AD52" si="149">+AC156+AC260+AC364</f>
        <v>94</v>
      </c>
      <c r="AD52" s="169">
        <f t="shared" si="149"/>
        <v>78</v>
      </c>
      <c r="AE52" s="169">
        <f t="shared" ref="AE52:AF52" si="150">+AE156+AE260+AE364</f>
        <v>120</v>
      </c>
      <c r="AF52" s="169">
        <f t="shared" si="150"/>
        <v>76</v>
      </c>
      <c r="AG52" s="169">
        <f t="shared" ref="AG52:AH52" si="151">+AG156+AG260+AG364</f>
        <v>0</v>
      </c>
      <c r="AH52" s="169">
        <f t="shared" si="151"/>
        <v>0</v>
      </c>
      <c r="AI52" s="169">
        <f t="shared" ref="AI52:AM52" si="152">+AI156+AI260+AI364</f>
        <v>0</v>
      </c>
      <c r="AJ52" s="169">
        <f t="shared" si="152"/>
        <v>0</v>
      </c>
      <c r="AK52" s="169">
        <f t="shared" si="152"/>
        <v>0</v>
      </c>
      <c r="AL52" s="169">
        <f t="shared" si="152"/>
        <v>0</v>
      </c>
      <c r="AM52" s="169">
        <f t="shared" si="152"/>
        <v>0</v>
      </c>
    </row>
    <row r="53" spans="1:39" ht="15" customHeight="1" outlineLevel="2">
      <c r="A53" s="4" t="s">
        <v>3769</v>
      </c>
      <c r="B53" s="4" t="s">
        <v>50</v>
      </c>
      <c r="C53" s="4" t="str">
        <f t="shared" si="47"/>
        <v>Receptionist</v>
      </c>
      <c r="D53" s="215"/>
      <c r="E53" s="203"/>
      <c r="F53" s="204"/>
      <c r="G53" s="12" t="s">
        <v>2</v>
      </c>
      <c r="H53" s="168"/>
      <c r="I53" s="168"/>
      <c r="J53" s="168"/>
      <c r="K53" s="168"/>
      <c r="L53" s="168"/>
      <c r="M53" s="168"/>
      <c r="N53" s="168"/>
      <c r="O53" s="168"/>
      <c r="P53" s="169">
        <f t="shared" ref="P53" si="153">+P157+P261+P365</f>
        <v>0</v>
      </c>
      <c r="Q53" s="169">
        <f t="shared" ref="Q53:Z53" si="154">+Q157+Q261+Q365</f>
        <v>0</v>
      </c>
      <c r="R53" s="169">
        <f t="shared" si="154"/>
        <v>0</v>
      </c>
      <c r="S53" s="169">
        <f t="shared" si="154"/>
        <v>0</v>
      </c>
      <c r="T53" s="169">
        <f t="shared" si="154"/>
        <v>0</v>
      </c>
      <c r="U53" s="169">
        <f t="shared" si="154"/>
        <v>0</v>
      </c>
      <c r="V53" s="169">
        <f t="shared" si="154"/>
        <v>0</v>
      </c>
      <c r="W53" s="169">
        <f t="shared" si="154"/>
        <v>0</v>
      </c>
      <c r="X53" s="169">
        <f t="shared" si="154"/>
        <v>0</v>
      </c>
      <c r="Y53" s="169">
        <f t="shared" si="154"/>
        <v>0</v>
      </c>
      <c r="Z53" s="169">
        <f t="shared" si="154"/>
        <v>0</v>
      </c>
      <c r="AA53" s="169">
        <f t="shared" ref="AA53:AB53" si="155">+AA157+AA261+AA365</f>
        <v>0</v>
      </c>
      <c r="AB53" s="169">
        <f t="shared" si="155"/>
        <v>0</v>
      </c>
      <c r="AC53" s="169">
        <f t="shared" ref="AC53:AD53" si="156">+AC157+AC261+AC365</f>
        <v>0</v>
      </c>
      <c r="AD53" s="169">
        <f t="shared" si="156"/>
        <v>0</v>
      </c>
      <c r="AE53" s="169">
        <f t="shared" ref="AE53:AF53" si="157">+AE157+AE261+AE365</f>
        <v>0</v>
      </c>
      <c r="AF53" s="169">
        <f t="shared" si="157"/>
        <v>0</v>
      </c>
      <c r="AG53" s="169">
        <f t="shared" ref="AG53:AH53" si="158">+AG157+AG261+AG365</f>
        <v>0</v>
      </c>
      <c r="AH53" s="169">
        <f t="shared" si="158"/>
        <v>0</v>
      </c>
      <c r="AI53" s="169">
        <f t="shared" ref="AI53:AM53" si="159">+AI157+AI261+AI365</f>
        <v>0</v>
      </c>
      <c r="AJ53" s="169">
        <f t="shared" si="159"/>
        <v>0</v>
      </c>
      <c r="AK53" s="169">
        <f t="shared" si="159"/>
        <v>0</v>
      </c>
      <c r="AL53" s="169">
        <f t="shared" si="159"/>
        <v>0</v>
      </c>
      <c r="AM53" s="169">
        <f t="shared" si="159"/>
        <v>0</v>
      </c>
    </row>
    <row r="54" spans="1:39" ht="15" customHeight="1" outlineLevel="2">
      <c r="A54" s="4" t="s">
        <v>3769</v>
      </c>
      <c r="B54" s="4" t="s">
        <v>50</v>
      </c>
      <c r="C54" s="4" t="str">
        <f t="shared" si="47"/>
        <v>add-on Call recording</v>
      </c>
      <c r="D54" s="215"/>
      <c r="E54" s="203"/>
      <c r="F54" s="204"/>
      <c r="G54" s="14" t="s">
        <v>83</v>
      </c>
      <c r="H54" s="172"/>
      <c r="I54" s="172"/>
      <c r="J54" s="172"/>
      <c r="K54" s="172"/>
      <c r="L54" s="172"/>
      <c r="M54" s="172"/>
      <c r="N54" s="172"/>
      <c r="O54" s="172"/>
      <c r="P54" s="173">
        <f t="shared" ref="P54" si="160">+P158+P262+P366</f>
        <v>0</v>
      </c>
      <c r="Q54" s="173">
        <f t="shared" ref="Q54:Z54" si="161">+Q158+Q262+Q366</f>
        <v>0</v>
      </c>
      <c r="R54" s="173">
        <f t="shared" si="161"/>
        <v>0</v>
      </c>
      <c r="S54" s="173">
        <f t="shared" si="161"/>
        <v>0</v>
      </c>
      <c r="T54" s="173">
        <f t="shared" si="161"/>
        <v>0</v>
      </c>
      <c r="U54" s="173">
        <f t="shared" si="161"/>
        <v>0</v>
      </c>
      <c r="V54" s="173">
        <f t="shared" si="161"/>
        <v>0</v>
      </c>
      <c r="W54" s="173">
        <f t="shared" si="161"/>
        <v>0</v>
      </c>
      <c r="X54" s="173">
        <f t="shared" si="161"/>
        <v>0</v>
      </c>
      <c r="Y54" s="173">
        <f t="shared" si="161"/>
        <v>0</v>
      </c>
      <c r="Z54" s="173">
        <f t="shared" si="161"/>
        <v>0</v>
      </c>
      <c r="AA54" s="173">
        <f t="shared" ref="AA54:AB54" si="162">+AA158+AA262+AA366</f>
        <v>0</v>
      </c>
      <c r="AB54" s="173">
        <f t="shared" si="162"/>
        <v>0</v>
      </c>
      <c r="AC54" s="173">
        <f t="shared" ref="AC54:AD54" si="163">+AC158+AC262+AC366</f>
        <v>0</v>
      </c>
      <c r="AD54" s="173">
        <f t="shared" si="163"/>
        <v>0</v>
      </c>
      <c r="AE54" s="173">
        <f t="shared" ref="AE54:AF54" si="164">+AE158+AE262+AE366</f>
        <v>0</v>
      </c>
      <c r="AF54" s="173">
        <f t="shared" si="164"/>
        <v>0</v>
      </c>
      <c r="AG54" s="173">
        <f t="shared" ref="AG54:AH54" si="165">+AG158+AG262+AG366</f>
        <v>0</v>
      </c>
      <c r="AH54" s="173">
        <f t="shared" si="165"/>
        <v>0</v>
      </c>
      <c r="AI54" s="173">
        <f t="shared" ref="AI54:AM54" si="166">+AI158+AI262+AI366</f>
        <v>0</v>
      </c>
      <c r="AJ54" s="173">
        <f t="shared" si="166"/>
        <v>0</v>
      </c>
      <c r="AK54" s="173">
        <f t="shared" si="166"/>
        <v>0</v>
      </c>
      <c r="AL54" s="173">
        <f t="shared" si="166"/>
        <v>0</v>
      </c>
      <c r="AM54" s="173">
        <f t="shared" si="166"/>
        <v>0</v>
      </c>
    </row>
    <row r="55" spans="1:39" ht="15" customHeight="1" outlineLevel="2">
      <c r="A55" s="4" t="s">
        <v>3769</v>
      </c>
      <c r="B55" s="4" t="s">
        <v>50</v>
      </c>
      <c r="C55" s="4" t="str">
        <f t="shared" si="47"/>
        <v>add-on automatic operator</v>
      </c>
      <c r="D55" s="215"/>
      <c r="E55" s="203"/>
      <c r="F55" s="204"/>
      <c r="G55" s="14" t="s">
        <v>103</v>
      </c>
      <c r="H55" s="172"/>
      <c r="I55" s="172"/>
      <c r="J55" s="172"/>
      <c r="K55" s="172"/>
      <c r="L55" s="172"/>
      <c r="M55" s="172"/>
      <c r="N55" s="172"/>
      <c r="O55" s="172"/>
      <c r="P55" s="173">
        <f t="shared" ref="P55" si="167">+P159+P263+P367</f>
        <v>0</v>
      </c>
      <c r="Q55" s="173">
        <f t="shared" ref="Q55:Z55" si="168">+Q159+Q263+Q367</f>
        <v>0</v>
      </c>
      <c r="R55" s="173">
        <f t="shared" si="168"/>
        <v>0</v>
      </c>
      <c r="S55" s="173">
        <f t="shared" si="168"/>
        <v>0</v>
      </c>
      <c r="T55" s="173">
        <f t="shared" si="168"/>
        <v>0</v>
      </c>
      <c r="U55" s="173">
        <f t="shared" si="168"/>
        <v>0</v>
      </c>
      <c r="V55" s="173">
        <f t="shared" si="168"/>
        <v>0</v>
      </c>
      <c r="W55" s="173">
        <f t="shared" si="168"/>
        <v>0</v>
      </c>
      <c r="X55" s="173">
        <f t="shared" si="168"/>
        <v>0</v>
      </c>
      <c r="Y55" s="173">
        <f t="shared" si="168"/>
        <v>0</v>
      </c>
      <c r="Z55" s="173">
        <f t="shared" si="168"/>
        <v>0</v>
      </c>
      <c r="AA55" s="173">
        <f t="shared" ref="AA55:AB55" si="169">+AA159+AA263+AA367</f>
        <v>0</v>
      </c>
      <c r="AB55" s="173">
        <f t="shared" si="169"/>
        <v>0</v>
      </c>
      <c r="AC55" s="173">
        <f t="shared" ref="AC55:AD55" si="170">+AC159+AC263+AC367</f>
        <v>0</v>
      </c>
      <c r="AD55" s="173">
        <f t="shared" si="170"/>
        <v>0</v>
      </c>
      <c r="AE55" s="173">
        <f t="shared" ref="AE55:AF55" si="171">+AE159+AE263+AE367</f>
        <v>0</v>
      </c>
      <c r="AF55" s="173">
        <f t="shared" si="171"/>
        <v>0</v>
      </c>
      <c r="AG55" s="173">
        <f t="shared" ref="AG55:AH55" si="172">+AG159+AG263+AG367</f>
        <v>0</v>
      </c>
      <c r="AH55" s="173">
        <f t="shared" si="172"/>
        <v>0</v>
      </c>
      <c r="AI55" s="173">
        <f t="shared" ref="AI55:AM55" si="173">+AI159+AI263+AI367</f>
        <v>0</v>
      </c>
      <c r="AJ55" s="173">
        <f t="shared" si="173"/>
        <v>0</v>
      </c>
      <c r="AK55" s="173">
        <f t="shared" si="173"/>
        <v>0</v>
      </c>
      <c r="AL55" s="173">
        <f t="shared" si="173"/>
        <v>0</v>
      </c>
      <c r="AM55" s="173">
        <f t="shared" si="173"/>
        <v>0</v>
      </c>
    </row>
    <row r="56" spans="1:39" ht="15" customHeight="1" outlineLevel="2">
      <c r="A56" s="4" t="s">
        <v>3769</v>
      </c>
      <c r="B56" s="4" t="s">
        <v>50</v>
      </c>
      <c r="C56" s="4" t="str">
        <f t="shared" si="47"/>
        <v>add-on call queue</v>
      </c>
      <c r="D56" s="215"/>
      <c r="E56" s="203"/>
      <c r="F56" s="204"/>
      <c r="G56" s="14" t="s">
        <v>104</v>
      </c>
      <c r="H56" s="172"/>
      <c r="I56" s="172"/>
      <c r="J56" s="172"/>
      <c r="K56" s="172"/>
      <c r="L56" s="172"/>
      <c r="M56" s="172"/>
      <c r="N56" s="172"/>
      <c r="O56" s="172"/>
      <c r="P56" s="173">
        <f t="shared" ref="P56" si="174">+P160+P264+P368</f>
        <v>0</v>
      </c>
      <c r="Q56" s="173">
        <f t="shared" ref="Q56:Z56" si="175">+Q160+Q264+Q368</f>
        <v>0</v>
      </c>
      <c r="R56" s="173">
        <f t="shared" si="175"/>
        <v>0</v>
      </c>
      <c r="S56" s="173">
        <f t="shared" si="175"/>
        <v>0</v>
      </c>
      <c r="T56" s="173">
        <f t="shared" si="175"/>
        <v>0</v>
      </c>
      <c r="U56" s="173">
        <f t="shared" si="175"/>
        <v>0</v>
      </c>
      <c r="V56" s="173">
        <f t="shared" si="175"/>
        <v>0</v>
      </c>
      <c r="W56" s="173">
        <f t="shared" si="175"/>
        <v>0</v>
      </c>
      <c r="X56" s="173">
        <f t="shared" si="175"/>
        <v>0</v>
      </c>
      <c r="Y56" s="173">
        <f t="shared" si="175"/>
        <v>0</v>
      </c>
      <c r="Z56" s="173">
        <f t="shared" si="175"/>
        <v>0</v>
      </c>
      <c r="AA56" s="173">
        <f t="shared" ref="AA56:AB56" si="176">+AA160+AA264+AA368</f>
        <v>0</v>
      </c>
      <c r="AB56" s="173">
        <f t="shared" si="176"/>
        <v>0</v>
      </c>
      <c r="AC56" s="173">
        <f t="shared" ref="AC56:AD56" si="177">+AC160+AC264+AC368</f>
        <v>0</v>
      </c>
      <c r="AD56" s="173">
        <f t="shared" si="177"/>
        <v>0</v>
      </c>
      <c r="AE56" s="173">
        <f t="shared" ref="AE56:AF56" si="178">+AE160+AE264+AE368</f>
        <v>0</v>
      </c>
      <c r="AF56" s="173">
        <f t="shared" si="178"/>
        <v>0</v>
      </c>
      <c r="AG56" s="173">
        <f t="shared" ref="AG56:AH56" si="179">+AG160+AG264+AG368</f>
        <v>0</v>
      </c>
      <c r="AH56" s="173">
        <f t="shared" si="179"/>
        <v>0</v>
      </c>
      <c r="AI56" s="173">
        <f t="shared" ref="AI56:AM56" si="180">+AI160+AI264+AI368</f>
        <v>0</v>
      </c>
      <c r="AJ56" s="173">
        <f t="shared" si="180"/>
        <v>0</v>
      </c>
      <c r="AK56" s="173">
        <f t="shared" si="180"/>
        <v>0</v>
      </c>
      <c r="AL56" s="173">
        <f t="shared" si="180"/>
        <v>0</v>
      </c>
      <c r="AM56" s="173">
        <f t="shared" si="180"/>
        <v>0</v>
      </c>
    </row>
    <row r="57" spans="1:39" s="8" customFormat="1" ht="13.2" outlineLevel="1">
      <c r="A57" s="4" t="s">
        <v>3769</v>
      </c>
      <c r="B57" s="4" t="s">
        <v>50</v>
      </c>
      <c r="C57" s="4" t="str">
        <f t="shared" si="47"/>
        <v>assets/client</v>
      </c>
      <c r="D57" s="215"/>
      <c r="E57" s="203"/>
      <c r="F57" s="204"/>
      <c r="G57" s="13" t="s">
        <v>90</v>
      </c>
      <c r="H57" s="170"/>
      <c r="I57" s="170"/>
      <c r="J57" s="170"/>
      <c r="K57" s="170"/>
      <c r="L57" s="170"/>
      <c r="M57" s="170"/>
      <c r="N57" s="170"/>
      <c r="O57" s="170"/>
      <c r="P57" s="170" t="str">
        <f t="shared" ref="P57:U57" si="181">+IFERROR(P51/P50,"")</f>
        <v/>
      </c>
      <c r="Q57" s="170" t="str">
        <f t="shared" si="181"/>
        <v/>
      </c>
      <c r="R57" s="170">
        <f t="shared" si="181"/>
        <v>3.25</v>
      </c>
      <c r="S57" s="170">
        <f t="shared" si="181"/>
        <v>3.25</v>
      </c>
      <c r="T57" s="170">
        <f t="shared" si="181"/>
        <v>4</v>
      </c>
      <c r="U57" s="170">
        <f t="shared" si="181"/>
        <v>3.6666666666666665</v>
      </c>
      <c r="V57" s="170">
        <f t="shared" ref="V57" si="182">+IFERROR(V51/V50,"")</f>
        <v>1.5714285714285714</v>
      </c>
      <c r="W57" s="170">
        <f t="shared" ref="W57" si="183">+IFERROR(W51/W50,"")</f>
        <v>3.2</v>
      </c>
      <c r="X57" s="170">
        <f t="shared" ref="X57:Y57" si="184">+IFERROR(X51/X50,"")</f>
        <v>2</v>
      </c>
      <c r="Y57" s="170">
        <f t="shared" si="184"/>
        <v>3.4210526315789473</v>
      </c>
      <c r="Z57" s="170">
        <f t="shared" ref="Z57:AA57" si="185">+IFERROR(Z51/Z50,"")</f>
        <v>3.3529411764705883</v>
      </c>
      <c r="AA57" s="170">
        <f t="shared" si="185"/>
        <v>2</v>
      </c>
      <c r="AB57" s="170">
        <f t="shared" ref="AB57:AC57" si="186">+IFERROR(AB51/AB50,"")</f>
        <v>2.6818181818181817</v>
      </c>
      <c r="AC57" s="170">
        <f t="shared" si="186"/>
        <v>3.4814814814814814</v>
      </c>
      <c r="AD57" s="170">
        <f t="shared" ref="AD57:AE57" si="187">+IFERROR(AD51/AD50,"")</f>
        <v>2.7857142857142856</v>
      </c>
      <c r="AE57" s="170">
        <f t="shared" si="187"/>
        <v>4.1379310344827589</v>
      </c>
      <c r="AF57" s="170">
        <f t="shared" ref="AF57:AG57" si="188">+IFERROR(AF51/AF50,"")</f>
        <v>3.04</v>
      </c>
      <c r="AG57" s="170" t="str">
        <f t="shared" si="188"/>
        <v/>
      </c>
      <c r="AH57" s="170" t="str">
        <f t="shared" ref="AH57:AM57" si="189">+IFERROR(AH51/AH50,"")</f>
        <v/>
      </c>
      <c r="AI57" s="170" t="str">
        <f t="shared" si="189"/>
        <v/>
      </c>
      <c r="AJ57" s="170" t="str">
        <f t="shared" si="189"/>
        <v/>
      </c>
      <c r="AK57" s="170" t="str">
        <f t="shared" si="189"/>
        <v/>
      </c>
      <c r="AL57" s="170" t="str">
        <f t="shared" si="189"/>
        <v/>
      </c>
      <c r="AM57" s="170" t="str">
        <f t="shared" si="189"/>
        <v/>
      </c>
    </row>
    <row r="58" spans="1:39" ht="15" customHeight="1" outlineLevel="1">
      <c r="A58" s="4" t="s">
        <v>3769</v>
      </c>
      <c r="B58" s="4" t="s">
        <v>41</v>
      </c>
      <c r="C58" s="4" t="str">
        <f t="shared" si="47"/>
        <v>Clients</v>
      </c>
      <c r="D58" s="215"/>
      <c r="E58" s="206" t="s">
        <v>37</v>
      </c>
      <c r="F58" s="204" t="s">
        <v>41</v>
      </c>
      <c r="G58" s="10" t="s">
        <v>40</v>
      </c>
      <c r="H58" s="164"/>
      <c r="I58" s="164"/>
      <c r="J58" s="164"/>
      <c r="K58" s="164"/>
      <c r="L58" s="164"/>
      <c r="M58" s="164"/>
      <c r="N58" s="164"/>
      <c r="O58" s="164"/>
      <c r="P58" s="165">
        <f t="shared" ref="P58" si="190">+P162+P266+P370+P474</f>
        <v>0</v>
      </c>
      <c r="Q58" s="165">
        <f t="shared" ref="Q58:AA58" si="191">+Q162+Q266+Q370+Q474</f>
        <v>0</v>
      </c>
      <c r="R58" s="165">
        <f t="shared" si="191"/>
        <v>0</v>
      </c>
      <c r="S58" s="165">
        <f t="shared" si="191"/>
        <v>0</v>
      </c>
      <c r="T58" s="165">
        <f t="shared" si="191"/>
        <v>0</v>
      </c>
      <c r="U58" s="165">
        <f t="shared" si="191"/>
        <v>0</v>
      </c>
      <c r="V58" s="165">
        <f t="shared" si="191"/>
        <v>0</v>
      </c>
      <c r="W58" s="165">
        <f t="shared" si="191"/>
        <v>0</v>
      </c>
      <c r="X58" s="165">
        <f t="shared" si="191"/>
        <v>0</v>
      </c>
      <c r="Y58" s="165">
        <f t="shared" si="191"/>
        <v>0</v>
      </c>
      <c r="Z58" s="165">
        <f t="shared" si="191"/>
        <v>0</v>
      </c>
      <c r="AA58" s="165">
        <f t="shared" si="191"/>
        <v>0</v>
      </c>
      <c r="AB58" s="165">
        <f t="shared" ref="AB58:AC58" si="192">+AB162+AB266+AB370+AB474</f>
        <v>0</v>
      </c>
      <c r="AC58" s="165">
        <f t="shared" si="192"/>
        <v>0</v>
      </c>
      <c r="AD58" s="165">
        <f t="shared" ref="AD58:AE58" si="193">+AD162+AD266+AD370+AD474</f>
        <v>0</v>
      </c>
      <c r="AE58" s="165">
        <f t="shared" si="193"/>
        <v>0</v>
      </c>
      <c r="AF58" s="165">
        <f t="shared" ref="AF58:AG58" si="194">+AF162+AF266+AF370+AF474</f>
        <v>0</v>
      </c>
      <c r="AG58" s="165">
        <f t="shared" si="194"/>
        <v>0</v>
      </c>
      <c r="AH58" s="165">
        <f t="shared" ref="AH58:AM58" si="195">+AH162+AH266+AH370+AH474</f>
        <v>0</v>
      </c>
      <c r="AI58" s="165">
        <f t="shared" si="195"/>
        <v>0</v>
      </c>
      <c r="AJ58" s="165">
        <f t="shared" si="195"/>
        <v>0</v>
      </c>
      <c r="AK58" s="165">
        <f t="shared" si="195"/>
        <v>0</v>
      </c>
      <c r="AL58" s="165">
        <f t="shared" si="195"/>
        <v>0</v>
      </c>
      <c r="AM58" s="165">
        <f t="shared" si="195"/>
        <v>0</v>
      </c>
    </row>
    <row r="59" spans="1:39" ht="13.2" outlineLevel="1">
      <c r="A59" s="4" t="s">
        <v>3769</v>
      </c>
      <c r="B59" s="4" t="s">
        <v>41</v>
      </c>
      <c r="C59" s="4" t="str">
        <f t="shared" si="47"/>
        <v>Assets</v>
      </c>
      <c r="D59" s="215"/>
      <c r="E59" s="207"/>
      <c r="F59" s="204"/>
      <c r="G59" s="11" t="s">
        <v>88</v>
      </c>
      <c r="H59" s="166"/>
      <c r="I59" s="166"/>
      <c r="J59" s="166"/>
      <c r="K59" s="166"/>
      <c r="L59" s="166"/>
      <c r="M59" s="166"/>
      <c r="N59" s="166"/>
      <c r="O59" s="166"/>
      <c r="P59" s="167">
        <f t="shared" ref="P59" si="196">SUM(P60:P62)</f>
        <v>0</v>
      </c>
      <c r="Q59" s="167">
        <f>SUM(Q60:Q62)</f>
        <v>0</v>
      </c>
      <c r="R59" s="167">
        <f t="shared" ref="R59:Z59" si="197">SUM(R60:R62)</f>
        <v>0</v>
      </c>
      <c r="S59" s="167">
        <f t="shared" si="197"/>
        <v>0</v>
      </c>
      <c r="T59" s="167">
        <f t="shared" si="197"/>
        <v>0</v>
      </c>
      <c r="U59" s="167">
        <f t="shared" si="197"/>
        <v>0</v>
      </c>
      <c r="V59" s="167">
        <f t="shared" si="197"/>
        <v>0</v>
      </c>
      <c r="W59" s="167">
        <f t="shared" si="197"/>
        <v>0</v>
      </c>
      <c r="X59" s="167">
        <f t="shared" si="197"/>
        <v>0</v>
      </c>
      <c r="Y59" s="167">
        <f t="shared" si="197"/>
        <v>0</v>
      </c>
      <c r="Z59" s="167">
        <f t="shared" si="197"/>
        <v>0</v>
      </c>
      <c r="AA59" s="167">
        <f t="shared" ref="AA59:AB59" si="198">SUM(AA60:AA62)</f>
        <v>0</v>
      </c>
      <c r="AB59" s="167">
        <f t="shared" si="198"/>
        <v>0</v>
      </c>
      <c r="AC59" s="167">
        <f t="shared" ref="AC59:AD59" si="199">SUM(AC60:AC62)</f>
        <v>0</v>
      </c>
      <c r="AD59" s="167">
        <f t="shared" si="199"/>
        <v>0</v>
      </c>
      <c r="AE59" s="167">
        <f t="shared" ref="AE59:AF59" si="200">SUM(AE60:AE62)</f>
        <v>0</v>
      </c>
      <c r="AF59" s="167">
        <f t="shared" si="200"/>
        <v>0</v>
      </c>
      <c r="AG59" s="167">
        <f t="shared" ref="AG59:AH59" si="201">SUM(AG60:AG62)</f>
        <v>0</v>
      </c>
      <c r="AH59" s="167">
        <f t="shared" si="201"/>
        <v>0</v>
      </c>
      <c r="AI59" s="167">
        <f t="shared" ref="AI59:AM59" si="202">SUM(AI60:AI62)</f>
        <v>0</v>
      </c>
      <c r="AJ59" s="167">
        <f t="shared" si="202"/>
        <v>0</v>
      </c>
      <c r="AK59" s="167">
        <f t="shared" si="202"/>
        <v>0</v>
      </c>
      <c r="AL59" s="167">
        <f t="shared" si="202"/>
        <v>0</v>
      </c>
      <c r="AM59" s="167">
        <f t="shared" si="202"/>
        <v>0</v>
      </c>
    </row>
    <row r="60" spans="1:39" ht="15" customHeight="1" outlineLevel="2">
      <c r="A60" s="4" t="s">
        <v>3769</v>
      </c>
      <c r="B60" s="4" t="s">
        <v>41</v>
      </c>
      <c r="C60" s="4" t="str">
        <f t="shared" si="47"/>
        <v>X Backup Starter</v>
      </c>
      <c r="D60" s="215"/>
      <c r="E60" s="207"/>
      <c r="F60" s="204"/>
      <c r="G60" s="12" t="s">
        <v>105</v>
      </c>
      <c r="H60" s="168"/>
      <c r="I60" s="168"/>
      <c r="J60" s="168"/>
      <c r="K60" s="168"/>
      <c r="L60" s="168"/>
      <c r="M60" s="168"/>
      <c r="N60" s="168"/>
      <c r="O60" s="168"/>
      <c r="P60" s="169">
        <f t="shared" ref="P60" si="203">+P164+P268+P372</f>
        <v>0</v>
      </c>
      <c r="Q60" s="169">
        <f t="shared" ref="Q60:Z60" si="204">+Q164+Q268+Q372</f>
        <v>0</v>
      </c>
      <c r="R60" s="169">
        <f t="shared" si="204"/>
        <v>0</v>
      </c>
      <c r="S60" s="169">
        <f t="shared" si="204"/>
        <v>0</v>
      </c>
      <c r="T60" s="169">
        <f t="shared" si="204"/>
        <v>0</v>
      </c>
      <c r="U60" s="169">
        <f t="shared" si="204"/>
        <v>0</v>
      </c>
      <c r="V60" s="169">
        <f t="shared" si="204"/>
        <v>0</v>
      </c>
      <c r="W60" s="169">
        <f t="shared" si="204"/>
        <v>0</v>
      </c>
      <c r="X60" s="169">
        <f t="shared" si="204"/>
        <v>0</v>
      </c>
      <c r="Y60" s="169">
        <f t="shared" si="204"/>
        <v>0</v>
      </c>
      <c r="Z60" s="169">
        <f t="shared" si="204"/>
        <v>0</v>
      </c>
      <c r="AA60" s="169">
        <f t="shared" ref="AA60:AB60" si="205">+AA164+AA268+AA372</f>
        <v>0</v>
      </c>
      <c r="AB60" s="169">
        <f t="shared" si="205"/>
        <v>0</v>
      </c>
      <c r="AC60" s="169">
        <f t="shared" ref="AC60:AD60" si="206">+AC164+AC268+AC372</f>
        <v>0</v>
      </c>
      <c r="AD60" s="169">
        <f t="shared" si="206"/>
        <v>0</v>
      </c>
      <c r="AE60" s="169">
        <f t="shared" ref="AE60:AF60" si="207">+AE164+AE268+AE372</f>
        <v>0</v>
      </c>
      <c r="AF60" s="169">
        <f t="shared" si="207"/>
        <v>0</v>
      </c>
      <c r="AG60" s="169">
        <f t="shared" ref="AG60:AH60" si="208">+AG164+AG268+AG372</f>
        <v>0</v>
      </c>
      <c r="AH60" s="169">
        <f t="shared" si="208"/>
        <v>0</v>
      </c>
      <c r="AI60" s="169">
        <f t="shared" ref="AI60:AM60" si="209">+AI164+AI268+AI372</f>
        <v>0</v>
      </c>
      <c r="AJ60" s="169">
        <f t="shared" si="209"/>
        <v>0</v>
      </c>
      <c r="AK60" s="169">
        <f t="shared" si="209"/>
        <v>0</v>
      </c>
      <c r="AL60" s="169">
        <f t="shared" si="209"/>
        <v>0</v>
      </c>
      <c r="AM60" s="169">
        <f t="shared" si="209"/>
        <v>0</v>
      </c>
    </row>
    <row r="61" spans="1:39" ht="15" customHeight="1" outlineLevel="2">
      <c r="A61" s="4" t="s">
        <v>3769</v>
      </c>
      <c r="B61" s="4" t="s">
        <v>41</v>
      </c>
      <c r="C61" s="4" t="str">
        <f t="shared" si="47"/>
        <v>X Backup Basico</v>
      </c>
      <c r="D61" s="215"/>
      <c r="E61" s="207"/>
      <c r="F61" s="204"/>
      <c r="G61" s="12" t="s">
        <v>106</v>
      </c>
      <c r="H61" s="168"/>
      <c r="I61" s="168"/>
      <c r="J61" s="168"/>
      <c r="K61" s="168"/>
      <c r="L61" s="168"/>
      <c r="M61" s="168"/>
      <c r="N61" s="168"/>
      <c r="O61" s="168"/>
      <c r="P61" s="169">
        <f t="shared" ref="P61" si="210">+P165+P269+P373</f>
        <v>0</v>
      </c>
      <c r="Q61" s="169">
        <f t="shared" ref="Q61:Z61" si="211">+Q165+Q269+Q373</f>
        <v>0</v>
      </c>
      <c r="R61" s="169">
        <f t="shared" si="211"/>
        <v>0</v>
      </c>
      <c r="S61" s="169">
        <f t="shared" si="211"/>
        <v>0</v>
      </c>
      <c r="T61" s="169">
        <f t="shared" si="211"/>
        <v>0</v>
      </c>
      <c r="U61" s="169">
        <f t="shared" si="211"/>
        <v>0</v>
      </c>
      <c r="V61" s="169">
        <f t="shared" si="211"/>
        <v>0</v>
      </c>
      <c r="W61" s="169">
        <f t="shared" si="211"/>
        <v>0</v>
      </c>
      <c r="X61" s="169">
        <f t="shared" si="211"/>
        <v>0</v>
      </c>
      <c r="Y61" s="169">
        <f t="shared" si="211"/>
        <v>0</v>
      </c>
      <c r="Z61" s="169">
        <f t="shared" si="211"/>
        <v>0</v>
      </c>
      <c r="AA61" s="169">
        <f t="shared" ref="AA61:AB61" si="212">+AA165+AA269+AA373</f>
        <v>0</v>
      </c>
      <c r="AB61" s="169">
        <f t="shared" si="212"/>
        <v>0</v>
      </c>
      <c r="AC61" s="169">
        <f t="shared" ref="AC61:AD61" si="213">+AC165+AC269+AC373</f>
        <v>0</v>
      </c>
      <c r="AD61" s="169">
        <f t="shared" si="213"/>
        <v>0</v>
      </c>
      <c r="AE61" s="169">
        <f t="shared" ref="AE61:AF61" si="214">+AE165+AE269+AE373</f>
        <v>0</v>
      </c>
      <c r="AF61" s="169">
        <f t="shared" si="214"/>
        <v>0</v>
      </c>
      <c r="AG61" s="169">
        <f t="shared" ref="AG61:AH61" si="215">+AG165+AG269+AG373</f>
        <v>0</v>
      </c>
      <c r="AH61" s="169">
        <f t="shared" si="215"/>
        <v>0</v>
      </c>
      <c r="AI61" s="169">
        <f t="shared" ref="AI61:AM61" si="216">+AI165+AI269+AI373</f>
        <v>0</v>
      </c>
      <c r="AJ61" s="169">
        <f t="shared" si="216"/>
        <v>0</v>
      </c>
      <c r="AK61" s="169">
        <f t="shared" si="216"/>
        <v>0</v>
      </c>
      <c r="AL61" s="169">
        <f t="shared" si="216"/>
        <v>0</v>
      </c>
      <c r="AM61" s="169">
        <f t="shared" si="216"/>
        <v>0</v>
      </c>
    </row>
    <row r="62" spans="1:39" ht="15" customHeight="1" outlineLevel="2">
      <c r="A62" s="4" t="s">
        <v>3769</v>
      </c>
      <c r="B62" s="4" t="s">
        <v>41</v>
      </c>
      <c r="C62" s="4" t="str">
        <f t="shared" si="47"/>
        <v>X Backup Premium</v>
      </c>
      <c r="D62" s="215"/>
      <c r="E62" s="207"/>
      <c r="F62" s="204"/>
      <c r="G62" s="12" t="s">
        <v>107</v>
      </c>
      <c r="H62" s="168"/>
      <c r="I62" s="168"/>
      <c r="J62" s="168"/>
      <c r="K62" s="168"/>
      <c r="L62" s="168"/>
      <c r="M62" s="168"/>
      <c r="N62" s="168"/>
      <c r="O62" s="168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</row>
    <row r="63" spans="1:39" s="8" customFormat="1" ht="13.2" outlineLevel="1">
      <c r="A63" s="4" t="s">
        <v>3769</v>
      </c>
      <c r="B63" s="4" t="s">
        <v>41</v>
      </c>
      <c r="C63" s="4" t="str">
        <f t="shared" si="47"/>
        <v>assets/client</v>
      </c>
      <c r="D63" s="215"/>
      <c r="E63" s="207"/>
      <c r="F63" s="204"/>
      <c r="G63" s="13" t="s">
        <v>90</v>
      </c>
      <c r="H63" s="170"/>
      <c r="I63" s="170"/>
      <c r="J63" s="170"/>
      <c r="K63" s="170"/>
      <c r="L63" s="170"/>
      <c r="M63" s="170"/>
      <c r="N63" s="170"/>
      <c r="O63" s="170"/>
      <c r="P63" s="174" t="str">
        <f t="shared" ref="P63" si="217">+IFERROR(P59/P58,"")</f>
        <v/>
      </c>
      <c r="Q63" s="174" t="str">
        <f t="shared" ref="Q63:V63" si="218">+IFERROR(Q59/Q58,"")</f>
        <v/>
      </c>
      <c r="R63" s="174" t="str">
        <f t="shared" si="218"/>
        <v/>
      </c>
      <c r="S63" s="174" t="str">
        <f t="shared" si="218"/>
        <v/>
      </c>
      <c r="T63" s="174" t="str">
        <f t="shared" si="218"/>
        <v/>
      </c>
      <c r="U63" s="174" t="str">
        <f t="shared" si="218"/>
        <v/>
      </c>
      <c r="V63" s="174" t="str">
        <f t="shared" si="218"/>
        <v/>
      </c>
      <c r="W63" s="174" t="str">
        <f t="shared" ref="W63" si="219">+IFERROR(W59/W58,"")</f>
        <v/>
      </c>
      <c r="X63" s="174" t="str">
        <f t="shared" ref="X63:Y63" si="220">+IFERROR(X59/X58,"")</f>
        <v/>
      </c>
      <c r="Y63" s="174" t="str">
        <f t="shared" si="220"/>
        <v/>
      </c>
      <c r="Z63" s="174" t="str">
        <f t="shared" ref="Z63:AA63" si="221">+IFERROR(Z59/Z58,"")</f>
        <v/>
      </c>
      <c r="AA63" s="174" t="str">
        <f t="shared" si="221"/>
        <v/>
      </c>
      <c r="AB63" s="174" t="str">
        <f t="shared" ref="AB63:AC63" si="222">+IFERROR(AB59/AB58,"")</f>
        <v/>
      </c>
      <c r="AC63" s="174" t="str">
        <f t="shared" si="222"/>
        <v/>
      </c>
      <c r="AD63" s="174" t="str">
        <f t="shared" ref="AD63:AE63" si="223">+IFERROR(AD59/AD58,"")</f>
        <v/>
      </c>
      <c r="AE63" s="174" t="str">
        <f t="shared" si="223"/>
        <v/>
      </c>
      <c r="AF63" s="174" t="str">
        <f t="shared" ref="AF63:AG63" si="224">+IFERROR(AF59/AF58,"")</f>
        <v/>
      </c>
      <c r="AG63" s="174" t="str">
        <f t="shared" si="224"/>
        <v/>
      </c>
      <c r="AH63" s="174" t="str">
        <f t="shared" ref="AH63:AM63" si="225">+IFERROR(AH59/AH58,"")</f>
        <v/>
      </c>
      <c r="AI63" s="174" t="str">
        <f t="shared" si="225"/>
        <v/>
      </c>
      <c r="AJ63" s="174" t="str">
        <f t="shared" si="225"/>
        <v/>
      </c>
      <c r="AK63" s="174" t="str">
        <f t="shared" si="225"/>
        <v/>
      </c>
      <c r="AL63" s="174" t="str">
        <f t="shared" si="225"/>
        <v/>
      </c>
      <c r="AM63" s="174" t="str">
        <f t="shared" si="225"/>
        <v/>
      </c>
    </row>
    <row r="64" spans="1:39" s="8" customFormat="1" ht="13.2" outlineLevel="1">
      <c r="A64" s="4" t="s">
        <v>3769</v>
      </c>
      <c r="B64" s="8" t="s">
        <v>108</v>
      </c>
      <c r="C64" s="4" t="str">
        <f t="shared" si="47"/>
        <v>Clients</v>
      </c>
      <c r="D64" s="215"/>
      <c r="E64" s="207"/>
      <c r="F64" s="204" t="s">
        <v>108</v>
      </c>
      <c r="G64" s="10" t="s">
        <v>40</v>
      </c>
      <c r="H64" s="164"/>
      <c r="I64" s="164"/>
      <c r="J64" s="164"/>
      <c r="K64" s="164"/>
      <c r="L64" s="164"/>
      <c r="M64" s="164"/>
      <c r="N64" s="164"/>
      <c r="O64" s="164"/>
      <c r="P64" s="165">
        <f t="shared" ref="P64" si="226">+P168+P272+P376+P480</f>
        <v>0</v>
      </c>
      <c r="Q64" s="165">
        <f t="shared" ref="Q64:AA64" si="227">+Q168+Q272+Q376+Q480</f>
        <v>0</v>
      </c>
      <c r="R64" s="165">
        <f t="shared" si="227"/>
        <v>0</v>
      </c>
      <c r="S64" s="165">
        <f t="shared" si="227"/>
        <v>0</v>
      </c>
      <c r="T64" s="165">
        <f t="shared" si="227"/>
        <v>0</v>
      </c>
      <c r="U64" s="165">
        <f t="shared" si="227"/>
        <v>0</v>
      </c>
      <c r="V64" s="165">
        <f t="shared" si="227"/>
        <v>0</v>
      </c>
      <c r="W64" s="165">
        <f t="shared" si="227"/>
        <v>0</v>
      </c>
      <c r="X64" s="165">
        <f t="shared" si="227"/>
        <v>0</v>
      </c>
      <c r="Y64" s="165">
        <f t="shared" si="227"/>
        <v>0</v>
      </c>
      <c r="Z64" s="165">
        <f t="shared" si="227"/>
        <v>0</v>
      </c>
      <c r="AA64" s="165">
        <f t="shared" si="227"/>
        <v>0</v>
      </c>
      <c r="AB64" s="165">
        <f t="shared" ref="AB64:AC64" si="228">+AB168+AB272+AB376+AB480</f>
        <v>0</v>
      </c>
      <c r="AC64" s="165">
        <f t="shared" si="228"/>
        <v>0</v>
      </c>
      <c r="AD64" s="165">
        <f t="shared" ref="AD64:AE64" si="229">+AD168+AD272+AD376+AD480</f>
        <v>0</v>
      </c>
      <c r="AE64" s="165">
        <f t="shared" si="229"/>
        <v>0</v>
      </c>
      <c r="AF64" s="165">
        <f t="shared" ref="AF64:AG64" si="230">+AF168+AF272+AF376+AF480</f>
        <v>0</v>
      </c>
      <c r="AG64" s="165">
        <f t="shared" si="230"/>
        <v>0</v>
      </c>
      <c r="AH64" s="165">
        <f t="shared" ref="AH64:AM64" si="231">+AH168+AH272+AH376+AH480</f>
        <v>0</v>
      </c>
      <c r="AI64" s="165">
        <f t="shared" si="231"/>
        <v>0</v>
      </c>
      <c r="AJ64" s="165">
        <f t="shared" si="231"/>
        <v>0</v>
      </c>
      <c r="AK64" s="165">
        <f t="shared" si="231"/>
        <v>0</v>
      </c>
      <c r="AL64" s="165">
        <f t="shared" si="231"/>
        <v>0</v>
      </c>
      <c r="AM64" s="165">
        <f t="shared" si="231"/>
        <v>0</v>
      </c>
    </row>
    <row r="65" spans="1:39" s="8" customFormat="1" ht="13.2" outlineLevel="1">
      <c r="A65" s="4" t="s">
        <v>3769</v>
      </c>
      <c r="B65" s="8" t="s">
        <v>108</v>
      </c>
      <c r="C65" s="4" t="str">
        <f t="shared" si="47"/>
        <v>Assets</v>
      </c>
      <c r="D65" s="215"/>
      <c r="E65" s="207"/>
      <c r="F65" s="204"/>
      <c r="G65" s="11" t="s">
        <v>88</v>
      </c>
      <c r="H65" s="166"/>
      <c r="I65" s="166"/>
      <c r="J65" s="166"/>
      <c r="K65" s="166"/>
      <c r="L65" s="166"/>
      <c r="M65" s="166"/>
      <c r="N65" s="166"/>
      <c r="O65" s="166"/>
      <c r="P65" s="167">
        <f t="shared" ref="P65" si="232">SUM(P66:P68)</f>
        <v>0</v>
      </c>
      <c r="Q65" s="167">
        <f>SUM(Q66:Q68)</f>
        <v>0</v>
      </c>
      <c r="R65" s="167">
        <f t="shared" ref="R65" si="233">SUM(R66:R68)</f>
        <v>0</v>
      </c>
      <c r="S65" s="167">
        <f t="shared" ref="S65" si="234">SUM(S66:S68)</f>
        <v>0</v>
      </c>
      <c r="T65" s="167">
        <f t="shared" ref="T65" si="235">SUM(T66:T68)</f>
        <v>0</v>
      </c>
      <c r="U65" s="167">
        <f t="shared" ref="U65" si="236">SUM(U66:U68)</f>
        <v>0</v>
      </c>
      <c r="V65" s="167">
        <f t="shared" ref="V65" si="237">SUM(V66:V68)</f>
        <v>0</v>
      </c>
      <c r="W65" s="167">
        <f t="shared" ref="W65" si="238">SUM(W66:W68)</f>
        <v>0</v>
      </c>
      <c r="X65" s="167">
        <f t="shared" ref="X65" si="239">SUM(X66:X68)</f>
        <v>0</v>
      </c>
      <c r="Y65" s="167">
        <f t="shared" ref="Y65" si="240">SUM(Y66:Y68)</f>
        <v>0</v>
      </c>
      <c r="Z65" s="167">
        <f t="shared" ref="Z65:AA65" si="241">SUM(Z66:Z68)</f>
        <v>0</v>
      </c>
      <c r="AA65" s="167">
        <f t="shared" si="241"/>
        <v>0</v>
      </c>
      <c r="AB65" s="167">
        <f t="shared" ref="AB65:AC65" si="242">SUM(AB66:AB68)</f>
        <v>0</v>
      </c>
      <c r="AC65" s="167">
        <f t="shared" si="242"/>
        <v>0</v>
      </c>
      <c r="AD65" s="167">
        <f t="shared" ref="AD65:AE65" si="243">SUM(AD66:AD68)</f>
        <v>0</v>
      </c>
      <c r="AE65" s="167">
        <f t="shared" si="243"/>
        <v>0</v>
      </c>
      <c r="AF65" s="167">
        <f t="shared" ref="AF65:AG65" si="244">SUM(AF66:AF68)</f>
        <v>0</v>
      </c>
      <c r="AG65" s="167">
        <f t="shared" si="244"/>
        <v>0</v>
      </c>
      <c r="AH65" s="167">
        <f t="shared" ref="AH65:AM65" si="245">SUM(AH66:AH68)</f>
        <v>0</v>
      </c>
      <c r="AI65" s="167">
        <f t="shared" si="245"/>
        <v>0</v>
      </c>
      <c r="AJ65" s="167">
        <f t="shared" si="245"/>
        <v>0</v>
      </c>
      <c r="AK65" s="167">
        <f t="shared" si="245"/>
        <v>0</v>
      </c>
      <c r="AL65" s="167">
        <f t="shared" si="245"/>
        <v>0</v>
      </c>
      <c r="AM65" s="167">
        <f t="shared" si="245"/>
        <v>0</v>
      </c>
    </row>
    <row r="66" spans="1:39" s="8" customFormat="1" ht="13.2" outlineLevel="2">
      <c r="A66" s="4" t="s">
        <v>3769</v>
      </c>
      <c r="B66" s="8" t="s">
        <v>108</v>
      </c>
      <c r="C66" s="4" t="str">
        <f t="shared" si="47"/>
        <v>X Files Starter</v>
      </c>
      <c r="D66" s="215"/>
      <c r="E66" s="207"/>
      <c r="F66" s="204"/>
      <c r="G66" s="12" t="s">
        <v>110</v>
      </c>
      <c r="H66" s="168"/>
      <c r="I66" s="168"/>
      <c r="J66" s="168"/>
      <c r="K66" s="168"/>
      <c r="L66" s="168"/>
      <c r="M66" s="168"/>
      <c r="N66" s="168"/>
      <c r="O66" s="168"/>
      <c r="P66" s="169">
        <f t="shared" ref="P66" si="246">+P170+P274+P378</f>
        <v>0</v>
      </c>
      <c r="Q66" s="169">
        <f t="shared" ref="Q66:Z66" si="247">+Q170+Q274+Q378</f>
        <v>0</v>
      </c>
      <c r="R66" s="169">
        <f t="shared" si="247"/>
        <v>0</v>
      </c>
      <c r="S66" s="169">
        <f t="shared" si="247"/>
        <v>0</v>
      </c>
      <c r="T66" s="169">
        <f t="shared" si="247"/>
        <v>0</v>
      </c>
      <c r="U66" s="169">
        <f t="shared" si="247"/>
        <v>0</v>
      </c>
      <c r="V66" s="169">
        <f t="shared" si="247"/>
        <v>0</v>
      </c>
      <c r="W66" s="169">
        <f t="shared" si="247"/>
        <v>0</v>
      </c>
      <c r="X66" s="169">
        <f t="shared" si="247"/>
        <v>0</v>
      </c>
      <c r="Y66" s="169">
        <f t="shared" si="247"/>
        <v>0</v>
      </c>
      <c r="Z66" s="169">
        <f t="shared" si="247"/>
        <v>0</v>
      </c>
      <c r="AA66" s="169">
        <f t="shared" ref="AA66:AB66" si="248">+AA170+AA274+AA378</f>
        <v>0</v>
      </c>
      <c r="AB66" s="169">
        <f t="shared" si="248"/>
        <v>0</v>
      </c>
      <c r="AC66" s="169">
        <f t="shared" ref="AC66:AD66" si="249">+AC170+AC274+AC378</f>
        <v>0</v>
      </c>
      <c r="AD66" s="169">
        <f t="shared" si="249"/>
        <v>0</v>
      </c>
      <c r="AE66" s="169">
        <f t="shared" ref="AE66:AF66" si="250">+AE170+AE274+AE378</f>
        <v>0</v>
      </c>
      <c r="AF66" s="169">
        <f t="shared" si="250"/>
        <v>0</v>
      </c>
      <c r="AG66" s="169">
        <f t="shared" ref="AG66:AH66" si="251">+AG170+AG274+AG378</f>
        <v>0</v>
      </c>
      <c r="AH66" s="169">
        <f t="shared" si="251"/>
        <v>0</v>
      </c>
      <c r="AI66" s="169">
        <f t="shared" ref="AI66:AM66" si="252">+AI170+AI274+AI378</f>
        <v>0</v>
      </c>
      <c r="AJ66" s="169">
        <f t="shared" si="252"/>
        <v>0</v>
      </c>
      <c r="AK66" s="169">
        <f t="shared" si="252"/>
        <v>0</v>
      </c>
      <c r="AL66" s="169">
        <f t="shared" si="252"/>
        <v>0</v>
      </c>
      <c r="AM66" s="169">
        <f t="shared" si="252"/>
        <v>0</v>
      </c>
    </row>
    <row r="67" spans="1:39" s="8" customFormat="1" ht="13.2" outlineLevel="2">
      <c r="A67" s="4" t="s">
        <v>3769</v>
      </c>
      <c r="B67" s="8" t="s">
        <v>108</v>
      </c>
      <c r="C67" s="4" t="str">
        <f t="shared" si="47"/>
        <v>X Files Basico</v>
      </c>
      <c r="D67" s="215"/>
      <c r="E67" s="207"/>
      <c r="F67" s="204"/>
      <c r="G67" s="12" t="s">
        <v>111</v>
      </c>
      <c r="H67" s="168"/>
      <c r="I67" s="168"/>
      <c r="J67" s="168"/>
      <c r="K67" s="168"/>
      <c r="L67" s="168"/>
      <c r="M67" s="168"/>
      <c r="N67" s="168"/>
      <c r="O67" s="168"/>
      <c r="P67" s="169">
        <f t="shared" ref="P67" si="253">+P171+P275+P379</f>
        <v>0</v>
      </c>
      <c r="Q67" s="169">
        <f t="shared" ref="Q67:Z67" si="254">+Q171+Q275+Q379</f>
        <v>0</v>
      </c>
      <c r="R67" s="169">
        <f t="shared" si="254"/>
        <v>0</v>
      </c>
      <c r="S67" s="169">
        <f t="shared" si="254"/>
        <v>0</v>
      </c>
      <c r="T67" s="169">
        <f t="shared" si="254"/>
        <v>0</v>
      </c>
      <c r="U67" s="169">
        <f t="shared" si="254"/>
        <v>0</v>
      </c>
      <c r="V67" s="169">
        <f t="shared" si="254"/>
        <v>0</v>
      </c>
      <c r="W67" s="169">
        <f t="shared" si="254"/>
        <v>0</v>
      </c>
      <c r="X67" s="169">
        <f t="shared" si="254"/>
        <v>0</v>
      </c>
      <c r="Y67" s="169">
        <f t="shared" si="254"/>
        <v>0</v>
      </c>
      <c r="Z67" s="169">
        <f t="shared" si="254"/>
        <v>0</v>
      </c>
      <c r="AA67" s="169">
        <f t="shared" ref="AA67:AB67" si="255">+AA171+AA275+AA379</f>
        <v>0</v>
      </c>
      <c r="AB67" s="169">
        <f t="shared" si="255"/>
        <v>0</v>
      </c>
      <c r="AC67" s="169">
        <f t="shared" ref="AC67:AD67" si="256">+AC171+AC275+AC379</f>
        <v>0</v>
      </c>
      <c r="AD67" s="169">
        <f t="shared" si="256"/>
        <v>0</v>
      </c>
      <c r="AE67" s="169">
        <f t="shared" ref="AE67:AF67" si="257">+AE171+AE275+AE379</f>
        <v>0</v>
      </c>
      <c r="AF67" s="169">
        <f t="shared" si="257"/>
        <v>0</v>
      </c>
      <c r="AG67" s="169">
        <f t="shared" ref="AG67:AH67" si="258">+AG171+AG275+AG379</f>
        <v>0</v>
      </c>
      <c r="AH67" s="169">
        <f t="shared" si="258"/>
        <v>0</v>
      </c>
      <c r="AI67" s="169">
        <f t="shared" ref="AI67:AM67" si="259">+AI171+AI275+AI379</f>
        <v>0</v>
      </c>
      <c r="AJ67" s="169">
        <f t="shared" si="259"/>
        <v>0</v>
      </c>
      <c r="AK67" s="169">
        <f t="shared" si="259"/>
        <v>0</v>
      </c>
      <c r="AL67" s="169">
        <f t="shared" si="259"/>
        <v>0</v>
      </c>
      <c r="AM67" s="169">
        <f t="shared" si="259"/>
        <v>0</v>
      </c>
    </row>
    <row r="68" spans="1:39" s="8" customFormat="1" ht="13.2" outlineLevel="2">
      <c r="A68" s="4" t="s">
        <v>3769</v>
      </c>
      <c r="B68" s="8" t="s">
        <v>108</v>
      </c>
      <c r="C68" s="4" t="str">
        <f t="shared" si="47"/>
        <v>X Files Premium</v>
      </c>
      <c r="D68" s="215"/>
      <c r="E68" s="207"/>
      <c r="F68" s="204"/>
      <c r="G68" s="12" t="s">
        <v>112</v>
      </c>
      <c r="H68" s="168"/>
      <c r="I68" s="168"/>
      <c r="J68" s="168"/>
      <c r="K68" s="168"/>
      <c r="L68" s="168"/>
      <c r="M68" s="168"/>
      <c r="N68" s="168"/>
      <c r="O68" s="168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</row>
    <row r="69" spans="1:39" s="8" customFormat="1" ht="13.2" outlineLevel="1">
      <c r="A69" s="4" t="s">
        <v>3769</v>
      </c>
      <c r="B69" s="8" t="s">
        <v>108</v>
      </c>
      <c r="C69" s="4" t="str">
        <f t="shared" si="47"/>
        <v>assets/client</v>
      </c>
      <c r="D69" s="215"/>
      <c r="E69" s="207"/>
      <c r="F69" s="204"/>
      <c r="G69" s="13" t="s">
        <v>90</v>
      </c>
      <c r="H69" s="170"/>
      <c r="I69" s="170"/>
      <c r="J69" s="170"/>
      <c r="K69" s="170"/>
      <c r="L69" s="170"/>
      <c r="M69" s="170"/>
      <c r="N69" s="170"/>
      <c r="O69" s="170"/>
      <c r="P69" s="174" t="str">
        <f t="shared" ref="P69" si="260">+IFERROR(P65/P64,"")</f>
        <v/>
      </c>
      <c r="Q69" s="174" t="str">
        <f t="shared" ref="Q69:Z69" si="261">+IFERROR(Q65/Q64,"")</f>
        <v/>
      </c>
      <c r="R69" s="174" t="str">
        <f t="shared" si="261"/>
        <v/>
      </c>
      <c r="S69" s="174" t="str">
        <f t="shared" si="261"/>
        <v/>
      </c>
      <c r="T69" s="174" t="str">
        <f t="shared" si="261"/>
        <v/>
      </c>
      <c r="U69" s="174" t="str">
        <f t="shared" si="261"/>
        <v/>
      </c>
      <c r="V69" s="174" t="str">
        <f t="shared" si="261"/>
        <v/>
      </c>
      <c r="W69" s="174" t="str">
        <f t="shared" si="261"/>
        <v/>
      </c>
      <c r="X69" s="174" t="str">
        <f t="shared" si="261"/>
        <v/>
      </c>
      <c r="Y69" s="174" t="str">
        <f t="shared" si="261"/>
        <v/>
      </c>
      <c r="Z69" s="174" t="str">
        <f t="shared" si="261"/>
        <v/>
      </c>
      <c r="AA69" s="174" t="str">
        <f t="shared" ref="AA69:AB69" si="262">+IFERROR(AA65/AA64,"")</f>
        <v/>
      </c>
      <c r="AB69" s="174" t="str">
        <f t="shared" si="262"/>
        <v/>
      </c>
      <c r="AC69" s="174" t="str">
        <f t="shared" ref="AC69:AD69" si="263">+IFERROR(AC65/AC64,"")</f>
        <v/>
      </c>
      <c r="AD69" s="174" t="str">
        <f t="shared" si="263"/>
        <v/>
      </c>
      <c r="AE69" s="174" t="str">
        <f t="shared" ref="AE69:AF69" si="264">+IFERROR(AE65/AE64,"")</f>
        <v/>
      </c>
      <c r="AF69" s="174" t="str">
        <f t="shared" si="264"/>
        <v/>
      </c>
      <c r="AG69" s="174" t="str">
        <f t="shared" ref="AG69:AH69" si="265">+IFERROR(AG65/AG64,"")</f>
        <v/>
      </c>
      <c r="AH69" s="174" t="str">
        <f t="shared" si="265"/>
        <v/>
      </c>
      <c r="AI69" s="174" t="str">
        <f t="shared" ref="AI69:AM69" si="266">+IFERROR(AI65/AI64,"")</f>
        <v/>
      </c>
      <c r="AJ69" s="174" t="str">
        <f t="shared" si="266"/>
        <v/>
      </c>
      <c r="AK69" s="174" t="str">
        <f t="shared" si="266"/>
        <v/>
      </c>
      <c r="AL69" s="174" t="str">
        <f t="shared" si="266"/>
        <v/>
      </c>
      <c r="AM69" s="174" t="str">
        <f t="shared" si="266"/>
        <v/>
      </c>
    </row>
    <row r="70" spans="1:39" s="8" customFormat="1" ht="13.8" customHeight="1" outlineLevel="1">
      <c r="A70" s="4" t="s">
        <v>3769</v>
      </c>
      <c r="B70" s="8" t="s">
        <v>109</v>
      </c>
      <c r="C70" s="4" t="str">
        <f t="shared" si="47"/>
        <v>Clients</v>
      </c>
      <c r="D70" s="215"/>
      <c r="E70" s="207"/>
      <c r="F70" s="204" t="s">
        <v>109</v>
      </c>
      <c r="G70" s="10" t="s">
        <v>40</v>
      </c>
      <c r="H70" s="164"/>
      <c r="I70" s="164"/>
      <c r="J70" s="164"/>
      <c r="K70" s="164"/>
      <c r="L70" s="164"/>
      <c r="M70" s="164"/>
      <c r="N70" s="164"/>
      <c r="O70" s="164"/>
      <c r="P70" s="165">
        <f t="shared" ref="P70" si="267">+P174+P278+P382+P486</f>
        <v>0</v>
      </c>
      <c r="Q70" s="165">
        <f t="shared" ref="Q70:AA70" si="268">+Q174+Q278+Q382+Q486</f>
        <v>0</v>
      </c>
      <c r="R70" s="165">
        <f t="shared" si="268"/>
        <v>0</v>
      </c>
      <c r="S70" s="165">
        <f t="shared" si="268"/>
        <v>0</v>
      </c>
      <c r="T70" s="165">
        <f t="shared" si="268"/>
        <v>0</v>
      </c>
      <c r="U70" s="165">
        <f t="shared" si="268"/>
        <v>0</v>
      </c>
      <c r="V70" s="165">
        <f t="shared" si="268"/>
        <v>0</v>
      </c>
      <c r="W70" s="165">
        <f t="shared" si="268"/>
        <v>0</v>
      </c>
      <c r="X70" s="165">
        <f t="shared" si="268"/>
        <v>0</v>
      </c>
      <c r="Y70" s="165">
        <f t="shared" si="268"/>
        <v>0</v>
      </c>
      <c r="Z70" s="165">
        <f t="shared" si="268"/>
        <v>0</v>
      </c>
      <c r="AA70" s="165">
        <f t="shared" si="268"/>
        <v>0</v>
      </c>
      <c r="AB70" s="165">
        <f t="shared" ref="AB70:AC70" si="269">+AB174+AB278+AB382+AB486</f>
        <v>0</v>
      </c>
      <c r="AC70" s="165">
        <f t="shared" si="269"/>
        <v>0</v>
      </c>
      <c r="AD70" s="165">
        <f t="shared" ref="AD70:AE70" si="270">+AD174+AD278+AD382+AD486</f>
        <v>0</v>
      </c>
      <c r="AE70" s="165">
        <f t="shared" si="270"/>
        <v>0</v>
      </c>
      <c r="AF70" s="165">
        <f t="shared" ref="AF70:AG70" si="271">+AF174+AF278+AF382+AF486</f>
        <v>0</v>
      </c>
      <c r="AG70" s="165">
        <f t="shared" si="271"/>
        <v>0</v>
      </c>
      <c r="AH70" s="165">
        <f t="shared" ref="AH70:AM70" si="272">+AH174+AH278+AH382+AH486</f>
        <v>0</v>
      </c>
      <c r="AI70" s="165">
        <f t="shared" si="272"/>
        <v>0</v>
      </c>
      <c r="AJ70" s="165">
        <f t="shared" si="272"/>
        <v>0</v>
      </c>
      <c r="AK70" s="165">
        <f t="shared" si="272"/>
        <v>0</v>
      </c>
      <c r="AL70" s="165">
        <f t="shared" si="272"/>
        <v>0</v>
      </c>
      <c r="AM70" s="165">
        <f t="shared" si="272"/>
        <v>0</v>
      </c>
    </row>
    <row r="71" spans="1:39" s="8" customFormat="1" ht="13.2" outlineLevel="1">
      <c r="A71" s="4" t="s">
        <v>3769</v>
      </c>
      <c r="B71" s="8" t="s">
        <v>109</v>
      </c>
      <c r="C71" s="4" t="str">
        <f t="shared" si="47"/>
        <v>Assets</v>
      </c>
      <c r="D71" s="215"/>
      <c r="E71" s="207"/>
      <c r="F71" s="204"/>
      <c r="G71" s="11" t="s">
        <v>88</v>
      </c>
      <c r="H71" s="166"/>
      <c r="I71" s="166"/>
      <c r="J71" s="166"/>
      <c r="K71" s="166"/>
      <c r="L71" s="166"/>
      <c r="M71" s="166"/>
      <c r="N71" s="166"/>
      <c r="O71" s="166"/>
      <c r="P71" s="167">
        <f t="shared" ref="P71" si="273">SUM(P72:P74)</f>
        <v>0</v>
      </c>
      <c r="Q71" s="167">
        <f>SUM(Q72:Q74)</f>
        <v>0</v>
      </c>
      <c r="R71" s="167">
        <f t="shared" ref="R71" si="274">SUM(R72:R74)</f>
        <v>0</v>
      </c>
      <c r="S71" s="167">
        <f t="shared" ref="S71" si="275">SUM(S72:S74)</f>
        <v>0</v>
      </c>
      <c r="T71" s="167">
        <f t="shared" ref="T71" si="276">SUM(T72:T74)</f>
        <v>0</v>
      </c>
      <c r="U71" s="167">
        <f t="shared" ref="U71" si="277">SUM(U72:U74)</f>
        <v>0</v>
      </c>
      <c r="V71" s="167">
        <f t="shared" ref="V71" si="278">SUM(V72:V74)</f>
        <v>0</v>
      </c>
      <c r="W71" s="167">
        <f t="shared" ref="W71" si="279">SUM(W72:W74)</f>
        <v>0</v>
      </c>
      <c r="X71" s="167">
        <f t="shared" ref="X71" si="280">SUM(X72:X74)</f>
        <v>0</v>
      </c>
      <c r="Y71" s="167">
        <f t="shared" ref="Y71" si="281">SUM(Y72:Y74)</f>
        <v>0</v>
      </c>
      <c r="Z71" s="167">
        <f t="shared" ref="Z71:AA71" si="282">SUM(Z72:Z74)</f>
        <v>0</v>
      </c>
      <c r="AA71" s="167">
        <f t="shared" si="282"/>
        <v>0</v>
      </c>
      <c r="AB71" s="167">
        <f t="shared" ref="AB71:AC71" si="283">SUM(AB72:AB74)</f>
        <v>0</v>
      </c>
      <c r="AC71" s="167">
        <f t="shared" si="283"/>
        <v>0</v>
      </c>
      <c r="AD71" s="167">
        <f t="shared" ref="AD71:AE71" si="284">SUM(AD72:AD74)</f>
        <v>0</v>
      </c>
      <c r="AE71" s="167">
        <f t="shared" si="284"/>
        <v>0</v>
      </c>
      <c r="AF71" s="167">
        <f t="shared" ref="AF71:AG71" si="285">SUM(AF72:AF74)</f>
        <v>0</v>
      </c>
      <c r="AG71" s="167">
        <f t="shared" si="285"/>
        <v>0</v>
      </c>
      <c r="AH71" s="167">
        <f t="shared" ref="AH71:AM71" si="286">SUM(AH72:AH74)</f>
        <v>0</v>
      </c>
      <c r="AI71" s="167">
        <f t="shared" si="286"/>
        <v>0</v>
      </c>
      <c r="AJ71" s="167">
        <f t="shared" si="286"/>
        <v>0</v>
      </c>
      <c r="AK71" s="167">
        <f t="shared" si="286"/>
        <v>0</v>
      </c>
      <c r="AL71" s="167">
        <f t="shared" si="286"/>
        <v>0</v>
      </c>
      <c r="AM71" s="167">
        <f t="shared" si="286"/>
        <v>0</v>
      </c>
    </row>
    <row r="72" spans="1:39" s="8" customFormat="1" ht="13.2" outlineLevel="2">
      <c r="A72" s="4" t="s">
        <v>3769</v>
      </c>
      <c r="B72" s="8" t="s">
        <v>109</v>
      </c>
      <c r="C72" s="4" t="str">
        <f t="shared" si="47"/>
        <v>X Recovery Starter</v>
      </c>
      <c r="D72" s="215"/>
      <c r="E72" s="207"/>
      <c r="F72" s="204"/>
      <c r="G72" s="12" t="s">
        <v>113</v>
      </c>
      <c r="H72" s="168"/>
      <c r="I72" s="168"/>
      <c r="J72" s="168"/>
      <c r="K72" s="168"/>
      <c r="L72" s="168"/>
      <c r="M72" s="168"/>
      <c r="N72" s="168"/>
      <c r="O72" s="168"/>
      <c r="P72" s="169">
        <f t="shared" ref="P72" si="287">+P176+P280+P384</f>
        <v>0</v>
      </c>
      <c r="Q72" s="169">
        <f t="shared" ref="Q72:Z72" si="288">+Q176+Q280+Q384</f>
        <v>0</v>
      </c>
      <c r="R72" s="169">
        <f t="shared" si="288"/>
        <v>0</v>
      </c>
      <c r="S72" s="169">
        <f t="shared" si="288"/>
        <v>0</v>
      </c>
      <c r="T72" s="169">
        <f t="shared" si="288"/>
        <v>0</v>
      </c>
      <c r="U72" s="169">
        <f t="shared" si="288"/>
        <v>0</v>
      </c>
      <c r="V72" s="169">
        <f t="shared" si="288"/>
        <v>0</v>
      </c>
      <c r="W72" s="169">
        <f t="shared" si="288"/>
        <v>0</v>
      </c>
      <c r="X72" s="169">
        <f t="shared" si="288"/>
        <v>0</v>
      </c>
      <c r="Y72" s="169">
        <f t="shared" si="288"/>
        <v>0</v>
      </c>
      <c r="Z72" s="169">
        <f t="shared" si="288"/>
        <v>0</v>
      </c>
      <c r="AA72" s="169">
        <f t="shared" ref="AA72:AB72" si="289">+AA176+AA280+AA384</f>
        <v>0</v>
      </c>
      <c r="AB72" s="169">
        <f t="shared" si="289"/>
        <v>0</v>
      </c>
      <c r="AC72" s="169">
        <f t="shared" ref="AC72:AD72" si="290">+AC176+AC280+AC384</f>
        <v>0</v>
      </c>
      <c r="AD72" s="169">
        <f t="shared" si="290"/>
        <v>0</v>
      </c>
      <c r="AE72" s="169">
        <f t="shared" ref="AE72:AF72" si="291">+AE176+AE280+AE384</f>
        <v>0</v>
      </c>
      <c r="AF72" s="169">
        <f t="shared" si="291"/>
        <v>0</v>
      </c>
      <c r="AG72" s="169">
        <f t="shared" ref="AG72:AH72" si="292">+AG176+AG280+AG384</f>
        <v>0</v>
      </c>
      <c r="AH72" s="169">
        <f t="shared" si="292"/>
        <v>0</v>
      </c>
      <c r="AI72" s="169">
        <f t="shared" ref="AI72:AM72" si="293">+AI176+AI280+AI384</f>
        <v>0</v>
      </c>
      <c r="AJ72" s="169">
        <f t="shared" si="293"/>
        <v>0</v>
      </c>
      <c r="AK72" s="169">
        <f t="shared" si="293"/>
        <v>0</v>
      </c>
      <c r="AL72" s="169">
        <f t="shared" si="293"/>
        <v>0</v>
      </c>
      <c r="AM72" s="169">
        <f t="shared" si="293"/>
        <v>0</v>
      </c>
    </row>
    <row r="73" spans="1:39" s="8" customFormat="1" ht="13.2" outlineLevel="2">
      <c r="A73" s="4" t="s">
        <v>3769</v>
      </c>
      <c r="B73" s="8" t="s">
        <v>109</v>
      </c>
      <c r="C73" s="4" t="str">
        <f t="shared" si="47"/>
        <v>X Recovery Basico</v>
      </c>
      <c r="D73" s="215"/>
      <c r="E73" s="207"/>
      <c r="F73" s="204"/>
      <c r="G73" s="12" t="s">
        <v>114</v>
      </c>
      <c r="H73" s="168"/>
      <c r="I73" s="168"/>
      <c r="J73" s="168"/>
      <c r="K73" s="168"/>
      <c r="L73" s="168"/>
      <c r="M73" s="168"/>
      <c r="N73" s="168"/>
      <c r="O73" s="168"/>
      <c r="P73" s="169">
        <f t="shared" ref="P73" si="294">+P177+P281+P385</f>
        <v>0</v>
      </c>
      <c r="Q73" s="169">
        <f t="shared" ref="Q73:Z73" si="295">+Q177+Q281+Q385</f>
        <v>0</v>
      </c>
      <c r="R73" s="169">
        <f t="shared" si="295"/>
        <v>0</v>
      </c>
      <c r="S73" s="169">
        <f t="shared" si="295"/>
        <v>0</v>
      </c>
      <c r="T73" s="169">
        <f t="shared" si="295"/>
        <v>0</v>
      </c>
      <c r="U73" s="169">
        <f t="shared" si="295"/>
        <v>0</v>
      </c>
      <c r="V73" s="169">
        <f t="shared" si="295"/>
        <v>0</v>
      </c>
      <c r="W73" s="169">
        <f t="shared" si="295"/>
        <v>0</v>
      </c>
      <c r="X73" s="169">
        <f t="shared" si="295"/>
        <v>0</v>
      </c>
      <c r="Y73" s="169">
        <f t="shared" si="295"/>
        <v>0</v>
      </c>
      <c r="Z73" s="169">
        <f t="shared" si="295"/>
        <v>0</v>
      </c>
      <c r="AA73" s="169">
        <f t="shared" ref="AA73:AB73" si="296">+AA177+AA281+AA385</f>
        <v>0</v>
      </c>
      <c r="AB73" s="169">
        <f t="shared" si="296"/>
        <v>0</v>
      </c>
      <c r="AC73" s="169">
        <f t="shared" ref="AC73:AD73" si="297">+AC177+AC281+AC385</f>
        <v>0</v>
      </c>
      <c r="AD73" s="169">
        <f t="shared" si="297"/>
        <v>0</v>
      </c>
      <c r="AE73" s="169">
        <f t="shared" ref="AE73:AF73" si="298">+AE177+AE281+AE385</f>
        <v>0</v>
      </c>
      <c r="AF73" s="169">
        <f t="shared" si="298"/>
        <v>0</v>
      </c>
      <c r="AG73" s="169">
        <f t="shared" ref="AG73:AH73" si="299">+AG177+AG281+AG385</f>
        <v>0</v>
      </c>
      <c r="AH73" s="169">
        <f t="shared" si="299"/>
        <v>0</v>
      </c>
      <c r="AI73" s="169">
        <f t="shared" ref="AI73:AM73" si="300">+AI177+AI281+AI385</f>
        <v>0</v>
      </c>
      <c r="AJ73" s="169">
        <f t="shared" si="300"/>
        <v>0</v>
      </c>
      <c r="AK73" s="169">
        <f t="shared" si="300"/>
        <v>0</v>
      </c>
      <c r="AL73" s="169">
        <f t="shared" si="300"/>
        <v>0</v>
      </c>
      <c r="AM73" s="169">
        <f t="shared" si="300"/>
        <v>0</v>
      </c>
    </row>
    <row r="74" spans="1:39" s="8" customFormat="1" ht="13.2" outlineLevel="2">
      <c r="A74" s="4" t="s">
        <v>3769</v>
      </c>
      <c r="B74" s="8" t="s">
        <v>109</v>
      </c>
      <c r="C74" s="4" t="str">
        <f t="shared" si="47"/>
        <v>X Recovery Premium</v>
      </c>
      <c r="D74" s="215"/>
      <c r="E74" s="207"/>
      <c r="F74" s="204"/>
      <c r="G74" s="12" t="s">
        <v>115</v>
      </c>
      <c r="H74" s="168"/>
      <c r="I74" s="168"/>
      <c r="J74" s="168"/>
      <c r="K74" s="168"/>
      <c r="L74" s="168"/>
      <c r="M74" s="168"/>
      <c r="N74" s="168"/>
      <c r="O74" s="168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</row>
    <row r="75" spans="1:39" s="8" customFormat="1" ht="13.2" outlineLevel="1">
      <c r="A75" s="4" t="s">
        <v>3769</v>
      </c>
      <c r="B75" s="8" t="s">
        <v>109</v>
      </c>
      <c r="C75" s="4" t="str">
        <f t="shared" si="47"/>
        <v>assets/client</v>
      </c>
      <c r="D75" s="215"/>
      <c r="E75" s="208"/>
      <c r="F75" s="204"/>
      <c r="G75" s="13" t="s">
        <v>90</v>
      </c>
      <c r="H75" s="170"/>
      <c r="I75" s="170"/>
      <c r="J75" s="170"/>
      <c r="K75" s="170"/>
      <c r="L75" s="170"/>
      <c r="M75" s="170"/>
      <c r="N75" s="170"/>
      <c r="O75" s="170"/>
      <c r="P75" s="174" t="str">
        <f t="shared" ref="P75" si="301">+IFERROR(P71/P70,"")</f>
        <v/>
      </c>
      <c r="Q75" s="174" t="str">
        <f t="shared" ref="Q75:Z75" si="302">+IFERROR(Q71/Q70,"")</f>
        <v/>
      </c>
      <c r="R75" s="174" t="str">
        <f t="shared" si="302"/>
        <v/>
      </c>
      <c r="S75" s="174" t="str">
        <f t="shared" si="302"/>
        <v/>
      </c>
      <c r="T75" s="174" t="str">
        <f t="shared" si="302"/>
        <v/>
      </c>
      <c r="U75" s="174" t="str">
        <f t="shared" si="302"/>
        <v/>
      </c>
      <c r="V75" s="174" t="str">
        <f t="shared" si="302"/>
        <v/>
      </c>
      <c r="W75" s="174" t="str">
        <f t="shared" si="302"/>
        <v/>
      </c>
      <c r="X75" s="174" t="str">
        <f t="shared" si="302"/>
        <v/>
      </c>
      <c r="Y75" s="174" t="str">
        <f t="shared" si="302"/>
        <v/>
      </c>
      <c r="Z75" s="174" t="str">
        <f t="shared" si="302"/>
        <v/>
      </c>
      <c r="AA75" s="174" t="str">
        <f t="shared" ref="AA75:AB75" si="303">+IFERROR(AA71/AA70,"")</f>
        <v/>
      </c>
      <c r="AB75" s="174" t="str">
        <f t="shared" si="303"/>
        <v/>
      </c>
      <c r="AC75" s="174" t="str">
        <f t="shared" ref="AC75:AD75" si="304">+IFERROR(AC71/AC70,"")</f>
        <v/>
      </c>
      <c r="AD75" s="174" t="str">
        <f t="shared" si="304"/>
        <v/>
      </c>
      <c r="AE75" s="174" t="str">
        <f t="shared" ref="AE75:AF75" si="305">+IFERROR(AE71/AE70,"")</f>
        <v/>
      </c>
      <c r="AF75" s="174" t="str">
        <f t="shared" si="305"/>
        <v/>
      </c>
      <c r="AG75" s="174" t="str">
        <f t="shared" ref="AG75:AH75" si="306">+IFERROR(AG71/AG70,"")</f>
        <v/>
      </c>
      <c r="AH75" s="174" t="str">
        <f t="shared" si="306"/>
        <v/>
      </c>
      <c r="AI75" s="174" t="str">
        <f t="shared" ref="AI75:AM75" si="307">+IFERROR(AI71/AI70,"")</f>
        <v/>
      </c>
      <c r="AJ75" s="174" t="str">
        <f t="shared" si="307"/>
        <v/>
      </c>
      <c r="AK75" s="174" t="str">
        <f t="shared" si="307"/>
        <v/>
      </c>
      <c r="AL75" s="174" t="str">
        <f t="shared" si="307"/>
        <v/>
      </c>
      <c r="AM75" s="174" t="str">
        <f t="shared" si="307"/>
        <v/>
      </c>
    </row>
    <row r="76" spans="1:39" ht="15" customHeight="1" outlineLevel="1">
      <c r="A76" s="4" t="s">
        <v>3769</v>
      </c>
      <c r="B76" s="4" t="s">
        <v>61</v>
      </c>
      <c r="C76" s="4" t="str">
        <f t="shared" si="47"/>
        <v>Clients</v>
      </c>
      <c r="D76" s="215"/>
      <c r="E76" s="203" t="s">
        <v>38</v>
      </c>
      <c r="F76" s="204" t="s">
        <v>61</v>
      </c>
      <c r="G76" s="10" t="s">
        <v>40</v>
      </c>
      <c r="H76" s="164"/>
      <c r="I76" s="164"/>
      <c r="J76" s="164"/>
      <c r="K76" s="164"/>
      <c r="L76" s="164"/>
      <c r="M76" s="164"/>
      <c r="N76" s="164"/>
      <c r="O76" s="164"/>
      <c r="P76" s="165">
        <f t="shared" ref="P76" si="308">+P180+P284+P388+P492</f>
        <v>0</v>
      </c>
      <c r="Q76" s="165">
        <f t="shared" ref="Q76:AA76" si="309">+Q180+Q284+Q388+Q492</f>
        <v>3</v>
      </c>
      <c r="R76" s="165">
        <f t="shared" si="309"/>
        <v>2</v>
      </c>
      <c r="S76" s="165">
        <f t="shared" si="309"/>
        <v>3</v>
      </c>
      <c r="T76" s="165">
        <f t="shared" si="309"/>
        <v>2</v>
      </c>
      <c r="U76" s="165">
        <f t="shared" si="309"/>
        <v>4</v>
      </c>
      <c r="V76" s="165">
        <f t="shared" si="309"/>
        <v>2</v>
      </c>
      <c r="W76" s="165">
        <f t="shared" si="309"/>
        <v>0</v>
      </c>
      <c r="X76" s="165">
        <f t="shared" si="309"/>
        <v>6</v>
      </c>
      <c r="Y76" s="165">
        <f t="shared" si="309"/>
        <v>0</v>
      </c>
      <c r="Z76" s="165">
        <f t="shared" si="309"/>
        <v>0</v>
      </c>
      <c r="AA76" s="165">
        <f t="shared" si="309"/>
        <v>0</v>
      </c>
      <c r="AB76" s="165">
        <f t="shared" ref="AB76:AC76" si="310">+AB180+AB284+AB388+AB492</f>
        <v>3</v>
      </c>
      <c r="AC76" s="165">
        <f t="shared" si="310"/>
        <v>0</v>
      </c>
      <c r="AD76" s="165">
        <f t="shared" ref="AD76:AE76" si="311">+AD180+AD284+AD388+AD492</f>
        <v>0</v>
      </c>
      <c r="AE76" s="165">
        <f t="shared" si="311"/>
        <v>0</v>
      </c>
      <c r="AF76" s="165">
        <f t="shared" ref="AF76:AG76" si="312">+AF180+AF284+AF388+AF492</f>
        <v>1</v>
      </c>
      <c r="AG76" s="165">
        <f t="shared" si="312"/>
        <v>0</v>
      </c>
      <c r="AH76" s="165">
        <f t="shared" ref="AH76:AM76" si="313">+AH180+AH284+AH388+AH492</f>
        <v>0</v>
      </c>
      <c r="AI76" s="165">
        <f t="shared" si="313"/>
        <v>0</v>
      </c>
      <c r="AJ76" s="165">
        <f t="shared" si="313"/>
        <v>0</v>
      </c>
      <c r="AK76" s="165">
        <f t="shared" si="313"/>
        <v>0</v>
      </c>
      <c r="AL76" s="165">
        <f t="shared" si="313"/>
        <v>0</v>
      </c>
      <c r="AM76" s="165">
        <f t="shared" si="313"/>
        <v>0</v>
      </c>
    </row>
    <row r="77" spans="1:39" ht="13.2" outlineLevel="1">
      <c r="A77" s="4" t="s">
        <v>3769</v>
      </c>
      <c r="B77" s="4" t="s">
        <v>61</v>
      </c>
      <c r="C77" s="4" t="s">
        <v>450</v>
      </c>
      <c r="D77" s="215"/>
      <c r="E77" s="203"/>
      <c r="F77" s="204"/>
      <c r="G77" s="11" t="s">
        <v>88</v>
      </c>
      <c r="H77" s="166"/>
      <c r="I77" s="166"/>
      <c r="J77" s="166"/>
      <c r="K77" s="166"/>
      <c r="L77" s="166"/>
      <c r="M77" s="166"/>
      <c r="N77" s="166"/>
      <c r="O77" s="166"/>
      <c r="P77" s="167">
        <f t="shared" ref="P77" si="314">+P181+P285+P389</f>
        <v>0</v>
      </c>
      <c r="Q77" s="167">
        <f t="shared" ref="Q77:U77" si="315">+Q181+Q285+Q389</f>
        <v>3</v>
      </c>
      <c r="R77" s="167">
        <f t="shared" si="315"/>
        <v>2</v>
      </c>
      <c r="S77" s="167">
        <f t="shared" si="315"/>
        <v>3</v>
      </c>
      <c r="T77" s="167">
        <f t="shared" si="315"/>
        <v>4</v>
      </c>
      <c r="U77" s="167">
        <f t="shared" si="315"/>
        <v>7</v>
      </c>
      <c r="V77" s="167">
        <f>+V181+V285+V389</f>
        <v>2</v>
      </c>
      <c r="W77" s="167">
        <f t="shared" ref="W77" si="316">+W181+W285+W389</f>
        <v>0</v>
      </c>
      <c r="X77" s="167">
        <f t="shared" ref="X77:Y77" si="317">+X181+X285+X389</f>
        <v>6</v>
      </c>
      <c r="Y77" s="167">
        <f t="shared" si="317"/>
        <v>0</v>
      </c>
      <c r="Z77" s="167">
        <f t="shared" ref="Z77:AA77" si="318">+Z181+Z285+Z389</f>
        <v>0</v>
      </c>
      <c r="AA77" s="167">
        <f t="shared" si="318"/>
        <v>0</v>
      </c>
      <c r="AB77" s="167">
        <f t="shared" ref="AB77:AC77" si="319">+AB181+AB285+AB389</f>
        <v>5</v>
      </c>
      <c r="AC77" s="167">
        <f t="shared" si="319"/>
        <v>0</v>
      </c>
      <c r="AD77" s="167">
        <f t="shared" ref="AD77:AE77" si="320">+AD181+AD285+AD389</f>
        <v>0</v>
      </c>
      <c r="AE77" s="167">
        <f t="shared" si="320"/>
        <v>0</v>
      </c>
      <c r="AF77" s="167">
        <f t="shared" ref="AF77:AG77" si="321">+AF181+AF285+AF389</f>
        <v>1</v>
      </c>
      <c r="AG77" s="167">
        <f t="shared" si="321"/>
        <v>0</v>
      </c>
      <c r="AH77" s="167">
        <f t="shared" ref="AH77:AM77" si="322">+AH181+AH285+AH389</f>
        <v>0</v>
      </c>
      <c r="AI77" s="167">
        <f t="shared" si="322"/>
        <v>0</v>
      </c>
      <c r="AJ77" s="167">
        <f t="shared" si="322"/>
        <v>0</v>
      </c>
      <c r="AK77" s="167">
        <f t="shared" si="322"/>
        <v>0</v>
      </c>
      <c r="AL77" s="167">
        <f t="shared" si="322"/>
        <v>0</v>
      </c>
      <c r="AM77" s="167">
        <f t="shared" si="322"/>
        <v>0</v>
      </c>
    </row>
    <row r="78" spans="1:39" s="8" customFormat="1" ht="13.2" outlineLevel="1">
      <c r="A78" s="4" t="s">
        <v>3769</v>
      </c>
      <c r="B78" s="4" t="s">
        <v>61</v>
      </c>
      <c r="C78" s="4" t="str">
        <f t="shared" si="47"/>
        <v>assets/client</v>
      </c>
      <c r="D78" s="215"/>
      <c r="E78" s="203"/>
      <c r="F78" s="204"/>
      <c r="G78" s="13" t="s">
        <v>90</v>
      </c>
      <c r="H78" s="170"/>
      <c r="I78" s="170"/>
      <c r="J78" s="170"/>
      <c r="K78" s="170"/>
      <c r="L78" s="170"/>
      <c r="M78" s="170"/>
      <c r="N78" s="170"/>
      <c r="O78" s="170"/>
      <c r="P78" s="170" t="str">
        <f t="shared" ref="P78" si="323">+IFERROR(P77/P76,"")</f>
        <v/>
      </c>
      <c r="Q78" s="170">
        <f>+IFERROR(Q77/Q76,"")</f>
        <v>1</v>
      </c>
      <c r="R78" s="170">
        <f>+IFERROR(R77/R76,"")</f>
        <v>1</v>
      </c>
      <c r="S78" s="170">
        <f t="shared" ref="S78:V78" si="324">+IFERROR(S77/S76,"")</f>
        <v>1</v>
      </c>
      <c r="T78" s="170">
        <f t="shared" si="324"/>
        <v>2</v>
      </c>
      <c r="U78" s="170">
        <f t="shared" ref="U78" si="325">+IFERROR(U77/U76,"")</f>
        <v>1.75</v>
      </c>
      <c r="V78" s="170">
        <f t="shared" si="324"/>
        <v>1</v>
      </c>
      <c r="W78" s="170" t="str">
        <f t="shared" ref="W78" si="326">+IFERROR(W77/W76,"")</f>
        <v/>
      </c>
      <c r="X78" s="170">
        <f t="shared" ref="X78:Y78" si="327">+IFERROR(X77/X76,"")</f>
        <v>1</v>
      </c>
      <c r="Y78" s="170" t="str">
        <f t="shared" si="327"/>
        <v/>
      </c>
      <c r="Z78" s="170" t="str">
        <f t="shared" ref="Z78:AA78" si="328">+IFERROR(Z77/Z76,"")</f>
        <v/>
      </c>
      <c r="AA78" s="170" t="str">
        <f t="shared" si="328"/>
        <v/>
      </c>
      <c r="AB78" s="170">
        <f t="shared" ref="AB78:AC78" si="329">+IFERROR(AB77/AB76,"")</f>
        <v>1.6666666666666667</v>
      </c>
      <c r="AC78" s="170" t="str">
        <f t="shared" si="329"/>
        <v/>
      </c>
      <c r="AD78" s="170" t="str">
        <f t="shared" ref="AD78:AE78" si="330">+IFERROR(AD77/AD76,"")</f>
        <v/>
      </c>
      <c r="AE78" s="170" t="str">
        <f t="shared" si="330"/>
        <v/>
      </c>
      <c r="AF78" s="170">
        <f t="shared" ref="AF78:AG78" si="331">+IFERROR(AF77/AF76,"")</f>
        <v>1</v>
      </c>
      <c r="AG78" s="170" t="str">
        <f t="shared" si="331"/>
        <v/>
      </c>
      <c r="AH78" s="170" t="str">
        <f t="shared" ref="AH78:AM78" si="332">+IFERROR(AH77/AH76,"")</f>
        <v/>
      </c>
      <c r="AI78" s="170" t="str">
        <f t="shared" si="332"/>
        <v/>
      </c>
      <c r="AJ78" s="170" t="str">
        <f t="shared" si="332"/>
        <v/>
      </c>
      <c r="AK78" s="170" t="str">
        <f t="shared" si="332"/>
        <v/>
      </c>
      <c r="AL78" s="170" t="str">
        <f t="shared" si="332"/>
        <v/>
      </c>
      <c r="AM78" s="170" t="str">
        <f t="shared" si="332"/>
        <v/>
      </c>
    </row>
    <row r="79" spans="1:39" ht="15" customHeight="1" outlineLevel="1">
      <c r="A79" s="4" t="s">
        <v>3769</v>
      </c>
      <c r="B79" s="4" t="s">
        <v>62</v>
      </c>
      <c r="C79" s="4" t="str">
        <f t="shared" si="47"/>
        <v>Clients</v>
      </c>
      <c r="D79" s="215"/>
      <c r="E79" s="203"/>
      <c r="F79" s="204" t="s">
        <v>62</v>
      </c>
      <c r="G79" s="10" t="s">
        <v>40</v>
      </c>
      <c r="H79" s="164"/>
      <c r="I79" s="164"/>
      <c r="J79" s="164"/>
      <c r="K79" s="164"/>
      <c r="L79" s="164"/>
      <c r="M79" s="164"/>
      <c r="N79" s="164"/>
      <c r="O79" s="164"/>
      <c r="P79" s="165">
        <f t="shared" ref="P79" si="333">++P495+P183+P287+P391</f>
        <v>0</v>
      </c>
      <c r="Q79" s="165">
        <f t="shared" ref="Q79:AA79" si="334">++Q495+Q183+Q287+Q391</f>
        <v>0</v>
      </c>
      <c r="R79" s="165">
        <f t="shared" si="334"/>
        <v>0</v>
      </c>
      <c r="S79" s="165">
        <f t="shared" si="334"/>
        <v>0</v>
      </c>
      <c r="T79" s="165">
        <f t="shared" si="334"/>
        <v>0</v>
      </c>
      <c r="U79" s="165">
        <f t="shared" si="334"/>
        <v>0</v>
      </c>
      <c r="V79" s="165">
        <f t="shared" si="334"/>
        <v>0</v>
      </c>
      <c r="W79" s="165">
        <f t="shared" si="334"/>
        <v>0</v>
      </c>
      <c r="X79" s="165">
        <f t="shared" si="334"/>
        <v>0</v>
      </c>
      <c r="Y79" s="165">
        <f t="shared" si="334"/>
        <v>0</v>
      </c>
      <c r="Z79" s="165">
        <f t="shared" si="334"/>
        <v>0</v>
      </c>
      <c r="AA79" s="165">
        <f t="shared" si="334"/>
        <v>0</v>
      </c>
      <c r="AB79" s="165">
        <f t="shared" ref="AB79:AC79" si="335">++AB495+AB183+AB287+AB391</f>
        <v>0</v>
      </c>
      <c r="AC79" s="165">
        <f t="shared" si="335"/>
        <v>0</v>
      </c>
      <c r="AD79" s="165">
        <f t="shared" ref="AD79:AE79" si="336">++AD495+AD183+AD287+AD391</f>
        <v>0</v>
      </c>
      <c r="AE79" s="165">
        <f t="shared" si="336"/>
        <v>0</v>
      </c>
      <c r="AF79" s="165">
        <f t="shared" ref="AF79:AG79" si="337">++AF495+AF183+AF287+AF391</f>
        <v>0</v>
      </c>
      <c r="AG79" s="165">
        <f t="shared" si="337"/>
        <v>0</v>
      </c>
      <c r="AH79" s="165">
        <f t="shared" ref="AH79:AM79" si="338">++AH495+AH183+AH287+AH391</f>
        <v>0</v>
      </c>
      <c r="AI79" s="165">
        <f t="shared" si="338"/>
        <v>0</v>
      </c>
      <c r="AJ79" s="165">
        <f t="shared" si="338"/>
        <v>0</v>
      </c>
      <c r="AK79" s="165">
        <f t="shared" si="338"/>
        <v>0</v>
      </c>
      <c r="AL79" s="165">
        <f t="shared" si="338"/>
        <v>0</v>
      </c>
      <c r="AM79" s="165">
        <f t="shared" si="338"/>
        <v>0</v>
      </c>
    </row>
    <row r="80" spans="1:39" ht="13.2" outlineLevel="1">
      <c r="A80" s="4" t="s">
        <v>3769</v>
      </c>
      <c r="B80" s="4" t="s">
        <v>62</v>
      </c>
      <c r="C80" s="4" t="s">
        <v>3780</v>
      </c>
      <c r="D80" s="215"/>
      <c r="E80" s="203"/>
      <c r="F80" s="204"/>
      <c r="G80" s="11" t="s">
        <v>88</v>
      </c>
      <c r="H80" s="166"/>
      <c r="I80" s="166"/>
      <c r="J80" s="166"/>
      <c r="K80" s="166"/>
      <c r="L80" s="166"/>
      <c r="M80" s="166"/>
      <c r="N80" s="166"/>
      <c r="O80" s="166"/>
      <c r="P80" s="167">
        <f t="shared" ref="P80" si="339">+P184+P288+P392</f>
        <v>0</v>
      </c>
      <c r="Q80" s="167">
        <f t="shared" ref="Q80:U80" si="340">+Q184+Q288+Q392</f>
        <v>0</v>
      </c>
      <c r="R80" s="167">
        <f t="shared" si="340"/>
        <v>0</v>
      </c>
      <c r="S80" s="167">
        <f t="shared" si="340"/>
        <v>0</v>
      </c>
      <c r="T80" s="167">
        <f t="shared" si="340"/>
        <v>0</v>
      </c>
      <c r="U80" s="167">
        <f t="shared" si="340"/>
        <v>0</v>
      </c>
      <c r="V80" s="167">
        <f t="shared" ref="V80" si="341">+V184+V288+V392</f>
        <v>0</v>
      </c>
      <c r="W80" s="167">
        <f t="shared" ref="W80" si="342">+W184+W288+W392</f>
        <v>0</v>
      </c>
      <c r="X80" s="167">
        <f t="shared" ref="X80:Y80" si="343">+X184+X288+X392</f>
        <v>0</v>
      </c>
      <c r="Y80" s="167">
        <f t="shared" si="343"/>
        <v>0</v>
      </c>
      <c r="Z80" s="167">
        <f t="shared" ref="Z80:AA80" si="344">+Z184+Z288+Z392</f>
        <v>0</v>
      </c>
      <c r="AA80" s="167">
        <f t="shared" si="344"/>
        <v>0</v>
      </c>
      <c r="AB80" s="167">
        <f t="shared" ref="AB80:AC80" si="345">+AB184+AB288+AB392</f>
        <v>0</v>
      </c>
      <c r="AC80" s="167">
        <f t="shared" si="345"/>
        <v>0</v>
      </c>
      <c r="AD80" s="167">
        <f t="shared" ref="AD80:AE80" si="346">+AD184+AD288+AD392</f>
        <v>0</v>
      </c>
      <c r="AE80" s="167">
        <f t="shared" si="346"/>
        <v>0</v>
      </c>
      <c r="AF80" s="167">
        <f t="shared" ref="AF80:AG80" si="347">+AF184+AF288+AF392</f>
        <v>0</v>
      </c>
      <c r="AG80" s="167">
        <f t="shared" si="347"/>
        <v>0</v>
      </c>
      <c r="AH80" s="167">
        <f t="shared" ref="AH80:AM80" si="348">+AH184+AH288+AH392</f>
        <v>0</v>
      </c>
      <c r="AI80" s="167">
        <f t="shared" si="348"/>
        <v>0</v>
      </c>
      <c r="AJ80" s="167">
        <f t="shared" si="348"/>
        <v>0</v>
      </c>
      <c r="AK80" s="167">
        <f t="shared" si="348"/>
        <v>0</v>
      </c>
      <c r="AL80" s="167">
        <f t="shared" si="348"/>
        <v>0</v>
      </c>
      <c r="AM80" s="167">
        <f t="shared" si="348"/>
        <v>0</v>
      </c>
    </row>
    <row r="81" spans="1:39" s="8" customFormat="1" ht="13.2" outlineLevel="1">
      <c r="A81" s="4" t="s">
        <v>3769</v>
      </c>
      <c r="B81" s="4" t="s">
        <v>62</v>
      </c>
      <c r="C81" s="4" t="str">
        <f t="shared" si="47"/>
        <v>assets/client</v>
      </c>
      <c r="D81" s="215"/>
      <c r="E81" s="203"/>
      <c r="F81" s="204"/>
      <c r="G81" s="13" t="s">
        <v>90</v>
      </c>
      <c r="H81" s="170"/>
      <c r="I81" s="170"/>
      <c r="J81" s="170"/>
      <c r="K81" s="170"/>
      <c r="L81" s="170"/>
      <c r="M81" s="170"/>
      <c r="N81" s="170"/>
      <c r="O81" s="170"/>
      <c r="P81" s="170"/>
      <c r="Q81" s="170" t="str">
        <f t="shared" ref="Q81:S81" si="349">+IFERROR(Q80/Q79,"")</f>
        <v/>
      </c>
      <c r="R81" s="170" t="str">
        <f t="shared" si="349"/>
        <v/>
      </c>
      <c r="S81" s="170" t="str">
        <f t="shared" si="349"/>
        <v/>
      </c>
      <c r="T81" s="170"/>
      <c r="U81" s="170"/>
      <c r="V81" s="170" t="str">
        <f t="shared" ref="V81:W81" si="350">+IFERROR(V80/V79,"")</f>
        <v/>
      </c>
      <c r="W81" s="170" t="str">
        <f t="shared" si="350"/>
        <v/>
      </c>
      <c r="X81" s="170" t="str">
        <f t="shared" ref="X81:Y81" si="351">+IFERROR(X80/X79,"")</f>
        <v/>
      </c>
      <c r="Y81" s="170" t="str">
        <f t="shared" si="351"/>
        <v/>
      </c>
      <c r="Z81" s="170" t="str">
        <f t="shared" ref="Z81:AA81" si="352">+IFERROR(Z80/Z79,"")</f>
        <v/>
      </c>
      <c r="AA81" s="170" t="str">
        <f t="shared" si="352"/>
        <v/>
      </c>
      <c r="AB81" s="170" t="str">
        <f t="shared" ref="AB81:AC81" si="353">+IFERROR(AB80/AB79,"")</f>
        <v/>
      </c>
      <c r="AC81" s="170" t="str">
        <f t="shared" si="353"/>
        <v/>
      </c>
      <c r="AD81" s="170" t="str">
        <f t="shared" ref="AD81:AE81" si="354">+IFERROR(AD80/AD79,"")</f>
        <v/>
      </c>
      <c r="AE81" s="170" t="str">
        <f t="shared" si="354"/>
        <v/>
      </c>
      <c r="AF81" s="170" t="str">
        <f t="shared" ref="AF81:AG81" si="355">+IFERROR(AF80/AF79,"")</f>
        <v/>
      </c>
      <c r="AG81" s="170" t="str">
        <f t="shared" si="355"/>
        <v/>
      </c>
      <c r="AH81" s="170" t="str">
        <f t="shared" ref="AH81:AM81" si="356">+IFERROR(AH80/AH79,"")</f>
        <v/>
      </c>
      <c r="AI81" s="170" t="str">
        <f t="shared" si="356"/>
        <v/>
      </c>
      <c r="AJ81" s="170" t="str">
        <f t="shared" si="356"/>
        <v/>
      </c>
      <c r="AK81" s="170" t="str">
        <f t="shared" si="356"/>
        <v/>
      </c>
      <c r="AL81" s="170" t="str">
        <f t="shared" si="356"/>
        <v/>
      </c>
      <c r="AM81" s="170" t="str">
        <f t="shared" si="356"/>
        <v/>
      </c>
    </row>
    <row r="82" spans="1:39" s="8" customFormat="1" ht="15" customHeight="1" outlineLevel="1">
      <c r="A82" s="4" t="s">
        <v>3769</v>
      </c>
      <c r="B82" s="8" t="s">
        <v>72</v>
      </c>
      <c r="C82" s="4" t="str">
        <f t="shared" si="47"/>
        <v>Clients</v>
      </c>
      <c r="D82" s="215"/>
      <c r="E82" s="203"/>
      <c r="F82" s="204" t="s">
        <v>72</v>
      </c>
      <c r="G82" s="10" t="s">
        <v>40</v>
      </c>
      <c r="H82" s="164"/>
      <c r="I82" s="164"/>
      <c r="J82" s="164"/>
      <c r="K82" s="164"/>
      <c r="L82" s="164"/>
      <c r="M82" s="164"/>
      <c r="N82" s="164"/>
      <c r="O82" s="164"/>
      <c r="P82" s="165">
        <f t="shared" ref="P82" si="357">+P186+P290+P394+P498</f>
        <v>0</v>
      </c>
      <c r="Q82" s="165">
        <f t="shared" ref="Q82:AA82" si="358">+Q186+Q290+Q394+Q498</f>
        <v>0</v>
      </c>
      <c r="R82" s="165">
        <f t="shared" si="358"/>
        <v>0</v>
      </c>
      <c r="S82" s="165">
        <f t="shared" si="358"/>
        <v>0</v>
      </c>
      <c r="T82" s="165">
        <f t="shared" si="358"/>
        <v>0</v>
      </c>
      <c r="U82" s="165">
        <f t="shared" si="358"/>
        <v>0</v>
      </c>
      <c r="V82" s="165">
        <f t="shared" si="358"/>
        <v>0</v>
      </c>
      <c r="W82" s="165">
        <f t="shared" si="358"/>
        <v>0</v>
      </c>
      <c r="X82" s="165">
        <f t="shared" si="358"/>
        <v>0</v>
      </c>
      <c r="Y82" s="165">
        <f t="shared" si="358"/>
        <v>0</v>
      </c>
      <c r="Z82" s="165">
        <f t="shared" si="358"/>
        <v>0</v>
      </c>
      <c r="AA82" s="165">
        <f t="shared" si="358"/>
        <v>0</v>
      </c>
      <c r="AB82" s="165">
        <f t="shared" ref="AB82:AC82" si="359">+AB186+AB290+AB394+AB498</f>
        <v>0</v>
      </c>
      <c r="AC82" s="165">
        <f t="shared" si="359"/>
        <v>0</v>
      </c>
      <c r="AD82" s="165">
        <f t="shared" ref="AD82:AE82" si="360">+AD186+AD290+AD394+AD498</f>
        <v>0</v>
      </c>
      <c r="AE82" s="165">
        <f t="shared" si="360"/>
        <v>0</v>
      </c>
      <c r="AF82" s="165">
        <f t="shared" ref="AF82:AG82" si="361">+AF186+AF290+AF394+AF498</f>
        <v>0</v>
      </c>
      <c r="AG82" s="165">
        <f t="shared" si="361"/>
        <v>0</v>
      </c>
      <c r="AH82" s="165">
        <f t="shared" ref="AH82:AM82" si="362">+AH186+AH290+AH394+AH498</f>
        <v>0</v>
      </c>
      <c r="AI82" s="165">
        <f t="shared" si="362"/>
        <v>0</v>
      </c>
      <c r="AJ82" s="165">
        <f t="shared" si="362"/>
        <v>0</v>
      </c>
      <c r="AK82" s="165">
        <f t="shared" si="362"/>
        <v>0</v>
      </c>
      <c r="AL82" s="165">
        <f t="shared" si="362"/>
        <v>0</v>
      </c>
      <c r="AM82" s="165">
        <f t="shared" si="362"/>
        <v>0</v>
      </c>
    </row>
    <row r="83" spans="1:39" s="8" customFormat="1" ht="13.2" outlineLevel="1">
      <c r="A83" s="4" t="s">
        <v>3769</v>
      </c>
      <c r="B83" s="8" t="s">
        <v>72</v>
      </c>
      <c r="C83" s="4" t="s">
        <v>3781</v>
      </c>
      <c r="D83" s="215"/>
      <c r="E83" s="203"/>
      <c r="F83" s="204"/>
      <c r="G83" s="11" t="s">
        <v>88</v>
      </c>
      <c r="H83" s="166"/>
      <c r="I83" s="166"/>
      <c r="J83" s="166"/>
      <c r="K83" s="166"/>
      <c r="L83" s="166"/>
      <c r="M83" s="166"/>
      <c r="N83" s="166"/>
      <c r="O83" s="166"/>
      <c r="P83" s="167">
        <f t="shared" ref="P83" si="363">+P187+P291+P395</f>
        <v>0</v>
      </c>
      <c r="Q83" s="167">
        <f t="shared" ref="Q83:U83" si="364">+Q187+Q291+Q395</f>
        <v>0</v>
      </c>
      <c r="R83" s="167">
        <f t="shared" si="364"/>
        <v>0</v>
      </c>
      <c r="S83" s="167">
        <f t="shared" si="364"/>
        <v>0</v>
      </c>
      <c r="T83" s="167">
        <f t="shared" si="364"/>
        <v>0</v>
      </c>
      <c r="U83" s="167">
        <f t="shared" si="364"/>
        <v>0</v>
      </c>
      <c r="V83" s="167">
        <f t="shared" ref="V83" si="365">+V187+V291+V395</f>
        <v>0</v>
      </c>
      <c r="W83" s="167">
        <f t="shared" ref="W83" si="366">+W187+W291+W395</f>
        <v>0</v>
      </c>
      <c r="X83" s="167">
        <f t="shared" ref="X83:Y83" si="367">+X187+X291+X395</f>
        <v>0</v>
      </c>
      <c r="Y83" s="167">
        <f t="shared" si="367"/>
        <v>0</v>
      </c>
      <c r="Z83" s="167">
        <f t="shared" ref="Z83:AA83" si="368">+Z187+Z291+Z395</f>
        <v>0</v>
      </c>
      <c r="AA83" s="167">
        <f t="shared" si="368"/>
        <v>0</v>
      </c>
      <c r="AB83" s="167">
        <f t="shared" ref="AB83:AC83" si="369">+AB187+AB291+AB395</f>
        <v>0</v>
      </c>
      <c r="AC83" s="167">
        <f t="shared" si="369"/>
        <v>0</v>
      </c>
      <c r="AD83" s="167">
        <f t="shared" ref="AD83:AE83" si="370">+AD187+AD291+AD395</f>
        <v>0</v>
      </c>
      <c r="AE83" s="167">
        <f t="shared" si="370"/>
        <v>0</v>
      </c>
      <c r="AF83" s="167">
        <f t="shared" ref="AF83:AG83" si="371">+AF187+AF291+AF395</f>
        <v>0</v>
      </c>
      <c r="AG83" s="167">
        <f t="shared" si="371"/>
        <v>0</v>
      </c>
      <c r="AH83" s="167">
        <f t="shared" ref="AH83:AM83" si="372">+AH187+AH291+AH395</f>
        <v>0</v>
      </c>
      <c r="AI83" s="167">
        <f t="shared" si="372"/>
        <v>0</v>
      </c>
      <c r="AJ83" s="167">
        <f t="shared" si="372"/>
        <v>0</v>
      </c>
      <c r="AK83" s="167">
        <f t="shared" si="372"/>
        <v>0</v>
      </c>
      <c r="AL83" s="167">
        <f t="shared" si="372"/>
        <v>0</v>
      </c>
      <c r="AM83" s="167">
        <f t="shared" si="372"/>
        <v>0</v>
      </c>
    </row>
    <row r="84" spans="1:39" s="8" customFormat="1" ht="13.2" outlineLevel="1">
      <c r="A84" s="4" t="s">
        <v>3769</v>
      </c>
      <c r="B84" s="8" t="s">
        <v>72</v>
      </c>
      <c r="C84" s="4" t="str">
        <f t="shared" si="47"/>
        <v>assets/client</v>
      </c>
      <c r="D84" s="215"/>
      <c r="E84" s="203"/>
      <c r="F84" s="204"/>
      <c r="G84" s="13" t="s">
        <v>90</v>
      </c>
      <c r="H84" s="170"/>
      <c r="I84" s="170"/>
      <c r="J84" s="170"/>
      <c r="K84" s="170"/>
      <c r="L84" s="170"/>
      <c r="M84" s="170"/>
      <c r="N84" s="170"/>
      <c r="O84" s="170"/>
      <c r="P84" s="170"/>
      <c r="Q84" s="170" t="str">
        <f t="shared" ref="Q84:S84" si="373">+IFERROR(Q83/Q82,"")</f>
        <v/>
      </c>
      <c r="R84" s="170" t="str">
        <f t="shared" si="373"/>
        <v/>
      </c>
      <c r="S84" s="170" t="str">
        <f t="shared" si="373"/>
        <v/>
      </c>
      <c r="T84" s="170"/>
      <c r="U84" s="170"/>
      <c r="V84" s="170" t="str">
        <f t="shared" ref="V84" si="374">+IFERROR(V83/V82,"")</f>
        <v/>
      </c>
      <c r="W84" s="170" t="str">
        <f t="shared" ref="W84" si="375">+IFERROR(W83/W82,"")</f>
        <v/>
      </c>
      <c r="X84" s="170" t="str">
        <f t="shared" ref="X84:Y84" si="376">+IFERROR(X83/X82,"")</f>
        <v/>
      </c>
      <c r="Y84" s="170" t="str">
        <f t="shared" si="376"/>
        <v/>
      </c>
      <c r="Z84" s="170" t="str">
        <f t="shared" ref="Z84:AA84" si="377">+IFERROR(Z83/Z82,"")</f>
        <v/>
      </c>
      <c r="AA84" s="170" t="str">
        <f t="shared" si="377"/>
        <v/>
      </c>
      <c r="AB84" s="170" t="str">
        <f t="shared" ref="AB84:AC84" si="378">+IFERROR(AB83/AB82,"")</f>
        <v/>
      </c>
      <c r="AC84" s="170" t="str">
        <f t="shared" si="378"/>
        <v/>
      </c>
      <c r="AD84" s="170" t="str">
        <f t="shared" ref="AD84:AE84" si="379">+IFERROR(AD83/AD82,"")</f>
        <v/>
      </c>
      <c r="AE84" s="170" t="str">
        <f t="shared" si="379"/>
        <v/>
      </c>
      <c r="AF84" s="170" t="str">
        <f t="shared" ref="AF84:AG84" si="380">+IFERROR(AF83/AF82,"")</f>
        <v/>
      </c>
      <c r="AG84" s="170" t="str">
        <f t="shared" si="380"/>
        <v/>
      </c>
      <c r="AH84" s="170" t="str">
        <f t="shared" ref="AH84:AM84" si="381">+IFERROR(AH83/AH82,"")</f>
        <v/>
      </c>
      <c r="AI84" s="170" t="str">
        <f t="shared" si="381"/>
        <v/>
      </c>
      <c r="AJ84" s="170" t="str">
        <f t="shared" si="381"/>
        <v/>
      </c>
      <c r="AK84" s="170" t="str">
        <f t="shared" si="381"/>
        <v/>
      </c>
      <c r="AL84" s="170" t="str">
        <f t="shared" si="381"/>
        <v/>
      </c>
      <c r="AM84" s="170" t="str">
        <f t="shared" si="381"/>
        <v/>
      </c>
    </row>
    <row r="85" spans="1:39" s="8" customFormat="1" ht="15" customHeight="1" outlineLevel="1">
      <c r="A85" s="4" t="s">
        <v>3769</v>
      </c>
      <c r="B85" s="8" t="s">
        <v>73</v>
      </c>
      <c r="C85" s="4" t="str">
        <f t="shared" si="47"/>
        <v>Clients</v>
      </c>
      <c r="D85" s="215"/>
      <c r="E85" s="203"/>
      <c r="F85" s="204" t="s">
        <v>73</v>
      </c>
      <c r="G85" s="10" t="s">
        <v>40</v>
      </c>
      <c r="H85" s="164"/>
      <c r="I85" s="164"/>
      <c r="J85" s="164"/>
      <c r="K85" s="164"/>
      <c r="L85" s="164"/>
      <c r="M85" s="164"/>
      <c r="N85" s="164"/>
      <c r="O85" s="164"/>
      <c r="P85" s="165">
        <f t="shared" ref="P85" si="382">+P189+P293+P397+P501</f>
        <v>0</v>
      </c>
      <c r="Q85" s="165">
        <f t="shared" ref="Q85:AA85" si="383">+Q189+Q293+Q397+Q501</f>
        <v>0</v>
      </c>
      <c r="R85" s="165">
        <f t="shared" si="383"/>
        <v>0</v>
      </c>
      <c r="S85" s="165">
        <f t="shared" si="383"/>
        <v>0</v>
      </c>
      <c r="T85" s="165">
        <f t="shared" si="383"/>
        <v>0</v>
      </c>
      <c r="U85" s="165">
        <f t="shared" si="383"/>
        <v>0</v>
      </c>
      <c r="V85" s="165">
        <f t="shared" si="383"/>
        <v>0</v>
      </c>
      <c r="W85" s="165">
        <f t="shared" si="383"/>
        <v>0</v>
      </c>
      <c r="X85" s="165">
        <f t="shared" si="383"/>
        <v>0</v>
      </c>
      <c r="Y85" s="165">
        <f t="shared" si="383"/>
        <v>0</v>
      </c>
      <c r="Z85" s="165">
        <f t="shared" si="383"/>
        <v>0</v>
      </c>
      <c r="AA85" s="165">
        <f t="shared" si="383"/>
        <v>0</v>
      </c>
      <c r="AB85" s="165">
        <f t="shared" ref="AB85:AC85" si="384">+AB189+AB293+AB397+AB501</f>
        <v>0</v>
      </c>
      <c r="AC85" s="165">
        <f t="shared" si="384"/>
        <v>0</v>
      </c>
      <c r="AD85" s="165">
        <f t="shared" ref="AD85:AE85" si="385">+AD189+AD293+AD397+AD501</f>
        <v>0</v>
      </c>
      <c r="AE85" s="165">
        <f t="shared" si="385"/>
        <v>0</v>
      </c>
      <c r="AF85" s="165">
        <f t="shared" ref="AF85:AG85" si="386">+AF189+AF293+AF397+AF501</f>
        <v>0</v>
      </c>
      <c r="AG85" s="165">
        <f t="shared" si="386"/>
        <v>0</v>
      </c>
      <c r="AH85" s="165">
        <f t="shared" ref="AH85:AM85" si="387">+AH189+AH293+AH397+AH501</f>
        <v>0</v>
      </c>
      <c r="AI85" s="165">
        <f t="shared" si="387"/>
        <v>0</v>
      </c>
      <c r="AJ85" s="165">
        <f t="shared" si="387"/>
        <v>0</v>
      </c>
      <c r="AK85" s="165">
        <f t="shared" si="387"/>
        <v>0</v>
      </c>
      <c r="AL85" s="165">
        <f t="shared" si="387"/>
        <v>0</v>
      </c>
      <c r="AM85" s="165">
        <f t="shared" si="387"/>
        <v>0</v>
      </c>
    </row>
    <row r="86" spans="1:39" s="8" customFormat="1" ht="15" customHeight="1" outlineLevel="1">
      <c r="A86" s="4" t="s">
        <v>3769</v>
      </c>
      <c r="B86" s="8" t="s">
        <v>73</v>
      </c>
      <c r="C86" s="4" t="s">
        <v>3782</v>
      </c>
      <c r="D86" s="215"/>
      <c r="E86" s="203"/>
      <c r="F86" s="204"/>
      <c r="G86" s="11" t="s">
        <v>88</v>
      </c>
      <c r="H86" s="166"/>
      <c r="I86" s="166"/>
      <c r="J86" s="166"/>
      <c r="K86" s="166"/>
      <c r="L86" s="166"/>
      <c r="M86" s="166"/>
      <c r="N86" s="166"/>
      <c r="O86" s="166"/>
      <c r="P86" s="167">
        <f t="shared" ref="P86" si="388">+P190+P294+P398</f>
        <v>0</v>
      </c>
      <c r="Q86" s="167">
        <f t="shared" ref="Q86:U86" si="389">+Q190+Q294+Q398</f>
        <v>0</v>
      </c>
      <c r="R86" s="167">
        <f t="shared" si="389"/>
        <v>0</v>
      </c>
      <c r="S86" s="167">
        <f t="shared" si="389"/>
        <v>0</v>
      </c>
      <c r="T86" s="167">
        <f t="shared" si="389"/>
        <v>0</v>
      </c>
      <c r="U86" s="167">
        <f t="shared" si="389"/>
        <v>0</v>
      </c>
      <c r="V86" s="167">
        <f t="shared" ref="V86" si="390">+V190+V294+V398</f>
        <v>0</v>
      </c>
      <c r="W86" s="167">
        <f t="shared" ref="W86" si="391">+W190+W294+W398</f>
        <v>0</v>
      </c>
      <c r="X86" s="167">
        <f t="shared" ref="X86:Y86" si="392">+X190+X294+X398</f>
        <v>0</v>
      </c>
      <c r="Y86" s="167">
        <f t="shared" si="392"/>
        <v>0</v>
      </c>
      <c r="Z86" s="167">
        <f t="shared" ref="Z86:AA86" si="393">+Z190+Z294+Z398</f>
        <v>0</v>
      </c>
      <c r="AA86" s="167">
        <f t="shared" si="393"/>
        <v>0</v>
      </c>
      <c r="AB86" s="167">
        <f t="shared" ref="AB86:AC86" si="394">+AB190+AB294+AB398</f>
        <v>0</v>
      </c>
      <c r="AC86" s="167">
        <f t="shared" si="394"/>
        <v>0</v>
      </c>
      <c r="AD86" s="167">
        <f t="shared" ref="AD86:AE86" si="395">+AD190+AD294+AD398</f>
        <v>0</v>
      </c>
      <c r="AE86" s="167">
        <f t="shared" si="395"/>
        <v>0</v>
      </c>
      <c r="AF86" s="167">
        <f t="shared" ref="AF86:AG86" si="396">+AF190+AF294+AF398</f>
        <v>0</v>
      </c>
      <c r="AG86" s="167">
        <f t="shared" si="396"/>
        <v>0</v>
      </c>
      <c r="AH86" s="167">
        <f t="shared" ref="AH86:AM86" si="397">+AH190+AH294+AH398</f>
        <v>0</v>
      </c>
      <c r="AI86" s="167">
        <f t="shared" si="397"/>
        <v>0</v>
      </c>
      <c r="AJ86" s="167">
        <f t="shared" si="397"/>
        <v>0</v>
      </c>
      <c r="AK86" s="167">
        <f t="shared" si="397"/>
        <v>0</v>
      </c>
      <c r="AL86" s="167">
        <f t="shared" si="397"/>
        <v>0</v>
      </c>
      <c r="AM86" s="167">
        <f t="shared" si="397"/>
        <v>0</v>
      </c>
    </row>
    <row r="87" spans="1:39" s="8" customFormat="1" ht="15" customHeight="1" outlineLevel="1">
      <c r="A87" s="4" t="s">
        <v>3769</v>
      </c>
      <c r="B87" s="8" t="s">
        <v>73</v>
      </c>
      <c r="C87" s="4" t="str">
        <f t="shared" si="47"/>
        <v>assets/client</v>
      </c>
      <c r="D87" s="215"/>
      <c r="E87" s="203"/>
      <c r="F87" s="204"/>
      <c r="G87" s="13" t="s">
        <v>90</v>
      </c>
      <c r="H87" s="170"/>
      <c r="I87" s="170"/>
      <c r="J87" s="170"/>
      <c r="K87" s="170"/>
      <c r="L87" s="170"/>
      <c r="M87" s="170"/>
      <c r="N87" s="170"/>
      <c r="O87" s="170"/>
      <c r="P87" s="170"/>
      <c r="Q87" s="170" t="str">
        <f t="shared" ref="Q87:S87" si="398">+IFERROR(Q86/Q85,"")</f>
        <v/>
      </c>
      <c r="R87" s="170" t="str">
        <f t="shared" si="398"/>
        <v/>
      </c>
      <c r="S87" s="170" t="str">
        <f t="shared" si="398"/>
        <v/>
      </c>
      <c r="T87" s="170"/>
      <c r="U87" s="170"/>
      <c r="V87" s="170" t="str">
        <f t="shared" ref="V87" si="399">+IFERROR(V86/V85,"")</f>
        <v/>
      </c>
      <c r="W87" s="170" t="str">
        <f t="shared" ref="W87" si="400">+IFERROR(W86/W85,"")</f>
        <v/>
      </c>
      <c r="X87" s="170" t="str">
        <f t="shared" ref="X87:Y87" si="401">+IFERROR(X86/X85,"")</f>
        <v/>
      </c>
      <c r="Y87" s="170" t="str">
        <f t="shared" si="401"/>
        <v/>
      </c>
      <c r="Z87" s="170" t="str">
        <f t="shared" ref="Z87:AA87" si="402">+IFERROR(Z86/Z85,"")</f>
        <v/>
      </c>
      <c r="AA87" s="170" t="str">
        <f t="shared" si="402"/>
        <v/>
      </c>
      <c r="AB87" s="170" t="str">
        <f t="shared" ref="AB87:AC87" si="403">+IFERROR(AB86/AB85,"")</f>
        <v/>
      </c>
      <c r="AC87" s="170" t="str">
        <f t="shared" si="403"/>
        <v/>
      </c>
      <c r="AD87" s="170" t="str">
        <f t="shared" ref="AD87:AE87" si="404">+IFERROR(AD86/AD85,"")</f>
        <v/>
      </c>
      <c r="AE87" s="170" t="str">
        <f t="shared" si="404"/>
        <v/>
      </c>
      <c r="AF87" s="170" t="str">
        <f t="shared" ref="AF87:AG87" si="405">+IFERROR(AF86/AF85,"")</f>
        <v/>
      </c>
      <c r="AG87" s="170" t="str">
        <f t="shared" si="405"/>
        <v/>
      </c>
      <c r="AH87" s="170" t="str">
        <f t="shared" ref="AH87:AM87" si="406">+IFERROR(AH86/AH85,"")</f>
        <v/>
      </c>
      <c r="AI87" s="170" t="str">
        <f t="shared" si="406"/>
        <v/>
      </c>
      <c r="AJ87" s="170" t="str">
        <f t="shared" si="406"/>
        <v/>
      </c>
      <c r="AK87" s="170" t="str">
        <f t="shared" si="406"/>
        <v/>
      </c>
      <c r="AL87" s="170" t="str">
        <f t="shared" si="406"/>
        <v/>
      </c>
      <c r="AM87" s="170" t="str">
        <f t="shared" si="406"/>
        <v/>
      </c>
    </row>
    <row r="88" spans="1:39" ht="15" customHeight="1" outlineLevel="1">
      <c r="A88" s="4" t="s">
        <v>3769</v>
      </c>
      <c r="B88" s="4" t="s">
        <v>51</v>
      </c>
      <c r="C88" s="4" t="str">
        <f t="shared" si="47"/>
        <v>Clients</v>
      </c>
      <c r="D88" s="215"/>
      <c r="E88" s="203" t="s">
        <v>39</v>
      </c>
      <c r="F88" s="204" t="s">
        <v>51</v>
      </c>
      <c r="G88" s="10" t="s">
        <v>40</v>
      </c>
      <c r="H88" s="164"/>
      <c r="I88" s="164"/>
      <c r="J88" s="164"/>
      <c r="K88" s="164"/>
      <c r="L88" s="164"/>
      <c r="M88" s="164"/>
      <c r="N88" s="164"/>
      <c r="O88" s="164"/>
      <c r="P88" s="165">
        <f t="shared" ref="P88" si="407">+P192+P296+P400+P504</f>
        <v>0</v>
      </c>
      <c r="Q88" s="165">
        <f t="shared" ref="Q88:AA88" si="408">+Q192+Q296+Q400+Q504</f>
        <v>0</v>
      </c>
      <c r="R88" s="165">
        <f>+R192+R296+R400+R504</f>
        <v>3</v>
      </c>
      <c r="S88" s="165">
        <f t="shared" si="408"/>
        <v>8</v>
      </c>
      <c r="T88" s="165">
        <f t="shared" si="408"/>
        <v>7</v>
      </c>
      <c r="U88" s="165">
        <f t="shared" si="408"/>
        <v>7</v>
      </c>
      <c r="V88" s="165">
        <f t="shared" si="408"/>
        <v>2</v>
      </c>
      <c r="W88" s="165">
        <f t="shared" si="408"/>
        <v>8</v>
      </c>
      <c r="X88" s="165">
        <f t="shared" si="408"/>
        <v>6</v>
      </c>
      <c r="Y88" s="165">
        <f t="shared" si="408"/>
        <v>9</v>
      </c>
      <c r="Z88" s="165">
        <f t="shared" si="408"/>
        <v>16</v>
      </c>
      <c r="AA88" s="165">
        <f t="shared" si="408"/>
        <v>4</v>
      </c>
      <c r="AB88" s="165">
        <f t="shared" ref="AB88:AC88" si="409">+AB192+AB296+AB400+AB504</f>
        <v>8</v>
      </c>
      <c r="AC88" s="165">
        <f t="shared" si="409"/>
        <v>1</v>
      </c>
      <c r="AD88" s="165">
        <f t="shared" ref="AD88:AE88" si="410">+AD192+AD296+AD400+AD504</f>
        <v>2</v>
      </c>
      <c r="AE88" s="165">
        <f t="shared" si="410"/>
        <v>3</v>
      </c>
      <c r="AF88" s="165">
        <f t="shared" ref="AF88:AG88" si="411">+AF192+AF296+AF400+AF504</f>
        <v>3</v>
      </c>
      <c r="AG88" s="165">
        <f t="shared" si="411"/>
        <v>0</v>
      </c>
      <c r="AH88" s="165">
        <f t="shared" ref="AH88:AM88" si="412">+AH192+AH296+AH400+AH504</f>
        <v>0</v>
      </c>
      <c r="AI88" s="165">
        <f t="shared" si="412"/>
        <v>0</v>
      </c>
      <c r="AJ88" s="165">
        <f t="shared" si="412"/>
        <v>0</v>
      </c>
      <c r="AK88" s="165">
        <f t="shared" si="412"/>
        <v>0</v>
      </c>
      <c r="AL88" s="165">
        <f t="shared" si="412"/>
        <v>0</v>
      </c>
      <c r="AM88" s="165">
        <f t="shared" si="412"/>
        <v>0</v>
      </c>
    </row>
    <row r="89" spans="1:39" ht="15" customHeight="1" outlineLevel="1">
      <c r="A89" s="4" t="s">
        <v>3769</v>
      </c>
      <c r="B89" s="4" t="s">
        <v>51</v>
      </c>
      <c r="C89" s="4" t="str">
        <f t="shared" si="47"/>
        <v>Assets</v>
      </c>
      <c r="D89" s="215"/>
      <c r="E89" s="203"/>
      <c r="F89" s="204"/>
      <c r="G89" s="11" t="s">
        <v>88</v>
      </c>
      <c r="H89" s="166"/>
      <c r="I89" s="166"/>
      <c r="J89" s="166"/>
      <c r="K89" s="166"/>
      <c r="L89" s="166"/>
      <c r="M89" s="166"/>
      <c r="N89" s="166"/>
      <c r="O89" s="166"/>
      <c r="P89" s="167">
        <f t="shared" ref="P89:U89" si="413">SUM(P90:P95)</f>
        <v>0</v>
      </c>
      <c r="Q89" s="167">
        <f t="shared" si="413"/>
        <v>0</v>
      </c>
      <c r="R89" s="167">
        <f t="shared" si="413"/>
        <v>4</v>
      </c>
      <c r="S89" s="167">
        <f t="shared" si="413"/>
        <v>8</v>
      </c>
      <c r="T89" s="167">
        <f t="shared" si="413"/>
        <v>7</v>
      </c>
      <c r="U89" s="167">
        <f t="shared" si="413"/>
        <v>10</v>
      </c>
      <c r="V89" s="167">
        <f t="shared" ref="V89" si="414">SUM(V90:V95)</f>
        <v>2</v>
      </c>
      <c r="W89" s="167">
        <f t="shared" ref="W89" si="415">SUM(W90:W95)</f>
        <v>8</v>
      </c>
      <c r="X89" s="167">
        <f t="shared" ref="X89:Y89" si="416">SUM(X90:X95)</f>
        <v>13</v>
      </c>
      <c r="Y89" s="167">
        <f t="shared" si="416"/>
        <v>17</v>
      </c>
      <c r="Z89" s="167">
        <f t="shared" ref="Z89:AA89" si="417">SUM(Z90:Z95)</f>
        <v>17</v>
      </c>
      <c r="AA89" s="167">
        <f t="shared" si="417"/>
        <v>4</v>
      </c>
      <c r="AB89" s="167">
        <f t="shared" ref="AB89:AC89" si="418">SUM(AB90:AB95)</f>
        <v>20</v>
      </c>
      <c r="AC89" s="167">
        <f t="shared" si="418"/>
        <v>17</v>
      </c>
      <c r="AD89" s="167">
        <f t="shared" ref="AD89:AE89" si="419">SUM(AD90:AD95)</f>
        <v>2</v>
      </c>
      <c r="AE89" s="167">
        <f t="shared" si="419"/>
        <v>3</v>
      </c>
      <c r="AF89" s="167">
        <f t="shared" ref="AF89:AG89" si="420">SUM(AF90:AF95)</f>
        <v>20</v>
      </c>
      <c r="AG89" s="167">
        <f t="shared" si="420"/>
        <v>0</v>
      </c>
      <c r="AH89" s="167">
        <f t="shared" ref="AH89:AM89" si="421">SUM(AH90:AH95)</f>
        <v>0</v>
      </c>
      <c r="AI89" s="167">
        <f t="shared" si="421"/>
        <v>0</v>
      </c>
      <c r="AJ89" s="167">
        <f t="shared" si="421"/>
        <v>0</v>
      </c>
      <c r="AK89" s="167">
        <f t="shared" si="421"/>
        <v>0</v>
      </c>
      <c r="AL89" s="167">
        <f t="shared" si="421"/>
        <v>0</v>
      </c>
      <c r="AM89" s="167">
        <f t="shared" si="421"/>
        <v>0</v>
      </c>
    </row>
    <row r="90" spans="1:39" ht="15" customHeight="1" outlineLevel="2">
      <c r="A90" s="4" t="s">
        <v>3769</v>
      </c>
      <c r="B90" s="4" t="s">
        <v>51</v>
      </c>
      <c r="C90" s="4" t="str">
        <f t="shared" si="47"/>
        <v>X Fiber 50 - own</v>
      </c>
      <c r="D90" s="215"/>
      <c r="E90" s="203"/>
      <c r="F90" s="204"/>
      <c r="G90" s="12" t="s">
        <v>63</v>
      </c>
      <c r="H90" s="168"/>
      <c r="I90" s="168"/>
      <c r="J90" s="168"/>
      <c r="K90" s="168"/>
      <c r="L90" s="168"/>
      <c r="M90" s="168"/>
      <c r="N90" s="168"/>
      <c r="O90" s="168"/>
      <c r="P90" s="169">
        <f t="shared" ref="P90" si="422">+P194+P298+P402</f>
        <v>0</v>
      </c>
      <c r="Q90" s="169">
        <f t="shared" ref="Q90" si="423">+Q194+Q298+Q402</f>
        <v>0</v>
      </c>
      <c r="R90" s="169">
        <f t="shared" ref="R90:T94" si="424">+R194+R298+R402</f>
        <v>2</v>
      </c>
      <c r="S90" s="169">
        <f t="shared" si="424"/>
        <v>1</v>
      </c>
      <c r="T90" s="169">
        <f t="shared" si="424"/>
        <v>2</v>
      </c>
      <c r="U90" s="169">
        <f t="shared" ref="U90" si="425">+U194+U298+U402</f>
        <v>0</v>
      </c>
      <c r="V90" s="169">
        <f t="shared" ref="V90" si="426">+V194+V298+V402</f>
        <v>1</v>
      </c>
      <c r="W90" s="169">
        <f t="shared" ref="W90" si="427">+W194+W298+W402</f>
        <v>1</v>
      </c>
      <c r="X90" s="169">
        <f t="shared" ref="X90:Y90" si="428">+X194+X298+X402</f>
        <v>0</v>
      </c>
      <c r="Y90" s="169">
        <f t="shared" si="428"/>
        <v>1</v>
      </c>
      <c r="Z90" s="169">
        <f t="shared" ref="Z90:AA90" si="429">+Z194+Z298+Z402</f>
        <v>4</v>
      </c>
      <c r="AA90" s="169">
        <f t="shared" si="429"/>
        <v>1</v>
      </c>
      <c r="AB90" s="169">
        <f t="shared" ref="AB90:AC90" si="430">+AB194+AB298+AB402</f>
        <v>0</v>
      </c>
      <c r="AC90" s="169">
        <f t="shared" si="430"/>
        <v>0</v>
      </c>
      <c r="AD90" s="169">
        <f t="shared" ref="AD90:AE90" si="431">+AD194+AD298+AD402</f>
        <v>0</v>
      </c>
      <c r="AE90" s="169">
        <f t="shared" si="431"/>
        <v>0</v>
      </c>
      <c r="AF90" s="169">
        <f t="shared" ref="AF90:AG90" si="432">+AF194+AF298+AF402</f>
        <v>13</v>
      </c>
      <c r="AG90" s="169">
        <f t="shared" si="432"/>
        <v>0</v>
      </c>
      <c r="AH90" s="169">
        <f t="shared" ref="AH90:AM90" si="433">+AH194+AH298+AH402</f>
        <v>0</v>
      </c>
      <c r="AI90" s="169">
        <f t="shared" si="433"/>
        <v>0</v>
      </c>
      <c r="AJ90" s="169">
        <f t="shared" si="433"/>
        <v>0</v>
      </c>
      <c r="AK90" s="169">
        <f t="shared" si="433"/>
        <v>0</v>
      </c>
      <c r="AL90" s="169">
        <f t="shared" si="433"/>
        <v>0</v>
      </c>
      <c r="AM90" s="169">
        <f t="shared" si="433"/>
        <v>0</v>
      </c>
    </row>
    <row r="91" spans="1:39" ht="15" customHeight="1" outlineLevel="2">
      <c r="A91" s="4" t="s">
        <v>3769</v>
      </c>
      <c r="B91" s="4" t="s">
        <v>51</v>
      </c>
      <c r="C91" s="4" t="str">
        <f t="shared" si="47"/>
        <v>X Fiber 50 - neba</v>
      </c>
      <c r="D91" s="215"/>
      <c r="E91" s="203"/>
      <c r="F91" s="204"/>
      <c r="G91" s="12" t="s">
        <v>64</v>
      </c>
      <c r="H91" s="168"/>
      <c r="I91" s="168"/>
      <c r="J91" s="168"/>
      <c r="K91" s="168"/>
      <c r="L91" s="168"/>
      <c r="M91" s="168"/>
      <c r="N91" s="168"/>
      <c r="O91" s="168"/>
      <c r="P91" s="169">
        <f t="shared" ref="P91" si="434">+P195+P299+P403</f>
        <v>0</v>
      </c>
      <c r="Q91" s="169">
        <f t="shared" ref="Q91" si="435">+Q195+Q299+Q403</f>
        <v>0</v>
      </c>
      <c r="R91" s="169">
        <f t="shared" si="424"/>
        <v>1</v>
      </c>
      <c r="S91" s="169">
        <f t="shared" si="424"/>
        <v>1</v>
      </c>
      <c r="T91" s="169">
        <f t="shared" si="424"/>
        <v>1</v>
      </c>
      <c r="U91" s="169">
        <f t="shared" ref="U91" si="436">+U195+U299+U403</f>
        <v>3</v>
      </c>
      <c r="V91" s="169">
        <f t="shared" ref="V91" si="437">+V195+V299+V403</f>
        <v>0</v>
      </c>
      <c r="W91" s="169">
        <f t="shared" ref="W91" si="438">+W195+W299+W403</f>
        <v>0</v>
      </c>
      <c r="X91" s="169">
        <f t="shared" ref="X91:Y91" si="439">+X195+X299+X403</f>
        <v>0</v>
      </c>
      <c r="Y91" s="169">
        <f t="shared" si="439"/>
        <v>0</v>
      </c>
      <c r="Z91" s="169">
        <f t="shared" ref="Z91:AA91" si="440">+Z195+Z299+Z403</f>
        <v>4</v>
      </c>
      <c r="AA91" s="169">
        <f t="shared" si="440"/>
        <v>1</v>
      </c>
      <c r="AB91" s="169">
        <f t="shared" ref="AB91:AC91" si="441">+AB195+AB299+AB403</f>
        <v>0</v>
      </c>
      <c r="AC91" s="169">
        <f t="shared" si="441"/>
        <v>0</v>
      </c>
      <c r="AD91" s="169">
        <f t="shared" ref="AD91:AE91" si="442">+AD195+AD299+AD403</f>
        <v>1</v>
      </c>
      <c r="AE91" s="169">
        <f t="shared" si="442"/>
        <v>0</v>
      </c>
      <c r="AF91" s="169">
        <f t="shared" ref="AF91:AG91" si="443">+AF195+AF299+AF403</f>
        <v>0</v>
      </c>
      <c r="AG91" s="169">
        <f t="shared" si="443"/>
        <v>0</v>
      </c>
      <c r="AH91" s="169">
        <f t="shared" ref="AH91:AM91" si="444">+AH195+AH299+AH403</f>
        <v>0</v>
      </c>
      <c r="AI91" s="169">
        <f t="shared" si="444"/>
        <v>0</v>
      </c>
      <c r="AJ91" s="169">
        <f t="shared" si="444"/>
        <v>0</v>
      </c>
      <c r="AK91" s="169">
        <f t="shared" si="444"/>
        <v>0</v>
      </c>
      <c r="AL91" s="169">
        <f t="shared" si="444"/>
        <v>0</v>
      </c>
      <c r="AM91" s="169">
        <f t="shared" si="444"/>
        <v>0</v>
      </c>
    </row>
    <row r="92" spans="1:39" ht="15" customHeight="1" outlineLevel="2">
      <c r="A92" s="4" t="s">
        <v>3769</v>
      </c>
      <c r="B92" s="4" t="s">
        <v>51</v>
      </c>
      <c r="C92" s="4" t="str">
        <f t="shared" si="47"/>
        <v>X Fiber 100 - own</v>
      </c>
      <c r="D92" s="215"/>
      <c r="E92" s="203"/>
      <c r="F92" s="204"/>
      <c r="G92" s="12" t="s">
        <v>65</v>
      </c>
      <c r="H92" s="168"/>
      <c r="I92" s="168"/>
      <c r="J92" s="168"/>
      <c r="K92" s="168"/>
      <c r="L92" s="168"/>
      <c r="M92" s="168"/>
      <c r="N92" s="168"/>
      <c r="O92" s="168"/>
      <c r="P92" s="169">
        <f t="shared" ref="P92" si="445">+P196+P300+P404</f>
        <v>0</v>
      </c>
      <c r="Q92" s="169">
        <f t="shared" ref="Q92" si="446">+Q196+Q300+Q404</f>
        <v>0</v>
      </c>
      <c r="R92" s="169">
        <f t="shared" si="424"/>
        <v>0</v>
      </c>
      <c r="S92" s="169">
        <f t="shared" si="424"/>
        <v>4</v>
      </c>
      <c r="T92" s="169">
        <f t="shared" si="424"/>
        <v>3</v>
      </c>
      <c r="U92" s="169">
        <f t="shared" ref="U92" si="447">+U196+U300+U404</f>
        <v>2</v>
      </c>
      <c r="V92" s="169">
        <f t="shared" ref="V92" si="448">+V196+V300+V404</f>
        <v>0</v>
      </c>
      <c r="W92" s="169">
        <f t="shared" ref="W92" si="449">+W196+W300+W404</f>
        <v>4</v>
      </c>
      <c r="X92" s="169">
        <f t="shared" ref="X92:Y92" si="450">+X196+X300+X404</f>
        <v>3</v>
      </c>
      <c r="Y92" s="169">
        <f t="shared" si="450"/>
        <v>12</v>
      </c>
      <c r="Z92" s="169">
        <f t="shared" ref="Z92:AA92" si="451">+Z196+Z300+Z404</f>
        <v>1</v>
      </c>
      <c r="AA92" s="169">
        <f t="shared" si="451"/>
        <v>0</v>
      </c>
      <c r="AB92" s="169">
        <f t="shared" ref="AB92:AC92" si="452">+AB196+AB300+AB404</f>
        <v>15</v>
      </c>
      <c r="AC92" s="169">
        <f t="shared" si="452"/>
        <v>4</v>
      </c>
      <c r="AD92" s="169">
        <f t="shared" ref="AD92:AE92" si="453">+AD196+AD300+AD404</f>
        <v>0</v>
      </c>
      <c r="AE92" s="169">
        <f t="shared" si="453"/>
        <v>0</v>
      </c>
      <c r="AF92" s="169">
        <f t="shared" ref="AF92:AG92" si="454">+AF196+AF300+AF404</f>
        <v>0</v>
      </c>
      <c r="AG92" s="169">
        <f t="shared" si="454"/>
        <v>0</v>
      </c>
      <c r="AH92" s="169">
        <f t="shared" ref="AH92:AM92" si="455">+AH196+AH300+AH404</f>
        <v>0</v>
      </c>
      <c r="AI92" s="169">
        <f t="shared" si="455"/>
        <v>0</v>
      </c>
      <c r="AJ92" s="169">
        <f t="shared" si="455"/>
        <v>0</v>
      </c>
      <c r="AK92" s="169">
        <f t="shared" si="455"/>
        <v>0</v>
      </c>
      <c r="AL92" s="169">
        <f t="shared" si="455"/>
        <v>0</v>
      </c>
      <c r="AM92" s="169">
        <f t="shared" si="455"/>
        <v>0</v>
      </c>
    </row>
    <row r="93" spans="1:39" ht="15" customHeight="1" outlineLevel="2">
      <c r="A93" s="4" t="s">
        <v>3769</v>
      </c>
      <c r="B93" s="4" t="s">
        <v>51</v>
      </c>
      <c r="C93" s="4" t="str">
        <f t="shared" si="47"/>
        <v>X Fiber 100 - neba</v>
      </c>
      <c r="D93" s="215"/>
      <c r="E93" s="203"/>
      <c r="F93" s="204"/>
      <c r="G93" s="12" t="s">
        <v>66</v>
      </c>
      <c r="H93" s="168"/>
      <c r="I93" s="168"/>
      <c r="J93" s="168"/>
      <c r="K93" s="168"/>
      <c r="L93" s="168"/>
      <c r="M93" s="168"/>
      <c r="N93" s="168"/>
      <c r="O93" s="168"/>
      <c r="P93" s="169">
        <f t="shared" ref="P93" si="456">+P197+P301+P405</f>
        <v>0</v>
      </c>
      <c r="Q93" s="169">
        <f t="shared" ref="Q93" si="457">+Q197+Q301+Q405</f>
        <v>0</v>
      </c>
      <c r="R93" s="169">
        <f t="shared" si="424"/>
        <v>0</v>
      </c>
      <c r="S93" s="169">
        <f t="shared" si="424"/>
        <v>0</v>
      </c>
      <c r="T93" s="169">
        <f t="shared" si="424"/>
        <v>1</v>
      </c>
      <c r="U93" s="169">
        <f t="shared" ref="U93" si="458">+U197+U301+U405</f>
        <v>2</v>
      </c>
      <c r="V93" s="169">
        <f t="shared" ref="V93" si="459">+V197+V301+V405</f>
        <v>0</v>
      </c>
      <c r="W93" s="169">
        <f t="shared" ref="W93" si="460">+W197+W301+W405</f>
        <v>1</v>
      </c>
      <c r="X93" s="169">
        <f t="shared" ref="X93:Y93" si="461">+X197+X301+X405</f>
        <v>2</v>
      </c>
      <c r="Y93" s="169">
        <f t="shared" si="461"/>
        <v>0</v>
      </c>
      <c r="Z93" s="169">
        <f t="shared" ref="Z93:AA93" si="462">+Z197+Z301+Z405</f>
        <v>1</v>
      </c>
      <c r="AA93" s="169">
        <f t="shared" si="462"/>
        <v>1</v>
      </c>
      <c r="AB93" s="169">
        <f t="shared" ref="AB93:AC93" si="463">+AB197+AB301+AB405</f>
        <v>1</v>
      </c>
      <c r="AC93" s="169">
        <f t="shared" si="463"/>
        <v>13</v>
      </c>
      <c r="AD93" s="169">
        <f t="shared" ref="AD93:AE93" si="464">+AD197+AD301+AD405</f>
        <v>0</v>
      </c>
      <c r="AE93" s="169">
        <f t="shared" si="464"/>
        <v>1</v>
      </c>
      <c r="AF93" s="169">
        <f t="shared" ref="AF93:AG93" si="465">+AF197+AF301+AF405</f>
        <v>1</v>
      </c>
      <c r="AG93" s="169">
        <f t="shared" si="465"/>
        <v>0</v>
      </c>
      <c r="AH93" s="169">
        <f t="shared" ref="AH93:AM93" si="466">+AH197+AH301+AH405</f>
        <v>0</v>
      </c>
      <c r="AI93" s="169">
        <f t="shared" si="466"/>
        <v>0</v>
      </c>
      <c r="AJ93" s="169">
        <f t="shared" si="466"/>
        <v>0</v>
      </c>
      <c r="AK93" s="169">
        <f t="shared" si="466"/>
        <v>0</v>
      </c>
      <c r="AL93" s="169">
        <f t="shared" si="466"/>
        <v>0</v>
      </c>
      <c r="AM93" s="169">
        <f t="shared" si="466"/>
        <v>0</v>
      </c>
    </row>
    <row r="94" spans="1:39" ht="15" customHeight="1" outlineLevel="2">
      <c r="A94" s="4" t="s">
        <v>3769</v>
      </c>
      <c r="B94" s="4" t="s">
        <v>51</v>
      </c>
      <c r="C94" s="4" t="str">
        <f t="shared" si="47"/>
        <v>X Fiber 200 - own</v>
      </c>
      <c r="D94" s="215"/>
      <c r="E94" s="203"/>
      <c r="F94" s="204"/>
      <c r="G94" s="12" t="s">
        <v>67</v>
      </c>
      <c r="H94" s="168"/>
      <c r="I94" s="168"/>
      <c r="J94" s="168"/>
      <c r="K94" s="168"/>
      <c r="L94" s="168"/>
      <c r="M94" s="168"/>
      <c r="N94" s="168"/>
      <c r="O94" s="168"/>
      <c r="P94" s="169">
        <f t="shared" ref="P94" si="467">+P198+P302+P406</f>
        <v>0</v>
      </c>
      <c r="Q94" s="169">
        <f t="shared" ref="Q94" si="468">+Q198+Q302+Q406</f>
        <v>0</v>
      </c>
      <c r="R94" s="169">
        <f t="shared" si="424"/>
        <v>0</v>
      </c>
      <c r="S94" s="169">
        <f t="shared" si="424"/>
        <v>1</v>
      </c>
      <c r="T94" s="169">
        <f t="shared" si="424"/>
        <v>0</v>
      </c>
      <c r="U94" s="169">
        <f t="shared" ref="U94" si="469">+U198+U302+U406</f>
        <v>0</v>
      </c>
      <c r="V94" s="169">
        <f t="shared" ref="V94" si="470">+V198+V302+V406</f>
        <v>0</v>
      </c>
      <c r="W94" s="169">
        <f t="shared" ref="W94" si="471">+W198+W302+W406</f>
        <v>0</v>
      </c>
      <c r="X94" s="169">
        <f t="shared" ref="X94:Y94" si="472">+X198+X302+X406</f>
        <v>6</v>
      </c>
      <c r="Y94" s="169">
        <f t="shared" si="472"/>
        <v>0</v>
      </c>
      <c r="Z94" s="169">
        <f t="shared" ref="Z94:AA94" si="473">+Z198+Z302+Z406</f>
        <v>2</v>
      </c>
      <c r="AA94" s="169">
        <f t="shared" si="473"/>
        <v>1</v>
      </c>
      <c r="AB94" s="169">
        <f t="shared" ref="AB94:AC94" si="474">+AB198+AB302+AB406</f>
        <v>2</v>
      </c>
      <c r="AC94" s="169">
        <f t="shared" si="474"/>
        <v>0</v>
      </c>
      <c r="AD94" s="169">
        <f t="shared" ref="AD94:AE94" si="475">+AD198+AD302+AD406</f>
        <v>1</v>
      </c>
      <c r="AE94" s="169">
        <f t="shared" si="475"/>
        <v>2</v>
      </c>
      <c r="AF94" s="169">
        <f t="shared" ref="AF94:AG94" si="476">+AF198+AF302+AF406</f>
        <v>2</v>
      </c>
      <c r="AG94" s="169">
        <f t="shared" si="476"/>
        <v>0</v>
      </c>
      <c r="AH94" s="169">
        <f t="shared" ref="AH94:AM94" si="477">+AH198+AH302+AH406</f>
        <v>0</v>
      </c>
      <c r="AI94" s="169">
        <f t="shared" si="477"/>
        <v>0</v>
      </c>
      <c r="AJ94" s="169">
        <f t="shared" si="477"/>
        <v>0</v>
      </c>
      <c r="AK94" s="169">
        <f t="shared" si="477"/>
        <v>0</v>
      </c>
      <c r="AL94" s="169">
        <f t="shared" si="477"/>
        <v>0</v>
      </c>
      <c r="AM94" s="169">
        <f t="shared" si="477"/>
        <v>0</v>
      </c>
    </row>
    <row r="95" spans="1:39" ht="15" customHeight="1" outlineLevel="2">
      <c r="A95" s="4" t="s">
        <v>3769</v>
      </c>
      <c r="B95" s="4" t="s">
        <v>51</v>
      </c>
      <c r="C95" s="4" t="str">
        <f t="shared" si="47"/>
        <v>X Fiber 200 - neba</v>
      </c>
      <c r="D95" s="215"/>
      <c r="E95" s="203"/>
      <c r="F95" s="204"/>
      <c r="G95" s="12" t="s">
        <v>68</v>
      </c>
      <c r="H95" s="168"/>
      <c r="I95" s="168"/>
      <c r="J95" s="168"/>
      <c r="K95" s="168"/>
      <c r="L95" s="168"/>
      <c r="M95" s="168"/>
      <c r="N95" s="168"/>
      <c r="O95" s="168"/>
      <c r="P95" s="169">
        <f t="shared" ref="P95" si="478">+P199+P303+P407</f>
        <v>0</v>
      </c>
      <c r="Q95" s="169">
        <f t="shared" ref="Q95" si="479">+Q199+Q303+Q407</f>
        <v>0</v>
      </c>
      <c r="R95" s="169">
        <f t="shared" ref="R95:V95" si="480">+R199+R303+R407</f>
        <v>1</v>
      </c>
      <c r="S95" s="169">
        <f t="shared" si="480"/>
        <v>1</v>
      </c>
      <c r="T95" s="169">
        <f t="shared" si="480"/>
        <v>0</v>
      </c>
      <c r="U95" s="169">
        <f t="shared" ref="U95" si="481">+U199+U303+U407</f>
        <v>3</v>
      </c>
      <c r="V95" s="169">
        <f t="shared" si="480"/>
        <v>1</v>
      </c>
      <c r="W95" s="169">
        <f t="shared" ref="W95" si="482">+W199+W303+W407</f>
        <v>2</v>
      </c>
      <c r="X95" s="169">
        <f t="shared" ref="X95:Y95" si="483">+X199+X303+X407</f>
        <v>2</v>
      </c>
      <c r="Y95" s="169">
        <f t="shared" si="483"/>
        <v>4</v>
      </c>
      <c r="Z95" s="169">
        <f t="shared" ref="Z95:AA95" si="484">+Z199+Z303+Z407</f>
        <v>5</v>
      </c>
      <c r="AA95" s="169">
        <f t="shared" si="484"/>
        <v>0</v>
      </c>
      <c r="AB95" s="169">
        <f t="shared" ref="AB95:AC95" si="485">+AB199+AB303+AB407</f>
        <v>2</v>
      </c>
      <c r="AC95" s="169">
        <f t="shared" si="485"/>
        <v>0</v>
      </c>
      <c r="AD95" s="169">
        <f t="shared" ref="AD95:AE95" si="486">+AD199+AD303+AD407</f>
        <v>0</v>
      </c>
      <c r="AE95" s="169">
        <f t="shared" si="486"/>
        <v>0</v>
      </c>
      <c r="AF95" s="169">
        <f t="shared" ref="AF95:AG95" si="487">+AF199+AF303+AF407</f>
        <v>4</v>
      </c>
      <c r="AG95" s="169">
        <f t="shared" si="487"/>
        <v>0</v>
      </c>
      <c r="AH95" s="169">
        <f t="shared" ref="AH95:AM95" si="488">+AH199+AH303+AH407</f>
        <v>0</v>
      </c>
      <c r="AI95" s="169">
        <f t="shared" si="488"/>
        <v>0</v>
      </c>
      <c r="AJ95" s="169">
        <f t="shared" si="488"/>
        <v>0</v>
      </c>
      <c r="AK95" s="169">
        <f t="shared" si="488"/>
        <v>0</v>
      </c>
      <c r="AL95" s="169">
        <f t="shared" si="488"/>
        <v>0</v>
      </c>
      <c r="AM95" s="169">
        <f t="shared" si="488"/>
        <v>0</v>
      </c>
    </row>
    <row r="96" spans="1:39" ht="15" customHeight="1" outlineLevel="2">
      <c r="A96" s="4" t="s">
        <v>3769</v>
      </c>
      <c r="B96" s="4" t="s">
        <v>51</v>
      </c>
      <c r="C96" s="4" t="str">
        <f t="shared" ref="C96:C104" si="489">+G96</f>
        <v>Own Fiber</v>
      </c>
      <c r="D96" s="215"/>
      <c r="E96" s="203"/>
      <c r="F96" s="204"/>
      <c r="G96" s="14" t="s">
        <v>3</v>
      </c>
      <c r="H96" s="172"/>
      <c r="I96" s="172"/>
      <c r="J96" s="172"/>
      <c r="K96" s="172"/>
      <c r="L96" s="172"/>
      <c r="M96" s="172"/>
      <c r="N96" s="172"/>
      <c r="O96" s="172"/>
      <c r="P96" s="173">
        <f t="shared" ref="P96" si="490">+P90+P92+P94</f>
        <v>0</v>
      </c>
      <c r="Q96" s="173">
        <f>+Q90+Q92+Q94</f>
        <v>0</v>
      </c>
      <c r="R96" s="173">
        <f>+R90+R92+R94</f>
        <v>2</v>
      </c>
      <c r="S96" s="173">
        <f t="shared" ref="S96:T96" si="491">+S90+S92+S94</f>
        <v>6</v>
      </c>
      <c r="T96" s="173">
        <f t="shared" si="491"/>
        <v>5</v>
      </c>
      <c r="U96" s="173">
        <f t="shared" ref="U96" si="492">+U90+U92+U94</f>
        <v>2</v>
      </c>
      <c r="V96" s="173">
        <f t="shared" ref="V96" si="493">+V200+V304+V408</f>
        <v>1</v>
      </c>
      <c r="W96" s="173">
        <f t="shared" ref="W96" si="494">+W200+W304+W408</f>
        <v>5</v>
      </c>
      <c r="X96" s="173">
        <f t="shared" ref="X96:Y96" si="495">+X200+X304+X408</f>
        <v>7</v>
      </c>
      <c r="Y96" s="173">
        <f t="shared" si="495"/>
        <v>16</v>
      </c>
      <c r="Z96" s="173">
        <f t="shared" ref="Z96:AA96" si="496">+Z200+Z304+Z408</f>
        <v>11</v>
      </c>
      <c r="AA96" s="173">
        <f t="shared" si="496"/>
        <v>3</v>
      </c>
      <c r="AB96" s="173">
        <f t="shared" ref="AB96:AC96" si="497">+AB200+AB304+AB408</f>
        <v>17</v>
      </c>
      <c r="AC96" s="173">
        <f t="shared" si="497"/>
        <v>4</v>
      </c>
      <c r="AD96" s="173">
        <f t="shared" ref="AD96:AE96" si="498">+AD200+AD304+AD408</f>
        <v>2</v>
      </c>
      <c r="AE96" s="173">
        <f t="shared" si="498"/>
        <v>2</v>
      </c>
      <c r="AF96" s="173">
        <f t="shared" ref="AF96:AG96" si="499">+AF200+AF304+AF408</f>
        <v>16</v>
      </c>
      <c r="AG96" s="173">
        <f t="shared" si="499"/>
        <v>0</v>
      </c>
      <c r="AH96" s="173">
        <f t="shared" ref="AH96:AM96" si="500">+AH200+AH304+AH408</f>
        <v>0</v>
      </c>
      <c r="AI96" s="173">
        <f t="shared" si="500"/>
        <v>0</v>
      </c>
      <c r="AJ96" s="173">
        <f t="shared" si="500"/>
        <v>0</v>
      </c>
      <c r="AK96" s="173">
        <f t="shared" si="500"/>
        <v>0</v>
      </c>
      <c r="AL96" s="173">
        <f t="shared" si="500"/>
        <v>0</v>
      </c>
      <c r="AM96" s="173">
        <f t="shared" si="500"/>
        <v>0</v>
      </c>
    </row>
    <row r="97" spans="1:39" ht="15" customHeight="1" outlineLevel="2">
      <c r="A97" s="4" t="s">
        <v>3769</v>
      </c>
      <c r="B97" s="4" t="s">
        <v>51</v>
      </c>
      <c r="C97" s="4" t="str">
        <f t="shared" si="489"/>
        <v>Indirect Fiber</v>
      </c>
      <c r="D97" s="215"/>
      <c r="E97" s="203"/>
      <c r="F97" s="204"/>
      <c r="G97" s="14" t="s">
        <v>42</v>
      </c>
      <c r="H97" s="172"/>
      <c r="I97" s="172"/>
      <c r="J97" s="172"/>
      <c r="K97" s="172"/>
      <c r="L97" s="172"/>
      <c r="M97" s="172"/>
      <c r="N97" s="172"/>
      <c r="O97" s="172"/>
      <c r="P97" s="173">
        <f t="shared" ref="P97" si="501">+P91+P93+P95</f>
        <v>0</v>
      </c>
      <c r="Q97" s="173">
        <f>+Q91+Q93+Q95</f>
        <v>0</v>
      </c>
      <c r="R97" s="173">
        <f>+R91+R93+R95</f>
        <v>2</v>
      </c>
      <c r="S97" s="173">
        <f t="shared" ref="S97:T97" si="502">+S91+S93+S95</f>
        <v>2</v>
      </c>
      <c r="T97" s="173">
        <f t="shared" si="502"/>
        <v>2</v>
      </c>
      <c r="U97" s="173">
        <f t="shared" ref="U97" si="503">+U91+U93+U95</f>
        <v>8</v>
      </c>
      <c r="V97" s="173">
        <f t="shared" ref="V97" si="504">+V201+V305+V409</f>
        <v>1</v>
      </c>
      <c r="W97" s="173">
        <f t="shared" ref="W97" si="505">+W201+W305+W409</f>
        <v>3</v>
      </c>
      <c r="X97" s="173">
        <f t="shared" ref="X97:Y97" si="506">+X201+X305+X409</f>
        <v>6</v>
      </c>
      <c r="Y97" s="173">
        <f t="shared" si="506"/>
        <v>1</v>
      </c>
      <c r="Z97" s="173">
        <f t="shared" ref="Z97:AA97" si="507">+Z201+Z305+Z409</f>
        <v>6</v>
      </c>
      <c r="AA97" s="173">
        <f t="shared" si="507"/>
        <v>1</v>
      </c>
      <c r="AB97" s="173">
        <f t="shared" ref="AB97:AC97" si="508">+AB201+AB305+AB409</f>
        <v>3</v>
      </c>
      <c r="AC97" s="173">
        <f t="shared" si="508"/>
        <v>13</v>
      </c>
      <c r="AD97" s="173">
        <f t="shared" ref="AD97:AE97" si="509">+AD201+AD305+AD409</f>
        <v>0</v>
      </c>
      <c r="AE97" s="173">
        <f t="shared" si="509"/>
        <v>1</v>
      </c>
      <c r="AF97" s="173">
        <f t="shared" ref="AF97:AG97" si="510">+AF201+AF305+AF409</f>
        <v>4</v>
      </c>
      <c r="AG97" s="173">
        <f t="shared" si="510"/>
        <v>0</v>
      </c>
      <c r="AH97" s="173">
        <f t="shared" ref="AH97:AM97" si="511">+AH201+AH305+AH409</f>
        <v>0</v>
      </c>
      <c r="AI97" s="173">
        <f t="shared" si="511"/>
        <v>0</v>
      </c>
      <c r="AJ97" s="173">
        <f t="shared" si="511"/>
        <v>0</v>
      </c>
      <c r="AK97" s="173">
        <f t="shared" si="511"/>
        <v>0</v>
      </c>
      <c r="AL97" s="173">
        <f t="shared" si="511"/>
        <v>0</v>
      </c>
      <c r="AM97" s="173">
        <f t="shared" si="511"/>
        <v>0</v>
      </c>
    </row>
    <row r="98" spans="1:39" s="8" customFormat="1" ht="15" customHeight="1" outlineLevel="1">
      <c r="A98" s="4" t="s">
        <v>3769</v>
      </c>
      <c r="B98" s="4" t="s">
        <v>51</v>
      </c>
      <c r="C98" s="4" t="str">
        <f t="shared" si="489"/>
        <v>assets/client</v>
      </c>
      <c r="D98" s="215"/>
      <c r="E98" s="203"/>
      <c r="F98" s="204"/>
      <c r="G98" s="13" t="s">
        <v>90</v>
      </c>
      <c r="H98" s="170"/>
      <c r="I98" s="170"/>
      <c r="J98" s="170"/>
      <c r="K98" s="170"/>
      <c r="L98" s="170"/>
      <c r="M98" s="170"/>
      <c r="N98" s="170"/>
      <c r="O98" s="170"/>
      <c r="P98" s="170" t="str">
        <f t="shared" ref="P98" si="512">+IFERROR(P89/P88,"")</f>
        <v/>
      </c>
      <c r="Q98" s="170" t="str">
        <f t="shared" ref="Q98" si="513">+IFERROR(Q89/Q88,"")</f>
        <v/>
      </c>
      <c r="R98" s="170">
        <f>+IFERROR(R89/R88,"")</f>
        <v>1.3333333333333333</v>
      </c>
      <c r="S98" s="170">
        <f t="shared" ref="S98:V98" si="514">+IFERROR(S89/S88,"")</f>
        <v>1</v>
      </c>
      <c r="T98" s="170">
        <f t="shared" si="514"/>
        <v>1</v>
      </c>
      <c r="U98" s="170">
        <f t="shared" ref="U98" si="515">+IFERROR(U89/U88,"")</f>
        <v>1.4285714285714286</v>
      </c>
      <c r="V98" s="170">
        <f t="shared" si="514"/>
        <v>1</v>
      </c>
      <c r="W98" s="170">
        <f t="shared" ref="W98" si="516">+IFERROR(W89/W88,"")</f>
        <v>1</v>
      </c>
      <c r="X98" s="170">
        <f t="shared" ref="X98:Y98" si="517">+IFERROR(X89/X88,"")</f>
        <v>2.1666666666666665</v>
      </c>
      <c r="Y98" s="170">
        <f t="shared" si="517"/>
        <v>1.8888888888888888</v>
      </c>
      <c r="Z98" s="170">
        <f t="shared" ref="Z98:AA98" si="518">+IFERROR(Z89/Z88,"")</f>
        <v>1.0625</v>
      </c>
      <c r="AA98" s="170">
        <f t="shared" si="518"/>
        <v>1</v>
      </c>
      <c r="AB98" s="170">
        <f t="shared" ref="AB98:AC98" si="519">+IFERROR(AB89/AB88,"")</f>
        <v>2.5</v>
      </c>
      <c r="AC98" s="170">
        <f t="shared" si="519"/>
        <v>17</v>
      </c>
      <c r="AD98" s="170">
        <f t="shared" ref="AD98:AE98" si="520">+IFERROR(AD89/AD88,"")</f>
        <v>1</v>
      </c>
      <c r="AE98" s="170">
        <f t="shared" si="520"/>
        <v>1</v>
      </c>
      <c r="AF98" s="170">
        <f t="shared" ref="AF98:AG98" si="521">+IFERROR(AF89/AF88,"")</f>
        <v>6.666666666666667</v>
      </c>
      <c r="AG98" s="170" t="str">
        <f t="shared" si="521"/>
        <v/>
      </c>
      <c r="AH98" s="170" t="str">
        <f t="shared" ref="AH98:AM98" si="522">+IFERROR(AH89/AH88,"")</f>
        <v/>
      </c>
      <c r="AI98" s="170" t="str">
        <f t="shared" si="522"/>
        <v/>
      </c>
      <c r="AJ98" s="170" t="str">
        <f t="shared" si="522"/>
        <v/>
      </c>
      <c r="AK98" s="170" t="str">
        <f t="shared" si="522"/>
        <v/>
      </c>
      <c r="AL98" s="170" t="str">
        <f t="shared" si="522"/>
        <v/>
      </c>
      <c r="AM98" s="170" t="str">
        <f t="shared" si="522"/>
        <v/>
      </c>
    </row>
    <row r="99" spans="1:39" ht="15" customHeight="1" outlineLevel="1">
      <c r="A99" s="4" t="s">
        <v>3769</v>
      </c>
      <c r="B99" s="4" t="s">
        <v>52</v>
      </c>
      <c r="C99" s="4" t="str">
        <f t="shared" si="489"/>
        <v>Clients</v>
      </c>
      <c r="D99" s="215"/>
      <c r="E99" s="203"/>
      <c r="F99" s="204" t="s">
        <v>52</v>
      </c>
      <c r="G99" s="10" t="s">
        <v>40</v>
      </c>
      <c r="H99" s="164"/>
      <c r="I99" s="164"/>
      <c r="J99" s="164"/>
      <c r="K99" s="164"/>
      <c r="L99" s="164"/>
      <c r="M99" s="164"/>
      <c r="N99" s="164"/>
      <c r="O99" s="164"/>
      <c r="P99" s="165">
        <f t="shared" ref="P99" si="523">+P203+P307+P411+P515</f>
        <v>0</v>
      </c>
      <c r="Q99" s="165">
        <f t="shared" ref="Q99:AA99" si="524">+Q203+Q307+Q411+Q515</f>
        <v>0</v>
      </c>
      <c r="R99" s="165">
        <f t="shared" si="524"/>
        <v>0</v>
      </c>
      <c r="S99" s="165">
        <f t="shared" si="524"/>
        <v>0</v>
      </c>
      <c r="T99" s="165">
        <f t="shared" si="524"/>
        <v>0</v>
      </c>
      <c r="U99" s="165">
        <f t="shared" si="524"/>
        <v>0</v>
      </c>
      <c r="V99" s="165">
        <f t="shared" si="524"/>
        <v>0</v>
      </c>
      <c r="W99" s="165">
        <f t="shared" si="524"/>
        <v>0</v>
      </c>
      <c r="X99" s="165">
        <f t="shared" si="524"/>
        <v>0</v>
      </c>
      <c r="Y99" s="165">
        <f t="shared" si="524"/>
        <v>0</v>
      </c>
      <c r="Z99" s="165">
        <f t="shared" si="524"/>
        <v>0</v>
      </c>
      <c r="AA99" s="165">
        <f t="shared" si="524"/>
        <v>0</v>
      </c>
      <c r="AB99" s="165">
        <f t="shared" ref="AB99:AC99" si="525">+AB203+AB307+AB411+AB515</f>
        <v>0</v>
      </c>
      <c r="AC99" s="165">
        <f t="shared" si="525"/>
        <v>0</v>
      </c>
      <c r="AD99" s="165">
        <f t="shared" ref="AD99:AE99" si="526">+AD203+AD307+AD411+AD515</f>
        <v>0</v>
      </c>
      <c r="AE99" s="165">
        <f t="shared" si="526"/>
        <v>0</v>
      </c>
      <c r="AF99" s="165">
        <f t="shared" ref="AF99:AG99" si="527">+AF203+AF307+AF411+AF515</f>
        <v>0</v>
      </c>
      <c r="AG99" s="165">
        <f t="shared" si="527"/>
        <v>0</v>
      </c>
      <c r="AH99" s="165">
        <f t="shared" ref="AH99:AM99" si="528">+AH203+AH307+AH411+AH515</f>
        <v>0</v>
      </c>
      <c r="AI99" s="165">
        <f t="shared" si="528"/>
        <v>0</v>
      </c>
      <c r="AJ99" s="165">
        <f t="shared" si="528"/>
        <v>0</v>
      </c>
      <c r="AK99" s="165">
        <f t="shared" si="528"/>
        <v>0</v>
      </c>
      <c r="AL99" s="165">
        <f t="shared" si="528"/>
        <v>0</v>
      </c>
      <c r="AM99" s="165">
        <f t="shared" si="528"/>
        <v>0</v>
      </c>
    </row>
    <row r="100" spans="1:39" ht="15" customHeight="1" outlineLevel="1">
      <c r="A100" s="4" t="s">
        <v>3769</v>
      </c>
      <c r="B100" s="4" t="s">
        <v>52</v>
      </c>
      <c r="C100" s="4" t="str">
        <f t="shared" si="489"/>
        <v>Assets</v>
      </c>
      <c r="D100" s="215"/>
      <c r="E100" s="203"/>
      <c r="F100" s="204"/>
      <c r="G100" s="11" t="s">
        <v>88</v>
      </c>
      <c r="H100" s="166"/>
      <c r="I100" s="166"/>
      <c r="J100" s="166"/>
      <c r="K100" s="166"/>
      <c r="L100" s="166"/>
      <c r="M100" s="166"/>
      <c r="N100" s="166"/>
      <c r="O100" s="166"/>
      <c r="P100" s="167">
        <f t="shared" ref="P100" si="529">+SUM(P101:P102)</f>
        <v>0</v>
      </c>
      <c r="Q100" s="167">
        <f>+SUM(Q101:Q102)</f>
        <v>0</v>
      </c>
      <c r="R100" s="167">
        <f>+SUM(R101:R102)</f>
        <v>0</v>
      </c>
      <c r="S100" s="167">
        <f t="shared" ref="S100:T100" si="530">+SUM(S101:S102)</f>
        <v>0</v>
      </c>
      <c r="T100" s="167">
        <f t="shared" si="530"/>
        <v>0</v>
      </c>
      <c r="U100" s="167">
        <f t="shared" ref="U100:V100" si="531">+SUM(U101:U102)</f>
        <v>0</v>
      </c>
      <c r="V100" s="167">
        <f t="shared" si="531"/>
        <v>0</v>
      </c>
      <c r="W100" s="167">
        <f t="shared" ref="W100" si="532">+SUM(W101:W102)</f>
        <v>0</v>
      </c>
      <c r="X100" s="167">
        <f t="shared" ref="X100:Y100" si="533">+SUM(X101:X102)</f>
        <v>0</v>
      </c>
      <c r="Y100" s="167">
        <f t="shared" si="533"/>
        <v>0</v>
      </c>
      <c r="Z100" s="167">
        <f t="shared" ref="Z100:AA100" si="534">+SUM(Z101:Z102)</f>
        <v>0</v>
      </c>
      <c r="AA100" s="167">
        <f t="shared" si="534"/>
        <v>0</v>
      </c>
      <c r="AB100" s="167">
        <f t="shared" ref="AB100:AC100" si="535">+SUM(AB101:AB102)</f>
        <v>0</v>
      </c>
      <c r="AC100" s="167">
        <f t="shared" si="535"/>
        <v>0</v>
      </c>
      <c r="AD100" s="167">
        <f t="shared" ref="AD100:AE100" si="536">+SUM(AD101:AD102)</f>
        <v>0</v>
      </c>
      <c r="AE100" s="167">
        <f t="shared" si="536"/>
        <v>0</v>
      </c>
      <c r="AF100" s="167">
        <f t="shared" ref="AF100:AG100" si="537">+SUM(AF101:AF102)</f>
        <v>0</v>
      </c>
      <c r="AG100" s="167">
        <f t="shared" si="537"/>
        <v>0</v>
      </c>
      <c r="AH100" s="167">
        <f t="shared" ref="AH100:AM100" si="538">+SUM(AH101:AH102)</f>
        <v>0</v>
      </c>
      <c r="AI100" s="167">
        <f t="shared" si="538"/>
        <v>0</v>
      </c>
      <c r="AJ100" s="167">
        <f t="shared" si="538"/>
        <v>0</v>
      </c>
      <c r="AK100" s="167">
        <f t="shared" si="538"/>
        <v>0</v>
      </c>
      <c r="AL100" s="167">
        <f t="shared" si="538"/>
        <v>0</v>
      </c>
      <c r="AM100" s="167">
        <f t="shared" si="538"/>
        <v>0</v>
      </c>
    </row>
    <row r="101" spans="1:39" ht="15" customHeight="1" outlineLevel="2">
      <c r="A101" s="4" t="s">
        <v>3769</v>
      </c>
      <c r="B101" s="4" t="s">
        <v>52</v>
      </c>
      <c r="C101" s="4" t="str">
        <f t="shared" si="489"/>
        <v>Employee</v>
      </c>
      <c r="D101" s="215"/>
      <c r="E101" s="203"/>
      <c r="F101" s="204"/>
      <c r="G101" s="12" t="s">
        <v>4</v>
      </c>
      <c r="H101" s="168"/>
      <c r="I101" s="168"/>
      <c r="J101" s="168"/>
      <c r="K101" s="168"/>
      <c r="L101" s="168"/>
      <c r="M101" s="168"/>
      <c r="N101" s="168"/>
      <c r="O101" s="168"/>
      <c r="P101" s="169">
        <f>+P205+P309+P413</f>
        <v>0</v>
      </c>
      <c r="Q101" s="169">
        <f t="shared" ref="Q101" si="539">+Q205+Q309+Q413</f>
        <v>0</v>
      </c>
      <c r="R101" s="169">
        <f>+R205+R309+R413</f>
        <v>0</v>
      </c>
      <c r="S101" s="169">
        <f>+S205+S309+S413</f>
        <v>0</v>
      </c>
      <c r="T101" s="169">
        <f>+T205+T309+T413</f>
        <v>0</v>
      </c>
      <c r="U101" s="169">
        <f>+U205+U309+U413</f>
        <v>0</v>
      </c>
      <c r="V101" s="169">
        <f t="shared" ref="V101" si="540">+V205+V309+V413</f>
        <v>0</v>
      </c>
      <c r="W101" s="169">
        <f t="shared" ref="W101" si="541">+W205+W309+W413</f>
        <v>0</v>
      </c>
      <c r="X101" s="169">
        <f t="shared" ref="X101:Y101" si="542">+X205+X309+X413</f>
        <v>0</v>
      </c>
      <c r="Y101" s="169">
        <f t="shared" si="542"/>
        <v>0</v>
      </c>
      <c r="Z101" s="169">
        <f t="shared" ref="Z101:AA101" si="543">+Z205+Z309+Z413</f>
        <v>0</v>
      </c>
      <c r="AA101" s="169">
        <f t="shared" si="543"/>
        <v>0</v>
      </c>
      <c r="AB101" s="169">
        <f t="shared" ref="AB101:AC101" si="544">+AB205+AB309+AB413</f>
        <v>0</v>
      </c>
      <c r="AC101" s="169">
        <f t="shared" si="544"/>
        <v>0</v>
      </c>
      <c r="AD101" s="169">
        <f t="shared" ref="AD101:AE101" si="545">+AD205+AD309+AD413</f>
        <v>0</v>
      </c>
      <c r="AE101" s="169">
        <f t="shared" si="545"/>
        <v>0</v>
      </c>
      <c r="AF101" s="169">
        <f t="shared" ref="AF101:AG101" si="546">+AF205+AF309+AF413</f>
        <v>0</v>
      </c>
      <c r="AG101" s="169">
        <f t="shared" si="546"/>
        <v>0</v>
      </c>
      <c r="AH101" s="169">
        <f t="shared" ref="AH101:AM101" si="547">+AH205+AH309+AH413</f>
        <v>0</v>
      </c>
      <c r="AI101" s="169">
        <f t="shared" si="547"/>
        <v>0</v>
      </c>
      <c r="AJ101" s="169">
        <f t="shared" si="547"/>
        <v>0</v>
      </c>
      <c r="AK101" s="169">
        <f t="shared" si="547"/>
        <v>0</v>
      </c>
      <c r="AL101" s="169">
        <f t="shared" si="547"/>
        <v>0</v>
      </c>
      <c r="AM101" s="169">
        <f t="shared" si="547"/>
        <v>0</v>
      </c>
    </row>
    <row r="102" spans="1:39" ht="15" customHeight="1" outlineLevel="2">
      <c r="A102" s="4" t="s">
        <v>3769</v>
      </c>
      <c r="B102" s="4" t="s">
        <v>52</v>
      </c>
      <c r="C102" s="4" t="str">
        <f t="shared" si="489"/>
        <v>Manager</v>
      </c>
      <c r="D102" s="215"/>
      <c r="E102" s="203"/>
      <c r="F102" s="204"/>
      <c r="G102" s="12" t="s">
        <v>5</v>
      </c>
      <c r="H102" s="168"/>
      <c r="I102" s="168"/>
      <c r="J102" s="168"/>
      <c r="K102" s="168"/>
      <c r="L102" s="168"/>
      <c r="M102" s="168"/>
      <c r="N102" s="168"/>
      <c r="O102" s="168"/>
      <c r="P102" s="169">
        <f>+P206+P310+P414</f>
        <v>0</v>
      </c>
      <c r="Q102" s="169">
        <f t="shared" ref="Q102" si="548">+Q206+Q310+Q414</f>
        <v>0</v>
      </c>
      <c r="R102" s="169">
        <f>+R206+R310+R414</f>
        <v>0</v>
      </c>
      <c r="S102" s="169">
        <f>+S206+S310+S414</f>
        <v>0</v>
      </c>
      <c r="T102" s="169">
        <f>+T206+T310+T414</f>
        <v>0</v>
      </c>
      <c r="U102" s="169">
        <f t="shared" ref="U102" si="549">+U206+U310+U414</f>
        <v>0</v>
      </c>
      <c r="V102" s="169">
        <f t="shared" ref="V102" si="550">+V206+V310+V414</f>
        <v>0</v>
      </c>
      <c r="W102" s="169">
        <f t="shared" ref="W102" si="551">+W206+W310+W414</f>
        <v>0</v>
      </c>
      <c r="X102" s="169">
        <f t="shared" ref="X102:Y102" si="552">+X206+X310+X414</f>
        <v>0</v>
      </c>
      <c r="Y102" s="169">
        <f t="shared" si="552"/>
        <v>0</v>
      </c>
      <c r="Z102" s="169">
        <f t="shared" ref="Z102:AA102" si="553">+Z206+Z310+Z414</f>
        <v>0</v>
      </c>
      <c r="AA102" s="169">
        <f t="shared" si="553"/>
        <v>0</v>
      </c>
      <c r="AB102" s="169">
        <f t="shared" ref="AB102:AC102" si="554">+AB206+AB310+AB414</f>
        <v>0</v>
      </c>
      <c r="AC102" s="169">
        <f t="shared" si="554"/>
        <v>0</v>
      </c>
      <c r="AD102" s="169">
        <f t="shared" ref="AD102:AE102" si="555">+AD206+AD310+AD414</f>
        <v>0</v>
      </c>
      <c r="AE102" s="169">
        <f t="shared" si="555"/>
        <v>0</v>
      </c>
      <c r="AF102" s="169">
        <f t="shared" ref="AF102:AG102" si="556">+AF206+AF310+AF414</f>
        <v>0</v>
      </c>
      <c r="AG102" s="169">
        <f t="shared" si="556"/>
        <v>0</v>
      </c>
      <c r="AH102" s="169">
        <f t="shared" ref="AH102:AM102" si="557">+AH206+AH310+AH414</f>
        <v>0</v>
      </c>
      <c r="AI102" s="169">
        <f t="shared" si="557"/>
        <v>0</v>
      </c>
      <c r="AJ102" s="169">
        <f t="shared" si="557"/>
        <v>0</v>
      </c>
      <c r="AK102" s="169">
        <f t="shared" si="557"/>
        <v>0</v>
      </c>
      <c r="AL102" s="169">
        <f t="shared" si="557"/>
        <v>0</v>
      </c>
      <c r="AM102" s="169">
        <f t="shared" si="557"/>
        <v>0</v>
      </c>
    </row>
    <row r="103" spans="1:39" ht="15" customHeight="1" outlineLevel="2">
      <c r="A103" s="4" t="s">
        <v>3769</v>
      </c>
      <c r="B103" s="4" t="s">
        <v>52</v>
      </c>
      <c r="C103" s="4" t="str">
        <f t="shared" si="489"/>
        <v>Data bucket</v>
      </c>
      <c r="D103" s="215"/>
      <c r="E103" s="203"/>
      <c r="F103" s="204"/>
      <c r="G103" s="14" t="s">
        <v>81</v>
      </c>
      <c r="H103" s="172"/>
      <c r="I103" s="172"/>
      <c r="J103" s="172"/>
      <c r="K103" s="172"/>
      <c r="L103" s="172"/>
      <c r="M103" s="172"/>
      <c r="N103" s="172"/>
      <c r="O103" s="172"/>
      <c r="P103" s="173">
        <f t="shared" ref="P103" si="558">+P207+P311+P415</f>
        <v>0</v>
      </c>
      <c r="Q103" s="173">
        <f t="shared" ref="Q103" si="559">+Q207+Q311+Q415</f>
        <v>0</v>
      </c>
      <c r="R103" s="173">
        <f t="shared" ref="R103:V103" si="560">+R207+R311+R415</f>
        <v>0</v>
      </c>
      <c r="S103" s="173">
        <f t="shared" si="560"/>
        <v>0</v>
      </c>
      <c r="T103" s="173">
        <f t="shared" si="560"/>
        <v>0</v>
      </c>
      <c r="U103" s="173">
        <f t="shared" ref="U103" si="561">+U207+U311+U415</f>
        <v>0</v>
      </c>
      <c r="V103" s="173">
        <f t="shared" si="560"/>
        <v>0</v>
      </c>
      <c r="W103" s="173">
        <f t="shared" ref="W103" si="562">+W207+W311+W415</f>
        <v>0</v>
      </c>
      <c r="X103" s="173">
        <f t="shared" ref="X103:Y103" si="563">+X207+X311+X415</f>
        <v>0</v>
      </c>
      <c r="Y103" s="173">
        <f t="shared" si="563"/>
        <v>0</v>
      </c>
      <c r="Z103" s="173">
        <f t="shared" ref="Z103:AA103" si="564">+Z207+Z311+Z415</f>
        <v>0</v>
      </c>
      <c r="AA103" s="173">
        <f t="shared" si="564"/>
        <v>0</v>
      </c>
      <c r="AB103" s="173">
        <f t="shared" ref="AB103:AC103" si="565">+AB207+AB311+AB415</f>
        <v>0</v>
      </c>
      <c r="AC103" s="173">
        <f t="shared" si="565"/>
        <v>0</v>
      </c>
      <c r="AD103" s="173">
        <f t="shared" ref="AD103:AE103" si="566">+AD207+AD311+AD415</f>
        <v>0</v>
      </c>
      <c r="AE103" s="173">
        <f t="shared" si="566"/>
        <v>0</v>
      </c>
      <c r="AF103" s="173">
        <f t="shared" ref="AF103:AG103" si="567">+AF207+AF311+AF415</f>
        <v>0</v>
      </c>
      <c r="AG103" s="173">
        <f t="shared" si="567"/>
        <v>0</v>
      </c>
      <c r="AH103" s="173">
        <f t="shared" ref="AH103:AM103" si="568">+AH207+AH311+AH415</f>
        <v>0</v>
      </c>
      <c r="AI103" s="173">
        <f t="shared" si="568"/>
        <v>0</v>
      </c>
      <c r="AJ103" s="173">
        <f t="shared" si="568"/>
        <v>0</v>
      </c>
      <c r="AK103" s="173">
        <f t="shared" si="568"/>
        <v>0</v>
      </c>
      <c r="AL103" s="173">
        <f t="shared" si="568"/>
        <v>0</v>
      </c>
      <c r="AM103" s="173">
        <f t="shared" si="568"/>
        <v>0</v>
      </c>
    </row>
    <row r="104" spans="1:39" s="8" customFormat="1" ht="15" customHeight="1" outlineLevel="1">
      <c r="A104" s="4" t="s">
        <v>3769</v>
      </c>
      <c r="B104" s="4" t="s">
        <v>52</v>
      </c>
      <c r="C104" s="4" t="str">
        <f t="shared" si="489"/>
        <v>assets/client</v>
      </c>
      <c r="D104" s="215"/>
      <c r="E104" s="203"/>
      <c r="F104" s="204"/>
      <c r="G104" s="13" t="s">
        <v>90</v>
      </c>
      <c r="H104" s="170"/>
      <c r="I104" s="170"/>
      <c r="J104" s="170"/>
      <c r="K104" s="170"/>
      <c r="L104" s="170"/>
      <c r="M104" s="170"/>
      <c r="N104" s="170"/>
      <c r="O104" s="170"/>
      <c r="P104" s="170" t="str">
        <f t="shared" ref="P104" si="569">+IFERROR(P100/P99,"")</f>
        <v/>
      </c>
      <c r="Q104" s="170" t="str">
        <f t="shared" ref="Q104:U104" si="570">+IFERROR(Q100/Q99,"")</f>
        <v/>
      </c>
      <c r="R104" s="170" t="str">
        <f t="shared" si="570"/>
        <v/>
      </c>
      <c r="S104" s="170" t="str">
        <f t="shared" si="570"/>
        <v/>
      </c>
      <c r="T104" s="170" t="str">
        <f t="shared" si="570"/>
        <v/>
      </c>
      <c r="U104" s="170" t="str">
        <f t="shared" si="570"/>
        <v/>
      </c>
      <c r="V104" s="170" t="str">
        <f t="shared" ref="V104" si="571">+IFERROR(V100/V99,"")</f>
        <v/>
      </c>
      <c r="W104" s="170" t="str">
        <f t="shared" ref="W104" si="572">+IFERROR(W100/W99,"")</f>
        <v/>
      </c>
      <c r="X104" s="170" t="str">
        <f t="shared" ref="X104:Y104" si="573">+IFERROR(X100/X99,"")</f>
        <v/>
      </c>
      <c r="Y104" s="170" t="str">
        <f t="shared" si="573"/>
        <v/>
      </c>
      <c r="Z104" s="170" t="str">
        <f t="shared" ref="Z104:AA104" si="574">+IFERROR(Z100/Z99,"")</f>
        <v/>
      </c>
      <c r="AA104" s="170" t="str">
        <f t="shared" si="574"/>
        <v/>
      </c>
      <c r="AB104" s="170" t="str">
        <f t="shared" ref="AB104:AC104" si="575">+IFERROR(AB100/AB99,"")</f>
        <v/>
      </c>
      <c r="AC104" s="170" t="str">
        <f t="shared" si="575"/>
        <v/>
      </c>
      <c r="AD104" s="170" t="str">
        <f t="shared" ref="AD104:AE104" si="576">+IFERROR(AD100/AD99,"")</f>
        <v/>
      </c>
      <c r="AE104" s="170" t="str">
        <f t="shared" si="576"/>
        <v/>
      </c>
      <c r="AF104" s="170" t="str">
        <f t="shared" ref="AF104:AG104" si="577">+IFERROR(AF100/AF99,"")</f>
        <v/>
      </c>
      <c r="AG104" s="170" t="str">
        <f t="shared" si="577"/>
        <v/>
      </c>
      <c r="AH104" s="170" t="str">
        <f t="shared" ref="AH104:AM104" si="578">+IFERROR(AH100/AH99,"")</f>
        <v/>
      </c>
      <c r="AI104" s="170" t="str">
        <f t="shared" si="578"/>
        <v/>
      </c>
      <c r="AJ104" s="170" t="str">
        <f t="shared" si="578"/>
        <v/>
      </c>
      <c r="AK104" s="170" t="str">
        <f t="shared" si="578"/>
        <v/>
      </c>
      <c r="AL104" s="170" t="str">
        <f t="shared" si="578"/>
        <v/>
      </c>
      <c r="AM104" s="170" t="str">
        <f t="shared" si="578"/>
        <v/>
      </c>
    </row>
    <row r="105" spans="1:39" ht="15" customHeight="1">
      <c r="A105" s="4" t="s">
        <v>121</v>
      </c>
      <c r="B105" s="4" t="s">
        <v>121</v>
      </c>
      <c r="C105" s="4" t="s">
        <v>121</v>
      </c>
    </row>
    <row r="106" spans="1:39" ht="15" customHeight="1">
      <c r="A106" s="4" t="s">
        <v>121</v>
      </c>
      <c r="B106" s="4" t="s">
        <v>121</v>
      </c>
      <c r="C106" s="4" t="s">
        <v>121</v>
      </c>
    </row>
    <row r="107" spans="1:39" ht="15" customHeight="1">
      <c r="A107" s="4" t="s">
        <v>121</v>
      </c>
      <c r="B107" s="4" t="s">
        <v>121</v>
      </c>
      <c r="C107" s="4" t="s">
        <v>121</v>
      </c>
    </row>
    <row r="108" spans="1:39" ht="13.5" customHeight="1">
      <c r="A108" s="4" t="s">
        <v>3779</v>
      </c>
      <c r="B108" s="4" t="s">
        <v>3770</v>
      </c>
      <c r="C108" s="4" t="s">
        <v>92</v>
      </c>
      <c r="D108" s="205" t="s">
        <v>86</v>
      </c>
      <c r="E108" s="209" t="s">
        <v>34</v>
      </c>
      <c r="F108" s="70"/>
      <c r="G108" s="70"/>
      <c r="H108" s="160"/>
      <c r="I108" s="160"/>
      <c r="J108" s="160"/>
      <c r="K108" s="160"/>
      <c r="L108" s="160"/>
      <c r="M108" s="160"/>
      <c r="N108" s="160"/>
      <c r="O108" s="160"/>
      <c r="P108" s="175">
        <f>+[3]Sheet1!B3</f>
        <v>0</v>
      </c>
      <c r="Q108" s="175">
        <f>+[3]Sheet1!C3</f>
        <v>1</v>
      </c>
      <c r="R108" s="175">
        <f>+[3]Sheet1!D3</f>
        <v>4</v>
      </c>
      <c r="S108" s="175">
        <f>+[3]Sheet1!E3</f>
        <v>3</v>
      </c>
      <c r="T108" s="175">
        <f>+[3]Sheet1!F3</f>
        <v>1</v>
      </c>
      <c r="U108" s="175">
        <f>+[3]Sheet1!G3</f>
        <v>1</v>
      </c>
      <c r="V108" s="175">
        <f>+[3]Sheet1!H3</f>
        <v>8</v>
      </c>
      <c r="W108" s="175">
        <f>+[3]Sheet1!I3</f>
        <v>3</v>
      </c>
      <c r="X108" s="175">
        <f>+[3]Sheet1!J3</f>
        <v>5</v>
      </c>
      <c r="Y108" s="175">
        <f>+[3]Sheet1!K3</f>
        <v>4</v>
      </c>
      <c r="Z108" s="175">
        <f>+[3]Sheet1!L3</f>
        <v>1</v>
      </c>
      <c r="AA108" s="175">
        <f>+[3]Sheet1!M3</f>
        <v>7</v>
      </c>
      <c r="AB108" s="175">
        <f>+[3]Sheet1!N3</f>
        <v>2</v>
      </c>
      <c r="AC108" s="175">
        <f>+[3]Sheet1!O3</f>
        <v>2</v>
      </c>
      <c r="AD108" s="175">
        <f>+[3]Sheet1!P3</f>
        <v>1</v>
      </c>
      <c r="AE108" s="175">
        <f>+[3]Sheet1!Q3</f>
        <v>1</v>
      </c>
      <c r="AF108" s="175">
        <f>+[3]Sheet1!R3</f>
        <v>0</v>
      </c>
      <c r="AG108" s="175">
        <f>+[3]Sheet1!S3</f>
        <v>0</v>
      </c>
      <c r="AH108" s="175">
        <f>+[3]Sheet1!T3</f>
        <v>0</v>
      </c>
      <c r="AI108" s="175">
        <f>+[3]Sheet1!U3</f>
        <v>0</v>
      </c>
      <c r="AJ108" s="175">
        <f>+[3]Sheet1!V3</f>
        <v>0</v>
      </c>
      <c r="AK108" s="175">
        <f>+[3]Sheet1!W3</f>
        <v>0</v>
      </c>
      <c r="AL108" s="175">
        <f>+[3]Sheet1!X3</f>
        <v>0</v>
      </c>
      <c r="AM108" s="175">
        <f>+[3]Sheet1!Y3</f>
        <v>0</v>
      </c>
    </row>
    <row r="109" spans="1:39" ht="13.2">
      <c r="A109" s="4" t="s">
        <v>3779</v>
      </c>
      <c r="B109" s="4" t="s">
        <v>121</v>
      </c>
      <c r="C109" s="4" t="s">
        <v>121</v>
      </c>
      <c r="D109" s="205"/>
      <c r="E109" s="210" t="s">
        <v>89</v>
      </c>
      <c r="F109" s="211"/>
      <c r="G109" s="211"/>
      <c r="H109" s="72"/>
      <c r="I109" s="72"/>
      <c r="J109" s="72"/>
      <c r="K109" s="72"/>
      <c r="L109" s="72"/>
      <c r="M109" s="72"/>
      <c r="N109" s="72"/>
      <c r="O109" s="72"/>
      <c r="P109" s="72" t="str">
        <f t="shared" ref="P109:AM109" si="579">IFERROR(+P108/(P112+P124+P151+P154+P162+P180+P183+P186+P189+P192+P203),"")</f>
        <v/>
      </c>
      <c r="Q109" s="72" t="str">
        <f t="shared" si="579"/>
        <v/>
      </c>
      <c r="R109" s="72">
        <f t="shared" si="579"/>
        <v>4</v>
      </c>
      <c r="S109" s="72">
        <f t="shared" si="579"/>
        <v>0.375</v>
      </c>
      <c r="T109" s="72">
        <f t="shared" si="579"/>
        <v>0.16666666666666666</v>
      </c>
      <c r="U109" s="72">
        <f t="shared" si="579"/>
        <v>1</v>
      </c>
      <c r="V109" s="72">
        <f t="shared" si="579"/>
        <v>4</v>
      </c>
      <c r="W109" s="72">
        <f t="shared" si="579"/>
        <v>0.27272727272727271</v>
      </c>
      <c r="X109" s="72">
        <f t="shared" si="579"/>
        <v>1</v>
      </c>
      <c r="Y109" s="72">
        <f t="shared" si="579"/>
        <v>0.66666666666666663</v>
      </c>
      <c r="Z109" s="72">
        <f t="shared" si="579"/>
        <v>0.25</v>
      </c>
      <c r="AA109" s="72">
        <f t="shared" si="579"/>
        <v>7</v>
      </c>
      <c r="AB109" s="72">
        <f t="shared" si="579"/>
        <v>0.25</v>
      </c>
      <c r="AC109" s="72">
        <f t="shared" si="579"/>
        <v>0.66666666666666663</v>
      </c>
      <c r="AD109" s="72">
        <f t="shared" si="579"/>
        <v>0.5</v>
      </c>
      <c r="AE109" s="72">
        <f t="shared" si="579"/>
        <v>1</v>
      </c>
      <c r="AF109" s="72">
        <f t="shared" si="579"/>
        <v>0</v>
      </c>
      <c r="AG109" s="72" t="str">
        <f t="shared" si="579"/>
        <v/>
      </c>
      <c r="AH109" s="72" t="str">
        <f t="shared" si="579"/>
        <v/>
      </c>
      <c r="AI109" s="72" t="str">
        <f t="shared" si="579"/>
        <v/>
      </c>
      <c r="AJ109" s="72" t="str">
        <f t="shared" si="579"/>
        <v/>
      </c>
      <c r="AK109" s="72" t="str">
        <f t="shared" si="579"/>
        <v/>
      </c>
      <c r="AL109" s="72" t="str">
        <f t="shared" si="579"/>
        <v/>
      </c>
      <c r="AM109" s="72" t="str">
        <f t="shared" si="579"/>
        <v/>
      </c>
    </row>
    <row r="110" spans="1:39" ht="13.2">
      <c r="A110" s="4" t="s">
        <v>3779</v>
      </c>
      <c r="B110" s="4" t="s">
        <v>3771</v>
      </c>
      <c r="C110" s="4" t="s">
        <v>92</v>
      </c>
      <c r="D110" s="205"/>
      <c r="E110" s="212" t="s">
        <v>91</v>
      </c>
      <c r="F110" s="71"/>
      <c r="G110" s="71"/>
      <c r="H110" s="162"/>
      <c r="I110" s="162"/>
      <c r="J110" s="162"/>
      <c r="K110" s="162"/>
      <c r="L110" s="162"/>
      <c r="M110" s="162"/>
      <c r="N110" s="162"/>
      <c r="O110" s="162"/>
      <c r="P110" s="163">
        <f t="shared" ref="P110:AM110" si="580">+P113+P125+P152+P155+P163+P181+P184+P187+P190+P193+P204+P169+P175</f>
        <v>0</v>
      </c>
      <c r="Q110" s="163">
        <f t="shared" si="580"/>
        <v>0</v>
      </c>
      <c r="R110" s="163">
        <f t="shared" si="580"/>
        <v>1</v>
      </c>
      <c r="S110" s="163">
        <f t="shared" si="580"/>
        <v>14</v>
      </c>
      <c r="T110" s="163">
        <f t="shared" si="580"/>
        <v>6</v>
      </c>
      <c r="U110" s="163">
        <f t="shared" si="580"/>
        <v>1</v>
      </c>
      <c r="V110" s="163">
        <f t="shared" si="580"/>
        <v>2</v>
      </c>
      <c r="W110" s="163">
        <f t="shared" si="580"/>
        <v>12</v>
      </c>
      <c r="X110" s="163">
        <f t="shared" si="580"/>
        <v>9</v>
      </c>
      <c r="Y110" s="163">
        <f t="shared" si="580"/>
        <v>22</v>
      </c>
      <c r="Z110" s="163">
        <f t="shared" si="580"/>
        <v>6</v>
      </c>
      <c r="AA110" s="163">
        <f t="shared" si="580"/>
        <v>1</v>
      </c>
      <c r="AB110" s="163">
        <f t="shared" si="580"/>
        <v>47</v>
      </c>
      <c r="AC110" s="163">
        <f t="shared" si="580"/>
        <v>38</v>
      </c>
      <c r="AD110" s="163">
        <f t="shared" si="580"/>
        <v>5</v>
      </c>
      <c r="AE110" s="163">
        <f t="shared" si="580"/>
        <v>1</v>
      </c>
      <c r="AF110" s="163">
        <f t="shared" si="580"/>
        <v>8</v>
      </c>
      <c r="AG110" s="163">
        <f t="shared" si="580"/>
        <v>0</v>
      </c>
      <c r="AH110" s="163">
        <f t="shared" si="580"/>
        <v>0</v>
      </c>
      <c r="AI110" s="163">
        <f t="shared" si="580"/>
        <v>0</v>
      </c>
      <c r="AJ110" s="163">
        <f t="shared" si="580"/>
        <v>0</v>
      </c>
      <c r="AK110" s="163">
        <f t="shared" si="580"/>
        <v>0</v>
      </c>
      <c r="AL110" s="163">
        <f t="shared" si="580"/>
        <v>0</v>
      </c>
      <c r="AM110" s="163">
        <f t="shared" si="580"/>
        <v>0</v>
      </c>
    </row>
    <row r="111" spans="1:39" ht="13.2">
      <c r="A111" s="4" t="s">
        <v>3779</v>
      </c>
      <c r="B111" s="4" t="s">
        <v>121</v>
      </c>
      <c r="C111" s="4" t="s">
        <v>121</v>
      </c>
      <c r="D111" s="205"/>
      <c r="E111" s="213" t="s">
        <v>90</v>
      </c>
      <c r="F111" s="214"/>
      <c r="G111" s="211"/>
      <c r="H111" s="72"/>
      <c r="I111" s="72"/>
      <c r="J111" s="72"/>
      <c r="K111" s="72"/>
      <c r="L111" s="72"/>
      <c r="M111" s="72"/>
      <c r="N111" s="72"/>
      <c r="O111" s="72"/>
      <c r="P111" s="72" t="str">
        <f t="shared" ref="P111" si="581">+IFERROR(P110/P108,"")</f>
        <v/>
      </c>
      <c r="Q111" s="72">
        <f t="shared" ref="Q111:V111" si="582">+IFERROR(Q110/Q108,"")</f>
        <v>0</v>
      </c>
      <c r="R111" s="72">
        <f t="shared" si="582"/>
        <v>0.25</v>
      </c>
      <c r="S111" s="72">
        <f t="shared" si="582"/>
        <v>4.666666666666667</v>
      </c>
      <c r="T111" s="72">
        <f t="shared" si="582"/>
        <v>6</v>
      </c>
      <c r="U111" s="72">
        <f t="shared" si="582"/>
        <v>1</v>
      </c>
      <c r="V111" s="72">
        <f t="shared" si="582"/>
        <v>0.25</v>
      </c>
      <c r="W111" s="72">
        <f t="shared" ref="W111" si="583">+IFERROR(W110/W108,"")</f>
        <v>4</v>
      </c>
      <c r="X111" s="72">
        <f t="shared" ref="X111:Y111" si="584">+IFERROR(X110/X108,"")</f>
        <v>1.8</v>
      </c>
      <c r="Y111" s="72">
        <f t="shared" si="584"/>
        <v>5.5</v>
      </c>
      <c r="Z111" s="72">
        <f t="shared" ref="Z111:AA111" si="585">+IFERROR(Z110/Z108,"")</f>
        <v>6</v>
      </c>
      <c r="AA111" s="72">
        <f t="shared" si="585"/>
        <v>0.14285714285714285</v>
      </c>
      <c r="AB111" s="72">
        <f t="shared" ref="AB111:AC111" si="586">+IFERROR(AB110/AB108,"")</f>
        <v>23.5</v>
      </c>
      <c r="AC111" s="72">
        <f t="shared" si="586"/>
        <v>19</v>
      </c>
      <c r="AD111" s="72">
        <f t="shared" ref="AD111:AE111" si="587">+IFERROR(AD110/AD108,"")</f>
        <v>5</v>
      </c>
      <c r="AE111" s="72">
        <f t="shared" si="587"/>
        <v>1</v>
      </c>
      <c r="AF111" s="72" t="str">
        <f t="shared" ref="AF111:AG111" si="588">+IFERROR(AF110/AF108,"")</f>
        <v/>
      </c>
      <c r="AG111" s="72" t="str">
        <f t="shared" si="588"/>
        <v/>
      </c>
      <c r="AH111" s="72" t="str">
        <f t="shared" ref="AH111:AM111" si="589">+IFERROR(AH110/AH108,"")</f>
        <v/>
      </c>
      <c r="AI111" s="72" t="str">
        <f t="shared" si="589"/>
        <v/>
      </c>
      <c r="AJ111" s="72" t="str">
        <f t="shared" si="589"/>
        <v/>
      </c>
      <c r="AK111" s="72" t="str">
        <f t="shared" si="589"/>
        <v/>
      </c>
      <c r="AL111" s="72" t="str">
        <f t="shared" si="589"/>
        <v/>
      </c>
      <c r="AM111" s="72" t="str">
        <f t="shared" si="589"/>
        <v/>
      </c>
    </row>
    <row r="112" spans="1:39" ht="15" customHeight="1" outlineLevel="1">
      <c r="A112" s="4" t="s">
        <v>3779</v>
      </c>
      <c r="B112" s="4" t="s">
        <v>48</v>
      </c>
      <c r="C112" s="4" t="str">
        <f>+G112</f>
        <v>Clients</v>
      </c>
      <c r="D112" s="205"/>
      <c r="E112" s="206" t="s">
        <v>35</v>
      </c>
      <c r="F112" s="204" t="s">
        <v>48</v>
      </c>
      <c r="G112" s="10" t="s">
        <v>40</v>
      </c>
      <c r="H112" s="164"/>
      <c r="I112" s="164"/>
      <c r="J112" s="164"/>
      <c r="K112" s="164"/>
      <c r="L112" s="164"/>
      <c r="M112" s="164"/>
      <c r="N112" s="164"/>
      <c r="O112" s="164"/>
      <c r="P112" s="165"/>
      <c r="Q112" s="165">
        <f>+[4]Sheet1!C10</f>
        <v>0</v>
      </c>
      <c r="R112" s="165">
        <f>+[4]Sheet1!D10</f>
        <v>0</v>
      </c>
      <c r="S112" s="165">
        <f>+[4]Sheet1!E10</f>
        <v>1</v>
      </c>
      <c r="T112" s="165">
        <f>+[4]Sheet1!F10</f>
        <v>0</v>
      </c>
      <c r="U112" s="165">
        <f>+[4]Sheet1!G10</f>
        <v>0</v>
      </c>
      <c r="V112" s="165">
        <f>+[4]Sheet1!H10</f>
        <v>0</v>
      </c>
      <c r="W112" s="165">
        <f>+[4]Sheet1!I10</f>
        <v>0</v>
      </c>
      <c r="X112" s="165">
        <f>+[4]Sheet1!J10</f>
        <v>0</v>
      </c>
      <c r="Y112" s="165">
        <f>+[4]Sheet1!K10</f>
        <v>0</v>
      </c>
      <c r="Z112" s="165">
        <f>+[4]Sheet1!L10</f>
        <v>0</v>
      </c>
      <c r="AA112" s="165">
        <f>+[4]Sheet1!M10</f>
        <v>0</v>
      </c>
      <c r="AB112" s="165">
        <f>+[4]Sheet1!N10</f>
        <v>0</v>
      </c>
      <c r="AC112" s="165">
        <f>+[4]Sheet1!O10</f>
        <v>0</v>
      </c>
      <c r="AD112" s="165">
        <f>+[4]Sheet1!P10</f>
        <v>0</v>
      </c>
      <c r="AE112" s="165">
        <f>+[4]Sheet1!Q10</f>
        <v>0</v>
      </c>
      <c r="AF112" s="165">
        <f>+[4]Sheet1!R10</f>
        <v>0</v>
      </c>
      <c r="AG112" s="165">
        <f>+[4]Sheet1!S10</f>
        <v>0</v>
      </c>
      <c r="AH112" s="165">
        <f>+[4]Sheet1!T10</f>
        <v>0</v>
      </c>
      <c r="AI112" s="165">
        <f>+[4]Sheet1!U10</f>
        <v>0</v>
      </c>
      <c r="AJ112" s="165">
        <f>+[4]Sheet1!V10</f>
        <v>0</v>
      </c>
      <c r="AK112" s="165">
        <f>+[4]Sheet1!W10</f>
        <v>0</v>
      </c>
      <c r="AL112" s="165">
        <f>+[4]Sheet1!X10</f>
        <v>0</v>
      </c>
      <c r="AM112" s="165">
        <f>+[4]Sheet1!Y10</f>
        <v>0</v>
      </c>
    </row>
    <row r="113" spans="1:40" ht="15" customHeight="1" outlineLevel="1">
      <c r="A113" s="4" t="s">
        <v>3779</v>
      </c>
      <c r="B113" s="4" t="s">
        <v>48</v>
      </c>
      <c r="C113" s="4" t="str">
        <f>+G113</f>
        <v>Assets</v>
      </c>
      <c r="D113" s="205"/>
      <c r="E113" s="207"/>
      <c r="F113" s="204"/>
      <c r="G113" s="11" t="s">
        <v>88</v>
      </c>
      <c r="H113" s="166"/>
      <c r="I113" s="166"/>
      <c r="J113" s="166"/>
      <c r="K113" s="166"/>
      <c r="L113" s="166"/>
      <c r="M113" s="166"/>
      <c r="N113" s="166"/>
      <c r="O113" s="166"/>
      <c r="P113" s="167">
        <f t="shared" ref="P113:AM113" si="590">+SUM(P114:P122)</f>
        <v>0</v>
      </c>
      <c r="Q113" s="167">
        <f t="shared" si="590"/>
        <v>0</v>
      </c>
      <c r="R113" s="167">
        <f t="shared" si="590"/>
        <v>0</v>
      </c>
      <c r="S113" s="167">
        <f t="shared" si="590"/>
        <v>2</v>
      </c>
      <c r="T113" s="167">
        <f t="shared" si="590"/>
        <v>0</v>
      </c>
      <c r="U113" s="167">
        <f t="shared" si="590"/>
        <v>0</v>
      </c>
      <c r="V113" s="167">
        <f t="shared" si="590"/>
        <v>0</v>
      </c>
      <c r="W113" s="167">
        <f t="shared" si="590"/>
        <v>0</v>
      </c>
      <c r="X113" s="167">
        <f t="shared" si="590"/>
        <v>0</v>
      </c>
      <c r="Y113" s="167">
        <f t="shared" si="590"/>
        <v>0</v>
      </c>
      <c r="Z113" s="167">
        <f t="shared" si="590"/>
        <v>0</v>
      </c>
      <c r="AA113" s="167">
        <f t="shared" si="590"/>
        <v>0</v>
      </c>
      <c r="AB113" s="167">
        <f t="shared" si="590"/>
        <v>0</v>
      </c>
      <c r="AC113" s="167">
        <f t="shared" si="590"/>
        <v>0</v>
      </c>
      <c r="AD113" s="167">
        <f t="shared" si="590"/>
        <v>0</v>
      </c>
      <c r="AE113" s="167">
        <f t="shared" si="590"/>
        <v>0</v>
      </c>
      <c r="AF113" s="167">
        <f t="shared" si="590"/>
        <v>0</v>
      </c>
      <c r="AG113" s="167">
        <f t="shared" si="590"/>
        <v>0</v>
      </c>
      <c r="AH113" s="167">
        <f t="shared" si="590"/>
        <v>0</v>
      </c>
      <c r="AI113" s="167">
        <f t="shared" si="590"/>
        <v>0</v>
      </c>
      <c r="AJ113" s="167">
        <f t="shared" si="590"/>
        <v>0</v>
      </c>
      <c r="AK113" s="167">
        <f t="shared" si="590"/>
        <v>0</v>
      </c>
      <c r="AL113" s="167">
        <f t="shared" si="590"/>
        <v>0</v>
      </c>
      <c r="AM113" s="167">
        <f t="shared" si="590"/>
        <v>0</v>
      </c>
    </row>
    <row r="114" spans="1:40" ht="15" customHeight="1" outlineLevel="2">
      <c r="A114" s="4" t="s">
        <v>3779</v>
      </c>
      <c r="B114" s="4" t="s">
        <v>48</v>
      </c>
      <c r="C114" s="4" t="str">
        <f>+G114</f>
        <v>X Privacy Portable 20</v>
      </c>
      <c r="D114" s="205"/>
      <c r="E114" s="207"/>
      <c r="F114" s="204"/>
      <c r="G114" s="12" t="s">
        <v>76</v>
      </c>
      <c r="H114" s="168"/>
      <c r="I114" s="168"/>
      <c r="J114" s="168"/>
      <c r="K114" s="168"/>
      <c r="L114" s="168"/>
      <c r="M114" s="168"/>
      <c r="N114" s="168"/>
      <c r="O114" s="168"/>
      <c r="P114" s="169"/>
      <c r="Q114" s="169">
        <f>+IFERROR(SUMIFS([5]Sheet1!D:D,[5]Sheet1!$A:$A,$A114,[5]Sheet1!$B:$B,$B114,[5]Sheet1!$C:$C,$C114),0)</f>
        <v>0</v>
      </c>
      <c r="R114" s="169">
        <f>+IFERROR(SUMIFS([5]Sheet1!E:E,[5]Sheet1!$A:$A,$A114,[5]Sheet1!$B:$B,$B114,[5]Sheet1!$C:$C,$C114),0)</f>
        <v>0</v>
      </c>
      <c r="S114" s="169">
        <f>+IFERROR(SUMIFS([5]Sheet1!F:F,[5]Sheet1!$A:$A,$A114,[5]Sheet1!$B:$B,$B114,[5]Sheet1!$C:$C,$C114),0)</f>
        <v>0</v>
      </c>
      <c r="T114" s="169">
        <f>+IFERROR(SUMIFS([5]Sheet1!G:G,[5]Sheet1!$A:$A,$A114,[5]Sheet1!$B:$B,$B114,[5]Sheet1!$C:$C,$C114),0)</f>
        <v>0</v>
      </c>
      <c r="U114" s="169">
        <f>+IFERROR(SUMIFS([5]Sheet1!H:H,[5]Sheet1!$A:$A,$A114,[5]Sheet1!$B:$B,$B114,[5]Sheet1!$C:$C,$C114),0)</f>
        <v>0</v>
      </c>
      <c r="V114" s="169">
        <f>+IFERROR(SUMIFS([5]Sheet1!I:I,[5]Sheet1!$A:$A,$A114,[5]Sheet1!$B:$B,$B114,[5]Sheet1!$C:$C,$C114),0)</f>
        <v>0</v>
      </c>
      <c r="W114" s="169">
        <f>+IFERROR(SUMIFS([5]Sheet1!J:J,[5]Sheet1!$A:$A,$A114,[5]Sheet1!$B:$B,$B114,[5]Sheet1!$C:$C,$C114),0)</f>
        <v>0</v>
      </c>
      <c r="X114" s="169">
        <f>+IFERROR(SUMIFS([5]Sheet1!K:K,[5]Sheet1!$A:$A,$A114,[5]Sheet1!$B:$B,$B114,[5]Sheet1!$C:$C,$C114),0)</f>
        <v>0</v>
      </c>
      <c r="Y114" s="169">
        <f>+IFERROR(SUMIFS([5]Sheet1!L:L,[5]Sheet1!$A:$A,$A114,[5]Sheet1!$B:$B,$B114,[5]Sheet1!$C:$C,$C114),0)</f>
        <v>0</v>
      </c>
      <c r="Z114" s="169">
        <f>+IFERROR(SUMIFS([5]Sheet1!M:M,[5]Sheet1!$A:$A,$A114,[5]Sheet1!$B:$B,$B114,[5]Sheet1!$C:$C,$C114),0)</f>
        <v>0</v>
      </c>
      <c r="AA114" s="169">
        <f>+IFERROR(SUMIFS([5]Sheet1!N:N,[5]Sheet1!$A:$A,$A114,[5]Sheet1!$B:$B,$B114,[5]Sheet1!$C:$C,$C114),0)</f>
        <v>0</v>
      </c>
      <c r="AB114" s="169">
        <f>+IFERROR(SUMIFS([5]Sheet1!O:O,[5]Sheet1!$A:$A,$A114,[5]Sheet1!$B:$B,$B114,[5]Sheet1!$C:$C,$C114),0)</f>
        <v>0</v>
      </c>
      <c r="AC114" s="169">
        <f>+IFERROR(SUMIFS([5]Sheet1!P:P,[5]Sheet1!$A:$A,$A114,[5]Sheet1!$B:$B,$B114,[5]Sheet1!$C:$C,$C114),0)</f>
        <v>0</v>
      </c>
      <c r="AD114" s="169">
        <f>+IFERROR(SUMIFS([5]Sheet1!Q:Q,[5]Sheet1!$A:$A,$A114,[5]Sheet1!$B:$B,$B114,[5]Sheet1!$C:$C,$C114),0)</f>
        <v>0</v>
      </c>
      <c r="AE114" s="169">
        <f>+IFERROR(SUMIFS([5]Sheet1!R:R,[5]Sheet1!$A:$A,$A114,[5]Sheet1!$B:$B,$B114,[5]Sheet1!$C:$C,$C114),0)</f>
        <v>0</v>
      </c>
      <c r="AF114" s="169">
        <f>+IFERROR(SUMIFS([5]Sheet1!S:S,[5]Sheet1!$A:$A,$A114,[5]Sheet1!$B:$B,$B114,[5]Sheet1!$C:$C,$C114),0)</f>
        <v>0</v>
      </c>
      <c r="AG114" s="169">
        <f>+IFERROR(SUMIFS([5]Sheet1!T:T,[5]Sheet1!$A:$A,$A114,[5]Sheet1!$B:$B,$B114,[5]Sheet1!$C:$C,$C114),0)</f>
        <v>0</v>
      </c>
      <c r="AH114" s="169">
        <f>+IFERROR(SUMIFS([5]Sheet1!U:U,[5]Sheet1!$A:$A,$A114,[5]Sheet1!$B:$B,$B114,[5]Sheet1!$C:$C,$C114),0)</f>
        <v>0</v>
      </c>
      <c r="AI114" s="169">
        <f>+IFERROR(SUMIFS([5]Sheet1!V:V,[5]Sheet1!$A:$A,$A114,[5]Sheet1!$B:$B,$B114,[5]Sheet1!$C:$C,$C114),0)</f>
        <v>0</v>
      </c>
      <c r="AJ114" s="169">
        <f>+IFERROR(SUMIFS([5]Sheet1!W:W,[5]Sheet1!$A:$A,$A114,[5]Sheet1!$B:$B,$B114,[5]Sheet1!$C:$C,$C114),0)</f>
        <v>0</v>
      </c>
      <c r="AK114" s="169">
        <f>+IFERROR(SUMIFS([5]Sheet1!X:X,[5]Sheet1!$A:$A,$A114,[5]Sheet1!$B:$B,$B114,[5]Sheet1!$C:$C,$C114),0)</f>
        <v>0</v>
      </c>
      <c r="AL114" s="169">
        <f>+IFERROR(SUMIFS([5]Sheet1!Y:Y,[5]Sheet1!$A:$A,$A114,[5]Sheet1!$B:$B,$B114,[5]Sheet1!$C:$C,$C114),0)</f>
        <v>0</v>
      </c>
      <c r="AM114" s="169">
        <f>+IFERROR(SUMIFS([5]Sheet1!Z:Z,[5]Sheet1!$A:$A,$A114,[5]Sheet1!$B:$B,$B114,[5]Sheet1!$C:$C,$C114),0)</f>
        <v>0</v>
      </c>
      <c r="AN114" s="4" t="s">
        <v>121</v>
      </c>
    </row>
    <row r="115" spans="1:40" ht="15" customHeight="1" outlineLevel="2">
      <c r="A115" s="4" t="s">
        <v>3779</v>
      </c>
      <c r="B115" s="4" t="s">
        <v>48</v>
      </c>
      <c r="C115" s="4" t="str">
        <f t="shared" ref="C115:C122" si="591">+G115</f>
        <v>X Privacy 50</v>
      </c>
      <c r="D115" s="205"/>
      <c r="E115" s="207"/>
      <c r="F115" s="204"/>
      <c r="G115" s="12" t="s">
        <v>55</v>
      </c>
      <c r="H115" s="168"/>
      <c r="I115" s="168"/>
      <c r="J115" s="168"/>
      <c r="K115" s="168"/>
      <c r="L115" s="168"/>
      <c r="M115" s="168"/>
      <c r="N115" s="168"/>
      <c r="O115" s="168"/>
      <c r="P115" s="169"/>
      <c r="Q115" s="169">
        <f>+IFERROR(SUMIFS([5]Sheet1!D:D,[5]Sheet1!$A:$A,$A115,[5]Sheet1!$B:$B,$B115,[5]Sheet1!$C:$C,$C115),0)</f>
        <v>0</v>
      </c>
      <c r="R115" s="169">
        <f>+IFERROR(SUMIFS([5]Sheet1!E:E,[5]Sheet1!$A:$A,$A115,[5]Sheet1!$B:$B,$B115,[5]Sheet1!$C:$C,$C115),0)</f>
        <v>0</v>
      </c>
      <c r="S115" s="169">
        <f>+IFERROR(SUMIFS([5]Sheet1!F:F,[5]Sheet1!$A:$A,$A115,[5]Sheet1!$B:$B,$B115,[5]Sheet1!$C:$C,$C115),0)</f>
        <v>1</v>
      </c>
      <c r="T115" s="169">
        <f>+IFERROR(SUMIFS([5]Sheet1!G:G,[5]Sheet1!$A:$A,$A115,[5]Sheet1!$B:$B,$B115,[5]Sheet1!$C:$C,$C115),0)</f>
        <v>0</v>
      </c>
      <c r="U115" s="169">
        <f>+IFERROR(SUMIFS([5]Sheet1!H:H,[5]Sheet1!$A:$A,$A115,[5]Sheet1!$B:$B,$B115,[5]Sheet1!$C:$C,$C115),0)</f>
        <v>0</v>
      </c>
      <c r="V115" s="169">
        <f>+IFERROR(SUMIFS([5]Sheet1!I:I,[5]Sheet1!$A:$A,$A115,[5]Sheet1!$B:$B,$B115,[5]Sheet1!$C:$C,$C115),0)</f>
        <v>0</v>
      </c>
      <c r="W115" s="169">
        <f>+IFERROR(SUMIFS([5]Sheet1!J:J,[5]Sheet1!$A:$A,$A115,[5]Sheet1!$B:$B,$B115,[5]Sheet1!$C:$C,$C115),0)</f>
        <v>0</v>
      </c>
      <c r="X115" s="169">
        <f>+IFERROR(SUMIFS([5]Sheet1!K:K,[5]Sheet1!$A:$A,$A115,[5]Sheet1!$B:$B,$B115,[5]Sheet1!$C:$C,$C115),0)</f>
        <v>0</v>
      </c>
      <c r="Y115" s="169">
        <f>+IFERROR(SUMIFS([5]Sheet1!L:L,[5]Sheet1!$A:$A,$A115,[5]Sheet1!$B:$B,$B115,[5]Sheet1!$C:$C,$C115),0)</f>
        <v>0</v>
      </c>
      <c r="Z115" s="169">
        <f>+IFERROR(SUMIFS([5]Sheet1!M:M,[5]Sheet1!$A:$A,$A115,[5]Sheet1!$B:$B,$B115,[5]Sheet1!$C:$C,$C115),0)</f>
        <v>0</v>
      </c>
      <c r="AA115" s="169">
        <f>+IFERROR(SUMIFS([5]Sheet1!N:N,[5]Sheet1!$A:$A,$A115,[5]Sheet1!$B:$B,$B115,[5]Sheet1!$C:$C,$C115),0)</f>
        <v>0</v>
      </c>
      <c r="AB115" s="169">
        <f>+IFERROR(SUMIFS([5]Sheet1!O:O,[5]Sheet1!$A:$A,$A115,[5]Sheet1!$B:$B,$B115,[5]Sheet1!$C:$C,$C115),0)</f>
        <v>0</v>
      </c>
      <c r="AC115" s="169">
        <f>+IFERROR(SUMIFS([5]Sheet1!P:P,[5]Sheet1!$A:$A,$A115,[5]Sheet1!$B:$B,$B115,[5]Sheet1!$C:$C,$C115),0)</f>
        <v>0</v>
      </c>
      <c r="AD115" s="169">
        <f>+IFERROR(SUMIFS([5]Sheet1!Q:Q,[5]Sheet1!$A:$A,$A115,[5]Sheet1!$B:$B,$B115,[5]Sheet1!$C:$C,$C115),0)</f>
        <v>0</v>
      </c>
      <c r="AE115" s="169">
        <f>+IFERROR(SUMIFS([5]Sheet1!R:R,[5]Sheet1!$A:$A,$A115,[5]Sheet1!$B:$B,$B115,[5]Sheet1!$C:$C,$C115),0)</f>
        <v>0</v>
      </c>
      <c r="AF115" s="169">
        <f>+IFERROR(SUMIFS([5]Sheet1!S:S,[5]Sheet1!$A:$A,$A115,[5]Sheet1!$B:$B,$B115,[5]Sheet1!$C:$C,$C115),0)</f>
        <v>0</v>
      </c>
      <c r="AG115" s="169">
        <f>+IFERROR(SUMIFS([5]Sheet1!T:T,[5]Sheet1!$A:$A,$A115,[5]Sheet1!$B:$B,$B115,[5]Sheet1!$C:$C,$C115),0)</f>
        <v>0</v>
      </c>
      <c r="AH115" s="169">
        <f>+IFERROR(SUMIFS([5]Sheet1!U:U,[5]Sheet1!$A:$A,$A115,[5]Sheet1!$B:$B,$B115,[5]Sheet1!$C:$C,$C115),0)</f>
        <v>0</v>
      </c>
      <c r="AI115" s="169">
        <f>+IFERROR(SUMIFS([5]Sheet1!V:V,[5]Sheet1!$A:$A,$A115,[5]Sheet1!$B:$B,$B115,[5]Sheet1!$C:$C,$C115),0)</f>
        <v>0</v>
      </c>
      <c r="AJ115" s="169">
        <f>+IFERROR(SUMIFS([5]Sheet1!W:W,[5]Sheet1!$A:$A,$A115,[5]Sheet1!$B:$B,$B115,[5]Sheet1!$C:$C,$C115),0)</f>
        <v>0</v>
      </c>
      <c r="AK115" s="169">
        <f>+IFERROR(SUMIFS([5]Sheet1!X:X,[5]Sheet1!$A:$A,$A115,[5]Sheet1!$B:$B,$B115,[5]Sheet1!$C:$C,$C115),0)</f>
        <v>0</v>
      </c>
      <c r="AL115" s="169">
        <f>+IFERROR(SUMIFS([5]Sheet1!Y:Y,[5]Sheet1!$A:$A,$A115,[5]Sheet1!$B:$B,$B115,[5]Sheet1!$C:$C,$C115),0)</f>
        <v>0</v>
      </c>
      <c r="AM115" s="169">
        <f>+IFERROR(SUMIFS([5]Sheet1!Z:Z,[5]Sheet1!$A:$A,$A115,[5]Sheet1!$B:$B,$B115,[5]Sheet1!$C:$C,$C115),0)</f>
        <v>0</v>
      </c>
      <c r="AN115" s="4" t="s">
        <v>121</v>
      </c>
    </row>
    <row r="116" spans="1:40" ht="15" customHeight="1" outlineLevel="2">
      <c r="A116" s="4" t="s">
        <v>3779</v>
      </c>
      <c r="B116" s="4" t="s">
        <v>48</v>
      </c>
      <c r="C116" s="4" t="str">
        <f t="shared" si="591"/>
        <v>X Privacy 100</v>
      </c>
      <c r="D116" s="205"/>
      <c r="E116" s="207"/>
      <c r="F116" s="204"/>
      <c r="G116" s="12" t="s">
        <v>56</v>
      </c>
      <c r="H116" s="168"/>
      <c r="I116" s="168"/>
      <c r="J116" s="168"/>
      <c r="K116" s="168"/>
      <c r="L116" s="168"/>
      <c r="M116" s="168"/>
      <c r="N116" s="168"/>
      <c r="O116" s="168"/>
      <c r="P116" s="169"/>
      <c r="Q116" s="169">
        <f>+IFERROR(SUMIFS([5]Sheet1!D:D,[5]Sheet1!$A:$A,$A116,[5]Sheet1!$B:$B,$B116,[5]Sheet1!$C:$C,$C116),0)</f>
        <v>0</v>
      </c>
      <c r="R116" s="169">
        <f>+IFERROR(SUMIFS([5]Sheet1!E:E,[5]Sheet1!$A:$A,$A116,[5]Sheet1!$B:$B,$B116,[5]Sheet1!$C:$C,$C116),0)</f>
        <v>0</v>
      </c>
      <c r="S116" s="169">
        <f>+IFERROR(SUMIFS([5]Sheet1!F:F,[5]Sheet1!$A:$A,$A116,[5]Sheet1!$B:$B,$B116,[5]Sheet1!$C:$C,$C116),0)</f>
        <v>0</v>
      </c>
      <c r="T116" s="169">
        <f>+IFERROR(SUMIFS([5]Sheet1!G:G,[5]Sheet1!$A:$A,$A116,[5]Sheet1!$B:$B,$B116,[5]Sheet1!$C:$C,$C116),0)</f>
        <v>0</v>
      </c>
      <c r="U116" s="169">
        <f>+IFERROR(SUMIFS([5]Sheet1!H:H,[5]Sheet1!$A:$A,$A116,[5]Sheet1!$B:$B,$B116,[5]Sheet1!$C:$C,$C116),0)</f>
        <v>0</v>
      </c>
      <c r="V116" s="169">
        <f>+IFERROR(SUMIFS([5]Sheet1!I:I,[5]Sheet1!$A:$A,$A116,[5]Sheet1!$B:$B,$B116,[5]Sheet1!$C:$C,$C116),0)</f>
        <v>0</v>
      </c>
      <c r="W116" s="169">
        <f>+IFERROR(SUMIFS([5]Sheet1!J:J,[5]Sheet1!$A:$A,$A116,[5]Sheet1!$B:$B,$B116,[5]Sheet1!$C:$C,$C116),0)</f>
        <v>0</v>
      </c>
      <c r="X116" s="169">
        <f>+IFERROR(SUMIFS([5]Sheet1!K:K,[5]Sheet1!$A:$A,$A116,[5]Sheet1!$B:$B,$B116,[5]Sheet1!$C:$C,$C116),0)</f>
        <v>0</v>
      </c>
      <c r="Y116" s="169">
        <f>+IFERROR(SUMIFS([5]Sheet1!L:L,[5]Sheet1!$A:$A,$A116,[5]Sheet1!$B:$B,$B116,[5]Sheet1!$C:$C,$C116),0)</f>
        <v>0</v>
      </c>
      <c r="Z116" s="169">
        <f>+IFERROR(SUMIFS([5]Sheet1!M:M,[5]Sheet1!$A:$A,$A116,[5]Sheet1!$B:$B,$B116,[5]Sheet1!$C:$C,$C116),0)</f>
        <v>0</v>
      </c>
      <c r="AA116" s="169">
        <f>+IFERROR(SUMIFS([5]Sheet1!N:N,[5]Sheet1!$A:$A,$A116,[5]Sheet1!$B:$B,$B116,[5]Sheet1!$C:$C,$C116),0)</f>
        <v>0</v>
      </c>
      <c r="AB116" s="169">
        <f>+IFERROR(SUMIFS([5]Sheet1!O:O,[5]Sheet1!$A:$A,$A116,[5]Sheet1!$B:$B,$B116,[5]Sheet1!$C:$C,$C116),0)</f>
        <v>0</v>
      </c>
      <c r="AC116" s="169">
        <f>+IFERROR(SUMIFS([5]Sheet1!P:P,[5]Sheet1!$A:$A,$A116,[5]Sheet1!$B:$B,$B116,[5]Sheet1!$C:$C,$C116),0)</f>
        <v>0</v>
      </c>
      <c r="AD116" s="169">
        <f>+IFERROR(SUMIFS([5]Sheet1!Q:Q,[5]Sheet1!$A:$A,$A116,[5]Sheet1!$B:$B,$B116,[5]Sheet1!$C:$C,$C116),0)</f>
        <v>0</v>
      </c>
      <c r="AE116" s="169">
        <f>+IFERROR(SUMIFS([5]Sheet1!R:R,[5]Sheet1!$A:$A,$A116,[5]Sheet1!$B:$B,$B116,[5]Sheet1!$C:$C,$C116),0)</f>
        <v>0</v>
      </c>
      <c r="AF116" s="169">
        <f>+IFERROR(SUMIFS([5]Sheet1!S:S,[5]Sheet1!$A:$A,$A116,[5]Sheet1!$B:$B,$B116,[5]Sheet1!$C:$C,$C116),0)</f>
        <v>0</v>
      </c>
      <c r="AG116" s="169">
        <f>+IFERROR(SUMIFS([5]Sheet1!T:T,[5]Sheet1!$A:$A,$A116,[5]Sheet1!$B:$B,$B116,[5]Sheet1!$C:$C,$C116),0)</f>
        <v>0</v>
      </c>
      <c r="AH116" s="169">
        <f>+IFERROR(SUMIFS([5]Sheet1!U:U,[5]Sheet1!$A:$A,$A116,[5]Sheet1!$B:$B,$B116,[5]Sheet1!$C:$C,$C116),0)</f>
        <v>0</v>
      </c>
      <c r="AI116" s="169">
        <f>+IFERROR(SUMIFS([5]Sheet1!V:V,[5]Sheet1!$A:$A,$A116,[5]Sheet1!$B:$B,$B116,[5]Sheet1!$C:$C,$C116),0)</f>
        <v>0</v>
      </c>
      <c r="AJ116" s="169">
        <f>+IFERROR(SUMIFS([5]Sheet1!W:W,[5]Sheet1!$A:$A,$A116,[5]Sheet1!$B:$B,$B116,[5]Sheet1!$C:$C,$C116),0)</f>
        <v>0</v>
      </c>
      <c r="AK116" s="169">
        <f>+IFERROR(SUMIFS([5]Sheet1!X:X,[5]Sheet1!$A:$A,$A116,[5]Sheet1!$B:$B,$B116,[5]Sheet1!$C:$C,$C116),0)</f>
        <v>0</v>
      </c>
      <c r="AL116" s="169">
        <f>+IFERROR(SUMIFS([5]Sheet1!Y:Y,[5]Sheet1!$A:$A,$A116,[5]Sheet1!$B:$B,$B116,[5]Sheet1!$C:$C,$C116),0)</f>
        <v>0</v>
      </c>
      <c r="AM116" s="169">
        <f>+IFERROR(SUMIFS([5]Sheet1!Z:Z,[5]Sheet1!$A:$A,$A116,[5]Sheet1!$B:$B,$B116,[5]Sheet1!$C:$C,$C116),0)</f>
        <v>0</v>
      </c>
      <c r="AN116" s="4" t="s">
        <v>121</v>
      </c>
    </row>
    <row r="117" spans="1:40" ht="15" customHeight="1" outlineLevel="2">
      <c r="A117" s="4" t="s">
        <v>3779</v>
      </c>
      <c r="B117" s="4" t="s">
        <v>48</v>
      </c>
      <c r="C117" s="4" t="str">
        <f t="shared" si="591"/>
        <v>X Privacy 200</v>
      </c>
      <c r="D117" s="205"/>
      <c r="E117" s="207"/>
      <c r="F117" s="204"/>
      <c r="G117" s="12" t="s">
        <v>57</v>
      </c>
      <c r="H117" s="168"/>
      <c r="I117" s="168"/>
      <c r="J117" s="168"/>
      <c r="K117" s="168"/>
      <c r="L117" s="168"/>
      <c r="M117" s="168"/>
      <c r="N117" s="168"/>
      <c r="O117" s="168"/>
      <c r="P117" s="169"/>
      <c r="Q117" s="169">
        <f>+IFERROR(SUMIFS([5]Sheet1!D:D,[5]Sheet1!$A:$A,$A117,[5]Sheet1!$B:$B,$B117,[5]Sheet1!$C:$C,$C117),0)</f>
        <v>0</v>
      </c>
      <c r="R117" s="169">
        <f>+IFERROR(SUMIFS([5]Sheet1!E:E,[5]Sheet1!$A:$A,$A117,[5]Sheet1!$B:$B,$B117,[5]Sheet1!$C:$C,$C117),0)</f>
        <v>0</v>
      </c>
      <c r="S117" s="169">
        <f>+IFERROR(SUMIFS([5]Sheet1!F:F,[5]Sheet1!$A:$A,$A117,[5]Sheet1!$B:$B,$B117,[5]Sheet1!$C:$C,$C117),0)</f>
        <v>1</v>
      </c>
      <c r="T117" s="169">
        <f>+IFERROR(SUMIFS([5]Sheet1!G:G,[5]Sheet1!$A:$A,$A117,[5]Sheet1!$B:$B,$B117,[5]Sheet1!$C:$C,$C117),0)</f>
        <v>0</v>
      </c>
      <c r="U117" s="169">
        <f>+IFERROR(SUMIFS([5]Sheet1!H:H,[5]Sheet1!$A:$A,$A117,[5]Sheet1!$B:$B,$B117,[5]Sheet1!$C:$C,$C117),0)</f>
        <v>0</v>
      </c>
      <c r="V117" s="169">
        <f>+IFERROR(SUMIFS([5]Sheet1!I:I,[5]Sheet1!$A:$A,$A117,[5]Sheet1!$B:$B,$B117,[5]Sheet1!$C:$C,$C117),0)</f>
        <v>0</v>
      </c>
      <c r="W117" s="169">
        <f>+IFERROR(SUMIFS([5]Sheet1!J:J,[5]Sheet1!$A:$A,$A117,[5]Sheet1!$B:$B,$B117,[5]Sheet1!$C:$C,$C117),0)</f>
        <v>0</v>
      </c>
      <c r="X117" s="169">
        <f>+IFERROR(SUMIFS([5]Sheet1!K:K,[5]Sheet1!$A:$A,$A117,[5]Sheet1!$B:$B,$B117,[5]Sheet1!$C:$C,$C117),0)</f>
        <v>0</v>
      </c>
      <c r="Y117" s="169">
        <f>+IFERROR(SUMIFS([5]Sheet1!L:L,[5]Sheet1!$A:$A,$A117,[5]Sheet1!$B:$B,$B117,[5]Sheet1!$C:$C,$C117),0)</f>
        <v>0</v>
      </c>
      <c r="Z117" s="169">
        <f>+IFERROR(SUMIFS([5]Sheet1!M:M,[5]Sheet1!$A:$A,$A117,[5]Sheet1!$B:$B,$B117,[5]Sheet1!$C:$C,$C117),0)</f>
        <v>0</v>
      </c>
      <c r="AA117" s="169">
        <f>+IFERROR(SUMIFS([5]Sheet1!N:N,[5]Sheet1!$A:$A,$A117,[5]Sheet1!$B:$B,$B117,[5]Sheet1!$C:$C,$C117),0)</f>
        <v>0</v>
      </c>
      <c r="AB117" s="169">
        <f>+IFERROR(SUMIFS([5]Sheet1!O:O,[5]Sheet1!$A:$A,$A117,[5]Sheet1!$B:$B,$B117,[5]Sheet1!$C:$C,$C117),0)</f>
        <v>0</v>
      </c>
      <c r="AC117" s="169">
        <f>+IFERROR(SUMIFS([5]Sheet1!P:P,[5]Sheet1!$A:$A,$A117,[5]Sheet1!$B:$B,$B117,[5]Sheet1!$C:$C,$C117),0)</f>
        <v>0</v>
      </c>
      <c r="AD117" s="169">
        <f>+IFERROR(SUMIFS([5]Sheet1!Q:Q,[5]Sheet1!$A:$A,$A117,[5]Sheet1!$B:$B,$B117,[5]Sheet1!$C:$C,$C117),0)</f>
        <v>0</v>
      </c>
      <c r="AE117" s="169">
        <f>+IFERROR(SUMIFS([5]Sheet1!R:R,[5]Sheet1!$A:$A,$A117,[5]Sheet1!$B:$B,$B117,[5]Sheet1!$C:$C,$C117),0)</f>
        <v>0</v>
      </c>
      <c r="AF117" s="169">
        <f>+IFERROR(SUMIFS([5]Sheet1!S:S,[5]Sheet1!$A:$A,$A117,[5]Sheet1!$B:$B,$B117,[5]Sheet1!$C:$C,$C117),0)</f>
        <v>0</v>
      </c>
      <c r="AG117" s="169">
        <f>+IFERROR(SUMIFS([5]Sheet1!T:T,[5]Sheet1!$A:$A,$A117,[5]Sheet1!$B:$B,$B117,[5]Sheet1!$C:$C,$C117),0)</f>
        <v>0</v>
      </c>
      <c r="AH117" s="169">
        <f>+IFERROR(SUMIFS([5]Sheet1!U:U,[5]Sheet1!$A:$A,$A117,[5]Sheet1!$B:$B,$B117,[5]Sheet1!$C:$C,$C117),0)</f>
        <v>0</v>
      </c>
      <c r="AI117" s="169">
        <f>+IFERROR(SUMIFS([5]Sheet1!V:V,[5]Sheet1!$A:$A,$A117,[5]Sheet1!$B:$B,$B117,[5]Sheet1!$C:$C,$C117),0)</f>
        <v>0</v>
      </c>
      <c r="AJ117" s="169">
        <f>+IFERROR(SUMIFS([5]Sheet1!W:W,[5]Sheet1!$A:$A,$A117,[5]Sheet1!$B:$B,$B117,[5]Sheet1!$C:$C,$C117),0)</f>
        <v>0</v>
      </c>
      <c r="AK117" s="169">
        <f>+IFERROR(SUMIFS([5]Sheet1!X:X,[5]Sheet1!$A:$A,$A117,[5]Sheet1!$B:$B,$B117,[5]Sheet1!$C:$C,$C117),0)</f>
        <v>0</v>
      </c>
      <c r="AL117" s="169">
        <f>+IFERROR(SUMIFS([5]Sheet1!Y:Y,[5]Sheet1!$A:$A,$A117,[5]Sheet1!$B:$B,$B117,[5]Sheet1!$C:$C,$C117),0)</f>
        <v>0</v>
      </c>
      <c r="AM117" s="169">
        <f>+IFERROR(SUMIFS([5]Sheet1!Z:Z,[5]Sheet1!$A:$A,$A117,[5]Sheet1!$B:$B,$B117,[5]Sheet1!$C:$C,$C117),0)</f>
        <v>0</v>
      </c>
      <c r="AN117" s="4" t="s">
        <v>121</v>
      </c>
    </row>
    <row r="118" spans="1:40" ht="15" customHeight="1" outlineLevel="2">
      <c r="A118" s="4" t="s">
        <v>3779</v>
      </c>
      <c r="B118" s="4" t="s">
        <v>48</v>
      </c>
      <c r="C118" s="4" t="str">
        <f t="shared" si="591"/>
        <v>X Privacy 500</v>
      </c>
      <c r="D118" s="205"/>
      <c r="E118" s="207"/>
      <c r="F118" s="204"/>
      <c r="G118" s="12" t="s">
        <v>3784</v>
      </c>
      <c r="H118" s="168"/>
      <c r="I118" s="168"/>
      <c r="J118" s="168"/>
      <c r="K118" s="168"/>
      <c r="L118" s="168"/>
      <c r="M118" s="168"/>
      <c r="N118" s="168"/>
      <c r="O118" s="168"/>
      <c r="P118" s="169"/>
      <c r="Q118" s="169">
        <f>+IFERROR(SUMIFS([5]Sheet1!D:D,[5]Sheet1!$A:$A,$A118,[5]Sheet1!$B:$B,$B118,[5]Sheet1!$C:$C,$C118),0)</f>
        <v>0</v>
      </c>
      <c r="R118" s="169">
        <f>+IFERROR(SUMIFS([5]Sheet1!E:E,[5]Sheet1!$A:$A,$A118,[5]Sheet1!$B:$B,$B118,[5]Sheet1!$C:$C,$C118),0)</f>
        <v>0</v>
      </c>
      <c r="S118" s="169">
        <f>+IFERROR(SUMIFS([5]Sheet1!F:F,[5]Sheet1!$A:$A,$A118,[5]Sheet1!$B:$B,$B118,[5]Sheet1!$C:$C,$C118),0)</f>
        <v>0</v>
      </c>
      <c r="T118" s="169">
        <f>+IFERROR(SUMIFS([5]Sheet1!G:G,[5]Sheet1!$A:$A,$A118,[5]Sheet1!$B:$B,$B118,[5]Sheet1!$C:$C,$C118),0)</f>
        <v>0</v>
      </c>
      <c r="U118" s="169">
        <f>+IFERROR(SUMIFS([5]Sheet1!H:H,[5]Sheet1!$A:$A,$A118,[5]Sheet1!$B:$B,$B118,[5]Sheet1!$C:$C,$C118),0)</f>
        <v>0</v>
      </c>
      <c r="V118" s="169">
        <f>+IFERROR(SUMIFS([5]Sheet1!I:I,[5]Sheet1!$A:$A,$A118,[5]Sheet1!$B:$B,$B118,[5]Sheet1!$C:$C,$C118),0)</f>
        <v>0</v>
      </c>
      <c r="W118" s="169">
        <f>+IFERROR(SUMIFS([5]Sheet1!J:J,[5]Sheet1!$A:$A,$A118,[5]Sheet1!$B:$B,$B118,[5]Sheet1!$C:$C,$C118),0)</f>
        <v>0</v>
      </c>
      <c r="X118" s="169">
        <f>+IFERROR(SUMIFS([5]Sheet1!K:K,[5]Sheet1!$A:$A,$A118,[5]Sheet1!$B:$B,$B118,[5]Sheet1!$C:$C,$C118),0)</f>
        <v>0</v>
      </c>
      <c r="Y118" s="169">
        <f>+IFERROR(SUMIFS([5]Sheet1!L:L,[5]Sheet1!$A:$A,$A118,[5]Sheet1!$B:$B,$B118,[5]Sheet1!$C:$C,$C118),0)</f>
        <v>0</v>
      </c>
      <c r="Z118" s="169">
        <f>+IFERROR(SUMIFS([5]Sheet1!M:M,[5]Sheet1!$A:$A,$A118,[5]Sheet1!$B:$B,$B118,[5]Sheet1!$C:$C,$C118),0)</f>
        <v>0</v>
      </c>
      <c r="AA118" s="169">
        <f>+IFERROR(SUMIFS([5]Sheet1!N:N,[5]Sheet1!$A:$A,$A118,[5]Sheet1!$B:$B,$B118,[5]Sheet1!$C:$C,$C118),0)</f>
        <v>0</v>
      </c>
      <c r="AB118" s="169">
        <f>+IFERROR(SUMIFS([5]Sheet1!O:O,[5]Sheet1!$A:$A,$A118,[5]Sheet1!$B:$B,$B118,[5]Sheet1!$C:$C,$C118),0)</f>
        <v>0</v>
      </c>
      <c r="AC118" s="169">
        <f>+IFERROR(SUMIFS([5]Sheet1!P:P,[5]Sheet1!$A:$A,$A118,[5]Sheet1!$B:$B,$B118,[5]Sheet1!$C:$C,$C118),0)</f>
        <v>0</v>
      </c>
      <c r="AD118" s="169">
        <f>+IFERROR(SUMIFS([5]Sheet1!Q:Q,[5]Sheet1!$A:$A,$A118,[5]Sheet1!$B:$B,$B118,[5]Sheet1!$C:$C,$C118),0)</f>
        <v>0</v>
      </c>
      <c r="AE118" s="169">
        <f>+IFERROR(SUMIFS([5]Sheet1!R:R,[5]Sheet1!$A:$A,$A118,[5]Sheet1!$B:$B,$B118,[5]Sheet1!$C:$C,$C118),0)</f>
        <v>0</v>
      </c>
      <c r="AF118" s="169">
        <f>+IFERROR(SUMIFS([5]Sheet1!S:S,[5]Sheet1!$A:$A,$A118,[5]Sheet1!$B:$B,$B118,[5]Sheet1!$C:$C,$C118),0)</f>
        <v>0</v>
      </c>
      <c r="AG118" s="169">
        <f>+IFERROR(SUMIFS([5]Sheet1!T:T,[5]Sheet1!$A:$A,$A118,[5]Sheet1!$B:$B,$B118,[5]Sheet1!$C:$C,$C118),0)</f>
        <v>0</v>
      </c>
      <c r="AH118" s="169">
        <f>+IFERROR(SUMIFS([5]Sheet1!U:U,[5]Sheet1!$A:$A,$A118,[5]Sheet1!$B:$B,$B118,[5]Sheet1!$C:$C,$C118),0)</f>
        <v>0</v>
      </c>
      <c r="AI118" s="169">
        <f>+IFERROR(SUMIFS([5]Sheet1!V:V,[5]Sheet1!$A:$A,$A118,[5]Sheet1!$B:$B,$B118,[5]Sheet1!$C:$C,$C118),0)</f>
        <v>0</v>
      </c>
      <c r="AJ118" s="169">
        <f>+IFERROR(SUMIFS([5]Sheet1!W:W,[5]Sheet1!$A:$A,$A118,[5]Sheet1!$B:$B,$B118,[5]Sheet1!$C:$C,$C118),0)</f>
        <v>0</v>
      </c>
      <c r="AK118" s="169">
        <f>+IFERROR(SUMIFS([5]Sheet1!X:X,[5]Sheet1!$A:$A,$A118,[5]Sheet1!$B:$B,$B118,[5]Sheet1!$C:$C,$C118),0)</f>
        <v>0</v>
      </c>
      <c r="AL118" s="169">
        <f>+IFERROR(SUMIFS([5]Sheet1!Y:Y,[5]Sheet1!$A:$A,$A118,[5]Sheet1!$B:$B,$B118,[5]Sheet1!$C:$C,$C118),0)</f>
        <v>0</v>
      </c>
      <c r="AM118" s="169">
        <f>+IFERROR(SUMIFS([5]Sheet1!Z:Z,[5]Sheet1!$A:$A,$A118,[5]Sheet1!$B:$B,$B118,[5]Sheet1!$C:$C,$C118),0)</f>
        <v>0</v>
      </c>
    </row>
    <row r="119" spans="1:40" ht="15" customHeight="1" outlineLevel="2">
      <c r="A119" s="4" t="s">
        <v>3779</v>
      </c>
      <c r="B119" s="4" t="s">
        <v>48</v>
      </c>
      <c r="C119" s="4" t="str">
        <f t="shared" si="591"/>
        <v>X Privacy DC 1Gb</v>
      </c>
      <c r="D119" s="205"/>
      <c r="E119" s="207"/>
      <c r="F119" s="204"/>
      <c r="G119" s="12" t="s">
        <v>75</v>
      </c>
      <c r="H119" s="168"/>
      <c r="I119" s="168"/>
      <c r="J119" s="168"/>
      <c r="K119" s="168"/>
      <c r="L119" s="168"/>
      <c r="M119" s="168"/>
      <c r="N119" s="168"/>
      <c r="O119" s="168"/>
      <c r="P119" s="169"/>
      <c r="Q119" s="169">
        <f>+IFERROR(SUMIFS([5]Sheet1!D:D,[5]Sheet1!$A:$A,$A119,[5]Sheet1!$B:$B,$B119,[5]Sheet1!$C:$C,$C119),0)</f>
        <v>0</v>
      </c>
      <c r="R119" s="169">
        <f>+IFERROR(SUMIFS([5]Sheet1!E:E,[5]Sheet1!$A:$A,$A119,[5]Sheet1!$B:$B,$B119,[5]Sheet1!$C:$C,$C119),0)</f>
        <v>0</v>
      </c>
      <c r="S119" s="169">
        <f>+IFERROR(SUMIFS([5]Sheet1!F:F,[5]Sheet1!$A:$A,$A119,[5]Sheet1!$B:$B,$B119,[5]Sheet1!$C:$C,$C119),0)</f>
        <v>0</v>
      </c>
      <c r="T119" s="169">
        <f>+IFERROR(SUMIFS([5]Sheet1!G:G,[5]Sheet1!$A:$A,$A119,[5]Sheet1!$B:$B,$B119,[5]Sheet1!$C:$C,$C119),0)</f>
        <v>0</v>
      </c>
      <c r="U119" s="169">
        <f>+IFERROR(SUMIFS([5]Sheet1!H:H,[5]Sheet1!$A:$A,$A119,[5]Sheet1!$B:$B,$B119,[5]Sheet1!$C:$C,$C119),0)</f>
        <v>0</v>
      </c>
      <c r="V119" s="169">
        <f>+IFERROR(SUMIFS([5]Sheet1!I:I,[5]Sheet1!$A:$A,$A119,[5]Sheet1!$B:$B,$B119,[5]Sheet1!$C:$C,$C119),0)</f>
        <v>0</v>
      </c>
      <c r="W119" s="169">
        <f>+IFERROR(SUMIFS([5]Sheet1!J:J,[5]Sheet1!$A:$A,$A119,[5]Sheet1!$B:$B,$B119,[5]Sheet1!$C:$C,$C119),0)</f>
        <v>0</v>
      </c>
      <c r="X119" s="169">
        <f>+IFERROR(SUMIFS([5]Sheet1!K:K,[5]Sheet1!$A:$A,$A119,[5]Sheet1!$B:$B,$B119,[5]Sheet1!$C:$C,$C119),0)</f>
        <v>0</v>
      </c>
      <c r="Y119" s="169">
        <f>+IFERROR(SUMIFS([5]Sheet1!L:L,[5]Sheet1!$A:$A,$A119,[5]Sheet1!$B:$B,$B119,[5]Sheet1!$C:$C,$C119),0)</f>
        <v>0</v>
      </c>
      <c r="Z119" s="169">
        <f>+IFERROR(SUMIFS([5]Sheet1!M:M,[5]Sheet1!$A:$A,$A119,[5]Sheet1!$B:$B,$B119,[5]Sheet1!$C:$C,$C119),0)</f>
        <v>0</v>
      </c>
      <c r="AA119" s="169">
        <f>+IFERROR(SUMIFS([5]Sheet1!N:N,[5]Sheet1!$A:$A,$A119,[5]Sheet1!$B:$B,$B119,[5]Sheet1!$C:$C,$C119),0)</f>
        <v>0</v>
      </c>
      <c r="AB119" s="169">
        <f>+IFERROR(SUMIFS([5]Sheet1!O:O,[5]Sheet1!$A:$A,$A119,[5]Sheet1!$B:$B,$B119,[5]Sheet1!$C:$C,$C119),0)</f>
        <v>0</v>
      </c>
      <c r="AC119" s="169">
        <f>+IFERROR(SUMIFS([5]Sheet1!P:P,[5]Sheet1!$A:$A,$A119,[5]Sheet1!$B:$B,$B119,[5]Sheet1!$C:$C,$C119),0)</f>
        <v>0</v>
      </c>
      <c r="AD119" s="169">
        <f>+IFERROR(SUMIFS([5]Sheet1!Q:Q,[5]Sheet1!$A:$A,$A119,[5]Sheet1!$B:$B,$B119,[5]Sheet1!$C:$C,$C119),0)</f>
        <v>0</v>
      </c>
      <c r="AE119" s="169">
        <f>+IFERROR(SUMIFS([5]Sheet1!R:R,[5]Sheet1!$A:$A,$A119,[5]Sheet1!$B:$B,$B119,[5]Sheet1!$C:$C,$C119),0)</f>
        <v>0</v>
      </c>
      <c r="AF119" s="169">
        <f>+IFERROR(SUMIFS([5]Sheet1!S:S,[5]Sheet1!$A:$A,$A119,[5]Sheet1!$B:$B,$B119,[5]Sheet1!$C:$C,$C119),0)</f>
        <v>0</v>
      </c>
      <c r="AG119" s="169">
        <f>+IFERROR(SUMIFS([5]Sheet1!T:T,[5]Sheet1!$A:$A,$A119,[5]Sheet1!$B:$B,$B119,[5]Sheet1!$C:$C,$C119),0)</f>
        <v>0</v>
      </c>
      <c r="AH119" s="169">
        <f>+IFERROR(SUMIFS([5]Sheet1!U:U,[5]Sheet1!$A:$A,$A119,[5]Sheet1!$B:$B,$B119,[5]Sheet1!$C:$C,$C119),0)</f>
        <v>0</v>
      </c>
      <c r="AI119" s="169">
        <f>+IFERROR(SUMIFS([5]Sheet1!V:V,[5]Sheet1!$A:$A,$A119,[5]Sheet1!$B:$B,$B119,[5]Sheet1!$C:$C,$C119),0)</f>
        <v>0</v>
      </c>
      <c r="AJ119" s="169">
        <f>+IFERROR(SUMIFS([5]Sheet1!W:W,[5]Sheet1!$A:$A,$A119,[5]Sheet1!$B:$B,$B119,[5]Sheet1!$C:$C,$C119),0)</f>
        <v>0</v>
      </c>
      <c r="AK119" s="169">
        <f>+IFERROR(SUMIFS([5]Sheet1!X:X,[5]Sheet1!$A:$A,$A119,[5]Sheet1!$B:$B,$B119,[5]Sheet1!$C:$C,$C119),0)</f>
        <v>0</v>
      </c>
      <c r="AL119" s="169">
        <f>+IFERROR(SUMIFS([5]Sheet1!Y:Y,[5]Sheet1!$A:$A,$A119,[5]Sheet1!$B:$B,$B119,[5]Sheet1!$C:$C,$C119),0)</f>
        <v>0</v>
      </c>
      <c r="AM119" s="169">
        <f>+IFERROR(SUMIFS([5]Sheet1!Z:Z,[5]Sheet1!$A:$A,$A119,[5]Sheet1!$B:$B,$B119,[5]Sheet1!$C:$C,$C119),0)</f>
        <v>0</v>
      </c>
      <c r="AN119" s="4" t="s">
        <v>121</v>
      </c>
    </row>
    <row r="120" spans="1:40" ht="15" customHeight="1" outlineLevel="2">
      <c r="A120" s="4" t="s">
        <v>3779</v>
      </c>
      <c r="B120" s="4" t="s">
        <v>48</v>
      </c>
      <c r="C120" s="4" t="str">
        <f t="shared" si="591"/>
        <v>X Privacy Virtual 100</v>
      </c>
      <c r="D120" s="205"/>
      <c r="E120" s="207"/>
      <c r="F120" s="204"/>
      <c r="G120" s="12" t="s">
        <v>78</v>
      </c>
      <c r="H120" s="168"/>
      <c r="I120" s="168"/>
      <c r="J120" s="168"/>
      <c r="K120" s="168"/>
      <c r="L120" s="168"/>
      <c r="M120" s="168"/>
      <c r="N120" s="168"/>
      <c r="O120" s="168"/>
      <c r="P120" s="169"/>
      <c r="Q120" s="169">
        <f>+IFERROR(SUMIFS([5]Sheet1!D:D,[5]Sheet1!$A:$A,$A120,[5]Sheet1!$B:$B,$B120,[5]Sheet1!$C:$C,$C120),0)</f>
        <v>0</v>
      </c>
      <c r="R120" s="169">
        <f>+IFERROR(SUMIFS([5]Sheet1!E:E,[5]Sheet1!$A:$A,$A120,[5]Sheet1!$B:$B,$B120,[5]Sheet1!$C:$C,$C120),0)</f>
        <v>0</v>
      </c>
      <c r="S120" s="169">
        <f>+IFERROR(SUMIFS([5]Sheet1!F:F,[5]Sheet1!$A:$A,$A120,[5]Sheet1!$B:$B,$B120,[5]Sheet1!$C:$C,$C120),0)</f>
        <v>0</v>
      </c>
      <c r="T120" s="169">
        <f>+IFERROR(SUMIFS([5]Sheet1!G:G,[5]Sheet1!$A:$A,$A120,[5]Sheet1!$B:$B,$B120,[5]Sheet1!$C:$C,$C120),0)</f>
        <v>0</v>
      </c>
      <c r="U120" s="169">
        <f>+IFERROR(SUMIFS([5]Sheet1!H:H,[5]Sheet1!$A:$A,$A120,[5]Sheet1!$B:$B,$B120,[5]Sheet1!$C:$C,$C120),0)</f>
        <v>0</v>
      </c>
      <c r="V120" s="169">
        <f>+IFERROR(SUMIFS([5]Sheet1!I:I,[5]Sheet1!$A:$A,$A120,[5]Sheet1!$B:$B,$B120,[5]Sheet1!$C:$C,$C120),0)</f>
        <v>0</v>
      </c>
      <c r="W120" s="169">
        <f>+IFERROR(SUMIFS([5]Sheet1!J:J,[5]Sheet1!$A:$A,$A120,[5]Sheet1!$B:$B,$B120,[5]Sheet1!$C:$C,$C120),0)</f>
        <v>0</v>
      </c>
      <c r="X120" s="169">
        <f>+IFERROR(SUMIFS([5]Sheet1!K:K,[5]Sheet1!$A:$A,$A120,[5]Sheet1!$B:$B,$B120,[5]Sheet1!$C:$C,$C120),0)</f>
        <v>0</v>
      </c>
      <c r="Y120" s="169">
        <f>+IFERROR(SUMIFS([5]Sheet1!L:L,[5]Sheet1!$A:$A,$A120,[5]Sheet1!$B:$B,$B120,[5]Sheet1!$C:$C,$C120),0)</f>
        <v>0</v>
      </c>
      <c r="Z120" s="169">
        <f>+IFERROR(SUMIFS([5]Sheet1!M:M,[5]Sheet1!$A:$A,$A120,[5]Sheet1!$B:$B,$B120,[5]Sheet1!$C:$C,$C120),0)</f>
        <v>0</v>
      </c>
      <c r="AA120" s="169">
        <f>+IFERROR(SUMIFS([5]Sheet1!N:N,[5]Sheet1!$A:$A,$A120,[5]Sheet1!$B:$B,$B120,[5]Sheet1!$C:$C,$C120),0)</f>
        <v>0</v>
      </c>
      <c r="AB120" s="169">
        <f>+IFERROR(SUMIFS([5]Sheet1!O:O,[5]Sheet1!$A:$A,$A120,[5]Sheet1!$B:$B,$B120,[5]Sheet1!$C:$C,$C120),0)</f>
        <v>0</v>
      </c>
      <c r="AC120" s="169">
        <f>+IFERROR(SUMIFS([5]Sheet1!P:P,[5]Sheet1!$A:$A,$A120,[5]Sheet1!$B:$B,$B120,[5]Sheet1!$C:$C,$C120),0)</f>
        <v>0</v>
      </c>
      <c r="AD120" s="169">
        <f>+IFERROR(SUMIFS([5]Sheet1!Q:Q,[5]Sheet1!$A:$A,$A120,[5]Sheet1!$B:$B,$B120,[5]Sheet1!$C:$C,$C120),0)</f>
        <v>0</v>
      </c>
      <c r="AE120" s="169">
        <f>+IFERROR(SUMIFS([5]Sheet1!R:R,[5]Sheet1!$A:$A,$A120,[5]Sheet1!$B:$B,$B120,[5]Sheet1!$C:$C,$C120),0)</f>
        <v>0</v>
      </c>
      <c r="AF120" s="169">
        <f>+IFERROR(SUMIFS([5]Sheet1!S:S,[5]Sheet1!$A:$A,$A120,[5]Sheet1!$B:$B,$B120,[5]Sheet1!$C:$C,$C120),0)</f>
        <v>0</v>
      </c>
      <c r="AG120" s="169">
        <f>+IFERROR(SUMIFS([5]Sheet1!T:T,[5]Sheet1!$A:$A,$A120,[5]Sheet1!$B:$B,$B120,[5]Sheet1!$C:$C,$C120),0)</f>
        <v>0</v>
      </c>
      <c r="AH120" s="169">
        <f>+IFERROR(SUMIFS([5]Sheet1!U:U,[5]Sheet1!$A:$A,$A120,[5]Sheet1!$B:$B,$B120,[5]Sheet1!$C:$C,$C120),0)</f>
        <v>0</v>
      </c>
      <c r="AI120" s="169">
        <f>+IFERROR(SUMIFS([5]Sheet1!V:V,[5]Sheet1!$A:$A,$A120,[5]Sheet1!$B:$B,$B120,[5]Sheet1!$C:$C,$C120),0)</f>
        <v>0</v>
      </c>
      <c r="AJ120" s="169">
        <f>+IFERROR(SUMIFS([5]Sheet1!W:W,[5]Sheet1!$A:$A,$A120,[5]Sheet1!$B:$B,$B120,[5]Sheet1!$C:$C,$C120),0)</f>
        <v>0</v>
      </c>
      <c r="AK120" s="169">
        <f>+IFERROR(SUMIFS([5]Sheet1!X:X,[5]Sheet1!$A:$A,$A120,[5]Sheet1!$B:$B,$B120,[5]Sheet1!$C:$C,$C120),0)</f>
        <v>0</v>
      </c>
      <c r="AL120" s="169">
        <f>+IFERROR(SUMIFS([5]Sheet1!Y:Y,[5]Sheet1!$A:$A,$A120,[5]Sheet1!$B:$B,$B120,[5]Sheet1!$C:$C,$C120),0)</f>
        <v>0</v>
      </c>
      <c r="AM120" s="169">
        <f>+IFERROR(SUMIFS([5]Sheet1!Z:Z,[5]Sheet1!$A:$A,$A120,[5]Sheet1!$B:$B,$B120,[5]Sheet1!$C:$C,$C120),0)</f>
        <v>0</v>
      </c>
      <c r="AN120" s="4" t="s">
        <v>121</v>
      </c>
    </row>
    <row r="121" spans="1:40" ht="15" customHeight="1" outlineLevel="2">
      <c r="A121" s="4" t="s">
        <v>3779</v>
      </c>
      <c r="B121" s="4" t="s">
        <v>48</v>
      </c>
      <c r="C121" s="4" t="str">
        <f t="shared" si="591"/>
        <v>X Privacy NOMADA</v>
      </c>
      <c r="D121" s="205"/>
      <c r="E121" s="207"/>
      <c r="F121" s="204"/>
      <c r="G121" s="12" t="s">
        <v>95</v>
      </c>
      <c r="H121" s="168"/>
      <c r="I121" s="168"/>
      <c r="J121" s="168"/>
      <c r="K121" s="168"/>
      <c r="L121" s="168"/>
      <c r="M121" s="168"/>
      <c r="N121" s="168"/>
      <c r="O121" s="168"/>
      <c r="P121" s="169"/>
      <c r="Q121" s="169">
        <f>+IFERROR(SUMIFS([5]Sheet1!D:D,[5]Sheet1!$A:$A,$A121,[5]Sheet1!$B:$B,$B121,[5]Sheet1!$C:$C,$C121),0)</f>
        <v>0</v>
      </c>
      <c r="R121" s="169">
        <f>+IFERROR(SUMIFS([5]Sheet1!E:E,[5]Sheet1!$A:$A,$A121,[5]Sheet1!$B:$B,$B121,[5]Sheet1!$C:$C,$C121),0)</f>
        <v>0</v>
      </c>
      <c r="S121" s="169">
        <f>+IFERROR(SUMIFS([5]Sheet1!F:F,[5]Sheet1!$A:$A,$A121,[5]Sheet1!$B:$B,$B121,[5]Sheet1!$C:$C,$C121),0)</f>
        <v>0</v>
      </c>
      <c r="T121" s="169">
        <f>+IFERROR(SUMIFS([5]Sheet1!G:G,[5]Sheet1!$A:$A,$A121,[5]Sheet1!$B:$B,$B121,[5]Sheet1!$C:$C,$C121),0)</f>
        <v>0</v>
      </c>
      <c r="U121" s="169">
        <f>+IFERROR(SUMIFS([5]Sheet1!H:H,[5]Sheet1!$A:$A,$A121,[5]Sheet1!$B:$B,$B121,[5]Sheet1!$C:$C,$C121),0)</f>
        <v>0</v>
      </c>
      <c r="V121" s="169">
        <f>+IFERROR(SUMIFS([5]Sheet1!I:I,[5]Sheet1!$A:$A,$A121,[5]Sheet1!$B:$B,$B121,[5]Sheet1!$C:$C,$C121),0)</f>
        <v>0</v>
      </c>
      <c r="W121" s="169">
        <f>+IFERROR(SUMIFS([5]Sheet1!J:J,[5]Sheet1!$A:$A,$A121,[5]Sheet1!$B:$B,$B121,[5]Sheet1!$C:$C,$C121),0)</f>
        <v>0</v>
      </c>
      <c r="X121" s="169">
        <f>+IFERROR(SUMIFS([5]Sheet1!K:K,[5]Sheet1!$A:$A,$A121,[5]Sheet1!$B:$B,$B121,[5]Sheet1!$C:$C,$C121),0)</f>
        <v>0</v>
      </c>
      <c r="Y121" s="169">
        <f>+IFERROR(SUMIFS([5]Sheet1!L:L,[5]Sheet1!$A:$A,$A121,[5]Sheet1!$B:$B,$B121,[5]Sheet1!$C:$C,$C121),0)</f>
        <v>0</v>
      </c>
      <c r="Z121" s="169">
        <f>+IFERROR(SUMIFS([5]Sheet1!M:M,[5]Sheet1!$A:$A,$A121,[5]Sheet1!$B:$B,$B121,[5]Sheet1!$C:$C,$C121),0)</f>
        <v>0</v>
      </c>
      <c r="AA121" s="169">
        <f>+IFERROR(SUMIFS([5]Sheet1!N:N,[5]Sheet1!$A:$A,$A121,[5]Sheet1!$B:$B,$B121,[5]Sheet1!$C:$C,$C121),0)</f>
        <v>0</v>
      </c>
      <c r="AB121" s="169">
        <f>+IFERROR(SUMIFS([5]Sheet1!O:O,[5]Sheet1!$A:$A,$A121,[5]Sheet1!$B:$B,$B121,[5]Sheet1!$C:$C,$C121),0)</f>
        <v>0</v>
      </c>
      <c r="AC121" s="169">
        <f>+IFERROR(SUMIFS([5]Sheet1!P:P,[5]Sheet1!$A:$A,$A121,[5]Sheet1!$B:$B,$B121,[5]Sheet1!$C:$C,$C121),0)</f>
        <v>0</v>
      </c>
      <c r="AD121" s="169">
        <f>+IFERROR(SUMIFS([5]Sheet1!Q:Q,[5]Sheet1!$A:$A,$A121,[5]Sheet1!$B:$B,$B121,[5]Sheet1!$C:$C,$C121),0)</f>
        <v>0</v>
      </c>
      <c r="AE121" s="169">
        <f>+IFERROR(SUMIFS([5]Sheet1!R:R,[5]Sheet1!$A:$A,$A121,[5]Sheet1!$B:$B,$B121,[5]Sheet1!$C:$C,$C121),0)</f>
        <v>0</v>
      </c>
      <c r="AF121" s="169">
        <f>+IFERROR(SUMIFS([5]Sheet1!S:S,[5]Sheet1!$A:$A,$A121,[5]Sheet1!$B:$B,$B121,[5]Sheet1!$C:$C,$C121),0)</f>
        <v>0</v>
      </c>
      <c r="AG121" s="169">
        <f>+IFERROR(SUMIFS([5]Sheet1!T:T,[5]Sheet1!$A:$A,$A121,[5]Sheet1!$B:$B,$B121,[5]Sheet1!$C:$C,$C121),0)</f>
        <v>0</v>
      </c>
      <c r="AH121" s="169">
        <f>+IFERROR(SUMIFS([5]Sheet1!U:U,[5]Sheet1!$A:$A,$A121,[5]Sheet1!$B:$B,$B121,[5]Sheet1!$C:$C,$C121),0)</f>
        <v>0</v>
      </c>
      <c r="AI121" s="169">
        <f>+IFERROR(SUMIFS([5]Sheet1!V:V,[5]Sheet1!$A:$A,$A121,[5]Sheet1!$B:$B,$B121,[5]Sheet1!$C:$C,$C121),0)</f>
        <v>0</v>
      </c>
      <c r="AJ121" s="169">
        <f>+IFERROR(SUMIFS([5]Sheet1!W:W,[5]Sheet1!$A:$A,$A121,[5]Sheet1!$B:$B,$B121,[5]Sheet1!$C:$C,$C121),0)</f>
        <v>0</v>
      </c>
      <c r="AK121" s="169">
        <f>+IFERROR(SUMIFS([5]Sheet1!X:X,[5]Sheet1!$A:$A,$A121,[5]Sheet1!$B:$B,$B121,[5]Sheet1!$C:$C,$C121),0)</f>
        <v>0</v>
      </c>
      <c r="AL121" s="169">
        <f>+IFERROR(SUMIFS([5]Sheet1!Y:Y,[5]Sheet1!$A:$A,$A121,[5]Sheet1!$B:$B,$B121,[5]Sheet1!$C:$C,$C121),0)</f>
        <v>0</v>
      </c>
      <c r="AM121" s="169">
        <f>+IFERROR(SUMIFS([5]Sheet1!Z:Z,[5]Sheet1!$A:$A,$A121,[5]Sheet1!$B:$B,$B121,[5]Sheet1!$C:$C,$C121),0)</f>
        <v>0</v>
      </c>
      <c r="AN121" s="4" t="s">
        <v>121</v>
      </c>
    </row>
    <row r="122" spans="1:40" ht="15" customHeight="1" outlineLevel="2">
      <c r="A122" s="4" t="s">
        <v>3779</v>
      </c>
      <c r="B122" s="4" t="s">
        <v>48</v>
      </c>
      <c r="C122" s="4" t="str">
        <f t="shared" si="591"/>
        <v>X Privacy 4G</v>
      </c>
      <c r="D122" s="205"/>
      <c r="E122" s="207"/>
      <c r="F122" s="204"/>
      <c r="G122" s="12" t="s">
        <v>96</v>
      </c>
      <c r="H122" s="168"/>
      <c r="I122" s="168"/>
      <c r="J122" s="168"/>
      <c r="K122" s="168"/>
      <c r="L122" s="168"/>
      <c r="M122" s="168"/>
      <c r="N122" s="168"/>
      <c r="O122" s="168"/>
      <c r="P122" s="169"/>
      <c r="Q122" s="169">
        <f>+IFERROR(SUMIFS([5]Sheet1!D:D,[5]Sheet1!$A:$A,$A122,[5]Sheet1!$B:$B,$B122,[5]Sheet1!$C:$C,$C122),0)</f>
        <v>0</v>
      </c>
      <c r="R122" s="169">
        <f>+IFERROR(SUMIFS([5]Sheet1!E:E,[5]Sheet1!$A:$A,$A122,[5]Sheet1!$B:$B,$B122,[5]Sheet1!$C:$C,$C122),0)</f>
        <v>0</v>
      </c>
      <c r="S122" s="169">
        <f>+IFERROR(SUMIFS([5]Sheet1!F:F,[5]Sheet1!$A:$A,$A122,[5]Sheet1!$B:$B,$B122,[5]Sheet1!$C:$C,$C122),0)</f>
        <v>0</v>
      </c>
      <c r="T122" s="169">
        <f>+IFERROR(SUMIFS([5]Sheet1!G:G,[5]Sheet1!$A:$A,$A122,[5]Sheet1!$B:$B,$B122,[5]Sheet1!$C:$C,$C122),0)</f>
        <v>0</v>
      </c>
      <c r="U122" s="169">
        <f>+IFERROR(SUMIFS([5]Sheet1!H:H,[5]Sheet1!$A:$A,$A122,[5]Sheet1!$B:$B,$B122,[5]Sheet1!$C:$C,$C122),0)</f>
        <v>0</v>
      </c>
      <c r="V122" s="169">
        <f>+IFERROR(SUMIFS([5]Sheet1!I:I,[5]Sheet1!$A:$A,$A122,[5]Sheet1!$B:$B,$B122,[5]Sheet1!$C:$C,$C122),0)</f>
        <v>0</v>
      </c>
      <c r="W122" s="169">
        <f>+IFERROR(SUMIFS([5]Sheet1!J:J,[5]Sheet1!$A:$A,$A122,[5]Sheet1!$B:$B,$B122,[5]Sheet1!$C:$C,$C122),0)</f>
        <v>0</v>
      </c>
      <c r="X122" s="169">
        <f>+IFERROR(SUMIFS([5]Sheet1!K:K,[5]Sheet1!$A:$A,$A122,[5]Sheet1!$B:$B,$B122,[5]Sheet1!$C:$C,$C122),0)</f>
        <v>0</v>
      </c>
      <c r="Y122" s="169">
        <f>+IFERROR(SUMIFS([5]Sheet1!L:L,[5]Sheet1!$A:$A,$A122,[5]Sheet1!$B:$B,$B122,[5]Sheet1!$C:$C,$C122),0)</f>
        <v>0</v>
      </c>
      <c r="Z122" s="169">
        <f>+IFERROR(SUMIFS([5]Sheet1!M:M,[5]Sheet1!$A:$A,$A122,[5]Sheet1!$B:$B,$B122,[5]Sheet1!$C:$C,$C122),0)</f>
        <v>0</v>
      </c>
      <c r="AA122" s="169">
        <f>+IFERROR(SUMIFS([5]Sheet1!N:N,[5]Sheet1!$A:$A,$A122,[5]Sheet1!$B:$B,$B122,[5]Sheet1!$C:$C,$C122),0)</f>
        <v>0</v>
      </c>
      <c r="AB122" s="169">
        <f>+IFERROR(SUMIFS([5]Sheet1!O:O,[5]Sheet1!$A:$A,$A122,[5]Sheet1!$B:$B,$B122,[5]Sheet1!$C:$C,$C122),0)</f>
        <v>0</v>
      </c>
      <c r="AC122" s="169">
        <f>+IFERROR(SUMIFS([5]Sheet1!P:P,[5]Sheet1!$A:$A,$A122,[5]Sheet1!$B:$B,$B122,[5]Sheet1!$C:$C,$C122),0)</f>
        <v>0</v>
      </c>
      <c r="AD122" s="169">
        <f>+IFERROR(SUMIFS([5]Sheet1!Q:Q,[5]Sheet1!$A:$A,$A122,[5]Sheet1!$B:$B,$B122,[5]Sheet1!$C:$C,$C122),0)</f>
        <v>0</v>
      </c>
      <c r="AE122" s="169">
        <f>+IFERROR(SUMIFS([5]Sheet1!R:R,[5]Sheet1!$A:$A,$A122,[5]Sheet1!$B:$B,$B122,[5]Sheet1!$C:$C,$C122),0)</f>
        <v>0</v>
      </c>
      <c r="AF122" s="169">
        <f>+IFERROR(SUMIFS([5]Sheet1!S:S,[5]Sheet1!$A:$A,$A122,[5]Sheet1!$B:$B,$B122,[5]Sheet1!$C:$C,$C122),0)</f>
        <v>0</v>
      </c>
      <c r="AG122" s="169">
        <f>+IFERROR(SUMIFS([5]Sheet1!T:T,[5]Sheet1!$A:$A,$A122,[5]Sheet1!$B:$B,$B122,[5]Sheet1!$C:$C,$C122),0)</f>
        <v>0</v>
      </c>
      <c r="AH122" s="169">
        <f>+IFERROR(SUMIFS([5]Sheet1!U:U,[5]Sheet1!$A:$A,$A122,[5]Sheet1!$B:$B,$B122,[5]Sheet1!$C:$C,$C122),0)</f>
        <v>0</v>
      </c>
      <c r="AI122" s="169">
        <f>+IFERROR(SUMIFS([5]Sheet1!V:V,[5]Sheet1!$A:$A,$A122,[5]Sheet1!$B:$B,$B122,[5]Sheet1!$C:$C,$C122),0)</f>
        <v>0</v>
      </c>
      <c r="AJ122" s="169">
        <f>+IFERROR(SUMIFS([5]Sheet1!W:W,[5]Sheet1!$A:$A,$A122,[5]Sheet1!$B:$B,$B122,[5]Sheet1!$C:$C,$C122),0)</f>
        <v>0</v>
      </c>
      <c r="AK122" s="169">
        <f>+IFERROR(SUMIFS([5]Sheet1!X:X,[5]Sheet1!$A:$A,$A122,[5]Sheet1!$B:$B,$B122,[5]Sheet1!$C:$C,$C122),0)</f>
        <v>0</v>
      </c>
      <c r="AL122" s="169">
        <f>+IFERROR(SUMIFS([5]Sheet1!Y:Y,[5]Sheet1!$A:$A,$A122,[5]Sheet1!$B:$B,$B122,[5]Sheet1!$C:$C,$C122),0)</f>
        <v>0</v>
      </c>
      <c r="AM122" s="169">
        <f>+IFERROR(SUMIFS([5]Sheet1!Z:Z,[5]Sheet1!$A:$A,$A122,[5]Sheet1!$B:$B,$B122,[5]Sheet1!$C:$C,$C122),0)</f>
        <v>0</v>
      </c>
      <c r="AN122" s="4" t="s">
        <v>121</v>
      </c>
    </row>
    <row r="123" spans="1:40" ht="15" customHeight="1" outlineLevel="1">
      <c r="A123" s="4" t="s">
        <v>3779</v>
      </c>
      <c r="B123" s="4" t="s">
        <v>48</v>
      </c>
      <c r="C123" s="202" t="str">
        <f>+G123</f>
        <v>assets/client</v>
      </c>
      <c r="D123" s="205"/>
      <c r="E123" s="207"/>
      <c r="F123" s="204"/>
      <c r="G123" s="13" t="s">
        <v>90</v>
      </c>
      <c r="H123" s="170"/>
      <c r="I123" s="170"/>
      <c r="J123" s="170"/>
      <c r="K123" s="170"/>
      <c r="L123" s="170"/>
      <c r="M123" s="170"/>
      <c r="N123" s="170"/>
      <c r="O123" s="170"/>
      <c r="P123" s="170" t="str">
        <f t="shared" ref="P123:AM123" si="592">+IFERROR(P113/P112,"")</f>
        <v/>
      </c>
      <c r="Q123" s="170" t="str">
        <f t="shared" si="592"/>
        <v/>
      </c>
      <c r="R123" s="170" t="str">
        <f t="shared" si="592"/>
        <v/>
      </c>
      <c r="S123" s="170">
        <f t="shared" si="592"/>
        <v>2</v>
      </c>
      <c r="T123" s="170" t="str">
        <f t="shared" si="592"/>
        <v/>
      </c>
      <c r="U123" s="170" t="str">
        <f t="shared" si="592"/>
        <v/>
      </c>
      <c r="V123" s="170" t="str">
        <f t="shared" si="592"/>
        <v/>
      </c>
      <c r="W123" s="170" t="str">
        <f t="shared" si="592"/>
        <v/>
      </c>
      <c r="X123" s="170" t="str">
        <f t="shared" si="592"/>
        <v/>
      </c>
      <c r="Y123" s="170" t="str">
        <f t="shared" si="592"/>
        <v/>
      </c>
      <c r="Z123" s="170" t="str">
        <f t="shared" si="592"/>
        <v/>
      </c>
      <c r="AA123" s="170" t="str">
        <f t="shared" si="592"/>
        <v/>
      </c>
      <c r="AB123" s="170" t="str">
        <f t="shared" si="592"/>
        <v/>
      </c>
      <c r="AC123" s="170" t="str">
        <f t="shared" si="592"/>
        <v/>
      </c>
      <c r="AD123" s="170" t="str">
        <f t="shared" si="592"/>
        <v/>
      </c>
      <c r="AE123" s="170" t="str">
        <f t="shared" si="592"/>
        <v/>
      </c>
      <c r="AF123" s="170" t="str">
        <f t="shared" si="592"/>
        <v/>
      </c>
      <c r="AG123" s="170" t="str">
        <f t="shared" si="592"/>
        <v/>
      </c>
      <c r="AH123" s="170" t="str">
        <f t="shared" si="592"/>
        <v/>
      </c>
      <c r="AI123" s="170" t="str">
        <f t="shared" si="592"/>
        <v/>
      </c>
      <c r="AJ123" s="170" t="str">
        <f t="shared" si="592"/>
        <v/>
      </c>
      <c r="AK123" s="170" t="str">
        <f t="shared" si="592"/>
        <v/>
      </c>
      <c r="AL123" s="170" t="str">
        <f t="shared" si="592"/>
        <v/>
      </c>
      <c r="AM123" s="170" t="str">
        <f t="shared" si="592"/>
        <v/>
      </c>
    </row>
    <row r="124" spans="1:40" ht="15" customHeight="1" outlineLevel="1">
      <c r="A124" s="4" t="s">
        <v>3779</v>
      </c>
      <c r="B124" s="4" t="s">
        <v>49</v>
      </c>
      <c r="C124" s="4" t="s">
        <v>3771</v>
      </c>
      <c r="D124" s="205"/>
      <c r="E124" s="207"/>
      <c r="F124" s="204" t="s">
        <v>49</v>
      </c>
      <c r="G124" s="10" t="s">
        <v>40</v>
      </c>
      <c r="H124" s="164"/>
      <c r="I124" s="164"/>
      <c r="J124" s="164"/>
      <c r="K124" s="164"/>
      <c r="L124" s="164"/>
      <c r="M124" s="164"/>
      <c r="N124" s="164"/>
      <c r="O124" s="164"/>
      <c r="P124" s="165"/>
      <c r="Q124" s="165">
        <f>+[4]Sheet1!C12</f>
        <v>0</v>
      </c>
      <c r="R124" s="165">
        <f>+[4]Sheet1!D12</f>
        <v>0</v>
      </c>
      <c r="S124" s="165">
        <f>+[4]Sheet1!E12</f>
        <v>2</v>
      </c>
      <c r="T124" s="165">
        <f>+[4]Sheet1!F12</f>
        <v>2</v>
      </c>
      <c r="U124" s="165">
        <f>+[4]Sheet1!G12</f>
        <v>0</v>
      </c>
      <c r="V124" s="165">
        <f>+[4]Sheet1!H12</f>
        <v>0</v>
      </c>
      <c r="W124" s="165">
        <f>+[4]Sheet1!I12</f>
        <v>0</v>
      </c>
      <c r="X124" s="165">
        <f>+[4]Sheet1!J12</f>
        <v>1</v>
      </c>
      <c r="Y124" s="165">
        <f>+[4]Sheet1!K12</f>
        <v>3</v>
      </c>
      <c r="Z124" s="165">
        <f>+[4]Sheet1!L12</f>
        <v>1</v>
      </c>
      <c r="AA124" s="165">
        <f>+[4]Sheet1!M12</f>
        <v>0</v>
      </c>
      <c r="AB124" s="165">
        <f>+[4]Sheet1!N12</f>
        <v>1</v>
      </c>
      <c r="AC124" s="165">
        <f>+[4]Sheet1!O12</f>
        <v>2</v>
      </c>
      <c r="AD124" s="165">
        <f>+[4]Sheet1!P12</f>
        <v>0</v>
      </c>
      <c r="AE124" s="165">
        <f>+[4]Sheet1!Q12</f>
        <v>0</v>
      </c>
      <c r="AF124" s="165">
        <f>+[4]Sheet1!R12</f>
        <v>0</v>
      </c>
      <c r="AG124" s="165">
        <f>+[4]Sheet1!S12</f>
        <v>0</v>
      </c>
      <c r="AH124" s="165">
        <f>+[4]Sheet1!T12</f>
        <v>0</v>
      </c>
      <c r="AI124" s="165">
        <f>+[4]Sheet1!U12</f>
        <v>0</v>
      </c>
      <c r="AJ124" s="165">
        <f>+[4]Sheet1!V12</f>
        <v>0</v>
      </c>
      <c r="AK124" s="165">
        <f>+[4]Sheet1!W12</f>
        <v>0</v>
      </c>
      <c r="AL124" s="165">
        <f>+[4]Sheet1!X12</f>
        <v>0</v>
      </c>
      <c r="AM124" s="165">
        <f>+[4]Sheet1!Y12</f>
        <v>0</v>
      </c>
    </row>
    <row r="125" spans="1:40" ht="15" customHeight="1" outlineLevel="1">
      <c r="A125" s="4" t="s">
        <v>3779</v>
      </c>
      <c r="B125" s="4" t="s">
        <v>49</v>
      </c>
      <c r="C125" s="4" t="str">
        <f>+G125</f>
        <v>Assets</v>
      </c>
      <c r="D125" s="205"/>
      <c r="E125" s="207"/>
      <c r="F125" s="204"/>
      <c r="G125" s="11" t="s">
        <v>88</v>
      </c>
      <c r="H125" s="166"/>
      <c r="I125" s="166"/>
      <c r="J125" s="166"/>
      <c r="K125" s="166"/>
      <c r="L125" s="166"/>
      <c r="M125" s="166"/>
      <c r="N125" s="166"/>
      <c r="O125" s="166"/>
      <c r="P125" s="167">
        <f>+SUM(P126:P143)</f>
        <v>0</v>
      </c>
      <c r="Q125" s="167">
        <f t="shared" ref="Q125:AM125" si="593">+SUM(Q126:Q143)</f>
        <v>0</v>
      </c>
      <c r="R125" s="167">
        <f t="shared" si="593"/>
        <v>0</v>
      </c>
      <c r="S125" s="167">
        <f t="shared" si="593"/>
        <v>2</v>
      </c>
      <c r="T125" s="167">
        <f t="shared" si="593"/>
        <v>2</v>
      </c>
      <c r="U125" s="167">
        <f t="shared" si="593"/>
        <v>0</v>
      </c>
      <c r="V125" s="167">
        <f t="shared" si="593"/>
        <v>0</v>
      </c>
      <c r="W125" s="167">
        <f t="shared" si="593"/>
        <v>0</v>
      </c>
      <c r="X125" s="167">
        <f t="shared" si="593"/>
        <v>3</v>
      </c>
      <c r="Y125" s="167">
        <f t="shared" si="593"/>
        <v>11</v>
      </c>
      <c r="Z125" s="167">
        <f t="shared" si="593"/>
        <v>3</v>
      </c>
      <c r="AA125" s="167">
        <f t="shared" si="593"/>
        <v>0</v>
      </c>
      <c r="AB125" s="167">
        <f t="shared" si="593"/>
        <v>25</v>
      </c>
      <c r="AC125" s="167">
        <f t="shared" si="593"/>
        <v>21</v>
      </c>
      <c r="AD125" s="167">
        <f t="shared" si="593"/>
        <v>0</v>
      </c>
      <c r="AE125" s="167">
        <f t="shared" si="593"/>
        <v>0</v>
      </c>
      <c r="AF125" s="167">
        <f t="shared" si="593"/>
        <v>0</v>
      </c>
      <c r="AG125" s="167">
        <f t="shared" si="593"/>
        <v>0</v>
      </c>
      <c r="AH125" s="167">
        <f t="shared" si="593"/>
        <v>0</v>
      </c>
      <c r="AI125" s="167">
        <f t="shared" si="593"/>
        <v>0</v>
      </c>
      <c r="AJ125" s="167">
        <f t="shared" si="593"/>
        <v>0</v>
      </c>
      <c r="AK125" s="167">
        <f t="shared" si="593"/>
        <v>0</v>
      </c>
      <c r="AL125" s="167">
        <f t="shared" si="593"/>
        <v>0</v>
      </c>
      <c r="AM125" s="167">
        <f t="shared" si="593"/>
        <v>0</v>
      </c>
    </row>
    <row r="126" spans="1:40" ht="15" customHeight="1" outlineLevel="2">
      <c r="A126" s="4" t="s">
        <v>3779</v>
      </c>
      <c r="B126" s="4" t="s">
        <v>49</v>
      </c>
      <c r="C126" s="4" t="str">
        <f t="shared" ref="C126:C151" si="594">+G126</f>
        <v>X Security Portable 20</v>
      </c>
      <c r="D126" s="205"/>
      <c r="E126" s="207"/>
      <c r="F126" s="204"/>
      <c r="G126" s="12" t="s">
        <v>77</v>
      </c>
      <c r="H126" s="168"/>
      <c r="I126" s="168"/>
      <c r="J126" s="168"/>
      <c r="K126" s="168"/>
      <c r="L126" s="168"/>
      <c r="M126" s="168"/>
      <c r="N126" s="168"/>
      <c r="O126" s="168"/>
      <c r="P126" s="169"/>
      <c r="Q126" s="169">
        <f>+IFERROR(SUMIFS([5]Sheet1!D:D,[5]Sheet1!$A:$A,$A126,[5]Sheet1!$B:$B,$B126,[5]Sheet1!$C:$C,$C126),0)</f>
        <v>0</v>
      </c>
      <c r="R126" s="169">
        <f>+IFERROR(SUMIFS([5]Sheet1!E:E,[5]Sheet1!$A:$A,$A126,[5]Sheet1!$B:$B,$B126,[5]Sheet1!$C:$C,$C126),0)</f>
        <v>0</v>
      </c>
      <c r="S126" s="169">
        <f>+IFERROR(SUMIFS([5]Sheet1!F:F,[5]Sheet1!$A:$A,$A126,[5]Sheet1!$B:$B,$B126,[5]Sheet1!$C:$C,$C126),0)</f>
        <v>0</v>
      </c>
      <c r="T126" s="169">
        <f>+IFERROR(SUMIFS([5]Sheet1!G:G,[5]Sheet1!$A:$A,$A126,[5]Sheet1!$B:$B,$B126,[5]Sheet1!$C:$C,$C126),0)</f>
        <v>0</v>
      </c>
      <c r="U126" s="169">
        <f>+IFERROR(SUMIFS([5]Sheet1!H:H,[5]Sheet1!$A:$A,$A126,[5]Sheet1!$B:$B,$B126,[5]Sheet1!$C:$C,$C126),0)</f>
        <v>0</v>
      </c>
      <c r="V126" s="169">
        <f>+IFERROR(SUMIFS([5]Sheet1!I:I,[5]Sheet1!$A:$A,$A126,[5]Sheet1!$B:$B,$B126,[5]Sheet1!$C:$C,$C126),0)</f>
        <v>0</v>
      </c>
      <c r="W126" s="169">
        <f>+IFERROR(SUMIFS([5]Sheet1!J:J,[5]Sheet1!$A:$A,$A126,[5]Sheet1!$B:$B,$B126,[5]Sheet1!$C:$C,$C126),0)</f>
        <v>0</v>
      </c>
      <c r="X126" s="169">
        <f>+IFERROR(SUMIFS([5]Sheet1!K:K,[5]Sheet1!$A:$A,$A126,[5]Sheet1!$B:$B,$B126,[5]Sheet1!$C:$C,$C126),0)</f>
        <v>0</v>
      </c>
      <c r="Y126" s="169">
        <f>+IFERROR(SUMIFS([5]Sheet1!L:L,[5]Sheet1!$A:$A,$A126,[5]Sheet1!$B:$B,$B126,[5]Sheet1!$C:$C,$C126),0)</f>
        <v>0</v>
      </c>
      <c r="Z126" s="169">
        <f>+IFERROR(SUMIFS([5]Sheet1!M:M,[5]Sheet1!$A:$A,$A126,[5]Sheet1!$B:$B,$B126,[5]Sheet1!$C:$C,$C126),0)</f>
        <v>0</v>
      </c>
      <c r="AA126" s="169">
        <f>+IFERROR(SUMIFS([5]Sheet1!N:N,[5]Sheet1!$A:$A,$A126,[5]Sheet1!$B:$B,$B126,[5]Sheet1!$C:$C,$C126),0)</f>
        <v>0</v>
      </c>
      <c r="AB126" s="169">
        <f>+IFERROR(SUMIFS([5]Sheet1!O:O,[5]Sheet1!$A:$A,$A126,[5]Sheet1!$B:$B,$B126,[5]Sheet1!$C:$C,$C126),0)</f>
        <v>0</v>
      </c>
      <c r="AC126" s="169">
        <f>+IFERROR(SUMIFS([5]Sheet1!P:P,[5]Sheet1!$A:$A,$A126,[5]Sheet1!$B:$B,$B126,[5]Sheet1!$C:$C,$C126),0)</f>
        <v>0</v>
      </c>
      <c r="AD126" s="169">
        <f>+IFERROR(SUMIFS([5]Sheet1!Q:Q,[5]Sheet1!$A:$A,$A126,[5]Sheet1!$B:$B,$B126,[5]Sheet1!$C:$C,$C126),0)</f>
        <v>0</v>
      </c>
      <c r="AE126" s="169">
        <f>+IFERROR(SUMIFS([5]Sheet1!R:R,[5]Sheet1!$A:$A,$A126,[5]Sheet1!$B:$B,$B126,[5]Sheet1!$C:$C,$C126),0)</f>
        <v>0</v>
      </c>
      <c r="AF126" s="169">
        <f>+IFERROR(SUMIFS([5]Sheet1!S:S,[5]Sheet1!$A:$A,$A126,[5]Sheet1!$B:$B,$B126,[5]Sheet1!$C:$C,$C126),0)</f>
        <v>0</v>
      </c>
      <c r="AG126" s="169">
        <f>+IFERROR(SUMIFS([5]Sheet1!T:T,[5]Sheet1!$A:$A,$A126,[5]Sheet1!$B:$B,$B126,[5]Sheet1!$C:$C,$C126),0)</f>
        <v>0</v>
      </c>
      <c r="AH126" s="169">
        <f>+IFERROR(SUMIFS([5]Sheet1!U:U,[5]Sheet1!$A:$A,$A126,[5]Sheet1!$B:$B,$B126,[5]Sheet1!$C:$C,$C126),0)</f>
        <v>0</v>
      </c>
      <c r="AI126" s="169">
        <f>+IFERROR(SUMIFS([5]Sheet1!V:V,[5]Sheet1!$A:$A,$A126,[5]Sheet1!$B:$B,$B126,[5]Sheet1!$C:$C,$C126),0)</f>
        <v>0</v>
      </c>
      <c r="AJ126" s="169">
        <f>+IFERROR(SUMIFS([5]Sheet1!W:W,[5]Sheet1!$A:$A,$A126,[5]Sheet1!$B:$B,$B126,[5]Sheet1!$C:$C,$C126),0)</f>
        <v>0</v>
      </c>
      <c r="AK126" s="169">
        <f>+IFERROR(SUMIFS([5]Sheet1!X:X,[5]Sheet1!$A:$A,$A126,[5]Sheet1!$B:$B,$B126,[5]Sheet1!$C:$C,$C126),0)</f>
        <v>0</v>
      </c>
      <c r="AL126" s="169">
        <f>+IFERROR(SUMIFS([5]Sheet1!Y:Y,[5]Sheet1!$A:$A,$A126,[5]Sheet1!$B:$B,$B126,[5]Sheet1!$C:$C,$C126),0)</f>
        <v>0</v>
      </c>
      <c r="AM126" s="169">
        <f>+IFERROR(SUMIFS([5]Sheet1!Z:Z,[5]Sheet1!$A:$A,$A126,[5]Sheet1!$B:$B,$B126,[5]Sheet1!$C:$C,$C126),0)</f>
        <v>0</v>
      </c>
      <c r="AN126" s="4" t="s">
        <v>121</v>
      </c>
    </row>
    <row r="127" spans="1:40" ht="15" customHeight="1" outlineLevel="2">
      <c r="A127" s="4" t="s">
        <v>3779</v>
      </c>
      <c r="B127" s="4" t="s">
        <v>49</v>
      </c>
      <c r="C127" s="4" t="str">
        <f t="shared" si="594"/>
        <v>X Security 50</v>
      </c>
      <c r="D127" s="205"/>
      <c r="E127" s="207"/>
      <c r="F127" s="204"/>
      <c r="G127" s="12" t="s">
        <v>58</v>
      </c>
      <c r="H127" s="168"/>
      <c r="I127" s="168"/>
      <c r="J127" s="168"/>
      <c r="K127" s="168"/>
      <c r="L127" s="168"/>
      <c r="M127" s="168"/>
      <c r="N127" s="168"/>
      <c r="O127" s="168"/>
      <c r="P127" s="169"/>
      <c r="Q127" s="169">
        <f>+IFERROR(SUMIFS([5]Sheet1!D:D,[5]Sheet1!$A:$A,$A127,[5]Sheet1!$B:$B,$B127,[5]Sheet1!$C:$C,$C127),0)</f>
        <v>0</v>
      </c>
      <c r="R127" s="169">
        <f>+IFERROR(SUMIFS([5]Sheet1!E:E,[5]Sheet1!$A:$A,$A127,[5]Sheet1!$B:$B,$B127,[5]Sheet1!$C:$C,$C127),0)</f>
        <v>0</v>
      </c>
      <c r="S127" s="169">
        <f>+IFERROR(SUMIFS([5]Sheet1!F:F,[5]Sheet1!$A:$A,$A127,[5]Sheet1!$B:$B,$B127,[5]Sheet1!$C:$C,$C127),0)</f>
        <v>0</v>
      </c>
      <c r="T127" s="169">
        <f>+IFERROR(SUMIFS([5]Sheet1!G:G,[5]Sheet1!$A:$A,$A127,[5]Sheet1!$B:$B,$B127,[5]Sheet1!$C:$C,$C127),0)</f>
        <v>0</v>
      </c>
      <c r="U127" s="169">
        <f>+IFERROR(SUMIFS([5]Sheet1!H:H,[5]Sheet1!$A:$A,$A127,[5]Sheet1!$B:$B,$B127,[5]Sheet1!$C:$C,$C127),0)</f>
        <v>0</v>
      </c>
      <c r="V127" s="169">
        <f>+IFERROR(SUMIFS([5]Sheet1!I:I,[5]Sheet1!$A:$A,$A127,[5]Sheet1!$B:$B,$B127,[5]Sheet1!$C:$C,$C127),0)</f>
        <v>0</v>
      </c>
      <c r="W127" s="169">
        <f>+IFERROR(SUMIFS([5]Sheet1!J:J,[5]Sheet1!$A:$A,$A127,[5]Sheet1!$B:$B,$B127,[5]Sheet1!$C:$C,$C127),0)</f>
        <v>0</v>
      </c>
      <c r="X127" s="169">
        <f>+IFERROR(SUMIFS([5]Sheet1!K:K,[5]Sheet1!$A:$A,$A127,[5]Sheet1!$B:$B,$B127,[5]Sheet1!$C:$C,$C127),0)</f>
        <v>0</v>
      </c>
      <c r="Y127" s="169">
        <f>+IFERROR(SUMIFS([5]Sheet1!L:L,[5]Sheet1!$A:$A,$A127,[5]Sheet1!$B:$B,$B127,[5]Sheet1!$C:$C,$C127),0)</f>
        <v>0</v>
      </c>
      <c r="Z127" s="169">
        <f>+IFERROR(SUMIFS([5]Sheet1!M:M,[5]Sheet1!$A:$A,$A127,[5]Sheet1!$B:$B,$B127,[5]Sheet1!$C:$C,$C127),0)</f>
        <v>0</v>
      </c>
      <c r="AA127" s="169">
        <f>+IFERROR(SUMIFS([5]Sheet1!N:N,[5]Sheet1!$A:$A,$A127,[5]Sheet1!$B:$B,$B127,[5]Sheet1!$C:$C,$C127),0)</f>
        <v>0</v>
      </c>
      <c r="AB127" s="169">
        <f>+IFERROR(SUMIFS([5]Sheet1!O:O,[5]Sheet1!$A:$A,$A127,[5]Sheet1!$B:$B,$B127,[5]Sheet1!$C:$C,$C127),0)</f>
        <v>0</v>
      </c>
      <c r="AC127" s="169">
        <f>+IFERROR(SUMIFS([5]Sheet1!P:P,[5]Sheet1!$A:$A,$A127,[5]Sheet1!$B:$B,$B127,[5]Sheet1!$C:$C,$C127),0)</f>
        <v>0</v>
      </c>
      <c r="AD127" s="169">
        <f>+IFERROR(SUMIFS([5]Sheet1!Q:Q,[5]Sheet1!$A:$A,$A127,[5]Sheet1!$B:$B,$B127,[5]Sheet1!$C:$C,$C127),0)</f>
        <v>0</v>
      </c>
      <c r="AE127" s="169">
        <f>+IFERROR(SUMIFS([5]Sheet1!R:R,[5]Sheet1!$A:$A,$A127,[5]Sheet1!$B:$B,$B127,[5]Sheet1!$C:$C,$C127),0)</f>
        <v>0</v>
      </c>
      <c r="AF127" s="169">
        <f>+IFERROR(SUMIFS([5]Sheet1!S:S,[5]Sheet1!$A:$A,$A127,[5]Sheet1!$B:$B,$B127,[5]Sheet1!$C:$C,$C127),0)</f>
        <v>0</v>
      </c>
      <c r="AG127" s="169">
        <f>+IFERROR(SUMIFS([5]Sheet1!T:T,[5]Sheet1!$A:$A,$A127,[5]Sheet1!$B:$B,$B127,[5]Sheet1!$C:$C,$C127),0)</f>
        <v>0</v>
      </c>
      <c r="AH127" s="169">
        <f>+IFERROR(SUMIFS([5]Sheet1!U:U,[5]Sheet1!$A:$A,$A127,[5]Sheet1!$B:$B,$B127,[5]Sheet1!$C:$C,$C127),0)</f>
        <v>0</v>
      </c>
      <c r="AI127" s="169">
        <f>+IFERROR(SUMIFS([5]Sheet1!V:V,[5]Sheet1!$A:$A,$A127,[5]Sheet1!$B:$B,$B127,[5]Sheet1!$C:$C,$C127),0)</f>
        <v>0</v>
      </c>
      <c r="AJ127" s="169">
        <f>+IFERROR(SUMIFS([5]Sheet1!W:W,[5]Sheet1!$A:$A,$A127,[5]Sheet1!$B:$B,$B127,[5]Sheet1!$C:$C,$C127),0)</f>
        <v>0</v>
      </c>
      <c r="AK127" s="169">
        <f>+IFERROR(SUMIFS([5]Sheet1!X:X,[5]Sheet1!$A:$A,$A127,[5]Sheet1!$B:$B,$B127,[5]Sheet1!$C:$C,$C127),0)</f>
        <v>0</v>
      </c>
      <c r="AL127" s="169">
        <f>+IFERROR(SUMIFS([5]Sheet1!Y:Y,[5]Sheet1!$A:$A,$A127,[5]Sheet1!$B:$B,$B127,[5]Sheet1!$C:$C,$C127),0)</f>
        <v>0</v>
      </c>
      <c r="AM127" s="169">
        <f>+IFERROR(SUMIFS([5]Sheet1!Z:Z,[5]Sheet1!$A:$A,$A127,[5]Sheet1!$B:$B,$B127,[5]Sheet1!$C:$C,$C127),0)</f>
        <v>0</v>
      </c>
      <c r="AN127" s="4" t="s">
        <v>121</v>
      </c>
    </row>
    <row r="128" spans="1:40" ht="15" customHeight="1" outlineLevel="2">
      <c r="A128" s="4" t="s">
        <v>3779</v>
      </c>
      <c r="B128" s="4" t="s">
        <v>49</v>
      </c>
      <c r="C128" s="4" t="str">
        <f t="shared" si="594"/>
        <v>X Security 100</v>
      </c>
      <c r="D128" s="205"/>
      <c r="E128" s="207"/>
      <c r="F128" s="204"/>
      <c r="G128" s="12" t="s">
        <v>59</v>
      </c>
      <c r="H128" s="168"/>
      <c r="I128" s="168"/>
      <c r="J128" s="168"/>
      <c r="K128" s="168"/>
      <c r="L128" s="168"/>
      <c r="M128" s="168"/>
      <c r="N128" s="168"/>
      <c r="O128" s="168"/>
      <c r="P128" s="169"/>
      <c r="Q128" s="169">
        <f>+IFERROR(SUMIFS([5]Sheet1!D:D,[5]Sheet1!$A:$A,$A128,[5]Sheet1!$B:$B,$B128,[5]Sheet1!$C:$C,$C128),0)</f>
        <v>0</v>
      </c>
      <c r="R128" s="169">
        <f>+IFERROR(SUMIFS([5]Sheet1!E:E,[5]Sheet1!$A:$A,$A128,[5]Sheet1!$B:$B,$B128,[5]Sheet1!$C:$C,$C128),0)</f>
        <v>0</v>
      </c>
      <c r="S128" s="169">
        <f>+IFERROR(SUMIFS([5]Sheet1!F:F,[5]Sheet1!$A:$A,$A128,[5]Sheet1!$B:$B,$B128,[5]Sheet1!$C:$C,$C128),0)</f>
        <v>2</v>
      </c>
      <c r="T128" s="169">
        <f>+IFERROR(SUMIFS([5]Sheet1!G:G,[5]Sheet1!$A:$A,$A128,[5]Sheet1!$B:$B,$B128,[5]Sheet1!$C:$C,$C128),0)</f>
        <v>2</v>
      </c>
      <c r="U128" s="169">
        <f>+IFERROR(SUMIFS([5]Sheet1!H:H,[5]Sheet1!$A:$A,$A128,[5]Sheet1!$B:$B,$B128,[5]Sheet1!$C:$C,$C128),0)</f>
        <v>0</v>
      </c>
      <c r="V128" s="169">
        <f>+IFERROR(SUMIFS([5]Sheet1!I:I,[5]Sheet1!$A:$A,$A128,[5]Sheet1!$B:$B,$B128,[5]Sheet1!$C:$C,$C128),0)</f>
        <v>0</v>
      </c>
      <c r="W128" s="169">
        <f>+IFERROR(SUMIFS([5]Sheet1!J:J,[5]Sheet1!$A:$A,$A128,[5]Sheet1!$B:$B,$B128,[5]Sheet1!$C:$C,$C128),0)</f>
        <v>0</v>
      </c>
      <c r="X128" s="169">
        <f>+IFERROR(SUMIFS([5]Sheet1!K:K,[5]Sheet1!$A:$A,$A128,[5]Sheet1!$B:$B,$B128,[5]Sheet1!$C:$C,$C128),0)</f>
        <v>3</v>
      </c>
      <c r="Y128" s="169">
        <f>+IFERROR(SUMIFS([5]Sheet1!L:L,[5]Sheet1!$A:$A,$A128,[5]Sheet1!$B:$B,$B128,[5]Sheet1!$C:$C,$C128),0)</f>
        <v>10</v>
      </c>
      <c r="Z128" s="169">
        <f>+IFERROR(SUMIFS([5]Sheet1!M:M,[5]Sheet1!$A:$A,$A128,[5]Sheet1!$B:$B,$B128,[5]Sheet1!$C:$C,$C128),0)</f>
        <v>0</v>
      </c>
      <c r="AA128" s="169">
        <f>+IFERROR(SUMIFS([5]Sheet1!N:N,[5]Sheet1!$A:$A,$A128,[5]Sheet1!$B:$B,$B128,[5]Sheet1!$C:$C,$C128),0)</f>
        <v>0</v>
      </c>
      <c r="AB128" s="169">
        <f>+IFERROR(SUMIFS([5]Sheet1!O:O,[5]Sheet1!$A:$A,$A128,[5]Sheet1!$B:$B,$B128,[5]Sheet1!$C:$C,$C128),0)</f>
        <v>25</v>
      </c>
      <c r="AC128" s="169">
        <f>+IFERROR(SUMIFS([5]Sheet1!P:P,[5]Sheet1!$A:$A,$A128,[5]Sheet1!$B:$B,$B128,[5]Sheet1!$C:$C,$C128),0)</f>
        <v>21</v>
      </c>
      <c r="AD128" s="169">
        <f>+IFERROR(SUMIFS([5]Sheet1!Q:Q,[5]Sheet1!$A:$A,$A128,[5]Sheet1!$B:$B,$B128,[5]Sheet1!$C:$C,$C128),0)</f>
        <v>0</v>
      </c>
      <c r="AE128" s="169">
        <f>+IFERROR(SUMIFS([5]Sheet1!R:R,[5]Sheet1!$A:$A,$A128,[5]Sheet1!$B:$B,$B128,[5]Sheet1!$C:$C,$C128),0)</f>
        <v>0</v>
      </c>
      <c r="AF128" s="169">
        <f>+IFERROR(SUMIFS([5]Sheet1!S:S,[5]Sheet1!$A:$A,$A128,[5]Sheet1!$B:$B,$B128,[5]Sheet1!$C:$C,$C128),0)</f>
        <v>0</v>
      </c>
      <c r="AG128" s="169">
        <f>+IFERROR(SUMIFS([5]Sheet1!T:T,[5]Sheet1!$A:$A,$A128,[5]Sheet1!$B:$B,$B128,[5]Sheet1!$C:$C,$C128),0)</f>
        <v>0</v>
      </c>
      <c r="AH128" s="169">
        <f>+IFERROR(SUMIFS([5]Sheet1!U:U,[5]Sheet1!$A:$A,$A128,[5]Sheet1!$B:$B,$B128,[5]Sheet1!$C:$C,$C128),0)</f>
        <v>0</v>
      </c>
      <c r="AI128" s="169">
        <f>+IFERROR(SUMIFS([5]Sheet1!V:V,[5]Sheet1!$A:$A,$A128,[5]Sheet1!$B:$B,$B128,[5]Sheet1!$C:$C,$C128),0)</f>
        <v>0</v>
      </c>
      <c r="AJ128" s="169">
        <f>+IFERROR(SUMIFS([5]Sheet1!W:W,[5]Sheet1!$A:$A,$A128,[5]Sheet1!$B:$B,$B128,[5]Sheet1!$C:$C,$C128),0)</f>
        <v>0</v>
      </c>
      <c r="AK128" s="169">
        <f>+IFERROR(SUMIFS([5]Sheet1!X:X,[5]Sheet1!$A:$A,$A128,[5]Sheet1!$B:$B,$B128,[5]Sheet1!$C:$C,$C128),0)</f>
        <v>0</v>
      </c>
      <c r="AL128" s="169">
        <f>+IFERROR(SUMIFS([5]Sheet1!Y:Y,[5]Sheet1!$A:$A,$A128,[5]Sheet1!$B:$B,$B128,[5]Sheet1!$C:$C,$C128),0)</f>
        <v>0</v>
      </c>
      <c r="AM128" s="169">
        <f>+IFERROR(SUMIFS([5]Sheet1!Z:Z,[5]Sheet1!$A:$A,$A128,[5]Sheet1!$B:$B,$B128,[5]Sheet1!$C:$C,$C128),0)</f>
        <v>0</v>
      </c>
      <c r="AN128" s="4" t="s">
        <v>121</v>
      </c>
    </row>
    <row r="129" spans="1:40" ht="15" customHeight="1" outlineLevel="2">
      <c r="A129" s="4" t="s">
        <v>3779</v>
      </c>
      <c r="B129" s="4" t="s">
        <v>49</v>
      </c>
      <c r="C129" s="4" t="str">
        <f t="shared" si="594"/>
        <v>X Security 200</v>
      </c>
      <c r="D129" s="205"/>
      <c r="E129" s="207"/>
      <c r="F129" s="204"/>
      <c r="G129" s="12" t="s">
        <v>60</v>
      </c>
      <c r="H129" s="168"/>
      <c r="I129" s="168"/>
      <c r="J129" s="168"/>
      <c r="K129" s="168"/>
      <c r="L129" s="168"/>
      <c r="M129" s="168"/>
      <c r="N129" s="168"/>
      <c r="O129" s="168"/>
      <c r="P129" s="169"/>
      <c r="Q129" s="169">
        <f>+IFERROR(SUMIFS([5]Sheet1!D:D,[5]Sheet1!$A:$A,$A129,[5]Sheet1!$B:$B,$B129,[5]Sheet1!$C:$C,$C129),0)</f>
        <v>0</v>
      </c>
      <c r="R129" s="169">
        <f>+IFERROR(SUMIFS([5]Sheet1!E:E,[5]Sheet1!$A:$A,$A129,[5]Sheet1!$B:$B,$B129,[5]Sheet1!$C:$C,$C129),0)</f>
        <v>0</v>
      </c>
      <c r="S129" s="169">
        <f>+IFERROR(SUMIFS([5]Sheet1!F:F,[5]Sheet1!$A:$A,$A129,[5]Sheet1!$B:$B,$B129,[5]Sheet1!$C:$C,$C129),0)</f>
        <v>0</v>
      </c>
      <c r="T129" s="169">
        <f>+IFERROR(SUMIFS([5]Sheet1!G:G,[5]Sheet1!$A:$A,$A129,[5]Sheet1!$B:$B,$B129,[5]Sheet1!$C:$C,$C129),0)</f>
        <v>0</v>
      </c>
      <c r="U129" s="169">
        <f>+IFERROR(SUMIFS([5]Sheet1!H:H,[5]Sheet1!$A:$A,$A129,[5]Sheet1!$B:$B,$B129,[5]Sheet1!$C:$C,$C129),0)</f>
        <v>0</v>
      </c>
      <c r="V129" s="169">
        <f>+IFERROR(SUMIFS([5]Sheet1!I:I,[5]Sheet1!$A:$A,$A129,[5]Sheet1!$B:$B,$B129,[5]Sheet1!$C:$C,$C129),0)</f>
        <v>0</v>
      </c>
      <c r="W129" s="169">
        <f>+IFERROR(SUMIFS([5]Sheet1!J:J,[5]Sheet1!$A:$A,$A129,[5]Sheet1!$B:$B,$B129,[5]Sheet1!$C:$C,$C129),0)</f>
        <v>0</v>
      </c>
      <c r="X129" s="169">
        <f>+IFERROR(SUMIFS([5]Sheet1!K:K,[5]Sheet1!$A:$A,$A129,[5]Sheet1!$B:$B,$B129,[5]Sheet1!$C:$C,$C129),0)</f>
        <v>0</v>
      </c>
      <c r="Y129" s="169">
        <f>+IFERROR(SUMIFS([5]Sheet1!L:L,[5]Sheet1!$A:$A,$A129,[5]Sheet1!$B:$B,$B129,[5]Sheet1!$C:$C,$C129),0)</f>
        <v>1</v>
      </c>
      <c r="Z129" s="169">
        <f>+IFERROR(SUMIFS([5]Sheet1!M:M,[5]Sheet1!$A:$A,$A129,[5]Sheet1!$B:$B,$B129,[5]Sheet1!$C:$C,$C129),0)</f>
        <v>3</v>
      </c>
      <c r="AA129" s="169">
        <f>+IFERROR(SUMIFS([5]Sheet1!N:N,[5]Sheet1!$A:$A,$A129,[5]Sheet1!$B:$B,$B129,[5]Sheet1!$C:$C,$C129),0)</f>
        <v>0</v>
      </c>
      <c r="AB129" s="169">
        <f>+IFERROR(SUMIFS([5]Sheet1!O:O,[5]Sheet1!$A:$A,$A129,[5]Sheet1!$B:$B,$B129,[5]Sheet1!$C:$C,$C129),0)</f>
        <v>0</v>
      </c>
      <c r="AC129" s="169">
        <f>+IFERROR(SUMIFS([5]Sheet1!P:P,[5]Sheet1!$A:$A,$A129,[5]Sheet1!$B:$B,$B129,[5]Sheet1!$C:$C,$C129),0)</f>
        <v>0</v>
      </c>
      <c r="AD129" s="169">
        <f>+IFERROR(SUMIFS([5]Sheet1!Q:Q,[5]Sheet1!$A:$A,$A129,[5]Sheet1!$B:$B,$B129,[5]Sheet1!$C:$C,$C129),0)</f>
        <v>0</v>
      </c>
      <c r="AE129" s="169">
        <f>+IFERROR(SUMIFS([5]Sheet1!R:R,[5]Sheet1!$A:$A,$A129,[5]Sheet1!$B:$B,$B129,[5]Sheet1!$C:$C,$C129),0)</f>
        <v>0</v>
      </c>
      <c r="AF129" s="169">
        <f>+IFERROR(SUMIFS([5]Sheet1!S:S,[5]Sheet1!$A:$A,$A129,[5]Sheet1!$B:$B,$B129,[5]Sheet1!$C:$C,$C129),0)</f>
        <v>0</v>
      </c>
      <c r="AG129" s="169">
        <f>+IFERROR(SUMIFS([5]Sheet1!T:T,[5]Sheet1!$A:$A,$A129,[5]Sheet1!$B:$B,$B129,[5]Sheet1!$C:$C,$C129),0)</f>
        <v>0</v>
      </c>
      <c r="AH129" s="169">
        <f>+IFERROR(SUMIFS([5]Sheet1!U:U,[5]Sheet1!$A:$A,$A129,[5]Sheet1!$B:$B,$B129,[5]Sheet1!$C:$C,$C129),0)</f>
        <v>0</v>
      </c>
      <c r="AI129" s="169">
        <f>+IFERROR(SUMIFS([5]Sheet1!V:V,[5]Sheet1!$A:$A,$A129,[5]Sheet1!$B:$B,$B129,[5]Sheet1!$C:$C,$C129),0)</f>
        <v>0</v>
      </c>
      <c r="AJ129" s="169">
        <f>+IFERROR(SUMIFS([5]Sheet1!W:W,[5]Sheet1!$A:$A,$A129,[5]Sheet1!$B:$B,$B129,[5]Sheet1!$C:$C,$C129),0)</f>
        <v>0</v>
      </c>
      <c r="AK129" s="169">
        <f>+IFERROR(SUMIFS([5]Sheet1!X:X,[5]Sheet1!$A:$A,$A129,[5]Sheet1!$B:$B,$B129,[5]Sheet1!$C:$C,$C129),0)</f>
        <v>0</v>
      </c>
      <c r="AL129" s="169">
        <f>+IFERROR(SUMIFS([5]Sheet1!Y:Y,[5]Sheet1!$A:$A,$A129,[5]Sheet1!$B:$B,$B129,[5]Sheet1!$C:$C,$C129),0)</f>
        <v>0</v>
      </c>
      <c r="AM129" s="169">
        <f>+IFERROR(SUMIFS([5]Sheet1!Z:Z,[5]Sheet1!$A:$A,$A129,[5]Sheet1!$B:$B,$B129,[5]Sheet1!$C:$C,$C129),0)</f>
        <v>0</v>
      </c>
      <c r="AN129" s="4" t="s">
        <v>121</v>
      </c>
    </row>
    <row r="130" spans="1:40" ht="15" customHeight="1" outlineLevel="2">
      <c r="A130" s="4" t="s">
        <v>3779</v>
      </c>
      <c r="B130" s="4" t="s">
        <v>49</v>
      </c>
      <c r="C130" s="4" t="str">
        <f t="shared" si="594"/>
        <v>X Security 500</v>
      </c>
      <c r="D130" s="205"/>
      <c r="E130" s="207"/>
      <c r="F130" s="204"/>
      <c r="G130" s="12" t="s">
        <v>3785</v>
      </c>
      <c r="H130" s="168"/>
      <c r="I130" s="168"/>
      <c r="J130" s="168"/>
      <c r="K130" s="168"/>
      <c r="L130" s="168"/>
      <c r="M130" s="168"/>
      <c r="N130" s="168"/>
      <c r="O130" s="168"/>
      <c r="P130" s="169"/>
      <c r="Q130" s="169">
        <f>+IFERROR(SUMIFS([5]Sheet1!D:D,[5]Sheet1!$A:$A,$A130,[5]Sheet1!$B:$B,$B130,[5]Sheet1!$C:$C,$C130),0)</f>
        <v>0</v>
      </c>
      <c r="R130" s="169">
        <f>+IFERROR(SUMIFS([5]Sheet1!E:E,[5]Sheet1!$A:$A,$A130,[5]Sheet1!$B:$B,$B130,[5]Sheet1!$C:$C,$C130),0)</f>
        <v>0</v>
      </c>
      <c r="S130" s="169">
        <f>+IFERROR(SUMIFS([5]Sheet1!F:F,[5]Sheet1!$A:$A,$A130,[5]Sheet1!$B:$B,$B130,[5]Sheet1!$C:$C,$C130),0)</f>
        <v>0</v>
      </c>
      <c r="T130" s="169">
        <f>+IFERROR(SUMIFS([5]Sheet1!G:G,[5]Sheet1!$A:$A,$A130,[5]Sheet1!$B:$B,$B130,[5]Sheet1!$C:$C,$C130),0)</f>
        <v>0</v>
      </c>
      <c r="U130" s="169">
        <f>+IFERROR(SUMIFS([5]Sheet1!H:H,[5]Sheet1!$A:$A,$A130,[5]Sheet1!$B:$B,$B130,[5]Sheet1!$C:$C,$C130),0)</f>
        <v>0</v>
      </c>
      <c r="V130" s="169">
        <f>+IFERROR(SUMIFS([5]Sheet1!I:I,[5]Sheet1!$A:$A,$A130,[5]Sheet1!$B:$B,$B130,[5]Sheet1!$C:$C,$C130),0)</f>
        <v>0</v>
      </c>
      <c r="W130" s="169">
        <f>+IFERROR(SUMIFS([5]Sheet1!J:J,[5]Sheet1!$A:$A,$A130,[5]Sheet1!$B:$B,$B130,[5]Sheet1!$C:$C,$C130),0)</f>
        <v>0</v>
      </c>
      <c r="X130" s="169">
        <f>+IFERROR(SUMIFS([5]Sheet1!K:K,[5]Sheet1!$A:$A,$A130,[5]Sheet1!$B:$B,$B130,[5]Sheet1!$C:$C,$C130),0)</f>
        <v>0</v>
      </c>
      <c r="Y130" s="169">
        <f>+IFERROR(SUMIFS([5]Sheet1!L:L,[5]Sheet1!$A:$A,$A130,[5]Sheet1!$B:$B,$B130,[5]Sheet1!$C:$C,$C130),0)</f>
        <v>0</v>
      </c>
      <c r="Z130" s="169">
        <f>+IFERROR(SUMIFS([5]Sheet1!M:M,[5]Sheet1!$A:$A,$A130,[5]Sheet1!$B:$B,$B130,[5]Sheet1!$C:$C,$C130),0)</f>
        <v>0</v>
      </c>
      <c r="AA130" s="169">
        <f>+IFERROR(SUMIFS([5]Sheet1!N:N,[5]Sheet1!$A:$A,$A130,[5]Sheet1!$B:$B,$B130,[5]Sheet1!$C:$C,$C130),0)</f>
        <v>0</v>
      </c>
      <c r="AB130" s="169">
        <f>+IFERROR(SUMIFS([5]Sheet1!O:O,[5]Sheet1!$A:$A,$A130,[5]Sheet1!$B:$B,$B130,[5]Sheet1!$C:$C,$C130),0)</f>
        <v>0</v>
      </c>
      <c r="AC130" s="169">
        <f>+IFERROR(SUMIFS([5]Sheet1!P:P,[5]Sheet1!$A:$A,$A130,[5]Sheet1!$B:$B,$B130,[5]Sheet1!$C:$C,$C130),0)</f>
        <v>0</v>
      </c>
      <c r="AD130" s="169">
        <f>+IFERROR(SUMIFS([5]Sheet1!Q:Q,[5]Sheet1!$A:$A,$A130,[5]Sheet1!$B:$B,$B130,[5]Sheet1!$C:$C,$C130),0)</f>
        <v>0</v>
      </c>
      <c r="AE130" s="169">
        <f>+IFERROR(SUMIFS([5]Sheet1!R:R,[5]Sheet1!$A:$A,$A130,[5]Sheet1!$B:$B,$B130,[5]Sheet1!$C:$C,$C130),0)</f>
        <v>0</v>
      </c>
      <c r="AF130" s="169">
        <f>+IFERROR(SUMIFS([5]Sheet1!S:S,[5]Sheet1!$A:$A,$A130,[5]Sheet1!$B:$B,$B130,[5]Sheet1!$C:$C,$C130),0)</f>
        <v>0</v>
      </c>
      <c r="AG130" s="169">
        <f>+IFERROR(SUMIFS([5]Sheet1!T:T,[5]Sheet1!$A:$A,$A130,[5]Sheet1!$B:$B,$B130,[5]Sheet1!$C:$C,$C130),0)</f>
        <v>0</v>
      </c>
      <c r="AH130" s="169">
        <f>+IFERROR(SUMIFS([5]Sheet1!U:U,[5]Sheet1!$A:$A,$A130,[5]Sheet1!$B:$B,$B130,[5]Sheet1!$C:$C,$C130),0)</f>
        <v>0</v>
      </c>
      <c r="AI130" s="169">
        <f>+IFERROR(SUMIFS([5]Sheet1!V:V,[5]Sheet1!$A:$A,$A130,[5]Sheet1!$B:$B,$B130,[5]Sheet1!$C:$C,$C130),0)</f>
        <v>0</v>
      </c>
      <c r="AJ130" s="169">
        <f>+IFERROR(SUMIFS([5]Sheet1!W:W,[5]Sheet1!$A:$A,$A130,[5]Sheet1!$B:$B,$B130,[5]Sheet1!$C:$C,$C130),0)</f>
        <v>0</v>
      </c>
      <c r="AK130" s="169">
        <f>+IFERROR(SUMIFS([5]Sheet1!X:X,[5]Sheet1!$A:$A,$A130,[5]Sheet1!$B:$B,$B130,[5]Sheet1!$C:$C,$C130),0)</f>
        <v>0</v>
      </c>
      <c r="AL130" s="169">
        <f>+IFERROR(SUMIFS([5]Sheet1!Y:Y,[5]Sheet1!$A:$A,$A130,[5]Sheet1!$B:$B,$B130,[5]Sheet1!$C:$C,$C130),0)</f>
        <v>0</v>
      </c>
      <c r="AM130" s="169">
        <f>+IFERROR(SUMIFS([5]Sheet1!Z:Z,[5]Sheet1!$A:$A,$A130,[5]Sheet1!$B:$B,$B130,[5]Sheet1!$C:$C,$C130),0)</f>
        <v>0</v>
      </c>
    </row>
    <row r="131" spans="1:40" ht="15" customHeight="1" outlineLevel="2">
      <c r="A131" s="4" t="s">
        <v>3779</v>
      </c>
      <c r="B131" s="4" t="s">
        <v>49</v>
      </c>
      <c r="C131" s="4" t="str">
        <f t="shared" si="594"/>
        <v>X Security 1Gb</v>
      </c>
      <c r="D131" s="205"/>
      <c r="E131" s="207"/>
      <c r="F131" s="204"/>
      <c r="G131" s="12" t="s">
        <v>74</v>
      </c>
      <c r="H131" s="168"/>
      <c r="I131" s="168"/>
      <c r="J131" s="168"/>
      <c r="K131" s="168"/>
      <c r="L131" s="168"/>
      <c r="M131" s="168"/>
      <c r="N131" s="168"/>
      <c r="O131" s="168"/>
      <c r="P131" s="169"/>
      <c r="Q131" s="169">
        <f>+IFERROR(SUMIFS([5]Sheet1!D:D,[5]Sheet1!$A:$A,$A131,[5]Sheet1!$B:$B,$B131,[5]Sheet1!$C:$C,$C131),0)</f>
        <v>0</v>
      </c>
      <c r="R131" s="169">
        <f>+IFERROR(SUMIFS([5]Sheet1!E:E,[5]Sheet1!$A:$A,$A131,[5]Sheet1!$B:$B,$B131,[5]Sheet1!$C:$C,$C131),0)</f>
        <v>0</v>
      </c>
      <c r="S131" s="169">
        <f>+IFERROR(SUMIFS([5]Sheet1!F:F,[5]Sheet1!$A:$A,$A131,[5]Sheet1!$B:$B,$B131,[5]Sheet1!$C:$C,$C131),0)</f>
        <v>0</v>
      </c>
      <c r="T131" s="169">
        <f>+IFERROR(SUMIFS([5]Sheet1!G:G,[5]Sheet1!$A:$A,$A131,[5]Sheet1!$B:$B,$B131,[5]Sheet1!$C:$C,$C131),0)</f>
        <v>0</v>
      </c>
      <c r="U131" s="169">
        <f>+IFERROR(SUMIFS([5]Sheet1!H:H,[5]Sheet1!$A:$A,$A131,[5]Sheet1!$B:$B,$B131,[5]Sheet1!$C:$C,$C131),0)</f>
        <v>0</v>
      </c>
      <c r="V131" s="169">
        <f>+IFERROR(SUMIFS([5]Sheet1!I:I,[5]Sheet1!$A:$A,$A131,[5]Sheet1!$B:$B,$B131,[5]Sheet1!$C:$C,$C131),0)</f>
        <v>0</v>
      </c>
      <c r="W131" s="169">
        <f>+IFERROR(SUMIFS([5]Sheet1!J:J,[5]Sheet1!$A:$A,$A131,[5]Sheet1!$B:$B,$B131,[5]Sheet1!$C:$C,$C131),0)</f>
        <v>0</v>
      </c>
      <c r="X131" s="169">
        <f>+IFERROR(SUMIFS([5]Sheet1!K:K,[5]Sheet1!$A:$A,$A131,[5]Sheet1!$B:$B,$B131,[5]Sheet1!$C:$C,$C131),0)</f>
        <v>0</v>
      </c>
      <c r="Y131" s="169">
        <f>+IFERROR(SUMIFS([5]Sheet1!L:L,[5]Sheet1!$A:$A,$A131,[5]Sheet1!$B:$B,$B131,[5]Sheet1!$C:$C,$C131),0)</f>
        <v>0</v>
      </c>
      <c r="Z131" s="169">
        <f>+IFERROR(SUMIFS([5]Sheet1!M:M,[5]Sheet1!$A:$A,$A131,[5]Sheet1!$B:$B,$B131,[5]Sheet1!$C:$C,$C131),0)</f>
        <v>0</v>
      </c>
      <c r="AA131" s="169">
        <f>+IFERROR(SUMIFS([5]Sheet1!N:N,[5]Sheet1!$A:$A,$A131,[5]Sheet1!$B:$B,$B131,[5]Sheet1!$C:$C,$C131),0)</f>
        <v>0</v>
      </c>
      <c r="AB131" s="169">
        <f>+IFERROR(SUMIFS([5]Sheet1!O:O,[5]Sheet1!$A:$A,$A131,[5]Sheet1!$B:$B,$B131,[5]Sheet1!$C:$C,$C131),0)</f>
        <v>0</v>
      </c>
      <c r="AC131" s="169">
        <f>+IFERROR(SUMIFS([5]Sheet1!P:P,[5]Sheet1!$A:$A,$A131,[5]Sheet1!$B:$B,$B131,[5]Sheet1!$C:$C,$C131),0)</f>
        <v>0</v>
      </c>
      <c r="AD131" s="169">
        <f>+IFERROR(SUMIFS([5]Sheet1!Q:Q,[5]Sheet1!$A:$A,$A131,[5]Sheet1!$B:$B,$B131,[5]Sheet1!$C:$C,$C131),0)</f>
        <v>0</v>
      </c>
      <c r="AE131" s="169">
        <f>+IFERROR(SUMIFS([5]Sheet1!R:R,[5]Sheet1!$A:$A,$A131,[5]Sheet1!$B:$B,$B131,[5]Sheet1!$C:$C,$C131),0)</f>
        <v>0</v>
      </c>
      <c r="AF131" s="169">
        <f>+IFERROR(SUMIFS([5]Sheet1!S:S,[5]Sheet1!$A:$A,$A131,[5]Sheet1!$B:$B,$B131,[5]Sheet1!$C:$C,$C131),0)</f>
        <v>0</v>
      </c>
      <c r="AG131" s="169">
        <f>+IFERROR(SUMIFS([5]Sheet1!T:T,[5]Sheet1!$A:$A,$A131,[5]Sheet1!$B:$B,$B131,[5]Sheet1!$C:$C,$C131),0)</f>
        <v>0</v>
      </c>
      <c r="AH131" s="169">
        <f>+IFERROR(SUMIFS([5]Sheet1!U:U,[5]Sheet1!$A:$A,$A131,[5]Sheet1!$B:$B,$B131,[5]Sheet1!$C:$C,$C131),0)</f>
        <v>0</v>
      </c>
      <c r="AI131" s="169">
        <f>+IFERROR(SUMIFS([5]Sheet1!V:V,[5]Sheet1!$A:$A,$A131,[5]Sheet1!$B:$B,$B131,[5]Sheet1!$C:$C,$C131),0)</f>
        <v>0</v>
      </c>
      <c r="AJ131" s="169">
        <f>+IFERROR(SUMIFS([5]Sheet1!W:W,[5]Sheet1!$A:$A,$A131,[5]Sheet1!$B:$B,$B131,[5]Sheet1!$C:$C,$C131),0)</f>
        <v>0</v>
      </c>
      <c r="AK131" s="169">
        <f>+IFERROR(SUMIFS([5]Sheet1!X:X,[5]Sheet1!$A:$A,$A131,[5]Sheet1!$B:$B,$B131,[5]Sheet1!$C:$C,$C131),0)</f>
        <v>0</v>
      </c>
      <c r="AL131" s="169">
        <f>+IFERROR(SUMIFS([5]Sheet1!Y:Y,[5]Sheet1!$A:$A,$A131,[5]Sheet1!$B:$B,$B131,[5]Sheet1!$C:$C,$C131),0)</f>
        <v>0</v>
      </c>
      <c r="AM131" s="169">
        <f>+IFERROR(SUMIFS([5]Sheet1!Z:Z,[5]Sheet1!$A:$A,$A131,[5]Sheet1!$B:$B,$B131,[5]Sheet1!$C:$C,$C131),0)</f>
        <v>0</v>
      </c>
      <c r="AN131" s="4" t="s">
        <v>121</v>
      </c>
    </row>
    <row r="132" spans="1:40" ht="15" customHeight="1" outlineLevel="2">
      <c r="A132" s="4" t="s">
        <v>3779</v>
      </c>
      <c r="B132" s="4" t="s">
        <v>49</v>
      </c>
      <c r="C132" s="4" t="str">
        <f t="shared" si="594"/>
        <v>X Security Virtual 100</v>
      </c>
      <c r="D132" s="205"/>
      <c r="E132" s="207"/>
      <c r="F132" s="204"/>
      <c r="G132" s="12" t="s">
        <v>79</v>
      </c>
      <c r="H132" s="168"/>
      <c r="I132" s="168"/>
      <c r="J132" s="168"/>
      <c r="K132" s="168"/>
      <c r="L132" s="168"/>
      <c r="M132" s="168"/>
      <c r="N132" s="168"/>
      <c r="O132" s="168"/>
      <c r="P132" s="169"/>
      <c r="Q132" s="169">
        <f>+IFERROR(SUMIFS([5]Sheet1!D:D,[5]Sheet1!$A:$A,$A132,[5]Sheet1!$B:$B,$B132,[5]Sheet1!$C:$C,$C132),0)</f>
        <v>0</v>
      </c>
      <c r="R132" s="169">
        <f>+IFERROR(SUMIFS([5]Sheet1!E:E,[5]Sheet1!$A:$A,$A132,[5]Sheet1!$B:$B,$B132,[5]Sheet1!$C:$C,$C132),0)</f>
        <v>0</v>
      </c>
      <c r="S132" s="169">
        <f>+IFERROR(SUMIFS([5]Sheet1!F:F,[5]Sheet1!$A:$A,$A132,[5]Sheet1!$B:$B,$B132,[5]Sheet1!$C:$C,$C132),0)</f>
        <v>0</v>
      </c>
      <c r="T132" s="169">
        <f>+IFERROR(SUMIFS([5]Sheet1!G:G,[5]Sheet1!$A:$A,$A132,[5]Sheet1!$B:$B,$B132,[5]Sheet1!$C:$C,$C132),0)</f>
        <v>0</v>
      </c>
      <c r="U132" s="169">
        <f>+IFERROR(SUMIFS([5]Sheet1!H:H,[5]Sheet1!$A:$A,$A132,[5]Sheet1!$B:$B,$B132,[5]Sheet1!$C:$C,$C132),0)</f>
        <v>0</v>
      </c>
      <c r="V132" s="169">
        <f>+IFERROR(SUMIFS([5]Sheet1!I:I,[5]Sheet1!$A:$A,$A132,[5]Sheet1!$B:$B,$B132,[5]Sheet1!$C:$C,$C132),0)</f>
        <v>0</v>
      </c>
      <c r="W132" s="169">
        <f>+IFERROR(SUMIFS([5]Sheet1!J:J,[5]Sheet1!$A:$A,$A132,[5]Sheet1!$B:$B,$B132,[5]Sheet1!$C:$C,$C132),0)</f>
        <v>0</v>
      </c>
      <c r="X132" s="169">
        <f>+IFERROR(SUMIFS([5]Sheet1!K:K,[5]Sheet1!$A:$A,$A132,[5]Sheet1!$B:$B,$B132,[5]Sheet1!$C:$C,$C132),0)</f>
        <v>0</v>
      </c>
      <c r="Y132" s="169">
        <f>+IFERROR(SUMIFS([5]Sheet1!L:L,[5]Sheet1!$A:$A,$A132,[5]Sheet1!$B:$B,$B132,[5]Sheet1!$C:$C,$C132),0)</f>
        <v>0</v>
      </c>
      <c r="Z132" s="169">
        <f>+IFERROR(SUMIFS([5]Sheet1!M:M,[5]Sheet1!$A:$A,$A132,[5]Sheet1!$B:$B,$B132,[5]Sheet1!$C:$C,$C132),0)</f>
        <v>0</v>
      </c>
      <c r="AA132" s="169">
        <f>+IFERROR(SUMIFS([5]Sheet1!N:N,[5]Sheet1!$A:$A,$A132,[5]Sheet1!$B:$B,$B132,[5]Sheet1!$C:$C,$C132),0)</f>
        <v>0</v>
      </c>
      <c r="AB132" s="169">
        <f>+IFERROR(SUMIFS([5]Sheet1!O:O,[5]Sheet1!$A:$A,$A132,[5]Sheet1!$B:$B,$B132,[5]Sheet1!$C:$C,$C132),0)</f>
        <v>0</v>
      </c>
      <c r="AC132" s="169">
        <f>+IFERROR(SUMIFS([5]Sheet1!P:P,[5]Sheet1!$A:$A,$A132,[5]Sheet1!$B:$B,$B132,[5]Sheet1!$C:$C,$C132),0)</f>
        <v>0</v>
      </c>
      <c r="AD132" s="169">
        <f>+IFERROR(SUMIFS([5]Sheet1!Q:Q,[5]Sheet1!$A:$A,$A132,[5]Sheet1!$B:$B,$B132,[5]Sheet1!$C:$C,$C132),0)</f>
        <v>0</v>
      </c>
      <c r="AE132" s="169">
        <f>+IFERROR(SUMIFS([5]Sheet1!R:R,[5]Sheet1!$A:$A,$A132,[5]Sheet1!$B:$B,$B132,[5]Sheet1!$C:$C,$C132),0)</f>
        <v>0</v>
      </c>
      <c r="AF132" s="169">
        <f>+IFERROR(SUMIFS([5]Sheet1!S:S,[5]Sheet1!$A:$A,$A132,[5]Sheet1!$B:$B,$B132,[5]Sheet1!$C:$C,$C132),0)</f>
        <v>0</v>
      </c>
      <c r="AG132" s="169">
        <f>+IFERROR(SUMIFS([5]Sheet1!T:T,[5]Sheet1!$A:$A,$A132,[5]Sheet1!$B:$B,$B132,[5]Sheet1!$C:$C,$C132),0)</f>
        <v>0</v>
      </c>
      <c r="AH132" s="169">
        <f>+IFERROR(SUMIFS([5]Sheet1!U:U,[5]Sheet1!$A:$A,$A132,[5]Sheet1!$B:$B,$B132,[5]Sheet1!$C:$C,$C132),0)</f>
        <v>0</v>
      </c>
      <c r="AI132" s="169">
        <f>+IFERROR(SUMIFS([5]Sheet1!V:V,[5]Sheet1!$A:$A,$A132,[5]Sheet1!$B:$B,$B132,[5]Sheet1!$C:$C,$C132),0)</f>
        <v>0</v>
      </c>
      <c r="AJ132" s="169">
        <f>+IFERROR(SUMIFS([5]Sheet1!W:W,[5]Sheet1!$A:$A,$A132,[5]Sheet1!$B:$B,$B132,[5]Sheet1!$C:$C,$C132),0)</f>
        <v>0</v>
      </c>
      <c r="AK132" s="169">
        <f>+IFERROR(SUMIFS([5]Sheet1!X:X,[5]Sheet1!$A:$A,$A132,[5]Sheet1!$B:$B,$B132,[5]Sheet1!$C:$C,$C132),0)</f>
        <v>0</v>
      </c>
      <c r="AL132" s="169">
        <f>+IFERROR(SUMIFS([5]Sheet1!Y:Y,[5]Sheet1!$A:$A,$A132,[5]Sheet1!$B:$B,$B132,[5]Sheet1!$C:$C,$C132),0)</f>
        <v>0</v>
      </c>
      <c r="AM132" s="169">
        <f>+IFERROR(SUMIFS([5]Sheet1!Z:Z,[5]Sheet1!$A:$A,$A132,[5]Sheet1!$B:$B,$B132,[5]Sheet1!$C:$C,$C132),0)</f>
        <v>0</v>
      </c>
      <c r="AN132" s="4" t="s">
        <v>121</v>
      </c>
    </row>
    <row r="133" spans="1:40" ht="15" customHeight="1" outlineLevel="2">
      <c r="A133" s="4" t="s">
        <v>3779</v>
      </c>
      <c r="B133" s="4" t="s">
        <v>49</v>
      </c>
      <c r="C133" s="4" t="str">
        <f t="shared" si="594"/>
        <v>X Security NOMADA</v>
      </c>
      <c r="D133" s="205"/>
      <c r="E133" s="207"/>
      <c r="F133" s="204"/>
      <c r="G133" s="12" t="s">
        <v>97</v>
      </c>
      <c r="H133" s="168"/>
      <c r="I133" s="168"/>
      <c r="J133" s="168"/>
      <c r="K133" s="168"/>
      <c r="L133" s="168"/>
      <c r="M133" s="168"/>
      <c r="N133" s="168"/>
      <c r="O133" s="168"/>
      <c r="P133" s="169"/>
      <c r="Q133" s="169">
        <f>+IFERROR(SUMIFS([5]Sheet1!D:D,[5]Sheet1!$A:$A,$A133,[5]Sheet1!$B:$B,$B133,[5]Sheet1!$C:$C,$C133),0)</f>
        <v>0</v>
      </c>
      <c r="R133" s="169">
        <f>+IFERROR(SUMIFS([5]Sheet1!E:E,[5]Sheet1!$A:$A,$A133,[5]Sheet1!$B:$B,$B133,[5]Sheet1!$C:$C,$C133),0)</f>
        <v>0</v>
      </c>
      <c r="S133" s="169">
        <f>+IFERROR(SUMIFS([5]Sheet1!F:F,[5]Sheet1!$A:$A,$A133,[5]Sheet1!$B:$B,$B133,[5]Sheet1!$C:$C,$C133),0)</f>
        <v>0</v>
      </c>
      <c r="T133" s="169">
        <f>+IFERROR(SUMIFS([5]Sheet1!G:G,[5]Sheet1!$A:$A,$A133,[5]Sheet1!$B:$B,$B133,[5]Sheet1!$C:$C,$C133),0)</f>
        <v>0</v>
      </c>
      <c r="U133" s="169">
        <f>+IFERROR(SUMIFS([5]Sheet1!H:H,[5]Sheet1!$A:$A,$A133,[5]Sheet1!$B:$B,$B133,[5]Sheet1!$C:$C,$C133),0)</f>
        <v>0</v>
      </c>
      <c r="V133" s="169">
        <f>+IFERROR(SUMIFS([5]Sheet1!I:I,[5]Sheet1!$A:$A,$A133,[5]Sheet1!$B:$B,$B133,[5]Sheet1!$C:$C,$C133),0)</f>
        <v>0</v>
      </c>
      <c r="W133" s="169">
        <f>+IFERROR(SUMIFS([5]Sheet1!J:J,[5]Sheet1!$A:$A,$A133,[5]Sheet1!$B:$B,$B133,[5]Sheet1!$C:$C,$C133),0)</f>
        <v>0</v>
      </c>
      <c r="X133" s="169">
        <f>+IFERROR(SUMIFS([5]Sheet1!K:K,[5]Sheet1!$A:$A,$A133,[5]Sheet1!$B:$B,$B133,[5]Sheet1!$C:$C,$C133),0)</f>
        <v>0</v>
      </c>
      <c r="Y133" s="169">
        <f>+IFERROR(SUMIFS([5]Sheet1!L:L,[5]Sheet1!$A:$A,$A133,[5]Sheet1!$B:$B,$B133,[5]Sheet1!$C:$C,$C133),0)</f>
        <v>0</v>
      </c>
      <c r="Z133" s="169">
        <f>+IFERROR(SUMIFS([5]Sheet1!M:M,[5]Sheet1!$A:$A,$A133,[5]Sheet1!$B:$B,$B133,[5]Sheet1!$C:$C,$C133),0)</f>
        <v>0</v>
      </c>
      <c r="AA133" s="169">
        <f>+IFERROR(SUMIFS([5]Sheet1!N:N,[5]Sheet1!$A:$A,$A133,[5]Sheet1!$B:$B,$B133,[5]Sheet1!$C:$C,$C133),0)</f>
        <v>0</v>
      </c>
      <c r="AB133" s="169">
        <f>+IFERROR(SUMIFS([5]Sheet1!O:O,[5]Sheet1!$A:$A,$A133,[5]Sheet1!$B:$B,$B133,[5]Sheet1!$C:$C,$C133),0)</f>
        <v>0</v>
      </c>
      <c r="AC133" s="169">
        <f>+IFERROR(SUMIFS([5]Sheet1!P:P,[5]Sheet1!$A:$A,$A133,[5]Sheet1!$B:$B,$B133,[5]Sheet1!$C:$C,$C133),0)</f>
        <v>0</v>
      </c>
      <c r="AD133" s="169">
        <f>+IFERROR(SUMIFS([5]Sheet1!Q:Q,[5]Sheet1!$A:$A,$A133,[5]Sheet1!$B:$B,$B133,[5]Sheet1!$C:$C,$C133),0)</f>
        <v>0</v>
      </c>
      <c r="AE133" s="169">
        <f>+IFERROR(SUMIFS([5]Sheet1!R:R,[5]Sheet1!$A:$A,$A133,[5]Sheet1!$B:$B,$B133,[5]Sheet1!$C:$C,$C133),0)</f>
        <v>0</v>
      </c>
      <c r="AF133" s="169">
        <f>+IFERROR(SUMIFS([5]Sheet1!S:S,[5]Sheet1!$A:$A,$A133,[5]Sheet1!$B:$B,$B133,[5]Sheet1!$C:$C,$C133),0)</f>
        <v>0</v>
      </c>
      <c r="AG133" s="169">
        <f>+IFERROR(SUMIFS([5]Sheet1!T:T,[5]Sheet1!$A:$A,$A133,[5]Sheet1!$B:$B,$B133,[5]Sheet1!$C:$C,$C133),0)</f>
        <v>0</v>
      </c>
      <c r="AH133" s="169">
        <f>+IFERROR(SUMIFS([5]Sheet1!U:U,[5]Sheet1!$A:$A,$A133,[5]Sheet1!$B:$B,$B133,[5]Sheet1!$C:$C,$C133),0)</f>
        <v>0</v>
      </c>
      <c r="AI133" s="169">
        <f>+IFERROR(SUMIFS([5]Sheet1!V:V,[5]Sheet1!$A:$A,$A133,[5]Sheet1!$B:$B,$B133,[5]Sheet1!$C:$C,$C133),0)</f>
        <v>0</v>
      </c>
      <c r="AJ133" s="169">
        <f>+IFERROR(SUMIFS([5]Sheet1!W:W,[5]Sheet1!$A:$A,$A133,[5]Sheet1!$B:$B,$B133,[5]Sheet1!$C:$C,$C133),0)</f>
        <v>0</v>
      </c>
      <c r="AK133" s="169">
        <f>+IFERROR(SUMIFS([5]Sheet1!X:X,[5]Sheet1!$A:$A,$A133,[5]Sheet1!$B:$B,$B133,[5]Sheet1!$C:$C,$C133),0)</f>
        <v>0</v>
      </c>
      <c r="AL133" s="169">
        <f>+IFERROR(SUMIFS([5]Sheet1!Y:Y,[5]Sheet1!$A:$A,$A133,[5]Sheet1!$B:$B,$B133,[5]Sheet1!$C:$C,$C133),0)</f>
        <v>0</v>
      </c>
      <c r="AM133" s="169">
        <f>+IFERROR(SUMIFS([5]Sheet1!Z:Z,[5]Sheet1!$A:$A,$A133,[5]Sheet1!$B:$B,$B133,[5]Sheet1!$C:$C,$C133),0)</f>
        <v>0</v>
      </c>
      <c r="AN133" s="4" t="s">
        <v>121</v>
      </c>
    </row>
    <row r="134" spans="1:40" ht="15" customHeight="1" outlineLevel="2">
      <c r="A134" s="4" t="s">
        <v>3779</v>
      </c>
      <c r="B134" s="4" t="s">
        <v>49</v>
      </c>
      <c r="C134" s="4" t="str">
        <f t="shared" si="594"/>
        <v>X Security 4G</v>
      </c>
      <c r="D134" s="205"/>
      <c r="E134" s="207"/>
      <c r="F134" s="204"/>
      <c r="G134" s="12" t="s">
        <v>98</v>
      </c>
      <c r="H134" s="168"/>
      <c r="I134" s="168"/>
      <c r="J134" s="168"/>
      <c r="K134" s="168"/>
      <c r="L134" s="168"/>
      <c r="M134" s="168"/>
      <c r="N134" s="168"/>
      <c r="O134" s="168"/>
      <c r="P134" s="169"/>
      <c r="Q134" s="169">
        <f>+IFERROR(SUMIFS([5]Sheet1!D:D,[5]Sheet1!$A:$A,$A134,[5]Sheet1!$B:$B,$B134,[5]Sheet1!$C:$C,$C134),0)</f>
        <v>0</v>
      </c>
      <c r="R134" s="169">
        <f>+IFERROR(SUMIFS([5]Sheet1!E:E,[5]Sheet1!$A:$A,$A134,[5]Sheet1!$B:$B,$B134,[5]Sheet1!$C:$C,$C134),0)</f>
        <v>0</v>
      </c>
      <c r="S134" s="169">
        <f>+IFERROR(SUMIFS([5]Sheet1!F:F,[5]Sheet1!$A:$A,$A134,[5]Sheet1!$B:$B,$B134,[5]Sheet1!$C:$C,$C134),0)</f>
        <v>0</v>
      </c>
      <c r="T134" s="169">
        <f>+IFERROR(SUMIFS([5]Sheet1!G:G,[5]Sheet1!$A:$A,$A134,[5]Sheet1!$B:$B,$B134,[5]Sheet1!$C:$C,$C134),0)</f>
        <v>0</v>
      </c>
      <c r="U134" s="169">
        <f>+IFERROR(SUMIFS([5]Sheet1!H:H,[5]Sheet1!$A:$A,$A134,[5]Sheet1!$B:$B,$B134,[5]Sheet1!$C:$C,$C134),0)</f>
        <v>0</v>
      </c>
      <c r="V134" s="169">
        <f>+IFERROR(SUMIFS([5]Sheet1!I:I,[5]Sheet1!$A:$A,$A134,[5]Sheet1!$B:$B,$B134,[5]Sheet1!$C:$C,$C134),0)</f>
        <v>0</v>
      </c>
      <c r="W134" s="169">
        <f>+IFERROR(SUMIFS([5]Sheet1!J:J,[5]Sheet1!$A:$A,$A134,[5]Sheet1!$B:$B,$B134,[5]Sheet1!$C:$C,$C134),0)</f>
        <v>0</v>
      </c>
      <c r="X134" s="169">
        <f>+IFERROR(SUMIFS([5]Sheet1!K:K,[5]Sheet1!$A:$A,$A134,[5]Sheet1!$B:$B,$B134,[5]Sheet1!$C:$C,$C134),0)</f>
        <v>0</v>
      </c>
      <c r="Y134" s="169">
        <f>+IFERROR(SUMIFS([5]Sheet1!L:L,[5]Sheet1!$A:$A,$A134,[5]Sheet1!$B:$B,$B134,[5]Sheet1!$C:$C,$C134),0)</f>
        <v>0</v>
      </c>
      <c r="Z134" s="169">
        <f>+IFERROR(SUMIFS([5]Sheet1!M:M,[5]Sheet1!$A:$A,$A134,[5]Sheet1!$B:$B,$B134,[5]Sheet1!$C:$C,$C134),0)</f>
        <v>0</v>
      </c>
      <c r="AA134" s="169">
        <f>+IFERROR(SUMIFS([5]Sheet1!N:N,[5]Sheet1!$A:$A,$A134,[5]Sheet1!$B:$B,$B134,[5]Sheet1!$C:$C,$C134),0)</f>
        <v>0</v>
      </c>
      <c r="AB134" s="169">
        <f>+IFERROR(SUMIFS([5]Sheet1!O:O,[5]Sheet1!$A:$A,$A134,[5]Sheet1!$B:$B,$B134,[5]Sheet1!$C:$C,$C134),0)</f>
        <v>0</v>
      </c>
      <c r="AC134" s="169">
        <f>+IFERROR(SUMIFS([5]Sheet1!P:P,[5]Sheet1!$A:$A,$A134,[5]Sheet1!$B:$B,$B134,[5]Sheet1!$C:$C,$C134),0)</f>
        <v>0</v>
      </c>
      <c r="AD134" s="169">
        <f>+IFERROR(SUMIFS([5]Sheet1!Q:Q,[5]Sheet1!$A:$A,$A134,[5]Sheet1!$B:$B,$B134,[5]Sheet1!$C:$C,$C134),0)</f>
        <v>0</v>
      </c>
      <c r="AE134" s="169">
        <f>+IFERROR(SUMIFS([5]Sheet1!R:R,[5]Sheet1!$A:$A,$A134,[5]Sheet1!$B:$B,$B134,[5]Sheet1!$C:$C,$C134),0)</f>
        <v>0</v>
      </c>
      <c r="AF134" s="169">
        <f>+IFERROR(SUMIFS([5]Sheet1!S:S,[5]Sheet1!$A:$A,$A134,[5]Sheet1!$B:$B,$B134,[5]Sheet1!$C:$C,$C134),0)</f>
        <v>0</v>
      </c>
      <c r="AG134" s="169">
        <f>+IFERROR(SUMIFS([5]Sheet1!T:T,[5]Sheet1!$A:$A,$A134,[5]Sheet1!$B:$B,$B134,[5]Sheet1!$C:$C,$C134),0)</f>
        <v>0</v>
      </c>
      <c r="AH134" s="169">
        <f>+IFERROR(SUMIFS([5]Sheet1!U:U,[5]Sheet1!$A:$A,$A134,[5]Sheet1!$B:$B,$B134,[5]Sheet1!$C:$C,$C134),0)</f>
        <v>0</v>
      </c>
      <c r="AI134" s="169">
        <f>+IFERROR(SUMIFS([5]Sheet1!V:V,[5]Sheet1!$A:$A,$A134,[5]Sheet1!$B:$B,$B134,[5]Sheet1!$C:$C,$C134),0)</f>
        <v>0</v>
      </c>
      <c r="AJ134" s="169">
        <f>+IFERROR(SUMIFS([5]Sheet1!W:W,[5]Sheet1!$A:$A,$A134,[5]Sheet1!$B:$B,$B134,[5]Sheet1!$C:$C,$C134),0)</f>
        <v>0</v>
      </c>
      <c r="AK134" s="169">
        <f>+IFERROR(SUMIFS([5]Sheet1!X:X,[5]Sheet1!$A:$A,$A134,[5]Sheet1!$B:$B,$B134,[5]Sheet1!$C:$C,$C134),0)</f>
        <v>0</v>
      </c>
      <c r="AL134" s="169">
        <f>+IFERROR(SUMIFS([5]Sheet1!Y:Y,[5]Sheet1!$A:$A,$A134,[5]Sheet1!$B:$B,$B134,[5]Sheet1!$C:$C,$C134),0)</f>
        <v>0</v>
      </c>
      <c r="AM134" s="169">
        <f>+IFERROR(SUMIFS([5]Sheet1!Z:Z,[5]Sheet1!$A:$A,$A134,[5]Sheet1!$B:$B,$B134,[5]Sheet1!$C:$C,$C134),0)</f>
        <v>0</v>
      </c>
      <c r="AN134" s="4" t="s">
        <v>121</v>
      </c>
    </row>
    <row r="135" spans="1:40" ht="15" customHeight="1" outlineLevel="2">
      <c r="A135" s="4" t="s">
        <v>3779</v>
      </c>
      <c r="B135" s="4" t="s">
        <v>49</v>
      </c>
      <c r="C135" s="4" t="str">
        <f t="shared" si="594"/>
        <v>X Security Monosede Portable 20</v>
      </c>
      <c r="D135" s="205"/>
      <c r="E135" s="207"/>
      <c r="F135" s="204"/>
      <c r="G135" s="12" t="s">
        <v>3786</v>
      </c>
      <c r="H135" s="168"/>
      <c r="I135" s="168"/>
      <c r="J135" s="168"/>
      <c r="K135" s="168"/>
      <c r="L135" s="168"/>
      <c r="M135" s="168"/>
      <c r="N135" s="168"/>
      <c r="O135" s="168"/>
      <c r="P135" s="169"/>
      <c r="Q135" s="169">
        <f>+IFERROR(SUMIFS([5]Sheet1!D:D,[5]Sheet1!$A:$A,$A135,[5]Sheet1!$B:$B,$B135,[5]Sheet1!$C:$C,$C135),0)</f>
        <v>0</v>
      </c>
      <c r="R135" s="169">
        <f>+IFERROR(SUMIFS([5]Sheet1!E:E,[5]Sheet1!$A:$A,$A135,[5]Sheet1!$B:$B,$B135,[5]Sheet1!$C:$C,$C135),0)</f>
        <v>0</v>
      </c>
      <c r="S135" s="169">
        <f>+IFERROR(SUMIFS([5]Sheet1!F:F,[5]Sheet1!$A:$A,$A135,[5]Sheet1!$B:$B,$B135,[5]Sheet1!$C:$C,$C135),0)</f>
        <v>0</v>
      </c>
      <c r="T135" s="169">
        <f>+IFERROR(SUMIFS([5]Sheet1!G:G,[5]Sheet1!$A:$A,$A135,[5]Sheet1!$B:$B,$B135,[5]Sheet1!$C:$C,$C135),0)</f>
        <v>0</v>
      </c>
      <c r="U135" s="169">
        <f>+IFERROR(SUMIFS([5]Sheet1!H:H,[5]Sheet1!$A:$A,$A135,[5]Sheet1!$B:$B,$B135,[5]Sheet1!$C:$C,$C135),0)</f>
        <v>0</v>
      </c>
      <c r="V135" s="169">
        <f>+IFERROR(SUMIFS([5]Sheet1!I:I,[5]Sheet1!$A:$A,$A135,[5]Sheet1!$B:$B,$B135,[5]Sheet1!$C:$C,$C135),0)</f>
        <v>0</v>
      </c>
      <c r="W135" s="169">
        <f>+IFERROR(SUMIFS([5]Sheet1!J:J,[5]Sheet1!$A:$A,$A135,[5]Sheet1!$B:$B,$B135,[5]Sheet1!$C:$C,$C135),0)</f>
        <v>0</v>
      </c>
      <c r="X135" s="169">
        <f>+IFERROR(SUMIFS([5]Sheet1!K:K,[5]Sheet1!$A:$A,$A135,[5]Sheet1!$B:$B,$B135,[5]Sheet1!$C:$C,$C135),0)</f>
        <v>0</v>
      </c>
      <c r="Y135" s="169">
        <f>+IFERROR(SUMIFS([5]Sheet1!L:L,[5]Sheet1!$A:$A,$A135,[5]Sheet1!$B:$B,$B135,[5]Sheet1!$C:$C,$C135),0)</f>
        <v>0</v>
      </c>
      <c r="Z135" s="169">
        <f>+IFERROR(SUMIFS([5]Sheet1!M:M,[5]Sheet1!$A:$A,$A135,[5]Sheet1!$B:$B,$B135,[5]Sheet1!$C:$C,$C135),0)</f>
        <v>0</v>
      </c>
      <c r="AA135" s="169">
        <f>+IFERROR(SUMIFS([5]Sheet1!N:N,[5]Sheet1!$A:$A,$A135,[5]Sheet1!$B:$B,$B135,[5]Sheet1!$C:$C,$C135),0)</f>
        <v>0</v>
      </c>
      <c r="AB135" s="169">
        <f>+IFERROR(SUMIFS([5]Sheet1!O:O,[5]Sheet1!$A:$A,$A135,[5]Sheet1!$B:$B,$B135,[5]Sheet1!$C:$C,$C135),0)</f>
        <v>0</v>
      </c>
      <c r="AC135" s="169">
        <f>+IFERROR(SUMIFS([5]Sheet1!P:P,[5]Sheet1!$A:$A,$A135,[5]Sheet1!$B:$B,$B135,[5]Sheet1!$C:$C,$C135),0)</f>
        <v>0</v>
      </c>
      <c r="AD135" s="169">
        <f>+IFERROR(SUMIFS([5]Sheet1!Q:Q,[5]Sheet1!$A:$A,$A135,[5]Sheet1!$B:$B,$B135,[5]Sheet1!$C:$C,$C135),0)</f>
        <v>0</v>
      </c>
      <c r="AE135" s="169">
        <f>+IFERROR(SUMIFS([5]Sheet1!R:R,[5]Sheet1!$A:$A,$A135,[5]Sheet1!$B:$B,$B135,[5]Sheet1!$C:$C,$C135),0)</f>
        <v>0</v>
      </c>
      <c r="AF135" s="169">
        <f>+IFERROR(SUMIFS([5]Sheet1!S:S,[5]Sheet1!$A:$A,$A135,[5]Sheet1!$B:$B,$B135,[5]Sheet1!$C:$C,$C135),0)</f>
        <v>0</v>
      </c>
      <c r="AG135" s="169">
        <f>+IFERROR(SUMIFS([5]Sheet1!T:T,[5]Sheet1!$A:$A,$A135,[5]Sheet1!$B:$B,$B135,[5]Sheet1!$C:$C,$C135),0)</f>
        <v>0</v>
      </c>
      <c r="AH135" s="169">
        <f>+IFERROR(SUMIFS([5]Sheet1!U:U,[5]Sheet1!$A:$A,$A135,[5]Sheet1!$B:$B,$B135,[5]Sheet1!$C:$C,$C135),0)</f>
        <v>0</v>
      </c>
      <c r="AI135" s="169">
        <f>+IFERROR(SUMIFS([5]Sheet1!V:V,[5]Sheet1!$A:$A,$A135,[5]Sheet1!$B:$B,$B135,[5]Sheet1!$C:$C,$C135),0)</f>
        <v>0</v>
      </c>
      <c r="AJ135" s="169">
        <f>+IFERROR(SUMIFS([5]Sheet1!W:W,[5]Sheet1!$A:$A,$A135,[5]Sheet1!$B:$B,$B135,[5]Sheet1!$C:$C,$C135),0)</f>
        <v>0</v>
      </c>
      <c r="AK135" s="169">
        <f>+IFERROR(SUMIFS([5]Sheet1!X:X,[5]Sheet1!$A:$A,$A135,[5]Sheet1!$B:$B,$B135,[5]Sheet1!$C:$C,$C135),0)</f>
        <v>0</v>
      </c>
      <c r="AL135" s="169">
        <f>+IFERROR(SUMIFS([5]Sheet1!Y:Y,[5]Sheet1!$A:$A,$A135,[5]Sheet1!$B:$B,$B135,[5]Sheet1!$C:$C,$C135),0)</f>
        <v>0</v>
      </c>
      <c r="AM135" s="169">
        <f>+IFERROR(SUMIFS([5]Sheet1!Z:Z,[5]Sheet1!$A:$A,$A135,[5]Sheet1!$B:$B,$B135,[5]Sheet1!$C:$C,$C135),0)</f>
        <v>0</v>
      </c>
    </row>
    <row r="136" spans="1:40" ht="15" customHeight="1" outlineLevel="2">
      <c r="A136" s="4" t="s">
        <v>3779</v>
      </c>
      <c r="B136" s="4" t="s">
        <v>49</v>
      </c>
      <c r="C136" s="4" t="str">
        <f t="shared" si="594"/>
        <v>X Security Monosede 50</v>
      </c>
      <c r="D136" s="205"/>
      <c r="E136" s="207"/>
      <c r="F136" s="204"/>
      <c r="G136" s="12" t="s">
        <v>3787</v>
      </c>
      <c r="H136" s="168"/>
      <c r="I136" s="168"/>
      <c r="J136" s="168"/>
      <c r="K136" s="168"/>
      <c r="L136" s="168"/>
      <c r="M136" s="168"/>
      <c r="N136" s="168"/>
      <c r="O136" s="168"/>
      <c r="P136" s="169"/>
      <c r="Q136" s="169">
        <f>+IFERROR(SUMIFS([5]Sheet1!D:D,[5]Sheet1!$A:$A,$A136,[5]Sheet1!$B:$B,$B136,[5]Sheet1!$C:$C,$C136),0)</f>
        <v>0</v>
      </c>
      <c r="R136" s="169">
        <f>+IFERROR(SUMIFS([5]Sheet1!E:E,[5]Sheet1!$A:$A,$A136,[5]Sheet1!$B:$B,$B136,[5]Sheet1!$C:$C,$C136),0)</f>
        <v>0</v>
      </c>
      <c r="S136" s="169">
        <f>+IFERROR(SUMIFS([5]Sheet1!F:F,[5]Sheet1!$A:$A,$A136,[5]Sheet1!$B:$B,$B136,[5]Sheet1!$C:$C,$C136),0)</f>
        <v>0</v>
      </c>
      <c r="T136" s="169">
        <f>+IFERROR(SUMIFS([5]Sheet1!G:G,[5]Sheet1!$A:$A,$A136,[5]Sheet1!$B:$B,$B136,[5]Sheet1!$C:$C,$C136),0)</f>
        <v>0</v>
      </c>
      <c r="U136" s="169">
        <f>+IFERROR(SUMIFS([5]Sheet1!H:H,[5]Sheet1!$A:$A,$A136,[5]Sheet1!$B:$B,$B136,[5]Sheet1!$C:$C,$C136),0)</f>
        <v>0</v>
      </c>
      <c r="V136" s="169">
        <f>+IFERROR(SUMIFS([5]Sheet1!I:I,[5]Sheet1!$A:$A,$A136,[5]Sheet1!$B:$B,$B136,[5]Sheet1!$C:$C,$C136),0)</f>
        <v>0</v>
      </c>
      <c r="W136" s="169">
        <f>+IFERROR(SUMIFS([5]Sheet1!J:J,[5]Sheet1!$A:$A,$A136,[5]Sheet1!$B:$B,$B136,[5]Sheet1!$C:$C,$C136),0)</f>
        <v>0</v>
      </c>
      <c r="X136" s="169">
        <f>+IFERROR(SUMIFS([5]Sheet1!K:K,[5]Sheet1!$A:$A,$A136,[5]Sheet1!$B:$B,$B136,[5]Sheet1!$C:$C,$C136),0)</f>
        <v>0</v>
      </c>
      <c r="Y136" s="169">
        <f>+IFERROR(SUMIFS([5]Sheet1!L:L,[5]Sheet1!$A:$A,$A136,[5]Sheet1!$B:$B,$B136,[5]Sheet1!$C:$C,$C136),0)</f>
        <v>0</v>
      </c>
      <c r="Z136" s="169">
        <f>+IFERROR(SUMIFS([5]Sheet1!M:M,[5]Sheet1!$A:$A,$A136,[5]Sheet1!$B:$B,$B136,[5]Sheet1!$C:$C,$C136),0)</f>
        <v>0</v>
      </c>
      <c r="AA136" s="169">
        <f>+IFERROR(SUMIFS([5]Sheet1!N:N,[5]Sheet1!$A:$A,$A136,[5]Sheet1!$B:$B,$B136,[5]Sheet1!$C:$C,$C136),0)</f>
        <v>0</v>
      </c>
      <c r="AB136" s="169">
        <f>+IFERROR(SUMIFS([5]Sheet1!O:O,[5]Sheet1!$A:$A,$A136,[5]Sheet1!$B:$B,$B136,[5]Sheet1!$C:$C,$C136),0)</f>
        <v>0</v>
      </c>
      <c r="AC136" s="169">
        <f>+IFERROR(SUMIFS([5]Sheet1!P:P,[5]Sheet1!$A:$A,$A136,[5]Sheet1!$B:$B,$B136,[5]Sheet1!$C:$C,$C136),0)</f>
        <v>0</v>
      </c>
      <c r="AD136" s="169">
        <f>+IFERROR(SUMIFS([5]Sheet1!Q:Q,[5]Sheet1!$A:$A,$A136,[5]Sheet1!$B:$B,$B136,[5]Sheet1!$C:$C,$C136),0)</f>
        <v>0</v>
      </c>
      <c r="AE136" s="169">
        <f>+IFERROR(SUMIFS([5]Sheet1!R:R,[5]Sheet1!$A:$A,$A136,[5]Sheet1!$B:$B,$B136,[5]Sheet1!$C:$C,$C136),0)</f>
        <v>0</v>
      </c>
      <c r="AF136" s="169">
        <f>+IFERROR(SUMIFS([5]Sheet1!S:S,[5]Sheet1!$A:$A,$A136,[5]Sheet1!$B:$B,$B136,[5]Sheet1!$C:$C,$C136),0)</f>
        <v>0</v>
      </c>
      <c r="AG136" s="169">
        <f>+IFERROR(SUMIFS([5]Sheet1!T:T,[5]Sheet1!$A:$A,$A136,[5]Sheet1!$B:$B,$B136,[5]Sheet1!$C:$C,$C136),0)</f>
        <v>0</v>
      </c>
      <c r="AH136" s="169">
        <f>+IFERROR(SUMIFS([5]Sheet1!U:U,[5]Sheet1!$A:$A,$A136,[5]Sheet1!$B:$B,$B136,[5]Sheet1!$C:$C,$C136),0)</f>
        <v>0</v>
      </c>
      <c r="AI136" s="169">
        <f>+IFERROR(SUMIFS([5]Sheet1!V:V,[5]Sheet1!$A:$A,$A136,[5]Sheet1!$B:$B,$B136,[5]Sheet1!$C:$C,$C136),0)</f>
        <v>0</v>
      </c>
      <c r="AJ136" s="169">
        <f>+IFERROR(SUMIFS([5]Sheet1!W:W,[5]Sheet1!$A:$A,$A136,[5]Sheet1!$B:$B,$B136,[5]Sheet1!$C:$C,$C136),0)</f>
        <v>0</v>
      </c>
      <c r="AK136" s="169">
        <f>+IFERROR(SUMIFS([5]Sheet1!X:X,[5]Sheet1!$A:$A,$A136,[5]Sheet1!$B:$B,$B136,[5]Sheet1!$C:$C,$C136),0)</f>
        <v>0</v>
      </c>
      <c r="AL136" s="169">
        <f>+IFERROR(SUMIFS([5]Sheet1!Y:Y,[5]Sheet1!$A:$A,$A136,[5]Sheet1!$B:$B,$B136,[5]Sheet1!$C:$C,$C136),0)</f>
        <v>0</v>
      </c>
      <c r="AM136" s="169">
        <f>+IFERROR(SUMIFS([5]Sheet1!Z:Z,[5]Sheet1!$A:$A,$A136,[5]Sheet1!$B:$B,$B136,[5]Sheet1!$C:$C,$C136),0)</f>
        <v>0</v>
      </c>
    </row>
    <row r="137" spans="1:40" ht="15" customHeight="1" outlineLevel="2">
      <c r="A137" s="4" t="s">
        <v>3779</v>
      </c>
      <c r="B137" s="4" t="s">
        <v>49</v>
      </c>
      <c r="C137" s="4" t="str">
        <f t="shared" si="594"/>
        <v>X Security Monosede 100</v>
      </c>
      <c r="D137" s="205"/>
      <c r="E137" s="207"/>
      <c r="F137" s="204"/>
      <c r="G137" s="12" t="s">
        <v>3788</v>
      </c>
      <c r="H137" s="168"/>
      <c r="I137" s="168"/>
      <c r="J137" s="168"/>
      <c r="K137" s="168"/>
      <c r="L137" s="168"/>
      <c r="M137" s="168"/>
      <c r="N137" s="168"/>
      <c r="O137" s="168"/>
      <c r="P137" s="169"/>
      <c r="Q137" s="169">
        <f>+IFERROR(SUMIFS([5]Sheet1!D:D,[5]Sheet1!$A:$A,$A137,[5]Sheet1!$B:$B,$B137,[5]Sheet1!$C:$C,$C137),0)</f>
        <v>0</v>
      </c>
      <c r="R137" s="169">
        <f>+IFERROR(SUMIFS([5]Sheet1!E:E,[5]Sheet1!$A:$A,$A137,[5]Sheet1!$B:$B,$B137,[5]Sheet1!$C:$C,$C137),0)</f>
        <v>0</v>
      </c>
      <c r="S137" s="169">
        <f>+IFERROR(SUMIFS([5]Sheet1!F:F,[5]Sheet1!$A:$A,$A137,[5]Sheet1!$B:$B,$B137,[5]Sheet1!$C:$C,$C137),0)</f>
        <v>0</v>
      </c>
      <c r="T137" s="169">
        <f>+IFERROR(SUMIFS([5]Sheet1!G:G,[5]Sheet1!$A:$A,$A137,[5]Sheet1!$B:$B,$B137,[5]Sheet1!$C:$C,$C137),0)</f>
        <v>0</v>
      </c>
      <c r="U137" s="169">
        <f>+IFERROR(SUMIFS([5]Sheet1!H:H,[5]Sheet1!$A:$A,$A137,[5]Sheet1!$B:$B,$B137,[5]Sheet1!$C:$C,$C137),0)</f>
        <v>0</v>
      </c>
      <c r="V137" s="169">
        <f>+IFERROR(SUMIFS([5]Sheet1!I:I,[5]Sheet1!$A:$A,$A137,[5]Sheet1!$B:$B,$B137,[5]Sheet1!$C:$C,$C137),0)</f>
        <v>0</v>
      </c>
      <c r="W137" s="169">
        <f>+IFERROR(SUMIFS([5]Sheet1!J:J,[5]Sheet1!$A:$A,$A137,[5]Sheet1!$B:$B,$B137,[5]Sheet1!$C:$C,$C137),0)</f>
        <v>0</v>
      </c>
      <c r="X137" s="169">
        <f>+IFERROR(SUMIFS([5]Sheet1!K:K,[5]Sheet1!$A:$A,$A137,[5]Sheet1!$B:$B,$B137,[5]Sheet1!$C:$C,$C137),0)</f>
        <v>0</v>
      </c>
      <c r="Y137" s="169">
        <f>+IFERROR(SUMIFS([5]Sheet1!L:L,[5]Sheet1!$A:$A,$A137,[5]Sheet1!$B:$B,$B137,[5]Sheet1!$C:$C,$C137),0)</f>
        <v>0</v>
      </c>
      <c r="Z137" s="169">
        <f>+IFERROR(SUMIFS([5]Sheet1!M:M,[5]Sheet1!$A:$A,$A137,[5]Sheet1!$B:$B,$B137,[5]Sheet1!$C:$C,$C137),0)</f>
        <v>0</v>
      </c>
      <c r="AA137" s="169">
        <f>+IFERROR(SUMIFS([5]Sheet1!N:N,[5]Sheet1!$A:$A,$A137,[5]Sheet1!$B:$B,$B137,[5]Sheet1!$C:$C,$C137),0)</f>
        <v>0</v>
      </c>
      <c r="AB137" s="169">
        <f>+IFERROR(SUMIFS([5]Sheet1!O:O,[5]Sheet1!$A:$A,$A137,[5]Sheet1!$B:$B,$B137,[5]Sheet1!$C:$C,$C137),0)</f>
        <v>0</v>
      </c>
      <c r="AC137" s="169">
        <f>+IFERROR(SUMIFS([5]Sheet1!P:P,[5]Sheet1!$A:$A,$A137,[5]Sheet1!$B:$B,$B137,[5]Sheet1!$C:$C,$C137),0)</f>
        <v>0</v>
      </c>
      <c r="AD137" s="169">
        <f>+IFERROR(SUMIFS([5]Sheet1!Q:Q,[5]Sheet1!$A:$A,$A137,[5]Sheet1!$B:$B,$B137,[5]Sheet1!$C:$C,$C137),0)</f>
        <v>0</v>
      </c>
      <c r="AE137" s="169">
        <f>+IFERROR(SUMIFS([5]Sheet1!R:R,[5]Sheet1!$A:$A,$A137,[5]Sheet1!$B:$B,$B137,[5]Sheet1!$C:$C,$C137),0)</f>
        <v>0</v>
      </c>
      <c r="AF137" s="169">
        <f>+IFERROR(SUMIFS([5]Sheet1!S:S,[5]Sheet1!$A:$A,$A137,[5]Sheet1!$B:$B,$B137,[5]Sheet1!$C:$C,$C137),0)</f>
        <v>0</v>
      </c>
      <c r="AG137" s="169">
        <f>+IFERROR(SUMIFS([5]Sheet1!T:T,[5]Sheet1!$A:$A,$A137,[5]Sheet1!$B:$B,$B137,[5]Sheet1!$C:$C,$C137),0)</f>
        <v>0</v>
      </c>
      <c r="AH137" s="169">
        <f>+IFERROR(SUMIFS([5]Sheet1!U:U,[5]Sheet1!$A:$A,$A137,[5]Sheet1!$B:$B,$B137,[5]Sheet1!$C:$C,$C137),0)</f>
        <v>0</v>
      </c>
      <c r="AI137" s="169">
        <f>+IFERROR(SUMIFS([5]Sheet1!V:V,[5]Sheet1!$A:$A,$A137,[5]Sheet1!$B:$B,$B137,[5]Sheet1!$C:$C,$C137),0)</f>
        <v>0</v>
      </c>
      <c r="AJ137" s="169">
        <f>+IFERROR(SUMIFS([5]Sheet1!W:W,[5]Sheet1!$A:$A,$A137,[5]Sheet1!$B:$B,$B137,[5]Sheet1!$C:$C,$C137),0)</f>
        <v>0</v>
      </c>
      <c r="AK137" s="169">
        <f>+IFERROR(SUMIFS([5]Sheet1!X:X,[5]Sheet1!$A:$A,$A137,[5]Sheet1!$B:$B,$B137,[5]Sheet1!$C:$C,$C137),0)</f>
        <v>0</v>
      </c>
      <c r="AL137" s="169">
        <f>+IFERROR(SUMIFS([5]Sheet1!Y:Y,[5]Sheet1!$A:$A,$A137,[5]Sheet1!$B:$B,$B137,[5]Sheet1!$C:$C,$C137),0)</f>
        <v>0</v>
      </c>
      <c r="AM137" s="169">
        <f>+IFERROR(SUMIFS([5]Sheet1!Z:Z,[5]Sheet1!$A:$A,$A137,[5]Sheet1!$B:$B,$B137,[5]Sheet1!$C:$C,$C137),0)</f>
        <v>0</v>
      </c>
    </row>
    <row r="138" spans="1:40" ht="15" customHeight="1" outlineLevel="2">
      <c r="A138" s="4" t="s">
        <v>3779</v>
      </c>
      <c r="B138" s="4" t="s">
        <v>49</v>
      </c>
      <c r="C138" s="4" t="str">
        <f t="shared" si="594"/>
        <v>X Security Monosede 200</v>
      </c>
      <c r="D138" s="205"/>
      <c r="E138" s="207"/>
      <c r="F138" s="204"/>
      <c r="G138" s="12" t="s">
        <v>3783</v>
      </c>
      <c r="H138" s="168"/>
      <c r="I138" s="168"/>
      <c r="J138" s="168"/>
      <c r="K138" s="168"/>
      <c r="L138" s="168"/>
      <c r="M138" s="168"/>
      <c r="N138" s="168"/>
      <c r="O138" s="168"/>
      <c r="P138" s="169"/>
      <c r="Q138" s="169">
        <f>+IFERROR(SUMIFS([5]Sheet1!D:D,[5]Sheet1!$A:$A,$A138,[5]Sheet1!$B:$B,$B138,[5]Sheet1!$C:$C,$C138),0)</f>
        <v>0</v>
      </c>
      <c r="R138" s="169">
        <f>+IFERROR(SUMIFS([5]Sheet1!E:E,[5]Sheet1!$A:$A,$A138,[5]Sheet1!$B:$B,$B138,[5]Sheet1!$C:$C,$C138),0)</f>
        <v>0</v>
      </c>
      <c r="S138" s="169">
        <f>+IFERROR(SUMIFS([5]Sheet1!F:F,[5]Sheet1!$A:$A,$A138,[5]Sheet1!$B:$B,$B138,[5]Sheet1!$C:$C,$C138),0)</f>
        <v>0</v>
      </c>
      <c r="T138" s="169">
        <f>+IFERROR(SUMIFS([5]Sheet1!G:G,[5]Sheet1!$A:$A,$A138,[5]Sheet1!$B:$B,$B138,[5]Sheet1!$C:$C,$C138),0)</f>
        <v>0</v>
      </c>
      <c r="U138" s="169">
        <f>+IFERROR(SUMIFS([5]Sheet1!H:H,[5]Sheet1!$A:$A,$A138,[5]Sheet1!$B:$B,$B138,[5]Sheet1!$C:$C,$C138),0)</f>
        <v>0</v>
      </c>
      <c r="V138" s="169">
        <f>+IFERROR(SUMIFS([5]Sheet1!I:I,[5]Sheet1!$A:$A,$A138,[5]Sheet1!$B:$B,$B138,[5]Sheet1!$C:$C,$C138),0)</f>
        <v>0</v>
      </c>
      <c r="W138" s="169">
        <f>+IFERROR(SUMIFS([5]Sheet1!J:J,[5]Sheet1!$A:$A,$A138,[5]Sheet1!$B:$B,$B138,[5]Sheet1!$C:$C,$C138),0)</f>
        <v>0</v>
      </c>
      <c r="X138" s="169">
        <f>+IFERROR(SUMIFS([5]Sheet1!K:K,[5]Sheet1!$A:$A,$A138,[5]Sheet1!$B:$B,$B138,[5]Sheet1!$C:$C,$C138),0)</f>
        <v>0</v>
      </c>
      <c r="Y138" s="169">
        <f>+IFERROR(SUMIFS([5]Sheet1!L:L,[5]Sheet1!$A:$A,$A138,[5]Sheet1!$B:$B,$B138,[5]Sheet1!$C:$C,$C138),0)</f>
        <v>0</v>
      </c>
      <c r="Z138" s="169">
        <f>+IFERROR(SUMIFS([5]Sheet1!M:M,[5]Sheet1!$A:$A,$A138,[5]Sheet1!$B:$B,$B138,[5]Sheet1!$C:$C,$C138),0)</f>
        <v>0</v>
      </c>
      <c r="AA138" s="169">
        <f>+IFERROR(SUMIFS([5]Sheet1!N:N,[5]Sheet1!$A:$A,$A138,[5]Sheet1!$B:$B,$B138,[5]Sheet1!$C:$C,$C138),0)</f>
        <v>0</v>
      </c>
      <c r="AB138" s="169">
        <f>+IFERROR(SUMIFS([5]Sheet1!O:O,[5]Sheet1!$A:$A,$A138,[5]Sheet1!$B:$B,$B138,[5]Sheet1!$C:$C,$C138),0)</f>
        <v>0</v>
      </c>
      <c r="AC138" s="169">
        <f>+IFERROR(SUMIFS([5]Sheet1!P:P,[5]Sheet1!$A:$A,$A138,[5]Sheet1!$B:$B,$B138,[5]Sheet1!$C:$C,$C138),0)</f>
        <v>0</v>
      </c>
      <c r="AD138" s="169">
        <f>+IFERROR(SUMIFS([5]Sheet1!Q:Q,[5]Sheet1!$A:$A,$A138,[5]Sheet1!$B:$B,$B138,[5]Sheet1!$C:$C,$C138),0)</f>
        <v>0</v>
      </c>
      <c r="AE138" s="169">
        <f>+IFERROR(SUMIFS([5]Sheet1!R:R,[5]Sheet1!$A:$A,$A138,[5]Sheet1!$B:$B,$B138,[5]Sheet1!$C:$C,$C138),0)</f>
        <v>0</v>
      </c>
      <c r="AF138" s="169">
        <f>+IFERROR(SUMIFS([5]Sheet1!S:S,[5]Sheet1!$A:$A,$A138,[5]Sheet1!$B:$B,$B138,[5]Sheet1!$C:$C,$C138),0)</f>
        <v>0</v>
      </c>
      <c r="AG138" s="169">
        <f>+IFERROR(SUMIFS([5]Sheet1!T:T,[5]Sheet1!$A:$A,$A138,[5]Sheet1!$B:$B,$B138,[5]Sheet1!$C:$C,$C138),0)</f>
        <v>0</v>
      </c>
      <c r="AH138" s="169">
        <f>+IFERROR(SUMIFS([5]Sheet1!U:U,[5]Sheet1!$A:$A,$A138,[5]Sheet1!$B:$B,$B138,[5]Sheet1!$C:$C,$C138),0)</f>
        <v>0</v>
      </c>
      <c r="AI138" s="169">
        <f>+IFERROR(SUMIFS([5]Sheet1!V:V,[5]Sheet1!$A:$A,$A138,[5]Sheet1!$B:$B,$B138,[5]Sheet1!$C:$C,$C138),0)</f>
        <v>0</v>
      </c>
      <c r="AJ138" s="169">
        <f>+IFERROR(SUMIFS([5]Sheet1!W:W,[5]Sheet1!$A:$A,$A138,[5]Sheet1!$B:$B,$B138,[5]Sheet1!$C:$C,$C138),0)</f>
        <v>0</v>
      </c>
      <c r="AK138" s="169">
        <f>+IFERROR(SUMIFS([5]Sheet1!X:X,[5]Sheet1!$A:$A,$A138,[5]Sheet1!$B:$B,$B138,[5]Sheet1!$C:$C,$C138),0)</f>
        <v>0</v>
      </c>
      <c r="AL138" s="169">
        <f>+IFERROR(SUMIFS([5]Sheet1!Y:Y,[5]Sheet1!$A:$A,$A138,[5]Sheet1!$B:$B,$B138,[5]Sheet1!$C:$C,$C138),0)</f>
        <v>0</v>
      </c>
      <c r="AM138" s="169">
        <f>+IFERROR(SUMIFS([5]Sheet1!Z:Z,[5]Sheet1!$A:$A,$A138,[5]Sheet1!$B:$B,$B138,[5]Sheet1!$C:$C,$C138),0)</f>
        <v>0</v>
      </c>
    </row>
    <row r="139" spans="1:40" ht="15" customHeight="1" outlineLevel="2">
      <c r="A139" s="4" t="s">
        <v>3779</v>
      </c>
      <c r="B139" s="4" t="s">
        <v>49</v>
      </c>
      <c r="C139" s="4" t="str">
        <f t="shared" si="594"/>
        <v>X Security Monosede 500</v>
      </c>
      <c r="D139" s="205"/>
      <c r="E139" s="207"/>
      <c r="F139" s="204"/>
      <c r="G139" s="12" t="s">
        <v>3789</v>
      </c>
      <c r="H139" s="168"/>
      <c r="I139" s="168"/>
      <c r="J139" s="168"/>
      <c r="K139" s="168"/>
      <c r="L139" s="168"/>
      <c r="M139" s="168"/>
      <c r="N139" s="168"/>
      <c r="O139" s="168"/>
      <c r="P139" s="169"/>
      <c r="Q139" s="169">
        <f>+IFERROR(SUMIFS([5]Sheet1!D:D,[5]Sheet1!$A:$A,$A139,[5]Sheet1!$B:$B,$B139,[5]Sheet1!$C:$C,$C139),0)</f>
        <v>0</v>
      </c>
      <c r="R139" s="169">
        <f>+IFERROR(SUMIFS([5]Sheet1!E:E,[5]Sheet1!$A:$A,$A139,[5]Sheet1!$B:$B,$B139,[5]Sheet1!$C:$C,$C139),0)</f>
        <v>0</v>
      </c>
      <c r="S139" s="169">
        <f>+IFERROR(SUMIFS([5]Sheet1!F:F,[5]Sheet1!$A:$A,$A139,[5]Sheet1!$B:$B,$B139,[5]Sheet1!$C:$C,$C139),0)</f>
        <v>0</v>
      </c>
      <c r="T139" s="169">
        <f>+IFERROR(SUMIFS([5]Sheet1!G:G,[5]Sheet1!$A:$A,$A139,[5]Sheet1!$B:$B,$B139,[5]Sheet1!$C:$C,$C139),0)</f>
        <v>0</v>
      </c>
      <c r="U139" s="169">
        <f>+IFERROR(SUMIFS([5]Sheet1!H:H,[5]Sheet1!$A:$A,$A139,[5]Sheet1!$B:$B,$B139,[5]Sheet1!$C:$C,$C139),0)</f>
        <v>0</v>
      </c>
      <c r="V139" s="169">
        <f>+IFERROR(SUMIFS([5]Sheet1!I:I,[5]Sheet1!$A:$A,$A139,[5]Sheet1!$B:$B,$B139,[5]Sheet1!$C:$C,$C139),0)</f>
        <v>0</v>
      </c>
      <c r="W139" s="169">
        <f>+IFERROR(SUMIFS([5]Sheet1!J:J,[5]Sheet1!$A:$A,$A139,[5]Sheet1!$B:$B,$B139,[5]Sheet1!$C:$C,$C139),0)</f>
        <v>0</v>
      </c>
      <c r="X139" s="169">
        <f>+IFERROR(SUMIFS([5]Sheet1!K:K,[5]Sheet1!$A:$A,$A139,[5]Sheet1!$B:$B,$B139,[5]Sheet1!$C:$C,$C139),0)</f>
        <v>0</v>
      </c>
      <c r="Y139" s="169">
        <f>+IFERROR(SUMIFS([5]Sheet1!L:L,[5]Sheet1!$A:$A,$A139,[5]Sheet1!$B:$B,$B139,[5]Sheet1!$C:$C,$C139),0)</f>
        <v>0</v>
      </c>
      <c r="Z139" s="169">
        <f>+IFERROR(SUMIFS([5]Sheet1!M:M,[5]Sheet1!$A:$A,$A139,[5]Sheet1!$B:$B,$B139,[5]Sheet1!$C:$C,$C139),0)</f>
        <v>0</v>
      </c>
      <c r="AA139" s="169">
        <f>+IFERROR(SUMIFS([5]Sheet1!N:N,[5]Sheet1!$A:$A,$A139,[5]Sheet1!$B:$B,$B139,[5]Sheet1!$C:$C,$C139),0)</f>
        <v>0</v>
      </c>
      <c r="AB139" s="169">
        <f>+IFERROR(SUMIFS([5]Sheet1!O:O,[5]Sheet1!$A:$A,$A139,[5]Sheet1!$B:$B,$B139,[5]Sheet1!$C:$C,$C139),0)</f>
        <v>0</v>
      </c>
      <c r="AC139" s="169">
        <f>+IFERROR(SUMIFS([5]Sheet1!P:P,[5]Sheet1!$A:$A,$A139,[5]Sheet1!$B:$B,$B139,[5]Sheet1!$C:$C,$C139),0)</f>
        <v>0</v>
      </c>
      <c r="AD139" s="169">
        <f>+IFERROR(SUMIFS([5]Sheet1!Q:Q,[5]Sheet1!$A:$A,$A139,[5]Sheet1!$B:$B,$B139,[5]Sheet1!$C:$C,$C139),0)</f>
        <v>0</v>
      </c>
      <c r="AE139" s="169">
        <f>+IFERROR(SUMIFS([5]Sheet1!R:R,[5]Sheet1!$A:$A,$A139,[5]Sheet1!$B:$B,$B139,[5]Sheet1!$C:$C,$C139),0)</f>
        <v>0</v>
      </c>
      <c r="AF139" s="169">
        <f>+IFERROR(SUMIFS([5]Sheet1!S:S,[5]Sheet1!$A:$A,$A139,[5]Sheet1!$B:$B,$B139,[5]Sheet1!$C:$C,$C139),0)</f>
        <v>0</v>
      </c>
      <c r="AG139" s="169">
        <f>+IFERROR(SUMIFS([5]Sheet1!T:T,[5]Sheet1!$A:$A,$A139,[5]Sheet1!$B:$B,$B139,[5]Sheet1!$C:$C,$C139),0)</f>
        <v>0</v>
      </c>
      <c r="AH139" s="169">
        <f>+IFERROR(SUMIFS([5]Sheet1!U:U,[5]Sheet1!$A:$A,$A139,[5]Sheet1!$B:$B,$B139,[5]Sheet1!$C:$C,$C139),0)</f>
        <v>0</v>
      </c>
      <c r="AI139" s="169">
        <f>+IFERROR(SUMIFS([5]Sheet1!V:V,[5]Sheet1!$A:$A,$A139,[5]Sheet1!$B:$B,$B139,[5]Sheet1!$C:$C,$C139),0)</f>
        <v>0</v>
      </c>
      <c r="AJ139" s="169">
        <f>+IFERROR(SUMIFS([5]Sheet1!W:W,[5]Sheet1!$A:$A,$A139,[5]Sheet1!$B:$B,$B139,[5]Sheet1!$C:$C,$C139),0)</f>
        <v>0</v>
      </c>
      <c r="AK139" s="169">
        <f>+IFERROR(SUMIFS([5]Sheet1!X:X,[5]Sheet1!$A:$A,$A139,[5]Sheet1!$B:$B,$B139,[5]Sheet1!$C:$C,$C139),0)</f>
        <v>0</v>
      </c>
      <c r="AL139" s="169">
        <f>+IFERROR(SUMIFS([5]Sheet1!Y:Y,[5]Sheet1!$A:$A,$A139,[5]Sheet1!$B:$B,$B139,[5]Sheet1!$C:$C,$C139),0)</f>
        <v>0</v>
      </c>
      <c r="AM139" s="169">
        <f>+IFERROR(SUMIFS([5]Sheet1!Z:Z,[5]Sheet1!$A:$A,$A139,[5]Sheet1!$B:$B,$B139,[5]Sheet1!$C:$C,$C139),0)</f>
        <v>0</v>
      </c>
    </row>
    <row r="140" spans="1:40" ht="15" customHeight="1" outlineLevel="2">
      <c r="A140" s="4" t="s">
        <v>3779</v>
      </c>
      <c r="B140" s="4" t="s">
        <v>49</v>
      </c>
      <c r="C140" s="4" t="str">
        <f t="shared" si="594"/>
        <v>X Security Monosede 1 Gb</v>
      </c>
      <c r="D140" s="205"/>
      <c r="E140" s="207"/>
      <c r="F140" s="204"/>
      <c r="G140" s="12" t="s">
        <v>3790</v>
      </c>
      <c r="H140" s="168"/>
      <c r="I140" s="168"/>
      <c r="J140" s="168"/>
      <c r="K140" s="168"/>
      <c r="L140" s="168"/>
      <c r="M140" s="168"/>
      <c r="N140" s="168"/>
      <c r="O140" s="168"/>
      <c r="P140" s="169"/>
      <c r="Q140" s="169">
        <f>+IFERROR(SUMIFS([5]Sheet1!D:D,[5]Sheet1!$A:$A,$A140,[5]Sheet1!$B:$B,$B140,[5]Sheet1!$C:$C,$C140),0)</f>
        <v>0</v>
      </c>
      <c r="R140" s="169">
        <f>+IFERROR(SUMIFS([5]Sheet1!E:E,[5]Sheet1!$A:$A,$A140,[5]Sheet1!$B:$B,$B140,[5]Sheet1!$C:$C,$C140),0)</f>
        <v>0</v>
      </c>
      <c r="S140" s="169">
        <f>+IFERROR(SUMIFS([5]Sheet1!F:F,[5]Sheet1!$A:$A,$A140,[5]Sheet1!$B:$B,$B140,[5]Sheet1!$C:$C,$C140),0)</f>
        <v>0</v>
      </c>
      <c r="T140" s="169">
        <f>+IFERROR(SUMIFS([5]Sheet1!G:G,[5]Sheet1!$A:$A,$A140,[5]Sheet1!$B:$B,$B140,[5]Sheet1!$C:$C,$C140),0)</f>
        <v>0</v>
      </c>
      <c r="U140" s="169">
        <f>+IFERROR(SUMIFS([5]Sheet1!H:H,[5]Sheet1!$A:$A,$A140,[5]Sheet1!$B:$B,$B140,[5]Sheet1!$C:$C,$C140),0)</f>
        <v>0</v>
      </c>
      <c r="V140" s="169">
        <f>+IFERROR(SUMIFS([5]Sheet1!I:I,[5]Sheet1!$A:$A,$A140,[5]Sheet1!$B:$B,$B140,[5]Sheet1!$C:$C,$C140),0)</f>
        <v>0</v>
      </c>
      <c r="W140" s="169">
        <f>+IFERROR(SUMIFS([5]Sheet1!J:J,[5]Sheet1!$A:$A,$A140,[5]Sheet1!$B:$B,$B140,[5]Sheet1!$C:$C,$C140),0)</f>
        <v>0</v>
      </c>
      <c r="X140" s="169">
        <f>+IFERROR(SUMIFS([5]Sheet1!K:K,[5]Sheet1!$A:$A,$A140,[5]Sheet1!$B:$B,$B140,[5]Sheet1!$C:$C,$C140),0)</f>
        <v>0</v>
      </c>
      <c r="Y140" s="169">
        <f>+IFERROR(SUMIFS([5]Sheet1!L:L,[5]Sheet1!$A:$A,$A140,[5]Sheet1!$B:$B,$B140,[5]Sheet1!$C:$C,$C140),0)</f>
        <v>0</v>
      </c>
      <c r="Z140" s="169">
        <f>+IFERROR(SUMIFS([5]Sheet1!M:M,[5]Sheet1!$A:$A,$A140,[5]Sheet1!$B:$B,$B140,[5]Sheet1!$C:$C,$C140),0)</f>
        <v>0</v>
      </c>
      <c r="AA140" s="169">
        <f>+IFERROR(SUMIFS([5]Sheet1!N:N,[5]Sheet1!$A:$A,$A140,[5]Sheet1!$B:$B,$B140,[5]Sheet1!$C:$C,$C140),0)</f>
        <v>0</v>
      </c>
      <c r="AB140" s="169">
        <f>+IFERROR(SUMIFS([5]Sheet1!O:O,[5]Sheet1!$A:$A,$A140,[5]Sheet1!$B:$B,$B140,[5]Sheet1!$C:$C,$C140),0)</f>
        <v>0</v>
      </c>
      <c r="AC140" s="169">
        <f>+IFERROR(SUMIFS([5]Sheet1!P:P,[5]Sheet1!$A:$A,$A140,[5]Sheet1!$B:$B,$B140,[5]Sheet1!$C:$C,$C140),0)</f>
        <v>0</v>
      </c>
      <c r="AD140" s="169">
        <f>+IFERROR(SUMIFS([5]Sheet1!Q:Q,[5]Sheet1!$A:$A,$A140,[5]Sheet1!$B:$B,$B140,[5]Sheet1!$C:$C,$C140),0)</f>
        <v>0</v>
      </c>
      <c r="AE140" s="169">
        <f>+IFERROR(SUMIFS([5]Sheet1!R:R,[5]Sheet1!$A:$A,$A140,[5]Sheet1!$B:$B,$B140,[5]Sheet1!$C:$C,$C140),0)</f>
        <v>0</v>
      </c>
      <c r="AF140" s="169">
        <f>+IFERROR(SUMIFS([5]Sheet1!S:S,[5]Sheet1!$A:$A,$A140,[5]Sheet1!$B:$B,$B140,[5]Sheet1!$C:$C,$C140),0)</f>
        <v>0</v>
      </c>
      <c r="AG140" s="169">
        <f>+IFERROR(SUMIFS([5]Sheet1!T:T,[5]Sheet1!$A:$A,$A140,[5]Sheet1!$B:$B,$B140,[5]Sheet1!$C:$C,$C140),0)</f>
        <v>0</v>
      </c>
      <c r="AH140" s="169">
        <f>+IFERROR(SUMIFS([5]Sheet1!U:U,[5]Sheet1!$A:$A,$A140,[5]Sheet1!$B:$B,$B140,[5]Sheet1!$C:$C,$C140),0)</f>
        <v>0</v>
      </c>
      <c r="AI140" s="169">
        <f>+IFERROR(SUMIFS([5]Sheet1!V:V,[5]Sheet1!$A:$A,$A140,[5]Sheet1!$B:$B,$B140,[5]Sheet1!$C:$C,$C140),0)</f>
        <v>0</v>
      </c>
      <c r="AJ140" s="169">
        <f>+IFERROR(SUMIFS([5]Sheet1!W:W,[5]Sheet1!$A:$A,$A140,[5]Sheet1!$B:$B,$B140,[5]Sheet1!$C:$C,$C140),0)</f>
        <v>0</v>
      </c>
      <c r="AK140" s="169">
        <f>+IFERROR(SUMIFS([5]Sheet1!X:X,[5]Sheet1!$A:$A,$A140,[5]Sheet1!$B:$B,$B140,[5]Sheet1!$C:$C,$C140),0)</f>
        <v>0</v>
      </c>
      <c r="AL140" s="169">
        <f>+IFERROR(SUMIFS([5]Sheet1!Y:Y,[5]Sheet1!$A:$A,$A140,[5]Sheet1!$B:$B,$B140,[5]Sheet1!$C:$C,$C140),0)</f>
        <v>0</v>
      </c>
      <c r="AM140" s="169">
        <f>+IFERROR(SUMIFS([5]Sheet1!Z:Z,[5]Sheet1!$A:$A,$A140,[5]Sheet1!$B:$B,$B140,[5]Sheet1!$C:$C,$C140),0)</f>
        <v>0</v>
      </c>
    </row>
    <row r="141" spans="1:40" ht="15" customHeight="1" outlineLevel="2">
      <c r="A141" s="4" t="s">
        <v>3779</v>
      </c>
      <c r="B141" s="4" t="s">
        <v>49</v>
      </c>
      <c r="C141" s="4" t="str">
        <f t="shared" si="594"/>
        <v>X Security Monosede Virtual 100</v>
      </c>
      <c r="D141" s="205"/>
      <c r="E141" s="207"/>
      <c r="F141" s="204"/>
      <c r="G141" s="12" t="s">
        <v>3791</v>
      </c>
      <c r="H141" s="168"/>
      <c r="I141" s="168"/>
      <c r="J141" s="168"/>
      <c r="K141" s="168"/>
      <c r="L141" s="168"/>
      <c r="M141" s="168"/>
      <c r="N141" s="168"/>
      <c r="O141" s="168"/>
      <c r="P141" s="169"/>
      <c r="Q141" s="169">
        <f>+IFERROR(SUMIFS([5]Sheet1!D:D,[5]Sheet1!$A:$A,$A141,[5]Sheet1!$B:$B,$B141,[5]Sheet1!$C:$C,$C141),0)</f>
        <v>0</v>
      </c>
      <c r="R141" s="169">
        <f>+IFERROR(SUMIFS([5]Sheet1!E:E,[5]Sheet1!$A:$A,$A141,[5]Sheet1!$B:$B,$B141,[5]Sheet1!$C:$C,$C141),0)</f>
        <v>0</v>
      </c>
      <c r="S141" s="169">
        <f>+IFERROR(SUMIFS([5]Sheet1!F:F,[5]Sheet1!$A:$A,$A141,[5]Sheet1!$B:$B,$B141,[5]Sheet1!$C:$C,$C141),0)</f>
        <v>0</v>
      </c>
      <c r="T141" s="169">
        <f>+IFERROR(SUMIFS([5]Sheet1!G:G,[5]Sheet1!$A:$A,$A141,[5]Sheet1!$B:$B,$B141,[5]Sheet1!$C:$C,$C141),0)</f>
        <v>0</v>
      </c>
      <c r="U141" s="169">
        <f>+IFERROR(SUMIFS([5]Sheet1!H:H,[5]Sheet1!$A:$A,$A141,[5]Sheet1!$B:$B,$B141,[5]Sheet1!$C:$C,$C141),0)</f>
        <v>0</v>
      </c>
      <c r="V141" s="169">
        <f>+IFERROR(SUMIFS([5]Sheet1!I:I,[5]Sheet1!$A:$A,$A141,[5]Sheet1!$B:$B,$B141,[5]Sheet1!$C:$C,$C141),0)</f>
        <v>0</v>
      </c>
      <c r="W141" s="169">
        <f>+IFERROR(SUMIFS([5]Sheet1!J:J,[5]Sheet1!$A:$A,$A141,[5]Sheet1!$B:$B,$B141,[5]Sheet1!$C:$C,$C141),0)</f>
        <v>0</v>
      </c>
      <c r="X141" s="169">
        <f>+IFERROR(SUMIFS([5]Sheet1!K:K,[5]Sheet1!$A:$A,$A141,[5]Sheet1!$B:$B,$B141,[5]Sheet1!$C:$C,$C141),0)</f>
        <v>0</v>
      </c>
      <c r="Y141" s="169">
        <f>+IFERROR(SUMIFS([5]Sheet1!L:L,[5]Sheet1!$A:$A,$A141,[5]Sheet1!$B:$B,$B141,[5]Sheet1!$C:$C,$C141),0)</f>
        <v>0</v>
      </c>
      <c r="Z141" s="169">
        <f>+IFERROR(SUMIFS([5]Sheet1!M:M,[5]Sheet1!$A:$A,$A141,[5]Sheet1!$B:$B,$B141,[5]Sheet1!$C:$C,$C141),0)</f>
        <v>0</v>
      </c>
      <c r="AA141" s="169">
        <f>+IFERROR(SUMIFS([5]Sheet1!N:N,[5]Sheet1!$A:$A,$A141,[5]Sheet1!$B:$B,$B141,[5]Sheet1!$C:$C,$C141),0)</f>
        <v>0</v>
      </c>
      <c r="AB141" s="169">
        <f>+IFERROR(SUMIFS([5]Sheet1!O:O,[5]Sheet1!$A:$A,$A141,[5]Sheet1!$B:$B,$B141,[5]Sheet1!$C:$C,$C141),0)</f>
        <v>0</v>
      </c>
      <c r="AC141" s="169">
        <f>+IFERROR(SUMIFS([5]Sheet1!P:P,[5]Sheet1!$A:$A,$A141,[5]Sheet1!$B:$B,$B141,[5]Sheet1!$C:$C,$C141),0)</f>
        <v>0</v>
      </c>
      <c r="AD141" s="169">
        <f>+IFERROR(SUMIFS([5]Sheet1!Q:Q,[5]Sheet1!$A:$A,$A141,[5]Sheet1!$B:$B,$B141,[5]Sheet1!$C:$C,$C141),0)</f>
        <v>0</v>
      </c>
      <c r="AE141" s="169">
        <f>+IFERROR(SUMIFS([5]Sheet1!R:R,[5]Sheet1!$A:$A,$A141,[5]Sheet1!$B:$B,$B141,[5]Sheet1!$C:$C,$C141),0)</f>
        <v>0</v>
      </c>
      <c r="AF141" s="169">
        <f>+IFERROR(SUMIFS([5]Sheet1!S:S,[5]Sheet1!$A:$A,$A141,[5]Sheet1!$B:$B,$B141,[5]Sheet1!$C:$C,$C141),0)</f>
        <v>0</v>
      </c>
      <c r="AG141" s="169">
        <f>+IFERROR(SUMIFS([5]Sheet1!T:T,[5]Sheet1!$A:$A,$A141,[5]Sheet1!$B:$B,$B141,[5]Sheet1!$C:$C,$C141),0)</f>
        <v>0</v>
      </c>
      <c r="AH141" s="169">
        <f>+IFERROR(SUMIFS([5]Sheet1!U:U,[5]Sheet1!$A:$A,$A141,[5]Sheet1!$B:$B,$B141,[5]Sheet1!$C:$C,$C141),0)</f>
        <v>0</v>
      </c>
      <c r="AI141" s="169">
        <f>+IFERROR(SUMIFS([5]Sheet1!V:V,[5]Sheet1!$A:$A,$A141,[5]Sheet1!$B:$B,$B141,[5]Sheet1!$C:$C,$C141),0)</f>
        <v>0</v>
      </c>
      <c r="AJ141" s="169">
        <f>+IFERROR(SUMIFS([5]Sheet1!W:W,[5]Sheet1!$A:$A,$A141,[5]Sheet1!$B:$B,$B141,[5]Sheet1!$C:$C,$C141),0)</f>
        <v>0</v>
      </c>
      <c r="AK141" s="169">
        <f>+IFERROR(SUMIFS([5]Sheet1!X:X,[5]Sheet1!$A:$A,$A141,[5]Sheet1!$B:$B,$B141,[5]Sheet1!$C:$C,$C141),0)</f>
        <v>0</v>
      </c>
      <c r="AL141" s="169">
        <f>+IFERROR(SUMIFS([5]Sheet1!Y:Y,[5]Sheet1!$A:$A,$A141,[5]Sheet1!$B:$B,$B141,[5]Sheet1!$C:$C,$C141),0)</f>
        <v>0</v>
      </c>
      <c r="AM141" s="169">
        <f>+IFERROR(SUMIFS([5]Sheet1!Z:Z,[5]Sheet1!$A:$A,$A141,[5]Sheet1!$B:$B,$B141,[5]Sheet1!$C:$C,$C141),0)</f>
        <v>0</v>
      </c>
    </row>
    <row r="142" spans="1:40" ht="15" customHeight="1" outlineLevel="2">
      <c r="A142" s="4" t="s">
        <v>3779</v>
      </c>
      <c r="B142" s="4" t="s">
        <v>49</v>
      </c>
      <c r="C142" s="4" t="str">
        <f t="shared" si="594"/>
        <v>X Security Monosede NOMADA</v>
      </c>
      <c r="D142" s="205"/>
      <c r="E142" s="207"/>
      <c r="F142" s="204"/>
      <c r="G142" s="12" t="s">
        <v>3792</v>
      </c>
      <c r="H142" s="168"/>
      <c r="I142" s="168"/>
      <c r="J142" s="168"/>
      <c r="K142" s="168"/>
      <c r="L142" s="168"/>
      <c r="M142" s="168"/>
      <c r="N142" s="168"/>
      <c r="O142" s="168"/>
      <c r="P142" s="169"/>
      <c r="Q142" s="169">
        <f>+IFERROR(SUMIFS([5]Sheet1!D:D,[5]Sheet1!$A:$A,$A142,[5]Sheet1!$B:$B,$B142,[5]Sheet1!$C:$C,$C142),0)</f>
        <v>0</v>
      </c>
      <c r="R142" s="169">
        <f>+IFERROR(SUMIFS([5]Sheet1!E:E,[5]Sheet1!$A:$A,$A142,[5]Sheet1!$B:$B,$B142,[5]Sheet1!$C:$C,$C142),0)</f>
        <v>0</v>
      </c>
      <c r="S142" s="169">
        <f>+IFERROR(SUMIFS([5]Sheet1!F:F,[5]Sheet1!$A:$A,$A142,[5]Sheet1!$B:$B,$B142,[5]Sheet1!$C:$C,$C142),0)</f>
        <v>0</v>
      </c>
      <c r="T142" s="169">
        <f>+IFERROR(SUMIFS([5]Sheet1!G:G,[5]Sheet1!$A:$A,$A142,[5]Sheet1!$B:$B,$B142,[5]Sheet1!$C:$C,$C142),0)</f>
        <v>0</v>
      </c>
      <c r="U142" s="169">
        <f>+IFERROR(SUMIFS([5]Sheet1!H:H,[5]Sheet1!$A:$A,$A142,[5]Sheet1!$B:$B,$B142,[5]Sheet1!$C:$C,$C142),0)</f>
        <v>0</v>
      </c>
      <c r="V142" s="169">
        <f>+IFERROR(SUMIFS([5]Sheet1!I:I,[5]Sheet1!$A:$A,$A142,[5]Sheet1!$B:$B,$B142,[5]Sheet1!$C:$C,$C142),0)</f>
        <v>0</v>
      </c>
      <c r="W142" s="169">
        <f>+IFERROR(SUMIFS([5]Sheet1!J:J,[5]Sheet1!$A:$A,$A142,[5]Sheet1!$B:$B,$B142,[5]Sheet1!$C:$C,$C142),0)</f>
        <v>0</v>
      </c>
      <c r="X142" s="169">
        <f>+IFERROR(SUMIFS([5]Sheet1!K:K,[5]Sheet1!$A:$A,$A142,[5]Sheet1!$B:$B,$B142,[5]Sheet1!$C:$C,$C142),0)</f>
        <v>0</v>
      </c>
      <c r="Y142" s="169">
        <f>+IFERROR(SUMIFS([5]Sheet1!L:L,[5]Sheet1!$A:$A,$A142,[5]Sheet1!$B:$B,$B142,[5]Sheet1!$C:$C,$C142),0)</f>
        <v>0</v>
      </c>
      <c r="Z142" s="169">
        <f>+IFERROR(SUMIFS([5]Sheet1!M:M,[5]Sheet1!$A:$A,$A142,[5]Sheet1!$B:$B,$B142,[5]Sheet1!$C:$C,$C142),0)</f>
        <v>0</v>
      </c>
      <c r="AA142" s="169">
        <f>+IFERROR(SUMIFS([5]Sheet1!N:N,[5]Sheet1!$A:$A,$A142,[5]Sheet1!$B:$B,$B142,[5]Sheet1!$C:$C,$C142),0)</f>
        <v>0</v>
      </c>
      <c r="AB142" s="169">
        <f>+IFERROR(SUMIFS([5]Sheet1!O:O,[5]Sheet1!$A:$A,$A142,[5]Sheet1!$B:$B,$B142,[5]Sheet1!$C:$C,$C142),0)</f>
        <v>0</v>
      </c>
      <c r="AC142" s="169">
        <f>+IFERROR(SUMIFS([5]Sheet1!P:P,[5]Sheet1!$A:$A,$A142,[5]Sheet1!$B:$B,$B142,[5]Sheet1!$C:$C,$C142),0)</f>
        <v>0</v>
      </c>
      <c r="AD142" s="169">
        <f>+IFERROR(SUMIFS([5]Sheet1!Q:Q,[5]Sheet1!$A:$A,$A142,[5]Sheet1!$B:$B,$B142,[5]Sheet1!$C:$C,$C142),0)</f>
        <v>0</v>
      </c>
      <c r="AE142" s="169">
        <f>+IFERROR(SUMIFS([5]Sheet1!R:R,[5]Sheet1!$A:$A,$A142,[5]Sheet1!$B:$B,$B142,[5]Sheet1!$C:$C,$C142),0)</f>
        <v>0</v>
      </c>
      <c r="AF142" s="169">
        <f>+IFERROR(SUMIFS([5]Sheet1!S:S,[5]Sheet1!$A:$A,$A142,[5]Sheet1!$B:$B,$B142,[5]Sheet1!$C:$C,$C142),0)</f>
        <v>0</v>
      </c>
      <c r="AG142" s="169">
        <f>+IFERROR(SUMIFS([5]Sheet1!T:T,[5]Sheet1!$A:$A,$A142,[5]Sheet1!$B:$B,$B142,[5]Sheet1!$C:$C,$C142),0)</f>
        <v>0</v>
      </c>
      <c r="AH142" s="169">
        <f>+IFERROR(SUMIFS([5]Sheet1!U:U,[5]Sheet1!$A:$A,$A142,[5]Sheet1!$B:$B,$B142,[5]Sheet1!$C:$C,$C142),0)</f>
        <v>0</v>
      </c>
      <c r="AI142" s="169">
        <f>+IFERROR(SUMIFS([5]Sheet1!V:V,[5]Sheet1!$A:$A,$A142,[5]Sheet1!$B:$B,$B142,[5]Sheet1!$C:$C,$C142),0)</f>
        <v>0</v>
      </c>
      <c r="AJ142" s="169">
        <f>+IFERROR(SUMIFS([5]Sheet1!W:W,[5]Sheet1!$A:$A,$A142,[5]Sheet1!$B:$B,$B142,[5]Sheet1!$C:$C,$C142),0)</f>
        <v>0</v>
      </c>
      <c r="AK142" s="169">
        <f>+IFERROR(SUMIFS([5]Sheet1!X:X,[5]Sheet1!$A:$A,$A142,[5]Sheet1!$B:$B,$B142,[5]Sheet1!$C:$C,$C142),0)</f>
        <v>0</v>
      </c>
      <c r="AL142" s="169">
        <f>+IFERROR(SUMIFS([5]Sheet1!Y:Y,[5]Sheet1!$A:$A,$A142,[5]Sheet1!$B:$B,$B142,[5]Sheet1!$C:$C,$C142),0)</f>
        <v>0</v>
      </c>
      <c r="AM142" s="169">
        <f>+IFERROR(SUMIFS([5]Sheet1!Z:Z,[5]Sheet1!$A:$A,$A142,[5]Sheet1!$B:$B,$B142,[5]Sheet1!$C:$C,$C142),0)</f>
        <v>0</v>
      </c>
    </row>
    <row r="143" spans="1:40" ht="15" customHeight="1" outlineLevel="2">
      <c r="A143" s="4" t="s">
        <v>3779</v>
      </c>
      <c r="B143" s="4" t="s">
        <v>49</v>
      </c>
      <c r="C143" s="4" t="str">
        <f t="shared" si="594"/>
        <v>X Security Monosede 4G</v>
      </c>
      <c r="D143" s="205"/>
      <c r="E143" s="207"/>
      <c r="F143" s="204"/>
      <c r="G143" s="12" t="s">
        <v>3793</v>
      </c>
      <c r="H143" s="168"/>
      <c r="I143" s="168"/>
      <c r="J143" s="168"/>
      <c r="K143" s="168"/>
      <c r="L143" s="168"/>
      <c r="M143" s="168"/>
      <c r="N143" s="168"/>
      <c r="O143" s="168"/>
      <c r="P143" s="169"/>
      <c r="Q143" s="169">
        <f>+IFERROR(SUMIFS([5]Sheet1!D:D,[5]Sheet1!$A:$A,$A143,[5]Sheet1!$B:$B,$B143,[5]Sheet1!$C:$C,$C143),0)</f>
        <v>0</v>
      </c>
      <c r="R143" s="169">
        <f>+IFERROR(SUMIFS([5]Sheet1!E:E,[5]Sheet1!$A:$A,$A143,[5]Sheet1!$B:$B,$B143,[5]Sheet1!$C:$C,$C143),0)</f>
        <v>0</v>
      </c>
      <c r="S143" s="169">
        <f>+IFERROR(SUMIFS([5]Sheet1!F:F,[5]Sheet1!$A:$A,$A143,[5]Sheet1!$B:$B,$B143,[5]Sheet1!$C:$C,$C143),0)</f>
        <v>0</v>
      </c>
      <c r="T143" s="169">
        <f>+IFERROR(SUMIFS([5]Sheet1!G:G,[5]Sheet1!$A:$A,$A143,[5]Sheet1!$B:$B,$B143,[5]Sheet1!$C:$C,$C143),0)</f>
        <v>0</v>
      </c>
      <c r="U143" s="169">
        <f>+IFERROR(SUMIFS([5]Sheet1!H:H,[5]Sheet1!$A:$A,$A143,[5]Sheet1!$B:$B,$B143,[5]Sheet1!$C:$C,$C143),0)</f>
        <v>0</v>
      </c>
      <c r="V143" s="169">
        <f>+IFERROR(SUMIFS([5]Sheet1!I:I,[5]Sheet1!$A:$A,$A143,[5]Sheet1!$B:$B,$B143,[5]Sheet1!$C:$C,$C143),0)</f>
        <v>0</v>
      </c>
      <c r="W143" s="169">
        <f>+IFERROR(SUMIFS([5]Sheet1!J:J,[5]Sheet1!$A:$A,$A143,[5]Sheet1!$B:$B,$B143,[5]Sheet1!$C:$C,$C143),0)</f>
        <v>0</v>
      </c>
      <c r="X143" s="169">
        <f>+IFERROR(SUMIFS([5]Sheet1!K:K,[5]Sheet1!$A:$A,$A143,[5]Sheet1!$B:$B,$B143,[5]Sheet1!$C:$C,$C143),0)</f>
        <v>0</v>
      </c>
      <c r="Y143" s="169">
        <f>+IFERROR(SUMIFS([5]Sheet1!L:L,[5]Sheet1!$A:$A,$A143,[5]Sheet1!$B:$B,$B143,[5]Sheet1!$C:$C,$C143),0)</f>
        <v>0</v>
      </c>
      <c r="Z143" s="169">
        <f>+IFERROR(SUMIFS([5]Sheet1!M:M,[5]Sheet1!$A:$A,$A143,[5]Sheet1!$B:$B,$B143,[5]Sheet1!$C:$C,$C143),0)</f>
        <v>0</v>
      </c>
      <c r="AA143" s="169">
        <f>+IFERROR(SUMIFS([5]Sheet1!N:N,[5]Sheet1!$A:$A,$A143,[5]Sheet1!$B:$B,$B143,[5]Sheet1!$C:$C,$C143),0)</f>
        <v>0</v>
      </c>
      <c r="AB143" s="169">
        <f>+IFERROR(SUMIFS([5]Sheet1!O:O,[5]Sheet1!$A:$A,$A143,[5]Sheet1!$B:$B,$B143,[5]Sheet1!$C:$C,$C143),0)</f>
        <v>0</v>
      </c>
      <c r="AC143" s="169">
        <f>+IFERROR(SUMIFS([5]Sheet1!P:P,[5]Sheet1!$A:$A,$A143,[5]Sheet1!$B:$B,$B143,[5]Sheet1!$C:$C,$C143),0)</f>
        <v>0</v>
      </c>
      <c r="AD143" s="169">
        <f>+IFERROR(SUMIFS([5]Sheet1!Q:Q,[5]Sheet1!$A:$A,$A143,[5]Sheet1!$B:$B,$B143,[5]Sheet1!$C:$C,$C143),0)</f>
        <v>0</v>
      </c>
      <c r="AE143" s="169">
        <f>+IFERROR(SUMIFS([5]Sheet1!R:R,[5]Sheet1!$A:$A,$A143,[5]Sheet1!$B:$B,$B143,[5]Sheet1!$C:$C,$C143),0)</f>
        <v>0</v>
      </c>
      <c r="AF143" s="169">
        <f>+IFERROR(SUMIFS([5]Sheet1!S:S,[5]Sheet1!$A:$A,$A143,[5]Sheet1!$B:$B,$B143,[5]Sheet1!$C:$C,$C143),0)</f>
        <v>0</v>
      </c>
      <c r="AG143" s="169">
        <f>+IFERROR(SUMIFS([5]Sheet1!T:T,[5]Sheet1!$A:$A,$A143,[5]Sheet1!$B:$B,$B143,[5]Sheet1!$C:$C,$C143),0)</f>
        <v>0</v>
      </c>
      <c r="AH143" s="169">
        <f>+IFERROR(SUMIFS([5]Sheet1!U:U,[5]Sheet1!$A:$A,$A143,[5]Sheet1!$B:$B,$B143,[5]Sheet1!$C:$C,$C143),0)</f>
        <v>0</v>
      </c>
      <c r="AI143" s="169">
        <f>+IFERROR(SUMIFS([5]Sheet1!V:V,[5]Sheet1!$A:$A,$A143,[5]Sheet1!$B:$B,$B143,[5]Sheet1!$C:$C,$C143),0)</f>
        <v>0</v>
      </c>
      <c r="AJ143" s="169">
        <f>+IFERROR(SUMIFS([5]Sheet1!W:W,[5]Sheet1!$A:$A,$A143,[5]Sheet1!$B:$B,$B143,[5]Sheet1!$C:$C,$C143),0)</f>
        <v>0</v>
      </c>
      <c r="AK143" s="169">
        <f>+IFERROR(SUMIFS([5]Sheet1!X:X,[5]Sheet1!$A:$A,$A143,[5]Sheet1!$B:$B,$B143,[5]Sheet1!$C:$C,$C143),0)</f>
        <v>0</v>
      </c>
      <c r="AL143" s="169">
        <f>+IFERROR(SUMIFS([5]Sheet1!Y:Y,[5]Sheet1!$A:$A,$A143,[5]Sheet1!$B:$B,$B143,[5]Sheet1!$C:$C,$C143),0)</f>
        <v>0</v>
      </c>
      <c r="AM143" s="169">
        <f>+IFERROR(SUMIFS([5]Sheet1!Z:Z,[5]Sheet1!$A:$A,$A143,[5]Sheet1!$B:$B,$B143,[5]Sheet1!$C:$C,$C143),0)</f>
        <v>0</v>
      </c>
    </row>
    <row r="144" spans="1:40" ht="15" customHeight="1" outlineLevel="1">
      <c r="A144" s="4" t="s">
        <v>3779</v>
      </c>
      <c r="B144" s="4" t="s">
        <v>49</v>
      </c>
      <c r="C144" s="4" t="str">
        <f t="shared" si="594"/>
        <v>assets/client</v>
      </c>
      <c r="D144" s="205"/>
      <c r="E144" s="207"/>
      <c r="F144" s="204"/>
      <c r="G144" s="13" t="s">
        <v>90</v>
      </c>
      <c r="H144" s="170"/>
      <c r="I144" s="170"/>
      <c r="J144" s="170"/>
      <c r="K144" s="170"/>
      <c r="L144" s="170"/>
      <c r="M144" s="170"/>
      <c r="N144" s="170"/>
      <c r="O144" s="170"/>
      <c r="P144" s="170" t="str">
        <f>+IFERROR(P125/P124,"")</f>
        <v/>
      </c>
      <c r="Q144" s="170" t="str">
        <f t="shared" ref="Q144:S144" si="595">+IFERROR(Q125/Q124,"")</f>
        <v/>
      </c>
      <c r="R144" s="170" t="str">
        <f t="shared" si="595"/>
        <v/>
      </c>
      <c r="S144" s="170">
        <f t="shared" si="595"/>
        <v>1</v>
      </c>
      <c r="T144" s="170">
        <f>+IFERROR(T125/T124,"")</f>
        <v>1</v>
      </c>
      <c r="U144" s="170" t="str">
        <f>+IFERROR(U125/U124,"")</f>
        <v/>
      </c>
      <c r="V144" s="170" t="str">
        <f t="shared" ref="V144:AA144" si="596">+IFERROR(V125/V124,"")</f>
        <v/>
      </c>
      <c r="W144" s="170" t="str">
        <f t="shared" si="596"/>
        <v/>
      </c>
      <c r="X144" s="170">
        <f t="shared" si="596"/>
        <v>3</v>
      </c>
      <c r="Y144" s="170">
        <f t="shared" si="596"/>
        <v>3.6666666666666665</v>
      </c>
      <c r="Z144" s="170">
        <f t="shared" si="596"/>
        <v>3</v>
      </c>
      <c r="AA144" s="170" t="str">
        <f t="shared" si="596"/>
        <v/>
      </c>
      <c r="AB144" s="170">
        <f t="shared" ref="AB144:AC144" si="597">+IFERROR(AB125/AB124,"")</f>
        <v>25</v>
      </c>
      <c r="AC144" s="170">
        <f t="shared" si="597"/>
        <v>10.5</v>
      </c>
      <c r="AD144" s="170" t="str">
        <f t="shared" ref="AD144:AE144" si="598">+IFERROR(AD125/AD124,"")</f>
        <v/>
      </c>
      <c r="AE144" s="170" t="str">
        <f t="shared" si="598"/>
        <v/>
      </c>
      <c r="AF144" s="170" t="str">
        <f t="shared" ref="AF144:AG144" si="599">+IFERROR(AF125/AF124,"")</f>
        <v/>
      </c>
      <c r="AG144" s="170" t="str">
        <f t="shared" si="599"/>
        <v/>
      </c>
      <c r="AH144" s="170" t="str">
        <f t="shared" ref="AH144:AM144" si="600">+IFERROR(AH125/AH124,"")</f>
        <v/>
      </c>
      <c r="AI144" s="170" t="str">
        <f t="shared" si="600"/>
        <v/>
      </c>
      <c r="AJ144" s="170" t="str">
        <f t="shared" si="600"/>
        <v/>
      </c>
      <c r="AK144" s="170" t="str">
        <f t="shared" si="600"/>
        <v/>
      </c>
      <c r="AL144" s="170" t="str">
        <f t="shared" si="600"/>
        <v/>
      </c>
      <c r="AM144" s="170" t="str">
        <f t="shared" si="600"/>
        <v/>
      </c>
    </row>
    <row r="145" spans="1:40" ht="15" customHeight="1" outlineLevel="1">
      <c r="A145" s="4" t="s">
        <v>3779</v>
      </c>
      <c r="B145" s="4" t="s">
        <v>99</v>
      </c>
      <c r="C145" s="4" t="str">
        <f t="shared" si="594"/>
        <v>Clients</v>
      </c>
      <c r="D145" s="205"/>
      <c r="E145" s="207"/>
      <c r="F145" s="204" t="s">
        <v>99</v>
      </c>
      <c r="G145" s="10" t="s">
        <v>40</v>
      </c>
      <c r="H145" s="164"/>
      <c r="I145" s="164"/>
      <c r="J145" s="164"/>
      <c r="K145" s="164"/>
      <c r="L145" s="164"/>
      <c r="M145" s="164"/>
      <c r="N145" s="164"/>
      <c r="O145" s="164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</row>
    <row r="146" spans="1:40" ht="15" customHeight="1" outlineLevel="1">
      <c r="A146" s="4" t="s">
        <v>3779</v>
      </c>
      <c r="B146" s="4" t="s">
        <v>99</v>
      </c>
      <c r="C146" s="4" t="str">
        <f t="shared" si="594"/>
        <v>Assets</v>
      </c>
      <c r="D146" s="205"/>
      <c r="E146" s="207"/>
      <c r="F146" s="204"/>
      <c r="G146" s="11" t="s">
        <v>88</v>
      </c>
      <c r="H146" s="166"/>
      <c r="I146" s="166"/>
      <c r="J146" s="166"/>
      <c r="K146" s="166"/>
      <c r="L146" s="166"/>
      <c r="M146" s="166"/>
      <c r="N146" s="166"/>
      <c r="O146" s="166"/>
      <c r="P146" s="167">
        <f t="shared" ref="P146" si="601">+SUM(P147:P149)</f>
        <v>0</v>
      </c>
      <c r="Q146" s="167">
        <f>+SUM(Q147:Q149)</f>
        <v>0</v>
      </c>
      <c r="R146" s="167">
        <f t="shared" ref="R146:Z146" si="602">+SUM(R147:R149)</f>
        <v>0</v>
      </c>
      <c r="S146" s="167">
        <f t="shared" si="602"/>
        <v>0</v>
      </c>
      <c r="T146" s="167">
        <f t="shared" si="602"/>
        <v>0</v>
      </c>
      <c r="U146" s="167">
        <f t="shared" si="602"/>
        <v>0</v>
      </c>
      <c r="V146" s="167">
        <f t="shared" si="602"/>
        <v>0</v>
      </c>
      <c r="W146" s="167">
        <f t="shared" si="602"/>
        <v>0</v>
      </c>
      <c r="X146" s="167">
        <f t="shared" si="602"/>
        <v>0</v>
      </c>
      <c r="Y146" s="167">
        <f t="shared" si="602"/>
        <v>0</v>
      </c>
      <c r="Z146" s="167">
        <f t="shared" si="602"/>
        <v>0</v>
      </c>
      <c r="AA146" s="167">
        <f t="shared" ref="AA146:AB146" si="603">+SUM(AA147:AA149)</f>
        <v>0</v>
      </c>
      <c r="AB146" s="167">
        <f t="shared" si="603"/>
        <v>0</v>
      </c>
      <c r="AC146" s="167">
        <f t="shared" ref="AC146:AD146" si="604">+SUM(AC147:AC149)</f>
        <v>0</v>
      </c>
      <c r="AD146" s="167">
        <f t="shared" si="604"/>
        <v>0</v>
      </c>
      <c r="AE146" s="167">
        <f t="shared" ref="AE146:AF146" si="605">+SUM(AE147:AE149)</f>
        <v>0</v>
      </c>
      <c r="AF146" s="167">
        <f t="shared" si="605"/>
        <v>0</v>
      </c>
      <c r="AG146" s="167">
        <f t="shared" ref="AG146:AH146" si="606">+SUM(AG147:AG149)</f>
        <v>0</v>
      </c>
      <c r="AH146" s="167">
        <f t="shared" si="606"/>
        <v>0</v>
      </c>
      <c r="AI146" s="167">
        <f t="shared" ref="AI146:AM146" si="607">+SUM(AI147:AI149)</f>
        <v>0</v>
      </c>
      <c r="AJ146" s="167">
        <f t="shared" si="607"/>
        <v>0</v>
      </c>
      <c r="AK146" s="167">
        <f t="shared" si="607"/>
        <v>0</v>
      </c>
      <c r="AL146" s="167">
        <f t="shared" si="607"/>
        <v>0</v>
      </c>
      <c r="AM146" s="167">
        <f t="shared" si="607"/>
        <v>0</v>
      </c>
    </row>
    <row r="147" spans="1:40" ht="15" customHeight="1" outlineLevel="2">
      <c r="A147" s="4" t="s">
        <v>3779</v>
      </c>
      <c r="B147" s="4" t="s">
        <v>99</v>
      </c>
      <c r="C147" s="4" t="str">
        <f t="shared" si="594"/>
        <v>Small</v>
      </c>
      <c r="D147" s="205"/>
      <c r="E147" s="207"/>
      <c r="F147" s="204"/>
      <c r="G147" s="12" t="s">
        <v>100</v>
      </c>
      <c r="H147" s="168"/>
      <c r="I147" s="168"/>
      <c r="J147" s="168"/>
      <c r="K147" s="168"/>
      <c r="L147" s="168"/>
      <c r="M147" s="168"/>
      <c r="N147" s="168"/>
      <c r="O147" s="168"/>
      <c r="P147" s="169"/>
      <c r="Q147" s="169">
        <f>+IFERROR(SUMIFS([5]Sheet1!D:D,[5]Sheet1!$A:$A,$A147,[5]Sheet1!$B:$B,$B147,[5]Sheet1!$C:$C,$C147),0)</f>
        <v>0</v>
      </c>
      <c r="R147" s="169">
        <f>+IFERROR(SUMIFS([5]Sheet1!E:E,[5]Sheet1!$A:$A,$A147,[5]Sheet1!$B:$B,$B147,[5]Sheet1!$C:$C,$C147),0)</f>
        <v>0</v>
      </c>
      <c r="S147" s="169">
        <f>+IFERROR(SUMIFS([5]Sheet1!F:F,[5]Sheet1!$A:$A,$A147,[5]Sheet1!$B:$B,$B147,[5]Sheet1!$C:$C,$C147),0)</f>
        <v>0</v>
      </c>
      <c r="T147" s="169">
        <f>+IFERROR(SUMIFS([5]Sheet1!G:G,[5]Sheet1!$A:$A,$A147,[5]Sheet1!$B:$B,$B147,[5]Sheet1!$C:$C,$C147),0)</f>
        <v>0</v>
      </c>
      <c r="U147" s="169">
        <f>+IFERROR(SUMIFS([5]Sheet1!H:H,[5]Sheet1!$A:$A,$A147,[5]Sheet1!$B:$B,$B147,[5]Sheet1!$C:$C,$C147),0)</f>
        <v>0</v>
      </c>
      <c r="V147" s="169">
        <f>+IFERROR(SUMIFS([5]Sheet1!I:I,[5]Sheet1!$A:$A,$A147,[5]Sheet1!$B:$B,$B147,[5]Sheet1!$C:$C,$C147),0)</f>
        <v>0</v>
      </c>
      <c r="W147" s="169">
        <f>+IFERROR(SUMIFS([5]Sheet1!J:J,[5]Sheet1!$A:$A,$A147,[5]Sheet1!$B:$B,$B147,[5]Sheet1!$C:$C,$C147),0)</f>
        <v>0</v>
      </c>
      <c r="X147" s="169">
        <f>+IFERROR(SUMIFS([5]Sheet1!K:K,[5]Sheet1!$A:$A,$A147,[5]Sheet1!$B:$B,$B147,[5]Sheet1!$C:$C,$C147),0)</f>
        <v>0</v>
      </c>
      <c r="Y147" s="169">
        <f>+IFERROR(SUMIFS([5]Sheet1!L:L,[5]Sheet1!$A:$A,$A147,[5]Sheet1!$B:$B,$B147,[5]Sheet1!$C:$C,$C147),0)</f>
        <v>0</v>
      </c>
      <c r="Z147" s="169">
        <f>+IFERROR(SUMIFS([5]Sheet1!M:M,[5]Sheet1!$A:$A,$A147,[5]Sheet1!$B:$B,$B147,[5]Sheet1!$C:$C,$C147),0)</f>
        <v>0</v>
      </c>
      <c r="AA147" s="169">
        <f>+IFERROR(SUMIFS([5]Sheet1!N:N,[5]Sheet1!$A:$A,$A147,[5]Sheet1!$B:$B,$B147,[5]Sheet1!$C:$C,$C147),0)</f>
        <v>0</v>
      </c>
      <c r="AB147" s="169">
        <f>+IFERROR(SUMIFS([5]Sheet1!O:O,[5]Sheet1!$A:$A,$A147,[5]Sheet1!$B:$B,$B147,[5]Sheet1!$C:$C,$C147),0)</f>
        <v>0</v>
      </c>
      <c r="AC147" s="169">
        <f>+IFERROR(SUMIFS([5]Sheet1!P:P,[5]Sheet1!$A:$A,$A147,[5]Sheet1!$B:$B,$B147,[5]Sheet1!$C:$C,$C147),0)</f>
        <v>0</v>
      </c>
      <c r="AD147" s="169">
        <f>+IFERROR(SUMIFS([5]Sheet1!Q:Q,[5]Sheet1!$A:$A,$A147,[5]Sheet1!$B:$B,$B147,[5]Sheet1!$C:$C,$C147),0)</f>
        <v>0</v>
      </c>
      <c r="AE147" s="169">
        <f>+IFERROR(SUMIFS([5]Sheet1!R:R,[5]Sheet1!$A:$A,$A147,[5]Sheet1!$B:$B,$B147,[5]Sheet1!$C:$C,$C147),0)</f>
        <v>0</v>
      </c>
      <c r="AF147" s="169">
        <f>+IFERROR(SUMIFS([5]Sheet1!S:S,[5]Sheet1!$A:$A,$A147,[5]Sheet1!$B:$B,$B147,[5]Sheet1!$C:$C,$C147),0)</f>
        <v>0</v>
      </c>
      <c r="AG147" s="169">
        <f>+IFERROR(SUMIFS([5]Sheet1!T:T,[5]Sheet1!$A:$A,$A147,[5]Sheet1!$B:$B,$B147,[5]Sheet1!$C:$C,$C147),0)</f>
        <v>0</v>
      </c>
      <c r="AH147" s="169">
        <f>+IFERROR(SUMIFS([5]Sheet1!U:U,[5]Sheet1!$A:$A,$A147,[5]Sheet1!$B:$B,$B147,[5]Sheet1!$C:$C,$C147),0)</f>
        <v>0</v>
      </c>
      <c r="AI147" s="169">
        <f>+IFERROR(SUMIFS([5]Sheet1!V:V,[5]Sheet1!$A:$A,$A147,[5]Sheet1!$B:$B,$B147,[5]Sheet1!$C:$C,$C147),0)</f>
        <v>0</v>
      </c>
      <c r="AJ147" s="169">
        <f>+IFERROR(SUMIFS([5]Sheet1!W:W,[5]Sheet1!$A:$A,$A147,[5]Sheet1!$B:$B,$B147,[5]Sheet1!$C:$C,$C147),0)</f>
        <v>0</v>
      </c>
      <c r="AK147" s="169">
        <f>+IFERROR(SUMIFS([5]Sheet1!X:X,[5]Sheet1!$A:$A,$A147,[5]Sheet1!$B:$B,$B147,[5]Sheet1!$C:$C,$C147),0)</f>
        <v>0</v>
      </c>
      <c r="AL147" s="169">
        <f>+IFERROR(SUMIFS([5]Sheet1!Y:Y,[5]Sheet1!$A:$A,$A147,[5]Sheet1!$B:$B,$B147,[5]Sheet1!$C:$C,$C147),0)</f>
        <v>0</v>
      </c>
      <c r="AM147" s="169">
        <f>+IFERROR(SUMIFS([5]Sheet1!Z:Z,[5]Sheet1!$A:$A,$A147,[5]Sheet1!$B:$B,$B147,[5]Sheet1!$C:$C,$C147),0)</f>
        <v>0</v>
      </c>
      <c r="AN147" s="4" t="s">
        <v>121</v>
      </c>
    </row>
    <row r="148" spans="1:40" ht="15" customHeight="1" outlineLevel="2">
      <c r="A148" s="4" t="s">
        <v>3779</v>
      </c>
      <c r="B148" s="4" t="s">
        <v>99</v>
      </c>
      <c r="C148" s="4" t="str">
        <f t="shared" si="594"/>
        <v>Medium</v>
      </c>
      <c r="D148" s="205"/>
      <c r="E148" s="207"/>
      <c r="F148" s="204"/>
      <c r="G148" s="12" t="s">
        <v>101</v>
      </c>
      <c r="H148" s="168"/>
      <c r="I148" s="168"/>
      <c r="J148" s="168"/>
      <c r="K148" s="168"/>
      <c r="L148" s="168"/>
      <c r="M148" s="168"/>
      <c r="N148" s="168"/>
      <c r="O148" s="168"/>
      <c r="P148" s="169"/>
      <c r="Q148" s="169">
        <f>+IFERROR(SUMIFS([5]Sheet1!D:D,[5]Sheet1!$A:$A,$A148,[5]Sheet1!$B:$B,$B148,[5]Sheet1!$C:$C,$C148),0)</f>
        <v>0</v>
      </c>
      <c r="R148" s="169">
        <f>+IFERROR(SUMIFS([5]Sheet1!E:E,[5]Sheet1!$A:$A,$A148,[5]Sheet1!$B:$B,$B148,[5]Sheet1!$C:$C,$C148),0)</f>
        <v>0</v>
      </c>
      <c r="S148" s="169">
        <f>+IFERROR(SUMIFS([5]Sheet1!F:F,[5]Sheet1!$A:$A,$A148,[5]Sheet1!$B:$B,$B148,[5]Sheet1!$C:$C,$C148),0)</f>
        <v>0</v>
      </c>
      <c r="T148" s="169">
        <f>+IFERROR(SUMIFS([5]Sheet1!G:G,[5]Sheet1!$A:$A,$A148,[5]Sheet1!$B:$B,$B148,[5]Sheet1!$C:$C,$C148),0)</f>
        <v>0</v>
      </c>
      <c r="U148" s="169">
        <f>+IFERROR(SUMIFS([5]Sheet1!H:H,[5]Sheet1!$A:$A,$A148,[5]Sheet1!$B:$B,$B148,[5]Sheet1!$C:$C,$C148),0)</f>
        <v>0</v>
      </c>
      <c r="V148" s="169">
        <f>+IFERROR(SUMIFS([5]Sheet1!I:I,[5]Sheet1!$A:$A,$A148,[5]Sheet1!$B:$B,$B148,[5]Sheet1!$C:$C,$C148),0)</f>
        <v>0</v>
      </c>
      <c r="W148" s="169">
        <f>+IFERROR(SUMIFS([5]Sheet1!J:J,[5]Sheet1!$A:$A,$A148,[5]Sheet1!$B:$B,$B148,[5]Sheet1!$C:$C,$C148),0)</f>
        <v>0</v>
      </c>
      <c r="X148" s="169">
        <f>+IFERROR(SUMIFS([5]Sheet1!K:K,[5]Sheet1!$A:$A,$A148,[5]Sheet1!$B:$B,$B148,[5]Sheet1!$C:$C,$C148),0)</f>
        <v>0</v>
      </c>
      <c r="Y148" s="169">
        <f>+IFERROR(SUMIFS([5]Sheet1!L:L,[5]Sheet1!$A:$A,$A148,[5]Sheet1!$B:$B,$B148,[5]Sheet1!$C:$C,$C148),0)</f>
        <v>0</v>
      </c>
      <c r="Z148" s="169">
        <f>+IFERROR(SUMIFS([5]Sheet1!M:M,[5]Sheet1!$A:$A,$A148,[5]Sheet1!$B:$B,$B148,[5]Sheet1!$C:$C,$C148),0)</f>
        <v>0</v>
      </c>
      <c r="AA148" s="169">
        <f>+IFERROR(SUMIFS([5]Sheet1!N:N,[5]Sheet1!$A:$A,$A148,[5]Sheet1!$B:$B,$B148,[5]Sheet1!$C:$C,$C148),0)</f>
        <v>0</v>
      </c>
      <c r="AB148" s="169">
        <f>+IFERROR(SUMIFS([5]Sheet1!O:O,[5]Sheet1!$A:$A,$A148,[5]Sheet1!$B:$B,$B148,[5]Sheet1!$C:$C,$C148),0)</f>
        <v>0</v>
      </c>
      <c r="AC148" s="169">
        <f>+IFERROR(SUMIFS([5]Sheet1!P:P,[5]Sheet1!$A:$A,$A148,[5]Sheet1!$B:$B,$B148,[5]Sheet1!$C:$C,$C148),0)</f>
        <v>0</v>
      </c>
      <c r="AD148" s="169">
        <f>+IFERROR(SUMIFS([5]Sheet1!Q:Q,[5]Sheet1!$A:$A,$A148,[5]Sheet1!$B:$B,$B148,[5]Sheet1!$C:$C,$C148),0)</f>
        <v>0</v>
      </c>
      <c r="AE148" s="169">
        <f>+IFERROR(SUMIFS([5]Sheet1!R:R,[5]Sheet1!$A:$A,$A148,[5]Sheet1!$B:$B,$B148,[5]Sheet1!$C:$C,$C148),0)</f>
        <v>0</v>
      </c>
      <c r="AF148" s="169">
        <f>+IFERROR(SUMIFS([5]Sheet1!S:S,[5]Sheet1!$A:$A,$A148,[5]Sheet1!$B:$B,$B148,[5]Sheet1!$C:$C,$C148),0)</f>
        <v>0</v>
      </c>
      <c r="AG148" s="169">
        <f>+IFERROR(SUMIFS([5]Sheet1!T:T,[5]Sheet1!$A:$A,$A148,[5]Sheet1!$B:$B,$B148,[5]Sheet1!$C:$C,$C148),0)</f>
        <v>0</v>
      </c>
      <c r="AH148" s="169">
        <f>+IFERROR(SUMIFS([5]Sheet1!U:U,[5]Sheet1!$A:$A,$A148,[5]Sheet1!$B:$B,$B148,[5]Sheet1!$C:$C,$C148),0)</f>
        <v>0</v>
      </c>
      <c r="AI148" s="169">
        <f>+IFERROR(SUMIFS([5]Sheet1!V:V,[5]Sheet1!$A:$A,$A148,[5]Sheet1!$B:$B,$B148,[5]Sheet1!$C:$C,$C148),0)</f>
        <v>0</v>
      </c>
      <c r="AJ148" s="169">
        <f>+IFERROR(SUMIFS([5]Sheet1!W:W,[5]Sheet1!$A:$A,$A148,[5]Sheet1!$B:$B,$B148,[5]Sheet1!$C:$C,$C148),0)</f>
        <v>0</v>
      </c>
      <c r="AK148" s="169">
        <f>+IFERROR(SUMIFS([5]Sheet1!X:X,[5]Sheet1!$A:$A,$A148,[5]Sheet1!$B:$B,$B148,[5]Sheet1!$C:$C,$C148),0)</f>
        <v>0</v>
      </c>
      <c r="AL148" s="169">
        <f>+IFERROR(SUMIFS([5]Sheet1!Y:Y,[5]Sheet1!$A:$A,$A148,[5]Sheet1!$B:$B,$B148,[5]Sheet1!$C:$C,$C148),0)</f>
        <v>0</v>
      </c>
      <c r="AM148" s="169">
        <f>+IFERROR(SUMIFS([5]Sheet1!Z:Z,[5]Sheet1!$A:$A,$A148,[5]Sheet1!$B:$B,$B148,[5]Sheet1!$C:$C,$C148),0)</f>
        <v>0</v>
      </c>
      <c r="AN148" s="4" t="s">
        <v>121</v>
      </c>
    </row>
    <row r="149" spans="1:40" ht="15" customHeight="1" outlineLevel="2">
      <c r="A149" s="4" t="s">
        <v>3779</v>
      </c>
      <c r="B149" s="4" t="s">
        <v>99</v>
      </c>
      <c r="C149" s="4" t="str">
        <f t="shared" si="594"/>
        <v>Large</v>
      </c>
      <c r="D149" s="205"/>
      <c r="E149" s="207"/>
      <c r="F149" s="204"/>
      <c r="G149" s="12" t="s">
        <v>102</v>
      </c>
      <c r="H149" s="168"/>
      <c r="I149" s="168"/>
      <c r="J149" s="168"/>
      <c r="K149" s="168"/>
      <c r="L149" s="168"/>
      <c r="M149" s="168"/>
      <c r="N149" s="168"/>
      <c r="O149" s="168"/>
      <c r="P149" s="169"/>
      <c r="Q149" s="169">
        <f>+IFERROR(SUMIFS([5]Sheet1!D:D,[5]Sheet1!$A:$A,$A149,[5]Sheet1!$B:$B,$B149,[5]Sheet1!$C:$C,$C149),0)</f>
        <v>0</v>
      </c>
      <c r="R149" s="169">
        <f>+IFERROR(SUMIFS([5]Sheet1!E:E,[5]Sheet1!$A:$A,$A149,[5]Sheet1!$B:$B,$B149,[5]Sheet1!$C:$C,$C149),0)</f>
        <v>0</v>
      </c>
      <c r="S149" s="169">
        <f>+IFERROR(SUMIFS([5]Sheet1!F:F,[5]Sheet1!$A:$A,$A149,[5]Sheet1!$B:$B,$B149,[5]Sheet1!$C:$C,$C149),0)</f>
        <v>0</v>
      </c>
      <c r="T149" s="169">
        <f>+IFERROR(SUMIFS([5]Sheet1!G:G,[5]Sheet1!$A:$A,$A149,[5]Sheet1!$B:$B,$B149,[5]Sheet1!$C:$C,$C149),0)</f>
        <v>0</v>
      </c>
      <c r="U149" s="169">
        <f>+IFERROR(SUMIFS([5]Sheet1!H:H,[5]Sheet1!$A:$A,$A149,[5]Sheet1!$B:$B,$B149,[5]Sheet1!$C:$C,$C149),0)</f>
        <v>0</v>
      </c>
      <c r="V149" s="169">
        <f>+IFERROR(SUMIFS([5]Sheet1!I:I,[5]Sheet1!$A:$A,$A149,[5]Sheet1!$B:$B,$B149,[5]Sheet1!$C:$C,$C149),0)</f>
        <v>0</v>
      </c>
      <c r="W149" s="169">
        <f>+IFERROR(SUMIFS([5]Sheet1!J:J,[5]Sheet1!$A:$A,$A149,[5]Sheet1!$B:$B,$B149,[5]Sheet1!$C:$C,$C149),0)</f>
        <v>0</v>
      </c>
      <c r="X149" s="169">
        <f>+IFERROR(SUMIFS([5]Sheet1!K:K,[5]Sheet1!$A:$A,$A149,[5]Sheet1!$B:$B,$B149,[5]Sheet1!$C:$C,$C149),0)</f>
        <v>0</v>
      </c>
      <c r="Y149" s="169">
        <f>+IFERROR(SUMIFS([5]Sheet1!L:L,[5]Sheet1!$A:$A,$A149,[5]Sheet1!$B:$B,$B149,[5]Sheet1!$C:$C,$C149),0)</f>
        <v>0</v>
      </c>
      <c r="Z149" s="169">
        <f>+IFERROR(SUMIFS([5]Sheet1!M:M,[5]Sheet1!$A:$A,$A149,[5]Sheet1!$B:$B,$B149,[5]Sheet1!$C:$C,$C149),0)</f>
        <v>0</v>
      </c>
      <c r="AA149" s="169">
        <f>+IFERROR(SUMIFS([5]Sheet1!N:N,[5]Sheet1!$A:$A,$A149,[5]Sheet1!$B:$B,$B149,[5]Sheet1!$C:$C,$C149),0)</f>
        <v>0</v>
      </c>
      <c r="AB149" s="169">
        <f>+IFERROR(SUMIFS([5]Sheet1!O:O,[5]Sheet1!$A:$A,$A149,[5]Sheet1!$B:$B,$B149,[5]Sheet1!$C:$C,$C149),0)</f>
        <v>0</v>
      </c>
      <c r="AC149" s="169">
        <f>+IFERROR(SUMIFS([5]Sheet1!P:P,[5]Sheet1!$A:$A,$A149,[5]Sheet1!$B:$B,$B149,[5]Sheet1!$C:$C,$C149),0)</f>
        <v>0</v>
      </c>
      <c r="AD149" s="169">
        <f>+IFERROR(SUMIFS([5]Sheet1!Q:Q,[5]Sheet1!$A:$A,$A149,[5]Sheet1!$B:$B,$B149,[5]Sheet1!$C:$C,$C149),0)</f>
        <v>0</v>
      </c>
      <c r="AE149" s="169">
        <f>+IFERROR(SUMIFS([5]Sheet1!R:R,[5]Sheet1!$A:$A,$A149,[5]Sheet1!$B:$B,$B149,[5]Sheet1!$C:$C,$C149),0)</f>
        <v>0</v>
      </c>
      <c r="AF149" s="169">
        <f>+IFERROR(SUMIFS([5]Sheet1!S:S,[5]Sheet1!$A:$A,$A149,[5]Sheet1!$B:$B,$B149,[5]Sheet1!$C:$C,$C149),0)</f>
        <v>0</v>
      </c>
      <c r="AG149" s="169">
        <f>+IFERROR(SUMIFS([5]Sheet1!T:T,[5]Sheet1!$A:$A,$A149,[5]Sheet1!$B:$B,$B149,[5]Sheet1!$C:$C,$C149),0)</f>
        <v>0</v>
      </c>
      <c r="AH149" s="169">
        <f>+IFERROR(SUMIFS([5]Sheet1!U:U,[5]Sheet1!$A:$A,$A149,[5]Sheet1!$B:$B,$B149,[5]Sheet1!$C:$C,$C149),0)</f>
        <v>0</v>
      </c>
      <c r="AI149" s="169">
        <f>+IFERROR(SUMIFS([5]Sheet1!V:V,[5]Sheet1!$A:$A,$A149,[5]Sheet1!$B:$B,$B149,[5]Sheet1!$C:$C,$C149),0)</f>
        <v>0</v>
      </c>
      <c r="AJ149" s="169">
        <f>+IFERROR(SUMIFS([5]Sheet1!W:W,[5]Sheet1!$A:$A,$A149,[5]Sheet1!$B:$B,$B149,[5]Sheet1!$C:$C,$C149),0)</f>
        <v>0</v>
      </c>
      <c r="AK149" s="169">
        <f>+IFERROR(SUMIFS([5]Sheet1!X:X,[5]Sheet1!$A:$A,$A149,[5]Sheet1!$B:$B,$B149,[5]Sheet1!$C:$C,$C149),0)</f>
        <v>0</v>
      </c>
      <c r="AL149" s="169">
        <f>+IFERROR(SUMIFS([5]Sheet1!Y:Y,[5]Sheet1!$A:$A,$A149,[5]Sheet1!$B:$B,$B149,[5]Sheet1!$C:$C,$C149),0)</f>
        <v>0</v>
      </c>
      <c r="AM149" s="169">
        <f>+IFERROR(SUMIFS([5]Sheet1!Z:Z,[5]Sheet1!$A:$A,$A149,[5]Sheet1!$B:$B,$B149,[5]Sheet1!$C:$C,$C149),0)</f>
        <v>0</v>
      </c>
      <c r="AN149" s="4" t="s">
        <v>121</v>
      </c>
    </row>
    <row r="150" spans="1:40" ht="15" customHeight="1" outlineLevel="1">
      <c r="A150" s="4" t="s">
        <v>3779</v>
      </c>
      <c r="B150" s="4" t="s">
        <v>99</v>
      </c>
      <c r="C150" s="4" t="str">
        <f t="shared" si="594"/>
        <v>assets/client</v>
      </c>
      <c r="D150" s="205"/>
      <c r="E150" s="207"/>
      <c r="F150" s="204"/>
      <c r="G150" s="13" t="s">
        <v>90</v>
      </c>
      <c r="H150" s="170"/>
      <c r="I150" s="170"/>
      <c r="J150" s="170"/>
      <c r="K150" s="170"/>
      <c r="L150" s="170"/>
      <c r="M150" s="170"/>
      <c r="N150" s="170"/>
      <c r="O150" s="170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</row>
    <row r="151" spans="1:40" ht="15" customHeight="1" outlineLevel="1" collapsed="1">
      <c r="A151" s="4" t="s">
        <v>3779</v>
      </c>
      <c r="B151" s="4" t="s">
        <v>54</v>
      </c>
      <c r="C151" s="4" t="str">
        <f t="shared" si="594"/>
        <v>Clients</v>
      </c>
      <c r="D151" s="205"/>
      <c r="E151" s="207"/>
      <c r="F151" s="204" t="s">
        <v>54</v>
      </c>
      <c r="G151" s="10" t="s">
        <v>40</v>
      </c>
      <c r="H151" s="164"/>
      <c r="I151" s="164"/>
      <c r="J151" s="164"/>
      <c r="K151" s="164"/>
      <c r="L151" s="164"/>
      <c r="M151" s="164"/>
      <c r="N151" s="164"/>
      <c r="O151" s="164"/>
      <c r="P151" s="165"/>
      <c r="Q151" s="165">
        <f>+[4]Sheet1!C11</f>
        <v>0</v>
      </c>
      <c r="R151" s="165">
        <f>+[4]Sheet1!D11</f>
        <v>0</v>
      </c>
      <c r="S151" s="165">
        <f>+[4]Sheet1!E11</f>
        <v>0</v>
      </c>
      <c r="T151" s="165">
        <f>+[4]Sheet1!F11</f>
        <v>0</v>
      </c>
      <c r="U151" s="165">
        <f>+[4]Sheet1!G11</f>
        <v>0</v>
      </c>
      <c r="V151" s="165">
        <f>+[4]Sheet1!H11</f>
        <v>0</v>
      </c>
      <c r="W151" s="165">
        <f>+[4]Sheet1!I11</f>
        <v>3</v>
      </c>
      <c r="X151" s="165">
        <f>+[4]Sheet1!J11</f>
        <v>0</v>
      </c>
      <c r="Y151" s="165">
        <f>+[4]Sheet1!K11</f>
        <v>0</v>
      </c>
      <c r="Z151" s="165">
        <f>+[4]Sheet1!L11</f>
        <v>0</v>
      </c>
      <c r="AA151" s="165">
        <f>+[4]Sheet1!M11</f>
        <v>0</v>
      </c>
      <c r="AB151" s="165">
        <f>+[4]Sheet1!N11</f>
        <v>3</v>
      </c>
      <c r="AC151" s="165">
        <f>+[4]Sheet1!O11</f>
        <v>0</v>
      </c>
      <c r="AD151" s="165">
        <f>+[4]Sheet1!P11</f>
        <v>1</v>
      </c>
      <c r="AE151" s="165">
        <f>+[4]Sheet1!Q11</f>
        <v>0</v>
      </c>
      <c r="AF151" s="165">
        <f>+[4]Sheet1!R11</f>
        <v>0</v>
      </c>
      <c r="AG151" s="165">
        <f>+[4]Sheet1!S11</f>
        <v>0</v>
      </c>
      <c r="AH151" s="165">
        <f>+[4]Sheet1!T11</f>
        <v>0</v>
      </c>
      <c r="AI151" s="165">
        <f>+[4]Sheet1!U11</f>
        <v>0</v>
      </c>
      <c r="AJ151" s="165">
        <f>+[4]Sheet1!V11</f>
        <v>0</v>
      </c>
      <c r="AK151" s="165">
        <f>+[4]Sheet1!W11</f>
        <v>0</v>
      </c>
      <c r="AL151" s="165">
        <f>+[4]Sheet1!X11</f>
        <v>0</v>
      </c>
      <c r="AM151" s="165">
        <f>+[4]Sheet1!Y11</f>
        <v>0</v>
      </c>
    </row>
    <row r="152" spans="1:40" ht="15" customHeight="1" outlineLevel="1">
      <c r="A152" s="4" t="s">
        <v>3779</v>
      </c>
      <c r="B152" s="4" t="s">
        <v>54</v>
      </c>
      <c r="C152" s="4" t="s">
        <v>175</v>
      </c>
      <c r="D152" s="205"/>
      <c r="E152" s="207"/>
      <c r="F152" s="204"/>
      <c r="G152" s="11" t="s">
        <v>88</v>
      </c>
      <c r="H152" s="166"/>
      <c r="I152" s="166"/>
      <c r="J152" s="166"/>
      <c r="K152" s="166"/>
      <c r="L152" s="166"/>
      <c r="M152" s="166"/>
      <c r="N152" s="166"/>
      <c r="O152" s="166"/>
      <c r="P152" s="169"/>
      <c r="Q152" s="169">
        <f>+IFERROR(SUMIFS([5]Sheet1!D:D,[5]Sheet1!$A:$A,$A152,[5]Sheet1!$B:$B,$B152,[5]Sheet1!$C:$C,$C152),0)</f>
        <v>0</v>
      </c>
      <c r="R152" s="169">
        <f>+IFERROR(SUMIFS([5]Sheet1!E:E,[5]Sheet1!$A:$A,$A152,[5]Sheet1!$B:$B,$B152,[5]Sheet1!$C:$C,$C152),0)</f>
        <v>0</v>
      </c>
      <c r="S152" s="169">
        <f>+IFERROR(SUMIFS([5]Sheet1!F:F,[5]Sheet1!$A:$A,$A152,[5]Sheet1!$B:$B,$B152,[5]Sheet1!$C:$C,$C152),0)</f>
        <v>0</v>
      </c>
      <c r="T152" s="169">
        <f>+IFERROR(SUMIFS([5]Sheet1!G:G,[5]Sheet1!$A:$A,$A152,[5]Sheet1!$B:$B,$B152,[5]Sheet1!$C:$C,$C152),0)</f>
        <v>0</v>
      </c>
      <c r="U152" s="169">
        <f>+IFERROR(SUMIFS([5]Sheet1!H:H,[5]Sheet1!$A:$A,$A152,[5]Sheet1!$B:$B,$B152,[5]Sheet1!$C:$C,$C152),0)</f>
        <v>0</v>
      </c>
      <c r="V152" s="169">
        <f>+IFERROR(SUMIFS([5]Sheet1!I:I,[5]Sheet1!$A:$A,$A152,[5]Sheet1!$B:$B,$B152,[5]Sheet1!$C:$C,$C152),0)</f>
        <v>0</v>
      </c>
      <c r="W152" s="169">
        <f>+IFERROR(SUMIFS([5]Sheet1!J:J,[5]Sheet1!$A:$A,$A152,[5]Sheet1!$B:$B,$B152,[5]Sheet1!$C:$C,$C152),0)</f>
        <v>3</v>
      </c>
      <c r="X152" s="169">
        <f>+IFERROR(SUMIFS([5]Sheet1!K:K,[5]Sheet1!$A:$A,$A152,[5]Sheet1!$B:$B,$B152,[5]Sheet1!$C:$C,$C152),0)</f>
        <v>0</v>
      </c>
      <c r="Y152" s="169">
        <f>+IFERROR(SUMIFS([5]Sheet1!L:L,[5]Sheet1!$A:$A,$A152,[5]Sheet1!$B:$B,$B152,[5]Sheet1!$C:$C,$C152),0)</f>
        <v>0</v>
      </c>
      <c r="Z152" s="169">
        <f>+IFERROR(SUMIFS([5]Sheet1!M:M,[5]Sheet1!$A:$A,$A152,[5]Sheet1!$B:$B,$B152,[5]Sheet1!$C:$C,$C152),0)</f>
        <v>0</v>
      </c>
      <c r="AA152" s="169">
        <f>+IFERROR(SUMIFS([5]Sheet1!N:N,[5]Sheet1!$A:$A,$A152,[5]Sheet1!$B:$B,$B152,[5]Sheet1!$C:$C,$C152),0)</f>
        <v>0</v>
      </c>
      <c r="AB152" s="169">
        <f>+IFERROR(SUMIFS([5]Sheet1!O:O,[5]Sheet1!$A:$A,$A152,[5]Sheet1!$B:$B,$B152,[5]Sheet1!$C:$C,$C152),0)</f>
        <v>7</v>
      </c>
      <c r="AC152" s="169">
        <f>+IFERROR(SUMIFS([5]Sheet1!P:P,[5]Sheet1!$A:$A,$A152,[5]Sheet1!$B:$B,$B152,[5]Sheet1!$C:$C,$C152),0)</f>
        <v>0</v>
      </c>
      <c r="AD152" s="169">
        <f>+IFERROR(SUMIFS([5]Sheet1!Q:Q,[5]Sheet1!$A:$A,$A152,[5]Sheet1!$B:$B,$B152,[5]Sheet1!$C:$C,$C152),0)</f>
        <v>4</v>
      </c>
      <c r="AE152" s="169">
        <f>+IFERROR(SUMIFS([5]Sheet1!R:R,[5]Sheet1!$A:$A,$A152,[5]Sheet1!$B:$B,$B152,[5]Sheet1!$C:$C,$C152),0)</f>
        <v>0</v>
      </c>
      <c r="AF152" s="169">
        <f>+IFERROR(SUMIFS([5]Sheet1!S:S,[5]Sheet1!$A:$A,$A152,[5]Sheet1!$B:$B,$B152,[5]Sheet1!$C:$C,$C152),0)</f>
        <v>0</v>
      </c>
      <c r="AG152" s="169">
        <f>+IFERROR(SUMIFS([5]Sheet1!T:T,[5]Sheet1!$A:$A,$A152,[5]Sheet1!$B:$B,$B152,[5]Sheet1!$C:$C,$C152),0)</f>
        <v>0</v>
      </c>
      <c r="AH152" s="169">
        <f>+IFERROR(SUMIFS([5]Sheet1!U:U,[5]Sheet1!$A:$A,$A152,[5]Sheet1!$B:$B,$B152,[5]Sheet1!$C:$C,$C152),0)</f>
        <v>0</v>
      </c>
      <c r="AI152" s="169">
        <f>+IFERROR(SUMIFS([5]Sheet1!V:V,[5]Sheet1!$A:$A,$A152,[5]Sheet1!$B:$B,$B152,[5]Sheet1!$C:$C,$C152),0)</f>
        <v>0</v>
      </c>
      <c r="AJ152" s="169">
        <f>+IFERROR(SUMIFS([5]Sheet1!W:W,[5]Sheet1!$A:$A,$A152,[5]Sheet1!$B:$B,$B152,[5]Sheet1!$C:$C,$C152),0)</f>
        <v>0</v>
      </c>
      <c r="AK152" s="169">
        <f>+IFERROR(SUMIFS([5]Sheet1!X:X,[5]Sheet1!$A:$A,$A152,[5]Sheet1!$B:$B,$B152,[5]Sheet1!$C:$C,$C152),0)</f>
        <v>0</v>
      </c>
      <c r="AL152" s="169">
        <f>+IFERROR(SUMIFS([5]Sheet1!Y:Y,[5]Sheet1!$A:$A,$A152,[5]Sheet1!$B:$B,$B152,[5]Sheet1!$C:$C,$C152),0)</f>
        <v>0</v>
      </c>
      <c r="AM152" s="169">
        <f>+IFERROR(SUMIFS([5]Sheet1!Z:Z,[5]Sheet1!$A:$A,$A152,[5]Sheet1!$B:$B,$B152,[5]Sheet1!$C:$C,$C152),0)</f>
        <v>0</v>
      </c>
      <c r="AN152" s="4" t="s">
        <v>121</v>
      </c>
    </row>
    <row r="153" spans="1:40" s="8" customFormat="1" ht="15" customHeight="1" outlineLevel="1">
      <c r="A153" s="4" t="s">
        <v>3779</v>
      </c>
      <c r="B153" s="4" t="s">
        <v>54</v>
      </c>
      <c r="C153" s="4" t="str">
        <f t="shared" ref="C153:C180" si="608">+G153</f>
        <v>assets/client</v>
      </c>
      <c r="D153" s="205"/>
      <c r="E153" s="208"/>
      <c r="F153" s="204"/>
      <c r="G153" s="13" t="s">
        <v>90</v>
      </c>
      <c r="H153" s="170"/>
      <c r="I153" s="170"/>
      <c r="J153" s="170"/>
      <c r="K153" s="170"/>
      <c r="L153" s="170"/>
      <c r="M153" s="170"/>
      <c r="N153" s="170"/>
      <c r="O153" s="170"/>
      <c r="P153" s="170" t="str">
        <f t="shared" ref="P153" si="609">+IFERROR(P152/P151,"")</f>
        <v/>
      </c>
      <c r="Q153" s="170" t="str">
        <f t="shared" ref="Q153:V153" si="610">+IFERROR(Q152/Q151,"")</f>
        <v/>
      </c>
      <c r="R153" s="170" t="str">
        <f t="shared" si="610"/>
        <v/>
      </c>
      <c r="S153" s="170" t="str">
        <f t="shared" si="610"/>
        <v/>
      </c>
      <c r="T153" s="170" t="str">
        <f t="shared" si="610"/>
        <v/>
      </c>
      <c r="U153" s="170" t="str">
        <f t="shared" si="610"/>
        <v/>
      </c>
      <c r="V153" s="170" t="str">
        <f t="shared" si="610"/>
        <v/>
      </c>
      <c r="W153" s="170">
        <f t="shared" ref="W153" si="611">+IFERROR(W152/W151,"")</f>
        <v>1</v>
      </c>
      <c r="X153" s="170" t="str">
        <f t="shared" ref="X153:Y153" si="612">+IFERROR(X152/X151,"")</f>
        <v/>
      </c>
      <c r="Y153" s="170" t="str">
        <f t="shared" si="612"/>
        <v/>
      </c>
      <c r="Z153" s="170" t="str">
        <f t="shared" ref="Z153:AA153" si="613">+IFERROR(Z152/Z151,"")</f>
        <v/>
      </c>
      <c r="AA153" s="170" t="str">
        <f t="shared" si="613"/>
        <v/>
      </c>
      <c r="AB153" s="170">
        <f t="shared" ref="AB153:AC153" si="614">+IFERROR(AB152/AB151,"")</f>
        <v>2.3333333333333335</v>
      </c>
      <c r="AC153" s="170" t="str">
        <f t="shared" si="614"/>
        <v/>
      </c>
      <c r="AD153" s="170">
        <f t="shared" ref="AD153:AE153" si="615">+IFERROR(AD152/AD151,"")</f>
        <v>4</v>
      </c>
      <c r="AE153" s="170" t="str">
        <f t="shared" si="615"/>
        <v/>
      </c>
      <c r="AF153" s="170" t="str">
        <f t="shared" ref="AF153:AG153" si="616">+IFERROR(AF152/AF151,"")</f>
        <v/>
      </c>
      <c r="AG153" s="170" t="str">
        <f t="shared" si="616"/>
        <v/>
      </c>
      <c r="AH153" s="170" t="str">
        <f t="shared" ref="AH153:AM153" si="617">+IFERROR(AH152/AH151,"")</f>
        <v/>
      </c>
      <c r="AI153" s="170" t="str">
        <f t="shared" si="617"/>
        <v/>
      </c>
      <c r="AJ153" s="170" t="str">
        <f t="shared" si="617"/>
        <v/>
      </c>
      <c r="AK153" s="170" t="str">
        <f t="shared" si="617"/>
        <v/>
      </c>
      <c r="AL153" s="170" t="str">
        <f t="shared" si="617"/>
        <v/>
      </c>
      <c r="AM153" s="170" t="str">
        <f t="shared" si="617"/>
        <v/>
      </c>
    </row>
    <row r="154" spans="1:40" ht="15" customHeight="1" outlineLevel="1">
      <c r="A154" s="4" t="s">
        <v>3779</v>
      </c>
      <c r="B154" s="4" t="s">
        <v>50</v>
      </c>
      <c r="C154" s="4" t="str">
        <f t="shared" si="608"/>
        <v>Clients</v>
      </c>
      <c r="D154" s="205"/>
      <c r="E154" s="203" t="s">
        <v>36</v>
      </c>
      <c r="F154" s="204" t="s">
        <v>50</v>
      </c>
      <c r="G154" s="10" t="s">
        <v>40</v>
      </c>
      <c r="H154" s="164"/>
      <c r="I154" s="164"/>
      <c r="J154" s="164"/>
      <c r="K154" s="164"/>
      <c r="L154" s="164"/>
      <c r="M154" s="164"/>
      <c r="N154" s="164"/>
      <c r="O154" s="164"/>
      <c r="P154" s="165"/>
      <c r="Q154" s="165">
        <f>+[4]Sheet1!C13</f>
        <v>0</v>
      </c>
      <c r="R154" s="165">
        <f>+[4]Sheet1!D13</f>
        <v>0</v>
      </c>
      <c r="S154" s="165">
        <f>+[4]Sheet1!E13</f>
        <v>1</v>
      </c>
      <c r="T154" s="165">
        <f>+[4]Sheet1!F13</f>
        <v>0</v>
      </c>
      <c r="U154" s="165">
        <f>+[4]Sheet1!G13</f>
        <v>1</v>
      </c>
      <c r="V154" s="165">
        <f>+[4]Sheet1!H13</f>
        <v>1</v>
      </c>
      <c r="W154" s="165">
        <f>+[4]Sheet1!I13</f>
        <v>2</v>
      </c>
      <c r="X154" s="165">
        <f>+[4]Sheet1!J13</f>
        <v>1</v>
      </c>
      <c r="Y154" s="165">
        <f>+[4]Sheet1!K13</f>
        <v>0</v>
      </c>
      <c r="Z154" s="165">
        <f>+[4]Sheet1!L13</f>
        <v>0</v>
      </c>
      <c r="AA154" s="165">
        <f>+[4]Sheet1!M13</f>
        <v>0</v>
      </c>
      <c r="AB154" s="165">
        <f>+[4]Sheet1!N13</f>
        <v>0</v>
      </c>
      <c r="AC154" s="165">
        <f>+[4]Sheet1!O13</f>
        <v>0</v>
      </c>
      <c r="AD154" s="165">
        <f>+[4]Sheet1!P13</f>
        <v>0</v>
      </c>
      <c r="AE154" s="165">
        <f>+[4]Sheet1!Q13</f>
        <v>0</v>
      </c>
      <c r="AF154" s="165">
        <f>+[4]Sheet1!R13</f>
        <v>0</v>
      </c>
      <c r="AG154" s="165">
        <f>+[4]Sheet1!S13</f>
        <v>0</v>
      </c>
      <c r="AH154" s="165">
        <f>+[4]Sheet1!T13</f>
        <v>0</v>
      </c>
      <c r="AI154" s="165">
        <f>+[4]Sheet1!U13</f>
        <v>0</v>
      </c>
      <c r="AJ154" s="165">
        <f>+[4]Sheet1!V13</f>
        <v>0</v>
      </c>
      <c r="AK154" s="165">
        <f>+[4]Sheet1!W13</f>
        <v>0</v>
      </c>
      <c r="AL154" s="165">
        <f>+[4]Sheet1!X13</f>
        <v>0</v>
      </c>
      <c r="AM154" s="165">
        <f>+[4]Sheet1!Y13</f>
        <v>0</v>
      </c>
    </row>
    <row r="155" spans="1:40" ht="13.2" outlineLevel="1">
      <c r="A155" s="4" t="s">
        <v>3779</v>
      </c>
      <c r="B155" s="4" t="s">
        <v>50</v>
      </c>
      <c r="C155" s="4" t="str">
        <f t="shared" si="608"/>
        <v>Assets</v>
      </c>
      <c r="D155" s="205"/>
      <c r="E155" s="203"/>
      <c r="F155" s="204"/>
      <c r="G155" s="11" t="s">
        <v>88</v>
      </c>
      <c r="H155" s="166"/>
      <c r="I155" s="166"/>
      <c r="J155" s="166"/>
      <c r="K155" s="166"/>
      <c r="L155" s="166"/>
      <c r="M155" s="166"/>
      <c r="N155" s="166"/>
      <c r="O155" s="166"/>
      <c r="P155" s="167">
        <f t="shared" ref="P155" si="618">SUM(P156:P157)</f>
        <v>0</v>
      </c>
      <c r="Q155" s="167"/>
      <c r="R155" s="167"/>
      <c r="S155" s="167">
        <f t="shared" ref="S155:X155" si="619">SUM(S156:S157)</f>
        <v>6</v>
      </c>
      <c r="T155" s="167">
        <f t="shared" si="619"/>
        <v>0</v>
      </c>
      <c r="U155" s="167">
        <f t="shared" si="619"/>
        <v>1</v>
      </c>
      <c r="V155" s="167">
        <f t="shared" si="619"/>
        <v>1</v>
      </c>
      <c r="W155" s="167">
        <f t="shared" si="619"/>
        <v>3</v>
      </c>
      <c r="X155" s="167">
        <f t="shared" si="619"/>
        <v>1</v>
      </c>
      <c r="Y155" s="167">
        <f t="shared" ref="Y155:Z155" si="620">SUM(Y156:Y157)</f>
        <v>0</v>
      </c>
      <c r="Z155" s="167">
        <f t="shared" si="620"/>
        <v>0</v>
      </c>
      <c r="AA155" s="167">
        <f t="shared" ref="AA155:AB155" si="621">SUM(AA156:AA157)</f>
        <v>0</v>
      </c>
      <c r="AB155" s="167">
        <f t="shared" si="621"/>
        <v>0</v>
      </c>
      <c r="AC155" s="167">
        <f t="shared" ref="AC155:AD155" si="622">SUM(AC156:AC157)</f>
        <v>0</v>
      </c>
      <c r="AD155" s="167">
        <f t="shared" si="622"/>
        <v>0</v>
      </c>
      <c r="AE155" s="167">
        <f t="shared" ref="AE155:AF155" si="623">SUM(AE156:AE157)</f>
        <v>0</v>
      </c>
      <c r="AF155" s="167">
        <f t="shared" si="623"/>
        <v>0</v>
      </c>
      <c r="AG155" s="167">
        <f t="shared" ref="AG155:AH155" si="624">SUM(AG156:AG157)</f>
        <v>0</v>
      </c>
      <c r="AH155" s="167">
        <f t="shared" si="624"/>
        <v>0</v>
      </c>
      <c r="AI155" s="167">
        <f t="shared" ref="AI155:AM155" si="625">SUM(AI156:AI157)</f>
        <v>0</v>
      </c>
      <c r="AJ155" s="167">
        <f t="shared" si="625"/>
        <v>0</v>
      </c>
      <c r="AK155" s="167">
        <f t="shared" si="625"/>
        <v>0</v>
      </c>
      <c r="AL155" s="167">
        <f t="shared" si="625"/>
        <v>0</v>
      </c>
      <c r="AM155" s="167">
        <f t="shared" si="625"/>
        <v>0</v>
      </c>
    </row>
    <row r="156" spans="1:40" ht="15" customHeight="1" outlineLevel="2">
      <c r="A156" s="4" t="s">
        <v>3779</v>
      </c>
      <c r="B156" s="4" t="s">
        <v>50</v>
      </c>
      <c r="C156" s="4" t="str">
        <f t="shared" si="608"/>
        <v>Teamwork+PBX</v>
      </c>
      <c r="D156" s="205"/>
      <c r="E156" s="203"/>
      <c r="F156" s="204"/>
      <c r="G156" s="12" t="s">
        <v>1</v>
      </c>
      <c r="H156" s="168"/>
      <c r="I156" s="168"/>
      <c r="J156" s="168"/>
      <c r="K156" s="168"/>
      <c r="L156" s="168"/>
      <c r="M156" s="168"/>
      <c r="N156" s="168"/>
      <c r="O156" s="168"/>
      <c r="P156" s="169"/>
      <c r="Q156" s="169">
        <f>+IFERROR(SUMIFS([5]Sheet1!D:D,[5]Sheet1!$A:$A,$A156,[5]Sheet1!$B:$B,$B156,[5]Sheet1!$C:$C,$C156),0)</f>
        <v>0</v>
      </c>
      <c r="R156" s="169">
        <f>+IFERROR(SUMIFS([5]Sheet1!E:E,[5]Sheet1!$A:$A,$A156,[5]Sheet1!$B:$B,$B156,[5]Sheet1!$C:$C,$C156),0)</f>
        <v>0</v>
      </c>
      <c r="S156" s="169">
        <f>+IFERROR(SUMIFS([5]Sheet1!F:F,[5]Sheet1!$A:$A,$A156,[5]Sheet1!$B:$B,$B156,[5]Sheet1!$C:$C,$C156),0)</f>
        <v>6</v>
      </c>
      <c r="T156" s="169">
        <f>+IFERROR(SUMIFS([5]Sheet1!G:G,[5]Sheet1!$A:$A,$A156,[5]Sheet1!$B:$B,$B156,[5]Sheet1!$C:$C,$C156),0)</f>
        <v>0</v>
      </c>
      <c r="U156" s="169">
        <f>+IFERROR(SUMIFS([5]Sheet1!H:H,[5]Sheet1!$A:$A,$A156,[5]Sheet1!$B:$B,$B156,[5]Sheet1!$C:$C,$C156),0)</f>
        <v>1</v>
      </c>
      <c r="V156" s="169">
        <f>+IFERROR(SUMIFS([5]Sheet1!I:I,[5]Sheet1!$A:$A,$A156,[5]Sheet1!$B:$B,$B156,[5]Sheet1!$C:$C,$C156),0)</f>
        <v>1</v>
      </c>
      <c r="W156" s="169">
        <f>+IFERROR(SUMIFS([5]Sheet1!J:J,[5]Sheet1!$A:$A,$A156,[5]Sheet1!$B:$B,$B156,[5]Sheet1!$C:$C,$C156),0)</f>
        <v>3</v>
      </c>
      <c r="X156" s="169">
        <f>+IFERROR(SUMIFS([5]Sheet1!K:K,[5]Sheet1!$A:$A,$A156,[5]Sheet1!$B:$B,$B156,[5]Sheet1!$C:$C,$C156),0)</f>
        <v>1</v>
      </c>
      <c r="Y156" s="169">
        <f>+IFERROR(SUMIFS([5]Sheet1!L:L,[5]Sheet1!$A:$A,$A156,[5]Sheet1!$B:$B,$B156,[5]Sheet1!$C:$C,$C156),0)</f>
        <v>0</v>
      </c>
      <c r="Z156" s="169">
        <f>+IFERROR(SUMIFS([5]Sheet1!M:M,[5]Sheet1!$A:$A,$A156,[5]Sheet1!$B:$B,$B156,[5]Sheet1!$C:$C,$C156),0)</f>
        <v>0</v>
      </c>
      <c r="AA156" s="169">
        <f>+IFERROR(SUMIFS([5]Sheet1!N:N,[5]Sheet1!$A:$A,$A156,[5]Sheet1!$B:$B,$B156,[5]Sheet1!$C:$C,$C156),0)</f>
        <v>0</v>
      </c>
      <c r="AB156" s="169">
        <f>+IFERROR(SUMIFS([5]Sheet1!O:O,[5]Sheet1!$A:$A,$A156,[5]Sheet1!$B:$B,$B156,[5]Sheet1!$C:$C,$C156),0)</f>
        <v>0</v>
      </c>
      <c r="AC156" s="169">
        <f>+IFERROR(SUMIFS([5]Sheet1!P:P,[5]Sheet1!$A:$A,$A156,[5]Sheet1!$B:$B,$B156,[5]Sheet1!$C:$C,$C156),0)</f>
        <v>0</v>
      </c>
      <c r="AD156" s="169">
        <f>+IFERROR(SUMIFS([5]Sheet1!Q:Q,[5]Sheet1!$A:$A,$A156,[5]Sheet1!$B:$B,$B156,[5]Sheet1!$C:$C,$C156),0)</f>
        <v>0</v>
      </c>
      <c r="AE156" s="169">
        <f>+IFERROR(SUMIFS([5]Sheet1!R:R,[5]Sheet1!$A:$A,$A156,[5]Sheet1!$B:$B,$B156,[5]Sheet1!$C:$C,$C156),0)</f>
        <v>0</v>
      </c>
      <c r="AF156" s="169">
        <f>+IFERROR(SUMIFS([5]Sheet1!S:S,[5]Sheet1!$A:$A,$A156,[5]Sheet1!$B:$B,$B156,[5]Sheet1!$C:$C,$C156),0)</f>
        <v>0</v>
      </c>
      <c r="AG156" s="169">
        <f>+IFERROR(SUMIFS([5]Sheet1!T:T,[5]Sheet1!$A:$A,$A156,[5]Sheet1!$B:$B,$B156,[5]Sheet1!$C:$C,$C156),0)</f>
        <v>0</v>
      </c>
      <c r="AH156" s="169">
        <f>+IFERROR(SUMIFS([5]Sheet1!U:U,[5]Sheet1!$A:$A,$A156,[5]Sheet1!$B:$B,$B156,[5]Sheet1!$C:$C,$C156),0)</f>
        <v>0</v>
      </c>
      <c r="AI156" s="169">
        <f>+IFERROR(SUMIFS([5]Sheet1!V:V,[5]Sheet1!$A:$A,$A156,[5]Sheet1!$B:$B,$B156,[5]Sheet1!$C:$C,$C156),0)</f>
        <v>0</v>
      </c>
      <c r="AJ156" s="169">
        <f>+IFERROR(SUMIFS([5]Sheet1!W:W,[5]Sheet1!$A:$A,$A156,[5]Sheet1!$B:$B,$B156,[5]Sheet1!$C:$C,$C156),0)</f>
        <v>0</v>
      </c>
      <c r="AK156" s="169">
        <f>+IFERROR(SUMIFS([5]Sheet1!X:X,[5]Sheet1!$A:$A,$A156,[5]Sheet1!$B:$B,$B156,[5]Sheet1!$C:$C,$C156),0)</f>
        <v>0</v>
      </c>
      <c r="AL156" s="169">
        <f>+IFERROR(SUMIFS([5]Sheet1!Y:Y,[5]Sheet1!$A:$A,$A156,[5]Sheet1!$B:$B,$B156,[5]Sheet1!$C:$C,$C156),0)</f>
        <v>0</v>
      </c>
      <c r="AM156" s="169">
        <f>+IFERROR(SUMIFS([5]Sheet1!Z:Z,[5]Sheet1!$A:$A,$A156,[5]Sheet1!$B:$B,$B156,[5]Sheet1!$C:$C,$C156),0)</f>
        <v>0</v>
      </c>
      <c r="AN156" s="4" t="s">
        <v>121</v>
      </c>
    </row>
    <row r="157" spans="1:40" ht="15" customHeight="1" outlineLevel="2">
      <c r="A157" s="4" t="s">
        <v>3779</v>
      </c>
      <c r="B157" s="4" t="s">
        <v>50</v>
      </c>
      <c r="C157" s="4" t="str">
        <f t="shared" si="608"/>
        <v>Receptionist</v>
      </c>
      <c r="D157" s="205"/>
      <c r="E157" s="203"/>
      <c r="F157" s="204"/>
      <c r="G157" s="12" t="s">
        <v>2</v>
      </c>
      <c r="H157" s="168"/>
      <c r="I157" s="168"/>
      <c r="J157" s="168"/>
      <c r="K157" s="168"/>
      <c r="L157" s="168"/>
      <c r="M157" s="168"/>
      <c r="N157" s="168"/>
      <c r="O157" s="168"/>
      <c r="P157" s="169"/>
      <c r="Q157" s="169">
        <f>+IFERROR(SUMIFS([5]Sheet1!D:D,[5]Sheet1!$A:$A,$A157,[5]Sheet1!$B:$B,$B157,[5]Sheet1!$C:$C,$C157),0)</f>
        <v>0</v>
      </c>
      <c r="R157" s="169">
        <f>+IFERROR(SUMIFS([5]Sheet1!E:E,[5]Sheet1!$A:$A,$A157,[5]Sheet1!$B:$B,$B157,[5]Sheet1!$C:$C,$C157),0)</f>
        <v>0</v>
      </c>
      <c r="S157" s="169">
        <f>+IFERROR(SUMIFS([5]Sheet1!F:F,[5]Sheet1!$A:$A,$A157,[5]Sheet1!$B:$B,$B157,[5]Sheet1!$C:$C,$C157),0)</f>
        <v>0</v>
      </c>
      <c r="T157" s="169">
        <f>+IFERROR(SUMIFS([5]Sheet1!G:G,[5]Sheet1!$A:$A,$A157,[5]Sheet1!$B:$B,$B157,[5]Sheet1!$C:$C,$C157),0)</f>
        <v>0</v>
      </c>
      <c r="U157" s="169">
        <f>+IFERROR(SUMIFS([5]Sheet1!H:H,[5]Sheet1!$A:$A,$A157,[5]Sheet1!$B:$B,$B157,[5]Sheet1!$C:$C,$C157),0)</f>
        <v>0</v>
      </c>
      <c r="V157" s="169">
        <f>+IFERROR(SUMIFS([5]Sheet1!I:I,[5]Sheet1!$A:$A,$A157,[5]Sheet1!$B:$B,$B157,[5]Sheet1!$C:$C,$C157),0)</f>
        <v>0</v>
      </c>
      <c r="W157" s="169">
        <f>+IFERROR(SUMIFS([5]Sheet1!J:J,[5]Sheet1!$A:$A,$A157,[5]Sheet1!$B:$B,$B157,[5]Sheet1!$C:$C,$C157),0)</f>
        <v>0</v>
      </c>
      <c r="X157" s="169">
        <f>+IFERROR(SUMIFS([5]Sheet1!K:K,[5]Sheet1!$A:$A,$A157,[5]Sheet1!$B:$B,$B157,[5]Sheet1!$C:$C,$C157),0)</f>
        <v>0</v>
      </c>
      <c r="Y157" s="169">
        <f>+IFERROR(SUMIFS([5]Sheet1!L:L,[5]Sheet1!$A:$A,$A157,[5]Sheet1!$B:$B,$B157,[5]Sheet1!$C:$C,$C157),0)</f>
        <v>0</v>
      </c>
      <c r="Z157" s="169">
        <f>+IFERROR(SUMIFS([5]Sheet1!M:M,[5]Sheet1!$A:$A,$A157,[5]Sheet1!$B:$B,$B157,[5]Sheet1!$C:$C,$C157),0)</f>
        <v>0</v>
      </c>
      <c r="AA157" s="169">
        <f>+IFERROR(SUMIFS([5]Sheet1!N:N,[5]Sheet1!$A:$A,$A157,[5]Sheet1!$B:$B,$B157,[5]Sheet1!$C:$C,$C157),0)</f>
        <v>0</v>
      </c>
      <c r="AB157" s="169">
        <f>+IFERROR(SUMIFS([5]Sheet1!O:O,[5]Sheet1!$A:$A,$A157,[5]Sheet1!$B:$B,$B157,[5]Sheet1!$C:$C,$C157),0)</f>
        <v>0</v>
      </c>
      <c r="AC157" s="169">
        <f>+IFERROR(SUMIFS([5]Sheet1!P:P,[5]Sheet1!$A:$A,$A157,[5]Sheet1!$B:$B,$B157,[5]Sheet1!$C:$C,$C157),0)</f>
        <v>0</v>
      </c>
      <c r="AD157" s="169">
        <f>+IFERROR(SUMIFS([5]Sheet1!Q:Q,[5]Sheet1!$A:$A,$A157,[5]Sheet1!$B:$B,$B157,[5]Sheet1!$C:$C,$C157),0)</f>
        <v>0</v>
      </c>
      <c r="AE157" s="169">
        <f>+IFERROR(SUMIFS([5]Sheet1!R:R,[5]Sheet1!$A:$A,$A157,[5]Sheet1!$B:$B,$B157,[5]Sheet1!$C:$C,$C157),0)</f>
        <v>0</v>
      </c>
      <c r="AF157" s="169">
        <f>+IFERROR(SUMIFS([5]Sheet1!S:S,[5]Sheet1!$A:$A,$A157,[5]Sheet1!$B:$B,$B157,[5]Sheet1!$C:$C,$C157),0)</f>
        <v>0</v>
      </c>
      <c r="AG157" s="169">
        <f>+IFERROR(SUMIFS([5]Sheet1!T:T,[5]Sheet1!$A:$A,$A157,[5]Sheet1!$B:$B,$B157,[5]Sheet1!$C:$C,$C157),0)</f>
        <v>0</v>
      </c>
      <c r="AH157" s="169">
        <f>+IFERROR(SUMIFS([5]Sheet1!U:U,[5]Sheet1!$A:$A,$A157,[5]Sheet1!$B:$B,$B157,[5]Sheet1!$C:$C,$C157),0)</f>
        <v>0</v>
      </c>
      <c r="AI157" s="169">
        <f>+IFERROR(SUMIFS([5]Sheet1!V:V,[5]Sheet1!$A:$A,$A157,[5]Sheet1!$B:$B,$B157,[5]Sheet1!$C:$C,$C157),0)</f>
        <v>0</v>
      </c>
      <c r="AJ157" s="169">
        <f>+IFERROR(SUMIFS([5]Sheet1!W:W,[5]Sheet1!$A:$A,$A157,[5]Sheet1!$B:$B,$B157,[5]Sheet1!$C:$C,$C157),0)</f>
        <v>0</v>
      </c>
      <c r="AK157" s="169">
        <f>+IFERROR(SUMIFS([5]Sheet1!X:X,[5]Sheet1!$A:$A,$A157,[5]Sheet1!$B:$B,$B157,[5]Sheet1!$C:$C,$C157),0)</f>
        <v>0</v>
      </c>
      <c r="AL157" s="169">
        <f>+IFERROR(SUMIFS([5]Sheet1!Y:Y,[5]Sheet1!$A:$A,$A157,[5]Sheet1!$B:$B,$B157,[5]Sheet1!$C:$C,$C157),0)</f>
        <v>0</v>
      </c>
      <c r="AM157" s="169">
        <f>+IFERROR(SUMIFS([5]Sheet1!Z:Z,[5]Sheet1!$A:$A,$A157,[5]Sheet1!$B:$B,$B157,[5]Sheet1!$C:$C,$C157),0)</f>
        <v>0</v>
      </c>
      <c r="AN157" s="4" t="s">
        <v>121</v>
      </c>
    </row>
    <row r="158" spans="1:40" ht="15" customHeight="1" outlineLevel="2">
      <c r="A158" s="4" t="s">
        <v>3779</v>
      </c>
      <c r="B158" s="4" t="s">
        <v>50</v>
      </c>
      <c r="C158" s="4" t="str">
        <f t="shared" si="608"/>
        <v>add-on Call recording</v>
      </c>
      <c r="D158" s="205"/>
      <c r="E158" s="203"/>
      <c r="F158" s="204"/>
      <c r="G158" s="14" t="s">
        <v>83</v>
      </c>
      <c r="H158" s="172"/>
      <c r="I158" s="172"/>
      <c r="J158" s="172"/>
      <c r="K158" s="172"/>
      <c r="L158" s="172"/>
      <c r="M158" s="172"/>
      <c r="N158" s="172"/>
      <c r="O158" s="172"/>
      <c r="P158" s="169"/>
      <c r="Q158" s="169">
        <f>+IFERROR(SUMIFS([5]Sheet1!D:D,[5]Sheet1!$A:$A,$A158,[5]Sheet1!$B:$B,$B158,[5]Sheet1!$C:$C,$C158),0)</f>
        <v>0</v>
      </c>
      <c r="R158" s="169">
        <f>+IFERROR(SUMIFS([5]Sheet1!E:E,[5]Sheet1!$A:$A,$A158,[5]Sheet1!$B:$B,$B158,[5]Sheet1!$C:$C,$C158),0)</f>
        <v>0</v>
      </c>
      <c r="S158" s="169">
        <f>+IFERROR(SUMIFS([5]Sheet1!F:F,[5]Sheet1!$A:$A,$A158,[5]Sheet1!$B:$B,$B158,[5]Sheet1!$C:$C,$C158),0)</f>
        <v>0</v>
      </c>
      <c r="T158" s="169">
        <f>+IFERROR(SUMIFS([5]Sheet1!G:G,[5]Sheet1!$A:$A,$A158,[5]Sheet1!$B:$B,$B158,[5]Sheet1!$C:$C,$C158),0)</f>
        <v>0</v>
      </c>
      <c r="U158" s="169">
        <f>+IFERROR(SUMIFS([5]Sheet1!H:H,[5]Sheet1!$A:$A,$A158,[5]Sheet1!$B:$B,$B158,[5]Sheet1!$C:$C,$C158),0)</f>
        <v>0</v>
      </c>
      <c r="V158" s="169">
        <f>+IFERROR(SUMIFS([5]Sheet1!I:I,[5]Sheet1!$A:$A,$A158,[5]Sheet1!$B:$B,$B158,[5]Sheet1!$C:$C,$C158),0)</f>
        <v>0</v>
      </c>
      <c r="W158" s="169">
        <f>+IFERROR(SUMIFS([5]Sheet1!J:J,[5]Sheet1!$A:$A,$A158,[5]Sheet1!$B:$B,$B158,[5]Sheet1!$C:$C,$C158),0)</f>
        <v>0</v>
      </c>
      <c r="X158" s="169">
        <f>+IFERROR(SUMIFS([5]Sheet1!K:K,[5]Sheet1!$A:$A,$A158,[5]Sheet1!$B:$B,$B158,[5]Sheet1!$C:$C,$C158),0)</f>
        <v>0</v>
      </c>
      <c r="Y158" s="169">
        <f>+IFERROR(SUMIFS([5]Sheet1!L:L,[5]Sheet1!$A:$A,$A158,[5]Sheet1!$B:$B,$B158,[5]Sheet1!$C:$C,$C158),0)</f>
        <v>0</v>
      </c>
      <c r="Z158" s="169">
        <f>+IFERROR(SUMIFS([5]Sheet1!M:M,[5]Sheet1!$A:$A,$A158,[5]Sheet1!$B:$B,$B158,[5]Sheet1!$C:$C,$C158),0)</f>
        <v>0</v>
      </c>
      <c r="AA158" s="169">
        <f>+IFERROR(SUMIFS([5]Sheet1!N:N,[5]Sheet1!$A:$A,$A158,[5]Sheet1!$B:$B,$B158,[5]Sheet1!$C:$C,$C158),0)</f>
        <v>0</v>
      </c>
      <c r="AB158" s="169">
        <f>+IFERROR(SUMIFS([5]Sheet1!O:O,[5]Sheet1!$A:$A,$A158,[5]Sheet1!$B:$B,$B158,[5]Sheet1!$C:$C,$C158),0)</f>
        <v>0</v>
      </c>
      <c r="AC158" s="169">
        <f>+IFERROR(SUMIFS([5]Sheet1!P:P,[5]Sheet1!$A:$A,$A158,[5]Sheet1!$B:$B,$B158,[5]Sheet1!$C:$C,$C158),0)</f>
        <v>0</v>
      </c>
      <c r="AD158" s="169">
        <f>+IFERROR(SUMIFS([5]Sheet1!Q:Q,[5]Sheet1!$A:$A,$A158,[5]Sheet1!$B:$B,$B158,[5]Sheet1!$C:$C,$C158),0)</f>
        <v>0</v>
      </c>
      <c r="AE158" s="169">
        <f>+IFERROR(SUMIFS([5]Sheet1!R:R,[5]Sheet1!$A:$A,$A158,[5]Sheet1!$B:$B,$B158,[5]Sheet1!$C:$C,$C158),0)</f>
        <v>0</v>
      </c>
      <c r="AF158" s="169">
        <f>+IFERROR(SUMIFS([5]Sheet1!S:S,[5]Sheet1!$A:$A,$A158,[5]Sheet1!$B:$B,$B158,[5]Sheet1!$C:$C,$C158),0)</f>
        <v>0</v>
      </c>
      <c r="AG158" s="169">
        <f>+IFERROR(SUMIFS([5]Sheet1!T:T,[5]Sheet1!$A:$A,$A158,[5]Sheet1!$B:$B,$B158,[5]Sheet1!$C:$C,$C158),0)</f>
        <v>0</v>
      </c>
      <c r="AH158" s="169">
        <f>+IFERROR(SUMIFS([5]Sheet1!U:U,[5]Sheet1!$A:$A,$A158,[5]Sheet1!$B:$B,$B158,[5]Sheet1!$C:$C,$C158),0)</f>
        <v>0</v>
      </c>
      <c r="AI158" s="169">
        <f>+IFERROR(SUMIFS([5]Sheet1!V:V,[5]Sheet1!$A:$A,$A158,[5]Sheet1!$B:$B,$B158,[5]Sheet1!$C:$C,$C158),0)</f>
        <v>0</v>
      </c>
      <c r="AJ158" s="169">
        <f>+IFERROR(SUMIFS([5]Sheet1!W:W,[5]Sheet1!$A:$A,$A158,[5]Sheet1!$B:$B,$B158,[5]Sheet1!$C:$C,$C158),0)</f>
        <v>0</v>
      </c>
      <c r="AK158" s="169">
        <f>+IFERROR(SUMIFS([5]Sheet1!X:X,[5]Sheet1!$A:$A,$A158,[5]Sheet1!$B:$B,$B158,[5]Sheet1!$C:$C,$C158),0)</f>
        <v>0</v>
      </c>
      <c r="AL158" s="169">
        <f>+IFERROR(SUMIFS([5]Sheet1!Y:Y,[5]Sheet1!$A:$A,$A158,[5]Sheet1!$B:$B,$B158,[5]Sheet1!$C:$C,$C158),0)</f>
        <v>0</v>
      </c>
      <c r="AM158" s="169">
        <f>+IFERROR(SUMIFS([5]Sheet1!Z:Z,[5]Sheet1!$A:$A,$A158,[5]Sheet1!$B:$B,$B158,[5]Sheet1!$C:$C,$C158),0)</f>
        <v>0</v>
      </c>
      <c r="AN158" s="4" t="s">
        <v>121</v>
      </c>
    </row>
    <row r="159" spans="1:40" ht="15" customHeight="1" outlineLevel="2">
      <c r="A159" s="4" t="s">
        <v>3779</v>
      </c>
      <c r="B159" s="4" t="s">
        <v>50</v>
      </c>
      <c r="C159" s="4" t="str">
        <f t="shared" si="608"/>
        <v>add-on automatic operator</v>
      </c>
      <c r="D159" s="205"/>
      <c r="E159" s="203"/>
      <c r="F159" s="204"/>
      <c r="G159" s="14" t="s">
        <v>103</v>
      </c>
      <c r="H159" s="172"/>
      <c r="I159" s="172"/>
      <c r="J159" s="172"/>
      <c r="K159" s="172"/>
      <c r="L159" s="172"/>
      <c r="M159" s="172"/>
      <c r="N159" s="172"/>
      <c r="O159" s="172"/>
      <c r="P159" s="169"/>
      <c r="Q159" s="169">
        <f>+IFERROR(SUMIFS([5]Sheet1!D:D,[5]Sheet1!$A:$A,$A159,[5]Sheet1!$B:$B,$B159,[5]Sheet1!$C:$C,$C159),0)</f>
        <v>0</v>
      </c>
      <c r="R159" s="169">
        <f>+IFERROR(SUMIFS([5]Sheet1!E:E,[5]Sheet1!$A:$A,$A159,[5]Sheet1!$B:$B,$B159,[5]Sheet1!$C:$C,$C159),0)</f>
        <v>0</v>
      </c>
      <c r="S159" s="169">
        <f>+IFERROR(SUMIFS([5]Sheet1!F:F,[5]Sheet1!$A:$A,$A159,[5]Sheet1!$B:$B,$B159,[5]Sheet1!$C:$C,$C159),0)</f>
        <v>0</v>
      </c>
      <c r="T159" s="169">
        <f>+IFERROR(SUMIFS([5]Sheet1!G:G,[5]Sheet1!$A:$A,$A159,[5]Sheet1!$B:$B,$B159,[5]Sheet1!$C:$C,$C159),0)</f>
        <v>0</v>
      </c>
      <c r="U159" s="169">
        <f>+IFERROR(SUMIFS([5]Sheet1!H:H,[5]Sheet1!$A:$A,$A159,[5]Sheet1!$B:$B,$B159,[5]Sheet1!$C:$C,$C159),0)</f>
        <v>0</v>
      </c>
      <c r="V159" s="169">
        <f>+IFERROR(SUMIFS([5]Sheet1!I:I,[5]Sheet1!$A:$A,$A159,[5]Sheet1!$B:$B,$B159,[5]Sheet1!$C:$C,$C159),0)</f>
        <v>0</v>
      </c>
      <c r="W159" s="169">
        <f>+IFERROR(SUMIFS([5]Sheet1!J:J,[5]Sheet1!$A:$A,$A159,[5]Sheet1!$B:$B,$B159,[5]Sheet1!$C:$C,$C159),0)</f>
        <v>0</v>
      </c>
      <c r="X159" s="169">
        <f>+IFERROR(SUMIFS([5]Sheet1!K:K,[5]Sheet1!$A:$A,$A159,[5]Sheet1!$B:$B,$B159,[5]Sheet1!$C:$C,$C159),0)</f>
        <v>0</v>
      </c>
      <c r="Y159" s="169">
        <f>+IFERROR(SUMIFS([5]Sheet1!L:L,[5]Sheet1!$A:$A,$A159,[5]Sheet1!$B:$B,$B159,[5]Sheet1!$C:$C,$C159),0)</f>
        <v>0</v>
      </c>
      <c r="Z159" s="169">
        <f>+IFERROR(SUMIFS([5]Sheet1!M:M,[5]Sheet1!$A:$A,$A159,[5]Sheet1!$B:$B,$B159,[5]Sheet1!$C:$C,$C159),0)</f>
        <v>0</v>
      </c>
      <c r="AA159" s="169">
        <f>+IFERROR(SUMIFS([5]Sheet1!N:N,[5]Sheet1!$A:$A,$A159,[5]Sheet1!$B:$B,$B159,[5]Sheet1!$C:$C,$C159),0)</f>
        <v>0</v>
      </c>
      <c r="AB159" s="169">
        <f>+IFERROR(SUMIFS([5]Sheet1!O:O,[5]Sheet1!$A:$A,$A159,[5]Sheet1!$B:$B,$B159,[5]Sheet1!$C:$C,$C159),0)</f>
        <v>0</v>
      </c>
      <c r="AC159" s="169">
        <f>+IFERROR(SUMIFS([5]Sheet1!P:P,[5]Sheet1!$A:$A,$A159,[5]Sheet1!$B:$B,$B159,[5]Sheet1!$C:$C,$C159),0)</f>
        <v>0</v>
      </c>
      <c r="AD159" s="169">
        <f>+IFERROR(SUMIFS([5]Sheet1!Q:Q,[5]Sheet1!$A:$A,$A159,[5]Sheet1!$B:$B,$B159,[5]Sheet1!$C:$C,$C159),0)</f>
        <v>0</v>
      </c>
      <c r="AE159" s="169">
        <f>+IFERROR(SUMIFS([5]Sheet1!R:R,[5]Sheet1!$A:$A,$A159,[5]Sheet1!$B:$B,$B159,[5]Sheet1!$C:$C,$C159),0)</f>
        <v>0</v>
      </c>
      <c r="AF159" s="169">
        <f>+IFERROR(SUMIFS([5]Sheet1!S:S,[5]Sheet1!$A:$A,$A159,[5]Sheet1!$B:$B,$B159,[5]Sheet1!$C:$C,$C159),0)</f>
        <v>0</v>
      </c>
      <c r="AG159" s="169">
        <f>+IFERROR(SUMIFS([5]Sheet1!T:T,[5]Sheet1!$A:$A,$A159,[5]Sheet1!$B:$B,$B159,[5]Sheet1!$C:$C,$C159),0)</f>
        <v>0</v>
      </c>
      <c r="AH159" s="169">
        <f>+IFERROR(SUMIFS([5]Sheet1!U:U,[5]Sheet1!$A:$A,$A159,[5]Sheet1!$B:$B,$B159,[5]Sheet1!$C:$C,$C159),0)</f>
        <v>0</v>
      </c>
      <c r="AI159" s="169">
        <f>+IFERROR(SUMIFS([5]Sheet1!V:V,[5]Sheet1!$A:$A,$A159,[5]Sheet1!$B:$B,$B159,[5]Sheet1!$C:$C,$C159),0)</f>
        <v>0</v>
      </c>
      <c r="AJ159" s="169">
        <f>+IFERROR(SUMIFS([5]Sheet1!W:W,[5]Sheet1!$A:$A,$A159,[5]Sheet1!$B:$B,$B159,[5]Sheet1!$C:$C,$C159),0)</f>
        <v>0</v>
      </c>
      <c r="AK159" s="169">
        <f>+IFERROR(SUMIFS([5]Sheet1!X:X,[5]Sheet1!$A:$A,$A159,[5]Sheet1!$B:$B,$B159,[5]Sheet1!$C:$C,$C159),0)</f>
        <v>0</v>
      </c>
      <c r="AL159" s="169">
        <f>+IFERROR(SUMIFS([5]Sheet1!Y:Y,[5]Sheet1!$A:$A,$A159,[5]Sheet1!$B:$B,$B159,[5]Sheet1!$C:$C,$C159),0)</f>
        <v>0</v>
      </c>
      <c r="AM159" s="169">
        <f>+IFERROR(SUMIFS([5]Sheet1!Z:Z,[5]Sheet1!$A:$A,$A159,[5]Sheet1!$B:$B,$B159,[5]Sheet1!$C:$C,$C159),0)</f>
        <v>0</v>
      </c>
      <c r="AN159" s="4" t="s">
        <v>121</v>
      </c>
    </row>
    <row r="160" spans="1:40" ht="15" customHeight="1" outlineLevel="2">
      <c r="A160" s="4" t="s">
        <v>3779</v>
      </c>
      <c r="B160" s="4" t="s">
        <v>50</v>
      </c>
      <c r="C160" s="4" t="str">
        <f t="shared" si="608"/>
        <v>add-on call queue</v>
      </c>
      <c r="D160" s="205"/>
      <c r="E160" s="203"/>
      <c r="F160" s="204"/>
      <c r="G160" s="14" t="s">
        <v>104</v>
      </c>
      <c r="H160" s="172"/>
      <c r="I160" s="172"/>
      <c r="J160" s="172"/>
      <c r="K160" s="172"/>
      <c r="L160" s="172"/>
      <c r="M160" s="172"/>
      <c r="N160" s="172"/>
      <c r="O160" s="172"/>
      <c r="P160" s="169"/>
      <c r="Q160" s="169">
        <f>+IFERROR(SUMIFS([5]Sheet1!D:D,[5]Sheet1!$A:$A,$A160,[5]Sheet1!$B:$B,$B160,[5]Sheet1!$C:$C,$C160),0)</f>
        <v>0</v>
      </c>
      <c r="R160" s="169">
        <f>+IFERROR(SUMIFS([5]Sheet1!E:E,[5]Sheet1!$A:$A,$A160,[5]Sheet1!$B:$B,$B160,[5]Sheet1!$C:$C,$C160),0)</f>
        <v>0</v>
      </c>
      <c r="S160" s="169">
        <f>+IFERROR(SUMIFS([5]Sheet1!F:F,[5]Sheet1!$A:$A,$A160,[5]Sheet1!$B:$B,$B160,[5]Sheet1!$C:$C,$C160),0)</f>
        <v>0</v>
      </c>
      <c r="T160" s="169">
        <f>+IFERROR(SUMIFS([5]Sheet1!G:G,[5]Sheet1!$A:$A,$A160,[5]Sheet1!$B:$B,$B160,[5]Sheet1!$C:$C,$C160),0)</f>
        <v>0</v>
      </c>
      <c r="U160" s="169">
        <f>+IFERROR(SUMIFS([5]Sheet1!H:H,[5]Sheet1!$A:$A,$A160,[5]Sheet1!$B:$B,$B160,[5]Sheet1!$C:$C,$C160),0)</f>
        <v>0</v>
      </c>
      <c r="V160" s="169">
        <f>+IFERROR(SUMIFS([5]Sheet1!I:I,[5]Sheet1!$A:$A,$A160,[5]Sheet1!$B:$B,$B160,[5]Sheet1!$C:$C,$C160),0)</f>
        <v>0</v>
      </c>
      <c r="W160" s="169">
        <f>+IFERROR(SUMIFS([5]Sheet1!J:J,[5]Sheet1!$A:$A,$A160,[5]Sheet1!$B:$B,$B160,[5]Sheet1!$C:$C,$C160),0)</f>
        <v>0</v>
      </c>
      <c r="X160" s="169">
        <f>+IFERROR(SUMIFS([5]Sheet1!K:K,[5]Sheet1!$A:$A,$A160,[5]Sheet1!$B:$B,$B160,[5]Sheet1!$C:$C,$C160),0)</f>
        <v>0</v>
      </c>
      <c r="Y160" s="169">
        <f>+IFERROR(SUMIFS([5]Sheet1!L:L,[5]Sheet1!$A:$A,$A160,[5]Sheet1!$B:$B,$B160,[5]Sheet1!$C:$C,$C160),0)</f>
        <v>0</v>
      </c>
      <c r="Z160" s="169">
        <f>+IFERROR(SUMIFS([5]Sheet1!M:M,[5]Sheet1!$A:$A,$A160,[5]Sheet1!$B:$B,$B160,[5]Sheet1!$C:$C,$C160),0)</f>
        <v>0</v>
      </c>
      <c r="AA160" s="169">
        <f>+IFERROR(SUMIFS([5]Sheet1!N:N,[5]Sheet1!$A:$A,$A160,[5]Sheet1!$B:$B,$B160,[5]Sheet1!$C:$C,$C160),0)</f>
        <v>0</v>
      </c>
      <c r="AB160" s="169">
        <f>+IFERROR(SUMIFS([5]Sheet1!O:O,[5]Sheet1!$A:$A,$A160,[5]Sheet1!$B:$B,$B160,[5]Sheet1!$C:$C,$C160),0)</f>
        <v>0</v>
      </c>
      <c r="AC160" s="169">
        <f>+IFERROR(SUMIFS([5]Sheet1!P:P,[5]Sheet1!$A:$A,$A160,[5]Sheet1!$B:$B,$B160,[5]Sheet1!$C:$C,$C160),0)</f>
        <v>0</v>
      </c>
      <c r="AD160" s="169">
        <f>+IFERROR(SUMIFS([5]Sheet1!Q:Q,[5]Sheet1!$A:$A,$A160,[5]Sheet1!$B:$B,$B160,[5]Sheet1!$C:$C,$C160),0)</f>
        <v>0</v>
      </c>
      <c r="AE160" s="169">
        <f>+IFERROR(SUMIFS([5]Sheet1!R:R,[5]Sheet1!$A:$A,$A160,[5]Sheet1!$B:$B,$B160,[5]Sheet1!$C:$C,$C160),0)</f>
        <v>0</v>
      </c>
      <c r="AF160" s="169">
        <f>+IFERROR(SUMIFS([5]Sheet1!S:S,[5]Sheet1!$A:$A,$A160,[5]Sheet1!$B:$B,$B160,[5]Sheet1!$C:$C,$C160),0)</f>
        <v>0</v>
      </c>
      <c r="AG160" s="169">
        <f>+IFERROR(SUMIFS([5]Sheet1!T:T,[5]Sheet1!$A:$A,$A160,[5]Sheet1!$B:$B,$B160,[5]Sheet1!$C:$C,$C160),0)</f>
        <v>0</v>
      </c>
      <c r="AH160" s="169">
        <f>+IFERROR(SUMIFS([5]Sheet1!U:U,[5]Sheet1!$A:$A,$A160,[5]Sheet1!$B:$B,$B160,[5]Sheet1!$C:$C,$C160),0)</f>
        <v>0</v>
      </c>
      <c r="AI160" s="169">
        <f>+IFERROR(SUMIFS([5]Sheet1!V:V,[5]Sheet1!$A:$A,$A160,[5]Sheet1!$B:$B,$B160,[5]Sheet1!$C:$C,$C160),0)</f>
        <v>0</v>
      </c>
      <c r="AJ160" s="169">
        <f>+IFERROR(SUMIFS([5]Sheet1!W:W,[5]Sheet1!$A:$A,$A160,[5]Sheet1!$B:$B,$B160,[5]Sheet1!$C:$C,$C160),0)</f>
        <v>0</v>
      </c>
      <c r="AK160" s="169">
        <f>+IFERROR(SUMIFS([5]Sheet1!X:X,[5]Sheet1!$A:$A,$A160,[5]Sheet1!$B:$B,$B160,[5]Sheet1!$C:$C,$C160),0)</f>
        <v>0</v>
      </c>
      <c r="AL160" s="169">
        <f>+IFERROR(SUMIFS([5]Sheet1!Y:Y,[5]Sheet1!$A:$A,$A160,[5]Sheet1!$B:$B,$B160,[5]Sheet1!$C:$C,$C160),0)</f>
        <v>0</v>
      </c>
      <c r="AM160" s="169">
        <f>+IFERROR(SUMIFS([5]Sheet1!Z:Z,[5]Sheet1!$A:$A,$A160,[5]Sheet1!$B:$B,$B160,[5]Sheet1!$C:$C,$C160),0)</f>
        <v>0</v>
      </c>
      <c r="AN160" s="4" t="s">
        <v>121</v>
      </c>
    </row>
    <row r="161" spans="1:40" s="8" customFormat="1" ht="13.2" outlineLevel="1">
      <c r="A161" s="4" t="s">
        <v>3779</v>
      </c>
      <c r="B161" s="4" t="s">
        <v>50</v>
      </c>
      <c r="C161" s="4" t="str">
        <f t="shared" si="608"/>
        <v>assets/client</v>
      </c>
      <c r="D161" s="205"/>
      <c r="E161" s="203"/>
      <c r="F161" s="204"/>
      <c r="G161" s="13" t="s">
        <v>90</v>
      </c>
      <c r="H161" s="170"/>
      <c r="I161" s="170"/>
      <c r="J161" s="170"/>
      <c r="K161" s="170"/>
      <c r="L161" s="170"/>
      <c r="M161" s="170"/>
      <c r="N161" s="170"/>
      <c r="O161" s="170"/>
      <c r="P161" s="170" t="str">
        <f t="shared" ref="P161:AA161" si="626">+IFERROR(P155/P154,"")</f>
        <v/>
      </c>
      <c r="Q161" s="170" t="str">
        <f t="shared" si="626"/>
        <v/>
      </c>
      <c r="R161" s="170" t="str">
        <f t="shared" si="626"/>
        <v/>
      </c>
      <c r="S161" s="170">
        <f t="shared" si="626"/>
        <v>6</v>
      </c>
      <c r="T161" s="170" t="str">
        <f t="shared" si="626"/>
        <v/>
      </c>
      <c r="U161" s="170">
        <f t="shared" si="626"/>
        <v>1</v>
      </c>
      <c r="V161" s="170">
        <f t="shared" si="626"/>
        <v>1</v>
      </c>
      <c r="W161" s="170">
        <f t="shared" si="626"/>
        <v>1.5</v>
      </c>
      <c r="X161" s="170">
        <f t="shared" si="626"/>
        <v>1</v>
      </c>
      <c r="Y161" s="170" t="str">
        <f t="shared" si="626"/>
        <v/>
      </c>
      <c r="Z161" s="170" t="str">
        <f t="shared" si="626"/>
        <v/>
      </c>
      <c r="AA161" s="170" t="str">
        <f t="shared" si="626"/>
        <v/>
      </c>
      <c r="AB161" s="170" t="str">
        <f t="shared" ref="AB161:AC161" si="627">+IFERROR(AB155/AB154,"")</f>
        <v/>
      </c>
      <c r="AC161" s="170" t="str">
        <f t="shared" si="627"/>
        <v/>
      </c>
      <c r="AD161" s="170" t="str">
        <f t="shared" ref="AD161:AE161" si="628">+IFERROR(AD155/AD154,"")</f>
        <v/>
      </c>
      <c r="AE161" s="170" t="str">
        <f t="shared" si="628"/>
        <v/>
      </c>
      <c r="AF161" s="170" t="str">
        <f t="shared" ref="AF161:AG161" si="629">+IFERROR(AF155/AF154,"")</f>
        <v/>
      </c>
      <c r="AG161" s="170" t="str">
        <f t="shared" si="629"/>
        <v/>
      </c>
      <c r="AH161" s="170" t="str">
        <f t="shared" ref="AH161:AM161" si="630">+IFERROR(AH155/AH154,"")</f>
        <v/>
      </c>
      <c r="AI161" s="170" t="str">
        <f t="shared" si="630"/>
        <v/>
      </c>
      <c r="AJ161" s="170" t="str">
        <f t="shared" si="630"/>
        <v/>
      </c>
      <c r="AK161" s="170" t="str">
        <f t="shared" si="630"/>
        <v/>
      </c>
      <c r="AL161" s="170" t="str">
        <f t="shared" si="630"/>
        <v/>
      </c>
      <c r="AM161" s="170" t="str">
        <f t="shared" si="630"/>
        <v/>
      </c>
    </row>
    <row r="162" spans="1:40" ht="15" customHeight="1" outlineLevel="1">
      <c r="A162" s="4" t="s">
        <v>3779</v>
      </c>
      <c r="B162" s="4" t="s">
        <v>41</v>
      </c>
      <c r="C162" s="4" t="str">
        <f t="shared" si="608"/>
        <v>Clients</v>
      </c>
      <c r="D162" s="205"/>
      <c r="E162" s="206" t="s">
        <v>37</v>
      </c>
      <c r="F162" s="204" t="s">
        <v>41</v>
      </c>
      <c r="G162" s="10" t="s">
        <v>40</v>
      </c>
      <c r="H162" s="164"/>
      <c r="I162" s="164"/>
      <c r="J162" s="164"/>
      <c r="K162" s="164"/>
      <c r="L162" s="164"/>
      <c r="M162" s="164"/>
      <c r="N162" s="164"/>
      <c r="O162" s="164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</row>
    <row r="163" spans="1:40" ht="13.2" outlineLevel="1">
      <c r="A163" s="4" t="s">
        <v>3779</v>
      </c>
      <c r="B163" s="4" t="s">
        <v>41</v>
      </c>
      <c r="C163" s="4" t="str">
        <f t="shared" si="608"/>
        <v>Assets</v>
      </c>
      <c r="D163" s="205"/>
      <c r="E163" s="207"/>
      <c r="F163" s="204"/>
      <c r="G163" s="11" t="s">
        <v>88</v>
      </c>
      <c r="H163" s="166"/>
      <c r="I163" s="166"/>
      <c r="J163" s="166"/>
      <c r="K163" s="166"/>
      <c r="L163" s="166"/>
      <c r="M163" s="166"/>
      <c r="N163" s="166"/>
      <c r="O163" s="166"/>
      <c r="P163" s="167">
        <f t="shared" ref="P163" si="631">+SUM(P164:P166)</f>
        <v>0</v>
      </c>
      <c r="Q163" s="167">
        <f>+SUM(Q164:Q166)</f>
        <v>0</v>
      </c>
      <c r="R163" s="167">
        <f t="shared" ref="R163:Z163" si="632">+SUM(R164:R166)</f>
        <v>0</v>
      </c>
      <c r="S163" s="167">
        <f t="shared" si="632"/>
        <v>0</v>
      </c>
      <c r="T163" s="167">
        <f t="shared" si="632"/>
        <v>0</v>
      </c>
      <c r="U163" s="167">
        <f t="shared" si="632"/>
        <v>0</v>
      </c>
      <c r="V163" s="167">
        <f t="shared" si="632"/>
        <v>0</v>
      </c>
      <c r="W163" s="167">
        <f t="shared" si="632"/>
        <v>0</v>
      </c>
      <c r="X163" s="167">
        <f t="shared" si="632"/>
        <v>0</v>
      </c>
      <c r="Y163" s="167">
        <f t="shared" si="632"/>
        <v>0</v>
      </c>
      <c r="Z163" s="167">
        <f t="shared" si="632"/>
        <v>0</v>
      </c>
      <c r="AA163" s="167">
        <f t="shared" ref="AA163:AB163" si="633">+SUM(AA164:AA166)</f>
        <v>0</v>
      </c>
      <c r="AB163" s="167">
        <f t="shared" si="633"/>
        <v>0</v>
      </c>
      <c r="AC163" s="167">
        <f t="shared" ref="AC163:AD163" si="634">+SUM(AC164:AC166)</f>
        <v>0</v>
      </c>
      <c r="AD163" s="167">
        <f t="shared" si="634"/>
        <v>0</v>
      </c>
      <c r="AE163" s="167">
        <f t="shared" ref="AE163:AF163" si="635">+SUM(AE164:AE166)</f>
        <v>0</v>
      </c>
      <c r="AF163" s="167">
        <f t="shared" si="635"/>
        <v>0</v>
      </c>
      <c r="AG163" s="167">
        <f t="shared" ref="AG163:AH163" si="636">+SUM(AG164:AG166)</f>
        <v>0</v>
      </c>
      <c r="AH163" s="167">
        <f t="shared" si="636"/>
        <v>0</v>
      </c>
      <c r="AI163" s="167">
        <f t="shared" ref="AI163:AM163" si="637">+SUM(AI164:AI166)</f>
        <v>0</v>
      </c>
      <c r="AJ163" s="167">
        <f t="shared" si="637"/>
        <v>0</v>
      </c>
      <c r="AK163" s="167">
        <f t="shared" si="637"/>
        <v>0</v>
      </c>
      <c r="AL163" s="167">
        <f t="shared" si="637"/>
        <v>0</v>
      </c>
      <c r="AM163" s="167">
        <f t="shared" si="637"/>
        <v>0</v>
      </c>
    </row>
    <row r="164" spans="1:40" ht="15" customHeight="1" outlineLevel="2">
      <c r="A164" s="4" t="s">
        <v>3779</v>
      </c>
      <c r="B164" s="4" t="s">
        <v>41</v>
      </c>
      <c r="C164" s="4" t="str">
        <f t="shared" si="608"/>
        <v>X Backup Starter</v>
      </c>
      <c r="D164" s="205"/>
      <c r="E164" s="207"/>
      <c r="F164" s="204"/>
      <c r="G164" s="12" t="s">
        <v>105</v>
      </c>
      <c r="H164" s="168"/>
      <c r="I164" s="168"/>
      <c r="J164" s="168"/>
      <c r="K164" s="168"/>
      <c r="L164" s="168"/>
      <c r="M164" s="168"/>
      <c r="N164" s="168"/>
      <c r="O164" s="168"/>
      <c r="P164" s="169"/>
      <c r="Q164" s="169">
        <f>+IFERROR(SUMIFS([5]Sheet1!D:D,[5]Sheet1!$A:$A,$A164,[5]Sheet1!$B:$B,$B164,[5]Sheet1!$C:$C,$C164),0)</f>
        <v>0</v>
      </c>
      <c r="R164" s="169">
        <f>+IFERROR(SUMIFS([5]Sheet1!E:E,[5]Sheet1!$A:$A,$A164,[5]Sheet1!$B:$B,$B164,[5]Sheet1!$C:$C,$C164),0)</f>
        <v>0</v>
      </c>
      <c r="S164" s="169">
        <f>+IFERROR(SUMIFS([5]Sheet1!F:F,[5]Sheet1!$A:$A,$A164,[5]Sheet1!$B:$B,$B164,[5]Sheet1!$C:$C,$C164),0)</f>
        <v>0</v>
      </c>
      <c r="T164" s="169">
        <f>+IFERROR(SUMIFS([5]Sheet1!G:G,[5]Sheet1!$A:$A,$A164,[5]Sheet1!$B:$B,$B164,[5]Sheet1!$C:$C,$C164),0)</f>
        <v>0</v>
      </c>
      <c r="U164" s="169">
        <f>+IFERROR(SUMIFS([5]Sheet1!H:H,[5]Sheet1!$A:$A,$A164,[5]Sheet1!$B:$B,$B164,[5]Sheet1!$C:$C,$C164),0)</f>
        <v>0</v>
      </c>
      <c r="V164" s="169">
        <f>+IFERROR(SUMIFS([5]Sheet1!I:I,[5]Sheet1!$A:$A,$A164,[5]Sheet1!$B:$B,$B164,[5]Sheet1!$C:$C,$C164),0)</f>
        <v>0</v>
      </c>
      <c r="W164" s="169">
        <f>+IFERROR(SUMIFS([5]Sheet1!J:J,[5]Sheet1!$A:$A,$A164,[5]Sheet1!$B:$B,$B164,[5]Sheet1!$C:$C,$C164),0)</f>
        <v>0</v>
      </c>
      <c r="X164" s="169">
        <f>+IFERROR(SUMIFS([5]Sheet1!K:K,[5]Sheet1!$A:$A,$A164,[5]Sheet1!$B:$B,$B164,[5]Sheet1!$C:$C,$C164),0)</f>
        <v>0</v>
      </c>
      <c r="Y164" s="169">
        <f>+IFERROR(SUMIFS([5]Sheet1!L:L,[5]Sheet1!$A:$A,$A164,[5]Sheet1!$B:$B,$B164,[5]Sheet1!$C:$C,$C164),0)</f>
        <v>0</v>
      </c>
      <c r="Z164" s="169">
        <f>+IFERROR(SUMIFS([5]Sheet1!M:M,[5]Sheet1!$A:$A,$A164,[5]Sheet1!$B:$B,$B164,[5]Sheet1!$C:$C,$C164),0)</f>
        <v>0</v>
      </c>
      <c r="AA164" s="169">
        <f>+IFERROR(SUMIFS([5]Sheet1!N:N,[5]Sheet1!$A:$A,$A164,[5]Sheet1!$B:$B,$B164,[5]Sheet1!$C:$C,$C164),0)</f>
        <v>0</v>
      </c>
      <c r="AB164" s="169">
        <f>+IFERROR(SUMIFS([5]Sheet1!O:O,[5]Sheet1!$A:$A,$A164,[5]Sheet1!$B:$B,$B164,[5]Sheet1!$C:$C,$C164),0)</f>
        <v>0</v>
      </c>
      <c r="AC164" s="169">
        <f>+IFERROR(SUMIFS([5]Sheet1!P:P,[5]Sheet1!$A:$A,$A164,[5]Sheet1!$B:$B,$B164,[5]Sheet1!$C:$C,$C164),0)</f>
        <v>0</v>
      </c>
      <c r="AD164" s="169">
        <f>+IFERROR(SUMIFS([5]Sheet1!Q:Q,[5]Sheet1!$A:$A,$A164,[5]Sheet1!$B:$B,$B164,[5]Sheet1!$C:$C,$C164),0)</f>
        <v>0</v>
      </c>
      <c r="AE164" s="169">
        <f>+IFERROR(SUMIFS([5]Sheet1!R:R,[5]Sheet1!$A:$A,$A164,[5]Sheet1!$B:$B,$B164,[5]Sheet1!$C:$C,$C164),0)</f>
        <v>0</v>
      </c>
      <c r="AF164" s="169">
        <f>+IFERROR(SUMIFS([5]Sheet1!S:S,[5]Sheet1!$A:$A,$A164,[5]Sheet1!$B:$B,$B164,[5]Sheet1!$C:$C,$C164),0)</f>
        <v>0</v>
      </c>
      <c r="AG164" s="169">
        <f>+IFERROR(SUMIFS([5]Sheet1!T:T,[5]Sheet1!$A:$A,$A164,[5]Sheet1!$B:$B,$B164,[5]Sheet1!$C:$C,$C164),0)</f>
        <v>0</v>
      </c>
      <c r="AH164" s="169">
        <f>+IFERROR(SUMIFS([5]Sheet1!U:U,[5]Sheet1!$A:$A,$A164,[5]Sheet1!$B:$B,$B164,[5]Sheet1!$C:$C,$C164),0)</f>
        <v>0</v>
      </c>
      <c r="AI164" s="169">
        <f>+IFERROR(SUMIFS([5]Sheet1!V:V,[5]Sheet1!$A:$A,$A164,[5]Sheet1!$B:$B,$B164,[5]Sheet1!$C:$C,$C164),0)</f>
        <v>0</v>
      </c>
      <c r="AJ164" s="169">
        <f>+IFERROR(SUMIFS([5]Sheet1!W:W,[5]Sheet1!$A:$A,$A164,[5]Sheet1!$B:$B,$B164,[5]Sheet1!$C:$C,$C164),0)</f>
        <v>0</v>
      </c>
      <c r="AK164" s="169">
        <f>+IFERROR(SUMIFS([5]Sheet1!X:X,[5]Sheet1!$A:$A,$A164,[5]Sheet1!$B:$B,$B164,[5]Sheet1!$C:$C,$C164),0)</f>
        <v>0</v>
      </c>
      <c r="AL164" s="169">
        <f>+IFERROR(SUMIFS([5]Sheet1!Y:Y,[5]Sheet1!$A:$A,$A164,[5]Sheet1!$B:$B,$B164,[5]Sheet1!$C:$C,$C164),0)</f>
        <v>0</v>
      </c>
      <c r="AM164" s="169">
        <f>+IFERROR(SUMIFS([5]Sheet1!Z:Z,[5]Sheet1!$A:$A,$A164,[5]Sheet1!$B:$B,$B164,[5]Sheet1!$C:$C,$C164),0)</f>
        <v>0</v>
      </c>
      <c r="AN164" s="4" t="s">
        <v>121</v>
      </c>
    </row>
    <row r="165" spans="1:40" ht="15" customHeight="1" outlineLevel="2">
      <c r="A165" s="4" t="s">
        <v>3779</v>
      </c>
      <c r="B165" s="4" t="s">
        <v>41</v>
      </c>
      <c r="C165" s="4" t="str">
        <f t="shared" si="608"/>
        <v>X Backup Basico</v>
      </c>
      <c r="D165" s="205"/>
      <c r="E165" s="207"/>
      <c r="F165" s="204"/>
      <c r="G165" s="12" t="s">
        <v>106</v>
      </c>
      <c r="H165" s="168"/>
      <c r="I165" s="168"/>
      <c r="J165" s="168"/>
      <c r="K165" s="168"/>
      <c r="L165" s="168"/>
      <c r="M165" s="168"/>
      <c r="N165" s="168"/>
      <c r="O165" s="168"/>
      <c r="P165" s="169"/>
      <c r="Q165" s="169">
        <f>+IFERROR(SUMIFS([5]Sheet1!D:D,[5]Sheet1!$A:$A,$A165,[5]Sheet1!$B:$B,$B165,[5]Sheet1!$C:$C,$C165),0)</f>
        <v>0</v>
      </c>
      <c r="R165" s="169">
        <f>+IFERROR(SUMIFS([5]Sheet1!E:E,[5]Sheet1!$A:$A,$A165,[5]Sheet1!$B:$B,$B165,[5]Sheet1!$C:$C,$C165),0)</f>
        <v>0</v>
      </c>
      <c r="S165" s="169">
        <f>+IFERROR(SUMIFS([5]Sheet1!F:F,[5]Sheet1!$A:$A,$A165,[5]Sheet1!$B:$B,$B165,[5]Sheet1!$C:$C,$C165),0)</f>
        <v>0</v>
      </c>
      <c r="T165" s="169">
        <f>+IFERROR(SUMIFS([5]Sheet1!G:G,[5]Sheet1!$A:$A,$A165,[5]Sheet1!$B:$B,$B165,[5]Sheet1!$C:$C,$C165),0)</f>
        <v>0</v>
      </c>
      <c r="U165" s="169">
        <f>+IFERROR(SUMIFS([5]Sheet1!H:H,[5]Sheet1!$A:$A,$A165,[5]Sheet1!$B:$B,$B165,[5]Sheet1!$C:$C,$C165),0)</f>
        <v>0</v>
      </c>
      <c r="V165" s="169">
        <f>+IFERROR(SUMIFS([5]Sheet1!I:I,[5]Sheet1!$A:$A,$A165,[5]Sheet1!$B:$B,$B165,[5]Sheet1!$C:$C,$C165),0)</f>
        <v>0</v>
      </c>
      <c r="W165" s="169">
        <f>+IFERROR(SUMIFS([5]Sheet1!J:J,[5]Sheet1!$A:$A,$A165,[5]Sheet1!$B:$B,$B165,[5]Sheet1!$C:$C,$C165),0)</f>
        <v>0</v>
      </c>
      <c r="X165" s="169">
        <f>+IFERROR(SUMIFS([5]Sheet1!K:K,[5]Sheet1!$A:$A,$A165,[5]Sheet1!$B:$B,$B165,[5]Sheet1!$C:$C,$C165),0)</f>
        <v>0</v>
      </c>
      <c r="Y165" s="169">
        <f>+IFERROR(SUMIFS([5]Sheet1!L:L,[5]Sheet1!$A:$A,$A165,[5]Sheet1!$B:$B,$B165,[5]Sheet1!$C:$C,$C165),0)</f>
        <v>0</v>
      </c>
      <c r="Z165" s="169">
        <f>+IFERROR(SUMIFS([5]Sheet1!M:M,[5]Sheet1!$A:$A,$A165,[5]Sheet1!$B:$B,$B165,[5]Sheet1!$C:$C,$C165),0)</f>
        <v>0</v>
      </c>
      <c r="AA165" s="169">
        <f>+IFERROR(SUMIFS([5]Sheet1!N:N,[5]Sheet1!$A:$A,$A165,[5]Sheet1!$B:$B,$B165,[5]Sheet1!$C:$C,$C165),0)</f>
        <v>0</v>
      </c>
      <c r="AB165" s="169">
        <f>+IFERROR(SUMIFS([5]Sheet1!O:O,[5]Sheet1!$A:$A,$A165,[5]Sheet1!$B:$B,$B165,[5]Sheet1!$C:$C,$C165),0)</f>
        <v>0</v>
      </c>
      <c r="AC165" s="169">
        <f>+IFERROR(SUMIFS([5]Sheet1!P:P,[5]Sheet1!$A:$A,$A165,[5]Sheet1!$B:$B,$B165,[5]Sheet1!$C:$C,$C165),0)</f>
        <v>0</v>
      </c>
      <c r="AD165" s="169">
        <f>+IFERROR(SUMIFS([5]Sheet1!Q:Q,[5]Sheet1!$A:$A,$A165,[5]Sheet1!$B:$B,$B165,[5]Sheet1!$C:$C,$C165),0)</f>
        <v>0</v>
      </c>
      <c r="AE165" s="169">
        <f>+IFERROR(SUMIFS([5]Sheet1!R:R,[5]Sheet1!$A:$A,$A165,[5]Sheet1!$B:$B,$B165,[5]Sheet1!$C:$C,$C165),0)</f>
        <v>0</v>
      </c>
      <c r="AF165" s="169">
        <f>+IFERROR(SUMIFS([5]Sheet1!S:S,[5]Sheet1!$A:$A,$A165,[5]Sheet1!$B:$B,$B165,[5]Sheet1!$C:$C,$C165),0)</f>
        <v>0</v>
      </c>
      <c r="AG165" s="169">
        <f>+IFERROR(SUMIFS([5]Sheet1!T:T,[5]Sheet1!$A:$A,$A165,[5]Sheet1!$B:$B,$B165,[5]Sheet1!$C:$C,$C165),0)</f>
        <v>0</v>
      </c>
      <c r="AH165" s="169">
        <f>+IFERROR(SUMIFS([5]Sheet1!U:U,[5]Sheet1!$A:$A,$A165,[5]Sheet1!$B:$B,$B165,[5]Sheet1!$C:$C,$C165),0)</f>
        <v>0</v>
      </c>
      <c r="AI165" s="169">
        <f>+IFERROR(SUMIFS([5]Sheet1!V:V,[5]Sheet1!$A:$A,$A165,[5]Sheet1!$B:$B,$B165,[5]Sheet1!$C:$C,$C165),0)</f>
        <v>0</v>
      </c>
      <c r="AJ165" s="169">
        <f>+IFERROR(SUMIFS([5]Sheet1!W:W,[5]Sheet1!$A:$A,$A165,[5]Sheet1!$B:$B,$B165,[5]Sheet1!$C:$C,$C165),0)</f>
        <v>0</v>
      </c>
      <c r="AK165" s="169">
        <f>+IFERROR(SUMIFS([5]Sheet1!X:X,[5]Sheet1!$A:$A,$A165,[5]Sheet1!$B:$B,$B165,[5]Sheet1!$C:$C,$C165),0)</f>
        <v>0</v>
      </c>
      <c r="AL165" s="169">
        <f>+IFERROR(SUMIFS([5]Sheet1!Y:Y,[5]Sheet1!$A:$A,$A165,[5]Sheet1!$B:$B,$B165,[5]Sheet1!$C:$C,$C165),0)</f>
        <v>0</v>
      </c>
      <c r="AM165" s="169">
        <f>+IFERROR(SUMIFS([5]Sheet1!Z:Z,[5]Sheet1!$A:$A,$A165,[5]Sheet1!$B:$B,$B165,[5]Sheet1!$C:$C,$C165),0)</f>
        <v>0</v>
      </c>
      <c r="AN165" s="4" t="s">
        <v>121</v>
      </c>
    </row>
    <row r="166" spans="1:40" ht="15" customHeight="1" outlineLevel="2">
      <c r="A166" s="4" t="s">
        <v>3779</v>
      </c>
      <c r="B166" s="4" t="s">
        <v>41</v>
      </c>
      <c r="C166" s="4" t="str">
        <f t="shared" si="608"/>
        <v>X Backup Premium</v>
      </c>
      <c r="D166" s="205"/>
      <c r="E166" s="207"/>
      <c r="F166" s="204"/>
      <c r="G166" s="12" t="s">
        <v>107</v>
      </c>
      <c r="H166" s="168"/>
      <c r="I166" s="168"/>
      <c r="J166" s="168"/>
      <c r="K166" s="168"/>
      <c r="L166" s="168"/>
      <c r="M166" s="168"/>
      <c r="N166" s="168"/>
      <c r="O166" s="168"/>
      <c r="P166" s="169"/>
      <c r="Q166" s="169">
        <f>+IFERROR(SUMIFS([5]Sheet1!D:D,[5]Sheet1!$A:$A,$A166,[5]Sheet1!$B:$B,$B166,[5]Sheet1!$C:$C,$C166),0)</f>
        <v>0</v>
      </c>
      <c r="R166" s="169">
        <f>+IFERROR(SUMIFS([5]Sheet1!E:E,[5]Sheet1!$A:$A,$A166,[5]Sheet1!$B:$B,$B166,[5]Sheet1!$C:$C,$C166),0)</f>
        <v>0</v>
      </c>
      <c r="S166" s="169">
        <f>+IFERROR(SUMIFS([5]Sheet1!F:F,[5]Sheet1!$A:$A,$A166,[5]Sheet1!$B:$B,$B166,[5]Sheet1!$C:$C,$C166),0)</f>
        <v>0</v>
      </c>
      <c r="T166" s="169">
        <f>+IFERROR(SUMIFS([5]Sheet1!G:G,[5]Sheet1!$A:$A,$A166,[5]Sheet1!$B:$B,$B166,[5]Sheet1!$C:$C,$C166),0)</f>
        <v>0</v>
      </c>
      <c r="U166" s="169">
        <f>+IFERROR(SUMIFS([5]Sheet1!H:H,[5]Sheet1!$A:$A,$A166,[5]Sheet1!$B:$B,$B166,[5]Sheet1!$C:$C,$C166),0)</f>
        <v>0</v>
      </c>
      <c r="V166" s="169">
        <f>+IFERROR(SUMIFS([5]Sheet1!I:I,[5]Sheet1!$A:$A,$A166,[5]Sheet1!$B:$B,$B166,[5]Sheet1!$C:$C,$C166),0)</f>
        <v>0</v>
      </c>
      <c r="W166" s="169">
        <f>+IFERROR(SUMIFS([5]Sheet1!J:J,[5]Sheet1!$A:$A,$A166,[5]Sheet1!$B:$B,$B166,[5]Sheet1!$C:$C,$C166),0)</f>
        <v>0</v>
      </c>
      <c r="X166" s="169">
        <f>+IFERROR(SUMIFS([5]Sheet1!K:K,[5]Sheet1!$A:$A,$A166,[5]Sheet1!$B:$B,$B166,[5]Sheet1!$C:$C,$C166),0)</f>
        <v>0</v>
      </c>
      <c r="Y166" s="169">
        <f>+IFERROR(SUMIFS([5]Sheet1!L:L,[5]Sheet1!$A:$A,$A166,[5]Sheet1!$B:$B,$B166,[5]Sheet1!$C:$C,$C166),0)</f>
        <v>0</v>
      </c>
      <c r="Z166" s="169">
        <f>+IFERROR(SUMIFS([5]Sheet1!M:M,[5]Sheet1!$A:$A,$A166,[5]Sheet1!$B:$B,$B166,[5]Sheet1!$C:$C,$C166),0)</f>
        <v>0</v>
      </c>
      <c r="AA166" s="169">
        <f>+IFERROR(SUMIFS([5]Sheet1!N:N,[5]Sheet1!$A:$A,$A166,[5]Sheet1!$B:$B,$B166,[5]Sheet1!$C:$C,$C166),0)</f>
        <v>0</v>
      </c>
      <c r="AB166" s="169">
        <f>+IFERROR(SUMIFS([5]Sheet1!O:O,[5]Sheet1!$A:$A,$A166,[5]Sheet1!$B:$B,$B166,[5]Sheet1!$C:$C,$C166),0)</f>
        <v>0</v>
      </c>
      <c r="AC166" s="169">
        <f>+IFERROR(SUMIFS([5]Sheet1!P:P,[5]Sheet1!$A:$A,$A166,[5]Sheet1!$B:$B,$B166,[5]Sheet1!$C:$C,$C166),0)</f>
        <v>0</v>
      </c>
      <c r="AD166" s="169">
        <f>+IFERROR(SUMIFS([5]Sheet1!Q:Q,[5]Sheet1!$A:$A,$A166,[5]Sheet1!$B:$B,$B166,[5]Sheet1!$C:$C,$C166),0)</f>
        <v>0</v>
      </c>
      <c r="AE166" s="169">
        <f>+IFERROR(SUMIFS([5]Sheet1!R:R,[5]Sheet1!$A:$A,$A166,[5]Sheet1!$B:$B,$B166,[5]Sheet1!$C:$C,$C166),0)</f>
        <v>0</v>
      </c>
      <c r="AF166" s="169">
        <f>+IFERROR(SUMIFS([5]Sheet1!S:S,[5]Sheet1!$A:$A,$A166,[5]Sheet1!$B:$B,$B166,[5]Sheet1!$C:$C,$C166),0)</f>
        <v>0</v>
      </c>
      <c r="AG166" s="169">
        <f>+IFERROR(SUMIFS([5]Sheet1!T:T,[5]Sheet1!$A:$A,$A166,[5]Sheet1!$B:$B,$B166,[5]Sheet1!$C:$C,$C166),0)</f>
        <v>0</v>
      </c>
      <c r="AH166" s="169">
        <f>+IFERROR(SUMIFS([5]Sheet1!U:U,[5]Sheet1!$A:$A,$A166,[5]Sheet1!$B:$B,$B166,[5]Sheet1!$C:$C,$C166),0)</f>
        <v>0</v>
      </c>
      <c r="AI166" s="169">
        <f>+IFERROR(SUMIFS([5]Sheet1!V:V,[5]Sheet1!$A:$A,$A166,[5]Sheet1!$B:$B,$B166,[5]Sheet1!$C:$C,$C166),0)</f>
        <v>0</v>
      </c>
      <c r="AJ166" s="169">
        <f>+IFERROR(SUMIFS([5]Sheet1!W:W,[5]Sheet1!$A:$A,$A166,[5]Sheet1!$B:$B,$B166,[5]Sheet1!$C:$C,$C166),0)</f>
        <v>0</v>
      </c>
      <c r="AK166" s="169">
        <f>+IFERROR(SUMIFS([5]Sheet1!X:X,[5]Sheet1!$A:$A,$A166,[5]Sheet1!$B:$B,$B166,[5]Sheet1!$C:$C,$C166),0)</f>
        <v>0</v>
      </c>
      <c r="AL166" s="169">
        <f>+IFERROR(SUMIFS([5]Sheet1!Y:Y,[5]Sheet1!$A:$A,$A166,[5]Sheet1!$B:$B,$B166,[5]Sheet1!$C:$C,$C166),0)</f>
        <v>0</v>
      </c>
      <c r="AM166" s="169">
        <f>+IFERROR(SUMIFS([5]Sheet1!Z:Z,[5]Sheet1!$A:$A,$A166,[5]Sheet1!$B:$B,$B166,[5]Sheet1!$C:$C,$C166),0)</f>
        <v>0</v>
      </c>
      <c r="AN166" s="4" t="s">
        <v>121</v>
      </c>
    </row>
    <row r="167" spans="1:40" s="8" customFormat="1" ht="13.2" outlineLevel="1">
      <c r="A167" s="4" t="s">
        <v>3779</v>
      </c>
      <c r="B167" s="4" t="s">
        <v>41</v>
      </c>
      <c r="C167" s="4" t="str">
        <f t="shared" si="608"/>
        <v>assets/client</v>
      </c>
      <c r="D167" s="205"/>
      <c r="E167" s="207"/>
      <c r="F167" s="204"/>
      <c r="G167" s="13" t="s">
        <v>90</v>
      </c>
      <c r="H167" s="170"/>
      <c r="I167" s="170"/>
      <c r="J167" s="170"/>
      <c r="K167" s="170"/>
      <c r="L167" s="170"/>
      <c r="M167" s="170"/>
      <c r="N167" s="170"/>
      <c r="O167" s="170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</row>
    <row r="168" spans="1:40" s="8" customFormat="1" ht="13.2" outlineLevel="1">
      <c r="A168" s="4" t="s">
        <v>3779</v>
      </c>
      <c r="B168" s="8" t="s">
        <v>108</v>
      </c>
      <c r="C168" s="4" t="str">
        <f t="shared" si="608"/>
        <v>Clients</v>
      </c>
      <c r="D168" s="205"/>
      <c r="E168" s="207"/>
      <c r="F168" s="204" t="s">
        <v>108</v>
      </c>
      <c r="G168" s="10" t="s">
        <v>40</v>
      </c>
      <c r="H168" s="164"/>
      <c r="I168" s="164"/>
      <c r="J168" s="164"/>
      <c r="K168" s="164"/>
      <c r="L168" s="164"/>
      <c r="M168" s="164"/>
      <c r="N168" s="164"/>
      <c r="O168" s="164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65"/>
      <c r="AE168" s="165"/>
      <c r="AF168" s="165"/>
      <c r="AG168" s="165"/>
      <c r="AH168" s="165"/>
      <c r="AI168" s="165"/>
      <c r="AJ168" s="165"/>
      <c r="AK168" s="165"/>
      <c r="AL168" s="165"/>
      <c r="AM168" s="165"/>
    </row>
    <row r="169" spans="1:40" s="8" customFormat="1" ht="13.2" outlineLevel="1">
      <c r="A169" s="4" t="s">
        <v>3779</v>
      </c>
      <c r="B169" s="8" t="s">
        <v>108</v>
      </c>
      <c r="C169" s="4" t="str">
        <f t="shared" si="608"/>
        <v>Assets</v>
      </c>
      <c r="D169" s="205"/>
      <c r="E169" s="207"/>
      <c r="F169" s="204"/>
      <c r="G169" s="11" t="s">
        <v>88</v>
      </c>
      <c r="H169" s="166"/>
      <c r="I169" s="166"/>
      <c r="J169" s="166"/>
      <c r="K169" s="166"/>
      <c r="L169" s="166"/>
      <c r="M169" s="166"/>
      <c r="N169" s="166"/>
      <c r="O169" s="166"/>
      <c r="P169" s="167">
        <f t="shared" ref="P169" si="638">+SUM(P170:P172)</f>
        <v>0</v>
      </c>
      <c r="Q169" s="167">
        <f>+SUM(Q170:Q172)</f>
        <v>0</v>
      </c>
      <c r="R169" s="167">
        <f t="shared" ref="R169" si="639">+SUM(R170:R172)</f>
        <v>0</v>
      </c>
      <c r="S169" s="167">
        <f t="shared" ref="S169" si="640">+SUM(S170:S172)</f>
        <v>0</v>
      </c>
      <c r="T169" s="167">
        <f t="shared" ref="T169" si="641">+SUM(T170:T172)</f>
        <v>0</v>
      </c>
      <c r="U169" s="167">
        <f t="shared" ref="U169" si="642">+SUM(U170:U172)</f>
        <v>0</v>
      </c>
      <c r="V169" s="167">
        <f t="shared" ref="V169" si="643">+SUM(V170:V172)</f>
        <v>0</v>
      </c>
      <c r="W169" s="167">
        <f t="shared" ref="W169" si="644">+SUM(W170:W172)</f>
        <v>0</v>
      </c>
      <c r="X169" s="167">
        <f t="shared" ref="X169" si="645">+SUM(X170:X172)</f>
        <v>0</v>
      </c>
      <c r="Y169" s="167">
        <f t="shared" ref="Y169" si="646">+SUM(Y170:Y172)</f>
        <v>0</v>
      </c>
      <c r="Z169" s="167">
        <f t="shared" ref="Z169:AA169" si="647">+SUM(Z170:Z172)</f>
        <v>0</v>
      </c>
      <c r="AA169" s="167">
        <f t="shared" si="647"/>
        <v>0</v>
      </c>
      <c r="AB169" s="167">
        <f t="shared" ref="AB169:AC169" si="648">+SUM(AB170:AB172)</f>
        <v>0</v>
      </c>
      <c r="AC169" s="167">
        <f t="shared" si="648"/>
        <v>0</v>
      </c>
      <c r="AD169" s="167">
        <f t="shared" ref="AD169:AE169" si="649">+SUM(AD170:AD172)</f>
        <v>0</v>
      </c>
      <c r="AE169" s="167">
        <f t="shared" si="649"/>
        <v>0</v>
      </c>
      <c r="AF169" s="167">
        <f t="shared" ref="AF169:AG169" si="650">+SUM(AF170:AF172)</f>
        <v>0</v>
      </c>
      <c r="AG169" s="167">
        <f t="shared" si="650"/>
        <v>0</v>
      </c>
      <c r="AH169" s="167">
        <f t="shared" ref="AH169:AM169" si="651">+SUM(AH170:AH172)</f>
        <v>0</v>
      </c>
      <c r="AI169" s="167">
        <f t="shared" si="651"/>
        <v>0</v>
      </c>
      <c r="AJ169" s="167">
        <f t="shared" si="651"/>
        <v>0</v>
      </c>
      <c r="AK169" s="167">
        <f t="shared" si="651"/>
        <v>0</v>
      </c>
      <c r="AL169" s="167">
        <f t="shared" si="651"/>
        <v>0</v>
      </c>
      <c r="AM169" s="167">
        <f t="shared" si="651"/>
        <v>0</v>
      </c>
    </row>
    <row r="170" spans="1:40" s="8" customFormat="1" ht="13.2" outlineLevel="2">
      <c r="A170" s="4" t="s">
        <v>3779</v>
      </c>
      <c r="B170" s="8" t="s">
        <v>108</v>
      </c>
      <c r="C170" s="4" t="str">
        <f t="shared" si="608"/>
        <v>X Files Starter</v>
      </c>
      <c r="D170" s="205"/>
      <c r="E170" s="207"/>
      <c r="F170" s="204"/>
      <c r="G170" s="12" t="s">
        <v>110</v>
      </c>
      <c r="H170" s="168"/>
      <c r="I170" s="168"/>
      <c r="J170" s="168"/>
      <c r="K170" s="168"/>
      <c r="L170" s="168"/>
      <c r="M170" s="168"/>
      <c r="N170" s="168"/>
      <c r="O170" s="168"/>
      <c r="P170" s="169"/>
      <c r="Q170" s="169">
        <f>+IFERROR(SUMIFS([5]Sheet1!D:D,[5]Sheet1!$A:$A,$A170,[5]Sheet1!$B:$B,$B170,[5]Sheet1!$C:$C,$C170),0)</f>
        <v>0</v>
      </c>
      <c r="R170" s="169">
        <f>+IFERROR(SUMIFS([5]Sheet1!E:E,[5]Sheet1!$A:$A,$A170,[5]Sheet1!$B:$B,$B170,[5]Sheet1!$C:$C,$C170),0)</f>
        <v>0</v>
      </c>
      <c r="S170" s="169">
        <f>+IFERROR(SUMIFS([5]Sheet1!F:F,[5]Sheet1!$A:$A,$A170,[5]Sheet1!$B:$B,$B170,[5]Sheet1!$C:$C,$C170),0)</f>
        <v>0</v>
      </c>
      <c r="T170" s="169">
        <f>+IFERROR(SUMIFS([5]Sheet1!G:G,[5]Sheet1!$A:$A,$A170,[5]Sheet1!$B:$B,$B170,[5]Sheet1!$C:$C,$C170),0)</f>
        <v>0</v>
      </c>
      <c r="U170" s="169">
        <f>+IFERROR(SUMIFS([5]Sheet1!H:H,[5]Sheet1!$A:$A,$A170,[5]Sheet1!$B:$B,$B170,[5]Sheet1!$C:$C,$C170),0)</f>
        <v>0</v>
      </c>
      <c r="V170" s="169">
        <f>+IFERROR(SUMIFS([5]Sheet1!I:I,[5]Sheet1!$A:$A,$A170,[5]Sheet1!$B:$B,$B170,[5]Sheet1!$C:$C,$C170),0)</f>
        <v>0</v>
      </c>
      <c r="W170" s="169">
        <f>+IFERROR(SUMIFS([5]Sheet1!J:J,[5]Sheet1!$A:$A,$A170,[5]Sheet1!$B:$B,$B170,[5]Sheet1!$C:$C,$C170),0)</f>
        <v>0</v>
      </c>
      <c r="X170" s="169">
        <f>+IFERROR(SUMIFS([5]Sheet1!K:K,[5]Sheet1!$A:$A,$A170,[5]Sheet1!$B:$B,$B170,[5]Sheet1!$C:$C,$C170),0)</f>
        <v>0</v>
      </c>
      <c r="Y170" s="169">
        <f>+IFERROR(SUMIFS([5]Sheet1!L:L,[5]Sheet1!$A:$A,$A170,[5]Sheet1!$B:$B,$B170,[5]Sheet1!$C:$C,$C170),0)</f>
        <v>0</v>
      </c>
      <c r="Z170" s="169">
        <f>+IFERROR(SUMIFS([5]Sheet1!M:M,[5]Sheet1!$A:$A,$A170,[5]Sheet1!$B:$B,$B170,[5]Sheet1!$C:$C,$C170),0)</f>
        <v>0</v>
      </c>
      <c r="AA170" s="169">
        <f>+IFERROR(SUMIFS([5]Sheet1!N:N,[5]Sheet1!$A:$A,$A170,[5]Sheet1!$B:$B,$B170,[5]Sheet1!$C:$C,$C170),0)</f>
        <v>0</v>
      </c>
      <c r="AB170" s="169">
        <f>+IFERROR(SUMIFS([5]Sheet1!O:O,[5]Sheet1!$A:$A,$A170,[5]Sheet1!$B:$B,$B170,[5]Sheet1!$C:$C,$C170),0)</f>
        <v>0</v>
      </c>
      <c r="AC170" s="169">
        <f>+IFERROR(SUMIFS([5]Sheet1!P:P,[5]Sheet1!$A:$A,$A170,[5]Sheet1!$B:$B,$B170,[5]Sheet1!$C:$C,$C170),0)</f>
        <v>0</v>
      </c>
      <c r="AD170" s="169">
        <f>+IFERROR(SUMIFS([5]Sheet1!Q:Q,[5]Sheet1!$A:$A,$A170,[5]Sheet1!$B:$B,$B170,[5]Sheet1!$C:$C,$C170),0)</f>
        <v>0</v>
      </c>
      <c r="AE170" s="169">
        <f>+IFERROR(SUMIFS([5]Sheet1!R:R,[5]Sheet1!$A:$A,$A170,[5]Sheet1!$B:$B,$B170,[5]Sheet1!$C:$C,$C170),0)</f>
        <v>0</v>
      </c>
      <c r="AF170" s="169">
        <f>+IFERROR(SUMIFS([5]Sheet1!S:S,[5]Sheet1!$A:$A,$A170,[5]Sheet1!$B:$B,$B170,[5]Sheet1!$C:$C,$C170),0)</f>
        <v>0</v>
      </c>
      <c r="AG170" s="169">
        <f>+IFERROR(SUMIFS([5]Sheet1!T:T,[5]Sheet1!$A:$A,$A170,[5]Sheet1!$B:$B,$B170,[5]Sheet1!$C:$C,$C170),0)</f>
        <v>0</v>
      </c>
      <c r="AH170" s="169">
        <f>+IFERROR(SUMIFS([5]Sheet1!U:U,[5]Sheet1!$A:$A,$A170,[5]Sheet1!$B:$B,$B170,[5]Sheet1!$C:$C,$C170),0)</f>
        <v>0</v>
      </c>
      <c r="AI170" s="169">
        <f>+IFERROR(SUMIFS([5]Sheet1!V:V,[5]Sheet1!$A:$A,$A170,[5]Sheet1!$B:$B,$B170,[5]Sheet1!$C:$C,$C170),0)</f>
        <v>0</v>
      </c>
      <c r="AJ170" s="169">
        <f>+IFERROR(SUMIFS([5]Sheet1!W:W,[5]Sheet1!$A:$A,$A170,[5]Sheet1!$B:$B,$B170,[5]Sheet1!$C:$C,$C170),0)</f>
        <v>0</v>
      </c>
      <c r="AK170" s="169">
        <f>+IFERROR(SUMIFS([5]Sheet1!X:X,[5]Sheet1!$A:$A,$A170,[5]Sheet1!$B:$B,$B170,[5]Sheet1!$C:$C,$C170),0)</f>
        <v>0</v>
      </c>
      <c r="AL170" s="169">
        <f>+IFERROR(SUMIFS([5]Sheet1!Y:Y,[5]Sheet1!$A:$A,$A170,[5]Sheet1!$B:$B,$B170,[5]Sheet1!$C:$C,$C170),0)</f>
        <v>0</v>
      </c>
      <c r="AM170" s="169">
        <f>+IFERROR(SUMIFS([5]Sheet1!Z:Z,[5]Sheet1!$A:$A,$A170,[5]Sheet1!$B:$B,$B170,[5]Sheet1!$C:$C,$C170),0)</f>
        <v>0</v>
      </c>
      <c r="AN170" s="4" t="s">
        <v>121</v>
      </c>
    </row>
    <row r="171" spans="1:40" s="8" customFormat="1" ht="13.2" outlineLevel="2">
      <c r="A171" s="4" t="s">
        <v>3779</v>
      </c>
      <c r="B171" s="8" t="s">
        <v>108</v>
      </c>
      <c r="C171" s="4" t="str">
        <f t="shared" si="608"/>
        <v>X Files Basico</v>
      </c>
      <c r="D171" s="205"/>
      <c r="E171" s="207"/>
      <c r="F171" s="204"/>
      <c r="G171" s="12" t="s">
        <v>111</v>
      </c>
      <c r="H171" s="168"/>
      <c r="I171" s="168"/>
      <c r="J171" s="168"/>
      <c r="K171" s="168"/>
      <c r="L171" s="168"/>
      <c r="M171" s="168"/>
      <c r="N171" s="168"/>
      <c r="O171" s="168"/>
      <c r="P171" s="169"/>
      <c r="Q171" s="169">
        <f>+IFERROR(SUMIFS([5]Sheet1!D:D,[5]Sheet1!$A:$A,$A171,[5]Sheet1!$B:$B,$B171,[5]Sheet1!$C:$C,$C171),0)</f>
        <v>0</v>
      </c>
      <c r="R171" s="169">
        <f>+IFERROR(SUMIFS([5]Sheet1!E:E,[5]Sheet1!$A:$A,$A171,[5]Sheet1!$B:$B,$B171,[5]Sheet1!$C:$C,$C171),0)</f>
        <v>0</v>
      </c>
      <c r="S171" s="169">
        <f>+IFERROR(SUMIFS([5]Sheet1!F:F,[5]Sheet1!$A:$A,$A171,[5]Sheet1!$B:$B,$B171,[5]Sheet1!$C:$C,$C171),0)</f>
        <v>0</v>
      </c>
      <c r="T171" s="169">
        <f>+IFERROR(SUMIFS([5]Sheet1!G:G,[5]Sheet1!$A:$A,$A171,[5]Sheet1!$B:$B,$B171,[5]Sheet1!$C:$C,$C171),0)</f>
        <v>0</v>
      </c>
      <c r="U171" s="169">
        <f>+IFERROR(SUMIFS([5]Sheet1!H:H,[5]Sheet1!$A:$A,$A171,[5]Sheet1!$B:$B,$B171,[5]Sheet1!$C:$C,$C171),0)</f>
        <v>0</v>
      </c>
      <c r="V171" s="169">
        <f>+IFERROR(SUMIFS([5]Sheet1!I:I,[5]Sheet1!$A:$A,$A171,[5]Sheet1!$B:$B,$B171,[5]Sheet1!$C:$C,$C171),0)</f>
        <v>0</v>
      </c>
      <c r="W171" s="169">
        <f>+IFERROR(SUMIFS([5]Sheet1!J:J,[5]Sheet1!$A:$A,$A171,[5]Sheet1!$B:$B,$B171,[5]Sheet1!$C:$C,$C171),0)</f>
        <v>0</v>
      </c>
      <c r="X171" s="169">
        <f>+IFERROR(SUMIFS([5]Sheet1!K:K,[5]Sheet1!$A:$A,$A171,[5]Sheet1!$B:$B,$B171,[5]Sheet1!$C:$C,$C171),0)</f>
        <v>0</v>
      </c>
      <c r="Y171" s="169">
        <f>+IFERROR(SUMIFS([5]Sheet1!L:L,[5]Sheet1!$A:$A,$A171,[5]Sheet1!$B:$B,$B171,[5]Sheet1!$C:$C,$C171),0)</f>
        <v>0</v>
      </c>
      <c r="Z171" s="169">
        <f>+IFERROR(SUMIFS([5]Sheet1!M:M,[5]Sheet1!$A:$A,$A171,[5]Sheet1!$B:$B,$B171,[5]Sheet1!$C:$C,$C171),0)</f>
        <v>0</v>
      </c>
      <c r="AA171" s="169">
        <f>+IFERROR(SUMIFS([5]Sheet1!N:N,[5]Sheet1!$A:$A,$A171,[5]Sheet1!$B:$B,$B171,[5]Sheet1!$C:$C,$C171),0)</f>
        <v>0</v>
      </c>
      <c r="AB171" s="169">
        <f>+IFERROR(SUMIFS([5]Sheet1!O:O,[5]Sheet1!$A:$A,$A171,[5]Sheet1!$B:$B,$B171,[5]Sheet1!$C:$C,$C171),0)</f>
        <v>0</v>
      </c>
      <c r="AC171" s="169">
        <f>+IFERROR(SUMIFS([5]Sheet1!P:P,[5]Sheet1!$A:$A,$A171,[5]Sheet1!$B:$B,$B171,[5]Sheet1!$C:$C,$C171),0)</f>
        <v>0</v>
      </c>
      <c r="AD171" s="169">
        <f>+IFERROR(SUMIFS([5]Sheet1!Q:Q,[5]Sheet1!$A:$A,$A171,[5]Sheet1!$B:$B,$B171,[5]Sheet1!$C:$C,$C171),0)</f>
        <v>0</v>
      </c>
      <c r="AE171" s="169">
        <f>+IFERROR(SUMIFS([5]Sheet1!R:R,[5]Sheet1!$A:$A,$A171,[5]Sheet1!$B:$B,$B171,[5]Sheet1!$C:$C,$C171),0)</f>
        <v>0</v>
      </c>
      <c r="AF171" s="169">
        <f>+IFERROR(SUMIFS([5]Sheet1!S:S,[5]Sheet1!$A:$A,$A171,[5]Sheet1!$B:$B,$B171,[5]Sheet1!$C:$C,$C171),0)</f>
        <v>0</v>
      </c>
      <c r="AG171" s="169">
        <f>+IFERROR(SUMIFS([5]Sheet1!T:T,[5]Sheet1!$A:$A,$A171,[5]Sheet1!$B:$B,$B171,[5]Sheet1!$C:$C,$C171),0)</f>
        <v>0</v>
      </c>
      <c r="AH171" s="169">
        <f>+IFERROR(SUMIFS([5]Sheet1!U:U,[5]Sheet1!$A:$A,$A171,[5]Sheet1!$B:$B,$B171,[5]Sheet1!$C:$C,$C171),0)</f>
        <v>0</v>
      </c>
      <c r="AI171" s="169">
        <f>+IFERROR(SUMIFS([5]Sheet1!V:V,[5]Sheet1!$A:$A,$A171,[5]Sheet1!$B:$B,$B171,[5]Sheet1!$C:$C,$C171),0)</f>
        <v>0</v>
      </c>
      <c r="AJ171" s="169">
        <f>+IFERROR(SUMIFS([5]Sheet1!W:W,[5]Sheet1!$A:$A,$A171,[5]Sheet1!$B:$B,$B171,[5]Sheet1!$C:$C,$C171),0)</f>
        <v>0</v>
      </c>
      <c r="AK171" s="169">
        <f>+IFERROR(SUMIFS([5]Sheet1!X:X,[5]Sheet1!$A:$A,$A171,[5]Sheet1!$B:$B,$B171,[5]Sheet1!$C:$C,$C171),0)</f>
        <v>0</v>
      </c>
      <c r="AL171" s="169">
        <f>+IFERROR(SUMIFS([5]Sheet1!Y:Y,[5]Sheet1!$A:$A,$A171,[5]Sheet1!$B:$B,$B171,[5]Sheet1!$C:$C,$C171),0)</f>
        <v>0</v>
      </c>
      <c r="AM171" s="169">
        <f>+IFERROR(SUMIFS([5]Sheet1!Z:Z,[5]Sheet1!$A:$A,$A171,[5]Sheet1!$B:$B,$B171,[5]Sheet1!$C:$C,$C171),0)</f>
        <v>0</v>
      </c>
      <c r="AN171" s="4" t="s">
        <v>121</v>
      </c>
    </row>
    <row r="172" spans="1:40" s="8" customFormat="1" ht="13.2" outlineLevel="2">
      <c r="A172" s="4" t="s">
        <v>3779</v>
      </c>
      <c r="B172" s="8" t="s">
        <v>108</v>
      </c>
      <c r="C172" s="4" t="str">
        <f t="shared" si="608"/>
        <v>X Files Premium</v>
      </c>
      <c r="D172" s="205"/>
      <c r="E172" s="207"/>
      <c r="F172" s="204"/>
      <c r="G172" s="12" t="s">
        <v>112</v>
      </c>
      <c r="H172" s="168"/>
      <c r="I172" s="168"/>
      <c r="J172" s="168"/>
      <c r="K172" s="168"/>
      <c r="L172" s="168"/>
      <c r="M172" s="168"/>
      <c r="N172" s="168"/>
      <c r="O172" s="168"/>
      <c r="P172" s="169"/>
      <c r="Q172" s="169">
        <f>+IFERROR(SUMIFS([5]Sheet1!D:D,[5]Sheet1!$A:$A,$A172,[5]Sheet1!$B:$B,$B172,[5]Sheet1!$C:$C,$C172),0)</f>
        <v>0</v>
      </c>
      <c r="R172" s="169">
        <f>+IFERROR(SUMIFS([5]Sheet1!E:E,[5]Sheet1!$A:$A,$A172,[5]Sheet1!$B:$B,$B172,[5]Sheet1!$C:$C,$C172),0)</f>
        <v>0</v>
      </c>
      <c r="S172" s="169">
        <f>+IFERROR(SUMIFS([5]Sheet1!F:F,[5]Sheet1!$A:$A,$A172,[5]Sheet1!$B:$B,$B172,[5]Sheet1!$C:$C,$C172),0)</f>
        <v>0</v>
      </c>
      <c r="T172" s="169">
        <f>+IFERROR(SUMIFS([5]Sheet1!G:G,[5]Sheet1!$A:$A,$A172,[5]Sheet1!$B:$B,$B172,[5]Sheet1!$C:$C,$C172),0)</f>
        <v>0</v>
      </c>
      <c r="U172" s="169">
        <f>+IFERROR(SUMIFS([5]Sheet1!H:H,[5]Sheet1!$A:$A,$A172,[5]Sheet1!$B:$B,$B172,[5]Sheet1!$C:$C,$C172),0)</f>
        <v>0</v>
      </c>
      <c r="V172" s="169">
        <f>+IFERROR(SUMIFS([5]Sheet1!I:I,[5]Sheet1!$A:$A,$A172,[5]Sheet1!$B:$B,$B172,[5]Sheet1!$C:$C,$C172),0)</f>
        <v>0</v>
      </c>
      <c r="W172" s="169">
        <f>+IFERROR(SUMIFS([5]Sheet1!J:J,[5]Sheet1!$A:$A,$A172,[5]Sheet1!$B:$B,$B172,[5]Sheet1!$C:$C,$C172),0)</f>
        <v>0</v>
      </c>
      <c r="X172" s="169">
        <f>+IFERROR(SUMIFS([5]Sheet1!K:K,[5]Sheet1!$A:$A,$A172,[5]Sheet1!$B:$B,$B172,[5]Sheet1!$C:$C,$C172),0)</f>
        <v>0</v>
      </c>
      <c r="Y172" s="169">
        <f>+IFERROR(SUMIFS([5]Sheet1!L:L,[5]Sheet1!$A:$A,$A172,[5]Sheet1!$B:$B,$B172,[5]Sheet1!$C:$C,$C172),0)</f>
        <v>0</v>
      </c>
      <c r="Z172" s="169">
        <f>+IFERROR(SUMIFS([5]Sheet1!M:M,[5]Sheet1!$A:$A,$A172,[5]Sheet1!$B:$B,$B172,[5]Sheet1!$C:$C,$C172),0)</f>
        <v>0</v>
      </c>
      <c r="AA172" s="169">
        <f>+IFERROR(SUMIFS([5]Sheet1!N:N,[5]Sheet1!$A:$A,$A172,[5]Sheet1!$B:$B,$B172,[5]Sheet1!$C:$C,$C172),0)</f>
        <v>0</v>
      </c>
      <c r="AB172" s="169">
        <f>+IFERROR(SUMIFS([5]Sheet1!O:O,[5]Sheet1!$A:$A,$A172,[5]Sheet1!$B:$B,$B172,[5]Sheet1!$C:$C,$C172),0)</f>
        <v>0</v>
      </c>
      <c r="AC172" s="169">
        <f>+IFERROR(SUMIFS([5]Sheet1!P:P,[5]Sheet1!$A:$A,$A172,[5]Sheet1!$B:$B,$B172,[5]Sheet1!$C:$C,$C172),0)</f>
        <v>0</v>
      </c>
      <c r="AD172" s="169">
        <f>+IFERROR(SUMIFS([5]Sheet1!Q:Q,[5]Sheet1!$A:$A,$A172,[5]Sheet1!$B:$B,$B172,[5]Sheet1!$C:$C,$C172),0)</f>
        <v>0</v>
      </c>
      <c r="AE172" s="169">
        <f>+IFERROR(SUMIFS([5]Sheet1!R:R,[5]Sheet1!$A:$A,$A172,[5]Sheet1!$B:$B,$B172,[5]Sheet1!$C:$C,$C172),0)</f>
        <v>0</v>
      </c>
      <c r="AF172" s="169">
        <f>+IFERROR(SUMIFS([5]Sheet1!S:S,[5]Sheet1!$A:$A,$A172,[5]Sheet1!$B:$B,$B172,[5]Sheet1!$C:$C,$C172),0)</f>
        <v>0</v>
      </c>
      <c r="AG172" s="169">
        <f>+IFERROR(SUMIFS([5]Sheet1!T:T,[5]Sheet1!$A:$A,$A172,[5]Sheet1!$B:$B,$B172,[5]Sheet1!$C:$C,$C172),0)</f>
        <v>0</v>
      </c>
      <c r="AH172" s="169">
        <f>+IFERROR(SUMIFS([5]Sheet1!U:U,[5]Sheet1!$A:$A,$A172,[5]Sheet1!$B:$B,$B172,[5]Sheet1!$C:$C,$C172),0)</f>
        <v>0</v>
      </c>
      <c r="AI172" s="169">
        <f>+IFERROR(SUMIFS([5]Sheet1!V:V,[5]Sheet1!$A:$A,$A172,[5]Sheet1!$B:$B,$B172,[5]Sheet1!$C:$C,$C172),0)</f>
        <v>0</v>
      </c>
      <c r="AJ172" s="169">
        <f>+IFERROR(SUMIFS([5]Sheet1!W:W,[5]Sheet1!$A:$A,$A172,[5]Sheet1!$B:$B,$B172,[5]Sheet1!$C:$C,$C172),0)</f>
        <v>0</v>
      </c>
      <c r="AK172" s="169">
        <f>+IFERROR(SUMIFS([5]Sheet1!X:X,[5]Sheet1!$A:$A,$A172,[5]Sheet1!$B:$B,$B172,[5]Sheet1!$C:$C,$C172),0)</f>
        <v>0</v>
      </c>
      <c r="AL172" s="169">
        <f>+IFERROR(SUMIFS([5]Sheet1!Y:Y,[5]Sheet1!$A:$A,$A172,[5]Sheet1!$B:$B,$B172,[5]Sheet1!$C:$C,$C172),0)</f>
        <v>0</v>
      </c>
      <c r="AM172" s="169">
        <f>+IFERROR(SUMIFS([5]Sheet1!Z:Z,[5]Sheet1!$A:$A,$A172,[5]Sheet1!$B:$B,$B172,[5]Sheet1!$C:$C,$C172),0)</f>
        <v>0</v>
      </c>
      <c r="AN172" s="4" t="s">
        <v>121</v>
      </c>
    </row>
    <row r="173" spans="1:40" s="8" customFormat="1" ht="13.2" outlineLevel="1">
      <c r="A173" s="4" t="s">
        <v>3779</v>
      </c>
      <c r="B173" s="8" t="s">
        <v>108</v>
      </c>
      <c r="C173" s="4" t="str">
        <f t="shared" si="608"/>
        <v>assets/client</v>
      </c>
      <c r="D173" s="205"/>
      <c r="E173" s="207"/>
      <c r="F173" s="204"/>
      <c r="G173" s="13" t="s">
        <v>90</v>
      </c>
      <c r="H173" s="170"/>
      <c r="I173" s="170"/>
      <c r="J173" s="170"/>
      <c r="K173" s="170"/>
      <c r="L173" s="170"/>
      <c r="M173" s="170"/>
      <c r="N173" s="170"/>
      <c r="O173" s="170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</row>
    <row r="174" spans="1:40" s="8" customFormat="1" ht="13.2" outlineLevel="1">
      <c r="A174" s="4" t="s">
        <v>3779</v>
      </c>
      <c r="B174" s="8" t="s">
        <v>109</v>
      </c>
      <c r="C174" s="4" t="str">
        <f t="shared" si="608"/>
        <v>Clients</v>
      </c>
      <c r="D174" s="205"/>
      <c r="E174" s="207"/>
      <c r="F174" s="204" t="s">
        <v>109</v>
      </c>
      <c r="G174" s="10" t="s">
        <v>40</v>
      </c>
      <c r="H174" s="164"/>
      <c r="I174" s="164"/>
      <c r="J174" s="164"/>
      <c r="K174" s="164"/>
      <c r="L174" s="164"/>
      <c r="M174" s="164"/>
      <c r="N174" s="164"/>
      <c r="O174" s="164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</row>
    <row r="175" spans="1:40" s="8" customFormat="1" ht="13.2" outlineLevel="1">
      <c r="A175" s="4" t="s">
        <v>3779</v>
      </c>
      <c r="B175" s="8" t="s">
        <v>109</v>
      </c>
      <c r="C175" s="4" t="str">
        <f t="shared" si="608"/>
        <v>Assets</v>
      </c>
      <c r="D175" s="205"/>
      <c r="E175" s="207"/>
      <c r="F175" s="204"/>
      <c r="G175" s="11" t="s">
        <v>88</v>
      </c>
      <c r="H175" s="166"/>
      <c r="I175" s="166"/>
      <c r="J175" s="166"/>
      <c r="K175" s="166"/>
      <c r="L175" s="166"/>
      <c r="M175" s="166"/>
      <c r="N175" s="166"/>
      <c r="O175" s="166"/>
      <c r="P175" s="167">
        <f t="shared" ref="P175" si="652">+SUM(P176:P178)</f>
        <v>0</v>
      </c>
      <c r="Q175" s="167">
        <f>+SUM(Q176:Q178)</f>
        <v>0</v>
      </c>
      <c r="R175" s="167">
        <f t="shared" ref="R175" si="653">+SUM(R176:R178)</f>
        <v>0</v>
      </c>
      <c r="S175" s="167">
        <f t="shared" ref="S175" si="654">+SUM(S176:S178)</f>
        <v>0</v>
      </c>
      <c r="T175" s="167">
        <f t="shared" ref="T175" si="655">+SUM(T176:T178)</f>
        <v>0</v>
      </c>
      <c r="U175" s="167">
        <f t="shared" ref="U175" si="656">+SUM(U176:U178)</f>
        <v>0</v>
      </c>
      <c r="V175" s="167">
        <f t="shared" ref="V175" si="657">+SUM(V176:V178)</f>
        <v>0</v>
      </c>
      <c r="W175" s="167">
        <f t="shared" ref="W175" si="658">+SUM(W176:W178)</f>
        <v>0</v>
      </c>
      <c r="X175" s="167">
        <f t="shared" ref="X175" si="659">+SUM(X176:X178)</f>
        <v>0</v>
      </c>
      <c r="Y175" s="167">
        <f t="shared" ref="Y175" si="660">+SUM(Y176:Y178)</f>
        <v>0</v>
      </c>
      <c r="Z175" s="167">
        <f t="shared" ref="Z175:AA175" si="661">+SUM(Z176:Z178)</f>
        <v>0</v>
      </c>
      <c r="AA175" s="167">
        <f t="shared" si="661"/>
        <v>0</v>
      </c>
      <c r="AB175" s="167">
        <f t="shared" ref="AB175:AC175" si="662">+SUM(AB176:AB178)</f>
        <v>0</v>
      </c>
      <c r="AC175" s="167">
        <f t="shared" si="662"/>
        <v>0</v>
      </c>
      <c r="AD175" s="167">
        <f t="shared" ref="AD175:AE175" si="663">+SUM(AD176:AD178)</f>
        <v>0</v>
      </c>
      <c r="AE175" s="167">
        <f t="shared" si="663"/>
        <v>0</v>
      </c>
      <c r="AF175" s="167">
        <f t="shared" ref="AF175:AG175" si="664">+SUM(AF176:AF178)</f>
        <v>0</v>
      </c>
      <c r="AG175" s="167">
        <f t="shared" si="664"/>
        <v>0</v>
      </c>
      <c r="AH175" s="167">
        <f t="shared" ref="AH175:AM175" si="665">+SUM(AH176:AH178)</f>
        <v>0</v>
      </c>
      <c r="AI175" s="167">
        <f t="shared" si="665"/>
        <v>0</v>
      </c>
      <c r="AJ175" s="167">
        <f t="shared" si="665"/>
        <v>0</v>
      </c>
      <c r="AK175" s="167">
        <f t="shared" si="665"/>
        <v>0</v>
      </c>
      <c r="AL175" s="167">
        <f t="shared" si="665"/>
        <v>0</v>
      </c>
      <c r="AM175" s="167">
        <f t="shared" si="665"/>
        <v>0</v>
      </c>
    </row>
    <row r="176" spans="1:40" s="8" customFormat="1" ht="13.2" outlineLevel="2">
      <c r="A176" s="4" t="s">
        <v>3779</v>
      </c>
      <c r="B176" s="8" t="s">
        <v>109</v>
      </c>
      <c r="C176" s="4" t="str">
        <f t="shared" si="608"/>
        <v>X Recovery Starter</v>
      </c>
      <c r="D176" s="205"/>
      <c r="E176" s="207"/>
      <c r="F176" s="204"/>
      <c r="G176" s="12" t="s">
        <v>113</v>
      </c>
      <c r="H176" s="168"/>
      <c r="I176" s="168"/>
      <c r="J176" s="168"/>
      <c r="K176" s="168"/>
      <c r="L176" s="168"/>
      <c r="M176" s="168"/>
      <c r="N176" s="168"/>
      <c r="O176" s="168"/>
      <c r="P176" s="169"/>
      <c r="Q176" s="169">
        <f>+IFERROR(SUMIFS([5]Sheet1!D:D,[5]Sheet1!$A:$A,$A176,[5]Sheet1!$B:$B,$B176,[5]Sheet1!$C:$C,$C176),0)</f>
        <v>0</v>
      </c>
      <c r="R176" s="169">
        <f>+IFERROR(SUMIFS([5]Sheet1!E:E,[5]Sheet1!$A:$A,$A176,[5]Sheet1!$B:$B,$B176,[5]Sheet1!$C:$C,$C176),0)</f>
        <v>0</v>
      </c>
      <c r="S176" s="169">
        <f>+IFERROR(SUMIFS([5]Sheet1!F:F,[5]Sheet1!$A:$A,$A176,[5]Sheet1!$B:$B,$B176,[5]Sheet1!$C:$C,$C176),0)</f>
        <v>0</v>
      </c>
      <c r="T176" s="169">
        <f>+IFERROR(SUMIFS([5]Sheet1!G:G,[5]Sheet1!$A:$A,$A176,[5]Sheet1!$B:$B,$B176,[5]Sheet1!$C:$C,$C176),0)</f>
        <v>0</v>
      </c>
      <c r="U176" s="169">
        <f>+IFERROR(SUMIFS([5]Sheet1!H:H,[5]Sheet1!$A:$A,$A176,[5]Sheet1!$B:$B,$B176,[5]Sheet1!$C:$C,$C176),0)</f>
        <v>0</v>
      </c>
      <c r="V176" s="169">
        <f>+IFERROR(SUMIFS([5]Sheet1!I:I,[5]Sheet1!$A:$A,$A176,[5]Sheet1!$B:$B,$B176,[5]Sheet1!$C:$C,$C176),0)</f>
        <v>0</v>
      </c>
      <c r="W176" s="169">
        <f>+IFERROR(SUMIFS([5]Sheet1!J:J,[5]Sheet1!$A:$A,$A176,[5]Sheet1!$B:$B,$B176,[5]Sheet1!$C:$C,$C176),0)</f>
        <v>0</v>
      </c>
      <c r="X176" s="169">
        <f>+IFERROR(SUMIFS([5]Sheet1!K:K,[5]Sheet1!$A:$A,$A176,[5]Sheet1!$B:$B,$B176,[5]Sheet1!$C:$C,$C176),0)</f>
        <v>0</v>
      </c>
      <c r="Y176" s="169">
        <f>+IFERROR(SUMIFS([5]Sheet1!L:L,[5]Sheet1!$A:$A,$A176,[5]Sheet1!$B:$B,$B176,[5]Sheet1!$C:$C,$C176),0)</f>
        <v>0</v>
      </c>
      <c r="Z176" s="169">
        <f>+IFERROR(SUMIFS([5]Sheet1!M:M,[5]Sheet1!$A:$A,$A176,[5]Sheet1!$B:$B,$B176,[5]Sheet1!$C:$C,$C176),0)</f>
        <v>0</v>
      </c>
      <c r="AA176" s="169">
        <f>+IFERROR(SUMIFS([5]Sheet1!N:N,[5]Sheet1!$A:$A,$A176,[5]Sheet1!$B:$B,$B176,[5]Sheet1!$C:$C,$C176),0)</f>
        <v>0</v>
      </c>
      <c r="AB176" s="169">
        <f>+IFERROR(SUMIFS([5]Sheet1!O:O,[5]Sheet1!$A:$A,$A176,[5]Sheet1!$B:$B,$B176,[5]Sheet1!$C:$C,$C176),0)</f>
        <v>0</v>
      </c>
      <c r="AC176" s="169">
        <f>+IFERROR(SUMIFS([5]Sheet1!P:P,[5]Sheet1!$A:$A,$A176,[5]Sheet1!$B:$B,$B176,[5]Sheet1!$C:$C,$C176),0)</f>
        <v>0</v>
      </c>
      <c r="AD176" s="169">
        <f>+IFERROR(SUMIFS([5]Sheet1!Q:Q,[5]Sheet1!$A:$A,$A176,[5]Sheet1!$B:$B,$B176,[5]Sheet1!$C:$C,$C176),0)</f>
        <v>0</v>
      </c>
      <c r="AE176" s="169">
        <f>+IFERROR(SUMIFS([5]Sheet1!R:R,[5]Sheet1!$A:$A,$A176,[5]Sheet1!$B:$B,$B176,[5]Sheet1!$C:$C,$C176),0)</f>
        <v>0</v>
      </c>
      <c r="AF176" s="169">
        <f>+IFERROR(SUMIFS([5]Sheet1!S:S,[5]Sheet1!$A:$A,$A176,[5]Sheet1!$B:$B,$B176,[5]Sheet1!$C:$C,$C176),0)</f>
        <v>0</v>
      </c>
      <c r="AG176" s="169">
        <f>+IFERROR(SUMIFS([5]Sheet1!T:T,[5]Sheet1!$A:$A,$A176,[5]Sheet1!$B:$B,$B176,[5]Sheet1!$C:$C,$C176),0)</f>
        <v>0</v>
      </c>
      <c r="AH176" s="169">
        <f>+IFERROR(SUMIFS([5]Sheet1!U:U,[5]Sheet1!$A:$A,$A176,[5]Sheet1!$B:$B,$B176,[5]Sheet1!$C:$C,$C176),0)</f>
        <v>0</v>
      </c>
      <c r="AI176" s="169">
        <f>+IFERROR(SUMIFS([5]Sheet1!V:V,[5]Sheet1!$A:$A,$A176,[5]Sheet1!$B:$B,$B176,[5]Sheet1!$C:$C,$C176),0)</f>
        <v>0</v>
      </c>
      <c r="AJ176" s="169">
        <f>+IFERROR(SUMIFS([5]Sheet1!W:W,[5]Sheet1!$A:$A,$A176,[5]Sheet1!$B:$B,$B176,[5]Sheet1!$C:$C,$C176),0)</f>
        <v>0</v>
      </c>
      <c r="AK176" s="169">
        <f>+IFERROR(SUMIFS([5]Sheet1!X:X,[5]Sheet1!$A:$A,$A176,[5]Sheet1!$B:$B,$B176,[5]Sheet1!$C:$C,$C176),0)</f>
        <v>0</v>
      </c>
      <c r="AL176" s="169">
        <f>+IFERROR(SUMIFS([5]Sheet1!Y:Y,[5]Sheet1!$A:$A,$A176,[5]Sheet1!$B:$B,$B176,[5]Sheet1!$C:$C,$C176),0)</f>
        <v>0</v>
      </c>
      <c r="AM176" s="169">
        <f>+IFERROR(SUMIFS([5]Sheet1!Z:Z,[5]Sheet1!$A:$A,$A176,[5]Sheet1!$B:$B,$B176,[5]Sheet1!$C:$C,$C176),0)</f>
        <v>0</v>
      </c>
      <c r="AN176" s="4" t="s">
        <v>121</v>
      </c>
    </row>
    <row r="177" spans="1:40" s="8" customFormat="1" ht="13.2" outlineLevel="2">
      <c r="A177" s="4" t="s">
        <v>3779</v>
      </c>
      <c r="B177" s="8" t="s">
        <v>109</v>
      </c>
      <c r="C177" s="4" t="str">
        <f t="shared" si="608"/>
        <v>X Recovery Basico</v>
      </c>
      <c r="D177" s="205"/>
      <c r="E177" s="207"/>
      <c r="F177" s="204"/>
      <c r="G177" s="12" t="s">
        <v>114</v>
      </c>
      <c r="H177" s="168"/>
      <c r="I177" s="168"/>
      <c r="J177" s="168"/>
      <c r="K177" s="168"/>
      <c r="L177" s="168"/>
      <c r="M177" s="168"/>
      <c r="N177" s="168"/>
      <c r="O177" s="168"/>
      <c r="P177" s="169"/>
      <c r="Q177" s="169">
        <f>+IFERROR(SUMIFS([5]Sheet1!D:D,[5]Sheet1!$A:$A,$A177,[5]Sheet1!$B:$B,$B177,[5]Sheet1!$C:$C,$C177),0)</f>
        <v>0</v>
      </c>
      <c r="R177" s="169">
        <f>+IFERROR(SUMIFS([5]Sheet1!E:E,[5]Sheet1!$A:$A,$A177,[5]Sheet1!$B:$B,$B177,[5]Sheet1!$C:$C,$C177),0)</f>
        <v>0</v>
      </c>
      <c r="S177" s="169">
        <f>+IFERROR(SUMIFS([5]Sheet1!F:F,[5]Sheet1!$A:$A,$A177,[5]Sheet1!$B:$B,$B177,[5]Sheet1!$C:$C,$C177),0)</f>
        <v>0</v>
      </c>
      <c r="T177" s="169">
        <f>+IFERROR(SUMIFS([5]Sheet1!G:G,[5]Sheet1!$A:$A,$A177,[5]Sheet1!$B:$B,$B177,[5]Sheet1!$C:$C,$C177),0)</f>
        <v>0</v>
      </c>
      <c r="U177" s="169">
        <f>+IFERROR(SUMIFS([5]Sheet1!H:H,[5]Sheet1!$A:$A,$A177,[5]Sheet1!$B:$B,$B177,[5]Sheet1!$C:$C,$C177),0)</f>
        <v>0</v>
      </c>
      <c r="V177" s="169">
        <f>+IFERROR(SUMIFS([5]Sheet1!I:I,[5]Sheet1!$A:$A,$A177,[5]Sheet1!$B:$B,$B177,[5]Sheet1!$C:$C,$C177),0)</f>
        <v>0</v>
      </c>
      <c r="W177" s="169">
        <f>+IFERROR(SUMIFS([5]Sheet1!J:J,[5]Sheet1!$A:$A,$A177,[5]Sheet1!$B:$B,$B177,[5]Sheet1!$C:$C,$C177),0)</f>
        <v>0</v>
      </c>
      <c r="X177" s="169">
        <f>+IFERROR(SUMIFS([5]Sheet1!K:K,[5]Sheet1!$A:$A,$A177,[5]Sheet1!$B:$B,$B177,[5]Sheet1!$C:$C,$C177),0)</f>
        <v>0</v>
      </c>
      <c r="Y177" s="169">
        <f>+IFERROR(SUMIFS([5]Sheet1!L:L,[5]Sheet1!$A:$A,$A177,[5]Sheet1!$B:$B,$B177,[5]Sheet1!$C:$C,$C177),0)</f>
        <v>0</v>
      </c>
      <c r="Z177" s="169">
        <f>+IFERROR(SUMIFS([5]Sheet1!M:M,[5]Sheet1!$A:$A,$A177,[5]Sheet1!$B:$B,$B177,[5]Sheet1!$C:$C,$C177),0)</f>
        <v>0</v>
      </c>
      <c r="AA177" s="169">
        <f>+IFERROR(SUMIFS([5]Sheet1!N:N,[5]Sheet1!$A:$A,$A177,[5]Sheet1!$B:$B,$B177,[5]Sheet1!$C:$C,$C177),0)</f>
        <v>0</v>
      </c>
      <c r="AB177" s="169">
        <f>+IFERROR(SUMIFS([5]Sheet1!O:O,[5]Sheet1!$A:$A,$A177,[5]Sheet1!$B:$B,$B177,[5]Sheet1!$C:$C,$C177),0)</f>
        <v>0</v>
      </c>
      <c r="AC177" s="169">
        <f>+IFERROR(SUMIFS([5]Sheet1!P:P,[5]Sheet1!$A:$A,$A177,[5]Sheet1!$B:$B,$B177,[5]Sheet1!$C:$C,$C177),0)</f>
        <v>0</v>
      </c>
      <c r="AD177" s="169">
        <f>+IFERROR(SUMIFS([5]Sheet1!Q:Q,[5]Sheet1!$A:$A,$A177,[5]Sheet1!$B:$B,$B177,[5]Sheet1!$C:$C,$C177),0)</f>
        <v>0</v>
      </c>
      <c r="AE177" s="169">
        <f>+IFERROR(SUMIFS([5]Sheet1!R:R,[5]Sheet1!$A:$A,$A177,[5]Sheet1!$B:$B,$B177,[5]Sheet1!$C:$C,$C177),0)</f>
        <v>0</v>
      </c>
      <c r="AF177" s="169">
        <f>+IFERROR(SUMIFS([5]Sheet1!S:S,[5]Sheet1!$A:$A,$A177,[5]Sheet1!$B:$B,$B177,[5]Sheet1!$C:$C,$C177),0)</f>
        <v>0</v>
      </c>
      <c r="AG177" s="169">
        <f>+IFERROR(SUMIFS([5]Sheet1!T:T,[5]Sheet1!$A:$A,$A177,[5]Sheet1!$B:$B,$B177,[5]Sheet1!$C:$C,$C177),0)</f>
        <v>0</v>
      </c>
      <c r="AH177" s="169">
        <f>+IFERROR(SUMIFS([5]Sheet1!U:U,[5]Sheet1!$A:$A,$A177,[5]Sheet1!$B:$B,$B177,[5]Sheet1!$C:$C,$C177),0)</f>
        <v>0</v>
      </c>
      <c r="AI177" s="169">
        <f>+IFERROR(SUMIFS([5]Sheet1!V:V,[5]Sheet1!$A:$A,$A177,[5]Sheet1!$B:$B,$B177,[5]Sheet1!$C:$C,$C177),0)</f>
        <v>0</v>
      </c>
      <c r="AJ177" s="169">
        <f>+IFERROR(SUMIFS([5]Sheet1!W:W,[5]Sheet1!$A:$A,$A177,[5]Sheet1!$B:$B,$B177,[5]Sheet1!$C:$C,$C177),0)</f>
        <v>0</v>
      </c>
      <c r="AK177" s="169">
        <f>+IFERROR(SUMIFS([5]Sheet1!X:X,[5]Sheet1!$A:$A,$A177,[5]Sheet1!$B:$B,$B177,[5]Sheet1!$C:$C,$C177),0)</f>
        <v>0</v>
      </c>
      <c r="AL177" s="169">
        <f>+IFERROR(SUMIFS([5]Sheet1!Y:Y,[5]Sheet1!$A:$A,$A177,[5]Sheet1!$B:$B,$B177,[5]Sheet1!$C:$C,$C177),0)</f>
        <v>0</v>
      </c>
      <c r="AM177" s="169">
        <f>+IFERROR(SUMIFS([5]Sheet1!Z:Z,[5]Sheet1!$A:$A,$A177,[5]Sheet1!$B:$B,$B177,[5]Sheet1!$C:$C,$C177),0)</f>
        <v>0</v>
      </c>
      <c r="AN177" s="4" t="s">
        <v>121</v>
      </c>
    </row>
    <row r="178" spans="1:40" s="8" customFormat="1" ht="13.2" outlineLevel="2">
      <c r="A178" s="4" t="s">
        <v>3779</v>
      </c>
      <c r="B178" s="8" t="s">
        <v>109</v>
      </c>
      <c r="C178" s="4" t="str">
        <f t="shared" si="608"/>
        <v>X Recovery Premium</v>
      </c>
      <c r="D178" s="205"/>
      <c r="E178" s="207"/>
      <c r="F178" s="204"/>
      <c r="G178" s="12" t="s">
        <v>115</v>
      </c>
      <c r="H178" s="168"/>
      <c r="I178" s="168"/>
      <c r="J178" s="168"/>
      <c r="K178" s="168"/>
      <c r="L178" s="168"/>
      <c r="M178" s="168"/>
      <c r="N178" s="168"/>
      <c r="O178" s="168"/>
      <c r="P178" s="169"/>
      <c r="Q178" s="169">
        <f>+IFERROR(SUMIFS([5]Sheet1!D:D,[5]Sheet1!$A:$A,$A178,[5]Sheet1!$B:$B,$B178,[5]Sheet1!$C:$C,$C178),0)</f>
        <v>0</v>
      </c>
      <c r="R178" s="169">
        <f>+IFERROR(SUMIFS([5]Sheet1!E:E,[5]Sheet1!$A:$A,$A178,[5]Sheet1!$B:$B,$B178,[5]Sheet1!$C:$C,$C178),0)</f>
        <v>0</v>
      </c>
      <c r="S178" s="169">
        <f>+IFERROR(SUMIFS([5]Sheet1!F:F,[5]Sheet1!$A:$A,$A178,[5]Sheet1!$B:$B,$B178,[5]Sheet1!$C:$C,$C178),0)</f>
        <v>0</v>
      </c>
      <c r="T178" s="169">
        <f>+IFERROR(SUMIFS([5]Sheet1!G:G,[5]Sheet1!$A:$A,$A178,[5]Sheet1!$B:$B,$B178,[5]Sheet1!$C:$C,$C178),0)</f>
        <v>0</v>
      </c>
      <c r="U178" s="169">
        <f>+IFERROR(SUMIFS([5]Sheet1!H:H,[5]Sheet1!$A:$A,$A178,[5]Sheet1!$B:$B,$B178,[5]Sheet1!$C:$C,$C178),0)</f>
        <v>0</v>
      </c>
      <c r="V178" s="169">
        <f>+IFERROR(SUMIFS([5]Sheet1!I:I,[5]Sheet1!$A:$A,$A178,[5]Sheet1!$B:$B,$B178,[5]Sheet1!$C:$C,$C178),0)</f>
        <v>0</v>
      </c>
      <c r="W178" s="169">
        <f>+IFERROR(SUMIFS([5]Sheet1!J:J,[5]Sheet1!$A:$A,$A178,[5]Sheet1!$B:$B,$B178,[5]Sheet1!$C:$C,$C178),0)</f>
        <v>0</v>
      </c>
      <c r="X178" s="169">
        <f>+IFERROR(SUMIFS([5]Sheet1!K:K,[5]Sheet1!$A:$A,$A178,[5]Sheet1!$B:$B,$B178,[5]Sheet1!$C:$C,$C178),0)</f>
        <v>0</v>
      </c>
      <c r="Y178" s="169">
        <f>+IFERROR(SUMIFS([5]Sheet1!L:L,[5]Sheet1!$A:$A,$A178,[5]Sheet1!$B:$B,$B178,[5]Sheet1!$C:$C,$C178),0)</f>
        <v>0</v>
      </c>
      <c r="Z178" s="169">
        <f>+IFERROR(SUMIFS([5]Sheet1!M:M,[5]Sheet1!$A:$A,$A178,[5]Sheet1!$B:$B,$B178,[5]Sheet1!$C:$C,$C178),0)</f>
        <v>0</v>
      </c>
      <c r="AA178" s="169">
        <f>+IFERROR(SUMIFS([5]Sheet1!N:N,[5]Sheet1!$A:$A,$A178,[5]Sheet1!$B:$B,$B178,[5]Sheet1!$C:$C,$C178),0)</f>
        <v>0</v>
      </c>
      <c r="AB178" s="169">
        <f>+IFERROR(SUMIFS([5]Sheet1!O:O,[5]Sheet1!$A:$A,$A178,[5]Sheet1!$B:$B,$B178,[5]Sheet1!$C:$C,$C178),0)</f>
        <v>0</v>
      </c>
      <c r="AC178" s="169">
        <f>+IFERROR(SUMIFS([5]Sheet1!P:P,[5]Sheet1!$A:$A,$A178,[5]Sheet1!$B:$B,$B178,[5]Sheet1!$C:$C,$C178),0)</f>
        <v>0</v>
      </c>
      <c r="AD178" s="169">
        <f>+IFERROR(SUMIFS([5]Sheet1!Q:Q,[5]Sheet1!$A:$A,$A178,[5]Sheet1!$B:$B,$B178,[5]Sheet1!$C:$C,$C178),0)</f>
        <v>0</v>
      </c>
      <c r="AE178" s="169">
        <f>+IFERROR(SUMIFS([5]Sheet1!R:R,[5]Sheet1!$A:$A,$A178,[5]Sheet1!$B:$B,$B178,[5]Sheet1!$C:$C,$C178),0)</f>
        <v>0</v>
      </c>
      <c r="AF178" s="169">
        <f>+IFERROR(SUMIFS([5]Sheet1!S:S,[5]Sheet1!$A:$A,$A178,[5]Sheet1!$B:$B,$B178,[5]Sheet1!$C:$C,$C178),0)</f>
        <v>0</v>
      </c>
      <c r="AG178" s="169">
        <f>+IFERROR(SUMIFS([5]Sheet1!T:T,[5]Sheet1!$A:$A,$A178,[5]Sheet1!$B:$B,$B178,[5]Sheet1!$C:$C,$C178),0)</f>
        <v>0</v>
      </c>
      <c r="AH178" s="169">
        <f>+IFERROR(SUMIFS([5]Sheet1!U:U,[5]Sheet1!$A:$A,$A178,[5]Sheet1!$B:$B,$B178,[5]Sheet1!$C:$C,$C178),0)</f>
        <v>0</v>
      </c>
      <c r="AI178" s="169">
        <f>+IFERROR(SUMIFS([5]Sheet1!V:V,[5]Sheet1!$A:$A,$A178,[5]Sheet1!$B:$B,$B178,[5]Sheet1!$C:$C,$C178),0)</f>
        <v>0</v>
      </c>
      <c r="AJ178" s="169">
        <f>+IFERROR(SUMIFS([5]Sheet1!W:W,[5]Sheet1!$A:$A,$A178,[5]Sheet1!$B:$B,$B178,[5]Sheet1!$C:$C,$C178),0)</f>
        <v>0</v>
      </c>
      <c r="AK178" s="169">
        <f>+IFERROR(SUMIFS([5]Sheet1!X:X,[5]Sheet1!$A:$A,$A178,[5]Sheet1!$B:$B,$B178,[5]Sheet1!$C:$C,$C178),0)</f>
        <v>0</v>
      </c>
      <c r="AL178" s="169">
        <f>+IFERROR(SUMIFS([5]Sheet1!Y:Y,[5]Sheet1!$A:$A,$A178,[5]Sheet1!$B:$B,$B178,[5]Sheet1!$C:$C,$C178),0)</f>
        <v>0</v>
      </c>
      <c r="AM178" s="169">
        <f>+IFERROR(SUMIFS([5]Sheet1!Z:Z,[5]Sheet1!$A:$A,$A178,[5]Sheet1!$B:$B,$B178,[5]Sheet1!$C:$C,$C178),0)</f>
        <v>0</v>
      </c>
      <c r="AN178" s="4" t="s">
        <v>121</v>
      </c>
    </row>
    <row r="179" spans="1:40" s="8" customFormat="1" ht="13.2" outlineLevel="1">
      <c r="A179" s="4" t="s">
        <v>3779</v>
      </c>
      <c r="B179" s="8" t="s">
        <v>109</v>
      </c>
      <c r="C179" s="4" t="str">
        <f t="shared" si="608"/>
        <v>assets/client</v>
      </c>
      <c r="D179" s="205"/>
      <c r="E179" s="208"/>
      <c r="F179" s="204"/>
      <c r="G179" s="13" t="s">
        <v>90</v>
      </c>
      <c r="H179" s="170"/>
      <c r="I179" s="170"/>
      <c r="J179" s="170"/>
      <c r="K179" s="170"/>
      <c r="L179" s="170"/>
      <c r="M179" s="170"/>
      <c r="N179" s="170"/>
      <c r="O179" s="170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</row>
    <row r="180" spans="1:40" ht="15" customHeight="1" outlineLevel="1">
      <c r="A180" s="4" t="s">
        <v>3779</v>
      </c>
      <c r="B180" s="4" t="s">
        <v>61</v>
      </c>
      <c r="C180" s="4" t="str">
        <f t="shared" si="608"/>
        <v>Clients</v>
      </c>
      <c r="D180" s="205"/>
      <c r="E180" s="203" t="s">
        <v>38</v>
      </c>
      <c r="F180" s="204" t="s">
        <v>61</v>
      </c>
      <c r="G180" s="10" t="s">
        <v>40</v>
      </c>
      <c r="H180" s="164"/>
      <c r="I180" s="164"/>
      <c r="J180" s="164"/>
      <c r="K180" s="164"/>
      <c r="L180" s="164"/>
      <c r="M180" s="164"/>
      <c r="N180" s="164"/>
      <c r="O180" s="164"/>
      <c r="P180" s="165"/>
      <c r="Q180" s="165">
        <f>+[4]Sheet1!C9</f>
        <v>0</v>
      </c>
      <c r="R180" s="165">
        <f>+[4]Sheet1!D9</f>
        <v>0</v>
      </c>
      <c r="S180" s="165">
        <f>+[4]Sheet1!E9</f>
        <v>0</v>
      </c>
      <c r="T180" s="165">
        <f>+[4]Sheet1!F9</f>
        <v>1</v>
      </c>
      <c r="U180" s="165">
        <f>+[4]Sheet1!G9</f>
        <v>0</v>
      </c>
      <c r="V180" s="165">
        <f>+[4]Sheet1!H9</f>
        <v>0</v>
      </c>
      <c r="W180" s="165">
        <f>+[4]Sheet1!I9</f>
        <v>0</v>
      </c>
      <c r="X180" s="165">
        <f>+[4]Sheet1!J9</f>
        <v>1</v>
      </c>
      <c r="Y180" s="165">
        <f>+[4]Sheet1!K9</f>
        <v>0</v>
      </c>
      <c r="Z180" s="165">
        <f>+[4]Sheet1!L9</f>
        <v>0</v>
      </c>
      <c r="AA180" s="165">
        <f>+[4]Sheet1!M9</f>
        <v>0</v>
      </c>
      <c r="AB180" s="165">
        <f>+[4]Sheet1!N9</f>
        <v>1</v>
      </c>
      <c r="AC180" s="165">
        <f>+[4]Sheet1!O9</f>
        <v>0</v>
      </c>
      <c r="AD180" s="165">
        <f>+[4]Sheet1!P9</f>
        <v>0</v>
      </c>
      <c r="AE180" s="165">
        <f>+[4]Sheet1!Q9</f>
        <v>0</v>
      </c>
      <c r="AF180" s="165">
        <f>+[4]Sheet1!R9</f>
        <v>0</v>
      </c>
      <c r="AG180" s="165">
        <f>+[4]Sheet1!S9</f>
        <v>0</v>
      </c>
      <c r="AH180" s="165">
        <f>+[4]Sheet1!T9</f>
        <v>0</v>
      </c>
      <c r="AI180" s="165">
        <f>+[4]Sheet1!U9</f>
        <v>0</v>
      </c>
      <c r="AJ180" s="165">
        <f>+[4]Sheet1!V9</f>
        <v>0</v>
      </c>
      <c r="AK180" s="165">
        <f>+[4]Sheet1!W9</f>
        <v>0</v>
      </c>
      <c r="AL180" s="165">
        <f>+[4]Sheet1!X9</f>
        <v>0</v>
      </c>
      <c r="AM180" s="165">
        <f>+[4]Sheet1!Y9</f>
        <v>0</v>
      </c>
    </row>
    <row r="181" spans="1:40" ht="13.2" outlineLevel="1">
      <c r="A181" s="4" t="s">
        <v>3779</v>
      </c>
      <c r="B181" s="4" t="s">
        <v>61</v>
      </c>
      <c r="C181" s="4" t="s">
        <v>450</v>
      </c>
      <c r="D181" s="205"/>
      <c r="E181" s="203"/>
      <c r="F181" s="204"/>
      <c r="G181" s="11" t="s">
        <v>88</v>
      </c>
      <c r="H181" s="166"/>
      <c r="I181" s="166"/>
      <c r="J181" s="166"/>
      <c r="K181" s="166"/>
      <c r="L181" s="166"/>
      <c r="M181" s="166"/>
      <c r="N181" s="166"/>
      <c r="O181" s="166"/>
      <c r="P181" s="169"/>
      <c r="Q181" s="169">
        <f>+IFERROR(SUMIFS([5]Sheet1!D:D,[5]Sheet1!$A:$A,$A181,[5]Sheet1!$B:$B,$B181,[5]Sheet1!$C:$C,$C181),0)</f>
        <v>0</v>
      </c>
      <c r="R181" s="169">
        <f>+IFERROR(SUMIFS([5]Sheet1!E:E,[5]Sheet1!$A:$A,$A181,[5]Sheet1!$B:$B,$B181,[5]Sheet1!$C:$C,$C181),0)</f>
        <v>0</v>
      </c>
      <c r="S181" s="169">
        <f>+IFERROR(SUMIFS([5]Sheet1!F:F,[5]Sheet1!$A:$A,$A181,[5]Sheet1!$B:$B,$B181,[5]Sheet1!$C:$C,$C181),0)</f>
        <v>0</v>
      </c>
      <c r="T181" s="169">
        <f>+IFERROR(SUMIFS([5]Sheet1!G:G,[5]Sheet1!$A:$A,$A181,[5]Sheet1!$B:$B,$B181,[5]Sheet1!$C:$C,$C181),0)</f>
        <v>1</v>
      </c>
      <c r="U181" s="169">
        <f>+IFERROR(SUMIFS([5]Sheet1!H:H,[5]Sheet1!$A:$A,$A181,[5]Sheet1!$B:$B,$B181,[5]Sheet1!$C:$C,$C181),0)</f>
        <v>0</v>
      </c>
      <c r="V181" s="169">
        <f>+IFERROR(SUMIFS([5]Sheet1!I:I,[5]Sheet1!$A:$A,$A181,[5]Sheet1!$B:$B,$B181,[5]Sheet1!$C:$C,$C181),0)</f>
        <v>0</v>
      </c>
      <c r="W181" s="169">
        <f>+IFERROR(SUMIFS([5]Sheet1!J:J,[5]Sheet1!$A:$A,$A181,[5]Sheet1!$B:$B,$B181,[5]Sheet1!$C:$C,$C181),0)</f>
        <v>0</v>
      </c>
      <c r="X181" s="169">
        <f>+IFERROR(SUMIFS([5]Sheet1!K:K,[5]Sheet1!$A:$A,$A181,[5]Sheet1!$B:$B,$B181,[5]Sheet1!$C:$C,$C181),0)</f>
        <v>1</v>
      </c>
      <c r="Y181" s="169">
        <f>+IFERROR(SUMIFS([5]Sheet1!L:L,[5]Sheet1!$A:$A,$A181,[5]Sheet1!$B:$B,$B181,[5]Sheet1!$C:$C,$C181),0)</f>
        <v>0</v>
      </c>
      <c r="Z181" s="169">
        <f>+IFERROR(SUMIFS([5]Sheet1!M:M,[5]Sheet1!$A:$A,$A181,[5]Sheet1!$B:$B,$B181,[5]Sheet1!$C:$C,$C181),0)</f>
        <v>0</v>
      </c>
      <c r="AA181" s="169">
        <f>+IFERROR(SUMIFS([5]Sheet1!N:N,[5]Sheet1!$A:$A,$A181,[5]Sheet1!$B:$B,$B181,[5]Sheet1!$C:$C,$C181),0)</f>
        <v>0</v>
      </c>
      <c r="AB181" s="169">
        <f>+IFERROR(SUMIFS([5]Sheet1!O:O,[5]Sheet1!$A:$A,$A181,[5]Sheet1!$B:$B,$B181,[5]Sheet1!$C:$C,$C181),0)</f>
        <v>1</v>
      </c>
      <c r="AC181" s="169">
        <f>+IFERROR(SUMIFS([5]Sheet1!P:P,[5]Sheet1!$A:$A,$A181,[5]Sheet1!$B:$B,$B181,[5]Sheet1!$C:$C,$C181),0)</f>
        <v>0</v>
      </c>
      <c r="AD181" s="169">
        <f>+IFERROR(SUMIFS([5]Sheet1!Q:Q,[5]Sheet1!$A:$A,$A181,[5]Sheet1!$B:$B,$B181,[5]Sheet1!$C:$C,$C181),0)</f>
        <v>0</v>
      </c>
      <c r="AE181" s="169">
        <f>+IFERROR(SUMIFS([5]Sheet1!R:R,[5]Sheet1!$A:$A,$A181,[5]Sheet1!$B:$B,$B181,[5]Sheet1!$C:$C,$C181),0)</f>
        <v>0</v>
      </c>
      <c r="AF181" s="169">
        <f>+IFERROR(SUMIFS([5]Sheet1!S:S,[5]Sheet1!$A:$A,$A181,[5]Sheet1!$B:$B,$B181,[5]Sheet1!$C:$C,$C181),0)</f>
        <v>0</v>
      </c>
      <c r="AG181" s="169">
        <f>+IFERROR(SUMIFS([5]Sheet1!T:T,[5]Sheet1!$A:$A,$A181,[5]Sheet1!$B:$B,$B181,[5]Sheet1!$C:$C,$C181),0)</f>
        <v>0</v>
      </c>
      <c r="AH181" s="169">
        <f>+IFERROR(SUMIFS([5]Sheet1!U:U,[5]Sheet1!$A:$A,$A181,[5]Sheet1!$B:$B,$B181,[5]Sheet1!$C:$C,$C181),0)</f>
        <v>0</v>
      </c>
      <c r="AI181" s="169">
        <f>+IFERROR(SUMIFS([5]Sheet1!V:V,[5]Sheet1!$A:$A,$A181,[5]Sheet1!$B:$B,$B181,[5]Sheet1!$C:$C,$C181),0)</f>
        <v>0</v>
      </c>
      <c r="AJ181" s="169">
        <f>+IFERROR(SUMIFS([5]Sheet1!W:W,[5]Sheet1!$A:$A,$A181,[5]Sheet1!$B:$B,$B181,[5]Sheet1!$C:$C,$C181),0)</f>
        <v>0</v>
      </c>
      <c r="AK181" s="169">
        <f>+IFERROR(SUMIFS([5]Sheet1!X:X,[5]Sheet1!$A:$A,$A181,[5]Sheet1!$B:$B,$B181,[5]Sheet1!$C:$C,$C181),0)</f>
        <v>0</v>
      </c>
      <c r="AL181" s="169">
        <f>+IFERROR(SUMIFS([5]Sheet1!Y:Y,[5]Sheet1!$A:$A,$A181,[5]Sheet1!$B:$B,$B181,[5]Sheet1!$C:$C,$C181),0)</f>
        <v>0</v>
      </c>
      <c r="AM181" s="169">
        <f>+IFERROR(SUMIFS([5]Sheet1!Z:Z,[5]Sheet1!$A:$A,$A181,[5]Sheet1!$B:$B,$B181,[5]Sheet1!$C:$C,$C181),0)</f>
        <v>0</v>
      </c>
      <c r="AN181" s="4" t="s">
        <v>121</v>
      </c>
    </row>
    <row r="182" spans="1:40" s="8" customFormat="1" ht="13.2" outlineLevel="1">
      <c r="A182" s="4" t="s">
        <v>3779</v>
      </c>
      <c r="B182" s="4" t="s">
        <v>61</v>
      </c>
      <c r="C182" s="4" t="str">
        <f t="shared" ref="C182:C183" si="666">+G182</f>
        <v>assets/client</v>
      </c>
      <c r="D182" s="205"/>
      <c r="E182" s="203"/>
      <c r="F182" s="204"/>
      <c r="G182" s="13" t="s">
        <v>90</v>
      </c>
      <c r="H182" s="170"/>
      <c r="I182" s="170"/>
      <c r="J182" s="170"/>
      <c r="K182" s="170"/>
      <c r="L182" s="170"/>
      <c r="M182" s="170"/>
      <c r="N182" s="170"/>
      <c r="O182" s="170"/>
      <c r="P182" s="170" t="str">
        <f t="shared" ref="P182" si="667">+IFERROR(P181/P180,"")</f>
        <v/>
      </c>
      <c r="Q182" s="170" t="str">
        <f t="shared" ref="Q182:V182" si="668">+IFERROR(Q181/Q180,"")</f>
        <v/>
      </c>
      <c r="R182" s="170" t="str">
        <f t="shared" si="668"/>
        <v/>
      </c>
      <c r="S182" s="170" t="str">
        <f t="shared" si="668"/>
        <v/>
      </c>
      <c r="T182" s="170">
        <f t="shared" si="668"/>
        <v>1</v>
      </c>
      <c r="U182" s="170" t="str">
        <f t="shared" si="668"/>
        <v/>
      </c>
      <c r="V182" s="170" t="str">
        <f t="shared" si="668"/>
        <v/>
      </c>
      <c r="W182" s="170" t="str">
        <f t="shared" ref="W182" si="669">+IFERROR(W181/W180,"")</f>
        <v/>
      </c>
      <c r="X182" s="170">
        <f t="shared" ref="X182:Y182" si="670">+IFERROR(X181/X180,"")</f>
        <v>1</v>
      </c>
      <c r="Y182" s="170" t="str">
        <f t="shared" si="670"/>
        <v/>
      </c>
      <c r="Z182" s="170" t="str">
        <f t="shared" ref="Z182:AA182" si="671">+IFERROR(Z181/Z180,"")</f>
        <v/>
      </c>
      <c r="AA182" s="170" t="str">
        <f t="shared" si="671"/>
        <v/>
      </c>
      <c r="AB182" s="170">
        <f t="shared" ref="AB182:AC182" si="672">+IFERROR(AB181/AB180,"")</f>
        <v>1</v>
      </c>
      <c r="AC182" s="170" t="str">
        <f t="shared" si="672"/>
        <v/>
      </c>
      <c r="AD182" s="170" t="str">
        <f t="shared" ref="AD182:AE182" si="673">+IFERROR(AD181/AD180,"")</f>
        <v/>
      </c>
      <c r="AE182" s="170" t="str">
        <f t="shared" si="673"/>
        <v/>
      </c>
      <c r="AF182" s="170" t="str">
        <f t="shared" ref="AF182:AG182" si="674">+IFERROR(AF181/AF180,"")</f>
        <v/>
      </c>
      <c r="AG182" s="170" t="str">
        <f t="shared" si="674"/>
        <v/>
      </c>
      <c r="AH182" s="170" t="str">
        <f t="shared" ref="AH182:AM182" si="675">+IFERROR(AH181/AH180,"")</f>
        <v/>
      </c>
      <c r="AI182" s="170" t="str">
        <f t="shared" si="675"/>
        <v/>
      </c>
      <c r="AJ182" s="170" t="str">
        <f t="shared" si="675"/>
        <v/>
      </c>
      <c r="AK182" s="170" t="str">
        <f t="shared" si="675"/>
        <v/>
      </c>
      <c r="AL182" s="170" t="str">
        <f t="shared" si="675"/>
        <v/>
      </c>
      <c r="AM182" s="170" t="str">
        <f t="shared" si="675"/>
        <v/>
      </c>
    </row>
    <row r="183" spans="1:40" ht="15" customHeight="1" outlineLevel="1">
      <c r="A183" s="4" t="s">
        <v>3779</v>
      </c>
      <c r="B183" s="4" t="s">
        <v>62</v>
      </c>
      <c r="C183" s="4" t="str">
        <f t="shared" si="666"/>
        <v>Clients</v>
      </c>
      <c r="D183" s="205"/>
      <c r="E183" s="203"/>
      <c r="F183" s="204" t="s">
        <v>62</v>
      </c>
      <c r="G183" s="10" t="s">
        <v>40</v>
      </c>
      <c r="H183" s="164"/>
      <c r="I183" s="164"/>
      <c r="J183" s="164"/>
      <c r="K183" s="164"/>
      <c r="L183" s="164"/>
      <c r="M183" s="164"/>
      <c r="N183" s="164"/>
      <c r="O183" s="164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L183" s="165"/>
      <c r="AM183" s="165"/>
    </row>
    <row r="184" spans="1:40" ht="13.2" outlineLevel="1">
      <c r="A184" s="4" t="s">
        <v>3779</v>
      </c>
      <c r="B184" s="4" t="s">
        <v>62</v>
      </c>
      <c r="C184" s="4" t="s">
        <v>3780</v>
      </c>
      <c r="D184" s="205"/>
      <c r="E184" s="203"/>
      <c r="F184" s="204"/>
      <c r="G184" s="11" t="s">
        <v>88</v>
      </c>
      <c r="H184" s="166"/>
      <c r="I184" s="166"/>
      <c r="J184" s="166"/>
      <c r="K184" s="166"/>
      <c r="L184" s="166"/>
      <c r="M184" s="166"/>
      <c r="N184" s="166"/>
      <c r="O184" s="166"/>
      <c r="P184" s="169"/>
      <c r="Q184" s="169">
        <f>+IFERROR(SUMIFS([5]Sheet1!D:D,[5]Sheet1!$A:$A,$A184,[5]Sheet1!$B:$B,$B184,[5]Sheet1!$C:$C,$C184),0)</f>
        <v>0</v>
      </c>
      <c r="R184" s="169">
        <f>+IFERROR(SUMIFS([5]Sheet1!E:E,[5]Sheet1!$A:$A,$A184,[5]Sheet1!$B:$B,$B184,[5]Sheet1!$C:$C,$C184),0)</f>
        <v>0</v>
      </c>
      <c r="S184" s="169">
        <f>+IFERROR(SUMIFS([5]Sheet1!F:F,[5]Sheet1!$A:$A,$A184,[5]Sheet1!$B:$B,$B184,[5]Sheet1!$C:$C,$C184),0)</f>
        <v>0</v>
      </c>
      <c r="T184" s="169">
        <f>+IFERROR(SUMIFS([5]Sheet1!G:G,[5]Sheet1!$A:$A,$A184,[5]Sheet1!$B:$B,$B184,[5]Sheet1!$C:$C,$C184),0)</f>
        <v>0</v>
      </c>
      <c r="U184" s="169">
        <f>+IFERROR(SUMIFS([5]Sheet1!H:H,[5]Sheet1!$A:$A,$A184,[5]Sheet1!$B:$B,$B184,[5]Sheet1!$C:$C,$C184),0)</f>
        <v>0</v>
      </c>
      <c r="V184" s="169">
        <f>+IFERROR(SUMIFS([5]Sheet1!I:I,[5]Sheet1!$A:$A,$A184,[5]Sheet1!$B:$B,$B184,[5]Sheet1!$C:$C,$C184),0)</f>
        <v>0</v>
      </c>
      <c r="W184" s="169">
        <f>+IFERROR(SUMIFS([5]Sheet1!J:J,[5]Sheet1!$A:$A,$A184,[5]Sheet1!$B:$B,$B184,[5]Sheet1!$C:$C,$C184),0)</f>
        <v>0</v>
      </c>
      <c r="X184" s="169">
        <f>+IFERROR(SUMIFS([5]Sheet1!K:K,[5]Sheet1!$A:$A,$A184,[5]Sheet1!$B:$B,$B184,[5]Sheet1!$C:$C,$C184),0)</f>
        <v>0</v>
      </c>
      <c r="Y184" s="169">
        <f>+IFERROR(SUMIFS([5]Sheet1!L:L,[5]Sheet1!$A:$A,$A184,[5]Sheet1!$B:$B,$B184,[5]Sheet1!$C:$C,$C184),0)</f>
        <v>0</v>
      </c>
      <c r="Z184" s="169">
        <f>+IFERROR(SUMIFS([5]Sheet1!M:M,[5]Sheet1!$A:$A,$A184,[5]Sheet1!$B:$B,$B184,[5]Sheet1!$C:$C,$C184),0)</f>
        <v>0</v>
      </c>
      <c r="AA184" s="169">
        <f>+IFERROR(SUMIFS([5]Sheet1!N:N,[5]Sheet1!$A:$A,$A184,[5]Sheet1!$B:$B,$B184,[5]Sheet1!$C:$C,$C184),0)</f>
        <v>0</v>
      </c>
      <c r="AB184" s="169">
        <f>+IFERROR(SUMIFS([5]Sheet1!O:O,[5]Sheet1!$A:$A,$A184,[5]Sheet1!$B:$B,$B184,[5]Sheet1!$C:$C,$C184),0)</f>
        <v>0</v>
      </c>
      <c r="AC184" s="169">
        <f>+IFERROR(SUMIFS([5]Sheet1!P:P,[5]Sheet1!$A:$A,$A184,[5]Sheet1!$B:$B,$B184,[5]Sheet1!$C:$C,$C184),0)</f>
        <v>0</v>
      </c>
      <c r="AD184" s="169">
        <f>+IFERROR(SUMIFS([5]Sheet1!Q:Q,[5]Sheet1!$A:$A,$A184,[5]Sheet1!$B:$B,$B184,[5]Sheet1!$C:$C,$C184),0)</f>
        <v>0</v>
      </c>
      <c r="AE184" s="169">
        <f>+IFERROR(SUMIFS([5]Sheet1!R:R,[5]Sheet1!$A:$A,$A184,[5]Sheet1!$B:$B,$B184,[5]Sheet1!$C:$C,$C184),0)</f>
        <v>0</v>
      </c>
      <c r="AF184" s="169">
        <f>+IFERROR(SUMIFS([5]Sheet1!S:S,[5]Sheet1!$A:$A,$A184,[5]Sheet1!$B:$B,$B184,[5]Sheet1!$C:$C,$C184),0)</f>
        <v>0</v>
      </c>
      <c r="AG184" s="169">
        <f>+IFERROR(SUMIFS([5]Sheet1!T:T,[5]Sheet1!$A:$A,$A184,[5]Sheet1!$B:$B,$B184,[5]Sheet1!$C:$C,$C184),0)</f>
        <v>0</v>
      </c>
      <c r="AH184" s="169">
        <f>+IFERROR(SUMIFS([5]Sheet1!U:U,[5]Sheet1!$A:$A,$A184,[5]Sheet1!$B:$B,$B184,[5]Sheet1!$C:$C,$C184),0)</f>
        <v>0</v>
      </c>
      <c r="AI184" s="169">
        <f>+IFERROR(SUMIFS([5]Sheet1!V:V,[5]Sheet1!$A:$A,$A184,[5]Sheet1!$B:$B,$B184,[5]Sheet1!$C:$C,$C184),0)</f>
        <v>0</v>
      </c>
      <c r="AJ184" s="169">
        <f>+IFERROR(SUMIFS([5]Sheet1!W:W,[5]Sheet1!$A:$A,$A184,[5]Sheet1!$B:$B,$B184,[5]Sheet1!$C:$C,$C184),0)</f>
        <v>0</v>
      </c>
      <c r="AK184" s="169">
        <f>+IFERROR(SUMIFS([5]Sheet1!X:X,[5]Sheet1!$A:$A,$A184,[5]Sheet1!$B:$B,$B184,[5]Sheet1!$C:$C,$C184),0)</f>
        <v>0</v>
      </c>
      <c r="AL184" s="169">
        <f>+IFERROR(SUMIFS([5]Sheet1!Y:Y,[5]Sheet1!$A:$A,$A184,[5]Sheet1!$B:$B,$B184,[5]Sheet1!$C:$C,$C184),0)</f>
        <v>0</v>
      </c>
      <c r="AM184" s="169">
        <f>+IFERROR(SUMIFS([5]Sheet1!Z:Z,[5]Sheet1!$A:$A,$A184,[5]Sheet1!$B:$B,$B184,[5]Sheet1!$C:$C,$C184),0)</f>
        <v>0</v>
      </c>
      <c r="AN184" s="4" t="s">
        <v>121</v>
      </c>
    </row>
    <row r="185" spans="1:40" s="8" customFormat="1" ht="13.2" outlineLevel="1">
      <c r="A185" s="4" t="s">
        <v>3779</v>
      </c>
      <c r="B185" s="4" t="s">
        <v>62</v>
      </c>
      <c r="C185" s="4" t="str">
        <f t="shared" ref="C185:C186" si="676">+G185</f>
        <v>assets/client</v>
      </c>
      <c r="D185" s="205"/>
      <c r="E185" s="203"/>
      <c r="F185" s="204"/>
      <c r="G185" s="13" t="s">
        <v>90</v>
      </c>
      <c r="H185" s="170"/>
      <c r="I185" s="170"/>
      <c r="J185" s="170"/>
      <c r="K185" s="170"/>
      <c r="L185" s="170"/>
      <c r="M185" s="170"/>
      <c r="N185" s="170"/>
      <c r="O185" s="170"/>
      <c r="P185" s="170"/>
      <c r="Q185" s="170" t="str">
        <f t="shared" ref="Q185:S185" si="677">+IFERROR(Q184/Q183,"")</f>
        <v/>
      </c>
      <c r="R185" s="170" t="str">
        <f t="shared" si="677"/>
        <v/>
      </c>
      <c r="S185" s="170" t="str">
        <f t="shared" si="677"/>
        <v/>
      </c>
      <c r="T185" s="170"/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  <c r="AG185" s="170"/>
      <c r="AH185" s="170"/>
      <c r="AI185" s="170"/>
      <c r="AJ185" s="170"/>
      <c r="AK185" s="170"/>
      <c r="AL185" s="170"/>
      <c r="AM185" s="170"/>
    </row>
    <row r="186" spans="1:40" s="8" customFormat="1" ht="15" customHeight="1" outlineLevel="1">
      <c r="A186" s="4" t="s">
        <v>3779</v>
      </c>
      <c r="B186" s="8" t="s">
        <v>72</v>
      </c>
      <c r="C186" s="4" t="str">
        <f t="shared" si="676"/>
        <v>Clients</v>
      </c>
      <c r="D186" s="205"/>
      <c r="E186" s="203"/>
      <c r="F186" s="204" t="s">
        <v>72</v>
      </c>
      <c r="G186" s="10" t="s">
        <v>40</v>
      </c>
      <c r="H186" s="164"/>
      <c r="I186" s="164"/>
      <c r="J186" s="164"/>
      <c r="K186" s="164"/>
      <c r="L186" s="164"/>
      <c r="M186" s="164"/>
      <c r="N186" s="164"/>
      <c r="O186" s="164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L186" s="165"/>
      <c r="AM186" s="165"/>
    </row>
    <row r="187" spans="1:40" s="8" customFormat="1" ht="13.2" outlineLevel="1">
      <c r="A187" s="4" t="s">
        <v>3779</v>
      </c>
      <c r="B187" s="8" t="s">
        <v>72</v>
      </c>
      <c r="C187" s="4" t="s">
        <v>3781</v>
      </c>
      <c r="D187" s="205"/>
      <c r="E187" s="203"/>
      <c r="F187" s="204"/>
      <c r="G187" s="11" t="s">
        <v>88</v>
      </c>
      <c r="H187" s="166"/>
      <c r="I187" s="166"/>
      <c r="J187" s="166"/>
      <c r="K187" s="166"/>
      <c r="L187" s="166"/>
      <c r="M187" s="166"/>
      <c r="N187" s="166"/>
      <c r="O187" s="166"/>
      <c r="P187" s="169"/>
      <c r="Q187" s="169">
        <f>+IFERROR(SUMIFS([5]Sheet1!D:D,[5]Sheet1!$A:$A,$A187,[5]Sheet1!$B:$B,$B187,[5]Sheet1!$C:$C,$C187),0)</f>
        <v>0</v>
      </c>
      <c r="R187" s="169">
        <f>+IFERROR(SUMIFS([5]Sheet1!E:E,[5]Sheet1!$A:$A,$A187,[5]Sheet1!$B:$B,$B187,[5]Sheet1!$C:$C,$C187),0)</f>
        <v>0</v>
      </c>
      <c r="S187" s="169">
        <f>+IFERROR(SUMIFS([5]Sheet1!F:F,[5]Sheet1!$A:$A,$A187,[5]Sheet1!$B:$B,$B187,[5]Sheet1!$C:$C,$C187),0)</f>
        <v>0</v>
      </c>
      <c r="T187" s="169">
        <f>+IFERROR(SUMIFS([5]Sheet1!G:G,[5]Sheet1!$A:$A,$A187,[5]Sheet1!$B:$B,$B187,[5]Sheet1!$C:$C,$C187),0)</f>
        <v>0</v>
      </c>
      <c r="U187" s="169">
        <f>+IFERROR(SUMIFS([5]Sheet1!H:H,[5]Sheet1!$A:$A,$A187,[5]Sheet1!$B:$B,$B187,[5]Sheet1!$C:$C,$C187),0)</f>
        <v>0</v>
      </c>
      <c r="V187" s="169">
        <f>+IFERROR(SUMIFS([5]Sheet1!I:I,[5]Sheet1!$A:$A,$A187,[5]Sheet1!$B:$B,$B187,[5]Sheet1!$C:$C,$C187),0)</f>
        <v>0</v>
      </c>
      <c r="W187" s="169">
        <f>+IFERROR(SUMIFS([5]Sheet1!J:J,[5]Sheet1!$A:$A,$A187,[5]Sheet1!$B:$B,$B187,[5]Sheet1!$C:$C,$C187),0)</f>
        <v>0</v>
      </c>
      <c r="X187" s="169">
        <f>+IFERROR(SUMIFS([5]Sheet1!K:K,[5]Sheet1!$A:$A,$A187,[5]Sheet1!$B:$B,$B187,[5]Sheet1!$C:$C,$C187),0)</f>
        <v>0</v>
      </c>
      <c r="Y187" s="169">
        <f>+IFERROR(SUMIFS([5]Sheet1!L:L,[5]Sheet1!$A:$A,$A187,[5]Sheet1!$B:$B,$B187,[5]Sheet1!$C:$C,$C187),0)</f>
        <v>0</v>
      </c>
      <c r="Z187" s="169">
        <f>+IFERROR(SUMIFS([5]Sheet1!M:M,[5]Sheet1!$A:$A,$A187,[5]Sheet1!$B:$B,$B187,[5]Sheet1!$C:$C,$C187),0)</f>
        <v>0</v>
      </c>
      <c r="AA187" s="169">
        <f>+IFERROR(SUMIFS([5]Sheet1!N:N,[5]Sheet1!$A:$A,$A187,[5]Sheet1!$B:$B,$B187,[5]Sheet1!$C:$C,$C187),0)</f>
        <v>0</v>
      </c>
      <c r="AB187" s="169">
        <f>+IFERROR(SUMIFS([5]Sheet1!O:O,[5]Sheet1!$A:$A,$A187,[5]Sheet1!$B:$B,$B187,[5]Sheet1!$C:$C,$C187),0)</f>
        <v>0</v>
      </c>
      <c r="AC187" s="169">
        <f>+IFERROR(SUMIFS([5]Sheet1!P:P,[5]Sheet1!$A:$A,$A187,[5]Sheet1!$B:$B,$B187,[5]Sheet1!$C:$C,$C187),0)</f>
        <v>0</v>
      </c>
      <c r="AD187" s="169">
        <f>+IFERROR(SUMIFS([5]Sheet1!Q:Q,[5]Sheet1!$A:$A,$A187,[5]Sheet1!$B:$B,$B187,[5]Sheet1!$C:$C,$C187),0)</f>
        <v>0</v>
      </c>
      <c r="AE187" s="169">
        <f>+IFERROR(SUMIFS([5]Sheet1!R:R,[5]Sheet1!$A:$A,$A187,[5]Sheet1!$B:$B,$B187,[5]Sheet1!$C:$C,$C187),0)</f>
        <v>0</v>
      </c>
      <c r="AF187" s="169">
        <f>+IFERROR(SUMIFS([5]Sheet1!S:S,[5]Sheet1!$A:$A,$A187,[5]Sheet1!$B:$B,$B187,[5]Sheet1!$C:$C,$C187),0)</f>
        <v>0</v>
      </c>
      <c r="AG187" s="169">
        <f>+IFERROR(SUMIFS([5]Sheet1!T:T,[5]Sheet1!$A:$A,$A187,[5]Sheet1!$B:$B,$B187,[5]Sheet1!$C:$C,$C187),0)</f>
        <v>0</v>
      </c>
      <c r="AH187" s="169">
        <f>+IFERROR(SUMIFS([5]Sheet1!U:U,[5]Sheet1!$A:$A,$A187,[5]Sheet1!$B:$B,$B187,[5]Sheet1!$C:$C,$C187),0)</f>
        <v>0</v>
      </c>
      <c r="AI187" s="169">
        <f>+IFERROR(SUMIFS([5]Sheet1!V:V,[5]Sheet1!$A:$A,$A187,[5]Sheet1!$B:$B,$B187,[5]Sheet1!$C:$C,$C187),0)</f>
        <v>0</v>
      </c>
      <c r="AJ187" s="169">
        <f>+IFERROR(SUMIFS([5]Sheet1!W:W,[5]Sheet1!$A:$A,$A187,[5]Sheet1!$B:$B,$B187,[5]Sheet1!$C:$C,$C187),0)</f>
        <v>0</v>
      </c>
      <c r="AK187" s="169">
        <f>+IFERROR(SUMIFS([5]Sheet1!X:X,[5]Sheet1!$A:$A,$A187,[5]Sheet1!$B:$B,$B187,[5]Sheet1!$C:$C,$C187),0)</f>
        <v>0</v>
      </c>
      <c r="AL187" s="169">
        <f>+IFERROR(SUMIFS([5]Sheet1!Y:Y,[5]Sheet1!$A:$A,$A187,[5]Sheet1!$B:$B,$B187,[5]Sheet1!$C:$C,$C187),0)</f>
        <v>0</v>
      </c>
      <c r="AM187" s="169">
        <f>+IFERROR(SUMIFS([5]Sheet1!Z:Z,[5]Sheet1!$A:$A,$A187,[5]Sheet1!$B:$B,$B187,[5]Sheet1!$C:$C,$C187),0)</f>
        <v>0</v>
      </c>
      <c r="AN187" s="4" t="s">
        <v>121</v>
      </c>
    </row>
    <row r="188" spans="1:40" s="8" customFormat="1" ht="13.2" outlineLevel="1">
      <c r="A188" s="4" t="s">
        <v>3779</v>
      </c>
      <c r="B188" s="8" t="s">
        <v>72</v>
      </c>
      <c r="C188" s="4" t="str">
        <f t="shared" ref="C188:C189" si="678">+G188</f>
        <v>assets/client</v>
      </c>
      <c r="D188" s="205"/>
      <c r="E188" s="203"/>
      <c r="F188" s="204"/>
      <c r="G188" s="13" t="s">
        <v>90</v>
      </c>
      <c r="H188" s="170"/>
      <c r="I188" s="170"/>
      <c r="J188" s="170"/>
      <c r="K188" s="170"/>
      <c r="L188" s="170"/>
      <c r="M188" s="170"/>
      <c r="N188" s="170"/>
      <c r="O188" s="170"/>
      <c r="P188" s="170"/>
      <c r="Q188" s="170" t="str">
        <f t="shared" ref="Q188:S188" si="679">+IFERROR(Q187/Q186,"")</f>
        <v/>
      </c>
      <c r="R188" s="170" t="str">
        <f t="shared" si="679"/>
        <v/>
      </c>
      <c r="S188" s="170" t="str">
        <f t="shared" si="679"/>
        <v/>
      </c>
      <c r="T188" s="170"/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  <c r="AG188" s="170"/>
      <c r="AH188" s="170"/>
      <c r="AI188" s="170"/>
      <c r="AJ188" s="170"/>
      <c r="AK188" s="170"/>
      <c r="AL188" s="170"/>
      <c r="AM188" s="170"/>
    </row>
    <row r="189" spans="1:40" s="8" customFormat="1" ht="15" customHeight="1" outlineLevel="1">
      <c r="A189" s="4" t="s">
        <v>3779</v>
      </c>
      <c r="B189" s="8" t="s">
        <v>73</v>
      </c>
      <c r="C189" s="4" t="str">
        <f t="shared" si="678"/>
        <v>Clients</v>
      </c>
      <c r="D189" s="205"/>
      <c r="E189" s="203"/>
      <c r="F189" s="204" t="s">
        <v>73</v>
      </c>
      <c r="G189" s="10" t="s">
        <v>40</v>
      </c>
      <c r="H189" s="164"/>
      <c r="I189" s="164"/>
      <c r="J189" s="164"/>
      <c r="K189" s="164"/>
      <c r="L189" s="164"/>
      <c r="M189" s="164"/>
      <c r="N189" s="164"/>
      <c r="O189" s="164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L189" s="165"/>
      <c r="AM189" s="165"/>
    </row>
    <row r="190" spans="1:40" s="8" customFormat="1" ht="15" customHeight="1" outlineLevel="1">
      <c r="A190" s="4" t="s">
        <v>3779</v>
      </c>
      <c r="B190" s="8" t="s">
        <v>73</v>
      </c>
      <c r="C190" s="4" t="s">
        <v>3782</v>
      </c>
      <c r="D190" s="205"/>
      <c r="E190" s="203"/>
      <c r="F190" s="204"/>
      <c r="G190" s="11" t="s">
        <v>88</v>
      </c>
      <c r="H190" s="166"/>
      <c r="I190" s="166"/>
      <c r="J190" s="166"/>
      <c r="K190" s="166"/>
      <c r="L190" s="166"/>
      <c r="M190" s="166"/>
      <c r="N190" s="166"/>
      <c r="O190" s="166"/>
      <c r="P190" s="169"/>
      <c r="Q190" s="169">
        <f>+IFERROR(SUMIFS([5]Sheet1!D:D,[5]Sheet1!$A:$A,$A190,[5]Sheet1!$B:$B,$B190,[5]Sheet1!$C:$C,$C190),0)</f>
        <v>0</v>
      </c>
      <c r="R190" s="169">
        <f>+IFERROR(SUMIFS([5]Sheet1!E:E,[5]Sheet1!$A:$A,$A190,[5]Sheet1!$B:$B,$B190,[5]Sheet1!$C:$C,$C190),0)</f>
        <v>0</v>
      </c>
      <c r="S190" s="169">
        <f>+IFERROR(SUMIFS([5]Sheet1!F:F,[5]Sheet1!$A:$A,$A190,[5]Sheet1!$B:$B,$B190,[5]Sheet1!$C:$C,$C190),0)</f>
        <v>0</v>
      </c>
      <c r="T190" s="169">
        <f>+IFERROR(SUMIFS([5]Sheet1!G:G,[5]Sheet1!$A:$A,$A190,[5]Sheet1!$B:$B,$B190,[5]Sheet1!$C:$C,$C190),0)</f>
        <v>0</v>
      </c>
      <c r="U190" s="169">
        <f>+IFERROR(SUMIFS([5]Sheet1!H:H,[5]Sheet1!$A:$A,$A190,[5]Sheet1!$B:$B,$B190,[5]Sheet1!$C:$C,$C190),0)</f>
        <v>0</v>
      </c>
      <c r="V190" s="169">
        <f>+IFERROR(SUMIFS([5]Sheet1!I:I,[5]Sheet1!$A:$A,$A190,[5]Sheet1!$B:$B,$B190,[5]Sheet1!$C:$C,$C190),0)</f>
        <v>0</v>
      </c>
      <c r="W190" s="169">
        <f>+IFERROR(SUMIFS([5]Sheet1!J:J,[5]Sheet1!$A:$A,$A190,[5]Sheet1!$B:$B,$B190,[5]Sheet1!$C:$C,$C190),0)</f>
        <v>0</v>
      </c>
      <c r="X190" s="169">
        <f>+IFERROR(SUMIFS([5]Sheet1!K:K,[5]Sheet1!$A:$A,$A190,[5]Sheet1!$B:$B,$B190,[5]Sheet1!$C:$C,$C190),0)</f>
        <v>0</v>
      </c>
      <c r="Y190" s="169">
        <f>+IFERROR(SUMIFS([5]Sheet1!L:L,[5]Sheet1!$A:$A,$A190,[5]Sheet1!$B:$B,$B190,[5]Sheet1!$C:$C,$C190),0)</f>
        <v>0</v>
      </c>
      <c r="Z190" s="169">
        <f>+IFERROR(SUMIFS([5]Sheet1!M:M,[5]Sheet1!$A:$A,$A190,[5]Sheet1!$B:$B,$B190,[5]Sheet1!$C:$C,$C190),0)</f>
        <v>0</v>
      </c>
      <c r="AA190" s="169">
        <f>+IFERROR(SUMIFS([5]Sheet1!N:N,[5]Sheet1!$A:$A,$A190,[5]Sheet1!$B:$B,$B190,[5]Sheet1!$C:$C,$C190),0)</f>
        <v>0</v>
      </c>
      <c r="AB190" s="169">
        <f>+IFERROR(SUMIFS([5]Sheet1!O:O,[5]Sheet1!$A:$A,$A190,[5]Sheet1!$B:$B,$B190,[5]Sheet1!$C:$C,$C190),0)</f>
        <v>0</v>
      </c>
      <c r="AC190" s="169">
        <f>+IFERROR(SUMIFS([5]Sheet1!P:P,[5]Sheet1!$A:$A,$A190,[5]Sheet1!$B:$B,$B190,[5]Sheet1!$C:$C,$C190),0)</f>
        <v>0</v>
      </c>
      <c r="AD190" s="169">
        <f>+IFERROR(SUMIFS([5]Sheet1!Q:Q,[5]Sheet1!$A:$A,$A190,[5]Sheet1!$B:$B,$B190,[5]Sheet1!$C:$C,$C190),0)</f>
        <v>0</v>
      </c>
      <c r="AE190" s="169">
        <f>+IFERROR(SUMIFS([5]Sheet1!R:R,[5]Sheet1!$A:$A,$A190,[5]Sheet1!$B:$B,$B190,[5]Sheet1!$C:$C,$C190),0)</f>
        <v>0</v>
      </c>
      <c r="AF190" s="169">
        <f>+IFERROR(SUMIFS([5]Sheet1!S:S,[5]Sheet1!$A:$A,$A190,[5]Sheet1!$B:$B,$B190,[5]Sheet1!$C:$C,$C190),0)</f>
        <v>0</v>
      </c>
      <c r="AG190" s="169">
        <f>+IFERROR(SUMIFS([5]Sheet1!T:T,[5]Sheet1!$A:$A,$A190,[5]Sheet1!$B:$B,$B190,[5]Sheet1!$C:$C,$C190),0)</f>
        <v>0</v>
      </c>
      <c r="AH190" s="169">
        <f>+IFERROR(SUMIFS([5]Sheet1!U:U,[5]Sheet1!$A:$A,$A190,[5]Sheet1!$B:$B,$B190,[5]Sheet1!$C:$C,$C190),0)</f>
        <v>0</v>
      </c>
      <c r="AI190" s="169">
        <f>+IFERROR(SUMIFS([5]Sheet1!V:V,[5]Sheet1!$A:$A,$A190,[5]Sheet1!$B:$B,$B190,[5]Sheet1!$C:$C,$C190),0)</f>
        <v>0</v>
      </c>
      <c r="AJ190" s="169">
        <f>+IFERROR(SUMIFS([5]Sheet1!W:W,[5]Sheet1!$A:$A,$A190,[5]Sheet1!$B:$B,$B190,[5]Sheet1!$C:$C,$C190),0)</f>
        <v>0</v>
      </c>
      <c r="AK190" s="169">
        <f>+IFERROR(SUMIFS([5]Sheet1!X:X,[5]Sheet1!$A:$A,$A190,[5]Sheet1!$B:$B,$B190,[5]Sheet1!$C:$C,$C190),0)</f>
        <v>0</v>
      </c>
      <c r="AL190" s="169">
        <f>+IFERROR(SUMIFS([5]Sheet1!Y:Y,[5]Sheet1!$A:$A,$A190,[5]Sheet1!$B:$B,$B190,[5]Sheet1!$C:$C,$C190),0)</f>
        <v>0</v>
      </c>
      <c r="AM190" s="169">
        <f>+IFERROR(SUMIFS([5]Sheet1!Z:Z,[5]Sheet1!$A:$A,$A190,[5]Sheet1!$B:$B,$B190,[5]Sheet1!$C:$C,$C190),0)</f>
        <v>0</v>
      </c>
      <c r="AN190" s="4" t="s">
        <v>121</v>
      </c>
    </row>
    <row r="191" spans="1:40" s="8" customFormat="1" ht="15" customHeight="1" outlineLevel="1">
      <c r="A191" s="4" t="s">
        <v>3779</v>
      </c>
      <c r="B191" s="8" t="s">
        <v>73</v>
      </c>
      <c r="C191" s="4" t="str">
        <f t="shared" ref="C191:C208" si="680">+G191</f>
        <v>assets/client</v>
      </c>
      <c r="D191" s="205"/>
      <c r="E191" s="203"/>
      <c r="F191" s="204"/>
      <c r="G191" s="13" t="s">
        <v>90</v>
      </c>
      <c r="H191" s="170"/>
      <c r="I191" s="170"/>
      <c r="J191" s="170"/>
      <c r="K191" s="170"/>
      <c r="L191" s="170"/>
      <c r="M191" s="170"/>
      <c r="N191" s="170"/>
      <c r="O191" s="170"/>
      <c r="P191" s="170"/>
      <c r="Q191" s="170" t="str">
        <f t="shared" ref="Q191:S191" si="681">+IFERROR(Q190/Q189,"")</f>
        <v/>
      </c>
      <c r="R191" s="170" t="str">
        <f t="shared" si="681"/>
        <v/>
      </c>
      <c r="S191" s="170" t="str">
        <f t="shared" si="681"/>
        <v/>
      </c>
      <c r="T191" s="170"/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  <c r="AG191" s="170"/>
      <c r="AH191" s="170"/>
      <c r="AI191" s="170"/>
      <c r="AJ191" s="170"/>
      <c r="AK191" s="170"/>
      <c r="AL191" s="170"/>
      <c r="AM191" s="170"/>
    </row>
    <row r="192" spans="1:40" ht="15" customHeight="1" outlineLevel="1">
      <c r="A192" s="4" t="s">
        <v>3779</v>
      </c>
      <c r="B192" s="4" t="s">
        <v>51</v>
      </c>
      <c r="C192" s="4" t="str">
        <f t="shared" si="680"/>
        <v>Clients</v>
      </c>
      <c r="D192" s="205"/>
      <c r="E192" s="203" t="s">
        <v>39</v>
      </c>
      <c r="F192" s="204" t="s">
        <v>51</v>
      </c>
      <c r="G192" s="10" t="s">
        <v>40</v>
      </c>
      <c r="H192" s="164"/>
      <c r="I192" s="164"/>
      <c r="J192" s="164"/>
      <c r="K192" s="164"/>
      <c r="L192" s="164"/>
      <c r="M192" s="164"/>
      <c r="N192" s="164"/>
      <c r="O192" s="164"/>
      <c r="P192" s="165"/>
      <c r="Q192" s="165">
        <f>+[4]Sheet1!C8</f>
        <v>0</v>
      </c>
      <c r="R192" s="165">
        <f>+[4]Sheet1!D8</f>
        <v>1</v>
      </c>
      <c r="S192" s="165">
        <f>+[4]Sheet1!E8</f>
        <v>4</v>
      </c>
      <c r="T192" s="165">
        <f>+[4]Sheet1!F8</f>
        <v>3</v>
      </c>
      <c r="U192" s="165">
        <f>+[4]Sheet1!G8</f>
        <v>0</v>
      </c>
      <c r="V192" s="165">
        <f>+[4]Sheet1!H8</f>
        <v>1</v>
      </c>
      <c r="W192" s="165">
        <f>+[4]Sheet1!I8</f>
        <v>6</v>
      </c>
      <c r="X192" s="165">
        <f>+[4]Sheet1!J8</f>
        <v>2</v>
      </c>
      <c r="Y192" s="165">
        <f>+[4]Sheet1!K8</f>
        <v>3</v>
      </c>
      <c r="Z192" s="165">
        <f>+[4]Sheet1!L8</f>
        <v>3</v>
      </c>
      <c r="AA192" s="165">
        <f>+[4]Sheet1!M8</f>
        <v>1</v>
      </c>
      <c r="AB192" s="165">
        <f>+[4]Sheet1!N8</f>
        <v>3</v>
      </c>
      <c r="AC192" s="165">
        <f>+[4]Sheet1!O8</f>
        <v>1</v>
      </c>
      <c r="AD192" s="165">
        <f>+[4]Sheet1!P8</f>
        <v>1</v>
      </c>
      <c r="AE192" s="165">
        <f>+[4]Sheet1!Q8</f>
        <v>1</v>
      </c>
      <c r="AF192" s="165">
        <f>+[4]Sheet1!R8</f>
        <v>1</v>
      </c>
      <c r="AG192" s="165">
        <f>+[4]Sheet1!S8</f>
        <v>0</v>
      </c>
      <c r="AH192" s="165">
        <f>+[4]Sheet1!T8</f>
        <v>0</v>
      </c>
      <c r="AI192" s="165">
        <f>+[4]Sheet1!U8</f>
        <v>0</v>
      </c>
      <c r="AJ192" s="165">
        <f>+[4]Sheet1!V8</f>
        <v>0</v>
      </c>
      <c r="AK192" s="165">
        <f>+[4]Sheet1!W8</f>
        <v>0</v>
      </c>
      <c r="AL192" s="165">
        <f>+[4]Sheet1!X8</f>
        <v>0</v>
      </c>
      <c r="AM192" s="165">
        <f>+[4]Sheet1!Y8</f>
        <v>0</v>
      </c>
    </row>
    <row r="193" spans="1:40" ht="15" customHeight="1" outlineLevel="1">
      <c r="A193" s="4" t="s">
        <v>3779</v>
      </c>
      <c r="B193" s="4" t="s">
        <v>51</v>
      </c>
      <c r="C193" s="4" t="str">
        <f t="shared" si="680"/>
        <v>Assets</v>
      </c>
      <c r="D193" s="205"/>
      <c r="E193" s="203"/>
      <c r="F193" s="204"/>
      <c r="G193" s="11" t="s">
        <v>88</v>
      </c>
      <c r="H193" s="166"/>
      <c r="I193" s="166"/>
      <c r="J193" s="166"/>
      <c r="K193" s="166"/>
      <c r="L193" s="166"/>
      <c r="M193" s="166"/>
      <c r="N193" s="166"/>
      <c r="O193" s="166"/>
      <c r="P193" s="167">
        <f t="shared" ref="P193" si="682">SUM(P194:P199)</f>
        <v>0</v>
      </c>
      <c r="Q193" s="167"/>
      <c r="R193" s="167">
        <f t="shared" ref="R193:X193" si="683">SUM(R194:R199)</f>
        <v>1</v>
      </c>
      <c r="S193" s="167">
        <f t="shared" si="683"/>
        <v>4</v>
      </c>
      <c r="T193" s="167">
        <f t="shared" si="683"/>
        <v>3</v>
      </c>
      <c r="U193" s="167">
        <f t="shared" si="683"/>
        <v>0</v>
      </c>
      <c r="V193" s="167">
        <f t="shared" si="683"/>
        <v>1</v>
      </c>
      <c r="W193" s="167">
        <f t="shared" si="683"/>
        <v>6</v>
      </c>
      <c r="X193" s="167">
        <f t="shared" si="683"/>
        <v>4</v>
      </c>
      <c r="Y193" s="167">
        <f t="shared" ref="Y193:Z193" si="684">SUM(Y194:Y199)</f>
        <v>11</v>
      </c>
      <c r="Z193" s="167">
        <f t="shared" si="684"/>
        <v>3</v>
      </c>
      <c r="AA193" s="167">
        <f t="shared" ref="AA193:AB193" si="685">SUM(AA194:AA199)</f>
        <v>1</v>
      </c>
      <c r="AB193" s="167">
        <f t="shared" si="685"/>
        <v>14</v>
      </c>
      <c r="AC193" s="167">
        <f t="shared" ref="AC193:AD193" si="686">SUM(AC194:AC199)</f>
        <v>17</v>
      </c>
      <c r="AD193" s="167">
        <f t="shared" si="686"/>
        <v>1</v>
      </c>
      <c r="AE193" s="167">
        <f t="shared" ref="AE193:AF193" si="687">SUM(AE194:AE199)</f>
        <v>1</v>
      </c>
      <c r="AF193" s="167">
        <f t="shared" si="687"/>
        <v>8</v>
      </c>
      <c r="AG193" s="167">
        <f t="shared" ref="AG193:AH193" si="688">SUM(AG194:AG199)</f>
        <v>0</v>
      </c>
      <c r="AH193" s="167">
        <f t="shared" si="688"/>
        <v>0</v>
      </c>
      <c r="AI193" s="167">
        <f t="shared" ref="AI193:AM193" si="689">SUM(AI194:AI199)</f>
        <v>0</v>
      </c>
      <c r="AJ193" s="167">
        <f t="shared" si="689"/>
        <v>0</v>
      </c>
      <c r="AK193" s="167">
        <f t="shared" si="689"/>
        <v>0</v>
      </c>
      <c r="AL193" s="167">
        <f t="shared" si="689"/>
        <v>0</v>
      </c>
      <c r="AM193" s="167">
        <f t="shared" si="689"/>
        <v>0</v>
      </c>
    </row>
    <row r="194" spans="1:40" ht="15" customHeight="1" outlineLevel="2">
      <c r="A194" s="4" t="s">
        <v>3779</v>
      </c>
      <c r="B194" s="4" t="s">
        <v>51</v>
      </c>
      <c r="C194" s="4" t="str">
        <f t="shared" si="680"/>
        <v>X Fiber 50 - own</v>
      </c>
      <c r="D194" s="205"/>
      <c r="E194" s="203"/>
      <c r="F194" s="204"/>
      <c r="G194" s="12" t="s">
        <v>63</v>
      </c>
      <c r="H194" s="168"/>
      <c r="I194" s="168"/>
      <c r="J194" s="168"/>
      <c r="K194" s="168"/>
      <c r="L194" s="168"/>
      <c r="M194" s="168"/>
      <c r="N194" s="168"/>
      <c r="O194" s="168"/>
      <c r="P194" s="169"/>
      <c r="Q194" s="169">
        <f>+IFERROR(SUMIFS([5]Sheet1!D:D,[5]Sheet1!$A:$A,$A194,[5]Sheet1!$B:$B,$B194,[5]Sheet1!$C:$C,$C194),0)</f>
        <v>0</v>
      </c>
      <c r="R194" s="169">
        <f>+IFERROR(SUMIFS([5]Sheet1!E:E,[5]Sheet1!$A:$A,$A194,[5]Sheet1!$B:$B,$B194,[5]Sheet1!$C:$C,$C194),0)</f>
        <v>0</v>
      </c>
      <c r="S194" s="169">
        <f>+IFERROR(SUMIFS([5]Sheet1!F:F,[5]Sheet1!$A:$A,$A194,[5]Sheet1!$B:$B,$B194,[5]Sheet1!$C:$C,$C194),0)</f>
        <v>0</v>
      </c>
      <c r="T194" s="169">
        <f>+IFERROR(SUMIFS([5]Sheet1!G:G,[5]Sheet1!$A:$A,$A194,[5]Sheet1!$B:$B,$B194,[5]Sheet1!$C:$C,$C194),0)</f>
        <v>0</v>
      </c>
      <c r="U194" s="169">
        <f>+IFERROR(SUMIFS([5]Sheet1!H:H,[5]Sheet1!$A:$A,$A194,[5]Sheet1!$B:$B,$B194,[5]Sheet1!$C:$C,$C194),0)</f>
        <v>0</v>
      </c>
      <c r="V194" s="169">
        <f>+IFERROR(SUMIFS([5]Sheet1!I:I,[5]Sheet1!$A:$A,$A194,[5]Sheet1!$B:$B,$B194,[5]Sheet1!$C:$C,$C194),0)</f>
        <v>0</v>
      </c>
      <c r="W194" s="169">
        <f>+IFERROR(SUMIFS([5]Sheet1!J:J,[5]Sheet1!$A:$A,$A194,[5]Sheet1!$B:$B,$B194,[5]Sheet1!$C:$C,$C194),0)</f>
        <v>1</v>
      </c>
      <c r="X194" s="169">
        <f>+IFERROR(SUMIFS([5]Sheet1!K:K,[5]Sheet1!$A:$A,$A194,[5]Sheet1!$B:$B,$B194,[5]Sheet1!$C:$C,$C194),0)</f>
        <v>0</v>
      </c>
      <c r="Y194" s="169">
        <f>+IFERROR(SUMIFS([5]Sheet1!L:L,[5]Sheet1!$A:$A,$A194,[5]Sheet1!$B:$B,$B194,[5]Sheet1!$C:$C,$C194),0)</f>
        <v>0</v>
      </c>
      <c r="Z194" s="169">
        <f>+IFERROR(SUMIFS([5]Sheet1!M:M,[5]Sheet1!$A:$A,$A194,[5]Sheet1!$B:$B,$B194,[5]Sheet1!$C:$C,$C194),0)</f>
        <v>0</v>
      </c>
      <c r="AA194" s="169">
        <f>+IFERROR(SUMIFS([5]Sheet1!N:N,[5]Sheet1!$A:$A,$A194,[5]Sheet1!$B:$B,$B194,[5]Sheet1!$C:$C,$C194),0)</f>
        <v>0</v>
      </c>
      <c r="AB194" s="169">
        <f>+IFERROR(SUMIFS([5]Sheet1!O:O,[5]Sheet1!$A:$A,$A194,[5]Sheet1!$B:$B,$B194,[5]Sheet1!$C:$C,$C194),0)</f>
        <v>0</v>
      </c>
      <c r="AC194" s="169">
        <f>+IFERROR(SUMIFS([5]Sheet1!P:P,[5]Sheet1!$A:$A,$A194,[5]Sheet1!$B:$B,$B194,[5]Sheet1!$C:$C,$C194),0)</f>
        <v>0</v>
      </c>
      <c r="AD194" s="169">
        <f>+IFERROR(SUMIFS([5]Sheet1!Q:Q,[5]Sheet1!$A:$A,$A194,[5]Sheet1!$B:$B,$B194,[5]Sheet1!$C:$C,$C194),0)</f>
        <v>0</v>
      </c>
      <c r="AE194" s="169">
        <f>+IFERROR(SUMIFS([5]Sheet1!R:R,[5]Sheet1!$A:$A,$A194,[5]Sheet1!$B:$B,$B194,[5]Sheet1!$C:$C,$C194),0)</f>
        <v>0</v>
      </c>
      <c r="AF194" s="169">
        <f>+IFERROR(SUMIFS([5]Sheet1!S:S,[5]Sheet1!$A:$A,$A194,[5]Sheet1!$B:$B,$B194,[5]Sheet1!$C:$C,$C194),0)</f>
        <v>2</v>
      </c>
      <c r="AG194" s="169">
        <f>+IFERROR(SUMIFS([5]Sheet1!T:T,[5]Sheet1!$A:$A,$A194,[5]Sheet1!$B:$B,$B194,[5]Sheet1!$C:$C,$C194),0)</f>
        <v>0</v>
      </c>
      <c r="AH194" s="169">
        <f>+IFERROR(SUMIFS([5]Sheet1!U:U,[5]Sheet1!$A:$A,$A194,[5]Sheet1!$B:$B,$B194,[5]Sheet1!$C:$C,$C194),0)</f>
        <v>0</v>
      </c>
      <c r="AI194" s="169">
        <f>+IFERROR(SUMIFS([5]Sheet1!V:V,[5]Sheet1!$A:$A,$A194,[5]Sheet1!$B:$B,$B194,[5]Sheet1!$C:$C,$C194),0)</f>
        <v>0</v>
      </c>
      <c r="AJ194" s="169">
        <f>+IFERROR(SUMIFS([5]Sheet1!W:W,[5]Sheet1!$A:$A,$A194,[5]Sheet1!$B:$B,$B194,[5]Sheet1!$C:$C,$C194),0)</f>
        <v>0</v>
      </c>
      <c r="AK194" s="169">
        <f>+IFERROR(SUMIFS([5]Sheet1!X:X,[5]Sheet1!$A:$A,$A194,[5]Sheet1!$B:$B,$B194,[5]Sheet1!$C:$C,$C194),0)</f>
        <v>0</v>
      </c>
      <c r="AL194" s="169">
        <f>+IFERROR(SUMIFS([5]Sheet1!Y:Y,[5]Sheet1!$A:$A,$A194,[5]Sheet1!$B:$B,$B194,[5]Sheet1!$C:$C,$C194),0)</f>
        <v>0</v>
      </c>
      <c r="AM194" s="169">
        <f>+IFERROR(SUMIFS([5]Sheet1!Z:Z,[5]Sheet1!$A:$A,$A194,[5]Sheet1!$B:$B,$B194,[5]Sheet1!$C:$C,$C194),0)</f>
        <v>0</v>
      </c>
      <c r="AN194" s="4" t="s">
        <v>121</v>
      </c>
    </row>
    <row r="195" spans="1:40" ht="15" customHeight="1" outlineLevel="2">
      <c r="A195" s="4" t="s">
        <v>3779</v>
      </c>
      <c r="B195" s="4" t="s">
        <v>51</v>
      </c>
      <c r="C195" s="4" t="str">
        <f t="shared" si="680"/>
        <v>X Fiber 50 - neba</v>
      </c>
      <c r="D195" s="205"/>
      <c r="E195" s="203"/>
      <c r="F195" s="204"/>
      <c r="G195" s="12" t="s">
        <v>64</v>
      </c>
      <c r="H195" s="168"/>
      <c r="I195" s="168"/>
      <c r="J195" s="168"/>
      <c r="K195" s="168"/>
      <c r="L195" s="168"/>
      <c r="M195" s="168"/>
      <c r="N195" s="168"/>
      <c r="O195" s="168"/>
      <c r="P195" s="169"/>
      <c r="Q195" s="169">
        <f>+IFERROR(SUMIFS([5]Sheet1!D:D,[5]Sheet1!$A:$A,$A195,[5]Sheet1!$B:$B,$B195,[5]Sheet1!$C:$C,$C195),0)</f>
        <v>0</v>
      </c>
      <c r="R195" s="169">
        <f>+IFERROR(SUMIFS([5]Sheet1!E:E,[5]Sheet1!$A:$A,$A195,[5]Sheet1!$B:$B,$B195,[5]Sheet1!$C:$C,$C195),0)</f>
        <v>0</v>
      </c>
      <c r="S195" s="169">
        <f>+IFERROR(SUMIFS([5]Sheet1!F:F,[5]Sheet1!$A:$A,$A195,[5]Sheet1!$B:$B,$B195,[5]Sheet1!$C:$C,$C195),0)</f>
        <v>0</v>
      </c>
      <c r="T195" s="169">
        <f>+IFERROR(SUMIFS([5]Sheet1!G:G,[5]Sheet1!$A:$A,$A195,[5]Sheet1!$B:$B,$B195,[5]Sheet1!$C:$C,$C195),0)</f>
        <v>1</v>
      </c>
      <c r="U195" s="169">
        <f>+IFERROR(SUMIFS([5]Sheet1!H:H,[5]Sheet1!$A:$A,$A195,[5]Sheet1!$B:$B,$B195,[5]Sheet1!$C:$C,$C195),0)</f>
        <v>0</v>
      </c>
      <c r="V195" s="169">
        <f>+IFERROR(SUMIFS([5]Sheet1!I:I,[5]Sheet1!$A:$A,$A195,[5]Sheet1!$B:$B,$B195,[5]Sheet1!$C:$C,$C195),0)</f>
        <v>0</v>
      </c>
      <c r="W195" s="169">
        <f>+IFERROR(SUMIFS([5]Sheet1!J:J,[5]Sheet1!$A:$A,$A195,[5]Sheet1!$B:$B,$B195,[5]Sheet1!$C:$C,$C195),0)</f>
        <v>0</v>
      </c>
      <c r="X195" s="169">
        <f>+IFERROR(SUMIFS([5]Sheet1!K:K,[5]Sheet1!$A:$A,$A195,[5]Sheet1!$B:$B,$B195,[5]Sheet1!$C:$C,$C195),0)</f>
        <v>0</v>
      </c>
      <c r="Y195" s="169">
        <f>+IFERROR(SUMIFS([5]Sheet1!L:L,[5]Sheet1!$A:$A,$A195,[5]Sheet1!$B:$B,$B195,[5]Sheet1!$C:$C,$C195),0)</f>
        <v>0</v>
      </c>
      <c r="Z195" s="169">
        <f>+IFERROR(SUMIFS([5]Sheet1!M:M,[5]Sheet1!$A:$A,$A195,[5]Sheet1!$B:$B,$B195,[5]Sheet1!$C:$C,$C195),0)</f>
        <v>1</v>
      </c>
      <c r="AA195" s="169">
        <f>+IFERROR(SUMIFS([5]Sheet1!N:N,[5]Sheet1!$A:$A,$A195,[5]Sheet1!$B:$B,$B195,[5]Sheet1!$C:$C,$C195),0)</f>
        <v>0</v>
      </c>
      <c r="AB195" s="169">
        <f>+IFERROR(SUMIFS([5]Sheet1!O:O,[5]Sheet1!$A:$A,$A195,[5]Sheet1!$B:$B,$B195,[5]Sheet1!$C:$C,$C195),0)</f>
        <v>0</v>
      </c>
      <c r="AC195" s="169">
        <f>+IFERROR(SUMIFS([5]Sheet1!P:P,[5]Sheet1!$A:$A,$A195,[5]Sheet1!$B:$B,$B195,[5]Sheet1!$C:$C,$C195),0)</f>
        <v>0</v>
      </c>
      <c r="AD195" s="169">
        <f>+IFERROR(SUMIFS([5]Sheet1!Q:Q,[5]Sheet1!$A:$A,$A195,[5]Sheet1!$B:$B,$B195,[5]Sheet1!$C:$C,$C195),0)</f>
        <v>0</v>
      </c>
      <c r="AE195" s="169">
        <f>+IFERROR(SUMIFS([5]Sheet1!R:R,[5]Sheet1!$A:$A,$A195,[5]Sheet1!$B:$B,$B195,[5]Sheet1!$C:$C,$C195),0)</f>
        <v>0</v>
      </c>
      <c r="AF195" s="169">
        <f>+IFERROR(SUMIFS([5]Sheet1!S:S,[5]Sheet1!$A:$A,$A195,[5]Sheet1!$B:$B,$B195,[5]Sheet1!$C:$C,$C195),0)</f>
        <v>0</v>
      </c>
      <c r="AG195" s="169">
        <f>+IFERROR(SUMIFS([5]Sheet1!T:T,[5]Sheet1!$A:$A,$A195,[5]Sheet1!$B:$B,$B195,[5]Sheet1!$C:$C,$C195),0)</f>
        <v>0</v>
      </c>
      <c r="AH195" s="169">
        <f>+IFERROR(SUMIFS([5]Sheet1!U:U,[5]Sheet1!$A:$A,$A195,[5]Sheet1!$B:$B,$B195,[5]Sheet1!$C:$C,$C195),0)</f>
        <v>0</v>
      </c>
      <c r="AI195" s="169">
        <f>+IFERROR(SUMIFS([5]Sheet1!V:V,[5]Sheet1!$A:$A,$A195,[5]Sheet1!$B:$B,$B195,[5]Sheet1!$C:$C,$C195),0)</f>
        <v>0</v>
      </c>
      <c r="AJ195" s="169">
        <f>+IFERROR(SUMIFS([5]Sheet1!W:W,[5]Sheet1!$A:$A,$A195,[5]Sheet1!$B:$B,$B195,[5]Sheet1!$C:$C,$C195),0)</f>
        <v>0</v>
      </c>
      <c r="AK195" s="169">
        <f>+IFERROR(SUMIFS([5]Sheet1!X:X,[5]Sheet1!$A:$A,$A195,[5]Sheet1!$B:$B,$B195,[5]Sheet1!$C:$C,$C195),0)</f>
        <v>0</v>
      </c>
      <c r="AL195" s="169">
        <f>+IFERROR(SUMIFS([5]Sheet1!Y:Y,[5]Sheet1!$A:$A,$A195,[5]Sheet1!$B:$B,$B195,[5]Sheet1!$C:$C,$C195),0)</f>
        <v>0</v>
      </c>
      <c r="AM195" s="169">
        <f>+IFERROR(SUMIFS([5]Sheet1!Z:Z,[5]Sheet1!$A:$A,$A195,[5]Sheet1!$B:$B,$B195,[5]Sheet1!$C:$C,$C195),0)</f>
        <v>0</v>
      </c>
      <c r="AN195" s="4" t="s">
        <v>121</v>
      </c>
    </row>
    <row r="196" spans="1:40" ht="15" customHeight="1" outlineLevel="2">
      <c r="A196" s="4" t="s">
        <v>3779</v>
      </c>
      <c r="B196" s="4" t="s">
        <v>51</v>
      </c>
      <c r="C196" s="4" t="str">
        <f t="shared" si="680"/>
        <v>X Fiber 100 - own</v>
      </c>
      <c r="D196" s="205"/>
      <c r="E196" s="203"/>
      <c r="F196" s="204"/>
      <c r="G196" s="12" t="s">
        <v>65</v>
      </c>
      <c r="H196" s="168"/>
      <c r="I196" s="168"/>
      <c r="J196" s="168"/>
      <c r="K196" s="168"/>
      <c r="L196" s="168"/>
      <c r="M196" s="168"/>
      <c r="N196" s="168"/>
      <c r="O196" s="168"/>
      <c r="P196" s="169"/>
      <c r="Q196" s="169">
        <f>+IFERROR(SUMIFS([5]Sheet1!D:D,[5]Sheet1!$A:$A,$A196,[5]Sheet1!$B:$B,$B196,[5]Sheet1!$C:$C,$C196),0)</f>
        <v>0</v>
      </c>
      <c r="R196" s="169">
        <f>+IFERROR(SUMIFS([5]Sheet1!E:E,[5]Sheet1!$A:$A,$A196,[5]Sheet1!$B:$B,$B196,[5]Sheet1!$C:$C,$C196),0)</f>
        <v>0</v>
      </c>
      <c r="S196" s="169">
        <f>+IFERROR(SUMIFS([5]Sheet1!F:F,[5]Sheet1!$A:$A,$A196,[5]Sheet1!$B:$B,$B196,[5]Sheet1!$C:$C,$C196),0)</f>
        <v>3</v>
      </c>
      <c r="T196" s="169">
        <f>+IFERROR(SUMIFS([5]Sheet1!G:G,[5]Sheet1!$A:$A,$A196,[5]Sheet1!$B:$B,$B196,[5]Sheet1!$C:$C,$C196),0)</f>
        <v>2</v>
      </c>
      <c r="U196" s="169">
        <f>+IFERROR(SUMIFS([5]Sheet1!H:H,[5]Sheet1!$A:$A,$A196,[5]Sheet1!$B:$B,$B196,[5]Sheet1!$C:$C,$C196),0)</f>
        <v>0</v>
      </c>
      <c r="V196" s="169">
        <f>+IFERROR(SUMIFS([5]Sheet1!I:I,[5]Sheet1!$A:$A,$A196,[5]Sheet1!$B:$B,$B196,[5]Sheet1!$C:$C,$C196),0)</f>
        <v>0</v>
      </c>
      <c r="W196" s="169">
        <f>+IFERROR(SUMIFS([5]Sheet1!J:J,[5]Sheet1!$A:$A,$A196,[5]Sheet1!$B:$B,$B196,[5]Sheet1!$C:$C,$C196),0)</f>
        <v>3</v>
      </c>
      <c r="X196" s="169">
        <f>+IFERROR(SUMIFS([5]Sheet1!K:K,[5]Sheet1!$A:$A,$A196,[5]Sheet1!$B:$B,$B196,[5]Sheet1!$C:$C,$C196),0)</f>
        <v>1</v>
      </c>
      <c r="Y196" s="169">
        <f>+IFERROR(SUMIFS([5]Sheet1!L:L,[5]Sheet1!$A:$A,$A196,[5]Sheet1!$B:$B,$B196,[5]Sheet1!$C:$C,$C196),0)</f>
        <v>11</v>
      </c>
      <c r="Z196" s="169">
        <f>+IFERROR(SUMIFS([5]Sheet1!M:M,[5]Sheet1!$A:$A,$A196,[5]Sheet1!$B:$B,$B196,[5]Sheet1!$C:$C,$C196),0)</f>
        <v>0</v>
      </c>
      <c r="AA196" s="169">
        <f>+IFERROR(SUMIFS([5]Sheet1!N:N,[5]Sheet1!$A:$A,$A196,[5]Sheet1!$B:$B,$B196,[5]Sheet1!$C:$C,$C196),0)</f>
        <v>0</v>
      </c>
      <c r="AB196" s="169">
        <f>+IFERROR(SUMIFS([5]Sheet1!O:O,[5]Sheet1!$A:$A,$A196,[5]Sheet1!$B:$B,$B196,[5]Sheet1!$C:$C,$C196),0)</f>
        <v>12</v>
      </c>
      <c r="AC196" s="169">
        <f>+IFERROR(SUMIFS([5]Sheet1!P:P,[5]Sheet1!$A:$A,$A196,[5]Sheet1!$B:$B,$B196,[5]Sheet1!$C:$C,$C196),0)</f>
        <v>4</v>
      </c>
      <c r="AD196" s="169">
        <f>+IFERROR(SUMIFS([5]Sheet1!Q:Q,[5]Sheet1!$A:$A,$A196,[5]Sheet1!$B:$B,$B196,[5]Sheet1!$C:$C,$C196),0)</f>
        <v>0</v>
      </c>
      <c r="AE196" s="169">
        <f>+IFERROR(SUMIFS([5]Sheet1!R:R,[5]Sheet1!$A:$A,$A196,[5]Sheet1!$B:$B,$B196,[5]Sheet1!$C:$C,$C196),0)</f>
        <v>0</v>
      </c>
      <c r="AF196" s="169">
        <f>+IFERROR(SUMIFS([5]Sheet1!S:S,[5]Sheet1!$A:$A,$A196,[5]Sheet1!$B:$B,$B196,[5]Sheet1!$C:$C,$C196),0)</f>
        <v>0</v>
      </c>
      <c r="AG196" s="169">
        <f>+IFERROR(SUMIFS([5]Sheet1!T:T,[5]Sheet1!$A:$A,$A196,[5]Sheet1!$B:$B,$B196,[5]Sheet1!$C:$C,$C196),0)</f>
        <v>0</v>
      </c>
      <c r="AH196" s="169">
        <f>+IFERROR(SUMIFS([5]Sheet1!U:U,[5]Sheet1!$A:$A,$A196,[5]Sheet1!$B:$B,$B196,[5]Sheet1!$C:$C,$C196),0)</f>
        <v>0</v>
      </c>
      <c r="AI196" s="169">
        <f>+IFERROR(SUMIFS([5]Sheet1!V:V,[5]Sheet1!$A:$A,$A196,[5]Sheet1!$B:$B,$B196,[5]Sheet1!$C:$C,$C196),0)</f>
        <v>0</v>
      </c>
      <c r="AJ196" s="169">
        <f>+IFERROR(SUMIFS([5]Sheet1!W:W,[5]Sheet1!$A:$A,$A196,[5]Sheet1!$B:$B,$B196,[5]Sheet1!$C:$C,$C196),0)</f>
        <v>0</v>
      </c>
      <c r="AK196" s="169">
        <f>+IFERROR(SUMIFS([5]Sheet1!X:X,[5]Sheet1!$A:$A,$A196,[5]Sheet1!$B:$B,$B196,[5]Sheet1!$C:$C,$C196),0)</f>
        <v>0</v>
      </c>
      <c r="AL196" s="169">
        <f>+IFERROR(SUMIFS([5]Sheet1!Y:Y,[5]Sheet1!$A:$A,$A196,[5]Sheet1!$B:$B,$B196,[5]Sheet1!$C:$C,$C196),0)</f>
        <v>0</v>
      </c>
      <c r="AM196" s="169">
        <f>+IFERROR(SUMIFS([5]Sheet1!Z:Z,[5]Sheet1!$A:$A,$A196,[5]Sheet1!$B:$B,$B196,[5]Sheet1!$C:$C,$C196),0)</f>
        <v>0</v>
      </c>
      <c r="AN196" s="4" t="s">
        <v>121</v>
      </c>
    </row>
    <row r="197" spans="1:40" ht="15" customHeight="1" outlineLevel="2">
      <c r="A197" s="4" t="s">
        <v>3779</v>
      </c>
      <c r="B197" s="4" t="s">
        <v>51</v>
      </c>
      <c r="C197" s="4" t="str">
        <f t="shared" si="680"/>
        <v>X Fiber 100 - neba</v>
      </c>
      <c r="D197" s="205"/>
      <c r="E197" s="203"/>
      <c r="F197" s="204"/>
      <c r="G197" s="12" t="s">
        <v>66</v>
      </c>
      <c r="H197" s="168"/>
      <c r="I197" s="168"/>
      <c r="J197" s="168"/>
      <c r="K197" s="168"/>
      <c r="L197" s="168"/>
      <c r="M197" s="168"/>
      <c r="N197" s="168"/>
      <c r="O197" s="168"/>
      <c r="P197" s="169"/>
      <c r="Q197" s="169">
        <f>+IFERROR(SUMIFS([5]Sheet1!D:D,[5]Sheet1!$A:$A,$A197,[5]Sheet1!$B:$B,$B197,[5]Sheet1!$C:$C,$C197),0)</f>
        <v>0</v>
      </c>
      <c r="R197" s="169">
        <f>+IFERROR(SUMIFS([5]Sheet1!E:E,[5]Sheet1!$A:$A,$A197,[5]Sheet1!$B:$B,$B197,[5]Sheet1!$C:$C,$C197),0)</f>
        <v>0</v>
      </c>
      <c r="S197" s="169">
        <f>+IFERROR(SUMIFS([5]Sheet1!F:F,[5]Sheet1!$A:$A,$A197,[5]Sheet1!$B:$B,$B197,[5]Sheet1!$C:$C,$C197),0)</f>
        <v>0</v>
      </c>
      <c r="T197" s="169">
        <f>+IFERROR(SUMIFS([5]Sheet1!G:G,[5]Sheet1!$A:$A,$A197,[5]Sheet1!$B:$B,$B197,[5]Sheet1!$C:$C,$C197),0)</f>
        <v>0</v>
      </c>
      <c r="U197" s="169">
        <f>+IFERROR(SUMIFS([5]Sheet1!H:H,[5]Sheet1!$A:$A,$A197,[5]Sheet1!$B:$B,$B197,[5]Sheet1!$C:$C,$C197),0)</f>
        <v>0</v>
      </c>
      <c r="V197" s="169">
        <f>+IFERROR(SUMIFS([5]Sheet1!I:I,[5]Sheet1!$A:$A,$A197,[5]Sheet1!$B:$B,$B197,[5]Sheet1!$C:$C,$C197),0)</f>
        <v>0</v>
      </c>
      <c r="W197" s="169">
        <f>+IFERROR(SUMIFS([5]Sheet1!J:J,[5]Sheet1!$A:$A,$A197,[5]Sheet1!$B:$B,$B197,[5]Sheet1!$C:$C,$C197),0)</f>
        <v>1</v>
      </c>
      <c r="X197" s="169">
        <f>+IFERROR(SUMIFS([5]Sheet1!K:K,[5]Sheet1!$A:$A,$A197,[5]Sheet1!$B:$B,$B197,[5]Sheet1!$C:$C,$C197),0)</f>
        <v>1</v>
      </c>
      <c r="Y197" s="169">
        <f>+IFERROR(SUMIFS([5]Sheet1!L:L,[5]Sheet1!$A:$A,$A197,[5]Sheet1!$B:$B,$B197,[5]Sheet1!$C:$C,$C197),0)</f>
        <v>0</v>
      </c>
      <c r="Z197" s="169">
        <f>+IFERROR(SUMIFS([5]Sheet1!M:M,[5]Sheet1!$A:$A,$A197,[5]Sheet1!$B:$B,$B197,[5]Sheet1!$C:$C,$C197),0)</f>
        <v>0</v>
      </c>
      <c r="AA197" s="169">
        <f>+IFERROR(SUMIFS([5]Sheet1!N:N,[5]Sheet1!$A:$A,$A197,[5]Sheet1!$B:$B,$B197,[5]Sheet1!$C:$C,$C197),0)</f>
        <v>0</v>
      </c>
      <c r="AB197" s="169">
        <f>+IFERROR(SUMIFS([5]Sheet1!O:O,[5]Sheet1!$A:$A,$A197,[5]Sheet1!$B:$B,$B197,[5]Sheet1!$C:$C,$C197),0)</f>
        <v>1</v>
      </c>
      <c r="AC197" s="169">
        <f>+IFERROR(SUMIFS([5]Sheet1!P:P,[5]Sheet1!$A:$A,$A197,[5]Sheet1!$B:$B,$B197,[5]Sheet1!$C:$C,$C197),0)</f>
        <v>13</v>
      </c>
      <c r="AD197" s="169">
        <f>+IFERROR(SUMIFS([5]Sheet1!Q:Q,[5]Sheet1!$A:$A,$A197,[5]Sheet1!$B:$B,$B197,[5]Sheet1!$C:$C,$C197),0)</f>
        <v>0</v>
      </c>
      <c r="AE197" s="169">
        <f>+IFERROR(SUMIFS([5]Sheet1!R:R,[5]Sheet1!$A:$A,$A197,[5]Sheet1!$B:$B,$B197,[5]Sheet1!$C:$C,$C197),0)</f>
        <v>1</v>
      </c>
      <c r="AF197" s="169">
        <f>+IFERROR(SUMIFS([5]Sheet1!S:S,[5]Sheet1!$A:$A,$A197,[5]Sheet1!$B:$B,$B197,[5]Sheet1!$C:$C,$C197),0)</f>
        <v>0</v>
      </c>
      <c r="AG197" s="169">
        <f>+IFERROR(SUMIFS([5]Sheet1!T:T,[5]Sheet1!$A:$A,$A197,[5]Sheet1!$B:$B,$B197,[5]Sheet1!$C:$C,$C197),0)</f>
        <v>0</v>
      </c>
      <c r="AH197" s="169">
        <f>+IFERROR(SUMIFS([5]Sheet1!U:U,[5]Sheet1!$A:$A,$A197,[5]Sheet1!$B:$B,$B197,[5]Sheet1!$C:$C,$C197),0)</f>
        <v>0</v>
      </c>
      <c r="AI197" s="169">
        <f>+IFERROR(SUMIFS([5]Sheet1!V:V,[5]Sheet1!$A:$A,$A197,[5]Sheet1!$B:$B,$B197,[5]Sheet1!$C:$C,$C197),0)</f>
        <v>0</v>
      </c>
      <c r="AJ197" s="169">
        <f>+IFERROR(SUMIFS([5]Sheet1!W:W,[5]Sheet1!$A:$A,$A197,[5]Sheet1!$B:$B,$B197,[5]Sheet1!$C:$C,$C197),0)</f>
        <v>0</v>
      </c>
      <c r="AK197" s="169">
        <f>+IFERROR(SUMIFS([5]Sheet1!X:X,[5]Sheet1!$A:$A,$A197,[5]Sheet1!$B:$B,$B197,[5]Sheet1!$C:$C,$C197),0)</f>
        <v>0</v>
      </c>
      <c r="AL197" s="169">
        <f>+IFERROR(SUMIFS([5]Sheet1!Y:Y,[5]Sheet1!$A:$A,$A197,[5]Sheet1!$B:$B,$B197,[5]Sheet1!$C:$C,$C197),0)</f>
        <v>0</v>
      </c>
      <c r="AM197" s="169">
        <f>+IFERROR(SUMIFS([5]Sheet1!Z:Z,[5]Sheet1!$A:$A,$A197,[5]Sheet1!$B:$B,$B197,[5]Sheet1!$C:$C,$C197),0)</f>
        <v>0</v>
      </c>
      <c r="AN197" s="4" t="s">
        <v>121</v>
      </c>
    </row>
    <row r="198" spans="1:40" ht="15" customHeight="1" outlineLevel="2">
      <c r="A198" s="4" t="s">
        <v>3779</v>
      </c>
      <c r="B198" s="4" t="s">
        <v>51</v>
      </c>
      <c r="C198" s="4" t="str">
        <f t="shared" si="680"/>
        <v>X Fiber 200 - own</v>
      </c>
      <c r="D198" s="205"/>
      <c r="E198" s="203"/>
      <c r="F198" s="204"/>
      <c r="G198" s="12" t="s">
        <v>67</v>
      </c>
      <c r="H198" s="168"/>
      <c r="I198" s="168"/>
      <c r="J198" s="168"/>
      <c r="K198" s="168"/>
      <c r="L198" s="168"/>
      <c r="M198" s="168"/>
      <c r="N198" s="168"/>
      <c r="O198" s="168"/>
      <c r="P198" s="169"/>
      <c r="Q198" s="169">
        <f>+IFERROR(SUMIFS([5]Sheet1!D:D,[5]Sheet1!$A:$A,$A198,[5]Sheet1!$B:$B,$B198,[5]Sheet1!$C:$C,$C198),0)</f>
        <v>0</v>
      </c>
      <c r="R198" s="169">
        <f>+IFERROR(SUMIFS([5]Sheet1!E:E,[5]Sheet1!$A:$A,$A198,[5]Sheet1!$B:$B,$B198,[5]Sheet1!$C:$C,$C198),0)</f>
        <v>0</v>
      </c>
      <c r="S198" s="169">
        <f>+IFERROR(SUMIFS([5]Sheet1!F:F,[5]Sheet1!$A:$A,$A198,[5]Sheet1!$B:$B,$B198,[5]Sheet1!$C:$C,$C198),0)</f>
        <v>1</v>
      </c>
      <c r="T198" s="169">
        <f>+IFERROR(SUMIFS([5]Sheet1!G:G,[5]Sheet1!$A:$A,$A198,[5]Sheet1!$B:$B,$B198,[5]Sheet1!$C:$C,$C198),0)</f>
        <v>0</v>
      </c>
      <c r="U198" s="169">
        <f>+IFERROR(SUMIFS([5]Sheet1!H:H,[5]Sheet1!$A:$A,$A198,[5]Sheet1!$B:$B,$B198,[5]Sheet1!$C:$C,$C198),0)</f>
        <v>0</v>
      </c>
      <c r="V198" s="169">
        <f>+IFERROR(SUMIFS([5]Sheet1!I:I,[5]Sheet1!$A:$A,$A198,[5]Sheet1!$B:$B,$B198,[5]Sheet1!$C:$C,$C198),0)</f>
        <v>0</v>
      </c>
      <c r="W198" s="169">
        <f>+IFERROR(SUMIFS([5]Sheet1!J:J,[5]Sheet1!$A:$A,$A198,[5]Sheet1!$B:$B,$B198,[5]Sheet1!$C:$C,$C198),0)</f>
        <v>0</v>
      </c>
      <c r="X198" s="169">
        <f>+IFERROR(SUMIFS([5]Sheet1!K:K,[5]Sheet1!$A:$A,$A198,[5]Sheet1!$B:$B,$B198,[5]Sheet1!$C:$C,$C198),0)</f>
        <v>0</v>
      </c>
      <c r="Y198" s="169">
        <f>+IFERROR(SUMIFS([5]Sheet1!L:L,[5]Sheet1!$A:$A,$A198,[5]Sheet1!$B:$B,$B198,[5]Sheet1!$C:$C,$C198),0)</f>
        <v>0</v>
      </c>
      <c r="Z198" s="169">
        <f>+IFERROR(SUMIFS([5]Sheet1!M:M,[5]Sheet1!$A:$A,$A198,[5]Sheet1!$B:$B,$B198,[5]Sheet1!$C:$C,$C198),0)</f>
        <v>1</v>
      </c>
      <c r="AA198" s="169">
        <f>+IFERROR(SUMIFS([5]Sheet1!N:N,[5]Sheet1!$A:$A,$A198,[5]Sheet1!$B:$B,$B198,[5]Sheet1!$C:$C,$C198),0)</f>
        <v>1</v>
      </c>
      <c r="AB198" s="169">
        <f>+IFERROR(SUMIFS([5]Sheet1!O:O,[5]Sheet1!$A:$A,$A198,[5]Sheet1!$B:$B,$B198,[5]Sheet1!$C:$C,$C198),0)</f>
        <v>0</v>
      </c>
      <c r="AC198" s="169">
        <f>+IFERROR(SUMIFS([5]Sheet1!P:P,[5]Sheet1!$A:$A,$A198,[5]Sheet1!$B:$B,$B198,[5]Sheet1!$C:$C,$C198),0)</f>
        <v>0</v>
      </c>
      <c r="AD198" s="169">
        <f>+IFERROR(SUMIFS([5]Sheet1!Q:Q,[5]Sheet1!$A:$A,$A198,[5]Sheet1!$B:$B,$B198,[5]Sheet1!$C:$C,$C198),0)</f>
        <v>1</v>
      </c>
      <c r="AE198" s="169">
        <f>+IFERROR(SUMIFS([5]Sheet1!R:R,[5]Sheet1!$A:$A,$A198,[5]Sheet1!$B:$B,$B198,[5]Sheet1!$C:$C,$C198),0)</f>
        <v>0</v>
      </c>
      <c r="AF198" s="169">
        <f>+IFERROR(SUMIFS([5]Sheet1!S:S,[5]Sheet1!$A:$A,$A198,[5]Sheet1!$B:$B,$B198,[5]Sheet1!$C:$C,$C198),0)</f>
        <v>2</v>
      </c>
      <c r="AG198" s="169">
        <f>+IFERROR(SUMIFS([5]Sheet1!T:T,[5]Sheet1!$A:$A,$A198,[5]Sheet1!$B:$B,$B198,[5]Sheet1!$C:$C,$C198),0)</f>
        <v>0</v>
      </c>
      <c r="AH198" s="169">
        <f>+IFERROR(SUMIFS([5]Sheet1!U:U,[5]Sheet1!$A:$A,$A198,[5]Sheet1!$B:$B,$B198,[5]Sheet1!$C:$C,$C198),0)</f>
        <v>0</v>
      </c>
      <c r="AI198" s="169">
        <f>+IFERROR(SUMIFS([5]Sheet1!V:V,[5]Sheet1!$A:$A,$A198,[5]Sheet1!$B:$B,$B198,[5]Sheet1!$C:$C,$C198),0)</f>
        <v>0</v>
      </c>
      <c r="AJ198" s="169">
        <f>+IFERROR(SUMIFS([5]Sheet1!W:W,[5]Sheet1!$A:$A,$A198,[5]Sheet1!$B:$B,$B198,[5]Sheet1!$C:$C,$C198),0)</f>
        <v>0</v>
      </c>
      <c r="AK198" s="169">
        <f>+IFERROR(SUMIFS([5]Sheet1!X:X,[5]Sheet1!$A:$A,$A198,[5]Sheet1!$B:$B,$B198,[5]Sheet1!$C:$C,$C198),0)</f>
        <v>0</v>
      </c>
      <c r="AL198" s="169">
        <f>+IFERROR(SUMIFS([5]Sheet1!Y:Y,[5]Sheet1!$A:$A,$A198,[5]Sheet1!$B:$B,$B198,[5]Sheet1!$C:$C,$C198),0)</f>
        <v>0</v>
      </c>
      <c r="AM198" s="169">
        <f>+IFERROR(SUMIFS([5]Sheet1!Z:Z,[5]Sheet1!$A:$A,$A198,[5]Sheet1!$B:$B,$B198,[5]Sheet1!$C:$C,$C198),0)</f>
        <v>0</v>
      </c>
      <c r="AN198" s="4" t="s">
        <v>121</v>
      </c>
    </row>
    <row r="199" spans="1:40" ht="15" customHeight="1" outlineLevel="2">
      <c r="A199" s="4" t="s">
        <v>3779</v>
      </c>
      <c r="B199" s="4" t="s">
        <v>51</v>
      </c>
      <c r="C199" s="4" t="str">
        <f t="shared" si="680"/>
        <v>X Fiber 200 - neba</v>
      </c>
      <c r="D199" s="205"/>
      <c r="E199" s="203"/>
      <c r="F199" s="204"/>
      <c r="G199" s="12" t="s">
        <v>68</v>
      </c>
      <c r="H199" s="168"/>
      <c r="I199" s="168"/>
      <c r="J199" s="168"/>
      <c r="K199" s="168"/>
      <c r="L199" s="168"/>
      <c r="M199" s="168"/>
      <c r="N199" s="168"/>
      <c r="O199" s="168"/>
      <c r="P199" s="169"/>
      <c r="Q199" s="169">
        <f>+IFERROR(SUMIFS([5]Sheet1!D:D,[5]Sheet1!$A:$A,$A199,[5]Sheet1!$B:$B,$B199,[5]Sheet1!$C:$C,$C199),0)</f>
        <v>0</v>
      </c>
      <c r="R199" s="169">
        <f>+IFERROR(SUMIFS([5]Sheet1!E:E,[5]Sheet1!$A:$A,$A199,[5]Sheet1!$B:$B,$B199,[5]Sheet1!$C:$C,$C199),0)</f>
        <v>1</v>
      </c>
      <c r="S199" s="169">
        <f>+IFERROR(SUMIFS([5]Sheet1!F:F,[5]Sheet1!$A:$A,$A199,[5]Sheet1!$B:$B,$B199,[5]Sheet1!$C:$C,$C199),0)</f>
        <v>0</v>
      </c>
      <c r="T199" s="169">
        <f>+IFERROR(SUMIFS([5]Sheet1!G:G,[5]Sheet1!$A:$A,$A199,[5]Sheet1!$B:$B,$B199,[5]Sheet1!$C:$C,$C199),0)</f>
        <v>0</v>
      </c>
      <c r="U199" s="169">
        <f>+IFERROR(SUMIFS([5]Sheet1!H:H,[5]Sheet1!$A:$A,$A199,[5]Sheet1!$B:$B,$B199,[5]Sheet1!$C:$C,$C199),0)</f>
        <v>0</v>
      </c>
      <c r="V199" s="169">
        <f>+IFERROR(SUMIFS([5]Sheet1!I:I,[5]Sheet1!$A:$A,$A199,[5]Sheet1!$B:$B,$B199,[5]Sheet1!$C:$C,$C199),0)</f>
        <v>1</v>
      </c>
      <c r="W199" s="169">
        <f>+IFERROR(SUMIFS([5]Sheet1!J:J,[5]Sheet1!$A:$A,$A199,[5]Sheet1!$B:$B,$B199,[5]Sheet1!$C:$C,$C199),0)</f>
        <v>1</v>
      </c>
      <c r="X199" s="169">
        <f>+IFERROR(SUMIFS([5]Sheet1!K:K,[5]Sheet1!$A:$A,$A199,[5]Sheet1!$B:$B,$B199,[5]Sheet1!$C:$C,$C199),0)</f>
        <v>2</v>
      </c>
      <c r="Y199" s="169">
        <f>+IFERROR(SUMIFS([5]Sheet1!L:L,[5]Sheet1!$A:$A,$A199,[5]Sheet1!$B:$B,$B199,[5]Sheet1!$C:$C,$C199),0)</f>
        <v>0</v>
      </c>
      <c r="Z199" s="169">
        <f>+IFERROR(SUMIFS([5]Sheet1!M:M,[5]Sheet1!$A:$A,$A199,[5]Sheet1!$B:$B,$B199,[5]Sheet1!$C:$C,$C199),0)</f>
        <v>1</v>
      </c>
      <c r="AA199" s="169">
        <f>+IFERROR(SUMIFS([5]Sheet1!N:N,[5]Sheet1!$A:$A,$A199,[5]Sheet1!$B:$B,$B199,[5]Sheet1!$C:$C,$C199),0)</f>
        <v>0</v>
      </c>
      <c r="AB199" s="169">
        <f>+IFERROR(SUMIFS([5]Sheet1!O:O,[5]Sheet1!$A:$A,$A199,[5]Sheet1!$B:$B,$B199,[5]Sheet1!$C:$C,$C199),0)</f>
        <v>1</v>
      </c>
      <c r="AC199" s="169">
        <f>+IFERROR(SUMIFS([5]Sheet1!P:P,[5]Sheet1!$A:$A,$A199,[5]Sheet1!$B:$B,$B199,[5]Sheet1!$C:$C,$C199),0)</f>
        <v>0</v>
      </c>
      <c r="AD199" s="169">
        <f>+IFERROR(SUMIFS([5]Sheet1!Q:Q,[5]Sheet1!$A:$A,$A199,[5]Sheet1!$B:$B,$B199,[5]Sheet1!$C:$C,$C199),0)</f>
        <v>0</v>
      </c>
      <c r="AE199" s="169">
        <f>+IFERROR(SUMIFS([5]Sheet1!R:R,[5]Sheet1!$A:$A,$A199,[5]Sheet1!$B:$B,$B199,[5]Sheet1!$C:$C,$C199),0)</f>
        <v>0</v>
      </c>
      <c r="AF199" s="169">
        <f>+IFERROR(SUMIFS([5]Sheet1!S:S,[5]Sheet1!$A:$A,$A199,[5]Sheet1!$B:$B,$B199,[5]Sheet1!$C:$C,$C199),0)</f>
        <v>4</v>
      </c>
      <c r="AG199" s="169">
        <f>+IFERROR(SUMIFS([5]Sheet1!T:T,[5]Sheet1!$A:$A,$A199,[5]Sheet1!$B:$B,$B199,[5]Sheet1!$C:$C,$C199),0)</f>
        <v>0</v>
      </c>
      <c r="AH199" s="169">
        <f>+IFERROR(SUMIFS([5]Sheet1!U:U,[5]Sheet1!$A:$A,$A199,[5]Sheet1!$B:$B,$B199,[5]Sheet1!$C:$C,$C199),0)</f>
        <v>0</v>
      </c>
      <c r="AI199" s="169">
        <f>+IFERROR(SUMIFS([5]Sheet1!V:V,[5]Sheet1!$A:$A,$A199,[5]Sheet1!$B:$B,$B199,[5]Sheet1!$C:$C,$C199),0)</f>
        <v>0</v>
      </c>
      <c r="AJ199" s="169">
        <f>+IFERROR(SUMIFS([5]Sheet1!W:W,[5]Sheet1!$A:$A,$A199,[5]Sheet1!$B:$B,$B199,[5]Sheet1!$C:$C,$C199),0)</f>
        <v>0</v>
      </c>
      <c r="AK199" s="169">
        <f>+IFERROR(SUMIFS([5]Sheet1!X:X,[5]Sheet1!$A:$A,$A199,[5]Sheet1!$B:$B,$B199,[5]Sheet1!$C:$C,$C199),0)</f>
        <v>0</v>
      </c>
      <c r="AL199" s="169">
        <f>+IFERROR(SUMIFS([5]Sheet1!Y:Y,[5]Sheet1!$A:$A,$A199,[5]Sheet1!$B:$B,$B199,[5]Sheet1!$C:$C,$C199),0)</f>
        <v>0</v>
      </c>
      <c r="AM199" s="169">
        <f>+IFERROR(SUMIFS([5]Sheet1!Z:Z,[5]Sheet1!$A:$A,$A199,[5]Sheet1!$B:$B,$B199,[5]Sheet1!$C:$C,$C199),0)</f>
        <v>0</v>
      </c>
      <c r="AN199" s="4" t="s">
        <v>121</v>
      </c>
    </row>
    <row r="200" spans="1:40" ht="15" customHeight="1" outlineLevel="2">
      <c r="A200" s="4" t="s">
        <v>3779</v>
      </c>
      <c r="B200" s="4" t="s">
        <v>51</v>
      </c>
      <c r="C200" s="4" t="str">
        <f t="shared" si="680"/>
        <v>Own Fiber</v>
      </c>
      <c r="D200" s="205"/>
      <c r="E200" s="203"/>
      <c r="F200" s="204"/>
      <c r="G200" s="14" t="s">
        <v>3</v>
      </c>
      <c r="H200" s="172"/>
      <c r="I200" s="172"/>
      <c r="J200" s="172"/>
      <c r="K200" s="172"/>
      <c r="L200" s="172"/>
      <c r="M200" s="172"/>
      <c r="N200" s="172"/>
      <c r="O200" s="172"/>
      <c r="P200" s="173">
        <f t="shared" ref="P200" si="690">+P194+P196+P198</f>
        <v>0</v>
      </c>
      <c r="Q200" s="173"/>
      <c r="R200" s="173">
        <f>+R194+R196+R198</f>
        <v>0</v>
      </c>
      <c r="S200" s="173">
        <f t="shared" ref="S200:T201" si="691">+S194+S196+S198</f>
        <v>4</v>
      </c>
      <c r="T200" s="173">
        <f t="shared" si="691"/>
        <v>2</v>
      </c>
      <c r="U200" s="173">
        <f t="shared" ref="U200:V200" si="692">+U194+U196+U198</f>
        <v>0</v>
      </c>
      <c r="V200" s="173">
        <f t="shared" si="692"/>
        <v>0</v>
      </c>
      <c r="W200" s="173">
        <f t="shared" ref="W200" si="693">+W194+W196+W198</f>
        <v>4</v>
      </c>
      <c r="X200" s="173">
        <f t="shared" ref="X200:Y200" si="694">+X194+X196+X198</f>
        <v>1</v>
      </c>
      <c r="Y200" s="173">
        <f t="shared" si="694"/>
        <v>11</v>
      </c>
      <c r="Z200" s="173">
        <f t="shared" ref="Z200:AA200" si="695">+Z194+Z196+Z198</f>
        <v>1</v>
      </c>
      <c r="AA200" s="173">
        <f t="shared" si="695"/>
        <v>1</v>
      </c>
      <c r="AB200" s="173">
        <f t="shared" ref="AB200:AC200" si="696">+AB194+AB196+AB198</f>
        <v>12</v>
      </c>
      <c r="AC200" s="173">
        <f t="shared" si="696"/>
        <v>4</v>
      </c>
      <c r="AD200" s="173">
        <f t="shared" ref="AD200:AE200" si="697">+AD194+AD196+AD198</f>
        <v>1</v>
      </c>
      <c r="AE200" s="173">
        <f t="shared" si="697"/>
        <v>0</v>
      </c>
      <c r="AF200" s="173">
        <f t="shared" ref="AF200:AG200" si="698">+AF194+AF196+AF198</f>
        <v>4</v>
      </c>
      <c r="AG200" s="173">
        <f t="shared" si="698"/>
        <v>0</v>
      </c>
      <c r="AH200" s="173">
        <f t="shared" ref="AH200:AM200" si="699">+AH194+AH196+AH198</f>
        <v>0</v>
      </c>
      <c r="AI200" s="173">
        <f t="shared" si="699"/>
        <v>0</v>
      </c>
      <c r="AJ200" s="173">
        <f t="shared" si="699"/>
        <v>0</v>
      </c>
      <c r="AK200" s="173">
        <f t="shared" si="699"/>
        <v>0</v>
      </c>
      <c r="AL200" s="173">
        <f t="shared" si="699"/>
        <v>0</v>
      </c>
      <c r="AM200" s="173">
        <f t="shared" si="699"/>
        <v>0</v>
      </c>
    </row>
    <row r="201" spans="1:40" ht="15" customHeight="1" outlineLevel="2">
      <c r="A201" s="4" t="s">
        <v>3779</v>
      </c>
      <c r="B201" s="4" t="s">
        <v>51</v>
      </c>
      <c r="C201" s="4" t="str">
        <f t="shared" si="680"/>
        <v>Indirect Fiber</v>
      </c>
      <c r="D201" s="205"/>
      <c r="E201" s="203"/>
      <c r="F201" s="204"/>
      <c r="G201" s="14" t="s">
        <v>42</v>
      </c>
      <c r="H201" s="172"/>
      <c r="I201" s="172"/>
      <c r="J201" s="172"/>
      <c r="K201" s="172"/>
      <c r="L201" s="172"/>
      <c r="M201" s="172"/>
      <c r="N201" s="172"/>
      <c r="O201" s="172"/>
      <c r="P201" s="173">
        <f t="shared" ref="P201" si="700">+P195+P197+P199</f>
        <v>0</v>
      </c>
      <c r="Q201" s="173"/>
      <c r="R201" s="173">
        <f>+R195+R197+R199</f>
        <v>1</v>
      </c>
      <c r="S201" s="173">
        <f t="shared" si="691"/>
        <v>0</v>
      </c>
      <c r="T201" s="173">
        <f t="shared" si="691"/>
        <v>1</v>
      </c>
      <c r="U201" s="173">
        <f t="shared" ref="U201:V201" si="701">+U195+U197+U199</f>
        <v>0</v>
      </c>
      <c r="V201" s="173">
        <f t="shared" si="701"/>
        <v>1</v>
      </c>
      <c r="W201" s="173">
        <f t="shared" ref="W201" si="702">+W195+W197+W199</f>
        <v>2</v>
      </c>
      <c r="X201" s="173">
        <f t="shared" ref="X201:Y201" si="703">+X195+X197+X199</f>
        <v>3</v>
      </c>
      <c r="Y201" s="173">
        <f t="shared" si="703"/>
        <v>0</v>
      </c>
      <c r="Z201" s="173">
        <f t="shared" ref="Z201:AA201" si="704">+Z195+Z197+Z199</f>
        <v>2</v>
      </c>
      <c r="AA201" s="173">
        <f t="shared" si="704"/>
        <v>0</v>
      </c>
      <c r="AB201" s="173">
        <f t="shared" ref="AB201:AC201" si="705">+AB195+AB197+AB199</f>
        <v>2</v>
      </c>
      <c r="AC201" s="173">
        <f t="shared" si="705"/>
        <v>13</v>
      </c>
      <c r="AD201" s="173">
        <f t="shared" ref="AD201:AE201" si="706">+AD195+AD197+AD199</f>
        <v>0</v>
      </c>
      <c r="AE201" s="173">
        <f t="shared" si="706"/>
        <v>1</v>
      </c>
      <c r="AF201" s="173">
        <f t="shared" ref="AF201:AG201" si="707">+AF195+AF197+AF199</f>
        <v>4</v>
      </c>
      <c r="AG201" s="173">
        <f t="shared" si="707"/>
        <v>0</v>
      </c>
      <c r="AH201" s="173">
        <f t="shared" ref="AH201:AM201" si="708">+AH195+AH197+AH199</f>
        <v>0</v>
      </c>
      <c r="AI201" s="173">
        <f t="shared" si="708"/>
        <v>0</v>
      </c>
      <c r="AJ201" s="173">
        <f t="shared" si="708"/>
        <v>0</v>
      </c>
      <c r="AK201" s="173">
        <f t="shared" si="708"/>
        <v>0</v>
      </c>
      <c r="AL201" s="173">
        <f t="shared" si="708"/>
        <v>0</v>
      </c>
      <c r="AM201" s="173">
        <f t="shared" si="708"/>
        <v>0</v>
      </c>
    </row>
    <row r="202" spans="1:40" s="8" customFormat="1" ht="15" customHeight="1" outlineLevel="1">
      <c r="A202" s="4" t="s">
        <v>3779</v>
      </c>
      <c r="B202" s="4" t="s">
        <v>51</v>
      </c>
      <c r="C202" s="4" t="str">
        <f t="shared" si="680"/>
        <v>assets/client</v>
      </c>
      <c r="D202" s="205"/>
      <c r="E202" s="203"/>
      <c r="F202" s="204"/>
      <c r="G202" s="13" t="s">
        <v>90</v>
      </c>
      <c r="H202" s="170"/>
      <c r="I202" s="170"/>
      <c r="J202" s="170"/>
      <c r="K202" s="170"/>
      <c r="L202" s="170"/>
      <c r="M202" s="170"/>
      <c r="N202" s="170"/>
      <c r="O202" s="170"/>
      <c r="P202" s="170" t="str">
        <f t="shared" ref="P202" si="709">+IFERROR(P193/P192,"")</f>
        <v/>
      </c>
      <c r="Q202" s="170"/>
      <c r="R202" s="170">
        <f t="shared" ref="R202:W202" si="710">+IFERROR(R193/R192,"")</f>
        <v>1</v>
      </c>
      <c r="S202" s="170">
        <f t="shared" si="710"/>
        <v>1</v>
      </c>
      <c r="T202" s="170">
        <f t="shared" si="710"/>
        <v>1</v>
      </c>
      <c r="U202" s="170" t="str">
        <f t="shared" si="710"/>
        <v/>
      </c>
      <c r="V202" s="170">
        <f t="shared" si="710"/>
        <v>1</v>
      </c>
      <c r="W202" s="170">
        <f t="shared" si="710"/>
        <v>1</v>
      </c>
      <c r="X202" s="170">
        <f t="shared" ref="X202:Y202" si="711">+IFERROR(X193/X192,"")</f>
        <v>2</v>
      </c>
      <c r="Y202" s="170">
        <f t="shared" si="711"/>
        <v>3.6666666666666665</v>
      </c>
      <c r="Z202" s="170">
        <f t="shared" ref="Z202:AA202" si="712">+IFERROR(Z193/Z192,"")</f>
        <v>1</v>
      </c>
      <c r="AA202" s="170">
        <f t="shared" si="712"/>
        <v>1</v>
      </c>
      <c r="AB202" s="170">
        <f t="shared" ref="AB202:AC202" si="713">+IFERROR(AB193/AB192,"")</f>
        <v>4.666666666666667</v>
      </c>
      <c r="AC202" s="170">
        <f t="shared" si="713"/>
        <v>17</v>
      </c>
      <c r="AD202" s="170">
        <f t="shared" ref="AD202:AE202" si="714">+IFERROR(AD193/AD192,"")</f>
        <v>1</v>
      </c>
      <c r="AE202" s="170">
        <f t="shared" si="714"/>
        <v>1</v>
      </c>
      <c r="AF202" s="170">
        <f t="shared" ref="AF202:AG202" si="715">+IFERROR(AF193/AF192,"")</f>
        <v>8</v>
      </c>
      <c r="AG202" s="170" t="str">
        <f t="shared" si="715"/>
        <v/>
      </c>
      <c r="AH202" s="170" t="str">
        <f t="shared" ref="AH202:AM202" si="716">+IFERROR(AH193/AH192,"")</f>
        <v/>
      </c>
      <c r="AI202" s="170" t="str">
        <f t="shared" si="716"/>
        <v/>
      </c>
      <c r="AJ202" s="170" t="str">
        <f t="shared" si="716"/>
        <v/>
      </c>
      <c r="AK202" s="170" t="str">
        <f t="shared" si="716"/>
        <v/>
      </c>
      <c r="AL202" s="170" t="str">
        <f t="shared" si="716"/>
        <v/>
      </c>
      <c r="AM202" s="170" t="str">
        <f t="shared" si="716"/>
        <v/>
      </c>
    </row>
    <row r="203" spans="1:40" ht="15" customHeight="1" outlineLevel="1">
      <c r="A203" s="4" t="s">
        <v>3779</v>
      </c>
      <c r="B203" s="4" t="s">
        <v>52</v>
      </c>
      <c r="C203" s="4" t="str">
        <f t="shared" si="680"/>
        <v>Clients</v>
      </c>
      <c r="D203" s="205"/>
      <c r="E203" s="203"/>
      <c r="F203" s="204" t="s">
        <v>52</v>
      </c>
      <c r="G203" s="10" t="s">
        <v>40</v>
      </c>
      <c r="H203" s="164"/>
      <c r="I203" s="164"/>
      <c r="J203" s="164"/>
      <c r="K203" s="164"/>
      <c r="L203" s="164"/>
      <c r="M203" s="164"/>
      <c r="N203" s="164"/>
      <c r="O203" s="164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65"/>
      <c r="AE203" s="165"/>
      <c r="AF203" s="165"/>
      <c r="AG203" s="165"/>
      <c r="AH203" s="165"/>
      <c r="AI203" s="165"/>
      <c r="AJ203" s="165"/>
      <c r="AK203" s="165"/>
      <c r="AL203" s="165"/>
      <c r="AM203" s="165"/>
    </row>
    <row r="204" spans="1:40" ht="15" customHeight="1" outlineLevel="1">
      <c r="A204" s="4" t="s">
        <v>3779</v>
      </c>
      <c r="B204" s="4" t="s">
        <v>52</v>
      </c>
      <c r="C204" s="4" t="str">
        <f t="shared" si="680"/>
        <v>Assets</v>
      </c>
      <c r="D204" s="205"/>
      <c r="E204" s="203"/>
      <c r="F204" s="204"/>
      <c r="G204" s="11" t="s">
        <v>88</v>
      </c>
      <c r="H204" s="166"/>
      <c r="I204" s="166"/>
      <c r="J204" s="166"/>
      <c r="K204" s="166"/>
      <c r="L204" s="166"/>
      <c r="M204" s="166"/>
      <c r="N204" s="166"/>
      <c r="O204" s="166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</row>
    <row r="205" spans="1:40" ht="15" customHeight="1" outlineLevel="2">
      <c r="A205" s="4" t="s">
        <v>3779</v>
      </c>
      <c r="B205" s="4" t="s">
        <v>52</v>
      </c>
      <c r="C205" s="4" t="str">
        <f t="shared" si="680"/>
        <v>Employee</v>
      </c>
      <c r="D205" s="205"/>
      <c r="E205" s="203"/>
      <c r="F205" s="204"/>
      <c r="G205" s="12" t="s">
        <v>4</v>
      </c>
      <c r="H205" s="168"/>
      <c r="I205" s="168"/>
      <c r="J205" s="168"/>
      <c r="K205" s="168"/>
      <c r="L205" s="168"/>
      <c r="M205" s="168"/>
      <c r="N205" s="168"/>
      <c r="O205" s="168"/>
      <c r="P205" s="169"/>
      <c r="Q205" s="169">
        <f>+IFERROR(SUMIFS([5]Sheet1!D:D,[5]Sheet1!$A:$A,$A205,[5]Sheet1!$B:$B,$B205,[5]Sheet1!$C:$C,$C205),0)</f>
        <v>0</v>
      </c>
      <c r="R205" s="169">
        <f>+IFERROR(SUMIFS([5]Sheet1!E:E,[5]Sheet1!$A:$A,$A205,[5]Sheet1!$B:$B,$B205,[5]Sheet1!$C:$C,$C205),0)</f>
        <v>0</v>
      </c>
      <c r="S205" s="169">
        <f>+IFERROR(SUMIFS([5]Sheet1!F:F,[5]Sheet1!$A:$A,$A205,[5]Sheet1!$B:$B,$B205,[5]Sheet1!$C:$C,$C205),0)</f>
        <v>0</v>
      </c>
      <c r="T205" s="169">
        <f>+IFERROR(SUMIFS([5]Sheet1!G:G,[5]Sheet1!$A:$A,$A205,[5]Sheet1!$B:$B,$B205,[5]Sheet1!$C:$C,$C205),0)</f>
        <v>0</v>
      </c>
      <c r="U205" s="169">
        <f>+IFERROR(SUMIFS([5]Sheet1!H:H,[5]Sheet1!$A:$A,$A205,[5]Sheet1!$B:$B,$B205,[5]Sheet1!$C:$C,$C205),0)</f>
        <v>0</v>
      </c>
      <c r="V205" s="169">
        <f>+IFERROR(SUMIFS([5]Sheet1!I:I,[5]Sheet1!$A:$A,$A205,[5]Sheet1!$B:$B,$B205,[5]Sheet1!$C:$C,$C205),0)</f>
        <v>0</v>
      </c>
      <c r="W205" s="169">
        <f>+IFERROR(SUMIFS([5]Sheet1!J:J,[5]Sheet1!$A:$A,$A205,[5]Sheet1!$B:$B,$B205,[5]Sheet1!$C:$C,$C205),0)</f>
        <v>0</v>
      </c>
      <c r="X205" s="169">
        <f>+IFERROR(SUMIFS([5]Sheet1!K:K,[5]Sheet1!$A:$A,$A205,[5]Sheet1!$B:$B,$B205,[5]Sheet1!$C:$C,$C205),0)</f>
        <v>0</v>
      </c>
      <c r="Y205" s="169">
        <f>+IFERROR(SUMIFS([5]Sheet1!L:L,[5]Sheet1!$A:$A,$A205,[5]Sheet1!$B:$B,$B205,[5]Sheet1!$C:$C,$C205),0)</f>
        <v>0</v>
      </c>
      <c r="Z205" s="169">
        <f>+IFERROR(SUMIFS([5]Sheet1!M:M,[5]Sheet1!$A:$A,$A205,[5]Sheet1!$B:$B,$B205,[5]Sheet1!$C:$C,$C205),0)</f>
        <v>0</v>
      </c>
      <c r="AA205" s="169">
        <f>+IFERROR(SUMIFS([5]Sheet1!N:N,[5]Sheet1!$A:$A,$A205,[5]Sheet1!$B:$B,$B205,[5]Sheet1!$C:$C,$C205),0)</f>
        <v>0</v>
      </c>
      <c r="AB205" s="169">
        <f>+IFERROR(SUMIFS([5]Sheet1!O:O,[5]Sheet1!$A:$A,$A205,[5]Sheet1!$B:$B,$B205,[5]Sheet1!$C:$C,$C205),0)</f>
        <v>0</v>
      </c>
      <c r="AC205" s="169">
        <f>+IFERROR(SUMIFS([5]Sheet1!P:P,[5]Sheet1!$A:$A,$A205,[5]Sheet1!$B:$B,$B205,[5]Sheet1!$C:$C,$C205),0)</f>
        <v>0</v>
      </c>
      <c r="AD205" s="169">
        <f>+IFERROR(SUMIFS([5]Sheet1!Q:Q,[5]Sheet1!$A:$A,$A205,[5]Sheet1!$B:$B,$B205,[5]Sheet1!$C:$C,$C205),0)</f>
        <v>0</v>
      </c>
      <c r="AE205" s="169">
        <f>+IFERROR(SUMIFS([5]Sheet1!R:R,[5]Sheet1!$A:$A,$A205,[5]Sheet1!$B:$B,$B205,[5]Sheet1!$C:$C,$C205),0)</f>
        <v>0</v>
      </c>
      <c r="AF205" s="169">
        <f>+IFERROR(SUMIFS([5]Sheet1!S:S,[5]Sheet1!$A:$A,$A205,[5]Sheet1!$B:$B,$B205,[5]Sheet1!$C:$C,$C205),0)</f>
        <v>0</v>
      </c>
      <c r="AG205" s="169">
        <f>+IFERROR(SUMIFS([5]Sheet1!T:T,[5]Sheet1!$A:$A,$A205,[5]Sheet1!$B:$B,$B205,[5]Sheet1!$C:$C,$C205),0)</f>
        <v>0</v>
      </c>
      <c r="AH205" s="169">
        <f>+IFERROR(SUMIFS([5]Sheet1!U:U,[5]Sheet1!$A:$A,$A205,[5]Sheet1!$B:$B,$B205,[5]Sheet1!$C:$C,$C205),0)</f>
        <v>0</v>
      </c>
      <c r="AI205" s="169">
        <f>+IFERROR(SUMIFS([5]Sheet1!V:V,[5]Sheet1!$A:$A,$A205,[5]Sheet1!$B:$B,$B205,[5]Sheet1!$C:$C,$C205),0)</f>
        <v>0</v>
      </c>
      <c r="AJ205" s="169">
        <f>+IFERROR(SUMIFS([5]Sheet1!W:W,[5]Sheet1!$A:$A,$A205,[5]Sheet1!$B:$B,$B205,[5]Sheet1!$C:$C,$C205),0)</f>
        <v>0</v>
      </c>
      <c r="AK205" s="169">
        <f>+IFERROR(SUMIFS([5]Sheet1!X:X,[5]Sheet1!$A:$A,$A205,[5]Sheet1!$B:$B,$B205,[5]Sheet1!$C:$C,$C205),0)</f>
        <v>0</v>
      </c>
      <c r="AL205" s="169">
        <f>+IFERROR(SUMIFS([5]Sheet1!Y:Y,[5]Sheet1!$A:$A,$A205,[5]Sheet1!$B:$B,$B205,[5]Sheet1!$C:$C,$C205),0)</f>
        <v>0</v>
      </c>
      <c r="AM205" s="169">
        <f>+IFERROR(SUMIFS([5]Sheet1!Z:Z,[5]Sheet1!$A:$A,$A205,[5]Sheet1!$B:$B,$B205,[5]Sheet1!$C:$C,$C205),0)</f>
        <v>0</v>
      </c>
      <c r="AN205" s="4" t="s">
        <v>121</v>
      </c>
    </row>
    <row r="206" spans="1:40" ht="15" customHeight="1" outlineLevel="2">
      <c r="A206" s="4" t="s">
        <v>3779</v>
      </c>
      <c r="B206" s="4" t="s">
        <v>52</v>
      </c>
      <c r="C206" s="4" t="str">
        <f t="shared" si="680"/>
        <v>Manager</v>
      </c>
      <c r="D206" s="205"/>
      <c r="E206" s="203"/>
      <c r="F206" s="204"/>
      <c r="G206" s="12" t="s">
        <v>5</v>
      </c>
      <c r="H206" s="168"/>
      <c r="I206" s="168"/>
      <c r="J206" s="168"/>
      <c r="K206" s="168"/>
      <c r="L206" s="168"/>
      <c r="M206" s="168"/>
      <c r="N206" s="168"/>
      <c r="O206" s="168"/>
      <c r="P206" s="169"/>
      <c r="Q206" s="169">
        <f>+IFERROR(SUMIFS([5]Sheet1!D:D,[5]Sheet1!$A:$A,$A206,[5]Sheet1!$B:$B,$B206,[5]Sheet1!$C:$C,$C206),0)</f>
        <v>0</v>
      </c>
      <c r="R206" s="169">
        <f>+IFERROR(SUMIFS([5]Sheet1!E:E,[5]Sheet1!$A:$A,$A206,[5]Sheet1!$B:$B,$B206,[5]Sheet1!$C:$C,$C206),0)</f>
        <v>0</v>
      </c>
      <c r="S206" s="169">
        <f>+IFERROR(SUMIFS([5]Sheet1!F:F,[5]Sheet1!$A:$A,$A206,[5]Sheet1!$B:$B,$B206,[5]Sheet1!$C:$C,$C206),0)</f>
        <v>0</v>
      </c>
      <c r="T206" s="169">
        <f>+IFERROR(SUMIFS([5]Sheet1!G:G,[5]Sheet1!$A:$A,$A206,[5]Sheet1!$B:$B,$B206,[5]Sheet1!$C:$C,$C206),0)</f>
        <v>0</v>
      </c>
      <c r="U206" s="169">
        <f>+IFERROR(SUMIFS([5]Sheet1!H:H,[5]Sheet1!$A:$A,$A206,[5]Sheet1!$B:$B,$B206,[5]Sheet1!$C:$C,$C206),0)</f>
        <v>0</v>
      </c>
      <c r="V206" s="169">
        <f>+IFERROR(SUMIFS([5]Sheet1!I:I,[5]Sheet1!$A:$A,$A206,[5]Sheet1!$B:$B,$B206,[5]Sheet1!$C:$C,$C206),0)</f>
        <v>0</v>
      </c>
      <c r="W206" s="169">
        <f>+IFERROR(SUMIFS([5]Sheet1!J:J,[5]Sheet1!$A:$A,$A206,[5]Sheet1!$B:$B,$B206,[5]Sheet1!$C:$C,$C206),0)</f>
        <v>0</v>
      </c>
      <c r="X206" s="169">
        <f>+IFERROR(SUMIFS([5]Sheet1!K:K,[5]Sheet1!$A:$A,$A206,[5]Sheet1!$B:$B,$B206,[5]Sheet1!$C:$C,$C206),0)</f>
        <v>0</v>
      </c>
      <c r="Y206" s="169">
        <f>+IFERROR(SUMIFS([5]Sheet1!L:L,[5]Sheet1!$A:$A,$A206,[5]Sheet1!$B:$B,$B206,[5]Sheet1!$C:$C,$C206),0)</f>
        <v>0</v>
      </c>
      <c r="Z206" s="169">
        <f>+IFERROR(SUMIFS([5]Sheet1!M:M,[5]Sheet1!$A:$A,$A206,[5]Sheet1!$B:$B,$B206,[5]Sheet1!$C:$C,$C206),0)</f>
        <v>0</v>
      </c>
      <c r="AA206" s="169">
        <f>+IFERROR(SUMIFS([5]Sheet1!N:N,[5]Sheet1!$A:$A,$A206,[5]Sheet1!$B:$B,$B206,[5]Sheet1!$C:$C,$C206),0)</f>
        <v>0</v>
      </c>
      <c r="AB206" s="169">
        <f>+IFERROR(SUMIFS([5]Sheet1!O:O,[5]Sheet1!$A:$A,$A206,[5]Sheet1!$B:$B,$B206,[5]Sheet1!$C:$C,$C206),0)</f>
        <v>0</v>
      </c>
      <c r="AC206" s="169">
        <f>+IFERROR(SUMIFS([5]Sheet1!P:P,[5]Sheet1!$A:$A,$A206,[5]Sheet1!$B:$B,$B206,[5]Sheet1!$C:$C,$C206),0)</f>
        <v>0</v>
      </c>
      <c r="AD206" s="169">
        <f>+IFERROR(SUMIFS([5]Sheet1!Q:Q,[5]Sheet1!$A:$A,$A206,[5]Sheet1!$B:$B,$B206,[5]Sheet1!$C:$C,$C206),0)</f>
        <v>0</v>
      </c>
      <c r="AE206" s="169">
        <f>+IFERROR(SUMIFS([5]Sheet1!R:R,[5]Sheet1!$A:$A,$A206,[5]Sheet1!$B:$B,$B206,[5]Sheet1!$C:$C,$C206),0)</f>
        <v>0</v>
      </c>
      <c r="AF206" s="169">
        <f>+IFERROR(SUMIFS([5]Sheet1!S:S,[5]Sheet1!$A:$A,$A206,[5]Sheet1!$B:$B,$B206,[5]Sheet1!$C:$C,$C206),0)</f>
        <v>0</v>
      </c>
      <c r="AG206" s="169">
        <f>+IFERROR(SUMIFS([5]Sheet1!T:T,[5]Sheet1!$A:$A,$A206,[5]Sheet1!$B:$B,$B206,[5]Sheet1!$C:$C,$C206),0)</f>
        <v>0</v>
      </c>
      <c r="AH206" s="169">
        <f>+IFERROR(SUMIFS([5]Sheet1!U:U,[5]Sheet1!$A:$A,$A206,[5]Sheet1!$B:$B,$B206,[5]Sheet1!$C:$C,$C206),0)</f>
        <v>0</v>
      </c>
      <c r="AI206" s="169">
        <f>+IFERROR(SUMIFS([5]Sheet1!V:V,[5]Sheet1!$A:$A,$A206,[5]Sheet1!$B:$B,$B206,[5]Sheet1!$C:$C,$C206),0)</f>
        <v>0</v>
      </c>
      <c r="AJ206" s="169">
        <f>+IFERROR(SUMIFS([5]Sheet1!W:W,[5]Sheet1!$A:$A,$A206,[5]Sheet1!$B:$B,$B206,[5]Sheet1!$C:$C,$C206),0)</f>
        <v>0</v>
      </c>
      <c r="AK206" s="169">
        <f>+IFERROR(SUMIFS([5]Sheet1!X:X,[5]Sheet1!$A:$A,$A206,[5]Sheet1!$B:$B,$B206,[5]Sheet1!$C:$C,$C206),0)</f>
        <v>0</v>
      </c>
      <c r="AL206" s="169">
        <f>+IFERROR(SUMIFS([5]Sheet1!Y:Y,[5]Sheet1!$A:$A,$A206,[5]Sheet1!$B:$B,$B206,[5]Sheet1!$C:$C,$C206),0)</f>
        <v>0</v>
      </c>
      <c r="AM206" s="169">
        <f>+IFERROR(SUMIFS([5]Sheet1!Z:Z,[5]Sheet1!$A:$A,$A206,[5]Sheet1!$B:$B,$B206,[5]Sheet1!$C:$C,$C206),0)</f>
        <v>0</v>
      </c>
      <c r="AN206" s="4" t="s">
        <v>121</v>
      </c>
    </row>
    <row r="207" spans="1:40" ht="15" customHeight="1" outlineLevel="2">
      <c r="A207" s="4" t="s">
        <v>3779</v>
      </c>
      <c r="B207" s="4" t="s">
        <v>52</v>
      </c>
      <c r="C207" s="4" t="str">
        <f t="shared" si="680"/>
        <v>Data bucket</v>
      </c>
      <c r="D207" s="205"/>
      <c r="E207" s="203"/>
      <c r="F207" s="204"/>
      <c r="G207" s="14" t="s">
        <v>81</v>
      </c>
      <c r="H207" s="172"/>
      <c r="I207" s="172"/>
      <c r="J207" s="172"/>
      <c r="K207" s="172"/>
      <c r="L207" s="172"/>
      <c r="M207" s="172"/>
      <c r="N207" s="172"/>
      <c r="O207" s="172"/>
      <c r="P207" s="169"/>
      <c r="Q207" s="169">
        <f>+IFERROR(SUMIFS([5]Sheet1!D:D,[5]Sheet1!$A:$A,$A207,[5]Sheet1!$B:$B,$B207,[5]Sheet1!$C:$C,$C207),0)</f>
        <v>0</v>
      </c>
      <c r="R207" s="169">
        <f>+IFERROR(SUMIFS([5]Sheet1!E:E,[5]Sheet1!$A:$A,$A207,[5]Sheet1!$B:$B,$B207,[5]Sheet1!$C:$C,$C207),0)</f>
        <v>0</v>
      </c>
      <c r="S207" s="169">
        <f>+IFERROR(SUMIFS([5]Sheet1!F:F,[5]Sheet1!$A:$A,$A207,[5]Sheet1!$B:$B,$B207,[5]Sheet1!$C:$C,$C207),0)</f>
        <v>0</v>
      </c>
      <c r="T207" s="169">
        <f>+IFERROR(SUMIFS([5]Sheet1!G:G,[5]Sheet1!$A:$A,$A207,[5]Sheet1!$B:$B,$B207,[5]Sheet1!$C:$C,$C207),0)</f>
        <v>0</v>
      </c>
      <c r="U207" s="169">
        <f>+IFERROR(SUMIFS([5]Sheet1!H:H,[5]Sheet1!$A:$A,$A207,[5]Sheet1!$B:$B,$B207,[5]Sheet1!$C:$C,$C207),0)</f>
        <v>0</v>
      </c>
      <c r="V207" s="169">
        <f>+IFERROR(SUMIFS([5]Sheet1!I:I,[5]Sheet1!$A:$A,$A207,[5]Sheet1!$B:$B,$B207,[5]Sheet1!$C:$C,$C207),0)</f>
        <v>0</v>
      </c>
      <c r="W207" s="169">
        <f>+IFERROR(SUMIFS([5]Sheet1!J:J,[5]Sheet1!$A:$A,$A207,[5]Sheet1!$B:$B,$B207,[5]Sheet1!$C:$C,$C207),0)</f>
        <v>0</v>
      </c>
      <c r="X207" s="169">
        <f>+IFERROR(SUMIFS([5]Sheet1!K:K,[5]Sheet1!$A:$A,$A207,[5]Sheet1!$B:$B,$B207,[5]Sheet1!$C:$C,$C207),0)</f>
        <v>0</v>
      </c>
      <c r="Y207" s="169">
        <f>+IFERROR(SUMIFS([5]Sheet1!L:L,[5]Sheet1!$A:$A,$A207,[5]Sheet1!$B:$B,$B207,[5]Sheet1!$C:$C,$C207),0)</f>
        <v>0</v>
      </c>
      <c r="Z207" s="169">
        <f>+IFERROR(SUMIFS([5]Sheet1!M:M,[5]Sheet1!$A:$A,$A207,[5]Sheet1!$B:$B,$B207,[5]Sheet1!$C:$C,$C207),0)</f>
        <v>0</v>
      </c>
      <c r="AA207" s="169">
        <f>+IFERROR(SUMIFS([5]Sheet1!N:N,[5]Sheet1!$A:$A,$A207,[5]Sheet1!$B:$B,$B207,[5]Sheet1!$C:$C,$C207),0)</f>
        <v>0</v>
      </c>
      <c r="AB207" s="169">
        <f>+IFERROR(SUMIFS([5]Sheet1!O:O,[5]Sheet1!$A:$A,$A207,[5]Sheet1!$B:$B,$B207,[5]Sheet1!$C:$C,$C207),0)</f>
        <v>0</v>
      </c>
      <c r="AC207" s="169">
        <f>+IFERROR(SUMIFS([5]Sheet1!P:P,[5]Sheet1!$A:$A,$A207,[5]Sheet1!$B:$B,$B207,[5]Sheet1!$C:$C,$C207),0)</f>
        <v>0</v>
      </c>
      <c r="AD207" s="169">
        <f>+IFERROR(SUMIFS([5]Sheet1!Q:Q,[5]Sheet1!$A:$A,$A207,[5]Sheet1!$B:$B,$B207,[5]Sheet1!$C:$C,$C207),0)</f>
        <v>0</v>
      </c>
      <c r="AE207" s="169">
        <f>+IFERROR(SUMIFS([5]Sheet1!R:R,[5]Sheet1!$A:$A,$A207,[5]Sheet1!$B:$B,$B207,[5]Sheet1!$C:$C,$C207),0)</f>
        <v>0</v>
      </c>
      <c r="AF207" s="169">
        <f>+IFERROR(SUMIFS([5]Sheet1!S:S,[5]Sheet1!$A:$A,$A207,[5]Sheet1!$B:$B,$B207,[5]Sheet1!$C:$C,$C207),0)</f>
        <v>0</v>
      </c>
      <c r="AG207" s="169">
        <f>+IFERROR(SUMIFS([5]Sheet1!T:T,[5]Sheet1!$A:$A,$A207,[5]Sheet1!$B:$B,$B207,[5]Sheet1!$C:$C,$C207),0)</f>
        <v>0</v>
      </c>
      <c r="AH207" s="169">
        <f>+IFERROR(SUMIFS([5]Sheet1!U:U,[5]Sheet1!$A:$A,$A207,[5]Sheet1!$B:$B,$B207,[5]Sheet1!$C:$C,$C207),0)</f>
        <v>0</v>
      </c>
      <c r="AI207" s="169">
        <f>+IFERROR(SUMIFS([5]Sheet1!V:V,[5]Sheet1!$A:$A,$A207,[5]Sheet1!$B:$B,$B207,[5]Sheet1!$C:$C,$C207),0)</f>
        <v>0</v>
      </c>
      <c r="AJ207" s="169">
        <f>+IFERROR(SUMIFS([5]Sheet1!W:W,[5]Sheet1!$A:$A,$A207,[5]Sheet1!$B:$B,$B207,[5]Sheet1!$C:$C,$C207),0)</f>
        <v>0</v>
      </c>
      <c r="AK207" s="169">
        <f>+IFERROR(SUMIFS([5]Sheet1!X:X,[5]Sheet1!$A:$A,$A207,[5]Sheet1!$B:$B,$B207,[5]Sheet1!$C:$C,$C207),0)</f>
        <v>0</v>
      </c>
      <c r="AL207" s="169">
        <f>+IFERROR(SUMIFS([5]Sheet1!Y:Y,[5]Sheet1!$A:$A,$A207,[5]Sheet1!$B:$B,$B207,[5]Sheet1!$C:$C,$C207),0)</f>
        <v>0</v>
      </c>
      <c r="AM207" s="169">
        <f>+IFERROR(SUMIFS([5]Sheet1!Z:Z,[5]Sheet1!$A:$A,$A207,[5]Sheet1!$B:$B,$B207,[5]Sheet1!$C:$C,$C207),0)</f>
        <v>0</v>
      </c>
      <c r="AN207" s="4" t="s">
        <v>121</v>
      </c>
    </row>
    <row r="208" spans="1:40" s="8" customFormat="1" ht="15" customHeight="1" outlineLevel="1">
      <c r="A208" s="4" t="s">
        <v>3779</v>
      </c>
      <c r="B208" s="4" t="s">
        <v>52</v>
      </c>
      <c r="C208" s="4" t="str">
        <f t="shared" si="680"/>
        <v>assets/client</v>
      </c>
      <c r="D208" s="205"/>
      <c r="E208" s="203"/>
      <c r="F208" s="204"/>
      <c r="G208" s="13" t="s">
        <v>90</v>
      </c>
      <c r="H208" s="170"/>
      <c r="I208" s="170"/>
      <c r="J208" s="170"/>
      <c r="K208" s="170"/>
      <c r="L208" s="170"/>
      <c r="M208" s="170"/>
      <c r="N208" s="170"/>
      <c r="O208" s="170"/>
      <c r="P208" s="170"/>
      <c r="Q208" s="170"/>
      <c r="R208" s="170"/>
      <c r="S208" s="170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</row>
    <row r="209" spans="1:40">
      <c r="A209" s="4" t="s">
        <v>121</v>
      </c>
      <c r="B209" s="4" t="s">
        <v>121</v>
      </c>
      <c r="C209" s="4" t="s">
        <v>121</v>
      </c>
      <c r="E209" s="4"/>
      <c r="F209" s="4"/>
      <c r="G209" s="179" t="s">
        <v>117</v>
      </c>
      <c r="P209" s="177" t="str">
        <f t="shared" ref="P209:AM209" si="717">+IFERROR(P108/P$4,"")</f>
        <v/>
      </c>
      <c r="Q209" s="177">
        <f t="shared" si="717"/>
        <v>0.33333333333333331</v>
      </c>
      <c r="R209" s="177">
        <f t="shared" si="717"/>
        <v>0.36363636363636365</v>
      </c>
      <c r="S209" s="177">
        <f t="shared" si="717"/>
        <v>0.15789473684210525</v>
      </c>
      <c r="T209" s="177">
        <f t="shared" si="717"/>
        <v>7.6923076923076927E-2</v>
      </c>
      <c r="U209" s="177">
        <f t="shared" si="717"/>
        <v>0.04</v>
      </c>
      <c r="V209" s="177">
        <f t="shared" si="717"/>
        <v>0.36363636363636365</v>
      </c>
      <c r="W209" s="177">
        <f t="shared" si="717"/>
        <v>0.15789473684210525</v>
      </c>
      <c r="X209" s="177">
        <f t="shared" si="717"/>
        <v>0.2</v>
      </c>
      <c r="Y209" s="177">
        <f t="shared" si="717"/>
        <v>8.8888888888888892E-2</v>
      </c>
      <c r="Z209" s="177">
        <f t="shared" si="717"/>
        <v>1.9607843137254902E-2</v>
      </c>
      <c r="AA209" s="177">
        <f t="shared" si="717"/>
        <v>0.4375</v>
      </c>
      <c r="AB209" s="177">
        <f t="shared" si="717"/>
        <v>3.9215686274509803E-2</v>
      </c>
      <c r="AC209" s="177">
        <f t="shared" si="717"/>
        <v>4.0816326530612242E-2</v>
      </c>
      <c r="AD209" s="177">
        <f t="shared" si="717"/>
        <v>2.3809523809523808E-2</v>
      </c>
      <c r="AE209" s="177">
        <f t="shared" si="717"/>
        <v>2.6315789473684209E-2</v>
      </c>
      <c r="AF209" s="177">
        <f t="shared" si="717"/>
        <v>0</v>
      </c>
      <c r="AG209" s="177" t="str">
        <f t="shared" si="717"/>
        <v/>
      </c>
      <c r="AH209" s="177" t="str">
        <f t="shared" si="717"/>
        <v/>
      </c>
      <c r="AI209" s="177" t="str">
        <f t="shared" si="717"/>
        <v/>
      </c>
      <c r="AJ209" s="177" t="str">
        <f t="shared" si="717"/>
        <v/>
      </c>
      <c r="AK209" s="177" t="str">
        <f t="shared" si="717"/>
        <v/>
      </c>
      <c r="AL209" s="177" t="str">
        <f t="shared" si="717"/>
        <v/>
      </c>
      <c r="AM209" s="177" t="str">
        <f t="shared" si="717"/>
        <v/>
      </c>
    </row>
    <row r="210" spans="1:40">
      <c r="A210" s="4" t="s">
        <v>121</v>
      </c>
      <c r="B210" s="4" t="s">
        <v>121</v>
      </c>
      <c r="C210" s="4" t="s">
        <v>121</v>
      </c>
      <c r="E210" s="4"/>
      <c r="F210" s="4"/>
      <c r="G210" s="180" t="s">
        <v>118</v>
      </c>
      <c r="P210" s="177" t="str">
        <f t="shared" ref="P210:AM210" si="718">+IFERROR(P110/P$6,"")</f>
        <v/>
      </c>
      <c r="Q210" s="178">
        <f t="shared" si="718"/>
        <v>0</v>
      </c>
      <c r="R210" s="178">
        <f t="shared" si="718"/>
        <v>4.1666666666666664E-2</v>
      </c>
      <c r="S210" s="178">
        <f t="shared" si="718"/>
        <v>0.41176470588235292</v>
      </c>
      <c r="T210" s="178">
        <f t="shared" si="718"/>
        <v>0.17142857142857143</v>
      </c>
      <c r="U210" s="178">
        <f t="shared" si="718"/>
        <v>1.7857142857142856E-2</v>
      </c>
      <c r="V210" s="178">
        <f t="shared" si="718"/>
        <v>3.7037037037037035E-2</v>
      </c>
      <c r="W210" s="178">
        <f t="shared" si="718"/>
        <v>0.29268292682926828</v>
      </c>
      <c r="X210" s="178">
        <f t="shared" si="718"/>
        <v>0.14516129032258066</v>
      </c>
      <c r="Y210" s="178">
        <f t="shared" si="718"/>
        <v>0.16058394160583941</v>
      </c>
      <c r="Z210" s="178">
        <f t="shared" si="718"/>
        <v>5.7142857142857141E-2</v>
      </c>
      <c r="AA210" s="178">
        <f t="shared" si="718"/>
        <v>4.3478260869565216E-2</v>
      </c>
      <c r="AB210" s="178">
        <f t="shared" si="718"/>
        <v>0.28313253012048195</v>
      </c>
      <c r="AC210" s="178">
        <f t="shared" si="718"/>
        <v>0.21965317919075145</v>
      </c>
      <c r="AD210" s="178">
        <f t="shared" si="718"/>
        <v>4.5454545454545456E-2</v>
      </c>
      <c r="AE210" s="178">
        <f t="shared" si="718"/>
        <v>7.6335877862595417E-3</v>
      </c>
      <c r="AF210" s="178">
        <f t="shared" si="718"/>
        <v>6.7796610169491525E-2</v>
      </c>
      <c r="AG210" s="178" t="str">
        <f t="shared" si="718"/>
        <v/>
      </c>
      <c r="AH210" s="178" t="str">
        <f t="shared" si="718"/>
        <v/>
      </c>
      <c r="AI210" s="178" t="str">
        <f t="shared" si="718"/>
        <v/>
      </c>
      <c r="AJ210" s="178" t="str">
        <f t="shared" si="718"/>
        <v/>
      </c>
      <c r="AK210" s="178" t="str">
        <f t="shared" si="718"/>
        <v/>
      </c>
      <c r="AL210" s="178" t="str">
        <f t="shared" si="718"/>
        <v/>
      </c>
      <c r="AM210" s="178" t="str">
        <f t="shared" si="718"/>
        <v/>
      </c>
    </row>
    <row r="211" spans="1:40">
      <c r="A211" s="4" t="s">
        <v>121</v>
      </c>
      <c r="B211" s="4" t="s">
        <v>121</v>
      </c>
      <c r="C211" s="4" t="s">
        <v>121</v>
      </c>
      <c r="E211" s="4"/>
      <c r="F211" s="4"/>
    </row>
    <row r="212" spans="1:40" ht="15" customHeight="1">
      <c r="A212" s="4" t="s">
        <v>82</v>
      </c>
      <c r="B212" s="4" t="s">
        <v>3770</v>
      </c>
      <c r="C212" s="4" t="s">
        <v>92</v>
      </c>
      <c r="D212" s="216" t="s">
        <v>82</v>
      </c>
      <c r="E212" s="209" t="s">
        <v>34</v>
      </c>
      <c r="F212" s="70"/>
      <c r="G212" s="70"/>
      <c r="H212" s="160"/>
      <c r="I212" s="160"/>
      <c r="J212" s="160"/>
      <c r="K212" s="160"/>
      <c r="L212" s="160"/>
      <c r="M212" s="160"/>
      <c r="N212" s="160"/>
      <c r="O212" s="160"/>
      <c r="P212" s="175">
        <f>+[3]Sheet1!B2</f>
        <v>2</v>
      </c>
      <c r="Q212" s="175">
        <f>+[3]Sheet1!C2</f>
        <v>6</v>
      </c>
      <c r="R212" s="175">
        <f>+[3]Sheet1!D2</f>
        <v>7</v>
      </c>
      <c r="S212" s="175">
        <f>+[3]Sheet1!E2</f>
        <v>9</v>
      </c>
      <c r="T212" s="175">
        <f>+[3]Sheet1!F2</f>
        <v>23</v>
      </c>
      <c r="U212" s="175">
        <f>+[3]Sheet1!G2</f>
        <v>14</v>
      </c>
      <c r="V212" s="175">
        <f>+[3]Sheet1!H2</f>
        <v>7</v>
      </c>
      <c r="W212" s="175">
        <f>+[3]Sheet1!I2</f>
        <v>15</v>
      </c>
      <c r="X212" s="175">
        <f>+[3]Sheet1!J2</f>
        <v>34</v>
      </c>
      <c r="Y212" s="175">
        <f>+[3]Sheet1!K2</f>
        <v>43</v>
      </c>
      <c r="Z212" s="175">
        <f>+[3]Sheet1!L2</f>
        <v>12</v>
      </c>
      <c r="AA212" s="175">
        <f>+[3]Sheet1!M2</f>
        <v>35</v>
      </c>
      <c r="AB212" s="175">
        <f>+[3]Sheet1!N2</f>
        <v>40</v>
      </c>
      <c r="AC212" s="175">
        <f>+[3]Sheet1!O2</f>
        <v>36</v>
      </c>
      <c r="AD212" s="175">
        <f>+[3]Sheet1!P2</f>
        <v>34</v>
      </c>
      <c r="AE212" s="175">
        <f>+[3]Sheet1!Q2</f>
        <v>30</v>
      </c>
      <c r="AF212" s="175">
        <f>+[3]Sheet1!R2</f>
        <v>0</v>
      </c>
      <c r="AG212" s="175">
        <f>+[3]Sheet1!S2</f>
        <v>0</v>
      </c>
      <c r="AH212" s="175">
        <f>+[3]Sheet1!T2</f>
        <v>0</v>
      </c>
      <c r="AI212" s="175">
        <f>+[3]Sheet1!U2</f>
        <v>0</v>
      </c>
      <c r="AJ212" s="175">
        <f>+[3]Sheet1!V2</f>
        <v>0</v>
      </c>
      <c r="AK212" s="175">
        <f>+[3]Sheet1!W2</f>
        <v>0</v>
      </c>
      <c r="AL212" s="175">
        <f>+[3]Sheet1!X2</f>
        <v>0</v>
      </c>
      <c r="AM212" s="175">
        <f>+[3]Sheet1!Y2</f>
        <v>0</v>
      </c>
    </row>
    <row r="213" spans="1:40" ht="15" customHeight="1">
      <c r="A213" s="4" t="s">
        <v>82</v>
      </c>
      <c r="B213" s="4" t="s">
        <v>121</v>
      </c>
      <c r="C213" s="4" t="s">
        <v>121</v>
      </c>
      <c r="D213" s="216"/>
      <c r="E213" s="210" t="s">
        <v>89</v>
      </c>
      <c r="F213" s="211"/>
      <c r="G213" s="211"/>
      <c r="H213" s="72"/>
      <c r="I213" s="72"/>
      <c r="J213" s="72"/>
      <c r="K213" s="72"/>
      <c r="L213" s="72"/>
      <c r="M213" s="72"/>
      <c r="N213" s="72"/>
      <c r="O213" s="72"/>
      <c r="P213" s="72" t="str">
        <f t="shared" ref="P213" si="719">IFERROR(+P212/(P216+P228+P255+P258+P266+P284+P287+P290+P293+P296+P307),"")</f>
        <v/>
      </c>
      <c r="Q213" s="72">
        <f t="shared" ref="Q213:U213" si="720">IFERROR(+Q212/(Q216+Q228+Q255+Q258+Q266+Q284+Q287+Q290+Q293+Q296+Q307),"")</f>
        <v>3</v>
      </c>
      <c r="R213" s="72">
        <f t="shared" si="720"/>
        <v>1.1666666666666667</v>
      </c>
      <c r="S213" s="72">
        <f t="shared" si="720"/>
        <v>1.2857142857142858</v>
      </c>
      <c r="T213" s="72">
        <f t="shared" si="720"/>
        <v>2.0909090909090908</v>
      </c>
      <c r="U213" s="72">
        <f t="shared" si="720"/>
        <v>0.56000000000000005</v>
      </c>
      <c r="V213" s="72">
        <f t="shared" ref="V213:W213" si="721">IFERROR(+V212/(V216+V228+V255+V258+V266+V284+V287+V290+V293+V296+V307),"")</f>
        <v>0.5</v>
      </c>
      <c r="W213" s="72">
        <f t="shared" si="721"/>
        <v>1.875</v>
      </c>
      <c r="X213" s="72">
        <f t="shared" ref="X213:Y213" si="722">IFERROR(+X212/(X216+X228+X255+X258+X266+X284+X287+X290+X293+X296+X307),"")</f>
        <v>1.7894736842105263</v>
      </c>
      <c r="Y213" s="72">
        <f t="shared" si="722"/>
        <v>1.0487804878048781</v>
      </c>
      <c r="Z213" s="72">
        <f t="shared" ref="Z213:AA213" si="723">IFERROR(+Z212/(Z216+Z228+Z255+Z258+Z266+Z284+Z287+Z290+Z293+Z296+Z307),"")</f>
        <v>0.25</v>
      </c>
      <c r="AA213" s="72">
        <f t="shared" si="723"/>
        <v>2.9166666666666665</v>
      </c>
      <c r="AB213" s="72">
        <f t="shared" ref="AB213:AC213" si="724">IFERROR(+AB212/(AB216+AB228+AB255+AB258+AB266+AB284+AB287+AB290+AB293+AB296+AB307),"")</f>
        <v>1.1428571428571428</v>
      </c>
      <c r="AC213" s="72">
        <f t="shared" si="724"/>
        <v>0.9</v>
      </c>
      <c r="AD213" s="72">
        <f t="shared" ref="AD213:AE213" si="725">IFERROR(+AD212/(AD216+AD228+AD255+AD258+AD266+AD284+AD287+AD290+AD293+AD296+AD307),"")</f>
        <v>0.91891891891891897</v>
      </c>
      <c r="AE213" s="72">
        <f t="shared" si="725"/>
        <v>0.88235294117647056</v>
      </c>
      <c r="AF213" s="72">
        <f t="shared" ref="AF213:AG213" si="726">IFERROR(+AF212/(AF216+AF228+AF255+AF258+AF266+AF284+AF287+AF290+AF293+AF296+AF307),"")</f>
        <v>0</v>
      </c>
      <c r="AG213" s="72" t="str">
        <f t="shared" si="726"/>
        <v/>
      </c>
      <c r="AH213" s="72" t="str">
        <f t="shared" ref="AH213:AM213" si="727">IFERROR(+AH212/(AH216+AH228+AH255+AH258+AH266+AH284+AH287+AH290+AH293+AH296+AH307),"")</f>
        <v/>
      </c>
      <c r="AI213" s="72" t="str">
        <f t="shared" si="727"/>
        <v/>
      </c>
      <c r="AJ213" s="72" t="str">
        <f t="shared" si="727"/>
        <v/>
      </c>
      <c r="AK213" s="72" t="str">
        <f t="shared" si="727"/>
        <v/>
      </c>
      <c r="AL213" s="72" t="str">
        <f t="shared" si="727"/>
        <v/>
      </c>
      <c r="AM213" s="72" t="str">
        <f t="shared" si="727"/>
        <v/>
      </c>
    </row>
    <row r="214" spans="1:40" ht="15" customHeight="1">
      <c r="A214" s="4" t="s">
        <v>82</v>
      </c>
      <c r="B214" s="4" t="s">
        <v>3771</v>
      </c>
      <c r="C214" s="4" t="s">
        <v>92</v>
      </c>
      <c r="D214" s="216"/>
      <c r="E214" s="212" t="s">
        <v>91</v>
      </c>
      <c r="F214" s="71"/>
      <c r="G214" s="71"/>
      <c r="H214" s="162"/>
      <c r="I214" s="162"/>
      <c r="J214" s="162"/>
      <c r="K214" s="162"/>
      <c r="L214" s="162"/>
      <c r="M214" s="162"/>
      <c r="N214" s="162"/>
      <c r="O214" s="162"/>
      <c r="P214" s="163">
        <f t="shared" ref="P214" si="728">+P217+P229+P256+P259+P267+P285+P288+P291+P294+P297+P308+P273+P279</f>
        <v>0</v>
      </c>
      <c r="Q214" s="163">
        <f>+Q217+Q229+Q256+Q259+Q267+Q285+Q288+Q291+Q294+Q297+Q308+Q273+Q279</f>
        <v>2</v>
      </c>
      <c r="R214" s="163">
        <f t="shared" ref="R214:AA214" si="729">+R217+R229+R256+R259+R267+R285+R288+R291+R294+R297+R308+R273+R279</f>
        <v>14</v>
      </c>
      <c r="S214" s="163">
        <f t="shared" si="729"/>
        <v>7</v>
      </c>
      <c r="T214" s="163">
        <f t="shared" si="729"/>
        <v>28</v>
      </c>
      <c r="U214" s="163">
        <f t="shared" si="729"/>
        <v>53</v>
      </c>
      <c r="V214" s="163">
        <f t="shared" si="729"/>
        <v>27</v>
      </c>
      <c r="W214" s="163">
        <f t="shared" si="729"/>
        <v>19</v>
      </c>
      <c r="X214" s="163">
        <f t="shared" si="729"/>
        <v>45</v>
      </c>
      <c r="Y214" s="163">
        <f t="shared" si="729"/>
        <v>104</v>
      </c>
      <c r="Z214" s="163">
        <f t="shared" si="729"/>
        <v>92</v>
      </c>
      <c r="AA214" s="163">
        <f t="shared" si="729"/>
        <v>17</v>
      </c>
      <c r="AB214" s="163">
        <f t="shared" ref="AB214:AC214" si="730">+AB217+AB229+AB256+AB259+AB267+AB285+AB288+AB291+AB294+AB297+AB308+AB273+AB279</f>
        <v>103</v>
      </c>
      <c r="AC214" s="163">
        <f t="shared" si="730"/>
        <v>117</v>
      </c>
      <c r="AD214" s="163">
        <f t="shared" ref="AD214:AE214" si="731">+AD217+AD229+AD256+AD259+AD267+AD285+AD288+AD291+AD294+AD297+AD308+AD273+AD279</f>
        <v>100</v>
      </c>
      <c r="AE214" s="163">
        <f t="shared" si="731"/>
        <v>113</v>
      </c>
      <c r="AF214" s="163">
        <f t="shared" ref="AF214:AG214" si="732">+AF217+AF229+AF256+AF259+AF267+AF285+AF288+AF291+AF294+AF297+AF308+AF273+AF279</f>
        <v>93</v>
      </c>
      <c r="AG214" s="163">
        <f t="shared" si="732"/>
        <v>0</v>
      </c>
      <c r="AH214" s="163">
        <f t="shared" ref="AH214:AM214" si="733">+AH217+AH229+AH256+AH259+AH267+AH285+AH288+AH291+AH294+AH297+AH308+AH273+AH279</f>
        <v>0</v>
      </c>
      <c r="AI214" s="163">
        <f t="shared" si="733"/>
        <v>0</v>
      </c>
      <c r="AJ214" s="163">
        <f t="shared" si="733"/>
        <v>0</v>
      </c>
      <c r="AK214" s="163">
        <f t="shared" si="733"/>
        <v>0</v>
      </c>
      <c r="AL214" s="163">
        <f t="shared" si="733"/>
        <v>0</v>
      </c>
      <c r="AM214" s="163">
        <f t="shared" si="733"/>
        <v>0</v>
      </c>
    </row>
    <row r="215" spans="1:40" ht="15" customHeight="1">
      <c r="A215" s="4" t="s">
        <v>82</v>
      </c>
      <c r="B215" s="4" t="s">
        <v>121</v>
      </c>
      <c r="C215" s="4" t="s">
        <v>121</v>
      </c>
      <c r="D215" s="216"/>
      <c r="E215" s="213" t="s">
        <v>90</v>
      </c>
      <c r="F215" s="214"/>
      <c r="G215" s="211"/>
      <c r="H215" s="72"/>
      <c r="I215" s="72"/>
      <c r="J215" s="72"/>
      <c r="K215" s="72"/>
      <c r="L215" s="72"/>
      <c r="M215" s="72"/>
      <c r="N215" s="72"/>
      <c r="O215" s="72"/>
      <c r="P215" s="72">
        <f t="shared" ref="P215" si="734">+IFERROR(P214/P212,"")</f>
        <v>0</v>
      </c>
      <c r="Q215" s="72">
        <f t="shared" ref="Q215:U215" si="735">+IFERROR(Q214/Q212,"")</f>
        <v>0.33333333333333331</v>
      </c>
      <c r="R215" s="72">
        <f t="shared" si="735"/>
        <v>2</v>
      </c>
      <c r="S215" s="72">
        <f t="shared" si="735"/>
        <v>0.77777777777777779</v>
      </c>
      <c r="T215" s="72">
        <f t="shared" si="735"/>
        <v>1.2173913043478262</v>
      </c>
      <c r="U215" s="72">
        <f t="shared" si="735"/>
        <v>3.7857142857142856</v>
      </c>
      <c r="V215" s="72">
        <f t="shared" ref="V215:W215" si="736">+IFERROR(V214/V212,"")</f>
        <v>3.8571428571428572</v>
      </c>
      <c r="W215" s="72">
        <f t="shared" si="736"/>
        <v>1.2666666666666666</v>
      </c>
      <c r="X215" s="72">
        <f t="shared" ref="X215:Y215" si="737">+IFERROR(X214/X212,"")</f>
        <v>1.3235294117647058</v>
      </c>
      <c r="Y215" s="72">
        <f t="shared" si="737"/>
        <v>2.4186046511627906</v>
      </c>
      <c r="Z215" s="72">
        <f t="shared" ref="Z215:AA215" si="738">+IFERROR(Z214/Z212,"")</f>
        <v>7.666666666666667</v>
      </c>
      <c r="AA215" s="72">
        <f t="shared" si="738"/>
        <v>0.48571428571428571</v>
      </c>
      <c r="AB215" s="72">
        <f t="shared" ref="AB215:AC215" si="739">+IFERROR(AB214/AB212,"")</f>
        <v>2.5750000000000002</v>
      </c>
      <c r="AC215" s="72">
        <f t="shared" si="739"/>
        <v>3.25</v>
      </c>
      <c r="AD215" s="72">
        <f t="shared" ref="AD215:AE215" si="740">+IFERROR(AD214/AD212,"")</f>
        <v>2.9411764705882355</v>
      </c>
      <c r="AE215" s="72">
        <f t="shared" si="740"/>
        <v>3.7666666666666666</v>
      </c>
      <c r="AF215" s="72" t="str">
        <f t="shared" ref="AF215:AG215" si="741">+IFERROR(AF214/AF212,"")</f>
        <v/>
      </c>
      <c r="AG215" s="72" t="str">
        <f t="shared" si="741"/>
        <v/>
      </c>
      <c r="AH215" s="72" t="str">
        <f t="shared" ref="AH215:AM215" si="742">+IFERROR(AH214/AH212,"")</f>
        <v/>
      </c>
      <c r="AI215" s="72" t="str">
        <f t="shared" si="742"/>
        <v/>
      </c>
      <c r="AJ215" s="72" t="str">
        <f t="shared" si="742"/>
        <v/>
      </c>
      <c r="AK215" s="72" t="str">
        <f t="shared" si="742"/>
        <v/>
      </c>
      <c r="AL215" s="72" t="str">
        <f t="shared" si="742"/>
        <v/>
      </c>
      <c r="AM215" s="72" t="str">
        <f t="shared" si="742"/>
        <v/>
      </c>
    </row>
    <row r="216" spans="1:40" ht="15" customHeight="1" outlineLevel="1">
      <c r="A216" s="4" t="s">
        <v>82</v>
      </c>
      <c r="B216" s="4" t="s">
        <v>48</v>
      </c>
      <c r="C216" s="4" t="str">
        <f>+G216</f>
        <v>Clients</v>
      </c>
      <c r="D216" s="216"/>
      <c r="E216" s="206" t="s">
        <v>35</v>
      </c>
      <c r="F216" s="204" t="s">
        <v>48</v>
      </c>
      <c r="G216" s="10" t="s">
        <v>40</v>
      </c>
      <c r="H216" s="164"/>
      <c r="I216" s="164"/>
      <c r="J216" s="164"/>
      <c r="K216" s="164"/>
      <c r="L216" s="164"/>
      <c r="M216" s="164"/>
      <c r="N216" s="164"/>
      <c r="O216" s="164"/>
      <c r="P216" s="165"/>
      <c r="Q216" s="165">
        <f>+[4]Sheet1!C4</f>
        <v>0</v>
      </c>
      <c r="R216" s="165">
        <f>+[4]Sheet1!D4</f>
        <v>2</v>
      </c>
      <c r="S216" s="165">
        <f>+[4]Sheet1!E4</f>
        <v>0</v>
      </c>
      <c r="T216" s="165">
        <f>+[4]Sheet1!F4</f>
        <v>0</v>
      </c>
      <c r="U216" s="165">
        <f>+[4]Sheet1!G4</f>
        <v>5</v>
      </c>
      <c r="V216" s="165">
        <f>+[4]Sheet1!H4</f>
        <v>7</v>
      </c>
      <c r="W216" s="165">
        <f>+[4]Sheet1!I4</f>
        <v>1</v>
      </c>
      <c r="X216" s="165">
        <f>+[4]Sheet1!J4</f>
        <v>2</v>
      </c>
      <c r="Y216" s="165">
        <f>+[4]Sheet1!K4</f>
        <v>5</v>
      </c>
      <c r="Z216" s="165">
        <f>+[4]Sheet1!L4</f>
        <v>3</v>
      </c>
      <c r="AA216" s="165">
        <f>+[4]Sheet1!M4</f>
        <v>1</v>
      </c>
      <c r="AB216" s="165">
        <f>+[4]Sheet1!N4</f>
        <v>3</v>
      </c>
      <c r="AC216" s="165">
        <f>+[4]Sheet1!O4</f>
        <v>2</v>
      </c>
      <c r="AD216" s="165">
        <f>+[4]Sheet1!P4</f>
        <v>0</v>
      </c>
      <c r="AE216" s="165">
        <f>+[4]Sheet1!Q4</f>
        <v>1</v>
      </c>
      <c r="AF216" s="165">
        <f>+[4]Sheet1!R4</f>
        <v>3</v>
      </c>
      <c r="AG216" s="165">
        <f>+[4]Sheet1!S4</f>
        <v>0</v>
      </c>
      <c r="AH216" s="165">
        <f>+[4]Sheet1!T4</f>
        <v>0</v>
      </c>
      <c r="AI216" s="165">
        <f>+[4]Sheet1!U4</f>
        <v>0</v>
      </c>
      <c r="AJ216" s="165">
        <f>+[4]Sheet1!V4</f>
        <v>0</v>
      </c>
      <c r="AK216" s="165">
        <f>+[4]Sheet1!W4</f>
        <v>0</v>
      </c>
      <c r="AL216" s="165">
        <f>+[4]Sheet1!X4</f>
        <v>0</v>
      </c>
      <c r="AM216" s="165">
        <f>+[4]Sheet1!Y4</f>
        <v>0</v>
      </c>
    </row>
    <row r="217" spans="1:40" ht="15" customHeight="1" outlineLevel="1">
      <c r="A217" s="4" t="s">
        <v>82</v>
      </c>
      <c r="B217" s="4" t="s">
        <v>48</v>
      </c>
      <c r="C217" s="4" t="str">
        <f>+G217</f>
        <v>Assets</v>
      </c>
      <c r="D217" s="216"/>
      <c r="E217" s="207"/>
      <c r="F217" s="204"/>
      <c r="G217" s="11" t="s">
        <v>88</v>
      </c>
      <c r="H217" s="166"/>
      <c r="I217" s="166"/>
      <c r="J217" s="166"/>
      <c r="K217" s="166"/>
      <c r="L217" s="166"/>
      <c r="M217" s="166"/>
      <c r="N217" s="166"/>
      <c r="O217" s="166"/>
      <c r="P217" s="167">
        <f t="shared" ref="P217" si="743">+SUM(P218:P226)</f>
        <v>0</v>
      </c>
      <c r="Q217" s="167">
        <f t="shared" ref="Q217" si="744">+SUM(Q218:Q226)</f>
        <v>0</v>
      </c>
      <c r="R217" s="167">
        <f>+SUM(R218:R226)</f>
        <v>5</v>
      </c>
      <c r="S217" s="167">
        <f t="shared" ref="S217" si="745">+SUM(S218:S226)</f>
        <v>0</v>
      </c>
      <c r="T217" s="167">
        <f t="shared" ref="T217" si="746">+SUM(T218:T226)</f>
        <v>0</v>
      </c>
      <c r="U217" s="167">
        <f t="shared" ref="U217" si="747">+SUM(U218:U226)</f>
        <v>12</v>
      </c>
      <c r="V217" s="167">
        <f t="shared" ref="V217" si="748">+SUM(V218:V226)</f>
        <v>14</v>
      </c>
      <c r="W217" s="167">
        <f t="shared" ref="W217" si="749">+SUM(W218:W226)</f>
        <v>2</v>
      </c>
      <c r="X217" s="167">
        <f t="shared" ref="X217" si="750">+SUM(X218:X226)</f>
        <v>12</v>
      </c>
      <c r="Y217" s="167">
        <f t="shared" ref="Y217" si="751">+SUM(Y218:Y226)</f>
        <v>13</v>
      </c>
      <c r="Z217" s="167">
        <f t="shared" ref="Z217:AA217" si="752">+SUM(Z218:Z226)</f>
        <v>6</v>
      </c>
      <c r="AA217" s="167">
        <f t="shared" si="752"/>
        <v>2</v>
      </c>
      <c r="AB217" s="167">
        <f t="shared" ref="AB217:AC217" si="753">+SUM(AB218:AB226)</f>
        <v>9</v>
      </c>
      <c r="AC217" s="167">
        <f t="shared" si="753"/>
        <v>6</v>
      </c>
      <c r="AD217" s="167">
        <f t="shared" ref="AD217:AE217" si="754">+SUM(AD218:AD226)</f>
        <v>0</v>
      </c>
      <c r="AE217" s="167">
        <f t="shared" si="754"/>
        <v>2</v>
      </c>
      <c r="AF217" s="167">
        <f t="shared" ref="AF217:AG217" si="755">+SUM(AF218:AF226)</f>
        <v>11</v>
      </c>
      <c r="AG217" s="167">
        <f t="shared" si="755"/>
        <v>0</v>
      </c>
      <c r="AH217" s="167">
        <f t="shared" ref="AH217:AM217" si="756">+SUM(AH218:AH226)</f>
        <v>0</v>
      </c>
      <c r="AI217" s="167">
        <f t="shared" si="756"/>
        <v>0</v>
      </c>
      <c r="AJ217" s="167">
        <f t="shared" si="756"/>
        <v>0</v>
      </c>
      <c r="AK217" s="167">
        <f t="shared" si="756"/>
        <v>0</v>
      </c>
      <c r="AL217" s="167">
        <f t="shared" si="756"/>
        <v>0</v>
      </c>
      <c r="AM217" s="167">
        <f t="shared" si="756"/>
        <v>0</v>
      </c>
    </row>
    <row r="218" spans="1:40" ht="15" customHeight="1" outlineLevel="2">
      <c r="A218" s="4" t="s">
        <v>82</v>
      </c>
      <c r="B218" s="4" t="s">
        <v>48</v>
      </c>
      <c r="C218" s="4" t="str">
        <f>+G218</f>
        <v>X Privacy Portable 20</v>
      </c>
      <c r="D218" s="216"/>
      <c r="E218" s="207"/>
      <c r="F218" s="204"/>
      <c r="G218" s="12" t="s">
        <v>76</v>
      </c>
      <c r="H218" s="168"/>
      <c r="I218" s="168"/>
      <c r="J218" s="168"/>
      <c r="K218" s="168"/>
      <c r="L218" s="168"/>
      <c r="M218" s="168"/>
      <c r="N218" s="168"/>
      <c r="O218" s="168"/>
      <c r="P218" s="169"/>
      <c r="Q218" s="169">
        <f>+IFERROR(SUMIFS([5]Sheet1!D:D,[5]Sheet1!$A:$A,$A218,[5]Sheet1!$B:$B,$B218,[5]Sheet1!$C:$C,$C218),0)</f>
        <v>0</v>
      </c>
      <c r="R218" s="169">
        <f>+IFERROR(SUMIFS([5]Sheet1!E:E,[5]Sheet1!$A:$A,$A218,[5]Sheet1!$B:$B,$B218,[5]Sheet1!$C:$C,$C218),0)</f>
        <v>0</v>
      </c>
      <c r="S218" s="169">
        <f>+IFERROR(SUMIFS([5]Sheet1!F:F,[5]Sheet1!$A:$A,$A218,[5]Sheet1!$B:$B,$B218,[5]Sheet1!$C:$C,$C218),0)</f>
        <v>0</v>
      </c>
      <c r="T218" s="169">
        <f>+IFERROR(SUMIFS([5]Sheet1!G:G,[5]Sheet1!$A:$A,$A218,[5]Sheet1!$B:$B,$B218,[5]Sheet1!$C:$C,$C218),0)</f>
        <v>0</v>
      </c>
      <c r="U218" s="169">
        <f>+IFERROR(SUMIFS([5]Sheet1!H:H,[5]Sheet1!$A:$A,$A218,[5]Sheet1!$B:$B,$B218,[5]Sheet1!$C:$C,$C218),0)</f>
        <v>0</v>
      </c>
      <c r="V218" s="169">
        <f>+IFERROR(SUMIFS([5]Sheet1!I:I,[5]Sheet1!$A:$A,$A218,[5]Sheet1!$B:$B,$B218,[5]Sheet1!$C:$C,$C218),0)</f>
        <v>0</v>
      </c>
      <c r="W218" s="169">
        <f>+IFERROR(SUMIFS([5]Sheet1!J:J,[5]Sheet1!$A:$A,$A218,[5]Sheet1!$B:$B,$B218,[5]Sheet1!$C:$C,$C218),0)</f>
        <v>0</v>
      </c>
      <c r="X218" s="169">
        <f>+IFERROR(SUMIFS([5]Sheet1!K:K,[5]Sheet1!$A:$A,$A218,[5]Sheet1!$B:$B,$B218,[5]Sheet1!$C:$C,$C218),0)</f>
        <v>0</v>
      </c>
      <c r="Y218" s="169">
        <f>+IFERROR(SUMIFS([5]Sheet1!L:L,[5]Sheet1!$A:$A,$A218,[5]Sheet1!$B:$B,$B218,[5]Sheet1!$C:$C,$C218),0)</f>
        <v>0</v>
      </c>
      <c r="Z218" s="169">
        <f>+IFERROR(SUMIFS([5]Sheet1!M:M,[5]Sheet1!$A:$A,$A218,[5]Sheet1!$B:$B,$B218,[5]Sheet1!$C:$C,$C218),0)</f>
        <v>0</v>
      </c>
      <c r="AA218" s="169">
        <f>+IFERROR(SUMIFS([5]Sheet1!N:N,[5]Sheet1!$A:$A,$A218,[5]Sheet1!$B:$B,$B218,[5]Sheet1!$C:$C,$C218),0)</f>
        <v>0</v>
      </c>
      <c r="AB218" s="169">
        <f>+IFERROR(SUMIFS([5]Sheet1!O:O,[5]Sheet1!$A:$A,$A218,[5]Sheet1!$B:$B,$B218,[5]Sheet1!$C:$C,$C218),0)</f>
        <v>0</v>
      </c>
      <c r="AC218" s="169">
        <f>+IFERROR(SUMIFS([5]Sheet1!P:P,[5]Sheet1!$A:$A,$A218,[5]Sheet1!$B:$B,$B218,[5]Sheet1!$C:$C,$C218),0)</f>
        <v>0</v>
      </c>
      <c r="AD218" s="169">
        <f>+IFERROR(SUMIFS([5]Sheet1!Q:Q,[5]Sheet1!$A:$A,$A218,[5]Sheet1!$B:$B,$B218,[5]Sheet1!$C:$C,$C218),0)</f>
        <v>0</v>
      </c>
      <c r="AE218" s="169">
        <f>+IFERROR(SUMIFS([5]Sheet1!R:R,[5]Sheet1!$A:$A,$A218,[5]Sheet1!$B:$B,$B218,[5]Sheet1!$C:$C,$C218),0)</f>
        <v>0</v>
      </c>
      <c r="AF218" s="169">
        <f>+IFERROR(SUMIFS([5]Sheet1!S:S,[5]Sheet1!$A:$A,$A218,[5]Sheet1!$B:$B,$B218,[5]Sheet1!$C:$C,$C218),0)</f>
        <v>0</v>
      </c>
      <c r="AG218" s="169">
        <f>+IFERROR(SUMIFS([5]Sheet1!T:T,[5]Sheet1!$A:$A,$A218,[5]Sheet1!$B:$B,$B218,[5]Sheet1!$C:$C,$C218),0)</f>
        <v>0</v>
      </c>
      <c r="AH218" s="169">
        <f>+IFERROR(SUMIFS([5]Sheet1!U:U,[5]Sheet1!$A:$A,$A218,[5]Sheet1!$B:$B,$B218,[5]Sheet1!$C:$C,$C218),0)</f>
        <v>0</v>
      </c>
      <c r="AI218" s="169">
        <f>+IFERROR(SUMIFS([5]Sheet1!V:V,[5]Sheet1!$A:$A,$A218,[5]Sheet1!$B:$B,$B218,[5]Sheet1!$C:$C,$C218),0)</f>
        <v>0</v>
      </c>
      <c r="AJ218" s="169">
        <f>+IFERROR(SUMIFS([5]Sheet1!W:W,[5]Sheet1!$A:$A,$A218,[5]Sheet1!$B:$B,$B218,[5]Sheet1!$C:$C,$C218),0)</f>
        <v>0</v>
      </c>
      <c r="AK218" s="169">
        <f>+IFERROR(SUMIFS([5]Sheet1!X:X,[5]Sheet1!$A:$A,$A218,[5]Sheet1!$B:$B,$B218,[5]Sheet1!$C:$C,$C218),0)</f>
        <v>0</v>
      </c>
      <c r="AL218" s="169">
        <f>+IFERROR(SUMIFS([5]Sheet1!Y:Y,[5]Sheet1!$A:$A,$A218,[5]Sheet1!$B:$B,$B218,[5]Sheet1!$C:$C,$C218),0)</f>
        <v>0</v>
      </c>
      <c r="AM218" s="169">
        <f>+IFERROR(SUMIFS([5]Sheet1!Z:Z,[5]Sheet1!$A:$A,$A218,[5]Sheet1!$B:$B,$B218,[5]Sheet1!$C:$C,$C218),0)</f>
        <v>0</v>
      </c>
      <c r="AN218" s="4" t="s">
        <v>121</v>
      </c>
    </row>
    <row r="219" spans="1:40" ht="15" customHeight="1" outlineLevel="2">
      <c r="A219" s="4" t="s">
        <v>82</v>
      </c>
      <c r="B219" s="4" t="s">
        <v>48</v>
      </c>
      <c r="C219" s="4" t="str">
        <f t="shared" ref="C219:C226" si="757">+G219</f>
        <v>X Privacy 50</v>
      </c>
      <c r="D219" s="216"/>
      <c r="E219" s="207"/>
      <c r="F219" s="204"/>
      <c r="G219" s="12" t="s">
        <v>55</v>
      </c>
      <c r="H219" s="168"/>
      <c r="I219" s="168"/>
      <c r="J219" s="168"/>
      <c r="K219" s="168"/>
      <c r="L219" s="168"/>
      <c r="M219" s="168"/>
      <c r="N219" s="168"/>
      <c r="O219" s="168"/>
      <c r="P219" s="169"/>
      <c r="Q219" s="169">
        <f>+IFERROR(SUMIFS([5]Sheet1!D:D,[5]Sheet1!$A:$A,$A219,[5]Sheet1!$B:$B,$B219,[5]Sheet1!$C:$C,$C219),0)</f>
        <v>0</v>
      </c>
      <c r="R219" s="169">
        <f>+IFERROR(SUMIFS([5]Sheet1!E:E,[5]Sheet1!$A:$A,$A219,[5]Sheet1!$B:$B,$B219,[5]Sheet1!$C:$C,$C219),0)</f>
        <v>5</v>
      </c>
      <c r="S219" s="169">
        <f>+IFERROR(SUMIFS([5]Sheet1!F:F,[5]Sheet1!$A:$A,$A219,[5]Sheet1!$B:$B,$B219,[5]Sheet1!$C:$C,$C219),0)</f>
        <v>0</v>
      </c>
      <c r="T219" s="169">
        <f>+IFERROR(SUMIFS([5]Sheet1!G:G,[5]Sheet1!$A:$A,$A219,[5]Sheet1!$B:$B,$B219,[5]Sheet1!$C:$C,$C219),0)</f>
        <v>0</v>
      </c>
      <c r="U219" s="169">
        <f>+IFERROR(SUMIFS([5]Sheet1!H:H,[5]Sheet1!$A:$A,$A219,[5]Sheet1!$B:$B,$B219,[5]Sheet1!$C:$C,$C219),0)</f>
        <v>10</v>
      </c>
      <c r="V219" s="169">
        <f>+IFERROR(SUMIFS([5]Sheet1!I:I,[5]Sheet1!$A:$A,$A219,[5]Sheet1!$B:$B,$B219,[5]Sheet1!$C:$C,$C219),0)</f>
        <v>14</v>
      </c>
      <c r="W219" s="169">
        <f>+IFERROR(SUMIFS([5]Sheet1!J:J,[5]Sheet1!$A:$A,$A219,[5]Sheet1!$B:$B,$B219,[5]Sheet1!$C:$C,$C219),0)</f>
        <v>2</v>
      </c>
      <c r="X219" s="169">
        <f>+IFERROR(SUMIFS([5]Sheet1!K:K,[5]Sheet1!$A:$A,$A219,[5]Sheet1!$B:$B,$B219,[5]Sheet1!$C:$C,$C219),0)</f>
        <v>8</v>
      </c>
      <c r="Y219" s="169">
        <f>+IFERROR(SUMIFS([5]Sheet1!L:L,[5]Sheet1!$A:$A,$A219,[5]Sheet1!$B:$B,$B219,[5]Sheet1!$C:$C,$C219),0)</f>
        <v>5</v>
      </c>
      <c r="Z219" s="169">
        <f>+IFERROR(SUMIFS([5]Sheet1!M:M,[5]Sheet1!$A:$A,$A219,[5]Sheet1!$B:$B,$B219,[5]Sheet1!$C:$C,$C219),0)</f>
        <v>5</v>
      </c>
      <c r="AA219" s="169">
        <f>+IFERROR(SUMIFS([5]Sheet1!N:N,[5]Sheet1!$A:$A,$A219,[5]Sheet1!$B:$B,$B219,[5]Sheet1!$C:$C,$C219),0)</f>
        <v>2</v>
      </c>
      <c r="AB219" s="169">
        <f>+IFERROR(SUMIFS([5]Sheet1!O:O,[5]Sheet1!$A:$A,$A219,[5]Sheet1!$B:$B,$B219,[5]Sheet1!$C:$C,$C219),0)</f>
        <v>5</v>
      </c>
      <c r="AC219" s="169">
        <f>+IFERROR(SUMIFS([5]Sheet1!P:P,[5]Sheet1!$A:$A,$A219,[5]Sheet1!$B:$B,$B219,[5]Sheet1!$C:$C,$C219),0)</f>
        <v>0</v>
      </c>
      <c r="AD219" s="169">
        <f>+IFERROR(SUMIFS([5]Sheet1!Q:Q,[5]Sheet1!$A:$A,$A219,[5]Sheet1!$B:$B,$B219,[5]Sheet1!$C:$C,$C219),0)</f>
        <v>0</v>
      </c>
      <c r="AE219" s="169">
        <f>+IFERROR(SUMIFS([5]Sheet1!R:R,[5]Sheet1!$A:$A,$A219,[5]Sheet1!$B:$B,$B219,[5]Sheet1!$C:$C,$C219),0)</f>
        <v>0</v>
      </c>
      <c r="AF219" s="169">
        <f>+IFERROR(SUMIFS([5]Sheet1!S:S,[5]Sheet1!$A:$A,$A219,[5]Sheet1!$B:$B,$B219,[5]Sheet1!$C:$C,$C219),0)</f>
        <v>1</v>
      </c>
      <c r="AG219" s="169">
        <f>+IFERROR(SUMIFS([5]Sheet1!T:T,[5]Sheet1!$A:$A,$A219,[5]Sheet1!$B:$B,$B219,[5]Sheet1!$C:$C,$C219),0)</f>
        <v>0</v>
      </c>
      <c r="AH219" s="169">
        <f>+IFERROR(SUMIFS([5]Sheet1!U:U,[5]Sheet1!$A:$A,$A219,[5]Sheet1!$B:$B,$B219,[5]Sheet1!$C:$C,$C219),0)</f>
        <v>0</v>
      </c>
      <c r="AI219" s="169">
        <f>+IFERROR(SUMIFS([5]Sheet1!V:V,[5]Sheet1!$A:$A,$A219,[5]Sheet1!$B:$B,$B219,[5]Sheet1!$C:$C,$C219),0)</f>
        <v>0</v>
      </c>
      <c r="AJ219" s="169">
        <f>+IFERROR(SUMIFS([5]Sheet1!W:W,[5]Sheet1!$A:$A,$A219,[5]Sheet1!$B:$B,$B219,[5]Sheet1!$C:$C,$C219),0)</f>
        <v>0</v>
      </c>
      <c r="AK219" s="169">
        <f>+IFERROR(SUMIFS([5]Sheet1!X:X,[5]Sheet1!$A:$A,$A219,[5]Sheet1!$B:$B,$B219,[5]Sheet1!$C:$C,$C219),0)</f>
        <v>0</v>
      </c>
      <c r="AL219" s="169">
        <f>+IFERROR(SUMIFS([5]Sheet1!Y:Y,[5]Sheet1!$A:$A,$A219,[5]Sheet1!$B:$B,$B219,[5]Sheet1!$C:$C,$C219),0)</f>
        <v>0</v>
      </c>
      <c r="AM219" s="169">
        <f>+IFERROR(SUMIFS([5]Sheet1!Z:Z,[5]Sheet1!$A:$A,$A219,[5]Sheet1!$B:$B,$B219,[5]Sheet1!$C:$C,$C219),0)</f>
        <v>0</v>
      </c>
      <c r="AN219" s="4" t="s">
        <v>121</v>
      </c>
    </row>
    <row r="220" spans="1:40" ht="15" customHeight="1" outlineLevel="2">
      <c r="A220" s="4" t="s">
        <v>82</v>
      </c>
      <c r="B220" s="4" t="s">
        <v>48</v>
      </c>
      <c r="C220" s="4" t="str">
        <f t="shared" si="757"/>
        <v>X Privacy 100</v>
      </c>
      <c r="D220" s="216"/>
      <c r="E220" s="207"/>
      <c r="F220" s="204"/>
      <c r="G220" s="12" t="s">
        <v>56</v>
      </c>
      <c r="H220" s="168"/>
      <c r="I220" s="168"/>
      <c r="J220" s="168"/>
      <c r="K220" s="168"/>
      <c r="L220" s="168"/>
      <c r="M220" s="168"/>
      <c r="N220" s="168"/>
      <c r="O220" s="168"/>
      <c r="P220" s="169"/>
      <c r="Q220" s="169">
        <f>+IFERROR(SUMIFS([5]Sheet1!D:D,[5]Sheet1!$A:$A,$A220,[5]Sheet1!$B:$B,$B220,[5]Sheet1!$C:$C,$C220),0)</f>
        <v>0</v>
      </c>
      <c r="R220" s="169">
        <f>+IFERROR(SUMIFS([5]Sheet1!E:E,[5]Sheet1!$A:$A,$A220,[5]Sheet1!$B:$B,$B220,[5]Sheet1!$C:$C,$C220),0)</f>
        <v>0</v>
      </c>
      <c r="S220" s="169">
        <f>+IFERROR(SUMIFS([5]Sheet1!F:F,[5]Sheet1!$A:$A,$A220,[5]Sheet1!$B:$B,$B220,[5]Sheet1!$C:$C,$C220),0)</f>
        <v>0</v>
      </c>
      <c r="T220" s="169">
        <f>+IFERROR(SUMIFS([5]Sheet1!G:G,[5]Sheet1!$A:$A,$A220,[5]Sheet1!$B:$B,$B220,[5]Sheet1!$C:$C,$C220),0)</f>
        <v>0</v>
      </c>
      <c r="U220" s="169">
        <f>+IFERROR(SUMIFS([5]Sheet1!H:H,[5]Sheet1!$A:$A,$A220,[5]Sheet1!$B:$B,$B220,[5]Sheet1!$C:$C,$C220),0)</f>
        <v>2</v>
      </c>
      <c r="V220" s="169">
        <f>+IFERROR(SUMIFS([5]Sheet1!I:I,[5]Sheet1!$A:$A,$A220,[5]Sheet1!$B:$B,$B220,[5]Sheet1!$C:$C,$C220),0)</f>
        <v>0</v>
      </c>
      <c r="W220" s="169">
        <f>+IFERROR(SUMIFS([5]Sheet1!J:J,[5]Sheet1!$A:$A,$A220,[5]Sheet1!$B:$B,$B220,[5]Sheet1!$C:$C,$C220),0)</f>
        <v>0</v>
      </c>
      <c r="X220" s="169">
        <f>+IFERROR(SUMIFS([5]Sheet1!K:K,[5]Sheet1!$A:$A,$A220,[5]Sheet1!$B:$B,$B220,[5]Sheet1!$C:$C,$C220),0)</f>
        <v>0</v>
      </c>
      <c r="Y220" s="169">
        <f>+IFERROR(SUMIFS([5]Sheet1!L:L,[5]Sheet1!$A:$A,$A220,[5]Sheet1!$B:$B,$B220,[5]Sheet1!$C:$C,$C220),0)</f>
        <v>3</v>
      </c>
      <c r="Z220" s="169">
        <f>+IFERROR(SUMIFS([5]Sheet1!M:M,[5]Sheet1!$A:$A,$A220,[5]Sheet1!$B:$B,$B220,[5]Sheet1!$C:$C,$C220),0)</f>
        <v>0</v>
      </c>
      <c r="AA220" s="169">
        <f>+IFERROR(SUMIFS([5]Sheet1!N:N,[5]Sheet1!$A:$A,$A220,[5]Sheet1!$B:$B,$B220,[5]Sheet1!$C:$C,$C220),0)</f>
        <v>0</v>
      </c>
      <c r="AB220" s="169">
        <f>+IFERROR(SUMIFS([5]Sheet1!O:O,[5]Sheet1!$A:$A,$A220,[5]Sheet1!$B:$B,$B220,[5]Sheet1!$C:$C,$C220),0)</f>
        <v>0</v>
      </c>
      <c r="AC220" s="169">
        <f>+IFERROR(SUMIFS([5]Sheet1!P:P,[5]Sheet1!$A:$A,$A220,[5]Sheet1!$B:$B,$B220,[5]Sheet1!$C:$C,$C220),0)</f>
        <v>2</v>
      </c>
      <c r="AD220" s="169">
        <f>+IFERROR(SUMIFS([5]Sheet1!Q:Q,[5]Sheet1!$A:$A,$A220,[5]Sheet1!$B:$B,$B220,[5]Sheet1!$C:$C,$C220),0)</f>
        <v>0</v>
      </c>
      <c r="AE220" s="169">
        <f>+IFERROR(SUMIFS([5]Sheet1!R:R,[5]Sheet1!$A:$A,$A220,[5]Sheet1!$B:$B,$B220,[5]Sheet1!$C:$C,$C220),0)</f>
        <v>2</v>
      </c>
      <c r="AF220" s="169">
        <f>+IFERROR(SUMIFS([5]Sheet1!S:S,[5]Sheet1!$A:$A,$A220,[5]Sheet1!$B:$B,$B220,[5]Sheet1!$C:$C,$C220),0)</f>
        <v>0</v>
      </c>
      <c r="AG220" s="169">
        <f>+IFERROR(SUMIFS([5]Sheet1!T:T,[5]Sheet1!$A:$A,$A220,[5]Sheet1!$B:$B,$B220,[5]Sheet1!$C:$C,$C220),0)</f>
        <v>0</v>
      </c>
      <c r="AH220" s="169">
        <f>+IFERROR(SUMIFS([5]Sheet1!U:U,[5]Sheet1!$A:$A,$A220,[5]Sheet1!$B:$B,$B220,[5]Sheet1!$C:$C,$C220),0)</f>
        <v>0</v>
      </c>
      <c r="AI220" s="169">
        <f>+IFERROR(SUMIFS([5]Sheet1!V:V,[5]Sheet1!$A:$A,$A220,[5]Sheet1!$B:$B,$B220,[5]Sheet1!$C:$C,$C220),0)</f>
        <v>0</v>
      </c>
      <c r="AJ220" s="169">
        <f>+IFERROR(SUMIFS([5]Sheet1!W:W,[5]Sheet1!$A:$A,$A220,[5]Sheet1!$B:$B,$B220,[5]Sheet1!$C:$C,$C220),0)</f>
        <v>0</v>
      </c>
      <c r="AK220" s="169">
        <f>+IFERROR(SUMIFS([5]Sheet1!X:X,[5]Sheet1!$A:$A,$A220,[5]Sheet1!$B:$B,$B220,[5]Sheet1!$C:$C,$C220),0)</f>
        <v>0</v>
      </c>
      <c r="AL220" s="169">
        <f>+IFERROR(SUMIFS([5]Sheet1!Y:Y,[5]Sheet1!$A:$A,$A220,[5]Sheet1!$B:$B,$B220,[5]Sheet1!$C:$C,$C220),0)</f>
        <v>0</v>
      </c>
      <c r="AM220" s="169">
        <f>+IFERROR(SUMIFS([5]Sheet1!Z:Z,[5]Sheet1!$A:$A,$A220,[5]Sheet1!$B:$B,$B220,[5]Sheet1!$C:$C,$C220),0)</f>
        <v>0</v>
      </c>
      <c r="AN220" s="4" t="s">
        <v>121</v>
      </c>
    </row>
    <row r="221" spans="1:40" ht="15" customHeight="1" outlineLevel="2">
      <c r="A221" s="4" t="s">
        <v>82</v>
      </c>
      <c r="B221" s="4" t="s">
        <v>48</v>
      </c>
      <c r="C221" s="4" t="str">
        <f t="shared" si="757"/>
        <v>X Privacy 200</v>
      </c>
      <c r="D221" s="216"/>
      <c r="E221" s="207"/>
      <c r="F221" s="204"/>
      <c r="G221" s="12" t="s">
        <v>57</v>
      </c>
      <c r="H221" s="168"/>
      <c r="I221" s="168"/>
      <c r="J221" s="168"/>
      <c r="K221" s="168"/>
      <c r="L221" s="168"/>
      <c r="M221" s="168"/>
      <c r="N221" s="168"/>
      <c r="O221" s="168"/>
      <c r="P221" s="169"/>
      <c r="Q221" s="169">
        <f>+IFERROR(SUMIFS([5]Sheet1!D:D,[5]Sheet1!$A:$A,$A221,[5]Sheet1!$B:$B,$B221,[5]Sheet1!$C:$C,$C221),0)</f>
        <v>0</v>
      </c>
      <c r="R221" s="169">
        <f>+IFERROR(SUMIFS([5]Sheet1!E:E,[5]Sheet1!$A:$A,$A221,[5]Sheet1!$B:$B,$B221,[5]Sheet1!$C:$C,$C221),0)</f>
        <v>0</v>
      </c>
      <c r="S221" s="169">
        <f>+IFERROR(SUMIFS([5]Sheet1!F:F,[5]Sheet1!$A:$A,$A221,[5]Sheet1!$B:$B,$B221,[5]Sheet1!$C:$C,$C221),0)</f>
        <v>0</v>
      </c>
      <c r="T221" s="169">
        <f>+IFERROR(SUMIFS([5]Sheet1!G:G,[5]Sheet1!$A:$A,$A221,[5]Sheet1!$B:$B,$B221,[5]Sheet1!$C:$C,$C221),0)</f>
        <v>0</v>
      </c>
      <c r="U221" s="169">
        <f>+IFERROR(SUMIFS([5]Sheet1!H:H,[5]Sheet1!$A:$A,$A221,[5]Sheet1!$B:$B,$B221,[5]Sheet1!$C:$C,$C221),0)</f>
        <v>0</v>
      </c>
      <c r="V221" s="169">
        <f>+IFERROR(SUMIFS([5]Sheet1!I:I,[5]Sheet1!$A:$A,$A221,[5]Sheet1!$B:$B,$B221,[5]Sheet1!$C:$C,$C221),0)</f>
        <v>0</v>
      </c>
      <c r="W221" s="169">
        <f>+IFERROR(SUMIFS([5]Sheet1!J:J,[5]Sheet1!$A:$A,$A221,[5]Sheet1!$B:$B,$B221,[5]Sheet1!$C:$C,$C221),0)</f>
        <v>0</v>
      </c>
      <c r="X221" s="169">
        <f>+IFERROR(SUMIFS([5]Sheet1!K:K,[5]Sheet1!$A:$A,$A221,[5]Sheet1!$B:$B,$B221,[5]Sheet1!$C:$C,$C221),0)</f>
        <v>4</v>
      </c>
      <c r="Y221" s="169">
        <f>+IFERROR(SUMIFS([5]Sheet1!L:L,[5]Sheet1!$A:$A,$A221,[5]Sheet1!$B:$B,$B221,[5]Sheet1!$C:$C,$C221),0)</f>
        <v>5</v>
      </c>
      <c r="Z221" s="169">
        <f>+IFERROR(SUMIFS([5]Sheet1!M:M,[5]Sheet1!$A:$A,$A221,[5]Sheet1!$B:$B,$B221,[5]Sheet1!$C:$C,$C221),0)</f>
        <v>1</v>
      </c>
      <c r="AA221" s="169">
        <f>+IFERROR(SUMIFS([5]Sheet1!N:N,[5]Sheet1!$A:$A,$A221,[5]Sheet1!$B:$B,$B221,[5]Sheet1!$C:$C,$C221),0)</f>
        <v>0</v>
      </c>
      <c r="AB221" s="169">
        <f>+IFERROR(SUMIFS([5]Sheet1!O:O,[5]Sheet1!$A:$A,$A221,[5]Sheet1!$B:$B,$B221,[5]Sheet1!$C:$C,$C221),0)</f>
        <v>4</v>
      </c>
      <c r="AC221" s="169">
        <f>+IFERROR(SUMIFS([5]Sheet1!P:P,[5]Sheet1!$A:$A,$A221,[5]Sheet1!$B:$B,$B221,[5]Sheet1!$C:$C,$C221),0)</f>
        <v>4</v>
      </c>
      <c r="AD221" s="169">
        <f>+IFERROR(SUMIFS([5]Sheet1!Q:Q,[5]Sheet1!$A:$A,$A221,[5]Sheet1!$B:$B,$B221,[5]Sheet1!$C:$C,$C221),0)</f>
        <v>0</v>
      </c>
      <c r="AE221" s="169">
        <f>+IFERROR(SUMIFS([5]Sheet1!R:R,[5]Sheet1!$A:$A,$A221,[5]Sheet1!$B:$B,$B221,[5]Sheet1!$C:$C,$C221),0)</f>
        <v>0</v>
      </c>
      <c r="AF221" s="169">
        <f>+IFERROR(SUMIFS([5]Sheet1!S:S,[5]Sheet1!$A:$A,$A221,[5]Sheet1!$B:$B,$B221,[5]Sheet1!$C:$C,$C221),0)</f>
        <v>10</v>
      </c>
      <c r="AG221" s="169">
        <f>+IFERROR(SUMIFS([5]Sheet1!T:T,[5]Sheet1!$A:$A,$A221,[5]Sheet1!$B:$B,$B221,[5]Sheet1!$C:$C,$C221),0)</f>
        <v>0</v>
      </c>
      <c r="AH221" s="169">
        <f>+IFERROR(SUMIFS([5]Sheet1!U:U,[5]Sheet1!$A:$A,$A221,[5]Sheet1!$B:$B,$B221,[5]Sheet1!$C:$C,$C221),0)</f>
        <v>0</v>
      </c>
      <c r="AI221" s="169">
        <f>+IFERROR(SUMIFS([5]Sheet1!V:V,[5]Sheet1!$A:$A,$A221,[5]Sheet1!$B:$B,$B221,[5]Sheet1!$C:$C,$C221),0)</f>
        <v>0</v>
      </c>
      <c r="AJ221" s="169">
        <f>+IFERROR(SUMIFS([5]Sheet1!W:W,[5]Sheet1!$A:$A,$A221,[5]Sheet1!$B:$B,$B221,[5]Sheet1!$C:$C,$C221),0)</f>
        <v>0</v>
      </c>
      <c r="AK221" s="169">
        <f>+IFERROR(SUMIFS([5]Sheet1!X:X,[5]Sheet1!$A:$A,$A221,[5]Sheet1!$B:$B,$B221,[5]Sheet1!$C:$C,$C221),0)</f>
        <v>0</v>
      </c>
      <c r="AL221" s="169">
        <f>+IFERROR(SUMIFS([5]Sheet1!Y:Y,[5]Sheet1!$A:$A,$A221,[5]Sheet1!$B:$B,$B221,[5]Sheet1!$C:$C,$C221),0)</f>
        <v>0</v>
      </c>
      <c r="AM221" s="169">
        <f>+IFERROR(SUMIFS([5]Sheet1!Z:Z,[5]Sheet1!$A:$A,$A221,[5]Sheet1!$B:$B,$B221,[5]Sheet1!$C:$C,$C221),0)</f>
        <v>0</v>
      </c>
      <c r="AN221" s="4" t="s">
        <v>121</v>
      </c>
    </row>
    <row r="222" spans="1:40" ht="15" customHeight="1" outlineLevel="2">
      <c r="A222" s="4" t="s">
        <v>82</v>
      </c>
      <c r="B222" s="4" t="s">
        <v>48</v>
      </c>
      <c r="C222" s="4" t="str">
        <f t="shared" si="757"/>
        <v>X Privacy 500</v>
      </c>
      <c r="D222" s="216"/>
      <c r="E222" s="207"/>
      <c r="F222" s="204"/>
      <c r="G222" s="12" t="s">
        <v>3784</v>
      </c>
      <c r="H222" s="168"/>
      <c r="I222" s="168"/>
      <c r="J222" s="168"/>
      <c r="K222" s="168"/>
      <c r="L222" s="168"/>
      <c r="M222" s="168"/>
      <c r="N222" s="168"/>
      <c r="O222" s="168"/>
      <c r="P222" s="169"/>
      <c r="Q222" s="169">
        <f>+IFERROR(SUMIFS([5]Sheet1!D:D,[5]Sheet1!$A:$A,$A222,[5]Sheet1!$B:$B,$B222,[5]Sheet1!$C:$C,$C222),0)</f>
        <v>0</v>
      </c>
      <c r="R222" s="169">
        <f>+IFERROR(SUMIFS([5]Sheet1!E:E,[5]Sheet1!$A:$A,$A222,[5]Sheet1!$B:$B,$B222,[5]Sheet1!$C:$C,$C222),0)</f>
        <v>0</v>
      </c>
      <c r="S222" s="169">
        <f>+IFERROR(SUMIFS([5]Sheet1!F:F,[5]Sheet1!$A:$A,$A222,[5]Sheet1!$B:$B,$B222,[5]Sheet1!$C:$C,$C222),0)</f>
        <v>0</v>
      </c>
      <c r="T222" s="169">
        <f>+IFERROR(SUMIFS([5]Sheet1!G:G,[5]Sheet1!$A:$A,$A222,[5]Sheet1!$B:$B,$B222,[5]Sheet1!$C:$C,$C222),0)</f>
        <v>0</v>
      </c>
      <c r="U222" s="169">
        <f>+IFERROR(SUMIFS([5]Sheet1!H:H,[5]Sheet1!$A:$A,$A222,[5]Sheet1!$B:$B,$B222,[5]Sheet1!$C:$C,$C222),0)</f>
        <v>0</v>
      </c>
      <c r="V222" s="169">
        <f>+IFERROR(SUMIFS([5]Sheet1!I:I,[5]Sheet1!$A:$A,$A222,[5]Sheet1!$B:$B,$B222,[5]Sheet1!$C:$C,$C222),0)</f>
        <v>0</v>
      </c>
      <c r="W222" s="169">
        <f>+IFERROR(SUMIFS([5]Sheet1!J:J,[5]Sheet1!$A:$A,$A222,[5]Sheet1!$B:$B,$B222,[5]Sheet1!$C:$C,$C222),0)</f>
        <v>0</v>
      </c>
      <c r="X222" s="169">
        <f>+IFERROR(SUMIFS([5]Sheet1!K:K,[5]Sheet1!$A:$A,$A222,[5]Sheet1!$B:$B,$B222,[5]Sheet1!$C:$C,$C222),0)</f>
        <v>0</v>
      </c>
      <c r="Y222" s="169">
        <f>+IFERROR(SUMIFS([5]Sheet1!L:L,[5]Sheet1!$A:$A,$A222,[5]Sheet1!$B:$B,$B222,[5]Sheet1!$C:$C,$C222),0)</f>
        <v>0</v>
      </c>
      <c r="Z222" s="169">
        <f>+IFERROR(SUMIFS([5]Sheet1!M:M,[5]Sheet1!$A:$A,$A222,[5]Sheet1!$B:$B,$B222,[5]Sheet1!$C:$C,$C222),0)</f>
        <v>0</v>
      </c>
      <c r="AA222" s="169">
        <f>+IFERROR(SUMIFS([5]Sheet1!N:N,[5]Sheet1!$A:$A,$A222,[5]Sheet1!$B:$B,$B222,[5]Sheet1!$C:$C,$C222),0)</f>
        <v>0</v>
      </c>
      <c r="AB222" s="169">
        <f>+IFERROR(SUMIFS([5]Sheet1!O:O,[5]Sheet1!$A:$A,$A222,[5]Sheet1!$B:$B,$B222,[5]Sheet1!$C:$C,$C222),0)</f>
        <v>0</v>
      </c>
      <c r="AC222" s="169">
        <f>+IFERROR(SUMIFS([5]Sheet1!P:P,[5]Sheet1!$A:$A,$A222,[5]Sheet1!$B:$B,$B222,[5]Sheet1!$C:$C,$C222),0)</f>
        <v>0</v>
      </c>
      <c r="AD222" s="169">
        <f>+IFERROR(SUMIFS([5]Sheet1!Q:Q,[5]Sheet1!$A:$A,$A222,[5]Sheet1!$B:$B,$B222,[5]Sheet1!$C:$C,$C222),0)</f>
        <v>0</v>
      </c>
      <c r="AE222" s="169">
        <f>+IFERROR(SUMIFS([5]Sheet1!R:R,[5]Sheet1!$A:$A,$A222,[5]Sheet1!$B:$B,$B222,[5]Sheet1!$C:$C,$C222),0)</f>
        <v>0</v>
      </c>
      <c r="AF222" s="169">
        <f>+IFERROR(SUMIFS([5]Sheet1!S:S,[5]Sheet1!$A:$A,$A222,[5]Sheet1!$B:$B,$B222,[5]Sheet1!$C:$C,$C222),0)</f>
        <v>0</v>
      </c>
      <c r="AG222" s="169">
        <f>+IFERROR(SUMIFS([5]Sheet1!T:T,[5]Sheet1!$A:$A,$A222,[5]Sheet1!$B:$B,$B222,[5]Sheet1!$C:$C,$C222),0)</f>
        <v>0</v>
      </c>
      <c r="AH222" s="169">
        <f>+IFERROR(SUMIFS([5]Sheet1!U:U,[5]Sheet1!$A:$A,$A222,[5]Sheet1!$B:$B,$B222,[5]Sheet1!$C:$C,$C222),0)</f>
        <v>0</v>
      </c>
      <c r="AI222" s="169">
        <f>+IFERROR(SUMIFS([5]Sheet1!V:V,[5]Sheet1!$A:$A,$A222,[5]Sheet1!$B:$B,$B222,[5]Sheet1!$C:$C,$C222),0)</f>
        <v>0</v>
      </c>
      <c r="AJ222" s="169">
        <f>+IFERROR(SUMIFS([5]Sheet1!W:W,[5]Sheet1!$A:$A,$A222,[5]Sheet1!$B:$B,$B222,[5]Sheet1!$C:$C,$C222),0)</f>
        <v>0</v>
      </c>
      <c r="AK222" s="169">
        <f>+IFERROR(SUMIFS([5]Sheet1!X:X,[5]Sheet1!$A:$A,$A222,[5]Sheet1!$B:$B,$B222,[5]Sheet1!$C:$C,$C222),0)</f>
        <v>0</v>
      </c>
      <c r="AL222" s="169">
        <f>+IFERROR(SUMIFS([5]Sheet1!Y:Y,[5]Sheet1!$A:$A,$A222,[5]Sheet1!$B:$B,$B222,[5]Sheet1!$C:$C,$C222),0)</f>
        <v>0</v>
      </c>
      <c r="AM222" s="169">
        <f>+IFERROR(SUMIFS([5]Sheet1!Z:Z,[5]Sheet1!$A:$A,$A222,[5]Sheet1!$B:$B,$B222,[5]Sheet1!$C:$C,$C222),0)</f>
        <v>0</v>
      </c>
    </row>
    <row r="223" spans="1:40" ht="15" customHeight="1" outlineLevel="2">
      <c r="A223" s="4" t="s">
        <v>82</v>
      </c>
      <c r="B223" s="4" t="s">
        <v>48</v>
      </c>
      <c r="C223" s="4" t="str">
        <f t="shared" si="757"/>
        <v>X Privacy DC 1Gb</v>
      </c>
      <c r="D223" s="216"/>
      <c r="E223" s="207"/>
      <c r="F223" s="204"/>
      <c r="G223" s="12" t="s">
        <v>75</v>
      </c>
      <c r="H223" s="168"/>
      <c r="I223" s="168"/>
      <c r="J223" s="168"/>
      <c r="K223" s="168"/>
      <c r="L223" s="168"/>
      <c r="M223" s="168"/>
      <c r="N223" s="168"/>
      <c r="O223" s="168"/>
      <c r="P223" s="169"/>
      <c r="Q223" s="169">
        <f>+IFERROR(SUMIFS([5]Sheet1!D:D,[5]Sheet1!$A:$A,$A223,[5]Sheet1!$B:$B,$B223,[5]Sheet1!$C:$C,$C223),0)</f>
        <v>0</v>
      </c>
      <c r="R223" s="169">
        <f>+IFERROR(SUMIFS([5]Sheet1!E:E,[5]Sheet1!$A:$A,$A223,[5]Sheet1!$B:$B,$B223,[5]Sheet1!$C:$C,$C223),0)</f>
        <v>0</v>
      </c>
      <c r="S223" s="169">
        <f>+IFERROR(SUMIFS([5]Sheet1!F:F,[5]Sheet1!$A:$A,$A223,[5]Sheet1!$B:$B,$B223,[5]Sheet1!$C:$C,$C223),0)</f>
        <v>0</v>
      </c>
      <c r="T223" s="169">
        <f>+IFERROR(SUMIFS([5]Sheet1!G:G,[5]Sheet1!$A:$A,$A223,[5]Sheet1!$B:$B,$B223,[5]Sheet1!$C:$C,$C223),0)</f>
        <v>0</v>
      </c>
      <c r="U223" s="169">
        <f>+IFERROR(SUMIFS([5]Sheet1!H:H,[5]Sheet1!$A:$A,$A223,[5]Sheet1!$B:$B,$B223,[5]Sheet1!$C:$C,$C223),0)</f>
        <v>0</v>
      </c>
      <c r="V223" s="169">
        <f>+IFERROR(SUMIFS([5]Sheet1!I:I,[5]Sheet1!$A:$A,$A223,[5]Sheet1!$B:$B,$B223,[5]Sheet1!$C:$C,$C223),0)</f>
        <v>0</v>
      </c>
      <c r="W223" s="169">
        <f>+IFERROR(SUMIFS([5]Sheet1!J:J,[5]Sheet1!$A:$A,$A223,[5]Sheet1!$B:$B,$B223,[5]Sheet1!$C:$C,$C223),0)</f>
        <v>0</v>
      </c>
      <c r="X223" s="169">
        <f>+IFERROR(SUMIFS([5]Sheet1!K:K,[5]Sheet1!$A:$A,$A223,[5]Sheet1!$B:$B,$B223,[5]Sheet1!$C:$C,$C223),0)</f>
        <v>0</v>
      </c>
      <c r="Y223" s="169">
        <f>+IFERROR(SUMIFS([5]Sheet1!L:L,[5]Sheet1!$A:$A,$A223,[5]Sheet1!$B:$B,$B223,[5]Sheet1!$C:$C,$C223),0)</f>
        <v>0</v>
      </c>
      <c r="Z223" s="169">
        <f>+IFERROR(SUMIFS([5]Sheet1!M:M,[5]Sheet1!$A:$A,$A223,[5]Sheet1!$B:$B,$B223,[5]Sheet1!$C:$C,$C223),0)</f>
        <v>0</v>
      </c>
      <c r="AA223" s="169">
        <f>+IFERROR(SUMIFS([5]Sheet1!N:N,[5]Sheet1!$A:$A,$A223,[5]Sheet1!$B:$B,$B223,[5]Sheet1!$C:$C,$C223),0)</f>
        <v>0</v>
      </c>
      <c r="AB223" s="169">
        <f>+IFERROR(SUMIFS([5]Sheet1!O:O,[5]Sheet1!$A:$A,$A223,[5]Sheet1!$B:$B,$B223,[5]Sheet1!$C:$C,$C223),0)</f>
        <v>0</v>
      </c>
      <c r="AC223" s="169">
        <f>+IFERROR(SUMIFS([5]Sheet1!P:P,[5]Sheet1!$A:$A,$A223,[5]Sheet1!$B:$B,$B223,[5]Sheet1!$C:$C,$C223),0)</f>
        <v>0</v>
      </c>
      <c r="AD223" s="169">
        <f>+IFERROR(SUMIFS([5]Sheet1!Q:Q,[5]Sheet1!$A:$A,$A223,[5]Sheet1!$B:$B,$B223,[5]Sheet1!$C:$C,$C223),0)</f>
        <v>0</v>
      </c>
      <c r="AE223" s="169">
        <f>+IFERROR(SUMIFS([5]Sheet1!R:R,[5]Sheet1!$A:$A,$A223,[5]Sheet1!$B:$B,$B223,[5]Sheet1!$C:$C,$C223),0)</f>
        <v>0</v>
      </c>
      <c r="AF223" s="169">
        <f>+IFERROR(SUMIFS([5]Sheet1!S:S,[5]Sheet1!$A:$A,$A223,[5]Sheet1!$B:$B,$B223,[5]Sheet1!$C:$C,$C223),0)</f>
        <v>0</v>
      </c>
      <c r="AG223" s="169">
        <f>+IFERROR(SUMIFS([5]Sheet1!T:T,[5]Sheet1!$A:$A,$A223,[5]Sheet1!$B:$B,$B223,[5]Sheet1!$C:$C,$C223),0)</f>
        <v>0</v>
      </c>
      <c r="AH223" s="169">
        <f>+IFERROR(SUMIFS([5]Sheet1!U:U,[5]Sheet1!$A:$A,$A223,[5]Sheet1!$B:$B,$B223,[5]Sheet1!$C:$C,$C223),0)</f>
        <v>0</v>
      </c>
      <c r="AI223" s="169">
        <f>+IFERROR(SUMIFS([5]Sheet1!V:V,[5]Sheet1!$A:$A,$A223,[5]Sheet1!$B:$B,$B223,[5]Sheet1!$C:$C,$C223),0)</f>
        <v>0</v>
      </c>
      <c r="AJ223" s="169">
        <f>+IFERROR(SUMIFS([5]Sheet1!W:W,[5]Sheet1!$A:$A,$A223,[5]Sheet1!$B:$B,$B223,[5]Sheet1!$C:$C,$C223),0)</f>
        <v>0</v>
      </c>
      <c r="AK223" s="169">
        <f>+IFERROR(SUMIFS([5]Sheet1!X:X,[5]Sheet1!$A:$A,$A223,[5]Sheet1!$B:$B,$B223,[5]Sheet1!$C:$C,$C223),0)</f>
        <v>0</v>
      </c>
      <c r="AL223" s="169">
        <f>+IFERROR(SUMIFS([5]Sheet1!Y:Y,[5]Sheet1!$A:$A,$A223,[5]Sheet1!$B:$B,$B223,[5]Sheet1!$C:$C,$C223),0)</f>
        <v>0</v>
      </c>
      <c r="AM223" s="169">
        <f>+IFERROR(SUMIFS([5]Sheet1!Z:Z,[5]Sheet1!$A:$A,$A223,[5]Sheet1!$B:$B,$B223,[5]Sheet1!$C:$C,$C223),0)</f>
        <v>0</v>
      </c>
      <c r="AN223" s="4" t="s">
        <v>121</v>
      </c>
    </row>
    <row r="224" spans="1:40" ht="15" customHeight="1" outlineLevel="2">
      <c r="A224" s="4" t="s">
        <v>82</v>
      </c>
      <c r="B224" s="4" t="s">
        <v>48</v>
      </c>
      <c r="C224" s="4" t="str">
        <f t="shared" si="757"/>
        <v>X Privacy Virtual 100</v>
      </c>
      <c r="D224" s="216"/>
      <c r="E224" s="207"/>
      <c r="F224" s="204"/>
      <c r="G224" s="12" t="s">
        <v>78</v>
      </c>
      <c r="H224" s="168"/>
      <c r="I224" s="168"/>
      <c r="J224" s="168"/>
      <c r="K224" s="168"/>
      <c r="L224" s="168"/>
      <c r="M224" s="168"/>
      <c r="N224" s="168"/>
      <c r="O224" s="168"/>
      <c r="P224" s="169"/>
      <c r="Q224" s="169">
        <f>+IFERROR(SUMIFS([5]Sheet1!D:D,[5]Sheet1!$A:$A,$A224,[5]Sheet1!$B:$B,$B224,[5]Sheet1!$C:$C,$C224),0)</f>
        <v>0</v>
      </c>
      <c r="R224" s="169">
        <f>+IFERROR(SUMIFS([5]Sheet1!E:E,[5]Sheet1!$A:$A,$A224,[5]Sheet1!$B:$B,$B224,[5]Sheet1!$C:$C,$C224),0)</f>
        <v>0</v>
      </c>
      <c r="S224" s="169">
        <f>+IFERROR(SUMIFS([5]Sheet1!F:F,[5]Sheet1!$A:$A,$A224,[5]Sheet1!$B:$B,$B224,[5]Sheet1!$C:$C,$C224),0)</f>
        <v>0</v>
      </c>
      <c r="T224" s="169">
        <f>+IFERROR(SUMIFS([5]Sheet1!G:G,[5]Sheet1!$A:$A,$A224,[5]Sheet1!$B:$B,$B224,[5]Sheet1!$C:$C,$C224),0)</f>
        <v>0</v>
      </c>
      <c r="U224" s="169">
        <f>+IFERROR(SUMIFS([5]Sheet1!H:H,[5]Sheet1!$A:$A,$A224,[5]Sheet1!$B:$B,$B224,[5]Sheet1!$C:$C,$C224),0)</f>
        <v>0</v>
      </c>
      <c r="V224" s="169">
        <f>+IFERROR(SUMIFS([5]Sheet1!I:I,[5]Sheet1!$A:$A,$A224,[5]Sheet1!$B:$B,$B224,[5]Sheet1!$C:$C,$C224),0)</f>
        <v>0</v>
      </c>
      <c r="W224" s="169">
        <f>+IFERROR(SUMIFS([5]Sheet1!J:J,[5]Sheet1!$A:$A,$A224,[5]Sheet1!$B:$B,$B224,[5]Sheet1!$C:$C,$C224),0)</f>
        <v>0</v>
      </c>
      <c r="X224" s="169">
        <f>+IFERROR(SUMIFS([5]Sheet1!K:K,[5]Sheet1!$A:$A,$A224,[5]Sheet1!$B:$B,$B224,[5]Sheet1!$C:$C,$C224),0)</f>
        <v>0</v>
      </c>
      <c r="Y224" s="169">
        <f>+IFERROR(SUMIFS([5]Sheet1!L:L,[5]Sheet1!$A:$A,$A224,[5]Sheet1!$B:$B,$B224,[5]Sheet1!$C:$C,$C224),0)</f>
        <v>0</v>
      </c>
      <c r="Z224" s="169">
        <f>+IFERROR(SUMIFS([5]Sheet1!M:M,[5]Sheet1!$A:$A,$A224,[5]Sheet1!$B:$B,$B224,[5]Sheet1!$C:$C,$C224),0)</f>
        <v>0</v>
      </c>
      <c r="AA224" s="169">
        <f>+IFERROR(SUMIFS([5]Sheet1!N:N,[5]Sheet1!$A:$A,$A224,[5]Sheet1!$B:$B,$B224,[5]Sheet1!$C:$C,$C224),0)</f>
        <v>0</v>
      </c>
      <c r="AB224" s="169">
        <f>+IFERROR(SUMIFS([5]Sheet1!O:O,[5]Sheet1!$A:$A,$A224,[5]Sheet1!$B:$B,$B224,[5]Sheet1!$C:$C,$C224),0)</f>
        <v>0</v>
      </c>
      <c r="AC224" s="169">
        <f>+IFERROR(SUMIFS([5]Sheet1!P:P,[5]Sheet1!$A:$A,$A224,[5]Sheet1!$B:$B,$B224,[5]Sheet1!$C:$C,$C224),0)</f>
        <v>0</v>
      </c>
      <c r="AD224" s="169">
        <f>+IFERROR(SUMIFS([5]Sheet1!Q:Q,[5]Sheet1!$A:$A,$A224,[5]Sheet1!$B:$B,$B224,[5]Sheet1!$C:$C,$C224),0)</f>
        <v>0</v>
      </c>
      <c r="AE224" s="169">
        <f>+IFERROR(SUMIFS([5]Sheet1!R:R,[5]Sheet1!$A:$A,$A224,[5]Sheet1!$B:$B,$B224,[5]Sheet1!$C:$C,$C224),0)</f>
        <v>0</v>
      </c>
      <c r="AF224" s="169">
        <f>+IFERROR(SUMIFS([5]Sheet1!S:S,[5]Sheet1!$A:$A,$A224,[5]Sheet1!$B:$B,$B224,[5]Sheet1!$C:$C,$C224),0)</f>
        <v>0</v>
      </c>
      <c r="AG224" s="169">
        <f>+IFERROR(SUMIFS([5]Sheet1!T:T,[5]Sheet1!$A:$A,$A224,[5]Sheet1!$B:$B,$B224,[5]Sheet1!$C:$C,$C224),0)</f>
        <v>0</v>
      </c>
      <c r="AH224" s="169">
        <f>+IFERROR(SUMIFS([5]Sheet1!U:U,[5]Sheet1!$A:$A,$A224,[5]Sheet1!$B:$B,$B224,[5]Sheet1!$C:$C,$C224),0)</f>
        <v>0</v>
      </c>
      <c r="AI224" s="169">
        <f>+IFERROR(SUMIFS([5]Sheet1!V:V,[5]Sheet1!$A:$A,$A224,[5]Sheet1!$B:$B,$B224,[5]Sheet1!$C:$C,$C224),0)</f>
        <v>0</v>
      </c>
      <c r="AJ224" s="169">
        <f>+IFERROR(SUMIFS([5]Sheet1!W:W,[5]Sheet1!$A:$A,$A224,[5]Sheet1!$B:$B,$B224,[5]Sheet1!$C:$C,$C224),0)</f>
        <v>0</v>
      </c>
      <c r="AK224" s="169">
        <f>+IFERROR(SUMIFS([5]Sheet1!X:X,[5]Sheet1!$A:$A,$A224,[5]Sheet1!$B:$B,$B224,[5]Sheet1!$C:$C,$C224),0)</f>
        <v>0</v>
      </c>
      <c r="AL224" s="169">
        <f>+IFERROR(SUMIFS([5]Sheet1!Y:Y,[5]Sheet1!$A:$A,$A224,[5]Sheet1!$B:$B,$B224,[5]Sheet1!$C:$C,$C224),0)</f>
        <v>0</v>
      </c>
      <c r="AM224" s="169">
        <f>+IFERROR(SUMIFS([5]Sheet1!Z:Z,[5]Sheet1!$A:$A,$A224,[5]Sheet1!$B:$B,$B224,[5]Sheet1!$C:$C,$C224),0)</f>
        <v>0</v>
      </c>
      <c r="AN224" s="4" t="s">
        <v>121</v>
      </c>
    </row>
    <row r="225" spans="1:40" ht="15" customHeight="1" outlineLevel="2">
      <c r="A225" s="4" t="s">
        <v>82</v>
      </c>
      <c r="B225" s="4" t="s">
        <v>48</v>
      </c>
      <c r="C225" s="4" t="str">
        <f t="shared" si="757"/>
        <v>X Privacy NOMADA</v>
      </c>
      <c r="D225" s="216"/>
      <c r="E225" s="207"/>
      <c r="F225" s="204"/>
      <c r="G225" s="12" t="s">
        <v>95</v>
      </c>
      <c r="H225" s="168"/>
      <c r="I225" s="168"/>
      <c r="J225" s="168"/>
      <c r="K225" s="168"/>
      <c r="L225" s="168"/>
      <c r="M225" s="168"/>
      <c r="N225" s="168"/>
      <c r="O225" s="168"/>
      <c r="P225" s="169"/>
      <c r="Q225" s="169">
        <f>+IFERROR(SUMIFS([5]Sheet1!D:D,[5]Sheet1!$A:$A,$A225,[5]Sheet1!$B:$B,$B225,[5]Sheet1!$C:$C,$C225),0)</f>
        <v>0</v>
      </c>
      <c r="R225" s="169">
        <f>+IFERROR(SUMIFS([5]Sheet1!E:E,[5]Sheet1!$A:$A,$A225,[5]Sheet1!$B:$B,$B225,[5]Sheet1!$C:$C,$C225),0)</f>
        <v>0</v>
      </c>
      <c r="S225" s="169">
        <f>+IFERROR(SUMIFS([5]Sheet1!F:F,[5]Sheet1!$A:$A,$A225,[5]Sheet1!$B:$B,$B225,[5]Sheet1!$C:$C,$C225),0)</f>
        <v>0</v>
      </c>
      <c r="T225" s="169">
        <f>+IFERROR(SUMIFS([5]Sheet1!G:G,[5]Sheet1!$A:$A,$A225,[5]Sheet1!$B:$B,$B225,[5]Sheet1!$C:$C,$C225),0)</f>
        <v>0</v>
      </c>
      <c r="U225" s="169">
        <f>+IFERROR(SUMIFS([5]Sheet1!H:H,[5]Sheet1!$A:$A,$A225,[5]Sheet1!$B:$B,$B225,[5]Sheet1!$C:$C,$C225),0)</f>
        <v>0</v>
      </c>
      <c r="V225" s="169">
        <f>+IFERROR(SUMIFS([5]Sheet1!I:I,[5]Sheet1!$A:$A,$A225,[5]Sheet1!$B:$B,$B225,[5]Sheet1!$C:$C,$C225),0)</f>
        <v>0</v>
      </c>
      <c r="W225" s="169">
        <f>+IFERROR(SUMIFS([5]Sheet1!J:J,[5]Sheet1!$A:$A,$A225,[5]Sheet1!$B:$B,$B225,[5]Sheet1!$C:$C,$C225),0)</f>
        <v>0</v>
      </c>
      <c r="X225" s="169">
        <f>+IFERROR(SUMIFS([5]Sheet1!K:K,[5]Sheet1!$A:$A,$A225,[5]Sheet1!$B:$B,$B225,[5]Sheet1!$C:$C,$C225),0)</f>
        <v>0</v>
      </c>
      <c r="Y225" s="169">
        <f>+IFERROR(SUMIFS([5]Sheet1!L:L,[5]Sheet1!$A:$A,$A225,[5]Sheet1!$B:$B,$B225,[5]Sheet1!$C:$C,$C225),0)</f>
        <v>0</v>
      </c>
      <c r="Z225" s="169">
        <f>+IFERROR(SUMIFS([5]Sheet1!M:M,[5]Sheet1!$A:$A,$A225,[5]Sheet1!$B:$B,$B225,[5]Sheet1!$C:$C,$C225),0)</f>
        <v>0</v>
      </c>
      <c r="AA225" s="169">
        <f>+IFERROR(SUMIFS([5]Sheet1!N:N,[5]Sheet1!$A:$A,$A225,[5]Sheet1!$B:$B,$B225,[5]Sheet1!$C:$C,$C225),0)</f>
        <v>0</v>
      </c>
      <c r="AB225" s="169">
        <f>+IFERROR(SUMIFS([5]Sheet1!O:O,[5]Sheet1!$A:$A,$A225,[5]Sheet1!$B:$B,$B225,[5]Sheet1!$C:$C,$C225),0)</f>
        <v>0</v>
      </c>
      <c r="AC225" s="169">
        <f>+IFERROR(SUMIFS([5]Sheet1!P:P,[5]Sheet1!$A:$A,$A225,[5]Sheet1!$B:$B,$B225,[5]Sheet1!$C:$C,$C225),0)</f>
        <v>0</v>
      </c>
      <c r="AD225" s="169">
        <f>+IFERROR(SUMIFS([5]Sheet1!Q:Q,[5]Sheet1!$A:$A,$A225,[5]Sheet1!$B:$B,$B225,[5]Sheet1!$C:$C,$C225),0)</f>
        <v>0</v>
      </c>
      <c r="AE225" s="169">
        <f>+IFERROR(SUMIFS([5]Sheet1!R:R,[5]Sheet1!$A:$A,$A225,[5]Sheet1!$B:$B,$B225,[5]Sheet1!$C:$C,$C225),0)</f>
        <v>0</v>
      </c>
      <c r="AF225" s="169">
        <f>+IFERROR(SUMIFS([5]Sheet1!S:S,[5]Sheet1!$A:$A,$A225,[5]Sheet1!$B:$B,$B225,[5]Sheet1!$C:$C,$C225),0)</f>
        <v>0</v>
      </c>
      <c r="AG225" s="169">
        <f>+IFERROR(SUMIFS([5]Sheet1!T:T,[5]Sheet1!$A:$A,$A225,[5]Sheet1!$B:$B,$B225,[5]Sheet1!$C:$C,$C225),0)</f>
        <v>0</v>
      </c>
      <c r="AH225" s="169">
        <f>+IFERROR(SUMIFS([5]Sheet1!U:U,[5]Sheet1!$A:$A,$A225,[5]Sheet1!$B:$B,$B225,[5]Sheet1!$C:$C,$C225),0)</f>
        <v>0</v>
      </c>
      <c r="AI225" s="169">
        <f>+IFERROR(SUMIFS([5]Sheet1!V:V,[5]Sheet1!$A:$A,$A225,[5]Sheet1!$B:$B,$B225,[5]Sheet1!$C:$C,$C225),0)</f>
        <v>0</v>
      </c>
      <c r="AJ225" s="169">
        <f>+IFERROR(SUMIFS([5]Sheet1!W:W,[5]Sheet1!$A:$A,$A225,[5]Sheet1!$B:$B,$B225,[5]Sheet1!$C:$C,$C225),0)</f>
        <v>0</v>
      </c>
      <c r="AK225" s="169">
        <f>+IFERROR(SUMIFS([5]Sheet1!X:X,[5]Sheet1!$A:$A,$A225,[5]Sheet1!$B:$B,$B225,[5]Sheet1!$C:$C,$C225),0)</f>
        <v>0</v>
      </c>
      <c r="AL225" s="169">
        <f>+IFERROR(SUMIFS([5]Sheet1!Y:Y,[5]Sheet1!$A:$A,$A225,[5]Sheet1!$B:$B,$B225,[5]Sheet1!$C:$C,$C225),0)</f>
        <v>0</v>
      </c>
      <c r="AM225" s="169">
        <f>+IFERROR(SUMIFS([5]Sheet1!Z:Z,[5]Sheet1!$A:$A,$A225,[5]Sheet1!$B:$B,$B225,[5]Sheet1!$C:$C,$C225),0)</f>
        <v>0</v>
      </c>
      <c r="AN225" s="4" t="s">
        <v>121</v>
      </c>
    </row>
    <row r="226" spans="1:40" ht="15" customHeight="1" outlineLevel="2">
      <c r="A226" s="4" t="s">
        <v>82</v>
      </c>
      <c r="B226" s="4" t="s">
        <v>48</v>
      </c>
      <c r="C226" s="4" t="str">
        <f t="shared" si="757"/>
        <v>X Privacy 4G</v>
      </c>
      <c r="D226" s="216"/>
      <c r="E226" s="207"/>
      <c r="F226" s="204"/>
      <c r="G226" s="12" t="s">
        <v>96</v>
      </c>
      <c r="H226" s="168"/>
      <c r="I226" s="168"/>
      <c r="J226" s="168"/>
      <c r="K226" s="168"/>
      <c r="L226" s="168"/>
      <c r="M226" s="168"/>
      <c r="N226" s="168"/>
      <c r="O226" s="168"/>
      <c r="P226" s="169"/>
      <c r="Q226" s="169">
        <f>+IFERROR(SUMIFS([5]Sheet1!D:D,[5]Sheet1!$A:$A,$A226,[5]Sheet1!$B:$B,$B226,[5]Sheet1!$C:$C,$C226),0)</f>
        <v>0</v>
      </c>
      <c r="R226" s="169">
        <f>+IFERROR(SUMIFS([5]Sheet1!E:E,[5]Sheet1!$A:$A,$A226,[5]Sheet1!$B:$B,$B226,[5]Sheet1!$C:$C,$C226),0)</f>
        <v>0</v>
      </c>
      <c r="S226" s="169">
        <f>+IFERROR(SUMIFS([5]Sheet1!F:F,[5]Sheet1!$A:$A,$A226,[5]Sheet1!$B:$B,$B226,[5]Sheet1!$C:$C,$C226),0)</f>
        <v>0</v>
      </c>
      <c r="T226" s="169">
        <f>+IFERROR(SUMIFS([5]Sheet1!G:G,[5]Sheet1!$A:$A,$A226,[5]Sheet1!$B:$B,$B226,[5]Sheet1!$C:$C,$C226),0)</f>
        <v>0</v>
      </c>
      <c r="U226" s="169">
        <f>+IFERROR(SUMIFS([5]Sheet1!H:H,[5]Sheet1!$A:$A,$A226,[5]Sheet1!$B:$B,$B226,[5]Sheet1!$C:$C,$C226),0)</f>
        <v>0</v>
      </c>
      <c r="V226" s="169">
        <f>+IFERROR(SUMIFS([5]Sheet1!I:I,[5]Sheet1!$A:$A,$A226,[5]Sheet1!$B:$B,$B226,[5]Sheet1!$C:$C,$C226),0)</f>
        <v>0</v>
      </c>
      <c r="W226" s="169">
        <f>+IFERROR(SUMIFS([5]Sheet1!J:J,[5]Sheet1!$A:$A,$A226,[5]Sheet1!$B:$B,$B226,[5]Sheet1!$C:$C,$C226),0)</f>
        <v>0</v>
      </c>
      <c r="X226" s="169">
        <f>+IFERROR(SUMIFS([5]Sheet1!K:K,[5]Sheet1!$A:$A,$A226,[5]Sheet1!$B:$B,$B226,[5]Sheet1!$C:$C,$C226),0)</f>
        <v>0</v>
      </c>
      <c r="Y226" s="169">
        <f>+IFERROR(SUMIFS([5]Sheet1!L:L,[5]Sheet1!$A:$A,$A226,[5]Sheet1!$B:$B,$B226,[5]Sheet1!$C:$C,$C226),0)</f>
        <v>0</v>
      </c>
      <c r="Z226" s="169">
        <f>+IFERROR(SUMIFS([5]Sheet1!M:M,[5]Sheet1!$A:$A,$A226,[5]Sheet1!$B:$B,$B226,[5]Sheet1!$C:$C,$C226),0)</f>
        <v>0</v>
      </c>
      <c r="AA226" s="169">
        <f>+IFERROR(SUMIFS([5]Sheet1!N:N,[5]Sheet1!$A:$A,$A226,[5]Sheet1!$B:$B,$B226,[5]Sheet1!$C:$C,$C226),0)</f>
        <v>0</v>
      </c>
      <c r="AB226" s="169">
        <f>+IFERROR(SUMIFS([5]Sheet1!O:O,[5]Sheet1!$A:$A,$A226,[5]Sheet1!$B:$B,$B226,[5]Sheet1!$C:$C,$C226),0)</f>
        <v>0</v>
      </c>
      <c r="AC226" s="169">
        <f>+IFERROR(SUMIFS([5]Sheet1!P:P,[5]Sheet1!$A:$A,$A226,[5]Sheet1!$B:$B,$B226,[5]Sheet1!$C:$C,$C226),0)</f>
        <v>0</v>
      </c>
      <c r="AD226" s="169">
        <f>+IFERROR(SUMIFS([5]Sheet1!Q:Q,[5]Sheet1!$A:$A,$A226,[5]Sheet1!$B:$B,$B226,[5]Sheet1!$C:$C,$C226),0)</f>
        <v>0</v>
      </c>
      <c r="AE226" s="169">
        <f>+IFERROR(SUMIFS([5]Sheet1!R:R,[5]Sheet1!$A:$A,$A226,[5]Sheet1!$B:$B,$B226,[5]Sheet1!$C:$C,$C226),0)</f>
        <v>0</v>
      </c>
      <c r="AF226" s="169">
        <f>+IFERROR(SUMIFS([5]Sheet1!S:S,[5]Sheet1!$A:$A,$A226,[5]Sheet1!$B:$B,$B226,[5]Sheet1!$C:$C,$C226),0)</f>
        <v>0</v>
      </c>
      <c r="AG226" s="169">
        <f>+IFERROR(SUMIFS([5]Sheet1!T:T,[5]Sheet1!$A:$A,$A226,[5]Sheet1!$B:$B,$B226,[5]Sheet1!$C:$C,$C226),0)</f>
        <v>0</v>
      </c>
      <c r="AH226" s="169">
        <f>+IFERROR(SUMIFS([5]Sheet1!U:U,[5]Sheet1!$A:$A,$A226,[5]Sheet1!$B:$B,$B226,[5]Sheet1!$C:$C,$C226),0)</f>
        <v>0</v>
      </c>
      <c r="AI226" s="169">
        <f>+IFERROR(SUMIFS([5]Sheet1!V:V,[5]Sheet1!$A:$A,$A226,[5]Sheet1!$B:$B,$B226,[5]Sheet1!$C:$C,$C226),0)</f>
        <v>0</v>
      </c>
      <c r="AJ226" s="169">
        <f>+IFERROR(SUMIFS([5]Sheet1!W:W,[5]Sheet1!$A:$A,$A226,[5]Sheet1!$B:$B,$B226,[5]Sheet1!$C:$C,$C226),0)</f>
        <v>0</v>
      </c>
      <c r="AK226" s="169">
        <f>+IFERROR(SUMIFS([5]Sheet1!X:X,[5]Sheet1!$A:$A,$A226,[5]Sheet1!$B:$B,$B226,[5]Sheet1!$C:$C,$C226),0)</f>
        <v>0</v>
      </c>
      <c r="AL226" s="169">
        <f>+IFERROR(SUMIFS([5]Sheet1!Y:Y,[5]Sheet1!$A:$A,$A226,[5]Sheet1!$B:$B,$B226,[5]Sheet1!$C:$C,$C226),0)</f>
        <v>0</v>
      </c>
      <c r="AM226" s="169">
        <f>+IFERROR(SUMIFS([5]Sheet1!Z:Z,[5]Sheet1!$A:$A,$A226,[5]Sheet1!$B:$B,$B226,[5]Sheet1!$C:$C,$C226),0)</f>
        <v>0</v>
      </c>
      <c r="AN226" s="4" t="s">
        <v>121</v>
      </c>
    </row>
    <row r="227" spans="1:40" ht="15" customHeight="1" outlineLevel="1">
      <c r="A227" s="4" t="s">
        <v>82</v>
      </c>
      <c r="B227" s="4" t="s">
        <v>48</v>
      </c>
      <c r="C227" s="202" t="str">
        <f>+G227</f>
        <v>assets/client</v>
      </c>
      <c r="D227" s="216"/>
      <c r="E227" s="207"/>
      <c r="F227" s="204"/>
      <c r="G227" s="13" t="s">
        <v>90</v>
      </c>
      <c r="H227" s="170"/>
      <c r="I227" s="170"/>
      <c r="J227" s="170"/>
      <c r="K227" s="170"/>
      <c r="L227" s="170"/>
      <c r="M227" s="170"/>
      <c r="N227" s="170"/>
      <c r="O227" s="170"/>
      <c r="P227" s="170" t="str">
        <f t="shared" ref="P227" si="758">+IFERROR(P217/P216,"")</f>
        <v/>
      </c>
      <c r="Q227" s="170" t="str">
        <f t="shared" ref="Q227:V227" si="759">+IFERROR(Q217/Q216,"")</f>
        <v/>
      </c>
      <c r="R227" s="170">
        <f t="shared" si="759"/>
        <v>2.5</v>
      </c>
      <c r="S227" s="170" t="str">
        <f t="shared" si="759"/>
        <v/>
      </c>
      <c r="T227" s="170" t="str">
        <f t="shared" si="759"/>
        <v/>
      </c>
      <c r="U227" s="170">
        <f t="shared" si="759"/>
        <v>2.4</v>
      </c>
      <c r="V227" s="170">
        <f t="shared" si="759"/>
        <v>2</v>
      </c>
      <c r="W227" s="170">
        <f t="shared" ref="W227" si="760">+IFERROR(W217/W216,"")</f>
        <v>2</v>
      </c>
      <c r="X227" s="170">
        <f t="shared" ref="X227:Y227" si="761">+IFERROR(X217/X216,"")</f>
        <v>6</v>
      </c>
      <c r="Y227" s="170">
        <f t="shared" si="761"/>
        <v>2.6</v>
      </c>
      <c r="Z227" s="170">
        <f t="shared" ref="Z227:AA227" si="762">+IFERROR(Z217/Z216,"")</f>
        <v>2</v>
      </c>
      <c r="AA227" s="170">
        <f t="shared" si="762"/>
        <v>2</v>
      </c>
      <c r="AB227" s="170">
        <f t="shared" ref="AB227:AC227" si="763">+IFERROR(AB217/AB216,"")</f>
        <v>3</v>
      </c>
      <c r="AC227" s="170">
        <f t="shared" si="763"/>
        <v>3</v>
      </c>
      <c r="AD227" s="170" t="str">
        <f t="shared" ref="AD227:AE227" si="764">+IFERROR(AD217/AD216,"")</f>
        <v/>
      </c>
      <c r="AE227" s="170">
        <f t="shared" si="764"/>
        <v>2</v>
      </c>
      <c r="AF227" s="170">
        <f t="shared" ref="AF227:AG227" si="765">+IFERROR(AF217/AF216,"")</f>
        <v>3.6666666666666665</v>
      </c>
      <c r="AG227" s="170" t="str">
        <f t="shared" si="765"/>
        <v/>
      </c>
      <c r="AH227" s="170" t="str">
        <f t="shared" ref="AH227:AM227" si="766">+IFERROR(AH217/AH216,"")</f>
        <v/>
      </c>
      <c r="AI227" s="170" t="str">
        <f t="shared" si="766"/>
        <v/>
      </c>
      <c r="AJ227" s="170" t="str">
        <f t="shared" si="766"/>
        <v/>
      </c>
      <c r="AK227" s="170" t="str">
        <f t="shared" si="766"/>
        <v/>
      </c>
      <c r="AL227" s="170" t="str">
        <f t="shared" si="766"/>
        <v/>
      </c>
      <c r="AM227" s="170" t="str">
        <f t="shared" si="766"/>
        <v/>
      </c>
    </row>
    <row r="228" spans="1:40" ht="15" customHeight="1" outlineLevel="1">
      <c r="A228" s="4" t="s">
        <v>82</v>
      </c>
      <c r="B228" s="4" t="s">
        <v>49</v>
      </c>
      <c r="C228" s="4" t="s">
        <v>3771</v>
      </c>
      <c r="D228" s="216"/>
      <c r="E228" s="207"/>
      <c r="F228" s="204" t="s">
        <v>49</v>
      </c>
      <c r="G228" s="10" t="s">
        <v>40</v>
      </c>
      <c r="H228" s="164"/>
      <c r="I228" s="164"/>
      <c r="J228" s="164"/>
      <c r="K228" s="164"/>
      <c r="L228" s="164"/>
      <c r="M228" s="164"/>
      <c r="N228" s="164"/>
      <c r="O228" s="164"/>
      <c r="P228" s="165"/>
      <c r="Q228" s="165">
        <f>+[4]Sheet1!C6</f>
        <v>0</v>
      </c>
      <c r="R228" s="165">
        <f>+[4]Sheet1!D6</f>
        <v>0</v>
      </c>
      <c r="S228" s="165">
        <f>+[4]Sheet1!E6</f>
        <v>0</v>
      </c>
      <c r="T228" s="165">
        <f>+[4]Sheet1!F6</f>
        <v>0</v>
      </c>
      <c r="U228" s="165">
        <f>+[4]Sheet1!G6</f>
        <v>0</v>
      </c>
      <c r="V228" s="165">
        <f>+[4]Sheet1!H6</f>
        <v>0</v>
      </c>
      <c r="W228" s="165">
        <f>+[4]Sheet1!I6</f>
        <v>0</v>
      </c>
      <c r="X228" s="165">
        <f>+[4]Sheet1!J6</f>
        <v>1</v>
      </c>
      <c r="Y228" s="165">
        <f>+[4]Sheet1!K6</f>
        <v>2</v>
      </c>
      <c r="Z228" s="165">
        <f>+[4]Sheet1!L6</f>
        <v>2</v>
      </c>
      <c r="AA228" s="165">
        <f>+[4]Sheet1!M6</f>
        <v>0</v>
      </c>
      <c r="AB228" s="165">
        <f>+[4]Sheet1!N6</f>
        <v>3</v>
      </c>
      <c r="AC228" s="165">
        <f>+[4]Sheet1!O6</f>
        <v>1</v>
      </c>
      <c r="AD228" s="165">
        <f>+[4]Sheet1!P6</f>
        <v>1</v>
      </c>
      <c r="AE228" s="165">
        <f>+[4]Sheet1!Q6</f>
        <v>1</v>
      </c>
      <c r="AF228" s="165">
        <f>+[4]Sheet1!R6</f>
        <v>0</v>
      </c>
      <c r="AG228" s="165">
        <f>+[4]Sheet1!S6</f>
        <v>0</v>
      </c>
      <c r="AH228" s="165">
        <f>+[4]Sheet1!T6</f>
        <v>0</v>
      </c>
      <c r="AI228" s="165">
        <f>+[4]Sheet1!U6</f>
        <v>0</v>
      </c>
      <c r="AJ228" s="165">
        <f>+[4]Sheet1!V6</f>
        <v>0</v>
      </c>
      <c r="AK228" s="165">
        <f>+[4]Sheet1!W6</f>
        <v>0</v>
      </c>
      <c r="AL228" s="165">
        <f>+[4]Sheet1!X6</f>
        <v>0</v>
      </c>
      <c r="AM228" s="165">
        <f>+[4]Sheet1!Y6</f>
        <v>0</v>
      </c>
    </row>
    <row r="229" spans="1:40" ht="15" customHeight="1" outlineLevel="1">
      <c r="A229" s="4" t="s">
        <v>82</v>
      </c>
      <c r="B229" s="4" t="s">
        <v>49</v>
      </c>
      <c r="C229" s="4" t="str">
        <f>+G229</f>
        <v>Assets</v>
      </c>
      <c r="D229" s="216"/>
      <c r="E229" s="207"/>
      <c r="F229" s="204"/>
      <c r="G229" s="11" t="s">
        <v>88</v>
      </c>
      <c r="H229" s="166"/>
      <c r="I229" s="166"/>
      <c r="J229" s="166"/>
      <c r="K229" s="166"/>
      <c r="L229" s="166"/>
      <c r="M229" s="166"/>
      <c r="N229" s="166"/>
      <c r="O229" s="166"/>
      <c r="P229" s="167">
        <f>+SUM(P230:P247)</f>
        <v>0</v>
      </c>
      <c r="Q229" s="167">
        <f t="shared" ref="Q229:AM229" si="767">+SUM(Q230:Q247)</f>
        <v>0</v>
      </c>
      <c r="R229" s="167">
        <f t="shared" si="767"/>
        <v>0</v>
      </c>
      <c r="S229" s="167">
        <f t="shared" si="767"/>
        <v>0</v>
      </c>
      <c r="T229" s="167">
        <f t="shared" si="767"/>
        <v>0</v>
      </c>
      <c r="U229" s="167">
        <f t="shared" si="767"/>
        <v>0</v>
      </c>
      <c r="V229" s="167">
        <f t="shared" si="767"/>
        <v>0</v>
      </c>
      <c r="W229" s="167">
        <f t="shared" si="767"/>
        <v>0</v>
      </c>
      <c r="X229" s="167">
        <f t="shared" si="767"/>
        <v>2</v>
      </c>
      <c r="Y229" s="167">
        <f t="shared" si="767"/>
        <v>2</v>
      </c>
      <c r="Z229" s="167">
        <f t="shared" si="767"/>
        <v>2</v>
      </c>
      <c r="AA229" s="167">
        <f t="shared" si="767"/>
        <v>0</v>
      </c>
      <c r="AB229" s="167">
        <f t="shared" si="767"/>
        <v>28</v>
      </c>
      <c r="AC229" s="167">
        <f t="shared" si="767"/>
        <v>7</v>
      </c>
      <c r="AD229" s="167">
        <f t="shared" si="767"/>
        <v>2</v>
      </c>
      <c r="AE229" s="167">
        <f t="shared" si="767"/>
        <v>2</v>
      </c>
      <c r="AF229" s="167">
        <f t="shared" si="767"/>
        <v>0</v>
      </c>
      <c r="AG229" s="167">
        <f t="shared" si="767"/>
        <v>0</v>
      </c>
      <c r="AH229" s="167">
        <f t="shared" si="767"/>
        <v>0</v>
      </c>
      <c r="AI229" s="167">
        <f t="shared" si="767"/>
        <v>0</v>
      </c>
      <c r="AJ229" s="167">
        <f t="shared" si="767"/>
        <v>0</v>
      </c>
      <c r="AK229" s="167">
        <f t="shared" si="767"/>
        <v>0</v>
      </c>
      <c r="AL229" s="167">
        <f t="shared" si="767"/>
        <v>0</v>
      </c>
      <c r="AM229" s="167">
        <f t="shared" si="767"/>
        <v>0</v>
      </c>
    </row>
    <row r="230" spans="1:40" ht="15" customHeight="1" outlineLevel="2">
      <c r="A230" s="4" t="s">
        <v>82</v>
      </c>
      <c r="B230" s="4" t="s">
        <v>49</v>
      </c>
      <c r="C230" s="4" t="str">
        <f t="shared" ref="C230:C255" si="768">+G230</f>
        <v>X Security Portable 20</v>
      </c>
      <c r="D230" s="216"/>
      <c r="E230" s="207"/>
      <c r="F230" s="204"/>
      <c r="G230" s="12" t="s">
        <v>77</v>
      </c>
      <c r="H230" s="168"/>
      <c r="I230" s="168"/>
      <c r="J230" s="168"/>
      <c r="K230" s="168"/>
      <c r="L230" s="168"/>
      <c r="M230" s="168"/>
      <c r="N230" s="168"/>
      <c r="O230" s="168"/>
      <c r="P230" s="169"/>
      <c r="Q230" s="169">
        <f>+IFERROR(SUMIFS([5]Sheet1!D:D,[5]Sheet1!$A:$A,$A230,[5]Sheet1!$B:$B,$B230,[5]Sheet1!$C:$C,$C230),0)</f>
        <v>0</v>
      </c>
      <c r="R230" s="169">
        <f>+IFERROR(SUMIFS([5]Sheet1!E:E,[5]Sheet1!$A:$A,$A230,[5]Sheet1!$B:$B,$B230,[5]Sheet1!$C:$C,$C230),0)</f>
        <v>0</v>
      </c>
      <c r="S230" s="169">
        <f>+IFERROR(SUMIFS([5]Sheet1!F:F,[5]Sheet1!$A:$A,$A230,[5]Sheet1!$B:$B,$B230,[5]Sheet1!$C:$C,$C230),0)</f>
        <v>0</v>
      </c>
      <c r="T230" s="169">
        <f>+IFERROR(SUMIFS([5]Sheet1!G:G,[5]Sheet1!$A:$A,$A230,[5]Sheet1!$B:$B,$B230,[5]Sheet1!$C:$C,$C230),0)</f>
        <v>0</v>
      </c>
      <c r="U230" s="169">
        <f>+IFERROR(SUMIFS([5]Sheet1!H:H,[5]Sheet1!$A:$A,$A230,[5]Sheet1!$B:$B,$B230,[5]Sheet1!$C:$C,$C230),0)</f>
        <v>0</v>
      </c>
      <c r="V230" s="169">
        <f>+IFERROR(SUMIFS([5]Sheet1!I:I,[5]Sheet1!$A:$A,$A230,[5]Sheet1!$B:$B,$B230,[5]Sheet1!$C:$C,$C230),0)</f>
        <v>0</v>
      </c>
      <c r="W230" s="169">
        <f>+IFERROR(SUMIFS([5]Sheet1!J:J,[5]Sheet1!$A:$A,$A230,[5]Sheet1!$B:$B,$B230,[5]Sheet1!$C:$C,$C230),0)</f>
        <v>0</v>
      </c>
      <c r="X230" s="169">
        <f>+IFERROR(SUMIFS([5]Sheet1!K:K,[5]Sheet1!$A:$A,$A230,[5]Sheet1!$B:$B,$B230,[5]Sheet1!$C:$C,$C230),0)</f>
        <v>0</v>
      </c>
      <c r="Y230" s="169">
        <f>+IFERROR(SUMIFS([5]Sheet1!L:L,[5]Sheet1!$A:$A,$A230,[5]Sheet1!$B:$B,$B230,[5]Sheet1!$C:$C,$C230),0)</f>
        <v>0</v>
      </c>
      <c r="Z230" s="169">
        <f>+IFERROR(SUMIFS([5]Sheet1!M:M,[5]Sheet1!$A:$A,$A230,[5]Sheet1!$B:$B,$B230,[5]Sheet1!$C:$C,$C230),0)</f>
        <v>0</v>
      </c>
      <c r="AA230" s="169">
        <f>+IFERROR(SUMIFS([5]Sheet1!N:N,[5]Sheet1!$A:$A,$A230,[5]Sheet1!$B:$B,$B230,[5]Sheet1!$C:$C,$C230),0)</f>
        <v>0</v>
      </c>
      <c r="AB230" s="169">
        <f>+IFERROR(SUMIFS([5]Sheet1!O:O,[5]Sheet1!$A:$A,$A230,[5]Sheet1!$B:$B,$B230,[5]Sheet1!$C:$C,$C230),0)</f>
        <v>0</v>
      </c>
      <c r="AC230" s="169">
        <f>+IFERROR(SUMIFS([5]Sheet1!P:P,[5]Sheet1!$A:$A,$A230,[5]Sheet1!$B:$B,$B230,[5]Sheet1!$C:$C,$C230),0)</f>
        <v>0</v>
      </c>
      <c r="AD230" s="169">
        <f>+IFERROR(SUMIFS([5]Sheet1!Q:Q,[5]Sheet1!$A:$A,$A230,[5]Sheet1!$B:$B,$B230,[5]Sheet1!$C:$C,$C230),0)</f>
        <v>0</v>
      </c>
      <c r="AE230" s="169">
        <f>+IFERROR(SUMIFS([5]Sheet1!R:R,[5]Sheet1!$A:$A,$A230,[5]Sheet1!$B:$B,$B230,[5]Sheet1!$C:$C,$C230),0)</f>
        <v>0</v>
      </c>
      <c r="AF230" s="169">
        <f>+IFERROR(SUMIFS([5]Sheet1!S:S,[5]Sheet1!$A:$A,$A230,[5]Sheet1!$B:$B,$B230,[5]Sheet1!$C:$C,$C230),0)</f>
        <v>0</v>
      </c>
      <c r="AG230" s="169">
        <f>+IFERROR(SUMIFS([5]Sheet1!T:T,[5]Sheet1!$A:$A,$A230,[5]Sheet1!$B:$B,$B230,[5]Sheet1!$C:$C,$C230),0)</f>
        <v>0</v>
      </c>
      <c r="AH230" s="169">
        <f>+IFERROR(SUMIFS([5]Sheet1!U:U,[5]Sheet1!$A:$A,$A230,[5]Sheet1!$B:$B,$B230,[5]Sheet1!$C:$C,$C230),0)</f>
        <v>0</v>
      </c>
      <c r="AI230" s="169">
        <f>+IFERROR(SUMIFS([5]Sheet1!V:V,[5]Sheet1!$A:$A,$A230,[5]Sheet1!$B:$B,$B230,[5]Sheet1!$C:$C,$C230),0)</f>
        <v>0</v>
      </c>
      <c r="AJ230" s="169">
        <f>+IFERROR(SUMIFS([5]Sheet1!W:W,[5]Sheet1!$A:$A,$A230,[5]Sheet1!$B:$B,$B230,[5]Sheet1!$C:$C,$C230),0)</f>
        <v>0</v>
      </c>
      <c r="AK230" s="169">
        <f>+IFERROR(SUMIFS([5]Sheet1!X:X,[5]Sheet1!$A:$A,$A230,[5]Sheet1!$B:$B,$B230,[5]Sheet1!$C:$C,$C230),0)</f>
        <v>0</v>
      </c>
      <c r="AL230" s="169">
        <f>+IFERROR(SUMIFS([5]Sheet1!Y:Y,[5]Sheet1!$A:$A,$A230,[5]Sheet1!$B:$B,$B230,[5]Sheet1!$C:$C,$C230),0)</f>
        <v>0</v>
      </c>
      <c r="AM230" s="169">
        <f>+IFERROR(SUMIFS([5]Sheet1!Z:Z,[5]Sheet1!$A:$A,$A230,[5]Sheet1!$B:$B,$B230,[5]Sheet1!$C:$C,$C230),0)</f>
        <v>0</v>
      </c>
      <c r="AN230" s="4" t="s">
        <v>121</v>
      </c>
    </row>
    <row r="231" spans="1:40" ht="15" customHeight="1" outlineLevel="2">
      <c r="A231" s="4" t="s">
        <v>82</v>
      </c>
      <c r="B231" s="4" t="s">
        <v>49</v>
      </c>
      <c r="C231" s="4" t="str">
        <f t="shared" si="768"/>
        <v>X Security 50</v>
      </c>
      <c r="D231" s="216"/>
      <c r="E231" s="207"/>
      <c r="F231" s="204"/>
      <c r="G231" s="12" t="s">
        <v>58</v>
      </c>
      <c r="H231" s="168"/>
      <c r="I231" s="168"/>
      <c r="J231" s="168"/>
      <c r="K231" s="168"/>
      <c r="L231" s="168"/>
      <c r="M231" s="168"/>
      <c r="N231" s="168"/>
      <c r="O231" s="168"/>
      <c r="P231" s="169"/>
      <c r="Q231" s="169">
        <f>+IFERROR(SUMIFS([5]Sheet1!D:D,[5]Sheet1!$A:$A,$A231,[5]Sheet1!$B:$B,$B231,[5]Sheet1!$C:$C,$C231),0)</f>
        <v>0</v>
      </c>
      <c r="R231" s="169">
        <f>+IFERROR(SUMIFS([5]Sheet1!E:E,[5]Sheet1!$A:$A,$A231,[5]Sheet1!$B:$B,$B231,[5]Sheet1!$C:$C,$C231),0)</f>
        <v>0</v>
      </c>
      <c r="S231" s="169">
        <f>+IFERROR(SUMIFS([5]Sheet1!F:F,[5]Sheet1!$A:$A,$A231,[5]Sheet1!$B:$B,$B231,[5]Sheet1!$C:$C,$C231),0)</f>
        <v>0</v>
      </c>
      <c r="T231" s="169">
        <f>+IFERROR(SUMIFS([5]Sheet1!G:G,[5]Sheet1!$A:$A,$A231,[5]Sheet1!$B:$B,$B231,[5]Sheet1!$C:$C,$C231),0)</f>
        <v>0</v>
      </c>
      <c r="U231" s="169">
        <f>+IFERROR(SUMIFS([5]Sheet1!H:H,[5]Sheet1!$A:$A,$A231,[5]Sheet1!$B:$B,$B231,[5]Sheet1!$C:$C,$C231),0)</f>
        <v>0</v>
      </c>
      <c r="V231" s="169">
        <f>+IFERROR(SUMIFS([5]Sheet1!I:I,[5]Sheet1!$A:$A,$A231,[5]Sheet1!$B:$B,$B231,[5]Sheet1!$C:$C,$C231),0)</f>
        <v>0</v>
      </c>
      <c r="W231" s="169">
        <f>+IFERROR(SUMIFS([5]Sheet1!J:J,[5]Sheet1!$A:$A,$A231,[5]Sheet1!$B:$B,$B231,[5]Sheet1!$C:$C,$C231),0)</f>
        <v>0</v>
      </c>
      <c r="X231" s="169">
        <f>+IFERROR(SUMIFS([5]Sheet1!K:K,[5]Sheet1!$A:$A,$A231,[5]Sheet1!$B:$B,$B231,[5]Sheet1!$C:$C,$C231),0)</f>
        <v>0</v>
      </c>
      <c r="Y231" s="169">
        <f>+IFERROR(SUMIFS([5]Sheet1!L:L,[5]Sheet1!$A:$A,$A231,[5]Sheet1!$B:$B,$B231,[5]Sheet1!$C:$C,$C231),0)</f>
        <v>0</v>
      </c>
      <c r="Z231" s="169">
        <f>+IFERROR(SUMIFS([5]Sheet1!M:M,[5]Sheet1!$A:$A,$A231,[5]Sheet1!$B:$B,$B231,[5]Sheet1!$C:$C,$C231),0)</f>
        <v>0</v>
      </c>
      <c r="AA231" s="169">
        <f>+IFERROR(SUMIFS([5]Sheet1!N:N,[5]Sheet1!$A:$A,$A231,[5]Sheet1!$B:$B,$B231,[5]Sheet1!$C:$C,$C231),0)</f>
        <v>0</v>
      </c>
      <c r="AB231" s="169">
        <f>+IFERROR(SUMIFS([5]Sheet1!O:O,[5]Sheet1!$A:$A,$A231,[5]Sheet1!$B:$B,$B231,[5]Sheet1!$C:$C,$C231),0)</f>
        <v>0</v>
      </c>
      <c r="AC231" s="169">
        <f>+IFERROR(SUMIFS([5]Sheet1!P:P,[5]Sheet1!$A:$A,$A231,[5]Sheet1!$B:$B,$B231,[5]Sheet1!$C:$C,$C231),0)</f>
        <v>0</v>
      </c>
      <c r="AD231" s="169">
        <f>+IFERROR(SUMIFS([5]Sheet1!Q:Q,[5]Sheet1!$A:$A,$A231,[5]Sheet1!$B:$B,$B231,[5]Sheet1!$C:$C,$C231),0)</f>
        <v>0</v>
      </c>
      <c r="AE231" s="169">
        <f>+IFERROR(SUMIFS([5]Sheet1!R:R,[5]Sheet1!$A:$A,$A231,[5]Sheet1!$B:$B,$B231,[5]Sheet1!$C:$C,$C231),0)</f>
        <v>0</v>
      </c>
      <c r="AF231" s="169">
        <f>+IFERROR(SUMIFS([5]Sheet1!S:S,[5]Sheet1!$A:$A,$A231,[5]Sheet1!$B:$B,$B231,[5]Sheet1!$C:$C,$C231),0)</f>
        <v>0</v>
      </c>
      <c r="AG231" s="169">
        <f>+IFERROR(SUMIFS([5]Sheet1!T:T,[5]Sheet1!$A:$A,$A231,[5]Sheet1!$B:$B,$B231,[5]Sheet1!$C:$C,$C231),0)</f>
        <v>0</v>
      </c>
      <c r="AH231" s="169">
        <f>+IFERROR(SUMIFS([5]Sheet1!U:U,[5]Sheet1!$A:$A,$A231,[5]Sheet1!$B:$B,$B231,[5]Sheet1!$C:$C,$C231),0)</f>
        <v>0</v>
      </c>
      <c r="AI231" s="169">
        <f>+IFERROR(SUMIFS([5]Sheet1!V:V,[5]Sheet1!$A:$A,$A231,[5]Sheet1!$B:$B,$B231,[5]Sheet1!$C:$C,$C231),0)</f>
        <v>0</v>
      </c>
      <c r="AJ231" s="169">
        <f>+IFERROR(SUMIFS([5]Sheet1!W:W,[5]Sheet1!$A:$A,$A231,[5]Sheet1!$B:$B,$B231,[5]Sheet1!$C:$C,$C231),0)</f>
        <v>0</v>
      </c>
      <c r="AK231" s="169">
        <f>+IFERROR(SUMIFS([5]Sheet1!X:X,[5]Sheet1!$A:$A,$A231,[5]Sheet1!$B:$B,$B231,[5]Sheet1!$C:$C,$C231),0)</f>
        <v>0</v>
      </c>
      <c r="AL231" s="169">
        <f>+IFERROR(SUMIFS([5]Sheet1!Y:Y,[5]Sheet1!$A:$A,$A231,[5]Sheet1!$B:$B,$B231,[5]Sheet1!$C:$C,$C231),0)</f>
        <v>0</v>
      </c>
      <c r="AM231" s="169">
        <f>+IFERROR(SUMIFS([5]Sheet1!Z:Z,[5]Sheet1!$A:$A,$A231,[5]Sheet1!$B:$B,$B231,[5]Sheet1!$C:$C,$C231),0)</f>
        <v>0</v>
      </c>
      <c r="AN231" s="4" t="s">
        <v>121</v>
      </c>
    </row>
    <row r="232" spans="1:40" ht="15" customHeight="1" outlineLevel="2">
      <c r="A232" s="4" t="s">
        <v>82</v>
      </c>
      <c r="B232" s="4" t="s">
        <v>49</v>
      </c>
      <c r="C232" s="4" t="str">
        <f t="shared" si="768"/>
        <v>X Security 100</v>
      </c>
      <c r="D232" s="216"/>
      <c r="E232" s="207"/>
      <c r="F232" s="204"/>
      <c r="G232" s="12" t="s">
        <v>59</v>
      </c>
      <c r="H232" s="168"/>
      <c r="I232" s="168"/>
      <c r="J232" s="168"/>
      <c r="K232" s="168"/>
      <c r="L232" s="168"/>
      <c r="M232" s="168"/>
      <c r="N232" s="168"/>
      <c r="O232" s="168"/>
      <c r="P232" s="169"/>
      <c r="Q232" s="169">
        <f>+IFERROR(SUMIFS([5]Sheet1!D:D,[5]Sheet1!$A:$A,$A232,[5]Sheet1!$B:$B,$B232,[5]Sheet1!$C:$C,$C232),0)</f>
        <v>0</v>
      </c>
      <c r="R232" s="169">
        <f>+IFERROR(SUMIFS([5]Sheet1!E:E,[5]Sheet1!$A:$A,$A232,[5]Sheet1!$B:$B,$B232,[5]Sheet1!$C:$C,$C232),0)</f>
        <v>0</v>
      </c>
      <c r="S232" s="169">
        <f>+IFERROR(SUMIFS([5]Sheet1!F:F,[5]Sheet1!$A:$A,$A232,[5]Sheet1!$B:$B,$B232,[5]Sheet1!$C:$C,$C232),0)</f>
        <v>0</v>
      </c>
      <c r="T232" s="169">
        <f>+IFERROR(SUMIFS([5]Sheet1!G:G,[5]Sheet1!$A:$A,$A232,[5]Sheet1!$B:$B,$B232,[5]Sheet1!$C:$C,$C232),0)</f>
        <v>0</v>
      </c>
      <c r="U232" s="169">
        <f>+IFERROR(SUMIFS([5]Sheet1!H:H,[5]Sheet1!$A:$A,$A232,[5]Sheet1!$B:$B,$B232,[5]Sheet1!$C:$C,$C232),0)</f>
        <v>0</v>
      </c>
      <c r="V232" s="169">
        <f>+IFERROR(SUMIFS([5]Sheet1!I:I,[5]Sheet1!$A:$A,$A232,[5]Sheet1!$B:$B,$B232,[5]Sheet1!$C:$C,$C232),0)</f>
        <v>0</v>
      </c>
      <c r="W232" s="169">
        <f>+IFERROR(SUMIFS([5]Sheet1!J:J,[5]Sheet1!$A:$A,$A232,[5]Sheet1!$B:$B,$B232,[5]Sheet1!$C:$C,$C232),0)</f>
        <v>0</v>
      </c>
      <c r="X232" s="169">
        <f>+IFERROR(SUMIFS([5]Sheet1!K:K,[5]Sheet1!$A:$A,$A232,[5]Sheet1!$B:$B,$B232,[5]Sheet1!$C:$C,$C232),0)</f>
        <v>2</v>
      </c>
      <c r="Y232" s="169">
        <f>+IFERROR(SUMIFS([5]Sheet1!L:L,[5]Sheet1!$A:$A,$A232,[5]Sheet1!$B:$B,$B232,[5]Sheet1!$C:$C,$C232),0)</f>
        <v>1</v>
      </c>
      <c r="Z232" s="169">
        <f>+IFERROR(SUMIFS([5]Sheet1!M:M,[5]Sheet1!$A:$A,$A232,[5]Sheet1!$B:$B,$B232,[5]Sheet1!$C:$C,$C232),0)</f>
        <v>2</v>
      </c>
      <c r="AA232" s="169">
        <f>+IFERROR(SUMIFS([5]Sheet1!N:N,[5]Sheet1!$A:$A,$A232,[5]Sheet1!$B:$B,$B232,[5]Sheet1!$C:$C,$C232),0)</f>
        <v>0</v>
      </c>
      <c r="AB232" s="169">
        <f>+IFERROR(SUMIFS([5]Sheet1!O:O,[5]Sheet1!$A:$A,$A232,[5]Sheet1!$B:$B,$B232,[5]Sheet1!$C:$C,$C232),0)</f>
        <v>25</v>
      </c>
      <c r="AC232" s="169">
        <f>+IFERROR(SUMIFS([5]Sheet1!P:P,[5]Sheet1!$A:$A,$A232,[5]Sheet1!$B:$B,$B232,[5]Sheet1!$C:$C,$C232),0)</f>
        <v>6</v>
      </c>
      <c r="AD232" s="169">
        <f>+IFERROR(SUMIFS([5]Sheet1!Q:Q,[5]Sheet1!$A:$A,$A232,[5]Sheet1!$B:$B,$B232,[5]Sheet1!$C:$C,$C232),0)</f>
        <v>0</v>
      </c>
      <c r="AE232" s="169">
        <f>+IFERROR(SUMIFS([5]Sheet1!R:R,[5]Sheet1!$A:$A,$A232,[5]Sheet1!$B:$B,$B232,[5]Sheet1!$C:$C,$C232),0)</f>
        <v>2</v>
      </c>
      <c r="AF232" s="169">
        <f>+IFERROR(SUMIFS([5]Sheet1!S:S,[5]Sheet1!$A:$A,$A232,[5]Sheet1!$B:$B,$B232,[5]Sheet1!$C:$C,$C232),0)</f>
        <v>0</v>
      </c>
      <c r="AG232" s="169">
        <f>+IFERROR(SUMIFS([5]Sheet1!T:T,[5]Sheet1!$A:$A,$A232,[5]Sheet1!$B:$B,$B232,[5]Sheet1!$C:$C,$C232),0)</f>
        <v>0</v>
      </c>
      <c r="AH232" s="169">
        <f>+IFERROR(SUMIFS([5]Sheet1!U:U,[5]Sheet1!$A:$A,$A232,[5]Sheet1!$B:$B,$B232,[5]Sheet1!$C:$C,$C232),0)</f>
        <v>0</v>
      </c>
      <c r="AI232" s="169">
        <f>+IFERROR(SUMIFS([5]Sheet1!V:V,[5]Sheet1!$A:$A,$A232,[5]Sheet1!$B:$B,$B232,[5]Sheet1!$C:$C,$C232),0)</f>
        <v>0</v>
      </c>
      <c r="AJ232" s="169">
        <f>+IFERROR(SUMIFS([5]Sheet1!W:W,[5]Sheet1!$A:$A,$A232,[5]Sheet1!$B:$B,$B232,[5]Sheet1!$C:$C,$C232),0)</f>
        <v>0</v>
      </c>
      <c r="AK232" s="169">
        <f>+IFERROR(SUMIFS([5]Sheet1!X:X,[5]Sheet1!$A:$A,$A232,[5]Sheet1!$B:$B,$B232,[5]Sheet1!$C:$C,$C232),0)</f>
        <v>0</v>
      </c>
      <c r="AL232" s="169">
        <f>+IFERROR(SUMIFS([5]Sheet1!Y:Y,[5]Sheet1!$A:$A,$A232,[5]Sheet1!$B:$B,$B232,[5]Sheet1!$C:$C,$C232),0)</f>
        <v>0</v>
      </c>
      <c r="AM232" s="169">
        <f>+IFERROR(SUMIFS([5]Sheet1!Z:Z,[5]Sheet1!$A:$A,$A232,[5]Sheet1!$B:$B,$B232,[5]Sheet1!$C:$C,$C232),0)</f>
        <v>0</v>
      </c>
      <c r="AN232" s="4" t="s">
        <v>121</v>
      </c>
    </row>
    <row r="233" spans="1:40" ht="15" customHeight="1" outlineLevel="2">
      <c r="A233" s="4" t="s">
        <v>82</v>
      </c>
      <c r="B233" s="4" t="s">
        <v>49</v>
      </c>
      <c r="C233" s="4" t="str">
        <f t="shared" si="768"/>
        <v>X Security 200</v>
      </c>
      <c r="D233" s="216"/>
      <c r="E233" s="207"/>
      <c r="F233" s="204"/>
      <c r="G233" s="12" t="s">
        <v>60</v>
      </c>
      <c r="H233" s="168"/>
      <c r="I233" s="168"/>
      <c r="J233" s="168"/>
      <c r="K233" s="168"/>
      <c r="L233" s="168"/>
      <c r="M233" s="168"/>
      <c r="N233" s="168"/>
      <c r="O233" s="168"/>
      <c r="P233" s="169"/>
      <c r="Q233" s="169">
        <f>+IFERROR(SUMIFS([5]Sheet1!D:D,[5]Sheet1!$A:$A,$A233,[5]Sheet1!$B:$B,$B233,[5]Sheet1!$C:$C,$C233),0)</f>
        <v>0</v>
      </c>
      <c r="R233" s="169">
        <f>+IFERROR(SUMIFS([5]Sheet1!E:E,[5]Sheet1!$A:$A,$A233,[5]Sheet1!$B:$B,$B233,[5]Sheet1!$C:$C,$C233),0)</f>
        <v>0</v>
      </c>
      <c r="S233" s="169">
        <f>+IFERROR(SUMIFS([5]Sheet1!F:F,[5]Sheet1!$A:$A,$A233,[5]Sheet1!$B:$B,$B233,[5]Sheet1!$C:$C,$C233),0)</f>
        <v>0</v>
      </c>
      <c r="T233" s="169">
        <f>+IFERROR(SUMIFS([5]Sheet1!G:G,[5]Sheet1!$A:$A,$A233,[5]Sheet1!$B:$B,$B233,[5]Sheet1!$C:$C,$C233),0)</f>
        <v>0</v>
      </c>
      <c r="U233" s="169">
        <f>+IFERROR(SUMIFS([5]Sheet1!H:H,[5]Sheet1!$A:$A,$A233,[5]Sheet1!$B:$B,$B233,[5]Sheet1!$C:$C,$C233),0)</f>
        <v>0</v>
      </c>
      <c r="V233" s="169">
        <f>+IFERROR(SUMIFS([5]Sheet1!I:I,[5]Sheet1!$A:$A,$A233,[5]Sheet1!$B:$B,$B233,[5]Sheet1!$C:$C,$C233),0)</f>
        <v>0</v>
      </c>
      <c r="W233" s="169">
        <f>+IFERROR(SUMIFS([5]Sheet1!J:J,[5]Sheet1!$A:$A,$A233,[5]Sheet1!$B:$B,$B233,[5]Sheet1!$C:$C,$C233),0)</f>
        <v>0</v>
      </c>
      <c r="X233" s="169">
        <f>+IFERROR(SUMIFS([5]Sheet1!K:K,[5]Sheet1!$A:$A,$A233,[5]Sheet1!$B:$B,$B233,[5]Sheet1!$C:$C,$C233),0)</f>
        <v>0</v>
      </c>
      <c r="Y233" s="169">
        <f>+IFERROR(SUMIFS([5]Sheet1!L:L,[5]Sheet1!$A:$A,$A233,[5]Sheet1!$B:$B,$B233,[5]Sheet1!$C:$C,$C233),0)</f>
        <v>1</v>
      </c>
      <c r="Z233" s="169">
        <f>+IFERROR(SUMIFS([5]Sheet1!M:M,[5]Sheet1!$A:$A,$A233,[5]Sheet1!$B:$B,$B233,[5]Sheet1!$C:$C,$C233),0)</f>
        <v>0</v>
      </c>
      <c r="AA233" s="169">
        <f>+IFERROR(SUMIFS([5]Sheet1!N:N,[5]Sheet1!$A:$A,$A233,[5]Sheet1!$B:$B,$B233,[5]Sheet1!$C:$C,$C233),0)</f>
        <v>0</v>
      </c>
      <c r="AB233" s="169">
        <f>+IFERROR(SUMIFS([5]Sheet1!O:O,[5]Sheet1!$A:$A,$A233,[5]Sheet1!$B:$B,$B233,[5]Sheet1!$C:$C,$C233),0)</f>
        <v>3</v>
      </c>
      <c r="AC233" s="169">
        <f>+IFERROR(SUMIFS([5]Sheet1!P:P,[5]Sheet1!$A:$A,$A233,[5]Sheet1!$B:$B,$B233,[5]Sheet1!$C:$C,$C233),0)</f>
        <v>1</v>
      </c>
      <c r="AD233" s="169">
        <f>+IFERROR(SUMIFS([5]Sheet1!Q:Q,[5]Sheet1!$A:$A,$A233,[5]Sheet1!$B:$B,$B233,[5]Sheet1!$C:$C,$C233),0)</f>
        <v>2</v>
      </c>
      <c r="AE233" s="169">
        <f>+IFERROR(SUMIFS([5]Sheet1!R:R,[5]Sheet1!$A:$A,$A233,[5]Sheet1!$B:$B,$B233,[5]Sheet1!$C:$C,$C233),0)</f>
        <v>0</v>
      </c>
      <c r="AF233" s="169">
        <f>+IFERROR(SUMIFS([5]Sheet1!S:S,[5]Sheet1!$A:$A,$A233,[5]Sheet1!$B:$B,$B233,[5]Sheet1!$C:$C,$C233),0)</f>
        <v>0</v>
      </c>
      <c r="AG233" s="169">
        <f>+IFERROR(SUMIFS([5]Sheet1!T:T,[5]Sheet1!$A:$A,$A233,[5]Sheet1!$B:$B,$B233,[5]Sheet1!$C:$C,$C233),0)</f>
        <v>0</v>
      </c>
      <c r="AH233" s="169">
        <f>+IFERROR(SUMIFS([5]Sheet1!U:U,[5]Sheet1!$A:$A,$A233,[5]Sheet1!$B:$B,$B233,[5]Sheet1!$C:$C,$C233),0)</f>
        <v>0</v>
      </c>
      <c r="AI233" s="169">
        <f>+IFERROR(SUMIFS([5]Sheet1!V:V,[5]Sheet1!$A:$A,$A233,[5]Sheet1!$B:$B,$B233,[5]Sheet1!$C:$C,$C233),0)</f>
        <v>0</v>
      </c>
      <c r="AJ233" s="169">
        <f>+IFERROR(SUMIFS([5]Sheet1!W:W,[5]Sheet1!$A:$A,$A233,[5]Sheet1!$B:$B,$B233,[5]Sheet1!$C:$C,$C233),0)</f>
        <v>0</v>
      </c>
      <c r="AK233" s="169">
        <f>+IFERROR(SUMIFS([5]Sheet1!X:X,[5]Sheet1!$A:$A,$A233,[5]Sheet1!$B:$B,$B233,[5]Sheet1!$C:$C,$C233),0)</f>
        <v>0</v>
      </c>
      <c r="AL233" s="169">
        <f>+IFERROR(SUMIFS([5]Sheet1!Y:Y,[5]Sheet1!$A:$A,$A233,[5]Sheet1!$B:$B,$B233,[5]Sheet1!$C:$C,$C233),0)</f>
        <v>0</v>
      </c>
      <c r="AM233" s="169">
        <f>+IFERROR(SUMIFS([5]Sheet1!Z:Z,[5]Sheet1!$A:$A,$A233,[5]Sheet1!$B:$B,$B233,[5]Sheet1!$C:$C,$C233),0)</f>
        <v>0</v>
      </c>
      <c r="AN233" s="4" t="s">
        <v>121</v>
      </c>
    </row>
    <row r="234" spans="1:40" ht="15" customHeight="1" outlineLevel="2">
      <c r="A234" s="4" t="s">
        <v>82</v>
      </c>
      <c r="B234" s="4" t="s">
        <v>49</v>
      </c>
      <c r="C234" s="4" t="str">
        <f t="shared" si="768"/>
        <v>X Security 500</v>
      </c>
      <c r="D234" s="216"/>
      <c r="E234" s="207"/>
      <c r="F234" s="204"/>
      <c r="G234" s="12" t="s">
        <v>3785</v>
      </c>
      <c r="H234" s="168"/>
      <c r="I234" s="168"/>
      <c r="J234" s="168"/>
      <c r="K234" s="168"/>
      <c r="L234" s="168"/>
      <c r="M234" s="168"/>
      <c r="N234" s="168"/>
      <c r="O234" s="168"/>
      <c r="P234" s="169"/>
      <c r="Q234" s="169">
        <f>+IFERROR(SUMIFS([5]Sheet1!D:D,[5]Sheet1!$A:$A,$A234,[5]Sheet1!$B:$B,$B234,[5]Sheet1!$C:$C,$C234),0)</f>
        <v>0</v>
      </c>
      <c r="R234" s="169">
        <f>+IFERROR(SUMIFS([5]Sheet1!E:E,[5]Sheet1!$A:$A,$A234,[5]Sheet1!$B:$B,$B234,[5]Sheet1!$C:$C,$C234),0)</f>
        <v>0</v>
      </c>
      <c r="S234" s="169">
        <f>+IFERROR(SUMIFS([5]Sheet1!F:F,[5]Sheet1!$A:$A,$A234,[5]Sheet1!$B:$B,$B234,[5]Sheet1!$C:$C,$C234),0)</f>
        <v>0</v>
      </c>
      <c r="T234" s="169">
        <f>+IFERROR(SUMIFS([5]Sheet1!G:G,[5]Sheet1!$A:$A,$A234,[5]Sheet1!$B:$B,$B234,[5]Sheet1!$C:$C,$C234),0)</f>
        <v>0</v>
      </c>
      <c r="U234" s="169">
        <f>+IFERROR(SUMIFS([5]Sheet1!H:H,[5]Sheet1!$A:$A,$A234,[5]Sheet1!$B:$B,$B234,[5]Sheet1!$C:$C,$C234),0)</f>
        <v>0</v>
      </c>
      <c r="V234" s="169">
        <f>+IFERROR(SUMIFS([5]Sheet1!I:I,[5]Sheet1!$A:$A,$A234,[5]Sheet1!$B:$B,$B234,[5]Sheet1!$C:$C,$C234),0)</f>
        <v>0</v>
      </c>
      <c r="W234" s="169">
        <f>+IFERROR(SUMIFS([5]Sheet1!J:J,[5]Sheet1!$A:$A,$A234,[5]Sheet1!$B:$B,$B234,[5]Sheet1!$C:$C,$C234),0)</f>
        <v>0</v>
      </c>
      <c r="X234" s="169">
        <f>+IFERROR(SUMIFS([5]Sheet1!K:K,[5]Sheet1!$A:$A,$A234,[5]Sheet1!$B:$B,$B234,[5]Sheet1!$C:$C,$C234),0)</f>
        <v>0</v>
      </c>
      <c r="Y234" s="169">
        <f>+IFERROR(SUMIFS([5]Sheet1!L:L,[5]Sheet1!$A:$A,$A234,[5]Sheet1!$B:$B,$B234,[5]Sheet1!$C:$C,$C234),0)</f>
        <v>0</v>
      </c>
      <c r="Z234" s="169">
        <f>+IFERROR(SUMIFS([5]Sheet1!M:M,[5]Sheet1!$A:$A,$A234,[5]Sheet1!$B:$B,$B234,[5]Sheet1!$C:$C,$C234),0)</f>
        <v>0</v>
      </c>
      <c r="AA234" s="169">
        <f>+IFERROR(SUMIFS([5]Sheet1!N:N,[5]Sheet1!$A:$A,$A234,[5]Sheet1!$B:$B,$B234,[5]Sheet1!$C:$C,$C234),0)</f>
        <v>0</v>
      </c>
      <c r="AB234" s="169">
        <f>+IFERROR(SUMIFS([5]Sheet1!O:O,[5]Sheet1!$A:$A,$A234,[5]Sheet1!$B:$B,$B234,[5]Sheet1!$C:$C,$C234),0)</f>
        <v>0</v>
      </c>
      <c r="AC234" s="169">
        <f>+IFERROR(SUMIFS([5]Sheet1!P:P,[5]Sheet1!$A:$A,$A234,[5]Sheet1!$B:$B,$B234,[5]Sheet1!$C:$C,$C234),0)</f>
        <v>0</v>
      </c>
      <c r="AD234" s="169">
        <f>+IFERROR(SUMIFS([5]Sheet1!Q:Q,[5]Sheet1!$A:$A,$A234,[5]Sheet1!$B:$B,$B234,[5]Sheet1!$C:$C,$C234),0)</f>
        <v>0</v>
      </c>
      <c r="AE234" s="169">
        <f>+IFERROR(SUMIFS([5]Sheet1!R:R,[5]Sheet1!$A:$A,$A234,[5]Sheet1!$B:$B,$B234,[5]Sheet1!$C:$C,$C234),0)</f>
        <v>0</v>
      </c>
      <c r="AF234" s="169">
        <f>+IFERROR(SUMIFS([5]Sheet1!S:S,[5]Sheet1!$A:$A,$A234,[5]Sheet1!$B:$B,$B234,[5]Sheet1!$C:$C,$C234),0)</f>
        <v>0</v>
      </c>
      <c r="AG234" s="169">
        <f>+IFERROR(SUMIFS([5]Sheet1!T:T,[5]Sheet1!$A:$A,$A234,[5]Sheet1!$B:$B,$B234,[5]Sheet1!$C:$C,$C234),0)</f>
        <v>0</v>
      </c>
      <c r="AH234" s="169">
        <f>+IFERROR(SUMIFS([5]Sheet1!U:U,[5]Sheet1!$A:$A,$A234,[5]Sheet1!$B:$B,$B234,[5]Sheet1!$C:$C,$C234),0)</f>
        <v>0</v>
      </c>
      <c r="AI234" s="169">
        <f>+IFERROR(SUMIFS([5]Sheet1!V:V,[5]Sheet1!$A:$A,$A234,[5]Sheet1!$B:$B,$B234,[5]Sheet1!$C:$C,$C234),0)</f>
        <v>0</v>
      </c>
      <c r="AJ234" s="169">
        <f>+IFERROR(SUMIFS([5]Sheet1!W:W,[5]Sheet1!$A:$A,$A234,[5]Sheet1!$B:$B,$B234,[5]Sheet1!$C:$C,$C234),0)</f>
        <v>0</v>
      </c>
      <c r="AK234" s="169">
        <f>+IFERROR(SUMIFS([5]Sheet1!X:X,[5]Sheet1!$A:$A,$A234,[5]Sheet1!$B:$B,$B234,[5]Sheet1!$C:$C,$C234),0)</f>
        <v>0</v>
      </c>
      <c r="AL234" s="169">
        <f>+IFERROR(SUMIFS([5]Sheet1!Y:Y,[5]Sheet1!$A:$A,$A234,[5]Sheet1!$B:$B,$B234,[5]Sheet1!$C:$C,$C234),0)</f>
        <v>0</v>
      </c>
      <c r="AM234" s="169">
        <f>+IFERROR(SUMIFS([5]Sheet1!Z:Z,[5]Sheet1!$A:$A,$A234,[5]Sheet1!$B:$B,$B234,[5]Sheet1!$C:$C,$C234),0)</f>
        <v>0</v>
      </c>
    </row>
    <row r="235" spans="1:40" ht="15" customHeight="1" outlineLevel="2">
      <c r="A235" s="4" t="s">
        <v>82</v>
      </c>
      <c r="B235" s="4" t="s">
        <v>49</v>
      </c>
      <c r="C235" s="4" t="str">
        <f t="shared" si="768"/>
        <v>X Security 1Gb</v>
      </c>
      <c r="D235" s="216"/>
      <c r="E235" s="207"/>
      <c r="F235" s="204"/>
      <c r="G235" s="12" t="s">
        <v>74</v>
      </c>
      <c r="H235" s="168"/>
      <c r="I235" s="168"/>
      <c r="J235" s="168"/>
      <c r="K235" s="168"/>
      <c r="L235" s="168"/>
      <c r="M235" s="168"/>
      <c r="N235" s="168"/>
      <c r="O235" s="168"/>
      <c r="P235" s="169"/>
      <c r="Q235" s="169">
        <f>+IFERROR(SUMIFS([5]Sheet1!D:D,[5]Sheet1!$A:$A,$A235,[5]Sheet1!$B:$B,$B235,[5]Sheet1!$C:$C,$C235),0)</f>
        <v>0</v>
      </c>
      <c r="R235" s="169">
        <f>+IFERROR(SUMIFS([5]Sheet1!E:E,[5]Sheet1!$A:$A,$A235,[5]Sheet1!$B:$B,$B235,[5]Sheet1!$C:$C,$C235),0)</f>
        <v>0</v>
      </c>
      <c r="S235" s="169">
        <f>+IFERROR(SUMIFS([5]Sheet1!F:F,[5]Sheet1!$A:$A,$A235,[5]Sheet1!$B:$B,$B235,[5]Sheet1!$C:$C,$C235),0)</f>
        <v>0</v>
      </c>
      <c r="T235" s="169">
        <f>+IFERROR(SUMIFS([5]Sheet1!G:G,[5]Sheet1!$A:$A,$A235,[5]Sheet1!$B:$B,$B235,[5]Sheet1!$C:$C,$C235),0)</f>
        <v>0</v>
      </c>
      <c r="U235" s="169">
        <f>+IFERROR(SUMIFS([5]Sheet1!H:H,[5]Sheet1!$A:$A,$A235,[5]Sheet1!$B:$B,$B235,[5]Sheet1!$C:$C,$C235),0)</f>
        <v>0</v>
      </c>
      <c r="V235" s="169">
        <f>+IFERROR(SUMIFS([5]Sheet1!I:I,[5]Sheet1!$A:$A,$A235,[5]Sheet1!$B:$B,$B235,[5]Sheet1!$C:$C,$C235),0)</f>
        <v>0</v>
      </c>
      <c r="W235" s="169">
        <f>+IFERROR(SUMIFS([5]Sheet1!J:J,[5]Sheet1!$A:$A,$A235,[5]Sheet1!$B:$B,$B235,[5]Sheet1!$C:$C,$C235),0)</f>
        <v>0</v>
      </c>
      <c r="X235" s="169">
        <f>+IFERROR(SUMIFS([5]Sheet1!K:K,[5]Sheet1!$A:$A,$A235,[5]Sheet1!$B:$B,$B235,[5]Sheet1!$C:$C,$C235),0)</f>
        <v>0</v>
      </c>
      <c r="Y235" s="169">
        <f>+IFERROR(SUMIFS([5]Sheet1!L:L,[5]Sheet1!$A:$A,$A235,[5]Sheet1!$B:$B,$B235,[5]Sheet1!$C:$C,$C235),0)</f>
        <v>0</v>
      </c>
      <c r="Z235" s="169">
        <f>+IFERROR(SUMIFS([5]Sheet1!M:M,[5]Sheet1!$A:$A,$A235,[5]Sheet1!$B:$B,$B235,[5]Sheet1!$C:$C,$C235),0)</f>
        <v>0</v>
      </c>
      <c r="AA235" s="169">
        <f>+IFERROR(SUMIFS([5]Sheet1!N:N,[5]Sheet1!$A:$A,$A235,[5]Sheet1!$B:$B,$B235,[5]Sheet1!$C:$C,$C235),0)</f>
        <v>0</v>
      </c>
      <c r="AB235" s="169">
        <f>+IFERROR(SUMIFS([5]Sheet1!O:O,[5]Sheet1!$A:$A,$A235,[5]Sheet1!$B:$B,$B235,[5]Sheet1!$C:$C,$C235),0)</f>
        <v>0</v>
      </c>
      <c r="AC235" s="169">
        <f>+IFERROR(SUMIFS([5]Sheet1!P:P,[5]Sheet1!$A:$A,$A235,[5]Sheet1!$B:$B,$B235,[5]Sheet1!$C:$C,$C235),0)</f>
        <v>0</v>
      </c>
      <c r="AD235" s="169">
        <f>+IFERROR(SUMIFS([5]Sheet1!Q:Q,[5]Sheet1!$A:$A,$A235,[5]Sheet1!$B:$B,$B235,[5]Sheet1!$C:$C,$C235),0)</f>
        <v>0</v>
      </c>
      <c r="AE235" s="169">
        <f>+IFERROR(SUMIFS([5]Sheet1!R:R,[5]Sheet1!$A:$A,$A235,[5]Sheet1!$B:$B,$B235,[5]Sheet1!$C:$C,$C235),0)</f>
        <v>0</v>
      </c>
      <c r="AF235" s="169">
        <f>+IFERROR(SUMIFS([5]Sheet1!S:S,[5]Sheet1!$A:$A,$A235,[5]Sheet1!$B:$B,$B235,[5]Sheet1!$C:$C,$C235),0)</f>
        <v>0</v>
      </c>
      <c r="AG235" s="169">
        <f>+IFERROR(SUMIFS([5]Sheet1!T:T,[5]Sheet1!$A:$A,$A235,[5]Sheet1!$B:$B,$B235,[5]Sheet1!$C:$C,$C235),0)</f>
        <v>0</v>
      </c>
      <c r="AH235" s="169">
        <f>+IFERROR(SUMIFS([5]Sheet1!U:U,[5]Sheet1!$A:$A,$A235,[5]Sheet1!$B:$B,$B235,[5]Sheet1!$C:$C,$C235),0)</f>
        <v>0</v>
      </c>
      <c r="AI235" s="169">
        <f>+IFERROR(SUMIFS([5]Sheet1!V:V,[5]Sheet1!$A:$A,$A235,[5]Sheet1!$B:$B,$B235,[5]Sheet1!$C:$C,$C235),0)</f>
        <v>0</v>
      </c>
      <c r="AJ235" s="169">
        <f>+IFERROR(SUMIFS([5]Sheet1!W:W,[5]Sheet1!$A:$A,$A235,[5]Sheet1!$B:$B,$B235,[5]Sheet1!$C:$C,$C235),0)</f>
        <v>0</v>
      </c>
      <c r="AK235" s="169">
        <f>+IFERROR(SUMIFS([5]Sheet1!X:X,[5]Sheet1!$A:$A,$A235,[5]Sheet1!$B:$B,$B235,[5]Sheet1!$C:$C,$C235),0)</f>
        <v>0</v>
      </c>
      <c r="AL235" s="169">
        <f>+IFERROR(SUMIFS([5]Sheet1!Y:Y,[5]Sheet1!$A:$A,$A235,[5]Sheet1!$B:$B,$B235,[5]Sheet1!$C:$C,$C235),0)</f>
        <v>0</v>
      </c>
      <c r="AM235" s="169">
        <f>+IFERROR(SUMIFS([5]Sheet1!Z:Z,[5]Sheet1!$A:$A,$A235,[5]Sheet1!$B:$B,$B235,[5]Sheet1!$C:$C,$C235),0)</f>
        <v>0</v>
      </c>
      <c r="AN235" s="4" t="s">
        <v>121</v>
      </c>
    </row>
    <row r="236" spans="1:40" ht="15" customHeight="1" outlineLevel="2">
      <c r="A236" s="4" t="s">
        <v>82</v>
      </c>
      <c r="B236" s="4" t="s">
        <v>49</v>
      </c>
      <c r="C236" s="4" t="str">
        <f t="shared" si="768"/>
        <v>X Security Virtual 100</v>
      </c>
      <c r="D236" s="216"/>
      <c r="E236" s="207"/>
      <c r="F236" s="204"/>
      <c r="G236" s="12" t="s">
        <v>79</v>
      </c>
      <c r="H236" s="168"/>
      <c r="I236" s="168"/>
      <c r="J236" s="168"/>
      <c r="K236" s="168"/>
      <c r="L236" s="168"/>
      <c r="M236" s="168"/>
      <c r="N236" s="168"/>
      <c r="O236" s="168"/>
      <c r="P236" s="169"/>
      <c r="Q236" s="169">
        <f>+IFERROR(SUMIFS([5]Sheet1!D:D,[5]Sheet1!$A:$A,$A236,[5]Sheet1!$B:$B,$B236,[5]Sheet1!$C:$C,$C236),0)</f>
        <v>0</v>
      </c>
      <c r="R236" s="169">
        <f>+IFERROR(SUMIFS([5]Sheet1!E:E,[5]Sheet1!$A:$A,$A236,[5]Sheet1!$B:$B,$B236,[5]Sheet1!$C:$C,$C236),0)</f>
        <v>0</v>
      </c>
      <c r="S236" s="169">
        <f>+IFERROR(SUMIFS([5]Sheet1!F:F,[5]Sheet1!$A:$A,$A236,[5]Sheet1!$B:$B,$B236,[5]Sheet1!$C:$C,$C236),0)</f>
        <v>0</v>
      </c>
      <c r="T236" s="169">
        <f>+IFERROR(SUMIFS([5]Sheet1!G:G,[5]Sheet1!$A:$A,$A236,[5]Sheet1!$B:$B,$B236,[5]Sheet1!$C:$C,$C236),0)</f>
        <v>0</v>
      </c>
      <c r="U236" s="169">
        <f>+IFERROR(SUMIFS([5]Sheet1!H:H,[5]Sheet1!$A:$A,$A236,[5]Sheet1!$B:$B,$B236,[5]Sheet1!$C:$C,$C236),0)</f>
        <v>0</v>
      </c>
      <c r="V236" s="169">
        <f>+IFERROR(SUMIFS([5]Sheet1!I:I,[5]Sheet1!$A:$A,$A236,[5]Sheet1!$B:$B,$B236,[5]Sheet1!$C:$C,$C236),0)</f>
        <v>0</v>
      </c>
      <c r="W236" s="169">
        <f>+IFERROR(SUMIFS([5]Sheet1!J:J,[5]Sheet1!$A:$A,$A236,[5]Sheet1!$B:$B,$B236,[5]Sheet1!$C:$C,$C236),0)</f>
        <v>0</v>
      </c>
      <c r="X236" s="169">
        <f>+IFERROR(SUMIFS([5]Sheet1!K:K,[5]Sheet1!$A:$A,$A236,[5]Sheet1!$B:$B,$B236,[5]Sheet1!$C:$C,$C236),0)</f>
        <v>0</v>
      </c>
      <c r="Y236" s="169">
        <f>+IFERROR(SUMIFS([5]Sheet1!L:L,[5]Sheet1!$A:$A,$A236,[5]Sheet1!$B:$B,$B236,[5]Sheet1!$C:$C,$C236),0)</f>
        <v>0</v>
      </c>
      <c r="Z236" s="169">
        <f>+IFERROR(SUMIFS([5]Sheet1!M:M,[5]Sheet1!$A:$A,$A236,[5]Sheet1!$B:$B,$B236,[5]Sheet1!$C:$C,$C236),0)</f>
        <v>0</v>
      </c>
      <c r="AA236" s="169">
        <f>+IFERROR(SUMIFS([5]Sheet1!N:N,[5]Sheet1!$A:$A,$A236,[5]Sheet1!$B:$B,$B236,[5]Sheet1!$C:$C,$C236),0)</f>
        <v>0</v>
      </c>
      <c r="AB236" s="169">
        <f>+IFERROR(SUMIFS([5]Sheet1!O:O,[5]Sheet1!$A:$A,$A236,[5]Sheet1!$B:$B,$B236,[5]Sheet1!$C:$C,$C236),0)</f>
        <v>0</v>
      </c>
      <c r="AC236" s="169">
        <f>+IFERROR(SUMIFS([5]Sheet1!P:P,[5]Sheet1!$A:$A,$A236,[5]Sheet1!$B:$B,$B236,[5]Sheet1!$C:$C,$C236),0)</f>
        <v>0</v>
      </c>
      <c r="AD236" s="169">
        <f>+IFERROR(SUMIFS([5]Sheet1!Q:Q,[5]Sheet1!$A:$A,$A236,[5]Sheet1!$B:$B,$B236,[5]Sheet1!$C:$C,$C236),0)</f>
        <v>0</v>
      </c>
      <c r="AE236" s="169">
        <f>+IFERROR(SUMIFS([5]Sheet1!R:R,[5]Sheet1!$A:$A,$A236,[5]Sheet1!$B:$B,$B236,[5]Sheet1!$C:$C,$C236),0)</f>
        <v>0</v>
      </c>
      <c r="AF236" s="169">
        <f>+IFERROR(SUMIFS([5]Sheet1!S:S,[5]Sheet1!$A:$A,$A236,[5]Sheet1!$B:$B,$B236,[5]Sheet1!$C:$C,$C236),0)</f>
        <v>0</v>
      </c>
      <c r="AG236" s="169">
        <f>+IFERROR(SUMIFS([5]Sheet1!T:T,[5]Sheet1!$A:$A,$A236,[5]Sheet1!$B:$B,$B236,[5]Sheet1!$C:$C,$C236),0)</f>
        <v>0</v>
      </c>
      <c r="AH236" s="169">
        <f>+IFERROR(SUMIFS([5]Sheet1!U:U,[5]Sheet1!$A:$A,$A236,[5]Sheet1!$B:$B,$B236,[5]Sheet1!$C:$C,$C236),0)</f>
        <v>0</v>
      </c>
      <c r="AI236" s="169">
        <f>+IFERROR(SUMIFS([5]Sheet1!V:V,[5]Sheet1!$A:$A,$A236,[5]Sheet1!$B:$B,$B236,[5]Sheet1!$C:$C,$C236),0)</f>
        <v>0</v>
      </c>
      <c r="AJ236" s="169">
        <f>+IFERROR(SUMIFS([5]Sheet1!W:W,[5]Sheet1!$A:$A,$A236,[5]Sheet1!$B:$B,$B236,[5]Sheet1!$C:$C,$C236),0)</f>
        <v>0</v>
      </c>
      <c r="AK236" s="169">
        <f>+IFERROR(SUMIFS([5]Sheet1!X:X,[5]Sheet1!$A:$A,$A236,[5]Sheet1!$B:$B,$B236,[5]Sheet1!$C:$C,$C236),0)</f>
        <v>0</v>
      </c>
      <c r="AL236" s="169">
        <f>+IFERROR(SUMIFS([5]Sheet1!Y:Y,[5]Sheet1!$A:$A,$A236,[5]Sheet1!$B:$B,$B236,[5]Sheet1!$C:$C,$C236),0)</f>
        <v>0</v>
      </c>
      <c r="AM236" s="169">
        <f>+IFERROR(SUMIFS([5]Sheet1!Z:Z,[5]Sheet1!$A:$A,$A236,[5]Sheet1!$B:$B,$B236,[5]Sheet1!$C:$C,$C236),0)</f>
        <v>0</v>
      </c>
      <c r="AN236" s="4" t="s">
        <v>121</v>
      </c>
    </row>
    <row r="237" spans="1:40" ht="15" customHeight="1" outlineLevel="2">
      <c r="A237" s="4" t="s">
        <v>82</v>
      </c>
      <c r="B237" s="4" t="s">
        <v>49</v>
      </c>
      <c r="C237" s="4" t="str">
        <f t="shared" si="768"/>
        <v>X Security NOMADA</v>
      </c>
      <c r="D237" s="216"/>
      <c r="E237" s="207"/>
      <c r="F237" s="204"/>
      <c r="G237" s="12" t="s">
        <v>97</v>
      </c>
      <c r="H237" s="168"/>
      <c r="I237" s="168"/>
      <c r="J237" s="168"/>
      <c r="K237" s="168"/>
      <c r="L237" s="168"/>
      <c r="M237" s="168"/>
      <c r="N237" s="168"/>
      <c r="O237" s="168"/>
      <c r="P237" s="169"/>
      <c r="Q237" s="169">
        <f>+IFERROR(SUMIFS([5]Sheet1!D:D,[5]Sheet1!$A:$A,$A237,[5]Sheet1!$B:$B,$B237,[5]Sheet1!$C:$C,$C237),0)</f>
        <v>0</v>
      </c>
      <c r="R237" s="169">
        <f>+IFERROR(SUMIFS([5]Sheet1!E:E,[5]Sheet1!$A:$A,$A237,[5]Sheet1!$B:$B,$B237,[5]Sheet1!$C:$C,$C237),0)</f>
        <v>0</v>
      </c>
      <c r="S237" s="169">
        <f>+IFERROR(SUMIFS([5]Sheet1!F:F,[5]Sheet1!$A:$A,$A237,[5]Sheet1!$B:$B,$B237,[5]Sheet1!$C:$C,$C237),0)</f>
        <v>0</v>
      </c>
      <c r="T237" s="169">
        <f>+IFERROR(SUMIFS([5]Sheet1!G:G,[5]Sheet1!$A:$A,$A237,[5]Sheet1!$B:$B,$B237,[5]Sheet1!$C:$C,$C237),0)</f>
        <v>0</v>
      </c>
      <c r="U237" s="169">
        <f>+IFERROR(SUMIFS([5]Sheet1!H:H,[5]Sheet1!$A:$A,$A237,[5]Sheet1!$B:$B,$B237,[5]Sheet1!$C:$C,$C237),0)</f>
        <v>0</v>
      </c>
      <c r="V237" s="169">
        <f>+IFERROR(SUMIFS([5]Sheet1!I:I,[5]Sheet1!$A:$A,$A237,[5]Sheet1!$B:$B,$B237,[5]Sheet1!$C:$C,$C237),0)</f>
        <v>0</v>
      </c>
      <c r="W237" s="169">
        <f>+IFERROR(SUMIFS([5]Sheet1!J:J,[5]Sheet1!$A:$A,$A237,[5]Sheet1!$B:$B,$B237,[5]Sheet1!$C:$C,$C237),0)</f>
        <v>0</v>
      </c>
      <c r="X237" s="169">
        <f>+IFERROR(SUMIFS([5]Sheet1!K:K,[5]Sheet1!$A:$A,$A237,[5]Sheet1!$B:$B,$B237,[5]Sheet1!$C:$C,$C237),0)</f>
        <v>0</v>
      </c>
      <c r="Y237" s="169">
        <f>+IFERROR(SUMIFS([5]Sheet1!L:L,[5]Sheet1!$A:$A,$A237,[5]Sheet1!$B:$B,$B237,[5]Sheet1!$C:$C,$C237),0)</f>
        <v>0</v>
      </c>
      <c r="Z237" s="169">
        <f>+IFERROR(SUMIFS([5]Sheet1!M:M,[5]Sheet1!$A:$A,$A237,[5]Sheet1!$B:$B,$B237,[5]Sheet1!$C:$C,$C237),0)</f>
        <v>0</v>
      </c>
      <c r="AA237" s="169">
        <f>+IFERROR(SUMIFS([5]Sheet1!N:N,[5]Sheet1!$A:$A,$A237,[5]Sheet1!$B:$B,$B237,[5]Sheet1!$C:$C,$C237),0)</f>
        <v>0</v>
      </c>
      <c r="AB237" s="169">
        <f>+IFERROR(SUMIFS([5]Sheet1!O:O,[5]Sheet1!$A:$A,$A237,[5]Sheet1!$B:$B,$B237,[5]Sheet1!$C:$C,$C237),0)</f>
        <v>0</v>
      </c>
      <c r="AC237" s="169">
        <f>+IFERROR(SUMIFS([5]Sheet1!P:P,[5]Sheet1!$A:$A,$A237,[5]Sheet1!$B:$B,$B237,[5]Sheet1!$C:$C,$C237),0)</f>
        <v>0</v>
      </c>
      <c r="AD237" s="169">
        <f>+IFERROR(SUMIFS([5]Sheet1!Q:Q,[5]Sheet1!$A:$A,$A237,[5]Sheet1!$B:$B,$B237,[5]Sheet1!$C:$C,$C237),0)</f>
        <v>0</v>
      </c>
      <c r="AE237" s="169">
        <f>+IFERROR(SUMIFS([5]Sheet1!R:R,[5]Sheet1!$A:$A,$A237,[5]Sheet1!$B:$B,$B237,[5]Sheet1!$C:$C,$C237),0)</f>
        <v>0</v>
      </c>
      <c r="AF237" s="169">
        <f>+IFERROR(SUMIFS([5]Sheet1!S:S,[5]Sheet1!$A:$A,$A237,[5]Sheet1!$B:$B,$B237,[5]Sheet1!$C:$C,$C237),0)</f>
        <v>0</v>
      </c>
      <c r="AG237" s="169">
        <f>+IFERROR(SUMIFS([5]Sheet1!T:T,[5]Sheet1!$A:$A,$A237,[5]Sheet1!$B:$B,$B237,[5]Sheet1!$C:$C,$C237),0)</f>
        <v>0</v>
      </c>
      <c r="AH237" s="169">
        <f>+IFERROR(SUMIFS([5]Sheet1!U:U,[5]Sheet1!$A:$A,$A237,[5]Sheet1!$B:$B,$B237,[5]Sheet1!$C:$C,$C237),0)</f>
        <v>0</v>
      </c>
      <c r="AI237" s="169">
        <f>+IFERROR(SUMIFS([5]Sheet1!V:V,[5]Sheet1!$A:$A,$A237,[5]Sheet1!$B:$B,$B237,[5]Sheet1!$C:$C,$C237),0)</f>
        <v>0</v>
      </c>
      <c r="AJ237" s="169">
        <f>+IFERROR(SUMIFS([5]Sheet1!W:W,[5]Sheet1!$A:$A,$A237,[5]Sheet1!$B:$B,$B237,[5]Sheet1!$C:$C,$C237),0)</f>
        <v>0</v>
      </c>
      <c r="AK237" s="169">
        <f>+IFERROR(SUMIFS([5]Sheet1!X:X,[5]Sheet1!$A:$A,$A237,[5]Sheet1!$B:$B,$B237,[5]Sheet1!$C:$C,$C237),0)</f>
        <v>0</v>
      </c>
      <c r="AL237" s="169">
        <f>+IFERROR(SUMIFS([5]Sheet1!Y:Y,[5]Sheet1!$A:$A,$A237,[5]Sheet1!$B:$B,$B237,[5]Sheet1!$C:$C,$C237),0)</f>
        <v>0</v>
      </c>
      <c r="AM237" s="169">
        <f>+IFERROR(SUMIFS([5]Sheet1!Z:Z,[5]Sheet1!$A:$A,$A237,[5]Sheet1!$B:$B,$B237,[5]Sheet1!$C:$C,$C237),0)</f>
        <v>0</v>
      </c>
      <c r="AN237" s="4" t="s">
        <v>121</v>
      </c>
    </row>
    <row r="238" spans="1:40" ht="15" customHeight="1" outlineLevel="2">
      <c r="A238" s="4" t="s">
        <v>82</v>
      </c>
      <c r="B238" s="4" t="s">
        <v>49</v>
      </c>
      <c r="C238" s="4" t="str">
        <f t="shared" si="768"/>
        <v>X Security 4G</v>
      </c>
      <c r="D238" s="216"/>
      <c r="E238" s="207"/>
      <c r="F238" s="204"/>
      <c r="G238" s="12" t="s">
        <v>98</v>
      </c>
      <c r="H238" s="168"/>
      <c r="I238" s="168"/>
      <c r="J238" s="168"/>
      <c r="K238" s="168"/>
      <c r="L238" s="168"/>
      <c r="M238" s="168"/>
      <c r="N238" s="168"/>
      <c r="O238" s="168"/>
      <c r="P238" s="169"/>
      <c r="Q238" s="169">
        <f>+IFERROR(SUMIFS([5]Sheet1!D:D,[5]Sheet1!$A:$A,$A238,[5]Sheet1!$B:$B,$B238,[5]Sheet1!$C:$C,$C238),0)</f>
        <v>0</v>
      </c>
      <c r="R238" s="169">
        <f>+IFERROR(SUMIFS([5]Sheet1!E:E,[5]Sheet1!$A:$A,$A238,[5]Sheet1!$B:$B,$B238,[5]Sheet1!$C:$C,$C238),0)</f>
        <v>0</v>
      </c>
      <c r="S238" s="169">
        <f>+IFERROR(SUMIFS([5]Sheet1!F:F,[5]Sheet1!$A:$A,$A238,[5]Sheet1!$B:$B,$B238,[5]Sheet1!$C:$C,$C238),0)</f>
        <v>0</v>
      </c>
      <c r="T238" s="169">
        <f>+IFERROR(SUMIFS([5]Sheet1!G:G,[5]Sheet1!$A:$A,$A238,[5]Sheet1!$B:$B,$B238,[5]Sheet1!$C:$C,$C238),0)</f>
        <v>0</v>
      </c>
      <c r="U238" s="169">
        <f>+IFERROR(SUMIFS([5]Sheet1!H:H,[5]Sheet1!$A:$A,$A238,[5]Sheet1!$B:$B,$B238,[5]Sheet1!$C:$C,$C238),0)</f>
        <v>0</v>
      </c>
      <c r="V238" s="169">
        <f>+IFERROR(SUMIFS([5]Sheet1!I:I,[5]Sheet1!$A:$A,$A238,[5]Sheet1!$B:$B,$B238,[5]Sheet1!$C:$C,$C238),0)</f>
        <v>0</v>
      </c>
      <c r="W238" s="169">
        <f>+IFERROR(SUMIFS([5]Sheet1!J:J,[5]Sheet1!$A:$A,$A238,[5]Sheet1!$B:$B,$B238,[5]Sheet1!$C:$C,$C238),0)</f>
        <v>0</v>
      </c>
      <c r="X238" s="169">
        <f>+IFERROR(SUMIFS([5]Sheet1!K:K,[5]Sheet1!$A:$A,$A238,[5]Sheet1!$B:$B,$B238,[5]Sheet1!$C:$C,$C238),0)</f>
        <v>0</v>
      </c>
      <c r="Y238" s="169">
        <f>+IFERROR(SUMIFS([5]Sheet1!L:L,[5]Sheet1!$A:$A,$A238,[5]Sheet1!$B:$B,$B238,[5]Sheet1!$C:$C,$C238),0)</f>
        <v>0</v>
      </c>
      <c r="Z238" s="169">
        <f>+IFERROR(SUMIFS([5]Sheet1!M:M,[5]Sheet1!$A:$A,$A238,[5]Sheet1!$B:$B,$B238,[5]Sheet1!$C:$C,$C238),0)</f>
        <v>0</v>
      </c>
      <c r="AA238" s="169">
        <f>+IFERROR(SUMIFS([5]Sheet1!N:N,[5]Sheet1!$A:$A,$A238,[5]Sheet1!$B:$B,$B238,[5]Sheet1!$C:$C,$C238),0)</f>
        <v>0</v>
      </c>
      <c r="AB238" s="169">
        <f>+IFERROR(SUMIFS([5]Sheet1!O:O,[5]Sheet1!$A:$A,$A238,[5]Sheet1!$B:$B,$B238,[5]Sheet1!$C:$C,$C238),0)</f>
        <v>0</v>
      </c>
      <c r="AC238" s="169">
        <f>+IFERROR(SUMIFS([5]Sheet1!P:P,[5]Sheet1!$A:$A,$A238,[5]Sheet1!$B:$B,$B238,[5]Sheet1!$C:$C,$C238),0)</f>
        <v>0</v>
      </c>
      <c r="AD238" s="169">
        <f>+IFERROR(SUMIFS([5]Sheet1!Q:Q,[5]Sheet1!$A:$A,$A238,[5]Sheet1!$B:$B,$B238,[5]Sheet1!$C:$C,$C238),0)</f>
        <v>0</v>
      </c>
      <c r="AE238" s="169">
        <f>+IFERROR(SUMIFS([5]Sheet1!R:R,[5]Sheet1!$A:$A,$A238,[5]Sheet1!$B:$B,$B238,[5]Sheet1!$C:$C,$C238),0)</f>
        <v>0</v>
      </c>
      <c r="AF238" s="169">
        <f>+IFERROR(SUMIFS([5]Sheet1!S:S,[5]Sheet1!$A:$A,$A238,[5]Sheet1!$B:$B,$B238,[5]Sheet1!$C:$C,$C238),0)</f>
        <v>0</v>
      </c>
      <c r="AG238" s="169">
        <f>+IFERROR(SUMIFS([5]Sheet1!T:T,[5]Sheet1!$A:$A,$A238,[5]Sheet1!$B:$B,$B238,[5]Sheet1!$C:$C,$C238),0)</f>
        <v>0</v>
      </c>
      <c r="AH238" s="169">
        <f>+IFERROR(SUMIFS([5]Sheet1!U:U,[5]Sheet1!$A:$A,$A238,[5]Sheet1!$B:$B,$B238,[5]Sheet1!$C:$C,$C238),0)</f>
        <v>0</v>
      </c>
      <c r="AI238" s="169">
        <f>+IFERROR(SUMIFS([5]Sheet1!V:V,[5]Sheet1!$A:$A,$A238,[5]Sheet1!$B:$B,$B238,[5]Sheet1!$C:$C,$C238),0)</f>
        <v>0</v>
      </c>
      <c r="AJ238" s="169">
        <f>+IFERROR(SUMIFS([5]Sheet1!W:W,[5]Sheet1!$A:$A,$A238,[5]Sheet1!$B:$B,$B238,[5]Sheet1!$C:$C,$C238),0)</f>
        <v>0</v>
      </c>
      <c r="AK238" s="169">
        <f>+IFERROR(SUMIFS([5]Sheet1!X:X,[5]Sheet1!$A:$A,$A238,[5]Sheet1!$B:$B,$B238,[5]Sheet1!$C:$C,$C238),0)</f>
        <v>0</v>
      </c>
      <c r="AL238" s="169">
        <f>+IFERROR(SUMIFS([5]Sheet1!Y:Y,[5]Sheet1!$A:$A,$A238,[5]Sheet1!$B:$B,$B238,[5]Sheet1!$C:$C,$C238),0)</f>
        <v>0</v>
      </c>
      <c r="AM238" s="169">
        <f>+IFERROR(SUMIFS([5]Sheet1!Z:Z,[5]Sheet1!$A:$A,$A238,[5]Sheet1!$B:$B,$B238,[5]Sheet1!$C:$C,$C238),0)</f>
        <v>0</v>
      </c>
      <c r="AN238" s="4" t="s">
        <v>121</v>
      </c>
    </row>
    <row r="239" spans="1:40" ht="15" customHeight="1" outlineLevel="2">
      <c r="A239" s="4" t="s">
        <v>82</v>
      </c>
      <c r="B239" s="4" t="s">
        <v>49</v>
      </c>
      <c r="C239" s="4" t="str">
        <f t="shared" si="768"/>
        <v>X Security Monosede Portable 20</v>
      </c>
      <c r="D239" s="216"/>
      <c r="E239" s="207"/>
      <c r="F239" s="204"/>
      <c r="G239" s="12" t="s">
        <v>3786</v>
      </c>
      <c r="H239" s="168"/>
      <c r="I239" s="168"/>
      <c r="J239" s="168"/>
      <c r="K239" s="168"/>
      <c r="L239" s="168"/>
      <c r="M239" s="168"/>
      <c r="N239" s="168"/>
      <c r="O239" s="168"/>
      <c r="P239" s="169"/>
      <c r="Q239" s="169">
        <f>+IFERROR(SUMIFS([5]Sheet1!D:D,[5]Sheet1!$A:$A,$A239,[5]Sheet1!$B:$B,$B239,[5]Sheet1!$C:$C,$C239),0)</f>
        <v>0</v>
      </c>
      <c r="R239" s="169">
        <f>+IFERROR(SUMIFS([5]Sheet1!E:E,[5]Sheet1!$A:$A,$A239,[5]Sheet1!$B:$B,$B239,[5]Sheet1!$C:$C,$C239),0)</f>
        <v>0</v>
      </c>
      <c r="S239" s="169">
        <f>+IFERROR(SUMIFS([5]Sheet1!F:F,[5]Sheet1!$A:$A,$A239,[5]Sheet1!$B:$B,$B239,[5]Sheet1!$C:$C,$C239),0)</f>
        <v>0</v>
      </c>
      <c r="T239" s="169">
        <f>+IFERROR(SUMIFS([5]Sheet1!G:G,[5]Sheet1!$A:$A,$A239,[5]Sheet1!$B:$B,$B239,[5]Sheet1!$C:$C,$C239),0)</f>
        <v>0</v>
      </c>
      <c r="U239" s="169">
        <f>+IFERROR(SUMIFS([5]Sheet1!H:H,[5]Sheet1!$A:$A,$A239,[5]Sheet1!$B:$B,$B239,[5]Sheet1!$C:$C,$C239),0)</f>
        <v>0</v>
      </c>
      <c r="V239" s="169">
        <f>+IFERROR(SUMIFS([5]Sheet1!I:I,[5]Sheet1!$A:$A,$A239,[5]Sheet1!$B:$B,$B239,[5]Sheet1!$C:$C,$C239),0)</f>
        <v>0</v>
      </c>
      <c r="W239" s="169">
        <f>+IFERROR(SUMIFS([5]Sheet1!J:J,[5]Sheet1!$A:$A,$A239,[5]Sheet1!$B:$B,$B239,[5]Sheet1!$C:$C,$C239),0)</f>
        <v>0</v>
      </c>
      <c r="X239" s="169">
        <f>+IFERROR(SUMIFS([5]Sheet1!K:K,[5]Sheet1!$A:$A,$A239,[5]Sheet1!$B:$B,$B239,[5]Sheet1!$C:$C,$C239),0)</f>
        <v>0</v>
      </c>
      <c r="Y239" s="169">
        <f>+IFERROR(SUMIFS([5]Sheet1!L:L,[5]Sheet1!$A:$A,$A239,[5]Sheet1!$B:$B,$B239,[5]Sheet1!$C:$C,$C239),0)</f>
        <v>0</v>
      </c>
      <c r="Z239" s="169">
        <f>+IFERROR(SUMIFS([5]Sheet1!M:M,[5]Sheet1!$A:$A,$A239,[5]Sheet1!$B:$B,$B239,[5]Sheet1!$C:$C,$C239),0)</f>
        <v>0</v>
      </c>
      <c r="AA239" s="169">
        <f>+IFERROR(SUMIFS([5]Sheet1!N:N,[5]Sheet1!$A:$A,$A239,[5]Sheet1!$B:$B,$B239,[5]Sheet1!$C:$C,$C239),0)</f>
        <v>0</v>
      </c>
      <c r="AB239" s="169">
        <f>+IFERROR(SUMIFS([5]Sheet1!O:O,[5]Sheet1!$A:$A,$A239,[5]Sheet1!$B:$B,$B239,[5]Sheet1!$C:$C,$C239),0)</f>
        <v>0</v>
      </c>
      <c r="AC239" s="169">
        <f>+IFERROR(SUMIFS([5]Sheet1!P:P,[5]Sheet1!$A:$A,$A239,[5]Sheet1!$B:$B,$B239,[5]Sheet1!$C:$C,$C239),0)</f>
        <v>0</v>
      </c>
      <c r="AD239" s="169">
        <f>+IFERROR(SUMIFS([5]Sheet1!Q:Q,[5]Sheet1!$A:$A,$A239,[5]Sheet1!$B:$B,$B239,[5]Sheet1!$C:$C,$C239),0)</f>
        <v>0</v>
      </c>
      <c r="AE239" s="169">
        <f>+IFERROR(SUMIFS([5]Sheet1!R:R,[5]Sheet1!$A:$A,$A239,[5]Sheet1!$B:$B,$B239,[5]Sheet1!$C:$C,$C239),0)</f>
        <v>0</v>
      </c>
      <c r="AF239" s="169">
        <f>+IFERROR(SUMIFS([5]Sheet1!S:S,[5]Sheet1!$A:$A,$A239,[5]Sheet1!$B:$B,$B239,[5]Sheet1!$C:$C,$C239),0)</f>
        <v>0</v>
      </c>
      <c r="AG239" s="169">
        <f>+IFERROR(SUMIFS([5]Sheet1!T:T,[5]Sheet1!$A:$A,$A239,[5]Sheet1!$B:$B,$B239,[5]Sheet1!$C:$C,$C239),0)</f>
        <v>0</v>
      </c>
      <c r="AH239" s="169">
        <f>+IFERROR(SUMIFS([5]Sheet1!U:U,[5]Sheet1!$A:$A,$A239,[5]Sheet1!$B:$B,$B239,[5]Sheet1!$C:$C,$C239),0)</f>
        <v>0</v>
      </c>
      <c r="AI239" s="169">
        <f>+IFERROR(SUMIFS([5]Sheet1!V:V,[5]Sheet1!$A:$A,$A239,[5]Sheet1!$B:$B,$B239,[5]Sheet1!$C:$C,$C239),0)</f>
        <v>0</v>
      </c>
      <c r="AJ239" s="169">
        <f>+IFERROR(SUMIFS([5]Sheet1!W:W,[5]Sheet1!$A:$A,$A239,[5]Sheet1!$B:$B,$B239,[5]Sheet1!$C:$C,$C239),0)</f>
        <v>0</v>
      </c>
      <c r="AK239" s="169">
        <f>+IFERROR(SUMIFS([5]Sheet1!X:X,[5]Sheet1!$A:$A,$A239,[5]Sheet1!$B:$B,$B239,[5]Sheet1!$C:$C,$C239),0)</f>
        <v>0</v>
      </c>
      <c r="AL239" s="169">
        <f>+IFERROR(SUMIFS([5]Sheet1!Y:Y,[5]Sheet1!$A:$A,$A239,[5]Sheet1!$B:$B,$B239,[5]Sheet1!$C:$C,$C239),0)</f>
        <v>0</v>
      </c>
      <c r="AM239" s="169">
        <f>+IFERROR(SUMIFS([5]Sheet1!Z:Z,[5]Sheet1!$A:$A,$A239,[5]Sheet1!$B:$B,$B239,[5]Sheet1!$C:$C,$C239),0)</f>
        <v>0</v>
      </c>
    </row>
    <row r="240" spans="1:40" ht="15" customHeight="1" outlineLevel="2">
      <c r="A240" s="4" t="s">
        <v>82</v>
      </c>
      <c r="B240" s="4" t="s">
        <v>49</v>
      </c>
      <c r="C240" s="4" t="str">
        <f t="shared" si="768"/>
        <v>X Security Monosede 50</v>
      </c>
      <c r="D240" s="216"/>
      <c r="E240" s="207"/>
      <c r="F240" s="204"/>
      <c r="G240" s="12" t="s">
        <v>3787</v>
      </c>
      <c r="H240" s="168"/>
      <c r="I240" s="168"/>
      <c r="J240" s="168"/>
      <c r="K240" s="168"/>
      <c r="L240" s="168"/>
      <c r="M240" s="168"/>
      <c r="N240" s="168"/>
      <c r="O240" s="168"/>
      <c r="P240" s="169"/>
      <c r="Q240" s="169">
        <f>+IFERROR(SUMIFS([5]Sheet1!D:D,[5]Sheet1!$A:$A,$A240,[5]Sheet1!$B:$B,$B240,[5]Sheet1!$C:$C,$C240),0)</f>
        <v>0</v>
      </c>
      <c r="R240" s="169">
        <f>+IFERROR(SUMIFS([5]Sheet1!E:E,[5]Sheet1!$A:$A,$A240,[5]Sheet1!$B:$B,$B240,[5]Sheet1!$C:$C,$C240),0)</f>
        <v>0</v>
      </c>
      <c r="S240" s="169">
        <f>+IFERROR(SUMIFS([5]Sheet1!F:F,[5]Sheet1!$A:$A,$A240,[5]Sheet1!$B:$B,$B240,[5]Sheet1!$C:$C,$C240),0)</f>
        <v>0</v>
      </c>
      <c r="T240" s="169">
        <f>+IFERROR(SUMIFS([5]Sheet1!G:G,[5]Sheet1!$A:$A,$A240,[5]Sheet1!$B:$B,$B240,[5]Sheet1!$C:$C,$C240),0)</f>
        <v>0</v>
      </c>
      <c r="U240" s="169">
        <f>+IFERROR(SUMIFS([5]Sheet1!H:H,[5]Sheet1!$A:$A,$A240,[5]Sheet1!$B:$B,$B240,[5]Sheet1!$C:$C,$C240),0)</f>
        <v>0</v>
      </c>
      <c r="V240" s="169">
        <f>+IFERROR(SUMIFS([5]Sheet1!I:I,[5]Sheet1!$A:$A,$A240,[5]Sheet1!$B:$B,$B240,[5]Sheet1!$C:$C,$C240),0)</f>
        <v>0</v>
      </c>
      <c r="W240" s="169">
        <f>+IFERROR(SUMIFS([5]Sheet1!J:J,[5]Sheet1!$A:$A,$A240,[5]Sheet1!$B:$B,$B240,[5]Sheet1!$C:$C,$C240),0)</f>
        <v>0</v>
      </c>
      <c r="X240" s="169">
        <f>+IFERROR(SUMIFS([5]Sheet1!K:K,[5]Sheet1!$A:$A,$A240,[5]Sheet1!$B:$B,$B240,[5]Sheet1!$C:$C,$C240),0)</f>
        <v>0</v>
      </c>
      <c r="Y240" s="169">
        <f>+IFERROR(SUMIFS([5]Sheet1!L:L,[5]Sheet1!$A:$A,$A240,[5]Sheet1!$B:$B,$B240,[5]Sheet1!$C:$C,$C240),0)</f>
        <v>0</v>
      </c>
      <c r="Z240" s="169">
        <f>+IFERROR(SUMIFS([5]Sheet1!M:M,[5]Sheet1!$A:$A,$A240,[5]Sheet1!$B:$B,$B240,[5]Sheet1!$C:$C,$C240),0)</f>
        <v>0</v>
      </c>
      <c r="AA240" s="169">
        <f>+IFERROR(SUMIFS([5]Sheet1!N:N,[5]Sheet1!$A:$A,$A240,[5]Sheet1!$B:$B,$B240,[5]Sheet1!$C:$C,$C240),0)</f>
        <v>0</v>
      </c>
      <c r="AB240" s="169">
        <f>+IFERROR(SUMIFS([5]Sheet1!O:O,[5]Sheet1!$A:$A,$A240,[5]Sheet1!$B:$B,$B240,[5]Sheet1!$C:$C,$C240),0)</f>
        <v>0</v>
      </c>
      <c r="AC240" s="169">
        <f>+IFERROR(SUMIFS([5]Sheet1!P:P,[5]Sheet1!$A:$A,$A240,[5]Sheet1!$B:$B,$B240,[5]Sheet1!$C:$C,$C240),0)</f>
        <v>0</v>
      </c>
      <c r="AD240" s="169">
        <f>+IFERROR(SUMIFS([5]Sheet1!Q:Q,[5]Sheet1!$A:$A,$A240,[5]Sheet1!$B:$B,$B240,[5]Sheet1!$C:$C,$C240),0)</f>
        <v>0</v>
      </c>
      <c r="AE240" s="169">
        <f>+IFERROR(SUMIFS([5]Sheet1!R:R,[5]Sheet1!$A:$A,$A240,[5]Sheet1!$B:$B,$B240,[5]Sheet1!$C:$C,$C240),0)</f>
        <v>0</v>
      </c>
      <c r="AF240" s="169">
        <f>+IFERROR(SUMIFS([5]Sheet1!S:S,[5]Sheet1!$A:$A,$A240,[5]Sheet1!$B:$B,$B240,[5]Sheet1!$C:$C,$C240),0)</f>
        <v>0</v>
      </c>
      <c r="AG240" s="169">
        <f>+IFERROR(SUMIFS([5]Sheet1!T:T,[5]Sheet1!$A:$A,$A240,[5]Sheet1!$B:$B,$B240,[5]Sheet1!$C:$C,$C240),0)</f>
        <v>0</v>
      </c>
      <c r="AH240" s="169">
        <f>+IFERROR(SUMIFS([5]Sheet1!U:U,[5]Sheet1!$A:$A,$A240,[5]Sheet1!$B:$B,$B240,[5]Sheet1!$C:$C,$C240),0)</f>
        <v>0</v>
      </c>
      <c r="AI240" s="169">
        <f>+IFERROR(SUMIFS([5]Sheet1!V:V,[5]Sheet1!$A:$A,$A240,[5]Sheet1!$B:$B,$B240,[5]Sheet1!$C:$C,$C240),0)</f>
        <v>0</v>
      </c>
      <c r="AJ240" s="169">
        <f>+IFERROR(SUMIFS([5]Sheet1!W:W,[5]Sheet1!$A:$A,$A240,[5]Sheet1!$B:$B,$B240,[5]Sheet1!$C:$C,$C240),0)</f>
        <v>0</v>
      </c>
      <c r="AK240" s="169">
        <f>+IFERROR(SUMIFS([5]Sheet1!X:X,[5]Sheet1!$A:$A,$A240,[5]Sheet1!$B:$B,$B240,[5]Sheet1!$C:$C,$C240),0)</f>
        <v>0</v>
      </c>
      <c r="AL240" s="169">
        <f>+IFERROR(SUMIFS([5]Sheet1!Y:Y,[5]Sheet1!$A:$A,$A240,[5]Sheet1!$B:$B,$B240,[5]Sheet1!$C:$C,$C240),0)</f>
        <v>0</v>
      </c>
      <c r="AM240" s="169">
        <f>+IFERROR(SUMIFS([5]Sheet1!Z:Z,[5]Sheet1!$A:$A,$A240,[5]Sheet1!$B:$B,$B240,[5]Sheet1!$C:$C,$C240),0)</f>
        <v>0</v>
      </c>
    </row>
    <row r="241" spans="1:40" ht="15" customHeight="1" outlineLevel="2">
      <c r="A241" s="4" t="s">
        <v>82</v>
      </c>
      <c r="B241" s="4" t="s">
        <v>49</v>
      </c>
      <c r="C241" s="4" t="str">
        <f t="shared" si="768"/>
        <v>X Security Monosede 100</v>
      </c>
      <c r="D241" s="216"/>
      <c r="E241" s="207"/>
      <c r="F241" s="204"/>
      <c r="G241" s="12" t="s">
        <v>3788</v>
      </c>
      <c r="H241" s="168"/>
      <c r="I241" s="168"/>
      <c r="J241" s="168"/>
      <c r="K241" s="168"/>
      <c r="L241" s="168"/>
      <c r="M241" s="168"/>
      <c r="N241" s="168"/>
      <c r="O241" s="168"/>
      <c r="P241" s="169"/>
      <c r="Q241" s="169">
        <f>+IFERROR(SUMIFS([5]Sheet1!D:D,[5]Sheet1!$A:$A,$A241,[5]Sheet1!$B:$B,$B241,[5]Sheet1!$C:$C,$C241),0)</f>
        <v>0</v>
      </c>
      <c r="R241" s="169">
        <f>+IFERROR(SUMIFS([5]Sheet1!E:E,[5]Sheet1!$A:$A,$A241,[5]Sheet1!$B:$B,$B241,[5]Sheet1!$C:$C,$C241),0)</f>
        <v>0</v>
      </c>
      <c r="S241" s="169">
        <f>+IFERROR(SUMIFS([5]Sheet1!F:F,[5]Sheet1!$A:$A,$A241,[5]Sheet1!$B:$B,$B241,[5]Sheet1!$C:$C,$C241),0)</f>
        <v>0</v>
      </c>
      <c r="T241" s="169">
        <f>+IFERROR(SUMIFS([5]Sheet1!G:G,[5]Sheet1!$A:$A,$A241,[5]Sheet1!$B:$B,$B241,[5]Sheet1!$C:$C,$C241),0)</f>
        <v>0</v>
      </c>
      <c r="U241" s="169">
        <f>+IFERROR(SUMIFS([5]Sheet1!H:H,[5]Sheet1!$A:$A,$A241,[5]Sheet1!$B:$B,$B241,[5]Sheet1!$C:$C,$C241),0)</f>
        <v>0</v>
      </c>
      <c r="V241" s="169">
        <f>+IFERROR(SUMIFS([5]Sheet1!I:I,[5]Sheet1!$A:$A,$A241,[5]Sheet1!$B:$B,$B241,[5]Sheet1!$C:$C,$C241),0)</f>
        <v>0</v>
      </c>
      <c r="W241" s="169">
        <f>+IFERROR(SUMIFS([5]Sheet1!J:J,[5]Sheet1!$A:$A,$A241,[5]Sheet1!$B:$B,$B241,[5]Sheet1!$C:$C,$C241),0)</f>
        <v>0</v>
      </c>
      <c r="X241" s="169">
        <f>+IFERROR(SUMIFS([5]Sheet1!K:K,[5]Sheet1!$A:$A,$A241,[5]Sheet1!$B:$B,$B241,[5]Sheet1!$C:$C,$C241),0)</f>
        <v>0</v>
      </c>
      <c r="Y241" s="169">
        <f>+IFERROR(SUMIFS([5]Sheet1!L:L,[5]Sheet1!$A:$A,$A241,[5]Sheet1!$B:$B,$B241,[5]Sheet1!$C:$C,$C241),0)</f>
        <v>0</v>
      </c>
      <c r="Z241" s="169">
        <f>+IFERROR(SUMIFS([5]Sheet1!M:M,[5]Sheet1!$A:$A,$A241,[5]Sheet1!$B:$B,$B241,[5]Sheet1!$C:$C,$C241),0)</f>
        <v>0</v>
      </c>
      <c r="AA241" s="169">
        <f>+IFERROR(SUMIFS([5]Sheet1!N:N,[5]Sheet1!$A:$A,$A241,[5]Sheet1!$B:$B,$B241,[5]Sheet1!$C:$C,$C241),0)</f>
        <v>0</v>
      </c>
      <c r="AB241" s="169">
        <f>+IFERROR(SUMIFS([5]Sheet1!O:O,[5]Sheet1!$A:$A,$A241,[5]Sheet1!$B:$B,$B241,[5]Sheet1!$C:$C,$C241),0)</f>
        <v>0</v>
      </c>
      <c r="AC241" s="169">
        <f>+IFERROR(SUMIFS([5]Sheet1!P:P,[5]Sheet1!$A:$A,$A241,[5]Sheet1!$B:$B,$B241,[5]Sheet1!$C:$C,$C241),0)</f>
        <v>0</v>
      </c>
      <c r="AD241" s="169">
        <f>+IFERROR(SUMIFS([5]Sheet1!Q:Q,[5]Sheet1!$A:$A,$A241,[5]Sheet1!$B:$B,$B241,[5]Sheet1!$C:$C,$C241),0)</f>
        <v>0</v>
      </c>
      <c r="AE241" s="169">
        <f>+IFERROR(SUMIFS([5]Sheet1!R:R,[5]Sheet1!$A:$A,$A241,[5]Sheet1!$B:$B,$B241,[5]Sheet1!$C:$C,$C241),0)</f>
        <v>0</v>
      </c>
      <c r="AF241" s="169">
        <f>+IFERROR(SUMIFS([5]Sheet1!S:S,[5]Sheet1!$A:$A,$A241,[5]Sheet1!$B:$B,$B241,[5]Sheet1!$C:$C,$C241),0)</f>
        <v>0</v>
      </c>
      <c r="AG241" s="169">
        <f>+IFERROR(SUMIFS([5]Sheet1!T:T,[5]Sheet1!$A:$A,$A241,[5]Sheet1!$B:$B,$B241,[5]Sheet1!$C:$C,$C241),0)</f>
        <v>0</v>
      </c>
      <c r="AH241" s="169">
        <f>+IFERROR(SUMIFS([5]Sheet1!U:U,[5]Sheet1!$A:$A,$A241,[5]Sheet1!$B:$B,$B241,[5]Sheet1!$C:$C,$C241),0)</f>
        <v>0</v>
      </c>
      <c r="AI241" s="169">
        <f>+IFERROR(SUMIFS([5]Sheet1!V:V,[5]Sheet1!$A:$A,$A241,[5]Sheet1!$B:$B,$B241,[5]Sheet1!$C:$C,$C241),0)</f>
        <v>0</v>
      </c>
      <c r="AJ241" s="169">
        <f>+IFERROR(SUMIFS([5]Sheet1!W:W,[5]Sheet1!$A:$A,$A241,[5]Sheet1!$B:$B,$B241,[5]Sheet1!$C:$C,$C241),0)</f>
        <v>0</v>
      </c>
      <c r="AK241" s="169">
        <f>+IFERROR(SUMIFS([5]Sheet1!X:X,[5]Sheet1!$A:$A,$A241,[5]Sheet1!$B:$B,$B241,[5]Sheet1!$C:$C,$C241),0)</f>
        <v>0</v>
      </c>
      <c r="AL241" s="169">
        <f>+IFERROR(SUMIFS([5]Sheet1!Y:Y,[5]Sheet1!$A:$A,$A241,[5]Sheet1!$B:$B,$B241,[5]Sheet1!$C:$C,$C241),0)</f>
        <v>0</v>
      </c>
      <c r="AM241" s="169">
        <f>+IFERROR(SUMIFS([5]Sheet1!Z:Z,[5]Sheet1!$A:$A,$A241,[5]Sheet1!$B:$B,$B241,[5]Sheet1!$C:$C,$C241),0)</f>
        <v>0</v>
      </c>
    </row>
    <row r="242" spans="1:40" ht="15" customHeight="1" outlineLevel="2">
      <c r="A242" s="4" t="s">
        <v>82</v>
      </c>
      <c r="B242" s="4" t="s">
        <v>49</v>
      </c>
      <c r="C242" s="4" t="str">
        <f t="shared" si="768"/>
        <v>X Security Monosede 200</v>
      </c>
      <c r="D242" s="216"/>
      <c r="E242" s="207"/>
      <c r="F242" s="204"/>
      <c r="G242" s="12" t="s">
        <v>3783</v>
      </c>
      <c r="H242" s="168"/>
      <c r="I242" s="168"/>
      <c r="J242" s="168"/>
      <c r="K242" s="168"/>
      <c r="L242" s="168"/>
      <c r="M242" s="168"/>
      <c r="N242" s="168"/>
      <c r="O242" s="168"/>
      <c r="P242" s="169"/>
      <c r="Q242" s="169">
        <f>+IFERROR(SUMIFS([5]Sheet1!D:D,[5]Sheet1!$A:$A,$A242,[5]Sheet1!$B:$B,$B242,[5]Sheet1!$C:$C,$C242),0)</f>
        <v>0</v>
      </c>
      <c r="R242" s="169">
        <f>+IFERROR(SUMIFS([5]Sheet1!E:E,[5]Sheet1!$A:$A,$A242,[5]Sheet1!$B:$B,$B242,[5]Sheet1!$C:$C,$C242),0)</f>
        <v>0</v>
      </c>
      <c r="S242" s="169">
        <f>+IFERROR(SUMIFS([5]Sheet1!F:F,[5]Sheet1!$A:$A,$A242,[5]Sheet1!$B:$B,$B242,[5]Sheet1!$C:$C,$C242),0)</f>
        <v>0</v>
      </c>
      <c r="T242" s="169">
        <f>+IFERROR(SUMIFS([5]Sheet1!G:G,[5]Sheet1!$A:$A,$A242,[5]Sheet1!$B:$B,$B242,[5]Sheet1!$C:$C,$C242),0)</f>
        <v>0</v>
      </c>
      <c r="U242" s="169">
        <f>+IFERROR(SUMIFS([5]Sheet1!H:H,[5]Sheet1!$A:$A,$A242,[5]Sheet1!$B:$B,$B242,[5]Sheet1!$C:$C,$C242),0)</f>
        <v>0</v>
      </c>
      <c r="V242" s="169">
        <f>+IFERROR(SUMIFS([5]Sheet1!I:I,[5]Sheet1!$A:$A,$A242,[5]Sheet1!$B:$B,$B242,[5]Sheet1!$C:$C,$C242),0)</f>
        <v>0</v>
      </c>
      <c r="W242" s="169">
        <f>+IFERROR(SUMIFS([5]Sheet1!J:J,[5]Sheet1!$A:$A,$A242,[5]Sheet1!$B:$B,$B242,[5]Sheet1!$C:$C,$C242),0)</f>
        <v>0</v>
      </c>
      <c r="X242" s="169">
        <f>+IFERROR(SUMIFS([5]Sheet1!K:K,[5]Sheet1!$A:$A,$A242,[5]Sheet1!$B:$B,$B242,[5]Sheet1!$C:$C,$C242),0)</f>
        <v>0</v>
      </c>
      <c r="Y242" s="169">
        <f>+IFERROR(SUMIFS([5]Sheet1!L:L,[5]Sheet1!$A:$A,$A242,[5]Sheet1!$B:$B,$B242,[5]Sheet1!$C:$C,$C242),0)</f>
        <v>0</v>
      </c>
      <c r="Z242" s="169">
        <f>+IFERROR(SUMIFS([5]Sheet1!M:M,[5]Sheet1!$A:$A,$A242,[5]Sheet1!$B:$B,$B242,[5]Sheet1!$C:$C,$C242),0)</f>
        <v>0</v>
      </c>
      <c r="AA242" s="169">
        <f>+IFERROR(SUMIFS([5]Sheet1!N:N,[5]Sheet1!$A:$A,$A242,[5]Sheet1!$B:$B,$B242,[5]Sheet1!$C:$C,$C242),0)</f>
        <v>0</v>
      </c>
      <c r="AB242" s="169">
        <f>+IFERROR(SUMIFS([5]Sheet1!O:O,[5]Sheet1!$A:$A,$A242,[5]Sheet1!$B:$B,$B242,[5]Sheet1!$C:$C,$C242),0)</f>
        <v>0</v>
      </c>
      <c r="AC242" s="169">
        <f>+IFERROR(SUMIFS([5]Sheet1!P:P,[5]Sheet1!$A:$A,$A242,[5]Sheet1!$B:$B,$B242,[5]Sheet1!$C:$C,$C242),0)</f>
        <v>0</v>
      </c>
      <c r="AD242" s="169">
        <f>+IFERROR(SUMIFS([5]Sheet1!Q:Q,[5]Sheet1!$A:$A,$A242,[5]Sheet1!$B:$B,$B242,[5]Sheet1!$C:$C,$C242),0)</f>
        <v>0</v>
      </c>
      <c r="AE242" s="169">
        <f>+IFERROR(SUMIFS([5]Sheet1!R:R,[5]Sheet1!$A:$A,$A242,[5]Sheet1!$B:$B,$B242,[5]Sheet1!$C:$C,$C242),0)</f>
        <v>0</v>
      </c>
      <c r="AF242" s="169">
        <f>+IFERROR(SUMIFS([5]Sheet1!S:S,[5]Sheet1!$A:$A,$A242,[5]Sheet1!$B:$B,$B242,[5]Sheet1!$C:$C,$C242),0)</f>
        <v>0</v>
      </c>
      <c r="AG242" s="169">
        <f>+IFERROR(SUMIFS([5]Sheet1!T:T,[5]Sheet1!$A:$A,$A242,[5]Sheet1!$B:$B,$B242,[5]Sheet1!$C:$C,$C242),0)</f>
        <v>0</v>
      </c>
      <c r="AH242" s="169">
        <f>+IFERROR(SUMIFS([5]Sheet1!U:U,[5]Sheet1!$A:$A,$A242,[5]Sheet1!$B:$B,$B242,[5]Sheet1!$C:$C,$C242),0)</f>
        <v>0</v>
      </c>
      <c r="AI242" s="169">
        <f>+IFERROR(SUMIFS([5]Sheet1!V:V,[5]Sheet1!$A:$A,$A242,[5]Sheet1!$B:$B,$B242,[5]Sheet1!$C:$C,$C242),0)</f>
        <v>0</v>
      </c>
      <c r="AJ242" s="169">
        <f>+IFERROR(SUMIFS([5]Sheet1!W:W,[5]Sheet1!$A:$A,$A242,[5]Sheet1!$B:$B,$B242,[5]Sheet1!$C:$C,$C242),0)</f>
        <v>0</v>
      </c>
      <c r="AK242" s="169">
        <f>+IFERROR(SUMIFS([5]Sheet1!X:X,[5]Sheet1!$A:$A,$A242,[5]Sheet1!$B:$B,$B242,[5]Sheet1!$C:$C,$C242),0)</f>
        <v>0</v>
      </c>
      <c r="AL242" s="169">
        <f>+IFERROR(SUMIFS([5]Sheet1!Y:Y,[5]Sheet1!$A:$A,$A242,[5]Sheet1!$B:$B,$B242,[5]Sheet1!$C:$C,$C242),0)</f>
        <v>0</v>
      </c>
      <c r="AM242" s="169">
        <f>+IFERROR(SUMIFS([5]Sheet1!Z:Z,[5]Sheet1!$A:$A,$A242,[5]Sheet1!$B:$B,$B242,[5]Sheet1!$C:$C,$C242),0)</f>
        <v>0</v>
      </c>
    </row>
    <row r="243" spans="1:40" ht="15" customHeight="1" outlineLevel="2">
      <c r="A243" s="4" t="s">
        <v>82</v>
      </c>
      <c r="B243" s="4" t="s">
        <v>49</v>
      </c>
      <c r="C243" s="4" t="str">
        <f t="shared" si="768"/>
        <v>X Security Monosede 500</v>
      </c>
      <c r="D243" s="216"/>
      <c r="E243" s="207"/>
      <c r="F243" s="204"/>
      <c r="G243" s="12" t="s">
        <v>3789</v>
      </c>
      <c r="H243" s="168"/>
      <c r="I243" s="168"/>
      <c r="J243" s="168"/>
      <c r="K243" s="168"/>
      <c r="L243" s="168"/>
      <c r="M243" s="168"/>
      <c r="N243" s="168"/>
      <c r="O243" s="168"/>
      <c r="P243" s="169"/>
      <c r="Q243" s="169">
        <f>+IFERROR(SUMIFS([5]Sheet1!D:D,[5]Sheet1!$A:$A,$A243,[5]Sheet1!$B:$B,$B243,[5]Sheet1!$C:$C,$C243),0)</f>
        <v>0</v>
      </c>
      <c r="R243" s="169">
        <f>+IFERROR(SUMIFS([5]Sheet1!E:E,[5]Sheet1!$A:$A,$A243,[5]Sheet1!$B:$B,$B243,[5]Sheet1!$C:$C,$C243),0)</f>
        <v>0</v>
      </c>
      <c r="S243" s="169">
        <f>+IFERROR(SUMIFS([5]Sheet1!F:F,[5]Sheet1!$A:$A,$A243,[5]Sheet1!$B:$B,$B243,[5]Sheet1!$C:$C,$C243),0)</f>
        <v>0</v>
      </c>
      <c r="T243" s="169">
        <f>+IFERROR(SUMIFS([5]Sheet1!G:G,[5]Sheet1!$A:$A,$A243,[5]Sheet1!$B:$B,$B243,[5]Sheet1!$C:$C,$C243),0)</f>
        <v>0</v>
      </c>
      <c r="U243" s="169">
        <f>+IFERROR(SUMIFS([5]Sheet1!H:H,[5]Sheet1!$A:$A,$A243,[5]Sheet1!$B:$B,$B243,[5]Sheet1!$C:$C,$C243),0)</f>
        <v>0</v>
      </c>
      <c r="V243" s="169">
        <f>+IFERROR(SUMIFS([5]Sheet1!I:I,[5]Sheet1!$A:$A,$A243,[5]Sheet1!$B:$B,$B243,[5]Sheet1!$C:$C,$C243),0)</f>
        <v>0</v>
      </c>
      <c r="W243" s="169">
        <f>+IFERROR(SUMIFS([5]Sheet1!J:J,[5]Sheet1!$A:$A,$A243,[5]Sheet1!$B:$B,$B243,[5]Sheet1!$C:$C,$C243),0)</f>
        <v>0</v>
      </c>
      <c r="X243" s="169">
        <f>+IFERROR(SUMIFS([5]Sheet1!K:K,[5]Sheet1!$A:$A,$A243,[5]Sheet1!$B:$B,$B243,[5]Sheet1!$C:$C,$C243),0)</f>
        <v>0</v>
      </c>
      <c r="Y243" s="169">
        <f>+IFERROR(SUMIFS([5]Sheet1!L:L,[5]Sheet1!$A:$A,$A243,[5]Sheet1!$B:$B,$B243,[5]Sheet1!$C:$C,$C243),0)</f>
        <v>0</v>
      </c>
      <c r="Z243" s="169">
        <f>+IFERROR(SUMIFS([5]Sheet1!M:M,[5]Sheet1!$A:$A,$A243,[5]Sheet1!$B:$B,$B243,[5]Sheet1!$C:$C,$C243),0)</f>
        <v>0</v>
      </c>
      <c r="AA243" s="169">
        <f>+IFERROR(SUMIFS([5]Sheet1!N:N,[5]Sheet1!$A:$A,$A243,[5]Sheet1!$B:$B,$B243,[5]Sheet1!$C:$C,$C243),0)</f>
        <v>0</v>
      </c>
      <c r="AB243" s="169">
        <f>+IFERROR(SUMIFS([5]Sheet1!O:O,[5]Sheet1!$A:$A,$A243,[5]Sheet1!$B:$B,$B243,[5]Sheet1!$C:$C,$C243),0)</f>
        <v>0</v>
      </c>
      <c r="AC243" s="169">
        <f>+IFERROR(SUMIFS([5]Sheet1!P:P,[5]Sheet1!$A:$A,$A243,[5]Sheet1!$B:$B,$B243,[5]Sheet1!$C:$C,$C243),0)</f>
        <v>0</v>
      </c>
      <c r="AD243" s="169">
        <f>+IFERROR(SUMIFS([5]Sheet1!Q:Q,[5]Sheet1!$A:$A,$A243,[5]Sheet1!$B:$B,$B243,[5]Sheet1!$C:$C,$C243),0)</f>
        <v>0</v>
      </c>
      <c r="AE243" s="169">
        <f>+IFERROR(SUMIFS([5]Sheet1!R:R,[5]Sheet1!$A:$A,$A243,[5]Sheet1!$B:$B,$B243,[5]Sheet1!$C:$C,$C243),0)</f>
        <v>0</v>
      </c>
      <c r="AF243" s="169">
        <f>+IFERROR(SUMIFS([5]Sheet1!S:S,[5]Sheet1!$A:$A,$A243,[5]Sheet1!$B:$B,$B243,[5]Sheet1!$C:$C,$C243),0)</f>
        <v>0</v>
      </c>
      <c r="AG243" s="169">
        <f>+IFERROR(SUMIFS([5]Sheet1!T:T,[5]Sheet1!$A:$A,$A243,[5]Sheet1!$B:$B,$B243,[5]Sheet1!$C:$C,$C243),0)</f>
        <v>0</v>
      </c>
      <c r="AH243" s="169">
        <f>+IFERROR(SUMIFS([5]Sheet1!U:U,[5]Sheet1!$A:$A,$A243,[5]Sheet1!$B:$B,$B243,[5]Sheet1!$C:$C,$C243),0)</f>
        <v>0</v>
      </c>
      <c r="AI243" s="169">
        <f>+IFERROR(SUMIFS([5]Sheet1!V:V,[5]Sheet1!$A:$A,$A243,[5]Sheet1!$B:$B,$B243,[5]Sheet1!$C:$C,$C243),0)</f>
        <v>0</v>
      </c>
      <c r="AJ243" s="169">
        <f>+IFERROR(SUMIFS([5]Sheet1!W:W,[5]Sheet1!$A:$A,$A243,[5]Sheet1!$B:$B,$B243,[5]Sheet1!$C:$C,$C243),0)</f>
        <v>0</v>
      </c>
      <c r="AK243" s="169">
        <f>+IFERROR(SUMIFS([5]Sheet1!X:X,[5]Sheet1!$A:$A,$A243,[5]Sheet1!$B:$B,$B243,[5]Sheet1!$C:$C,$C243),0)</f>
        <v>0</v>
      </c>
      <c r="AL243" s="169">
        <f>+IFERROR(SUMIFS([5]Sheet1!Y:Y,[5]Sheet1!$A:$A,$A243,[5]Sheet1!$B:$B,$B243,[5]Sheet1!$C:$C,$C243),0)</f>
        <v>0</v>
      </c>
      <c r="AM243" s="169">
        <f>+IFERROR(SUMIFS([5]Sheet1!Z:Z,[5]Sheet1!$A:$A,$A243,[5]Sheet1!$B:$B,$B243,[5]Sheet1!$C:$C,$C243),0)</f>
        <v>0</v>
      </c>
    </row>
    <row r="244" spans="1:40" ht="15" customHeight="1" outlineLevel="2">
      <c r="A244" s="4" t="s">
        <v>82</v>
      </c>
      <c r="B244" s="4" t="s">
        <v>49</v>
      </c>
      <c r="C244" s="4" t="str">
        <f t="shared" si="768"/>
        <v>X Security Monosede 1 Gb</v>
      </c>
      <c r="D244" s="216"/>
      <c r="E244" s="207"/>
      <c r="F244" s="204"/>
      <c r="G244" s="12" t="s">
        <v>3790</v>
      </c>
      <c r="H244" s="168"/>
      <c r="I244" s="168"/>
      <c r="J244" s="168"/>
      <c r="K244" s="168"/>
      <c r="L244" s="168"/>
      <c r="M244" s="168"/>
      <c r="N244" s="168"/>
      <c r="O244" s="168"/>
      <c r="P244" s="169"/>
      <c r="Q244" s="169">
        <f>+IFERROR(SUMIFS([5]Sheet1!D:D,[5]Sheet1!$A:$A,$A244,[5]Sheet1!$B:$B,$B244,[5]Sheet1!$C:$C,$C244),0)</f>
        <v>0</v>
      </c>
      <c r="R244" s="169">
        <f>+IFERROR(SUMIFS([5]Sheet1!E:E,[5]Sheet1!$A:$A,$A244,[5]Sheet1!$B:$B,$B244,[5]Sheet1!$C:$C,$C244),0)</f>
        <v>0</v>
      </c>
      <c r="S244" s="169">
        <f>+IFERROR(SUMIFS([5]Sheet1!F:F,[5]Sheet1!$A:$A,$A244,[5]Sheet1!$B:$B,$B244,[5]Sheet1!$C:$C,$C244),0)</f>
        <v>0</v>
      </c>
      <c r="T244" s="169">
        <f>+IFERROR(SUMIFS([5]Sheet1!G:G,[5]Sheet1!$A:$A,$A244,[5]Sheet1!$B:$B,$B244,[5]Sheet1!$C:$C,$C244),0)</f>
        <v>0</v>
      </c>
      <c r="U244" s="169">
        <f>+IFERROR(SUMIFS([5]Sheet1!H:H,[5]Sheet1!$A:$A,$A244,[5]Sheet1!$B:$B,$B244,[5]Sheet1!$C:$C,$C244),0)</f>
        <v>0</v>
      </c>
      <c r="V244" s="169">
        <f>+IFERROR(SUMIFS([5]Sheet1!I:I,[5]Sheet1!$A:$A,$A244,[5]Sheet1!$B:$B,$B244,[5]Sheet1!$C:$C,$C244),0)</f>
        <v>0</v>
      </c>
      <c r="W244" s="169">
        <f>+IFERROR(SUMIFS([5]Sheet1!J:J,[5]Sheet1!$A:$A,$A244,[5]Sheet1!$B:$B,$B244,[5]Sheet1!$C:$C,$C244),0)</f>
        <v>0</v>
      </c>
      <c r="X244" s="169">
        <f>+IFERROR(SUMIFS([5]Sheet1!K:K,[5]Sheet1!$A:$A,$A244,[5]Sheet1!$B:$B,$B244,[5]Sheet1!$C:$C,$C244),0)</f>
        <v>0</v>
      </c>
      <c r="Y244" s="169">
        <f>+IFERROR(SUMIFS([5]Sheet1!L:L,[5]Sheet1!$A:$A,$A244,[5]Sheet1!$B:$B,$B244,[5]Sheet1!$C:$C,$C244),0)</f>
        <v>0</v>
      </c>
      <c r="Z244" s="169">
        <f>+IFERROR(SUMIFS([5]Sheet1!M:M,[5]Sheet1!$A:$A,$A244,[5]Sheet1!$B:$B,$B244,[5]Sheet1!$C:$C,$C244),0)</f>
        <v>0</v>
      </c>
      <c r="AA244" s="169">
        <f>+IFERROR(SUMIFS([5]Sheet1!N:N,[5]Sheet1!$A:$A,$A244,[5]Sheet1!$B:$B,$B244,[5]Sheet1!$C:$C,$C244),0)</f>
        <v>0</v>
      </c>
      <c r="AB244" s="169">
        <f>+IFERROR(SUMIFS([5]Sheet1!O:O,[5]Sheet1!$A:$A,$A244,[5]Sheet1!$B:$B,$B244,[5]Sheet1!$C:$C,$C244),0)</f>
        <v>0</v>
      </c>
      <c r="AC244" s="169">
        <f>+IFERROR(SUMIFS([5]Sheet1!P:P,[5]Sheet1!$A:$A,$A244,[5]Sheet1!$B:$B,$B244,[5]Sheet1!$C:$C,$C244),0)</f>
        <v>0</v>
      </c>
      <c r="AD244" s="169">
        <f>+IFERROR(SUMIFS([5]Sheet1!Q:Q,[5]Sheet1!$A:$A,$A244,[5]Sheet1!$B:$B,$B244,[5]Sheet1!$C:$C,$C244),0)</f>
        <v>0</v>
      </c>
      <c r="AE244" s="169">
        <f>+IFERROR(SUMIFS([5]Sheet1!R:R,[5]Sheet1!$A:$A,$A244,[5]Sheet1!$B:$B,$B244,[5]Sheet1!$C:$C,$C244),0)</f>
        <v>0</v>
      </c>
      <c r="AF244" s="169">
        <f>+IFERROR(SUMIFS([5]Sheet1!S:S,[5]Sheet1!$A:$A,$A244,[5]Sheet1!$B:$B,$B244,[5]Sheet1!$C:$C,$C244),0)</f>
        <v>0</v>
      </c>
      <c r="AG244" s="169">
        <f>+IFERROR(SUMIFS([5]Sheet1!T:T,[5]Sheet1!$A:$A,$A244,[5]Sheet1!$B:$B,$B244,[5]Sheet1!$C:$C,$C244),0)</f>
        <v>0</v>
      </c>
      <c r="AH244" s="169">
        <f>+IFERROR(SUMIFS([5]Sheet1!U:U,[5]Sheet1!$A:$A,$A244,[5]Sheet1!$B:$B,$B244,[5]Sheet1!$C:$C,$C244),0)</f>
        <v>0</v>
      </c>
      <c r="AI244" s="169">
        <f>+IFERROR(SUMIFS([5]Sheet1!V:V,[5]Sheet1!$A:$A,$A244,[5]Sheet1!$B:$B,$B244,[5]Sheet1!$C:$C,$C244),0)</f>
        <v>0</v>
      </c>
      <c r="AJ244" s="169">
        <f>+IFERROR(SUMIFS([5]Sheet1!W:W,[5]Sheet1!$A:$A,$A244,[5]Sheet1!$B:$B,$B244,[5]Sheet1!$C:$C,$C244),0)</f>
        <v>0</v>
      </c>
      <c r="AK244" s="169">
        <f>+IFERROR(SUMIFS([5]Sheet1!X:X,[5]Sheet1!$A:$A,$A244,[5]Sheet1!$B:$B,$B244,[5]Sheet1!$C:$C,$C244),0)</f>
        <v>0</v>
      </c>
      <c r="AL244" s="169">
        <f>+IFERROR(SUMIFS([5]Sheet1!Y:Y,[5]Sheet1!$A:$A,$A244,[5]Sheet1!$B:$B,$B244,[5]Sheet1!$C:$C,$C244),0)</f>
        <v>0</v>
      </c>
      <c r="AM244" s="169">
        <f>+IFERROR(SUMIFS([5]Sheet1!Z:Z,[5]Sheet1!$A:$A,$A244,[5]Sheet1!$B:$B,$B244,[5]Sheet1!$C:$C,$C244),0)</f>
        <v>0</v>
      </c>
    </row>
    <row r="245" spans="1:40" ht="15" customHeight="1" outlineLevel="2">
      <c r="A245" s="4" t="s">
        <v>82</v>
      </c>
      <c r="B245" s="4" t="s">
        <v>49</v>
      </c>
      <c r="C245" s="4" t="str">
        <f t="shared" si="768"/>
        <v>X Security Monosede Virtual 100</v>
      </c>
      <c r="D245" s="216"/>
      <c r="E245" s="207"/>
      <c r="F245" s="204"/>
      <c r="G245" s="12" t="s">
        <v>3791</v>
      </c>
      <c r="H245" s="168"/>
      <c r="I245" s="168"/>
      <c r="J245" s="168"/>
      <c r="K245" s="168"/>
      <c r="L245" s="168"/>
      <c r="M245" s="168"/>
      <c r="N245" s="168"/>
      <c r="O245" s="168"/>
      <c r="P245" s="169"/>
      <c r="Q245" s="169">
        <f>+IFERROR(SUMIFS([5]Sheet1!D:D,[5]Sheet1!$A:$A,$A245,[5]Sheet1!$B:$B,$B245,[5]Sheet1!$C:$C,$C245),0)</f>
        <v>0</v>
      </c>
      <c r="R245" s="169">
        <f>+IFERROR(SUMIFS([5]Sheet1!E:E,[5]Sheet1!$A:$A,$A245,[5]Sheet1!$B:$B,$B245,[5]Sheet1!$C:$C,$C245),0)</f>
        <v>0</v>
      </c>
      <c r="S245" s="169">
        <f>+IFERROR(SUMIFS([5]Sheet1!F:F,[5]Sheet1!$A:$A,$A245,[5]Sheet1!$B:$B,$B245,[5]Sheet1!$C:$C,$C245),0)</f>
        <v>0</v>
      </c>
      <c r="T245" s="169">
        <f>+IFERROR(SUMIFS([5]Sheet1!G:G,[5]Sheet1!$A:$A,$A245,[5]Sheet1!$B:$B,$B245,[5]Sheet1!$C:$C,$C245),0)</f>
        <v>0</v>
      </c>
      <c r="U245" s="169">
        <f>+IFERROR(SUMIFS([5]Sheet1!H:H,[5]Sheet1!$A:$A,$A245,[5]Sheet1!$B:$B,$B245,[5]Sheet1!$C:$C,$C245),0)</f>
        <v>0</v>
      </c>
      <c r="V245" s="169">
        <f>+IFERROR(SUMIFS([5]Sheet1!I:I,[5]Sheet1!$A:$A,$A245,[5]Sheet1!$B:$B,$B245,[5]Sheet1!$C:$C,$C245),0)</f>
        <v>0</v>
      </c>
      <c r="W245" s="169">
        <f>+IFERROR(SUMIFS([5]Sheet1!J:J,[5]Sheet1!$A:$A,$A245,[5]Sheet1!$B:$B,$B245,[5]Sheet1!$C:$C,$C245),0)</f>
        <v>0</v>
      </c>
      <c r="X245" s="169">
        <f>+IFERROR(SUMIFS([5]Sheet1!K:K,[5]Sheet1!$A:$A,$A245,[5]Sheet1!$B:$B,$B245,[5]Sheet1!$C:$C,$C245),0)</f>
        <v>0</v>
      </c>
      <c r="Y245" s="169">
        <f>+IFERROR(SUMIFS([5]Sheet1!L:L,[5]Sheet1!$A:$A,$A245,[5]Sheet1!$B:$B,$B245,[5]Sheet1!$C:$C,$C245),0)</f>
        <v>0</v>
      </c>
      <c r="Z245" s="169">
        <f>+IFERROR(SUMIFS([5]Sheet1!M:M,[5]Sheet1!$A:$A,$A245,[5]Sheet1!$B:$B,$B245,[5]Sheet1!$C:$C,$C245),0)</f>
        <v>0</v>
      </c>
      <c r="AA245" s="169">
        <f>+IFERROR(SUMIFS([5]Sheet1!N:N,[5]Sheet1!$A:$A,$A245,[5]Sheet1!$B:$B,$B245,[5]Sheet1!$C:$C,$C245),0)</f>
        <v>0</v>
      </c>
      <c r="AB245" s="169">
        <f>+IFERROR(SUMIFS([5]Sheet1!O:O,[5]Sheet1!$A:$A,$A245,[5]Sheet1!$B:$B,$B245,[5]Sheet1!$C:$C,$C245),0)</f>
        <v>0</v>
      </c>
      <c r="AC245" s="169">
        <f>+IFERROR(SUMIFS([5]Sheet1!P:P,[5]Sheet1!$A:$A,$A245,[5]Sheet1!$B:$B,$B245,[5]Sheet1!$C:$C,$C245),0)</f>
        <v>0</v>
      </c>
      <c r="AD245" s="169">
        <f>+IFERROR(SUMIFS([5]Sheet1!Q:Q,[5]Sheet1!$A:$A,$A245,[5]Sheet1!$B:$B,$B245,[5]Sheet1!$C:$C,$C245),0)</f>
        <v>0</v>
      </c>
      <c r="AE245" s="169">
        <f>+IFERROR(SUMIFS([5]Sheet1!R:R,[5]Sheet1!$A:$A,$A245,[5]Sheet1!$B:$B,$B245,[5]Sheet1!$C:$C,$C245),0)</f>
        <v>0</v>
      </c>
      <c r="AF245" s="169">
        <f>+IFERROR(SUMIFS([5]Sheet1!S:S,[5]Sheet1!$A:$A,$A245,[5]Sheet1!$B:$B,$B245,[5]Sheet1!$C:$C,$C245),0)</f>
        <v>0</v>
      </c>
      <c r="AG245" s="169">
        <f>+IFERROR(SUMIFS([5]Sheet1!T:T,[5]Sheet1!$A:$A,$A245,[5]Sheet1!$B:$B,$B245,[5]Sheet1!$C:$C,$C245),0)</f>
        <v>0</v>
      </c>
      <c r="AH245" s="169">
        <f>+IFERROR(SUMIFS([5]Sheet1!U:U,[5]Sheet1!$A:$A,$A245,[5]Sheet1!$B:$B,$B245,[5]Sheet1!$C:$C,$C245),0)</f>
        <v>0</v>
      </c>
      <c r="AI245" s="169">
        <f>+IFERROR(SUMIFS([5]Sheet1!V:V,[5]Sheet1!$A:$A,$A245,[5]Sheet1!$B:$B,$B245,[5]Sheet1!$C:$C,$C245),0)</f>
        <v>0</v>
      </c>
      <c r="AJ245" s="169">
        <f>+IFERROR(SUMIFS([5]Sheet1!W:W,[5]Sheet1!$A:$A,$A245,[5]Sheet1!$B:$B,$B245,[5]Sheet1!$C:$C,$C245),0)</f>
        <v>0</v>
      </c>
      <c r="AK245" s="169">
        <f>+IFERROR(SUMIFS([5]Sheet1!X:X,[5]Sheet1!$A:$A,$A245,[5]Sheet1!$B:$B,$B245,[5]Sheet1!$C:$C,$C245),0)</f>
        <v>0</v>
      </c>
      <c r="AL245" s="169">
        <f>+IFERROR(SUMIFS([5]Sheet1!Y:Y,[5]Sheet1!$A:$A,$A245,[5]Sheet1!$B:$B,$B245,[5]Sheet1!$C:$C,$C245),0)</f>
        <v>0</v>
      </c>
      <c r="AM245" s="169">
        <f>+IFERROR(SUMIFS([5]Sheet1!Z:Z,[5]Sheet1!$A:$A,$A245,[5]Sheet1!$B:$B,$B245,[5]Sheet1!$C:$C,$C245),0)</f>
        <v>0</v>
      </c>
    </row>
    <row r="246" spans="1:40" ht="15" customHeight="1" outlineLevel="2">
      <c r="A246" s="4" t="s">
        <v>82</v>
      </c>
      <c r="B246" s="4" t="s">
        <v>49</v>
      </c>
      <c r="C246" s="4" t="str">
        <f t="shared" si="768"/>
        <v>X Security Monosede NOMADA</v>
      </c>
      <c r="D246" s="216"/>
      <c r="E246" s="207"/>
      <c r="F246" s="204"/>
      <c r="G246" s="12" t="s">
        <v>3792</v>
      </c>
      <c r="H246" s="168"/>
      <c r="I246" s="168"/>
      <c r="J246" s="168"/>
      <c r="K246" s="168"/>
      <c r="L246" s="168"/>
      <c r="M246" s="168"/>
      <c r="N246" s="168"/>
      <c r="O246" s="168"/>
      <c r="P246" s="169"/>
      <c r="Q246" s="169">
        <f>+IFERROR(SUMIFS([5]Sheet1!D:D,[5]Sheet1!$A:$A,$A246,[5]Sheet1!$B:$B,$B246,[5]Sheet1!$C:$C,$C246),0)</f>
        <v>0</v>
      </c>
      <c r="R246" s="169">
        <f>+IFERROR(SUMIFS([5]Sheet1!E:E,[5]Sheet1!$A:$A,$A246,[5]Sheet1!$B:$B,$B246,[5]Sheet1!$C:$C,$C246),0)</f>
        <v>0</v>
      </c>
      <c r="S246" s="169">
        <f>+IFERROR(SUMIFS([5]Sheet1!F:F,[5]Sheet1!$A:$A,$A246,[5]Sheet1!$B:$B,$B246,[5]Sheet1!$C:$C,$C246),0)</f>
        <v>0</v>
      </c>
      <c r="T246" s="169">
        <f>+IFERROR(SUMIFS([5]Sheet1!G:G,[5]Sheet1!$A:$A,$A246,[5]Sheet1!$B:$B,$B246,[5]Sheet1!$C:$C,$C246),0)</f>
        <v>0</v>
      </c>
      <c r="U246" s="169">
        <f>+IFERROR(SUMIFS([5]Sheet1!H:H,[5]Sheet1!$A:$A,$A246,[5]Sheet1!$B:$B,$B246,[5]Sheet1!$C:$C,$C246),0)</f>
        <v>0</v>
      </c>
      <c r="V246" s="169">
        <f>+IFERROR(SUMIFS([5]Sheet1!I:I,[5]Sheet1!$A:$A,$A246,[5]Sheet1!$B:$B,$B246,[5]Sheet1!$C:$C,$C246),0)</f>
        <v>0</v>
      </c>
      <c r="W246" s="169">
        <f>+IFERROR(SUMIFS([5]Sheet1!J:J,[5]Sheet1!$A:$A,$A246,[5]Sheet1!$B:$B,$B246,[5]Sheet1!$C:$C,$C246),0)</f>
        <v>0</v>
      </c>
      <c r="X246" s="169">
        <f>+IFERROR(SUMIFS([5]Sheet1!K:K,[5]Sheet1!$A:$A,$A246,[5]Sheet1!$B:$B,$B246,[5]Sheet1!$C:$C,$C246),0)</f>
        <v>0</v>
      </c>
      <c r="Y246" s="169">
        <f>+IFERROR(SUMIFS([5]Sheet1!L:L,[5]Sheet1!$A:$A,$A246,[5]Sheet1!$B:$B,$B246,[5]Sheet1!$C:$C,$C246),0)</f>
        <v>0</v>
      </c>
      <c r="Z246" s="169">
        <f>+IFERROR(SUMIFS([5]Sheet1!M:M,[5]Sheet1!$A:$A,$A246,[5]Sheet1!$B:$B,$B246,[5]Sheet1!$C:$C,$C246),0)</f>
        <v>0</v>
      </c>
      <c r="AA246" s="169">
        <f>+IFERROR(SUMIFS([5]Sheet1!N:N,[5]Sheet1!$A:$A,$A246,[5]Sheet1!$B:$B,$B246,[5]Sheet1!$C:$C,$C246),0)</f>
        <v>0</v>
      </c>
      <c r="AB246" s="169">
        <f>+IFERROR(SUMIFS([5]Sheet1!O:O,[5]Sheet1!$A:$A,$A246,[5]Sheet1!$B:$B,$B246,[5]Sheet1!$C:$C,$C246),0)</f>
        <v>0</v>
      </c>
      <c r="AC246" s="169">
        <f>+IFERROR(SUMIFS([5]Sheet1!P:P,[5]Sheet1!$A:$A,$A246,[5]Sheet1!$B:$B,$B246,[5]Sheet1!$C:$C,$C246),0)</f>
        <v>0</v>
      </c>
      <c r="AD246" s="169">
        <f>+IFERROR(SUMIFS([5]Sheet1!Q:Q,[5]Sheet1!$A:$A,$A246,[5]Sheet1!$B:$B,$B246,[5]Sheet1!$C:$C,$C246),0)</f>
        <v>0</v>
      </c>
      <c r="AE246" s="169">
        <f>+IFERROR(SUMIFS([5]Sheet1!R:R,[5]Sheet1!$A:$A,$A246,[5]Sheet1!$B:$B,$B246,[5]Sheet1!$C:$C,$C246),0)</f>
        <v>0</v>
      </c>
      <c r="AF246" s="169">
        <f>+IFERROR(SUMIFS([5]Sheet1!S:S,[5]Sheet1!$A:$A,$A246,[5]Sheet1!$B:$B,$B246,[5]Sheet1!$C:$C,$C246),0)</f>
        <v>0</v>
      </c>
      <c r="AG246" s="169">
        <f>+IFERROR(SUMIFS([5]Sheet1!T:T,[5]Sheet1!$A:$A,$A246,[5]Sheet1!$B:$B,$B246,[5]Sheet1!$C:$C,$C246),0)</f>
        <v>0</v>
      </c>
      <c r="AH246" s="169">
        <f>+IFERROR(SUMIFS([5]Sheet1!U:U,[5]Sheet1!$A:$A,$A246,[5]Sheet1!$B:$B,$B246,[5]Sheet1!$C:$C,$C246),0)</f>
        <v>0</v>
      </c>
      <c r="AI246" s="169">
        <f>+IFERROR(SUMIFS([5]Sheet1!V:V,[5]Sheet1!$A:$A,$A246,[5]Sheet1!$B:$B,$B246,[5]Sheet1!$C:$C,$C246),0)</f>
        <v>0</v>
      </c>
      <c r="AJ246" s="169">
        <f>+IFERROR(SUMIFS([5]Sheet1!W:W,[5]Sheet1!$A:$A,$A246,[5]Sheet1!$B:$B,$B246,[5]Sheet1!$C:$C,$C246),0)</f>
        <v>0</v>
      </c>
      <c r="AK246" s="169">
        <f>+IFERROR(SUMIFS([5]Sheet1!X:X,[5]Sheet1!$A:$A,$A246,[5]Sheet1!$B:$B,$B246,[5]Sheet1!$C:$C,$C246),0)</f>
        <v>0</v>
      </c>
      <c r="AL246" s="169">
        <f>+IFERROR(SUMIFS([5]Sheet1!Y:Y,[5]Sheet1!$A:$A,$A246,[5]Sheet1!$B:$B,$B246,[5]Sheet1!$C:$C,$C246),0)</f>
        <v>0</v>
      </c>
      <c r="AM246" s="169">
        <f>+IFERROR(SUMIFS([5]Sheet1!Z:Z,[5]Sheet1!$A:$A,$A246,[5]Sheet1!$B:$B,$B246,[5]Sheet1!$C:$C,$C246),0)</f>
        <v>0</v>
      </c>
    </row>
    <row r="247" spans="1:40" ht="15" customHeight="1" outlineLevel="2">
      <c r="A247" s="4" t="s">
        <v>82</v>
      </c>
      <c r="B247" s="4" t="s">
        <v>49</v>
      </c>
      <c r="C247" s="4" t="str">
        <f t="shared" si="768"/>
        <v>X Security Monosede 4G</v>
      </c>
      <c r="D247" s="216"/>
      <c r="E247" s="207"/>
      <c r="F247" s="204"/>
      <c r="G247" s="12" t="s">
        <v>3793</v>
      </c>
      <c r="H247" s="168"/>
      <c r="I247" s="168"/>
      <c r="J247" s="168"/>
      <c r="K247" s="168"/>
      <c r="L247" s="168"/>
      <c r="M247" s="168"/>
      <c r="N247" s="168"/>
      <c r="O247" s="168"/>
      <c r="P247" s="169"/>
      <c r="Q247" s="169">
        <f>+IFERROR(SUMIFS([5]Sheet1!D:D,[5]Sheet1!$A:$A,$A247,[5]Sheet1!$B:$B,$B247,[5]Sheet1!$C:$C,$C247),0)</f>
        <v>0</v>
      </c>
      <c r="R247" s="169">
        <f>+IFERROR(SUMIFS([5]Sheet1!E:E,[5]Sheet1!$A:$A,$A247,[5]Sheet1!$B:$B,$B247,[5]Sheet1!$C:$C,$C247),0)</f>
        <v>0</v>
      </c>
      <c r="S247" s="169">
        <f>+IFERROR(SUMIFS([5]Sheet1!F:F,[5]Sheet1!$A:$A,$A247,[5]Sheet1!$B:$B,$B247,[5]Sheet1!$C:$C,$C247),0)</f>
        <v>0</v>
      </c>
      <c r="T247" s="169">
        <f>+IFERROR(SUMIFS([5]Sheet1!G:G,[5]Sheet1!$A:$A,$A247,[5]Sheet1!$B:$B,$B247,[5]Sheet1!$C:$C,$C247),0)</f>
        <v>0</v>
      </c>
      <c r="U247" s="169">
        <f>+IFERROR(SUMIFS([5]Sheet1!H:H,[5]Sheet1!$A:$A,$A247,[5]Sheet1!$B:$B,$B247,[5]Sheet1!$C:$C,$C247),0)</f>
        <v>0</v>
      </c>
      <c r="V247" s="169">
        <f>+IFERROR(SUMIFS([5]Sheet1!I:I,[5]Sheet1!$A:$A,$A247,[5]Sheet1!$B:$B,$B247,[5]Sheet1!$C:$C,$C247),0)</f>
        <v>0</v>
      </c>
      <c r="W247" s="169">
        <f>+IFERROR(SUMIFS([5]Sheet1!J:J,[5]Sheet1!$A:$A,$A247,[5]Sheet1!$B:$B,$B247,[5]Sheet1!$C:$C,$C247),0)</f>
        <v>0</v>
      </c>
      <c r="X247" s="169">
        <f>+IFERROR(SUMIFS([5]Sheet1!K:K,[5]Sheet1!$A:$A,$A247,[5]Sheet1!$B:$B,$B247,[5]Sheet1!$C:$C,$C247),0)</f>
        <v>0</v>
      </c>
      <c r="Y247" s="169">
        <f>+IFERROR(SUMIFS([5]Sheet1!L:L,[5]Sheet1!$A:$A,$A247,[5]Sheet1!$B:$B,$B247,[5]Sheet1!$C:$C,$C247),0)</f>
        <v>0</v>
      </c>
      <c r="Z247" s="169">
        <f>+IFERROR(SUMIFS([5]Sheet1!M:M,[5]Sheet1!$A:$A,$A247,[5]Sheet1!$B:$B,$B247,[5]Sheet1!$C:$C,$C247),0)</f>
        <v>0</v>
      </c>
      <c r="AA247" s="169">
        <f>+IFERROR(SUMIFS([5]Sheet1!N:N,[5]Sheet1!$A:$A,$A247,[5]Sheet1!$B:$B,$B247,[5]Sheet1!$C:$C,$C247),0)</f>
        <v>0</v>
      </c>
      <c r="AB247" s="169">
        <f>+IFERROR(SUMIFS([5]Sheet1!O:O,[5]Sheet1!$A:$A,$A247,[5]Sheet1!$B:$B,$B247,[5]Sheet1!$C:$C,$C247),0)</f>
        <v>0</v>
      </c>
      <c r="AC247" s="169">
        <f>+IFERROR(SUMIFS([5]Sheet1!P:P,[5]Sheet1!$A:$A,$A247,[5]Sheet1!$B:$B,$B247,[5]Sheet1!$C:$C,$C247),0)</f>
        <v>0</v>
      </c>
      <c r="AD247" s="169">
        <f>+IFERROR(SUMIFS([5]Sheet1!Q:Q,[5]Sheet1!$A:$A,$A247,[5]Sheet1!$B:$B,$B247,[5]Sheet1!$C:$C,$C247),0)</f>
        <v>0</v>
      </c>
      <c r="AE247" s="169">
        <f>+IFERROR(SUMIFS([5]Sheet1!R:R,[5]Sheet1!$A:$A,$A247,[5]Sheet1!$B:$B,$B247,[5]Sheet1!$C:$C,$C247),0)</f>
        <v>0</v>
      </c>
      <c r="AF247" s="169">
        <f>+IFERROR(SUMIFS([5]Sheet1!S:S,[5]Sheet1!$A:$A,$A247,[5]Sheet1!$B:$B,$B247,[5]Sheet1!$C:$C,$C247),0)</f>
        <v>0</v>
      </c>
      <c r="AG247" s="169">
        <f>+IFERROR(SUMIFS([5]Sheet1!T:T,[5]Sheet1!$A:$A,$A247,[5]Sheet1!$B:$B,$B247,[5]Sheet1!$C:$C,$C247),0)</f>
        <v>0</v>
      </c>
      <c r="AH247" s="169">
        <f>+IFERROR(SUMIFS([5]Sheet1!U:U,[5]Sheet1!$A:$A,$A247,[5]Sheet1!$B:$B,$B247,[5]Sheet1!$C:$C,$C247),0)</f>
        <v>0</v>
      </c>
      <c r="AI247" s="169">
        <f>+IFERROR(SUMIFS([5]Sheet1!V:V,[5]Sheet1!$A:$A,$A247,[5]Sheet1!$B:$B,$B247,[5]Sheet1!$C:$C,$C247),0)</f>
        <v>0</v>
      </c>
      <c r="AJ247" s="169">
        <f>+IFERROR(SUMIFS([5]Sheet1!W:W,[5]Sheet1!$A:$A,$A247,[5]Sheet1!$B:$B,$B247,[5]Sheet1!$C:$C,$C247),0)</f>
        <v>0</v>
      </c>
      <c r="AK247" s="169">
        <f>+IFERROR(SUMIFS([5]Sheet1!X:X,[5]Sheet1!$A:$A,$A247,[5]Sheet1!$B:$B,$B247,[5]Sheet1!$C:$C,$C247),0)</f>
        <v>0</v>
      </c>
      <c r="AL247" s="169">
        <f>+IFERROR(SUMIFS([5]Sheet1!Y:Y,[5]Sheet1!$A:$A,$A247,[5]Sheet1!$B:$B,$B247,[5]Sheet1!$C:$C,$C247),0)</f>
        <v>0</v>
      </c>
      <c r="AM247" s="169">
        <f>+IFERROR(SUMIFS([5]Sheet1!Z:Z,[5]Sheet1!$A:$A,$A247,[5]Sheet1!$B:$B,$B247,[5]Sheet1!$C:$C,$C247),0)</f>
        <v>0</v>
      </c>
    </row>
    <row r="248" spans="1:40" ht="14.4" customHeight="1" outlineLevel="1">
      <c r="A248" s="4" t="s">
        <v>82</v>
      </c>
      <c r="B248" s="4" t="s">
        <v>49</v>
      </c>
      <c r="C248" s="4" t="str">
        <f t="shared" si="768"/>
        <v>assets/client</v>
      </c>
      <c r="D248" s="216"/>
      <c r="E248" s="207"/>
      <c r="F248" s="204"/>
      <c r="G248" s="13" t="s">
        <v>90</v>
      </c>
      <c r="H248" s="170"/>
      <c r="I248" s="170"/>
      <c r="J248" s="170"/>
      <c r="K248" s="170"/>
      <c r="L248" s="170"/>
      <c r="M248" s="170"/>
      <c r="N248" s="170"/>
      <c r="O248" s="170"/>
      <c r="P248" s="170" t="str">
        <f>+IFERROR(P229/P228,"")</f>
        <v/>
      </c>
      <c r="Q248" s="170" t="str">
        <f t="shared" ref="Q248:S248" si="769">+IFERROR(Q229/Q228,"")</f>
        <v/>
      </c>
      <c r="R248" s="170" t="str">
        <f t="shared" si="769"/>
        <v/>
      </c>
      <c r="S248" s="170" t="str">
        <f t="shared" si="769"/>
        <v/>
      </c>
      <c r="T248" s="170" t="str">
        <f>+IFERROR(T229/T228,"")</f>
        <v/>
      </c>
      <c r="U248" s="170" t="str">
        <f>+IFERROR(U229/U228,"")</f>
        <v/>
      </c>
      <c r="V248" s="170" t="str">
        <f t="shared" ref="V248:AA248" si="770">+IFERROR(V229/V228,"")</f>
        <v/>
      </c>
      <c r="W248" s="170" t="str">
        <f t="shared" si="770"/>
        <v/>
      </c>
      <c r="X248" s="170">
        <f t="shared" si="770"/>
        <v>2</v>
      </c>
      <c r="Y248" s="170">
        <f t="shared" si="770"/>
        <v>1</v>
      </c>
      <c r="Z248" s="170">
        <f t="shared" si="770"/>
        <v>1</v>
      </c>
      <c r="AA248" s="170" t="str">
        <f t="shared" si="770"/>
        <v/>
      </c>
      <c r="AB248" s="170">
        <f t="shared" ref="AB248:AC248" si="771">+IFERROR(AB229/AB228,"")</f>
        <v>9.3333333333333339</v>
      </c>
      <c r="AC248" s="170">
        <f t="shared" si="771"/>
        <v>7</v>
      </c>
      <c r="AD248" s="170">
        <f t="shared" ref="AD248:AE248" si="772">+IFERROR(AD229/AD228,"")</f>
        <v>2</v>
      </c>
      <c r="AE248" s="170">
        <f t="shared" si="772"/>
        <v>2</v>
      </c>
      <c r="AF248" s="170" t="str">
        <f t="shared" ref="AF248:AG248" si="773">+IFERROR(AF229/AF228,"")</f>
        <v/>
      </c>
      <c r="AG248" s="170" t="str">
        <f t="shared" si="773"/>
        <v/>
      </c>
      <c r="AH248" s="170" t="str">
        <f t="shared" ref="AH248:AM248" si="774">+IFERROR(AH229/AH228,"")</f>
        <v/>
      </c>
      <c r="AI248" s="170" t="str">
        <f t="shared" si="774"/>
        <v/>
      </c>
      <c r="AJ248" s="170" t="str">
        <f t="shared" si="774"/>
        <v/>
      </c>
      <c r="AK248" s="170" t="str">
        <f t="shared" si="774"/>
        <v/>
      </c>
      <c r="AL248" s="170" t="str">
        <f t="shared" si="774"/>
        <v/>
      </c>
      <c r="AM248" s="170" t="str">
        <f t="shared" si="774"/>
        <v/>
      </c>
    </row>
    <row r="249" spans="1:40" ht="14.4" customHeight="1" outlineLevel="1">
      <c r="A249" s="4" t="s">
        <v>82</v>
      </c>
      <c r="B249" s="4" t="s">
        <v>99</v>
      </c>
      <c r="C249" s="4" t="str">
        <f t="shared" si="768"/>
        <v>Clients</v>
      </c>
      <c r="D249" s="216"/>
      <c r="E249" s="207"/>
      <c r="F249" s="204" t="s">
        <v>99</v>
      </c>
      <c r="G249" s="10" t="s">
        <v>40</v>
      </c>
      <c r="H249" s="164"/>
      <c r="I249" s="164"/>
      <c r="J249" s="164"/>
      <c r="K249" s="164"/>
      <c r="L249" s="164"/>
      <c r="M249" s="164"/>
      <c r="N249" s="164"/>
      <c r="O249" s="164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L249" s="165"/>
      <c r="AM249" s="165"/>
    </row>
    <row r="250" spans="1:40" ht="14.4" customHeight="1" outlineLevel="1">
      <c r="A250" s="4" t="s">
        <v>82</v>
      </c>
      <c r="B250" s="4" t="s">
        <v>99</v>
      </c>
      <c r="C250" s="4" t="str">
        <f t="shared" si="768"/>
        <v>Assets</v>
      </c>
      <c r="D250" s="216"/>
      <c r="E250" s="207"/>
      <c r="F250" s="204"/>
      <c r="G250" s="11" t="s">
        <v>88</v>
      </c>
      <c r="H250" s="166"/>
      <c r="I250" s="166"/>
      <c r="J250" s="166"/>
      <c r="K250" s="166"/>
      <c r="L250" s="166"/>
      <c r="M250" s="166"/>
      <c r="N250" s="166"/>
      <c r="O250" s="166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</row>
    <row r="251" spans="1:40" ht="14.4" customHeight="1" outlineLevel="2">
      <c r="A251" s="4" t="s">
        <v>82</v>
      </c>
      <c r="B251" s="4" t="s">
        <v>99</v>
      </c>
      <c r="C251" s="4" t="str">
        <f t="shared" si="768"/>
        <v>Small</v>
      </c>
      <c r="D251" s="216"/>
      <c r="E251" s="207"/>
      <c r="F251" s="204"/>
      <c r="G251" s="12" t="s">
        <v>100</v>
      </c>
      <c r="H251" s="168"/>
      <c r="I251" s="168"/>
      <c r="J251" s="168"/>
      <c r="K251" s="168"/>
      <c r="L251" s="168"/>
      <c r="M251" s="168"/>
      <c r="N251" s="168"/>
      <c r="O251" s="168"/>
      <c r="P251" s="169"/>
      <c r="Q251" s="169">
        <f>+IFERROR(SUMIFS([5]Sheet1!D:D,[5]Sheet1!$A:$A,$A251,[5]Sheet1!$B:$B,$B251,[5]Sheet1!$C:$C,$C251),0)</f>
        <v>0</v>
      </c>
      <c r="R251" s="169">
        <f>+IFERROR(SUMIFS([5]Sheet1!E:E,[5]Sheet1!$A:$A,$A251,[5]Sheet1!$B:$B,$B251,[5]Sheet1!$C:$C,$C251),0)</f>
        <v>0</v>
      </c>
      <c r="S251" s="169">
        <f>+IFERROR(SUMIFS([5]Sheet1!F:F,[5]Sheet1!$A:$A,$A251,[5]Sheet1!$B:$B,$B251,[5]Sheet1!$C:$C,$C251),0)</f>
        <v>0</v>
      </c>
      <c r="T251" s="169">
        <f>+IFERROR(SUMIFS([5]Sheet1!G:G,[5]Sheet1!$A:$A,$A251,[5]Sheet1!$B:$B,$B251,[5]Sheet1!$C:$C,$C251),0)</f>
        <v>0</v>
      </c>
      <c r="U251" s="169">
        <f>+IFERROR(SUMIFS([5]Sheet1!H:H,[5]Sheet1!$A:$A,$A251,[5]Sheet1!$B:$B,$B251,[5]Sheet1!$C:$C,$C251),0)</f>
        <v>0</v>
      </c>
      <c r="V251" s="169">
        <f>+IFERROR(SUMIFS([5]Sheet1!I:I,[5]Sheet1!$A:$A,$A251,[5]Sheet1!$B:$B,$B251,[5]Sheet1!$C:$C,$C251),0)</f>
        <v>0</v>
      </c>
      <c r="W251" s="169">
        <f>+IFERROR(SUMIFS([5]Sheet1!J:J,[5]Sheet1!$A:$A,$A251,[5]Sheet1!$B:$B,$B251,[5]Sheet1!$C:$C,$C251),0)</f>
        <v>0</v>
      </c>
      <c r="X251" s="169">
        <f>+IFERROR(SUMIFS([5]Sheet1!K:K,[5]Sheet1!$A:$A,$A251,[5]Sheet1!$B:$B,$B251,[5]Sheet1!$C:$C,$C251),0)</f>
        <v>0</v>
      </c>
      <c r="Y251" s="169">
        <f>+IFERROR(SUMIFS([5]Sheet1!L:L,[5]Sheet1!$A:$A,$A251,[5]Sheet1!$B:$B,$B251,[5]Sheet1!$C:$C,$C251),0)</f>
        <v>0</v>
      </c>
      <c r="Z251" s="169">
        <f>+IFERROR(SUMIFS([5]Sheet1!M:M,[5]Sheet1!$A:$A,$A251,[5]Sheet1!$B:$B,$B251,[5]Sheet1!$C:$C,$C251),0)</f>
        <v>0</v>
      </c>
      <c r="AA251" s="169">
        <f>+IFERROR(SUMIFS([5]Sheet1!N:N,[5]Sheet1!$A:$A,$A251,[5]Sheet1!$B:$B,$B251,[5]Sheet1!$C:$C,$C251),0)</f>
        <v>0</v>
      </c>
      <c r="AB251" s="169">
        <f>+IFERROR(SUMIFS([5]Sheet1!O:O,[5]Sheet1!$A:$A,$A251,[5]Sheet1!$B:$B,$B251,[5]Sheet1!$C:$C,$C251),0)</f>
        <v>0</v>
      </c>
      <c r="AC251" s="169">
        <f>+IFERROR(SUMIFS([5]Sheet1!P:P,[5]Sheet1!$A:$A,$A251,[5]Sheet1!$B:$B,$B251,[5]Sheet1!$C:$C,$C251),0)</f>
        <v>0</v>
      </c>
      <c r="AD251" s="169">
        <f>+IFERROR(SUMIFS([5]Sheet1!Q:Q,[5]Sheet1!$A:$A,$A251,[5]Sheet1!$B:$B,$B251,[5]Sheet1!$C:$C,$C251),0)</f>
        <v>0</v>
      </c>
      <c r="AE251" s="169">
        <f>+IFERROR(SUMIFS([5]Sheet1!R:R,[5]Sheet1!$A:$A,$A251,[5]Sheet1!$B:$B,$B251,[5]Sheet1!$C:$C,$C251),0)</f>
        <v>0</v>
      </c>
      <c r="AF251" s="169">
        <f>+IFERROR(SUMIFS([5]Sheet1!S:S,[5]Sheet1!$A:$A,$A251,[5]Sheet1!$B:$B,$B251,[5]Sheet1!$C:$C,$C251),0)</f>
        <v>0</v>
      </c>
      <c r="AG251" s="169">
        <f>+IFERROR(SUMIFS([5]Sheet1!T:T,[5]Sheet1!$A:$A,$A251,[5]Sheet1!$B:$B,$B251,[5]Sheet1!$C:$C,$C251),0)</f>
        <v>0</v>
      </c>
      <c r="AH251" s="169">
        <f>+IFERROR(SUMIFS([5]Sheet1!U:U,[5]Sheet1!$A:$A,$A251,[5]Sheet1!$B:$B,$B251,[5]Sheet1!$C:$C,$C251),0)</f>
        <v>0</v>
      </c>
      <c r="AI251" s="169">
        <f>+IFERROR(SUMIFS([5]Sheet1!V:V,[5]Sheet1!$A:$A,$A251,[5]Sheet1!$B:$B,$B251,[5]Sheet1!$C:$C,$C251),0)</f>
        <v>0</v>
      </c>
      <c r="AJ251" s="169">
        <f>+IFERROR(SUMIFS([5]Sheet1!W:W,[5]Sheet1!$A:$A,$A251,[5]Sheet1!$B:$B,$B251,[5]Sheet1!$C:$C,$C251),0)</f>
        <v>0</v>
      </c>
      <c r="AK251" s="169">
        <f>+IFERROR(SUMIFS([5]Sheet1!X:X,[5]Sheet1!$A:$A,$A251,[5]Sheet1!$B:$B,$B251,[5]Sheet1!$C:$C,$C251),0)</f>
        <v>0</v>
      </c>
      <c r="AL251" s="169">
        <f>+IFERROR(SUMIFS([5]Sheet1!Y:Y,[5]Sheet1!$A:$A,$A251,[5]Sheet1!$B:$B,$B251,[5]Sheet1!$C:$C,$C251),0)</f>
        <v>0</v>
      </c>
      <c r="AM251" s="169">
        <f>+IFERROR(SUMIFS([5]Sheet1!Z:Z,[5]Sheet1!$A:$A,$A251,[5]Sheet1!$B:$B,$B251,[5]Sheet1!$C:$C,$C251),0)</f>
        <v>0</v>
      </c>
      <c r="AN251" s="4" t="s">
        <v>121</v>
      </c>
    </row>
    <row r="252" spans="1:40" ht="14.4" customHeight="1" outlineLevel="2">
      <c r="A252" s="4" t="s">
        <v>82</v>
      </c>
      <c r="B252" s="4" t="s">
        <v>99</v>
      </c>
      <c r="C252" s="4" t="str">
        <f t="shared" si="768"/>
        <v>Medium</v>
      </c>
      <c r="D252" s="216"/>
      <c r="E252" s="207"/>
      <c r="F252" s="204"/>
      <c r="G252" s="12" t="s">
        <v>101</v>
      </c>
      <c r="H252" s="168"/>
      <c r="I252" s="168"/>
      <c r="J252" s="168"/>
      <c r="K252" s="168"/>
      <c r="L252" s="168"/>
      <c r="M252" s="168"/>
      <c r="N252" s="168"/>
      <c r="O252" s="168"/>
      <c r="P252" s="169"/>
      <c r="Q252" s="169">
        <f>+IFERROR(SUMIFS([5]Sheet1!D:D,[5]Sheet1!$A:$A,$A252,[5]Sheet1!$B:$B,$B252,[5]Sheet1!$C:$C,$C252),0)</f>
        <v>0</v>
      </c>
      <c r="R252" s="169">
        <f>+IFERROR(SUMIFS([5]Sheet1!E:E,[5]Sheet1!$A:$A,$A252,[5]Sheet1!$B:$B,$B252,[5]Sheet1!$C:$C,$C252),0)</f>
        <v>0</v>
      </c>
      <c r="S252" s="169">
        <f>+IFERROR(SUMIFS([5]Sheet1!F:F,[5]Sheet1!$A:$A,$A252,[5]Sheet1!$B:$B,$B252,[5]Sheet1!$C:$C,$C252),0)</f>
        <v>0</v>
      </c>
      <c r="T252" s="169">
        <f>+IFERROR(SUMIFS([5]Sheet1!G:G,[5]Sheet1!$A:$A,$A252,[5]Sheet1!$B:$B,$B252,[5]Sheet1!$C:$C,$C252),0)</f>
        <v>0</v>
      </c>
      <c r="U252" s="169">
        <f>+IFERROR(SUMIFS([5]Sheet1!H:H,[5]Sheet1!$A:$A,$A252,[5]Sheet1!$B:$B,$B252,[5]Sheet1!$C:$C,$C252),0)</f>
        <v>0</v>
      </c>
      <c r="V252" s="169">
        <f>+IFERROR(SUMIFS([5]Sheet1!I:I,[5]Sheet1!$A:$A,$A252,[5]Sheet1!$B:$B,$B252,[5]Sheet1!$C:$C,$C252),0)</f>
        <v>0</v>
      </c>
      <c r="W252" s="169">
        <f>+IFERROR(SUMIFS([5]Sheet1!J:J,[5]Sheet1!$A:$A,$A252,[5]Sheet1!$B:$B,$B252,[5]Sheet1!$C:$C,$C252),0)</f>
        <v>0</v>
      </c>
      <c r="X252" s="169">
        <f>+IFERROR(SUMIFS([5]Sheet1!K:K,[5]Sheet1!$A:$A,$A252,[5]Sheet1!$B:$B,$B252,[5]Sheet1!$C:$C,$C252),0)</f>
        <v>0</v>
      </c>
      <c r="Y252" s="169">
        <f>+IFERROR(SUMIFS([5]Sheet1!L:L,[5]Sheet1!$A:$A,$A252,[5]Sheet1!$B:$B,$B252,[5]Sheet1!$C:$C,$C252),0)</f>
        <v>0</v>
      </c>
      <c r="Z252" s="169">
        <f>+IFERROR(SUMIFS([5]Sheet1!M:M,[5]Sheet1!$A:$A,$A252,[5]Sheet1!$B:$B,$B252,[5]Sheet1!$C:$C,$C252),0)</f>
        <v>0</v>
      </c>
      <c r="AA252" s="169">
        <f>+IFERROR(SUMIFS([5]Sheet1!N:N,[5]Sheet1!$A:$A,$A252,[5]Sheet1!$B:$B,$B252,[5]Sheet1!$C:$C,$C252),0)</f>
        <v>0</v>
      </c>
      <c r="AB252" s="169">
        <f>+IFERROR(SUMIFS([5]Sheet1!O:O,[5]Sheet1!$A:$A,$A252,[5]Sheet1!$B:$B,$B252,[5]Sheet1!$C:$C,$C252),0)</f>
        <v>0</v>
      </c>
      <c r="AC252" s="169">
        <f>+IFERROR(SUMIFS([5]Sheet1!P:P,[5]Sheet1!$A:$A,$A252,[5]Sheet1!$B:$B,$B252,[5]Sheet1!$C:$C,$C252),0)</f>
        <v>0</v>
      </c>
      <c r="AD252" s="169">
        <f>+IFERROR(SUMIFS([5]Sheet1!Q:Q,[5]Sheet1!$A:$A,$A252,[5]Sheet1!$B:$B,$B252,[5]Sheet1!$C:$C,$C252),0)</f>
        <v>0</v>
      </c>
      <c r="AE252" s="169">
        <f>+IFERROR(SUMIFS([5]Sheet1!R:R,[5]Sheet1!$A:$A,$A252,[5]Sheet1!$B:$B,$B252,[5]Sheet1!$C:$C,$C252),0)</f>
        <v>0</v>
      </c>
      <c r="AF252" s="169">
        <f>+IFERROR(SUMIFS([5]Sheet1!S:S,[5]Sheet1!$A:$A,$A252,[5]Sheet1!$B:$B,$B252,[5]Sheet1!$C:$C,$C252),0)</f>
        <v>0</v>
      </c>
      <c r="AG252" s="169">
        <f>+IFERROR(SUMIFS([5]Sheet1!T:T,[5]Sheet1!$A:$A,$A252,[5]Sheet1!$B:$B,$B252,[5]Sheet1!$C:$C,$C252),0)</f>
        <v>0</v>
      </c>
      <c r="AH252" s="169">
        <f>+IFERROR(SUMIFS([5]Sheet1!U:U,[5]Sheet1!$A:$A,$A252,[5]Sheet1!$B:$B,$B252,[5]Sheet1!$C:$C,$C252),0)</f>
        <v>0</v>
      </c>
      <c r="AI252" s="169">
        <f>+IFERROR(SUMIFS([5]Sheet1!V:V,[5]Sheet1!$A:$A,$A252,[5]Sheet1!$B:$B,$B252,[5]Sheet1!$C:$C,$C252),0)</f>
        <v>0</v>
      </c>
      <c r="AJ252" s="169">
        <f>+IFERROR(SUMIFS([5]Sheet1!W:W,[5]Sheet1!$A:$A,$A252,[5]Sheet1!$B:$B,$B252,[5]Sheet1!$C:$C,$C252),0)</f>
        <v>0</v>
      </c>
      <c r="AK252" s="169">
        <f>+IFERROR(SUMIFS([5]Sheet1!X:X,[5]Sheet1!$A:$A,$A252,[5]Sheet1!$B:$B,$B252,[5]Sheet1!$C:$C,$C252),0)</f>
        <v>0</v>
      </c>
      <c r="AL252" s="169">
        <f>+IFERROR(SUMIFS([5]Sheet1!Y:Y,[5]Sheet1!$A:$A,$A252,[5]Sheet1!$B:$B,$B252,[5]Sheet1!$C:$C,$C252),0)</f>
        <v>0</v>
      </c>
      <c r="AM252" s="169">
        <f>+IFERROR(SUMIFS([5]Sheet1!Z:Z,[5]Sheet1!$A:$A,$A252,[5]Sheet1!$B:$B,$B252,[5]Sheet1!$C:$C,$C252),0)</f>
        <v>0</v>
      </c>
      <c r="AN252" s="4" t="s">
        <v>121</v>
      </c>
    </row>
    <row r="253" spans="1:40" ht="14.4" customHeight="1" outlineLevel="2">
      <c r="A253" s="4" t="s">
        <v>82</v>
      </c>
      <c r="B253" s="4" t="s">
        <v>99</v>
      </c>
      <c r="C253" s="4" t="str">
        <f t="shared" si="768"/>
        <v>Large</v>
      </c>
      <c r="D253" s="216"/>
      <c r="E253" s="207"/>
      <c r="F253" s="204"/>
      <c r="G253" s="12" t="s">
        <v>102</v>
      </c>
      <c r="H253" s="168"/>
      <c r="I253" s="168"/>
      <c r="J253" s="168"/>
      <c r="K253" s="168"/>
      <c r="L253" s="168"/>
      <c r="M253" s="168"/>
      <c r="N253" s="168"/>
      <c r="O253" s="168"/>
      <c r="P253" s="169"/>
      <c r="Q253" s="169">
        <f>+IFERROR(SUMIFS([5]Sheet1!D:D,[5]Sheet1!$A:$A,$A253,[5]Sheet1!$B:$B,$B253,[5]Sheet1!$C:$C,$C253),0)</f>
        <v>0</v>
      </c>
      <c r="R253" s="169">
        <f>+IFERROR(SUMIFS([5]Sheet1!E:E,[5]Sheet1!$A:$A,$A253,[5]Sheet1!$B:$B,$B253,[5]Sheet1!$C:$C,$C253),0)</f>
        <v>0</v>
      </c>
      <c r="S253" s="169">
        <f>+IFERROR(SUMIFS([5]Sheet1!F:F,[5]Sheet1!$A:$A,$A253,[5]Sheet1!$B:$B,$B253,[5]Sheet1!$C:$C,$C253),0)</f>
        <v>0</v>
      </c>
      <c r="T253" s="169">
        <f>+IFERROR(SUMIFS([5]Sheet1!G:G,[5]Sheet1!$A:$A,$A253,[5]Sheet1!$B:$B,$B253,[5]Sheet1!$C:$C,$C253),0)</f>
        <v>0</v>
      </c>
      <c r="U253" s="169">
        <f>+IFERROR(SUMIFS([5]Sheet1!H:H,[5]Sheet1!$A:$A,$A253,[5]Sheet1!$B:$B,$B253,[5]Sheet1!$C:$C,$C253),0)</f>
        <v>0</v>
      </c>
      <c r="V253" s="169">
        <f>+IFERROR(SUMIFS([5]Sheet1!I:I,[5]Sheet1!$A:$A,$A253,[5]Sheet1!$B:$B,$B253,[5]Sheet1!$C:$C,$C253),0)</f>
        <v>0</v>
      </c>
      <c r="W253" s="169">
        <f>+IFERROR(SUMIFS([5]Sheet1!J:J,[5]Sheet1!$A:$A,$A253,[5]Sheet1!$B:$B,$B253,[5]Sheet1!$C:$C,$C253),0)</f>
        <v>0</v>
      </c>
      <c r="X253" s="169">
        <f>+IFERROR(SUMIFS([5]Sheet1!K:K,[5]Sheet1!$A:$A,$A253,[5]Sheet1!$B:$B,$B253,[5]Sheet1!$C:$C,$C253),0)</f>
        <v>0</v>
      </c>
      <c r="Y253" s="169">
        <f>+IFERROR(SUMIFS([5]Sheet1!L:L,[5]Sheet1!$A:$A,$A253,[5]Sheet1!$B:$B,$B253,[5]Sheet1!$C:$C,$C253),0)</f>
        <v>0</v>
      </c>
      <c r="Z253" s="169">
        <f>+IFERROR(SUMIFS([5]Sheet1!M:M,[5]Sheet1!$A:$A,$A253,[5]Sheet1!$B:$B,$B253,[5]Sheet1!$C:$C,$C253),0)</f>
        <v>0</v>
      </c>
      <c r="AA253" s="169">
        <f>+IFERROR(SUMIFS([5]Sheet1!N:N,[5]Sheet1!$A:$A,$A253,[5]Sheet1!$B:$B,$B253,[5]Sheet1!$C:$C,$C253),0)</f>
        <v>0</v>
      </c>
      <c r="AB253" s="169">
        <f>+IFERROR(SUMIFS([5]Sheet1!O:O,[5]Sheet1!$A:$A,$A253,[5]Sheet1!$B:$B,$B253,[5]Sheet1!$C:$C,$C253),0)</f>
        <v>0</v>
      </c>
      <c r="AC253" s="169">
        <f>+IFERROR(SUMIFS([5]Sheet1!P:P,[5]Sheet1!$A:$A,$A253,[5]Sheet1!$B:$B,$B253,[5]Sheet1!$C:$C,$C253),0)</f>
        <v>0</v>
      </c>
      <c r="AD253" s="169">
        <f>+IFERROR(SUMIFS([5]Sheet1!Q:Q,[5]Sheet1!$A:$A,$A253,[5]Sheet1!$B:$B,$B253,[5]Sheet1!$C:$C,$C253),0)</f>
        <v>0</v>
      </c>
      <c r="AE253" s="169">
        <f>+IFERROR(SUMIFS([5]Sheet1!R:R,[5]Sheet1!$A:$A,$A253,[5]Sheet1!$B:$B,$B253,[5]Sheet1!$C:$C,$C253),0)</f>
        <v>0</v>
      </c>
      <c r="AF253" s="169">
        <f>+IFERROR(SUMIFS([5]Sheet1!S:S,[5]Sheet1!$A:$A,$A253,[5]Sheet1!$B:$B,$B253,[5]Sheet1!$C:$C,$C253),0)</f>
        <v>0</v>
      </c>
      <c r="AG253" s="169">
        <f>+IFERROR(SUMIFS([5]Sheet1!T:T,[5]Sheet1!$A:$A,$A253,[5]Sheet1!$B:$B,$B253,[5]Sheet1!$C:$C,$C253),0)</f>
        <v>0</v>
      </c>
      <c r="AH253" s="169">
        <f>+IFERROR(SUMIFS([5]Sheet1!U:U,[5]Sheet1!$A:$A,$A253,[5]Sheet1!$B:$B,$B253,[5]Sheet1!$C:$C,$C253),0)</f>
        <v>0</v>
      </c>
      <c r="AI253" s="169">
        <f>+IFERROR(SUMIFS([5]Sheet1!V:V,[5]Sheet1!$A:$A,$A253,[5]Sheet1!$B:$B,$B253,[5]Sheet1!$C:$C,$C253),0)</f>
        <v>0</v>
      </c>
      <c r="AJ253" s="169">
        <f>+IFERROR(SUMIFS([5]Sheet1!W:W,[5]Sheet1!$A:$A,$A253,[5]Sheet1!$B:$B,$B253,[5]Sheet1!$C:$C,$C253),0)</f>
        <v>0</v>
      </c>
      <c r="AK253" s="169">
        <f>+IFERROR(SUMIFS([5]Sheet1!X:X,[5]Sheet1!$A:$A,$A253,[5]Sheet1!$B:$B,$B253,[5]Sheet1!$C:$C,$C253),0)</f>
        <v>0</v>
      </c>
      <c r="AL253" s="169">
        <f>+IFERROR(SUMIFS([5]Sheet1!Y:Y,[5]Sheet1!$A:$A,$A253,[5]Sheet1!$B:$B,$B253,[5]Sheet1!$C:$C,$C253),0)</f>
        <v>0</v>
      </c>
      <c r="AM253" s="169">
        <f>+IFERROR(SUMIFS([5]Sheet1!Z:Z,[5]Sheet1!$A:$A,$A253,[5]Sheet1!$B:$B,$B253,[5]Sheet1!$C:$C,$C253),0)</f>
        <v>0</v>
      </c>
      <c r="AN253" s="4" t="s">
        <v>121</v>
      </c>
    </row>
    <row r="254" spans="1:40" ht="14.4" customHeight="1" outlineLevel="1">
      <c r="A254" s="4" t="s">
        <v>82</v>
      </c>
      <c r="B254" s="4" t="s">
        <v>99</v>
      </c>
      <c r="C254" s="4" t="str">
        <f t="shared" si="768"/>
        <v>assets/client</v>
      </c>
      <c r="D254" s="216"/>
      <c r="E254" s="207"/>
      <c r="F254" s="204"/>
      <c r="G254" s="13" t="s">
        <v>90</v>
      </c>
      <c r="H254" s="170"/>
      <c r="I254" s="170"/>
      <c r="J254" s="170"/>
      <c r="K254" s="170"/>
      <c r="L254" s="170"/>
      <c r="M254" s="170"/>
      <c r="N254" s="170"/>
      <c r="O254" s="170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</row>
    <row r="255" spans="1:40" ht="15" customHeight="1" outlineLevel="1" collapsed="1">
      <c r="A255" s="4" t="s">
        <v>82</v>
      </c>
      <c r="B255" s="4" t="s">
        <v>54</v>
      </c>
      <c r="C255" s="4" t="str">
        <f t="shared" si="768"/>
        <v>Clients</v>
      </c>
      <c r="D255" s="216"/>
      <c r="E255" s="207"/>
      <c r="F255" s="204" t="s">
        <v>54</v>
      </c>
      <c r="G255" s="10" t="s">
        <v>40</v>
      </c>
      <c r="H255" s="164"/>
      <c r="I255" s="164"/>
      <c r="J255" s="164"/>
      <c r="K255" s="164"/>
      <c r="L255" s="164"/>
      <c r="M255" s="164"/>
      <c r="N255" s="164"/>
      <c r="O255" s="164"/>
      <c r="P255" s="165"/>
      <c r="Q255" s="165">
        <f>+[4]Sheet1!C5</f>
        <v>0</v>
      </c>
      <c r="R255" s="165">
        <f>+[4]Sheet1!D5</f>
        <v>0</v>
      </c>
      <c r="S255" s="165">
        <f>+[4]Sheet1!E5</f>
        <v>1</v>
      </c>
      <c r="T255" s="165">
        <f>+[4]Sheet1!F5</f>
        <v>2</v>
      </c>
      <c r="U255" s="165">
        <f>+[4]Sheet1!G5</f>
        <v>5</v>
      </c>
      <c r="V255" s="165">
        <f>+[4]Sheet1!H5</f>
        <v>4</v>
      </c>
      <c r="W255" s="165">
        <f>+[4]Sheet1!I5</f>
        <v>3</v>
      </c>
      <c r="X255" s="165">
        <f>+[4]Sheet1!J5</f>
        <v>4</v>
      </c>
      <c r="Y255" s="165">
        <f>+[4]Sheet1!K5</f>
        <v>14</v>
      </c>
      <c r="Z255" s="165">
        <f>+[4]Sheet1!L5</f>
        <v>17</v>
      </c>
      <c r="AA255" s="165">
        <f>+[4]Sheet1!M5</f>
        <v>5</v>
      </c>
      <c r="AB255" s="165">
        <f>+[4]Sheet1!N5</f>
        <v>9</v>
      </c>
      <c r="AC255" s="165">
        <f>+[4]Sheet1!O5</f>
        <v>16</v>
      </c>
      <c r="AD255" s="165">
        <f>+[4]Sheet1!P5</f>
        <v>10</v>
      </c>
      <c r="AE255" s="165">
        <f>+[4]Sheet1!Q5</f>
        <v>4</v>
      </c>
      <c r="AF255" s="165">
        <f>+[4]Sheet1!R5</f>
        <v>3</v>
      </c>
      <c r="AG255" s="165">
        <f>+[4]Sheet1!S5</f>
        <v>0</v>
      </c>
      <c r="AH255" s="165">
        <f>+[4]Sheet1!T5</f>
        <v>0</v>
      </c>
      <c r="AI255" s="165">
        <f>+[4]Sheet1!U5</f>
        <v>0</v>
      </c>
      <c r="AJ255" s="165">
        <f>+[4]Sheet1!V5</f>
        <v>0</v>
      </c>
      <c r="AK255" s="165">
        <f>+[4]Sheet1!W5</f>
        <v>0</v>
      </c>
      <c r="AL255" s="165">
        <f>+[4]Sheet1!X5</f>
        <v>0</v>
      </c>
      <c r="AM255" s="165">
        <f>+[4]Sheet1!Y5</f>
        <v>0</v>
      </c>
    </row>
    <row r="256" spans="1:40" ht="15" customHeight="1" outlineLevel="1">
      <c r="A256" s="4" t="s">
        <v>82</v>
      </c>
      <c r="B256" s="4" t="s">
        <v>54</v>
      </c>
      <c r="C256" s="4" t="s">
        <v>175</v>
      </c>
      <c r="D256" s="216"/>
      <c r="E256" s="207"/>
      <c r="F256" s="204"/>
      <c r="G256" s="11" t="s">
        <v>88</v>
      </c>
      <c r="H256" s="166"/>
      <c r="I256" s="166"/>
      <c r="J256" s="166"/>
      <c r="K256" s="166"/>
      <c r="L256" s="166"/>
      <c r="M256" s="166"/>
      <c r="N256" s="166"/>
      <c r="O256" s="166"/>
      <c r="P256" s="169"/>
      <c r="Q256" s="169">
        <f>+IFERROR(SUMIFS([5]Sheet1!D:D,[5]Sheet1!$A:$A,$A256,[5]Sheet1!$B:$B,$B256,[5]Sheet1!$C:$C,$C256),0)</f>
        <v>0</v>
      </c>
      <c r="R256" s="169">
        <f>+IFERROR(SUMIFS([5]Sheet1!E:E,[5]Sheet1!$A:$A,$A256,[5]Sheet1!$B:$B,$B256,[5]Sheet1!$C:$C,$C256),0)</f>
        <v>0</v>
      </c>
      <c r="S256" s="169">
        <f>+IFERROR(SUMIFS([5]Sheet1!F:F,[5]Sheet1!$A:$A,$A256,[5]Sheet1!$B:$B,$B256,[5]Sheet1!$C:$C,$C256),0)</f>
        <v>1</v>
      </c>
      <c r="T256" s="169">
        <f>+IFERROR(SUMIFS([5]Sheet1!G:G,[5]Sheet1!$A:$A,$A256,[5]Sheet1!$B:$B,$B256,[5]Sheet1!$C:$C,$C256),0)</f>
        <v>2</v>
      </c>
      <c r="U256" s="169">
        <f>+IFERROR(SUMIFS([5]Sheet1!H:H,[5]Sheet1!$A:$A,$A256,[5]Sheet1!$B:$B,$B256,[5]Sheet1!$C:$C,$C256),0)</f>
        <v>5</v>
      </c>
      <c r="V256" s="169">
        <f>+IFERROR(SUMIFS([5]Sheet1!I:I,[5]Sheet1!$A:$A,$A256,[5]Sheet1!$B:$B,$B256,[5]Sheet1!$C:$C,$C256),0)</f>
        <v>10</v>
      </c>
      <c r="W256" s="169">
        <f>+IFERROR(SUMIFS([5]Sheet1!J:J,[5]Sheet1!$A:$A,$A256,[5]Sheet1!$B:$B,$B256,[5]Sheet1!$C:$C,$C256),0)</f>
        <v>3</v>
      </c>
      <c r="X256" s="169">
        <f>+IFERROR(SUMIFS([5]Sheet1!K:K,[5]Sheet1!$A:$A,$A256,[5]Sheet1!$B:$B,$B256,[5]Sheet1!$C:$C,$C256),0)</f>
        <v>4</v>
      </c>
      <c r="Y256" s="169">
        <f>+IFERROR(SUMIFS([5]Sheet1!L:L,[5]Sheet1!$A:$A,$A256,[5]Sheet1!$B:$B,$B256,[5]Sheet1!$C:$C,$C256),0)</f>
        <v>28</v>
      </c>
      <c r="Z256" s="169">
        <f>+IFERROR(SUMIFS([5]Sheet1!M:M,[5]Sheet1!$A:$A,$A256,[5]Sheet1!$B:$B,$B256,[5]Sheet1!$C:$C,$C256),0)</f>
        <v>20</v>
      </c>
      <c r="AA256" s="169">
        <f>+IFERROR(SUMIFS([5]Sheet1!N:N,[5]Sheet1!$A:$A,$A256,[5]Sheet1!$B:$B,$B256,[5]Sheet1!$C:$C,$C256),0)</f>
        <v>5</v>
      </c>
      <c r="AB256" s="169">
        <f>+IFERROR(SUMIFS([5]Sheet1!O:O,[5]Sheet1!$A:$A,$A256,[5]Sheet1!$B:$B,$B256,[5]Sheet1!$C:$C,$C256),0)</f>
        <v>13</v>
      </c>
      <c r="AC256" s="169">
        <f>+IFERROR(SUMIFS([5]Sheet1!P:P,[5]Sheet1!$A:$A,$A256,[5]Sheet1!$B:$B,$B256,[5]Sheet1!$C:$C,$C256),0)</f>
        <v>27</v>
      </c>
      <c r="AD256" s="169">
        <f>+IFERROR(SUMIFS([5]Sheet1!Q:Q,[5]Sheet1!$A:$A,$A256,[5]Sheet1!$B:$B,$B256,[5]Sheet1!$C:$C,$C256),0)</f>
        <v>22</v>
      </c>
      <c r="AE256" s="169">
        <f>+IFERROR(SUMIFS([5]Sheet1!R:R,[5]Sheet1!$A:$A,$A256,[5]Sheet1!$B:$B,$B256,[5]Sheet1!$C:$C,$C256),0)</f>
        <v>4</v>
      </c>
      <c r="AF256" s="169">
        <f>+IFERROR(SUMIFS([5]Sheet1!S:S,[5]Sheet1!$A:$A,$A256,[5]Sheet1!$B:$B,$B256,[5]Sheet1!$C:$C,$C256),0)</f>
        <v>9</v>
      </c>
      <c r="AG256" s="169">
        <f>+IFERROR(SUMIFS([5]Sheet1!T:T,[5]Sheet1!$A:$A,$A256,[5]Sheet1!$B:$B,$B256,[5]Sheet1!$C:$C,$C256),0)</f>
        <v>0</v>
      </c>
      <c r="AH256" s="169">
        <f>+IFERROR(SUMIFS([5]Sheet1!U:U,[5]Sheet1!$A:$A,$A256,[5]Sheet1!$B:$B,$B256,[5]Sheet1!$C:$C,$C256),0)</f>
        <v>0</v>
      </c>
      <c r="AI256" s="169">
        <f>+IFERROR(SUMIFS([5]Sheet1!V:V,[5]Sheet1!$A:$A,$A256,[5]Sheet1!$B:$B,$B256,[5]Sheet1!$C:$C,$C256),0)</f>
        <v>0</v>
      </c>
      <c r="AJ256" s="169">
        <f>+IFERROR(SUMIFS([5]Sheet1!W:W,[5]Sheet1!$A:$A,$A256,[5]Sheet1!$B:$B,$B256,[5]Sheet1!$C:$C,$C256),0)</f>
        <v>0</v>
      </c>
      <c r="AK256" s="169">
        <f>+IFERROR(SUMIFS([5]Sheet1!X:X,[5]Sheet1!$A:$A,$A256,[5]Sheet1!$B:$B,$B256,[5]Sheet1!$C:$C,$C256),0)</f>
        <v>0</v>
      </c>
      <c r="AL256" s="169">
        <f>+IFERROR(SUMIFS([5]Sheet1!Y:Y,[5]Sheet1!$A:$A,$A256,[5]Sheet1!$B:$B,$B256,[5]Sheet1!$C:$C,$C256),0)</f>
        <v>0</v>
      </c>
      <c r="AM256" s="169">
        <f>+IFERROR(SUMIFS([5]Sheet1!Z:Z,[5]Sheet1!$A:$A,$A256,[5]Sheet1!$B:$B,$B256,[5]Sheet1!$C:$C,$C256),0)</f>
        <v>0</v>
      </c>
      <c r="AN256" s="4" t="s">
        <v>121</v>
      </c>
    </row>
    <row r="257" spans="1:40" s="8" customFormat="1" ht="15" customHeight="1" outlineLevel="1">
      <c r="A257" s="4" t="s">
        <v>82</v>
      </c>
      <c r="B257" s="4" t="s">
        <v>54</v>
      </c>
      <c r="C257" s="4" t="str">
        <f t="shared" ref="C257:C284" si="775">+G257</f>
        <v>assets/client</v>
      </c>
      <c r="D257" s="216"/>
      <c r="E257" s="208"/>
      <c r="F257" s="204"/>
      <c r="G257" s="13" t="s">
        <v>90</v>
      </c>
      <c r="H257" s="170"/>
      <c r="I257" s="170"/>
      <c r="J257" s="170"/>
      <c r="K257" s="170"/>
      <c r="L257" s="170"/>
      <c r="M257" s="170"/>
      <c r="N257" s="170"/>
      <c r="O257" s="170"/>
      <c r="P257" s="170" t="str">
        <f t="shared" ref="P257" si="776">+IFERROR(P256/P255,"")</f>
        <v/>
      </c>
      <c r="Q257" s="170" t="str">
        <f t="shared" ref="Q257:V257" si="777">+IFERROR(Q256/Q255,"")</f>
        <v/>
      </c>
      <c r="R257" s="170" t="str">
        <f t="shared" si="777"/>
        <v/>
      </c>
      <c r="S257" s="170">
        <f t="shared" si="777"/>
        <v>1</v>
      </c>
      <c r="T257" s="170">
        <f t="shared" si="777"/>
        <v>1</v>
      </c>
      <c r="U257" s="170">
        <f t="shared" si="777"/>
        <v>1</v>
      </c>
      <c r="V257" s="170">
        <f t="shared" si="777"/>
        <v>2.5</v>
      </c>
      <c r="W257" s="170">
        <f t="shared" ref="W257" si="778">+IFERROR(W256/W255,"")</f>
        <v>1</v>
      </c>
      <c r="X257" s="170">
        <f t="shared" ref="X257:Y257" si="779">+IFERROR(X256/X255,"")</f>
        <v>1</v>
      </c>
      <c r="Y257" s="170">
        <f t="shared" si="779"/>
        <v>2</v>
      </c>
      <c r="Z257" s="170">
        <f t="shared" ref="Z257:AA257" si="780">+IFERROR(Z256/Z255,"")</f>
        <v>1.1764705882352942</v>
      </c>
      <c r="AA257" s="170">
        <f t="shared" si="780"/>
        <v>1</v>
      </c>
      <c r="AB257" s="170">
        <f t="shared" ref="AB257:AC257" si="781">+IFERROR(AB256/AB255,"")</f>
        <v>1.4444444444444444</v>
      </c>
      <c r="AC257" s="170">
        <f t="shared" si="781"/>
        <v>1.6875</v>
      </c>
      <c r="AD257" s="170">
        <f t="shared" ref="AD257:AE257" si="782">+IFERROR(AD256/AD255,"")</f>
        <v>2.2000000000000002</v>
      </c>
      <c r="AE257" s="170">
        <f t="shared" si="782"/>
        <v>1</v>
      </c>
      <c r="AF257" s="170">
        <f t="shared" ref="AF257:AG257" si="783">+IFERROR(AF256/AF255,"")</f>
        <v>3</v>
      </c>
      <c r="AG257" s="170" t="str">
        <f t="shared" si="783"/>
        <v/>
      </c>
      <c r="AH257" s="170" t="str">
        <f t="shared" ref="AH257:AM257" si="784">+IFERROR(AH256/AH255,"")</f>
        <v/>
      </c>
      <c r="AI257" s="170" t="str">
        <f t="shared" si="784"/>
        <v/>
      </c>
      <c r="AJ257" s="170" t="str">
        <f t="shared" si="784"/>
        <v/>
      </c>
      <c r="AK257" s="170" t="str">
        <f t="shared" si="784"/>
        <v/>
      </c>
      <c r="AL257" s="170" t="str">
        <f t="shared" si="784"/>
        <v/>
      </c>
      <c r="AM257" s="170" t="str">
        <f t="shared" si="784"/>
        <v/>
      </c>
    </row>
    <row r="258" spans="1:40" ht="15" customHeight="1" outlineLevel="1">
      <c r="A258" s="4" t="s">
        <v>82</v>
      </c>
      <c r="B258" s="4" t="s">
        <v>50</v>
      </c>
      <c r="C258" s="4" t="str">
        <f t="shared" si="775"/>
        <v>Clients</v>
      </c>
      <c r="D258" s="216"/>
      <c r="E258" s="203" t="s">
        <v>36</v>
      </c>
      <c r="F258" s="204" t="s">
        <v>50</v>
      </c>
      <c r="G258" s="10" t="s">
        <v>40</v>
      </c>
      <c r="H258" s="164"/>
      <c r="I258" s="164"/>
      <c r="J258" s="164"/>
      <c r="K258" s="164"/>
      <c r="L258" s="164"/>
      <c r="M258" s="164"/>
      <c r="N258" s="164"/>
      <c r="O258" s="164"/>
      <c r="P258" s="165"/>
      <c r="Q258" s="165">
        <f>+[4]Sheet1!C7</f>
        <v>0</v>
      </c>
      <c r="R258" s="165">
        <f>+[4]Sheet1!D7</f>
        <v>1</v>
      </c>
      <c r="S258" s="165">
        <f>+[4]Sheet1!E7</f>
        <v>0</v>
      </c>
      <c r="T258" s="165">
        <f>+[4]Sheet1!F7</f>
        <v>4</v>
      </c>
      <c r="U258" s="165">
        <f>+[4]Sheet1!G7</f>
        <v>5</v>
      </c>
      <c r="V258" s="165">
        <f>+[4]Sheet1!H7</f>
        <v>1</v>
      </c>
      <c r="W258" s="165">
        <f>+[4]Sheet1!I7</f>
        <v>2</v>
      </c>
      <c r="X258" s="165">
        <f>+[4]Sheet1!J7</f>
        <v>8</v>
      </c>
      <c r="Y258" s="165">
        <f>+[4]Sheet1!K7</f>
        <v>15</v>
      </c>
      <c r="Z258" s="165">
        <f>+[4]Sheet1!L7</f>
        <v>14</v>
      </c>
      <c r="AA258" s="165">
        <f>+[4]Sheet1!M7</f>
        <v>3</v>
      </c>
      <c r="AB258" s="165">
        <f>+[4]Sheet1!N7</f>
        <v>16</v>
      </c>
      <c r="AC258" s="165">
        <f>+[4]Sheet1!O7</f>
        <v>21</v>
      </c>
      <c r="AD258" s="165">
        <f>+[4]Sheet1!P7</f>
        <v>25</v>
      </c>
      <c r="AE258" s="165">
        <f>+[4]Sheet1!Q7</f>
        <v>27</v>
      </c>
      <c r="AF258" s="165">
        <f>+[4]Sheet1!R7</f>
        <v>22</v>
      </c>
      <c r="AG258" s="165">
        <f>+[4]Sheet1!S7</f>
        <v>0</v>
      </c>
      <c r="AH258" s="165">
        <f>+[4]Sheet1!T7</f>
        <v>0</v>
      </c>
      <c r="AI258" s="165">
        <f>+[4]Sheet1!U7</f>
        <v>0</v>
      </c>
      <c r="AJ258" s="165">
        <f>+[4]Sheet1!V7</f>
        <v>0</v>
      </c>
      <c r="AK258" s="165">
        <f>+[4]Sheet1!W7</f>
        <v>0</v>
      </c>
      <c r="AL258" s="165">
        <f>+[4]Sheet1!X7</f>
        <v>0</v>
      </c>
      <c r="AM258" s="165">
        <f>+[4]Sheet1!Y7</f>
        <v>0</v>
      </c>
    </row>
    <row r="259" spans="1:40" ht="15" customHeight="1" outlineLevel="1">
      <c r="A259" s="4" t="s">
        <v>82</v>
      </c>
      <c r="B259" s="4" t="s">
        <v>50</v>
      </c>
      <c r="C259" s="4" t="str">
        <f t="shared" si="775"/>
        <v>Assets</v>
      </c>
      <c r="D259" s="216"/>
      <c r="E259" s="203"/>
      <c r="F259" s="204"/>
      <c r="G259" s="11" t="s">
        <v>88</v>
      </c>
      <c r="H259" s="166"/>
      <c r="I259" s="166"/>
      <c r="J259" s="166"/>
      <c r="K259" s="166"/>
      <c r="L259" s="166"/>
      <c r="M259" s="166"/>
      <c r="N259" s="166"/>
      <c r="O259" s="166"/>
      <c r="P259" s="167">
        <f t="shared" ref="P259" si="785">SUM(P260:P261)</f>
        <v>0</v>
      </c>
      <c r="Q259" s="167"/>
      <c r="R259" s="167">
        <f t="shared" ref="R259:X259" si="786">SUM(R260:R261)</f>
        <v>5</v>
      </c>
      <c r="S259" s="167">
        <f t="shared" si="786"/>
        <v>0</v>
      </c>
      <c r="T259" s="167">
        <f t="shared" si="786"/>
        <v>19</v>
      </c>
      <c r="U259" s="167">
        <f t="shared" si="786"/>
        <v>21</v>
      </c>
      <c r="V259" s="167">
        <f t="shared" si="786"/>
        <v>1</v>
      </c>
      <c r="W259" s="167">
        <f t="shared" si="786"/>
        <v>12</v>
      </c>
      <c r="X259" s="167">
        <f t="shared" si="786"/>
        <v>18</v>
      </c>
      <c r="Y259" s="167">
        <f t="shared" ref="Y259:Z259" si="787">SUM(Y260:Y261)</f>
        <v>56</v>
      </c>
      <c r="Z259" s="167">
        <f t="shared" si="787"/>
        <v>51</v>
      </c>
      <c r="AA259" s="167">
        <f t="shared" ref="AA259:AB259" si="788">SUM(AA260:AA261)</f>
        <v>7</v>
      </c>
      <c r="AB259" s="167">
        <f t="shared" si="788"/>
        <v>46</v>
      </c>
      <c r="AC259" s="167">
        <f t="shared" ref="AC259:AD259" si="789">SUM(AC260:AC261)</f>
        <v>77</v>
      </c>
      <c r="AD259" s="167">
        <f t="shared" si="789"/>
        <v>75</v>
      </c>
      <c r="AE259" s="167">
        <f t="shared" ref="AE259:AF259" si="790">SUM(AE260:AE261)</f>
        <v>104</v>
      </c>
      <c r="AF259" s="167">
        <f t="shared" si="790"/>
        <v>71</v>
      </c>
      <c r="AG259" s="167">
        <f t="shared" ref="AG259:AH259" si="791">SUM(AG260:AG261)</f>
        <v>0</v>
      </c>
      <c r="AH259" s="167">
        <f t="shared" si="791"/>
        <v>0</v>
      </c>
      <c r="AI259" s="167">
        <f t="shared" ref="AI259:AM259" si="792">SUM(AI260:AI261)</f>
        <v>0</v>
      </c>
      <c r="AJ259" s="167">
        <f t="shared" si="792"/>
        <v>0</v>
      </c>
      <c r="AK259" s="167">
        <f t="shared" si="792"/>
        <v>0</v>
      </c>
      <c r="AL259" s="167">
        <f t="shared" si="792"/>
        <v>0</v>
      </c>
      <c r="AM259" s="167">
        <f t="shared" si="792"/>
        <v>0</v>
      </c>
    </row>
    <row r="260" spans="1:40" ht="15" customHeight="1" outlineLevel="2">
      <c r="A260" s="4" t="s">
        <v>82</v>
      </c>
      <c r="B260" s="4" t="s">
        <v>50</v>
      </c>
      <c r="C260" s="4" t="str">
        <f t="shared" si="775"/>
        <v>Teamwork+PBX</v>
      </c>
      <c r="D260" s="216"/>
      <c r="E260" s="203"/>
      <c r="F260" s="204"/>
      <c r="G260" s="12" t="s">
        <v>1</v>
      </c>
      <c r="H260" s="168"/>
      <c r="I260" s="168"/>
      <c r="J260" s="168"/>
      <c r="K260" s="168"/>
      <c r="L260" s="168"/>
      <c r="M260" s="168"/>
      <c r="N260" s="168"/>
      <c r="O260" s="168"/>
      <c r="P260" s="169"/>
      <c r="Q260" s="169">
        <f>+IFERROR(SUMIFS([5]Sheet1!D:D,[5]Sheet1!$A:$A,$A260,[5]Sheet1!$B:$B,$B260,[5]Sheet1!$C:$C,$C260),0)</f>
        <v>0</v>
      </c>
      <c r="R260" s="169">
        <f>+IFERROR(SUMIFS([5]Sheet1!E:E,[5]Sheet1!$A:$A,$A260,[5]Sheet1!$B:$B,$B260,[5]Sheet1!$C:$C,$C260),0)</f>
        <v>5</v>
      </c>
      <c r="S260" s="169">
        <f>+IFERROR(SUMIFS([5]Sheet1!F:F,[5]Sheet1!$A:$A,$A260,[5]Sheet1!$B:$B,$B260,[5]Sheet1!$C:$C,$C260),0)</f>
        <v>0</v>
      </c>
      <c r="T260" s="169">
        <f>+IFERROR(SUMIFS([5]Sheet1!G:G,[5]Sheet1!$A:$A,$A260,[5]Sheet1!$B:$B,$B260,[5]Sheet1!$C:$C,$C260),0)</f>
        <v>19</v>
      </c>
      <c r="U260" s="169">
        <f>+IFERROR(SUMIFS([5]Sheet1!H:H,[5]Sheet1!$A:$A,$A260,[5]Sheet1!$B:$B,$B260,[5]Sheet1!$C:$C,$C260),0)</f>
        <v>21</v>
      </c>
      <c r="V260" s="169">
        <f>+IFERROR(SUMIFS([5]Sheet1!I:I,[5]Sheet1!$A:$A,$A260,[5]Sheet1!$B:$B,$B260,[5]Sheet1!$C:$C,$C260),0)</f>
        <v>1</v>
      </c>
      <c r="W260" s="169">
        <f>+IFERROR(SUMIFS([5]Sheet1!J:J,[5]Sheet1!$A:$A,$A260,[5]Sheet1!$B:$B,$B260,[5]Sheet1!$C:$C,$C260),0)</f>
        <v>12</v>
      </c>
      <c r="X260" s="169">
        <f>+IFERROR(SUMIFS([5]Sheet1!K:K,[5]Sheet1!$A:$A,$A260,[5]Sheet1!$B:$B,$B260,[5]Sheet1!$C:$C,$C260),0)</f>
        <v>18</v>
      </c>
      <c r="Y260" s="169">
        <f>+IFERROR(SUMIFS([5]Sheet1!L:L,[5]Sheet1!$A:$A,$A260,[5]Sheet1!$B:$B,$B260,[5]Sheet1!$C:$C,$C260),0)</f>
        <v>56</v>
      </c>
      <c r="Z260" s="169">
        <f>+IFERROR(SUMIFS([5]Sheet1!M:M,[5]Sheet1!$A:$A,$A260,[5]Sheet1!$B:$B,$B260,[5]Sheet1!$C:$C,$C260),0)</f>
        <v>51</v>
      </c>
      <c r="AA260" s="169">
        <f>+IFERROR(SUMIFS([5]Sheet1!N:N,[5]Sheet1!$A:$A,$A260,[5]Sheet1!$B:$B,$B260,[5]Sheet1!$C:$C,$C260),0)</f>
        <v>7</v>
      </c>
      <c r="AB260" s="169">
        <f>+IFERROR(SUMIFS([5]Sheet1!O:O,[5]Sheet1!$A:$A,$A260,[5]Sheet1!$B:$B,$B260,[5]Sheet1!$C:$C,$C260),0)</f>
        <v>46</v>
      </c>
      <c r="AC260" s="169">
        <f>+IFERROR(SUMIFS([5]Sheet1!P:P,[5]Sheet1!$A:$A,$A260,[5]Sheet1!$B:$B,$B260,[5]Sheet1!$C:$C,$C260),0)</f>
        <v>77</v>
      </c>
      <c r="AD260" s="169">
        <f>+IFERROR(SUMIFS([5]Sheet1!Q:Q,[5]Sheet1!$A:$A,$A260,[5]Sheet1!$B:$B,$B260,[5]Sheet1!$C:$C,$C260),0)</f>
        <v>75</v>
      </c>
      <c r="AE260" s="169">
        <f>+IFERROR(SUMIFS([5]Sheet1!R:R,[5]Sheet1!$A:$A,$A260,[5]Sheet1!$B:$B,$B260,[5]Sheet1!$C:$C,$C260),0)</f>
        <v>104</v>
      </c>
      <c r="AF260" s="169">
        <f>+IFERROR(SUMIFS([5]Sheet1!S:S,[5]Sheet1!$A:$A,$A260,[5]Sheet1!$B:$B,$B260,[5]Sheet1!$C:$C,$C260),0)</f>
        <v>71</v>
      </c>
      <c r="AG260" s="169">
        <f>+IFERROR(SUMIFS([5]Sheet1!T:T,[5]Sheet1!$A:$A,$A260,[5]Sheet1!$B:$B,$B260,[5]Sheet1!$C:$C,$C260),0)</f>
        <v>0</v>
      </c>
      <c r="AH260" s="169">
        <f>+IFERROR(SUMIFS([5]Sheet1!U:U,[5]Sheet1!$A:$A,$A260,[5]Sheet1!$B:$B,$B260,[5]Sheet1!$C:$C,$C260),0)</f>
        <v>0</v>
      </c>
      <c r="AI260" s="169">
        <f>+IFERROR(SUMIFS([5]Sheet1!V:V,[5]Sheet1!$A:$A,$A260,[5]Sheet1!$B:$B,$B260,[5]Sheet1!$C:$C,$C260),0)</f>
        <v>0</v>
      </c>
      <c r="AJ260" s="169">
        <f>+IFERROR(SUMIFS([5]Sheet1!W:W,[5]Sheet1!$A:$A,$A260,[5]Sheet1!$B:$B,$B260,[5]Sheet1!$C:$C,$C260),0)</f>
        <v>0</v>
      </c>
      <c r="AK260" s="169">
        <f>+IFERROR(SUMIFS([5]Sheet1!X:X,[5]Sheet1!$A:$A,$A260,[5]Sheet1!$B:$B,$B260,[5]Sheet1!$C:$C,$C260),0)</f>
        <v>0</v>
      </c>
      <c r="AL260" s="169">
        <f>+IFERROR(SUMIFS([5]Sheet1!Y:Y,[5]Sheet1!$A:$A,$A260,[5]Sheet1!$B:$B,$B260,[5]Sheet1!$C:$C,$C260),0)</f>
        <v>0</v>
      </c>
      <c r="AM260" s="169">
        <f>+IFERROR(SUMIFS([5]Sheet1!Z:Z,[5]Sheet1!$A:$A,$A260,[5]Sheet1!$B:$B,$B260,[5]Sheet1!$C:$C,$C260),0)</f>
        <v>0</v>
      </c>
      <c r="AN260" s="4" t="s">
        <v>121</v>
      </c>
    </row>
    <row r="261" spans="1:40" ht="15" customHeight="1" outlineLevel="2">
      <c r="A261" s="4" t="s">
        <v>82</v>
      </c>
      <c r="B261" s="4" t="s">
        <v>50</v>
      </c>
      <c r="C261" s="4" t="str">
        <f t="shared" si="775"/>
        <v>Receptionist</v>
      </c>
      <c r="D261" s="216"/>
      <c r="E261" s="203"/>
      <c r="F261" s="204"/>
      <c r="G261" s="12" t="s">
        <v>2</v>
      </c>
      <c r="H261" s="168"/>
      <c r="I261" s="168"/>
      <c r="J261" s="168"/>
      <c r="K261" s="168"/>
      <c r="L261" s="168"/>
      <c r="M261" s="168"/>
      <c r="N261" s="168"/>
      <c r="O261" s="168"/>
      <c r="P261" s="169"/>
      <c r="Q261" s="169">
        <f>+IFERROR(SUMIFS([5]Sheet1!D:D,[5]Sheet1!$A:$A,$A261,[5]Sheet1!$B:$B,$B261,[5]Sheet1!$C:$C,$C261),0)</f>
        <v>0</v>
      </c>
      <c r="R261" s="169">
        <f>+IFERROR(SUMIFS([5]Sheet1!E:E,[5]Sheet1!$A:$A,$A261,[5]Sheet1!$B:$B,$B261,[5]Sheet1!$C:$C,$C261),0)</f>
        <v>0</v>
      </c>
      <c r="S261" s="169">
        <f>+IFERROR(SUMIFS([5]Sheet1!F:F,[5]Sheet1!$A:$A,$A261,[5]Sheet1!$B:$B,$B261,[5]Sheet1!$C:$C,$C261),0)</f>
        <v>0</v>
      </c>
      <c r="T261" s="169">
        <f>+IFERROR(SUMIFS([5]Sheet1!G:G,[5]Sheet1!$A:$A,$A261,[5]Sheet1!$B:$B,$B261,[5]Sheet1!$C:$C,$C261),0)</f>
        <v>0</v>
      </c>
      <c r="U261" s="169">
        <f>+IFERROR(SUMIFS([5]Sheet1!H:H,[5]Sheet1!$A:$A,$A261,[5]Sheet1!$B:$B,$B261,[5]Sheet1!$C:$C,$C261),0)</f>
        <v>0</v>
      </c>
      <c r="V261" s="169">
        <f>+IFERROR(SUMIFS([5]Sheet1!I:I,[5]Sheet1!$A:$A,$A261,[5]Sheet1!$B:$B,$B261,[5]Sheet1!$C:$C,$C261),0)</f>
        <v>0</v>
      </c>
      <c r="W261" s="169">
        <f>+IFERROR(SUMIFS([5]Sheet1!J:J,[5]Sheet1!$A:$A,$A261,[5]Sheet1!$B:$B,$B261,[5]Sheet1!$C:$C,$C261),0)</f>
        <v>0</v>
      </c>
      <c r="X261" s="169">
        <f>+IFERROR(SUMIFS([5]Sheet1!K:K,[5]Sheet1!$A:$A,$A261,[5]Sheet1!$B:$B,$B261,[5]Sheet1!$C:$C,$C261),0)</f>
        <v>0</v>
      </c>
      <c r="Y261" s="169">
        <f>+IFERROR(SUMIFS([5]Sheet1!L:L,[5]Sheet1!$A:$A,$A261,[5]Sheet1!$B:$B,$B261,[5]Sheet1!$C:$C,$C261),0)</f>
        <v>0</v>
      </c>
      <c r="Z261" s="169">
        <f>+IFERROR(SUMIFS([5]Sheet1!M:M,[5]Sheet1!$A:$A,$A261,[5]Sheet1!$B:$B,$B261,[5]Sheet1!$C:$C,$C261),0)</f>
        <v>0</v>
      </c>
      <c r="AA261" s="169">
        <f>+IFERROR(SUMIFS([5]Sheet1!N:N,[5]Sheet1!$A:$A,$A261,[5]Sheet1!$B:$B,$B261,[5]Sheet1!$C:$C,$C261),0)</f>
        <v>0</v>
      </c>
      <c r="AB261" s="169">
        <f>+IFERROR(SUMIFS([5]Sheet1!O:O,[5]Sheet1!$A:$A,$A261,[5]Sheet1!$B:$B,$B261,[5]Sheet1!$C:$C,$C261),0)</f>
        <v>0</v>
      </c>
      <c r="AC261" s="169">
        <f>+IFERROR(SUMIFS([5]Sheet1!P:P,[5]Sheet1!$A:$A,$A261,[5]Sheet1!$B:$B,$B261,[5]Sheet1!$C:$C,$C261),0)</f>
        <v>0</v>
      </c>
      <c r="AD261" s="169">
        <f>+IFERROR(SUMIFS([5]Sheet1!Q:Q,[5]Sheet1!$A:$A,$A261,[5]Sheet1!$B:$B,$B261,[5]Sheet1!$C:$C,$C261),0)</f>
        <v>0</v>
      </c>
      <c r="AE261" s="169">
        <f>+IFERROR(SUMIFS([5]Sheet1!R:R,[5]Sheet1!$A:$A,$A261,[5]Sheet1!$B:$B,$B261,[5]Sheet1!$C:$C,$C261),0)</f>
        <v>0</v>
      </c>
      <c r="AF261" s="169">
        <f>+IFERROR(SUMIFS([5]Sheet1!S:S,[5]Sheet1!$A:$A,$A261,[5]Sheet1!$B:$B,$B261,[5]Sheet1!$C:$C,$C261),0)</f>
        <v>0</v>
      </c>
      <c r="AG261" s="169">
        <f>+IFERROR(SUMIFS([5]Sheet1!T:T,[5]Sheet1!$A:$A,$A261,[5]Sheet1!$B:$B,$B261,[5]Sheet1!$C:$C,$C261),0)</f>
        <v>0</v>
      </c>
      <c r="AH261" s="169">
        <f>+IFERROR(SUMIFS([5]Sheet1!U:U,[5]Sheet1!$A:$A,$A261,[5]Sheet1!$B:$B,$B261,[5]Sheet1!$C:$C,$C261),0)</f>
        <v>0</v>
      </c>
      <c r="AI261" s="169">
        <f>+IFERROR(SUMIFS([5]Sheet1!V:V,[5]Sheet1!$A:$A,$A261,[5]Sheet1!$B:$B,$B261,[5]Sheet1!$C:$C,$C261),0)</f>
        <v>0</v>
      </c>
      <c r="AJ261" s="169">
        <f>+IFERROR(SUMIFS([5]Sheet1!W:W,[5]Sheet1!$A:$A,$A261,[5]Sheet1!$B:$B,$B261,[5]Sheet1!$C:$C,$C261),0)</f>
        <v>0</v>
      </c>
      <c r="AK261" s="169">
        <f>+IFERROR(SUMIFS([5]Sheet1!X:X,[5]Sheet1!$A:$A,$A261,[5]Sheet1!$B:$B,$B261,[5]Sheet1!$C:$C,$C261),0)</f>
        <v>0</v>
      </c>
      <c r="AL261" s="169">
        <f>+IFERROR(SUMIFS([5]Sheet1!Y:Y,[5]Sheet1!$A:$A,$A261,[5]Sheet1!$B:$B,$B261,[5]Sheet1!$C:$C,$C261),0)</f>
        <v>0</v>
      </c>
      <c r="AM261" s="169">
        <f>+IFERROR(SUMIFS([5]Sheet1!Z:Z,[5]Sheet1!$A:$A,$A261,[5]Sheet1!$B:$B,$B261,[5]Sheet1!$C:$C,$C261),0)</f>
        <v>0</v>
      </c>
      <c r="AN261" s="4" t="s">
        <v>121</v>
      </c>
    </row>
    <row r="262" spans="1:40" ht="15" customHeight="1" outlineLevel="2">
      <c r="A262" s="4" t="s">
        <v>82</v>
      </c>
      <c r="B262" s="4" t="s">
        <v>50</v>
      </c>
      <c r="C262" s="4" t="str">
        <f t="shared" si="775"/>
        <v>add-on Call recording</v>
      </c>
      <c r="D262" s="216"/>
      <c r="E262" s="203"/>
      <c r="F262" s="204"/>
      <c r="G262" s="14" t="s">
        <v>83</v>
      </c>
      <c r="H262" s="172"/>
      <c r="I262" s="172"/>
      <c r="J262" s="172"/>
      <c r="K262" s="172"/>
      <c r="L262" s="172"/>
      <c r="M262" s="172"/>
      <c r="N262" s="172"/>
      <c r="O262" s="172"/>
      <c r="P262" s="169"/>
      <c r="Q262" s="169">
        <f>+IFERROR(SUMIFS([5]Sheet1!D:D,[5]Sheet1!$A:$A,$A262,[5]Sheet1!$B:$B,$B262,[5]Sheet1!$C:$C,$C262),0)</f>
        <v>0</v>
      </c>
      <c r="R262" s="169">
        <f>+IFERROR(SUMIFS([5]Sheet1!E:E,[5]Sheet1!$A:$A,$A262,[5]Sheet1!$B:$B,$B262,[5]Sheet1!$C:$C,$C262),0)</f>
        <v>0</v>
      </c>
      <c r="S262" s="169">
        <f>+IFERROR(SUMIFS([5]Sheet1!F:F,[5]Sheet1!$A:$A,$A262,[5]Sheet1!$B:$B,$B262,[5]Sheet1!$C:$C,$C262),0)</f>
        <v>0</v>
      </c>
      <c r="T262" s="169">
        <f>+IFERROR(SUMIFS([5]Sheet1!G:G,[5]Sheet1!$A:$A,$A262,[5]Sheet1!$B:$B,$B262,[5]Sheet1!$C:$C,$C262),0)</f>
        <v>0</v>
      </c>
      <c r="U262" s="169">
        <f>+IFERROR(SUMIFS([5]Sheet1!H:H,[5]Sheet1!$A:$A,$A262,[5]Sheet1!$B:$B,$B262,[5]Sheet1!$C:$C,$C262),0)</f>
        <v>0</v>
      </c>
      <c r="V262" s="169">
        <f>+IFERROR(SUMIFS([5]Sheet1!I:I,[5]Sheet1!$A:$A,$A262,[5]Sheet1!$B:$B,$B262,[5]Sheet1!$C:$C,$C262),0)</f>
        <v>0</v>
      </c>
      <c r="W262" s="169">
        <f>+IFERROR(SUMIFS([5]Sheet1!J:J,[5]Sheet1!$A:$A,$A262,[5]Sheet1!$B:$B,$B262,[5]Sheet1!$C:$C,$C262),0)</f>
        <v>0</v>
      </c>
      <c r="X262" s="169">
        <f>+IFERROR(SUMIFS([5]Sheet1!K:K,[5]Sheet1!$A:$A,$A262,[5]Sheet1!$B:$B,$B262,[5]Sheet1!$C:$C,$C262),0)</f>
        <v>0</v>
      </c>
      <c r="Y262" s="169">
        <f>+IFERROR(SUMIFS([5]Sheet1!L:L,[5]Sheet1!$A:$A,$A262,[5]Sheet1!$B:$B,$B262,[5]Sheet1!$C:$C,$C262),0)</f>
        <v>0</v>
      </c>
      <c r="Z262" s="169">
        <f>+IFERROR(SUMIFS([5]Sheet1!M:M,[5]Sheet1!$A:$A,$A262,[5]Sheet1!$B:$B,$B262,[5]Sheet1!$C:$C,$C262),0)</f>
        <v>0</v>
      </c>
      <c r="AA262" s="169">
        <f>+IFERROR(SUMIFS([5]Sheet1!N:N,[5]Sheet1!$A:$A,$A262,[5]Sheet1!$B:$B,$B262,[5]Sheet1!$C:$C,$C262),0)</f>
        <v>0</v>
      </c>
      <c r="AB262" s="169">
        <f>+IFERROR(SUMIFS([5]Sheet1!O:O,[5]Sheet1!$A:$A,$A262,[5]Sheet1!$B:$B,$B262,[5]Sheet1!$C:$C,$C262),0)</f>
        <v>0</v>
      </c>
      <c r="AC262" s="169">
        <f>+IFERROR(SUMIFS([5]Sheet1!P:P,[5]Sheet1!$A:$A,$A262,[5]Sheet1!$B:$B,$B262,[5]Sheet1!$C:$C,$C262),0)</f>
        <v>0</v>
      </c>
      <c r="AD262" s="169">
        <f>+IFERROR(SUMIFS([5]Sheet1!Q:Q,[5]Sheet1!$A:$A,$A262,[5]Sheet1!$B:$B,$B262,[5]Sheet1!$C:$C,$C262),0)</f>
        <v>0</v>
      </c>
      <c r="AE262" s="169">
        <f>+IFERROR(SUMIFS([5]Sheet1!R:R,[5]Sheet1!$A:$A,$A262,[5]Sheet1!$B:$B,$B262,[5]Sheet1!$C:$C,$C262),0)</f>
        <v>0</v>
      </c>
      <c r="AF262" s="169">
        <f>+IFERROR(SUMIFS([5]Sheet1!S:S,[5]Sheet1!$A:$A,$A262,[5]Sheet1!$B:$B,$B262,[5]Sheet1!$C:$C,$C262),0)</f>
        <v>0</v>
      </c>
      <c r="AG262" s="169">
        <f>+IFERROR(SUMIFS([5]Sheet1!T:T,[5]Sheet1!$A:$A,$A262,[5]Sheet1!$B:$B,$B262,[5]Sheet1!$C:$C,$C262),0)</f>
        <v>0</v>
      </c>
      <c r="AH262" s="169">
        <f>+IFERROR(SUMIFS([5]Sheet1!U:U,[5]Sheet1!$A:$A,$A262,[5]Sheet1!$B:$B,$B262,[5]Sheet1!$C:$C,$C262),0)</f>
        <v>0</v>
      </c>
      <c r="AI262" s="169">
        <f>+IFERROR(SUMIFS([5]Sheet1!V:V,[5]Sheet1!$A:$A,$A262,[5]Sheet1!$B:$B,$B262,[5]Sheet1!$C:$C,$C262),0)</f>
        <v>0</v>
      </c>
      <c r="AJ262" s="169">
        <f>+IFERROR(SUMIFS([5]Sheet1!W:W,[5]Sheet1!$A:$A,$A262,[5]Sheet1!$B:$B,$B262,[5]Sheet1!$C:$C,$C262),0)</f>
        <v>0</v>
      </c>
      <c r="AK262" s="169">
        <f>+IFERROR(SUMIFS([5]Sheet1!X:X,[5]Sheet1!$A:$A,$A262,[5]Sheet1!$B:$B,$B262,[5]Sheet1!$C:$C,$C262),0)</f>
        <v>0</v>
      </c>
      <c r="AL262" s="169">
        <f>+IFERROR(SUMIFS([5]Sheet1!Y:Y,[5]Sheet1!$A:$A,$A262,[5]Sheet1!$B:$B,$B262,[5]Sheet1!$C:$C,$C262),0)</f>
        <v>0</v>
      </c>
      <c r="AM262" s="169">
        <f>+IFERROR(SUMIFS([5]Sheet1!Z:Z,[5]Sheet1!$A:$A,$A262,[5]Sheet1!$B:$B,$B262,[5]Sheet1!$C:$C,$C262),0)</f>
        <v>0</v>
      </c>
      <c r="AN262" s="4" t="s">
        <v>121</v>
      </c>
    </row>
    <row r="263" spans="1:40" ht="15" customHeight="1" outlineLevel="2">
      <c r="A263" s="4" t="s">
        <v>82</v>
      </c>
      <c r="B263" s="4" t="s">
        <v>50</v>
      </c>
      <c r="C263" s="4" t="str">
        <f t="shared" si="775"/>
        <v>add-on automatic operator</v>
      </c>
      <c r="D263" s="216"/>
      <c r="E263" s="203"/>
      <c r="F263" s="204"/>
      <c r="G263" s="14" t="s">
        <v>103</v>
      </c>
      <c r="H263" s="172"/>
      <c r="I263" s="172"/>
      <c r="J263" s="172"/>
      <c r="K263" s="172"/>
      <c r="L263" s="172"/>
      <c r="M263" s="172"/>
      <c r="N263" s="172"/>
      <c r="O263" s="172"/>
      <c r="P263" s="169"/>
      <c r="Q263" s="169">
        <f>+IFERROR(SUMIFS([5]Sheet1!D:D,[5]Sheet1!$A:$A,$A263,[5]Sheet1!$B:$B,$B263,[5]Sheet1!$C:$C,$C263),0)</f>
        <v>0</v>
      </c>
      <c r="R263" s="169">
        <f>+IFERROR(SUMIFS([5]Sheet1!E:E,[5]Sheet1!$A:$A,$A263,[5]Sheet1!$B:$B,$B263,[5]Sheet1!$C:$C,$C263),0)</f>
        <v>0</v>
      </c>
      <c r="S263" s="169">
        <f>+IFERROR(SUMIFS([5]Sheet1!F:F,[5]Sheet1!$A:$A,$A263,[5]Sheet1!$B:$B,$B263,[5]Sheet1!$C:$C,$C263),0)</f>
        <v>0</v>
      </c>
      <c r="T263" s="169">
        <f>+IFERROR(SUMIFS([5]Sheet1!G:G,[5]Sheet1!$A:$A,$A263,[5]Sheet1!$B:$B,$B263,[5]Sheet1!$C:$C,$C263),0)</f>
        <v>0</v>
      </c>
      <c r="U263" s="169">
        <f>+IFERROR(SUMIFS([5]Sheet1!H:H,[5]Sheet1!$A:$A,$A263,[5]Sheet1!$B:$B,$B263,[5]Sheet1!$C:$C,$C263),0)</f>
        <v>0</v>
      </c>
      <c r="V263" s="169">
        <f>+IFERROR(SUMIFS([5]Sheet1!I:I,[5]Sheet1!$A:$A,$A263,[5]Sheet1!$B:$B,$B263,[5]Sheet1!$C:$C,$C263),0)</f>
        <v>0</v>
      </c>
      <c r="W263" s="169">
        <f>+IFERROR(SUMIFS([5]Sheet1!J:J,[5]Sheet1!$A:$A,$A263,[5]Sheet1!$B:$B,$B263,[5]Sheet1!$C:$C,$C263),0)</f>
        <v>0</v>
      </c>
      <c r="X263" s="169">
        <f>+IFERROR(SUMIFS([5]Sheet1!K:K,[5]Sheet1!$A:$A,$A263,[5]Sheet1!$B:$B,$B263,[5]Sheet1!$C:$C,$C263),0)</f>
        <v>0</v>
      </c>
      <c r="Y263" s="169">
        <f>+IFERROR(SUMIFS([5]Sheet1!L:L,[5]Sheet1!$A:$A,$A263,[5]Sheet1!$B:$B,$B263,[5]Sheet1!$C:$C,$C263),0)</f>
        <v>0</v>
      </c>
      <c r="Z263" s="169">
        <f>+IFERROR(SUMIFS([5]Sheet1!M:M,[5]Sheet1!$A:$A,$A263,[5]Sheet1!$B:$B,$B263,[5]Sheet1!$C:$C,$C263),0)</f>
        <v>0</v>
      </c>
      <c r="AA263" s="169">
        <f>+IFERROR(SUMIFS([5]Sheet1!N:N,[5]Sheet1!$A:$A,$A263,[5]Sheet1!$B:$B,$B263,[5]Sheet1!$C:$C,$C263),0)</f>
        <v>0</v>
      </c>
      <c r="AB263" s="169">
        <f>+IFERROR(SUMIFS([5]Sheet1!O:O,[5]Sheet1!$A:$A,$A263,[5]Sheet1!$B:$B,$B263,[5]Sheet1!$C:$C,$C263),0)</f>
        <v>0</v>
      </c>
      <c r="AC263" s="169">
        <f>+IFERROR(SUMIFS([5]Sheet1!P:P,[5]Sheet1!$A:$A,$A263,[5]Sheet1!$B:$B,$B263,[5]Sheet1!$C:$C,$C263),0)</f>
        <v>0</v>
      </c>
      <c r="AD263" s="169">
        <f>+IFERROR(SUMIFS([5]Sheet1!Q:Q,[5]Sheet1!$A:$A,$A263,[5]Sheet1!$B:$B,$B263,[5]Sheet1!$C:$C,$C263),0)</f>
        <v>0</v>
      </c>
      <c r="AE263" s="169">
        <f>+IFERROR(SUMIFS([5]Sheet1!R:R,[5]Sheet1!$A:$A,$A263,[5]Sheet1!$B:$B,$B263,[5]Sheet1!$C:$C,$C263),0)</f>
        <v>0</v>
      </c>
      <c r="AF263" s="169">
        <f>+IFERROR(SUMIFS([5]Sheet1!S:S,[5]Sheet1!$A:$A,$A263,[5]Sheet1!$B:$B,$B263,[5]Sheet1!$C:$C,$C263),0)</f>
        <v>0</v>
      </c>
      <c r="AG263" s="169">
        <f>+IFERROR(SUMIFS([5]Sheet1!T:T,[5]Sheet1!$A:$A,$A263,[5]Sheet1!$B:$B,$B263,[5]Sheet1!$C:$C,$C263),0)</f>
        <v>0</v>
      </c>
      <c r="AH263" s="169">
        <f>+IFERROR(SUMIFS([5]Sheet1!U:U,[5]Sheet1!$A:$A,$A263,[5]Sheet1!$B:$B,$B263,[5]Sheet1!$C:$C,$C263),0)</f>
        <v>0</v>
      </c>
      <c r="AI263" s="169">
        <f>+IFERROR(SUMIFS([5]Sheet1!V:V,[5]Sheet1!$A:$A,$A263,[5]Sheet1!$B:$B,$B263,[5]Sheet1!$C:$C,$C263),0)</f>
        <v>0</v>
      </c>
      <c r="AJ263" s="169">
        <f>+IFERROR(SUMIFS([5]Sheet1!W:W,[5]Sheet1!$A:$A,$A263,[5]Sheet1!$B:$B,$B263,[5]Sheet1!$C:$C,$C263),0)</f>
        <v>0</v>
      </c>
      <c r="AK263" s="169">
        <f>+IFERROR(SUMIFS([5]Sheet1!X:X,[5]Sheet1!$A:$A,$A263,[5]Sheet1!$B:$B,$B263,[5]Sheet1!$C:$C,$C263),0)</f>
        <v>0</v>
      </c>
      <c r="AL263" s="169">
        <f>+IFERROR(SUMIFS([5]Sheet1!Y:Y,[5]Sheet1!$A:$A,$A263,[5]Sheet1!$B:$B,$B263,[5]Sheet1!$C:$C,$C263),0)</f>
        <v>0</v>
      </c>
      <c r="AM263" s="169">
        <f>+IFERROR(SUMIFS([5]Sheet1!Z:Z,[5]Sheet1!$A:$A,$A263,[5]Sheet1!$B:$B,$B263,[5]Sheet1!$C:$C,$C263),0)</f>
        <v>0</v>
      </c>
      <c r="AN263" s="4" t="s">
        <v>121</v>
      </c>
    </row>
    <row r="264" spans="1:40" ht="15" customHeight="1" outlineLevel="2">
      <c r="A264" s="4" t="s">
        <v>82</v>
      </c>
      <c r="B264" s="4" t="s">
        <v>50</v>
      </c>
      <c r="C264" s="4" t="str">
        <f t="shared" si="775"/>
        <v>add-on call queue</v>
      </c>
      <c r="D264" s="216"/>
      <c r="E264" s="203"/>
      <c r="F264" s="204"/>
      <c r="G264" s="14" t="s">
        <v>104</v>
      </c>
      <c r="H264" s="172"/>
      <c r="I264" s="172"/>
      <c r="J264" s="172"/>
      <c r="K264" s="172"/>
      <c r="L264" s="172"/>
      <c r="M264" s="172"/>
      <c r="N264" s="172"/>
      <c r="O264" s="172"/>
      <c r="P264" s="169"/>
      <c r="Q264" s="169">
        <f>+IFERROR(SUMIFS([5]Sheet1!D:D,[5]Sheet1!$A:$A,$A264,[5]Sheet1!$B:$B,$B264,[5]Sheet1!$C:$C,$C264),0)</f>
        <v>0</v>
      </c>
      <c r="R264" s="169">
        <f>+IFERROR(SUMIFS([5]Sheet1!E:E,[5]Sheet1!$A:$A,$A264,[5]Sheet1!$B:$B,$B264,[5]Sheet1!$C:$C,$C264),0)</f>
        <v>0</v>
      </c>
      <c r="S264" s="169">
        <f>+IFERROR(SUMIFS([5]Sheet1!F:F,[5]Sheet1!$A:$A,$A264,[5]Sheet1!$B:$B,$B264,[5]Sheet1!$C:$C,$C264),0)</f>
        <v>0</v>
      </c>
      <c r="T264" s="169">
        <f>+IFERROR(SUMIFS([5]Sheet1!G:G,[5]Sheet1!$A:$A,$A264,[5]Sheet1!$B:$B,$B264,[5]Sheet1!$C:$C,$C264),0)</f>
        <v>0</v>
      </c>
      <c r="U264" s="169">
        <f>+IFERROR(SUMIFS([5]Sheet1!H:H,[5]Sheet1!$A:$A,$A264,[5]Sheet1!$B:$B,$B264,[5]Sheet1!$C:$C,$C264),0)</f>
        <v>0</v>
      </c>
      <c r="V264" s="169">
        <f>+IFERROR(SUMIFS([5]Sheet1!I:I,[5]Sheet1!$A:$A,$A264,[5]Sheet1!$B:$B,$B264,[5]Sheet1!$C:$C,$C264),0)</f>
        <v>0</v>
      </c>
      <c r="W264" s="169">
        <f>+IFERROR(SUMIFS([5]Sheet1!J:J,[5]Sheet1!$A:$A,$A264,[5]Sheet1!$B:$B,$B264,[5]Sheet1!$C:$C,$C264),0)</f>
        <v>0</v>
      </c>
      <c r="X264" s="169">
        <f>+IFERROR(SUMIFS([5]Sheet1!K:K,[5]Sheet1!$A:$A,$A264,[5]Sheet1!$B:$B,$B264,[5]Sheet1!$C:$C,$C264),0)</f>
        <v>0</v>
      </c>
      <c r="Y264" s="169">
        <f>+IFERROR(SUMIFS([5]Sheet1!L:L,[5]Sheet1!$A:$A,$A264,[5]Sheet1!$B:$B,$B264,[5]Sheet1!$C:$C,$C264),0)</f>
        <v>0</v>
      </c>
      <c r="Z264" s="169">
        <f>+IFERROR(SUMIFS([5]Sheet1!M:M,[5]Sheet1!$A:$A,$A264,[5]Sheet1!$B:$B,$B264,[5]Sheet1!$C:$C,$C264),0)</f>
        <v>0</v>
      </c>
      <c r="AA264" s="169">
        <f>+IFERROR(SUMIFS([5]Sheet1!N:N,[5]Sheet1!$A:$A,$A264,[5]Sheet1!$B:$B,$B264,[5]Sheet1!$C:$C,$C264),0)</f>
        <v>0</v>
      </c>
      <c r="AB264" s="169">
        <f>+IFERROR(SUMIFS([5]Sheet1!O:O,[5]Sheet1!$A:$A,$A264,[5]Sheet1!$B:$B,$B264,[5]Sheet1!$C:$C,$C264),0)</f>
        <v>0</v>
      </c>
      <c r="AC264" s="169">
        <f>+IFERROR(SUMIFS([5]Sheet1!P:P,[5]Sheet1!$A:$A,$A264,[5]Sheet1!$B:$B,$B264,[5]Sheet1!$C:$C,$C264),0)</f>
        <v>0</v>
      </c>
      <c r="AD264" s="169">
        <f>+IFERROR(SUMIFS([5]Sheet1!Q:Q,[5]Sheet1!$A:$A,$A264,[5]Sheet1!$B:$B,$B264,[5]Sheet1!$C:$C,$C264),0)</f>
        <v>0</v>
      </c>
      <c r="AE264" s="169">
        <f>+IFERROR(SUMIFS([5]Sheet1!R:R,[5]Sheet1!$A:$A,$A264,[5]Sheet1!$B:$B,$B264,[5]Sheet1!$C:$C,$C264),0)</f>
        <v>0</v>
      </c>
      <c r="AF264" s="169">
        <f>+IFERROR(SUMIFS([5]Sheet1!S:S,[5]Sheet1!$A:$A,$A264,[5]Sheet1!$B:$B,$B264,[5]Sheet1!$C:$C,$C264),0)</f>
        <v>0</v>
      </c>
      <c r="AG264" s="169">
        <f>+IFERROR(SUMIFS([5]Sheet1!T:T,[5]Sheet1!$A:$A,$A264,[5]Sheet1!$B:$B,$B264,[5]Sheet1!$C:$C,$C264),0)</f>
        <v>0</v>
      </c>
      <c r="AH264" s="169">
        <f>+IFERROR(SUMIFS([5]Sheet1!U:U,[5]Sheet1!$A:$A,$A264,[5]Sheet1!$B:$B,$B264,[5]Sheet1!$C:$C,$C264),0)</f>
        <v>0</v>
      </c>
      <c r="AI264" s="169">
        <f>+IFERROR(SUMIFS([5]Sheet1!V:V,[5]Sheet1!$A:$A,$A264,[5]Sheet1!$B:$B,$B264,[5]Sheet1!$C:$C,$C264),0)</f>
        <v>0</v>
      </c>
      <c r="AJ264" s="169">
        <f>+IFERROR(SUMIFS([5]Sheet1!W:W,[5]Sheet1!$A:$A,$A264,[5]Sheet1!$B:$B,$B264,[5]Sheet1!$C:$C,$C264),0)</f>
        <v>0</v>
      </c>
      <c r="AK264" s="169">
        <f>+IFERROR(SUMIFS([5]Sheet1!X:X,[5]Sheet1!$A:$A,$A264,[5]Sheet1!$B:$B,$B264,[5]Sheet1!$C:$C,$C264),0)</f>
        <v>0</v>
      </c>
      <c r="AL264" s="169">
        <f>+IFERROR(SUMIFS([5]Sheet1!Y:Y,[5]Sheet1!$A:$A,$A264,[5]Sheet1!$B:$B,$B264,[5]Sheet1!$C:$C,$C264),0)</f>
        <v>0</v>
      </c>
      <c r="AM264" s="169">
        <f>+IFERROR(SUMIFS([5]Sheet1!Z:Z,[5]Sheet1!$A:$A,$A264,[5]Sheet1!$B:$B,$B264,[5]Sheet1!$C:$C,$C264),0)</f>
        <v>0</v>
      </c>
      <c r="AN264" s="4" t="s">
        <v>121</v>
      </c>
    </row>
    <row r="265" spans="1:40" s="8" customFormat="1" ht="15" customHeight="1" outlineLevel="1">
      <c r="A265" s="4" t="s">
        <v>82</v>
      </c>
      <c r="B265" s="4" t="s">
        <v>50</v>
      </c>
      <c r="C265" s="4" t="str">
        <f t="shared" si="775"/>
        <v>assets/client</v>
      </c>
      <c r="D265" s="216"/>
      <c r="E265" s="203"/>
      <c r="F265" s="204"/>
      <c r="G265" s="13" t="s">
        <v>90</v>
      </c>
      <c r="H265" s="170"/>
      <c r="I265" s="170"/>
      <c r="J265" s="170"/>
      <c r="K265" s="170"/>
      <c r="L265" s="170"/>
      <c r="M265" s="170"/>
      <c r="N265" s="170"/>
      <c r="O265" s="170"/>
      <c r="P265" s="170" t="str">
        <f t="shared" ref="P265" si="793">+IFERROR(P259/P258,"")</f>
        <v/>
      </c>
      <c r="Q265" s="170"/>
      <c r="R265" s="170">
        <f t="shared" ref="R265:W265" si="794">+IFERROR(R259/R258,"")</f>
        <v>5</v>
      </c>
      <c r="S265" s="170" t="str">
        <f t="shared" si="794"/>
        <v/>
      </c>
      <c r="T265" s="170">
        <f t="shared" si="794"/>
        <v>4.75</v>
      </c>
      <c r="U265" s="170">
        <f t="shared" si="794"/>
        <v>4.2</v>
      </c>
      <c r="V265" s="170">
        <f t="shared" si="794"/>
        <v>1</v>
      </c>
      <c r="W265" s="170">
        <f t="shared" si="794"/>
        <v>6</v>
      </c>
      <c r="X265" s="170">
        <f t="shared" ref="X265:Y265" si="795">+IFERROR(X259/X258,"")</f>
        <v>2.25</v>
      </c>
      <c r="Y265" s="170">
        <f t="shared" si="795"/>
        <v>3.7333333333333334</v>
      </c>
      <c r="Z265" s="170">
        <f t="shared" ref="Z265:AA265" si="796">+IFERROR(Z259/Z258,"")</f>
        <v>3.6428571428571428</v>
      </c>
      <c r="AA265" s="170">
        <f t="shared" si="796"/>
        <v>2.3333333333333335</v>
      </c>
      <c r="AB265" s="170">
        <f t="shared" ref="AB265:AC265" si="797">+IFERROR(AB259/AB258,"")</f>
        <v>2.875</v>
      </c>
      <c r="AC265" s="170">
        <f t="shared" si="797"/>
        <v>3.6666666666666665</v>
      </c>
      <c r="AD265" s="170">
        <f t="shared" ref="AD265:AE265" si="798">+IFERROR(AD259/AD258,"")</f>
        <v>3</v>
      </c>
      <c r="AE265" s="170">
        <f t="shared" si="798"/>
        <v>3.8518518518518516</v>
      </c>
      <c r="AF265" s="170">
        <f t="shared" ref="AF265:AG265" si="799">+IFERROR(AF259/AF258,"")</f>
        <v>3.2272727272727271</v>
      </c>
      <c r="AG265" s="170" t="str">
        <f t="shared" si="799"/>
        <v/>
      </c>
      <c r="AH265" s="170" t="str">
        <f t="shared" ref="AH265:AM265" si="800">+IFERROR(AH259/AH258,"")</f>
        <v/>
      </c>
      <c r="AI265" s="170" t="str">
        <f t="shared" si="800"/>
        <v/>
      </c>
      <c r="AJ265" s="170" t="str">
        <f t="shared" si="800"/>
        <v/>
      </c>
      <c r="AK265" s="170" t="str">
        <f t="shared" si="800"/>
        <v/>
      </c>
      <c r="AL265" s="170" t="str">
        <f t="shared" si="800"/>
        <v/>
      </c>
      <c r="AM265" s="170" t="str">
        <f t="shared" si="800"/>
        <v/>
      </c>
    </row>
    <row r="266" spans="1:40" ht="15" customHeight="1" outlineLevel="1">
      <c r="A266" s="4" t="s">
        <v>82</v>
      </c>
      <c r="B266" s="4" t="s">
        <v>41</v>
      </c>
      <c r="C266" s="4" t="str">
        <f t="shared" si="775"/>
        <v>Clients</v>
      </c>
      <c r="D266" s="216"/>
      <c r="E266" s="206" t="s">
        <v>37</v>
      </c>
      <c r="F266" s="204" t="s">
        <v>41</v>
      </c>
      <c r="G266" s="10" t="s">
        <v>40</v>
      </c>
      <c r="H266" s="164"/>
      <c r="I266" s="164"/>
      <c r="J266" s="164"/>
      <c r="K266" s="164"/>
      <c r="L266" s="164"/>
      <c r="M266" s="164"/>
      <c r="N266" s="164"/>
      <c r="O266" s="164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65"/>
      <c r="AE266" s="165"/>
      <c r="AF266" s="165"/>
      <c r="AG266" s="165"/>
      <c r="AH266" s="165"/>
      <c r="AI266" s="165"/>
      <c r="AJ266" s="165"/>
      <c r="AK266" s="165"/>
      <c r="AL266" s="165"/>
      <c r="AM266" s="165"/>
    </row>
    <row r="267" spans="1:40" ht="15" customHeight="1" outlineLevel="1">
      <c r="A267" s="4" t="s">
        <v>82</v>
      </c>
      <c r="B267" s="4" t="s">
        <v>41</v>
      </c>
      <c r="C267" s="4" t="str">
        <f t="shared" si="775"/>
        <v>Assets</v>
      </c>
      <c r="D267" s="216"/>
      <c r="E267" s="207"/>
      <c r="F267" s="204"/>
      <c r="G267" s="11" t="s">
        <v>88</v>
      </c>
      <c r="H267" s="166"/>
      <c r="I267" s="166"/>
      <c r="J267" s="166"/>
      <c r="K267" s="166"/>
      <c r="L267" s="166"/>
      <c r="M267" s="166"/>
      <c r="N267" s="166"/>
      <c r="O267" s="166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67"/>
      <c r="AL267" s="167"/>
      <c r="AM267" s="167"/>
    </row>
    <row r="268" spans="1:40" ht="15" customHeight="1" outlineLevel="2">
      <c r="A268" s="4" t="s">
        <v>82</v>
      </c>
      <c r="B268" s="4" t="s">
        <v>41</v>
      </c>
      <c r="C268" s="4" t="str">
        <f t="shared" si="775"/>
        <v>X Backup Starter</v>
      </c>
      <c r="D268" s="216"/>
      <c r="E268" s="207"/>
      <c r="F268" s="204"/>
      <c r="G268" s="12" t="s">
        <v>105</v>
      </c>
      <c r="H268" s="168"/>
      <c r="I268" s="168"/>
      <c r="J268" s="168"/>
      <c r="K268" s="168"/>
      <c r="L268" s="168"/>
      <c r="M268" s="168"/>
      <c r="N268" s="168"/>
      <c r="O268" s="168"/>
      <c r="P268" s="169"/>
      <c r="Q268" s="169">
        <f>+IFERROR(SUMIFS([5]Sheet1!D:D,[5]Sheet1!$A:$A,$A268,[5]Sheet1!$B:$B,$B268,[5]Sheet1!$C:$C,$C268),0)</f>
        <v>0</v>
      </c>
      <c r="R268" s="169">
        <f>+IFERROR(SUMIFS([5]Sheet1!E:E,[5]Sheet1!$A:$A,$A268,[5]Sheet1!$B:$B,$B268,[5]Sheet1!$C:$C,$C268),0)</f>
        <v>0</v>
      </c>
      <c r="S268" s="169">
        <f>+IFERROR(SUMIFS([5]Sheet1!F:F,[5]Sheet1!$A:$A,$A268,[5]Sheet1!$B:$B,$B268,[5]Sheet1!$C:$C,$C268),0)</f>
        <v>0</v>
      </c>
      <c r="T268" s="169">
        <f>+IFERROR(SUMIFS([5]Sheet1!G:G,[5]Sheet1!$A:$A,$A268,[5]Sheet1!$B:$B,$B268,[5]Sheet1!$C:$C,$C268),0)</f>
        <v>0</v>
      </c>
      <c r="U268" s="169">
        <f>+IFERROR(SUMIFS([5]Sheet1!H:H,[5]Sheet1!$A:$A,$A268,[5]Sheet1!$B:$B,$B268,[5]Sheet1!$C:$C,$C268),0)</f>
        <v>0</v>
      </c>
      <c r="V268" s="169">
        <f>+IFERROR(SUMIFS([5]Sheet1!I:I,[5]Sheet1!$A:$A,$A268,[5]Sheet1!$B:$B,$B268,[5]Sheet1!$C:$C,$C268),0)</f>
        <v>0</v>
      </c>
      <c r="W268" s="169">
        <f>+IFERROR(SUMIFS([5]Sheet1!J:J,[5]Sheet1!$A:$A,$A268,[5]Sheet1!$B:$B,$B268,[5]Sheet1!$C:$C,$C268),0)</f>
        <v>0</v>
      </c>
      <c r="X268" s="169">
        <f>+IFERROR(SUMIFS([5]Sheet1!K:K,[5]Sheet1!$A:$A,$A268,[5]Sheet1!$B:$B,$B268,[5]Sheet1!$C:$C,$C268),0)</f>
        <v>0</v>
      </c>
      <c r="Y268" s="169">
        <f>+IFERROR(SUMIFS([5]Sheet1!L:L,[5]Sheet1!$A:$A,$A268,[5]Sheet1!$B:$B,$B268,[5]Sheet1!$C:$C,$C268),0)</f>
        <v>0</v>
      </c>
      <c r="Z268" s="169">
        <f>+IFERROR(SUMIFS([5]Sheet1!M:M,[5]Sheet1!$A:$A,$A268,[5]Sheet1!$B:$B,$B268,[5]Sheet1!$C:$C,$C268),0)</f>
        <v>0</v>
      </c>
      <c r="AA268" s="169">
        <f>+IFERROR(SUMIFS([5]Sheet1!N:N,[5]Sheet1!$A:$A,$A268,[5]Sheet1!$B:$B,$B268,[5]Sheet1!$C:$C,$C268),0)</f>
        <v>0</v>
      </c>
      <c r="AB268" s="169">
        <f>+IFERROR(SUMIFS([5]Sheet1!O:O,[5]Sheet1!$A:$A,$A268,[5]Sheet1!$B:$B,$B268,[5]Sheet1!$C:$C,$C268),0)</f>
        <v>0</v>
      </c>
      <c r="AC268" s="169">
        <f>+IFERROR(SUMIFS([5]Sheet1!P:P,[5]Sheet1!$A:$A,$A268,[5]Sheet1!$B:$B,$B268,[5]Sheet1!$C:$C,$C268),0)</f>
        <v>0</v>
      </c>
      <c r="AD268" s="169">
        <f>+IFERROR(SUMIFS([5]Sheet1!Q:Q,[5]Sheet1!$A:$A,$A268,[5]Sheet1!$B:$B,$B268,[5]Sheet1!$C:$C,$C268),0)</f>
        <v>0</v>
      </c>
      <c r="AE268" s="169">
        <f>+IFERROR(SUMIFS([5]Sheet1!R:R,[5]Sheet1!$A:$A,$A268,[5]Sheet1!$B:$B,$B268,[5]Sheet1!$C:$C,$C268),0)</f>
        <v>0</v>
      </c>
      <c r="AF268" s="169">
        <f>+IFERROR(SUMIFS([5]Sheet1!S:S,[5]Sheet1!$A:$A,$A268,[5]Sheet1!$B:$B,$B268,[5]Sheet1!$C:$C,$C268),0)</f>
        <v>0</v>
      </c>
      <c r="AG268" s="169">
        <f>+IFERROR(SUMIFS([5]Sheet1!T:T,[5]Sheet1!$A:$A,$A268,[5]Sheet1!$B:$B,$B268,[5]Sheet1!$C:$C,$C268),0)</f>
        <v>0</v>
      </c>
      <c r="AH268" s="169">
        <f>+IFERROR(SUMIFS([5]Sheet1!U:U,[5]Sheet1!$A:$A,$A268,[5]Sheet1!$B:$B,$B268,[5]Sheet1!$C:$C,$C268),0)</f>
        <v>0</v>
      </c>
      <c r="AI268" s="169">
        <f>+IFERROR(SUMIFS([5]Sheet1!V:V,[5]Sheet1!$A:$A,$A268,[5]Sheet1!$B:$B,$B268,[5]Sheet1!$C:$C,$C268),0)</f>
        <v>0</v>
      </c>
      <c r="AJ268" s="169">
        <f>+IFERROR(SUMIFS([5]Sheet1!W:W,[5]Sheet1!$A:$A,$A268,[5]Sheet1!$B:$B,$B268,[5]Sheet1!$C:$C,$C268),0)</f>
        <v>0</v>
      </c>
      <c r="AK268" s="169">
        <f>+IFERROR(SUMIFS([5]Sheet1!X:X,[5]Sheet1!$A:$A,$A268,[5]Sheet1!$B:$B,$B268,[5]Sheet1!$C:$C,$C268),0)</f>
        <v>0</v>
      </c>
      <c r="AL268" s="169">
        <f>+IFERROR(SUMIFS([5]Sheet1!Y:Y,[5]Sheet1!$A:$A,$A268,[5]Sheet1!$B:$B,$B268,[5]Sheet1!$C:$C,$C268),0)</f>
        <v>0</v>
      </c>
      <c r="AM268" s="169">
        <f>+IFERROR(SUMIFS([5]Sheet1!Z:Z,[5]Sheet1!$A:$A,$A268,[5]Sheet1!$B:$B,$B268,[5]Sheet1!$C:$C,$C268),0)</f>
        <v>0</v>
      </c>
      <c r="AN268" s="4" t="s">
        <v>121</v>
      </c>
    </row>
    <row r="269" spans="1:40" ht="15" customHeight="1" outlineLevel="2">
      <c r="A269" s="4" t="s">
        <v>82</v>
      </c>
      <c r="B269" s="4" t="s">
        <v>41</v>
      </c>
      <c r="C269" s="4" t="str">
        <f t="shared" si="775"/>
        <v>X Backup Basico</v>
      </c>
      <c r="D269" s="216"/>
      <c r="E269" s="207"/>
      <c r="F269" s="204"/>
      <c r="G269" s="12" t="s">
        <v>106</v>
      </c>
      <c r="H269" s="168"/>
      <c r="I269" s="168"/>
      <c r="J269" s="168"/>
      <c r="K269" s="168"/>
      <c r="L269" s="168"/>
      <c r="M269" s="168"/>
      <c r="N269" s="168"/>
      <c r="O269" s="168"/>
      <c r="P269" s="169"/>
      <c r="Q269" s="169">
        <f>+IFERROR(SUMIFS([5]Sheet1!D:D,[5]Sheet1!$A:$A,$A269,[5]Sheet1!$B:$B,$B269,[5]Sheet1!$C:$C,$C269),0)</f>
        <v>0</v>
      </c>
      <c r="R269" s="169">
        <f>+IFERROR(SUMIFS([5]Sheet1!E:E,[5]Sheet1!$A:$A,$A269,[5]Sheet1!$B:$B,$B269,[5]Sheet1!$C:$C,$C269),0)</f>
        <v>0</v>
      </c>
      <c r="S269" s="169">
        <f>+IFERROR(SUMIFS([5]Sheet1!F:F,[5]Sheet1!$A:$A,$A269,[5]Sheet1!$B:$B,$B269,[5]Sheet1!$C:$C,$C269),0)</f>
        <v>0</v>
      </c>
      <c r="T269" s="169">
        <f>+IFERROR(SUMIFS([5]Sheet1!G:G,[5]Sheet1!$A:$A,$A269,[5]Sheet1!$B:$B,$B269,[5]Sheet1!$C:$C,$C269),0)</f>
        <v>0</v>
      </c>
      <c r="U269" s="169">
        <f>+IFERROR(SUMIFS([5]Sheet1!H:H,[5]Sheet1!$A:$A,$A269,[5]Sheet1!$B:$B,$B269,[5]Sheet1!$C:$C,$C269),0)</f>
        <v>0</v>
      </c>
      <c r="V269" s="169">
        <f>+IFERROR(SUMIFS([5]Sheet1!I:I,[5]Sheet1!$A:$A,$A269,[5]Sheet1!$B:$B,$B269,[5]Sheet1!$C:$C,$C269),0)</f>
        <v>0</v>
      </c>
      <c r="W269" s="169">
        <f>+IFERROR(SUMIFS([5]Sheet1!J:J,[5]Sheet1!$A:$A,$A269,[5]Sheet1!$B:$B,$B269,[5]Sheet1!$C:$C,$C269),0)</f>
        <v>0</v>
      </c>
      <c r="X269" s="169">
        <f>+IFERROR(SUMIFS([5]Sheet1!K:K,[5]Sheet1!$A:$A,$A269,[5]Sheet1!$B:$B,$B269,[5]Sheet1!$C:$C,$C269),0)</f>
        <v>0</v>
      </c>
      <c r="Y269" s="169">
        <f>+IFERROR(SUMIFS([5]Sheet1!L:L,[5]Sheet1!$A:$A,$A269,[5]Sheet1!$B:$B,$B269,[5]Sheet1!$C:$C,$C269),0)</f>
        <v>0</v>
      </c>
      <c r="Z269" s="169">
        <f>+IFERROR(SUMIFS([5]Sheet1!M:M,[5]Sheet1!$A:$A,$A269,[5]Sheet1!$B:$B,$B269,[5]Sheet1!$C:$C,$C269),0)</f>
        <v>0</v>
      </c>
      <c r="AA269" s="169">
        <f>+IFERROR(SUMIFS([5]Sheet1!N:N,[5]Sheet1!$A:$A,$A269,[5]Sheet1!$B:$B,$B269,[5]Sheet1!$C:$C,$C269),0)</f>
        <v>0</v>
      </c>
      <c r="AB269" s="169">
        <f>+IFERROR(SUMIFS([5]Sheet1!O:O,[5]Sheet1!$A:$A,$A269,[5]Sheet1!$B:$B,$B269,[5]Sheet1!$C:$C,$C269),0)</f>
        <v>0</v>
      </c>
      <c r="AC269" s="169">
        <f>+IFERROR(SUMIFS([5]Sheet1!P:P,[5]Sheet1!$A:$A,$A269,[5]Sheet1!$B:$B,$B269,[5]Sheet1!$C:$C,$C269),0)</f>
        <v>0</v>
      </c>
      <c r="AD269" s="169">
        <f>+IFERROR(SUMIFS([5]Sheet1!Q:Q,[5]Sheet1!$A:$A,$A269,[5]Sheet1!$B:$B,$B269,[5]Sheet1!$C:$C,$C269),0)</f>
        <v>0</v>
      </c>
      <c r="AE269" s="169">
        <f>+IFERROR(SUMIFS([5]Sheet1!R:R,[5]Sheet1!$A:$A,$A269,[5]Sheet1!$B:$B,$B269,[5]Sheet1!$C:$C,$C269),0)</f>
        <v>0</v>
      </c>
      <c r="AF269" s="169">
        <f>+IFERROR(SUMIFS([5]Sheet1!S:S,[5]Sheet1!$A:$A,$A269,[5]Sheet1!$B:$B,$B269,[5]Sheet1!$C:$C,$C269),0)</f>
        <v>0</v>
      </c>
      <c r="AG269" s="169">
        <f>+IFERROR(SUMIFS([5]Sheet1!T:T,[5]Sheet1!$A:$A,$A269,[5]Sheet1!$B:$B,$B269,[5]Sheet1!$C:$C,$C269),0)</f>
        <v>0</v>
      </c>
      <c r="AH269" s="169">
        <f>+IFERROR(SUMIFS([5]Sheet1!U:U,[5]Sheet1!$A:$A,$A269,[5]Sheet1!$B:$B,$B269,[5]Sheet1!$C:$C,$C269),0)</f>
        <v>0</v>
      </c>
      <c r="AI269" s="169">
        <f>+IFERROR(SUMIFS([5]Sheet1!V:V,[5]Sheet1!$A:$A,$A269,[5]Sheet1!$B:$B,$B269,[5]Sheet1!$C:$C,$C269),0)</f>
        <v>0</v>
      </c>
      <c r="AJ269" s="169">
        <f>+IFERROR(SUMIFS([5]Sheet1!W:W,[5]Sheet1!$A:$A,$A269,[5]Sheet1!$B:$B,$B269,[5]Sheet1!$C:$C,$C269),0)</f>
        <v>0</v>
      </c>
      <c r="AK269" s="169">
        <f>+IFERROR(SUMIFS([5]Sheet1!X:X,[5]Sheet1!$A:$A,$A269,[5]Sheet1!$B:$B,$B269,[5]Sheet1!$C:$C,$C269),0)</f>
        <v>0</v>
      </c>
      <c r="AL269" s="169">
        <f>+IFERROR(SUMIFS([5]Sheet1!Y:Y,[5]Sheet1!$A:$A,$A269,[5]Sheet1!$B:$B,$B269,[5]Sheet1!$C:$C,$C269),0)</f>
        <v>0</v>
      </c>
      <c r="AM269" s="169">
        <f>+IFERROR(SUMIFS([5]Sheet1!Z:Z,[5]Sheet1!$A:$A,$A269,[5]Sheet1!$B:$B,$B269,[5]Sheet1!$C:$C,$C269),0)</f>
        <v>0</v>
      </c>
      <c r="AN269" s="4" t="s">
        <v>121</v>
      </c>
    </row>
    <row r="270" spans="1:40" ht="15" customHeight="1" outlineLevel="2">
      <c r="A270" s="4" t="s">
        <v>82</v>
      </c>
      <c r="B270" s="4" t="s">
        <v>41</v>
      </c>
      <c r="C270" s="4" t="str">
        <f t="shared" si="775"/>
        <v>X Backup Premium</v>
      </c>
      <c r="D270" s="216"/>
      <c r="E270" s="207"/>
      <c r="F270" s="204"/>
      <c r="G270" s="12" t="s">
        <v>107</v>
      </c>
      <c r="H270" s="168"/>
      <c r="I270" s="168"/>
      <c r="J270" s="168"/>
      <c r="K270" s="168"/>
      <c r="L270" s="168"/>
      <c r="M270" s="168"/>
      <c r="N270" s="168"/>
      <c r="O270" s="168"/>
      <c r="P270" s="169"/>
      <c r="Q270" s="169">
        <f>+IFERROR(SUMIFS([5]Sheet1!D:D,[5]Sheet1!$A:$A,$A270,[5]Sheet1!$B:$B,$B270,[5]Sheet1!$C:$C,$C270),0)</f>
        <v>0</v>
      </c>
      <c r="R270" s="169">
        <f>+IFERROR(SUMIFS([5]Sheet1!E:E,[5]Sheet1!$A:$A,$A270,[5]Sheet1!$B:$B,$B270,[5]Sheet1!$C:$C,$C270),0)</f>
        <v>0</v>
      </c>
      <c r="S270" s="169">
        <f>+IFERROR(SUMIFS([5]Sheet1!F:F,[5]Sheet1!$A:$A,$A270,[5]Sheet1!$B:$B,$B270,[5]Sheet1!$C:$C,$C270),0)</f>
        <v>0</v>
      </c>
      <c r="T270" s="169">
        <f>+IFERROR(SUMIFS([5]Sheet1!G:G,[5]Sheet1!$A:$A,$A270,[5]Sheet1!$B:$B,$B270,[5]Sheet1!$C:$C,$C270),0)</f>
        <v>0</v>
      </c>
      <c r="U270" s="169">
        <f>+IFERROR(SUMIFS([5]Sheet1!H:H,[5]Sheet1!$A:$A,$A270,[5]Sheet1!$B:$B,$B270,[5]Sheet1!$C:$C,$C270),0)</f>
        <v>0</v>
      </c>
      <c r="V270" s="169">
        <f>+IFERROR(SUMIFS([5]Sheet1!I:I,[5]Sheet1!$A:$A,$A270,[5]Sheet1!$B:$B,$B270,[5]Sheet1!$C:$C,$C270),0)</f>
        <v>0</v>
      </c>
      <c r="W270" s="169">
        <f>+IFERROR(SUMIFS([5]Sheet1!J:J,[5]Sheet1!$A:$A,$A270,[5]Sheet1!$B:$B,$B270,[5]Sheet1!$C:$C,$C270),0)</f>
        <v>0</v>
      </c>
      <c r="X270" s="169">
        <f>+IFERROR(SUMIFS([5]Sheet1!K:K,[5]Sheet1!$A:$A,$A270,[5]Sheet1!$B:$B,$B270,[5]Sheet1!$C:$C,$C270),0)</f>
        <v>0</v>
      </c>
      <c r="Y270" s="169">
        <f>+IFERROR(SUMIFS([5]Sheet1!L:L,[5]Sheet1!$A:$A,$A270,[5]Sheet1!$B:$B,$B270,[5]Sheet1!$C:$C,$C270),0)</f>
        <v>0</v>
      </c>
      <c r="Z270" s="169">
        <f>+IFERROR(SUMIFS([5]Sheet1!M:M,[5]Sheet1!$A:$A,$A270,[5]Sheet1!$B:$B,$B270,[5]Sheet1!$C:$C,$C270),0)</f>
        <v>0</v>
      </c>
      <c r="AA270" s="169">
        <f>+IFERROR(SUMIFS([5]Sheet1!N:N,[5]Sheet1!$A:$A,$A270,[5]Sheet1!$B:$B,$B270,[5]Sheet1!$C:$C,$C270),0)</f>
        <v>0</v>
      </c>
      <c r="AB270" s="169">
        <f>+IFERROR(SUMIFS([5]Sheet1!O:O,[5]Sheet1!$A:$A,$A270,[5]Sheet1!$B:$B,$B270,[5]Sheet1!$C:$C,$C270),0)</f>
        <v>0</v>
      </c>
      <c r="AC270" s="169">
        <f>+IFERROR(SUMIFS([5]Sheet1!P:P,[5]Sheet1!$A:$A,$A270,[5]Sheet1!$B:$B,$B270,[5]Sheet1!$C:$C,$C270),0)</f>
        <v>0</v>
      </c>
      <c r="AD270" s="169">
        <f>+IFERROR(SUMIFS([5]Sheet1!Q:Q,[5]Sheet1!$A:$A,$A270,[5]Sheet1!$B:$B,$B270,[5]Sheet1!$C:$C,$C270),0)</f>
        <v>0</v>
      </c>
      <c r="AE270" s="169">
        <f>+IFERROR(SUMIFS([5]Sheet1!R:R,[5]Sheet1!$A:$A,$A270,[5]Sheet1!$B:$B,$B270,[5]Sheet1!$C:$C,$C270),0)</f>
        <v>0</v>
      </c>
      <c r="AF270" s="169">
        <f>+IFERROR(SUMIFS([5]Sheet1!S:S,[5]Sheet1!$A:$A,$A270,[5]Sheet1!$B:$B,$B270,[5]Sheet1!$C:$C,$C270),0)</f>
        <v>0</v>
      </c>
      <c r="AG270" s="169">
        <f>+IFERROR(SUMIFS([5]Sheet1!T:T,[5]Sheet1!$A:$A,$A270,[5]Sheet1!$B:$B,$B270,[5]Sheet1!$C:$C,$C270),0)</f>
        <v>0</v>
      </c>
      <c r="AH270" s="169">
        <f>+IFERROR(SUMIFS([5]Sheet1!U:U,[5]Sheet1!$A:$A,$A270,[5]Sheet1!$B:$B,$B270,[5]Sheet1!$C:$C,$C270),0)</f>
        <v>0</v>
      </c>
      <c r="AI270" s="169">
        <f>+IFERROR(SUMIFS([5]Sheet1!V:V,[5]Sheet1!$A:$A,$A270,[5]Sheet1!$B:$B,$B270,[5]Sheet1!$C:$C,$C270),0)</f>
        <v>0</v>
      </c>
      <c r="AJ270" s="169">
        <f>+IFERROR(SUMIFS([5]Sheet1!W:W,[5]Sheet1!$A:$A,$A270,[5]Sheet1!$B:$B,$B270,[5]Sheet1!$C:$C,$C270),0)</f>
        <v>0</v>
      </c>
      <c r="AK270" s="169">
        <f>+IFERROR(SUMIFS([5]Sheet1!X:X,[5]Sheet1!$A:$A,$A270,[5]Sheet1!$B:$B,$B270,[5]Sheet1!$C:$C,$C270),0)</f>
        <v>0</v>
      </c>
      <c r="AL270" s="169">
        <f>+IFERROR(SUMIFS([5]Sheet1!Y:Y,[5]Sheet1!$A:$A,$A270,[5]Sheet1!$B:$B,$B270,[5]Sheet1!$C:$C,$C270),0)</f>
        <v>0</v>
      </c>
      <c r="AM270" s="169">
        <f>+IFERROR(SUMIFS([5]Sheet1!Z:Z,[5]Sheet1!$A:$A,$A270,[5]Sheet1!$B:$B,$B270,[5]Sheet1!$C:$C,$C270),0)</f>
        <v>0</v>
      </c>
      <c r="AN270" s="4" t="s">
        <v>121</v>
      </c>
    </row>
    <row r="271" spans="1:40" s="8" customFormat="1" ht="15" customHeight="1" outlineLevel="1">
      <c r="A271" s="4" t="s">
        <v>82</v>
      </c>
      <c r="B271" s="4" t="s">
        <v>41</v>
      </c>
      <c r="C271" s="4" t="str">
        <f t="shared" si="775"/>
        <v>assets/client</v>
      </c>
      <c r="D271" s="216"/>
      <c r="E271" s="207"/>
      <c r="F271" s="204"/>
      <c r="G271" s="13" t="s">
        <v>90</v>
      </c>
      <c r="H271" s="170"/>
      <c r="I271" s="170"/>
      <c r="J271" s="170"/>
      <c r="K271" s="170"/>
      <c r="L271" s="170"/>
      <c r="M271" s="170"/>
      <c r="N271" s="170"/>
      <c r="O271" s="170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</row>
    <row r="272" spans="1:40" s="8" customFormat="1" ht="15" customHeight="1" outlineLevel="1">
      <c r="A272" s="4" t="s">
        <v>82</v>
      </c>
      <c r="B272" s="8" t="s">
        <v>108</v>
      </c>
      <c r="C272" s="4" t="str">
        <f t="shared" si="775"/>
        <v>Clients</v>
      </c>
      <c r="D272" s="216"/>
      <c r="E272" s="207"/>
      <c r="F272" s="204" t="s">
        <v>108</v>
      </c>
      <c r="G272" s="10" t="s">
        <v>40</v>
      </c>
      <c r="H272" s="164"/>
      <c r="I272" s="164"/>
      <c r="J272" s="164"/>
      <c r="K272" s="164"/>
      <c r="L272" s="164"/>
      <c r="M272" s="164"/>
      <c r="N272" s="164"/>
      <c r="O272" s="164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</row>
    <row r="273" spans="1:40" s="8" customFormat="1" ht="15" customHeight="1" outlineLevel="1">
      <c r="A273" s="4" t="s">
        <v>82</v>
      </c>
      <c r="B273" s="8" t="s">
        <v>108</v>
      </c>
      <c r="C273" s="4" t="str">
        <f t="shared" si="775"/>
        <v>Assets</v>
      </c>
      <c r="D273" s="216"/>
      <c r="E273" s="207"/>
      <c r="F273" s="204"/>
      <c r="G273" s="11" t="s">
        <v>88</v>
      </c>
      <c r="H273" s="166"/>
      <c r="I273" s="166"/>
      <c r="J273" s="166"/>
      <c r="K273" s="166"/>
      <c r="L273" s="166"/>
      <c r="M273" s="166"/>
      <c r="N273" s="166"/>
      <c r="O273" s="166"/>
      <c r="P273" s="167">
        <f t="shared" ref="P273" si="801">+SUM(P274:P276)</f>
        <v>0</v>
      </c>
      <c r="Q273" s="167"/>
      <c r="R273" s="167">
        <f t="shared" ref="R273" si="802">+SUM(R274:R276)</f>
        <v>0</v>
      </c>
      <c r="S273" s="167">
        <f t="shared" ref="S273" si="803">+SUM(S274:S276)</f>
        <v>0</v>
      </c>
      <c r="T273" s="167">
        <f t="shared" ref="T273" si="804">+SUM(T274:T276)</f>
        <v>0</v>
      </c>
      <c r="U273" s="167">
        <f t="shared" ref="U273" si="805">+SUM(U274:U276)</f>
        <v>0</v>
      </c>
      <c r="V273" s="167">
        <f t="shared" ref="V273" si="806">+SUM(V274:V276)</f>
        <v>0</v>
      </c>
      <c r="W273" s="167">
        <f t="shared" ref="W273" si="807">+SUM(W274:W276)</f>
        <v>0</v>
      </c>
      <c r="X273" s="167">
        <f t="shared" ref="X273" si="808">+SUM(X274:X276)</f>
        <v>0</v>
      </c>
      <c r="Y273" s="167">
        <f t="shared" ref="Y273" si="809">+SUM(Y274:Y276)</f>
        <v>0</v>
      </c>
      <c r="Z273" s="167">
        <f t="shared" ref="Z273:AA273" si="810">+SUM(Z274:Z276)</f>
        <v>0</v>
      </c>
      <c r="AA273" s="167">
        <f t="shared" si="810"/>
        <v>0</v>
      </c>
      <c r="AB273" s="167">
        <f t="shared" ref="AB273:AC273" si="811">+SUM(AB274:AB276)</f>
        <v>0</v>
      </c>
      <c r="AC273" s="167">
        <f t="shared" si="811"/>
        <v>0</v>
      </c>
      <c r="AD273" s="167">
        <f t="shared" ref="AD273:AE273" si="812">+SUM(AD274:AD276)</f>
        <v>0</v>
      </c>
      <c r="AE273" s="167">
        <f t="shared" si="812"/>
        <v>0</v>
      </c>
      <c r="AF273" s="167">
        <f t="shared" ref="AF273:AG273" si="813">+SUM(AF274:AF276)</f>
        <v>0</v>
      </c>
      <c r="AG273" s="167">
        <f t="shared" si="813"/>
        <v>0</v>
      </c>
      <c r="AH273" s="167">
        <f t="shared" ref="AH273:AM273" si="814">+SUM(AH274:AH276)</f>
        <v>0</v>
      </c>
      <c r="AI273" s="167">
        <f t="shared" si="814"/>
        <v>0</v>
      </c>
      <c r="AJ273" s="167">
        <f t="shared" si="814"/>
        <v>0</v>
      </c>
      <c r="AK273" s="167">
        <f t="shared" si="814"/>
        <v>0</v>
      </c>
      <c r="AL273" s="167">
        <f t="shared" si="814"/>
        <v>0</v>
      </c>
      <c r="AM273" s="167">
        <f t="shared" si="814"/>
        <v>0</v>
      </c>
    </row>
    <row r="274" spans="1:40" s="8" customFormat="1" ht="15" customHeight="1" outlineLevel="2">
      <c r="A274" s="4" t="s">
        <v>82</v>
      </c>
      <c r="B274" s="8" t="s">
        <v>108</v>
      </c>
      <c r="C274" s="4" t="str">
        <f t="shared" si="775"/>
        <v>X Files Starter</v>
      </c>
      <c r="D274" s="216"/>
      <c r="E274" s="207"/>
      <c r="F274" s="204"/>
      <c r="G274" s="12" t="s">
        <v>110</v>
      </c>
      <c r="H274" s="168"/>
      <c r="I274" s="168"/>
      <c r="J274" s="168"/>
      <c r="K274" s="168"/>
      <c r="L274" s="168"/>
      <c r="M274" s="168"/>
      <c r="N274" s="168"/>
      <c r="O274" s="168"/>
      <c r="P274" s="169"/>
      <c r="Q274" s="169">
        <f>+IFERROR(SUMIFS([5]Sheet1!D:D,[5]Sheet1!$A:$A,$A274,[5]Sheet1!$B:$B,$B274,[5]Sheet1!$C:$C,$C274),0)</f>
        <v>0</v>
      </c>
      <c r="R274" s="169">
        <f>+IFERROR(SUMIFS([5]Sheet1!E:E,[5]Sheet1!$A:$A,$A274,[5]Sheet1!$B:$B,$B274,[5]Sheet1!$C:$C,$C274),0)</f>
        <v>0</v>
      </c>
      <c r="S274" s="169">
        <f>+IFERROR(SUMIFS([5]Sheet1!F:F,[5]Sheet1!$A:$A,$A274,[5]Sheet1!$B:$B,$B274,[5]Sheet1!$C:$C,$C274),0)</f>
        <v>0</v>
      </c>
      <c r="T274" s="169">
        <f>+IFERROR(SUMIFS([5]Sheet1!G:G,[5]Sheet1!$A:$A,$A274,[5]Sheet1!$B:$B,$B274,[5]Sheet1!$C:$C,$C274),0)</f>
        <v>0</v>
      </c>
      <c r="U274" s="169">
        <f>+IFERROR(SUMIFS([5]Sheet1!H:H,[5]Sheet1!$A:$A,$A274,[5]Sheet1!$B:$B,$B274,[5]Sheet1!$C:$C,$C274),0)</f>
        <v>0</v>
      </c>
      <c r="V274" s="169">
        <f>+IFERROR(SUMIFS([5]Sheet1!I:I,[5]Sheet1!$A:$A,$A274,[5]Sheet1!$B:$B,$B274,[5]Sheet1!$C:$C,$C274),0)</f>
        <v>0</v>
      </c>
      <c r="W274" s="169">
        <f>+IFERROR(SUMIFS([5]Sheet1!J:J,[5]Sheet1!$A:$A,$A274,[5]Sheet1!$B:$B,$B274,[5]Sheet1!$C:$C,$C274),0)</f>
        <v>0</v>
      </c>
      <c r="X274" s="169">
        <f>+IFERROR(SUMIFS([5]Sheet1!K:K,[5]Sheet1!$A:$A,$A274,[5]Sheet1!$B:$B,$B274,[5]Sheet1!$C:$C,$C274),0)</f>
        <v>0</v>
      </c>
      <c r="Y274" s="169">
        <f>+IFERROR(SUMIFS([5]Sheet1!L:L,[5]Sheet1!$A:$A,$A274,[5]Sheet1!$B:$B,$B274,[5]Sheet1!$C:$C,$C274),0)</f>
        <v>0</v>
      </c>
      <c r="Z274" s="169">
        <f>+IFERROR(SUMIFS([5]Sheet1!M:M,[5]Sheet1!$A:$A,$A274,[5]Sheet1!$B:$B,$B274,[5]Sheet1!$C:$C,$C274),0)</f>
        <v>0</v>
      </c>
      <c r="AA274" s="169">
        <f>+IFERROR(SUMIFS([5]Sheet1!N:N,[5]Sheet1!$A:$A,$A274,[5]Sheet1!$B:$B,$B274,[5]Sheet1!$C:$C,$C274),0)</f>
        <v>0</v>
      </c>
      <c r="AB274" s="169">
        <f>+IFERROR(SUMIFS([5]Sheet1!O:O,[5]Sheet1!$A:$A,$A274,[5]Sheet1!$B:$B,$B274,[5]Sheet1!$C:$C,$C274),0)</f>
        <v>0</v>
      </c>
      <c r="AC274" s="169">
        <f>+IFERROR(SUMIFS([5]Sheet1!P:P,[5]Sheet1!$A:$A,$A274,[5]Sheet1!$B:$B,$B274,[5]Sheet1!$C:$C,$C274),0)</f>
        <v>0</v>
      </c>
      <c r="AD274" s="169">
        <f>+IFERROR(SUMIFS([5]Sheet1!Q:Q,[5]Sheet1!$A:$A,$A274,[5]Sheet1!$B:$B,$B274,[5]Sheet1!$C:$C,$C274),0)</f>
        <v>0</v>
      </c>
      <c r="AE274" s="169">
        <f>+IFERROR(SUMIFS([5]Sheet1!R:R,[5]Sheet1!$A:$A,$A274,[5]Sheet1!$B:$B,$B274,[5]Sheet1!$C:$C,$C274),0)</f>
        <v>0</v>
      </c>
      <c r="AF274" s="169">
        <f>+IFERROR(SUMIFS([5]Sheet1!S:S,[5]Sheet1!$A:$A,$A274,[5]Sheet1!$B:$B,$B274,[5]Sheet1!$C:$C,$C274),0)</f>
        <v>0</v>
      </c>
      <c r="AG274" s="169">
        <f>+IFERROR(SUMIFS([5]Sheet1!T:T,[5]Sheet1!$A:$A,$A274,[5]Sheet1!$B:$B,$B274,[5]Sheet1!$C:$C,$C274),0)</f>
        <v>0</v>
      </c>
      <c r="AH274" s="169">
        <f>+IFERROR(SUMIFS([5]Sheet1!U:U,[5]Sheet1!$A:$A,$A274,[5]Sheet1!$B:$B,$B274,[5]Sheet1!$C:$C,$C274),0)</f>
        <v>0</v>
      </c>
      <c r="AI274" s="169">
        <f>+IFERROR(SUMIFS([5]Sheet1!V:V,[5]Sheet1!$A:$A,$A274,[5]Sheet1!$B:$B,$B274,[5]Sheet1!$C:$C,$C274),0)</f>
        <v>0</v>
      </c>
      <c r="AJ274" s="169">
        <f>+IFERROR(SUMIFS([5]Sheet1!W:W,[5]Sheet1!$A:$A,$A274,[5]Sheet1!$B:$B,$B274,[5]Sheet1!$C:$C,$C274),0)</f>
        <v>0</v>
      </c>
      <c r="AK274" s="169">
        <f>+IFERROR(SUMIFS([5]Sheet1!X:X,[5]Sheet1!$A:$A,$A274,[5]Sheet1!$B:$B,$B274,[5]Sheet1!$C:$C,$C274),0)</f>
        <v>0</v>
      </c>
      <c r="AL274" s="169">
        <f>+IFERROR(SUMIFS([5]Sheet1!Y:Y,[5]Sheet1!$A:$A,$A274,[5]Sheet1!$B:$B,$B274,[5]Sheet1!$C:$C,$C274),0)</f>
        <v>0</v>
      </c>
      <c r="AM274" s="169">
        <f>+IFERROR(SUMIFS([5]Sheet1!Z:Z,[5]Sheet1!$A:$A,$A274,[5]Sheet1!$B:$B,$B274,[5]Sheet1!$C:$C,$C274),0)</f>
        <v>0</v>
      </c>
      <c r="AN274" s="4" t="s">
        <v>121</v>
      </c>
    </row>
    <row r="275" spans="1:40" s="8" customFormat="1" ht="15" customHeight="1" outlineLevel="2">
      <c r="A275" s="4" t="s">
        <v>82</v>
      </c>
      <c r="B275" s="8" t="s">
        <v>108</v>
      </c>
      <c r="C275" s="4" t="str">
        <f t="shared" si="775"/>
        <v>X Files Basico</v>
      </c>
      <c r="D275" s="216"/>
      <c r="E275" s="207"/>
      <c r="F275" s="204"/>
      <c r="G275" s="12" t="s">
        <v>111</v>
      </c>
      <c r="H275" s="168"/>
      <c r="I275" s="168"/>
      <c r="J275" s="168"/>
      <c r="K275" s="168"/>
      <c r="L275" s="168"/>
      <c r="M275" s="168"/>
      <c r="N275" s="168"/>
      <c r="O275" s="168"/>
      <c r="P275" s="169"/>
      <c r="Q275" s="169">
        <f>+IFERROR(SUMIFS([5]Sheet1!D:D,[5]Sheet1!$A:$A,$A275,[5]Sheet1!$B:$B,$B275,[5]Sheet1!$C:$C,$C275),0)</f>
        <v>0</v>
      </c>
      <c r="R275" s="169">
        <f>+IFERROR(SUMIFS([5]Sheet1!E:E,[5]Sheet1!$A:$A,$A275,[5]Sheet1!$B:$B,$B275,[5]Sheet1!$C:$C,$C275),0)</f>
        <v>0</v>
      </c>
      <c r="S275" s="169">
        <f>+IFERROR(SUMIFS([5]Sheet1!F:F,[5]Sheet1!$A:$A,$A275,[5]Sheet1!$B:$B,$B275,[5]Sheet1!$C:$C,$C275),0)</f>
        <v>0</v>
      </c>
      <c r="T275" s="169">
        <f>+IFERROR(SUMIFS([5]Sheet1!G:G,[5]Sheet1!$A:$A,$A275,[5]Sheet1!$B:$B,$B275,[5]Sheet1!$C:$C,$C275),0)</f>
        <v>0</v>
      </c>
      <c r="U275" s="169">
        <f>+IFERROR(SUMIFS([5]Sheet1!H:H,[5]Sheet1!$A:$A,$A275,[5]Sheet1!$B:$B,$B275,[5]Sheet1!$C:$C,$C275),0)</f>
        <v>0</v>
      </c>
      <c r="V275" s="169">
        <f>+IFERROR(SUMIFS([5]Sheet1!I:I,[5]Sheet1!$A:$A,$A275,[5]Sheet1!$B:$B,$B275,[5]Sheet1!$C:$C,$C275),0)</f>
        <v>0</v>
      </c>
      <c r="W275" s="169">
        <f>+IFERROR(SUMIFS([5]Sheet1!J:J,[5]Sheet1!$A:$A,$A275,[5]Sheet1!$B:$B,$B275,[5]Sheet1!$C:$C,$C275),0)</f>
        <v>0</v>
      </c>
      <c r="X275" s="169">
        <f>+IFERROR(SUMIFS([5]Sheet1!K:K,[5]Sheet1!$A:$A,$A275,[5]Sheet1!$B:$B,$B275,[5]Sheet1!$C:$C,$C275),0)</f>
        <v>0</v>
      </c>
      <c r="Y275" s="169">
        <f>+IFERROR(SUMIFS([5]Sheet1!L:L,[5]Sheet1!$A:$A,$A275,[5]Sheet1!$B:$B,$B275,[5]Sheet1!$C:$C,$C275),0)</f>
        <v>0</v>
      </c>
      <c r="Z275" s="169">
        <f>+IFERROR(SUMIFS([5]Sheet1!M:M,[5]Sheet1!$A:$A,$A275,[5]Sheet1!$B:$B,$B275,[5]Sheet1!$C:$C,$C275),0)</f>
        <v>0</v>
      </c>
      <c r="AA275" s="169">
        <f>+IFERROR(SUMIFS([5]Sheet1!N:N,[5]Sheet1!$A:$A,$A275,[5]Sheet1!$B:$B,$B275,[5]Sheet1!$C:$C,$C275),0)</f>
        <v>0</v>
      </c>
      <c r="AB275" s="169">
        <f>+IFERROR(SUMIFS([5]Sheet1!O:O,[5]Sheet1!$A:$A,$A275,[5]Sheet1!$B:$B,$B275,[5]Sheet1!$C:$C,$C275),0)</f>
        <v>0</v>
      </c>
      <c r="AC275" s="169">
        <f>+IFERROR(SUMIFS([5]Sheet1!P:P,[5]Sheet1!$A:$A,$A275,[5]Sheet1!$B:$B,$B275,[5]Sheet1!$C:$C,$C275),0)</f>
        <v>0</v>
      </c>
      <c r="AD275" s="169">
        <f>+IFERROR(SUMIFS([5]Sheet1!Q:Q,[5]Sheet1!$A:$A,$A275,[5]Sheet1!$B:$B,$B275,[5]Sheet1!$C:$C,$C275),0)</f>
        <v>0</v>
      </c>
      <c r="AE275" s="169">
        <f>+IFERROR(SUMIFS([5]Sheet1!R:R,[5]Sheet1!$A:$A,$A275,[5]Sheet1!$B:$B,$B275,[5]Sheet1!$C:$C,$C275),0)</f>
        <v>0</v>
      </c>
      <c r="AF275" s="169">
        <f>+IFERROR(SUMIFS([5]Sheet1!S:S,[5]Sheet1!$A:$A,$A275,[5]Sheet1!$B:$B,$B275,[5]Sheet1!$C:$C,$C275),0)</f>
        <v>0</v>
      </c>
      <c r="AG275" s="169">
        <f>+IFERROR(SUMIFS([5]Sheet1!T:T,[5]Sheet1!$A:$A,$A275,[5]Sheet1!$B:$B,$B275,[5]Sheet1!$C:$C,$C275),0)</f>
        <v>0</v>
      </c>
      <c r="AH275" s="169">
        <f>+IFERROR(SUMIFS([5]Sheet1!U:U,[5]Sheet1!$A:$A,$A275,[5]Sheet1!$B:$B,$B275,[5]Sheet1!$C:$C,$C275),0)</f>
        <v>0</v>
      </c>
      <c r="AI275" s="169">
        <f>+IFERROR(SUMIFS([5]Sheet1!V:V,[5]Sheet1!$A:$A,$A275,[5]Sheet1!$B:$B,$B275,[5]Sheet1!$C:$C,$C275),0)</f>
        <v>0</v>
      </c>
      <c r="AJ275" s="169">
        <f>+IFERROR(SUMIFS([5]Sheet1!W:W,[5]Sheet1!$A:$A,$A275,[5]Sheet1!$B:$B,$B275,[5]Sheet1!$C:$C,$C275),0)</f>
        <v>0</v>
      </c>
      <c r="AK275" s="169">
        <f>+IFERROR(SUMIFS([5]Sheet1!X:X,[5]Sheet1!$A:$A,$A275,[5]Sheet1!$B:$B,$B275,[5]Sheet1!$C:$C,$C275),0)</f>
        <v>0</v>
      </c>
      <c r="AL275" s="169">
        <f>+IFERROR(SUMIFS([5]Sheet1!Y:Y,[5]Sheet1!$A:$A,$A275,[5]Sheet1!$B:$B,$B275,[5]Sheet1!$C:$C,$C275),0)</f>
        <v>0</v>
      </c>
      <c r="AM275" s="169">
        <f>+IFERROR(SUMIFS([5]Sheet1!Z:Z,[5]Sheet1!$A:$A,$A275,[5]Sheet1!$B:$B,$B275,[5]Sheet1!$C:$C,$C275),0)</f>
        <v>0</v>
      </c>
      <c r="AN275" s="4" t="s">
        <v>121</v>
      </c>
    </row>
    <row r="276" spans="1:40" s="8" customFormat="1" ht="15" customHeight="1" outlineLevel="2">
      <c r="A276" s="4" t="s">
        <v>82</v>
      </c>
      <c r="B276" s="8" t="s">
        <v>108</v>
      </c>
      <c r="C276" s="4" t="str">
        <f t="shared" si="775"/>
        <v>X Files Premium</v>
      </c>
      <c r="D276" s="216"/>
      <c r="E276" s="207"/>
      <c r="F276" s="204"/>
      <c r="G276" s="12" t="s">
        <v>112</v>
      </c>
      <c r="H276" s="168"/>
      <c r="I276" s="168"/>
      <c r="J276" s="168"/>
      <c r="K276" s="168"/>
      <c r="L276" s="168"/>
      <c r="M276" s="168"/>
      <c r="N276" s="168"/>
      <c r="O276" s="168"/>
      <c r="P276" s="169"/>
      <c r="Q276" s="169">
        <f>+IFERROR(SUMIFS([5]Sheet1!D:D,[5]Sheet1!$A:$A,$A276,[5]Sheet1!$B:$B,$B276,[5]Sheet1!$C:$C,$C276),0)</f>
        <v>0</v>
      </c>
      <c r="R276" s="169">
        <f>+IFERROR(SUMIFS([5]Sheet1!E:E,[5]Sheet1!$A:$A,$A276,[5]Sheet1!$B:$B,$B276,[5]Sheet1!$C:$C,$C276),0)</f>
        <v>0</v>
      </c>
      <c r="S276" s="169">
        <f>+IFERROR(SUMIFS([5]Sheet1!F:F,[5]Sheet1!$A:$A,$A276,[5]Sheet1!$B:$B,$B276,[5]Sheet1!$C:$C,$C276),0)</f>
        <v>0</v>
      </c>
      <c r="T276" s="169">
        <f>+IFERROR(SUMIFS([5]Sheet1!G:G,[5]Sheet1!$A:$A,$A276,[5]Sheet1!$B:$B,$B276,[5]Sheet1!$C:$C,$C276),0)</f>
        <v>0</v>
      </c>
      <c r="U276" s="169">
        <f>+IFERROR(SUMIFS([5]Sheet1!H:H,[5]Sheet1!$A:$A,$A276,[5]Sheet1!$B:$B,$B276,[5]Sheet1!$C:$C,$C276),0)</f>
        <v>0</v>
      </c>
      <c r="V276" s="169">
        <f>+IFERROR(SUMIFS([5]Sheet1!I:I,[5]Sheet1!$A:$A,$A276,[5]Sheet1!$B:$B,$B276,[5]Sheet1!$C:$C,$C276),0)</f>
        <v>0</v>
      </c>
      <c r="W276" s="169">
        <f>+IFERROR(SUMIFS([5]Sheet1!J:J,[5]Sheet1!$A:$A,$A276,[5]Sheet1!$B:$B,$B276,[5]Sheet1!$C:$C,$C276),0)</f>
        <v>0</v>
      </c>
      <c r="X276" s="169">
        <f>+IFERROR(SUMIFS([5]Sheet1!K:K,[5]Sheet1!$A:$A,$A276,[5]Sheet1!$B:$B,$B276,[5]Sheet1!$C:$C,$C276),0)</f>
        <v>0</v>
      </c>
      <c r="Y276" s="169">
        <f>+IFERROR(SUMIFS([5]Sheet1!L:L,[5]Sheet1!$A:$A,$A276,[5]Sheet1!$B:$B,$B276,[5]Sheet1!$C:$C,$C276),0)</f>
        <v>0</v>
      </c>
      <c r="Z276" s="169">
        <f>+IFERROR(SUMIFS([5]Sheet1!M:M,[5]Sheet1!$A:$A,$A276,[5]Sheet1!$B:$B,$B276,[5]Sheet1!$C:$C,$C276),0)</f>
        <v>0</v>
      </c>
      <c r="AA276" s="169">
        <f>+IFERROR(SUMIFS([5]Sheet1!N:N,[5]Sheet1!$A:$A,$A276,[5]Sheet1!$B:$B,$B276,[5]Sheet1!$C:$C,$C276),0)</f>
        <v>0</v>
      </c>
      <c r="AB276" s="169">
        <f>+IFERROR(SUMIFS([5]Sheet1!O:O,[5]Sheet1!$A:$A,$A276,[5]Sheet1!$B:$B,$B276,[5]Sheet1!$C:$C,$C276),0)</f>
        <v>0</v>
      </c>
      <c r="AC276" s="169">
        <f>+IFERROR(SUMIFS([5]Sheet1!P:P,[5]Sheet1!$A:$A,$A276,[5]Sheet1!$B:$B,$B276,[5]Sheet1!$C:$C,$C276),0)</f>
        <v>0</v>
      </c>
      <c r="AD276" s="169">
        <f>+IFERROR(SUMIFS([5]Sheet1!Q:Q,[5]Sheet1!$A:$A,$A276,[5]Sheet1!$B:$B,$B276,[5]Sheet1!$C:$C,$C276),0)</f>
        <v>0</v>
      </c>
      <c r="AE276" s="169">
        <f>+IFERROR(SUMIFS([5]Sheet1!R:R,[5]Sheet1!$A:$A,$A276,[5]Sheet1!$B:$B,$B276,[5]Sheet1!$C:$C,$C276),0)</f>
        <v>0</v>
      </c>
      <c r="AF276" s="169">
        <f>+IFERROR(SUMIFS([5]Sheet1!S:S,[5]Sheet1!$A:$A,$A276,[5]Sheet1!$B:$B,$B276,[5]Sheet1!$C:$C,$C276),0)</f>
        <v>0</v>
      </c>
      <c r="AG276" s="169">
        <f>+IFERROR(SUMIFS([5]Sheet1!T:T,[5]Sheet1!$A:$A,$A276,[5]Sheet1!$B:$B,$B276,[5]Sheet1!$C:$C,$C276),0)</f>
        <v>0</v>
      </c>
      <c r="AH276" s="169">
        <f>+IFERROR(SUMIFS([5]Sheet1!U:U,[5]Sheet1!$A:$A,$A276,[5]Sheet1!$B:$B,$B276,[5]Sheet1!$C:$C,$C276),0)</f>
        <v>0</v>
      </c>
      <c r="AI276" s="169">
        <f>+IFERROR(SUMIFS([5]Sheet1!V:V,[5]Sheet1!$A:$A,$A276,[5]Sheet1!$B:$B,$B276,[5]Sheet1!$C:$C,$C276),0)</f>
        <v>0</v>
      </c>
      <c r="AJ276" s="169">
        <f>+IFERROR(SUMIFS([5]Sheet1!W:W,[5]Sheet1!$A:$A,$A276,[5]Sheet1!$B:$B,$B276,[5]Sheet1!$C:$C,$C276),0)</f>
        <v>0</v>
      </c>
      <c r="AK276" s="169">
        <f>+IFERROR(SUMIFS([5]Sheet1!X:X,[5]Sheet1!$A:$A,$A276,[5]Sheet1!$B:$B,$B276,[5]Sheet1!$C:$C,$C276),0)</f>
        <v>0</v>
      </c>
      <c r="AL276" s="169">
        <f>+IFERROR(SUMIFS([5]Sheet1!Y:Y,[5]Sheet1!$A:$A,$A276,[5]Sheet1!$B:$B,$B276,[5]Sheet1!$C:$C,$C276),0)</f>
        <v>0</v>
      </c>
      <c r="AM276" s="169">
        <f>+IFERROR(SUMIFS([5]Sheet1!Z:Z,[5]Sheet1!$A:$A,$A276,[5]Sheet1!$B:$B,$B276,[5]Sheet1!$C:$C,$C276),0)</f>
        <v>0</v>
      </c>
      <c r="AN276" s="4" t="s">
        <v>121</v>
      </c>
    </row>
    <row r="277" spans="1:40" s="8" customFormat="1" ht="15" customHeight="1" outlineLevel="1">
      <c r="A277" s="4" t="s">
        <v>82</v>
      </c>
      <c r="B277" s="8" t="s">
        <v>108</v>
      </c>
      <c r="C277" s="4" t="str">
        <f t="shared" si="775"/>
        <v>assets/client</v>
      </c>
      <c r="D277" s="216"/>
      <c r="E277" s="207"/>
      <c r="F277" s="204"/>
      <c r="G277" s="13" t="s">
        <v>90</v>
      </c>
      <c r="H277" s="170"/>
      <c r="I277" s="170"/>
      <c r="J277" s="170"/>
      <c r="K277" s="170"/>
      <c r="L277" s="170"/>
      <c r="M277" s="170"/>
      <c r="N277" s="170"/>
      <c r="O277" s="170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</row>
    <row r="278" spans="1:40" s="8" customFormat="1" ht="15" customHeight="1" outlineLevel="1">
      <c r="A278" s="4" t="s">
        <v>82</v>
      </c>
      <c r="B278" s="8" t="s">
        <v>109</v>
      </c>
      <c r="C278" s="4" t="str">
        <f t="shared" si="775"/>
        <v>Clients</v>
      </c>
      <c r="D278" s="216"/>
      <c r="E278" s="207"/>
      <c r="F278" s="204" t="s">
        <v>109</v>
      </c>
      <c r="G278" s="10" t="s">
        <v>40</v>
      </c>
      <c r="H278" s="164"/>
      <c r="I278" s="164"/>
      <c r="J278" s="164"/>
      <c r="K278" s="164"/>
      <c r="L278" s="164"/>
      <c r="M278" s="164"/>
      <c r="N278" s="164"/>
      <c r="O278" s="164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65"/>
      <c r="AE278" s="165"/>
      <c r="AF278" s="165"/>
      <c r="AG278" s="165"/>
      <c r="AH278" s="165"/>
      <c r="AI278" s="165"/>
      <c r="AJ278" s="165"/>
      <c r="AK278" s="165"/>
      <c r="AL278" s="165"/>
      <c r="AM278" s="165"/>
    </row>
    <row r="279" spans="1:40" s="8" customFormat="1" ht="15" customHeight="1" outlineLevel="1">
      <c r="A279" s="4" t="s">
        <v>82</v>
      </c>
      <c r="B279" s="8" t="s">
        <v>109</v>
      </c>
      <c r="C279" s="4" t="str">
        <f t="shared" si="775"/>
        <v>Assets</v>
      </c>
      <c r="D279" s="216"/>
      <c r="E279" s="207"/>
      <c r="F279" s="204"/>
      <c r="G279" s="11" t="s">
        <v>88</v>
      </c>
      <c r="H279" s="166"/>
      <c r="I279" s="166"/>
      <c r="J279" s="166"/>
      <c r="K279" s="166"/>
      <c r="L279" s="166"/>
      <c r="M279" s="166"/>
      <c r="N279" s="166"/>
      <c r="O279" s="166"/>
      <c r="P279" s="167">
        <f t="shared" ref="P279" si="815">+SUM(P280:P282)</f>
        <v>0</v>
      </c>
      <c r="Q279" s="167">
        <f>+SUM(Q280:Q282)</f>
        <v>0</v>
      </c>
      <c r="R279" s="167">
        <f t="shared" ref="R279:Z279" si="816">+SUM(R280:R282)</f>
        <v>0</v>
      </c>
      <c r="S279" s="167">
        <f t="shared" si="816"/>
        <v>0</v>
      </c>
      <c r="T279" s="167">
        <f t="shared" si="816"/>
        <v>0</v>
      </c>
      <c r="U279" s="167">
        <f t="shared" si="816"/>
        <v>0</v>
      </c>
      <c r="V279" s="167">
        <f t="shared" si="816"/>
        <v>0</v>
      </c>
      <c r="W279" s="167">
        <f t="shared" si="816"/>
        <v>0</v>
      </c>
      <c r="X279" s="167">
        <f t="shared" si="816"/>
        <v>0</v>
      </c>
      <c r="Y279" s="167">
        <f t="shared" si="816"/>
        <v>0</v>
      </c>
      <c r="Z279" s="167">
        <f t="shared" si="816"/>
        <v>0</v>
      </c>
      <c r="AA279" s="167">
        <f t="shared" ref="AA279:AB279" si="817">+SUM(AA280:AA282)</f>
        <v>0</v>
      </c>
      <c r="AB279" s="167">
        <f t="shared" si="817"/>
        <v>0</v>
      </c>
      <c r="AC279" s="167">
        <f t="shared" ref="AC279:AD279" si="818">+SUM(AC280:AC282)</f>
        <v>0</v>
      </c>
      <c r="AD279" s="167">
        <f t="shared" si="818"/>
        <v>0</v>
      </c>
      <c r="AE279" s="167">
        <f t="shared" ref="AE279:AF279" si="819">+SUM(AE280:AE282)</f>
        <v>0</v>
      </c>
      <c r="AF279" s="167">
        <f t="shared" si="819"/>
        <v>0</v>
      </c>
      <c r="AG279" s="167">
        <f t="shared" ref="AG279:AH279" si="820">+SUM(AG280:AG282)</f>
        <v>0</v>
      </c>
      <c r="AH279" s="167">
        <f t="shared" si="820"/>
        <v>0</v>
      </c>
      <c r="AI279" s="167">
        <f t="shared" ref="AI279:AM279" si="821">+SUM(AI280:AI282)</f>
        <v>0</v>
      </c>
      <c r="AJ279" s="167">
        <f t="shared" si="821"/>
        <v>0</v>
      </c>
      <c r="AK279" s="167">
        <f t="shared" si="821"/>
        <v>0</v>
      </c>
      <c r="AL279" s="167">
        <f t="shared" si="821"/>
        <v>0</v>
      </c>
      <c r="AM279" s="167">
        <f t="shared" si="821"/>
        <v>0</v>
      </c>
    </row>
    <row r="280" spans="1:40" s="8" customFormat="1" ht="15" customHeight="1" outlineLevel="2">
      <c r="A280" s="4" t="s">
        <v>82</v>
      </c>
      <c r="B280" s="8" t="s">
        <v>109</v>
      </c>
      <c r="C280" s="4" t="str">
        <f t="shared" si="775"/>
        <v>X Recovery Starter</v>
      </c>
      <c r="D280" s="216"/>
      <c r="E280" s="207"/>
      <c r="F280" s="204"/>
      <c r="G280" s="12" t="s">
        <v>113</v>
      </c>
      <c r="H280" s="168"/>
      <c r="I280" s="168"/>
      <c r="J280" s="168"/>
      <c r="K280" s="168"/>
      <c r="L280" s="168"/>
      <c r="M280" s="168"/>
      <c r="N280" s="168"/>
      <c r="O280" s="168"/>
      <c r="P280" s="169"/>
      <c r="Q280" s="169">
        <f>+IFERROR(SUMIFS([5]Sheet1!D:D,[5]Sheet1!$A:$A,$A280,[5]Sheet1!$B:$B,$B280,[5]Sheet1!$C:$C,$C280),0)</f>
        <v>0</v>
      </c>
      <c r="R280" s="169">
        <f>+IFERROR(SUMIFS([5]Sheet1!E:E,[5]Sheet1!$A:$A,$A280,[5]Sheet1!$B:$B,$B280,[5]Sheet1!$C:$C,$C280),0)</f>
        <v>0</v>
      </c>
      <c r="S280" s="169">
        <f>+IFERROR(SUMIFS([5]Sheet1!F:F,[5]Sheet1!$A:$A,$A280,[5]Sheet1!$B:$B,$B280,[5]Sheet1!$C:$C,$C280),0)</f>
        <v>0</v>
      </c>
      <c r="T280" s="169">
        <f>+IFERROR(SUMIFS([5]Sheet1!G:G,[5]Sheet1!$A:$A,$A280,[5]Sheet1!$B:$B,$B280,[5]Sheet1!$C:$C,$C280),0)</f>
        <v>0</v>
      </c>
      <c r="U280" s="169">
        <f>+IFERROR(SUMIFS([5]Sheet1!H:H,[5]Sheet1!$A:$A,$A280,[5]Sheet1!$B:$B,$B280,[5]Sheet1!$C:$C,$C280),0)</f>
        <v>0</v>
      </c>
      <c r="V280" s="169">
        <f>+IFERROR(SUMIFS([5]Sheet1!I:I,[5]Sheet1!$A:$A,$A280,[5]Sheet1!$B:$B,$B280,[5]Sheet1!$C:$C,$C280),0)</f>
        <v>0</v>
      </c>
      <c r="W280" s="169">
        <f>+IFERROR(SUMIFS([5]Sheet1!J:J,[5]Sheet1!$A:$A,$A280,[5]Sheet1!$B:$B,$B280,[5]Sheet1!$C:$C,$C280),0)</f>
        <v>0</v>
      </c>
      <c r="X280" s="169">
        <f>+IFERROR(SUMIFS([5]Sheet1!K:K,[5]Sheet1!$A:$A,$A280,[5]Sheet1!$B:$B,$B280,[5]Sheet1!$C:$C,$C280),0)</f>
        <v>0</v>
      </c>
      <c r="Y280" s="169">
        <f>+IFERROR(SUMIFS([5]Sheet1!L:L,[5]Sheet1!$A:$A,$A280,[5]Sheet1!$B:$B,$B280,[5]Sheet1!$C:$C,$C280),0)</f>
        <v>0</v>
      </c>
      <c r="Z280" s="169">
        <f>+IFERROR(SUMIFS([5]Sheet1!M:M,[5]Sheet1!$A:$A,$A280,[5]Sheet1!$B:$B,$B280,[5]Sheet1!$C:$C,$C280),0)</f>
        <v>0</v>
      </c>
      <c r="AA280" s="169">
        <f>+IFERROR(SUMIFS([5]Sheet1!N:N,[5]Sheet1!$A:$A,$A280,[5]Sheet1!$B:$B,$B280,[5]Sheet1!$C:$C,$C280),0)</f>
        <v>0</v>
      </c>
      <c r="AB280" s="169">
        <f>+IFERROR(SUMIFS([5]Sheet1!O:O,[5]Sheet1!$A:$A,$A280,[5]Sheet1!$B:$B,$B280,[5]Sheet1!$C:$C,$C280),0)</f>
        <v>0</v>
      </c>
      <c r="AC280" s="169">
        <f>+IFERROR(SUMIFS([5]Sheet1!P:P,[5]Sheet1!$A:$A,$A280,[5]Sheet1!$B:$B,$B280,[5]Sheet1!$C:$C,$C280),0)</f>
        <v>0</v>
      </c>
      <c r="AD280" s="169">
        <f>+IFERROR(SUMIFS([5]Sheet1!Q:Q,[5]Sheet1!$A:$A,$A280,[5]Sheet1!$B:$B,$B280,[5]Sheet1!$C:$C,$C280),0)</f>
        <v>0</v>
      </c>
      <c r="AE280" s="169">
        <f>+IFERROR(SUMIFS([5]Sheet1!R:R,[5]Sheet1!$A:$A,$A280,[5]Sheet1!$B:$B,$B280,[5]Sheet1!$C:$C,$C280),0)</f>
        <v>0</v>
      </c>
      <c r="AF280" s="169">
        <f>+IFERROR(SUMIFS([5]Sheet1!S:S,[5]Sheet1!$A:$A,$A280,[5]Sheet1!$B:$B,$B280,[5]Sheet1!$C:$C,$C280),0)</f>
        <v>0</v>
      </c>
      <c r="AG280" s="169">
        <f>+IFERROR(SUMIFS([5]Sheet1!T:T,[5]Sheet1!$A:$A,$A280,[5]Sheet1!$B:$B,$B280,[5]Sheet1!$C:$C,$C280),0)</f>
        <v>0</v>
      </c>
      <c r="AH280" s="169">
        <f>+IFERROR(SUMIFS([5]Sheet1!U:U,[5]Sheet1!$A:$A,$A280,[5]Sheet1!$B:$B,$B280,[5]Sheet1!$C:$C,$C280),0)</f>
        <v>0</v>
      </c>
      <c r="AI280" s="169">
        <f>+IFERROR(SUMIFS([5]Sheet1!V:V,[5]Sheet1!$A:$A,$A280,[5]Sheet1!$B:$B,$B280,[5]Sheet1!$C:$C,$C280),0)</f>
        <v>0</v>
      </c>
      <c r="AJ280" s="169">
        <f>+IFERROR(SUMIFS([5]Sheet1!W:W,[5]Sheet1!$A:$A,$A280,[5]Sheet1!$B:$B,$B280,[5]Sheet1!$C:$C,$C280),0)</f>
        <v>0</v>
      </c>
      <c r="AK280" s="169">
        <f>+IFERROR(SUMIFS([5]Sheet1!X:X,[5]Sheet1!$A:$A,$A280,[5]Sheet1!$B:$B,$B280,[5]Sheet1!$C:$C,$C280),0)</f>
        <v>0</v>
      </c>
      <c r="AL280" s="169">
        <f>+IFERROR(SUMIFS([5]Sheet1!Y:Y,[5]Sheet1!$A:$A,$A280,[5]Sheet1!$B:$B,$B280,[5]Sheet1!$C:$C,$C280),0)</f>
        <v>0</v>
      </c>
      <c r="AM280" s="169">
        <f>+IFERROR(SUMIFS([5]Sheet1!Z:Z,[5]Sheet1!$A:$A,$A280,[5]Sheet1!$B:$B,$B280,[5]Sheet1!$C:$C,$C280),0)</f>
        <v>0</v>
      </c>
      <c r="AN280" s="4" t="s">
        <v>121</v>
      </c>
    </row>
    <row r="281" spans="1:40" s="8" customFormat="1" ht="15" customHeight="1" outlineLevel="2">
      <c r="A281" s="4" t="s">
        <v>82</v>
      </c>
      <c r="B281" s="8" t="s">
        <v>109</v>
      </c>
      <c r="C281" s="4" t="str">
        <f t="shared" si="775"/>
        <v>X Recovery Basico</v>
      </c>
      <c r="D281" s="216"/>
      <c r="E281" s="207"/>
      <c r="F281" s="204"/>
      <c r="G281" s="12" t="s">
        <v>114</v>
      </c>
      <c r="H281" s="168"/>
      <c r="I281" s="168"/>
      <c r="J281" s="168"/>
      <c r="K281" s="168"/>
      <c r="L281" s="168"/>
      <c r="M281" s="168"/>
      <c r="N281" s="168"/>
      <c r="O281" s="168"/>
      <c r="P281" s="169"/>
      <c r="Q281" s="169">
        <f>+IFERROR(SUMIFS([5]Sheet1!D:D,[5]Sheet1!$A:$A,$A281,[5]Sheet1!$B:$B,$B281,[5]Sheet1!$C:$C,$C281),0)</f>
        <v>0</v>
      </c>
      <c r="R281" s="169">
        <f>+IFERROR(SUMIFS([5]Sheet1!E:E,[5]Sheet1!$A:$A,$A281,[5]Sheet1!$B:$B,$B281,[5]Sheet1!$C:$C,$C281),0)</f>
        <v>0</v>
      </c>
      <c r="S281" s="169">
        <f>+IFERROR(SUMIFS([5]Sheet1!F:F,[5]Sheet1!$A:$A,$A281,[5]Sheet1!$B:$B,$B281,[5]Sheet1!$C:$C,$C281),0)</f>
        <v>0</v>
      </c>
      <c r="T281" s="169">
        <f>+IFERROR(SUMIFS([5]Sheet1!G:G,[5]Sheet1!$A:$A,$A281,[5]Sheet1!$B:$B,$B281,[5]Sheet1!$C:$C,$C281),0)</f>
        <v>0</v>
      </c>
      <c r="U281" s="169">
        <f>+IFERROR(SUMIFS([5]Sheet1!H:H,[5]Sheet1!$A:$A,$A281,[5]Sheet1!$B:$B,$B281,[5]Sheet1!$C:$C,$C281),0)</f>
        <v>0</v>
      </c>
      <c r="V281" s="169">
        <f>+IFERROR(SUMIFS([5]Sheet1!I:I,[5]Sheet1!$A:$A,$A281,[5]Sheet1!$B:$B,$B281,[5]Sheet1!$C:$C,$C281),0)</f>
        <v>0</v>
      </c>
      <c r="W281" s="169">
        <f>+IFERROR(SUMIFS([5]Sheet1!J:J,[5]Sheet1!$A:$A,$A281,[5]Sheet1!$B:$B,$B281,[5]Sheet1!$C:$C,$C281),0)</f>
        <v>0</v>
      </c>
      <c r="X281" s="169">
        <f>+IFERROR(SUMIFS([5]Sheet1!K:K,[5]Sheet1!$A:$A,$A281,[5]Sheet1!$B:$B,$B281,[5]Sheet1!$C:$C,$C281),0)</f>
        <v>0</v>
      </c>
      <c r="Y281" s="169">
        <f>+IFERROR(SUMIFS([5]Sheet1!L:L,[5]Sheet1!$A:$A,$A281,[5]Sheet1!$B:$B,$B281,[5]Sheet1!$C:$C,$C281),0)</f>
        <v>0</v>
      </c>
      <c r="Z281" s="169">
        <f>+IFERROR(SUMIFS([5]Sheet1!M:M,[5]Sheet1!$A:$A,$A281,[5]Sheet1!$B:$B,$B281,[5]Sheet1!$C:$C,$C281),0)</f>
        <v>0</v>
      </c>
      <c r="AA281" s="169">
        <f>+IFERROR(SUMIFS([5]Sheet1!N:N,[5]Sheet1!$A:$A,$A281,[5]Sheet1!$B:$B,$B281,[5]Sheet1!$C:$C,$C281),0)</f>
        <v>0</v>
      </c>
      <c r="AB281" s="169">
        <f>+IFERROR(SUMIFS([5]Sheet1!O:O,[5]Sheet1!$A:$A,$A281,[5]Sheet1!$B:$B,$B281,[5]Sheet1!$C:$C,$C281),0)</f>
        <v>0</v>
      </c>
      <c r="AC281" s="169">
        <f>+IFERROR(SUMIFS([5]Sheet1!P:P,[5]Sheet1!$A:$A,$A281,[5]Sheet1!$B:$B,$B281,[5]Sheet1!$C:$C,$C281),0)</f>
        <v>0</v>
      </c>
      <c r="AD281" s="169">
        <f>+IFERROR(SUMIFS([5]Sheet1!Q:Q,[5]Sheet1!$A:$A,$A281,[5]Sheet1!$B:$B,$B281,[5]Sheet1!$C:$C,$C281),0)</f>
        <v>0</v>
      </c>
      <c r="AE281" s="169">
        <f>+IFERROR(SUMIFS([5]Sheet1!R:R,[5]Sheet1!$A:$A,$A281,[5]Sheet1!$B:$B,$B281,[5]Sheet1!$C:$C,$C281),0)</f>
        <v>0</v>
      </c>
      <c r="AF281" s="169">
        <f>+IFERROR(SUMIFS([5]Sheet1!S:S,[5]Sheet1!$A:$A,$A281,[5]Sheet1!$B:$B,$B281,[5]Sheet1!$C:$C,$C281),0)</f>
        <v>0</v>
      </c>
      <c r="AG281" s="169">
        <f>+IFERROR(SUMIFS([5]Sheet1!T:T,[5]Sheet1!$A:$A,$A281,[5]Sheet1!$B:$B,$B281,[5]Sheet1!$C:$C,$C281),0)</f>
        <v>0</v>
      </c>
      <c r="AH281" s="169">
        <f>+IFERROR(SUMIFS([5]Sheet1!U:U,[5]Sheet1!$A:$A,$A281,[5]Sheet1!$B:$B,$B281,[5]Sheet1!$C:$C,$C281),0)</f>
        <v>0</v>
      </c>
      <c r="AI281" s="169">
        <f>+IFERROR(SUMIFS([5]Sheet1!V:V,[5]Sheet1!$A:$A,$A281,[5]Sheet1!$B:$B,$B281,[5]Sheet1!$C:$C,$C281),0)</f>
        <v>0</v>
      </c>
      <c r="AJ281" s="169">
        <f>+IFERROR(SUMIFS([5]Sheet1!W:W,[5]Sheet1!$A:$A,$A281,[5]Sheet1!$B:$B,$B281,[5]Sheet1!$C:$C,$C281),0)</f>
        <v>0</v>
      </c>
      <c r="AK281" s="169">
        <f>+IFERROR(SUMIFS([5]Sheet1!X:X,[5]Sheet1!$A:$A,$A281,[5]Sheet1!$B:$B,$B281,[5]Sheet1!$C:$C,$C281),0)</f>
        <v>0</v>
      </c>
      <c r="AL281" s="169">
        <f>+IFERROR(SUMIFS([5]Sheet1!Y:Y,[5]Sheet1!$A:$A,$A281,[5]Sheet1!$B:$B,$B281,[5]Sheet1!$C:$C,$C281),0)</f>
        <v>0</v>
      </c>
      <c r="AM281" s="169">
        <f>+IFERROR(SUMIFS([5]Sheet1!Z:Z,[5]Sheet1!$A:$A,$A281,[5]Sheet1!$B:$B,$B281,[5]Sheet1!$C:$C,$C281),0)</f>
        <v>0</v>
      </c>
      <c r="AN281" s="4" t="s">
        <v>121</v>
      </c>
    </row>
    <row r="282" spans="1:40" s="8" customFormat="1" ht="15" customHeight="1" outlineLevel="2">
      <c r="A282" s="4" t="s">
        <v>82</v>
      </c>
      <c r="B282" s="8" t="s">
        <v>109</v>
      </c>
      <c r="C282" s="4" t="str">
        <f t="shared" si="775"/>
        <v>X Recovery Premium</v>
      </c>
      <c r="D282" s="216"/>
      <c r="E282" s="207"/>
      <c r="F282" s="204"/>
      <c r="G282" s="12" t="s">
        <v>115</v>
      </c>
      <c r="H282" s="168"/>
      <c r="I282" s="168"/>
      <c r="J282" s="168"/>
      <c r="K282" s="168"/>
      <c r="L282" s="168"/>
      <c r="M282" s="168"/>
      <c r="N282" s="168"/>
      <c r="O282" s="168"/>
      <c r="P282" s="169"/>
      <c r="Q282" s="169">
        <f>+IFERROR(SUMIFS([5]Sheet1!D:D,[5]Sheet1!$A:$A,$A282,[5]Sheet1!$B:$B,$B282,[5]Sheet1!$C:$C,$C282),0)</f>
        <v>0</v>
      </c>
      <c r="R282" s="169">
        <f>+IFERROR(SUMIFS([5]Sheet1!E:E,[5]Sheet1!$A:$A,$A282,[5]Sheet1!$B:$B,$B282,[5]Sheet1!$C:$C,$C282),0)</f>
        <v>0</v>
      </c>
      <c r="S282" s="169">
        <f>+IFERROR(SUMIFS([5]Sheet1!F:F,[5]Sheet1!$A:$A,$A282,[5]Sheet1!$B:$B,$B282,[5]Sheet1!$C:$C,$C282),0)</f>
        <v>0</v>
      </c>
      <c r="T282" s="169">
        <f>+IFERROR(SUMIFS([5]Sheet1!G:G,[5]Sheet1!$A:$A,$A282,[5]Sheet1!$B:$B,$B282,[5]Sheet1!$C:$C,$C282),0)</f>
        <v>0</v>
      </c>
      <c r="U282" s="169">
        <f>+IFERROR(SUMIFS([5]Sheet1!H:H,[5]Sheet1!$A:$A,$A282,[5]Sheet1!$B:$B,$B282,[5]Sheet1!$C:$C,$C282),0)</f>
        <v>0</v>
      </c>
      <c r="V282" s="169">
        <f>+IFERROR(SUMIFS([5]Sheet1!I:I,[5]Sheet1!$A:$A,$A282,[5]Sheet1!$B:$B,$B282,[5]Sheet1!$C:$C,$C282),0)</f>
        <v>0</v>
      </c>
      <c r="W282" s="169">
        <f>+IFERROR(SUMIFS([5]Sheet1!J:J,[5]Sheet1!$A:$A,$A282,[5]Sheet1!$B:$B,$B282,[5]Sheet1!$C:$C,$C282),0)</f>
        <v>0</v>
      </c>
      <c r="X282" s="169">
        <f>+IFERROR(SUMIFS([5]Sheet1!K:K,[5]Sheet1!$A:$A,$A282,[5]Sheet1!$B:$B,$B282,[5]Sheet1!$C:$C,$C282),0)</f>
        <v>0</v>
      </c>
      <c r="Y282" s="169">
        <f>+IFERROR(SUMIFS([5]Sheet1!L:L,[5]Sheet1!$A:$A,$A282,[5]Sheet1!$B:$B,$B282,[5]Sheet1!$C:$C,$C282),0)</f>
        <v>0</v>
      </c>
      <c r="Z282" s="169">
        <f>+IFERROR(SUMIFS([5]Sheet1!M:M,[5]Sheet1!$A:$A,$A282,[5]Sheet1!$B:$B,$B282,[5]Sheet1!$C:$C,$C282),0)</f>
        <v>0</v>
      </c>
      <c r="AA282" s="169">
        <f>+IFERROR(SUMIFS([5]Sheet1!N:N,[5]Sheet1!$A:$A,$A282,[5]Sheet1!$B:$B,$B282,[5]Sheet1!$C:$C,$C282),0)</f>
        <v>0</v>
      </c>
      <c r="AB282" s="169">
        <f>+IFERROR(SUMIFS([5]Sheet1!O:O,[5]Sheet1!$A:$A,$A282,[5]Sheet1!$B:$B,$B282,[5]Sheet1!$C:$C,$C282),0)</f>
        <v>0</v>
      </c>
      <c r="AC282" s="169">
        <f>+IFERROR(SUMIFS([5]Sheet1!P:P,[5]Sheet1!$A:$A,$A282,[5]Sheet1!$B:$B,$B282,[5]Sheet1!$C:$C,$C282),0)</f>
        <v>0</v>
      </c>
      <c r="AD282" s="169">
        <f>+IFERROR(SUMIFS([5]Sheet1!Q:Q,[5]Sheet1!$A:$A,$A282,[5]Sheet1!$B:$B,$B282,[5]Sheet1!$C:$C,$C282),0)</f>
        <v>0</v>
      </c>
      <c r="AE282" s="169">
        <f>+IFERROR(SUMIFS([5]Sheet1!R:R,[5]Sheet1!$A:$A,$A282,[5]Sheet1!$B:$B,$B282,[5]Sheet1!$C:$C,$C282),0)</f>
        <v>0</v>
      </c>
      <c r="AF282" s="169">
        <f>+IFERROR(SUMIFS([5]Sheet1!S:S,[5]Sheet1!$A:$A,$A282,[5]Sheet1!$B:$B,$B282,[5]Sheet1!$C:$C,$C282),0)</f>
        <v>0</v>
      </c>
      <c r="AG282" s="169">
        <f>+IFERROR(SUMIFS([5]Sheet1!T:T,[5]Sheet1!$A:$A,$A282,[5]Sheet1!$B:$B,$B282,[5]Sheet1!$C:$C,$C282),0)</f>
        <v>0</v>
      </c>
      <c r="AH282" s="169">
        <f>+IFERROR(SUMIFS([5]Sheet1!U:U,[5]Sheet1!$A:$A,$A282,[5]Sheet1!$B:$B,$B282,[5]Sheet1!$C:$C,$C282),0)</f>
        <v>0</v>
      </c>
      <c r="AI282" s="169">
        <f>+IFERROR(SUMIFS([5]Sheet1!V:V,[5]Sheet1!$A:$A,$A282,[5]Sheet1!$B:$B,$B282,[5]Sheet1!$C:$C,$C282),0)</f>
        <v>0</v>
      </c>
      <c r="AJ282" s="169">
        <f>+IFERROR(SUMIFS([5]Sheet1!W:W,[5]Sheet1!$A:$A,$A282,[5]Sheet1!$B:$B,$B282,[5]Sheet1!$C:$C,$C282),0)</f>
        <v>0</v>
      </c>
      <c r="AK282" s="169">
        <f>+IFERROR(SUMIFS([5]Sheet1!X:X,[5]Sheet1!$A:$A,$A282,[5]Sheet1!$B:$B,$B282,[5]Sheet1!$C:$C,$C282),0)</f>
        <v>0</v>
      </c>
      <c r="AL282" s="169">
        <f>+IFERROR(SUMIFS([5]Sheet1!Y:Y,[5]Sheet1!$A:$A,$A282,[5]Sheet1!$B:$B,$B282,[5]Sheet1!$C:$C,$C282),0)</f>
        <v>0</v>
      </c>
      <c r="AM282" s="169">
        <f>+IFERROR(SUMIFS([5]Sheet1!Z:Z,[5]Sheet1!$A:$A,$A282,[5]Sheet1!$B:$B,$B282,[5]Sheet1!$C:$C,$C282),0)</f>
        <v>0</v>
      </c>
      <c r="AN282" s="4" t="s">
        <v>121</v>
      </c>
    </row>
    <row r="283" spans="1:40" s="8" customFormat="1" ht="15" customHeight="1" outlineLevel="1">
      <c r="A283" s="4" t="s">
        <v>82</v>
      </c>
      <c r="B283" s="8" t="s">
        <v>109</v>
      </c>
      <c r="C283" s="4" t="str">
        <f t="shared" si="775"/>
        <v>assets/client</v>
      </c>
      <c r="D283" s="216"/>
      <c r="E283" s="208"/>
      <c r="F283" s="204"/>
      <c r="G283" s="13" t="s">
        <v>90</v>
      </c>
      <c r="H283" s="170"/>
      <c r="I283" s="170"/>
      <c r="J283" s="170"/>
      <c r="K283" s="170"/>
      <c r="L283" s="170"/>
      <c r="M283" s="170"/>
      <c r="N283" s="170"/>
      <c r="O283" s="170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4"/>
      <c r="AJ283" s="174"/>
      <c r="AK283" s="174"/>
      <c r="AL283" s="174"/>
      <c r="AM283" s="174"/>
    </row>
    <row r="284" spans="1:40" ht="15" customHeight="1" outlineLevel="1">
      <c r="A284" s="4" t="s">
        <v>82</v>
      </c>
      <c r="B284" s="4" t="s">
        <v>61</v>
      </c>
      <c r="C284" s="4" t="str">
        <f t="shared" si="775"/>
        <v>Clients</v>
      </c>
      <c r="D284" s="216"/>
      <c r="E284" s="203" t="s">
        <v>38</v>
      </c>
      <c r="F284" s="204" t="s">
        <v>61</v>
      </c>
      <c r="G284" s="10" t="s">
        <v>40</v>
      </c>
      <c r="H284" s="164"/>
      <c r="I284" s="164"/>
      <c r="J284" s="164"/>
      <c r="K284" s="164"/>
      <c r="L284" s="164"/>
      <c r="M284" s="164"/>
      <c r="N284" s="164"/>
      <c r="O284" s="164"/>
      <c r="P284" s="165"/>
      <c r="Q284" s="165">
        <f>+[4]Sheet1!C3</f>
        <v>2</v>
      </c>
      <c r="R284" s="165">
        <f>+[4]Sheet1!D3</f>
        <v>1</v>
      </c>
      <c r="S284" s="165">
        <f>+[4]Sheet1!E3</f>
        <v>3</v>
      </c>
      <c r="T284" s="165">
        <f>+[4]Sheet1!F3</f>
        <v>1</v>
      </c>
      <c r="U284" s="165">
        <f>+[4]Sheet1!G3</f>
        <v>4</v>
      </c>
      <c r="V284" s="165">
        <f>+[4]Sheet1!H3</f>
        <v>1</v>
      </c>
      <c r="W284" s="165">
        <f>+[4]Sheet1!I3</f>
        <v>0</v>
      </c>
      <c r="X284" s="165">
        <f>+[4]Sheet1!J3</f>
        <v>0</v>
      </c>
      <c r="Y284" s="165">
        <f>+[4]Sheet1!K3</f>
        <v>0</v>
      </c>
      <c r="Z284" s="165">
        <f>+[4]Sheet1!L3</f>
        <v>0</v>
      </c>
      <c r="AA284" s="165">
        <f>+[4]Sheet1!M3</f>
        <v>0</v>
      </c>
      <c r="AB284" s="165">
        <f>+[4]Sheet1!N3</f>
        <v>1</v>
      </c>
      <c r="AC284" s="165">
        <f>+[4]Sheet1!O3</f>
        <v>0</v>
      </c>
      <c r="AD284" s="165">
        <f>+[4]Sheet1!P3</f>
        <v>0</v>
      </c>
      <c r="AE284" s="165">
        <f>+[4]Sheet1!Q3</f>
        <v>0</v>
      </c>
      <c r="AF284" s="165">
        <f>+[4]Sheet1!R3</f>
        <v>1</v>
      </c>
      <c r="AG284" s="165">
        <f>+[4]Sheet1!S3</f>
        <v>0</v>
      </c>
      <c r="AH284" s="165">
        <f>+[4]Sheet1!T3</f>
        <v>0</v>
      </c>
      <c r="AI284" s="165">
        <f>+[4]Sheet1!U3</f>
        <v>0</v>
      </c>
      <c r="AJ284" s="165">
        <f>+[4]Sheet1!V3</f>
        <v>0</v>
      </c>
      <c r="AK284" s="165">
        <f>+[4]Sheet1!W3</f>
        <v>0</v>
      </c>
      <c r="AL284" s="165">
        <f>+[4]Sheet1!X3</f>
        <v>0</v>
      </c>
      <c r="AM284" s="165">
        <f>+[4]Sheet1!Y3</f>
        <v>0</v>
      </c>
    </row>
    <row r="285" spans="1:40" ht="15" customHeight="1" outlineLevel="1">
      <c r="A285" s="4" t="s">
        <v>82</v>
      </c>
      <c r="B285" s="4" t="s">
        <v>61</v>
      </c>
      <c r="C285" s="4" t="s">
        <v>450</v>
      </c>
      <c r="D285" s="216"/>
      <c r="E285" s="203"/>
      <c r="F285" s="204"/>
      <c r="G285" s="11" t="s">
        <v>88</v>
      </c>
      <c r="H285" s="166"/>
      <c r="I285" s="166"/>
      <c r="J285" s="166"/>
      <c r="K285" s="166"/>
      <c r="L285" s="166"/>
      <c r="M285" s="166"/>
      <c r="N285" s="166"/>
      <c r="O285" s="166"/>
      <c r="P285" s="169"/>
      <c r="Q285" s="169">
        <f>+IFERROR(SUMIFS([5]Sheet1!D:D,[5]Sheet1!$A:$A,$A285,[5]Sheet1!$B:$B,$B285,[5]Sheet1!$C:$C,$C285),0)</f>
        <v>2</v>
      </c>
      <c r="R285" s="169">
        <f>+IFERROR(SUMIFS([5]Sheet1!E:E,[5]Sheet1!$A:$A,$A285,[5]Sheet1!$B:$B,$B285,[5]Sheet1!$C:$C,$C285),0)</f>
        <v>1</v>
      </c>
      <c r="S285" s="169">
        <f>+IFERROR(SUMIFS([5]Sheet1!F:F,[5]Sheet1!$A:$A,$A285,[5]Sheet1!$B:$B,$B285,[5]Sheet1!$C:$C,$C285),0)</f>
        <v>3</v>
      </c>
      <c r="T285" s="169">
        <f>+IFERROR(SUMIFS([5]Sheet1!G:G,[5]Sheet1!$A:$A,$A285,[5]Sheet1!$B:$B,$B285,[5]Sheet1!$C:$C,$C285),0)</f>
        <v>3</v>
      </c>
      <c r="U285" s="169">
        <f>+IFERROR(SUMIFS([5]Sheet1!H:H,[5]Sheet1!$A:$A,$A285,[5]Sheet1!$B:$B,$B285,[5]Sheet1!$C:$C,$C285),0)</f>
        <v>7</v>
      </c>
      <c r="V285" s="169">
        <f>+IFERROR(SUMIFS([5]Sheet1!I:I,[5]Sheet1!$A:$A,$A285,[5]Sheet1!$B:$B,$B285,[5]Sheet1!$C:$C,$C285),0)</f>
        <v>1</v>
      </c>
      <c r="W285" s="169">
        <f>+IFERROR(SUMIFS([5]Sheet1!J:J,[5]Sheet1!$A:$A,$A285,[5]Sheet1!$B:$B,$B285,[5]Sheet1!$C:$C,$C285),0)</f>
        <v>0</v>
      </c>
      <c r="X285" s="169">
        <f>+IFERROR(SUMIFS([5]Sheet1!K:K,[5]Sheet1!$A:$A,$A285,[5]Sheet1!$B:$B,$B285,[5]Sheet1!$C:$C,$C285),0)</f>
        <v>0</v>
      </c>
      <c r="Y285" s="169">
        <f>+IFERROR(SUMIFS([5]Sheet1!L:L,[5]Sheet1!$A:$A,$A285,[5]Sheet1!$B:$B,$B285,[5]Sheet1!$C:$C,$C285),0)</f>
        <v>0</v>
      </c>
      <c r="Z285" s="169">
        <f>+IFERROR(SUMIFS([5]Sheet1!M:M,[5]Sheet1!$A:$A,$A285,[5]Sheet1!$B:$B,$B285,[5]Sheet1!$C:$C,$C285),0)</f>
        <v>0</v>
      </c>
      <c r="AA285" s="169">
        <f>+IFERROR(SUMIFS([5]Sheet1!N:N,[5]Sheet1!$A:$A,$A285,[5]Sheet1!$B:$B,$B285,[5]Sheet1!$C:$C,$C285),0)</f>
        <v>0</v>
      </c>
      <c r="AB285" s="169">
        <f>+IFERROR(SUMIFS([5]Sheet1!O:O,[5]Sheet1!$A:$A,$A285,[5]Sheet1!$B:$B,$B285,[5]Sheet1!$C:$C,$C285),0)</f>
        <v>3</v>
      </c>
      <c r="AC285" s="169">
        <f>+IFERROR(SUMIFS([5]Sheet1!P:P,[5]Sheet1!$A:$A,$A285,[5]Sheet1!$B:$B,$B285,[5]Sheet1!$C:$C,$C285),0)</f>
        <v>0</v>
      </c>
      <c r="AD285" s="169">
        <f>+IFERROR(SUMIFS([5]Sheet1!Q:Q,[5]Sheet1!$A:$A,$A285,[5]Sheet1!$B:$B,$B285,[5]Sheet1!$C:$C,$C285),0)</f>
        <v>0</v>
      </c>
      <c r="AE285" s="169">
        <f>+IFERROR(SUMIFS([5]Sheet1!R:R,[5]Sheet1!$A:$A,$A285,[5]Sheet1!$B:$B,$B285,[5]Sheet1!$C:$C,$C285),0)</f>
        <v>0</v>
      </c>
      <c r="AF285" s="169">
        <f>+IFERROR(SUMIFS([5]Sheet1!S:S,[5]Sheet1!$A:$A,$A285,[5]Sheet1!$B:$B,$B285,[5]Sheet1!$C:$C,$C285),0)</f>
        <v>1</v>
      </c>
      <c r="AG285" s="169">
        <f>+IFERROR(SUMIFS([5]Sheet1!T:T,[5]Sheet1!$A:$A,$A285,[5]Sheet1!$B:$B,$B285,[5]Sheet1!$C:$C,$C285),0)</f>
        <v>0</v>
      </c>
      <c r="AH285" s="169">
        <f>+IFERROR(SUMIFS([5]Sheet1!U:U,[5]Sheet1!$A:$A,$A285,[5]Sheet1!$B:$B,$B285,[5]Sheet1!$C:$C,$C285),0)</f>
        <v>0</v>
      </c>
      <c r="AI285" s="169">
        <f>+IFERROR(SUMIFS([5]Sheet1!V:V,[5]Sheet1!$A:$A,$A285,[5]Sheet1!$B:$B,$B285,[5]Sheet1!$C:$C,$C285),0)</f>
        <v>0</v>
      </c>
      <c r="AJ285" s="169">
        <f>+IFERROR(SUMIFS([5]Sheet1!W:W,[5]Sheet1!$A:$A,$A285,[5]Sheet1!$B:$B,$B285,[5]Sheet1!$C:$C,$C285),0)</f>
        <v>0</v>
      </c>
      <c r="AK285" s="169">
        <f>+IFERROR(SUMIFS([5]Sheet1!X:X,[5]Sheet1!$A:$A,$A285,[5]Sheet1!$B:$B,$B285,[5]Sheet1!$C:$C,$C285),0)</f>
        <v>0</v>
      </c>
      <c r="AL285" s="169">
        <f>+IFERROR(SUMIFS([5]Sheet1!Y:Y,[5]Sheet1!$A:$A,$A285,[5]Sheet1!$B:$B,$B285,[5]Sheet1!$C:$C,$C285),0)</f>
        <v>0</v>
      </c>
      <c r="AM285" s="169">
        <f>+IFERROR(SUMIFS([5]Sheet1!Z:Z,[5]Sheet1!$A:$A,$A285,[5]Sheet1!$B:$B,$B285,[5]Sheet1!$C:$C,$C285),0)</f>
        <v>0</v>
      </c>
      <c r="AN285" s="4" t="s">
        <v>121</v>
      </c>
    </row>
    <row r="286" spans="1:40" s="8" customFormat="1" ht="15" customHeight="1" outlineLevel="1">
      <c r="A286" s="4" t="s">
        <v>82</v>
      </c>
      <c r="B286" s="4" t="s">
        <v>61</v>
      </c>
      <c r="C286" s="4" t="str">
        <f t="shared" ref="C286:C287" si="822">+G286</f>
        <v>assets/client</v>
      </c>
      <c r="D286" s="216"/>
      <c r="E286" s="203"/>
      <c r="F286" s="204"/>
      <c r="G286" s="13" t="s">
        <v>90</v>
      </c>
      <c r="H286" s="170"/>
      <c r="I286" s="170"/>
      <c r="J286" s="170"/>
      <c r="K286" s="170"/>
      <c r="L286" s="170"/>
      <c r="M286" s="170"/>
      <c r="N286" s="170"/>
      <c r="O286" s="170"/>
      <c r="P286" s="170" t="str">
        <f t="shared" ref="P286" si="823">+IFERROR(P285/P284,"")</f>
        <v/>
      </c>
      <c r="Q286" s="170">
        <f t="shared" ref="Q286:V286" si="824">+IFERROR(Q285/Q284,"")</f>
        <v>1</v>
      </c>
      <c r="R286" s="170">
        <f t="shared" si="824"/>
        <v>1</v>
      </c>
      <c r="S286" s="170">
        <f t="shared" si="824"/>
        <v>1</v>
      </c>
      <c r="T286" s="170">
        <f t="shared" si="824"/>
        <v>3</v>
      </c>
      <c r="U286" s="170">
        <f t="shared" si="824"/>
        <v>1.75</v>
      </c>
      <c r="V286" s="170">
        <f t="shared" si="824"/>
        <v>1</v>
      </c>
      <c r="W286" s="170" t="str">
        <f t="shared" ref="W286" si="825">+IFERROR(W285/W284,"")</f>
        <v/>
      </c>
      <c r="X286" s="170" t="str">
        <f t="shared" ref="X286:Y286" si="826">+IFERROR(X285/X284,"")</f>
        <v/>
      </c>
      <c r="Y286" s="170" t="str">
        <f t="shared" si="826"/>
        <v/>
      </c>
      <c r="Z286" s="170" t="str">
        <f t="shared" ref="Z286:AA286" si="827">+IFERROR(Z285/Z284,"")</f>
        <v/>
      </c>
      <c r="AA286" s="170" t="str">
        <f t="shared" si="827"/>
        <v/>
      </c>
      <c r="AB286" s="170">
        <f t="shared" ref="AB286:AC286" si="828">+IFERROR(AB285/AB284,"")</f>
        <v>3</v>
      </c>
      <c r="AC286" s="170" t="str">
        <f t="shared" si="828"/>
        <v/>
      </c>
      <c r="AD286" s="170" t="str">
        <f t="shared" ref="AD286:AE286" si="829">+IFERROR(AD285/AD284,"")</f>
        <v/>
      </c>
      <c r="AE286" s="170" t="str">
        <f t="shared" si="829"/>
        <v/>
      </c>
      <c r="AF286" s="170">
        <f t="shared" ref="AF286:AG286" si="830">+IFERROR(AF285/AF284,"")</f>
        <v>1</v>
      </c>
      <c r="AG286" s="170" t="str">
        <f t="shared" si="830"/>
        <v/>
      </c>
      <c r="AH286" s="170" t="str">
        <f t="shared" ref="AH286:AM286" si="831">+IFERROR(AH285/AH284,"")</f>
        <v/>
      </c>
      <c r="AI286" s="170" t="str">
        <f t="shared" si="831"/>
        <v/>
      </c>
      <c r="AJ286" s="170" t="str">
        <f t="shared" si="831"/>
        <v/>
      </c>
      <c r="AK286" s="170" t="str">
        <f t="shared" si="831"/>
        <v/>
      </c>
      <c r="AL286" s="170" t="str">
        <f t="shared" si="831"/>
        <v/>
      </c>
      <c r="AM286" s="170" t="str">
        <f t="shared" si="831"/>
        <v/>
      </c>
    </row>
    <row r="287" spans="1:40" ht="15" customHeight="1" outlineLevel="1">
      <c r="A287" s="4" t="s">
        <v>82</v>
      </c>
      <c r="B287" s="4" t="s">
        <v>62</v>
      </c>
      <c r="C287" s="4" t="str">
        <f t="shared" si="822"/>
        <v>Clients</v>
      </c>
      <c r="D287" s="216"/>
      <c r="E287" s="203"/>
      <c r="F287" s="204" t="s">
        <v>62</v>
      </c>
      <c r="G287" s="10" t="s">
        <v>40</v>
      </c>
      <c r="H287" s="164"/>
      <c r="I287" s="164"/>
      <c r="J287" s="164"/>
      <c r="K287" s="164"/>
      <c r="L287" s="164"/>
      <c r="M287" s="164"/>
      <c r="N287" s="164"/>
      <c r="O287" s="164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L287" s="165"/>
      <c r="AM287" s="165"/>
    </row>
    <row r="288" spans="1:40" ht="15" customHeight="1" outlineLevel="1">
      <c r="A288" s="4" t="s">
        <v>82</v>
      </c>
      <c r="B288" s="4" t="s">
        <v>62</v>
      </c>
      <c r="C288" s="4" t="s">
        <v>3780</v>
      </c>
      <c r="D288" s="216"/>
      <c r="E288" s="203"/>
      <c r="F288" s="204"/>
      <c r="G288" s="11" t="s">
        <v>88</v>
      </c>
      <c r="H288" s="166"/>
      <c r="I288" s="166"/>
      <c r="J288" s="166"/>
      <c r="K288" s="166"/>
      <c r="L288" s="166"/>
      <c r="M288" s="166"/>
      <c r="N288" s="166"/>
      <c r="O288" s="166"/>
      <c r="P288" s="169"/>
      <c r="Q288" s="169">
        <f>+IFERROR(SUMIFS([5]Sheet1!D:D,[5]Sheet1!$A:$A,$A288,[5]Sheet1!$B:$B,$B288,[5]Sheet1!$C:$C,$C288),0)</f>
        <v>0</v>
      </c>
      <c r="R288" s="169">
        <f>+IFERROR(SUMIFS([5]Sheet1!E:E,[5]Sheet1!$A:$A,$A288,[5]Sheet1!$B:$B,$B288,[5]Sheet1!$C:$C,$C288),0)</f>
        <v>0</v>
      </c>
      <c r="S288" s="169">
        <f>+IFERROR(SUMIFS([5]Sheet1!F:F,[5]Sheet1!$A:$A,$A288,[5]Sheet1!$B:$B,$B288,[5]Sheet1!$C:$C,$C288),0)</f>
        <v>0</v>
      </c>
      <c r="T288" s="169">
        <f>+IFERROR(SUMIFS([5]Sheet1!G:G,[5]Sheet1!$A:$A,$A288,[5]Sheet1!$B:$B,$B288,[5]Sheet1!$C:$C,$C288),0)</f>
        <v>0</v>
      </c>
      <c r="U288" s="169">
        <f>+IFERROR(SUMIFS([5]Sheet1!H:H,[5]Sheet1!$A:$A,$A288,[5]Sheet1!$B:$B,$B288,[5]Sheet1!$C:$C,$C288),0)</f>
        <v>0</v>
      </c>
      <c r="V288" s="169">
        <f>+IFERROR(SUMIFS([5]Sheet1!I:I,[5]Sheet1!$A:$A,$A288,[5]Sheet1!$B:$B,$B288,[5]Sheet1!$C:$C,$C288),0)</f>
        <v>0</v>
      </c>
      <c r="W288" s="169">
        <f>+IFERROR(SUMIFS([5]Sheet1!J:J,[5]Sheet1!$A:$A,$A288,[5]Sheet1!$B:$B,$B288,[5]Sheet1!$C:$C,$C288),0)</f>
        <v>0</v>
      </c>
      <c r="X288" s="169">
        <f>+IFERROR(SUMIFS([5]Sheet1!K:K,[5]Sheet1!$A:$A,$A288,[5]Sheet1!$B:$B,$B288,[5]Sheet1!$C:$C,$C288),0)</f>
        <v>0</v>
      </c>
      <c r="Y288" s="169">
        <f>+IFERROR(SUMIFS([5]Sheet1!L:L,[5]Sheet1!$A:$A,$A288,[5]Sheet1!$B:$B,$B288,[5]Sheet1!$C:$C,$C288),0)</f>
        <v>0</v>
      </c>
      <c r="Z288" s="169">
        <f>+IFERROR(SUMIFS([5]Sheet1!M:M,[5]Sheet1!$A:$A,$A288,[5]Sheet1!$B:$B,$B288,[5]Sheet1!$C:$C,$C288),0)</f>
        <v>0</v>
      </c>
      <c r="AA288" s="169">
        <f>+IFERROR(SUMIFS([5]Sheet1!N:N,[5]Sheet1!$A:$A,$A288,[5]Sheet1!$B:$B,$B288,[5]Sheet1!$C:$C,$C288),0)</f>
        <v>0</v>
      </c>
      <c r="AB288" s="169">
        <f>+IFERROR(SUMIFS([5]Sheet1!O:O,[5]Sheet1!$A:$A,$A288,[5]Sheet1!$B:$B,$B288,[5]Sheet1!$C:$C,$C288),0)</f>
        <v>0</v>
      </c>
      <c r="AC288" s="169">
        <f>+IFERROR(SUMIFS([5]Sheet1!P:P,[5]Sheet1!$A:$A,$A288,[5]Sheet1!$B:$B,$B288,[5]Sheet1!$C:$C,$C288),0)</f>
        <v>0</v>
      </c>
      <c r="AD288" s="169">
        <f>+IFERROR(SUMIFS([5]Sheet1!Q:Q,[5]Sheet1!$A:$A,$A288,[5]Sheet1!$B:$B,$B288,[5]Sheet1!$C:$C,$C288),0)</f>
        <v>0</v>
      </c>
      <c r="AE288" s="169">
        <f>+IFERROR(SUMIFS([5]Sheet1!R:R,[5]Sheet1!$A:$A,$A288,[5]Sheet1!$B:$B,$B288,[5]Sheet1!$C:$C,$C288),0)</f>
        <v>0</v>
      </c>
      <c r="AF288" s="169">
        <f>+IFERROR(SUMIFS([5]Sheet1!S:S,[5]Sheet1!$A:$A,$A288,[5]Sheet1!$B:$B,$B288,[5]Sheet1!$C:$C,$C288),0)</f>
        <v>0</v>
      </c>
      <c r="AG288" s="169">
        <f>+IFERROR(SUMIFS([5]Sheet1!T:T,[5]Sheet1!$A:$A,$A288,[5]Sheet1!$B:$B,$B288,[5]Sheet1!$C:$C,$C288),0)</f>
        <v>0</v>
      </c>
      <c r="AH288" s="169">
        <f>+IFERROR(SUMIFS([5]Sheet1!U:U,[5]Sheet1!$A:$A,$A288,[5]Sheet1!$B:$B,$B288,[5]Sheet1!$C:$C,$C288),0)</f>
        <v>0</v>
      </c>
      <c r="AI288" s="169">
        <f>+IFERROR(SUMIFS([5]Sheet1!V:V,[5]Sheet1!$A:$A,$A288,[5]Sheet1!$B:$B,$B288,[5]Sheet1!$C:$C,$C288),0)</f>
        <v>0</v>
      </c>
      <c r="AJ288" s="169">
        <f>+IFERROR(SUMIFS([5]Sheet1!W:W,[5]Sheet1!$A:$A,$A288,[5]Sheet1!$B:$B,$B288,[5]Sheet1!$C:$C,$C288),0)</f>
        <v>0</v>
      </c>
      <c r="AK288" s="169">
        <f>+IFERROR(SUMIFS([5]Sheet1!X:X,[5]Sheet1!$A:$A,$A288,[5]Sheet1!$B:$B,$B288,[5]Sheet1!$C:$C,$C288),0)</f>
        <v>0</v>
      </c>
      <c r="AL288" s="169">
        <f>+IFERROR(SUMIFS([5]Sheet1!Y:Y,[5]Sheet1!$A:$A,$A288,[5]Sheet1!$B:$B,$B288,[5]Sheet1!$C:$C,$C288),0)</f>
        <v>0</v>
      </c>
      <c r="AM288" s="169">
        <f>+IFERROR(SUMIFS([5]Sheet1!Z:Z,[5]Sheet1!$A:$A,$A288,[5]Sheet1!$B:$B,$B288,[5]Sheet1!$C:$C,$C288),0)</f>
        <v>0</v>
      </c>
      <c r="AN288" s="4" t="s">
        <v>121</v>
      </c>
    </row>
    <row r="289" spans="1:40" s="8" customFormat="1" ht="15" customHeight="1" outlineLevel="1">
      <c r="A289" s="4" t="s">
        <v>82</v>
      </c>
      <c r="B289" s="4" t="s">
        <v>62</v>
      </c>
      <c r="C289" s="4" t="str">
        <f t="shared" ref="C289:C290" si="832">+G289</f>
        <v>assets/client</v>
      </c>
      <c r="D289" s="216"/>
      <c r="E289" s="203"/>
      <c r="F289" s="204"/>
      <c r="G289" s="13" t="s">
        <v>90</v>
      </c>
      <c r="H289" s="170"/>
      <c r="I289" s="170"/>
      <c r="J289" s="170"/>
      <c r="K289" s="170"/>
      <c r="L289" s="170"/>
      <c r="M289" s="170"/>
      <c r="N289" s="170"/>
      <c r="O289" s="170"/>
      <c r="P289" s="170"/>
      <c r="Q289" s="170" t="str">
        <f t="shared" ref="Q289:S289" si="833">+IFERROR(Q288/Q287,"")</f>
        <v/>
      </c>
      <c r="R289" s="170" t="str">
        <f t="shared" si="833"/>
        <v/>
      </c>
      <c r="S289" s="170" t="str">
        <f t="shared" si="833"/>
        <v/>
      </c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  <c r="AG289" s="170"/>
      <c r="AH289" s="170"/>
      <c r="AI289" s="170"/>
      <c r="AJ289" s="170"/>
      <c r="AK289" s="170"/>
      <c r="AL289" s="170"/>
      <c r="AM289" s="170"/>
    </row>
    <row r="290" spans="1:40" s="8" customFormat="1" ht="15" customHeight="1" outlineLevel="1">
      <c r="A290" s="4" t="s">
        <v>82</v>
      </c>
      <c r="B290" s="8" t="s">
        <v>72</v>
      </c>
      <c r="C290" s="4" t="str">
        <f t="shared" si="832"/>
        <v>Clients</v>
      </c>
      <c r="D290" s="216"/>
      <c r="E290" s="203"/>
      <c r="F290" s="204" t="s">
        <v>72</v>
      </c>
      <c r="G290" s="10" t="s">
        <v>40</v>
      </c>
      <c r="H290" s="164"/>
      <c r="I290" s="164"/>
      <c r="J290" s="164"/>
      <c r="K290" s="164"/>
      <c r="L290" s="164"/>
      <c r="M290" s="164"/>
      <c r="N290" s="164"/>
      <c r="O290" s="164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</row>
    <row r="291" spans="1:40" s="8" customFormat="1" ht="15" customHeight="1" outlineLevel="1">
      <c r="A291" s="4" t="s">
        <v>82</v>
      </c>
      <c r="B291" s="8" t="s">
        <v>72</v>
      </c>
      <c r="C291" s="4" t="s">
        <v>3781</v>
      </c>
      <c r="D291" s="216"/>
      <c r="E291" s="203"/>
      <c r="F291" s="204"/>
      <c r="G291" s="11" t="s">
        <v>88</v>
      </c>
      <c r="H291" s="166"/>
      <c r="I291" s="166"/>
      <c r="J291" s="166"/>
      <c r="K291" s="166"/>
      <c r="L291" s="166"/>
      <c r="M291" s="166"/>
      <c r="N291" s="166"/>
      <c r="O291" s="166"/>
      <c r="P291" s="169"/>
      <c r="Q291" s="169">
        <f>+IFERROR(SUMIFS([5]Sheet1!D:D,[5]Sheet1!$A:$A,$A291,[5]Sheet1!$B:$B,$B291,[5]Sheet1!$C:$C,$C291),0)</f>
        <v>0</v>
      </c>
      <c r="R291" s="169">
        <f>+IFERROR(SUMIFS([5]Sheet1!E:E,[5]Sheet1!$A:$A,$A291,[5]Sheet1!$B:$B,$B291,[5]Sheet1!$C:$C,$C291),0)</f>
        <v>0</v>
      </c>
      <c r="S291" s="169">
        <f>+IFERROR(SUMIFS([5]Sheet1!F:F,[5]Sheet1!$A:$A,$A291,[5]Sheet1!$B:$B,$B291,[5]Sheet1!$C:$C,$C291),0)</f>
        <v>0</v>
      </c>
      <c r="T291" s="169">
        <f>+IFERROR(SUMIFS([5]Sheet1!G:G,[5]Sheet1!$A:$A,$A291,[5]Sheet1!$B:$B,$B291,[5]Sheet1!$C:$C,$C291),0)</f>
        <v>0</v>
      </c>
      <c r="U291" s="169">
        <f>+IFERROR(SUMIFS([5]Sheet1!H:H,[5]Sheet1!$A:$A,$A291,[5]Sheet1!$B:$B,$B291,[5]Sheet1!$C:$C,$C291),0)</f>
        <v>0</v>
      </c>
      <c r="V291" s="169">
        <f>+IFERROR(SUMIFS([5]Sheet1!I:I,[5]Sheet1!$A:$A,$A291,[5]Sheet1!$B:$B,$B291,[5]Sheet1!$C:$C,$C291),0)</f>
        <v>0</v>
      </c>
      <c r="W291" s="169">
        <f>+IFERROR(SUMIFS([5]Sheet1!J:J,[5]Sheet1!$A:$A,$A291,[5]Sheet1!$B:$B,$B291,[5]Sheet1!$C:$C,$C291),0)</f>
        <v>0</v>
      </c>
      <c r="X291" s="169">
        <f>+IFERROR(SUMIFS([5]Sheet1!K:K,[5]Sheet1!$A:$A,$A291,[5]Sheet1!$B:$B,$B291,[5]Sheet1!$C:$C,$C291),0)</f>
        <v>0</v>
      </c>
      <c r="Y291" s="169">
        <f>+IFERROR(SUMIFS([5]Sheet1!L:L,[5]Sheet1!$A:$A,$A291,[5]Sheet1!$B:$B,$B291,[5]Sheet1!$C:$C,$C291),0)</f>
        <v>0</v>
      </c>
      <c r="Z291" s="169">
        <f>+IFERROR(SUMIFS([5]Sheet1!M:M,[5]Sheet1!$A:$A,$A291,[5]Sheet1!$B:$B,$B291,[5]Sheet1!$C:$C,$C291),0)</f>
        <v>0</v>
      </c>
      <c r="AA291" s="169">
        <f>+IFERROR(SUMIFS([5]Sheet1!N:N,[5]Sheet1!$A:$A,$A291,[5]Sheet1!$B:$B,$B291,[5]Sheet1!$C:$C,$C291),0)</f>
        <v>0</v>
      </c>
      <c r="AB291" s="169">
        <f>+IFERROR(SUMIFS([5]Sheet1!O:O,[5]Sheet1!$A:$A,$A291,[5]Sheet1!$B:$B,$B291,[5]Sheet1!$C:$C,$C291),0)</f>
        <v>0</v>
      </c>
      <c r="AC291" s="169">
        <f>+IFERROR(SUMIFS([5]Sheet1!P:P,[5]Sheet1!$A:$A,$A291,[5]Sheet1!$B:$B,$B291,[5]Sheet1!$C:$C,$C291),0)</f>
        <v>0</v>
      </c>
      <c r="AD291" s="169">
        <f>+IFERROR(SUMIFS([5]Sheet1!Q:Q,[5]Sheet1!$A:$A,$A291,[5]Sheet1!$B:$B,$B291,[5]Sheet1!$C:$C,$C291),0)</f>
        <v>0</v>
      </c>
      <c r="AE291" s="169">
        <f>+IFERROR(SUMIFS([5]Sheet1!R:R,[5]Sheet1!$A:$A,$A291,[5]Sheet1!$B:$B,$B291,[5]Sheet1!$C:$C,$C291),0)</f>
        <v>0</v>
      </c>
      <c r="AF291" s="169">
        <f>+IFERROR(SUMIFS([5]Sheet1!S:S,[5]Sheet1!$A:$A,$A291,[5]Sheet1!$B:$B,$B291,[5]Sheet1!$C:$C,$C291),0)</f>
        <v>0</v>
      </c>
      <c r="AG291" s="169">
        <f>+IFERROR(SUMIFS([5]Sheet1!T:T,[5]Sheet1!$A:$A,$A291,[5]Sheet1!$B:$B,$B291,[5]Sheet1!$C:$C,$C291),0)</f>
        <v>0</v>
      </c>
      <c r="AH291" s="169">
        <f>+IFERROR(SUMIFS([5]Sheet1!U:U,[5]Sheet1!$A:$A,$A291,[5]Sheet1!$B:$B,$B291,[5]Sheet1!$C:$C,$C291),0)</f>
        <v>0</v>
      </c>
      <c r="AI291" s="169">
        <f>+IFERROR(SUMIFS([5]Sheet1!V:V,[5]Sheet1!$A:$A,$A291,[5]Sheet1!$B:$B,$B291,[5]Sheet1!$C:$C,$C291),0)</f>
        <v>0</v>
      </c>
      <c r="AJ291" s="169">
        <f>+IFERROR(SUMIFS([5]Sheet1!W:W,[5]Sheet1!$A:$A,$A291,[5]Sheet1!$B:$B,$B291,[5]Sheet1!$C:$C,$C291),0)</f>
        <v>0</v>
      </c>
      <c r="AK291" s="169">
        <f>+IFERROR(SUMIFS([5]Sheet1!X:X,[5]Sheet1!$A:$A,$A291,[5]Sheet1!$B:$B,$B291,[5]Sheet1!$C:$C,$C291),0)</f>
        <v>0</v>
      </c>
      <c r="AL291" s="169">
        <f>+IFERROR(SUMIFS([5]Sheet1!Y:Y,[5]Sheet1!$A:$A,$A291,[5]Sheet1!$B:$B,$B291,[5]Sheet1!$C:$C,$C291),0)</f>
        <v>0</v>
      </c>
      <c r="AM291" s="169">
        <f>+IFERROR(SUMIFS([5]Sheet1!Z:Z,[5]Sheet1!$A:$A,$A291,[5]Sheet1!$B:$B,$B291,[5]Sheet1!$C:$C,$C291),0)</f>
        <v>0</v>
      </c>
      <c r="AN291" s="4" t="s">
        <v>121</v>
      </c>
    </row>
    <row r="292" spans="1:40" s="8" customFormat="1" ht="15" customHeight="1" outlineLevel="1">
      <c r="A292" s="4" t="s">
        <v>82</v>
      </c>
      <c r="B292" s="8" t="s">
        <v>72</v>
      </c>
      <c r="C292" s="4" t="str">
        <f t="shared" ref="C292:C293" si="834">+G292</f>
        <v>assets/client</v>
      </c>
      <c r="D292" s="216"/>
      <c r="E292" s="203"/>
      <c r="F292" s="204"/>
      <c r="G292" s="13" t="s">
        <v>90</v>
      </c>
      <c r="H292" s="170"/>
      <c r="I292" s="170"/>
      <c r="J292" s="170"/>
      <c r="K292" s="170"/>
      <c r="L292" s="170"/>
      <c r="M292" s="170"/>
      <c r="N292" s="170"/>
      <c r="O292" s="170"/>
      <c r="P292" s="170"/>
      <c r="Q292" s="170" t="str">
        <f t="shared" ref="Q292:S292" si="835">+IFERROR(Q291/Q290,"")</f>
        <v/>
      </c>
      <c r="R292" s="170" t="str">
        <f t="shared" si="835"/>
        <v/>
      </c>
      <c r="S292" s="170" t="str">
        <f t="shared" si="835"/>
        <v/>
      </c>
      <c r="T292" s="170"/>
      <c r="U292" s="170"/>
      <c r="V292" s="170"/>
      <c r="W292" s="170"/>
      <c r="X292" s="170"/>
      <c r="Y292" s="170"/>
      <c r="Z292" s="170"/>
      <c r="AA292" s="170"/>
      <c r="AB292" s="170"/>
      <c r="AC292" s="170"/>
      <c r="AD292" s="170"/>
      <c r="AE292" s="170"/>
      <c r="AF292" s="170"/>
      <c r="AG292" s="170"/>
      <c r="AH292" s="170"/>
      <c r="AI292" s="170"/>
      <c r="AJ292" s="170"/>
      <c r="AK292" s="170"/>
      <c r="AL292" s="170"/>
      <c r="AM292" s="170"/>
    </row>
    <row r="293" spans="1:40" s="8" customFormat="1" ht="15" customHeight="1" outlineLevel="1">
      <c r="A293" s="4" t="s">
        <v>82</v>
      </c>
      <c r="B293" s="8" t="s">
        <v>73</v>
      </c>
      <c r="C293" s="4" t="str">
        <f t="shared" si="834"/>
        <v>Clients</v>
      </c>
      <c r="D293" s="216"/>
      <c r="E293" s="203"/>
      <c r="F293" s="204" t="s">
        <v>73</v>
      </c>
      <c r="G293" s="10" t="s">
        <v>40</v>
      </c>
      <c r="H293" s="164"/>
      <c r="I293" s="164"/>
      <c r="J293" s="164"/>
      <c r="K293" s="164"/>
      <c r="L293" s="164"/>
      <c r="M293" s="164"/>
      <c r="N293" s="164"/>
      <c r="O293" s="164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</row>
    <row r="294" spans="1:40" s="8" customFormat="1" ht="15" customHeight="1" outlineLevel="1">
      <c r="A294" s="4" t="s">
        <v>82</v>
      </c>
      <c r="B294" s="8" t="s">
        <v>73</v>
      </c>
      <c r="C294" s="4" t="s">
        <v>3782</v>
      </c>
      <c r="D294" s="216"/>
      <c r="E294" s="203"/>
      <c r="F294" s="204"/>
      <c r="G294" s="11" t="s">
        <v>88</v>
      </c>
      <c r="H294" s="166"/>
      <c r="I294" s="166"/>
      <c r="J294" s="166"/>
      <c r="K294" s="166"/>
      <c r="L294" s="166"/>
      <c r="M294" s="166"/>
      <c r="N294" s="166"/>
      <c r="O294" s="166"/>
      <c r="P294" s="169"/>
      <c r="Q294" s="169">
        <f>+IFERROR(SUMIFS([5]Sheet1!D:D,[5]Sheet1!$A:$A,$A294,[5]Sheet1!$B:$B,$B294,[5]Sheet1!$C:$C,$C294),0)</f>
        <v>0</v>
      </c>
      <c r="R294" s="169">
        <f>+IFERROR(SUMIFS([5]Sheet1!E:E,[5]Sheet1!$A:$A,$A294,[5]Sheet1!$B:$B,$B294,[5]Sheet1!$C:$C,$C294),0)</f>
        <v>0</v>
      </c>
      <c r="S294" s="169">
        <f>+IFERROR(SUMIFS([5]Sheet1!F:F,[5]Sheet1!$A:$A,$A294,[5]Sheet1!$B:$B,$B294,[5]Sheet1!$C:$C,$C294),0)</f>
        <v>0</v>
      </c>
      <c r="T294" s="169">
        <f>+IFERROR(SUMIFS([5]Sheet1!G:G,[5]Sheet1!$A:$A,$A294,[5]Sheet1!$B:$B,$B294,[5]Sheet1!$C:$C,$C294),0)</f>
        <v>0</v>
      </c>
      <c r="U294" s="169">
        <f>+IFERROR(SUMIFS([5]Sheet1!H:H,[5]Sheet1!$A:$A,$A294,[5]Sheet1!$B:$B,$B294,[5]Sheet1!$C:$C,$C294),0)</f>
        <v>0</v>
      </c>
      <c r="V294" s="169">
        <f>+IFERROR(SUMIFS([5]Sheet1!I:I,[5]Sheet1!$A:$A,$A294,[5]Sheet1!$B:$B,$B294,[5]Sheet1!$C:$C,$C294),0)</f>
        <v>0</v>
      </c>
      <c r="W294" s="169">
        <f>+IFERROR(SUMIFS([5]Sheet1!J:J,[5]Sheet1!$A:$A,$A294,[5]Sheet1!$B:$B,$B294,[5]Sheet1!$C:$C,$C294),0)</f>
        <v>0</v>
      </c>
      <c r="X294" s="169">
        <f>+IFERROR(SUMIFS([5]Sheet1!K:K,[5]Sheet1!$A:$A,$A294,[5]Sheet1!$B:$B,$B294,[5]Sheet1!$C:$C,$C294),0)</f>
        <v>0</v>
      </c>
      <c r="Y294" s="169">
        <f>+IFERROR(SUMIFS([5]Sheet1!L:L,[5]Sheet1!$A:$A,$A294,[5]Sheet1!$B:$B,$B294,[5]Sheet1!$C:$C,$C294),0)</f>
        <v>0</v>
      </c>
      <c r="Z294" s="169">
        <f>+IFERROR(SUMIFS([5]Sheet1!M:M,[5]Sheet1!$A:$A,$A294,[5]Sheet1!$B:$B,$B294,[5]Sheet1!$C:$C,$C294),0)</f>
        <v>0</v>
      </c>
      <c r="AA294" s="169">
        <f>+IFERROR(SUMIFS([5]Sheet1!N:N,[5]Sheet1!$A:$A,$A294,[5]Sheet1!$B:$B,$B294,[5]Sheet1!$C:$C,$C294),0)</f>
        <v>0</v>
      </c>
      <c r="AB294" s="169">
        <f>+IFERROR(SUMIFS([5]Sheet1!O:O,[5]Sheet1!$A:$A,$A294,[5]Sheet1!$B:$B,$B294,[5]Sheet1!$C:$C,$C294),0)</f>
        <v>0</v>
      </c>
      <c r="AC294" s="169">
        <f>+IFERROR(SUMIFS([5]Sheet1!P:P,[5]Sheet1!$A:$A,$A294,[5]Sheet1!$B:$B,$B294,[5]Sheet1!$C:$C,$C294),0)</f>
        <v>0</v>
      </c>
      <c r="AD294" s="169">
        <f>+IFERROR(SUMIFS([5]Sheet1!Q:Q,[5]Sheet1!$A:$A,$A294,[5]Sheet1!$B:$B,$B294,[5]Sheet1!$C:$C,$C294),0)</f>
        <v>0</v>
      </c>
      <c r="AE294" s="169">
        <f>+IFERROR(SUMIFS([5]Sheet1!R:R,[5]Sheet1!$A:$A,$A294,[5]Sheet1!$B:$B,$B294,[5]Sheet1!$C:$C,$C294),0)</f>
        <v>0</v>
      </c>
      <c r="AF294" s="169">
        <f>+IFERROR(SUMIFS([5]Sheet1!S:S,[5]Sheet1!$A:$A,$A294,[5]Sheet1!$B:$B,$B294,[5]Sheet1!$C:$C,$C294),0)</f>
        <v>0</v>
      </c>
      <c r="AG294" s="169">
        <f>+IFERROR(SUMIFS([5]Sheet1!T:T,[5]Sheet1!$A:$A,$A294,[5]Sheet1!$B:$B,$B294,[5]Sheet1!$C:$C,$C294),0)</f>
        <v>0</v>
      </c>
      <c r="AH294" s="169">
        <f>+IFERROR(SUMIFS([5]Sheet1!U:U,[5]Sheet1!$A:$A,$A294,[5]Sheet1!$B:$B,$B294,[5]Sheet1!$C:$C,$C294),0)</f>
        <v>0</v>
      </c>
      <c r="AI294" s="169">
        <f>+IFERROR(SUMIFS([5]Sheet1!V:V,[5]Sheet1!$A:$A,$A294,[5]Sheet1!$B:$B,$B294,[5]Sheet1!$C:$C,$C294),0)</f>
        <v>0</v>
      </c>
      <c r="AJ294" s="169">
        <f>+IFERROR(SUMIFS([5]Sheet1!W:W,[5]Sheet1!$A:$A,$A294,[5]Sheet1!$B:$B,$B294,[5]Sheet1!$C:$C,$C294),0)</f>
        <v>0</v>
      </c>
      <c r="AK294" s="169">
        <f>+IFERROR(SUMIFS([5]Sheet1!X:X,[5]Sheet1!$A:$A,$A294,[5]Sheet1!$B:$B,$B294,[5]Sheet1!$C:$C,$C294),0)</f>
        <v>0</v>
      </c>
      <c r="AL294" s="169">
        <f>+IFERROR(SUMIFS([5]Sheet1!Y:Y,[5]Sheet1!$A:$A,$A294,[5]Sheet1!$B:$B,$B294,[5]Sheet1!$C:$C,$C294),0)</f>
        <v>0</v>
      </c>
      <c r="AM294" s="169">
        <f>+IFERROR(SUMIFS([5]Sheet1!Z:Z,[5]Sheet1!$A:$A,$A294,[5]Sheet1!$B:$B,$B294,[5]Sheet1!$C:$C,$C294),0)</f>
        <v>0</v>
      </c>
      <c r="AN294" s="4" t="s">
        <v>121</v>
      </c>
    </row>
    <row r="295" spans="1:40" s="8" customFormat="1" ht="15" customHeight="1" outlineLevel="1">
      <c r="A295" s="4" t="s">
        <v>82</v>
      </c>
      <c r="B295" s="8" t="s">
        <v>73</v>
      </c>
      <c r="C295" s="4" t="str">
        <f t="shared" ref="C295:C312" si="836">+G295</f>
        <v>assets/client</v>
      </c>
      <c r="D295" s="216"/>
      <c r="E295" s="203"/>
      <c r="F295" s="204"/>
      <c r="G295" s="13" t="s">
        <v>90</v>
      </c>
      <c r="H295" s="170"/>
      <c r="I295" s="170"/>
      <c r="J295" s="170"/>
      <c r="K295" s="170"/>
      <c r="L295" s="170"/>
      <c r="M295" s="170"/>
      <c r="N295" s="170"/>
      <c r="O295" s="170"/>
      <c r="P295" s="170"/>
      <c r="Q295" s="170" t="str">
        <f t="shared" ref="Q295:S295" si="837">+IFERROR(Q294/Q293,"")</f>
        <v/>
      </c>
      <c r="R295" s="170" t="str">
        <f t="shared" si="837"/>
        <v/>
      </c>
      <c r="S295" s="170" t="str">
        <f t="shared" si="837"/>
        <v/>
      </c>
      <c r="T295" s="170"/>
      <c r="U295" s="170"/>
      <c r="V295" s="170"/>
      <c r="W295" s="170"/>
      <c r="X295" s="170"/>
      <c r="Y295" s="170"/>
      <c r="Z295" s="170"/>
      <c r="AA295" s="170"/>
      <c r="AB295" s="170"/>
      <c r="AC295" s="170"/>
      <c r="AD295" s="170"/>
      <c r="AE295" s="170"/>
      <c r="AF295" s="170"/>
      <c r="AG295" s="170"/>
      <c r="AH295" s="170"/>
      <c r="AI295" s="170"/>
      <c r="AJ295" s="170"/>
      <c r="AK295" s="170"/>
      <c r="AL295" s="170"/>
      <c r="AM295" s="170"/>
    </row>
    <row r="296" spans="1:40" ht="15" customHeight="1" outlineLevel="1">
      <c r="A296" s="4" t="s">
        <v>82</v>
      </c>
      <c r="B296" s="4" t="s">
        <v>51</v>
      </c>
      <c r="C296" s="4" t="str">
        <f t="shared" si="836"/>
        <v>Clients</v>
      </c>
      <c r="D296" s="216"/>
      <c r="E296" s="203" t="s">
        <v>39</v>
      </c>
      <c r="F296" s="204" t="s">
        <v>51</v>
      </c>
      <c r="G296" s="10" t="s">
        <v>40</v>
      </c>
      <c r="H296" s="164"/>
      <c r="I296" s="164"/>
      <c r="J296" s="164"/>
      <c r="K296" s="164"/>
      <c r="L296" s="164"/>
      <c r="M296" s="164"/>
      <c r="N296" s="164"/>
      <c r="O296" s="164"/>
      <c r="P296" s="165"/>
      <c r="Q296" s="165">
        <f>+[4]Sheet1!C2</f>
        <v>0</v>
      </c>
      <c r="R296" s="165">
        <f>+[4]Sheet1!D2</f>
        <v>2</v>
      </c>
      <c r="S296" s="165">
        <f>+[4]Sheet1!E2</f>
        <v>3</v>
      </c>
      <c r="T296" s="165">
        <f>+[4]Sheet1!F2</f>
        <v>4</v>
      </c>
      <c r="U296" s="165">
        <f>+[4]Sheet1!G2</f>
        <v>6</v>
      </c>
      <c r="V296" s="165">
        <f>+[4]Sheet1!H2</f>
        <v>1</v>
      </c>
      <c r="W296" s="165">
        <f>+[4]Sheet1!I2</f>
        <v>2</v>
      </c>
      <c r="X296" s="165">
        <f>+[4]Sheet1!J2</f>
        <v>4</v>
      </c>
      <c r="Y296" s="165">
        <f>+[4]Sheet1!K2</f>
        <v>5</v>
      </c>
      <c r="Z296" s="165">
        <f>+[4]Sheet1!L2</f>
        <v>12</v>
      </c>
      <c r="AA296" s="165">
        <f>+[4]Sheet1!M2</f>
        <v>3</v>
      </c>
      <c r="AB296" s="165">
        <f>+[4]Sheet1!N2</f>
        <v>3</v>
      </c>
      <c r="AC296" s="165">
        <f>+[4]Sheet1!O2</f>
        <v>0</v>
      </c>
      <c r="AD296" s="165">
        <f>+[4]Sheet1!P2</f>
        <v>1</v>
      </c>
      <c r="AE296" s="165">
        <f>+[4]Sheet1!Q2</f>
        <v>1</v>
      </c>
      <c r="AF296" s="165">
        <f>+[4]Sheet1!R2</f>
        <v>1</v>
      </c>
      <c r="AG296" s="165">
        <f>+[4]Sheet1!S2</f>
        <v>0</v>
      </c>
      <c r="AH296" s="165">
        <f>+[4]Sheet1!T2</f>
        <v>0</v>
      </c>
      <c r="AI296" s="165">
        <f>+[4]Sheet1!U2</f>
        <v>0</v>
      </c>
      <c r="AJ296" s="165">
        <f>+[4]Sheet1!V2</f>
        <v>0</v>
      </c>
      <c r="AK296" s="165">
        <f>+[4]Sheet1!W2</f>
        <v>0</v>
      </c>
      <c r="AL296" s="165">
        <f>+[4]Sheet1!X2</f>
        <v>0</v>
      </c>
      <c r="AM296" s="165">
        <f>+[4]Sheet1!Y2</f>
        <v>0</v>
      </c>
    </row>
    <row r="297" spans="1:40" ht="15" customHeight="1" outlineLevel="1">
      <c r="A297" s="4" t="s">
        <v>82</v>
      </c>
      <c r="B297" s="4" t="s">
        <v>51</v>
      </c>
      <c r="C297" s="4" t="str">
        <f t="shared" si="836"/>
        <v>Assets</v>
      </c>
      <c r="D297" s="216"/>
      <c r="E297" s="203"/>
      <c r="F297" s="204"/>
      <c r="G297" s="11" t="s">
        <v>88</v>
      </c>
      <c r="H297" s="166"/>
      <c r="I297" s="166"/>
      <c r="J297" s="166"/>
      <c r="K297" s="166"/>
      <c r="L297" s="166"/>
      <c r="M297" s="166"/>
      <c r="N297" s="166"/>
      <c r="O297" s="166"/>
      <c r="P297" s="167">
        <f t="shared" ref="P297" si="838">SUM(P298:P303)</f>
        <v>0</v>
      </c>
      <c r="Q297" s="167">
        <f>SUM(Q298:Q303)</f>
        <v>0</v>
      </c>
      <c r="R297" s="167">
        <f t="shared" ref="R297:Z297" si="839">SUM(R298:R303)</f>
        <v>3</v>
      </c>
      <c r="S297" s="167">
        <f t="shared" si="839"/>
        <v>3</v>
      </c>
      <c r="T297" s="167">
        <f t="shared" si="839"/>
        <v>4</v>
      </c>
      <c r="U297" s="167">
        <f t="shared" si="839"/>
        <v>8</v>
      </c>
      <c r="V297" s="167">
        <f t="shared" si="839"/>
        <v>1</v>
      </c>
      <c r="W297" s="167">
        <f t="shared" si="839"/>
        <v>2</v>
      </c>
      <c r="X297" s="167">
        <f t="shared" si="839"/>
        <v>9</v>
      </c>
      <c r="Y297" s="167">
        <f t="shared" si="839"/>
        <v>5</v>
      </c>
      <c r="Z297" s="167">
        <f t="shared" si="839"/>
        <v>13</v>
      </c>
      <c r="AA297" s="167">
        <f t="shared" ref="AA297:AB297" si="840">SUM(AA298:AA303)</f>
        <v>3</v>
      </c>
      <c r="AB297" s="167">
        <f t="shared" si="840"/>
        <v>4</v>
      </c>
      <c r="AC297" s="167">
        <f t="shared" ref="AC297:AD297" si="841">SUM(AC298:AC303)</f>
        <v>0</v>
      </c>
      <c r="AD297" s="167">
        <f t="shared" si="841"/>
        <v>1</v>
      </c>
      <c r="AE297" s="167">
        <f t="shared" ref="AE297:AF297" si="842">SUM(AE298:AE303)</f>
        <v>1</v>
      </c>
      <c r="AF297" s="167">
        <f t="shared" si="842"/>
        <v>1</v>
      </c>
      <c r="AG297" s="167">
        <f t="shared" ref="AG297:AH297" si="843">SUM(AG298:AG303)</f>
        <v>0</v>
      </c>
      <c r="AH297" s="167">
        <f t="shared" si="843"/>
        <v>0</v>
      </c>
      <c r="AI297" s="167">
        <f t="shared" ref="AI297:AM297" si="844">SUM(AI298:AI303)</f>
        <v>0</v>
      </c>
      <c r="AJ297" s="167">
        <f t="shared" si="844"/>
        <v>0</v>
      </c>
      <c r="AK297" s="167">
        <f t="shared" si="844"/>
        <v>0</v>
      </c>
      <c r="AL297" s="167">
        <f t="shared" si="844"/>
        <v>0</v>
      </c>
      <c r="AM297" s="167">
        <f t="shared" si="844"/>
        <v>0</v>
      </c>
    </row>
    <row r="298" spans="1:40" ht="15" customHeight="1" outlineLevel="2">
      <c r="A298" s="4" t="s">
        <v>82</v>
      </c>
      <c r="B298" s="4" t="s">
        <v>51</v>
      </c>
      <c r="C298" s="4" t="str">
        <f t="shared" si="836"/>
        <v>X Fiber 50 - own</v>
      </c>
      <c r="D298" s="216"/>
      <c r="E298" s="203"/>
      <c r="F298" s="204"/>
      <c r="G298" s="12" t="s">
        <v>63</v>
      </c>
      <c r="H298" s="168"/>
      <c r="I298" s="168"/>
      <c r="J298" s="168"/>
      <c r="K298" s="168"/>
      <c r="L298" s="168"/>
      <c r="M298" s="168"/>
      <c r="N298" s="168"/>
      <c r="O298" s="168"/>
      <c r="P298" s="169"/>
      <c r="Q298" s="169">
        <f>+IFERROR(SUMIFS([5]Sheet1!D:D,[5]Sheet1!$A:$A,$A298,[5]Sheet1!$B:$B,$B298,[5]Sheet1!$C:$C,$C298),0)</f>
        <v>0</v>
      </c>
      <c r="R298" s="169">
        <f>+IFERROR(SUMIFS([5]Sheet1!E:E,[5]Sheet1!$A:$A,$A298,[5]Sheet1!$B:$B,$B298,[5]Sheet1!$C:$C,$C298),0)</f>
        <v>2</v>
      </c>
      <c r="S298" s="169">
        <f>+IFERROR(SUMIFS([5]Sheet1!F:F,[5]Sheet1!$A:$A,$A298,[5]Sheet1!$B:$B,$B298,[5]Sheet1!$C:$C,$C298),0)</f>
        <v>1</v>
      </c>
      <c r="T298" s="169">
        <f>+IFERROR(SUMIFS([5]Sheet1!G:G,[5]Sheet1!$A:$A,$A298,[5]Sheet1!$B:$B,$B298,[5]Sheet1!$C:$C,$C298),0)</f>
        <v>2</v>
      </c>
      <c r="U298" s="169">
        <f>+IFERROR(SUMIFS([5]Sheet1!H:H,[5]Sheet1!$A:$A,$A298,[5]Sheet1!$B:$B,$B298,[5]Sheet1!$C:$C,$C298),0)</f>
        <v>0</v>
      </c>
      <c r="V298" s="169">
        <f>+IFERROR(SUMIFS([5]Sheet1!I:I,[5]Sheet1!$A:$A,$A298,[5]Sheet1!$B:$B,$B298,[5]Sheet1!$C:$C,$C298),0)</f>
        <v>1</v>
      </c>
      <c r="W298" s="169">
        <f>+IFERROR(SUMIFS([5]Sheet1!J:J,[5]Sheet1!$A:$A,$A298,[5]Sheet1!$B:$B,$B298,[5]Sheet1!$C:$C,$C298),0)</f>
        <v>0</v>
      </c>
      <c r="X298" s="169">
        <f>+IFERROR(SUMIFS([5]Sheet1!K:K,[5]Sheet1!$A:$A,$A298,[5]Sheet1!$B:$B,$B298,[5]Sheet1!$C:$C,$C298),0)</f>
        <v>0</v>
      </c>
      <c r="Y298" s="169">
        <f>+IFERROR(SUMIFS([5]Sheet1!L:L,[5]Sheet1!$A:$A,$A298,[5]Sheet1!$B:$B,$B298,[5]Sheet1!$C:$C,$C298),0)</f>
        <v>1</v>
      </c>
      <c r="Z298" s="169">
        <f>+IFERROR(SUMIFS([5]Sheet1!M:M,[5]Sheet1!$A:$A,$A298,[5]Sheet1!$B:$B,$B298,[5]Sheet1!$C:$C,$C298),0)</f>
        <v>3</v>
      </c>
      <c r="AA298" s="169">
        <f>+IFERROR(SUMIFS([5]Sheet1!N:N,[5]Sheet1!$A:$A,$A298,[5]Sheet1!$B:$B,$B298,[5]Sheet1!$C:$C,$C298),0)</f>
        <v>1</v>
      </c>
      <c r="AB298" s="169">
        <f>+IFERROR(SUMIFS([5]Sheet1!O:O,[5]Sheet1!$A:$A,$A298,[5]Sheet1!$B:$B,$B298,[5]Sheet1!$C:$C,$C298),0)</f>
        <v>0</v>
      </c>
      <c r="AC298" s="169">
        <f>+IFERROR(SUMIFS([5]Sheet1!P:P,[5]Sheet1!$A:$A,$A298,[5]Sheet1!$B:$B,$B298,[5]Sheet1!$C:$C,$C298),0)</f>
        <v>0</v>
      </c>
      <c r="AD298" s="169">
        <f>+IFERROR(SUMIFS([5]Sheet1!Q:Q,[5]Sheet1!$A:$A,$A298,[5]Sheet1!$B:$B,$B298,[5]Sheet1!$C:$C,$C298),0)</f>
        <v>0</v>
      </c>
      <c r="AE298" s="169">
        <f>+IFERROR(SUMIFS([5]Sheet1!R:R,[5]Sheet1!$A:$A,$A298,[5]Sheet1!$B:$B,$B298,[5]Sheet1!$C:$C,$C298),0)</f>
        <v>0</v>
      </c>
      <c r="AF298" s="169">
        <f>+IFERROR(SUMIFS([5]Sheet1!S:S,[5]Sheet1!$A:$A,$A298,[5]Sheet1!$B:$B,$B298,[5]Sheet1!$C:$C,$C298),0)</f>
        <v>0</v>
      </c>
      <c r="AG298" s="169">
        <f>+IFERROR(SUMIFS([5]Sheet1!T:T,[5]Sheet1!$A:$A,$A298,[5]Sheet1!$B:$B,$B298,[5]Sheet1!$C:$C,$C298),0)</f>
        <v>0</v>
      </c>
      <c r="AH298" s="169">
        <f>+IFERROR(SUMIFS([5]Sheet1!U:U,[5]Sheet1!$A:$A,$A298,[5]Sheet1!$B:$B,$B298,[5]Sheet1!$C:$C,$C298),0)</f>
        <v>0</v>
      </c>
      <c r="AI298" s="169">
        <f>+IFERROR(SUMIFS([5]Sheet1!V:V,[5]Sheet1!$A:$A,$A298,[5]Sheet1!$B:$B,$B298,[5]Sheet1!$C:$C,$C298),0)</f>
        <v>0</v>
      </c>
      <c r="AJ298" s="169">
        <f>+IFERROR(SUMIFS([5]Sheet1!W:W,[5]Sheet1!$A:$A,$A298,[5]Sheet1!$B:$B,$B298,[5]Sheet1!$C:$C,$C298),0)</f>
        <v>0</v>
      </c>
      <c r="AK298" s="169">
        <f>+IFERROR(SUMIFS([5]Sheet1!X:X,[5]Sheet1!$A:$A,$A298,[5]Sheet1!$B:$B,$B298,[5]Sheet1!$C:$C,$C298),0)</f>
        <v>0</v>
      </c>
      <c r="AL298" s="169">
        <f>+IFERROR(SUMIFS([5]Sheet1!Y:Y,[5]Sheet1!$A:$A,$A298,[5]Sheet1!$B:$B,$B298,[5]Sheet1!$C:$C,$C298),0)</f>
        <v>0</v>
      </c>
      <c r="AM298" s="169">
        <f>+IFERROR(SUMIFS([5]Sheet1!Z:Z,[5]Sheet1!$A:$A,$A298,[5]Sheet1!$B:$B,$B298,[5]Sheet1!$C:$C,$C298),0)</f>
        <v>0</v>
      </c>
      <c r="AN298" s="4" t="s">
        <v>121</v>
      </c>
    </row>
    <row r="299" spans="1:40" ht="15" customHeight="1" outlineLevel="2">
      <c r="A299" s="4" t="s">
        <v>82</v>
      </c>
      <c r="B299" s="4" t="s">
        <v>51</v>
      </c>
      <c r="C299" s="4" t="str">
        <f t="shared" si="836"/>
        <v>X Fiber 50 - neba</v>
      </c>
      <c r="D299" s="216"/>
      <c r="E299" s="203"/>
      <c r="F299" s="204"/>
      <c r="G299" s="12" t="s">
        <v>64</v>
      </c>
      <c r="H299" s="168"/>
      <c r="I299" s="168"/>
      <c r="J299" s="168"/>
      <c r="K299" s="168"/>
      <c r="L299" s="168"/>
      <c r="M299" s="168"/>
      <c r="N299" s="168"/>
      <c r="O299" s="168"/>
      <c r="P299" s="169"/>
      <c r="Q299" s="169">
        <f>+IFERROR(SUMIFS([5]Sheet1!D:D,[5]Sheet1!$A:$A,$A299,[5]Sheet1!$B:$B,$B299,[5]Sheet1!$C:$C,$C299),0)</f>
        <v>0</v>
      </c>
      <c r="R299" s="169">
        <f>+IFERROR(SUMIFS([5]Sheet1!E:E,[5]Sheet1!$A:$A,$A299,[5]Sheet1!$B:$B,$B299,[5]Sheet1!$C:$C,$C299),0)</f>
        <v>1</v>
      </c>
      <c r="S299" s="169">
        <f>+IFERROR(SUMIFS([5]Sheet1!F:F,[5]Sheet1!$A:$A,$A299,[5]Sheet1!$B:$B,$B299,[5]Sheet1!$C:$C,$C299),0)</f>
        <v>1</v>
      </c>
      <c r="T299" s="169">
        <f>+IFERROR(SUMIFS([5]Sheet1!G:G,[5]Sheet1!$A:$A,$A299,[5]Sheet1!$B:$B,$B299,[5]Sheet1!$C:$C,$C299),0)</f>
        <v>0</v>
      </c>
      <c r="U299" s="169">
        <f>+IFERROR(SUMIFS([5]Sheet1!H:H,[5]Sheet1!$A:$A,$A299,[5]Sheet1!$B:$B,$B299,[5]Sheet1!$C:$C,$C299),0)</f>
        <v>3</v>
      </c>
      <c r="V299" s="169">
        <f>+IFERROR(SUMIFS([5]Sheet1!I:I,[5]Sheet1!$A:$A,$A299,[5]Sheet1!$B:$B,$B299,[5]Sheet1!$C:$C,$C299),0)</f>
        <v>0</v>
      </c>
      <c r="W299" s="169">
        <f>+IFERROR(SUMIFS([5]Sheet1!J:J,[5]Sheet1!$A:$A,$A299,[5]Sheet1!$B:$B,$B299,[5]Sheet1!$C:$C,$C299),0)</f>
        <v>0</v>
      </c>
      <c r="X299" s="169">
        <f>+IFERROR(SUMIFS([5]Sheet1!K:K,[5]Sheet1!$A:$A,$A299,[5]Sheet1!$B:$B,$B299,[5]Sheet1!$C:$C,$C299),0)</f>
        <v>0</v>
      </c>
      <c r="Y299" s="169">
        <f>+IFERROR(SUMIFS([5]Sheet1!L:L,[5]Sheet1!$A:$A,$A299,[5]Sheet1!$B:$B,$B299,[5]Sheet1!$C:$C,$C299),0)</f>
        <v>0</v>
      </c>
      <c r="Z299" s="169">
        <f>+IFERROR(SUMIFS([5]Sheet1!M:M,[5]Sheet1!$A:$A,$A299,[5]Sheet1!$B:$B,$B299,[5]Sheet1!$C:$C,$C299),0)</f>
        <v>3</v>
      </c>
      <c r="AA299" s="169">
        <f>+IFERROR(SUMIFS([5]Sheet1!N:N,[5]Sheet1!$A:$A,$A299,[5]Sheet1!$B:$B,$B299,[5]Sheet1!$C:$C,$C299),0)</f>
        <v>1</v>
      </c>
      <c r="AB299" s="169">
        <f>+IFERROR(SUMIFS([5]Sheet1!O:O,[5]Sheet1!$A:$A,$A299,[5]Sheet1!$B:$B,$B299,[5]Sheet1!$C:$C,$C299),0)</f>
        <v>0</v>
      </c>
      <c r="AC299" s="169">
        <f>+IFERROR(SUMIFS([5]Sheet1!P:P,[5]Sheet1!$A:$A,$A299,[5]Sheet1!$B:$B,$B299,[5]Sheet1!$C:$C,$C299),0)</f>
        <v>0</v>
      </c>
      <c r="AD299" s="169">
        <f>+IFERROR(SUMIFS([5]Sheet1!Q:Q,[5]Sheet1!$A:$A,$A299,[5]Sheet1!$B:$B,$B299,[5]Sheet1!$C:$C,$C299),0)</f>
        <v>1</v>
      </c>
      <c r="AE299" s="169">
        <f>+IFERROR(SUMIFS([5]Sheet1!R:R,[5]Sheet1!$A:$A,$A299,[5]Sheet1!$B:$B,$B299,[5]Sheet1!$C:$C,$C299),0)</f>
        <v>0</v>
      </c>
      <c r="AF299" s="169">
        <f>+IFERROR(SUMIFS([5]Sheet1!S:S,[5]Sheet1!$A:$A,$A299,[5]Sheet1!$B:$B,$B299,[5]Sheet1!$C:$C,$C299),0)</f>
        <v>0</v>
      </c>
      <c r="AG299" s="169">
        <f>+IFERROR(SUMIFS([5]Sheet1!T:T,[5]Sheet1!$A:$A,$A299,[5]Sheet1!$B:$B,$B299,[5]Sheet1!$C:$C,$C299),0)</f>
        <v>0</v>
      </c>
      <c r="AH299" s="169">
        <f>+IFERROR(SUMIFS([5]Sheet1!U:U,[5]Sheet1!$A:$A,$A299,[5]Sheet1!$B:$B,$B299,[5]Sheet1!$C:$C,$C299),0)</f>
        <v>0</v>
      </c>
      <c r="AI299" s="169">
        <f>+IFERROR(SUMIFS([5]Sheet1!V:V,[5]Sheet1!$A:$A,$A299,[5]Sheet1!$B:$B,$B299,[5]Sheet1!$C:$C,$C299),0)</f>
        <v>0</v>
      </c>
      <c r="AJ299" s="169">
        <f>+IFERROR(SUMIFS([5]Sheet1!W:W,[5]Sheet1!$A:$A,$A299,[5]Sheet1!$B:$B,$B299,[5]Sheet1!$C:$C,$C299),0)</f>
        <v>0</v>
      </c>
      <c r="AK299" s="169">
        <f>+IFERROR(SUMIFS([5]Sheet1!X:X,[5]Sheet1!$A:$A,$A299,[5]Sheet1!$B:$B,$B299,[5]Sheet1!$C:$C,$C299),0)</f>
        <v>0</v>
      </c>
      <c r="AL299" s="169">
        <f>+IFERROR(SUMIFS([5]Sheet1!Y:Y,[5]Sheet1!$A:$A,$A299,[5]Sheet1!$B:$B,$B299,[5]Sheet1!$C:$C,$C299),0)</f>
        <v>0</v>
      </c>
      <c r="AM299" s="169">
        <f>+IFERROR(SUMIFS([5]Sheet1!Z:Z,[5]Sheet1!$A:$A,$A299,[5]Sheet1!$B:$B,$B299,[5]Sheet1!$C:$C,$C299),0)</f>
        <v>0</v>
      </c>
      <c r="AN299" s="4" t="s">
        <v>121</v>
      </c>
    </row>
    <row r="300" spans="1:40" ht="15" customHeight="1" outlineLevel="2">
      <c r="A300" s="4" t="s">
        <v>82</v>
      </c>
      <c r="B300" s="4" t="s">
        <v>51</v>
      </c>
      <c r="C300" s="4" t="str">
        <f t="shared" si="836"/>
        <v>X Fiber 100 - own</v>
      </c>
      <c r="D300" s="216"/>
      <c r="E300" s="203"/>
      <c r="F300" s="204"/>
      <c r="G300" s="12" t="s">
        <v>65</v>
      </c>
      <c r="H300" s="168"/>
      <c r="I300" s="168"/>
      <c r="J300" s="168"/>
      <c r="K300" s="168"/>
      <c r="L300" s="168"/>
      <c r="M300" s="168"/>
      <c r="N300" s="168"/>
      <c r="O300" s="168"/>
      <c r="P300" s="169"/>
      <c r="Q300" s="169">
        <f>+IFERROR(SUMIFS([5]Sheet1!D:D,[5]Sheet1!$A:$A,$A300,[5]Sheet1!$B:$B,$B300,[5]Sheet1!$C:$C,$C300),0)</f>
        <v>0</v>
      </c>
      <c r="R300" s="169">
        <f>+IFERROR(SUMIFS([5]Sheet1!E:E,[5]Sheet1!$A:$A,$A300,[5]Sheet1!$B:$B,$B300,[5]Sheet1!$C:$C,$C300),0)</f>
        <v>0</v>
      </c>
      <c r="S300" s="169">
        <f>+IFERROR(SUMIFS([5]Sheet1!F:F,[5]Sheet1!$A:$A,$A300,[5]Sheet1!$B:$B,$B300,[5]Sheet1!$C:$C,$C300),0)</f>
        <v>1</v>
      </c>
      <c r="T300" s="169">
        <f>+IFERROR(SUMIFS([5]Sheet1!G:G,[5]Sheet1!$A:$A,$A300,[5]Sheet1!$B:$B,$B300,[5]Sheet1!$C:$C,$C300),0)</f>
        <v>1</v>
      </c>
      <c r="U300" s="169">
        <f>+IFERROR(SUMIFS([5]Sheet1!H:H,[5]Sheet1!$A:$A,$A300,[5]Sheet1!$B:$B,$B300,[5]Sheet1!$C:$C,$C300),0)</f>
        <v>2</v>
      </c>
      <c r="V300" s="169">
        <f>+IFERROR(SUMIFS([5]Sheet1!I:I,[5]Sheet1!$A:$A,$A300,[5]Sheet1!$B:$B,$B300,[5]Sheet1!$C:$C,$C300),0)</f>
        <v>0</v>
      </c>
      <c r="W300" s="169">
        <f>+IFERROR(SUMIFS([5]Sheet1!J:J,[5]Sheet1!$A:$A,$A300,[5]Sheet1!$B:$B,$B300,[5]Sheet1!$C:$C,$C300),0)</f>
        <v>1</v>
      </c>
      <c r="X300" s="169">
        <f>+IFERROR(SUMIFS([5]Sheet1!K:K,[5]Sheet1!$A:$A,$A300,[5]Sheet1!$B:$B,$B300,[5]Sheet1!$C:$C,$C300),0)</f>
        <v>2</v>
      </c>
      <c r="Y300" s="169">
        <f>+IFERROR(SUMIFS([5]Sheet1!L:L,[5]Sheet1!$A:$A,$A300,[5]Sheet1!$B:$B,$B300,[5]Sheet1!$C:$C,$C300),0)</f>
        <v>0</v>
      </c>
      <c r="Z300" s="169">
        <f>+IFERROR(SUMIFS([5]Sheet1!M:M,[5]Sheet1!$A:$A,$A300,[5]Sheet1!$B:$B,$B300,[5]Sheet1!$C:$C,$C300),0)</f>
        <v>1</v>
      </c>
      <c r="AA300" s="169">
        <f>+IFERROR(SUMIFS([5]Sheet1!N:N,[5]Sheet1!$A:$A,$A300,[5]Sheet1!$B:$B,$B300,[5]Sheet1!$C:$C,$C300),0)</f>
        <v>0</v>
      </c>
      <c r="AB300" s="169">
        <f>+IFERROR(SUMIFS([5]Sheet1!O:O,[5]Sheet1!$A:$A,$A300,[5]Sheet1!$B:$B,$B300,[5]Sheet1!$C:$C,$C300),0)</f>
        <v>2</v>
      </c>
      <c r="AC300" s="169">
        <f>+IFERROR(SUMIFS([5]Sheet1!P:P,[5]Sheet1!$A:$A,$A300,[5]Sheet1!$B:$B,$B300,[5]Sheet1!$C:$C,$C300),0)</f>
        <v>0</v>
      </c>
      <c r="AD300" s="169">
        <f>+IFERROR(SUMIFS([5]Sheet1!Q:Q,[5]Sheet1!$A:$A,$A300,[5]Sheet1!$B:$B,$B300,[5]Sheet1!$C:$C,$C300),0)</f>
        <v>0</v>
      </c>
      <c r="AE300" s="169">
        <f>+IFERROR(SUMIFS([5]Sheet1!R:R,[5]Sheet1!$A:$A,$A300,[5]Sheet1!$B:$B,$B300,[5]Sheet1!$C:$C,$C300),0)</f>
        <v>0</v>
      </c>
      <c r="AF300" s="169">
        <f>+IFERROR(SUMIFS([5]Sheet1!S:S,[5]Sheet1!$A:$A,$A300,[5]Sheet1!$B:$B,$B300,[5]Sheet1!$C:$C,$C300),0)</f>
        <v>0</v>
      </c>
      <c r="AG300" s="169">
        <f>+IFERROR(SUMIFS([5]Sheet1!T:T,[5]Sheet1!$A:$A,$A300,[5]Sheet1!$B:$B,$B300,[5]Sheet1!$C:$C,$C300),0)</f>
        <v>0</v>
      </c>
      <c r="AH300" s="169">
        <f>+IFERROR(SUMIFS([5]Sheet1!U:U,[5]Sheet1!$A:$A,$A300,[5]Sheet1!$B:$B,$B300,[5]Sheet1!$C:$C,$C300),0)</f>
        <v>0</v>
      </c>
      <c r="AI300" s="169">
        <f>+IFERROR(SUMIFS([5]Sheet1!V:V,[5]Sheet1!$A:$A,$A300,[5]Sheet1!$B:$B,$B300,[5]Sheet1!$C:$C,$C300),0)</f>
        <v>0</v>
      </c>
      <c r="AJ300" s="169">
        <f>+IFERROR(SUMIFS([5]Sheet1!W:W,[5]Sheet1!$A:$A,$A300,[5]Sheet1!$B:$B,$B300,[5]Sheet1!$C:$C,$C300),0)</f>
        <v>0</v>
      </c>
      <c r="AK300" s="169">
        <f>+IFERROR(SUMIFS([5]Sheet1!X:X,[5]Sheet1!$A:$A,$A300,[5]Sheet1!$B:$B,$B300,[5]Sheet1!$C:$C,$C300),0)</f>
        <v>0</v>
      </c>
      <c r="AL300" s="169">
        <f>+IFERROR(SUMIFS([5]Sheet1!Y:Y,[5]Sheet1!$A:$A,$A300,[5]Sheet1!$B:$B,$B300,[5]Sheet1!$C:$C,$C300),0)</f>
        <v>0</v>
      </c>
      <c r="AM300" s="169">
        <f>+IFERROR(SUMIFS([5]Sheet1!Z:Z,[5]Sheet1!$A:$A,$A300,[5]Sheet1!$B:$B,$B300,[5]Sheet1!$C:$C,$C300),0)</f>
        <v>0</v>
      </c>
      <c r="AN300" s="4" t="s">
        <v>121</v>
      </c>
    </row>
    <row r="301" spans="1:40" ht="15" customHeight="1" outlineLevel="2">
      <c r="A301" s="4" t="s">
        <v>82</v>
      </c>
      <c r="B301" s="4" t="s">
        <v>51</v>
      </c>
      <c r="C301" s="4" t="str">
        <f t="shared" si="836"/>
        <v>X Fiber 100 - neba</v>
      </c>
      <c r="D301" s="216"/>
      <c r="E301" s="203"/>
      <c r="F301" s="204"/>
      <c r="G301" s="12" t="s">
        <v>66</v>
      </c>
      <c r="H301" s="168"/>
      <c r="I301" s="168"/>
      <c r="J301" s="168"/>
      <c r="K301" s="168"/>
      <c r="L301" s="168"/>
      <c r="M301" s="168"/>
      <c r="N301" s="168"/>
      <c r="O301" s="168"/>
      <c r="P301" s="169"/>
      <c r="Q301" s="169">
        <f>+IFERROR(SUMIFS([5]Sheet1!D:D,[5]Sheet1!$A:$A,$A301,[5]Sheet1!$B:$B,$B301,[5]Sheet1!$C:$C,$C301),0)</f>
        <v>0</v>
      </c>
      <c r="R301" s="169">
        <f>+IFERROR(SUMIFS([5]Sheet1!E:E,[5]Sheet1!$A:$A,$A301,[5]Sheet1!$B:$B,$B301,[5]Sheet1!$C:$C,$C301),0)</f>
        <v>0</v>
      </c>
      <c r="S301" s="169">
        <f>+IFERROR(SUMIFS([5]Sheet1!F:F,[5]Sheet1!$A:$A,$A301,[5]Sheet1!$B:$B,$B301,[5]Sheet1!$C:$C,$C301),0)</f>
        <v>0</v>
      </c>
      <c r="T301" s="169">
        <f>+IFERROR(SUMIFS([5]Sheet1!G:G,[5]Sheet1!$A:$A,$A301,[5]Sheet1!$B:$B,$B301,[5]Sheet1!$C:$C,$C301),0)</f>
        <v>1</v>
      </c>
      <c r="U301" s="169">
        <f>+IFERROR(SUMIFS([5]Sheet1!H:H,[5]Sheet1!$A:$A,$A301,[5]Sheet1!$B:$B,$B301,[5]Sheet1!$C:$C,$C301),0)</f>
        <v>2</v>
      </c>
      <c r="V301" s="169">
        <f>+IFERROR(SUMIFS([5]Sheet1!I:I,[5]Sheet1!$A:$A,$A301,[5]Sheet1!$B:$B,$B301,[5]Sheet1!$C:$C,$C301),0)</f>
        <v>0</v>
      </c>
      <c r="W301" s="169">
        <f>+IFERROR(SUMIFS([5]Sheet1!J:J,[5]Sheet1!$A:$A,$A301,[5]Sheet1!$B:$B,$B301,[5]Sheet1!$C:$C,$C301),0)</f>
        <v>0</v>
      </c>
      <c r="X301" s="169">
        <f>+IFERROR(SUMIFS([5]Sheet1!K:K,[5]Sheet1!$A:$A,$A301,[5]Sheet1!$B:$B,$B301,[5]Sheet1!$C:$C,$C301),0)</f>
        <v>1</v>
      </c>
      <c r="Y301" s="169">
        <f>+IFERROR(SUMIFS([5]Sheet1!L:L,[5]Sheet1!$A:$A,$A301,[5]Sheet1!$B:$B,$B301,[5]Sheet1!$C:$C,$C301),0)</f>
        <v>0</v>
      </c>
      <c r="Z301" s="169">
        <f>+IFERROR(SUMIFS([5]Sheet1!M:M,[5]Sheet1!$A:$A,$A301,[5]Sheet1!$B:$B,$B301,[5]Sheet1!$C:$C,$C301),0)</f>
        <v>1</v>
      </c>
      <c r="AA301" s="169">
        <f>+IFERROR(SUMIFS([5]Sheet1!N:N,[5]Sheet1!$A:$A,$A301,[5]Sheet1!$B:$B,$B301,[5]Sheet1!$C:$C,$C301),0)</f>
        <v>1</v>
      </c>
      <c r="AB301" s="169">
        <f>+IFERROR(SUMIFS([5]Sheet1!O:O,[5]Sheet1!$A:$A,$A301,[5]Sheet1!$B:$B,$B301,[5]Sheet1!$C:$C,$C301),0)</f>
        <v>0</v>
      </c>
      <c r="AC301" s="169">
        <f>+IFERROR(SUMIFS([5]Sheet1!P:P,[5]Sheet1!$A:$A,$A301,[5]Sheet1!$B:$B,$B301,[5]Sheet1!$C:$C,$C301),0)</f>
        <v>0</v>
      </c>
      <c r="AD301" s="169">
        <f>+IFERROR(SUMIFS([5]Sheet1!Q:Q,[5]Sheet1!$A:$A,$A301,[5]Sheet1!$B:$B,$B301,[5]Sheet1!$C:$C,$C301),0)</f>
        <v>0</v>
      </c>
      <c r="AE301" s="169">
        <f>+IFERROR(SUMIFS([5]Sheet1!R:R,[5]Sheet1!$A:$A,$A301,[5]Sheet1!$B:$B,$B301,[5]Sheet1!$C:$C,$C301),0)</f>
        <v>0</v>
      </c>
      <c r="AF301" s="169">
        <f>+IFERROR(SUMIFS([5]Sheet1!S:S,[5]Sheet1!$A:$A,$A301,[5]Sheet1!$B:$B,$B301,[5]Sheet1!$C:$C,$C301),0)</f>
        <v>1</v>
      </c>
      <c r="AG301" s="169">
        <f>+IFERROR(SUMIFS([5]Sheet1!T:T,[5]Sheet1!$A:$A,$A301,[5]Sheet1!$B:$B,$B301,[5]Sheet1!$C:$C,$C301),0)</f>
        <v>0</v>
      </c>
      <c r="AH301" s="169">
        <f>+IFERROR(SUMIFS([5]Sheet1!U:U,[5]Sheet1!$A:$A,$A301,[5]Sheet1!$B:$B,$B301,[5]Sheet1!$C:$C,$C301),0)</f>
        <v>0</v>
      </c>
      <c r="AI301" s="169">
        <f>+IFERROR(SUMIFS([5]Sheet1!V:V,[5]Sheet1!$A:$A,$A301,[5]Sheet1!$B:$B,$B301,[5]Sheet1!$C:$C,$C301),0)</f>
        <v>0</v>
      </c>
      <c r="AJ301" s="169">
        <f>+IFERROR(SUMIFS([5]Sheet1!W:W,[5]Sheet1!$A:$A,$A301,[5]Sheet1!$B:$B,$B301,[5]Sheet1!$C:$C,$C301),0)</f>
        <v>0</v>
      </c>
      <c r="AK301" s="169">
        <f>+IFERROR(SUMIFS([5]Sheet1!X:X,[5]Sheet1!$A:$A,$A301,[5]Sheet1!$B:$B,$B301,[5]Sheet1!$C:$C,$C301),0)</f>
        <v>0</v>
      </c>
      <c r="AL301" s="169">
        <f>+IFERROR(SUMIFS([5]Sheet1!Y:Y,[5]Sheet1!$A:$A,$A301,[5]Sheet1!$B:$B,$B301,[5]Sheet1!$C:$C,$C301),0)</f>
        <v>0</v>
      </c>
      <c r="AM301" s="169">
        <f>+IFERROR(SUMIFS([5]Sheet1!Z:Z,[5]Sheet1!$A:$A,$A301,[5]Sheet1!$B:$B,$B301,[5]Sheet1!$C:$C,$C301),0)</f>
        <v>0</v>
      </c>
      <c r="AN301" s="4" t="s">
        <v>121</v>
      </c>
    </row>
    <row r="302" spans="1:40" ht="15" customHeight="1" outlineLevel="2">
      <c r="A302" s="4" t="s">
        <v>82</v>
      </c>
      <c r="B302" s="4" t="s">
        <v>51</v>
      </c>
      <c r="C302" s="4" t="str">
        <f t="shared" si="836"/>
        <v>X Fiber 200 - own</v>
      </c>
      <c r="D302" s="216"/>
      <c r="E302" s="203"/>
      <c r="F302" s="204"/>
      <c r="G302" s="12" t="s">
        <v>67</v>
      </c>
      <c r="H302" s="168"/>
      <c r="I302" s="168"/>
      <c r="J302" s="168"/>
      <c r="K302" s="168"/>
      <c r="L302" s="168"/>
      <c r="M302" s="168"/>
      <c r="N302" s="168"/>
      <c r="O302" s="168"/>
      <c r="P302" s="169"/>
      <c r="Q302" s="169">
        <f>+IFERROR(SUMIFS([5]Sheet1!D:D,[5]Sheet1!$A:$A,$A302,[5]Sheet1!$B:$B,$B302,[5]Sheet1!$C:$C,$C302),0)</f>
        <v>0</v>
      </c>
      <c r="R302" s="169">
        <f>+IFERROR(SUMIFS([5]Sheet1!E:E,[5]Sheet1!$A:$A,$A302,[5]Sheet1!$B:$B,$B302,[5]Sheet1!$C:$C,$C302),0)</f>
        <v>0</v>
      </c>
      <c r="S302" s="169">
        <f>+IFERROR(SUMIFS([5]Sheet1!F:F,[5]Sheet1!$A:$A,$A302,[5]Sheet1!$B:$B,$B302,[5]Sheet1!$C:$C,$C302),0)</f>
        <v>0</v>
      </c>
      <c r="T302" s="169">
        <f>+IFERROR(SUMIFS([5]Sheet1!G:G,[5]Sheet1!$A:$A,$A302,[5]Sheet1!$B:$B,$B302,[5]Sheet1!$C:$C,$C302),0)</f>
        <v>0</v>
      </c>
      <c r="U302" s="169">
        <f>+IFERROR(SUMIFS([5]Sheet1!H:H,[5]Sheet1!$A:$A,$A302,[5]Sheet1!$B:$B,$B302,[5]Sheet1!$C:$C,$C302),0)</f>
        <v>0</v>
      </c>
      <c r="V302" s="169">
        <f>+IFERROR(SUMIFS([5]Sheet1!I:I,[5]Sheet1!$A:$A,$A302,[5]Sheet1!$B:$B,$B302,[5]Sheet1!$C:$C,$C302),0)</f>
        <v>0</v>
      </c>
      <c r="W302" s="169">
        <f>+IFERROR(SUMIFS([5]Sheet1!J:J,[5]Sheet1!$A:$A,$A302,[5]Sheet1!$B:$B,$B302,[5]Sheet1!$C:$C,$C302),0)</f>
        <v>0</v>
      </c>
      <c r="X302" s="169">
        <f>+IFERROR(SUMIFS([5]Sheet1!K:K,[5]Sheet1!$A:$A,$A302,[5]Sheet1!$B:$B,$B302,[5]Sheet1!$C:$C,$C302),0)</f>
        <v>6</v>
      </c>
      <c r="Y302" s="169">
        <f>+IFERROR(SUMIFS([5]Sheet1!L:L,[5]Sheet1!$A:$A,$A302,[5]Sheet1!$B:$B,$B302,[5]Sheet1!$C:$C,$C302),0)</f>
        <v>0</v>
      </c>
      <c r="Z302" s="169">
        <f>+IFERROR(SUMIFS([5]Sheet1!M:M,[5]Sheet1!$A:$A,$A302,[5]Sheet1!$B:$B,$B302,[5]Sheet1!$C:$C,$C302),0)</f>
        <v>1</v>
      </c>
      <c r="AA302" s="169">
        <f>+IFERROR(SUMIFS([5]Sheet1!N:N,[5]Sheet1!$A:$A,$A302,[5]Sheet1!$B:$B,$B302,[5]Sheet1!$C:$C,$C302),0)</f>
        <v>0</v>
      </c>
      <c r="AB302" s="169">
        <f>+IFERROR(SUMIFS([5]Sheet1!O:O,[5]Sheet1!$A:$A,$A302,[5]Sheet1!$B:$B,$B302,[5]Sheet1!$C:$C,$C302),0)</f>
        <v>1</v>
      </c>
      <c r="AC302" s="169">
        <f>+IFERROR(SUMIFS([5]Sheet1!P:P,[5]Sheet1!$A:$A,$A302,[5]Sheet1!$B:$B,$B302,[5]Sheet1!$C:$C,$C302),0)</f>
        <v>0</v>
      </c>
      <c r="AD302" s="169">
        <f>+IFERROR(SUMIFS([5]Sheet1!Q:Q,[5]Sheet1!$A:$A,$A302,[5]Sheet1!$B:$B,$B302,[5]Sheet1!$C:$C,$C302),0)</f>
        <v>0</v>
      </c>
      <c r="AE302" s="169">
        <f>+IFERROR(SUMIFS([5]Sheet1!R:R,[5]Sheet1!$A:$A,$A302,[5]Sheet1!$B:$B,$B302,[5]Sheet1!$C:$C,$C302),0)</f>
        <v>1</v>
      </c>
      <c r="AF302" s="169">
        <f>+IFERROR(SUMIFS([5]Sheet1!S:S,[5]Sheet1!$A:$A,$A302,[5]Sheet1!$B:$B,$B302,[5]Sheet1!$C:$C,$C302),0)</f>
        <v>0</v>
      </c>
      <c r="AG302" s="169">
        <f>+IFERROR(SUMIFS([5]Sheet1!T:T,[5]Sheet1!$A:$A,$A302,[5]Sheet1!$B:$B,$B302,[5]Sheet1!$C:$C,$C302),0)</f>
        <v>0</v>
      </c>
      <c r="AH302" s="169">
        <f>+IFERROR(SUMIFS([5]Sheet1!U:U,[5]Sheet1!$A:$A,$A302,[5]Sheet1!$B:$B,$B302,[5]Sheet1!$C:$C,$C302),0)</f>
        <v>0</v>
      </c>
      <c r="AI302" s="169">
        <f>+IFERROR(SUMIFS([5]Sheet1!V:V,[5]Sheet1!$A:$A,$A302,[5]Sheet1!$B:$B,$B302,[5]Sheet1!$C:$C,$C302),0)</f>
        <v>0</v>
      </c>
      <c r="AJ302" s="169">
        <f>+IFERROR(SUMIFS([5]Sheet1!W:W,[5]Sheet1!$A:$A,$A302,[5]Sheet1!$B:$B,$B302,[5]Sheet1!$C:$C,$C302),0)</f>
        <v>0</v>
      </c>
      <c r="AK302" s="169">
        <f>+IFERROR(SUMIFS([5]Sheet1!X:X,[5]Sheet1!$A:$A,$A302,[5]Sheet1!$B:$B,$B302,[5]Sheet1!$C:$C,$C302),0)</f>
        <v>0</v>
      </c>
      <c r="AL302" s="169">
        <f>+IFERROR(SUMIFS([5]Sheet1!Y:Y,[5]Sheet1!$A:$A,$A302,[5]Sheet1!$B:$B,$B302,[5]Sheet1!$C:$C,$C302),0)</f>
        <v>0</v>
      </c>
      <c r="AM302" s="169">
        <f>+IFERROR(SUMIFS([5]Sheet1!Z:Z,[5]Sheet1!$A:$A,$A302,[5]Sheet1!$B:$B,$B302,[5]Sheet1!$C:$C,$C302),0)</f>
        <v>0</v>
      </c>
      <c r="AN302" s="4" t="s">
        <v>121</v>
      </c>
    </row>
    <row r="303" spans="1:40" ht="15" customHeight="1" outlineLevel="2">
      <c r="A303" s="4" t="s">
        <v>82</v>
      </c>
      <c r="B303" s="4" t="s">
        <v>51</v>
      </c>
      <c r="C303" s="4" t="str">
        <f t="shared" si="836"/>
        <v>X Fiber 200 - neba</v>
      </c>
      <c r="D303" s="216"/>
      <c r="E303" s="203"/>
      <c r="F303" s="204"/>
      <c r="G303" s="12" t="s">
        <v>68</v>
      </c>
      <c r="H303" s="168"/>
      <c r="I303" s="168"/>
      <c r="J303" s="168"/>
      <c r="K303" s="168"/>
      <c r="L303" s="168"/>
      <c r="M303" s="168"/>
      <c r="N303" s="168"/>
      <c r="O303" s="168"/>
      <c r="P303" s="169"/>
      <c r="Q303" s="169">
        <f>+IFERROR(SUMIFS([5]Sheet1!D:D,[5]Sheet1!$A:$A,$A303,[5]Sheet1!$B:$B,$B303,[5]Sheet1!$C:$C,$C303),0)</f>
        <v>0</v>
      </c>
      <c r="R303" s="169">
        <f>+IFERROR(SUMIFS([5]Sheet1!E:E,[5]Sheet1!$A:$A,$A303,[5]Sheet1!$B:$B,$B303,[5]Sheet1!$C:$C,$C303),0)</f>
        <v>0</v>
      </c>
      <c r="S303" s="169">
        <f>+IFERROR(SUMIFS([5]Sheet1!F:F,[5]Sheet1!$A:$A,$A303,[5]Sheet1!$B:$B,$B303,[5]Sheet1!$C:$C,$C303),0)</f>
        <v>0</v>
      </c>
      <c r="T303" s="169">
        <f>+IFERROR(SUMIFS([5]Sheet1!G:G,[5]Sheet1!$A:$A,$A303,[5]Sheet1!$B:$B,$B303,[5]Sheet1!$C:$C,$C303),0)</f>
        <v>0</v>
      </c>
      <c r="U303" s="169">
        <f>+IFERROR(SUMIFS([5]Sheet1!H:H,[5]Sheet1!$A:$A,$A303,[5]Sheet1!$B:$B,$B303,[5]Sheet1!$C:$C,$C303),0)</f>
        <v>1</v>
      </c>
      <c r="V303" s="169">
        <f>+IFERROR(SUMIFS([5]Sheet1!I:I,[5]Sheet1!$A:$A,$A303,[5]Sheet1!$B:$B,$B303,[5]Sheet1!$C:$C,$C303),0)</f>
        <v>0</v>
      </c>
      <c r="W303" s="169">
        <f>+IFERROR(SUMIFS([5]Sheet1!J:J,[5]Sheet1!$A:$A,$A303,[5]Sheet1!$B:$B,$B303,[5]Sheet1!$C:$C,$C303),0)</f>
        <v>1</v>
      </c>
      <c r="X303" s="169">
        <f>+IFERROR(SUMIFS([5]Sheet1!K:K,[5]Sheet1!$A:$A,$A303,[5]Sheet1!$B:$B,$B303,[5]Sheet1!$C:$C,$C303),0)</f>
        <v>0</v>
      </c>
      <c r="Y303" s="169">
        <f>+IFERROR(SUMIFS([5]Sheet1!L:L,[5]Sheet1!$A:$A,$A303,[5]Sheet1!$B:$B,$B303,[5]Sheet1!$C:$C,$C303),0)</f>
        <v>4</v>
      </c>
      <c r="Z303" s="169">
        <f>+IFERROR(SUMIFS([5]Sheet1!M:M,[5]Sheet1!$A:$A,$A303,[5]Sheet1!$B:$B,$B303,[5]Sheet1!$C:$C,$C303),0)</f>
        <v>4</v>
      </c>
      <c r="AA303" s="169">
        <f>+IFERROR(SUMIFS([5]Sheet1!N:N,[5]Sheet1!$A:$A,$A303,[5]Sheet1!$B:$B,$B303,[5]Sheet1!$C:$C,$C303),0)</f>
        <v>0</v>
      </c>
      <c r="AB303" s="169">
        <f>+IFERROR(SUMIFS([5]Sheet1!O:O,[5]Sheet1!$A:$A,$A303,[5]Sheet1!$B:$B,$B303,[5]Sheet1!$C:$C,$C303),0)</f>
        <v>1</v>
      </c>
      <c r="AC303" s="169">
        <f>+IFERROR(SUMIFS([5]Sheet1!P:P,[5]Sheet1!$A:$A,$A303,[5]Sheet1!$B:$B,$B303,[5]Sheet1!$C:$C,$C303),0)</f>
        <v>0</v>
      </c>
      <c r="AD303" s="169">
        <f>+IFERROR(SUMIFS([5]Sheet1!Q:Q,[5]Sheet1!$A:$A,$A303,[5]Sheet1!$B:$B,$B303,[5]Sheet1!$C:$C,$C303),0)</f>
        <v>0</v>
      </c>
      <c r="AE303" s="169">
        <f>+IFERROR(SUMIFS([5]Sheet1!R:R,[5]Sheet1!$A:$A,$A303,[5]Sheet1!$B:$B,$B303,[5]Sheet1!$C:$C,$C303),0)</f>
        <v>0</v>
      </c>
      <c r="AF303" s="169">
        <f>+IFERROR(SUMIFS([5]Sheet1!S:S,[5]Sheet1!$A:$A,$A303,[5]Sheet1!$B:$B,$B303,[5]Sheet1!$C:$C,$C303),0)</f>
        <v>0</v>
      </c>
      <c r="AG303" s="169">
        <f>+IFERROR(SUMIFS([5]Sheet1!T:T,[5]Sheet1!$A:$A,$A303,[5]Sheet1!$B:$B,$B303,[5]Sheet1!$C:$C,$C303),0)</f>
        <v>0</v>
      </c>
      <c r="AH303" s="169">
        <f>+IFERROR(SUMIFS([5]Sheet1!U:U,[5]Sheet1!$A:$A,$A303,[5]Sheet1!$B:$B,$B303,[5]Sheet1!$C:$C,$C303),0)</f>
        <v>0</v>
      </c>
      <c r="AI303" s="169">
        <f>+IFERROR(SUMIFS([5]Sheet1!V:V,[5]Sheet1!$A:$A,$A303,[5]Sheet1!$B:$B,$B303,[5]Sheet1!$C:$C,$C303),0)</f>
        <v>0</v>
      </c>
      <c r="AJ303" s="169">
        <f>+IFERROR(SUMIFS([5]Sheet1!W:W,[5]Sheet1!$A:$A,$A303,[5]Sheet1!$B:$B,$B303,[5]Sheet1!$C:$C,$C303),0)</f>
        <v>0</v>
      </c>
      <c r="AK303" s="169">
        <f>+IFERROR(SUMIFS([5]Sheet1!X:X,[5]Sheet1!$A:$A,$A303,[5]Sheet1!$B:$B,$B303,[5]Sheet1!$C:$C,$C303),0)</f>
        <v>0</v>
      </c>
      <c r="AL303" s="169">
        <f>+IFERROR(SUMIFS([5]Sheet1!Y:Y,[5]Sheet1!$A:$A,$A303,[5]Sheet1!$B:$B,$B303,[5]Sheet1!$C:$C,$C303),0)</f>
        <v>0</v>
      </c>
      <c r="AM303" s="169">
        <f>+IFERROR(SUMIFS([5]Sheet1!Z:Z,[5]Sheet1!$A:$A,$A303,[5]Sheet1!$B:$B,$B303,[5]Sheet1!$C:$C,$C303),0)</f>
        <v>0</v>
      </c>
      <c r="AN303" s="4" t="s">
        <v>121</v>
      </c>
    </row>
    <row r="304" spans="1:40" ht="15" customHeight="1" outlineLevel="2">
      <c r="A304" s="4" t="s">
        <v>82</v>
      </c>
      <c r="B304" s="4" t="s">
        <v>51</v>
      </c>
      <c r="C304" s="4" t="str">
        <f t="shared" si="836"/>
        <v>Own Fiber</v>
      </c>
      <c r="D304" s="216"/>
      <c r="E304" s="203"/>
      <c r="F304" s="204"/>
      <c r="G304" s="14" t="s">
        <v>3</v>
      </c>
      <c r="H304" s="172"/>
      <c r="I304" s="172"/>
      <c r="J304" s="172"/>
      <c r="K304" s="172"/>
      <c r="L304" s="172"/>
      <c r="M304" s="172"/>
      <c r="N304" s="172"/>
      <c r="O304" s="172"/>
      <c r="P304" s="173">
        <f t="shared" ref="P304" si="845">+P298+P300+P302</f>
        <v>0</v>
      </c>
      <c r="Q304" s="173">
        <f>+Q298+Q300+Q302</f>
        <v>0</v>
      </c>
      <c r="R304" s="173">
        <f>+R298+R300+R302</f>
        <v>2</v>
      </c>
      <c r="S304" s="173">
        <f t="shared" ref="S304:T305" si="846">+S298+S300+S302</f>
        <v>2</v>
      </c>
      <c r="T304" s="173">
        <f t="shared" si="846"/>
        <v>3</v>
      </c>
      <c r="U304" s="173">
        <f t="shared" ref="U304" si="847">+ROUND(U297*0.7,0)</f>
        <v>6</v>
      </c>
      <c r="V304" s="173">
        <f t="shared" ref="V304:W304" si="848">+ROUND(V297*0.7,0)</f>
        <v>1</v>
      </c>
      <c r="W304" s="173">
        <f t="shared" si="848"/>
        <v>1</v>
      </c>
      <c r="X304" s="173">
        <f t="shared" ref="X304:Y304" si="849">+ROUND(X297*0.7,0)</f>
        <v>6</v>
      </c>
      <c r="Y304" s="173">
        <f t="shared" si="849"/>
        <v>4</v>
      </c>
      <c r="Z304" s="173">
        <f t="shared" ref="Z304:AA304" si="850">+ROUND(Z297*0.7,0)</f>
        <v>9</v>
      </c>
      <c r="AA304" s="173">
        <f t="shared" si="850"/>
        <v>2</v>
      </c>
      <c r="AB304" s="173">
        <f t="shared" ref="AB304:AC304" si="851">+ROUND(AB297*0.7,0)</f>
        <v>3</v>
      </c>
      <c r="AC304" s="173">
        <f t="shared" si="851"/>
        <v>0</v>
      </c>
      <c r="AD304" s="173">
        <f t="shared" ref="AD304:AE304" si="852">+ROUND(AD297*0.7,0)</f>
        <v>1</v>
      </c>
      <c r="AE304" s="173">
        <f t="shared" si="852"/>
        <v>1</v>
      </c>
      <c r="AF304" s="173">
        <f t="shared" ref="AF304:AG304" si="853">+ROUND(AF297*0.7,0)</f>
        <v>1</v>
      </c>
      <c r="AG304" s="173">
        <f t="shared" si="853"/>
        <v>0</v>
      </c>
      <c r="AH304" s="173">
        <f t="shared" ref="AH304:AM304" si="854">+ROUND(AH297*0.7,0)</f>
        <v>0</v>
      </c>
      <c r="AI304" s="173">
        <f t="shared" si="854"/>
        <v>0</v>
      </c>
      <c r="AJ304" s="173">
        <f t="shared" si="854"/>
        <v>0</v>
      </c>
      <c r="AK304" s="173">
        <f t="shared" si="854"/>
        <v>0</v>
      </c>
      <c r="AL304" s="173">
        <f t="shared" si="854"/>
        <v>0</v>
      </c>
      <c r="AM304" s="173">
        <f t="shared" si="854"/>
        <v>0</v>
      </c>
    </row>
    <row r="305" spans="1:40" ht="15" customHeight="1" outlineLevel="2">
      <c r="A305" s="4" t="s">
        <v>82</v>
      </c>
      <c r="B305" s="4" t="s">
        <v>51</v>
      </c>
      <c r="C305" s="4" t="str">
        <f t="shared" si="836"/>
        <v>Indirect Fiber</v>
      </c>
      <c r="D305" s="216"/>
      <c r="E305" s="203"/>
      <c r="F305" s="204"/>
      <c r="G305" s="14" t="s">
        <v>42</v>
      </c>
      <c r="H305" s="172"/>
      <c r="I305" s="172"/>
      <c r="J305" s="172"/>
      <c r="K305" s="172"/>
      <c r="L305" s="172"/>
      <c r="M305" s="172"/>
      <c r="N305" s="172"/>
      <c r="O305" s="172"/>
      <c r="P305" s="173">
        <f t="shared" ref="P305" si="855">+P299+P301+P303</f>
        <v>0</v>
      </c>
      <c r="Q305" s="173">
        <f>+Q299+Q301+Q303</f>
        <v>0</v>
      </c>
      <c r="R305" s="173">
        <f>+R299+R301+R303</f>
        <v>1</v>
      </c>
      <c r="S305" s="173">
        <f t="shared" si="846"/>
        <v>1</v>
      </c>
      <c r="T305" s="173">
        <f t="shared" si="846"/>
        <v>1</v>
      </c>
      <c r="U305" s="173">
        <f t="shared" ref="U305" si="856">+U297-U304</f>
        <v>2</v>
      </c>
      <c r="V305" s="173">
        <f t="shared" ref="V305:W305" si="857">+V297-V304</f>
        <v>0</v>
      </c>
      <c r="W305" s="173">
        <f t="shared" si="857"/>
        <v>1</v>
      </c>
      <c r="X305" s="173">
        <f t="shared" ref="X305:Y305" si="858">+X297-X304</f>
        <v>3</v>
      </c>
      <c r="Y305" s="173">
        <f t="shared" si="858"/>
        <v>1</v>
      </c>
      <c r="Z305" s="173">
        <f t="shared" ref="Z305:AA305" si="859">+Z297-Z304</f>
        <v>4</v>
      </c>
      <c r="AA305" s="173">
        <f t="shared" si="859"/>
        <v>1</v>
      </c>
      <c r="AB305" s="173">
        <f t="shared" ref="AB305:AC305" si="860">+AB297-AB304</f>
        <v>1</v>
      </c>
      <c r="AC305" s="173">
        <f t="shared" si="860"/>
        <v>0</v>
      </c>
      <c r="AD305" s="173">
        <f t="shared" ref="AD305:AE305" si="861">+AD297-AD304</f>
        <v>0</v>
      </c>
      <c r="AE305" s="173">
        <f t="shared" si="861"/>
        <v>0</v>
      </c>
      <c r="AF305" s="173">
        <f t="shared" ref="AF305:AG305" si="862">+AF297-AF304</f>
        <v>0</v>
      </c>
      <c r="AG305" s="173">
        <f t="shared" si="862"/>
        <v>0</v>
      </c>
      <c r="AH305" s="173">
        <f t="shared" ref="AH305:AM305" si="863">+AH297-AH304</f>
        <v>0</v>
      </c>
      <c r="AI305" s="173">
        <f t="shared" si="863"/>
        <v>0</v>
      </c>
      <c r="AJ305" s="173">
        <f t="shared" si="863"/>
        <v>0</v>
      </c>
      <c r="AK305" s="173">
        <f t="shared" si="863"/>
        <v>0</v>
      </c>
      <c r="AL305" s="173">
        <f t="shared" si="863"/>
        <v>0</v>
      </c>
      <c r="AM305" s="173">
        <f t="shared" si="863"/>
        <v>0</v>
      </c>
    </row>
    <row r="306" spans="1:40" s="8" customFormat="1" ht="15" customHeight="1" outlineLevel="1">
      <c r="A306" s="4" t="s">
        <v>82</v>
      </c>
      <c r="B306" s="4" t="s">
        <v>51</v>
      </c>
      <c r="C306" s="4" t="str">
        <f t="shared" si="836"/>
        <v>assets/client</v>
      </c>
      <c r="D306" s="216"/>
      <c r="E306" s="203"/>
      <c r="F306" s="204"/>
      <c r="G306" s="13" t="s">
        <v>90</v>
      </c>
      <c r="H306" s="170"/>
      <c r="I306" s="170"/>
      <c r="J306" s="170"/>
      <c r="K306" s="170"/>
      <c r="L306" s="170"/>
      <c r="M306" s="170"/>
      <c r="N306" s="170"/>
      <c r="O306" s="170"/>
      <c r="P306" s="170" t="str">
        <f t="shared" ref="P306" si="864">+IFERROR(P297/P296,"")</f>
        <v/>
      </c>
      <c r="Q306" s="170"/>
      <c r="R306" s="170">
        <f t="shared" ref="R306:W306" si="865">+IFERROR(R297/R296,"")</f>
        <v>1.5</v>
      </c>
      <c r="S306" s="170">
        <f t="shared" si="865"/>
        <v>1</v>
      </c>
      <c r="T306" s="170">
        <f t="shared" si="865"/>
        <v>1</v>
      </c>
      <c r="U306" s="170">
        <f t="shared" si="865"/>
        <v>1.3333333333333333</v>
      </c>
      <c r="V306" s="170">
        <f t="shared" si="865"/>
        <v>1</v>
      </c>
      <c r="W306" s="170">
        <f t="shared" si="865"/>
        <v>1</v>
      </c>
      <c r="X306" s="170">
        <f t="shared" ref="X306:Y306" si="866">+IFERROR(X297/X296,"")</f>
        <v>2.25</v>
      </c>
      <c r="Y306" s="170">
        <f t="shared" si="866"/>
        <v>1</v>
      </c>
      <c r="Z306" s="170">
        <f t="shared" ref="Z306:AA306" si="867">+IFERROR(Z297/Z296,"")</f>
        <v>1.0833333333333333</v>
      </c>
      <c r="AA306" s="170">
        <f t="shared" si="867"/>
        <v>1</v>
      </c>
      <c r="AB306" s="170">
        <f t="shared" ref="AB306:AC306" si="868">+IFERROR(AB297/AB296,"")</f>
        <v>1.3333333333333333</v>
      </c>
      <c r="AC306" s="170" t="str">
        <f t="shared" si="868"/>
        <v/>
      </c>
      <c r="AD306" s="170">
        <f t="shared" ref="AD306:AE306" si="869">+IFERROR(AD297/AD296,"")</f>
        <v>1</v>
      </c>
      <c r="AE306" s="170">
        <f t="shared" si="869"/>
        <v>1</v>
      </c>
      <c r="AF306" s="170">
        <f t="shared" ref="AF306:AG306" si="870">+IFERROR(AF297/AF296,"")</f>
        <v>1</v>
      </c>
      <c r="AG306" s="170" t="str">
        <f t="shared" si="870"/>
        <v/>
      </c>
      <c r="AH306" s="170" t="str">
        <f t="shared" ref="AH306:AM306" si="871">+IFERROR(AH297/AH296,"")</f>
        <v/>
      </c>
      <c r="AI306" s="170" t="str">
        <f t="shared" si="871"/>
        <v/>
      </c>
      <c r="AJ306" s="170" t="str">
        <f t="shared" si="871"/>
        <v/>
      </c>
      <c r="AK306" s="170" t="str">
        <f t="shared" si="871"/>
        <v/>
      </c>
      <c r="AL306" s="170" t="str">
        <f t="shared" si="871"/>
        <v/>
      </c>
      <c r="AM306" s="170" t="str">
        <f t="shared" si="871"/>
        <v/>
      </c>
    </row>
    <row r="307" spans="1:40" ht="15" customHeight="1" outlineLevel="1">
      <c r="A307" s="4" t="s">
        <v>82</v>
      </c>
      <c r="B307" s="4" t="s">
        <v>52</v>
      </c>
      <c r="C307" s="4" t="str">
        <f t="shared" si="836"/>
        <v>Clients</v>
      </c>
      <c r="D307" s="216"/>
      <c r="E307" s="203"/>
      <c r="F307" s="204" t="s">
        <v>52</v>
      </c>
      <c r="G307" s="10" t="s">
        <v>40</v>
      </c>
      <c r="H307" s="164"/>
      <c r="I307" s="164"/>
      <c r="J307" s="164"/>
      <c r="K307" s="164"/>
      <c r="L307" s="164"/>
      <c r="M307" s="164"/>
      <c r="N307" s="164"/>
      <c r="O307" s="164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65"/>
      <c r="AE307" s="165"/>
      <c r="AF307" s="165"/>
      <c r="AG307" s="165"/>
      <c r="AH307" s="165"/>
      <c r="AI307" s="165"/>
      <c r="AJ307" s="165"/>
      <c r="AK307" s="165"/>
      <c r="AL307" s="165"/>
      <c r="AM307" s="165"/>
    </row>
    <row r="308" spans="1:40" ht="15" customHeight="1" outlineLevel="1">
      <c r="A308" s="4" t="s">
        <v>82</v>
      </c>
      <c r="B308" s="4" t="s">
        <v>52</v>
      </c>
      <c r="C308" s="4" t="str">
        <f t="shared" si="836"/>
        <v>Assets</v>
      </c>
      <c r="D308" s="216"/>
      <c r="E308" s="203"/>
      <c r="F308" s="204"/>
      <c r="G308" s="11" t="s">
        <v>88</v>
      </c>
      <c r="H308" s="166"/>
      <c r="I308" s="166"/>
      <c r="J308" s="166"/>
      <c r="K308" s="166"/>
      <c r="L308" s="166"/>
      <c r="M308" s="166"/>
      <c r="N308" s="166"/>
      <c r="O308" s="166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</row>
    <row r="309" spans="1:40" ht="15" customHeight="1" outlineLevel="2">
      <c r="A309" s="4" t="s">
        <v>82</v>
      </c>
      <c r="B309" s="4" t="s">
        <v>52</v>
      </c>
      <c r="C309" s="4" t="str">
        <f t="shared" si="836"/>
        <v>Employee</v>
      </c>
      <c r="D309" s="216"/>
      <c r="E309" s="203"/>
      <c r="F309" s="204"/>
      <c r="G309" s="12" t="s">
        <v>4</v>
      </c>
      <c r="H309" s="168"/>
      <c r="I309" s="168"/>
      <c r="J309" s="168"/>
      <c r="K309" s="168"/>
      <c r="L309" s="168"/>
      <c r="M309" s="168"/>
      <c r="N309" s="168"/>
      <c r="O309" s="168"/>
      <c r="P309" s="169"/>
      <c r="Q309" s="169">
        <f>+IFERROR(SUMIFS([5]Sheet1!D:D,[5]Sheet1!$A:$A,$A309,[5]Sheet1!$B:$B,$B309,[5]Sheet1!$C:$C,$C309),0)</f>
        <v>0</v>
      </c>
      <c r="R309" s="169">
        <f>+IFERROR(SUMIFS([5]Sheet1!E:E,[5]Sheet1!$A:$A,$A309,[5]Sheet1!$B:$B,$B309,[5]Sheet1!$C:$C,$C309),0)</f>
        <v>0</v>
      </c>
      <c r="S309" s="169">
        <f>+IFERROR(SUMIFS([5]Sheet1!F:F,[5]Sheet1!$A:$A,$A309,[5]Sheet1!$B:$B,$B309,[5]Sheet1!$C:$C,$C309),0)</f>
        <v>0</v>
      </c>
      <c r="T309" s="169">
        <f>+IFERROR(SUMIFS([5]Sheet1!G:G,[5]Sheet1!$A:$A,$A309,[5]Sheet1!$B:$B,$B309,[5]Sheet1!$C:$C,$C309),0)</f>
        <v>0</v>
      </c>
      <c r="U309" s="169">
        <f>+IFERROR(SUMIFS([5]Sheet1!H:H,[5]Sheet1!$A:$A,$A309,[5]Sheet1!$B:$B,$B309,[5]Sheet1!$C:$C,$C309),0)</f>
        <v>0</v>
      </c>
      <c r="V309" s="169">
        <f>+IFERROR(SUMIFS([5]Sheet1!I:I,[5]Sheet1!$A:$A,$A309,[5]Sheet1!$B:$B,$B309,[5]Sheet1!$C:$C,$C309),0)</f>
        <v>0</v>
      </c>
      <c r="W309" s="169">
        <f>+IFERROR(SUMIFS([5]Sheet1!J:J,[5]Sheet1!$A:$A,$A309,[5]Sheet1!$B:$B,$B309,[5]Sheet1!$C:$C,$C309),0)</f>
        <v>0</v>
      </c>
      <c r="X309" s="169">
        <f>+IFERROR(SUMIFS([5]Sheet1!K:K,[5]Sheet1!$A:$A,$A309,[5]Sheet1!$B:$B,$B309,[5]Sheet1!$C:$C,$C309),0)</f>
        <v>0</v>
      </c>
      <c r="Y309" s="169">
        <f>+IFERROR(SUMIFS([5]Sheet1!L:L,[5]Sheet1!$A:$A,$A309,[5]Sheet1!$B:$B,$B309,[5]Sheet1!$C:$C,$C309),0)</f>
        <v>0</v>
      </c>
      <c r="Z309" s="169">
        <f>+IFERROR(SUMIFS([5]Sheet1!M:M,[5]Sheet1!$A:$A,$A309,[5]Sheet1!$B:$B,$B309,[5]Sheet1!$C:$C,$C309),0)</f>
        <v>0</v>
      </c>
      <c r="AA309" s="169">
        <f>+IFERROR(SUMIFS([5]Sheet1!N:N,[5]Sheet1!$A:$A,$A309,[5]Sheet1!$B:$B,$B309,[5]Sheet1!$C:$C,$C309),0)</f>
        <v>0</v>
      </c>
      <c r="AB309" s="169">
        <f>+IFERROR(SUMIFS([5]Sheet1!O:O,[5]Sheet1!$A:$A,$A309,[5]Sheet1!$B:$B,$B309,[5]Sheet1!$C:$C,$C309),0)</f>
        <v>0</v>
      </c>
      <c r="AC309" s="169">
        <f>+IFERROR(SUMIFS([5]Sheet1!P:P,[5]Sheet1!$A:$A,$A309,[5]Sheet1!$B:$B,$B309,[5]Sheet1!$C:$C,$C309),0)</f>
        <v>0</v>
      </c>
      <c r="AD309" s="169">
        <f>+IFERROR(SUMIFS([5]Sheet1!Q:Q,[5]Sheet1!$A:$A,$A309,[5]Sheet1!$B:$B,$B309,[5]Sheet1!$C:$C,$C309),0)</f>
        <v>0</v>
      </c>
      <c r="AE309" s="169">
        <f>+IFERROR(SUMIFS([5]Sheet1!R:R,[5]Sheet1!$A:$A,$A309,[5]Sheet1!$B:$B,$B309,[5]Sheet1!$C:$C,$C309),0)</f>
        <v>0</v>
      </c>
      <c r="AF309" s="169">
        <f>+IFERROR(SUMIFS([5]Sheet1!S:S,[5]Sheet1!$A:$A,$A309,[5]Sheet1!$B:$B,$B309,[5]Sheet1!$C:$C,$C309),0)</f>
        <v>0</v>
      </c>
      <c r="AG309" s="169">
        <f>+IFERROR(SUMIFS([5]Sheet1!T:T,[5]Sheet1!$A:$A,$A309,[5]Sheet1!$B:$B,$B309,[5]Sheet1!$C:$C,$C309),0)</f>
        <v>0</v>
      </c>
      <c r="AH309" s="169">
        <f>+IFERROR(SUMIFS([5]Sheet1!U:U,[5]Sheet1!$A:$A,$A309,[5]Sheet1!$B:$B,$B309,[5]Sheet1!$C:$C,$C309),0)</f>
        <v>0</v>
      </c>
      <c r="AI309" s="169">
        <f>+IFERROR(SUMIFS([5]Sheet1!V:V,[5]Sheet1!$A:$A,$A309,[5]Sheet1!$B:$B,$B309,[5]Sheet1!$C:$C,$C309),0)</f>
        <v>0</v>
      </c>
      <c r="AJ309" s="169">
        <f>+IFERROR(SUMIFS([5]Sheet1!W:W,[5]Sheet1!$A:$A,$A309,[5]Sheet1!$B:$B,$B309,[5]Sheet1!$C:$C,$C309),0)</f>
        <v>0</v>
      </c>
      <c r="AK309" s="169">
        <f>+IFERROR(SUMIFS([5]Sheet1!X:X,[5]Sheet1!$A:$A,$A309,[5]Sheet1!$B:$B,$B309,[5]Sheet1!$C:$C,$C309),0)</f>
        <v>0</v>
      </c>
      <c r="AL309" s="169">
        <f>+IFERROR(SUMIFS([5]Sheet1!Y:Y,[5]Sheet1!$A:$A,$A309,[5]Sheet1!$B:$B,$B309,[5]Sheet1!$C:$C,$C309),0)</f>
        <v>0</v>
      </c>
      <c r="AM309" s="169">
        <f>+IFERROR(SUMIFS([5]Sheet1!Z:Z,[5]Sheet1!$A:$A,$A309,[5]Sheet1!$B:$B,$B309,[5]Sheet1!$C:$C,$C309),0)</f>
        <v>0</v>
      </c>
      <c r="AN309" s="4" t="s">
        <v>121</v>
      </c>
    </row>
    <row r="310" spans="1:40" ht="15" customHeight="1" outlineLevel="2">
      <c r="A310" s="4" t="s">
        <v>82</v>
      </c>
      <c r="B310" s="4" t="s">
        <v>52</v>
      </c>
      <c r="C310" s="4" t="str">
        <f t="shared" si="836"/>
        <v>Manager</v>
      </c>
      <c r="D310" s="216"/>
      <c r="E310" s="203"/>
      <c r="F310" s="204"/>
      <c r="G310" s="12" t="s">
        <v>5</v>
      </c>
      <c r="H310" s="168"/>
      <c r="I310" s="168"/>
      <c r="J310" s="168"/>
      <c r="K310" s="168"/>
      <c r="L310" s="168"/>
      <c r="M310" s="168"/>
      <c r="N310" s="168"/>
      <c r="O310" s="168"/>
      <c r="P310" s="169"/>
      <c r="Q310" s="169">
        <f>+IFERROR(SUMIFS([5]Sheet1!D:D,[5]Sheet1!$A:$A,$A310,[5]Sheet1!$B:$B,$B310,[5]Sheet1!$C:$C,$C310),0)</f>
        <v>0</v>
      </c>
      <c r="R310" s="169">
        <f>+IFERROR(SUMIFS([5]Sheet1!E:E,[5]Sheet1!$A:$A,$A310,[5]Sheet1!$B:$B,$B310,[5]Sheet1!$C:$C,$C310),0)</f>
        <v>0</v>
      </c>
      <c r="S310" s="169">
        <f>+IFERROR(SUMIFS([5]Sheet1!F:F,[5]Sheet1!$A:$A,$A310,[5]Sheet1!$B:$B,$B310,[5]Sheet1!$C:$C,$C310),0)</f>
        <v>0</v>
      </c>
      <c r="T310" s="169">
        <f>+IFERROR(SUMIFS([5]Sheet1!G:G,[5]Sheet1!$A:$A,$A310,[5]Sheet1!$B:$B,$B310,[5]Sheet1!$C:$C,$C310),0)</f>
        <v>0</v>
      </c>
      <c r="U310" s="169">
        <f>+IFERROR(SUMIFS([5]Sheet1!H:H,[5]Sheet1!$A:$A,$A310,[5]Sheet1!$B:$B,$B310,[5]Sheet1!$C:$C,$C310),0)</f>
        <v>0</v>
      </c>
      <c r="V310" s="169">
        <f>+IFERROR(SUMIFS([5]Sheet1!I:I,[5]Sheet1!$A:$A,$A310,[5]Sheet1!$B:$B,$B310,[5]Sheet1!$C:$C,$C310),0)</f>
        <v>0</v>
      </c>
      <c r="W310" s="169">
        <f>+IFERROR(SUMIFS([5]Sheet1!J:J,[5]Sheet1!$A:$A,$A310,[5]Sheet1!$B:$B,$B310,[5]Sheet1!$C:$C,$C310),0)</f>
        <v>0</v>
      </c>
      <c r="X310" s="169">
        <f>+IFERROR(SUMIFS([5]Sheet1!K:K,[5]Sheet1!$A:$A,$A310,[5]Sheet1!$B:$B,$B310,[5]Sheet1!$C:$C,$C310),0)</f>
        <v>0</v>
      </c>
      <c r="Y310" s="169">
        <f>+IFERROR(SUMIFS([5]Sheet1!L:L,[5]Sheet1!$A:$A,$A310,[5]Sheet1!$B:$B,$B310,[5]Sheet1!$C:$C,$C310),0)</f>
        <v>0</v>
      </c>
      <c r="Z310" s="169">
        <f>+IFERROR(SUMIFS([5]Sheet1!M:M,[5]Sheet1!$A:$A,$A310,[5]Sheet1!$B:$B,$B310,[5]Sheet1!$C:$C,$C310),0)</f>
        <v>0</v>
      </c>
      <c r="AA310" s="169">
        <f>+IFERROR(SUMIFS([5]Sheet1!N:N,[5]Sheet1!$A:$A,$A310,[5]Sheet1!$B:$B,$B310,[5]Sheet1!$C:$C,$C310),0)</f>
        <v>0</v>
      </c>
      <c r="AB310" s="169">
        <f>+IFERROR(SUMIFS([5]Sheet1!O:O,[5]Sheet1!$A:$A,$A310,[5]Sheet1!$B:$B,$B310,[5]Sheet1!$C:$C,$C310),0)</f>
        <v>0</v>
      </c>
      <c r="AC310" s="169">
        <f>+IFERROR(SUMIFS([5]Sheet1!P:P,[5]Sheet1!$A:$A,$A310,[5]Sheet1!$B:$B,$B310,[5]Sheet1!$C:$C,$C310),0)</f>
        <v>0</v>
      </c>
      <c r="AD310" s="169">
        <f>+IFERROR(SUMIFS([5]Sheet1!Q:Q,[5]Sheet1!$A:$A,$A310,[5]Sheet1!$B:$B,$B310,[5]Sheet1!$C:$C,$C310),0)</f>
        <v>0</v>
      </c>
      <c r="AE310" s="169">
        <f>+IFERROR(SUMIFS([5]Sheet1!R:R,[5]Sheet1!$A:$A,$A310,[5]Sheet1!$B:$B,$B310,[5]Sheet1!$C:$C,$C310),0)</f>
        <v>0</v>
      </c>
      <c r="AF310" s="169">
        <f>+IFERROR(SUMIFS([5]Sheet1!S:S,[5]Sheet1!$A:$A,$A310,[5]Sheet1!$B:$B,$B310,[5]Sheet1!$C:$C,$C310),0)</f>
        <v>0</v>
      </c>
      <c r="AG310" s="169">
        <f>+IFERROR(SUMIFS([5]Sheet1!T:T,[5]Sheet1!$A:$A,$A310,[5]Sheet1!$B:$B,$B310,[5]Sheet1!$C:$C,$C310),0)</f>
        <v>0</v>
      </c>
      <c r="AH310" s="169">
        <f>+IFERROR(SUMIFS([5]Sheet1!U:U,[5]Sheet1!$A:$A,$A310,[5]Sheet1!$B:$B,$B310,[5]Sheet1!$C:$C,$C310),0)</f>
        <v>0</v>
      </c>
      <c r="AI310" s="169">
        <f>+IFERROR(SUMIFS([5]Sheet1!V:V,[5]Sheet1!$A:$A,$A310,[5]Sheet1!$B:$B,$B310,[5]Sheet1!$C:$C,$C310),0)</f>
        <v>0</v>
      </c>
      <c r="AJ310" s="169">
        <f>+IFERROR(SUMIFS([5]Sheet1!W:W,[5]Sheet1!$A:$A,$A310,[5]Sheet1!$B:$B,$B310,[5]Sheet1!$C:$C,$C310),0)</f>
        <v>0</v>
      </c>
      <c r="AK310" s="169">
        <f>+IFERROR(SUMIFS([5]Sheet1!X:X,[5]Sheet1!$A:$A,$A310,[5]Sheet1!$B:$B,$B310,[5]Sheet1!$C:$C,$C310),0)</f>
        <v>0</v>
      </c>
      <c r="AL310" s="169">
        <f>+IFERROR(SUMIFS([5]Sheet1!Y:Y,[5]Sheet1!$A:$A,$A310,[5]Sheet1!$B:$B,$B310,[5]Sheet1!$C:$C,$C310),0)</f>
        <v>0</v>
      </c>
      <c r="AM310" s="169">
        <f>+IFERROR(SUMIFS([5]Sheet1!Z:Z,[5]Sheet1!$A:$A,$A310,[5]Sheet1!$B:$B,$B310,[5]Sheet1!$C:$C,$C310),0)</f>
        <v>0</v>
      </c>
      <c r="AN310" s="4" t="s">
        <v>121</v>
      </c>
    </row>
    <row r="311" spans="1:40" ht="15" customHeight="1" outlineLevel="2">
      <c r="A311" s="4" t="s">
        <v>82</v>
      </c>
      <c r="B311" s="4" t="s">
        <v>52</v>
      </c>
      <c r="C311" s="4" t="str">
        <f t="shared" si="836"/>
        <v>Data bucket</v>
      </c>
      <c r="D311" s="216"/>
      <c r="E311" s="203"/>
      <c r="F311" s="204"/>
      <c r="G311" s="14" t="s">
        <v>81</v>
      </c>
      <c r="H311" s="172"/>
      <c r="I311" s="172"/>
      <c r="J311" s="172"/>
      <c r="K311" s="172"/>
      <c r="L311" s="172"/>
      <c r="M311" s="172"/>
      <c r="N311" s="172"/>
      <c r="O311" s="172"/>
      <c r="P311" s="169"/>
      <c r="Q311" s="169">
        <f>+IFERROR(SUMIFS([5]Sheet1!D:D,[5]Sheet1!$A:$A,$A311,[5]Sheet1!$B:$B,$B311,[5]Sheet1!$C:$C,$C311),0)</f>
        <v>0</v>
      </c>
      <c r="R311" s="169">
        <f>+IFERROR(SUMIFS([5]Sheet1!E:E,[5]Sheet1!$A:$A,$A311,[5]Sheet1!$B:$B,$B311,[5]Sheet1!$C:$C,$C311),0)</f>
        <v>0</v>
      </c>
      <c r="S311" s="169">
        <f>+IFERROR(SUMIFS([5]Sheet1!F:F,[5]Sheet1!$A:$A,$A311,[5]Sheet1!$B:$B,$B311,[5]Sheet1!$C:$C,$C311),0)</f>
        <v>0</v>
      </c>
      <c r="T311" s="169">
        <f>+IFERROR(SUMIFS([5]Sheet1!G:G,[5]Sheet1!$A:$A,$A311,[5]Sheet1!$B:$B,$B311,[5]Sheet1!$C:$C,$C311),0)</f>
        <v>0</v>
      </c>
      <c r="U311" s="169">
        <f>+IFERROR(SUMIFS([5]Sheet1!H:H,[5]Sheet1!$A:$A,$A311,[5]Sheet1!$B:$B,$B311,[5]Sheet1!$C:$C,$C311),0)</f>
        <v>0</v>
      </c>
      <c r="V311" s="169">
        <f>+IFERROR(SUMIFS([5]Sheet1!I:I,[5]Sheet1!$A:$A,$A311,[5]Sheet1!$B:$B,$B311,[5]Sheet1!$C:$C,$C311),0)</f>
        <v>0</v>
      </c>
      <c r="W311" s="169">
        <f>+IFERROR(SUMIFS([5]Sheet1!J:J,[5]Sheet1!$A:$A,$A311,[5]Sheet1!$B:$B,$B311,[5]Sheet1!$C:$C,$C311),0)</f>
        <v>0</v>
      </c>
      <c r="X311" s="169">
        <f>+IFERROR(SUMIFS([5]Sheet1!K:K,[5]Sheet1!$A:$A,$A311,[5]Sheet1!$B:$B,$B311,[5]Sheet1!$C:$C,$C311),0)</f>
        <v>0</v>
      </c>
      <c r="Y311" s="169">
        <f>+IFERROR(SUMIFS([5]Sheet1!L:L,[5]Sheet1!$A:$A,$A311,[5]Sheet1!$B:$B,$B311,[5]Sheet1!$C:$C,$C311),0)</f>
        <v>0</v>
      </c>
      <c r="Z311" s="169">
        <f>+IFERROR(SUMIFS([5]Sheet1!M:M,[5]Sheet1!$A:$A,$A311,[5]Sheet1!$B:$B,$B311,[5]Sheet1!$C:$C,$C311),0)</f>
        <v>0</v>
      </c>
      <c r="AA311" s="169">
        <f>+IFERROR(SUMIFS([5]Sheet1!N:N,[5]Sheet1!$A:$A,$A311,[5]Sheet1!$B:$B,$B311,[5]Sheet1!$C:$C,$C311),0)</f>
        <v>0</v>
      </c>
      <c r="AB311" s="169">
        <f>+IFERROR(SUMIFS([5]Sheet1!O:O,[5]Sheet1!$A:$A,$A311,[5]Sheet1!$B:$B,$B311,[5]Sheet1!$C:$C,$C311),0)</f>
        <v>0</v>
      </c>
      <c r="AC311" s="169">
        <f>+IFERROR(SUMIFS([5]Sheet1!P:P,[5]Sheet1!$A:$A,$A311,[5]Sheet1!$B:$B,$B311,[5]Sheet1!$C:$C,$C311),0)</f>
        <v>0</v>
      </c>
      <c r="AD311" s="169">
        <f>+IFERROR(SUMIFS([5]Sheet1!Q:Q,[5]Sheet1!$A:$A,$A311,[5]Sheet1!$B:$B,$B311,[5]Sheet1!$C:$C,$C311),0)</f>
        <v>0</v>
      </c>
      <c r="AE311" s="169">
        <f>+IFERROR(SUMIFS([5]Sheet1!R:R,[5]Sheet1!$A:$A,$A311,[5]Sheet1!$B:$B,$B311,[5]Sheet1!$C:$C,$C311),0)</f>
        <v>0</v>
      </c>
      <c r="AF311" s="169">
        <f>+IFERROR(SUMIFS([5]Sheet1!S:S,[5]Sheet1!$A:$A,$A311,[5]Sheet1!$B:$B,$B311,[5]Sheet1!$C:$C,$C311),0)</f>
        <v>0</v>
      </c>
      <c r="AG311" s="169">
        <f>+IFERROR(SUMIFS([5]Sheet1!T:T,[5]Sheet1!$A:$A,$A311,[5]Sheet1!$B:$B,$B311,[5]Sheet1!$C:$C,$C311),0)</f>
        <v>0</v>
      </c>
      <c r="AH311" s="169">
        <f>+IFERROR(SUMIFS([5]Sheet1!U:U,[5]Sheet1!$A:$A,$A311,[5]Sheet1!$B:$B,$B311,[5]Sheet1!$C:$C,$C311),0)</f>
        <v>0</v>
      </c>
      <c r="AI311" s="169">
        <f>+IFERROR(SUMIFS([5]Sheet1!V:V,[5]Sheet1!$A:$A,$A311,[5]Sheet1!$B:$B,$B311,[5]Sheet1!$C:$C,$C311),0)</f>
        <v>0</v>
      </c>
      <c r="AJ311" s="169">
        <f>+IFERROR(SUMIFS([5]Sheet1!W:W,[5]Sheet1!$A:$A,$A311,[5]Sheet1!$B:$B,$B311,[5]Sheet1!$C:$C,$C311),0)</f>
        <v>0</v>
      </c>
      <c r="AK311" s="169">
        <f>+IFERROR(SUMIFS([5]Sheet1!X:X,[5]Sheet1!$A:$A,$A311,[5]Sheet1!$B:$B,$B311,[5]Sheet1!$C:$C,$C311),0)</f>
        <v>0</v>
      </c>
      <c r="AL311" s="169">
        <f>+IFERROR(SUMIFS([5]Sheet1!Y:Y,[5]Sheet1!$A:$A,$A311,[5]Sheet1!$B:$B,$B311,[5]Sheet1!$C:$C,$C311),0)</f>
        <v>0</v>
      </c>
      <c r="AM311" s="169">
        <f>+IFERROR(SUMIFS([5]Sheet1!Z:Z,[5]Sheet1!$A:$A,$A311,[5]Sheet1!$B:$B,$B311,[5]Sheet1!$C:$C,$C311),0)</f>
        <v>0</v>
      </c>
      <c r="AN311" s="4" t="s">
        <v>121</v>
      </c>
    </row>
    <row r="312" spans="1:40" s="8" customFormat="1" ht="15" customHeight="1" outlineLevel="1">
      <c r="A312" s="4" t="s">
        <v>82</v>
      </c>
      <c r="B312" s="4" t="s">
        <v>52</v>
      </c>
      <c r="C312" s="4" t="str">
        <f t="shared" si="836"/>
        <v>assets/client</v>
      </c>
      <c r="D312" s="216"/>
      <c r="E312" s="203"/>
      <c r="F312" s="204"/>
      <c r="G312" s="13" t="s">
        <v>90</v>
      </c>
      <c r="H312" s="170"/>
      <c r="I312" s="170"/>
      <c r="J312" s="170"/>
      <c r="K312" s="170"/>
      <c r="L312" s="170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</row>
    <row r="313" spans="1:40">
      <c r="A313" s="4" t="s">
        <v>121</v>
      </c>
      <c r="B313" s="4" t="s">
        <v>121</v>
      </c>
      <c r="C313" s="4" t="s">
        <v>121</v>
      </c>
      <c r="G313" s="179" t="s">
        <v>117</v>
      </c>
      <c r="P313" s="177" t="str">
        <f t="shared" ref="P313:AA313" si="872">+IFERROR(P212/P$4,"")</f>
        <v/>
      </c>
      <c r="Q313" s="177">
        <f t="shared" si="872"/>
        <v>2</v>
      </c>
      <c r="R313" s="177">
        <f t="shared" si="872"/>
        <v>0.63636363636363635</v>
      </c>
      <c r="S313" s="177">
        <f t="shared" si="872"/>
        <v>0.47368421052631576</v>
      </c>
      <c r="T313" s="177">
        <f t="shared" si="872"/>
        <v>1.7692307692307692</v>
      </c>
      <c r="U313" s="177">
        <f t="shared" si="872"/>
        <v>0.56000000000000005</v>
      </c>
      <c r="V313" s="177">
        <f t="shared" si="872"/>
        <v>0.31818181818181818</v>
      </c>
      <c r="W313" s="177">
        <f t="shared" si="872"/>
        <v>0.78947368421052633</v>
      </c>
      <c r="X313" s="177">
        <f t="shared" si="872"/>
        <v>1.36</v>
      </c>
      <c r="Y313" s="177">
        <f t="shared" si="872"/>
        <v>0.9555555555555556</v>
      </c>
      <c r="Z313" s="177">
        <f t="shared" si="872"/>
        <v>0.23529411764705882</v>
      </c>
      <c r="AA313" s="177">
        <f t="shared" si="872"/>
        <v>2.1875</v>
      </c>
      <c r="AB313" s="177">
        <f t="shared" ref="AB313:AC313" si="873">+IFERROR(AB212/AB$4,"")</f>
        <v>0.78431372549019607</v>
      </c>
      <c r="AC313" s="177">
        <f t="shared" si="873"/>
        <v>0.73469387755102045</v>
      </c>
      <c r="AD313" s="177">
        <f t="shared" ref="AD313:AE313" si="874">+IFERROR(AD212/AD$4,"")</f>
        <v>0.80952380952380953</v>
      </c>
      <c r="AE313" s="177">
        <f t="shared" si="874"/>
        <v>0.78947368421052633</v>
      </c>
      <c r="AF313" s="177">
        <f t="shared" ref="AF313:AG313" si="875">+IFERROR(AF212/AF$4,"")</f>
        <v>0</v>
      </c>
      <c r="AG313" s="177" t="str">
        <f t="shared" si="875"/>
        <v/>
      </c>
      <c r="AH313" s="177" t="str">
        <f t="shared" ref="AH313:AM313" si="876">+IFERROR(AH212/AH$4,"")</f>
        <v/>
      </c>
      <c r="AI313" s="177" t="str">
        <f t="shared" si="876"/>
        <v/>
      </c>
      <c r="AJ313" s="177" t="str">
        <f t="shared" si="876"/>
        <v/>
      </c>
      <c r="AK313" s="177" t="str">
        <f t="shared" si="876"/>
        <v/>
      </c>
      <c r="AL313" s="177" t="str">
        <f t="shared" si="876"/>
        <v/>
      </c>
      <c r="AM313" s="177" t="str">
        <f t="shared" si="876"/>
        <v/>
      </c>
    </row>
    <row r="314" spans="1:40">
      <c r="A314" s="4" t="s">
        <v>121</v>
      </c>
      <c r="B314" s="4" t="s">
        <v>121</v>
      </c>
      <c r="C314" s="4" t="s">
        <v>121</v>
      </c>
      <c r="G314" s="180" t="s">
        <v>118</v>
      </c>
      <c r="P314" s="177" t="str">
        <f t="shared" ref="P314:AA314" si="877">+IFERROR(P214/P$6,"")</f>
        <v/>
      </c>
      <c r="Q314" s="178">
        <f t="shared" si="877"/>
        <v>0.66666666666666663</v>
      </c>
      <c r="R314" s="178">
        <f t="shared" si="877"/>
        <v>0.58333333333333337</v>
      </c>
      <c r="S314" s="178">
        <f t="shared" si="877"/>
        <v>0.20588235294117646</v>
      </c>
      <c r="T314" s="178">
        <f t="shared" si="877"/>
        <v>0.8</v>
      </c>
      <c r="U314" s="178">
        <f t="shared" si="877"/>
        <v>0.9464285714285714</v>
      </c>
      <c r="V314" s="178">
        <f t="shared" si="877"/>
        <v>0.5</v>
      </c>
      <c r="W314" s="178">
        <f t="shared" si="877"/>
        <v>0.46341463414634149</v>
      </c>
      <c r="X314" s="178">
        <f t="shared" si="877"/>
        <v>0.72580645161290325</v>
      </c>
      <c r="Y314" s="178">
        <f t="shared" si="877"/>
        <v>0.75912408759124084</v>
      </c>
      <c r="Z314" s="178">
        <f t="shared" si="877"/>
        <v>0.87619047619047619</v>
      </c>
      <c r="AA314" s="178">
        <f t="shared" si="877"/>
        <v>0.73913043478260865</v>
      </c>
      <c r="AB314" s="178">
        <f t="shared" ref="AB314:AC314" si="878">+IFERROR(AB214/AB$6,"")</f>
        <v>0.62048192771084343</v>
      </c>
      <c r="AC314" s="178">
        <f t="shared" si="878"/>
        <v>0.67630057803468213</v>
      </c>
      <c r="AD314" s="178">
        <f t="shared" ref="AD314:AE314" si="879">+IFERROR(AD214/AD$6,"")</f>
        <v>0.90909090909090906</v>
      </c>
      <c r="AE314" s="178">
        <f t="shared" si="879"/>
        <v>0.86259541984732824</v>
      </c>
      <c r="AF314" s="178">
        <f t="shared" ref="AF314:AG314" si="880">+IFERROR(AF214/AF$6,"")</f>
        <v>0.78813559322033899</v>
      </c>
      <c r="AG314" s="178" t="str">
        <f t="shared" si="880"/>
        <v/>
      </c>
      <c r="AH314" s="178" t="str">
        <f t="shared" ref="AH314:AM314" si="881">+IFERROR(AH214/AH$6,"")</f>
        <v/>
      </c>
      <c r="AI314" s="178" t="str">
        <f t="shared" si="881"/>
        <v/>
      </c>
      <c r="AJ314" s="178" t="str">
        <f t="shared" si="881"/>
        <v/>
      </c>
      <c r="AK314" s="178" t="str">
        <f t="shared" si="881"/>
        <v/>
      </c>
      <c r="AL314" s="178" t="str">
        <f t="shared" si="881"/>
        <v/>
      </c>
      <c r="AM314" s="178" t="str">
        <f t="shared" si="881"/>
        <v/>
      </c>
    </row>
    <row r="315" spans="1:40">
      <c r="A315" s="4" t="s">
        <v>121</v>
      </c>
      <c r="B315" s="4" t="s">
        <v>121</v>
      </c>
      <c r="C315" s="4" t="s">
        <v>121</v>
      </c>
    </row>
    <row r="316" spans="1:40" ht="13.5" customHeight="1">
      <c r="A316" s="4" t="s">
        <v>87</v>
      </c>
      <c r="B316" s="4" t="s">
        <v>3770</v>
      </c>
      <c r="C316" s="4" t="s">
        <v>92</v>
      </c>
      <c r="D316" s="217" t="s">
        <v>87</v>
      </c>
      <c r="E316" s="209" t="s">
        <v>34</v>
      </c>
      <c r="F316" s="70"/>
      <c r="G316" s="70"/>
      <c r="H316" s="160"/>
      <c r="I316" s="160"/>
      <c r="J316" s="160"/>
      <c r="K316" s="160"/>
      <c r="L316" s="160"/>
      <c r="M316" s="160"/>
      <c r="N316" s="160"/>
      <c r="O316" s="160"/>
      <c r="P316" s="175">
        <f>+[3]Sheet1!B4</f>
        <v>1</v>
      </c>
      <c r="Q316" s="175">
        <f>+[3]Sheet1!C4</f>
        <v>4</v>
      </c>
      <c r="R316" s="175">
        <f>+[3]Sheet1!D4</f>
        <v>8</v>
      </c>
      <c r="S316" s="175">
        <f>+[3]Sheet1!E4</f>
        <v>1</v>
      </c>
      <c r="T316" s="175">
        <f>+[3]Sheet1!F4</f>
        <v>1</v>
      </c>
      <c r="U316" s="175">
        <f>+[3]Sheet1!G4</f>
        <v>7</v>
      </c>
      <c r="V316" s="175">
        <f>+[3]Sheet1!H4</f>
        <v>4</v>
      </c>
      <c r="W316" s="175">
        <f>+[3]Sheet1!I4</f>
        <v>7</v>
      </c>
      <c r="X316" s="175">
        <f>+[3]Sheet1!J4</f>
        <v>6</v>
      </c>
      <c r="Y316" s="175">
        <f>+[3]Sheet1!K4</f>
        <v>4</v>
      </c>
      <c r="Z316" s="175">
        <f>+[3]Sheet1!L4</f>
        <v>3</v>
      </c>
      <c r="AA316" s="175">
        <f>+[3]Sheet1!M4</f>
        <v>9</v>
      </c>
      <c r="AB316" s="175">
        <f>+[3]Sheet1!N4</f>
        <v>7</v>
      </c>
      <c r="AC316" s="175">
        <f>+[3]Sheet1!O4</f>
        <v>4</v>
      </c>
      <c r="AD316" s="175">
        <f>+[3]Sheet1!P4</f>
        <v>3</v>
      </c>
      <c r="AE316" s="175">
        <f>+[3]Sheet1!Q4</f>
        <v>5</v>
      </c>
      <c r="AF316" s="175">
        <f>+[3]Sheet1!R4</f>
        <v>0</v>
      </c>
      <c r="AG316" s="175">
        <f>+[3]Sheet1!S4</f>
        <v>0</v>
      </c>
      <c r="AH316" s="175">
        <f>+[3]Sheet1!T4</f>
        <v>0</v>
      </c>
      <c r="AI316" s="175">
        <f>+[3]Sheet1!U4</f>
        <v>0</v>
      </c>
      <c r="AJ316" s="175">
        <f>+[3]Sheet1!V4</f>
        <v>0</v>
      </c>
      <c r="AK316" s="175">
        <f>+[3]Sheet1!W4</f>
        <v>0</v>
      </c>
      <c r="AL316" s="175">
        <f>+[3]Sheet1!X4</f>
        <v>0</v>
      </c>
      <c r="AM316" s="175">
        <f>+[3]Sheet1!Y4</f>
        <v>0</v>
      </c>
    </row>
    <row r="317" spans="1:40" ht="13.2">
      <c r="A317" s="4" t="s">
        <v>87</v>
      </c>
      <c r="B317" s="4" t="s">
        <v>121</v>
      </c>
      <c r="C317" s="4" t="s">
        <v>121</v>
      </c>
      <c r="D317" s="217"/>
      <c r="E317" s="210" t="s">
        <v>89</v>
      </c>
      <c r="F317" s="211"/>
      <c r="G317" s="211"/>
      <c r="H317" s="72"/>
      <c r="I317" s="72"/>
      <c r="J317" s="72"/>
      <c r="K317" s="72"/>
      <c r="L317" s="72"/>
      <c r="M317" s="72"/>
      <c r="N317" s="72"/>
      <c r="O317" s="72"/>
      <c r="P317" s="72" t="str">
        <f t="shared" ref="P317" si="882">IFERROR(+P316/(P320+P332+P359+P362+P370+P388+P391+P394+P397+P400+P411),"")</f>
        <v/>
      </c>
      <c r="Q317" s="72">
        <f t="shared" ref="Q317:U317" si="883">IFERROR(+Q316/(Q320+Q332+Q359+Q362+Q370+Q388+Q391+Q394+Q397+Q400+Q411),"")</f>
        <v>4</v>
      </c>
      <c r="R317" s="72">
        <f t="shared" si="883"/>
        <v>2</v>
      </c>
      <c r="S317" s="72">
        <f t="shared" si="883"/>
        <v>0.125</v>
      </c>
      <c r="T317" s="72">
        <f t="shared" si="883"/>
        <v>1</v>
      </c>
      <c r="U317" s="72">
        <f t="shared" si="883"/>
        <v>7</v>
      </c>
      <c r="V317" s="72">
        <f t="shared" ref="V317:W317" si="884">IFERROR(+V316/(V320+V332+V359+V362+V370+V388+V391+V394+V397+V400+V411),"")</f>
        <v>0.5714285714285714</v>
      </c>
      <c r="W317" s="72">
        <f t="shared" si="884"/>
        <v>1.75</v>
      </c>
      <c r="X317" s="72">
        <f t="shared" ref="X317:Y317" si="885">IFERROR(+X316/(X320+X332+X359+X362+X370+X388+X391+X394+X397+X400+X411),"")</f>
        <v>0.8571428571428571</v>
      </c>
      <c r="Y317" s="72">
        <f t="shared" si="885"/>
        <v>0.66666666666666663</v>
      </c>
      <c r="Z317" s="72">
        <f t="shared" ref="Z317:AA317" si="886">IFERROR(+Z316/(Z320+Z332+Z359+Z362+Z370+Z388+Z391+Z394+Z397+Z400+Z411),"")</f>
        <v>0.75</v>
      </c>
      <c r="AA317" s="72">
        <f t="shared" si="886"/>
        <v>3</v>
      </c>
      <c r="AB317" s="72">
        <f t="shared" ref="AB317:AC317" si="887">IFERROR(+AB316/(AB320+AB332+AB359+AB362+AB370+AB388+AB391+AB394+AB397+AB400+AB411),"")</f>
        <v>0.77777777777777779</v>
      </c>
      <c r="AC317" s="72">
        <f t="shared" si="887"/>
        <v>0.5714285714285714</v>
      </c>
      <c r="AD317" s="72">
        <f t="shared" ref="AD317:AE317" si="888">IFERROR(+AD316/(AD320+AD332+AD359+AD362+AD370+AD388+AD391+AD394+AD397+AD400+AD411),"")</f>
        <v>0.75</v>
      </c>
      <c r="AE317" s="72">
        <f t="shared" si="888"/>
        <v>1.6666666666666667</v>
      </c>
      <c r="AF317" s="72">
        <f t="shared" ref="AF317:AG317" si="889">IFERROR(+AF316/(AF320+AF332+AF359+AF362+AF370+AF388+AF391+AF394+AF397+AF400+AF411),"")</f>
        <v>0</v>
      </c>
      <c r="AG317" s="72" t="str">
        <f t="shared" si="889"/>
        <v/>
      </c>
      <c r="AH317" s="72" t="str">
        <f t="shared" ref="AH317:AM317" si="890">IFERROR(+AH316/(AH320+AH332+AH359+AH362+AH370+AH388+AH391+AH394+AH397+AH400+AH411),"")</f>
        <v/>
      </c>
      <c r="AI317" s="72" t="str">
        <f t="shared" si="890"/>
        <v/>
      </c>
      <c r="AJ317" s="72" t="str">
        <f t="shared" si="890"/>
        <v/>
      </c>
      <c r="AK317" s="72" t="str">
        <f t="shared" si="890"/>
        <v/>
      </c>
      <c r="AL317" s="72" t="str">
        <f t="shared" si="890"/>
        <v/>
      </c>
      <c r="AM317" s="72" t="str">
        <f t="shared" si="890"/>
        <v/>
      </c>
    </row>
    <row r="318" spans="1:40" ht="13.2">
      <c r="A318" s="4" t="s">
        <v>87</v>
      </c>
      <c r="B318" s="4" t="s">
        <v>3771</v>
      </c>
      <c r="C318" s="4" t="s">
        <v>92</v>
      </c>
      <c r="D318" s="217"/>
      <c r="E318" s="212" t="s">
        <v>91</v>
      </c>
      <c r="F318" s="71"/>
      <c r="G318" s="71"/>
      <c r="H318" s="162"/>
      <c r="I318" s="162"/>
      <c r="J318" s="162"/>
      <c r="K318" s="162"/>
      <c r="L318" s="162"/>
      <c r="M318" s="162"/>
      <c r="N318" s="162"/>
      <c r="O318" s="162"/>
      <c r="P318" s="163">
        <f t="shared" ref="P318" si="891">+P321+P333+P360+P363+P371+P389+P392+P395+P398+P401+P412+P377+P383</f>
        <v>0</v>
      </c>
      <c r="Q318" s="163">
        <f>+Q321+Q333+Q360+Q363+Q371+Q389+Q392+Q395+Q398+Q401+Q412+Q377+Q383</f>
        <v>1</v>
      </c>
      <c r="R318" s="163">
        <f t="shared" ref="R318:AA318" si="892">+R321+R333+R360+R363+R371+R389+R392+R395+R398+R401+R412+R377+R383</f>
        <v>9</v>
      </c>
      <c r="S318" s="163">
        <f t="shared" si="892"/>
        <v>13</v>
      </c>
      <c r="T318" s="163">
        <f t="shared" si="892"/>
        <v>1</v>
      </c>
      <c r="U318" s="163">
        <f t="shared" si="892"/>
        <v>2</v>
      </c>
      <c r="V318" s="163">
        <f t="shared" si="892"/>
        <v>25</v>
      </c>
      <c r="W318" s="163">
        <f t="shared" si="892"/>
        <v>10</v>
      </c>
      <c r="X318" s="163">
        <f t="shared" si="892"/>
        <v>8</v>
      </c>
      <c r="Y318" s="163">
        <f t="shared" si="892"/>
        <v>11</v>
      </c>
      <c r="Z318" s="163">
        <f t="shared" si="892"/>
        <v>7</v>
      </c>
      <c r="AA318" s="163">
        <f t="shared" si="892"/>
        <v>5</v>
      </c>
      <c r="AB318" s="163">
        <f t="shared" ref="AB318:AC318" si="893">+AB321+AB333+AB360+AB363+AB371+AB389+AB392+AB395+AB398+AB401+AB412+AB377+AB383</f>
        <v>16</v>
      </c>
      <c r="AC318" s="163">
        <f t="shared" si="893"/>
        <v>18</v>
      </c>
      <c r="AD318" s="163">
        <f t="shared" ref="AD318:AE318" si="894">+AD321+AD333+AD360+AD363+AD371+AD389+AD392+AD395+AD398+AD401+AD412+AD377+AD383</f>
        <v>5</v>
      </c>
      <c r="AE318" s="163">
        <f t="shared" si="894"/>
        <v>17</v>
      </c>
      <c r="AF318" s="163">
        <f t="shared" ref="AF318:AG318" si="895">+AF321+AF333+AF360+AF363+AF371+AF389+AF392+AF395+AF398+AF401+AF412+AF377+AF383</f>
        <v>17</v>
      </c>
      <c r="AG318" s="163">
        <f t="shared" si="895"/>
        <v>0</v>
      </c>
      <c r="AH318" s="163">
        <f t="shared" ref="AH318:AM318" si="896">+AH321+AH333+AH360+AH363+AH371+AH389+AH392+AH395+AH398+AH401+AH412+AH377+AH383</f>
        <v>0</v>
      </c>
      <c r="AI318" s="163">
        <f t="shared" si="896"/>
        <v>0</v>
      </c>
      <c r="AJ318" s="163">
        <f t="shared" si="896"/>
        <v>0</v>
      </c>
      <c r="AK318" s="163">
        <f t="shared" si="896"/>
        <v>0</v>
      </c>
      <c r="AL318" s="163">
        <f t="shared" si="896"/>
        <v>0</v>
      </c>
      <c r="AM318" s="163">
        <f t="shared" si="896"/>
        <v>0</v>
      </c>
    </row>
    <row r="319" spans="1:40" ht="13.2">
      <c r="A319" s="4" t="s">
        <v>87</v>
      </c>
      <c r="B319" s="4" t="s">
        <v>121</v>
      </c>
      <c r="C319" s="4" t="s">
        <v>121</v>
      </c>
      <c r="D319" s="217"/>
      <c r="E319" s="213" t="s">
        <v>90</v>
      </c>
      <c r="F319" s="214"/>
      <c r="G319" s="211"/>
      <c r="H319" s="72"/>
      <c r="I319" s="72"/>
      <c r="J319" s="72"/>
      <c r="K319" s="72"/>
      <c r="L319" s="72"/>
      <c r="M319" s="72"/>
      <c r="N319" s="72"/>
      <c r="O319" s="72"/>
      <c r="P319" s="72">
        <f t="shared" ref="P319" si="897">+IFERROR(P318/P316,"")</f>
        <v>0</v>
      </c>
      <c r="Q319" s="72">
        <f>+IFERROR(Q318/Q316,"")</f>
        <v>0.25</v>
      </c>
      <c r="R319" s="72">
        <f>+IFERROR(R318/R316,"")</f>
        <v>1.125</v>
      </c>
      <c r="S319" s="72">
        <f t="shared" ref="S319:U319" si="898">+IFERROR(S318/S316,"")</f>
        <v>13</v>
      </c>
      <c r="T319" s="72">
        <f t="shared" si="898"/>
        <v>1</v>
      </c>
      <c r="U319" s="72">
        <f t="shared" si="898"/>
        <v>0.2857142857142857</v>
      </c>
      <c r="V319" s="72">
        <f t="shared" ref="V319:W319" si="899">+IFERROR(V318/V316,"")</f>
        <v>6.25</v>
      </c>
      <c r="W319" s="72">
        <f t="shared" si="899"/>
        <v>1.4285714285714286</v>
      </c>
      <c r="X319" s="72">
        <f t="shared" ref="X319:Y319" si="900">+IFERROR(X318/X316,"")</f>
        <v>1.3333333333333333</v>
      </c>
      <c r="Y319" s="72">
        <f t="shared" si="900"/>
        <v>2.75</v>
      </c>
      <c r="Z319" s="72">
        <f t="shared" ref="Z319:AA319" si="901">+IFERROR(Z318/Z316,"")</f>
        <v>2.3333333333333335</v>
      </c>
      <c r="AA319" s="72">
        <f t="shared" si="901"/>
        <v>0.55555555555555558</v>
      </c>
      <c r="AB319" s="72">
        <f t="shared" ref="AB319:AC319" si="902">+IFERROR(AB318/AB316,"")</f>
        <v>2.2857142857142856</v>
      </c>
      <c r="AC319" s="72">
        <f t="shared" si="902"/>
        <v>4.5</v>
      </c>
      <c r="AD319" s="72">
        <f t="shared" ref="AD319:AE319" si="903">+IFERROR(AD318/AD316,"")</f>
        <v>1.6666666666666667</v>
      </c>
      <c r="AE319" s="72">
        <f t="shared" si="903"/>
        <v>3.4</v>
      </c>
      <c r="AF319" s="72" t="str">
        <f t="shared" ref="AF319:AG319" si="904">+IFERROR(AF318/AF316,"")</f>
        <v/>
      </c>
      <c r="AG319" s="72" t="str">
        <f t="shared" si="904"/>
        <v/>
      </c>
      <c r="AH319" s="72" t="str">
        <f t="shared" ref="AH319:AM319" si="905">+IFERROR(AH318/AH316,"")</f>
        <v/>
      </c>
      <c r="AI319" s="72" t="str">
        <f t="shared" si="905"/>
        <v/>
      </c>
      <c r="AJ319" s="72" t="str">
        <f t="shared" si="905"/>
        <v/>
      </c>
      <c r="AK319" s="72" t="str">
        <f t="shared" si="905"/>
        <v/>
      </c>
      <c r="AL319" s="72" t="str">
        <f t="shared" si="905"/>
        <v/>
      </c>
      <c r="AM319" s="72" t="str">
        <f t="shared" si="905"/>
        <v/>
      </c>
    </row>
    <row r="320" spans="1:40" ht="15" customHeight="1" outlineLevel="1">
      <c r="A320" s="4" t="s">
        <v>87</v>
      </c>
      <c r="B320" s="4" t="s">
        <v>48</v>
      </c>
      <c r="C320" s="4" t="str">
        <f>+G320</f>
        <v>Clients</v>
      </c>
      <c r="D320" s="217"/>
      <c r="E320" s="206" t="s">
        <v>35</v>
      </c>
      <c r="F320" s="204" t="s">
        <v>48</v>
      </c>
      <c r="G320" s="10" t="s">
        <v>40</v>
      </c>
      <c r="H320" s="164"/>
      <c r="I320" s="164"/>
      <c r="J320" s="164"/>
      <c r="K320" s="164"/>
      <c r="L320" s="164"/>
      <c r="M320" s="164"/>
      <c r="N320" s="164"/>
      <c r="O320" s="164"/>
      <c r="P320" s="165"/>
      <c r="Q320" s="165">
        <f>+[4]Sheet1!C16</f>
        <v>0</v>
      </c>
      <c r="R320" s="165">
        <f>+[4]Sheet1!D16</f>
        <v>0</v>
      </c>
      <c r="S320" s="165">
        <f>+[4]Sheet1!E16</f>
        <v>1</v>
      </c>
      <c r="T320" s="165">
        <f>+[4]Sheet1!F16</f>
        <v>0</v>
      </c>
      <c r="U320" s="165">
        <f>+[4]Sheet1!G16</f>
        <v>0</v>
      </c>
      <c r="V320" s="165">
        <f>+[4]Sheet1!H16</f>
        <v>0</v>
      </c>
      <c r="W320" s="165">
        <f>+[4]Sheet1!I16</f>
        <v>1</v>
      </c>
      <c r="X320" s="165">
        <f>+[4]Sheet1!J16</f>
        <v>0</v>
      </c>
      <c r="Y320" s="165">
        <f>+[4]Sheet1!K16</f>
        <v>0</v>
      </c>
      <c r="Z320" s="165">
        <f>+[4]Sheet1!L16</f>
        <v>0</v>
      </c>
      <c r="AA320" s="165">
        <f>+[4]Sheet1!M16</f>
        <v>0</v>
      </c>
      <c r="AB320" s="165">
        <f>+[4]Sheet1!N16</f>
        <v>0</v>
      </c>
      <c r="AC320" s="165">
        <f>+[4]Sheet1!O16</f>
        <v>0</v>
      </c>
      <c r="AD320" s="165">
        <f>+[4]Sheet1!P16</f>
        <v>0</v>
      </c>
      <c r="AE320" s="165">
        <f>+[4]Sheet1!Q16</f>
        <v>0</v>
      </c>
      <c r="AF320" s="165">
        <f>+[4]Sheet1!R16</f>
        <v>0</v>
      </c>
      <c r="AG320" s="165">
        <f>+[4]Sheet1!S16</f>
        <v>0</v>
      </c>
      <c r="AH320" s="165">
        <f>+[4]Sheet1!T16</f>
        <v>0</v>
      </c>
      <c r="AI320" s="165">
        <f>+[4]Sheet1!U16</f>
        <v>0</v>
      </c>
      <c r="AJ320" s="165">
        <f>+[4]Sheet1!V16</f>
        <v>0</v>
      </c>
      <c r="AK320" s="165">
        <f>+[4]Sheet1!W16</f>
        <v>0</v>
      </c>
      <c r="AL320" s="165">
        <f>+[4]Sheet1!X16</f>
        <v>0</v>
      </c>
      <c r="AM320" s="165">
        <f>+[4]Sheet1!Y16</f>
        <v>0</v>
      </c>
    </row>
    <row r="321" spans="1:40" ht="15" customHeight="1" outlineLevel="1">
      <c r="A321" s="4" t="s">
        <v>87</v>
      </c>
      <c r="B321" s="4" t="s">
        <v>48</v>
      </c>
      <c r="C321" s="4" t="str">
        <f>+G321</f>
        <v>Assets</v>
      </c>
      <c r="D321" s="217"/>
      <c r="E321" s="207"/>
      <c r="F321" s="204"/>
      <c r="G321" s="11" t="s">
        <v>88</v>
      </c>
      <c r="H321" s="166"/>
      <c r="I321" s="166"/>
      <c r="J321" s="166"/>
      <c r="K321" s="166"/>
      <c r="L321" s="166"/>
      <c r="M321" s="166"/>
      <c r="N321" s="166"/>
      <c r="O321" s="166"/>
      <c r="P321" s="167">
        <f t="shared" ref="P321" si="906">+SUM(P322:P330)</f>
        <v>0</v>
      </c>
      <c r="Q321" s="167">
        <f t="shared" ref="Q321" si="907">+SUM(Q322:Q330)</f>
        <v>0</v>
      </c>
      <c r="R321" s="167">
        <f>+SUM(R322:R330)</f>
        <v>0</v>
      </c>
      <c r="S321" s="167">
        <f t="shared" ref="S321" si="908">+SUM(S322:S330)</f>
        <v>2</v>
      </c>
      <c r="T321" s="167">
        <f t="shared" ref="T321" si="909">+SUM(T322:T330)</f>
        <v>0</v>
      </c>
      <c r="U321" s="167">
        <f t="shared" ref="U321" si="910">+SUM(U322:U330)</f>
        <v>0</v>
      </c>
      <c r="V321" s="167">
        <f t="shared" ref="V321" si="911">+SUM(V322:V330)</f>
        <v>0</v>
      </c>
      <c r="W321" s="167">
        <f t="shared" ref="W321" si="912">+SUM(W322:W330)</f>
        <v>2</v>
      </c>
      <c r="X321" s="167">
        <f t="shared" ref="X321" si="913">+SUM(X322:X330)</f>
        <v>0</v>
      </c>
      <c r="Y321" s="167">
        <f t="shared" ref="Y321" si="914">+SUM(Y322:Y330)</f>
        <v>0</v>
      </c>
      <c r="Z321" s="167">
        <f t="shared" ref="Z321:AA321" si="915">+SUM(Z322:Z330)</f>
        <v>0</v>
      </c>
      <c r="AA321" s="167">
        <f t="shared" si="915"/>
        <v>0</v>
      </c>
      <c r="AB321" s="167">
        <f t="shared" ref="AB321:AC321" si="916">+SUM(AB322:AB330)</f>
        <v>0</v>
      </c>
      <c r="AC321" s="167">
        <f t="shared" si="916"/>
        <v>0</v>
      </c>
      <c r="AD321" s="167">
        <f t="shared" ref="AD321:AE321" si="917">+SUM(AD322:AD330)</f>
        <v>0</v>
      </c>
      <c r="AE321" s="167">
        <f t="shared" si="917"/>
        <v>0</v>
      </c>
      <c r="AF321" s="167">
        <f t="shared" ref="AF321:AG321" si="918">+SUM(AF322:AF330)</f>
        <v>0</v>
      </c>
      <c r="AG321" s="167">
        <f t="shared" si="918"/>
        <v>0</v>
      </c>
      <c r="AH321" s="167">
        <f t="shared" ref="AH321:AM321" si="919">+SUM(AH322:AH330)</f>
        <v>0</v>
      </c>
      <c r="AI321" s="167">
        <f t="shared" si="919"/>
        <v>0</v>
      </c>
      <c r="AJ321" s="167">
        <f t="shared" si="919"/>
        <v>0</v>
      </c>
      <c r="AK321" s="167">
        <f t="shared" si="919"/>
        <v>0</v>
      </c>
      <c r="AL321" s="167">
        <f t="shared" si="919"/>
        <v>0</v>
      </c>
      <c r="AM321" s="167">
        <f t="shared" si="919"/>
        <v>0</v>
      </c>
    </row>
    <row r="322" spans="1:40" ht="15" customHeight="1" outlineLevel="2">
      <c r="A322" s="4" t="s">
        <v>87</v>
      </c>
      <c r="B322" s="4" t="s">
        <v>48</v>
      </c>
      <c r="C322" s="4" t="str">
        <f>+G322</f>
        <v>X Privacy Portable 20</v>
      </c>
      <c r="D322" s="217"/>
      <c r="E322" s="207"/>
      <c r="F322" s="204"/>
      <c r="G322" s="12" t="s">
        <v>76</v>
      </c>
      <c r="H322" s="168"/>
      <c r="I322" s="168"/>
      <c r="J322" s="168"/>
      <c r="K322" s="168"/>
      <c r="L322" s="168"/>
      <c r="M322" s="168"/>
      <c r="N322" s="168"/>
      <c r="O322" s="168"/>
      <c r="P322" s="169"/>
      <c r="Q322" s="169">
        <f>+IFERROR(SUMIFS([5]Sheet1!D:D,[5]Sheet1!$A:$A,$A322,[5]Sheet1!$B:$B,$B322,[5]Sheet1!$C:$C,$C322),0)</f>
        <v>0</v>
      </c>
      <c r="R322" s="169">
        <f>+IFERROR(SUMIFS([5]Sheet1!E:E,[5]Sheet1!$A:$A,$A322,[5]Sheet1!$B:$B,$B322,[5]Sheet1!$C:$C,$C322),0)</f>
        <v>0</v>
      </c>
      <c r="S322" s="169">
        <f>+IFERROR(SUMIFS([5]Sheet1!F:F,[5]Sheet1!$A:$A,$A322,[5]Sheet1!$B:$B,$B322,[5]Sheet1!$C:$C,$C322),0)</f>
        <v>0</v>
      </c>
      <c r="T322" s="169">
        <f>+IFERROR(SUMIFS([5]Sheet1!G:G,[5]Sheet1!$A:$A,$A322,[5]Sheet1!$B:$B,$B322,[5]Sheet1!$C:$C,$C322),0)</f>
        <v>0</v>
      </c>
      <c r="U322" s="169">
        <f>+IFERROR(SUMIFS([5]Sheet1!H:H,[5]Sheet1!$A:$A,$A322,[5]Sheet1!$B:$B,$B322,[5]Sheet1!$C:$C,$C322),0)</f>
        <v>0</v>
      </c>
      <c r="V322" s="169">
        <f>+IFERROR(SUMIFS([5]Sheet1!I:I,[5]Sheet1!$A:$A,$A322,[5]Sheet1!$B:$B,$B322,[5]Sheet1!$C:$C,$C322),0)</f>
        <v>0</v>
      </c>
      <c r="W322" s="169">
        <f>+IFERROR(SUMIFS([5]Sheet1!J:J,[5]Sheet1!$A:$A,$A322,[5]Sheet1!$B:$B,$B322,[5]Sheet1!$C:$C,$C322),0)</f>
        <v>0</v>
      </c>
      <c r="X322" s="169">
        <f>+IFERROR(SUMIFS([5]Sheet1!K:K,[5]Sheet1!$A:$A,$A322,[5]Sheet1!$B:$B,$B322,[5]Sheet1!$C:$C,$C322),0)</f>
        <v>0</v>
      </c>
      <c r="Y322" s="169">
        <f>+IFERROR(SUMIFS([5]Sheet1!L:L,[5]Sheet1!$A:$A,$A322,[5]Sheet1!$B:$B,$B322,[5]Sheet1!$C:$C,$C322),0)</f>
        <v>0</v>
      </c>
      <c r="Z322" s="169">
        <f>+IFERROR(SUMIFS([5]Sheet1!M:M,[5]Sheet1!$A:$A,$A322,[5]Sheet1!$B:$B,$B322,[5]Sheet1!$C:$C,$C322),0)</f>
        <v>0</v>
      </c>
      <c r="AA322" s="169">
        <f>+IFERROR(SUMIFS([5]Sheet1!N:N,[5]Sheet1!$A:$A,$A322,[5]Sheet1!$B:$B,$B322,[5]Sheet1!$C:$C,$C322),0)</f>
        <v>0</v>
      </c>
      <c r="AB322" s="169">
        <f>+IFERROR(SUMIFS([5]Sheet1!O:O,[5]Sheet1!$A:$A,$A322,[5]Sheet1!$B:$B,$B322,[5]Sheet1!$C:$C,$C322),0)</f>
        <v>0</v>
      </c>
      <c r="AC322" s="169">
        <f>+IFERROR(SUMIFS([5]Sheet1!P:P,[5]Sheet1!$A:$A,$A322,[5]Sheet1!$B:$B,$B322,[5]Sheet1!$C:$C,$C322),0)</f>
        <v>0</v>
      </c>
      <c r="AD322" s="169">
        <f>+IFERROR(SUMIFS([5]Sheet1!Q:Q,[5]Sheet1!$A:$A,$A322,[5]Sheet1!$B:$B,$B322,[5]Sheet1!$C:$C,$C322),0)</f>
        <v>0</v>
      </c>
      <c r="AE322" s="169">
        <f>+IFERROR(SUMIFS([5]Sheet1!R:R,[5]Sheet1!$A:$A,$A322,[5]Sheet1!$B:$B,$B322,[5]Sheet1!$C:$C,$C322),0)</f>
        <v>0</v>
      </c>
      <c r="AF322" s="169">
        <f>+IFERROR(SUMIFS([5]Sheet1!S:S,[5]Sheet1!$A:$A,$A322,[5]Sheet1!$B:$B,$B322,[5]Sheet1!$C:$C,$C322),0)</f>
        <v>0</v>
      </c>
      <c r="AG322" s="169">
        <f>+IFERROR(SUMIFS([5]Sheet1!T:T,[5]Sheet1!$A:$A,$A322,[5]Sheet1!$B:$B,$B322,[5]Sheet1!$C:$C,$C322),0)</f>
        <v>0</v>
      </c>
      <c r="AH322" s="169">
        <f>+IFERROR(SUMIFS([5]Sheet1!U:U,[5]Sheet1!$A:$A,$A322,[5]Sheet1!$B:$B,$B322,[5]Sheet1!$C:$C,$C322),0)</f>
        <v>0</v>
      </c>
      <c r="AI322" s="169">
        <f>+IFERROR(SUMIFS([5]Sheet1!V:V,[5]Sheet1!$A:$A,$A322,[5]Sheet1!$B:$B,$B322,[5]Sheet1!$C:$C,$C322),0)</f>
        <v>0</v>
      </c>
      <c r="AJ322" s="169">
        <f>+IFERROR(SUMIFS([5]Sheet1!W:W,[5]Sheet1!$A:$A,$A322,[5]Sheet1!$B:$B,$B322,[5]Sheet1!$C:$C,$C322),0)</f>
        <v>0</v>
      </c>
      <c r="AK322" s="169">
        <f>+IFERROR(SUMIFS([5]Sheet1!X:X,[5]Sheet1!$A:$A,$A322,[5]Sheet1!$B:$B,$B322,[5]Sheet1!$C:$C,$C322),0)</f>
        <v>0</v>
      </c>
      <c r="AL322" s="169">
        <f>+IFERROR(SUMIFS([5]Sheet1!Y:Y,[5]Sheet1!$A:$A,$A322,[5]Sheet1!$B:$B,$B322,[5]Sheet1!$C:$C,$C322),0)</f>
        <v>0</v>
      </c>
      <c r="AM322" s="169">
        <f>+IFERROR(SUMIFS([5]Sheet1!Z:Z,[5]Sheet1!$A:$A,$A322,[5]Sheet1!$B:$B,$B322,[5]Sheet1!$C:$C,$C322),0)</f>
        <v>0</v>
      </c>
      <c r="AN322" s="4" t="s">
        <v>121</v>
      </c>
    </row>
    <row r="323" spans="1:40" ht="15" customHeight="1" outlineLevel="2">
      <c r="A323" s="4" t="s">
        <v>87</v>
      </c>
      <c r="B323" s="4" t="s">
        <v>48</v>
      </c>
      <c r="C323" s="4" t="str">
        <f t="shared" ref="C323:C330" si="920">+G323</f>
        <v>X Privacy 50</v>
      </c>
      <c r="D323" s="217"/>
      <c r="E323" s="207"/>
      <c r="F323" s="204"/>
      <c r="G323" s="12" t="s">
        <v>55</v>
      </c>
      <c r="H323" s="168"/>
      <c r="I323" s="168"/>
      <c r="J323" s="168"/>
      <c r="K323" s="168"/>
      <c r="L323" s="168"/>
      <c r="M323" s="168"/>
      <c r="N323" s="168"/>
      <c r="O323" s="168"/>
      <c r="P323" s="169"/>
      <c r="Q323" s="169">
        <f>+IFERROR(SUMIFS([5]Sheet1!D:D,[5]Sheet1!$A:$A,$A323,[5]Sheet1!$B:$B,$B323,[5]Sheet1!$C:$C,$C323),0)</f>
        <v>0</v>
      </c>
      <c r="R323" s="169">
        <f>+IFERROR(SUMIFS([5]Sheet1!E:E,[5]Sheet1!$A:$A,$A323,[5]Sheet1!$B:$B,$B323,[5]Sheet1!$C:$C,$C323),0)</f>
        <v>0</v>
      </c>
      <c r="S323" s="169">
        <f>+IFERROR(SUMIFS([5]Sheet1!F:F,[5]Sheet1!$A:$A,$A323,[5]Sheet1!$B:$B,$B323,[5]Sheet1!$C:$C,$C323),0)</f>
        <v>2</v>
      </c>
      <c r="T323" s="169">
        <f>+IFERROR(SUMIFS([5]Sheet1!G:G,[5]Sheet1!$A:$A,$A323,[5]Sheet1!$B:$B,$B323,[5]Sheet1!$C:$C,$C323),0)</f>
        <v>0</v>
      </c>
      <c r="U323" s="169">
        <f>+IFERROR(SUMIFS([5]Sheet1!H:H,[5]Sheet1!$A:$A,$A323,[5]Sheet1!$B:$B,$B323,[5]Sheet1!$C:$C,$C323),0)</f>
        <v>0</v>
      </c>
      <c r="V323" s="169">
        <f>+IFERROR(SUMIFS([5]Sheet1!I:I,[5]Sheet1!$A:$A,$A323,[5]Sheet1!$B:$B,$B323,[5]Sheet1!$C:$C,$C323),0)</f>
        <v>0</v>
      </c>
      <c r="W323" s="169">
        <f>+IFERROR(SUMIFS([5]Sheet1!J:J,[5]Sheet1!$A:$A,$A323,[5]Sheet1!$B:$B,$B323,[5]Sheet1!$C:$C,$C323),0)</f>
        <v>0</v>
      </c>
      <c r="X323" s="169">
        <f>+IFERROR(SUMIFS([5]Sheet1!K:K,[5]Sheet1!$A:$A,$A323,[5]Sheet1!$B:$B,$B323,[5]Sheet1!$C:$C,$C323),0)</f>
        <v>0</v>
      </c>
      <c r="Y323" s="169">
        <f>+IFERROR(SUMIFS([5]Sheet1!L:L,[5]Sheet1!$A:$A,$A323,[5]Sheet1!$B:$B,$B323,[5]Sheet1!$C:$C,$C323),0)</f>
        <v>0</v>
      </c>
      <c r="Z323" s="169">
        <f>+IFERROR(SUMIFS([5]Sheet1!M:M,[5]Sheet1!$A:$A,$A323,[5]Sheet1!$B:$B,$B323,[5]Sheet1!$C:$C,$C323),0)</f>
        <v>0</v>
      </c>
      <c r="AA323" s="169">
        <f>+IFERROR(SUMIFS([5]Sheet1!N:N,[5]Sheet1!$A:$A,$A323,[5]Sheet1!$B:$B,$B323,[5]Sheet1!$C:$C,$C323),0)</f>
        <v>0</v>
      </c>
      <c r="AB323" s="169">
        <f>+IFERROR(SUMIFS([5]Sheet1!O:O,[5]Sheet1!$A:$A,$A323,[5]Sheet1!$B:$B,$B323,[5]Sheet1!$C:$C,$C323),0)</f>
        <v>0</v>
      </c>
      <c r="AC323" s="169">
        <f>+IFERROR(SUMIFS([5]Sheet1!P:P,[5]Sheet1!$A:$A,$A323,[5]Sheet1!$B:$B,$B323,[5]Sheet1!$C:$C,$C323),0)</f>
        <v>0</v>
      </c>
      <c r="AD323" s="169">
        <f>+IFERROR(SUMIFS([5]Sheet1!Q:Q,[5]Sheet1!$A:$A,$A323,[5]Sheet1!$B:$B,$B323,[5]Sheet1!$C:$C,$C323),0)</f>
        <v>0</v>
      </c>
      <c r="AE323" s="169">
        <f>+IFERROR(SUMIFS([5]Sheet1!R:R,[5]Sheet1!$A:$A,$A323,[5]Sheet1!$B:$B,$B323,[5]Sheet1!$C:$C,$C323),0)</f>
        <v>0</v>
      </c>
      <c r="AF323" s="169">
        <f>+IFERROR(SUMIFS([5]Sheet1!S:S,[5]Sheet1!$A:$A,$A323,[5]Sheet1!$B:$B,$B323,[5]Sheet1!$C:$C,$C323),0)</f>
        <v>0</v>
      </c>
      <c r="AG323" s="169">
        <f>+IFERROR(SUMIFS([5]Sheet1!T:T,[5]Sheet1!$A:$A,$A323,[5]Sheet1!$B:$B,$B323,[5]Sheet1!$C:$C,$C323),0)</f>
        <v>0</v>
      </c>
      <c r="AH323" s="169">
        <f>+IFERROR(SUMIFS([5]Sheet1!U:U,[5]Sheet1!$A:$A,$A323,[5]Sheet1!$B:$B,$B323,[5]Sheet1!$C:$C,$C323),0)</f>
        <v>0</v>
      </c>
      <c r="AI323" s="169">
        <f>+IFERROR(SUMIFS([5]Sheet1!V:V,[5]Sheet1!$A:$A,$A323,[5]Sheet1!$B:$B,$B323,[5]Sheet1!$C:$C,$C323),0)</f>
        <v>0</v>
      </c>
      <c r="AJ323" s="169">
        <f>+IFERROR(SUMIFS([5]Sheet1!W:W,[5]Sheet1!$A:$A,$A323,[5]Sheet1!$B:$B,$B323,[5]Sheet1!$C:$C,$C323),0)</f>
        <v>0</v>
      </c>
      <c r="AK323" s="169">
        <f>+IFERROR(SUMIFS([5]Sheet1!X:X,[5]Sheet1!$A:$A,$A323,[5]Sheet1!$B:$B,$B323,[5]Sheet1!$C:$C,$C323),0)</f>
        <v>0</v>
      </c>
      <c r="AL323" s="169">
        <f>+IFERROR(SUMIFS([5]Sheet1!Y:Y,[5]Sheet1!$A:$A,$A323,[5]Sheet1!$B:$B,$B323,[5]Sheet1!$C:$C,$C323),0)</f>
        <v>0</v>
      </c>
      <c r="AM323" s="169">
        <f>+IFERROR(SUMIFS([5]Sheet1!Z:Z,[5]Sheet1!$A:$A,$A323,[5]Sheet1!$B:$B,$B323,[5]Sheet1!$C:$C,$C323),0)</f>
        <v>0</v>
      </c>
      <c r="AN323" s="4" t="s">
        <v>121</v>
      </c>
    </row>
    <row r="324" spans="1:40" ht="15" customHeight="1" outlineLevel="2">
      <c r="A324" s="4" t="s">
        <v>87</v>
      </c>
      <c r="B324" s="4" t="s">
        <v>48</v>
      </c>
      <c r="C324" s="4" t="str">
        <f t="shared" si="920"/>
        <v>X Privacy 100</v>
      </c>
      <c r="D324" s="217"/>
      <c r="E324" s="207"/>
      <c r="F324" s="204"/>
      <c r="G324" s="12" t="s">
        <v>56</v>
      </c>
      <c r="H324" s="168"/>
      <c r="I324" s="168"/>
      <c r="J324" s="168"/>
      <c r="K324" s="168"/>
      <c r="L324" s="168"/>
      <c r="M324" s="168"/>
      <c r="N324" s="168"/>
      <c r="O324" s="168"/>
      <c r="P324" s="169"/>
      <c r="Q324" s="169">
        <f>+IFERROR(SUMIFS([5]Sheet1!D:D,[5]Sheet1!$A:$A,$A324,[5]Sheet1!$B:$B,$B324,[5]Sheet1!$C:$C,$C324),0)</f>
        <v>0</v>
      </c>
      <c r="R324" s="169">
        <f>+IFERROR(SUMIFS([5]Sheet1!E:E,[5]Sheet1!$A:$A,$A324,[5]Sheet1!$B:$B,$B324,[5]Sheet1!$C:$C,$C324),0)</f>
        <v>0</v>
      </c>
      <c r="S324" s="169">
        <f>+IFERROR(SUMIFS([5]Sheet1!F:F,[5]Sheet1!$A:$A,$A324,[5]Sheet1!$B:$B,$B324,[5]Sheet1!$C:$C,$C324),0)</f>
        <v>0</v>
      </c>
      <c r="T324" s="169">
        <f>+IFERROR(SUMIFS([5]Sheet1!G:G,[5]Sheet1!$A:$A,$A324,[5]Sheet1!$B:$B,$B324,[5]Sheet1!$C:$C,$C324),0)</f>
        <v>0</v>
      </c>
      <c r="U324" s="169">
        <f>+IFERROR(SUMIFS([5]Sheet1!H:H,[5]Sheet1!$A:$A,$A324,[5]Sheet1!$B:$B,$B324,[5]Sheet1!$C:$C,$C324),0)</f>
        <v>0</v>
      </c>
      <c r="V324" s="169">
        <f>+IFERROR(SUMIFS([5]Sheet1!I:I,[5]Sheet1!$A:$A,$A324,[5]Sheet1!$B:$B,$B324,[5]Sheet1!$C:$C,$C324),0)</f>
        <v>0</v>
      </c>
      <c r="W324" s="169">
        <f>+IFERROR(SUMIFS([5]Sheet1!J:J,[5]Sheet1!$A:$A,$A324,[5]Sheet1!$B:$B,$B324,[5]Sheet1!$C:$C,$C324),0)</f>
        <v>2</v>
      </c>
      <c r="X324" s="169">
        <f>+IFERROR(SUMIFS([5]Sheet1!K:K,[5]Sheet1!$A:$A,$A324,[5]Sheet1!$B:$B,$B324,[5]Sheet1!$C:$C,$C324),0)</f>
        <v>0</v>
      </c>
      <c r="Y324" s="169">
        <f>+IFERROR(SUMIFS([5]Sheet1!L:L,[5]Sheet1!$A:$A,$A324,[5]Sheet1!$B:$B,$B324,[5]Sheet1!$C:$C,$C324),0)</f>
        <v>0</v>
      </c>
      <c r="Z324" s="169">
        <f>+IFERROR(SUMIFS([5]Sheet1!M:M,[5]Sheet1!$A:$A,$A324,[5]Sheet1!$B:$B,$B324,[5]Sheet1!$C:$C,$C324),0)</f>
        <v>0</v>
      </c>
      <c r="AA324" s="169">
        <f>+IFERROR(SUMIFS([5]Sheet1!N:N,[5]Sheet1!$A:$A,$A324,[5]Sheet1!$B:$B,$B324,[5]Sheet1!$C:$C,$C324),0)</f>
        <v>0</v>
      </c>
      <c r="AB324" s="169">
        <f>+IFERROR(SUMIFS([5]Sheet1!O:O,[5]Sheet1!$A:$A,$A324,[5]Sheet1!$B:$B,$B324,[5]Sheet1!$C:$C,$C324),0)</f>
        <v>0</v>
      </c>
      <c r="AC324" s="169">
        <f>+IFERROR(SUMIFS([5]Sheet1!P:P,[5]Sheet1!$A:$A,$A324,[5]Sheet1!$B:$B,$B324,[5]Sheet1!$C:$C,$C324),0)</f>
        <v>0</v>
      </c>
      <c r="AD324" s="169">
        <f>+IFERROR(SUMIFS([5]Sheet1!Q:Q,[5]Sheet1!$A:$A,$A324,[5]Sheet1!$B:$B,$B324,[5]Sheet1!$C:$C,$C324),0)</f>
        <v>0</v>
      </c>
      <c r="AE324" s="169">
        <f>+IFERROR(SUMIFS([5]Sheet1!R:R,[5]Sheet1!$A:$A,$A324,[5]Sheet1!$B:$B,$B324,[5]Sheet1!$C:$C,$C324),0)</f>
        <v>0</v>
      </c>
      <c r="AF324" s="169">
        <f>+IFERROR(SUMIFS([5]Sheet1!S:S,[5]Sheet1!$A:$A,$A324,[5]Sheet1!$B:$B,$B324,[5]Sheet1!$C:$C,$C324),0)</f>
        <v>0</v>
      </c>
      <c r="AG324" s="169">
        <f>+IFERROR(SUMIFS([5]Sheet1!T:T,[5]Sheet1!$A:$A,$A324,[5]Sheet1!$B:$B,$B324,[5]Sheet1!$C:$C,$C324),0)</f>
        <v>0</v>
      </c>
      <c r="AH324" s="169">
        <f>+IFERROR(SUMIFS([5]Sheet1!U:U,[5]Sheet1!$A:$A,$A324,[5]Sheet1!$B:$B,$B324,[5]Sheet1!$C:$C,$C324),0)</f>
        <v>0</v>
      </c>
      <c r="AI324" s="169">
        <f>+IFERROR(SUMIFS([5]Sheet1!V:V,[5]Sheet1!$A:$A,$A324,[5]Sheet1!$B:$B,$B324,[5]Sheet1!$C:$C,$C324),0)</f>
        <v>0</v>
      </c>
      <c r="AJ324" s="169">
        <f>+IFERROR(SUMIFS([5]Sheet1!W:W,[5]Sheet1!$A:$A,$A324,[5]Sheet1!$B:$B,$B324,[5]Sheet1!$C:$C,$C324),0)</f>
        <v>0</v>
      </c>
      <c r="AK324" s="169">
        <f>+IFERROR(SUMIFS([5]Sheet1!X:X,[5]Sheet1!$A:$A,$A324,[5]Sheet1!$B:$B,$B324,[5]Sheet1!$C:$C,$C324),0)</f>
        <v>0</v>
      </c>
      <c r="AL324" s="169">
        <f>+IFERROR(SUMIFS([5]Sheet1!Y:Y,[5]Sheet1!$A:$A,$A324,[5]Sheet1!$B:$B,$B324,[5]Sheet1!$C:$C,$C324),0)</f>
        <v>0</v>
      </c>
      <c r="AM324" s="169">
        <f>+IFERROR(SUMIFS([5]Sheet1!Z:Z,[5]Sheet1!$A:$A,$A324,[5]Sheet1!$B:$B,$B324,[5]Sheet1!$C:$C,$C324),0)</f>
        <v>0</v>
      </c>
      <c r="AN324" s="4" t="s">
        <v>121</v>
      </c>
    </row>
    <row r="325" spans="1:40" ht="15" customHeight="1" outlineLevel="2">
      <c r="A325" s="4" t="s">
        <v>87</v>
      </c>
      <c r="B325" s="4" t="s">
        <v>48</v>
      </c>
      <c r="C325" s="4" t="str">
        <f t="shared" si="920"/>
        <v>X Privacy 200</v>
      </c>
      <c r="D325" s="217"/>
      <c r="E325" s="207"/>
      <c r="F325" s="204"/>
      <c r="G325" s="12" t="s">
        <v>57</v>
      </c>
      <c r="H325" s="168"/>
      <c r="I325" s="168"/>
      <c r="J325" s="168"/>
      <c r="K325" s="168"/>
      <c r="L325" s="168"/>
      <c r="M325" s="168"/>
      <c r="N325" s="168"/>
      <c r="O325" s="168"/>
      <c r="P325" s="169"/>
      <c r="Q325" s="169">
        <f>+IFERROR(SUMIFS([5]Sheet1!D:D,[5]Sheet1!$A:$A,$A325,[5]Sheet1!$B:$B,$B325,[5]Sheet1!$C:$C,$C325),0)</f>
        <v>0</v>
      </c>
      <c r="R325" s="169">
        <f>+IFERROR(SUMIFS([5]Sheet1!E:E,[5]Sheet1!$A:$A,$A325,[5]Sheet1!$B:$B,$B325,[5]Sheet1!$C:$C,$C325),0)</f>
        <v>0</v>
      </c>
      <c r="S325" s="169">
        <f>+IFERROR(SUMIFS([5]Sheet1!F:F,[5]Sheet1!$A:$A,$A325,[5]Sheet1!$B:$B,$B325,[5]Sheet1!$C:$C,$C325),0)</f>
        <v>0</v>
      </c>
      <c r="T325" s="169">
        <f>+IFERROR(SUMIFS([5]Sheet1!G:G,[5]Sheet1!$A:$A,$A325,[5]Sheet1!$B:$B,$B325,[5]Sheet1!$C:$C,$C325),0)</f>
        <v>0</v>
      </c>
      <c r="U325" s="169">
        <f>+IFERROR(SUMIFS([5]Sheet1!H:H,[5]Sheet1!$A:$A,$A325,[5]Sheet1!$B:$B,$B325,[5]Sheet1!$C:$C,$C325),0)</f>
        <v>0</v>
      </c>
      <c r="V325" s="169">
        <f>+IFERROR(SUMIFS([5]Sheet1!I:I,[5]Sheet1!$A:$A,$A325,[5]Sheet1!$B:$B,$B325,[5]Sheet1!$C:$C,$C325),0)</f>
        <v>0</v>
      </c>
      <c r="W325" s="169">
        <f>+IFERROR(SUMIFS([5]Sheet1!J:J,[5]Sheet1!$A:$A,$A325,[5]Sheet1!$B:$B,$B325,[5]Sheet1!$C:$C,$C325),0)</f>
        <v>0</v>
      </c>
      <c r="X325" s="169">
        <f>+IFERROR(SUMIFS([5]Sheet1!K:K,[5]Sheet1!$A:$A,$A325,[5]Sheet1!$B:$B,$B325,[5]Sheet1!$C:$C,$C325),0)</f>
        <v>0</v>
      </c>
      <c r="Y325" s="169">
        <f>+IFERROR(SUMIFS([5]Sheet1!L:L,[5]Sheet1!$A:$A,$A325,[5]Sheet1!$B:$B,$B325,[5]Sheet1!$C:$C,$C325),0)</f>
        <v>0</v>
      </c>
      <c r="Z325" s="169">
        <f>+IFERROR(SUMIFS([5]Sheet1!M:M,[5]Sheet1!$A:$A,$A325,[5]Sheet1!$B:$B,$B325,[5]Sheet1!$C:$C,$C325),0)</f>
        <v>0</v>
      </c>
      <c r="AA325" s="169">
        <f>+IFERROR(SUMIFS([5]Sheet1!N:N,[5]Sheet1!$A:$A,$A325,[5]Sheet1!$B:$B,$B325,[5]Sheet1!$C:$C,$C325),0)</f>
        <v>0</v>
      </c>
      <c r="AB325" s="169">
        <f>+IFERROR(SUMIFS([5]Sheet1!O:O,[5]Sheet1!$A:$A,$A325,[5]Sheet1!$B:$B,$B325,[5]Sheet1!$C:$C,$C325),0)</f>
        <v>0</v>
      </c>
      <c r="AC325" s="169">
        <f>+IFERROR(SUMIFS([5]Sheet1!P:P,[5]Sheet1!$A:$A,$A325,[5]Sheet1!$B:$B,$B325,[5]Sheet1!$C:$C,$C325),0)</f>
        <v>0</v>
      </c>
      <c r="AD325" s="169">
        <f>+IFERROR(SUMIFS([5]Sheet1!Q:Q,[5]Sheet1!$A:$A,$A325,[5]Sheet1!$B:$B,$B325,[5]Sheet1!$C:$C,$C325),0)</f>
        <v>0</v>
      </c>
      <c r="AE325" s="169">
        <f>+IFERROR(SUMIFS([5]Sheet1!R:R,[5]Sheet1!$A:$A,$A325,[5]Sheet1!$B:$B,$B325,[5]Sheet1!$C:$C,$C325),0)</f>
        <v>0</v>
      </c>
      <c r="AF325" s="169">
        <f>+IFERROR(SUMIFS([5]Sheet1!S:S,[5]Sheet1!$A:$A,$A325,[5]Sheet1!$B:$B,$B325,[5]Sheet1!$C:$C,$C325),0)</f>
        <v>0</v>
      </c>
      <c r="AG325" s="169">
        <f>+IFERROR(SUMIFS([5]Sheet1!T:T,[5]Sheet1!$A:$A,$A325,[5]Sheet1!$B:$B,$B325,[5]Sheet1!$C:$C,$C325),0)</f>
        <v>0</v>
      </c>
      <c r="AH325" s="169">
        <f>+IFERROR(SUMIFS([5]Sheet1!U:U,[5]Sheet1!$A:$A,$A325,[5]Sheet1!$B:$B,$B325,[5]Sheet1!$C:$C,$C325),0)</f>
        <v>0</v>
      </c>
      <c r="AI325" s="169">
        <f>+IFERROR(SUMIFS([5]Sheet1!V:V,[5]Sheet1!$A:$A,$A325,[5]Sheet1!$B:$B,$B325,[5]Sheet1!$C:$C,$C325),0)</f>
        <v>0</v>
      </c>
      <c r="AJ325" s="169">
        <f>+IFERROR(SUMIFS([5]Sheet1!W:W,[5]Sheet1!$A:$A,$A325,[5]Sheet1!$B:$B,$B325,[5]Sheet1!$C:$C,$C325),0)</f>
        <v>0</v>
      </c>
      <c r="AK325" s="169">
        <f>+IFERROR(SUMIFS([5]Sheet1!X:X,[5]Sheet1!$A:$A,$A325,[5]Sheet1!$B:$B,$B325,[5]Sheet1!$C:$C,$C325),0)</f>
        <v>0</v>
      </c>
      <c r="AL325" s="169">
        <f>+IFERROR(SUMIFS([5]Sheet1!Y:Y,[5]Sheet1!$A:$A,$A325,[5]Sheet1!$B:$B,$B325,[5]Sheet1!$C:$C,$C325),0)</f>
        <v>0</v>
      </c>
      <c r="AM325" s="169">
        <f>+IFERROR(SUMIFS([5]Sheet1!Z:Z,[5]Sheet1!$A:$A,$A325,[5]Sheet1!$B:$B,$B325,[5]Sheet1!$C:$C,$C325),0)</f>
        <v>0</v>
      </c>
      <c r="AN325" s="4" t="s">
        <v>121</v>
      </c>
    </row>
    <row r="326" spans="1:40" ht="15" customHeight="1" outlineLevel="2">
      <c r="B326" s="4" t="s">
        <v>48</v>
      </c>
      <c r="C326" s="4" t="str">
        <f t="shared" si="920"/>
        <v>X Privacy 500</v>
      </c>
      <c r="D326" s="217"/>
      <c r="E326" s="207"/>
      <c r="F326" s="204"/>
      <c r="G326" s="12" t="s">
        <v>3784</v>
      </c>
      <c r="H326" s="168"/>
      <c r="I326" s="168"/>
      <c r="J326" s="168"/>
      <c r="K326" s="168"/>
      <c r="L326" s="168"/>
      <c r="M326" s="168"/>
      <c r="N326" s="168"/>
      <c r="O326" s="168"/>
      <c r="P326" s="169"/>
      <c r="Q326" s="169">
        <f>+IFERROR(SUMIFS([5]Sheet1!D:D,[5]Sheet1!$A:$A,$A326,[5]Sheet1!$B:$B,$B326,[5]Sheet1!$C:$C,$C326),0)</f>
        <v>0</v>
      </c>
      <c r="R326" s="169">
        <f>+IFERROR(SUMIFS([5]Sheet1!E:E,[5]Sheet1!$A:$A,$A326,[5]Sheet1!$B:$B,$B326,[5]Sheet1!$C:$C,$C326),0)</f>
        <v>0</v>
      </c>
      <c r="S326" s="169">
        <f>+IFERROR(SUMIFS([5]Sheet1!F:F,[5]Sheet1!$A:$A,$A326,[5]Sheet1!$B:$B,$B326,[5]Sheet1!$C:$C,$C326),0)</f>
        <v>0</v>
      </c>
      <c r="T326" s="169">
        <f>+IFERROR(SUMIFS([5]Sheet1!G:G,[5]Sheet1!$A:$A,$A326,[5]Sheet1!$B:$B,$B326,[5]Sheet1!$C:$C,$C326),0)</f>
        <v>0</v>
      </c>
      <c r="U326" s="169">
        <f>+IFERROR(SUMIFS([5]Sheet1!H:H,[5]Sheet1!$A:$A,$A326,[5]Sheet1!$B:$B,$B326,[5]Sheet1!$C:$C,$C326),0)</f>
        <v>0</v>
      </c>
      <c r="V326" s="169">
        <f>+IFERROR(SUMIFS([5]Sheet1!I:I,[5]Sheet1!$A:$A,$A326,[5]Sheet1!$B:$B,$B326,[5]Sheet1!$C:$C,$C326),0)</f>
        <v>0</v>
      </c>
      <c r="W326" s="169">
        <f>+IFERROR(SUMIFS([5]Sheet1!J:J,[5]Sheet1!$A:$A,$A326,[5]Sheet1!$B:$B,$B326,[5]Sheet1!$C:$C,$C326),0)</f>
        <v>0</v>
      </c>
      <c r="X326" s="169">
        <f>+IFERROR(SUMIFS([5]Sheet1!K:K,[5]Sheet1!$A:$A,$A326,[5]Sheet1!$B:$B,$B326,[5]Sheet1!$C:$C,$C326),0)</f>
        <v>0</v>
      </c>
      <c r="Y326" s="169">
        <f>+IFERROR(SUMIFS([5]Sheet1!L:L,[5]Sheet1!$A:$A,$A326,[5]Sheet1!$B:$B,$B326,[5]Sheet1!$C:$C,$C326),0)</f>
        <v>0</v>
      </c>
      <c r="Z326" s="169">
        <f>+IFERROR(SUMIFS([5]Sheet1!M:M,[5]Sheet1!$A:$A,$A326,[5]Sheet1!$B:$B,$B326,[5]Sheet1!$C:$C,$C326),0)</f>
        <v>0</v>
      </c>
      <c r="AA326" s="169">
        <f>+IFERROR(SUMIFS([5]Sheet1!N:N,[5]Sheet1!$A:$A,$A326,[5]Sheet1!$B:$B,$B326,[5]Sheet1!$C:$C,$C326),0)</f>
        <v>0</v>
      </c>
      <c r="AB326" s="169">
        <f>+IFERROR(SUMIFS([5]Sheet1!O:O,[5]Sheet1!$A:$A,$A326,[5]Sheet1!$B:$B,$B326,[5]Sheet1!$C:$C,$C326),0)</f>
        <v>0</v>
      </c>
      <c r="AC326" s="169">
        <f>+IFERROR(SUMIFS([5]Sheet1!P:P,[5]Sheet1!$A:$A,$A326,[5]Sheet1!$B:$B,$B326,[5]Sheet1!$C:$C,$C326),0)</f>
        <v>0</v>
      </c>
      <c r="AD326" s="169">
        <f>+IFERROR(SUMIFS([5]Sheet1!Q:Q,[5]Sheet1!$A:$A,$A326,[5]Sheet1!$B:$B,$B326,[5]Sheet1!$C:$C,$C326),0)</f>
        <v>0</v>
      </c>
      <c r="AE326" s="169">
        <f>+IFERROR(SUMIFS([5]Sheet1!R:R,[5]Sheet1!$A:$A,$A326,[5]Sheet1!$B:$B,$B326,[5]Sheet1!$C:$C,$C326),0)</f>
        <v>0</v>
      </c>
      <c r="AF326" s="169">
        <f>+IFERROR(SUMIFS([5]Sheet1!S:S,[5]Sheet1!$A:$A,$A326,[5]Sheet1!$B:$B,$B326,[5]Sheet1!$C:$C,$C326),0)</f>
        <v>0</v>
      </c>
      <c r="AG326" s="169">
        <f>+IFERROR(SUMIFS([5]Sheet1!T:T,[5]Sheet1!$A:$A,$A326,[5]Sheet1!$B:$B,$B326,[5]Sheet1!$C:$C,$C326),0)</f>
        <v>0</v>
      </c>
      <c r="AH326" s="169">
        <f>+IFERROR(SUMIFS([5]Sheet1!U:U,[5]Sheet1!$A:$A,$A326,[5]Sheet1!$B:$B,$B326,[5]Sheet1!$C:$C,$C326),0)</f>
        <v>0</v>
      </c>
      <c r="AI326" s="169">
        <f>+IFERROR(SUMIFS([5]Sheet1!V:V,[5]Sheet1!$A:$A,$A326,[5]Sheet1!$B:$B,$B326,[5]Sheet1!$C:$C,$C326),0)</f>
        <v>0</v>
      </c>
      <c r="AJ326" s="169">
        <f>+IFERROR(SUMIFS([5]Sheet1!W:W,[5]Sheet1!$A:$A,$A326,[5]Sheet1!$B:$B,$B326,[5]Sheet1!$C:$C,$C326),0)</f>
        <v>0</v>
      </c>
      <c r="AK326" s="169">
        <f>+IFERROR(SUMIFS([5]Sheet1!X:X,[5]Sheet1!$A:$A,$A326,[5]Sheet1!$B:$B,$B326,[5]Sheet1!$C:$C,$C326),0)</f>
        <v>0</v>
      </c>
      <c r="AL326" s="169">
        <f>+IFERROR(SUMIFS([5]Sheet1!Y:Y,[5]Sheet1!$A:$A,$A326,[5]Sheet1!$B:$B,$B326,[5]Sheet1!$C:$C,$C326),0)</f>
        <v>0</v>
      </c>
      <c r="AM326" s="169">
        <f>+IFERROR(SUMIFS([5]Sheet1!Z:Z,[5]Sheet1!$A:$A,$A326,[5]Sheet1!$B:$B,$B326,[5]Sheet1!$C:$C,$C326),0)</f>
        <v>0</v>
      </c>
    </row>
    <row r="327" spans="1:40" ht="15" customHeight="1" outlineLevel="2">
      <c r="A327" s="4" t="s">
        <v>87</v>
      </c>
      <c r="B327" s="4" t="s">
        <v>48</v>
      </c>
      <c r="C327" s="4" t="str">
        <f t="shared" si="920"/>
        <v>X Privacy DC 1Gb</v>
      </c>
      <c r="D327" s="217"/>
      <c r="E327" s="207"/>
      <c r="F327" s="204"/>
      <c r="G327" s="12" t="s">
        <v>75</v>
      </c>
      <c r="H327" s="168"/>
      <c r="I327" s="168"/>
      <c r="J327" s="168"/>
      <c r="K327" s="168"/>
      <c r="L327" s="168"/>
      <c r="M327" s="168"/>
      <c r="N327" s="168"/>
      <c r="O327" s="168"/>
      <c r="P327" s="169"/>
      <c r="Q327" s="169">
        <f>+IFERROR(SUMIFS([5]Sheet1!D:D,[5]Sheet1!$A:$A,$A327,[5]Sheet1!$B:$B,$B327,[5]Sheet1!$C:$C,$C327),0)</f>
        <v>0</v>
      </c>
      <c r="R327" s="169">
        <f>+IFERROR(SUMIFS([5]Sheet1!E:E,[5]Sheet1!$A:$A,$A327,[5]Sheet1!$B:$B,$B327,[5]Sheet1!$C:$C,$C327),0)</f>
        <v>0</v>
      </c>
      <c r="S327" s="169">
        <f>+IFERROR(SUMIFS([5]Sheet1!F:F,[5]Sheet1!$A:$A,$A327,[5]Sheet1!$B:$B,$B327,[5]Sheet1!$C:$C,$C327),0)</f>
        <v>0</v>
      </c>
      <c r="T327" s="169">
        <f>+IFERROR(SUMIFS([5]Sheet1!G:G,[5]Sheet1!$A:$A,$A327,[5]Sheet1!$B:$B,$B327,[5]Sheet1!$C:$C,$C327),0)</f>
        <v>0</v>
      </c>
      <c r="U327" s="169">
        <f>+IFERROR(SUMIFS([5]Sheet1!H:H,[5]Sheet1!$A:$A,$A327,[5]Sheet1!$B:$B,$B327,[5]Sheet1!$C:$C,$C327),0)</f>
        <v>0</v>
      </c>
      <c r="V327" s="169">
        <f>+IFERROR(SUMIFS([5]Sheet1!I:I,[5]Sheet1!$A:$A,$A327,[5]Sheet1!$B:$B,$B327,[5]Sheet1!$C:$C,$C327),0)</f>
        <v>0</v>
      </c>
      <c r="W327" s="169">
        <f>+IFERROR(SUMIFS([5]Sheet1!J:J,[5]Sheet1!$A:$A,$A327,[5]Sheet1!$B:$B,$B327,[5]Sheet1!$C:$C,$C327),0)</f>
        <v>0</v>
      </c>
      <c r="X327" s="169">
        <f>+IFERROR(SUMIFS([5]Sheet1!K:K,[5]Sheet1!$A:$A,$A327,[5]Sheet1!$B:$B,$B327,[5]Sheet1!$C:$C,$C327),0)</f>
        <v>0</v>
      </c>
      <c r="Y327" s="169">
        <f>+IFERROR(SUMIFS([5]Sheet1!L:L,[5]Sheet1!$A:$A,$A327,[5]Sheet1!$B:$B,$B327,[5]Sheet1!$C:$C,$C327),0)</f>
        <v>0</v>
      </c>
      <c r="Z327" s="169">
        <f>+IFERROR(SUMIFS([5]Sheet1!M:M,[5]Sheet1!$A:$A,$A327,[5]Sheet1!$B:$B,$B327,[5]Sheet1!$C:$C,$C327),0)</f>
        <v>0</v>
      </c>
      <c r="AA327" s="169">
        <f>+IFERROR(SUMIFS([5]Sheet1!N:N,[5]Sheet1!$A:$A,$A327,[5]Sheet1!$B:$B,$B327,[5]Sheet1!$C:$C,$C327),0)</f>
        <v>0</v>
      </c>
      <c r="AB327" s="169">
        <f>+IFERROR(SUMIFS([5]Sheet1!O:O,[5]Sheet1!$A:$A,$A327,[5]Sheet1!$B:$B,$B327,[5]Sheet1!$C:$C,$C327),0)</f>
        <v>0</v>
      </c>
      <c r="AC327" s="169">
        <f>+IFERROR(SUMIFS([5]Sheet1!P:P,[5]Sheet1!$A:$A,$A327,[5]Sheet1!$B:$B,$B327,[5]Sheet1!$C:$C,$C327),0)</f>
        <v>0</v>
      </c>
      <c r="AD327" s="169">
        <f>+IFERROR(SUMIFS([5]Sheet1!Q:Q,[5]Sheet1!$A:$A,$A327,[5]Sheet1!$B:$B,$B327,[5]Sheet1!$C:$C,$C327),0)</f>
        <v>0</v>
      </c>
      <c r="AE327" s="169">
        <f>+IFERROR(SUMIFS([5]Sheet1!R:R,[5]Sheet1!$A:$A,$A327,[5]Sheet1!$B:$B,$B327,[5]Sheet1!$C:$C,$C327),0)</f>
        <v>0</v>
      </c>
      <c r="AF327" s="169">
        <f>+IFERROR(SUMIFS([5]Sheet1!S:S,[5]Sheet1!$A:$A,$A327,[5]Sheet1!$B:$B,$B327,[5]Sheet1!$C:$C,$C327),0)</f>
        <v>0</v>
      </c>
      <c r="AG327" s="169">
        <f>+IFERROR(SUMIFS([5]Sheet1!T:T,[5]Sheet1!$A:$A,$A327,[5]Sheet1!$B:$B,$B327,[5]Sheet1!$C:$C,$C327),0)</f>
        <v>0</v>
      </c>
      <c r="AH327" s="169">
        <f>+IFERROR(SUMIFS([5]Sheet1!U:U,[5]Sheet1!$A:$A,$A327,[5]Sheet1!$B:$B,$B327,[5]Sheet1!$C:$C,$C327),0)</f>
        <v>0</v>
      </c>
      <c r="AI327" s="169">
        <f>+IFERROR(SUMIFS([5]Sheet1!V:V,[5]Sheet1!$A:$A,$A327,[5]Sheet1!$B:$B,$B327,[5]Sheet1!$C:$C,$C327),0)</f>
        <v>0</v>
      </c>
      <c r="AJ327" s="169">
        <f>+IFERROR(SUMIFS([5]Sheet1!W:W,[5]Sheet1!$A:$A,$A327,[5]Sheet1!$B:$B,$B327,[5]Sheet1!$C:$C,$C327),0)</f>
        <v>0</v>
      </c>
      <c r="AK327" s="169">
        <f>+IFERROR(SUMIFS([5]Sheet1!X:X,[5]Sheet1!$A:$A,$A327,[5]Sheet1!$B:$B,$B327,[5]Sheet1!$C:$C,$C327),0)</f>
        <v>0</v>
      </c>
      <c r="AL327" s="169">
        <f>+IFERROR(SUMIFS([5]Sheet1!Y:Y,[5]Sheet1!$A:$A,$A327,[5]Sheet1!$B:$B,$B327,[5]Sheet1!$C:$C,$C327),0)</f>
        <v>0</v>
      </c>
      <c r="AM327" s="169">
        <f>+IFERROR(SUMIFS([5]Sheet1!Z:Z,[5]Sheet1!$A:$A,$A327,[5]Sheet1!$B:$B,$B327,[5]Sheet1!$C:$C,$C327),0)</f>
        <v>0</v>
      </c>
      <c r="AN327" s="4" t="s">
        <v>121</v>
      </c>
    </row>
    <row r="328" spans="1:40" ht="15" customHeight="1" outlineLevel="2">
      <c r="A328" s="4" t="s">
        <v>87</v>
      </c>
      <c r="B328" s="4" t="s">
        <v>48</v>
      </c>
      <c r="C328" s="4" t="str">
        <f t="shared" si="920"/>
        <v>X Privacy Virtual 100</v>
      </c>
      <c r="D328" s="217"/>
      <c r="E328" s="207"/>
      <c r="F328" s="204"/>
      <c r="G328" s="12" t="s">
        <v>78</v>
      </c>
      <c r="H328" s="168"/>
      <c r="I328" s="168"/>
      <c r="J328" s="168"/>
      <c r="K328" s="168"/>
      <c r="L328" s="168"/>
      <c r="M328" s="168"/>
      <c r="N328" s="168"/>
      <c r="O328" s="168"/>
      <c r="P328" s="169"/>
      <c r="Q328" s="169">
        <f>+IFERROR(SUMIFS([5]Sheet1!D:D,[5]Sheet1!$A:$A,$A328,[5]Sheet1!$B:$B,$B328,[5]Sheet1!$C:$C,$C328),0)</f>
        <v>0</v>
      </c>
      <c r="R328" s="169">
        <f>+IFERROR(SUMIFS([5]Sheet1!E:E,[5]Sheet1!$A:$A,$A328,[5]Sheet1!$B:$B,$B328,[5]Sheet1!$C:$C,$C328),0)</f>
        <v>0</v>
      </c>
      <c r="S328" s="169">
        <f>+IFERROR(SUMIFS([5]Sheet1!F:F,[5]Sheet1!$A:$A,$A328,[5]Sheet1!$B:$B,$B328,[5]Sheet1!$C:$C,$C328),0)</f>
        <v>0</v>
      </c>
      <c r="T328" s="169">
        <f>+IFERROR(SUMIFS([5]Sheet1!G:G,[5]Sheet1!$A:$A,$A328,[5]Sheet1!$B:$B,$B328,[5]Sheet1!$C:$C,$C328),0)</f>
        <v>0</v>
      </c>
      <c r="U328" s="169">
        <f>+IFERROR(SUMIFS([5]Sheet1!H:H,[5]Sheet1!$A:$A,$A328,[5]Sheet1!$B:$B,$B328,[5]Sheet1!$C:$C,$C328),0)</f>
        <v>0</v>
      </c>
      <c r="V328" s="169">
        <f>+IFERROR(SUMIFS([5]Sheet1!I:I,[5]Sheet1!$A:$A,$A328,[5]Sheet1!$B:$B,$B328,[5]Sheet1!$C:$C,$C328),0)</f>
        <v>0</v>
      </c>
      <c r="W328" s="169">
        <f>+IFERROR(SUMIFS([5]Sheet1!J:J,[5]Sheet1!$A:$A,$A328,[5]Sheet1!$B:$B,$B328,[5]Sheet1!$C:$C,$C328),0)</f>
        <v>0</v>
      </c>
      <c r="X328" s="169">
        <f>+IFERROR(SUMIFS([5]Sheet1!K:K,[5]Sheet1!$A:$A,$A328,[5]Sheet1!$B:$B,$B328,[5]Sheet1!$C:$C,$C328),0)</f>
        <v>0</v>
      </c>
      <c r="Y328" s="169">
        <f>+IFERROR(SUMIFS([5]Sheet1!L:L,[5]Sheet1!$A:$A,$A328,[5]Sheet1!$B:$B,$B328,[5]Sheet1!$C:$C,$C328),0)</f>
        <v>0</v>
      </c>
      <c r="Z328" s="169">
        <f>+IFERROR(SUMIFS([5]Sheet1!M:M,[5]Sheet1!$A:$A,$A328,[5]Sheet1!$B:$B,$B328,[5]Sheet1!$C:$C,$C328),0)</f>
        <v>0</v>
      </c>
      <c r="AA328" s="169">
        <f>+IFERROR(SUMIFS([5]Sheet1!N:N,[5]Sheet1!$A:$A,$A328,[5]Sheet1!$B:$B,$B328,[5]Sheet1!$C:$C,$C328),0)</f>
        <v>0</v>
      </c>
      <c r="AB328" s="169">
        <f>+IFERROR(SUMIFS([5]Sheet1!O:O,[5]Sheet1!$A:$A,$A328,[5]Sheet1!$B:$B,$B328,[5]Sheet1!$C:$C,$C328),0)</f>
        <v>0</v>
      </c>
      <c r="AC328" s="169">
        <f>+IFERROR(SUMIFS([5]Sheet1!P:P,[5]Sheet1!$A:$A,$A328,[5]Sheet1!$B:$B,$B328,[5]Sheet1!$C:$C,$C328),0)</f>
        <v>0</v>
      </c>
      <c r="AD328" s="169">
        <f>+IFERROR(SUMIFS([5]Sheet1!Q:Q,[5]Sheet1!$A:$A,$A328,[5]Sheet1!$B:$B,$B328,[5]Sheet1!$C:$C,$C328),0)</f>
        <v>0</v>
      </c>
      <c r="AE328" s="169">
        <f>+IFERROR(SUMIFS([5]Sheet1!R:R,[5]Sheet1!$A:$A,$A328,[5]Sheet1!$B:$B,$B328,[5]Sheet1!$C:$C,$C328),0)</f>
        <v>0</v>
      </c>
      <c r="AF328" s="169">
        <f>+IFERROR(SUMIFS([5]Sheet1!S:S,[5]Sheet1!$A:$A,$A328,[5]Sheet1!$B:$B,$B328,[5]Sheet1!$C:$C,$C328),0)</f>
        <v>0</v>
      </c>
      <c r="AG328" s="169">
        <f>+IFERROR(SUMIFS([5]Sheet1!T:T,[5]Sheet1!$A:$A,$A328,[5]Sheet1!$B:$B,$B328,[5]Sheet1!$C:$C,$C328),0)</f>
        <v>0</v>
      </c>
      <c r="AH328" s="169">
        <f>+IFERROR(SUMIFS([5]Sheet1!U:U,[5]Sheet1!$A:$A,$A328,[5]Sheet1!$B:$B,$B328,[5]Sheet1!$C:$C,$C328),0)</f>
        <v>0</v>
      </c>
      <c r="AI328" s="169">
        <f>+IFERROR(SUMIFS([5]Sheet1!V:V,[5]Sheet1!$A:$A,$A328,[5]Sheet1!$B:$B,$B328,[5]Sheet1!$C:$C,$C328),0)</f>
        <v>0</v>
      </c>
      <c r="AJ328" s="169">
        <f>+IFERROR(SUMIFS([5]Sheet1!W:W,[5]Sheet1!$A:$A,$A328,[5]Sheet1!$B:$B,$B328,[5]Sheet1!$C:$C,$C328),0)</f>
        <v>0</v>
      </c>
      <c r="AK328" s="169">
        <f>+IFERROR(SUMIFS([5]Sheet1!X:X,[5]Sheet1!$A:$A,$A328,[5]Sheet1!$B:$B,$B328,[5]Sheet1!$C:$C,$C328),0)</f>
        <v>0</v>
      </c>
      <c r="AL328" s="169">
        <f>+IFERROR(SUMIFS([5]Sheet1!Y:Y,[5]Sheet1!$A:$A,$A328,[5]Sheet1!$B:$B,$B328,[5]Sheet1!$C:$C,$C328),0)</f>
        <v>0</v>
      </c>
      <c r="AM328" s="169">
        <f>+IFERROR(SUMIFS([5]Sheet1!Z:Z,[5]Sheet1!$A:$A,$A328,[5]Sheet1!$B:$B,$B328,[5]Sheet1!$C:$C,$C328),0)</f>
        <v>0</v>
      </c>
      <c r="AN328" s="4" t="s">
        <v>121</v>
      </c>
    </row>
    <row r="329" spans="1:40" ht="15" customHeight="1" outlineLevel="2">
      <c r="A329" s="4" t="s">
        <v>87</v>
      </c>
      <c r="B329" s="4" t="s">
        <v>48</v>
      </c>
      <c r="C329" s="4" t="str">
        <f t="shared" si="920"/>
        <v>X Privacy NOMADA</v>
      </c>
      <c r="D329" s="217"/>
      <c r="E329" s="207"/>
      <c r="F329" s="204"/>
      <c r="G329" s="12" t="s">
        <v>95</v>
      </c>
      <c r="H329" s="168"/>
      <c r="I329" s="168"/>
      <c r="J329" s="168"/>
      <c r="K329" s="168"/>
      <c r="L329" s="168"/>
      <c r="M329" s="168"/>
      <c r="N329" s="168"/>
      <c r="O329" s="168"/>
      <c r="P329" s="169"/>
      <c r="Q329" s="169">
        <f>+IFERROR(SUMIFS([5]Sheet1!D:D,[5]Sheet1!$A:$A,$A329,[5]Sheet1!$B:$B,$B329,[5]Sheet1!$C:$C,$C329),0)</f>
        <v>0</v>
      </c>
      <c r="R329" s="169">
        <f>+IFERROR(SUMIFS([5]Sheet1!E:E,[5]Sheet1!$A:$A,$A329,[5]Sheet1!$B:$B,$B329,[5]Sheet1!$C:$C,$C329),0)</f>
        <v>0</v>
      </c>
      <c r="S329" s="169">
        <f>+IFERROR(SUMIFS([5]Sheet1!F:F,[5]Sheet1!$A:$A,$A329,[5]Sheet1!$B:$B,$B329,[5]Sheet1!$C:$C,$C329),0)</f>
        <v>0</v>
      </c>
      <c r="T329" s="169">
        <f>+IFERROR(SUMIFS([5]Sheet1!G:G,[5]Sheet1!$A:$A,$A329,[5]Sheet1!$B:$B,$B329,[5]Sheet1!$C:$C,$C329),0)</f>
        <v>0</v>
      </c>
      <c r="U329" s="169">
        <f>+IFERROR(SUMIFS([5]Sheet1!H:H,[5]Sheet1!$A:$A,$A329,[5]Sheet1!$B:$B,$B329,[5]Sheet1!$C:$C,$C329),0)</f>
        <v>0</v>
      </c>
      <c r="V329" s="169">
        <f>+IFERROR(SUMIFS([5]Sheet1!I:I,[5]Sheet1!$A:$A,$A329,[5]Sheet1!$B:$B,$B329,[5]Sheet1!$C:$C,$C329),0)</f>
        <v>0</v>
      </c>
      <c r="W329" s="169">
        <f>+IFERROR(SUMIFS([5]Sheet1!J:J,[5]Sheet1!$A:$A,$A329,[5]Sheet1!$B:$B,$B329,[5]Sheet1!$C:$C,$C329),0)</f>
        <v>0</v>
      </c>
      <c r="X329" s="169">
        <f>+IFERROR(SUMIFS([5]Sheet1!K:K,[5]Sheet1!$A:$A,$A329,[5]Sheet1!$B:$B,$B329,[5]Sheet1!$C:$C,$C329),0)</f>
        <v>0</v>
      </c>
      <c r="Y329" s="169">
        <f>+IFERROR(SUMIFS([5]Sheet1!L:L,[5]Sheet1!$A:$A,$A329,[5]Sheet1!$B:$B,$B329,[5]Sheet1!$C:$C,$C329),0)</f>
        <v>0</v>
      </c>
      <c r="Z329" s="169">
        <f>+IFERROR(SUMIFS([5]Sheet1!M:M,[5]Sheet1!$A:$A,$A329,[5]Sheet1!$B:$B,$B329,[5]Sheet1!$C:$C,$C329),0)</f>
        <v>0</v>
      </c>
      <c r="AA329" s="169">
        <f>+IFERROR(SUMIFS([5]Sheet1!N:N,[5]Sheet1!$A:$A,$A329,[5]Sheet1!$B:$B,$B329,[5]Sheet1!$C:$C,$C329),0)</f>
        <v>0</v>
      </c>
      <c r="AB329" s="169">
        <f>+IFERROR(SUMIFS([5]Sheet1!O:O,[5]Sheet1!$A:$A,$A329,[5]Sheet1!$B:$B,$B329,[5]Sheet1!$C:$C,$C329),0)</f>
        <v>0</v>
      </c>
      <c r="AC329" s="169">
        <f>+IFERROR(SUMIFS([5]Sheet1!P:P,[5]Sheet1!$A:$A,$A329,[5]Sheet1!$B:$B,$B329,[5]Sheet1!$C:$C,$C329),0)</f>
        <v>0</v>
      </c>
      <c r="AD329" s="169">
        <f>+IFERROR(SUMIFS([5]Sheet1!Q:Q,[5]Sheet1!$A:$A,$A329,[5]Sheet1!$B:$B,$B329,[5]Sheet1!$C:$C,$C329),0)</f>
        <v>0</v>
      </c>
      <c r="AE329" s="169">
        <f>+IFERROR(SUMIFS([5]Sheet1!R:R,[5]Sheet1!$A:$A,$A329,[5]Sheet1!$B:$B,$B329,[5]Sheet1!$C:$C,$C329),0)</f>
        <v>0</v>
      </c>
      <c r="AF329" s="169">
        <f>+IFERROR(SUMIFS([5]Sheet1!S:S,[5]Sheet1!$A:$A,$A329,[5]Sheet1!$B:$B,$B329,[5]Sheet1!$C:$C,$C329),0)</f>
        <v>0</v>
      </c>
      <c r="AG329" s="169">
        <f>+IFERROR(SUMIFS([5]Sheet1!T:T,[5]Sheet1!$A:$A,$A329,[5]Sheet1!$B:$B,$B329,[5]Sheet1!$C:$C,$C329),0)</f>
        <v>0</v>
      </c>
      <c r="AH329" s="169">
        <f>+IFERROR(SUMIFS([5]Sheet1!U:U,[5]Sheet1!$A:$A,$A329,[5]Sheet1!$B:$B,$B329,[5]Sheet1!$C:$C,$C329),0)</f>
        <v>0</v>
      </c>
      <c r="AI329" s="169">
        <f>+IFERROR(SUMIFS([5]Sheet1!V:V,[5]Sheet1!$A:$A,$A329,[5]Sheet1!$B:$B,$B329,[5]Sheet1!$C:$C,$C329),0)</f>
        <v>0</v>
      </c>
      <c r="AJ329" s="169">
        <f>+IFERROR(SUMIFS([5]Sheet1!W:W,[5]Sheet1!$A:$A,$A329,[5]Sheet1!$B:$B,$B329,[5]Sheet1!$C:$C,$C329),0)</f>
        <v>0</v>
      </c>
      <c r="AK329" s="169">
        <f>+IFERROR(SUMIFS([5]Sheet1!X:X,[5]Sheet1!$A:$A,$A329,[5]Sheet1!$B:$B,$B329,[5]Sheet1!$C:$C,$C329),0)</f>
        <v>0</v>
      </c>
      <c r="AL329" s="169">
        <f>+IFERROR(SUMIFS([5]Sheet1!Y:Y,[5]Sheet1!$A:$A,$A329,[5]Sheet1!$B:$B,$B329,[5]Sheet1!$C:$C,$C329),0)</f>
        <v>0</v>
      </c>
      <c r="AM329" s="169">
        <f>+IFERROR(SUMIFS([5]Sheet1!Z:Z,[5]Sheet1!$A:$A,$A329,[5]Sheet1!$B:$B,$B329,[5]Sheet1!$C:$C,$C329),0)</f>
        <v>0</v>
      </c>
      <c r="AN329" s="4" t="s">
        <v>121</v>
      </c>
    </row>
    <row r="330" spans="1:40" ht="15" customHeight="1" outlineLevel="2">
      <c r="A330" s="4" t="s">
        <v>87</v>
      </c>
      <c r="B330" s="4" t="s">
        <v>48</v>
      </c>
      <c r="C330" s="4" t="str">
        <f t="shared" si="920"/>
        <v>X Privacy 4G</v>
      </c>
      <c r="D330" s="217"/>
      <c r="E330" s="207"/>
      <c r="F330" s="204"/>
      <c r="G330" s="12" t="s">
        <v>96</v>
      </c>
      <c r="H330" s="168"/>
      <c r="I330" s="168"/>
      <c r="J330" s="168"/>
      <c r="K330" s="168"/>
      <c r="L330" s="168"/>
      <c r="M330" s="168"/>
      <c r="N330" s="168"/>
      <c r="O330" s="168"/>
      <c r="P330" s="169"/>
      <c r="Q330" s="169">
        <f>+IFERROR(SUMIFS([5]Sheet1!D:D,[5]Sheet1!$A:$A,$A330,[5]Sheet1!$B:$B,$B330,[5]Sheet1!$C:$C,$C330),0)</f>
        <v>0</v>
      </c>
      <c r="R330" s="169">
        <f>+IFERROR(SUMIFS([5]Sheet1!E:E,[5]Sheet1!$A:$A,$A330,[5]Sheet1!$B:$B,$B330,[5]Sheet1!$C:$C,$C330),0)</f>
        <v>0</v>
      </c>
      <c r="S330" s="169">
        <f>+IFERROR(SUMIFS([5]Sheet1!F:F,[5]Sheet1!$A:$A,$A330,[5]Sheet1!$B:$B,$B330,[5]Sheet1!$C:$C,$C330),0)</f>
        <v>0</v>
      </c>
      <c r="T330" s="169">
        <f>+IFERROR(SUMIFS([5]Sheet1!G:G,[5]Sheet1!$A:$A,$A330,[5]Sheet1!$B:$B,$B330,[5]Sheet1!$C:$C,$C330),0)</f>
        <v>0</v>
      </c>
      <c r="U330" s="169">
        <f>+IFERROR(SUMIFS([5]Sheet1!H:H,[5]Sheet1!$A:$A,$A330,[5]Sheet1!$B:$B,$B330,[5]Sheet1!$C:$C,$C330),0)</f>
        <v>0</v>
      </c>
      <c r="V330" s="169">
        <f>+IFERROR(SUMIFS([5]Sheet1!I:I,[5]Sheet1!$A:$A,$A330,[5]Sheet1!$B:$B,$B330,[5]Sheet1!$C:$C,$C330),0)</f>
        <v>0</v>
      </c>
      <c r="W330" s="169">
        <f>+IFERROR(SUMIFS([5]Sheet1!J:J,[5]Sheet1!$A:$A,$A330,[5]Sheet1!$B:$B,$B330,[5]Sheet1!$C:$C,$C330),0)</f>
        <v>0</v>
      </c>
      <c r="X330" s="169">
        <f>+IFERROR(SUMIFS([5]Sheet1!K:K,[5]Sheet1!$A:$A,$A330,[5]Sheet1!$B:$B,$B330,[5]Sheet1!$C:$C,$C330),0)</f>
        <v>0</v>
      </c>
      <c r="Y330" s="169">
        <f>+IFERROR(SUMIFS([5]Sheet1!L:L,[5]Sheet1!$A:$A,$A330,[5]Sheet1!$B:$B,$B330,[5]Sheet1!$C:$C,$C330),0)</f>
        <v>0</v>
      </c>
      <c r="Z330" s="169">
        <f>+IFERROR(SUMIFS([5]Sheet1!M:M,[5]Sheet1!$A:$A,$A330,[5]Sheet1!$B:$B,$B330,[5]Sheet1!$C:$C,$C330),0)</f>
        <v>0</v>
      </c>
      <c r="AA330" s="169">
        <f>+IFERROR(SUMIFS([5]Sheet1!N:N,[5]Sheet1!$A:$A,$A330,[5]Sheet1!$B:$B,$B330,[5]Sheet1!$C:$C,$C330),0)</f>
        <v>0</v>
      </c>
      <c r="AB330" s="169">
        <f>+IFERROR(SUMIFS([5]Sheet1!O:O,[5]Sheet1!$A:$A,$A330,[5]Sheet1!$B:$B,$B330,[5]Sheet1!$C:$C,$C330),0)</f>
        <v>0</v>
      </c>
      <c r="AC330" s="169">
        <f>+IFERROR(SUMIFS([5]Sheet1!P:P,[5]Sheet1!$A:$A,$A330,[5]Sheet1!$B:$B,$B330,[5]Sheet1!$C:$C,$C330),0)</f>
        <v>0</v>
      </c>
      <c r="AD330" s="169">
        <f>+IFERROR(SUMIFS([5]Sheet1!Q:Q,[5]Sheet1!$A:$A,$A330,[5]Sheet1!$B:$B,$B330,[5]Sheet1!$C:$C,$C330),0)</f>
        <v>0</v>
      </c>
      <c r="AE330" s="169">
        <f>+IFERROR(SUMIFS([5]Sheet1!R:R,[5]Sheet1!$A:$A,$A330,[5]Sheet1!$B:$B,$B330,[5]Sheet1!$C:$C,$C330),0)</f>
        <v>0</v>
      </c>
      <c r="AF330" s="169">
        <f>+IFERROR(SUMIFS([5]Sheet1!S:S,[5]Sheet1!$A:$A,$A330,[5]Sheet1!$B:$B,$B330,[5]Sheet1!$C:$C,$C330),0)</f>
        <v>0</v>
      </c>
      <c r="AG330" s="169">
        <f>+IFERROR(SUMIFS([5]Sheet1!T:T,[5]Sheet1!$A:$A,$A330,[5]Sheet1!$B:$B,$B330,[5]Sheet1!$C:$C,$C330),0)</f>
        <v>0</v>
      </c>
      <c r="AH330" s="169">
        <f>+IFERROR(SUMIFS([5]Sheet1!U:U,[5]Sheet1!$A:$A,$A330,[5]Sheet1!$B:$B,$B330,[5]Sheet1!$C:$C,$C330),0)</f>
        <v>0</v>
      </c>
      <c r="AI330" s="169">
        <f>+IFERROR(SUMIFS([5]Sheet1!V:V,[5]Sheet1!$A:$A,$A330,[5]Sheet1!$B:$B,$B330,[5]Sheet1!$C:$C,$C330),0)</f>
        <v>0</v>
      </c>
      <c r="AJ330" s="169">
        <f>+IFERROR(SUMIFS([5]Sheet1!W:W,[5]Sheet1!$A:$A,$A330,[5]Sheet1!$B:$B,$B330,[5]Sheet1!$C:$C,$C330),0)</f>
        <v>0</v>
      </c>
      <c r="AK330" s="169">
        <f>+IFERROR(SUMIFS([5]Sheet1!X:X,[5]Sheet1!$A:$A,$A330,[5]Sheet1!$B:$B,$B330,[5]Sheet1!$C:$C,$C330),0)</f>
        <v>0</v>
      </c>
      <c r="AL330" s="169">
        <f>+IFERROR(SUMIFS([5]Sheet1!Y:Y,[5]Sheet1!$A:$A,$A330,[5]Sheet1!$B:$B,$B330,[5]Sheet1!$C:$C,$C330),0)</f>
        <v>0</v>
      </c>
      <c r="AM330" s="169">
        <f>+IFERROR(SUMIFS([5]Sheet1!Z:Z,[5]Sheet1!$A:$A,$A330,[5]Sheet1!$B:$B,$B330,[5]Sheet1!$C:$C,$C330),0)</f>
        <v>0</v>
      </c>
      <c r="AN330" s="4" t="s">
        <v>121</v>
      </c>
    </row>
    <row r="331" spans="1:40" ht="15" customHeight="1" outlineLevel="1">
      <c r="A331" s="4" t="s">
        <v>87</v>
      </c>
      <c r="B331" s="4" t="s">
        <v>48</v>
      </c>
      <c r="C331" s="202" t="str">
        <f>+G331</f>
        <v>assets/client</v>
      </c>
      <c r="D331" s="217"/>
      <c r="E331" s="207"/>
      <c r="F331" s="204"/>
      <c r="G331" s="13" t="s">
        <v>90</v>
      </c>
      <c r="H331" s="170"/>
      <c r="I331" s="170"/>
      <c r="J331" s="170"/>
      <c r="K331" s="170"/>
      <c r="L331" s="170"/>
      <c r="M331" s="170"/>
      <c r="N331" s="170"/>
      <c r="O331" s="170"/>
      <c r="P331" s="170" t="str">
        <f t="shared" ref="P331" si="921">+IFERROR(P321/P320,"")</f>
        <v/>
      </c>
      <c r="Q331" s="170" t="str">
        <f t="shared" ref="Q331:U331" si="922">+IFERROR(Q321/Q320,"")</f>
        <v/>
      </c>
      <c r="R331" s="170" t="str">
        <f t="shared" si="922"/>
        <v/>
      </c>
      <c r="S331" s="170">
        <f>+IFERROR(S321/S320,"")</f>
        <v>2</v>
      </c>
      <c r="T331" s="170" t="str">
        <f t="shared" si="922"/>
        <v/>
      </c>
      <c r="U331" s="170" t="str">
        <f t="shared" si="922"/>
        <v/>
      </c>
      <c r="V331" s="170" t="str">
        <f t="shared" ref="V331:W331" si="923">+IFERROR(V321/V320,"")</f>
        <v/>
      </c>
      <c r="W331" s="170">
        <f t="shared" si="923"/>
        <v>2</v>
      </c>
      <c r="X331" s="170" t="str">
        <f t="shared" ref="X331:Y331" si="924">+IFERROR(X321/X320,"")</f>
        <v/>
      </c>
      <c r="Y331" s="170" t="str">
        <f t="shared" si="924"/>
        <v/>
      </c>
      <c r="Z331" s="170" t="str">
        <f t="shared" ref="Z331:AA331" si="925">+IFERROR(Z321/Z320,"")</f>
        <v/>
      </c>
      <c r="AA331" s="170" t="str">
        <f t="shared" si="925"/>
        <v/>
      </c>
      <c r="AB331" s="170" t="str">
        <f t="shared" ref="AB331:AC331" si="926">+IFERROR(AB321/AB320,"")</f>
        <v/>
      </c>
      <c r="AC331" s="170" t="str">
        <f t="shared" si="926"/>
        <v/>
      </c>
      <c r="AD331" s="170" t="str">
        <f t="shared" ref="AD331:AE331" si="927">+IFERROR(AD321/AD320,"")</f>
        <v/>
      </c>
      <c r="AE331" s="170" t="str">
        <f t="shared" si="927"/>
        <v/>
      </c>
      <c r="AF331" s="170" t="str">
        <f t="shared" ref="AF331:AG331" si="928">+IFERROR(AF321/AF320,"")</f>
        <v/>
      </c>
      <c r="AG331" s="170" t="str">
        <f t="shared" si="928"/>
        <v/>
      </c>
      <c r="AH331" s="170" t="str">
        <f t="shared" ref="AH331:AM331" si="929">+IFERROR(AH321/AH320,"")</f>
        <v/>
      </c>
      <c r="AI331" s="170" t="str">
        <f t="shared" si="929"/>
        <v/>
      </c>
      <c r="AJ331" s="170" t="str">
        <f t="shared" si="929"/>
        <v/>
      </c>
      <c r="AK331" s="170" t="str">
        <f t="shared" si="929"/>
        <v/>
      </c>
      <c r="AL331" s="170" t="str">
        <f t="shared" si="929"/>
        <v/>
      </c>
      <c r="AM331" s="170" t="str">
        <f t="shared" si="929"/>
        <v/>
      </c>
    </row>
    <row r="332" spans="1:40" ht="15" customHeight="1" outlineLevel="1">
      <c r="A332" s="4" t="s">
        <v>87</v>
      </c>
      <c r="B332" s="4" t="s">
        <v>49</v>
      </c>
      <c r="C332" s="4" t="s">
        <v>3771</v>
      </c>
      <c r="D332" s="217"/>
      <c r="E332" s="207"/>
      <c r="F332" s="204" t="s">
        <v>49</v>
      </c>
      <c r="G332" s="10" t="s">
        <v>40</v>
      </c>
      <c r="H332" s="164"/>
      <c r="I332" s="164"/>
      <c r="J332" s="164"/>
      <c r="K332" s="164"/>
      <c r="L332" s="164"/>
      <c r="M332" s="164"/>
      <c r="N332" s="164"/>
      <c r="O332" s="164"/>
      <c r="P332" s="165"/>
      <c r="Q332" s="165">
        <f>+[4]Sheet1!C18</f>
        <v>0</v>
      </c>
      <c r="R332" s="165">
        <f>+[4]Sheet1!D18</f>
        <v>0</v>
      </c>
      <c r="S332" s="165">
        <f>+[4]Sheet1!E18</f>
        <v>0</v>
      </c>
      <c r="T332" s="165">
        <f>+[4]Sheet1!F18</f>
        <v>0</v>
      </c>
      <c r="U332" s="165">
        <f>+[4]Sheet1!G18</f>
        <v>0</v>
      </c>
      <c r="V332" s="165">
        <f>+[4]Sheet1!H18</f>
        <v>0</v>
      </c>
      <c r="W332" s="165">
        <f>+[4]Sheet1!I18</f>
        <v>0</v>
      </c>
      <c r="X332" s="165">
        <f>+[4]Sheet1!J18</f>
        <v>0</v>
      </c>
      <c r="Y332" s="165">
        <f>+[4]Sheet1!K18</f>
        <v>0</v>
      </c>
      <c r="Z332" s="165">
        <f>+[4]Sheet1!L18</f>
        <v>0</v>
      </c>
      <c r="AA332" s="165">
        <f>+[4]Sheet1!M18</f>
        <v>0</v>
      </c>
      <c r="AB332" s="165">
        <f>+[4]Sheet1!N18</f>
        <v>0</v>
      </c>
      <c r="AC332" s="165">
        <f>+[4]Sheet1!O18</f>
        <v>0</v>
      </c>
      <c r="AD332" s="165">
        <f>+[4]Sheet1!P18</f>
        <v>0</v>
      </c>
      <c r="AE332" s="165">
        <f>+[4]Sheet1!Q18</f>
        <v>0</v>
      </c>
      <c r="AF332" s="165">
        <f>+[4]Sheet1!R18</f>
        <v>1</v>
      </c>
      <c r="AG332" s="165">
        <f>+[4]Sheet1!S18</f>
        <v>0</v>
      </c>
      <c r="AH332" s="165">
        <f>+[4]Sheet1!T18</f>
        <v>0</v>
      </c>
      <c r="AI332" s="165">
        <f>+[4]Sheet1!U18</f>
        <v>0</v>
      </c>
      <c r="AJ332" s="165">
        <f>+[4]Sheet1!V18</f>
        <v>0</v>
      </c>
      <c r="AK332" s="165">
        <f>+[4]Sheet1!W18</f>
        <v>0</v>
      </c>
      <c r="AL332" s="165">
        <f>+[4]Sheet1!X18</f>
        <v>0</v>
      </c>
      <c r="AM332" s="165">
        <f>+[4]Sheet1!Y18</f>
        <v>0</v>
      </c>
    </row>
    <row r="333" spans="1:40" ht="15" customHeight="1" outlineLevel="1">
      <c r="A333" s="4" t="s">
        <v>87</v>
      </c>
      <c r="B333" s="4" t="s">
        <v>49</v>
      </c>
      <c r="C333" s="4" t="str">
        <f>+G333</f>
        <v>Assets</v>
      </c>
      <c r="D333" s="217"/>
      <c r="E333" s="207"/>
      <c r="F333" s="204"/>
      <c r="G333" s="11" t="s">
        <v>88</v>
      </c>
      <c r="H333" s="166"/>
      <c r="I333" s="166"/>
      <c r="J333" s="166"/>
      <c r="K333" s="166"/>
      <c r="L333" s="166"/>
      <c r="M333" s="166"/>
      <c r="N333" s="166"/>
      <c r="O333" s="166"/>
      <c r="P333" s="167">
        <f>+SUM(P334:P351)</f>
        <v>0</v>
      </c>
      <c r="Q333" s="167">
        <f t="shared" ref="Q333:AM333" si="930">+SUM(Q334:Q351)</f>
        <v>0</v>
      </c>
      <c r="R333" s="167">
        <f t="shared" si="930"/>
        <v>0</v>
      </c>
      <c r="S333" s="167">
        <f t="shared" si="930"/>
        <v>0</v>
      </c>
      <c r="T333" s="167">
        <f t="shared" si="930"/>
        <v>0</v>
      </c>
      <c r="U333" s="167">
        <f t="shared" si="930"/>
        <v>0</v>
      </c>
      <c r="V333" s="167">
        <f t="shared" si="930"/>
        <v>0</v>
      </c>
      <c r="W333" s="167">
        <f t="shared" si="930"/>
        <v>0</v>
      </c>
      <c r="X333" s="167">
        <f t="shared" si="930"/>
        <v>0</v>
      </c>
      <c r="Y333" s="167">
        <f t="shared" si="930"/>
        <v>0</v>
      </c>
      <c r="Z333" s="167">
        <f t="shared" si="930"/>
        <v>0</v>
      </c>
      <c r="AA333" s="167">
        <f t="shared" si="930"/>
        <v>0</v>
      </c>
      <c r="AB333" s="167">
        <f t="shared" si="930"/>
        <v>0</v>
      </c>
      <c r="AC333" s="167">
        <f t="shared" si="930"/>
        <v>0</v>
      </c>
      <c r="AD333" s="167">
        <f t="shared" si="930"/>
        <v>0</v>
      </c>
      <c r="AE333" s="167">
        <f t="shared" si="930"/>
        <v>0</v>
      </c>
      <c r="AF333" s="167">
        <f t="shared" si="930"/>
        <v>1</v>
      </c>
      <c r="AG333" s="167">
        <f t="shared" si="930"/>
        <v>0</v>
      </c>
      <c r="AH333" s="167">
        <f t="shared" si="930"/>
        <v>0</v>
      </c>
      <c r="AI333" s="167">
        <f t="shared" si="930"/>
        <v>0</v>
      </c>
      <c r="AJ333" s="167">
        <f t="shared" si="930"/>
        <v>0</v>
      </c>
      <c r="AK333" s="167">
        <f t="shared" si="930"/>
        <v>0</v>
      </c>
      <c r="AL333" s="167">
        <f t="shared" si="930"/>
        <v>0</v>
      </c>
      <c r="AM333" s="167">
        <f t="shared" si="930"/>
        <v>0</v>
      </c>
    </row>
    <row r="334" spans="1:40" ht="15" customHeight="1" outlineLevel="2">
      <c r="A334" s="4" t="s">
        <v>87</v>
      </c>
      <c r="B334" s="4" t="s">
        <v>49</v>
      </c>
      <c r="C334" s="4" t="str">
        <f t="shared" ref="C334:C359" si="931">+G334</f>
        <v>X Security Portable 20</v>
      </c>
      <c r="D334" s="217"/>
      <c r="E334" s="207"/>
      <c r="F334" s="204"/>
      <c r="G334" s="12" t="s">
        <v>77</v>
      </c>
      <c r="H334" s="168"/>
      <c r="I334" s="168"/>
      <c r="J334" s="168"/>
      <c r="K334" s="168"/>
      <c r="L334" s="168"/>
      <c r="M334" s="168"/>
      <c r="N334" s="168"/>
      <c r="O334" s="168"/>
      <c r="P334" s="169"/>
      <c r="Q334" s="169">
        <f>+IFERROR(SUMIFS([5]Sheet1!D:D,[5]Sheet1!$A:$A,$A334,[5]Sheet1!$B:$B,$B334,[5]Sheet1!$C:$C,$C334),0)</f>
        <v>0</v>
      </c>
      <c r="R334" s="169">
        <f>+IFERROR(SUMIFS([5]Sheet1!E:E,[5]Sheet1!$A:$A,$A334,[5]Sheet1!$B:$B,$B334,[5]Sheet1!$C:$C,$C334),0)</f>
        <v>0</v>
      </c>
      <c r="S334" s="169">
        <f>+IFERROR(SUMIFS([5]Sheet1!F:F,[5]Sheet1!$A:$A,$A334,[5]Sheet1!$B:$B,$B334,[5]Sheet1!$C:$C,$C334),0)</f>
        <v>0</v>
      </c>
      <c r="T334" s="169">
        <f>+IFERROR(SUMIFS([5]Sheet1!G:G,[5]Sheet1!$A:$A,$A334,[5]Sheet1!$B:$B,$B334,[5]Sheet1!$C:$C,$C334),0)</f>
        <v>0</v>
      </c>
      <c r="U334" s="169">
        <f>+IFERROR(SUMIFS([5]Sheet1!H:H,[5]Sheet1!$A:$A,$A334,[5]Sheet1!$B:$B,$B334,[5]Sheet1!$C:$C,$C334),0)</f>
        <v>0</v>
      </c>
      <c r="V334" s="169">
        <f>+IFERROR(SUMIFS([5]Sheet1!I:I,[5]Sheet1!$A:$A,$A334,[5]Sheet1!$B:$B,$B334,[5]Sheet1!$C:$C,$C334),0)</f>
        <v>0</v>
      </c>
      <c r="W334" s="169">
        <f>+IFERROR(SUMIFS([5]Sheet1!J:J,[5]Sheet1!$A:$A,$A334,[5]Sheet1!$B:$B,$B334,[5]Sheet1!$C:$C,$C334),0)</f>
        <v>0</v>
      </c>
      <c r="X334" s="169">
        <f>+IFERROR(SUMIFS([5]Sheet1!K:K,[5]Sheet1!$A:$A,$A334,[5]Sheet1!$B:$B,$B334,[5]Sheet1!$C:$C,$C334),0)</f>
        <v>0</v>
      </c>
      <c r="Y334" s="169">
        <f>+IFERROR(SUMIFS([5]Sheet1!L:L,[5]Sheet1!$A:$A,$A334,[5]Sheet1!$B:$B,$B334,[5]Sheet1!$C:$C,$C334),0)</f>
        <v>0</v>
      </c>
      <c r="Z334" s="169">
        <f>+IFERROR(SUMIFS([5]Sheet1!M:M,[5]Sheet1!$A:$A,$A334,[5]Sheet1!$B:$B,$B334,[5]Sheet1!$C:$C,$C334),0)</f>
        <v>0</v>
      </c>
      <c r="AA334" s="169">
        <f>+IFERROR(SUMIFS([5]Sheet1!N:N,[5]Sheet1!$A:$A,$A334,[5]Sheet1!$B:$B,$B334,[5]Sheet1!$C:$C,$C334),0)</f>
        <v>0</v>
      </c>
      <c r="AB334" s="169">
        <f>+IFERROR(SUMIFS([5]Sheet1!O:O,[5]Sheet1!$A:$A,$A334,[5]Sheet1!$B:$B,$B334,[5]Sheet1!$C:$C,$C334),0)</f>
        <v>0</v>
      </c>
      <c r="AC334" s="169">
        <f>+IFERROR(SUMIFS([5]Sheet1!P:P,[5]Sheet1!$A:$A,$A334,[5]Sheet1!$B:$B,$B334,[5]Sheet1!$C:$C,$C334),0)</f>
        <v>0</v>
      </c>
      <c r="AD334" s="169">
        <f>+IFERROR(SUMIFS([5]Sheet1!Q:Q,[5]Sheet1!$A:$A,$A334,[5]Sheet1!$B:$B,$B334,[5]Sheet1!$C:$C,$C334),0)</f>
        <v>0</v>
      </c>
      <c r="AE334" s="169">
        <f>+IFERROR(SUMIFS([5]Sheet1!R:R,[5]Sheet1!$A:$A,$A334,[5]Sheet1!$B:$B,$B334,[5]Sheet1!$C:$C,$C334),0)</f>
        <v>0</v>
      </c>
      <c r="AF334" s="169">
        <f>+IFERROR(SUMIFS([5]Sheet1!S:S,[5]Sheet1!$A:$A,$A334,[5]Sheet1!$B:$B,$B334,[5]Sheet1!$C:$C,$C334),0)</f>
        <v>0</v>
      </c>
      <c r="AG334" s="169">
        <f>+IFERROR(SUMIFS([5]Sheet1!T:T,[5]Sheet1!$A:$A,$A334,[5]Sheet1!$B:$B,$B334,[5]Sheet1!$C:$C,$C334),0)</f>
        <v>0</v>
      </c>
      <c r="AH334" s="169">
        <f>+IFERROR(SUMIFS([5]Sheet1!U:U,[5]Sheet1!$A:$A,$A334,[5]Sheet1!$B:$B,$B334,[5]Sheet1!$C:$C,$C334),0)</f>
        <v>0</v>
      </c>
      <c r="AI334" s="169">
        <f>+IFERROR(SUMIFS([5]Sheet1!V:V,[5]Sheet1!$A:$A,$A334,[5]Sheet1!$B:$B,$B334,[5]Sheet1!$C:$C,$C334),0)</f>
        <v>0</v>
      </c>
      <c r="AJ334" s="169">
        <f>+IFERROR(SUMIFS([5]Sheet1!W:W,[5]Sheet1!$A:$A,$A334,[5]Sheet1!$B:$B,$B334,[5]Sheet1!$C:$C,$C334),0)</f>
        <v>0</v>
      </c>
      <c r="AK334" s="169">
        <f>+IFERROR(SUMIFS([5]Sheet1!X:X,[5]Sheet1!$A:$A,$A334,[5]Sheet1!$B:$B,$B334,[5]Sheet1!$C:$C,$C334),0)</f>
        <v>0</v>
      </c>
      <c r="AL334" s="169">
        <f>+IFERROR(SUMIFS([5]Sheet1!Y:Y,[5]Sheet1!$A:$A,$A334,[5]Sheet1!$B:$B,$B334,[5]Sheet1!$C:$C,$C334),0)</f>
        <v>0</v>
      </c>
      <c r="AM334" s="169">
        <f>+IFERROR(SUMIFS([5]Sheet1!Z:Z,[5]Sheet1!$A:$A,$A334,[5]Sheet1!$B:$B,$B334,[5]Sheet1!$C:$C,$C334),0)</f>
        <v>0</v>
      </c>
      <c r="AN334" s="4" t="s">
        <v>121</v>
      </c>
    </row>
    <row r="335" spans="1:40" ht="15" customHeight="1" outlineLevel="2">
      <c r="A335" s="4" t="s">
        <v>87</v>
      </c>
      <c r="B335" s="4" t="s">
        <v>49</v>
      </c>
      <c r="C335" s="4" t="str">
        <f t="shared" si="931"/>
        <v>X Security 50</v>
      </c>
      <c r="D335" s="217"/>
      <c r="E335" s="207"/>
      <c r="F335" s="204"/>
      <c r="G335" s="12" t="s">
        <v>58</v>
      </c>
      <c r="H335" s="168"/>
      <c r="I335" s="168"/>
      <c r="J335" s="168"/>
      <c r="K335" s="168"/>
      <c r="L335" s="168"/>
      <c r="M335" s="168"/>
      <c r="N335" s="168"/>
      <c r="O335" s="168"/>
      <c r="P335" s="169"/>
      <c r="Q335" s="169">
        <f>+IFERROR(SUMIFS([5]Sheet1!D:D,[5]Sheet1!$A:$A,$A335,[5]Sheet1!$B:$B,$B335,[5]Sheet1!$C:$C,$C335),0)</f>
        <v>0</v>
      </c>
      <c r="R335" s="169">
        <f>+IFERROR(SUMIFS([5]Sheet1!E:E,[5]Sheet1!$A:$A,$A335,[5]Sheet1!$B:$B,$B335,[5]Sheet1!$C:$C,$C335),0)</f>
        <v>0</v>
      </c>
      <c r="S335" s="169">
        <f>+IFERROR(SUMIFS([5]Sheet1!F:F,[5]Sheet1!$A:$A,$A335,[5]Sheet1!$B:$B,$B335,[5]Sheet1!$C:$C,$C335),0)</f>
        <v>0</v>
      </c>
      <c r="T335" s="169">
        <f>+IFERROR(SUMIFS([5]Sheet1!G:G,[5]Sheet1!$A:$A,$A335,[5]Sheet1!$B:$B,$B335,[5]Sheet1!$C:$C,$C335),0)</f>
        <v>0</v>
      </c>
      <c r="U335" s="169">
        <f>+IFERROR(SUMIFS([5]Sheet1!H:H,[5]Sheet1!$A:$A,$A335,[5]Sheet1!$B:$B,$B335,[5]Sheet1!$C:$C,$C335),0)</f>
        <v>0</v>
      </c>
      <c r="V335" s="169">
        <f>+IFERROR(SUMIFS([5]Sheet1!I:I,[5]Sheet1!$A:$A,$A335,[5]Sheet1!$B:$B,$B335,[5]Sheet1!$C:$C,$C335),0)</f>
        <v>0</v>
      </c>
      <c r="W335" s="169">
        <f>+IFERROR(SUMIFS([5]Sheet1!J:J,[5]Sheet1!$A:$A,$A335,[5]Sheet1!$B:$B,$B335,[5]Sheet1!$C:$C,$C335),0)</f>
        <v>0</v>
      </c>
      <c r="X335" s="169">
        <f>+IFERROR(SUMIFS([5]Sheet1!K:K,[5]Sheet1!$A:$A,$A335,[5]Sheet1!$B:$B,$B335,[5]Sheet1!$C:$C,$C335),0)</f>
        <v>0</v>
      </c>
      <c r="Y335" s="169">
        <f>+IFERROR(SUMIFS([5]Sheet1!L:L,[5]Sheet1!$A:$A,$A335,[5]Sheet1!$B:$B,$B335,[5]Sheet1!$C:$C,$C335),0)</f>
        <v>0</v>
      </c>
      <c r="Z335" s="169">
        <f>+IFERROR(SUMIFS([5]Sheet1!M:M,[5]Sheet1!$A:$A,$A335,[5]Sheet1!$B:$B,$B335,[5]Sheet1!$C:$C,$C335),0)</f>
        <v>0</v>
      </c>
      <c r="AA335" s="169">
        <f>+IFERROR(SUMIFS([5]Sheet1!N:N,[5]Sheet1!$A:$A,$A335,[5]Sheet1!$B:$B,$B335,[5]Sheet1!$C:$C,$C335),0)</f>
        <v>0</v>
      </c>
      <c r="AB335" s="169">
        <f>+IFERROR(SUMIFS([5]Sheet1!O:O,[5]Sheet1!$A:$A,$A335,[5]Sheet1!$B:$B,$B335,[5]Sheet1!$C:$C,$C335),0)</f>
        <v>0</v>
      </c>
      <c r="AC335" s="169">
        <f>+IFERROR(SUMIFS([5]Sheet1!P:P,[5]Sheet1!$A:$A,$A335,[5]Sheet1!$B:$B,$B335,[5]Sheet1!$C:$C,$C335),0)</f>
        <v>0</v>
      </c>
      <c r="AD335" s="169">
        <f>+IFERROR(SUMIFS([5]Sheet1!Q:Q,[5]Sheet1!$A:$A,$A335,[5]Sheet1!$B:$B,$B335,[5]Sheet1!$C:$C,$C335),0)</f>
        <v>0</v>
      </c>
      <c r="AE335" s="169">
        <f>+IFERROR(SUMIFS([5]Sheet1!R:R,[5]Sheet1!$A:$A,$A335,[5]Sheet1!$B:$B,$B335,[5]Sheet1!$C:$C,$C335),0)</f>
        <v>0</v>
      </c>
      <c r="AF335" s="169">
        <f>+IFERROR(SUMIFS([5]Sheet1!S:S,[5]Sheet1!$A:$A,$A335,[5]Sheet1!$B:$B,$B335,[5]Sheet1!$C:$C,$C335),0)</f>
        <v>0</v>
      </c>
      <c r="AG335" s="169">
        <f>+IFERROR(SUMIFS([5]Sheet1!T:T,[5]Sheet1!$A:$A,$A335,[5]Sheet1!$B:$B,$B335,[5]Sheet1!$C:$C,$C335),0)</f>
        <v>0</v>
      </c>
      <c r="AH335" s="169">
        <f>+IFERROR(SUMIFS([5]Sheet1!U:U,[5]Sheet1!$A:$A,$A335,[5]Sheet1!$B:$B,$B335,[5]Sheet1!$C:$C,$C335),0)</f>
        <v>0</v>
      </c>
      <c r="AI335" s="169">
        <f>+IFERROR(SUMIFS([5]Sheet1!V:V,[5]Sheet1!$A:$A,$A335,[5]Sheet1!$B:$B,$B335,[5]Sheet1!$C:$C,$C335),0)</f>
        <v>0</v>
      </c>
      <c r="AJ335" s="169">
        <f>+IFERROR(SUMIFS([5]Sheet1!W:W,[5]Sheet1!$A:$A,$A335,[5]Sheet1!$B:$B,$B335,[5]Sheet1!$C:$C,$C335),0)</f>
        <v>0</v>
      </c>
      <c r="AK335" s="169">
        <f>+IFERROR(SUMIFS([5]Sheet1!X:X,[5]Sheet1!$A:$A,$A335,[5]Sheet1!$B:$B,$B335,[5]Sheet1!$C:$C,$C335),0)</f>
        <v>0</v>
      </c>
      <c r="AL335" s="169">
        <f>+IFERROR(SUMIFS([5]Sheet1!Y:Y,[5]Sheet1!$A:$A,$A335,[5]Sheet1!$B:$B,$B335,[5]Sheet1!$C:$C,$C335),0)</f>
        <v>0</v>
      </c>
      <c r="AM335" s="169">
        <f>+IFERROR(SUMIFS([5]Sheet1!Z:Z,[5]Sheet1!$A:$A,$A335,[5]Sheet1!$B:$B,$B335,[5]Sheet1!$C:$C,$C335),0)</f>
        <v>0</v>
      </c>
      <c r="AN335" s="4" t="s">
        <v>121</v>
      </c>
    </row>
    <row r="336" spans="1:40" ht="15" customHeight="1" outlineLevel="2">
      <c r="A336" s="220" t="s">
        <v>87</v>
      </c>
      <c r="B336" s="4" t="s">
        <v>49</v>
      </c>
      <c r="C336" s="4" t="str">
        <f t="shared" si="931"/>
        <v>X Security 100</v>
      </c>
      <c r="D336" s="217"/>
      <c r="E336" s="207"/>
      <c r="F336" s="204"/>
      <c r="G336" s="12" t="s">
        <v>59</v>
      </c>
      <c r="H336" s="168"/>
      <c r="I336" s="168"/>
      <c r="J336" s="168"/>
      <c r="K336" s="168"/>
      <c r="L336" s="168"/>
      <c r="M336" s="168"/>
      <c r="N336" s="168"/>
      <c r="O336" s="168"/>
      <c r="P336" s="169"/>
      <c r="Q336" s="169">
        <f>+IFERROR(SUMIFS([5]Sheet1!D:D,[5]Sheet1!$A:$A,$A336,[5]Sheet1!$B:$B,$B336,[5]Sheet1!$C:$C,$C336),0)</f>
        <v>0</v>
      </c>
      <c r="R336" s="169">
        <f>+IFERROR(SUMIFS([5]Sheet1!E:E,[5]Sheet1!$A:$A,$A336,[5]Sheet1!$B:$B,$B336,[5]Sheet1!$C:$C,$C336),0)</f>
        <v>0</v>
      </c>
      <c r="S336" s="169">
        <f>+IFERROR(SUMIFS([5]Sheet1!F:F,[5]Sheet1!$A:$A,$A336,[5]Sheet1!$B:$B,$B336,[5]Sheet1!$C:$C,$C336),0)</f>
        <v>0</v>
      </c>
      <c r="T336" s="169">
        <f>+IFERROR(SUMIFS([5]Sheet1!G:G,[5]Sheet1!$A:$A,$A336,[5]Sheet1!$B:$B,$B336,[5]Sheet1!$C:$C,$C336),0)</f>
        <v>0</v>
      </c>
      <c r="U336" s="169">
        <f>+IFERROR(SUMIFS([5]Sheet1!H:H,[5]Sheet1!$A:$A,$A336,[5]Sheet1!$B:$B,$B336,[5]Sheet1!$C:$C,$C336),0)</f>
        <v>0</v>
      </c>
      <c r="V336" s="169">
        <f>+IFERROR(SUMIFS([5]Sheet1!I:I,[5]Sheet1!$A:$A,$A336,[5]Sheet1!$B:$B,$B336,[5]Sheet1!$C:$C,$C336),0)</f>
        <v>0</v>
      </c>
      <c r="W336" s="169">
        <f>+IFERROR(SUMIFS([5]Sheet1!J:J,[5]Sheet1!$A:$A,$A336,[5]Sheet1!$B:$B,$B336,[5]Sheet1!$C:$C,$C336),0)</f>
        <v>0</v>
      </c>
      <c r="X336" s="169">
        <f>+IFERROR(SUMIFS([5]Sheet1!K:K,[5]Sheet1!$A:$A,$A336,[5]Sheet1!$B:$B,$B336,[5]Sheet1!$C:$C,$C336),0)</f>
        <v>0</v>
      </c>
      <c r="Y336" s="169">
        <f>+IFERROR(SUMIFS([5]Sheet1!L:L,[5]Sheet1!$A:$A,$A336,[5]Sheet1!$B:$B,$B336,[5]Sheet1!$C:$C,$C336),0)</f>
        <v>0</v>
      </c>
      <c r="Z336" s="169">
        <f>+IFERROR(SUMIFS([5]Sheet1!M:M,[5]Sheet1!$A:$A,$A336,[5]Sheet1!$B:$B,$B336,[5]Sheet1!$C:$C,$C336),0)</f>
        <v>0</v>
      </c>
      <c r="AA336" s="169">
        <f>+IFERROR(SUMIFS([5]Sheet1!N:N,[5]Sheet1!$A:$A,$A336,[5]Sheet1!$B:$B,$B336,[5]Sheet1!$C:$C,$C336),0)</f>
        <v>0</v>
      </c>
      <c r="AB336" s="169">
        <f>+IFERROR(SUMIFS([5]Sheet1!O:O,[5]Sheet1!$A:$A,$A336,[5]Sheet1!$B:$B,$B336,[5]Sheet1!$C:$C,$C336),0)</f>
        <v>0</v>
      </c>
      <c r="AC336" s="169">
        <f>+IFERROR(SUMIFS([5]Sheet1!P:P,[5]Sheet1!$A:$A,$A336,[5]Sheet1!$B:$B,$B336,[5]Sheet1!$C:$C,$C336),0)</f>
        <v>0</v>
      </c>
      <c r="AD336" s="169">
        <f>+IFERROR(SUMIFS([5]Sheet1!Q:Q,[5]Sheet1!$A:$A,$A336,[5]Sheet1!$B:$B,$B336,[5]Sheet1!$C:$C,$C336),0)</f>
        <v>0</v>
      </c>
      <c r="AE336" s="169">
        <f>+IFERROR(SUMIFS([5]Sheet1!R:R,[5]Sheet1!$A:$A,$A336,[5]Sheet1!$B:$B,$B336,[5]Sheet1!$C:$C,$C336),0)</f>
        <v>0</v>
      </c>
      <c r="AF336" s="169">
        <f>+IFERROR(SUMIFS([5]Sheet1!S:S,[5]Sheet1!$A:$A,$A336,[5]Sheet1!$B:$B,$B336,[5]Sheet1!$C:$C,$C336),0)</f>
        <v>0</v>
      </c>
      <c r="AG336" s="169">
        <f>+IFERROR(SUMIFS([5]Sheet1!T:T,[5]Sheet1!$A:$A,$A336,[5]Sheet1!$B:$B,$B336,[5]Sheet1!$C:$C,$C336),0)</f>
        <v>0</v>
      </c>
      <c r="AH336" s="169">
        <f>+IFERROR(SUMIFS([5]Sheet1!U:U,[5]Sheet1!$A:$A,$A336,[5]Sheet1!$B:$B,$B336,[5]Sheet1!$C:$C,$C336),0)</f>
        <v>0</v>
      </c>
      <c r="AI336" s="169">
        <f>+IFERROR(SUMIFS([5]Sheet1!V:V,[5]Sheet1!$A:$A,$A336,[5]Sheet1!$B:$B,$B336,[5]Sheet1!$C:$C,$C336),0)</f>
        <v>0</v>
      </c>
      <c r="AJ336" s="169">
        <f>+IFERROR(SUMIFS([5]Sheet1!W:W,[5]Sheet1!$A:$A,$A336,[5]Sheet1!$B:$B,$B336,[5]Sheet1!$C:$C,$C336),0)</f>
        <v>0</v>
      </c>
      <c r="AK336" s="169">
        <f>+IFERROR(SUMIFS([5]Sheet1!X:X,[5]Sheet1!$A:$A,$A336,[5]Sheet1!$B:$B,$B336,[5]Sheet1!$C:$C,$C336),0)</f>
        <v>0</v>
      </c>
      <c r="AL336" s="169">
        <f>+IFERROR(SUMIFS([5]Sheet1!Y:Y,[5]Sheet1!$A:$A,$A336,[5]Sheet1!$B:$B,$B336,[5]Sheet1!$C:$C,$C336),0)</f>
        <v>0</v>
      </c>
      <c r="AM336" s="169">
        <f>+IFERROR(SUMIFS([5]Sheet1!Z:Z,[5]Sheet1!$A:$A,$A336,[5]Sheet1!$B:$B,$B336,[5]Sheet1!$C:$C,$C336),0)</f>
        <v>0</v>
      </c>
      <c r="AN336" s="4" t="s">
        <v>121</v>
      </c>
    </row>
    <row r="337" spans="1:40" ht="15" customHeight="1" outlineLevel="2">
      <c r="A337" s="220" t="s">
        <v>87</v>
      </c>
      <c r="B337" s="4" t="s">
        <v>49</v>
      </c>
      <c r="C337" s="4" t="str">
        <f t="shared" si="931"/>
        <v>X Security 200</v>
      </c>
      <c r="D337" s="217"/>
      <c r="E337" s="207"/>
      <c r="F337" s="204"/>
      <c r="G337" s="12" t="s">
        <v>60</v>
      </c>
      <c r="H337" s="168"/>
      <c r="I337" s="168"/>
      <c r="J337" s="168"/>
      <c r="K337" s="168"/>
      <c r="L337" s="168"/>
      <c r="M337" s="168"/>
      <c r="N337" s="168"/>
      <c r="O337" s="168"/>
      <c r="P337" s="169"/>
      <c r="Q337" s="169">
        <f>+IFERROR(SUMIFS([5]Sheet1!D:D,[5]Sheet1!$A:$A,$A337,[5]Sheet1!$B:$B,$B337,[5]Sheet1!$C:$C,$C337),0)</f>
        <v>0</v>
      </c>
      <c r="R337" s="169">
        <f>+IFERROR(SUMIFS([5]Sheet1!E:E,[5]Sheet1!$A:$A,$A337,[5]Sheet1!$B:$B,$B337,[5]Sheet1!$C:$C,$C337),0)</f>
        <v>0</v>
      </c>
      <c r="S337" s="169">
        <f>+IFERROR(SUMIFS([5]Sheet1!F:F,[5]Sheet1!$A:$A,$A337,[5]Sheet1!$B:$B,$B337,[5]Sheet1!$C:$C,$C337),0)</f>
        <v>0</v>
      </c>
      <c r="T337" s="169">
        <f>+IFERROR(SUMIFS([5]Sheet1!G:G,[5]Sheet1!$A:$A,$A337,[5]Sheet1!$B:$B,$B337,[5]Sheet1!$C:$C,$C337),0)</f>
        <v>0</v>
      </c>
      <c r="U337" s="169">
        <f>+IFERROR(SUMIFS([5]Sheet1!H:H,[5]Sheet1!$A:$A,$A337,[5]Sheet1!$B:$B,$B337,[5]Sheet1!$C:$C,$C337),0)</f>
        <v>0</v>
      </c>
      <c r="V337" s="169">
        <f>+IFERROR(SUMIFS([5]Sheet1!I:I,[5]Sheet1!$A:$A,$A337,[5]Sheet1!$B:$B,$B337,[5]Sheet1!$C:$C,$C337),0)</f>
        <v>0</v>
      </c>
      <c r="W337" s="169">
        <f>+IFERROR(SUMIFS([5]Sheet1!J:J,[5]Sheet1!$A:$A,$A337,[5]Sheet1!$B:$B,$B337,[5]Sheet1!$C:$C,$C337),0)</f>
        <v>0</v>
      </c>
      <c r="X337" s="169">
        <f>+IFERROR(SUMIFS([5]Sheet1!K:K,[5]Sheet1!$A:$A,$A337,[5]Sheet1!$B:$B,$B337,[5]Sheet1!$C:$C,$C337),0)</f>
        <v>0</v>
      </c>
      <c r="Y337" s="169">
        <f>+IFERROR(SUMIFS([5]Sheet1!L:L,[5]Sheet1!$A:$A,$A337,[5]Sheet1!$B:$B,$B337,[5]Sheet1!$C:$C,$C337),0)</f>
        <v>0</v>
      </c>
      <c r="Z337" s="169">
        <f>+IFERROR(SUMIFS([5]Sheet1!M:M,[5]Sheet1!$A:$A,$A337,[5]Sheet1!$B:$B,$B337,[5]Sheet1!$C:$C,$C337),0)</f>
        <v>0</v>
      </c>
      <c r="AA337" s="169">
        <f>+IFERROR(SUMIFS([5]Sheet1!N:N,[5]Sheet1!$A:$A,$A337,[5]Sheet1!$B:$B,$B337,[5]Sheet1!$C:$C,$C337),0)</f>
        <v>0</v>
      </c>
      <c r="AB337" s="169">
        <f>+IFERROR(SUMIFS([5]Sheet1!O:O,[5]Sheet1!$A:$A,$A337,[5]Sheet1!$B:$B,$B337,[5]Sheet1!$C:$C,$C337),0)</f>
        <v>0</v>
      </c>
      <c r="AC337" s="169">
        <f>+IFERROR(SUMIFS([5]Sheet1!P:P,[5]Sheet1!$A:$A,$A337,[5]Sheet1!$B:$B,$B337,[5]Sheet1!$C:$C,$C337),0)</f>
        <v>0</v>
      </c>
      <c r="AD337" s="169">
        <f>+IFERROR(SUMIFS([5]Sheet1!Q:Q,[5]Sheet1!$A:$A,$A337,[5]Sheet1!$B:$B,$B337,[5]Sheet1!$C:$C,$C337),0)</f>
        <v>0</v>
      </c>
      <c r="AE337" s="169">
        <f>+IFERROR(SUMIFS([5]Sheet1!R:R,[5]Sheet1!$A:$A,$A337,[5]Sheet1!$B:$B,$B337,[5]Sheet1!$C:$C,$C337),0)</f>
        <v>0</v>
      </c>
      <c r="AF337" s="169">
        <f>+IFERROR(SUMIFS([5]Sheet1!S:S,[5]Sheet1!$A:$A,$A337,[5]Sheet1!$B:$B,$B337,[5]Sheet1!$C:$C,$C337),0)</f>
        <v>0</v>
      </c>
      <c r="AG337" s="169">
        <f>+IFERROR(SUMIFS([5]Sheet1!T:T,[5]Sheet1!$A:$A,$A337,[5]Sheet1!$B:$B,$B337,[5]Sheet1!$C:$C,$C337),0)</f>
        <v>0</v>
      </c>
      <c r="AH337" s="169">
        <f>+IFERROR(SUMIFS([5]Sheet1!U:U,[5]Sheet1!$A:$A,$A337,[5]Sheet1!$B:$B,$B337,[5]Sheet1!$C:$C,$C337),0)</f>
        <v>0</v>
      </c>
      <c r="AI337" s="169">
        <f>+IFERROR(SUMIFS([5]Sheet1!V:V,[5]Sheet1!$A:$A,$A337,[5]Sheet1!$B:$B,$B337,[5]Sheet1!$C:$C,$C337),0)</f>
        <v>0</v>
      </c>
      <c r="AJ337" s="169">
        <f>+IFERROR(SUMIFS([5]Sheet1!W:W,[5]Sheet1!$A:$A,$A337,[5]Sheet1!$B:$B,$B337,[5]Sheet1!$C:$C,$C337),0)</f>
        <v>0</v>
      </c>
      <c r="AK337" s="169">
        <f>+IFERROR(SUMIFS([5]Sheet1!X:X,[5]Sheet1!$A:$A,$A337,[5]Sheet1!$B:$B,$B337,[5]Sheet1!$C:$C,$C337),0)</f>
        <v>0</v>
      </c>
      <c r="AL337" s="169">
        <f>+IFERROR(SUMIFS([5]Sheet1!Y:Y,[5]Sheet1!$A:$A,$A337,[5]Sheet1!$B:$B,$B337,[5]Sheet1!$C:$C,$C337),0)</f>
        <v>0</v>
      </c>
      <c r="AM337" s="169">
        <f>+IFERROR(SUMIFS([5]Sheet1!Z:Z,[5]Sheet1!$A:$A,$A337,[5]Sheet1!$B:$B,$B337,[5]Sheet1!$C:$C,$C337),0)</f>
        <v>0</v>
      </c>
      <c r="AN337" s="4" t="s">
        <v>121</v>
      </c>
    </row>
    <row r="338" spans="1:40" ht="15" customHeight="1" outlineLevel="2">
      <c r="A338" s="220" t="s">
        <v>87</v>
      </c>
      <c r="B338" s="4" t="s">
        <v>49</v>
      </c>
      <c r="C338" s="4" t="str">
        <f t="shared" si="931"/>
        <v>X Security 500</v>
      </c>
      <c r="D338" s="217"/>
      <c r="E338" s="207"/>
      <c r="F338" s="204"/>
      <c r="G338" s="12" t="s">
        <v>3785</v>
      </c>
      <c r="H338" s="168"/>
      <c r="I338" s="168"/>
      <c r="J338" s="168"/>
      <c r="K338" s="168"/>
      <c r="L338" s="168"/>
      <c r="M338" s="168"/>
      <c r="N338" s="168"/>
      <c r="O338" s="168"/>
      <c r="P338" s="169"/>
      <c r="Q338" s="169">
        <f>+IFERROR(SUMIFS([5]Sheet1!D:D,[5]Sheet1!$A:$A,$A338,[5]Sheet1!$B:$B,$B338,[5]Sheet1!$C:$C,$C338),0)</f>
        <v>0</v>
      </c>
      <c r="R338" s="169">
        <f>+IFERROR(SUMIFS([5]Sheet1!E:E,[5]Sheet1!$A:$A,$A338,[5]Sheet1!$B:$B,$B338,[5]Sheet1!$C:$C,$C338),0)</f>
        <v>0</v>
      </c>
      <c r="S338" s="169">
        <f>+IFERROR(SUMIFS([5]Sheet1!F:F,[5]Sheet1!$A:$A,$A338,[5]Sheet1!$B:$B,$B338,[5]Sheet1!$C:$C,$C338),0)</f>
        <v>0</v>
      </c>
      <c r="T338" s="169">
        <f>+IFERROR(SUMIFS([5]Sheet1!G:G,[5]Sheet1!$A:$A,$A338,[5]Sheet1!$B:$B,$B338,[5]Sheet1!$C:$C,$C338),0)</f>
        <v>0</v>
      </c>
      <c r="U338" s="169">
        <f>+IFERROR(SUMIFS([5]Sheet1!H:H,[5]Sheet1!$A:$A,$A338,[5]Sheet1!$B:$B,$B338,[5]Sheet1!$C:$C,$C338),0)</f>
        <v>0</v>
      </c>
      <c r="V338" s="169">
        <f>+IFERROR(SUMIFS([5]Sheet1!I:I,[5]Sheet1!$A:$A,$A338,[5]Sheet1!$B:$B,$B338,[5]Sheet1!$C:$C,$C338),0)</f>
        <v>0</v>
      </c>
      <c r="W338" s="169">
        <f>+IFERROR(SUMIFS([5]Sheet1!J:J,[5]Sheet1!$A:$A,$A338,[5]Sheet1!$B:$B,$B338,[5]Sheet1!$C:$C,$C338),0)</f>
        <v>0</v>
      </c>
      <c r="X338" s="169">
        <f>+IFERROR(SUMIFS([5]Sheet1!K:K,[5]Sheet1!$A:$A,$A338,[5]Sheet1!$B:$B,$B338,[5]Sheet1!$C:$C,$C338),0)</f>
        <v>0</v>
      </c>
      <c r="Y338" s="169">
        <f>+IFERROR(SUMIFS([5]Sheet1!L:L,[5]Sheet1!$A:$A,$A338,[5]Sheet1!$B:$B,$B338,[5]Sheet1!$C:$C,$C338),0)</f>
        <v>0</v>
      </c>
      <c r="Z338" s="169">
        <f>+IFERROR(SUMIFS([5]Sheet1!M:M,[5]Sheet1!$A:$A,$A338,[5]Sheet1!$B:$B,$B338,[5]Sheet1!$C:$C,$C338),0)</f>
        <v>0</v>
      </c>
      <c r="AA338" s="169">
        <f>+IFERROR(SUMIFS([5]Sheet1!N:N,[5]Sheet1!$A:$A,$A338,[5]Sheet1!$B:$B,$B338,[5]Sheet1!$C:$C,$C338),0)</f>
        <v>0</v>
      </c>
      <c r="AB338" s="169">
        <f>+IFERROR(SUMIFS([5]Sheet1!O:O,[5]Sheet1!$A:$A,$A338,[5]Sheet1!$B:$B,$B338,[5]Sheet1!$C:$C,$C338),0)</f>
        <v>0</v>
      </c>
      <c r="AC338" s="169">
        <f>+IFERROR(SUMIFS([5]Sheet1!P:P,[5]Sheet1!$A:$A,$A338,[5]Sheet1!$B:$B,$B338,[5]Sheet1!$C:$C,$C338),0)</f>
        <v>0</v>
      </c>
      <c r="AD338" s="169">
        <f>+IFERROR(SUMIFS([5]Sheet1!Q:Q,[5]Sheet1!$A:$A,$A338,[5]Sheet1!$B:$B,$B338,[5]Sheet1!$C:$C,$C338),0)</f>
        <v>0</v>
      </c>
      <c r="AE338" s="169">
        <f>+IFERROR(SUMIFS([5]Sheet1!R:R,[5]Sheet1!$A:$A,$A338,[5]Sheet1!$B:$B,$B338,[5]Sheet1!$C:$C,$C338),0)</f>
        <v>0</v>
      </c>
      <c r="AF338" s="169">
        <f>+IFERROR(SUMIFS([5]Sheet1!S:S,[5]Sheet1!$A:$A,$A338,[5]Sheet1!$B:$B,$B338,[5]Sheet1!$C:$C,$C338),0)</f>
        <v>0</v>
      </c>
      <c r="AG338" s="169">
        <f>+IFERROR(SUMIFS([5]Sheet1!T:T,[5]Sheet1!$A:$A,$A338,[5]Sheet1!$B:$B,$B338,[5]Sheet1!$C:$C,$C338),0)</f>
        <v>0</v>
      </c>
      <c r="AH338" s="169">
        <f>+IFERROR(SUMIFS([5]Sheet1!U:U,[5]Sheet1!$A:$A,$A338,[5]Sheet1!$B:$B,$B338,[5]Sheet1!$C:$C,$C338),0)</f>
        <v>0</v>
      </c>
      <c r="AI338" s="169">
        <f>+IFERROR(SUMIFS([5]Sheet1!V:V,[5]Sheet1!$A:$A,$A338,[5]Sheet1!$B:$B,$B338,[5]Sheet1!$C:$C,$C338),0)</f>
        <v>0</v>
      </c>
      <c r="AJ338" s="169">
        <f>+IFERROR(SUMIFS([5]Sheet1!W:W,[5]Sheet1!$A:$A,$A338,[5]Sheet1!$B:$B,$B338,[5]Sheet1!$C:$C,$C338),0)</f>
        <v>0</v>
      </c>
      <c r="AK338" s="169">
        <f>+IFERROR(SUMIFS([5]Sheet1!X:X,[5]Sheet1!$A:$A,$A338,[5]Sheet1!$B:$B,$B338,[5]Sheet1!$C:$C,$C338),0)</f>
        <v>0</v>
      </c>
      <c r="AL338" s="169">
        <f>+IFERROR(SUMIFS([5]Sheet1!Y:Y,[5]Sheet1!$A:$A,$A338,[5]Sheet1!$B:$B,$B338,[5]Sheet1!$C:$C,$C338),0)</f>
        <v>0</v>
      </c>
      <c r="AM338" s="169">
        <f>+IFERROR(SUMIFS([5]Sheet1!Z:Z,[5]Sheet1!$A:$A,$A338,[5]Sheet1!$B:$B,$B338,[5]Sheet1!$C:$C,$C338),0)</f>
        <v>0</v>
      </c>
    </row>
    <row r="339" spans="1:40" ht="15" customHeight="1" outlineLevel="2">
      <c r="A339" s="220" t="s">
        <v>87</v>
      </c>
      <c r="B339" s="4" t="s">
        <v>49</v>
      </c>
      <c r="C339" s="4" t="str">
        <f t="shared" si="931"/>
        <v>X Security 1Gb</v>
      </c>
      <c r="D339" s="217"/>
      <c r="E339" s="207"/>
      <c r="F339" s="204"/>
      <c r="G339" s="12" t="s">
        <v>74</v>
      </c>
      <c r="H339" s="168"/>
      <c r="I339" s="168"/>
      <c r="J339" s="168"/>
      <c r="K339" s="168"/>
      <c r="L339" s="168"/>
      <c r="M339" s="168"/>
      <c r="N339" s="168"/>
      <c r="O339" s="168"/>
      <c r="P339" s="169"/>
      <c r="Q339" s="169">
        <f>+IFERROR(SUMIFS([5]Sheet1!D:D,[5]Sheet1!$A:$A,$A339,[5]Sheet1!$B:$B,$B339,[5]Sheet1!$C:$C,$C339),0)</f>
        <v>0</v>
      </c>
      <c r="R339" s="169">
        <f>+IFERROR(SUMIFS([5]Sheet1!E:E,[5]Sheet1!$A:$A,$A339,[5]Sheet1!$B:$B,$B339,[5]Sheet1!$C:$C,$C339),0)</f>
        <v>0</v>
      </c>
      <c r="S339" s="169">
        <f>+IFERROR(SUMIFS([5]Sheet1!F:F,[5]Sheet1!$A:$A,$A339,[5]Sheet1!$B:$B,$B339,[5]Sheet1!$C:$C,$C339),0)</f>
        <v>0</v>
      </c>
      <c r="T339" s="169">
        <f>+IFERROR(SUMIFS([5]Sheet1!G:G,[5]Sheet1!$A:$A,$A339,[5]Sheet1!$B:$B,$B339,[5]Sheet1!$C:$C,$C339),0)</f>
        <v>0</v>
      </c>
      <c r="U339" s="169">
        <f>+IFERROR(SUMIFS([5]Sheet1!H:H,[5]Sheet1!$A:$A,$A339,[5]Sheet1!$B:$B,$B339,[5]Sheet1!$C:$C,$C339),0)</f>
        <v>0</v>
      </c>
      <c r="V339" s="169">
        <f>+IFERROR(SUMIFS([5]Sheet1!I:I,[5]Sheet1!$A:$A,$A339,[5]Sheet1!$B:$B,$B339,[5]Sheet1!$C:$C,$C339),0)</f>
        <v>0</v>
      </c>
      <c r="W339" s="169">
        <f>+IFERROR(SUMIFS([5]Sheet1!J:J,[5]Sheet1!$A:$A,$A339,[5]Sheet1!$B:$B,$B339,[5]Sheet1!$C:$C,$C339),0)</f>
        <v>0</v>
      </c>
      <c r="X339" s="169">
        <f>+IFERROR(SUMIFS([5]Sheet1!K:K,[5]Sheet1!$A:$A,$A339,[5]Sheet1!$B:$B,$B339,[5]Sheet1!$C:$C,$C339),0)</f>
        <v>0</v>
      </c>
      <c r="Y339" s="169">
        <f>+IFERROR(SUMIFS([5]Sheet1!L:L,[5]Sheet1!$A:$A,$A339,[5]Sheet1!$B:$B,$B339,[5]Sheet1!$C:$C,$C339),0)</f>
        <v>0</v>
      </c>
      <c r="Z339" s="169">
        <f>+IFERROR(SUMIFS([5]Sheet1!M:M,[5]Sheet1!$A:$A,$A339,[5]Sheet1!$B:$B,$B339,[5]Sheet1!$C:$C,$C339),0)</f>
        <v>0</v>
      </c>
      <c r="AA339" s="169">
        <f>+IFERROR(SUMIFS([5]Sheet1!N:N,[5]Sheet1!$A:$A,$A339,[5]Sheet1!$B:$B,$B339,[5]Sheet1!$C:$C,$C339),0)</f>
        <v>0</v>
      </c>
      <c r="AB339" s="169">
        <f>+IFERROR(SUMIFS([5]Sheet1!O:O,[5]Sheet1!$A:$A,$A339,[5]Sheet1!$B:$B,$B339,[5]Sheet1!$C:$C,$C339),0)</f>
        <v>0</v>
      </c>
      <c r="AC339" s="169">
        <f>+IFERROR(SUMIFS([5]Sheet1!P:P,[5]Sheet1!$A:$A,$A339,[5]Sheet1!$B:$B,$B339,[5]Sheet1!$C:$C,$C339),0)</f>
        <v>0</v>
      </c>
      <c r="AD339" s="169">
        <f>+IFERROR(SUMIFS([5]Sheet1!Q:Q,[5]Sheet1!$A:$A,$A339,[5]Sheet1!$B:$B,$B339,[5]Sheet1!$C:$C,$C339),0)</f>
        <v>0</v>
      </c>
      <c r="AE339" s="169">
        <f>+IFERROR(SUMIFS([5]Sheet1!R:R,[5]Sheet1!$A:$A,$A339,[5]Sheet1!$B:$B,$B339,[5]Sheet1!$C:$C,$C339),0)</f>
        <v>0</v>
      </c>
      <c r="AF339" s="169">
        <f>+IFERROR(SUMIFS([5]Sheet1!S:S,[5]Sheet1!$A:$A,$A339,[5]Sheet1!$B:$B,$B339,[5]Sheet1!$C:$C,$C339),0)</f>
        <v>0</v>
      </c>
      <c r="AG339" s="169">
        <f>+IFERROR(SUMIFS([5]Sheet1!T:T,[5]Sheet1!$A:$A,$A339,[5]Sheet1!$B:$B,$B339,[5]Sheet1!$C:$C,$C339),0)</f>
        <v>0</v>
      </c>
      <c r="AH339" s="169">
        <f>+IFERROR(SUMIFS([5]Sheet1!U:U,[5]Sheet1!$A:$A,$A339,[5]Sheet1!$B:$B,$B339,[5]Sheet1!$C:$C,$C339),0)</f>
        <v>0</v>
      </c>
      <c r="AI339" s="169">
        <f>+IFERROR(SUMIFS([5]Sheet1!V:V,[5]Sheet1!$A:$A,$A339,[5]Sheet1!$B:$B,$B339,[5]Sheet1!$C:$C,$C339),0)</f>
        <v>0</v>
      </c>
      <c r="AJ339" s="169">
        <f>+IFERROR(SUMIFS([5]Sheet1!W:W,[5]Sheet1!$A:$A,$A339,[5]Sheet1!$B:$B,$B339,[5]Sheet1!$C:$C,$C339),0)</f>
        <v>0</v>
      </c>
      <c r="AK339" s="169">
        <f>+IFERROR(SUMIFS([5]Sheet1!X:X,[5]Sheet1!$A:$A,$A339,[5]Sheet1!$B:$B,$B339,[5]Sheet1!$C:$C,$C339),0)</f>
        <v>0</v>
      </c>
      <c r="AL339" s="169">
        <f>+IFERROR(SUMIFS([5]Sheet1!Y:Y,[5]Sheet1!$A:$A,$A339,[5]Sheet1!$B:$B,$B339,[5]Sheet1!$C:$C,$C339),0)</f>
        <v>0</v>
      </c>
      <c r="AM339" s="169">
        <f>+IFERROR(SUMIFS([5]Sheet1!Z:Z,[5]Sheet1!$A:$A,$A339,[5]Sheet1!$B:$B,$B339,[5]Sheet1!$C:$C,$C339),0)</f>
        <v>0</v>
      </c>
      <c r="AN339" s="4" t="s">
        <v>121</v>
      </c>
    </row>
    <row r="340" spans="1:40" ht="15" customHeight="1" outlineLevel="2">
      <c r="A340" s="220" t="s">
        <v>87</v>
      </c>
      <c r="B340" s="4" t="s">
        <v>49</v>
      </c>
      <c r="C340" s="4" t="str">
        <f t="shared" si="931"/>
        <v>X Security Virtual 100</v>
      </c>
      <c r="D340" s="217"/>
      <c r="E340" s="207"/>
      <c r="F340" s="204"/>
      <c r="G340" s="12" t="s">
        <v>79</v>
      </c>
      <c r="H340" s="168"/>
      <c r="I340" s="168"/>
      <c r="J340" s="168"/>
      <c r="K340" s="168"/>
      <c r="L340" s="168"/>
      <c r="M340" s="168"/>
      <c r="N340" s="168"/>
      <c r="O340" s="168"/>
      <c r="P340" s="169"/>
      <c r="Q340" s="169">
        <f>+IFERROR(SUMIFS([5]Sheet1!D:D,[5]Sheet1!$A:$A,$A340,[5]Sheet1!$B:$B,$B340,[5]Sheet1!$C:$C,$C340),0)</f>
        <v>0</v>
      </c>
      <c r="R340" s="169">
        <f>+IFERROR(SUMIFS([5]Sheet1!E:E,[5]Sheet1!$A:$A,$A340,[5]Sheet1!$B:$B,$B340,[5]Sheet1!$C:$C,$C340),0)</f>
        <v>0</v>
      </c>
      <c r="S340" s="169">
        <f>+IFERROR(SUMIFS([5]Sheet1!F:F,[5]Sheet1!$A:$A,$A340,[5]Sheet1!$B:$B,$B340,[5]Sheet1!$C:$C,$C340),0)</f>
        <v>0</v>
      </c>
      <c r="T340" s="169">
        <f>+IFERROR(SUMIFS([5]Sheet1!G:G,[5]Sheet1!$A:$A,$A340,[5]Sheet1!$B:$B,$B340,[5]Sheet1!$C:$C,$C340),0)</f>
        <v>0</v>
      </c>
      <c r="U340" s="169">
        <f>+IFERROR(SUMIFS([5]Sheet1!H:H,[5]Sheet1!$A:$A,$A340,[5]Sheet1!$B:$B,$B340,[5]Sheet1!$C:$C,$C340),0)</f>
        <v>0</v>
      </c>
      <c r="V340" s="169">
        <f>+IFERROR(SUMIFS([5]Sheet1!I:I,[5]Sheet1!$A:$A,$A340,[5]Sheet1!$B:$B,$B340,[5]Sheet1!$C:$C,$C340),0)</f>
        <v>0</v>
      </c>
      <c r="W340" s="169">
        <f>+IFERROR(SUMIFS([5]Sheet1!J:J,[5]Sheet1!$A:$A,$A340,[5]Sheet1!$B:$B,$B340,[5]Sheet1!$C:$C,$C340),0)</f>
        <v>0</v>
      </c>
      <c r="X340" s="169">
        <f>+IFERROR(SUMIFS([5]Sheet1!K:K,[5]Sheet1!$A:$A,$A340,[5]Sheet1!$B:$B,$B340,[5]Sheet1!$C:$C,$C340),0)</f>
        <v>0</v>
      </c>
      <c r="Y340" s="169">
        <f>+IFERROR(SUMIFS([5]Sheet1!L:L,[5]Sheet1!$A:$A,$A340,[5]Sheet1!$B:$B,$B340,[5]Sheet1!$C:$C,$C340),0)</f>
        <v>0</v>
      </c>
      <c r="Z340" s="169">
        <f>+IFERROR(SUMIFS([5]Sheet1!M:M,[5]Sheet1!$A:$A,$A340,[5]Sheet1!$B:$B,$B340,[5]Sheet1!$C:$C,$C340),0)</f>
        <v>0</v>
      </c>
      <c r="AA340" s="169">
        <f>+IFERROR(SUMIFS([5]Sheet1!N:N,[5]Sheet1!$A:$A,$A340,[5]Sheet1!$B:$B,$B340,[5]Sheet1!$C:$C,$C340),0)</f>
        <v>0</v>
      </c>
      <c r="AB340" s="169">
        <f>+IFERROR(SUMIFS([5]Sheet1!O:O,[5]Sheet1!$A:$A,$A340,[5]Sheet1!$B:$B,$B340,[5]Sheet1!$C:$C,$C340),0)</f>
        <v>0</v>
      </c>
      <c r="AC340" s="169">
        <f>+IFERROR(SUMIFS([5]Sheet1!P:P,[5]Sheet1!$A:$A,$A340,[5]Sheet1!$B:$B,$B340,[5]Sheet1!$C:$C,$C340),0)</f>
        <v>0</v>
      </c>
      <c r="AD340" s="169">
        <f>+IFERROR(SUMIFS([5]Sheet1!Q:Q,[5]Sheet1!$A:$A,$A340,[5]Sheet1!$B:$B,$B340,[5]Sheet1!$C:$C,$C340),0)</f>
        <v>0</v>
      </c>
      <c r="AE340" s="169">
        <f>+IFERROR(SUMIFS([5]Sheet1!R:R,[5]Sheet1!$A:$A,$A340,[5]Sheet1!$B:$B,$B340,[5]Sheet1!$C:$C,$C340),0)</f>
        <v>0</v>
      </c>
      <c r="AF340" s="169">
        <f>+IFERROR(SUMIFS([5]Sheet1!S:S,[5]Sheet1!$A:$A,$A340,[5]Sheet1!$B:$B,$B340,[5]Sheet1!$C:$C,$C340),0)</f>
        <v>0</v>
      </c>
      <c r="AG340" s="169">
        <f>+IFERROR(SUMIFS([5]Sheet1!T:T,[5]Sheet1!$A:$A,$A340,[5]Sheet1!$B:$B,$B340,[5]Sheet1!$C:$C,$C340),0)</f>
        <v>0</v>
      </c>
      <c r="AH340" s="169">
        <f>+IFERROR(SUMIFS([5]Sheet1!U:U,[5]Sheet1!$A:$A,$A340,[5]Sheet1!$B:$B,$B340,[5]Sheet1!$C:$C,$C340),0)</f>
        <v>0</v>
      </c>
      <c r="AI340" s="169">
        <f>+IFERROR(SUMIFS([5]Sheet1!V:V,[5]Sheet1!$A:$A,$A340,[5]Sheet1!$B:$B,$B340,[5]Sheet1!$C:$C,$C340),0)</f>
        <v>0</v>
      </c>
      <c r="AJ340" s="169">
        <f>+IFERROR(SUMIFS([5]Sheet1!W:W,[5]Sheet1!$A:$A,$A340,[5]Sheet1!$B:$B,$B340,[5]Sheet1!$C:$C,$C340),0)</f>
        <v>0</v>
      </c>
      <c r="AK340" s="169">
        <f>+IFERROR(SUMIFS([5]Sheet1!X:X,[5]Sheet1!$A:$A,$A340,[5]Sheet1!$B:$B,$B340,[5]Sheet1!$C:$C,$C340),0)</f>
        <v>0</v>
      </c>
      <c r="AL340" s="169">
        <f>+IFERROR(SUMIFS([5]Sheet1!Y:Y,[5]Sheet1!$A:$A,$A340,[5]Sheet1!$B:$B,$B340,[5]Sheet1!$C:$C,$C340),0)</f>
        <v>0</v>
      </c>
      <c r="AM340" s="169">
        <f>+IFERROR(SUMIFS([5]Sheet1!Z:Z,[5]Sheet1!$A:$A,$A340,[5]Sheet1!$B:$B,$B340,[5]Sheet1!$C:$C,$C340),0)</f>
        <v>0</v>
      </c>
      <c r="AN340" s="4" t="s">
        <v>121</v>
      </c>
    </row>
    <row r="341" spans="1:40" ht="15" customHeight="1" outlineLevel="2">
      <c r="A341" s="220" t="s">
        <v>87</v>
      </c>
      <c r="B341" s="4" t="s">
        <v>49</v>
      </c>
      <c r="C341" s="4" t="str">
        <f t="shared" si="931"/>
        <v>X Security NOMADA</v>
      </c>
      <c r="D341" s="217"/>
      <c r="E341" s="207"/>
      <c r="F341" s="204"/>
      <c r="G341" s="12" t="s">
        <v>97</v>
      </c>
      <c r="H341" s="168"/>
      <c r="I341" s="168"/>
      <c r="J341" s="168"/>
      <c r="K341" s="168"/>
      <c r="L341" s="168"/>
      <c r="M341" s="168"/>
      <c r="N341" s="168"/>
      <c r="O341" s="168"/>
      <c r="P341" s="169"/>
      <c r="Q341" s="169">
        <f>+IFERROR(SUMIFS([5]Sheet1!D:D,[5]Sheet1!$A:$A,$A341,[5]Sheet1!$B:$B,$B341,[5]Sheet1!$C:$C,$C341),0)</f>
        <v>0</v>
      </c>
      <c r="R341" s="169">
        <f>+IFERROR(SUMIFS([5]Sheet1!E:E,[5]Sheet1!$A:$A,$A341,[5]Sheet1!$B:$B,$B341,[5]Sheet1!$C:$C,$C341),0)</f>
        <v>0</v>
      </c>
      <c r="S341" s="169">
        <f>+IFERROR(SUMIFS([5]Sheet1!F:F,[5]Sheet1!$A:$A,$A341,[5]Sheet1!$B:$B,$B341,[5]Sheet1!$C:$C,$C341),0)</f>
        <v>0</v>
      </c>
      <c r="T341" s="169">
        <f>+IFERROR(SUMIFS([5]Sheet1!G:G,[5]Sheet1!$A:$A,$A341,[5]Sheet1!$B:$B,$B341,[5]Sheet1!$C:$C,$C341),0)</f>
        <v>0</v>
      </c>
      <c r="U341" s="169">
        <f>+IFERROR(SUMIFS([5]Sheet1!H:H,[5]Sheet1!$A:$A,$A341,[5]Sheet1!$B:$B,$B341,[5]Sheet1!$C:$C,$C341),0)</f>
        <v>0</v>
      </c>
      <c r="V341" s="169">
        <f>+IFERROR(SUMIFS([5]Sheet1!I:I,[5]Sheet1!$A:$A,$A341,[5]Sheet1!$B:$B,$B341,[5]Sheet1!$C:$C,$C341),0)</f>
        <v>0</v>
      </c>
      <c r="W341" s="169">
        <f>+IFERROR(SUMIFS([5]Sheet1!J:J,[5]Sheet1!$A:$A,$A341,[5]Sheet1!$B:$B,$B341,[5]Sheet1!$C:$C,$C341),0)</f>
        <v>0</v>
      </c>
      <c r="X341" s="169">
        <f>+IFERROR(SUMIFS([5]Sheet1!K:K,[5]Sheet1!$A:$A,$A341,[5]Sheet1!$B:$B,$B341,[5]Sheet1!$C:$C,$C341),0)</f>
        <v>0</v>
      </c>
      <c r="Y341" s="169">
        <f>+IFERROR(SUMIFS([5]Sheet1!L:L,[5]Sheet1!$A:$A,$A341,[5]Sheet1!$B:$B,$B341,[5]Sheet1!$C:$C,$C341),0)</f>
        <v>0</v>
      </c>
      <c r="Z341" s="169">
        <f>+IFERROR(SUMIFS([5]Sheet1!M:M,[5]Sheet1!$A:$A,$A341,[5]Sheet1!$B:$B,$B341,[5]Sheet1!$C:$C,$C341),0)</f>
        <v>0</v>
      </c>
      <c r="AA341" s="169">
        <f>+IFERROR(SUMIFS([5]Sheet1!N:N,[5]Sheet1!$A:$A,$A341,[5]Sheet1!$B:$B,$B341,[5]Sheet1!$C:$C,$C341),0)</f>
        <v>0</v>
      </c>
      <c r="AB341" s="169">
        <f>+IFERROR(SUMIFS([5]Sheet1!O:O,[5]Sheet1!$A:$A,$A341,[5]Sheet1!$B:$B,$B341,[5]Sheet1!$C:$C,$C341),0)</f>
        <v>0</v>
      </c>
      <c r="AC341" s="169">
        <f>+IFERROR(SUMIFS([5]Sheet1!P:P,[5]Sheet1!$A:$A,$A341,[5]Sheet1!$B:$B,$B341,[5]Sheet1!$C:$C,$C341),0)</f>
        <v>0</v>
      </c>
      <c r="AD341" s="169">
        <f>+IFERROR(SUMIFS([5]Sheet1!Q:Q,[5]Sheet1!$A:$A,$A341,[5]Sheet1!$B:$B,$B341,[5]Sheet1!$C:$C,$C341),0)</f>
        <v>0</v>
      </c>
      <c r="AE341" s="169">
        <f>+IFERROR(SUMIFS([5]Sheet1!R:R,[5]Sheet1!$A:$A,$A341,[5]Sheet1!$B:$B,$B341,[5]Sheet1!$C:$C,$C341),0)</f>
        <v>0</v>
      </c>
      <c r="AF341" s="169">
        <f>+IFERROR(SUMIFS([5]Sheet1!S:S,[5]Sheet1!$A:$A,$A341,[5]Sheet1!$B:$B,$B341,[5]Sheet1!$C:$C,$C341),0)</f>
        <v>0</v>
      </c>
      <c r="AG341" s="169">
        <f>+IFERROR(SUMIFS([5]Sheet1!T:T,[5]Sheet1!$A:$A,$A341,[5]Sheet1!$B:$B,$B341,[5]Sheet1!$C:$C,$C341),0)</f>
        <v>0</v>
      </c>
      <c r="AH341" s="169">
        <f>+IFERROR(SUMIFS([5]Sheet1!U:U,[5]Sheet1!$A:$A,$A341,[5]Sheet1!$B:$B,$B341,[5]Sheet1!$C:$C,$C341),0)</f>
        <v>0</v>
      </c>
      <c r="AI341" s="169">
        <f>+IFERROR(SUMIFS([5]Sheet1!V:V,[5]Sheet1!$A:$A,$A341,[5]Sheet1!$B:$B,$B341,[5]Sheet1!$C:$C,$C341),0)</f>
        <v>0</v>
      </c>
      <c r="AJ341" s="169">
        <f>+IFERROR(SUMIFS([5]Sheet1!W:W,[5]Sheet1!$A:$A,$A341,[5]Sheet1!$B:$B,$B341,[5]Sheet1!$C:$C,$C341),0)</f>
        <v>0</v>
      </c>
      <c r="AK341" s="169">
        <f>+IFERROR(SUMIFS([5]Sheet1!X:X,[5]Sheet1!$A:$A,$A341,[5]Sheet1!$B:$B,$B341,[5]Sheet1!$C:$C,$C341),0)</f>
        <v>0</v>
      </c>
      <c r="AL341" s="169">
        <f>+IFERROR(SUMIFS([5]Sheet1!Y:Y,[5]Sheet1!$A:$A,$A341,[5]Sheet1!$B:$B,$B341,[5]Sheet1!$C:$C,$C341),0)</f>
        <v>0</v>
      </c>
      <c r="AM341" s="169">
        <f>+IFERROR(SUMIFS([5]Sheet1!Z:Z,[5]Sheet1!$A:$A,$A341,[5]Sheet1!$B:$B,$B341,[5]Sheet1!$C:$C,$C341),0)</f>
        <v>0</v>
      </c>
      <c r="AN341" s="4" t="s">
        <v>121</v>
      </c>
    </row>
    <row r="342" spans="1:40" ht="15" customHeight="1" outlineLevel="2">
      <c r="A342" s="220" t="s">
        <v>87</v>
      </c>
      <c r="B342" s="4" t="s">
        <v>49</v>
      </c>
      <c r="C342" s="4" t="str">
        <f t="shared" si="931"/>
        <v>X Security 4G</v>
      </c>
      <c r="D342" s="217"/>
      <c r="E342" s="207"/>
      <c r="F342" s="204"/>
      <c r="G342" s="12" t="s">
        <v>98</v>
      </c>
      <c r="H342" s="168"/>
      <c r="I342" s="168"/>
      <c r="J342" s="168"/>
      <c r="K342" s="168"/>
      <c r="L342" s="168"/>
      <c r="M342" s="168"/>
      <c r="N342" s="168"/>
      <c r="O342" s="168"/>
      <c r="P342" s="169"/>
      <c r="Q342" s="169">
        <f>+IFERROR(SUMIFS([5]Sheet1!D:D,[5]Sheet1!$A:$A,$A342,[5]Sheet1!$B:$B,$B342,[5]Sheet1!$C:$C,$C342),0)</f>
        <v>0</v>
      </c>
      <c r="R342" s="169">
        <f>+IFERROR(SUMIFS([5]Sheet1!E:E,[5]Sheet1!$A:$A,$A342,[5]Sheet1!$B:$B,$B342,[5]Sheet1!$C:$C,$C342),0)</f>
        <v>0</v>
      </c>
      <c r="S342" s="169">
        <f>+IFERROR(SUMIFS([5]Sheet1!F:F,[5]Sheet1!$A:$A,$A342,[5]Sheet1!$B:$B,$B342,[5]Sheet1!$C:$C,$C342),0)</f>
        <v>0</v>
      </c>
      <c r="T342" s="169">
        <f>+IFERROR(SUMIFS([5]Sheet1!G:G,[5]Sheet1!$A:$A,$A342,[5]Sheet1!$B:$B,$B342,[5]Sheet1!$C:$C,$C342),0)</f>
        <v>0</v>
      </c>
      <c r="U342" s="169">
        <f>+IFERROR(SUMIFS([5]Sheet1!H:H,[5]Sheet1!$A:$A,$A342,[5]Sheet1!$B:$B,$B342,[5]Sheet1!$C:$C,$C342),0)</f>
        <v>0</v>
      </c>
      <c r="V342" s="169">
        <f>+IFERROR(SUMIFS([5]Sheet1!I:I,[5]Sheet1!$A:$A,$A342,[5]Sheet1!$B:$B,$B342,[5]Sheet1!$C:$C,$C342),0)</f>
        <v>0</v>
      </c>
      <c r="W342" s="169">
        <f>+IFERROR(SUMIFS([5]Sheet1!J:J,[5]Sheet1!$A:$A,$A342,[5]Sheet1!$B:$B,$B342,[5]Sheet1!$C:$C,$C342),0)</f>
        <v>0</v>
      </c>
      <c r="X342" s="169">
        <f>+IFERROR(SUMIFS([5]Sheet1!K:K,[5]Sheet1!$A:$A,$A342,[5]Sheet1!$B:$B,$B342,[5]Sheet1!$C:$C,$C342),0)</f>
        <v>0</v>
      </c>
      <c r="Y342" s="169">
        <f>+IFERROR(SUMIFS([5]Sheet1!L:L,[5]Sheet1!$A:$A,$A342,[5]Sheet1!$B:$B,$B342,[5]Sheet1!$C:$C,$C342),0)</f>
        <v>0</v>
      </c>
      <c r="Z342" s="169">
        <f>+IFERROR(SUMIFS([5]Sheet1!M:M,[5]Sheet1!$A:$A,$A342,[5]Sheet1!$B:$B,$B342,[5]Sheet1!$C:$C,$C342),0)</f>
        <v>0</v>
      </c>
      <c r="AA342" s="169">
        <f>+IFERROR(SUMIFS([5]Sheet1!N:N,[5]Sheet1!$A:$A,$A342,[5]Sheet1!$B:$B,$B342,[5]Sheet1!$C:$C,$C342),0)</f>
        <v>0</v>
      </c>
      <c r="AB342" s="169">
        <f>+IFERROR(SUMIFS([5]Sheet1!O:O,[5]Sheet1!$A:$A,$A342,[5]Sheet1!$B:$B,$B342,[5]Sheet1!$C:$C,$C342),0)</f>
        <v>0</v>
      </c>
      <c r="AC342" s="169">
        <f>+IFERROR(SUMIFS([5]Sheet1!P:P,[5]Sheet1!$A:$A,$A342,[5]Sheet1!$B:$B,$B342,[5]Sheet1!$C:$C,$C342),0)</f>
        <v>0</v>
      </c>
      <c r="AD342" s="169">
        <f>+IFERROR(SUMIFS([5]Sheet1!Q:Q,[5]Sheet1!$A:$A,$A342,[5]Sheet1!$B:$B,$B342,[5]Sheet1!$C:$C,$C342),0)</f>
        <v>0</v>
      </c>
      <c r="AE342" s="169">
        <f>+IFERROR(SUMIFS([5]Sheet1!R:R,[5]Sheet1!$A:$A,$A342,[5]Sheet1!$B:$B,$B342,[5]Sheet1!$C:$C,$C342),0)</f>
        <v>0</v>
      </c>
      <c r="AF342" s="169">
        <f>+IFERROR(SUMIFS([5]Sheet1!S:S,[5]Sheet1!$A:$A,$A342,[5]Sheet1!$B:$B,$B342,[5]Sheet1!$C:$C,$C342),0)</f>
        <v>0</v>
      </c>
      <c r="AG342" s="169">
        <f>+IFERROR(SUMIFS([5]Sheet1!T:T,[5]Sheet1!$A:$A,$A342,[5]Sheet1!$B:$B,$B342,[5]Sheet1!$C:$C,$C342),0)</f>
        <v>0</v>
      </c>
      <c r="AH342" s="169">
        <f>+IFERROR(SUMIFS([5]Sheet1!U:U,[5]Sheet1!$A:$A,$A342,[5]Sheet1!$B:$B,$B342,[5]Sheet1!$C:$C,$C342),0)</f>
        <v>0</v>
      </c>
      <c r="AI342" s="169">
        <f>+IFERROR(SUMIFS([5]Sheet1!V:V,[5]Sheet1!$A:$A,$A342,[5]Sheet1!$B:$B,$B342,[5]Sheet1!$C:$C,$C342),0)</f>
        <v>0</v>
      </c>
      <c r="AJ342" s="169">
        <f>+IFERROR(SUMIFS([5]Sheet1!W:W,[5]Sheet1!$A:$A,$A342,[5]Sheet1!$B:$B,$B342,[5]Sheet1!$C:$C,$C342),0)</f>
        <v>0</v>
      </c>
      <c r="AK342" s="169">
        <f>+IFERROR(SUMIFS([5]Sheet1!X:X,[5]Sheet1!$A:$A,$A342,[5]Sheet1!$B:$B,$B342,[5]Sheet1!$C:$C,$C342),0)</f>
        <v>0</v>
      </c>
      <c r="AL342" s="169">
        <f>+IFERROR(SUMIFS([5]Sheet1!Y:Y,[5]Sheet1!$A:$A,$A342,[5]Sheet1!$B:$B,$B342,[5]Sheet1!$C:$C,$C342),0)</f>
        <v>0</v>
      </c>
      <c r="AM342" s="169">
        <f>+IFERROR(SUMIFS([5]Sheet1!Z:Z,[5]Sheet1!$A:$A,$A342,[5]Sheet1!$B:$B,$B342,[5]Sheet1!$C:$C,$C342),0)</f>
        <v>0</v>
      </c>
      <c r="AN342" s="4" t="s">
        <v>121</v>
      </c>
    </row>
    <row r="343" spans="1:40" ht="15" customHeight="1" outlineLevel="2">
      <c r="A343" s="220" t="s">
        <v>87</v>
      </c>
      <c r="B343" s="4" t="s">
        <v>49</v>
      </c>
      <c r="C343" s="4" t="str">
        <f t="shared" si="931"/>
        <v>X Security Monosede Portable 20</v>
      </c>
      <c r="D343" s="217"/>
      <c r="E343" s="207"/>
      <c r="F343" s="204"/>
      <c r="G343" s="12" t="s">
        <v>3786</v>
      </c>
      <c r="H343" s="168"/>
      <c r="I343" s="168"/>
      <c r="J343" s="168"/>
      <c r="K343" s="168"/>
      <c r="L343" s="168"/>
      <c r="M343" s="168"/>
      <c r="N343" s="168"/>
      <c r="O343" s="168"/>
      <c r="P343" s="169"/>
      <c r="Q343" s="169">
        <f>+IFERROR(SUMIFS([5]Sheet1!D:D,[5]Sheet1!$A:$A,$A343,[5]Sheet1!$B:$B,$B343,[5]Sheet1!$C:$C,$C343),0)</f>
        <v>0</v>
      </c>
      <c r="R343" s="169">
        <f>+IFERROR(SUMIFS([5]Sheet1!E:E,[5]Sheet1!$A:$A,$A343,[5]Sheet1!$B:$B,$B343,[5]Sheet1!$C:$C,$C343),0)</f>
        <v>0</v>
      </c>
      <c r="S343" s="169">
        <f>+IFERROR(SUMIFS([5]Sheet1!F:F,[5]Sheet1!$A:$A,$A343,[5]Sheet1!$B:$B,$B343,[5]Sheet1!$C:$C,$C343),0)</f>
        <v>0</v>
      </c>
      <c r="T343" s="169">
        <f>+IFERROR(SUMIFS([5]Sheet1!G:G,[5]Sheet1!$A:$A,$A343,[5]Sheet1!$B:$B,$B343,[5]Sheet1!$C:$C,$C343),0)</f>
        <v>0</v>
      </c>
      <c r="U343" s="169">
        <f>+IFERROR(SUMIFS([5]Sheet1!H:H,[5]Sheet1!$A:$A,$A343,[5]Sheet1!$B:$B,$B343,[5]Sheet1!$C:$C,$C343),0)</f>
        <v>0</v>
      </c>
      <c r="V343" s="169">
        <f>+IFERROR(SUMIFS([5]Sheet1!I:I,[5]Sheet1!$A:$A,$A343,[5]Sheet1!$B:$B,$B343,[5]Sheet1!$C:$C,$C343),0)</f>
        <v>0</v>
      </c>
      <c r="W343" s="169">
        <f>+IFERROR(SUMIFS([5]Sheet1!J:J,[5]Sheet1!$A:$A,$A343,[5]Sheet1!$B:$B,$B343,[5]Sheet1!$C:$C,$C343),0)</f>
        <v>0</v>
      </c>
      <c r="X343" s="169">
        <f>+IFERROR(SUMIFS([5]Sheet1!K:K,[5]Sheet1!$A:$A,$A343,[5]Sheet1!$B:$B,$B343,[5]Sheet1!$C:$C,$C343),0)</f>
        <v>0</v>
      </c>
      <c r="Y343" s="169">
        <f>+IFERROR(SUMIFS([5]Sheet1!L:L,[5]Sheet1!$A:$A,$A343,[5]Sheet1!$B:$B,$B343,[5]Sheet1!$C:$C,$C343),0)</f>
        <v>0</v>
      </c>
      <c r="Z343" s="169">
        <f>+IFERROR(SUMIFS([5]Sheet1!M:M,[5]Sheet1!$A:$A,$A343,[5]Sheet1!$B:$B,$B343,[5]Sheet1!$C:$C,$C343),0)</f>
        <v>0</v>
      </c>
      <c r="AA343" s="169">
        <f>+IFERROR(SUMIFS([5]Sheet1!N:N,[5]Sheet1!$A:$A,$A343,[5]Sheet1!$B:$B,$B343,[5]Sheet1!$C:$C,$C343),0)</f>
        <v>0</v>
      </c>
      <c r="AB343" s="169">
        <f>+IFERROR(SUMIFS([5]Sheet1!O:O,[5]Sheet1!$A:$A,$A343,[5]Sheet1!$B:$B,$B343,[5]Sheet1!$C:$C,$C343),0)</f>
        <v>0</v>
      </c>
      <c r="AC343" s="169">
        <f>+IFERROR(SUMIFS([5]Sheet1!P:P,[5]Sheet1!$A:$A,$A343,[5]Sheet1!$B:$B,$B343,[5]Sheet1!$C:$C,$C343),0)</f>
        <v>0</v>
      </c>
      <c r="AD343" s="169">
        <f>+IFERROR(SUMIFS([5]Sheet1!Q:Q,[5]Sheet1!$A:$A,$A343,[5]Sheet1!$B:$B,$B343,[5]Sheet1!$C:$C,$C343),0)</f>
        <v>0</v>
      </c>
      <c r="AE343" s="169">
        <f>+IFERROR(SUMIFS([5]Sheet1!R:R,[5]Sheet1!$A:$A,$A343,[5]Sheet1!$B:$B,$B343,[5]Sheet1!$C:$C,$C343),0)</f>
        <v>0</v>
      </c>
      <c r="AF343" s="169">
        <f>+IFERROR(SUMIFS([5]Sheet1!S:S,[5]Sheet1!$A:$A,$A343,[5]Sheet1!$B:$B,$B343,[5]Sheet1!$C:$C,$C343),0)</f>
        <v>0</v>
      </c>
      <c r="AG343" s="169">
        <f>+IFERROR(SUMIFS([5]Sheet1!T:T,[5]Sheet1!$A:$A,$A343,[5]Sheet1!$B:$B,$B343,[5]Sheet1!$C:$C,$C343),0)</f>
        <v>0</v>
      </c>
      <c r="AH343" s="169">
        <f>+IFERROR(SUMIFS([5]Sheet1!U:U,[5]Sheet1!$A:$A,$A343,[5]Sheet1!$B:$B,$B343,[5]Sheet1!$C:$C,$C343),0)</f>
        <v>0</v>
      </c>
      <c r="AI343" s="169">
        <f>+IFERROR(SUMIFS([5]Sheet1!V:V,[5]Sheet1!$A:$A,$A343,[5]Sheet1!$B:$B,$B343,[5]Sheet1!$C:$C,$C343),0)</f>
        <v>0</v>
      </c>
      <c r="AJ343" s="169">
        <f>+IFERROR(SUMIFS([5]Sheet1!W:W,[5]Sheet1!$A:$A,$A343,[5]Sheet1!$B:$B,$B343,[5]Sheet1!$C:$C,$C343),0)</f>
        <v>0</v>
      </c>
      <c r="AK343" s="169">
        <f>+IFERROR(SUMIFS([5]Sheet1!X:X,[5]Sheet1!$A:$A,$A343,[5]Sheet1!$B:$B,$B343,[5]Sheet1!$C:$C,$C343),0)</f>
        <v>0</v>
      </c>
      <c r="AL343" s="169">
        <f>+IFERROR(SUMIFS([5]Sheet1!Y:Y,[5]Sheet1!$A:$A,$A343,[5]Sheet1!$B:$B,$B343,[5]Sheet1!$C:$C,$C343),0)</f>
        <v>0</v>
      </c>
      <c r="AM343" s="169">
        <f>+IFERROR(SUMIFS([5]Sheet1!Z:Z,[5]Sheet1!$A:$A,$A343,[5]Sheet1!$B:$B,$B343,[5]Sheet1!$C:$C,$C343),0)</f>
        <v>0</v>
      </c>
    </row>
    <row r="344" spans="1:40" ht="15" customHeight="1" outlineLevel="2">
      <c r="A344" s="220" t="s">
        <v>87</v>
      </c>
      <c r="B344" s="4" t="s">
        <v>49</v>
      </c>
      <c r="C344" s="4" t="str">
        <f t="shared" si="931"/>
        <v>X Security Monosede 50</v>
      </c>
      <c r="D344" s="217"/>
      <c r="E344" s="207"/>
      <c r="F344" s="204"/>
      <c r="G344" s="12" t="s">
        <v>3787</v>
      </c>
      <c r="H344" s="168"/>
      <c r="I344" s="168"/>
      <c r="J344" s="168"/>
      <c r="K344" s="168"/>
      <c r="L344" s="168"/>
      <c r="M344" s="168"/>
      <c r="N344" s="168"/>
      <c r="O344" s="168"/>
      <c r="P344" s="169"/>
      <c r="Q344" s="169">
        <f>+IFERROR(SUMIFS([5]Sheet1!D:D,[5]Sheet1!$A:$A,$A344,[5]Sheet1!$B:$B,$B344,[5]Sheet1!$C:$C,$C344),0)</f>
        <v>0</v>
      </c>
      <c r="R344" s="169">
        <f>+IFERROR(SUMIFS([5]Sheet1!E:E,[5]Sheet1!$A:$A,$A344,[5]Sheet1!$B:$B,$B344,[5]Sheet1!$C:$C,$C344),0)</f>
        <v>0</v>
      </c>
      <c r="S344" s="169">
        <f>+IFERROR(SUMIFS([5]Sheet1!F:F,[5]Sheet1!$A:$A,$A344,[5]Sheet1!$B:$B,$B344,[5]Sheet1!$C:$C,$C344),0)</f>
        <v>0</v>
      </c>
      <c r="T344" s="169">
        <f>+IFERROR(SUMIFS([5]Sheet1!G:G,[5]Sheet1!$A:$A,$A344,[5]Sheet1!$B:$B,$B344,[5]Sheet1!$C:$C,$C344),0)</f>
        <v>0</v>
      </c>
      <c r="U344" s="169">
        <f>+IFERROR(SUMIFS([5]Sheet1!H:H,[5]Sheet1!$A:$A,$A344,[5]Sheet1!$B:$B,$B344,[5]Sheet1!$C:$C,$C344),0)</f>
        <v>0</v>
      </c>
      <c r="V344" s="169">
        <f>+IFERROR(SUMIFS([5]Sheet1!I:I,[5]Sheet1!$A:$A,$A344,[5]Sheet1!$B:$B,$B344,[5]Sheet1!$C:$C,$C344),0)</f>
        <v>0</v>
      </c>
      <c r="W344" s="169">
        <f>+IFERROR(SUMIFS([5]Sheet1!J:J,[5]Sheet1!$A:$A,$A344,[5]Sheet1!$B:$B,$B344,[5]Sheet1!$C:$C,$C344),0)</f>
        <v>0</v>
      </c>
      <c r="X344" s="169">
        <f>+IFERROR(SUMIFS([5]Sheet1!K:K,[5]Sheet1!$A:$A,$A344,[5]Sheet1!$B:$B,$B344,[5]Sheet1!$C:$C,$C344),0)</f>
        <v>0</v>
      </c>
      <c r="Y344" s="169">
        <f>+IFERROR(SUMIFS([5]Sheet1!L:L,[5]Sheet1!$A:$A,$A344,[5]Sheet1!$B:$B,$B344,[5]Sheet1!$C:$C,$C344),0)</f>
        <v>0</v>
      </c>
      <c r="Z344" s="169">
        <f>+IFERROR(SUMIFS([5]Sheet1!M:M,[5]Sheet1!$A:$A,$A344,[5]Sheet1!$B:$B,$B344,[5]Sheet1!$C:$C,$C344),0)</f>
        <v>0</v>
      </c>
      <c r="AA344" s="169">
        <f>+IFERROR(SUMIFS([5]Sheet1!N:N,[5]Sheet1!$A:$A,$A344,[5]Sheet1!$B:$B,$B344,[5]Sheet1!$C:$C,$C344),0)</f>
        <v>0</v>
      </c>
      <c r="AB344" s="169">
        <f>+IFERROR(SUMIFS([5]Sheet1!O:O,[5]Sheet1!$A:$A,$A344,[5]Sheet1!$B:$B,$B344,[5]Sheet1!$C:$C,$C344),0)</f>
        <v>0</v>
      </c>
      <c r="AC344" s="169">
        <f>+IFERROR(SUMIFS([5]Sheet1!P:P,[5]Sheet1!$A:$A,$A344,[5]Sheet1!$B:$B,$B344,[5]Sheet1!$C:$C,$C344),0)</f>
        <v>0</v>
      </c>
      <c r="AD344" s="169">
        <f>+IFERROR(SUMIFS([5]Sheet1!Q:Q,[5]Sheet1!$A:$A,$A344,[5]Sheet1!$B:$B,$B344,[5]Sheet1!$C:$C,$C344),0)</f>
        <v>0</v>
      </c>
      <c r="AE344" s="169">
        <f>+IFERROR(SUMIFS([5]Sheet1!R:R,[5]Sheet1!$A:$A,$A344,[5]Sheet1!$B:$B,$B344,[5]Sheet1!$C:$C,$C344),0)</f>
        <v>0</v>
      </c>
      <c r="AF344" s="169">
        <f>+IFERROR(SUMIFS([5]Sheet1!S:S,[5]Sheet1!$A:$A,$A344,[5]Sheet1!$B:$B,$B344,[5]Sheet1!$C:$C,$C344),0)</f>
        <v>0</v>
      </c>
      <c r="AG344" s="169">
        <f>+IFERROR(SUMIFS([5]Sheet1!T:T,[5]Sheet1!$A:$A,$A344,[5]Sheet1!$B:$B,$B344,[5]Sheet1!$C:$C,$C344),0)</f>
        <v>0</v>
      </c>
      <c r="AH344" s="169">
        <f>+IFERROR(SUMIFS([5]Sheet1!U:U,[5]Sheet1!$A:$A,$A344,[5]Sheet1!$B:$B,$B344,[5]Sheet1!$C:$C,$C344),0)</f>
        <v>0</v>
      </c>
      <c r="AI344" s="169">
        <f>+IFERROR(SUMIFS([5]Sheet1!V:V,[5]Sheet1!$A:$A,$A344,[5]Sheet1!$B:$B,$B344,[5]Sheet1!$C:$C,$C344),0)</f>
        <v>0</v>
      </c>
      <c r="AJ344" s="169">
        <f>+IFERROR(SUMIFS([5]Sheet1!W:W,[5]Sheet1!$A:$A,$A344,[5]Sheet1!$B:$B,$B344,[5]Sheet1!$C:$C,$C344),0)</f>
        <v>0</v>
      </c>
      <c r="AK344" s="169">
        <f>+IFERROR(SUMIFS([5]Sheet1!X:X,[5]Sheet1!$A:$A,$A344,[5]Sheet1!$B:$B,$B344,[5]Sheet1!$C:$C,$C344),0)</f>
        <v>0</v>
      </c>
      <c r="AL344" s="169">
        <f>+IFERROR(SUMIFS([5]Sheet1!Y:Y,[5]Sheet1!$A:$A,$A344,[5]Sheet1!$B:$B,$B344,[5]Sheet1!$C:$C,$C344),0)</f>
        <v>0</v>
      </c>
      <c r="AM344" s="169">
        <f>+IFERROR(SUMIFS([5]Sheet1!Z:Z,[5]Sheet1!$A:$A,$A344,[5]Sheet1!$B:$B,$B344,[5]Sheet1!$C:$C,$C344),0)</f>
        <v>0</v>
      </c>
    </row>
    <row r="345" spans="1:40" ht="15" customHeight="1" outlineLevel="2">
      <c r="A345" s="220" t="s">
        <v>87</v>
      </c>
      <c r="B345" s="4" t="s">
        <v>49</v>
      </c>
      <c r="C345" s="4" t="str">
        <f t="shared" si="931"/>
        <v>X Security Monosede 100</v>
      </c>
      <c r="D345" s="217"/>
      <c r="E345" s="207"/>
      <c r="F345" s="204"/>
      <c r="G345" s="12" t="s">
        <v>3788</v>
      </c>
      <c r="H345" s="168"/>
      <c r="I345" s="168"/>
      <c r="J345" s="168"/>
      <c r="K345" s="168"/>
      <c r="L345" s="168"/>
      <c r="M345" s="168"/>
      <c r="N345" s="168"/>
      <c r="O345" s="168"/>
      <c r="P345" s="169"/>
      <c r="Q345" s="169">
        <f>+IFERROR(SUMIFS([5]Sheet1!D:D,[5]Sheet1!$A:$A,$A345,[5]Sheet1!$B:$B,$B345,[5]Sheet1!$C:$C,$C345),0)</f>
        <v>0</v>
      </c>
      <c r="R345" s="169">
        <f>+IFERROR(SUMIFS([5]Sheet1!E:E,[5]Sheet1!$A:$A,$A345,[5]Sheet1!$B:$B,$B345,[5]Sheet1!$C:$C,$C345),0)</f>
        <v>0</v>
      </c>
      <c r="S345" s="169">
        <f>+IFERROR(SUMIFS([5]Sheet1!F:F,[5]Sheet1!$A:$A,$A345,[5]Sheet1!$B:$B,$B345,[5]Sheet1!$C:$C,$C345),0)</f>
        <v>0</v>
      </c>
      <c r="T345" s="169">
        <f>+IFERROR(SUMIFS([5]Sheet1!G:G,[5]Sheet1!$A:$A,$A345,[5]Sheet1!$B:$B,$B345,[5]Sheet1!$C:$C,$C345),0)</f>
        <v>0</v>
      </c>
      <c r="U345" s="169">
        <f>+IFERROR(SUMIFS([5]Sheet1!H:H,[5]Sheet1!$A:$A,$A345,[5]Sheet1!$B:$B,$B345,[5]Sheet1!$C:$C,$C345),0)</f>
        <v>0</v>
      </c>
      <c r="V345" s="169">
        <f>+IFERROR(SUMIFS([5]Sheet1!I:I,[5]Sheet1!$A:$A,$A345,[5]Sheet1!$B:$B,$B345,[5]Sheet1!$C:$C,$C345),0)</f>
        <v>0</v>
      </c>
      <c r="W345" s="169">
        <f>+IFERROR(SUMIFS([5]Sheet1!J:J,[5]Sheet1!$A:$A,$A345,[5]Sheet1!$B:$B,$B345,[5]Sheet1!$C:$C,$C345),0)</f>
        <v>0</v>
      </c>
      <c r="X345" s="169">
        <f>+IFERROR(SUMIFS([5]Sheet1!K:K,[5]Sheet1!$A:$A,$A345,[5]Sheet1!$B:$B,$B345,[5]Sheet1!$C:$C,$C345),0)</f>
        <v>0</v>
      </c>
      <c r="Y345" s="169">
        <f>+IFERROR(SUMIFS([5]Sheet1!L:L,[5]Sheet1!$A:$A,$A345,[5]Sheet1!$B:$B,$B345,[5]Sheet1!$C:$C,$C345),0)</f>
        <v>0</v>
      </c>
      <c r="Z345" s="169">
        <f>+IFERROR(SUMIFS([5]Sheet1!M:M,[5]Sheet1!$A:$A,$A345,[5]Sheet1!$B:$B,$B345,[5]Sheet1!$C:$C,$C345),0)</f>
        <v>0</v>
      </c>
      <c r="AA345" s="169">
        <f>+IFERROR(SUMIFS([5]Sheet1!N:N,[5]Sheet1!$A:$A,$A345,[5]Sheet1!$B:$B,$B345,[5]Sheet1!$C:$C,$C345),0)</f>
        <v>0</v>
      </c>
      <c r="AB345" s="169">
        <f>+IFERROR(SUMIFS([5]Sheet1!O:O,[5]Sheet1!$A:$A,$A345,[5]Sheet1!$B:$B,$B345,[5]Sheet1!$C:$C,$C345),0)</f>
        <v>0</v>
      </c>
      <c r="AC345" s="169">
        <f>+IFERROR(SUMIFS([5]Sheet1!P:P,[5]Sheet1!$A:$A,$A345,[5]Sheet1!$B:$B,$B345,[5]Sheet1!$C:$C,$C345),0)</f>
        <v>0</v>
      </c>
      <c r="AD345" s="169">
        <f>+IFERROR(SUMIFS([5]Sheet1!Q:Q,[5]Sheet1!$A:$A,$A345,[5]Sheet1!$B:$B,$B345,[5]Sheet1!$C:$C,$C345),0)</f>
        <v>0</v>
      </c>
      <c r="AE345" s="169">
        <f>+IFERROR(SUMIFS([5]Sheet1!R:R,[5]Sheet1!$A:$A,$A345,[5]Sheet1!$B:$B,$B345,[5]Sheet1!$C:$C,$C345),0)</f>
        <v>0</v>
      </c>
      <c r="AF345" s="169">
        <f>+IFERROR(SUMIFS([5]Sheet1!S:S,[5]Sheet1!$A:$A,$A345,[5]Sheet1!$B:$B,$B345,[5]Sheet1!$C:$C,$C345),0)</f>
        <v>0</v>
      </c>
      <c r="AG345" s="169">
        <f>+IFERROR(SUMIFS([5]Sheet1!T:T,[5]Sheet1!$A:$A,$A345,[5]Sheet1!$B:$B,$B345,[5]Sheet1!$C:$C,$C345),0)</f>
        <v>0</v>
      </c>
      <c r="AH345" s="169">
        <f>+IFERROR(SUMIFS([5]Sheet1!U:U,[5]Sheet1!$A:$A,$A345,[5]Sheet1!$B:$B,$B345,[5]Sheet1!$C:$C,$C345),0)</f>
        <v>0</v>
      </c>
      <c r="AI345" s="169">
        <f>+IFERROR(SUMIFS([5]Sheet1!V:V,[5]Sheet1!$A:$A,$A345,[5]Sheet1!$B:$B,$B345,[5]Sheet1!$C:$C,$C345),0)</f>
        <v>0</v>
      </c>
      <c r="AJ345" s="169">
        <f>+IFERROR(SUMIFS([5]Sheet1!W:W,[5]Sheet1!$A:$A,$A345,[5]Sheet1!$B:$B,$B345,[5]Sheet1!$C:$C,$C345),0)</f>
        <v>0</v>
      </c>
      <c r="AK345" s="169">
        <f>+IFERROR(SUMIFS([5]Sheet1!X:X,[5]Sheet1!$A:$A,$A345,[5]Sheet1!$B:$B,$B345,[5]Sheet1!$C:$C,$C345),0)</f>
        <v>0</v>
      </c>
      <c r="AL345" s="169">
        <f>+IFERROR(SUMIFS([5]Sheet1!Y:Y,[5]Sheet1!$A:$A,$A345,[5]Sheet1!$B:$B,$B345,[5]Sheet1!$C:$C,$C345),0)</f>
        <v>0</v>
      </c>
      <c r="AM345" s="169">
        <f>+IFERROR(SUMIFS([5]Sheet1!Z:Z,[5]Sheet1!$A:$A,$A345,[5]Sheet1!$B:$B,$B345,[5]Sheet1!$C:$C,$C345),0)</f>
        <v>0</v>
      </c>
    </row>
    <row r="346" spans="1:40" ht="15" customHeight="1" outlineLevel="2">
      <c r="A346" s="220" t="s">
        <v>87</v>
      </c>
      <c r="B346" s="4" t="s">
        <v>49</v>
      </c>
      <c r="C346" s="4" t="str">
        <f t="shared" si="931"/>
        <v>X Security Monosede 200</v>
      </c>
      <c r="D346" s="217"/>
      <c r="E346" s="207"/>
      <c r="F346" s="204"/>
      <c r="G346" s="12" t="s">
        <v>3783</v>
      </c>
      <c r="H346" s="168"/>
      <c r="I346" s="168"/>
      <c r="J346" s="168"/>
      <c r="K346" s="168"/>
      <c r="L346" s="168"/>
      <c r="M346" s="168"/>
      <c r="N346" s="168"/>
      <c r="O346" s="168"/>
      <c r="P346" s="169"/>
      <c r="Q346" s="169">
        <f>+IFERROR(SUMIFS([5]Sheet1!D:D,[5]Sheet1!$A:$A,$A346,[5]Sheet1!$B:$B,$B346,[5]Sheet1!$C:$C,$C346),0)</f>
        <v>0</v>
      </c>
      <c r="R346" s="169">
        <f>+IFERROR(SUMIFS([5]Sheet1!E:E,[5]Sheet1!$A:$A,$A346,[5]Sheet1!$B:$B,$B346,[5]Sheet1!$C:$C,$C346),0)</f>
        <v>0</v>
      </c>
      <c r="S346" s="169">
        <f>+IFERROR(SUMIFS([5]Sheet1!F:F,[5]Sheet1!$A:$A,$A346,[5]Sheet1!$B:$B,$B346,[5]Sheet1!$C:$C,$C346),0)</f>
        <v>0</v>
      </c>
      <c r="T346" s="169">
        <f>+IFERROR(SUMIFS([5]Sheet1!G:G,[5]Sheet1!$A:$A,$A346,[5]Sheet1!$B:$B,$B346,[5]Sheet1!$C:$C,$C346),0)</f>
        <v>0</v>
      </c>
      <c r="U346" s="169">
        <f>+IFERROR(SUMIFS([5]Sheet1!H:H,[5]Sheet1!$A:$A,$A346,[5]Sheet1!$B:$B,$B346,[5]Sheet1!$C:$C,$C346),0)</f>
        <v>0</v>
      </c>
      <c r="V346" s="169">
        <f>+IFERROR(SUMIFS([5]Sheet1!I:I,[5]Sheet1!$A:$A,$A346,[5]Sheet1!$B:$B,$B346,[5]Sheet1!$C:$C,$C346),0)</f>
        <v>0</v>
      </c>
      <c r="W346" s="169">
        <f>+IFERROR(SUMIFS([5]Sheet1!J:J,[5]Sheet1!$A:$A,$A346,[5]Sheet1!$B:$B,$B346,[5]Sheet1!$C:$C,$C346),0)</f>
        <v>0</v>
      </c>
      <c r="X346" s="169">
        <f>+IFERROR(SUMIFS([5]Sheet1!K:K,[5]Sheet1!$A:$A,$A346,[5]Sheet1!$B:$B,$B346,[5]Sheet1!$C:$C,$C346),0)</f>
        <v>0</v>
      </c>
      <c r="Y346" s="169">
        <f>+IFERROR(SUMIFS([5]Sheet1!L:L,[5]Sheet1!$A:$A,$A346,[5]Sheet1!$B:$B,$B346,[5]Sheet1!$C:$C,$C346),0)</f>
        <v>0</v>
      </c>
      <c r="Z346" s="169">
        <f>+IFERROR(SUMIFS([5]Sheet1!M:M,[5]Sheet1!$A:$A,$A346,[5]Sheet1!$B:$B,$B346,[5]Sheet1!$C:$C,$C346),0)</f>
        <v>0</v>
      </c>
      <c r="AA346" s="169">
        <f>+IFERROR(SUMIFS([5]Sheet1!N:N,[5]Sheet1!$A:$A,$A346,[5]Sheet1!$B:$B,$B346,[5]Sheet1!$C:$C,$C346),0)</f>
        <v>0</v>
      </c>
      <c r="AB346" s="169">
        <f>+IFERROR(SUMIFS([5]Sheet1!O:O,[5]Sheet1!$A:$A,$A346,[5]Sheet1!$B:$B,$B346,[5]Sheet1!$C:$C,$C346),0)</f>
        <v>0</v>
      </c>
      <c r="AC346" s="169">
        <f>+IFERROR(SUMIFS([5]Sheet1!P:P,[5]Sheet1!$A:$A,$A346,[5]Sheet1!$B:$B,$B346,[5]Sheet1!$C:$C,$C346),0)</f>
        <v>0</v>
      </c>
      <c r="AD346" s="169">
        <f>+IFERROR(SUMIFS([5]Sheet1!Q:Q,[5]Sheet1!$A:$A,$A346,[5]Sheet1!$B:$B,$B346,[5]Sheet1!$C:$C,$C346),0)</f>
        <v>0</v>
      </c>
      <c r="AE346" s="169">
        <f>+IFERROR(SUMIFS([5]Sheet1!R:R,[5]Sheet1!$A:$A,$A346,[5]Sheet1!$B:$B,$B346,[5]Sheet1!$C:$C,$C346),0)</f>
        <v>0</v>
      </c>
      <c r="AF346" s="169">
        <f>+IFERROR(SUMIFS([5]Sheet1!S:S,[5]Sheet1!$A:$A,$A346,[5]Sheet1!$B:$B,$B346,[5]Sheet1!$C:$C,$C346),0)</f>
        <v>1</v>
      </c>
      <c r="AG346" s="169">
        <f>+IFERROR(SUMIFS([5]Sheet1!T:T,[5]Sheet1!$A:$A,$A346,[5]Sheet1!$B:$B,$B346,[5]Sheet1!$C:$C,$C346),0)</f>
        <v>0</v>
      </c>
      <c r="AH346" s="169">
        <f>+IFERROR(SUMIFS([5]Sheet1!U:U,[5]Sheet1!$A:$A,$A346,[5]Sheet1!$B:$B,$B346,[5]Sheet1!$C:$C,$C346),0)</f>
        <v>0</v>
      </c>
      <c r="AI346" s="169">
        <f>+IFERROR(SUMIFS([5]Sheet1!V:V,[5]Sheet1!$A:$A,$A346,[5]Sheet1!$B:$B,$B346,[5]Sheet1!$C:$C,$C346),0)</f>
        <v>0</v>
      </c>
      <c r="AJ346" s="169">
        <f>+IFERROR(SUMIFS([5]Sheet1!W:W,[5]Sheet1!$A:$A,$A346,[5]Sheet1!$B:$B,$B346,[5]Sheet1!$C:$C,$C346),0)</f>
        <v>0</v>
      </c>
      <c r="AK346" s="169">
        <f>+IFERROR(SUMIFS([5]Sheet1!X:X,[5]Sheet1!$A:$A,$A346,[5]Sheet1!$B:$B,$B346,[5]Sheet1!$C:$C,$C346),0)</f>
        <v>0</v>
      </c>
      <c r="AL346" s="169">
        <f>+IFERROR(SUMIFS([5]Sheet1!Y:Y,[5]Sheet1!$A:$A,$A346,[5]Sheet1!$B:$B,$B346,[5]Sheet1!$C:$C,$C346),0)</f>
        <v>0</v>
      </c>
      <c r="AM346" s="169">
        <f>+IFERROR(SUMIFS([5]Sheet1!Z:Z,[5]Sheet1!$A:$A,$A346,[5]Sheet1!$B:$B,$B346,[5]Sheet1!$C:$C,$C346),0)</f>
        <v>0</v>
      </c>
    </row>
    <row r="347" spans="1:40" ht="15" customHeight="1" outlineLevel="2">
      <c r="A347" s="220" t="s">
        <v>87</v>
      </c>
      <c r="B347" s="4" t="s">
        <v>49</v>
      </c>
      <c r="C347" s="4" t="str">
        <f t="shared" si="931"/>
        <v>X Security Monosede 500</v>
      </c>
      <c r="D347" s="217"/>
      <c r="E347" s="207"/>
      <c r="F347" s="204"/>
      <c r="G347" s="12" t="s">
        <v>3789</v>
      </c>
      <c r="H347" s="168"/>
      <c r="I347" s="168"/>
      <c r="J347" s="168"/>
      <c r="K347" s="168"/>
      <c r="L347" s="168"/>
      <c r="M347" s="168"/>
      <c r="N347" s="168"/>
      <c r="O347" s="168"/>
      <c r="P347" s="169"/>
      <c r="Q347" s="169">
        <f>+IFERROR(SUMIFS([5]Sheet1!D:D,[5]Sheet1!$A:$A,$A347,[5]Sheet1!$B:$B,$B347,[5]Sheet1!$C:$C,$C347),0)</f>
        <v>0</v>
      </c>
      <c r="R347" s="169">
        <f>+IFERROR(SUMIFS([5]Sheet1!E:E,[5]Sheet1!$A:$A,$A347,[5]Sheet1!$B:$B,$B347,[5]Sheet1!$C:$C,$C347),0)</f>
        <v>0</v>
      </c>
      <c r="S347" s="169">
        <f>+IFERROR(SUMIFS([5]Sheet1!F:F,[5]Sheet1!$A:$A,$A347,[5]Sheet1!$B:$B,$B347,[5]Sheet1!$C:$C,$C347),0)</f>
        <v>0</v>
      </c>
      <c r="T347" s="169">
        <f>+IFERROR(SUMIFS([5]Sheet1!G:G,[5]Sheet1!$A:$A,$A347,[5]Sheet1!$B:$B,$B347,[5]Sheet1!$C:$C,$C347),0)</f>
        <v>0</v>
      </c>
      <c r="U347" s="169">
        <f>+IFERROR(SUMIFS([5]Sheet1!H:H,[5]Sheet1!$A:$A,$A347,[5]Sheet1!$B:$B,$B347,[5]Sheet1!$C:$C,$C347),0)</f>
        <v>0</v>
      </c>
      <c r="V347" s="169">
        <f>+IFERROR(SUMIFS([5]Sheet1!I:I,[5]Sheet1!$A:$A,$A347,[5]Sheet1!$B:$B,$B347,[5]Sheet1!$C:$C,$C347),0)</f>
        <v>0</v>
      </c>
      <c r="W347" s="169">
        <f>+IFERROR(SUMIFS([5]Sheet1!J:J,[5]Sheet1!$A:$A,$A347,[5]Sheet1!$B:$B,$B347,[5]Sheet1!$C:$C,$C347),0)</f>
        <v>0</v>
      </c>
      <c r="X347" s="169">
        <f>+IFERROR(SUMIFS([5]Sheet1!K:K,[5]Sheet1!$A:$A,$A347,[5]Sheet1!$B:$B,$B347,[5]Sheet1!$C:$C,$C347),0)</f>
        <v>0</v>
      </c>
      <c r="Y347" s="169">
        <f>+IFERROR(SUMIFS([5]Sheet1!L:L,[5]Sheet1!$A:$A,$A347,[5]Sheet1!$B:$B,$B347,[5]Sheet1!$C:$C,$C347),0)</f>
        <v>0</v>
      </c>
      <c r="Z347" s="169">
        <f>+IFERROR(SUMIFS([5]Sheet1!M:M,[5]Sheet1!$A:$A,$A347,[5]Sheet1!$B:$B,$B347,[5]Sheet1!$C:$C,$C347),0)</f>
        <v>0</v>
      </c>
      <c r="AA347" s="169">
        <f>+IFERROR(SUMIFS([5]Sheet1!N:N,[5]Sheet1!$A:$A,$A347,[5]Sheet1!$B:$B,$B347,[5]Sheet1!$C:$C,$C347),0)</f>
        <v>0</v>
      </c>
      <c r="AB347" s="169">
        <f>+IFERROR(SUMIFS([5]Sheet1!O:O,[5]Sheet1!$A:$A,$A347,[5]Sheet1!$B:$B,$B347,[5]Sheet1!$C:$C,$C347),0)</f>
        <v>0</v>
      </c>
      <c r="AC347" s="169">
        <f>+IFERROR(SUMIFS([5]Sheet1!P:P,[5]Sheet1!$A:$A,$A347,[5]Sheet1!$B:$B,$B347,[5]Sheet1!$C:$C,$C347),0)</f>
        <v>0</v>
      </c>
      <c r="AD347" s="169">
        <f>+IFERROR(SUMIFS([5]Sheet1!Q:Q,[5]Sheet1!$A:$A,$A347,[5]Sheet1!$B:$B,$B347,[5]Sheet1!$C:$C,$C347),0)</f>
        <v>0</v>
      </c>
      <c r="AE347" s="169">
        <f>+IFERROR(SUMIFS([5]Sheet1!R:R,[5]Sheet1!$A:$A,$A347,[5]Sheet1!$B:$B,$B347,[5]Sheet1!$C:$C,$C347),0)</f>
        <v>0</v>
      </c>
      <c r="AF347" s="169">
        <f>+IFERROR(SUMIFS([5]Sheet1!S:S,[5]Sheet1!$A:$A,$A347,[5]Sheet1!$B:$B,$B347,[5]Sheet1!$C:$C,$C347),0)</f>
        <v>0</v>
      </c>
      <c r="AG347" s="169">
        <f>+IFERROR(SUMIFS([5]Sheet1!T:T,[5]Sheet1!$A:$A,$A347,[5]Sheet1!$B:$B,$B347,[5]Sheet1!$C:$C,$C347),0)</f>
        <v>0</v>
      </c>
      <c r="AH347" s="169">
        <f>+IFERROR(SUMIFS([5]Sheet1!U:U,[5]Sheet1!$A:$A,$A347,[5]Sheet1!$B:$B,$B347,[5]Sheet1!$C:$C,$C347),0)</f>
        <v>0</v>
      </c>
      <c r="AI347" s="169">
        <f>+IFERROR(SUMIFS([5]Sheet1!V:V,[5]Sheet1!$A:$A,$A347,[5]Sheet1!$B:$B,$B347,[5]Sheet1!$C:$C,$C347),0)</f>
        <v>0</v>
      </c>
      <c r="AJ347" s="169">
        <f>+IFERROR(SUMIFS([5]Sheet1!W:W,[5]Sheet1!$A:$A,$A347,[5]Sheet1!$B:$B,$B347,[5]Sheet1!$C:$C,$C347),0)</f>
        <v>0</v>
      </c>
      <c r="AK347" s="169">
        <f>+IFERROR(SUMIFS([5]Sheet1!X:X,[5]Sheet1!$A:$A,$A347,[5]Sheet1!$B:$B,$B347,[5]Sheet1!$C:$C,$C347),0)</f>
        <v>0</v>
      </c>
      <c r="AL347" s="169">
        <f>+IFERROR(SUMIFS([5]Sheet1!Y:Y,[5]Sheet1!$A:$A,$A347,[5]Sheet1!$B:$B,$B347,[5]Sheet1!$C:$C,$C347),0)</f>
        <v>0</v>
      </c>
      <c r="AM347" s="169">
        <f>+IFERROR(SUMIFS([5]Sheet1!Z:Z,[5]Sheet1!$A:$A,$A347,[5]Sheet1!$B:$B,$B347,[5]Sheet1!$C:$C,$C347),0)</f>
        <v>0</v>
      </c>
    </row>
    <row r="348" spans="1:40" ht="15" customHeight="1" outlineLevel="2">
      <c r="A348" s="220" t="s">
        <v>87</v>
      </c>
      <c r="B348" s="4" t="s">
        <v>49</v>
      </c>
      <c r="C348" s="4" t="str">
        <f t="shared" si="931"/>
        <v>X Security Monosede 1 Gb</v>
      </c>
      <c r="D348" s="217"/>
      <c r="E348" s="207"/>
      <c r="F348" s="204"/>
      <c r="G348" s="12" t="s">
        <v>3790</v>
      </c>
      <c r="H348" s="168"/>
      <c r="I348" s="168"/>
      <c r="J348" s="168"/>
      <c r="K348" s="168"/>
      <c r="L348" s="168"/>
      <c r="M348" s="168"/>
      <c r="N348" s="168"/>
      <c r="O348" s="168"/>
      <c r="P348" s="169"/>
      <c r="Q348" s="169">
        <f>+IFERROR(SUMIFS([5]Sheet1!D:D,[5]Sheet1!$A:$A,$A348,[5]Sheet1!$B:$B,$B348,[5]Sheet1!$C:$C,$C348),0)</f>
        <v>0</v>
      </c>
      <c r="R348" s="169">
        <f>+IFERROR(SUMIFS([5]Sheet1!E:E,[5]Sheet1!$A:$A,$A348,[5]Sheet1!$B:$B,$B348,[5]Sheet1!$C:$C,$C348),0)</f>
        <v>0</v>
      </c>
      <c r="S348" s="169">
        <f>+IFERROR(SUMIFS([5]Sheet1!F:F,[5]Sheet1!$A:$A,$A348,[5]Sheet1!$B:$B,$B348,[5]Sheet1!$C:$C,$C348),0)</f>
        <v>0</v>
      </c>
      <c r="T348" s="169">
        <f>+IFERROR(SUMIFS([5]Sheet1!G:G,[5]Sheet1!$A:$A,$A348,[5]Sheet1!$B:$B,$B348,[5]Sheet1!$C:$C,$C348),0)</f>
        <v>0</v>
      </c>
      <c r="U348" s="169">
        <f>+IFERROR(SUMIFS([5]Sheet1!H:H,[5]Sheet1!$A:$A,$A348,[5]Sheet1!$B:$B,$B348,[5]Sheet1!$C:$C,$C348),0)</f>
        <v>0</v>
      </c>
      <c r="V348" s="169">
        <f>+IFERROR(SUMIFS([5]Sheet1!I:I,[5]Sheet1!$A:$A,$A348,[5]Sheet1!$B:$B,$B348,[5]Sheet1!$C:$C,$C348),0)</f>
        <v>0</v>
      </c>
      <c r="W348" s="169">
        <f>+IFERROR(SUMIFS([5]Sheet1!J:J,[5]Sheet1!$A:$A,$A348,[5]Sheet1!$B:$B,$B348,[5]Sheet1!$C:$C,$C348),0)</f>
        <v>0</v>
      </c>
      <c r="X348" s="169">
        <f>+IFERROR(SUMIFS([5]Sheet1!K:K,[5]Sheet1!$A:$A,$A348,[5]Sheet1!$B:$B,$B348,[5]Sheet1!$C:$C,$C348),0)</f>
        <v>0</v>
      </c>
      <c r="Y348" s="169">
        <f>+IFERROR(SUMIFS([5]Sheet1!L:L,[5]Sheet1!$A:$A,$A348,[5]Sheet1!$B:$B,$B348,[5]Sheet1!$C:$C,$C348),0)</f>
        <v>0</v>
      </c>
      <c r="Z348" s="169">
        <f>+IFERROR(SUMIFS([5]Sheet1!M:M,[5]Sheet1!$A:$A,$A348,[5]Sheet1!$B:$B,$B348,[5]Sheet1!$C:$C,$C348),0)</f>
        <v>0</v>
      </c>
      <c r="AA348" s="169">
        <f>+IFERROR(SUMIFS([5]Sheet1!N:N,[5]Sheet1!$A:$A,$A348,[5]Sheet1!$B:$B,$B348,[5]Sheet1!$C:$C,$C348),0)</f>
        <v>0</v>
      </c>
      <c r="AB348" s="169">
        <f>+IFERROR(SUMIFS([5]Sheet1!O:O,[5]Sheet1!$A:$A,$A348,[5]Sheet1!$B:$B,$B348,[5]Sheet1!$C:$C,$C348),0)</f>
        <v>0</v>
      </c>
      <c r="AC348" s="169">
        <f>+IFERROR(SUMIFS([5]Sheet1!P:P,[5]Sheet1!$A:$A,$A348,[5]Sheet1!$B:$B,$B348,[5]Sheet1!$C:$C,$C348),0)</f>
        <v>0</v>
      </c>
      <c r="AD348" s="169">
        <f>+IFERROR(SUMIFS([5]Sheet1!Q:Q,[5]Sheet1!$A:$A,$A348,[5]Sheet1!$B:$B,$B348,[5]Sheet1!$C:$C,$C348),0)</f>
        <v>0</v>
      </c>
      <c r="AE348" s="169">
        <f>+IFERROR(SUMIFS([5]Sheet1!R:R,[5]Sheet1!$A:$A,$A348,[5]Sheet1!$B:$B,$B348,[5]Sheet1!$C:$C,$C348),0)</f>
        <v>0</v>
      </c>
      <c r="AF348" s="169">
        <f>+IFERROR(SUMIFS([5]Sheet1!S:S,[5]Sheet1!$A:$A,$A348,[5]Sheet1!$B:$B,$B348,[5]Sheet1!$C:$C,$C348),0)</f>
        <v>0</v>
      </c>
      <c r="AG348" s="169">
        <f>+IFERROR(SUMIFS([5]Sheet1!T:T,[5]Sheet1!$A:$A,$A348,[5]Sheet1!$B:$B,$B348,[5]Sheet1!$C:$C,$C348),0)</f>
        <v>0</v>
      </c>
      <c r="AH348" s="169">
        <f>+IFERROR(SUMIFS([5]Sheet1!U:U,[5]Sheet1!$A:$A,$A348,[5]Sheet1!$B:$B,$B348,[5]Sheet1!$C:$C,$C348),0)</f>
        <v>0</v>
      </c>
      <c r="AI348" s="169">
        <f>+IFERROR(SUMIFS([5]Sheet1!V:V,[5]Sheet1!$A:$A,$A348,[5]Sheet1!$B:$B,$B348,[5]Sheet1!$C:$C,$C348),0)</f>
        <v>0</v>
      </c>
      <c r="AJ348" s="169">
        <f>+IFERROR(SUMIFS([5]Sheet1!W:W,[5]Sheet1!$A:$A,$A348,[5]Sheet1!$B:$B,$B348,[5]Sheet1!$C:$C,$C348),0)</f>
        <v>0</v>
      </c>
      <c r="AK348" s="169">
        <f>+IFERROR(SUMIFS([5]Sheet1!X:X,[5]Sheet1!$A:$A,$A348,[5]Sheet1!$B:$B,$B348,[5]Sheet1!$C:$C,$C348),0)</f>
        <v>0</v>
      </c>
      <c r="AL348" s="169">
        <f>+IFERROR(SUMIFS([5]Sheet1!Y:Y,[5]Sheet1!$A:$A,$A348,[5]Sheet1!$B:$B,$B348,[5]Sheet1!$C:$C,$C348),0)</f>
        <v>0</v>
      </c>
      <c r="AM348" s="169">
        <f>+IFERROR(SUMIFS([5]Sheet1!Z:Z,[5]Sheet1!$A:$A,$A348,[5]Sheet1!$B:$B,$B348,[5]Sheet1!$C:$C,$C348),0)</f>
        <v>0</v>
      </c>
    </row>
    <row r="349" spans="1:40" ht="15" customHeight="1" outlineLevel="2">
      <c r="A349" s="220" t="s">
        <v>87</v>
      </c>
      <c r="B349" s="4" t="s">
        <v>49</v>
      </c>
      <c r="C349" s="4" t="str">
        <f t="shared" si="931"/>
        <v>X Security Monosede Virtual 100</v>
      </c>
      <c r="D349" s="217"/>
      <c r="E349" s="207"/>
      <c r="F349" s="204"/>
      <c r="G349" s="12" t="s">
        <v>3791</v>
      </c>
      <c r="H349" s="168"/>
      <c r="I349" s="168"/>
      <c r="J349" s="168"/>
      <c r="K349" s="168"/>
      <c r="L349" s="168"/>
      <c r="M349" s="168"/>
      <c r="N349" s="168"/>
      <c r="O349" s="168"/>
      <c r="P349" s="169"/>
      <c r="Q349" s="169">
        <f>+IFERROR(SUMIFS([5]Sheet1!D:D,[5]Sheet1!$A:$A,$A349,[5]Sheet1!$B:$B,$B349,[5]Sheet1!$C:$C,$C349),0)</f>
        <v>0</v>
      </c>
      <c r="R349" s="169">
        <f>+IFERROR(SUMIFS([5]Sheet1!E:E,[5]Sheet1!$A:$A,$A349,[5]Sheet1!$B:$B,$B349,[5]Sheet1!$C:$C,$C349),0)</f>
        <v>0</v>
      </c>
      <c r="S349" s="169">
        <f>+IFERROR(SUMIFS([5]Sheet1!F:F,[5]Sheet1!$A:$A,$A349,[5]Sheet1!$B:$B,$B349,[5]Sheet1!$C:$C,$C349),0)</f>
        <v>0</v>
      </c>
      <c r="T349" s="169">
        <f>+IFERROR(SUMIFS([5]Sheet1!G:G,[5]Sheet1!$A:$A,$A349,[5]Sheet1!$B:$B,$B349,[5]Sheet1!$C:$C,$C349),0)</f>
        <v>0</v>
      </c>
      <c r="U349" s="169">
        <f>+IFERROR(SUMIFS([5]Sheet1!H:H,[5]Sheet1!$A:$A,$A349,[5]Sheet1!$B:$B,$B349,[5]Sheet1!$C:$C,$C349),0)</f>
        <v>0</v>
      </c>
      <c r="V349" s="169">
        <f>+IFERROR(SUMIFS([5]Sheet1!I:I,[5]Sheet1!$A:$A,$A349,[5]Sheet1!$B:$B,$B349,[5]Sheet1!$C:$C,$C349),0)</f>
        <v>0</v>
      </c>
      <c r="W349" s="169">
        <f>+IFERROR(SUMIFS([5]Sheet1!J:J,[5]Sheet1!$A:$A,$A349,[5]Sheet1!$B:$B,$B349,[5]Sheet1!$C:$C,$C349),0)</f>
        <v>0</v>
      </c>
      <c r="X349" s="169">
        <f>+IFERROR(SUMIFS([5]Sheet1!K:K,[5]Sheet1!$A:$A,$A349,[5]Sheet1!$B:$B,$B349,[5]Sheet1!$C:$C,$C349),0)</f>
        <v>0</v>
      </c>
      <c r="Y349" s="169">
        <f>+IFERROR(SUMIFS([5]Sheet1!L:L,[5]Sheet1!$A:$A,$A349,[5]Sheet1!$B:$B,$B349,[5]Sheet1!$C:$C,$C349),0)</f>
        <v>0</v>
      </c>
      <c r="Z349" s="169">
        <f>+IFERROR(SUMIFS([5]Sheet1!M:M,[5]Sheet1!$A:$A,$A349,[5]Sheet1!$B:$B,$B349,[5]Sheet1!$C:$C,$C349),0)</f>
        <v>0</v>
      </c>
      <c r="AA349" s="169">
        <f>+IFERROR(SUMIFS([5]Sheet1!N:N,[5]Sheet1!$A:$A,$A349,[5]Sheet1!$B:$B,$B349,[5]Sheet1!$C:$C,$C349),0)</f>
        <v>0</v>
      </c>
      <c r="AB349" s="169">
        <f>+IFERROR(SUMIFS([5]Sheet1!O:O,[5]Sheet1!$A:$A,$A349,[5]Sheet1!$B:$B,$B349,[5]Sheet1!$C:$C,$C349),0)</f>
        <v>0</v>
      </c>
      <c r="AC349" s="169">
        <f>+IFERROR(SUMIFS([5]Sheet1!P:P,[5]Sheet1!$A:$A,$A349,[5]Sheet1!$B:$B,$B349,[5]Sheet1!$C:$C,$C349),0)</f>
        <v>0</v>
      </c>
      <c r="AD349" s="169">
        <f>+IFERROR(SUMIFS([5]Sheet1!Q:Q,[5]Sheet1!$A:$A,$A349,[5]Sheet1!$B:$B,$B349,[5]Sheet1!$C:$C,$C349),0)</f>
        <v>0</v>
      </c>
      <c r="AE349" s="169">
        <f>+IFERROR(SUMIFS([5]Sheet1!R:R,[5]Sheet1!$A:$A,$A349,[5]Sheet1!$B:$B,$B349,[5]Sheet1!$C:$C,$C349),0)</f>
        <v>0</v>
      </c>
      <c r="AF349" s="169">
        <f>+IFERROR(SUMIFS([5]Sheet1!S:S,[5]Sheet1!$A:$A,$A349,[5]Sheet1!$B:$B,$B349,[5]Sheet1!$C:$C,$C349),0)</f>
        <v>0</v>
      </c>
      <c r="AG349" s="169">
        <f>+IFERROR(SUMIFS([5]Sheet1!T:T,[5]Sheet1!$A:$A,$A349,[5]Sheet1!$B:$B,$B349,[5]Sheet1!$C:$C,$C349),0)</f>
        <v>0</v>
      </c>
      <c r="AH349" s="169">
        <f>+IFERROR(SUMIFS([5]Sheet1!U:U,[5]Sheet1!$A:$A,$A349,[5]Sheet1!$B:$B,$B349,[5]Sheet1!$C:$C,$C349),0)</f>
        <v>0</v>
      </c>
      <c r="AI349" s="169">
        <f>+IFERROR(SUMIFS([5]Sheet1!V:V,[5]Sheet1!$A:$A,$A349,[5]Sheet1!$B:$B,$B349,[5]Sheet1!$C:$C,$C349),0)</f>
        <v>0</v>
      </c>
      <c r="AJ349" s="169">
        <f>+IFERROR(SUMIFS([5]Sheet1!W:W,[5]Sheet1!$A:$A,$A349,[5]Sheet1!$B:$B,$B349,[5]Sheet1!$C:$C,$C349),0)</f>
        <v>0</v>
      </c>
      <c r="AK349" s="169">
        <f>+IFERROR(SUMIFS([5]Sheet1!X:X,[5]Sheet1!$A:$A,$A349,[5]Sheet1!$B:$B,$B349,[5]Sheet1!$C:$C,$C349),0)</f>
        <v>0</v>
      </c>
      <c r="AL349" s="169">
        <f>+IFERROR(SUMIFS([5]Sheet1!Y:Y,[5]Sheet1!$A:$A,$A349,[5]Sheet1!$B:$B,$B349,[5]Sheet1!$C:$C,$C349),0)</f>
        <v>0</v>
      </c>
      <c r="AM349" s="169">
        <f>+IFERROR(SUMIFS([5]Sheet1!Z:Z,[5]Sheet1!$A:$A,$A349,[5]Sheet1!$B:$B,$B349,[5]Sheet1!$C:$C,$C349),0)</f>
        <v>0</v>
      </c>
    </row>
    <row r="350" spans="1:40" ht="15" customHeight="1" outlineLevel="2">
      <c r="A350" s="220" t="s">
        <v>87</v>
      </c>
      <c r="B350" s="4" t="s">
        <v>49</v>
      </c>
      <c r="C350" s="4" t="str">
        <f t="shared" si="931"/>
        <v>X Security Monosede NOMADA</v>
      </c>
      <c r="D350" s="217"/>
      <c r="E350" s="207"/>
      <c r="F350" s="204"/>
      <c r="G350" s="12" t="s">
        <v>3792</v>
      </c>
      <c r="H350" s="168"/>
      <c r="I350" s="168"/>
      <c r="J350" s="168"/>
      <c r="K350" s="168"/>
      <c r="L350" s="168"/>
      <c r="M350" s="168"/>
      <c r="N350" s="168"/>
      <c r="O350" s="168"/>
      <c r="P350" s="169"/>
      <c r="Q350" s="169">
        <f>+IFERROR(SUMIFS([5]Sheet1!D:D,[5]Sheet1!$A:$A,$A350,[5]Sheet1!$B:$B,$B350,[5]Sheet1!$C:$C,$C350),0)</f>
        <v>0</v>
      </c>
      <c r="R350" s="169">
        <f>+IFERROR(SUMIFS([5]Sheet1!E:E,[5]Sheet1!$A:$A,$A350,[5]Sheet1!$B:$B,$B350,[5]Sheet1!$C:$C,$C350),0)</f>
        <v>0</v>
      </c>
      <c r="S350" s="169">
        <f>+IFERROR(SUMIFS([5]Sheet1!F:F,[5]Sheet1!$A:$A,$A350,[5]Sheet1!$B:$B,$B350,[5]Sheet1!$C:$C,$C350),0)</f>
        <v>0</v>
      </c>
      <c r="T350" s="169">
        <f>+IFERROR(SUMIFS([5]Sheet1!G:G,[5]Sheet1!$A:$A,$A350,[5]Sheet1!$B:$B,$B350,[5]Sheet1!$C:$C,$C350),0)</f>
        <v>0</v>
      </c>
      <c r="U350" s="169">
        <f>+IFERROR(SUMIFS([5]Sheet1!H:H,[5]Sheet1!$A:$A,$A350,[5]Sheet1!$B:$B,$B350,[5]Sheet1!$C:$C,$C350),0)</f>
        <v>0</v>
      </c>
      <c r="V350" s="169">
        <f>+IFERROR(SUMIFS([5]Sheet1!I:I,[5]Sheet1!$A:$A,$A350,[5]Sheet1!$B:$B,$B350,[5]Sheet1!$C:$C,$C350),0)</f>
        <v>0</v>
      </c>
      <c r="W350" s="169">
        <f>+IFERROR(SUMIFS([5]Sheet1!J:J,[5]Sheet1!$A:$A,$A350,[5]Sheet1!$B:$B,$B350,[5]Sheet1!$C:$C,$C350),0)</f>
        <v>0</v>
      </c>
      <c r="X350" s="169">
        <f>+IFERROR(SUMIFS([5]Sheet1!K:K,[5]Sheet1!$A:$A,$A350,[5]Sheet1!$B:$B,$B350,[5]Sheet1!$C:$C,$C350),0)</f>
        <v>0</v>
      </c>
      <c r="Y350" s="169">
        <f>+IFERROR(SUMIFS([5]Sheet1!L:L,[5]Sheet1!$A:$A,$A350,[5]Sheet1!$B:$B,$B350,[5]Sheet1!$C:$C,$C350),0)</f>
        <v>0</v>
      </c>
      <c r="Z350" s="169">
        <f>+IFERROR(SUMIFS([5]Sheet1!M:M,[5]Sheet1!$A:$A,$A350,[5]Sheet1!$B:$B,$B350,[5]Sheet1!$C:$C,$C350),0)</f>
        <v>0</v>
      </c>
      <c r="AA350" s="169">
        <f>+IFERROR(SUMIFS([5]Sheet1!N:N,[5]Sheet1!$A:$A,$A350,[5]Sheet1!$B:$B,$B350,[5]Sheet1!$C:$C,$C350),0)</f>
        <v>0</v>
      </c>
      <c r="AB350" s="169">
        <f>+IFERROR(SUMIFS([5]Sheet1!O:O,[5]Sheet1!$A:$A,$A350,[5]Sheet1!$B:$B,$B350,[5]Sheet1!$C:$C,$C350),0)</f>
        <v>0</v>
      </c>
      <c r="AC350" s="169">
        <f>+IFERROR(SUMIFS([5]Sheet1!P:P,[5]Sheet1!$A:$A,$A350,[5]Sheet1!$B:$B,$B350,[5]Sheet1!$C:$C,$C350),0)</f>
        <v>0</v>
      </c>
      <c r="AD350" s="169">
        <f>+IFERROR(SUMIFS([5]Sheet1!Q:Q,[5]Sheet1!$A:$A,$A350,[5]Sheet1!$B:$B,$B350,[5]Sheet1!$C:$C,$C350),0)</f>
        <v>0</v>
      </c>
      <c r="AE350" s="169">
        <f>+IFERROR(SUMIFS([5]Sheet1!R:R,[5]Sheet1!$A:$A,$A350,[5]Sheet1!$B:$B,$B350,[5]Sheet1!$C:$C,$C350),0)</f>
        <v>0</v>
      </c>
      <c r="AF350" s="169">
        <f>+IFERROR(SUMIFS([5]Sheet1!S:S,[5]Sheet1!$A:$A,$A350,[5]Sheet1!$B:$B,$B350,[5]Sheet1!$C:$C,$C350),0)</f>
        <v>0</v>
      </c>
      <c r="AG350" s="169">
        <f>+IFERROR(SUMIFS([5]Sheet1!T:T,[5]Sheet1!$A:$A,$A350,[5]Sheet1!$B:$B,$B350,[5]Sheet1!$C:$C,$C350),0)</f>
        <v>0</v>
      </c>
      <c r="AH350" s="169">
        <f>+IFERROR(SUMIFS([5]Sheet1!U:U,[5]Sheet1!$A:$A,$A350,[5]Sheet1!$B:$B,$B350,[5]Sheet1!$C:$C,$C350),0)</f>
        <v>0</v>
      </c>
      <c r="AI350" s="169">
        <f>+IFERROR(SUMIFS([5]Sheet1!V:V,[5]Sheet1!$A:$A,$A350,[5]Sheet1!$B:$B,$B350,[5]Sheet1!$C:$C,$C350),0)</f>
        <v>0</v>
      </c>
      <c r="AJ350" s="169">
        <f>+IFERROR(SUMIFS([5]Sheet1!W:W,[5]Sheet1!$A:$A,$A350,[5]Sheet1!$B:$B,$B350,[5]Sheet1!$C:$C,$C350),0)</f>
        <v>0</v>
      </c>
      <c r="AK350" s="169">
        <f>+IFERROR(SUMIFS([5]Sheet1!X:X,[5]Sheet1!$A:$A,$A350,[5]Sheet1!$B:$B,$B350,[5]Sheet1!$C:$C,$C350),0)</f>
        <v>0</v>
      </c>
      <c r="AL350" s="169">
        <f>+IFERROR(SUMIFS([5]Sheet1!Y:Y,[5]Sheet1!$A:$A,$A350,[5]Sheet1!$B:$B,$B350,[5]Sheet1!$C:$C,$C350),0)</f>
        <v>0</v>
      </c>
      <c r="AM350" s="169">
        <f>+IFERROR(SUMIFS([5]Sheet1!Z:Z,[5]Sheet1!$A:$A,$A350,[5]Sheet1!$B:$B,$B350,[5]Sheet1!$C:$C,$C350),0)</f>
        <v>0</v>
      </c>
    </row>
    <row r="351" spans="1:40" ht="15" customHeight="1" outlineLevel="2">
      <c r="A351" s="220" t="s">
        <v>87</v>
      </c>
      <c r="B351" s="4" t="s">
        <v>49</v>
      </c>
      <c r="C351" s="4" t="str">
        <f t="shared" si="931"/>
        <v>X Security Monosede 4G</v>
      </c>
      <c r="D351" s="217"/>
      <c r="E351" s="207"/>
      <c r="F351" s="204"/>
      <c r="G351" s="12" t="s">
        <v>3793</v>
      </c>
      <c r="H351" s="168"/>
      <c r="I351" s="168"/>
      <c r="J351" s="168"/>
      <c r="K351" s="168"/>
      <c r="L351" s="168"/>
      <c r="M351" s="168"/>
      <c r="N351" s="168"/>
      <c r="O351" s="168"/>
      <c r="P351" s="169"/>
      <c r="Q351" s="169">
        <f>+IFERROR(SUMIFS([5]Sheet1!D:D,[5]Sheet1!$A:$A,$A351,[5]Sheet1!$B:$B,$B351,[5]Sheet1!$C:$C,$C351),0)</f>
        <v>0</v>
      </c>
      <c r="R351" s="169">
        <f>+IFERROR(SUMIFS([5]Sheet1!E:E,[5]Sheet1!$A:$A,$A351,[5]Sheet1!$B:$B,$B351,[5]Sheet1!$C:$C,$C351),0)</f>
        <v>0</v>
      </c>
      <c r="S351" s="169">
        <f>+IFERROR(SUMIFS([5]Sheet1!F:F,[5]Sheet1!$A:$A,$A351,[5]Sheet1!$B:$B,$B351,[5]Sheet1!$C:$C,$C351),0)</f>
        <v>0</v>
      </c>
      <c r="T351" s="169">
        <f>+IFERROR(SUMIFS([5]Sheet1!G:G,[5]Sheet1!$A:$A,$A351,[5]Sheet1!$B:$B,$B351,[5]Sheet1!$C:$C,$C351),0)</f>
        <v>0</v>
      </c>
      <c r="U351" s="169">
        <f>+IFERROR(SUMIFS([5]Sheet1!H:H,[5]Sheet1!$A:$A,$A351,[5]Sheet1!$B:$B,$B351,[5]Sheet1!$C:$C,$C351),0)</f>
        <v>0</v>
      </c>
      <c r="V351" s="169">
        <f>+IFERROR(SUMIFS([5]Sheet1!I:I,[5]Sheet1!$A:$A,$A351,[5]Sheet1!$B:$B,$B351,[5]Sheet1!$C:$C,$C351),0)</f>
        <v>0</v>
      </c>
      <c r="W351" s="169">
        <f>+IFERROR(SUMIFS([5]Sheet1!J:J,[5]Sheet1!$A:$A,$A351,[5]Sheet1!$B:$B,$B351,[5]Sheet1!$C:$C,$C351),0)</f>
        <v>0</v>
      </c>
      <c r="X351" s="169">
        <f>+IFERROR(SUMIFS([5]Sheet1!K:K,[5]Sheet1!$A:$A,$A351,[5]Sheet1!$B:$B,$B351,[5]Sheet1!$C:$C,$C351),0)</f>
        <v>0</v>
      </c>
      <c r="Y351" s="169">
        <f>+IFERROR(SUMIFS([5]Sheet1!L:L,[5]Sheet1!$A:$A,$A351,[5]Sheet1!$B:$B,$B351,[5]Sheet1!$C:$C,$C351),0)</f>
        <v>0</v>
      </c>
      <c r="Z351" s="169">
        <f>+IFERROR(SUMIFS([5]Sheet1!M:M,[5]Sheet1!$A:$A,$A351,[5]Sheet1!$B:$B,$B351,[5]Sheet1!$C:$C,$C351),0)</f>
        <v>0</v>
      </c>
      <c r="AA351" s="169">
        <f>+IFERROR(SUMIFS([5]Sheet1!N:N,[5]Sheet1!$A:$A,$A351,[5]Sheet1!$B:$B,$B351,[5]Sheet1!$C:$C,$C351),0)</f>
        <v>0</v>
      </c>
      <c r="AB351" s="169">
        <f>+IFERROR(SUMIFS([5]Sheet1!O:O,[5]Sheet1!$A:$A,$A351,[5]Sheet1!$B:$B,$B351,[5]Sheet1!$C:$C,$C351),0)</f>
        <v>0</v>
      </c>
      <c r="AC351" s="169">
        <f>+IFERROR(SUMIFS([5]Sheet1!P:P,[5]Sheet1!$A:$A,$A351,[5]Sheet1!$B:$B,$B351,[5]Sheet1!$C:$C,$C351),0)</f>
        <v>0</v>
      </c>
      <c r="AD351" s="169">
        <f>+IFERROR(SUMIFS([5]Sheet1!Q:Q,[5]Sheet1!$A:$A,$A351,[5]Sheet1!$B:$B,$B351,[5]Sheet1!$C:$C,$C351),0)</f>
        <v>0</v>
      </c>
      <c r="AE351" s="169">
        <f>+IFERROR(SUMIFS([5]Sheet1!R:R,[5]Sheet1!$A:$A,$A351,[5]Sheet1!$B:$B,$B351,[5]Sheet1!$C:$C,$C351),0)</f>
        <v>0</v>
      </c>
      <c r="AF351" s="169">
        <f>+IFERROR(SUMIFS([5]Sheet1!S:S,[5]Sheet1!$A:$A,$A351,[5]Sheet1!$B:$B,$B351,[5]Sheet1!$C:$C,$C351),0)</f>
        <v>0</v>
      </c>
      <c r="AG351" s="169">
        <f>+IFERROR(SUMIFS([5]Sheet1!T:T,[5]Sheet1!$A:$A,$A351,[5]Sheet1!$B:$B,$B351,[5]Sheet1!$C:$C,$C351),0)</f>
        <v>0</v>
      </c>
      <c r="AH351" s="169">
        <f>+IFERROR(SUMIFS([5]Sheet1!U:U,[5]Sheet1!$A:$A,$A351,[5]Sheet1!$B:$B,$B351,[5]Sheet1!$C:$C,$C351),0)</f>
        <v>0</v>
      </c>
      <c r="AI351" s="169">
        <f>+IFERROR(SUMIFS([5]Sheet1!V:V,[5]Sheet1!$A:$A,$A351,[5]Sheet1!$B:$B,$B351,[5]Sheet1!$C:$C,$C351),0)</f>
        <v>0</v>
      </c>
      <c r="AJ351" s="169">
        <f>+IFERROR(SUMIFS([5]Sheet1!W:W,[5]Sheet1!$A:$A,$A351,[5]Sheet1!$B:$B,$B351,[5]Sheet1!$C:$C,$C351),0)</f>
        <v>0</v>
      </c>
      <c r="AK351" s="169">
        <f>+IFERROR(SUMIFS([5]Sheet1!X:X,[5]Sheet1!$A:$A,$A351,[5]Sheet1!$B:$B,$B351,[5]Sheet1!$C:$C,$C351),0)</f>
        <v>0</v>
      </c>
      <c r="AL351" s="169">
        <f>+IFERROR(SUMIFS([5]Sheet1!Y:Y,[5]Sheet1!$A:$A,$A351,[5]Sheet1!$B:$B,$B351,[5]Sheet1!$C:$C,$C351),0)</f>
        <v>0</v>
      </c>
      <c r="AM351" s="169">
        <f>+IFERROR(SUMIFS([5]Sheet1!Z:Z,[5]Sheet1!$A:$A,$A351,[5]Sheet1!$B:$B,$B351,[5]Sheet1!$C:$C,$C351),0)</f>
        <v>0</v>
      </c>
    </row>
    <row r="352" spans="1:40" ht="15" customHeight="1" outlineLevel="1">
      <c r="A352" s="220" t="s">
        <v>87</v>
      </c>
      <c r="B352" s="4" t="s">
        <v>49</v>
      </c>
      <c r="C352" s="4" t="str">
        <f t="shared" si="931"/>
        <v>assets/client</v>
      </c>
      <c r="D352" s="217"/>
      <c r="E352" s="207"/>
      <c r="F352" s="204"/>
      <c r="G352" s="13" t="s">
        <v>90</v>
      </c>
      <c r="H352" s="170"/>
      <c r="I352" s="170"/>
      <c r="J352" s="170"/>
      <c r="K352" s="170"/>
      <c r="L352" s="170"/>
      <c r="M352" s="170"/>
      <c r="N352" s="170"/>
      <c r="O352" s="170"/>
      <c r="P352" s="170" t="str">
        <f>+IFERROR(P333/P332,"")</f>
        <v/>
      </c>
      <c r="Q352" s="170" t="str">
        <f t="shared" ref="Q352:S352" si="932">+IFERROR(Q333/Q332,"")</f>
        <v/>
      </c>
      <c r="R352" s="170" t="str">
        <f t="shared" si="932"/>
        <v/>
      </c>
      <c r="S352" s="170" t="str">
        <f t="shared" si="932"/>
        <v/>
      </c>
      <c r="T352" s="170" t="str">
        <f>+IFERROR(T333/T332,"")</f>
        <v/>
      </c>
      <c r="U352" s="170" t="str">
        <f>+IFERROR(U333/U332,"")</f>
        <v/>
      </c>
      <c r="V352" s="170" t="str">
        <f t="shared" ref="V352:AA352" si="933">+IFERROR(V333/V332,"")</f>
        <v/>
      </c>
      <c r="W352" s="170" t="str">
        <f t="shared" si="933"/>
        <v/>
      </c>
      <c r="X352" s="170" t="str">
        <f t="shared" si="933"/>
        <v/>
      </c>
      <c r="Y352" s="170" t="str">
        <f t="shared" si="933"/>
        <v/>
      </c>
      <c r="Z352" s="170" t="str">
        <f t="shared" si="933"/>
        <v/>
      </c>
      <c r="AA352" s="170" t="str">
        <f t="shared" si="933"/>
        <v/>
      </c>
      <c r="AB352" s="170" t="str">
        <f t="shared" ref="AB352:AC352" si="934">+IFERROR(AB333/AB332,"")</f>
        <v/>
      </c>
      <c r="AC352" s="170" t="str">
        <f t="shared" si="934"/>
        <v/>
      </c>
      <c r="AD352" s="170" t="str">
        <f t="shared" ref="AD352:AE352" si="935">+IFERROR(AD333/AD332,"")</f>
        <v/>
      </c>
      <c r="AE352" s="170" t="str">
        <f t="shared" si="935"/>
        <v/>
      </c>
      <c r="AF352" s="170">
        <f t="shared" ref="AF352:AG352" si="936">+IFERROR(AF333/AF332,"")</f>
        <v>1</v>
      </c>
      <c r="AG352" s="170" t="str">
        <f t="shared" si="936"/>
        <v/>
      </c>
      <c r="AH352" s="170" t="str">
        <f t="shared" ref="AH352:AM352" si="937">+IFERROR(AH333/AH332,"")</f>
        <v/>
      </c>
      <c r="AI352" s="170" t="str">
        <f t="shared" si="937"/>
        <v/>
      </c>
      <c r="AJ352" s="170" t="str">
        <f t="shared" si="937"/>
        <v/>
      </c>
      <c r="AK352" s="170" t="str">
        <f t="shared" si="937"/>
        <v/>
      </c>
      <c r="AL352" s="170" t="str">
        <f t="shared" si="937"/>
        <v/>
      </c>
      <c r="AM352" s="170" t="str">
        <f t="shared" si="937"/>
        <v/>
      </c>
    </row>
    <row r="353" spans="1:40" ht="15" customHeight="1" outlineLevel="1">
      <c r="A353" s="220" t="s">
        <v>87</v>
      </c>
      <c r="B353" s="4" t="s">
        <v>99</v>
      </c>
      <c r="C353" s="4" t="str">
        <f t="shared" si="931"/>
        <v>Clients</v>
      </c>
      <c r="D353" s="217"/>
      <c r="E353" s="207"/>
      <c r="F353" s="204" t="s">
        <v>99</v>
      </c>
      <c r="G353" s="10" t="s">
        <v>40</v>
      </c>
      <c r="H353" s="164"/>
      <c r="I353" s="164"/>
      <c r="J353" s="164"/>
      <c r="K353" s="164"/>
      <c r="L353" s="164"/>
      <c r="M353" s="164"/>
      <c r="N353" s="164"/>
      <c r="O353" s="164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65"/>
      <c r="AE353" s="165"/>
      <c r="AF353" s="165"/>
      <c r="AG353" s="165"/>
      <c r="AH353" s="165"/>
      <c r="AI353" s="165"/>
      <c r="AJ353" s="165"/>
      <c r="AK353" s="165"/>
      <c r="AL353" s="165"/>
      <c r="AM353" s="165"/>
    </row>
    <row r="354" spans="1:40" ht="15" customHeight="1" outlineLevel="1">
      <c r="A354" s="220" t="s">
        <v>87</v>
      </c>
      <c r="B354" s="4" t="s">
        <v>99</v>
      </c>
      <c r="C354" s="4" t="str">
        <f t="shared" si="931"/>
        <v>Assets</v>
      </c>
      <c r="D354" s="217"/>
      <c r="E354" s="207"/>
      <c r="F354" s="204"/>
      <c r="G354" s="11" t="s">
        <v>88</v>
      </c>
      <c r="H354" s="166"/>
      <c r="I354" s="166"/>
      <c r="J354" s="166"/>
      <c r="K354" s="166"/>
      <c r="L354" s="166"/>
      <c r="M354" s="166"/>
      <c r="N354" s="166"/>
      <c r="O354" s="166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  <c r="AD354" s="167"/>
      <c r="AE354" s="167"/>
      <c r="AF354" s="167"/>
      <c r="AG354" s="167"/>
      <c r="AH354" s="167"/>
      <c r="AI354" s="167"/>
      <c r="AJ354" s="167"/>
      <c r="AK354" s="167"/>
      <c r="AL354" s="167"/>
      <c r="AM354" s="167"/>
    </row>
    <row r="355" spans="1:40" ht="15" customHeight="1" outlineLevel="2">
      <c r="A355" s="220" t="s">
        <v>87</v>
      </c>
      <c r="B355" s="4" t="s">
        <v>99</v>
      </c>
      <c r="C355" s="4" t="str">
        <f t="shared" si="931"/>
        <v>Small</v>
      </c>
      <c r="D355" s="217"/>
      <c r="E355" s="207"/>
      <c r="F355" s="204"/>
      <c r="G355" s="12" t="s">
        <v>100</v>
      </c>
      <c r="H355" s="168"/>
      <c r="I355" s="168"/>
      <c r="J355" s="168"/>
      <c r="K355" s="168"/>
      <c r="L355" s="168"/>
      <c r="M355" s="168"/>
      <c r="N355" s="168"/>
      <c r="O355" s="168"/>
      <c r="P355" s="169"/>
      <c r="Q355" s="169">
        <f>+IFERROR(SUMIFS([5]Sheet1!D:D,[5]Sheet1!$A:$A,$A355,[5]Sheet1!$B:$B,$B355,[5]Sheet1!$C:$C,$C355),0)</f>
        <v>0</v>
      </c>
      <c r="R355" s="169">
        <f>+IFERROR(SUMIFS([5]Sheet1!E:E,[5]Sheet1!$A:$A,$A355,[5]Sheet1!$B:$B,$B355,[5]Sheet1!$C:$C,$C355),0)</f>
        <v>0</v>
      </c>
      <c r="S355" s="169">
        <f>+IFERROR(SUMIFS([5]Sheet1!F:F,[5]Sheet1!$A:$A,$A355,[5]Sheet1!$B:$B,$B355,[5]Sheet1!$C:$C,$C355),0)</f>
        <v>0</v>
      </c>
      <c r="T355" s="169">
        <f>+IFERROR(SUMIFS([5]Sheet1!G:G,[5]Sheet1!$A:$A,$A355,[5]Sheet1!$B:$B,$B355,[5]Sheet1!$C:$C,$C355),0)</f>
        <v>0</v>
      </c>
      <c r="U355" s="169">
        <f>+IFERROR(SUMIFS([5]Sheet1!H:H,[5]Sheet1!$A:$A,$A355,[5]Sheet1!$B:$B,$B355,[5]Sheet1!$C:$C,$C355),0)</f>
        <v>0</v>
      </c>
      <c r="V355" s="169">
        <f>+IFERROR(SUMIFS([5]Sheet1!I:I,[5]Sheet1!$A:$A,$A355,[5]Sheet1!$B:$B,$B355,[5]Sheet1!$C:$C,$C355),0)</f>
        <v>0</v>
      </c>
      <c r="W355" s="169">
        <f>+IFERROR(SUMIFS([5]Sheet1!J:J,[5]Sheet1!$A:$A,$A355,[5]Sheet1!$B:$B,$B355,[5]Sheet1!$C:$C,$C355),0)</f>
        <v>0</v>
      </c>
      <c r="X355" s="169">
        <f>+IFERROR(SUMIFS([5]Sheet1!K:K,[5]Sheet1!$A:$A,$A355,[5]Sheet1!$B:$B,$B355,[5]Sheet1!$C:$C,$C355),0)</f>
        <v>0</v>
      </c>
      <c r="Y355" s="169">
        <f>+IFERROR(SUMIFS([5]Sheet1!L:L,[5]Sheet1!$A:$A,$A355,[5]Sheet1!$B:$B,$B355,[5]Sheet1!$C:$C,$C355),0)</f>
        <v>0</v>
      </c>
      <c r="Z355" s="169">
        <f>+IFERROR(SUMIFS([5]Sheet1!M:M,[5]Sheet1!$A:$A,$A355,[5]Sheet1!$B:$B,$B355,[5]Sheet1!$C:$C,$C355),0)</f>
        <v>0</v>
      </c>
      <c r="AA355" s="169">
        <f>+IFERROR(SUMIFS([5]Sheet1!N:N,[5]Sheet1!$A:$A,$A355,[5]Sheet1!$B:$B,$B355,[5]Sheet1!$C:$C,$C355),0)</f>
        <v>0</v>
      </c>
      <c r="AB355" s="169">
        <f>+IFERROR(SUMIFS([5]Sheet1!O:O,[5]Sheet1!$A:$A,$A355,[5]Sheet1!$B:$B,$B355,[5]Sheet1!$C:$C,$C355),0)</f>
        <v>0</v>
      </c>
      <c r="AC355" s="169">
        <f>+IFERROR(SUMIFS([5]Sheet1!P:P,[5]Sheet1!$A:$A,$A355,[5]Sheet1!$B:$B,$B355,[5]Sheet1!$C:$C,$C355),0)</f>
        <v>0</v>
      </c>
      <c r="AD355" s="169">
        <f>+IFERROR(SUMIFS([5]Sheet1!Q:Q,[5]Sheet1!$A:$A,$A355,[5]Sheet1!$B:$B,$B355,[5]Sheet1!$C:$C,$C355),0)</f>
        <v>0</v>
      </c>
      <c r="AE355" s="169">
        <f>+IFERROR(SUMIFS([5]Sheet1!R:R,[5]Sheet1!$A:$A,$A355,[5]Sheet1!$B:$B,$B355,[5]Sheet1!$C:$C,$C355),0)</f>
        <v>0</v>
      </c>
      <c r="AF355" s="169">
        <f>+IFERROR(SUMIFS([5]Sheet1!S:S,[5]Sheet1!$A:$A,$A355,[5]Sheet1!$B:$B,$B355,[5]Sheet1!$C:$C,$C355),0)</f>
        <v>0</v>
      </c>
      <c r="AG355" s="169">
        <f>+IFERROR(SUMIFS([5]Sheet1!T:T,[5]Sheet1!$A:$A,$A355,[5]Sheet1!$B:$B,$B355,[5]Sheet1!$C:$C,$C355),0)</f>
        <v>0</v>
      </c>
      <c r="AH355" s="169">
        <f>+IFERROR(SUMIFS([5]Sheet1!U:U,[5]Sheet1!$A:$A,$A355,[5]Sheet1!$B:$B,$B355,[5]Sheet1!$C:$C,$C355),0)</f>
        <v>0</v>
      </c>
      <c r="AI355" s="169">
        <f>+IFERROR(SUMIFS([5]Sheet1!V:V,[5]Sheet1!$A:$A,$A355,[5]Sheet1!$B:$B,$B355,[5]Sheet1!$C:$C,$C355),0)</f>
        <v>0</v>
      </c>
      <c r="AJ355" s="169">
        <f>+IFERROR(SUMIFS([5]Sheet1!W:W,[5]Sheet1!$A:$A,$A355,[5]Sheet1!$B:$B,$B355,[5]Sheet1!$C:$C,$C355),0)</f>
        <v>0</v>
      </c>
      <c r="AK355" s="169">
        <f>+IFERROR(SUMIFS([5]Sheet1!X:X,[5]Sheet1!$A:$A,$A355,[5]Sheet1!$B:$B,$B355,[5]Sheet1!$C:$C,$C355),0)</f>
        <v>0</v>
      </c>
      <c r="AL355" s="169">
        <f>+IFERROR(SUMIFS([5]Sheet1!Y:Y,[5]Sheet1!$A:$A,$A355,[5]Sheet1!$B:$B,$B355,[5]Sheet1!$C:$C,$C355),0)</f>
        <v>0</v>
      </c>
      <c r="AM355" s="169">
        <f>+IFERROR(SUMIFS([5]Sheet1!Z:Z,[5]Sheet1!$A:$A,$A355,[5]Sheet1!$B:$B,$B355,[5]Sheet1!$C:$C,$C355),0)</f>
        <v>0</v>
      </c>
      <c r="AN355" s="4" t="s">
        <v>121</v>
      </c>
    </row>
    <row r="356" spans="1:40" ht="15" customHeight="1" outlineLevel="2">
      <c r="A356" s="4" t="s">
        <v>87</v>
      </c>
      <c r="B356" s="4" t="s">
        <v>99</v>
      </c>
      <c r="C356" s="4" t="str">
        <f t="shared" si="931"/>
        <v>Medium</v>
      </c>
      <c r="D356" s="217"/>
      <c r="E356" s="207"/>
      <c r="F356" s="204"/>
      <c r="G356" s="12" t="s">
        <v>101</v>
      </c>
      <c r="H356" s="168"/>
      <c r="I356" s="168"/>
      <c r="J356" s="168"/>
      <c r="K356" s="168"/>
      <c r="L356" s="168"/>
      <c r="M356" s="168"/>
      <c r="N356" s="168"/>
      <c r="O356" s="168"/>
      <c r="P356" s="169"/>
      <c r="Q356" s="169">
        <f>+IFERROR(SUMIFS([5]Sheet1!D:D,[5]Sheet1!$A:$A,$A356,[5]Sheet1!$B:$B,$B356,[5]Sheet1!$C:$C,$C356),0)</f>
        <v>0</v>
      </c>
      <c r="R356" s="169">
        <f>+IFERROR(SUMIFS([5]Sheet1!E:E,[5]Sheet1!$A:$A,$A356,[5]Sheet1!$B:$B,$B356,[5]Sheet1!$C:$C,$C356),0)</f>
        <v>0</v>
      </c>
      <c r="S356" s="169">
        <f>+IFERROR(SUMIFS([5]Sheet1!F:F,[5]Sheet1!$A:$A,$A356,[5]Sheet1!$B:$B,$B356,[5]Sheet1!$C:$C,$C356),0)</f>
        <v>0</v>
      </c>
      <c r="T356" s="169">
        <f>+IFERROR(SUMIFS([5]Sheet1!G:G,[5]Sheet1!$A:$A,$A356,[5]Sheet1!$B:$B,$B356,[5]Sheet1!$C:$C,$C356),0)</f>
        <v>0</v>
      </c>
      <c r="U356" s="169">
        <f>+IFERROR(SUMIFS([5]Sheet1!H:H,[5]Sheet1!$A:$A,$A356,[5]Sheet1!$B:$B,$B356,[5]Sheet1!$C:$C,$C356),0)</f>
        <v>0</v>
      </c>
      <c r="V356" s="169">
        <f>+IFERROR(SUMIFS([5]Sheet1!I:I,[5]Sheet1!$A:$A,$A356,[5]Sheet1!$B:$B,$B356,[5]Sheet1!$C:$C,$C356),0)</f>
        <v>0</v>
      </c>
      <c r="W356" s="169">
        <f>+IFERROR(SUMIFS([5]Sheet1!J:J,[5]Sheet1!$A:$A,$A356,[5]Sheet1!$B:$B,$B356,[5]Sheet1!$C:$C,$C356),0)</f>
        <v>0</v>
      </c>
      <c r="X356" s="169">
        <f>+IFERROR(SUMIFS([5]Sheet1!K:K,[5]Sheet1!$A:$A,$A356,[5]Sheet1!$B:$B,$B356,[5]Sheet1!$C:$C,$C356),0)</f>
        <v>0</v>
      </c>
      <c r="Y356" s="169">
        <f>+IFERROR(SUMIFS([5]Sheet1!L:L,[5]Sheet1!$A:$A,$A356,[5]Sheet1!$B:$B,$B356,[5]Sheet1!$C:$C,$C356),0)</f>
        <v>0</v>
      </c>
      <c r="Z356" s="169">
        <f>+IFERROR(SUMIFS([5]Sheet1!M:M,[5]Sheet1!$A:$A,$A356,[5]Sheet1!$B:$B,$B356,[5]Sheet1!$C:$C,$C356),0)</f>
        <v>0</v>
      </c>
      <c r="AA356" s="169">
        <f>+IFERROR(SUMIFS([5]Sheet1!N:N,[5]Sheet1!$A:$A,$A356,[5]Sheet1!$B:$B,$B356,[5]Sheet1!$C:$C,$C356),0)</f>
        <v>0</v>
      </c>
      <c r="AB356" s="169">
        <f>+IFERROR(SUMIFS([5]Sheet1!O:O,[5]Sheet1!$A:$A,$A356,[5]Sheet1!$B:$B,$B356,[5]Sheet1!$C:$C,$C356),0)</f>
        <v>0</v>
      </c>
      <c r="AC356" s="169">
        <f>+IFERROR(SUMIFS([5]Sheet1!P:P,[5]Sheet1!$A:$A,$A356,[5]Sheet1!$B:$B,$B356,[5]Sheet1!$C:$C,$C356),0)</f>
        <v>0</v>
      </c>
      <c r="AD356" s="169">
        <f>+IFERROR(SUMIFS([5]Sheet1!Q:Q,[5]Sheet1!$A:$A,$A356,[5]Sheet1!$B:$B,$B356,[5]Sheet1!$C:$C,$C356),0)</f>
        <v>0</v>
      </c>
      <c r="AE356" s="169">
        <f>+IFERROR(SUMIFS([5]Sheet1!R:R,[5]Sheet1!$A:$A,$A356,[5]Sheet1!$B:$B,$B356,[5]Sheet1!$C:$C,$C356),0)</f>
        <v>0</v>
      </c>
      <c r="AF356" s="169">
        <f>+IFERROR(SUMIFS([5]Sheet1!S:S,[5]Sheet1!$A:$A,$A356,[5]Sheet1!$B:$B,$B356,[5]Sheet1!$C:$C,$C356),0)</f>
        <v>0</v>
      </c>
      <c r="AG356" s="169">
        <f>+IFERROR(SUMIFS([5]Sheet1!T:T,[5]Sheet1!$A:$A,$A356,[5]Sheet1!$B:$B,$B356,[5]Sheet1!$C:$C,$C356),0)</f>
        <v>0</v>
      </c>
      <c r="AH356" s="169">
        <f>+IFERROR(SUMIFS([5]Sheet1!U:U,[5]Sheet1!$A:$A,$A356,[5]Sheet1!$B:$B,$B356,[5]Sheet1!$C:$C,$C356),0)</f>
        <v>0</v>
      </c>
      <c r="AI356" s="169">
        <f>+IFERROR(SUMIFS([5]Sheet1!V:V,[5]Sheet1!$A:$A,$A356,[5]Sheet1!$B:$B,$B356,[5]Sheet1!$C:$C,$C356),0)</f>
        <v>0</v>
      </c>
      <c r="AJ356" s="169">
        <f>+IFERROR(SUMIFS([5]Sheet1!W:W,[5]Sheet1!$A:$A,$A356,[5]Sheet1!$B:$B,$B356,[5]Sheet1!$C:$C,$C356),0)</f>
        <v>0</v>
      </c>
      <c r="AK356" s="169">
        <f>+IFERROR(SUMIFS([5]Sheet1!X:X,[5]Sheet1!$A:$A,$A356,[5]Sheet1!$B:$B,$B356,[5]Sheet1!$C:$C,$C356),0)</f>
        <v>0</v>
      </c>
      <c r="AL356" s="169">
        <f>+IFERROR(SUMIFS([5]Sheet1!Y:Y,[5]Sheet1!$A:$A,$A356,[5]Sheet1!$B:$B,$B356,[5]Sheet1!$C:$C,$C356),0)</f>
        <v>0</v>
      </c>
      <c r="AM356" s="169">
        <f>+IFERROR(SUMIFS([5]Sheet1!Z:Z,[5]Sheet1!$A:$A,$A356,[5]Sheet1!$B:$B,$B356,[5]Sheet1!$C:$C,$C356),0)</f>
        <v>0</v>
      </c>
      <c r="AN356" s="4" t="s">
        <v>121</v>
      </c>
    </row>
    <row r="357" spans="1:40" ht="15" customHeight="1" outlineLevel="2">
      <c r="A357" s="4" t="s">
        <v>87</v>
      </c>
      <c r="B357" s="4" t="s">
        <v>99</v>
      </c>
      <c r="C357" s="4" t="str">
        <f t="shared" si="931"/>
        <v>Large</v>
      </c>
      <c r="D357" s="217"/>
      <c r="E357" s="207"/>
      <c r="F357" s="204"/>
      <c r="G357" s="12" t="s">
        <v>102</v>
      </c>
      <c r="H357" s="168"/>
      <c r="I357" s="168"/>
      <c r="J357" s="168"/>
      <c r="K357" s="168"/>
      <c r="L357" s="168"/>
      <c r="M357" s="168"/>
      <c r="N357" s="168"/>
      <c r="O357" s="168"/>
      <c r="P357" s="169"/>
      <c r="Q357" s="169">
        <f>+IFERROR(SUMIFS([5]Sheet1!D:D,[5]Sheet1!$A:$A,$A357,[5]Sheet1!$B:$B,$B357,[5]Sheet1!$C:$C,$C357),0)</f>
        <v>0</v>
      </c>
      <c r="R357" s="169">
        <f>+IFERROR(SUMIFS([5]Sheet1!E:E,[5]Sheet1!$A:$A,$A357,[5]Sheet1!$B:$B,$B357,[5]Sheet1!$C:$C,$C357),0)</f>
        <v>0</v>
      </c>
      <c r="S357" s="169">
        <f>+IFERROR(SUMIFS([5]Sheet1!F:F,[5]Sheet1!$A:$A,$A357,[5]Sheet1!$B:$B,$B357,[5]Sheet1!$C:$C,$C357),0)</f>
        <v>0</v>
      </c>
      <c r="T357" s="169">
        <f>+IFERROR(SUMIFS([5]Sheet1!G:G,[5]Sheet1!$A:$A,$A357,[5]Sheet1!$B:$B,$B357,[5]Sheet1!$C:$C,$C357),0)</f>
        <v>0</v>
      </c>
      <c r="U357" s="169">
        <f>+IFERROR(SUMIFS([5]Sheet1!H:H,[5]Sheet1!$A:$A,$A357,[5]Sheet1!$B:$B,$B357,[5]Sheet1!$C:$C,$C357),0)</f>
        <v>0</v>
      </c>
      <c r="V357" s="169">
        <f>+IFERROR(SUMIFS([5]Sheet1!I:I,[5]Sheet1!$A:$A,$A357,[5]Sheet1!$B:$B,$B357,[5]Sheet1!$C:$C,$C357),0)</f>
        <v>0</v>
      </c>
      <c r="W357" s="169">
        <f>+IFERROR(SUMIFS([5]Sheet1!J:J,[5]Sheet1!$A:$A,$A357,[5]Sheet1!$B:$B,$B357,[5]Sheet1!$C:$C,$C357),0)</f>
        <v>0</v>
      </c>
      <c r="X357" s="169">
        <f>+IFERROR(SUMIFS([5]Sheet1!K:K,[5]Sheet1!$A:$A,$A357,[5]Sheet1!$B:$B,$B357,[5]Sheet1!$C:$C,$C357),0)</f>
        <v>0</v>
      </c>
      <c r="Y357" s="169">
        <f>+IFERROR(SUMIFS([5]Sheet1!L:L,[5]Sheet1!$A:$A,$A357,[5]Sheet1!$B:$B,$B357,[5]Sheet1!$C:$C,$C357),0)</f>
        <v>0</v>
      </c>
      <c r="Z357" s="169">
        <f>+IFERROR(SUMIFS([5]Sheet1!M:M,[5]Sheet1!$A:$A,$A357,[5]Sheet1!$B:$B,$B357,[5]Sheet1!$C:$C,$C357),0)</f>
        <v>0</v>
      </c>
      <c r="AA357" s="169">
        <f>+IFERROR(SUMIFS([5]Sheet1!N:N,[5]Sheet1!$A:$A,$A357,[5]Sheet1!$B:$B,$B357,[5]Sheet1!$C:$C,$C357),0)</f>
        <v>0</v>
      </c>
      <c r="AB357" s="169">
        <f>+IFERROR(SUMIFS([5]Sheet1!O:O,[5]Sheet1!$A:$A,$A357,[5]Sheet1!$B:$B,$B357,[5]Sheet1!$C:$C,$C357),0)</f>
        <v>0</v>
      </c>
      <c r="AC357" s="169">
        <f>+IFERROR(SUMIFS([5]Sheet1!P:P,[5]Sheet1!$A:$A,$A357,[5]Sheet1!$B:$B,$B357,[5]Sheet1!$C:$C,$C357),0)</f>
        <v>0</v>
      </c>
      <c r="AD357" s="169">
        <f>+IFERROR(SUMIFS([5]Sheet1!Q:Q,[5]Sheet1!$A:$A,$A357,[5]Sheet1!$B:$B,$B357,[5]Sheet1!$C:$C,$C357),0)</f>
        <v>0</v>
      </c>
      <c r="AE357" s="169">
        <f>+IFERROR(SUMIFS([5]Sheet1!R:R,[5]Sheet1!$A:$A,$A357,[5]Sheet1!$B:$B,$B357,[5]Sheet1!$C:$C,$C357),0)</f>
        <v>0</v>
      </c>
      <c r="AF357" s="169">
        <f>+IFERROR(SUMIFS([5]Sheet1!S:S,[5]Sheet1!$A:$A,$A357,[5]Sheet1!$B:$B,$B357,[5]Sheet1!$C:$C,$C357),0)</f>
        <v>0</v>
      </c>
      <c r="AG357" s="169">
        <f>+IFERROR(SUMIFS([5]Sheet1!T:T,[5]Sheet1!$A:$A,$A357,[5]Sheet1!$B:$B,$B357,[5]Sheet1!$C:$C,$C357),0)</f>
        <v>0</v>
      </c>
      <c r="AH357" s="169">
        <f>+IFERROR(SUMIFS([5]Sheet1!U:U,[5]Sheet1!$A:$A,$A357,[5]Sheet1!$B:$B,$B357,[5]Sheet1!$C:$C,$C357),0)</f>
        <v>0</v>
      </c>
      <c r="AI357" s="169">
        <f>+IFERROR(SUMIFS([5]Sheet1!V:V,[5]Sheet1!$A:$A,$A357,[5]Sheet1!$B:$B,$B357,[5]Sheet1!$C:$C,$C357),0)</f>
        <v>0</v>
      </c>
      <c r="AJ357" s="169">
        <f>+IFERROR(SUMIFS([5]Sheet1!W:W,[5]Sheet1!$A:$A,$A357,[5]Sheet1!$B:$B,$B357,[5]Sheet1!$C:$C,$C357),0)</f>
        <v>0</v>
      </c>
      <c r="AK357" s="169">
        <f>+IFERROR(SUMIFS([5]Sheet1!X:X,[5]Sheet1!$A:$A,$A357,[5]Sheet1!$B:$B,$B357,[5]Sheet1!$C:$C,$C357),0)</f>
        <v>0</v>
      </c>
      <c r="AL357" s="169">
        <f>+IFERROR(SUMIFS([5]Sheet1!Y:Y,[5]Sheet1!$A:$A,$A357,[5]Sheet1!$B:$B,$B357,[5]Sheet1!$C:$C,$C357),0)</f>
        <v>0</v>
      </c>
      <c r="AM357" s="169">
        <f>+IFERROR(SUMIFS([5]Sheet1!Z:Z,[5]Sheet1!$A:$A,$A357,[5]Sheet1!$B:$B,$B357,[5]Sheet1!$C:$C,$C357),0)</f>
        <v>0</v>
      </c>
      <c r="AN357" s="4" t="s">
        <v>121</v>
      </c>
    </row>
    <row r="358" spans="1:40" ht="15" customHeight="1" outlineLevel="1">
      <c r="A358" s="4" t="s">
        <v>87</v>
      </c>
      <c r="B358" s="4" t="s">
        <v>99</v>
      </c>
      <c r="C358" s="4" t="str">
        <f t="shared" si="931"/>
        <v>assets/client</v>
      </c>
      <c r="D358" s="217"/>
      <c r="E358" s="207"/>
      <c r="F358" s="204"/>
      <c r="G358" s="13" t="s">
        <v>90</v>
      </c>
      <c r="H358" s="170"/>
      <c r="I358" s="170"/>
      <c r="J358" s="170"/>
      <c r="K358" s="170"/>
      <c r="L358" s="170"/>
      <c r="M358" s="170"/>
      <c r="N358" s="170"/>
      <c r="O358" s="170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</row>
    <row r="359" spans="1:40" ht="15" customHeight="1" outlineLevel="1" collapsed="1">
      <c r="A359" s="4" t="s">
        <v>87</v>
      </c>
      <c r="B359" s="4" t="s">
        <v>54</v>
      </c>
      <c r="C359" s="4" t="str">
        <f t="shared" si="931"/>
        <v>Clients</v>
      </c>
      <c r="D359" s="217"/>
      <c r="E359" s="207"/>
      <c r="F359" s="204" t="s">
        <v>54</v>
      </c>
      <c r="G359" s="10" t="s">
        <v>40</v>
      </c>
      <c r="H359" s="164"/>
      <c r="I359" s="164"/>
      <c r="J359" s="164"/>
      <c r="K359" s="164"/>
      <c r="L359" s="164"/>
      <c r="M359" s="164"/>
      <c r="N359" s="164"/>
      <c r="O359" s="164"/>
      <c r="P359" s="165"/>
      <c r="Q359" s="165">
        <f>+[4]Sheet1!C17</f>
        <v>0</v>
      </c>
      <c r="R359" s="165">
        <f>+[4]Sheet1!D17</f>
        <v>0</v>
      </c>
      <c r="S359" s="165">
        <f>+[4]Sheet1!E17</f>
        <v>3</v>
      </c>
      <c r="T359" s="165">
        <f>+[4]Sheet1!F17</f>
        <v>0</v>
      </c>
      <c r="U359" s="165">
        <f>+[4]Sheet1!G17</f>
        <v>0</v>
      </c>
      <c r="V359" s="165">
        <f>+[4]Sheet1!H17</f>
        <v>1</v>
      </c>
      <c r="W359" s="165">
        <f>+[4]Sheet1!I17</f>
        <v>2</v>
      </c>
      <c r="X359" s="165">
        <f>+[4]Sheet1!J17</f>
        <v>0</v>
      </c>
      <c r="Y359" s="165">
        <f>+[4]Sheet1!K17</f>
        <v>1</v>
      </c>
      <c r="Z359" s="165">
        <f>+[4]Sheet1!L17</f>
        <v>0</v>
      </c>
      <c r="AA359" s="165">
        <f>+[4]Sheet1!M17</f>
        <v>0</v>
      </c>
      <c r="AB359" s="165">
        <f>+[4]Sheet1!N17</f>
        <v>0</v>
      </c>
      <c r="AC359" s="165">
        <f>+[4]Sheet1!O17</f>
        <v>1</v>
      </c>
      <c r="AD359" s="165">
        <f>+[4]Sheet1!P17</f>
        <v>1</v>
      </c>
      <c r="AE359" s="165">
        <f>+[4]Sheet1!Q17</f>
        <v>0</v>
      </c>
      <c r="AF359" s="165">
        <f>+[4]Sheet1!R17</f>
        <v>0</v>
      </c>
      <c r="AG359" s="165">
        <f>+[4]Sheet1!S17</f>
        <v>0</v>
      </c>
      <c r="AH359" s="165">
        <f>+[4]Sheet1!T17</f>
        <v>0</v>
      </c>
      <c r="AI359" s="165">
        <f>+[4]Sheet1!U17</f>
        <v>0</v>
      </c>
      <c r="AJ359" s="165">
        <f>+[4]Sheet1!V17</f>
        <v>0</v>
      </c>
      <c r="AK359" s="165">
        <f>+[4]Sheet1!W17</f>
        <v>0</v>
      </c>
      <c r="AL359" s="165">
        <f>+[4]Sheet1!X17</f>
        <v>0</v>
      </c>
      <c r="AM359" s="165">
        <f>+[4]Sheet1!Y17</f>
        <v>0</v>
      </c>
    </row>
    <row r="360" spans="1:40" ht="15" customHeight="1" outlineLevel="1">
      <c r="A360" s="4" t="s">
        <v>87</v>
      </c>
      <c r="B360" s="4" t="s">
        <v>54</v>
      </c>
      <c r="C360" s="4" t="s">
        <v>175</v>
      </c>
      <c r="D360" s="217"/>
      <c r="E360" s="207"/>
      <c r="F360" s="204"/>
      <c r="G360" s="11" t="s">
        <v>88</v>
      </c>
      <c r="H360" s="166"/>
      <c r="I360" s="166"/>
      <c r="J360" s="166"/>
      <c r="K360" s="166"/>
      <c r="L360" s="166"/>
      <c r="M360" s="166"/>
      <c r="N360" s="166"/>
      <c r="O360" s="166"/>
      <c r="P360" s="169"/>
      <c r="Q360" s="169">
        <f>+IFERROR(SUMIFS([5]Sheet1!D:D,[5]Sheet1!$A:$A,$A360,[5]Sheet1!$B:$B,$B360,[5]Sheet1!$C:$C,$C360),0)</f>
        <v>0</v>
      </c>
      <c r="R360" s="169">
        <f>+IFERROR(SUMIFS([5]Sheet1!E:E,[5]Sheet1!$A:$A,$A360,[5]Sheet1!$B:$B,$B360,[5]Sheet1!$C:$C,$C360),0)</f>
        <v>0</v>
      </c>
      <c r="S360" s="169">
        <f>+IFERROR(SUMIFS([5]Sheet1!F:F,[5]Sheet1!$A:$A,$A360,[5]Sheet1!$B:$B,$B360,[5]Sheet1!$C:$C,$C360),0)</f>
        <v>3</v>
      </c>
      <c r="T360" s="169">
        <f>+IFERROR(SUMIFS([5]Sheet1!G:G,[5]Sheet1!$A:$A,$A360,[5]Sheet1!$B:$B,$B360,[5]Sheet1!$C:$C,$C360),0)</f>
        <v>0</v>
      </c>
      <c r="U360" s="169">
        <f>+IFERROR(SUMIFS([5]Sheet1!H:H,[5]Sheet1!$A:$A,$A360,[5]Sheet1!$B:$B,$B360,[5]Sheet1!$C:$C,$C360),0)</f>
        <v>0</v>
      </c>
      <c r="V360" s="169">
        <f>+IFERROR(SUMIFS([5]Sheet1!I:I,[5]Sheet1!$A:$A,$A360,[5]Sheet1!$B:$B,$B360,[5]Sheet1!$C:$C,$C360),0)</f>
        <v>15</v>
      </c>
      <c r="W360" s="169">
        <f>+IFERROR(SUMIFS([5]Sheet1!J:J,[5]Sheet1!$A:$A,$A360,[5]Sheet1!$B:$B,$B360,[5]Sheet1!$C:$C,$C360),0)</f>
        <v>7</v>
      </c>
      <c r="X360" s="169">
        <f>+IFERROR(SUMIFS([5]Sheet1!K:K,[5]Sheet1!$A:$A,$A360,[5]Sheet1!$B:$B,$B360,[5]Sheet1!$C:$C,$C360),0)</f>
        <v>0</v>
      </c>
      <c r="Y360" s="169">
        <f>+IFERROR(SUMIFS([5]Sheet1!L:L,[5]Sheet1!$A:$A,$A360,[5]Sheet1!$B:$B,$B360,[5]Sheet1!$C:$C,$C360),0)</f>
        <v>1</v>
      </c>
      <c r="Z360" s="169">
        <f>+IFERROR(SUMIFS([5]Sheet1!M:M,[5]Sheet1!$A:$A,$A360,[5]Sheet1!$B:$B,$B360,[5]Sheet1!$C:$C,$C360),0)</f>
        <v>0</v>
      </c>
      <c r="AA360" s="169">
        <f>+IFERROR(SUMIFS([5]Sheet1!N:N,[5]Sheet1!$A:$A,$A360,[5]Sheet1!$B:$B,$B360,[5]Sheet1!$C:$C,$C360),0)</f>
        <v>0</v>
      </c>
      <c r="AB360" s="169">
        <f>+IFERROR(SUMIFS([5]Sheet1!O:O,[5]Sheet1!$A:$A,$A360,[5]Sheet1!$B:$B,$B360,[5]Sheet1!$C:$C,$C360),0)</f>
        <v>0</v>
      </c>
      <c r="AC360" s="169">
        <f>+IFERROR(SUMIFS([5]Sheet1!P:P,[5]Sheet1!$A:$A,$A360,[5]Sheet1!$B:$B,$B360,[5]Sheet1!$C:$C,$C360),0)</f>
        <v>1</v>
      </c>
      <c r="AD360" s="169">
        <f>+IFERROR(SUMIFS([5]Sheet1!Q:Q,[5]Sheet1!$A:$A,$A360,[5]Sheet1!$B:$B,$B360,[5]Sheet1!$C:$C,$C360),0)</f>
        <v>2</v>
      </c>
      <c r="AE360" s="169">
        <f>+IFERROR(SUMIFS([5]Sheet1!R:R,[5]Sheet1!$A:$A,$A360,[5]Sheet1!$B:$B,$B360,[5]Sheet1!$C:$C,$C360),0)</f>
        <v>0</v>
      </c>
      <c r="AF360" s="169">
        <f>+IFERROR(SUMIFS([5]Sheet1!S:S,[5]Sheet1!$A:$A,$A360,[5]Sheet1!$B:$B,$B360,[5]Sheet1!$C:$C,$C360),0)</f>
        <v>0</v>
      </c>
      <c r="AG360" s="169">
        <f>+IFERROR(SUMIFS([5]Sheet1!T:T,[5]Sheet1!$A:$A,$A360,[5]Sheet1!$B:$B,$B360,[5]Sheet1!$C:$C,$C360),0)</f>
        <v>0</v>
      </c>
      <c r="AH360" s="169">
        <f>+IFERROR(SUMIFS([5]Sheet1!U:U,[5]Sheet1!$A:$A,$A360,[5]Sheet1!$B:$B,$B360,[5]Sheet1!$C:$C,$C360),0)</f>
        <v>0</v>
      </c>
      <c r="AI360" s="169">
        <f>+IFERROR(SUMIFS([5]Sheet1!V:V,[5]Sheet1!$A:$A,$A360,[5]Sheet1!$B:$B,$B360,[5]Sheet1!$C:$C,$C360),0)</f>
        <v>0</v>
      </c>
      <c r="AJ360" s="169">
        <f>+IFERROR(SUMIFS([5]Sheet1!W:W,[5]Sheet1!$A:$A,$A360,[5]Sheet1!$B:$B,$B360,[5]Sheet1!$C:$C,$C360),0)</f>
        <v>0</v>
      </c>
      <c r="AK360" s="169">
        <f>+IFERROR(SUMIFS([5]Sheet1!X:X,[5]Sheet1!$A:$A,$A360,[5]Sheet1!$B:$B,$B360,[5]Sheet1!$C:$C,$C360),0)</f>
        <v>0</v>
      </c>
      <c r="AL360" s="169">
        <f>+IFERROR(SUMIFS([5]Sheet1!Y:Y,[5]Sheet1!$A:$A,$A360,[5]Sheet1!$B:$B,$B360,[5]Sheet1!$C:$C,$C360),0)</f>
        <v>0</v>
      </c>
      <c r="AM360" s="169">
        <f>+IFERROR(SUMIFS([5]Sheet1!Z:Z,[5]Sheet1!$A:$A,$A360,[5]Sheet1!$B:$B,$B360,[5]Sheet1!$C:$C,$C360),0)</f>
        <v>0</v>
      </c>
      <c r="AN360" s="4" t="s">
        <v>121</v>
      </c>
    </row>
    <row r="361" spans="1:40" s="8" customFormat="1" ht="15" customHeight="1" outlineLevel="1">
      <c r="A361" s="4" t="s">
        <v>87</v>
      </c>
      <c r="B361" s="4" t="s">
        <v>54</v>
      </c>
      <c r="C361" s="4" t="str">
        <f t="shared" ref="C361:C388" si="938">+G361</f>
        <v>assets/client</v>
      </c>
      <c r="D361" s="217"/>
      <c r="E361" s="208"/>
      <c r="F361" s="204"/>
      <c r="G361" s="13" t="s">
        <v>90</v>
      </c>
      <c r="H361" s="170"/>
      <c r="I361" s="170"/>
      <c r="J361" s="170"/>
      <c r="K361" s="170"/>
      <c r="L361" s="170"/>
      <c r="M361" s="170"/>
      <c r="N361" s="170"/>
      <c r="O361" s="170"/>
      <c r="P361" s="170" t="str">
        <f t="shared" ref="P361" si="939">+IFERROR(P360/P359,"")</f>
        <v/>
      </c>
      <c r="Q361" s="170" t="str">
        <f t="shared" ref="Q361:V361" si="940">+IFERROR(Q360/Q359,"")</f>
        <v/>
      </c>
      <c r="R361" s="170" t="str">
        <f t="shared" si="940"/>
        <v/>
      </c>
      <c r="S361" s="170">
        <f t="shared" si="940"/>
        <v>1</v>
      </c>
      <c r="T361" s="170" t="str">
        <f t="shared" si="940"/>
        <v/>
      </c>
      <c r="U361" s="170" t="str">
        <f t="shared" si="940"/>
        <v/>
      </c>
      <c r="V361" s="170">
        <f t="shared" si="940"/>
        <v>15</v>
      </c>
      <c r="W361" s="170">
        <f t="shared" ref="W361" si="941">+IFERROR(W360/W359,"")</f>
        <v>3.5</v>
      </c>
      <c r="X361" s="170" t="str">
        <f t="shared" ref="X361:Y361" si="942">+IFERROR(X360/X359,"")</f>
        <v/>
      </c>
      <c r="Y361" s="170">
        <f t="shared" si="942"/>
        <v>1</v>
      </c>
      <c r="Z361" s="170" t="str">
        <f t="shared" ref="Z361:AA361" si="943">+IFERROR(Z360/Z359,"")</f>
        <v/>
      </c>
      <c r="AA361" s="170" t="str">
        <f t="shared" si="943"/>
        <v/>
      </c>
      <c r="AB361" s="170" t="str">
        <f t="shared" ref="AB361:AC361" si="944">+IFERROR(AB360/AB359,"")</f>
        <v/>
      </c>
      <c r="AC361" s="170">
        <f t="shared" si="944"/>
        <v>1</v>
      </c>
      <c r="AD361" s="170">
        <f t="shared" ref="AD361:AE361" si="945">+IFERROR(AD360/AD359,"")</f>
        <v>2</v>
      </c>
      <c r="AE361" s="170" t="str">
        <f t="shared" si="945"/>
        <v/>
      </c>
      <c r="AF361" s="170" t="str">
        <f t="shared" ref="AF361:AG361" si="946">+IFERROR(AF360/AF359,"")</f>
        <v/>
      </c>
      <c r="AG361" s="170" t="str">
        <f t="shared" si="946"/>
        <v/>
      </c>
      <c r="AH361" s="170" t="str">
        <f t="shared" ref="AH361:AM361" si="947">+IFERROR(AH360/AH359,"")</f>
        <v/>
      </c>
      <c r="AI361" s="170" t="str">
        <f t="shared" si="947"/>
        <v/>
      </c>
      <c r="AJ361" s="170" t="str">
        <f t="shared" si="947"/>
        <v/>
      </c>
      <c r="AK361" s="170" t="str">
        <f t="shared" si="947"/>
        <v/>
      </c>
      <c r="AL361" s="170" t="str">
        <f t="shared" si="947"/>
        <v/>
      </c>
      <c r="AM361" s="170" t="str">
        <f t="shared" si="947"/>
        <v/>
      </c>
    </row>
    <row r="362" spans="1:40" ht="15" customHeight="1" outlineLevel="1">
      <c r="A362" s="4" t="s">
        <v>87</v>
      </c>
      <c r="B362" s="4" t="s">
        <v>50</v>
      </c>
      <c r="C362" s="4" t="str">
        <f t="shared" si="938"/>
        <v>Clients</v>
      </c>
      <c r="D362" s="217"/>
      <c r="E362" s="203" t="s">
        <v>36</v>
      </c>
      <c r="F362" s="204" t="s">
        <v>50</v>
      </c>
      <c r="G362" s="10" t="s">
        <v>40</v>
      </c>
      <c r="H362" s="164"/>
      <c r="I362" s="164"/>
      <c r="J362" s="164"/>
      <c r="K362" s="164"/>
      <c r="L362" s="164"/>
      <c r="M362" s="164"/>
      <c r="N362" s="164"/>
      <c r="O362" s="164"/>
      <c r="P362" s="165"/>
      <c r="Q362" s="165">
        <f>+[4]Sheet1!C19</f>
        <v>0</v>
      </c>
      <c r="R362" s="165">
        <f>+[4]Sheet1!D19</f>
        <v>3</v>
      </c>
      <c r="S362" s="165">
        <f>+[4]Sheet1!E19</f>
        <v>3</v>
      </c>
      <c r="T362" s="165">
        <f>+[4]Sheet1!F19</f>
        <v>1</v>
      </c>
      <c r="U362" s="165">
        <f>+[4]Sheet1!G19</f>
        <v>0</v>
      </c>
      <c r="V362" s="165">
        <f>+[4]Sheet1!H19</f>
        <v>5</v>
      </c>
      <c r="W362" s="165">
        <f>+[4]Sheet1!I19</f>
        <v>1</v>
      </c>
      <c r="X362" s="165">
        <f>+[4]Sheet1!J19</f>
        <v>2</v>
      </c>
      <c r="Y362" s="165">
        <f>+[4]Sheet1!K19</f>
        <v>4</v>
      </c>
      <c r="Z362" s="165">
        <f>+[4]Sheet1!L19</f>
        <v>3</v>
      </c>
      <c r="AA362" s="165">
        <f>+[4]Sheet1!M19</f>
        <v>3</v>
      </c>
      <c r="AB362" s="165">
        <f>+[4]Sheet1!N19</f>
        <v>6</v>
      </c>
      <c r="AC362" s="165">
        <f>+[4]Sheet1!O19</f>
        <v>6</v>
      </c>
      <c r="AD362" s="165">
        <f>+[4]Sheet1!P19</f>
        <v>3</v>
      </c>
      <c r="AE362" s="165">
        <f>+[4]Sheet1!Q19</f>
        <v>2</v>
      </c>
      <c r="AF362" s="165">
        <f>+[4]Sheet1!R19</f>
        <v>3</v>
      </c>
      <c r="AG362" s="165">
        <f>+[4]Sheet1!S19</f>
        <v>0</v>
      </c>
      <c r="AH362" s="165">
        <f>+[4]Sheet1!T19</f>
        <v>0</v>
      </c>
      <c r="AI362" s="165">
        <f>+[4]Sheet1!U19</f>
        <v>0</v>
      </c>
      <c r="AJ362" s="165">
        <f>+[4]Sheet1!V19</f>
        <v>0</v>
      </c>
      <c r="AK362" s="165">
        <f>+[4]Sheet1!W19</f>
        <v>0</v>
      </c>
      <c r="AL362" s="165">
        <f>+[4]Sheet1!X19</f>
        <v>0</v>
      </c>
      <c r="AM362" s="165">
        <f>+[4]Sheet1!Y19</f>
        <v>0</v>
      </c>
    </row>
    <row r="363" spans="1:40" ht="13.2" outlineLevel="1">
      <c r="A363" s="4" t="s">
        <v>87</v>
      </c>
      <c r="B363" s="4" t="s">
        <v>50</v>
      </c>
      <c r="C363" s="4" t="str">
        <f t="shared" si="938"/>
        <v>Assets</v>
      </c>
      <c r="D363" s="217"/>
      <c r="E363" s="203"/>
      <c r="F363" s="204"/>
      <c r="G363" s="11" t="s">
        <v>88</v>
      </c>
      <c r="H363" s="166"/>
      <c r="I363" s="166"/>
      <c r="J363" s="166"/>
      <c r="K363" s="166"/>
      <c r="L363" s="166"/>
      <c r="M363" s="166"/>
      <c r="N363" s="166"/>
      <c r="O363" s="166"/>
      <c r="P363" s="167">
        <f t="shared" ref="P363" si="948">SUM(P364:P365)</f>
        <v>0</v>
      </c>
      <c r="Q363" s="167"/>
      <c r="R363" s="167">
        <f t="shared" ref="R363:X363" si="949">SUM(R364:R365)</f>
        <v>8</v>
      </c>
      <c r="S363" s="167">
        <f t="shared" si="949"/>
        <v>7</v>
      </c>
      <c r="T363" s="167">
        <f t="shared" si="949"/>
        <v>1</v>
      </c>
      <c r="U363" s="167">
        <f t="shared" si="949"/>
        <v>0</v>
      </c>
      <c r="V363" s="167">
        <f t="shared" si="949"/>
        <v>9</v>
      </c>
      <c r="W363" s="167">
        <f t="shared" si="949"/>
        <v>1</v>
      </c>
      <c r="X363" s="167">
        <f t="shared" si="949"/>
        <v>3</v>
      </c>
      <c r="Y363" s="167">
        <f t="shared" ref="Y363:Z363" si="950">SUM(Y364:Y365)</f>
        <v>9</v>
      </c>
      <c r="Z363" s="167">
        <f t="shared" si="950"/>
        <v>6</v>
      </c>
      <c r="AA363" s="167">
        <f t="shared" ref="AA363:AB363" si="951">SUM(AA364:AA365)</f>
        <v>5</v>
      </c>
      <c r="AB363" s="167">
        <f t="shared" si="951"/>
        <v>13</v>
      </c>
      <c r="AC363" s="167">
        <f t="shared" ref="AC363:AD363" si="952">SUM(AC364:AC365)</f>
        <v>17</v>
      </c>
      <c r="AD363" s="167">
        <f t="shared" si="952"/>
        <v>3</v>
      </c>
      <c r="AE363" s="167">
        <f t="shared" ref="AE363:AF363" si="953">SUM(AE364:AE365)</f>
        <v>16</v>
      </c>
      <c r="AF363" s="167">
        <f t="shared" si="953"/>
        <v>5</v>
      </c>
      <c r="AG363" s="167">
        <f t="shared" ref="AG363:AH363" si="954">SUM(AG364:AG365)</f>
        <v>0</v>
      </c>
      <c r="AH363" s="167">
        <f t="shared" si="954"/>
        <v>0</v>
      </c>
      <c r="AI363" s="167">
        <f t="shared" ref="AI363:AM363" si="955">SUM(AI364:AI365)</f>
        <v>0</v>
      </c>
      <c r="AJ363" s="167">
        <f t="shared" si="955"/>
        <v>0</v>
      </c>
      <c r="AK363" s="167">
        <f t="shared" si="955"/>
        <v>0</v>
      </c>
      <c r="AL363" s="167">
        <f t="shared" si="955"/>
        <v>0</v>
      </c>
      <c r="AM363" s="167">
        <f t="shared" si="955"/>
        <v>0</v>
      </c>
    </row>
    <row r="364" spans="1:40" ht="15" customHeight="1" outlineLevel="2">
      <c r="A364" s="4" t="s">
        <v>87</v>
      </c>
      <c r="B364" s="4" t="s">
        <v>50</v>
      </c>
      <c r="C364" s="4" t="str">
        <f t="shared" si="938"/>
        <v>Teamwork+PBX</v>
      </c>
      <c r="D364" s="217"/>
      <c r="E364" s="203"/>
      <c r="F364" s="204"/>
      <c r="G364" s="12" t="s">
        <v>1</v>
      </c>
      <c r="H364" s="168"/>
      <c r="I364" s="168"/>
      <c r="J364" s="168"/>
      <c r="K364" s="168"/>
      <c r="L364" s="168"/>
      <c r="M364" s="168"/>
      <c r="N364" s="168"/>
      <c r="O364" s="168"/>
      <c r="P364" s="169"/>
      <c r="Q364" s="169">
        <f>+IFERROR(SUMIFS([5]Sheet1!D:D,[5]Sheet1!$A:$A,$A364,[5]Sheet1!$B:$B,$B364,[5]Sheet1!$C:$C,$C364),0)</f>
        <v>0</v>
      </c>
      <c r="R364" s="169">
        <f>+IFERROR(SUMIFS([5]Sheet1!E:E,[5]Sheet1!$A:$A,$A364,[5]Sheet1!$B:$B,$B364,[5]Sheet1!$C:$C,$C364),0)</f>
        <v>8</v>
      </c>
      <c r="S364" s="169">
        <f>+IFERROR(SUMIFS([5]Sheet1!F:F,[5]Sheet1!$A:$A,$A364,[5]Sheet1!$B:$B,$B364,[5]Sheet1!$C:$C,$C364),0)</f>
        <v>7</v>
      </c>
      <c r="T364" s="169">
        <f>+IFERROR(SUMIFS([5]Sheet1!G:G,[5]Sheet1!$A:$A,$A364,[5]Sheet1!$B:$B,$B364,[5]Sheet1!$C:$C,$C364),0)</f>
        <v>1</v>
      </c>
      <c r="U364" s="169">
        <f>+IFERROR(SUMIFS([5]Sheet1!H:H,[5]Sheet1!$A:$A,$A364,[5]Sheet1!$B:$B,$B364,[5]Sheet1!$C:$C,$C364),0)</f>
        <v>0</v>
      </c>
      <c r="V364" s="169">
        <f>+IFERROR(SUMIFS([5]Sheet1!I:I,[5]Sheet1!$A:$A,$A364,[5]Sheet1!$B:$B,$B364,[5]Sheet1!$C:$C,$C364),0)</f>
        <v>9</v>
      </c>
      <c r="W364" s="169">
        <f>+IFERROR(SUMIFS([5]Sheet1!J:J,[5]Sheet1!$A:$A,$A364,[5]Sheet1!$B:$B,$B364,[5]Sheet1!$C:$C,$C364),0)</f>
        <v>1</v>
      </c>
      <c r="X364" s="169">
        <f>+IFERROR(SUMIFS([5]Sheet1!K:K,[5]Sheet1!$A:$A,$A364,[5]Sheet1!$B:$B,$B364,[5]Sheet1!$C:$C,$C364),0)</f>
        <v>3</v>
      </c>
      <c r="Y364" s="169">
        <f>+IFERROR(SUMIFS([5]Sheet1!L:L,[5]Sheet1!$A:$A,$A364,[5]Sheet1!$B:$B,$B364,[5]Sheet1!$C:$C,$C364),0)</f>
        <v>9</v>
      </c>
      <c r="Z364" s="169">
        <f>+IFERROR(SUMIFS([5]Sheet1!M:M,[5]Sheet1!$A:$A,$A364,[5]Sheet1!$B:$B,$B364,[5]Sheet1!$C:$C,$C364),0)</f>
        <v>6</v>
      </c>
      <c r="AA364" s="169">
        <f>+IFERROR(SUMIFS([5]Sheet1!N:N,[5]Sheet1!$A:$A,$A364,[5]Sheet1!$B:$B,$B364,[5]Sheet1!$C:$C,$C364),0)</f>
        <v>5</v>
      </c>
      <c r="AB364" s="169">
        <f>+IFERROR(SUMIFS([5]Sheet1!O:O,[5]Sheet1!$A:$A,$A364,[5]Sheet1!$B:$B,$B364,[5]Sheet1!$C:$C,$C364),0)</f>
        <v>13</v>
      </c>
      <c r="AC364" s="169">
        <f>+IFERROR(SUMIFS([5]Sheet1!P:P,[5]Sheet1!$A:$A,$A364,[5]Sheet1!$B:$B,$B364,[5]Sheet1!$C:$C,$C364),0)</f>
        <v>17</v>
      </c>
      <c r="AD364" s="169">
        <f>+IFERROR(SUMIFS([5]Sheet1!Q:Q,[5]Sheet1!$A:$A,$A364,[5]Sheet1!$B:$B,$B364,[5]Sheet1!$C:$C,$C364),0)</f>
        <v>3</v>
      </c>
      <c r="AE364" s="169">
        <f>+IFERROR(SUMIFS([5]Sheet1!R:R,[5]Sheet1!$A:$A,$A364,[5]Sheet1!$B:$B,$B364,[5]Sheet1!$C:$C,$C364),0)</f>
        <v>16</v>
      </c>
      <c r="AF364" s="169">
        <f>+IFERROR(SUMIFS([5]Sheet1!S:S,[5]Sheet1!$A:$A,$A364,[5]Sheet1!$B:$B,$B364,[5]Sheet1!$C:$C,$C364),0)</f>
        <v>5</v>
      </c>
      <c r="AG364" s="169">
        <f>+IFERROR(SUMIFS([5]Sheet1!T:T,[5]Sheet1!$A:$A,$A364,[5]Sheet1!$B:$B,$B364,[5]Sheet1!$C:$C,$C364),0)</f>
        <v>0</v>
      </c>
      <c r="AH364" s="169">
        <f>+IFERROR(SUMIFS([5]Sheet1!U:U,[5]Sheet1!$A:$A,$A364,[5]Sheet1!$B:$B,$B364,[5]Sheet1!$C:$C,$C364),0)</f>
        <v>0</v>
      </c>
      <c r="AI364" s="169">
        <f>+IFERROR(SUMIFS([5]Sheet1!V:V,[5]Sheet1!$A:$A,$A364,[5]Sheet1!$B:$B,$B364,[5]Sheet1!$C:$C,$C364),0)</f>
        <v>0</v>
      </c>
      <c r="AJ364" s="169">
        <f>+IFERROR(SUMIFS([5]Sheet1!W:W,[5]Sheet1!$A:$A,$A364,[5]Sheet1!$B:$B,$B364,[5]Sheet1!$C:$C,$C364),0)</f>
        <v>0</v>
      </c>
      <c r="AK364" s="169">
        <f>+IFERROR(SUMIFS([5]Sheet1!X:X,[5]Sheet1!$A:$A,$A364,[5]Sheet1!$B:$B,$B364,[5]Sheet1!$C:$C,$C364),0)</f>
        <v>0</v>
      </c>
      <c r="AL364" s="169">
        <f>+IFERROR(SUMIFS([5]Sheet1!Y:Y,[5]Sheet1!$A:$A,$A364,[5]Sheet1!$B:$B,$B364,[5]Sheet1!$C:$C,$C364),0)</f>
        <v>0</v>
      </c>
      <c r="AM364" s="169">
        <f>+IFERROR(SUMIFS([5]Sheet1!Z:Z,[5]Sheet1!$A:$A,$A364,[5]Sheet1!$B:$B,$B364,[5]Sheet1!$C:$C,$C364),0)</f>
        <v>0</v>
      </c>
      <c r="AN364" s="4" t="s">
        <v>121</v>
      </c>
    </row>
    <row r="365" spans="1:40" ht="15" customHeight="1" outlineLevel="2">
      <c r="A365" s="4" t="s">
        <v>87</v>
      </c>
      <c r="B365" s="4" t="s">
        <v>50</v>
      </c>
      <c r="C365" s="4" t="str">
        <f t="shared" si="938"/>
        <v>Receptionist</v>
      </c>
      <c r="D365" s="217"/>
      <c r="E365" s="203"/>
      <c r="F365" s="204"/>
      <c r="G365" s="12" t="s">
        <v>2</v>
      </c>
      <c r="H365" s="168"/>
      <c r="I365" s="168"/>
      <c r="J365" s="168"/>
      <c r="K365" s="168"/>
      <c r="L365" s="168"/>
      <c r="M365" s="168"/>
      <c r="N365" s="168"/>
      <c r="O365" s="168"/>
      <c r="P365" s="169"/>
      <c r="Q365" s="169">
        <f>+IFERROR(SUMIFS([5]Sheet1!D:D,[5]Sheet1!$A:$A,$A365,[5]Sheet1!$B:$B,$B365,[5]Sheet1!$C:$C,$C365),0)</f>
        <v>0</v>
      </c>
      <c r="R365" s="169">
        <f>+IFERROR(SUMIFS([5]Sheet1!E:E,[5]Sheet1!$A:$A,$A365,[5]Sheet1!$B:$B,$B365,[5]Sheet1!$C:$C,$C365),0)</f>
        <v>0</v>
      </c>
      <c r="S365" s="169">
        <f>+IFERROR(SUMIFS([5]Sheet1!F:F,[5]Sheet1!$A:$A,$A365,[5]Sheet1!$B:$B,$B365,[5]Sheet1!$C:$C,$C365),0)</f>
        <v>0</v>
      </c>
      <c r="T365" s="169">
        <f>+IFERROR(SUMIFS([5]Sheet1!G:G,[5]Sheet1!$A:$A,$A365,[5]Sheet1!$B:$B,$B365,[5]Sheet1!$C:$C,$C365),0)</f>
        <v>0</v>
      </c>
      <c r="U365" s="169">
        <f>+IFERROR(SUMIFS([5]Sheet1!H:H,[5]Sheet1!$A:$A,$A365,[5]Sheet1!$B:$B,$B365,[5]Sheet1!$C:$C,$C365),0)</f>
        <v>0</v>
      </c>
      <c r="V365" s="169">
        <f>+IFERROR(SUMIFS([5]Sheet1!I:I,[5]Sheet1!$A:$A,$A365,[5]Sheet1!$B:$B,$B365,[5]Sheet1!$C:$C,$C365),0)</f>
        <v>0</v>
      </c>
      <c r="W365" s="169">
        <f>+IFERROR(SUMIFS([5]Sheet1!J:J,[5]Sheet1!$A:$A,$A365,[5]Sheet1!$B:$B,$B365,[5]Sheet1!$C:$C,$C365),0)</f>
        <v>0</v>
      </c>
      <c r="X365" s="169">
        <f>+IFERROR(SUMIFS([5]Sheet1!K:K,[5]Sheet1!$A:$A,$A365,[5]Sheet1!$B:$B,$B365,[5]Sheet1!$C:$C,$C365),0)</f>
        <v>0</v>
      </c>
      <c r="Y365" s="169">
        <f>+IFERROR(SUMIFS([5]Sheet1!L:L,[5]Sheet1!$A:$A,$A365,[5]Sheet1!$B:$B,$B365,[5]Sheet1!$C:$C,$C365),0)</f>
        <v>0</v>
      </c>
      <c r="Z365" s="169">
        <f>+IFERROR(SUMIFS([5]Sheet1!M:M,[5]Sheet1!$A:$A,$A365,[5]Sheet1!$B:$B,$B365,[5]Sheet1!$C:$C,$C365),0)</f>
        <v>0</v>
      </c>
      <c r="AA365" s="169">
        <f>+IFERROR(SUMIFS([5]Sheet1!N:N,[5]Sheet1!$A:$A,$A365,[5]Sheet1!$B:$B,$B365,[5]Sheet1!$C:$C,$C365),0)</f>
        <v>0</v>
      </c>
      <c r="AB365" s="169">
        <f>+IFERROR(SUMIFS([5]Sheet1!O:O,[5]Sheet1!$A:$A,$A365,[5]Sheet1!$B:$B,$B365,[5]Sheet1!$C:$C,$C365),0)</f>
        <v>0</v>
      </c>
      <c r="AC365" s="169">
        <f>+IFERROR(SUMIFS([5]Sheet1!P:P,[5]Sheet1!$A:$A,$A365,[5]Sheet1!$B:$B,$B365,[5]Sheet1!$C:$C,$C365),0)</f>
        <v>0</v>
      </c>
      <c r="AD365" s="169">
        <f>+IFERROR(SUMIFS([5]Sheet1!Q:Q,[5]Sheet1!$A:$A,$A365,[5]Sheet1!$B:$B,$B365,[5]Sheet1!$C:$C,$C365),0)</f>
        <v>0</v>
      </c>
      <c r="AE365" s="169">
        <f>+IFERROR(SUMIFS([5]Sheet1!R:R,[5]Sheet1!$A:$A,$A365,[5]Sheet1!$B:$B,$B365,[5]Sheet1!$C:$C,$C365),0)</f>
        <v>0</v>
      </c>
      <c r="AF365" s="169">
        <f>+IFERROR(SUMIFS([5]Sheet1!S:S,[5]Sheet1!$A:$A,$A365,[5]Sheet1!$B:$B,$B365,[5]Sheet1!$C:$C,$C365),0)</f>
        <v>0</v>
      </c>
      <c r="AG365" s="169">
        <f>+IFERROR(SUMIFS([5]Sheet1!T:T,[5]Sheet1!$A:$A,$A365,[5]Sheet1!$B:$B,$B365,[5]Sheet1!$C:$C,$C365),0)</f>
        <v>0</v>
      </c>
      <c r="AH365" s="169">
        <f>+IFERROR(SUMIFS([5]Sheet1!U:U,[5]Sheet1!$A:$A,$A365,[5]Sheet1!$B:$B,$B365,[5]Sheet1!$C:$C,$C365),0)</f>
        <v>0</v>
      </c>
      <c r="AI365" s="169">
        <f>+IFERROR(SUMIFS([5]Sheet1!V:V,[5]Sheet1!$A:$A,$A365,[5]Sheet1!$B:$B,$B365,[5]Sheet1!$C:$C,$C365),0)</f>
        <v>0</v>
      </c>
      <c r="AJ365" s="169">
        <f>+IFERROR(SUMIFS([5]Sheet1!W:W,[5]Sheet1!$A:$A,$A365,[5]Sheet1!$B:$B,$B365,[5]Sheet1!$C:$C,$C365),0)</f>
        <v>0</v>
      </c>
      <c r="AK365" s="169">
        <f>+IFERROR(SUMIFS([5]Sheet1!X:X,[5]Sheet1!$A:$A,$A365,[5]Sheet1!$B:$B,$B365,[5]Sheet1!$C:$C,$C365),0)</f>
        <v>0</v>
      </c>
      <c r="AL365" s="169">
        <f>+IFERROR(SUMIFS([5]Sheet1!Y:Y,[5]Sheet1!$A:$A,$A365,[5]Sheet1!$B:$B,$B365,[5]Sheet1!$C:$C,$C365),0)</f>
        <v>0</v>
      </c>
      <c r="AM365" s="169">
        <f>+IFERROR(SUMIFS([5]Sheet1!Z:Z,[5]Sheet1!$A:$A,$A365,[5]Sheet1!$B:$B,$B365,[5]Sheet1!$C:$C,$C365),0)</f>
        <v>0</v>
      </c>
      <c r="AN365" s="4" t="s">
        <v>121</v>
      </c>
    </row>
    <row r="366" spans="1:40" ht="15" customHeight="1" outlineLevel="2">
      <c r="A366" s="4" t="s">
        <v>87</v>
      </c>
      <c r="B366" s="4" t="s">
        <v>50</v>
      </c>
      <c r="C366" s="4" t="str">
        <f t="shared" si="938"/>
        <v>add-on Call recording</v>
      </c>
      <c r="D366" s="217"/>
      <c r="E366" s="203"/>
      <c r="F366" s="204"/>
      <c r="G366" s="14" t="s">
        <v>83</v>
      </c>
      <c r="H366" s="172"/>
      <c r="I366" s="172"/>
      <c r="J366" s="172"/>
      <c r="K366" s="172"/>
      <c r="L366" s="172"/>
      <c r="M366" s="172"/>
      <c r="N366" s="172"/>
      <c r="O366" s="172"/>
      <c r="P366" s="169"/>
      <c r="Q366" s="169">
        <f>+IFERROR(SUMIFS([5]Sheet1!D:D,[5]Sheet1!$A:$A,$A366,[5]Sheet1!$B:$B,$B366,[5]Sheet1!$C:$C,$C366),0)</f>
        <v>0</v>
      </c>
      <c r="R366" s="169">
        <f>+IFERROR(SUMIFS([5]Sheet1!E:E,[5]Sheet1!$A:$A,$A366,[5]Sheet1!$B:$B,$B366,[5]Sheet1!$C:$C,$C366),0)</f>
        <v>0</v>
      </c>
      <c r="S366" s="169">
        <f>+IFERROR(SUMIFS([5]Sheet1!F:F,[5]Sheet1!$A:$A,$A366,[5]Sheet1!$B:$B,$B366,[5]Sheet1!$C:$C,$C366),0)</f>
        <v>0</v>
      </c>
      <c r="T366" s="169">
        <f>+IFERROR(SUMIFS([5]Sheet1!G:G,[5]Sheet1!$A:$A,$A366,[5]Sheet1!$B:$B,$B366,[5]Sheet1!$C:$C,$C366),0)</f>
        <v>0</v>
      </c>
      <c r="U366" s="169">
        <f>+IFERROR(SUMIFS([5]Sheet1!H:H,[5]Sheet1!$A:$A,$A366,[5]Sheet1!$B:$B,$B366,[5]Sheet1!$C:$C,$C366),0)</f>
        <v>0</v>
      </c>
      <c r="V366" s="169">
        <f>+IFERROR(SUMIFS([5]Sheet1!I:I,[5]Sheet1!$A:$A,$A366,[5]Sheet1!$B:$B,$B366,[5]Sheet1!$C:$C,$C366),0)</f>
        <v>0</v>
      </c>
      <c r="W366" s="169">
        <f>+IFERROR(SUMIFS([5]Sheet1!J:J,[5]Sheet1!$A:$A,$A366,[5]Sheet1!$B:$B,$B366,[5]Sheet1!$C:$C,$C366),0)</f>
        <v>0</v>
      </c>
      <c r="X366" s="169">
        <f>+IFERROR(SUMIFS([5]Sheet1!K:K,[5]Sheet1!$A:$A,$A366,[5]Sheet1!$B:$B,$B366,[5]Sheet1!$C:$C,$C366),0)</f>
        <v>0</v>
      </c>
      <c r="Y366" s="169">
        <f>+IFERROR(SUMIFS([5]Sheet1!L:L,[5]Sheet1!$A:$A,$A366,[5]Sheet1!$B:$B,$B366,[5]Sheet1!$C:$C,$C366),0)</f>
        <v>0</v>
      </c>
      <c r="Z366" s="169">
        <f>+IFERROR(SUMIFS([5]Sheet1!M:M,[5]Sheet1!$A:$A,$A366,[5]Sheet1!$B:$B,$B366,[5]Sheet1!$C:$C,$C366),0)</f>
        <v>0</v>
      </c>
      <c r="AA366" s="169">
        <f>+IFERROR(SUMIFS([5]Sheet1!N:N,[5]Sheet1!$A:$A,$A366,[5]Sheet1!$B:$B,$B366,[5]Sheet1!$C:$C,$C366),0)</f>
        <v>0</v>
      </c>
      <c r="AB366" s="169">
        <f>+IFERROR(SUMIFS([5]Sheet1!O:O,[5]Sheet1!$A:$A,$A366,[5]Sheet1!$B:$B,$B366,[5]Sheet1!$C:$C,$C366),0)</f>
        <v>0</v>
      </c>
      <c r="AC366" s="169">
        <f>+IFERROR(SUMIFS([5]Sheet1!P:P,[5]Sheet1!$A:$A,$A366,[5]Sheet1!$B:$B,$B366,[5]Sheet1!$C:$C,$C366),0)</f>
        <v>0</v>
      </c>
      <c r="AD366" s="169">
        <f>+IFERROR(SUMIFS([5]Sheet1!Q:Q,[5]Sheet1!$A:$A,$A366,[5]Sheet1!$B:$B,$B366,[5]Sheet1!$C:$C,$C366),0)</f>
        <v>0</v>
      </c>
      <c r="AE366" s="169">
        <f>+IFERROR(SUMIFS([5]Sheet1!R:R,[5]Sheet1!$A:$A,$A366,[5]Sheet1!$B:$B,$B366,[5]Sheet1!$C:$C,$C366),0)</f>
        <v>0</v>
      </c>
      <c r="AF366" s="169">
        <f>+IFERROR(SUMIFS([5]Sheet1!S:S,[5]Sheet1!$A:$A,$A366,[5]Sheet1!$B:$B,$B366,[5]Sheet1!$C:$C,$C366),0)</f>
        <v>0</v>
      </c>
      <c r="AG366" s="169">
        <f>+IFERROR(SUMIFS([5]Sheet1!T:T,[5]Sheet1!$A:$A,$A366,[5]Sheet1!$B:$B,$B366,[5]Sheet1!$C:$C,$C366),0)</f>
        <v>0</v>
      </c>
      <c r="AH366" s="169">
        <f>+IFERROR(SUMIFS([5]Sheet1!U:U,[5]Sheet1!$A:$A,$A366,[5]Sheet1!$B:$B,$B366,[5]Sheet1!$C:$C,$C366),0)</f>
        <v>0</v>
      </c>
      <c r="AI366" s="169">
        <f>+IFERROR(SUMIFS([5]Sheet1!V:V,[5]Sheet1!$A:$A,$A366,[5]Sheet1!$B:$B,$B366,[5]Sheet1!$C:$C,$C366),0)</f>
        <v>0</v>
      </c>
      <c r="AJ366" s="169">
        <f>+IFERROR(SUMIFS([5]Sheet1!W:W,[5]Sheet1!$A:$A,$A366,[5]Sheet1!$B:$B,$B366,[5]Sheet1!$C:$C,$C366),0)</f>
        <v>0</v>
      </c>
      <c r="AK366" s="169">
        <f>+IFERROR(SUMIFS([5]Sheet1!X:X,[5]Sheet1!$A:$A,$A366,[5]Sheet1!$B:$B,$B366,[5]Sheet1!$C:$C,$C366),0)</f>
        <v>0</v>
      </c>
      <c r="AL366" s="169">
        <f>+IFERROR(SUMIFS([5]Sheet1!Y:Y,[5]Sheet1!$A:$A,$A366,[5]Sheet1!$B:$B,$B366,[5]Sheet1!$C:$C,$C366),0)</f>
        <v>0</v>
      </c>
      <c r="AM366" s="169">
        <f>+IFERROR(SUMIFS([5]Sheet1!Z:Z,[5]Sheet1!$A:$A,$A366,[5]Sheet1!$B:$B,$B366,[5]Sheet1!$C:$C,$C366),0)</f>
        <v>0</v>
      </c>
      <c r="AN366" s="4" t="s">
        <v>121</v>
      </c>
    </row>
    <row r="367" spans="1:40" ht="15" customHeight="1" outlineLevel="2">
      <c r="A367" s="4" t="s">
        <v>87</v>
      </c>
      <c r="B367" s="4" t="s">
        <v>50</v>
      </c>
      <c r="C367" s="4" t="str">
        <f t="shared" si="938"/>
        <v>add-on automatic operator</v>
      </c>
      <c r="D367" s="217"/>
      <c r="E367" s="203"/>
      <c r="F367" s="204"/>
      <c r="G367" s="14" t="s">
        <v>103</v>
      </c>
      <c r="H367" s="172"/>
      <c r="I367" s="172"/>
      <c r="J367" s="172"/>
      <c r="K367" s="172"/>
      <c r="L367" s="172"/>
      <c r="M367" s="172"/>
      <c r="N367" s="172"/>
      <c r="O367" s="172"/>
      <c r="P367" s="169"/>
      <c r="Q367" s="169">
        <f>+IFERROR(SUMIFS([5]Sheet1!D:D,[5]Sheet1!$A:$A,$A367,[5]Sheet1!$B:$B,$B367,[5]Sheet1!$C:$C,$C367),0)</f>
        <v>0</v>
      </c>
      <c r="R367" s="169">
        <f>+IFERROR(SUMIFS([5]Sheet1!E:E,[5]Sheet1!$A:$A,$A367,[5]Sheet1!$B:$B,$B367,[5]Sheet1!$C:$C,$C367),0)</f>
        <v>0</v>
      </c>
      <c r="S367" s="169">
        <f>+IFERROR(SUMIFS([5]Sheet1!F:F,[5]Sheet1!$A:$A,$A367,[5]Sheet1!$B:$B,$B367,[5]Sheet1!$C:$C,$C367),0)</f>
        <v>0</v>
      </c>
      <c r="T367" s="169">
        <f>+IFERROR(SUMIFS([5]Sheet1!G:G,[5]Sheet1!$A:$A,$A367,[5]Sheet1!$B:$B,$B367,[5]Sheet1!$C:$C,$C367),0)</f>
        <v>0</v>
      </c>
      <c r="U367" s="169">
        <f>+IFERROR(SUMIFS([5]Sheet1!H:H,[5]Sheet1!$A:$A,$A367,[5]Sheet1!$B:$B,$B367,[5]Sheet1!$C:$C,$C367),0)</f>
        <v>0</v>
      </c>
      <c r="V367" s="169">
        <f>+IFERROR(SUMIFS([5]Sheet1!I:I,[5]Sheet1!$A:$A,$A367,[5]Sheet1!$B:$B,$B367,[5]Sheet1!$C:$C,$C367),0)</f>
        <v>0</v>
      </c>
      <c r="W367" s="169">
        <f>+IFERROR(SUMIFS([5]Sheet1!J:J,[5]Sheet1!$A:$A,$A367,[5]Sheet1!$B:$B,$B367,[5]Sheet1!$C:$C,$C367),0)</f>
        <v>0</v>
      </c>
      <c r="X367" s="169">
        <f>+IFERROR(SUMIFS([5]Sheet1!K:K,[5]Sheet1!$A:$A,$A367,[5]Sheet1!$B:$B,$B367,[5]Sheet1!$C:$C,$C367),0)</f>
        <v>0</v>
      </c>
      <c r="Y367" s="169">
        <f>+IFERROR(SUMIFS([5]Sheet1!L:L,[5]Sheet1!$A:$A,$A367,[5]Sheet1!$B:$B,$B367,[5]Sheet1!$C:$C,$C367),0)</f>
        <v>0</v>
      </c>
      <c r="Z367" s="169">
        <f>+IFERROR(SUMIFS([5]Sheet1!M:M,[5]Sheet1!$A:$A,$A367,[5]Sheet1!$B:$B,$B367,[5]Sheet1!$C:$C,$C367),0)</f>
        <v>0</v>
      </c>
      <c r="AA367" s="169">
        <f>+IFERROR(SUMIFS([5]Sheet1!N:N,[5]Sheet1!$A:$A,$A367,[5]Sheet1!$B:$B,$B367,[5]Sheet1!$C:$C,$C367),0)</f>
        <v>0</v>
      </c>
      <c r="AB367" s="169">
        <f>+IFERROR(SUMIFS([5]Sheet1!O:O,[5]Sheet1!$A:$A,$A367,[5]Sheet1!$B:$B,$B367,[5]Sheet1!$C:$C,$C367),0)</f>
        <v>0</v>
      </c>
      <c r="AC367" s="169">
        <f>+IFERROR(SUMIFS([5]Sheet1!P:P,[5]Sheet1!$A:$A,$A367,[5]Sheet1!$B:$B,$B367,[5]Sheet1!$C:$C,$C367),0)</f>
        <v>0</v>
      </c>
      <c r="AD367" s="169">
        <f>+IFERROR(SUMIFS([5]Sheet1!Q:Q,[5]Sheet1!$A:$A,$A367,[5]Sheet1!$B:$B,$B367,[5]Sheet1!$C:$C,$C367),0)</f>
        <v>0</v>
      </c>
      <c r="AE367" s="169">
        <f>+IFERROR(SUMIFS([5]Sheet1!R:R,[5]Sheet1!$A:$A,$A367,[5]Sheet1!$B:$B,$B367,[5]Sheet1!$C:$C,$C367),0)</f>
        <v>0</v>
      </c>
      <c r="AF367" s="169">
        <f>+IFERROR(SUMIFS([5]Sheet1!S:S,[5]Sheet1!$A:$A,$A367,[5]Sheet1!$B:$B,$B367,[5]Sheet1!$C:$C,$C367),0)</f>
        <v>0</v>
      </c>
      <c r="AG367" s="169">
        <f>+IFERROR(SUMIFS([5]Sheet1!T:T,[5]Sheet1!$A:$A,$A367,[5]Sheet1!$B:$B,$B367,[5]Sheet1!$C:$C,$C367),0)</f>
        <v>0</v>
      </c>
      <c r="AH367" s="169">
        <f>+IFERROR(SUMIFS([5]Sheet1!U:U,[5]Sheet1!$A:$A,$A367,[5]Sheet1!$B:$B,$B367,[5]Sheet1!$C:$C,$C367),0)</f>
        <v>0</v>
      </c>
      <c r="AI367" s="169">
        <f>+IFERROR(SUMIFS([5]Sheet1!V:V,[5]Sheet1!$A:$A,$A367,[5]Sheet1!$B:$B,$B367,[5]Sheet1!$C:$C,$C367),0)</f>
        <v>0</v>
      </c>
      <c r="AJ367" s="169">
        <f>+IFERROR(SUMIFS([5]Sheet1!W:W,[5]Sheet1!$A:$A,$A367,[5]Sheet1!$B:$B,$B367,[5]Sheet1!$C:$C,$C367),0)</f>
        <v>0</v>
      </c>
      <c r="AK367" s="169">
        <f>+IFERROR(SUMIFS([5]Sheet1!X:X,[5]Sheet1!$A:$A,$A367,[5]Sheet1!$B:$B,$B367,[5]Sheet1!$C:$C,$C367),0)</f>
        <v>0</v>
      </c>
      <c r="AL367" s="169">
        <f>+IFERROR(SUMIFS([5]Sheet1!Y:Y,[5]Sheet1!$A:$A,$A367,[5]Sheet1!$B:$B,$B367,[5]Sheet1!$C:$C,$C367),0)</f>
        <v>0</v>
      </c>
      <c r="AM367" s="169">
        <f>+IFERROR(SUMIFS([5]Sheet1!Z:Z,[5]Sheet1!$A:$A,$A367,[5]Sheet1!$B:$B,$B367,[5]Sheet1!$C:$C,$C367),0)</f>
        <v>0</v>
      </c>
      <c r="AN367" s="4" t="s">
        <v>121</v>
      </c>
    </row>
    <row r="368" spans="1:40" ht="15" customHeight="1" outlineLevel="2">
      <c r="A368" s="4" t="s">
        <v>87</v>
      </c>
      <c r="B368" s="4" t="s">
        <v>50</v>
      </c>
      <c r="C368" s="4" t="str">
        <f t="shared" si="938"/>
        <v>add-on call queue</v>
      </c>
      <c r="D368" s="217"/>
      <c r="E368" s="203"/>
      <c r="F368" s="204"/>
      <c r="G368" s="14" t="s">
        <v>104</v>
      </c>
      <c r="H368" s="172"/>
      <c r="I368" s="172"/>
      <c r="J368" s="172"/>
      <c r="K368" s="172"/>
      <c r="L368" s="172"/>
      <c r="M368" s="172"/>
      <c r="N368" s="172"/>
      <c r="O368" s="172"/>
      <c r="P368" s="169"/>
      <c r="Q368" s="169">
        <f>+IFERROR(SUMIFS([5]Sheet1!D:D,[5]Sheet1!$A:$A,$A368,[5]Sheet1!$B:$B,$B368,[5]Sheet1!$C:$C,$C368),0)</f>
        <v>0</v>
      </c>
      <c r="R368" s="169">
        <f>+IFERROR(SUMIFS([5]Sheet1!E:E,[5]Sheet1!$A:$A,$A368,[5]Sheet1!$B:$B,$B368,[5]Sheet1!$C:$C,$C368),0)</f>
        <v>0</v>
      </c>
      <c r="S368" s="169">
        <f>+IFERROR(SUMIFS([5]Sheet1!F:F,[5]Sheet1!$A:$A,$A368,[5]Sheet1!$B:$B,$B368,[5]Sheet1!$C:$C,$C368),0)</f>
        <v>0</v>
      </c>
      <c r="T368" s="169">
        <f>+IFERROR(SUMIFS([5]Sheet1!G:G,[5]Sheet1!$A:$A,$A368,[5]Sheet1!$B:$B,$B368,[5]Sheet1!$C:$C,$C368),0)</f>
        <v>0</v>
      </c>
      <c r="U368" s="169">
        <f>+IFERROR(SUMIFS([5]Sheet1!H:H,[5]Sheet1!$A:$A,$A368,[5]Sheet1!$B:$B,$B368,[5]Sheet1!$C:$C,$C368),0)</f>
        <v>0</v>
      </c>
      <c r="V368" s="169">
        <f>+IFERROR(SUMIFS([5]Sheet1!I:I,[5]Sheet1!$A:$A,$A368,[5]Sheet1!$B:$B,$B368,[5]Sheet1!$C:$C,$C368),0)</f>
        <v>0</v>
      </c>
      <c r="W368" s="169">
        <f>+IFERROR(SUMIFS([5]Sheet1!J:J,[5]Sheet1!$A:$A,$A368,[5]Sheet1!$B:$B,$B368,[5]Sheet1!$C:$C,$C368),0)</f>
        <v>0</v>
      </c>
      <c r="X368" s="169">
        <f>+IFERROR(SUMIFS([5]Sheet1!K:K,[5]Sheet1!$A:$A,$A368,[5]Sheet1!$B:$B,$B368,[5]Sheet1!$C:$C,$C368),0)</f>
        <v>0</v>
      </c>
      <c r="Y368" s="169">
        <f>+IFERROR(SUMIFS([5]Sheet1!L:L,[5]Sheet1!$A:$A,$A368,[5]Sheet1!$B:$B,$B368,[5]Sheet1!$C:$C,$C368),0)</f>
        <v>0</v>
      </c>
      <c r="Z368" s="169">
        <f>+IFERROR(SUMIFS([5]Sheet1!M:M,[5]Sheet1!$A:$A,$A368,[5]Sheet1!$B:$B,$B368,[5]Sheet1!$C:$C,$C368),0)</f>
        <v>0</v>
      </c>
      <c r="AA368" s="169">
        <f>+IFERROR(SUMIFS([5]Sheet1!N:N,[5]Sheet1!$A:$A,$A368,[5]Sheet1!$B:$B,$B368,[5]Sheet1!$C:$C,$C368),0)</f>
        <v>0</v>
      </c>
      <c r="AB368" s="169">
        <f>+IFERROR(SUMIFS([5]Sheet1!O:O,[5]Sheet1!$A:$A,$A368,[5]Sheet1!$B:$B,$B368,[5]Sheet1!$C:$C,$C368),0)</f>
        <v>0</v>
      </c>
      <c r="AC368" s="169">
        <f>+IFERROR(SUMIFS([5]Sheet1!P:P,[5]Sheet1!$A:$A,$A368,[5]Sheet1!$B:$B,$B368,[5]Sheet1!$C:$C,$C368),0)</f>
        <v>0</v>
      </c>
      <c r="AD368" s="169">
        <f>+IFERROR(SUMIFS([5]Sheet1!Q:Q,[5]Sheet1!$A:$A,$A368,[5]Sheet1!$B:$B,$B368,[5]Sheet1!$C:$C,$C368),0)</f>
        <v>0</v>
      </c>
      <c r="AE368" s="169">
        <f>+IFERROR(SUMIFS([5]Sheet1!R:R,[5]Sheet1!$A:$A,$A368,[5]Sheet1!$B:$B,$B368,[5]Sheet1!$C:$C,$C368),0)</f>
        <v>0</v>
      </c>
      <c r="AF368" s="169">
        <f>+IFERROR(SUMIFS([5]Sheet1!S:S,[5]Sheet1!$A:$A,$A368,[5]Sheet1!$B:$B,$B368,[5]Sheet1!$C:$C,$C368),0)</f>
        <v>0</v>
      </c>
      <c r="AG368" s="169">
        <f>+IFERROR(SUMIFS([5]Sheet1!T:T,[5]Sheet1!$A:$A,$A368,[5]Sheet1!$B:$B,$B368,[5]Sheet1!$C:$C,$C368),0)</f>
        <v>0</v>
      </c>
      <c r="AH368" s="169">
        <f>+IFERROR(SUMIFS([5]Sheet1!U:U,[5]Sheet1!$A:$A,$A368,[5]Sheet1!$B:$B,$B368,[5]Sheet1!$C:$C,$C368),0)</f>
        <v>0</v>
      </c>
      <c r="AI368" s="169">
        <f>+IFERROR(SUMIFS([5]Sheet1!V:V,[5]Sheet1!$A:$A,$A368,[5]Sheet1!$B:$B,$B368,[5]Sheet1!$C:$C,$C368),0)</f>
        <v>0</v>
      </c>
      <c r="AJ368" s="169">
        <f>+IFERROR(SUMIFS([5]Sheet1!W:W,[5]Sheet1!$A:$A,$A368,[5]Sheet1!$B:$B,$B368,[5]Sheet1!$C:$C,$C368),0)</f>
        <v>0</v>
      </c>
      <c r="AK368" s="169">
        <f>+IFERROR(SUMIFS([5]Sheet1!X:X,[5]Sheet1!$A:$A,$A368,[5]Sheet1!$B:$B,$B368,[5]Sheet1!$C:$C,$C368),0)</f>
        <v>0</v>
      </c>
      <c r="AL368" s="169">
        <f>+IFERROR(SUMIFS([5]Sheet1!Y:Y,[5]Sheet1!$A:$A,$A368,[5]Sheet1!$B:$B,$B368,[5]Sheet1!$C:$C,$C368),0)</f>
        <v>0</v>
      </c>
      <c r="AM368" s="169">
        <f>+IFERROR(SUMIFS([5]Sheet1!Z:Z,[5]Sheet1!$A:$A,$A368,[5]Sheet1!$B:$B,$B368,[5]Sheet1!$C:$C,$C368),0)</f>
        <v>0</v>
      </c>
      <c r="AN368" s="4" t="s">
        <v>121</v>
      </c>
    </row>
    <row r="369" spans="1:40" s="8" customFormat="1" ht="13.2" outlineLevel="1">
      <c r="A369" s="4" t="s">
        <v>87</v>
      </c>
      <c r="B369" s="4" t="s">
        <v>50</v>
      </c>
      <c r="C369" s="4" t="str">
        <f t="shared" si="938"/>
        <v>assets/client</v>
      </c>
      <c r="D369" s="217"/>
      <c r="E369" s="203"/>
      <c r="F369" s="204"/>
      <c r="G369" s="13" t="s">
        <v>90</v>
      </c>
      <c r="H369" s="170"/>
      <c r="I369" s="170"/>
      <c r="J369" s="170"/>
      <c r="K369" s="170"/>
      <c r="L369" s="170"/>
      <c r="M369" s="170"/>
      <c r="N369" s="170"/>
      <c r="O369" s="170"/>
      <c r="P369" s="170" t="str">
        <f t="shared" ref="P369" si="956">+IFERROR(P363/P362,"")</f>
        <v/>
      </c>
      <c r="Q369" s="170"/>
      <c r="R369" s="170">
        <f t="shared" ref="R369:W369" si="957">+IFERROR(R363/R362,"")</f>
        <v>2.6666666666666665</v>
      </c>
      <c r="S369" s="170">
        <f t="shared" si="957"/>
        <v>2.3333333333333335</v>
      </c>
      <c r="T369" s="170">
        <f t="shared" si="957"/>
        <v>1</v>
      </c>
      <c r="U369" s="170" t="str">
        <f t="shared" si="957"/>
        <v/>
      </c>
      <c r="V369" s="170">
        <f t="shared" si="957"/>
        <v>1.8</v>
      </c>
      <c r="W369" s="170">
        <f t="shared" si="957"/>
        <v>1</v>
      </c>
      <c r="X369" s="170">
        <f t="shared" ref="X369:Y369" si="958">+IFERROR(X363/X362,"")</f>
        <v>1.5</v>
      </c>
      <c r="Y369" s="170">
        <f t="shared" si="958"/>
        <v>2.25</v>
      </c>
      <c r="Z369" s="170">
        <f t="shared" ref="Z369:AA369" si="959">+IFERROR(Z363/Z362,"")</f>
        <v>2</v>
      </c>
      <c r="AA369" s="170">
        <f t="shared" si="959"/>
        <v>1.6666666666666667</v>
      </c>
      <c r="AB369" s="170">
        <f t="shared" ref="AB369:AC369" si="960">+IFERROR(AB363/AB362,"")</f>
        <v>2.1666666666666665</v>
      </c>
      <c r="AC369" s="170">
        <f t="shared" si="960"/>
        <v>2.8333333333333335</v>
      </c>
      <c r="AD369" s="170">
        <f t="shared" ref="AD369:AE369" si="961">+IFERROR(AD363/AD362,"")</f>
        <v>1</v>
      </c>
      <c r="AE369" s="170">
        <f t="shared" si="961"/>
        <v>8</v>
      </c>
      <c r="AF369" s="170">
        <f t="shared" ref="AF369:AG369" si="962">+IFERROR(AF363/AF362,"")</f>
        <v>1.6666666666666667</v>
      </c>
      <c r="AG369" s="170" t="str">
        <f t="shared" si="962"/>
        <v/>
      </c>
      <c r="AH369" s="170" t="str">
        <f t="shared" ref="AH369:AM369" si="963">+IFERROR(AH363/AH362,"")</f>
        <v/>
      </c>
      <c r="AI369" s="170" t="str">
        <f t="shared" si="963"/>
        <v/>
      </c>
      <c r="AJ369" s="170" t="str">
        <f t="shared" si="963"/>
        <v/>
      </c>
      <c r="AK369" s="170" t="str">
        <f t="shared" si="963"/>
        <v/>
      </c>
      <c r="AL369" s="170" t="str">
        <f t="shared" si="963"/>
        <v/>
      </c>
      <c r="AM369" s="170" t="str">
        <f t="shared" si="963"/>
        <v/>
      </c>
    </row>
    <row r="370" spans="1:40" ht="15" customHeight="1" outlineLevel="1">
      <c r="A370" s="4" t="s">
        <v>87</v>
      </c>
      <c r="B370" s="4" t="s">
        <v>41</v>
      </c>
      <c r="C370" s="4" t="str">
        <f t="shared" si="938"/>
        <v>Clients</v>
      </c>
      <c r="D370" s="217"/>
      <c r="E370" s="206" t="s">
        <v>37</v>
      </c>
      <c r="F370" s="204" t="s">
        <v>41</v>
      </c>
      <c r="G370" s="10" t="s">
        <v>40</v>
      </c>
      <c r="H370" s="164"/>
      <c r="I370" s="164"/>
      <c r="J370" s="164"/>
      <c r="K370" s="164"/>
      <c r="L370" s="164"/>
      <c r="M370" s="164"/>
      <c r="N370" s="164"/>
      <c r="O370" s="164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65"/>
      <c r="AE370" s="165"/>
      <c r="AF370" s="165"/>
      <c r="AG370" s="165"/>
      <c r="AH370" s="165"/>
      <c r="AI370" s="165"/>
      <c r="AJ370" s="165"/>
      <c r="AK370" s="165"/>
      <c r="AL370" s="165"/>
      <c r="AM370" s="165"/>
    </row>
    <row r="371" spans="1:40" ht="13.2" outlineLevel="1">
      <c r="A371" s="4" t="s">
        <v>87</v>
      </c>
      <c r="B371" s="4" t="s">
        <v>41</v>
      </c>
      <c r="C371" s="4" t="str">
        <f t="shared" si="938"/>
        <v>Assets</v>
      </c>
      <c r="D371" s="217"/>
      <c r="E371" s="207"/>
      <c r="F371" s="204"/>
      <c r="G371" s="11" t="s">
        <v>88</v>
      </c>
      <c r="H371" s="166"/>
      <c r="I371" s="166"/>
      <c r="J371" s="166"/>
      <c r="K371" s="166"/>
      <c r="L371" s="166"/>
      <c r="M371" s="166"/>
      <c r="N371" s="166"/>
      <c r="O371" s="166"/>
      <c r="P371" s="167">
        <f t="shared" ref="P371" si="964">+SUM(P372:P374)</f>
        <v>0</v>
      </c>
      <c r="Q371" s="167">
        <f>+SUM(Q372:Q374)</f>
        <v>0</v>
      </c>
      <c r="R371" s="167">
        <f t="shared" ref="R371:Z371" si="965">+SUM(R372:R374)</f>
        <v>0</v>
      </c>
      <c r="S371" s="167">
        <f t="shared" si="965"/>
        <v>0</v>
      </c>
      <c r="T371" s="167">
        <f t="shared" si="965"/>
        <v>0</v>
      </c>
      <c r="U371" s="167">
        <f t="shared" si="965"/>
        <v>0</v>
      </c>
      <c r="V371" s="167">
        <f t="shared" si="965"/>
        <v>0</v>
      </c>
      <c r="W371" s="167">
        <f t="shared" si="965"/>
        <v>0</v>
      </c>
      <c r="X371" s="167">
        <f t="shared" si="965"/>
        <v>0</v>
      </c>
      <c r="Y371" s="167">
        <f t="shared" si="965"/>
        <v>0</v>
      </c>
      <c r="Z371" s="167">
        <f t="shared" si="965"/>
        <v>0</v>
      </c>
      <c r="AA371" s="167">
        <f t="shared" ref="AA371:AB371" si="966">+SUM(AA372:AA374)</f>
        <v>0</v>
      </c>
      <c r="AB371" s="167">
        <f t="shared" si="966"/>
        <v>0</v>
      </c>
      <c r="AC371" s="167">
        <f t="shared" ref="AC371:AD371" si="967">+SUM(AC372:AC374)</f>
        <v>0</v>
      </c>
      <c r="AD371" s="167">
        <f t="shared" si="967"/>
        <v>0</v>
      </c>
      <c r="AE371" s="167">
        <f t="shared" ref="AE371:AF371" si="968">+SUM(AE372:AE374)</f>
        <v>0</v>
      </c>
      <c r="AF371" s="167">
        <f t="shared" si="968"/>
        <v>0</v>
      </c>
      <c r="AG371" s="167">
        <f t="shared" ref="AG371:AH371" si="969">+SUM(AG372:AG374)</f>
        <v>0</v>
      </c>
      <c r="AH371" s="167">
        <f t="shared" si="969"/>
        <v>0</v>
      </c>
      <c r="AI371" s="167">
        <f t="shared" ref="AI371:AM371" si="970">+SUM(AI372:AI374)</f>
        <v>0</v>
      </c>
      <c r="AJ371" s="167">
        <f t="shared" si="970"/>
        <v>0</v>
      </c>
      <c r="AK371" s="167">
        <f t="shared" si="970"/>
        <v>0</v>
      </c>
      <c r="AL371" s="167">
        <f t="shared" si="970"/>
        <v>0</v>
      </c>
      <c r="AM371" s="167">
        <f t="shared" si="970"/>
        <v>0</v>
      </c>
    </row>
    <row r="372" spans="1:40" ht="15" customHeight="1" outlineLevel="2">
      <c r="A372" s="4" t="s">
        <v>87</v>
      </c>
      <c r="B372" s="4" t="s">
        <v>41</v>
      </c>
      <c r="C372" s="4" t="str">
        <f t="shared" si="938"/>
        <v>X Backup Starter</v>
      </c>
      <c r="D372" s="217"/>
      <c r="E372" s="207"/>
      <c r="F372" s="204"/>
      <c r="G372" s="12" t="s">
        <v>105</v>
      </c>
      <c r="H372" s="168"/>
      <c r="I372" s="168"/>
      <c r="J372" s="168"/>
      <c r="K372" s="168"/>
      <c r="L372" s="168"/>
      <c r="M372" s="168"/>
      <c r="N372" s="168"/>
      <c r="O372" s="168"/>
      <c r="P372" s="169"/>
      <c r="Q372" s="169">
        <f>+IFERROR(SUMIFS([5]Sheet1!D:D,[5]Sheet1!$A:$A,$A372,[5]Sheet1!$B:$B,$B372,[5]Sheet1!$C:$C,$C372),0)</f>
        <v>0</v>
      </c>
      <c r="R372" s="169">
        <f>+IFERROR(SUMIFS([5]Sheet1!E:E,[5]Sheet1!$A:$A,$A372,[5]Sheet1!$B:$B,$B372,[5]Sheet1!$C:$C,$C372),0)</f>
        <v>0</v>
      </c>
      <c r="S372" s="169">
        <f>+IFERROR(SUMIFS([5]Sheet1!F:F,[5]Sheet1!$A:$A,$A372,[5]Sheet1!$B:$B,$B372,[5]Sheet1!$C:$C,$C372),0)</f>
        <v>0</v>
      </c>
      <c r="T372" s="169">
        <f>+IFERROR(SUMIFS([5]Sheet1!G:G,[5]Sheet1!$A:$A,$A372,[5]Sheet1!$B:$B,$B372,[5]Sheet1!$C:$C,$C372),0)</f>
        <v>0</v>
      </c>
      <c r="U372" s="169">
        <f>+IFERROR(SUMIFS([5]Sheet1!H:H,[5]Sheet1!$A:$A,$A372,[5]Sheet1!$B:$B,$B372,[5]Sheet1!$C:$C,$C372),0)</f>
        <v>0</v>
      </c>
      <c r="V372" s="169">
        <f>+IFERROR(SUMIFS([5]Sheet1!I:I,[5]Sheet1!$A:$A,$A372,[5]Sheet1!$B:$B,$B372,[5]Sheet1!$C:$C,$C372),0)</f>
        <v>0</v>
      </c>
      <c r="W372" s="169">
        <f>+IFERROR(SUMIFS([5]Sheet1!J:J,[5]Sheet1!$A:$A,$A372,[5]Sheet1!$B:$B,$B372,[5]Sheet1!$C:$C,$C372),0)</f>
        <v>0</v>
      </c>
      <c r="X372" s="169">
        <f>+IFERROR(SUMIFS([5]Sheet1!K:K,[5]Sheet1!$A:$A,$A372,[5]Sheet1!$B:$B,$B372,[5]Sheet1!$C:$C,$C372),0)</f>
        <v>0</v>
      </c>
      <c r="Y372" s="169">
        <f>+IFERROR(SUMIFS([5]Sheet1!L:L,[5]Sheet1!$A:$A,$A372,[5]Sheet1!$B:$B,$B372,[5]Sheet1!$C:$C,$C372),0)</f>
        <v>0</v>
      </c>
      <c r="Z372" s="169">
        <f>+IFERROR(SUMIFS([5]Sheet1!M:M,[5]Sheet1!$A:$A,$A372,[5]Sheet1!$B:$B,$B372,[5]Sheet1!$C:$C,$C372),0)</f>
        <v>0</v>
      </c>
      <c r="AA372" s="169">
        <f>+IFERROR(SUMIFS([5]Sheet1!N:N,[5]Sheet1!$A:$A,$A372,[5]Sheet1!$B:$B,$B372,[5]Sheet1!$C:$C,$C372),0)</f>
        <v>0</v>
      </c>
      <c r="AB372" s="169">
        <f>+IFERROR(SUMIFS([5]Sheet1!O:O,[5]Sheet1!$A:$A,$A372,[5]Sheet1!$B:$B,$B372,[5]Sheet1!$C:$C,$C372),0)</f>
        <v>0</v>
      </c>
      <c r="AC372" s="169">
        <f>+IFERROR(SUMIFS([5]Sheet1!P:P,[5]Sheet1!$A:$A,$A372,[5]Sheet1!$B:$B,$B372,[5]Sheet1!$C:$C,$C372),0)</f>
        <v>0</v>
      </c>
      <c r="AD372" s="169">
        <f>+IFERROR(SUMIFS([5]Sheet1!Q:Q,[5]Sheet1!$A:$A,$A372,[5]Sheet1!$B:$B,$B372,[5]Sheet1!$C:$C,$C372),0)</f>
        <v>0</v>
      </c>
      <c r="AE372" s="169">
        <f>+IFERROR(SUMIFS([5]Sheet1!R:R,[5]Sheet1!$A:$A,$A372,[5]Sheet1!$B:$B,$B372,[5]Sheet1!$C:$C,$C372),0)</f>
        <v>0</v>
      </c>
      <c r="AF372" s="169">
        <f>+IFERROR(SUMIFS([5]Sheet1!S:S,[5]Sheet1!$A:$A,$A372,[5]Sheet1!$B:$B,$B372,[5]Sheet1!$C:$C,$C372),0)</f>
        <v>0</v>
      </c>
      <c r="AG372" s="169">
        <f>+IFERROR(SUMIFS([5]Sheet1!T:T,[5]Sheet1!$A:$A,$A372,[5]Sheet1!$B:$B,$B372,[5]Sheet1!$C:$C,$C372),0)</f>
        <v>0</v>
      </c>
      <c r="AH372" s="169">
        <f>+IFERROR(SUMIFS([5]Sheet1!U:U,[5]Sheet1!$A:$A,$A372,[5]Sheet1!$B:$B,$B372,[5]Sheet1!$C:$C,$C372),0)</f>
        <v>0</v>
      </c>
      <c r="AI372" s="169">
        <f>+IFERROR(SUMIFS([5]Sheet1!V:V,[5]Sheet1!$A:$A,$A372,[5]Sheet1!$B:$B,$B372,[5]Sheet1!$C:$C,$C372),0)</f>
        <v>0</v>
      </c>
      <c r="AJ372" s="169">
        <f>+IFERROR(SUMIFS([5]Sheet1!W:W,[5]Sheet1!$A:$A,$A372,[5]Sheet1!$B:$B,$B372,[5]Sheet1!$C:$C,$C372),0)</f>
        <v>0</v>
      </c>
      <c r="AK372" s="169">
        <f>+IFERROR(SUMIFS([5]Sheet1!X:X,[5]Sheet1!$A:$A,$A372,[5]Sheet1!$B:$B,$B372,[5]Sheet1!$C:$C,$C372),0)</f>
        <v>0</v>
      </c>
      <c r="AL372" s="169">
        <f>+IFERROR(SUMIFS([5]Sheet1!Y:Y,[5]Sheet1!$A:$A,$A372,[5]Sheet1!$B:$B,$B372,[5]Sheet1!$C:$C,$C372),0)</f>
        <v>0</v>
      </c>
      <c r="AM372" s="169">
        <f>+IFERROR(SUMIFS([5]Sheet1!Z:Z,[5]Sheet1!$A:$A,$A372,[5]Sheet1!$B:$B,$B372,[5]Sheet1!$C:$C,$C372),0)</f>
        <v>0</v>
      </c>
      <c r="AN372" s="4" t="s">
        <v>121</v>
      </c>
    </row>
    <row r="373" spans="1:40" ht="15" customHeight="1" outlineLevel="2">
      <c r="A373" s="4" t="s">
        <v>87</v>
      </c>
      <c r="B373" s="4" t="s">
        <v>41</v>
      </c>
      <c r="C373" s="4" t="str">
        <f t="shared" si="938"/>
        <v>X Backup Basico</v>
      </c>
      <c r="D373" s="217"/>
      <c r="E373" s="207"/>
      <c r="F373" s="204"/>
      <c r="G373" s="12" t="s">
        <v>106</v>
      </c>
      <c r="H373" s="168"/>
      <c r="I373" s="168"/>
      <c r="J373" s="168"/>
      <c r="K373" s="168"/>
      <c r="L373" s="168"/>
      <c r="M373" s="168"/>
      <c r="N373" s="168"/>
      <c r="O373" s="168"/>
      <c r="P373" s="169"/>
      <c r="Q373" s="169">
        <f>+IFERROR(SUMIFS([5]Sheet1!D:D,[5]Sheet1!$A:$A,$A373,[5]Sheet1!$B:$B,$B373,[5]Sheet1!$C:$C,$C373),0)</f>
        <v>0</v>
      </c>
      <c r="R373" s="169">
        <f>+IFERROR(SUMIFS([5]Sheet1!E:E,[5]Sheet1!$A:$A,$A373,[5]Sheet1!$B:$B,$B373,[5]Sheet1!$C:$C,$C373),0)</f>
        <v>0</v>
      </c>
      <c r="S373" s="169">
        <f>+IFERROR(SUMIFS([5]Sheet1!F:F,[5]Sheet1!$A:$A,$A373,[5]Sheet1!$B:$B,$B373,[5]Sheet1!$C:$C,$C373),0)</f>
        <v>0</v>
      </c>
      <c r="T373" s="169">
        <f>+IFERROR(SUMIFS([5]Sheet1!G:G,[5]Sheet1!$A:$A,$A373,[5]Sheet1!$B:$B,$B373,[5]Sheet1!$C:$C,$C373),0)</f>
        <v>0</v>
      </c>
      <c r="U373" s="169">
        <f>+IFERROR(SUMIFS([5]Sheet1!H:H,[5]Sheet1!$A:$A,$A373,[5]Sheet1!$B:$B,$B373,[5]Sheet1!$C:$C,$C373),0)</f>
        <v>0</v>
      </c>
      <c r="V373" s="169">
        <f>+IFERROR(SUMIFS([5]Sheet1!I:I,[5]Sheet1!$A:$A,$A373,[5]Sheet1!$B:$B,$B373,[5]Sheet1!$C:$C,$C373),0)</f>
        <v>0</v>
      </c>
      <c r="W373" s="169">
        <f>+IFERROR(SUMIFS([5]Sheet1!J:J,[5]Sheet1!$A:$A,$A373,[5]Sheet1!$B:$B,$B373,[5]Sheet1!$C:$C,$C373),0)</f>
        <v>0</v>
      </c>
      <c r="X373" s="169">
        <f>+IFERROR(SUMIFS([5]Sheet1!K:K,[5]Sheet1!$A:$A,$A373,[5]Sheet1!$B:$B,$B373,[5]Sheet1!$C:$C,$C373),0)</f>
        <v>0</v>
      </c>
      <c r="Y373" s="169">
        <f>+IFERROR(SUMIFS([5]Sheet1!L:L,[5]Sheet1!$A:$A,$A373,[5]Sheet1!$B:$B,$B373,[5]Sheet1!$C:$C,$C373),0)</f>
        <v>0</v>
      </c>
      <c r="Z373" s="169">
        <f>+IFERROR(SUMIFS([5]Sheet1!M:M,[5]Sheet1!$A:$A,$A373,[5]Sheet1!$B:$B,$B373,[5]Sheet1!$C:$C,$C373),0)</f>
        <v>0</v>
      </c>
      <c r="AA373" s="169">
        <f>+IFERROR(SUMIFS([5]Sheet1!N:N,[5]Sheet1!$A:$A,$A373,[5]Sheet1!$B:$B,$B373,[5]Sheet1!$C:$C,$C373),0)</f>
        <v>0</v>
      </c>
      <c r="AB373" s="169">
        <f>+IFERROR(SUMIFS([5]Sheet1!O:O,[5]Sheet1!$A:$A,$A373,[5]Sheet1!$B:$B,$B373,[5]Sheet1!$C:$C,$C373),0)</f>
        <v>0</v>
      </c>
      <c r="AC373" s="169">
        <f>+IFERROR(SUMIFS([5]Sheet1!P:P,[5]Sheet1!$A:$A,$A373,[5]Sheet1!$B:$B,$B373,[5]Sheet1!$C:$C,$C373),0)</f>
        <v>0</v>
      </c>
      <c r="AD373" s="169">
        <f>+IFERROR(SUMIFS([5]Sheet1!Q:Q,[5]Sheet1!$A:$A,$A373,[5]Sheet1!$B:$B,$B373,[5]Sheet1!$C:$C,$C373),0)</f>
        <v>0</v>
      </c>
      <c r="AE373" s="169">
        <f>+IFERROR(SUMIFS([5]Sheet1!R:R,[5]Sheet1!$A:$A,$A373,[5]Sheet1!$B:$B,$B373,[5]Sheet1!$C:$C,$C373),0)</f>
        <v>0</v>
      </c>
      <c r="AF373" s="169">
        <f>+IFERROR(SUMIFS([5]Sheet1!S:S,[5]Sheet1!$A:$A,$A373,[5]Sheet1!$B:$B,$B373,[5]Sheet1!$C:$C,$C373),0)</f>
        <v>0</v>
      </c>
      <c r="AG373" s="169">
        <f>+IFERROR(SUMIFS([5]Sheet1!T:T,[5]Sheet1!$A:$A,$A373,[5]Sheet1!$B:$B,$B373,[5]Sheet1!$C:$C,$C373),0)</f>
        <v>0</v>
      </c>
      <c r="AH373" s="169">
        <f>+IFERROR(SUMIFS([5]Sheet1!U:U,[5]Sheet1!$A:$A,$A373,[5]Sheet1!$B:$B,$B373,[5]Sheet1!$C:$C,$C373),0)</f>
        <v>0</v>
      </c>
      <c r="AI373" s="169">
        <f>+IFERROR(SUMIFS([5]Sheet1!V:V,[5]Sheet1!$A:$A,$A373,[5]Sheet1!$B:$B,$B373,[5]Sheet1!$C:$C,$C373),0)</f>
        <v>0</v>
      </c>
      <c r="AJ373" s="169">
        <f>+IFERROR(SUMIFS([5]Sheet1!W:W,[5]Sheet1!$A:$A,$A373,[5]Sheet1!$B:$B,$B373,[5]Sheet1!$C:$C,$C373),0)</f>
        <v>0</v>
      </c>
      <c r="AK373" s="169">
        <f>+IFERROR(SUMIFS([5]Sheet1!X:X,[5]Sheet1!$A:$A,$A373,[5]Sheet1!$B:$B,$B373,[5]Sheet1!$C:$C,$C373),0)</f>
        <v>0</v>
      </c>
      <c r="AL373" s="169">
        <f>+IFERROR(SUMIFS([5]Sheet1!Y:Y,[5]Sheet1!$A:$A,$A373,[5]Sheet1!$B:$B,$B373,[5]Sheet1!$C:$C,$C373),0)</f>
        <v>0</v>
      </c>
      <c r="AM373" s="169">
        <f>+IFERROR(SUMIFS([5]Sheet1!Z:Z,[5]Sheet1!$A:$A,$A373,[5]Sheet1!$B:$B,$B373,[5]Sheet1!$C:$C,$C373),0)</f>
        <v>0</v>
      </c>
      <c r="AN373" s="4" t="s">
        <v>121</v>
      </c>
    </row>
    <row r="374" spans="1:40" ht="15" customHeight="1" outlineLevel="2">
      <c r="A374" s="4" t="s">
        <v>87</v>
      </c>
      <c r="B374" s="4" t="s">
        <v>41</v>
      </c>
      <c r="C374" s="4" t="str">
        <f t="shared" si="938"/>
        <v>X Backup Premium</v>
      </c>
      <c r="D374" s="217"/>
      <c r="E374" s="207"/>
      <c r="F374" s="204"/>
      <c r="G374" s="12" t="s">
        <v>107</v>
      </c>
      <c r="H374" s="168"/>
      <c r="I374" s="168"/>
      <c r="J374" s="168"/>
      <c r="K374" s="168"/>
      <c r="L374" s="168"/>
      <c r="M374" s="168"/>
      <c r="N374" s="168"/>
      <c r="O374" s="168"/>
      <c r="P374" s="169"/>
      <c r="Q374" s="169">
        <f>+IFERROR(SUMIFS([5]Sheet1!D:D,[5]Sheet1!$A:$A,$A374,[5]Sheet1!$B:$B,$B374,[5]Sheet1!$C:$C,$C374),0)</f>
        <v>0</v>
      </c>
      <c r="R374" s="169">
        <f>+IFERROR(SUMIFS([5]Sheet1!E:E,[5]Sheet1!$A:$A,$A374,[5]Sheet1!$B:$B,$B374,[5]Sheet1!$C:$C,$C374),0)</f>
        <v>0</v>
      </c>
      <c r="S374" s="169">
        <f>+IFERROR(SUMIFS([5]Sheet1!F:F,[5]Sheet1!$A:$A,$A374,[5]Sheet1!$B:$B,$B374,[5]Sheet1!$C:$C,$C374),0)</f>
        <v>0</v>
      </c>
      <c r="T374" s="169">
        <f>+IFERROR(SUMIFS([5]Sheet1!G:G,[5]Sheet1!$A:$A,$A374,[5]Sheet1!$B:$B,$B374,[5]Sheet1!$C:$C,$C374),0)</f>
        <v>0</v>
      </c>
      <c r="U374" s="169">
        <f>+IFERROR(SUMIFS([5]Sheet1!H:H,[5]Sheet1!$A:$A,$A374,[5]Sheet1!$B:$B,$B374,[5]Sheet1!$C:$C,$C374),0)</f>
        <v>0</v>
      </c>
      <c r="V374" s="169">
        <f>+IFERROR(SUMIFS([5]Sheet1!I:I,[5]Sheet1!$A:$A,$A374,[5]Sheet1!$B:$B,$B374,[5]Sheet1!$C:$C,$C374),0)</f>
        <v>0</v>
      </c>
      <c r="W374" s="169">
        <f>+IFERROR(SUMIFS([5]Sheet1!J:J,[5]Sheet1!$A:$A,$A374,[5]Sheet1!$B:$B,$B374,[5]Sheet1!$C:$C,$C374),0)</f>
        <v>0</v>
      </c>
      <c r="X374" s="169">
        <f>+IFERROR(SUMIFS([5]Sheet1!K:K,[5]Sheet1!$A:$A,$A374,[5]Sheet1!$B:$B,$B374,[5]Sheet1!$C:$C,$C374),0)</f>
        <v>0</v>
      </c>
      <c r="Y374" s="169">
        <f>+IFERROR(SUMIFS([5]Sheet1!L:L,[5]Sheet1!$A:$A,$A374,[5]Sheet1!$B:$B,$B374,[5]Sheet1!$C:$C,$C374),0)</f>
        <v>0</v>
      </c>
      <c r="Z374" s="169">
        <f>+IFERROR(SUMIFS([5]Sheet1!M:M,[5]Sheet1!$A:$A,$A374,[5]Sheet1!$B:$B,$B374,[5]Sheet1!$C:$C,$C374),0)</f>
        <v>0</v>
      </c>
      <c r="AA374" s="169">
        <f>+IFERROR(SUMIFS([5]Sheet1!N:N,[5]Sheet1!$A:$A,$A374,[5]Sheet1!$B:$B,$B374,[5]Sheet1!$C:$C,$C374),0)</f>
        <v>0</v>
      </c>
      <c r="AB374" s="169">
        <f>+IFERROR(SUMIFS([5]Sheet1!O:O,[5]Sheet1!$A:$A,$A374,[5]Sheet1!$B:$B,$B374,[5]Sheet1!$C:$C,$C374),0)</f>
        <v>0</v>
      </c>
      <c r="AC374" s="169">
        <f>+IFERROR(SUMIFS([5]Sheet1!P:P,[5]Sheet1!$A:$A,$A374,[5]Sheet1!$B:$B,$B374,[5]Sheet1!$C:$C,$C374),0)</f>
        <v>0</v>
      </c>
      <c r="AD374" s="169">
        <f>+IFERROR(SUMIFS([5]Sheet1!Q:Q,[5]Sheet1!$A:$A,$A374,[5]Sheet1!$B:$B,$B374,[5]Sheet1!$C:$C,$C374),0)</f>
        <v>0</v>
      </c>
      <c r="AE374" s="169">
        <f>+IFERROR(SUMIFS([5]Sheet1!R:R,[5]Sheet1!$A:$A,$A374,[5]Sheet1!$B:$B,$B374,[5]Sheet1!$C:$C,$C374),0)</f>
        <v>0</v>
      </c>
      <c r="AF374" s="169">
        <f>+IFERROR(SUMIFS([5]Sheet1!S:S,[5]Sheet1!$A:$A,$A374,[5]Sheet1!$B:$B,$B374,[5]Sheet1!$C:$C,$C374),0)</f>
        <v>0</v>
      </c>
      <c r="AG374" s="169">
        <f>+IFERROR(SUMIFS([5]Sheet1!T:T,[5]Sheet1!$A:$A,$A374,[5]Sheet1!$B:$B,$B374,[5]Sheet1!$C:$C,$C374),0)</f>
        <v>0</v>
      </c>
      <c r="AH374" s="169">
        <f>+IFERROR(SUMIFS([5]Sheet1!U:U,[5]Sheet1!$A:$A,$A374,[5]Sheet1!$B:$B,$B374,[5]Sheet1!$C:$C,$C374),0)</f>
        <v>0</v>
      </c>
      <c r="AI374" s="169">
        <f>+IFERROR(SUMIFS([5]Sheet1!V:V,[5]Sheet1!$A:$A,$A374,[5]Sheet1!$B:$B,$B374,[5]Sheet1!$C:$C,$C374),0)</f>
        <v>0</v>
      </c>
      <c r="AJ374" s="169">
        <f>+IFERROR(SUMIFS([5]Sheet1!W:W,[5]Sheet1!$A:$A,$A374,[5]Sheet1!$B:$B,$B374,[5]Sheet1!$C:$C,$C374),0)</f>
        <v>0</v>
      </c>
      <c r="AK374" s="169">
        <f>+IFERROR(SUMIFS([5]Sheet1!X:X,[5]Sheet1!$A:$A,$A374,[5]Sheet1!$B:$B,$B374,[5]Sheet1!$C:$C,$C374),0)</f>
        <v>0</v>
      </c>
      <c r="AL374" s="169">
        <f>+IFERROR(SUMIFS([5]Sheet1!Y:Y,[5]Sheet1!$A:$A,$A374,[5]Sheet1!$B:$B,$B374,[5]Sheet1!$C:$C,$C374),0)</f>
        <v>0</v>
      </c>
      <c r="AM374" s="169">
        <f>+IFERROR(SUMIFS([5]Sheet1!Z:Z,[5]Sheet1!$A:$A,$A374,[5]Sheet1!$B:$B,$B374,[5]Sheet1!$C:$C,$C374),0)</f>
        <v>0</v>
      </c>
      <c r="AN374" s="4" t="s">
        <v>121</v>
      </c>
    </row>
    <row r="375" spans="1:40" s="8" customFormat="1" ht="13.2" outlineLevel="1">
      <c r="A375" s="4" t="s">
        <v>87</v>
      </c>
      <c r="B375" s="4" t="s">
        <v>41</v>
      </c>
      <c r="C375" s="4" t="str">
        <f t="shared" si="938"/>
        <v>assets/client</v>
      </c>
      <c r="D375" s="217"/>
      <c r="E375" s="207"/>
      <c r="F375" s="204"/>
      <c r="G375" s="13" t="s">
        <v>90</v>
      </c>
      <c r="H375" s="170"/>
      <c r="I375" s="170"/>
      <c r="J375" s="170"/>
      <c r="K375" s="170"/>
      <c r="L375" s="170"/>
      <c r="M375" s="170"/>
      <c r="N375" s="170"/>
      <c r="O375" s="170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4"/>
      <c r="AJ375" s="174"/>
      <c r="AK375" s="174"/>
      <c r="AL375" s="174"/>
      <c r="AM375" s="174"/>
    </row>
    <row r="376" spans="1:40" s="8" customFormat="1" ht="13.2" outlineLevel="1">
      <c r="A376" s="4" t="s">
        <v>87</v>
      </c>
      <c r="B376" s="8" t="s">
        <v>108</v>
      </c>
      <c r="C376" s="4" t="str">
        <f t="shared" si="938"/>
        <v>Clients</v>
      </c>
      <c r="D376" s="217"/>
      <c r="E376" s="207"/>
      <c r="F376" s="204" t="s">
        <v>108</v>
      </c>
      <c r="G376" s="10" t="s">
        <v>40</v>
      </c>
      <c r="H376" s="164"/>
      <c r="I376" s="164"/>
      <c r="J376" s="164"/>
      <c r="K376" s="164"/>
      <c r="L376" s="164"/>
      <c r="M376" s="164"/>
      <c r="N376" s="164"/>
      <c r="O376" s="164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65"/>
      <c r="AE376" s="165"/>
      <c r="AF376" s="165"/>
      <c r="AG376" s="165"/>
      <c r="AH376" s="165"/>
      <c r="AI376" s="165"/>
      <c r="AJ376" s="165"/>
      <c r="AK376" s="165"/>
      <c r="AL376" s="165"/>
      <c r="AM376" s="165"/>
    </row>
    <row r="377" spans="1:40" s="8" customFormat="1" ht="13.2" outlineLevel="1">
      <c r="A377" s="4" t="s">
        <v>87</v>
      </c>
      <c r="B377" s="8" t="s">
        <v>108</v>
      </c>
      <c r="C377" s="4" t="str">
        <f t="shared" si="938"/>
        <v>Assets</v>
      </c>
      <c r="D377" s="217"/>
      <c r="E377" s="207"/>
      <c r="F377" s="204"/>
      <c r="G377" s="11" t="s">
        <v>88</v>
      </c>
      <c r="H377" s="166"/>
      <c r="I377" s="166"/>
      <c r="J377" s="166"/>
      <c r="K377" s="166"/>
      <c r="L377" s="166"/>
      <c r="M377" s="166"/>
      <c r="N377" s="166"/>
      <c r="O377" s="166"/>
      <c r="P377" s="167">
        <f t="shared" ref="P377" si="971">+SUM(P378:P380)</f>
        <v>0</v>
      </c>
      <c r="Q377" s="167">
        <f>+SUM(Q378:Q380)</f>
        <v>0</v>
      </c>
      <c r="R377" s="167">
        <f t="shared" ref="R377" si="972">+SUM(R378:R380)</f>
        <v>0</v>
      </c>
      <c r="S377" s="167">
        <f t="shared" ref="S377" si="973">+SUM(S378:S380)</f>
        <v>0</v>
      </c>
      <c r="T377" s="167">
        <f t="shared" ref="T377" si="974">+SUM(T378:T380)</f>
        <v>0</v>
      </c>
      <c r="U377" s="167">
        <f t="shared" ref="U377" si="975">+SUM(U378:U380)</f>
        <v>0</v>
      </c>
      <c r="V377" s="167">
        <f t="shared" ref="V377" si="976">+SUM(V378:V380)</f>
        <v>0</v>
      </c>
      <c r="W377" s="167">
        <f t="shared" ref="W377" si="977">+SUM(W378:W380)</f>
        <v>0</v>
      </c>
      <c r="X377" s="167">
        <f t="shared" ref="X377" si="978">+SUM(X378:X380)</f>
        <v>0</v>
      </c>
      <c r="Y377" s="167">
        <f t="shared" ref="Y377" si="979">+SUM(Y378:Y380)</f>
        <v>0</v>
      </c>
      <c r="Z377" s="167">
        <f t="shared" ref="Z377:AA377" si="980">+SUM(Z378:Z380)</f>
        <v>0</v>
      </c>
      <c r="AA377" s="167">
        <f t="shared" si="980"/>
        <v>0</v>
      </c>
      <c r="AB377" s="167">
        <f t="shared" ref="AB377:AC377" si="981">+SUM(AB378:AB380)</f>
        <v>0</v>
      </c>
      <c r="AC377" s="167">
        <f t="shared" si="981"/>
        <v>0</v>
      </c>
      <c r="AD377" s="167">
        <f t="shared" ref="AD377:AE377" si="982">+SUM(AD378:AD380)</f>
        <v>0</v>
      </c>
      <c r="AE377" s="167">
        <f t="shared" si="982"/>
        <v>0</v>
      </c>
      <c r="AF377" s="167">
        <f t="shared" ref="AF377:AG377" si="983">+SUM(AF378:AF380)</f>
        <v>0</v>
      </c>
      <c r="AG377" s="167">
        <f t="shared" si="983"/>
        <v>0</v>
      </c>
      <c r="AH377" s="167">
        <f t="shared" ref="AH377:AM377" si="984">+SUM(AH378:AH380)</f>
        <v>0</v>
      </c>
      <c r="AI377" s="167">
        <f t="shared" si="984"/>
        <v>0</v>
      </c>
      <c r="AJ377" s="167">
        <f t="shared" si="984"/>
        <v>0</v>
      </c>
      <c r="AK377" s="167">
        <f t="shared" si="984"/>
        <v>0</v>
      </c>
      <c r="AL377" s="167">
        <f t="shared" si="984"/>
        <v>0</v>
      </c>
      <c r="AM377" s="167">
        <f t="shared" si="984"/>
        <v>0</v>
      </c>
    </row>
    <row r="378" spans="1:40" s="8" customFormat="1" ht="13.2" outlineLevel="2">
      <c r="A378" s="4" t="s">
        <v>87</v>
      </c>
      <c r="B378" s="8" t="s">
        <v>108</v>
      </c>
      <c r="C378" s="4" t="str">
        <f t="shared" si="938"/>
        <v>X Files Starter</v>
      </c>
      <c r="D378" s="217"/>
      <c r="E378" s="207"/>
      <c r="F378" s="204"/>
      <c r="G378" s="12" t="s">
        <v>110</v>
      </c>
      <c r="H378" s="168"/>
      <c r="I378" s="168"/>
      <c r="J378" s="168"/>
      <c r="K378" s="168"/>
      <c r="L378" s="168"/>
      <c r="M378" s="168"/>
      <c r="N378" s="168"/>
      <c r="O378" s="168"/>
      <c r="P378" s="169"/>
      <c r="Q378" s="169">
        <f>+IFERROR(SUMIFS([5]Sheet1!D:D,[5]Sheet1!$A:$A,$A378,[5]Sheet1!$B:$B,$B378,[5]Sheet1!$C:$C,$C378),0)</f>
        <v>0</v>
      </c>
      <c r="R378" s="169">
        <f>+IFERROR(SUMIFS([5]Sheet1!E:E,[5]Sheet1!$A:$A,$A378,[5]Sheet1!$B:$B,$B378,[5]Sheet1!$C:$C,$C378),0)</f>
        <v>0</v>
      </c>
      <c r="S378" s="169">
        <f>+IFERROR(SUMIFS([5]Sheet1!F:F,[5]Sheet1!$A:$A,$A378,[5]Sheet1!$B:$B,$B378,[5]Sheet1!$C:$C,$C378),0)</f>
        <v>0</v>
      </c>
      <c r="T378" s="169">
        <f>+IFERROR(SUMIFS([5]Sheet1!G:G,[5]Sheet1!$A:$A,$A378,[5]Sheet1!$B:$B,$B378,[5]Sheet1!$C:$C,$C378),0)</f>
        <v>0</v>
      </c>
      <c r="U378" s="169">
        <f>+IFERROR(SUMIFS([5]Sheet1!H:H,[5]Sheet1!$A:$A,$A378,[5]Sheet1!$B:$B,$B378,[5]Sheet1!$C:$C,$C378),0)</f>
        <v>0</v>
      </c>
      <c r="V378" s="169">
        <f>+IFERROR(SUMIFS([5]Sheet1!I:I,[5]Sheet1!$A:$A,$A378,[5]Sheet1!$B:$B,$B378,[5]Sheet1!$C:$C,$C378),0)</f>
        <v>0</v>
      </c>
      <c r="W378" s="169">
        <f>+IFERROR(SUMIFS([5]Sheet1!J:J,[5]Sheet1!$A:$A,$A378,[5]Sheet1!$B:$B,$B378,[5]Sheet1!$C:$C,$C378),0)</f>
        <v>0</v>
      </c>
      <c r="X378" s="169">
        <f>+IFERROR(SUMIFS([5]Sheet1!K:K,[5]Sheet1!$A:$A,$A378,[5]Sheet1!$B:$B,$B378,[5]Sheet1!$C:$C,$C378),0)</f>
        <v>0</v>
      </c>
      <c r="Y378" s="169">
        <f>+IFERROR(SUMIFS([5]Sheet1!L:L,[5]Sheet1!$A:$A,$A378,[5]Sheet1!$B:$B,$B378,[5]Sheet1!$C:$C,$C378),0)</f>
        <v>0</v>
      </c>
      <c r="Z378" s="169">
        <f>+IFERROR(SUMIFS([5]Sheet1!M:M,[5]Sheet1!$A:$A,$A378,[5]Sheet1!$B:$B,$B378,[5]Sheet1!$C:$C,$C378),0)</f>
        <v>0</v>
      </c>
      <c r="AA378" s="169">
        <f>+IFERROR(SUMIFS([5]Sheet1!N:N,[5]Sheet1!$A:$A,$A378,[5]Sheet1!$B:$B,$B378,[5]Sheet1!$C:$C,$C378),0)</f>
        <v>0</v>
      </c>
      <c r="AB378" s="169">
        <f>+IFERROR(SUMIFS([5]Sheet1!O:O,[5]Sheet1!$A:$A,$A378,[5]Sheet1!$B:$B,$B378,[5]Sheet1!$C:$C,$C378),0)</f>
        <v>0</v>
      </c>
      <c r="AC378" s="169">
        <f>+IFERROR(SUMIFS([5]Sheet1!P:P,[5]Sheet1!$A:$A,$A378,[5]Sheet1!$B:$B,$B378,[5]Sheet1!$C:$C,$C378),0)</f>
        <v>0</v>
      </c>
      <c r="AD378" s="169">
        <f>+IFERROR(SUMIFS([5]Sheet1!Q:Q,[5]Sheet1!$A:$A,$A378,[5]Sheet1!$B:$B,$B378,[5]Sheet1!$C:$C,$C378),0)</f>
        <v>0</v>
      </c>
      <c r="AE378" s="169">
        <f>+IFERROR(SUMIFS([5]Sheet1!R:R,[5]Sheet1!$A:$A,$A378,[5]Sheet1!$B:$B,$B378,[5]Sheet1!$C:$C,$C378),0)</f>
        <v>0</v>
      </c>
      <c r="AF378" s="169">
        <f>+IFERROR(SUMIFS([5]Sheet1!S:S,[5]Sheet1!$A:$A,$A378,[5]Sheet1!$B:$B,$B378,[5]Sheet1!$C:$C,$C378),0)</f>
        <v>0</v>
      </c>
      <c r="AG378" s="169">
        <f>+IFERROR(SUMIFS([5]Sheet1!T:T,[5]Sheet1!$A:$A,$A378,[5]Sheet1!$B:$B,$B378,[5]Sheet1!$C:$C,$C378),0)</f>
        <v>0</v>
      </c>
      <c r="AH378" s="169">
        <f>+IFERROR(SUMIFS([5]Sheet1!U:U,[5]Sheet1!$A:$A,$A378,[5]Sheet1!$B:$B,$B378,[5]Sheet1!$C:$C,$C378),0)</f>
        <v>0</v>
      </c>
      <c r="AI378" s="169">
        <f>+IFERROR(SUMIFS([5]Sheet1!V:V,[5]Sheet1!$A:$A,$A378,[5]Sheet1!$B:$B,$B378,[5]Sheet1!$C:$C,$C378),0)</f>
        <v>0</v>
      </c>
      <c r="AJ378" s="169">
        <f>+IFERROR(SUMIFS([5]Sheet1!W:W,[5]Sheet1!$A:$A,$A378,[5]Sheet1!$B:$B,$B378,[5]Sheet1!$C:$C,$C378),0)</f>
        <v>0</v>
      </c>
      <c r="AK378" s="169">
        <f>+IFERROR(SUMIFS([5]Sheet1!X:X,[5]Sheet1!$A:$A,$A378,[5]Sheet1!$B:$B,$B378,[5]Sheet1!$C:$C,$C378),0)</f>
        <v>0</v>
      </c>
      <c r="AL378" s="169">
        <f>+IFERROR(SUMIFS([5]Sheet1!Y:Y,[5]Sheet1!$A:$A,$A378,[5]Sheet1!$B:$B,$B378,[5]Sheet1!$C:$C,$C378),0)</f>
        <v>0</v>
      </c>
      <c r="AM378" s="169">
        <f>+IFERROR(SUMIFS([5]Sheet1!Z:Z,[5]Sheet1!$A:$A,$A378,[5]Sheet1!$B:$B,$B378,[5]Sheet1!$C:$C,$C378),0)</f>
        <v>0</v>
      </c>
      <c r="AN378" s="4" t="s">
        <v>121</v>
      </c>
    </row>
    <row r="379" spans="1:40" s="8" customFormat="1" ht="13.2" outlineLevel="2">
      <c r="A379" s="4" t="s">
        <v>87</v>
      </c>
      <c r="B379" s="8" t="s">
        <v>108</v>
      </c>
      <c r="C379" s="4" t="str">
        <f t="shared" si="938"/>
        <v>X Files Basico</v>
      </c>
      <c r="D379" s="217"/>
      <c r="E379" s="207"/>
      <c r="F379" s="204"/>
      <c r="G379" s="12" t="s">
        <v>111</v>
      </c>
      <c r="H379" s="168"/>
      <c r="I379" s="168"/>
      <c r="J379" s="168"/>
      <c r="K379" s="168"/>
      <c r="L379" s="168"/>
      <c r="M379" s="168"/>
      <c r="N379" s="168"/>
      <c r="O379" s="168"/>
      <c r="P379" s="169"/>
      <c r="Q379" s="169">
        <f>+IFERROR(SUMIFS([5]Sheet1!D:D,[5]Sheet1!$A:$A,$A379,[5]Sheet1!$B:$B,$B379,[5]Sheet1!$C:$C,$C379),0)</f>
        <v>0</v>
      </c>
      <c r="R379" s="169">
        <f>+IFERROR(SUMIFS([5]Sheet1!E:E,[5]Sheet1!$A:$A,$A379,[5]Sheet1!$B:$B,$B379,[5]Sheet1!$C:$C,$C379),0)</f>
        <v>0</v>
      </c>
      <c r="S379" s="169">
        <f>+IFERROR(SUMIFS([5]Sheet1!F:F,[5]Sheet1!$A:$A,$A379,[5]Sheet1!$B:$B,$B379,[5]Sheet1!$C:$C,$C379),0)</f>
        <v>0</v>
      </c>
      <c r="T379" s="169">
        <f>+IFERROR(SUMIFS([5]Sheet1!G:G,[5]Sheet1!$A:$A,$A379,[5]Sheet1!$B:$B,$B379,[5]Sheet1!$C:$C,$C379),0)</f>
        <v>0</v>
      </c>
      <c r="U379" s="169">
        <f>+IFERROR(SUMIFS([5]Sheet1!H:H,[5]Sheet1!$A:$A,$A379,[5]Sheet1!$B:$B,$B379,[5]Sheet1!$C:$C,$C379),0)</f>
        <v>0</v>
      </c>
      <c r="V379" s="169">
        <f>+IFERROR(SUMIFS([5]Sheet1!I:I,[5]Sheet1!$A:$A,$A379,[5]Sheet1!$B:$B,$B379,[5]Sheet1!$C:$C,$C379),0)</f>
        <v>0</v>
      </c>
      <c r="W379" s="169">
        <f>+IFERROR(SUMIFS([5]Sheet1!J:J,[5]Sheet1!$A:$A,$A379,[5]Sheet1!$B:$B,$B379,[5]Sheet1!$C:$C,$C379),0)</f>
        <v>0</v>
      </c>
      <c r="X379" s="169">
        <f>+IFERROR(SUMIFS([5]Sheet1!K:K,[5]Sheet1!$A:$A,$A379,[5]Sheet1!$B:$B,$B379,[5]Sheet1!$C:$C,$C379),0)</f>
        <v>0</v>
      </c>
      <c r="Y379" s="169">
        <f>+IFERROR(SUMIFS([5]Sheet1!L:L,[5]Sheet1!$A:$A,$A379,[5]Sheet1!$B:$B,$B379,[5]Sheet1!$C:$C,$C379),0)</f>
        <v>0</v>
      </c>
      <c r="Z379" s="169">
        <f>+IFERROR(SUMIFS([5]Sheet1!M:M,[5]Sheet1!$A:$A,$A379,[5]Sheet1!$B:$B,$B379,[5]Sheet1!$C:$C,$C379),0)</f>
        <v>0</v>
      </c>
      <c r="AA379" s="169">
        <f>+IFERROR(SUMIFS([5]Sheet1!N:N,[5]Sheet1!$A:$A,$A379,[5]Sheet1!$B:$B,$B379,[5]Sheet1!$C:$C,$C379),0)</f>
        <v>0</v>
      </c>
      <c r="AB379" s="169">
        <f>+IFERROR(SUMIFS([5]Sheet1!O:O,[5]Sheet1!$A:$A,$A379,[5]Sheet1!$B:$B,$B379,[5]Sheet1!$C:$C,$C379),0)</f>
        <v>0</v>
      </c>
      <c r="AC379" s="169">
        <f>+IFERROR(SUMIFS([5]Sheet1!P:P,[5]Sheet1!$A:$A,$A379,[5]Sheet1!$B:$B,$B379,[5]Sheet1!$C:$C,$C379),0)</f>
        <v>0</v>
      </c>
      <c r="AD379" s="169">
        <f>+IFERROR(SUMIFS([5]Sheet1!Q:Q,[5]Sheet1!$A:$A,$A379,[5]Sheet1!$B:$B,$B379,[5]Sheet1!$C:$C,$C379),0)</f>
        <v>0</v>
      </c>
      <c r="AE379" s="169">
        <f>+IFERROR(SUMIFS([5]Sheet1!R:R,[5]Sheet1!$A:$A,$A379,[5]Sheet1!$B:$B,$B379,[5]Sheet1!$C:$C,$C379),0)</f>
        <v>0</v>
      </c>
      <c r="AF379" s="169">
        <f>+IFERROR(SUMIFS([5]Sheet1!S:S,[5]Sheet1!$A:$A,$A379,[5]Sheet1!$B:$B,$B379,[5]Sheet1!$C:$C,$C379),0)</f>
        <v>0</v>
      </c>
      <c r="AG379" s="169">
        <f>+IFERROR(SUMIFS([5]Sheet1!T:T,[5]Sheet1!$A:$A,$A379,[5]Sheet1!$B:$B,$B379,[5]Sheet1!$C:$C,$C379),0)</f>
        <v>0</v>
      </c>
      <c r="AH379" s="169">
        <f>+IFERROR(SUMIFS([5]Sheet1!U:U,[5]Sheet1!$A:$A,$A379,[5]Sheet1!$B:$B,$B379,[5]Sheet1!$C:$C,$C379),0)</f>
        <v>0</v>
      </c>
      <c r="AI379" s="169">
        <f>+IFERROR(SUMIFS([5]Sheet1!V:V,[5]Sheet1!$A:$A,$A379,[5]Sheet1!$B:$B,$B379,[5]Sheet1!$C:$C,$C379),0)</f>
        <v>0</v>
      </c>
      <c r="AJ379" s="169">
        <f>+IFERROR(SUMIFS([5]Sheet1!W:W,[5]Sheet1!$A:$A,$A379,[5]Sheet1!$B:$B,$B379,[5]Sheet1!$C:$C,$C379),0)</f>
        <v>0</v>
      </c>
      <c r="AK379" s="169">
        <f>+IFERROR(SUMIFS([5]Sheet1!X:X,[5]Sheet1!$A:$A,$A379,[5]Sheet1!$B:$B,$B379,[5]Sheet1!$C:$C,$C379),0)</f>
        <v>0</v>
      </c>
      <c r="AL379" s="169">
        <f>+IFERROR(SUMIFS([5]Sheet1!Y:Y,[5]Sheet1!$A:$A,$A379,[5]Sheet1!$B:$B,$B379,[5]Sheet1!$C:$C,$C379),0)</f>
        <v>0</v>
      </c>
      <c r="AM379" s="169">
        <f>+IFERROR(SUMIFS([5]Sheet1!Z:Z,[5]Sheet1!$A:$A,$A379,[5]Sheet1!$B:$B,$B379,[5]Sheet1!$C:$C,$C379),0)</f>
        <v>0</v>
      </c>
      <c r="AN379" s="4" t="s">
        <v>121</v>
      </c>
    </row>
    <row r="380" spans="1:40" s="8" customFormat="1" ht="13.2" outlineLevel="2">
      <c r="A380" s="4" t="s">
        <v>87</v>
      </c>
      <c r="B380" s="8" t="s">
        <v>108</v>
      </c>
      <c r="C380" s="4" t="str">
        <f t="shared" si="938"/>
        <v>X Files Premium</v>
      </c>
      <c r="D380" s="217"/>
      <c r="E380" s="207"/>
      <c r="F380" s="204"/>
      <c r="G380" s="12" t="s">
        <v>112</v>
      </c>
      <c r="H380" s="168"/>
      <c r="I380" s="168"/>
      <c r="J380" s="168"/>
      <c r="K380" s="168"/>
      <c r="L380" s="168"/>
      <c r="M380" s="168"/>
      <c r="N380" s="168"/>
      <c r="O380" s="168"/>
      <c r="P380" s="169"/>
      <c r="Q380" s="169">
        <f>+IFERROR(SUMIFS([5]Sheet1!D:D,[5]Sheet1!$A:$A,$A380,[5]Sheet1!$B:$B,$B380,[5]Sheet1!$C:$C,$C380),0)</f>
        <v>0</v>
      </c>
      <c r="R380" s="169">
        <f>+IFERROR(SUMIFS([5]Sheet1!E:E,[5]Sheet1!$A:$A,$A380,[5]Sheet1!$B:$B,$B380,[5]Sheet1!$C:$C,$C380),0)</f>
        <v>0</v>
      </c>
      <c r="S380" s="169">
        <f>+IFERROR(SUMIFS([5]Sheet1!F:F,[5]Sheet1!$A:$A,$A380,[5]Sheet1!$B:$B,$B380,[5]Sheet1!$C:$C,$C380),0)</f>
        <v>0</v>
      </c>
      <c r="T380" s="169">
        <f>+IFERROR(SUMIFS([5]Sheet1!G:G,[5]Sheet1!$A:$A,$A380,[5]Sheet1!$B:$B,$B380,[5]Sheet1!$C:$C,$C380),0)</f>
        <v>0</v>
      </c>
      <c r="U380" s="169">
        <f>+IFERROR(SUMIFS([5]Sheet1!H:H,[5]Sheet1!$A:$A,$A380,[5]Sheet1!$B:$B,$B380,[5]Sheet1!$C:$C,$C380),0)</f>
        <v>0</v>
      </c>
      <c r="V380" s="169">
        <f>+IFERROR(SUMIFS([5]Sheet1!I:I,[5]Sheet1!$A:$A,$A380,[5]Sheet1!$B:$B,$B380,[5]Sheet1!$C:$C,$C380),0)</f>
        <v>0</v>
      </c>
      <c r="W380" s="169">
        <f>+IFERROR(SUMIFS([5]Sheet1!J:J,[5]Sheet1!$A:$A,$A380,[5]Sheet1!$B:$B,$B380,[5]Sheet1!$C:$C,$C380),0)</f>
        <v>0</v>
      </c>
      <c r="X380" s="169">
        <f>+IFERROR(SUMIFS([5]Sheet1!K:K,[5]Sheet1!$A:$A,$A380,[5]Sheet1!$B:$B,$B380,[5]Sheet1!$C:$C,$C380),0)</f>
        <v>0</v>
      </c>
      <c r="Y380" s="169">
        <f>+IFERROR(SUMIFS([5]Sheet1!L:L,[5]Sheet1!$A:$A,$A380,[5]Sheet1!$B:$B,$B380,[5]Sheet1!$C:$C,$C380),0)</f>
        <v>0</v>
      </c>
      <c r="Z380" s="169">
        <f>+IFERROR(SUMIFS([5]Sheet1!M:M,[5]Sheet1!$A:$A,$A380,[5]Sheet1!$B:$B,$B380,[5]Sheet1!$C:$C,$C380),0)</f>
        <v>0</v>
      </c>
      <c r="AA380" s="169">
        <f>+IFERROR(SUMIFS([5]Sheet1!N:N,[5]Sheet1!$A:$A,$A380,[5]Sheet1!$B:$B,$B380,[5]Sheet1!$C:$C,$C380),0)</f>
        <v>0</v>
      </c>
      <c r="AB380" s="169">
        <f>+IFERROR(SUMIFS([5]Sheet1!O:O,[5]Sheet1!$A:$A,$A380,[5]Sheet1!$B:$B,$B380,[5]Sheet1!$C:$C,$C380),0)</f>
        <v>0</v>
      </c>
      <c r="AC380" s="169">
        <f>+IFERROR(SUMIFS([5]Sheet1!P:P,[5]Sheet1!$A:$A,$A380,[5]Sheet1!$B:$B,$B380,[5]Sheet1!$C:$C,$C380),0)</f>
        <v>0</v>
      </c>
      <c r="AD380" s="169">
        <f>+IFERROR(SUMIFS([5]Sheet1!Q:Q,[5]Sheet1!$A:$A,$A380,[5]Sheet1!$B:$B,$B380,[5]Sheet1!$C:$C,$C380),0)</f>
        <v>0</v>
      </c>
      <c r="AE380" s="169">
        <f>+IFERROR(SUMIFS([5]Sheet1!R:R,[5]Sheet1!$A:$A,$A380,[5]Sheet1!$B:$B,$B380,[5]Sheet1!$C:$C,$C380),0)</f>
        <v>0</v>
      </c>
      <c r="AF380" s="169">
        <f>+IFERROR(SUMIFS([5]Sheet1!S:S,[5]Sheet1!$A:$A,$A380,[5]Sheet1!$B:$B,$B380,[5]Sheet1!$C:$C,$C380),0)</f>
        <v>0</v>
      </c>
      <c r="AG380" s="169">
        <f>+IFERROR(SUMIFS([5]Sheet1!T:T,[5]Sheet1!$A:$A,$A380,[5]Sheet1!$B:$B,$B380,[5]Sheet1!$C:$C,$C380),0)</f>
        <v>0</v>
      </c>
      <c r="AH380" s="169">
        <f>+IFERROR(SUMIFS([5]Sheet1!U:U,[5]Sheet1!$A:$A,$A380,[5]Sheet1!$B:$B,$B380,[5]Sheet1!$C:$C,$C380),0)</f>
        <v>0</v>
      </c>
      <c r="AI380" s="169">
        <f>+IFERROR(SUMIFS([5]Sheet1!V:V,[5]Sheet1!$A:$A,$A380,[5]Sheet1!$B:$B,$B380,[5]Sheet1!$C:$C,$C380),0)</f>
        <v>0</v>
      </c>
      <c r="AJ380" s="169">
        <f>+IFERROR(SUMIFS([5]Sheet1!W:W,[5]Sheet1!$A:$A,$A380,[5]Sheet1!$B:$B,$B380,[5]Sheet1!$C:$C,$C380),0)</f>
        <v>0</v>
      </c>
      <c r="AK380" s="169">
        <f>+IFERROR(SUMIFS([5]Sheet1!X:X,[5]Sheet1!$A:$A,$A380,[5]Sheet1!$B:$B,$B380,[5]Sheet1!$C:$C,$C380),0)</f>
        <v>0</v>
      </c>
      <c r="AL380" s="169">
        <f>+IFERROR(SUMIFS([5]Sheet1!Y:Y,[5]Sheet1!$A:$A,$A380,[5]Sheet1!$B:$B,$B380,[5]Sheet1!$C:$C,$C380),0)</f>
        <v>0</v>
      </c>
      <c r="AM380" s="169">
        <f>+IFERROR(SUMIFS([5]Sheet1!Z:Z,[5]Sheet1!$A:$A,$A380,[5]Sheet1!$B:$B,$B380,[5]Sheet1!$C:$C,$C380),0)</f>
        <v>0</v>
      </c>
      <c r="AN380" s="4" t="s">
        <v>121</v>
      </c>
    </row>
    <row r="381" spans="1:40" s="8" customFormat="1" ht="13.2" outlineLevel="1">
      <c r="A381" s="4" t="s">
        <v>87</v>
      </c>
      <c r="B381" s="8" t="s">
        <v>108</v>
      </c>
      <c r="C381" s="4" t="str">
        <f t="shared" si="938"/>
        <v>assets/client</v>
      </c>
      <c r="D381" s="217"/>
      <c r="E381" s="207"/>
      <c r="F381" s="204"/>
      <c r="G381" s="13" t="s">
        <v>90</v>
      </c>
      <c r="H381" s="170"/>
      <c r="I381" s="170"/>
      <c r="J381" s="170"/>
      <c r="K381" s="170"/>
      <c r="L381" s="170"/>
      <c r="M381" s="170"/>
      <c r="N381" s="170"/>
      <c r="O381" s="170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4"/>
      <c r="AJ381" s="174"/>
      <c r="AK381" s="174"/>
      <c r="AL381" s="174"/>
      <c r="AM381" s="174"/>
    </row>
    <row r="382" spans="1:40" s="8" customFormat="1" ht="13.2" outlineLevel="1">
      <c r="A382" s="4" t="s">
        <v>87</v>
      </c>
      <c r="B382" s="8" t="s">
        <v>109</v>
      </c>
      <c r="C382" s="4" t="str">
        <f t="shared" si="938"/>
        <v>Clients</v>
      </c>
      <c r="D382" s="217"/>
      <c r="E382" s="207"/>
      <c r="F382" s="204" t="s">
        <v>109</v>
      </c>
      <c r="G382" s="10" t="s">
        <v>40</v>
      </c>
      <c r="H382" s="164"/>
      <c r="I382" s="164"/>
      <c r="J382" s="164"/>
      <c r="K382" s="164"/>
      <c r="L382" s="164"/>
      <c r="M382" s="164"/>
      <c r="N382" s="164"/>
      <c r="O382" s="164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65"/>
      <c r="AE382" s="165"/>
      <c r="AF382" s="165"/>
      <c r="AG382" s="165"/>
      <c r="AH382" s="165"/>
      <c r="AI382" s="165"/>
      <c r="AJ382" s="165"/>
      <c r="AK382" s="165"/>
      <c r="AL382" s="165"/>
      <c r="AM382" s="165"/>
    </row>
    <row r="383" spans="1:40" s="8" customFormat="1" ht="13.2" outlineLevel="1">
      <c r="A383" s="4" t="s">
        <v>87</v>
      </c>
      <c r="B383" s="8" t="s">
        <v>109</v>
      </c>
      <c r="C383" s="4" t="str">
        <f t="shared" si="938"/>
        <v>Assets</v>
      </c>
      <c r="D383" s="217"/>
      <c r="E383" s="207"/>
      <c r="F383" s="204"/>
      <c r="G383" s="11" t="s">
        <v>88</v>
      </c>
      <c r="H383" s="166"/>
      <c r="I383" s="166"/>
      <c r="J383" s="166"/>
      <c r="K383" s="166"/>
      <c r="L383" s="166"/>
      <c r="M383" s="166"/>
      <c r="N383" s="166"/>
      <c r="O383" s="166"/>
      <c r="P383" s="167">
        <f t="shared" ref="P383" si="985">+SUM(P384:P386)</f>
        <v>0</v>
      </c>
      <c r="Q383" s="167">
        <f>+SUM(Q384:Q386)</f>
        <v>0</v>
      </c>
      <c r="R383" s="167">
        <f t="shared" ref="R383" si="986">+SUM(R384:R386)</f>
        <v>0</v>
      </c>
      <c r="S383" s="167">
        <f t="shared" ref="S383" si="987">+SUM(S384:S386)</f>
        <v>0</v>
      </c>
      <c r="T383" s="167">
        <f t="shared" ref="T383" si="988">+SUM(T384:T386)</f>
        <v>0</v>
      </c>
      <c r="U383" s="167">
        <f t="shared" ref="U383" si="989">+SUM(U384:U386)</f>
        <v>0</v>
      </c>
      <c r="V383" s="167">
        <f t="shared" ref="V383" si="990">+SUM(V384:V386)</f>
        <v>0</v>
      </c>
      <c r="W383" s="167">
        <f t="shared" ref="W383" si="991">+SUM(W384:W386)</f>
        <v>0</v>
      </c>
      <c r="X383" s="167">
        <f t="shared" ref="X383" si="992">+SUM(X384:X386)</f>
        <v>0</v>
      </c>
      <c r="Y383" s="167">
        <f t="shared" ref="Y383" si="993">+SUM(Y384:Y386)</f>
        <v>0</v>
      </c>
      <c r="Z383" s="167">
        <f t="shared" ref="Z383:AA383" si="994">+SUM(Z384:Z386)</f>
        <v>0</v>
      </c>
      <c r="AA383" s="167">
        <f t="shared" si="994"/>
        <v>0</v>
      </c>
      <c r="AB383" s="167">
        <f t="shared" ref="AB383:AC383" si="995">+SUM(AB384:AB386)</f>
        <v>0</v>
      </c>
      <c r="AC383" s="167">
        <f t="shared" si="995"/>
        <v>0</v>
      </c>
      <c r="AD383" s="167">
        <f t="shared" ref="AD383:AE383" si="996">+SUM(AD384:AD386)</f>
        <v>0</v>
      </c>
      <c r="AE383" s="167">
        <f t="shared" si="996"/>
        <v>0</v>
      </c>
      <c r="AF383" s="167">
        <f t="shared" ref="AF383:AG383" si="997">+SUM(AF384:AF386)</f>
        <v>0</v>
      </c>
      <c r="AG383" s="167">
        <f t="shared" si="997"/>
        <v>0</v>
      </c>
      <c r="AH383" s="167">
        <f t="shared" ref="AH383:AM383" si="998">+SUM(AH384:AH386)</f>
        <v>0</v>
      </c>
      <c r="AI383" s="167">
        <f t="shared" si="998"/>
        <v>0</v>
      </c>
      <c r="AJ383" s="167">
        <f t="shared" si="998"/>
        <v>0</v>
      </c>
      <c r="AK383" s="167">
        <f t="shared" si="998"/>
        <v>0</v>
      </c>
      <c r="AL383" s="167">
        <f t="shared" si="998"/>
        <v>0</v>
      </c>
      <c r="AM383" s="167">
        <f t="shared" si="998"/>
        <v>0</v>
      </c>
    </row>
    <row r="384" spans="1:40" s="8" customFormat="1" ht="13.2" outlineLevel="2">
      <c r="A384" s="4" t="s">
        <v>87</v>
      </c>
      <c r="B384" s="8" t="s">
        <v>109</v>
      </c>
      <c r="C384" s="4" t="str">
        <f t="shared" si="938"/>
        <v>X Recovery Starter</v>
      </c>
      <c r="D384" s="217"/>
      <c r="E384" s="207"/>
      <c r="F384" s="204"/>
      <c r="G384" s="12" t="s">
        <v>113</v>
      </c>
      <c r="H384" s="168"/>
      <c r="I384" s="168"/>
      <c r="J384" s="168"/>
      <c r="K384" s="168"/>
      <c r="L384" s="168"/>
      <c r="M384" s="168"/>
      <c r="N384" s="168"/>
      <c r="O384" s="168"/>
      <c r="P384" s="169"/>
      <c r="Q384" s="169">
        <f>+IFERROR(SUMIFS([5]Sheet1!D:D,[5]Sheet1!$A:$A,$A384,[5]Sheet1!$B:$B,$B384,[5]Sheet1!$C:$C,$C384),0)</f>
        <v>0</v>
      </c>
      <c r="R384" s="169">
        <f>+IFERROR(SUMIFS([5]Sheet1!E:E,[5]Sheet1!$A:$A,$A384,[5]Sheet1!$B:$B,$B384,[5]Sheet1!$C:$C,$C384),0)</f>
        <v>0</v>
      </c>
      <c r="S384" s="169">
        <f>+IFERROR(SUMIFS([5]Sheet1!F:F,[5]Sheet1!$A:$A,$A384,[5]Sheet1!$B:$B,$B384,[5]Sheet1!$C:$C,$C384),0)</f>
        <v>0</v>
      </c>
      <c r="T384" s="169">
        <f>+IFERROR(SUMIFS([5]Sheet1!G:G,[5]Sheet1!$A:$A,$A384,[5]Sheet1!$B:$B,$B384,[5]Sheet1!$C:$C,$C384),0)</f>
        <v>0</v>
      </c>
      <c r="U384" s="169">
        <f>+IFERROR(SUMIFS([5]Sheet1!H:H,[5]Sheet1!$A:$A,$A384,[5]Sheet1!$B:$B,$B384,[5]Sheet1!$C:$C,$C384),0)</f>
        <v>0</v>
      </c>
      <c r="V384" s="169">
        <f>+IFERROR(SUMIFS([5]Sheet1!I:I,[5]Sheet1!$A:$A,$A384,[5]Sheet1!$B:$B,$B384,[5]Sheet1!$C:$C,$C384),0)</f>
        <v>0</v>
      </c>
      <c r="W384" s="169">
        <f>+IFERROR(SUMIFS([5]Sheet1!J:J,[5]Sheet1!$A:$A,$A384,[5]Sheet1!$B:$B,$B384,[5]Sheet1!$C:$C,$C384),0)</f>
        <v>0</v>
      </c>
      <c r="X384" s="169">
        <f>+IFERROR(SUMIFS([5]Sheet1!K:K,[5]Sheet1!$A:$A,$A384,[5]Sheet1!$B:$B,$B384,[5]Sheet1!$C:$C,$C384),0)</f>
        <v>0</v>
      </c>
      <c r="Y384" s="169">
        <f>+IFERROR(SUMIFS([5]Sheet1!L:L,[5]Sheet1!$A:$A,$A384,[5]Sheet1!$B:$B,$B384,[5]Sheet1!$C:$C,$C384),0)</f>
        <v>0</v>
      </c>
      <c r="Z384" s="169">
        <f>+IFERROR(SUMIFS([5]Sheet1!M:M,[5]Sheet1!$A:$A,$A384,[5]Sheet1!$B:$B,$B384,[5]Sheet1!$C:$C,$C384),0)</f>
        <v>0</v>
      </c>
      <c r="AA384" s="169">
        <f>+IFERROR(SUMIFS([5]Sheet1!N:N,[5]Sheet1!$A:$A,$A384,[5]Sheet1!$B:$B,$B384,[5]Sheet1!$C:$C,$C384),0)</f>
        <v>0</v>
      </c>
      <c r="AB384" s="169">
        <f>+IFERROR(SUMIFS([5]Sheet1!O:O,[5]Sheet1!$A:$A,$A384,[5]Sheet1!$B:$B,$B384,[5]Sheet1!$C:$C,$C384),0)</f>
        <v>0</v>
      </c>
      <c r="AC384" s="169">
        <f>+IFERROR(SUMIFS([5]Sheet1!P:P,[5]Sheet1!$A:$A,$A384,[5]Sheet1!$B:$B,$B384,[5]Sheet1!$C:$C,$C384),0)</f>
        <v>0</v>
      </c>
      <c r="AD384" s="169">
        <f>+IFERROR(SUMIFS([5]Sheet1!Q:Q,[5]Sheet1!$A:$A,$A384,[5]Sheet1!$B:$B,$B384,[5]Sheet1!$C:$C,$C384),0)</f>
        <v>0</v>
      </c>
      <c r="AE384" s="169">
        <f>+IFERROR(SUMIFS([5]Sheet1!R:R,[5]Sheet1!$A:$A,$A384,[5]Sheet1!$B:$B,$B384,[5]Sheet1!$C:$C,$C384),0)</f>
        <v>0</v>
      </c>
      <c r="AF384" s="169">
        <f>+IFERROR(SUMIFS([5]Sheet1!S:S,[5]Sheet1!$A:$A,$A384,[5]Sheet1!$B:$B,$B384,[5]Sheet1!$C:$C,$C384),0)</f>
        <v>0</v>
      </c>
      <c r="AG384" s="169">
        <f>+IFERROR(SUMIFS([5]Sheet1!T:T,[5]Sheet1!$A:$A,$A384,[5]Sheet1!$B:$B,$B384,[5]Sheet1!$C:$C,$C384),0)</f>
        <v>0</v>
      </c>
      <c r="AH384" s="169">
        <f>+IFERROR(SUMIFS([5]Sheet1!U:U,[5]Sheet1!$A:$A,$A384,[5]Sheet1!$B:$B,$B384,[5]Sheet1!$C:$C,$C384),0)</f>
        <v>0</v>
      </c>
      <c r="AI384" s="169">
        <f>+IFERROR(SUMIFS([5]Sheet1!V:V,[5]Sheet1!$A:$A,$A384,[5]Sheet1!$B:$B,$B384,[5]Sheet1!$C:$C,$C384),0)</f>
        <v>0</v>
      </c>
      <c r="AJ384" s="169">
        <f>+IFERROR(SUMIFS([5]Sheet1!W:W,[5]Sheet1!$A:$A,$A384,[5]Sheet1!$B:$B,$B384,[5]Sheet1!$C:$C,$C384),0)</f>
        <v>0</v>
      </c>
      <c r="AK384" s="169">
        <f>+IFERROR(SUMIFS([5]Sheet1!X:X,[5]Sheet1!$A:$A,$A384,[5]Sheet1!$B:$B,$B384,[5]Sheet1!$C:$C,$C384),0)</f>
        <v>0</v>
      </c>
      <c r="AL384" s="169">
        <f>+IFERROR(SUMIFS([5]Sheet1!Y:Y,[5]Sheet1!$A:$A,$A384,[5]Sheet1!$B:$B,$B384,[5]Sheet1!$C:$C,$C384),0)</f>
        <v>0</v>
      </c>
      <c r="AM384" s="169">
        <f>+IFERROR(SUMIFS([5]Sheet1!Z:Z,[5]Sheet1!$A:$A,$A384,[5]Sheet1!$B:$B,$B384,[5]Sheet1!$C:$C,$C384),0)</f>
        <v>0</v>
      </c>
      <c r="AN384" s="4" t="s">
        <v>121</v>
      </c>
    </row>
    <row r="385" spans="1:40" s="8" customFormat="1" ht="13.2" outlineLevel="2">
      <c r="A385" s="4" t="s">
        <v>87</v>
      </c>
      <c r="B385" s="8" t="s">
        <v>109</v>
      </c>
      <c r="C385" s="4" t="str">
        <f t="shared" si="938"/>
        <v>X Recovery Basico</v>
      </c>
      <c r="D385" s="217"/>
      <c r="E385" s="207"/>
      <c r="F385" s="204"/>
      <c r="G385" s="12" t="s">
        <v>114</v>
      </c>
      <c r="H385" s="168"/>
      <c r="I385" s="168"/>
      <c r="J385" s="168"/>
      <c r="K385" s="168"/>
      <c r="L385" s="168"/>
      <c r="M385" s="168"/>
      <c r="N385" s="168"/>
      <c r="O385" s="168"/>
      <c r="P385" s="169"/>
      <c r="Q385" s="169">
        <f>+IFERROR(SUMIFS([5]Sheet1!D:D,[5]Sheet1!$A:$A,$A385,[5]Sheet1!$B:$B,$B385,[5]Sheet1!$C:$C,$C385),0)</f>
        <v>0</v>
      </c>
      <c r="R385" s="169">
        <f>+IFERROR(SUMIFS([5]Sheet1!E:E,[5]Sheet1!$A:$A,$A385,[5]Sheet1!$B:$B,$B385,[5]Sheet1!$C:$C,$C385),0)</f>
        <v>0</v>
      </c>
      <c r="S385" s="169">
        <f>+IFERROR(SUMIFS([5]Sheet1!F:F,[5]Sheet1!$A:$A,$A385,[5]Sheet1!$B:$B,$B385,[5]Sheet1!$C:$C,$C385),0)</f>
        <v>0</v>
      </c>
      <c r="T385" s="169">
        <f>+IFERROR(SUMIFS([5]Sheet1!G:G,[5]Sheet1!$A:$A,$A385,[5]Sheet1!$B:$B,$B385,[5]Sheet1!$C:$C,$C385),0)</f>
        <v>0</v>
      </c>
      <c r="U385" s="169">
        <f>+IFERROR(SUMIFS([5]Sheet1!H:H,[5]Sheet1!$A:$A,$A385,[5]Sheet1!$B:$B,$B385,[5]Sheet1!$C:$C,$C385),0)</f>
        <v>0</v>
      </c>
      <c r="V385" s="169">
        <f>+IFERROR(SUMIFS([5]Sheet1!I:I,[5]Sheet1!$A:$A,$A385,[5]Sheet1!$B:$B,$B385,[5]Sheet1!$C:$C,$C385),0)</f>
        <v>0</v>
      </c>
      <c r="W385" s="169">
        <f>+IFERROR(SUMIFS([5]Sheet1!J:J,[5]Sheet1!$A:$A,$A385,[5]Sheet1!$B:$B,$B385,[5]Sheet1!$C:$C,$C385),0)</f>
        <v>0</v>
      </c>
      <c r="X385" s="169">
        <f>+IFERROR(SUMIFS([5]Sheet1!K:K,[5]Sheet1!$A:$A,$A385,[5]Sheet1!$B:$B,$B385,[5]Sheet1!$C:$C,$C385),0)</f>
        <v>0</v>
      </c>
      <c r="Y385" s="169">
        <f>+IFERROR(SUMIFS([5]Sheet1!L:L,[5]Sheet1!$A:$A,$A385,[5]Sheet1!$B:$B,$B385,[5]Sheet1!$C:$C,$C385),0)</f>
        <v>0</v>
      </c>
      <c r="Z385" s="169">
        <f>+IFERROR(SUMIFS([5]Sheet1!M:M,[5]Sheet1!$A:$A,$A385,[5]Sheet1!$B:$B,$B385,[5]Sheet1!$C:$C,$C385),0)</f>
        <v>0</v>
      </c>
      <c r="AA385" s="169">
        <f>+IFERROR(SUMIFS([5]Sheet1!N:N,[5]Sheet1!$A:$A,$A385,[5]Sheet1!$B:$B,$B385,[5]Sheet1!$C:$C,$C385),0)</f>
        <v>0</v>
      </c>
      <c r="AB385" s="169">
        <f>+IFERROR(SUMIFS([5]Sheet1!O:O,[5]Sheet1!$A:$A,$A385,[5]Sheet1!$B:$B,$B385,[5]Sheet1!$C:$C,$C385),0)</f>
        <v>0</v>
      </c>
      <c r="AC385" s="169">
        <f>+IFERROR(SUMIFS([5]Sheet1!P:P,[5]Sheet1!$A:$A,$A385,[5]Sheet1!$B:$B,$B385,[5]Sheet1!$C:$C,$C385),0)</f>
        <v>0</v>
      </c>
      <c r="AD385" s="169">
        <f>+IFERROR(SUMIFS([5]Sheet1!Q:Q,[5]Sheet1!$A:$A,$A385,[5]Sheet1!$B:$B,$B385,[5]Sheet1!$C:$C,$C385),0)</f>
        <v>0</v>
      </c>
      <c r="AE385" s="169">
        <f>+IFERROR(SUMIFS([5]Sheet1!R:R,[5]Sheet1!$A:$A,$A385,[5]Sheet1!$B:$B,$B385,[5]Sheet1!$C:$C,$C385),0)</f>
        <v>0</v>
      </c>
      <c r="AF385" s="169">
        <f>+IFERROR(SUMIFS([5]Sheet1!S:S,[5]Sheet1!$A:$A,$A385,[5]Sheet1!$B:$B,$B385,[5]Sheet1!$C:$C,$C385),0)</f>
        <v>0</v>
      </c>
      <c r="AG385" s="169">
        <f>+IFERROR(SUMIFS([5]Sheet1!T:T,[5]Sheet1!$A:$A,$A385,[5]Sheet1!$B:$B,$B385,[5]Sheet1!$C:$C,$C385),0)</f>
        <v>0</v>
      </c>
      <c r="AH385" s="169">
        <f>+IFERROR(SUMIFS([5]Sheet1!U:U,[5]Sheet1!$A:$A,$A385,[5]Sheet1!$B:$B,$B385,[5]Sheet1!$C:$C,$C385),0)</f>
        <v>0</v>
      </c>
      <c r="AI385" s="169">
        <f>+IFERROR(SUMIFS([5]Sheet1!V:V,[5]Sheet1!$A:$A,$A385,[5]Sheet1!$B:$B,$B385,[5]Sheet1!$C:$C,$C385),0)</f>
        <v>0</v>
      </c>
      <c r="AJ385" s="169">
        <f>+IFERROR(SUMIFS([5]Sheet1!W:W,[5]Sheet1!$A:$A,$A385,[5]Sheet1!$B:$B,$B385,[5]Sheet1!$C:$C,$C385),0)</f>
        <v>0</v>
      </c>
      <c r="AK385" s="169">
        <f>+IFERROR(SUMIFS([5]Sheet1!X:X,[5]Sheet1!$A:$A,$A385,[5]Sheet1!$B:$B,$B385,[5]Sheet1!$C:$C,$C385),0)</f>
        <v>0</v>
      </c>
      <c r="AL385" s="169">
        <f>+IFERROR(SUMIFS([5]Sheet1!Y:Y,[5]Sheet1!$A:$A,$A385,[5]Sheet1!$B:$B,$B385,[5]Sheet1!$C:$C,$C385),0)</f>
        <v>0</v>
      </c>
      <c r="AM385" s="169">
        <f>+IFERROR(SUMIFS([5]Sheet1!Z:Z,[5]Sheet1!$A:$A,$A385,[5]Sheet1!$B:$B,$B385,[5]Sheet1!$C:$C,$C385),0)</f>
        <v>0</v>
      </c>
      <c r="AN385" s="4" t="s">
        <v>121</v>
      </c>
    </row>
    <row r="386" spans="1:40" s="8" customFormat="1" ht="13.2" outlineLevel="2">
      <c r="A386" s="4" t="s">
        <v>87</v>
      </c>
      <c r="B386" s="8" t="s">
        <v>109</v>
      </c>
      <c r="C386" s="4" t="str">
        <f t="shared" si="938"/>
        <v>X Recovery Premium</v>
      </c>
      <c r="D386" s="217"/>
      <c r="E386" s="207"/>
      <c r="F386" s="204"/>
      <c r="G386" s="12" t="s">
        <v>115</v>
      </c>
      <c r="H386" s="168"/>
      <c r="I386" s="168"/>
      <c r="J386" s="168"/>
      <c r="K386" s="168"/>
      <c r="L386" s="168"/>
      <c r="M386" s="168"/>
      <c r="N386" s="168"/>
      <c r="O386" s="168"/>
      <c r="P386" s="169"/>
      <c r="Q386" s="169">
        <f>+IFERROR(SUMIFS([5]Sheet1!D:D,[5]Sheet1!$A:$A,$A386,[5]Sheet1!$B:$B,$B386,[5]Sheet1!$C:$C,$C386),0)</f>
        <v>0</v>
      </c>
      <c r="R386" s="169">
        <f>+IFERROR(SUMIFS([5]Sheet1!E:E,[5]Sheet1!$A:$A,$A386,[5]Sheet1!$B:$B,$B386,[5]Sheet1!$C:$C,$C386),0)</f>
        <v>0</v>
      </c>
      <c r="S386" s="169">
        <f>+IFERROR(SUMIFS([5]Sheet1!F:F,[5]Sheet1!$A:$A,$A386,[5]Sheet1!$B:$B,$B386,[5]Sheet1!$C:$C,$C386),0)</f>
        <v>0</v>
      </c>
      <c r="T386" s="169">
        <f>+IFERROR(SUMIFS([5]Sheet1!G:G,[5]Sheet1!$A:$A,$A386,[5]Sheet1!$B:$B,$B386,[5]Sheet1!$C:$C,$C386),0)</f>
        <v>0</v>
      </c>
      <c r="U386" s="169">
        <f>+IFERROR(SUMIFS([5]Sheet1!H:H,[5]Sheet1!$A:$A,$A386,[5]Sheet1!$B:$B,$B386,[5]Sheet1!$C:$C,$C386),0)</f>
        <v>0</v>
      </c>
      <c r="V386" s="169">
        <f>+IFERROR(SUMIFS([5]Sheet1!I:I,[5]Sheet1!$A:$A,$A386,[5]Sheet1!$B:$B,$B386,[5]Sheet1!$C:$C,$C386),0)</f>
        <v>0</v>
      </c>
      <c r="W386" s="169">
        <f>+IFERROR(SUMIFS([5]Sheet1!J:J,[5]Sheet1!$A:$A,$A386,[5]Sheet1!$B:$B,$B386,[5]Sheet1!$C:$C,$C386),0)</f>
        <v>0</v>
      </c>
      <c r="X386" s="169">
        <f>+IFERROR(SUMIFS([5]Sheet1!K:K,[5]Sheet1!$A:$A,$A386,[5]Sheet1!$B:$B,$B386,[5]Sheet1!$C:$C,$C386),0)</f>
        <v>0</v>
      </c>
      <c r="Y386" s="169">
        <f>+IFERROR(SUMIFS([5]Sheet1!L:L,[5]Sheet1!$A:$A,$A386,[5]Sheet1!$B:$B,$B386,[5]Sheet1!$C:$C,$C386),0)</f>
        <v>0</v>
      </c>
      <c r="Z386" s="169">
        <f>+IFERROR(SUMIFS([5]Sheet1!M:M,[5]Sheet1!$A:$A,$A386,[5]Sheet1!$B:$B,$B386,[5]Sheet1!$C:$C,$C386),0)</f>
        <v>0</v>
      </c>
      <c r="AA386" s="169">
        <f>+IFERROR(SUMIFS([5]Sheet1!N:N,[5]Sheet1!$A:$A,$A386,[5]Sheet1!$B:$B,$B386,[5]Sheet1!$C:$C,$C386),0)</f>
        <v>0</v>
      </c>
      <c r="AB386" s="169">
        <f>+IFERROR(SUMIFS([5]Sheet1!O:O,[5]Sheet1!$A:$A,$A386,[5]Sheet1!$B:$B,$B386,[5]Sheet1!$C:$C,$C386),0)</f>
        <v>0</v>
      </c>
      <c r="AC386" s="169">
        <f>+IFERROR(SUMIFS([5]Sheet1!P:P,[5]Sheet1!$A:$A,$A386,[5]Sheet1!$B:$B,$B386,[5]Sheet1!$C:$C,$C386),0)</f>
        <v>0</v>
      </c>
      <c r="AD386" s="169">
        <f>+IFERROR(SUMIFS([5]Sheet1!Q:Q,[5]Sheet1!$A:$A,$A386,[5]Sheet1!$B:$B,$B386,[5]Sheet1!$C:$C,$C386),0)</f>
        <v>0</v>
      </c>
      <c r="AE386" s="169">
        <f>+IFERROR(SUMIFS([5]Sheet1!R:R,[5]Sheet1!$A:$A,$A386,[5]Sheet1!$B:$B,$B386,[5]Sheet1!$C:$C,$C386),0)</f>
        <v>0</v>
      </c>
      <c r="AF386" s="169">
        <f>+IFERROR(SUMIFS([5]Sheet1!S:S,[5]Sheet1!$A:$A,$A386,[5]Sheet1!$B:$B,$B386,[5]Sheet1!$C:$C,$C386),0)</f>
        <v>0</v>
      </c>
      <c r="AG386" s="169">
        <f>+IFERROR(SUMIFS([5]Sheet1!T:T,[5]Sheet1!$A:$A,$A386,[5]Sheet1!$B:$B,$B386,[5]Sheet1!$C:$C,$C386),0)</f>
        <v>0</v>
      </c>
      <c r="AH386" s="169">
        <f>+IFERROR(SUMIFS([5]Sheet1!U:U,[5]Sheet1!$A:$A,$A386,[5]Sheet1!$B:$B,$B386,[5]Sheet1!$C:$C,$C386),0)</f>
        <v>0</v>
      </c>
      <c r="AI386" s="169">
        <f>+IFERROR(SUMIFS([5]Sheet1!V:V,[5]Sheet1!$A:$A,$A386,[5]Sheet1!$B:$B,$B386,[5]Sheet1!$C:$C,$C386),0)</f>
        <v>0</v>
      </c>
      <c r="AJ386" s="169">
        <f>+IFERROR(SUMIFS([5]Sheet1!W:W,[5]Sheet1!$A:$A,$A386,[5]Sheet1!$B:$B,$B386,[5]Sheet1!$C:$C,$C386),0)</f>
        <v>0</v>
      </c>
      <c r="AK386" s="169">
        <f>+IFERROR(SUMIFS([5]Sheet1!X:X,[5]Sheet1!$A:$A,$A386,[5]Sheet1!$B:$B,$B386,[5]Sheet1!$C:$C,$C386),0)</f>
        <v>0</v>
      </c>
      <c r="AL386" s="169">
        <f>+IFERROR(SUMIFS([5]Sheet1!Y:Y,[5]Sheet1!$A:$A,$A386,[5]Sheet1!$B:$B,$B386,[5]Sheet1!$C:$C,$C386),0)</f>
        <v>0</v>
      </c>
      <c r="AM386" s="169">
        <f>+IFERROR(SUMIFS([5]Sheet1!Z:Z,[5]Sheet1!$A:$A,$A386,[5]Sheet1!$B:$B,$B386,[5]Sheet1!$C:$C,$C386),0)</f>
        <v>0</v>
      </c>
      <c r="AN386" s="4" t="s">
        <v>121</v>
      </c>
    </row>
    <row r="387" spans="1:40" s="8" customFormat="1" ht="13.2" outlineLevel="1">
      <c r="A387" s="4" t="s">
        <v>87</v>
      </c>
      <c r="B387" s="8" t="s">
        <v>109</v>
      </c>
      <c r="C387" s="4" t="str">
        <f t="shared" si="938"/>
        <v>assets/client</v>
      </c>
      <c r="D387" s="217"/>
      <c r="E387" s="208"/>
      <c r="F387" s="204"/>
      <c r="G387" s="13" t="s">
        <v>90</v>
      </c>
      <c r="H387" s="170"/>
      <c r="I387" s="170"/>
      <c r="J387" s="170"/>
      <c r="K387" s="170"/>
      <c r="L387" s="170"/>
      <c r="M387" s="170"/>
      <c r="N387" s="170"/>
      <c r="O387" s="170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4"/>
      <c r="AJ387" s="174"/>
      <c r="AK387" s="174"/>
      <c r="AL387" s="174"/>
      <c r="AM387" s="174"/>
    </row>
    <row r="388" spans="1:40" ht="15" customHeight="1" outlineLevel="1">
      <c r="A388" s="4" t="s">
        <v>87</v>
      </c>
      <c r="B388" s="4" t="s">
        <v>61</v>
      </c>
      <c r="C388" s="4" t="str">
        <f t="shared" si="938"/>
        <v>Clients</v>
      </c>
      <c r="D388" s="217"/>
      <c r="E388" s="203" t="s">
        <v>38</v>
      </c>
      <c r="F388" s="204" t="s">
        <v>61</v>
      </c>
      <c r="G388" s="10" t="s">
        <v>40</v>
      </c>
      <c r="H388" s="164"/>
      <c r="I388" s="164"/>
      <c r="J388" s="164"/>
      <c r="K388" s="164"/>
      <c r="L388" s="164"/>
      <c r="M388" s="164"/>
      <c r="N388" s="164"/>
      <c r="O388" s="164"/>
      <c r="P388" s="165"/>
      <c r="Q388" s="165">
        <f>+[4]Sheet1!C15</f>
        <v>1</v>
      </c>
      <c r="R388" s="165">
        <f>+[4]Sheet1!D15</f>
        <v>1</v>
      </c>
      <c r="S388" s="165">
        <f>+[4]Sheet1!E15</f>
        <v>0</v>
      </c>
      <c r="T388" s="165">
        <f>+[4]Sheet1!F15</f>
        <v>0</v>
      </c>
      <c r="U388" s="165">
        <f>+[4]Sheet1!G15</f>
        <v>0</v>
      </c>
      <c r="V388" s="165">
        <f>+[4]Sheet1!H15</f>
        <v>1</v>
      </c>
      <c r="W388" s="165">
        <f>+[4]Sheet1!I15</f>
        <v>0</v>
      </c>
      <c r="X388" s="165">
        <f>+[4]Sheet1!J15</f>
        <v>5</v>
      </c>
      <c r="Y388" s="165">
        <f>+[4]Sheet1!K15</f>
        <v>0</v>
      </c>
      <c r="Z388" s="165">
        <f>+[4]Sheet1!L15</f>
        <v>0</v>
      </c>
      <c r="AA388" s="165">
        <f>+[4]Sheet1!M15</f>
        <v>0</v>
      </c>
      <c r="AB388" s="165">
        <f>+[4]Sheet1!N15</f>
        <v>1</v>
      </c>
      <c r="AC388" s="165">
        <f>+[4]Sheet1!O15</f>
        <v>0</v>
      </c>
      <c r="AD388" s="165">
        <f>+[4]Sheet1!P15</f>
        <v>0</v>
      </c>
      <c r="AE388" s="165">
        <f>+[4]Sheet1!Q15</f>
        <v>0</v>
      </c>
      <c r="AF388" s="165">
        <f>+[4]Sheet1!R15</f>
        <v>0</v>
      </c>
      <c r="AG388" s="165">
        <f>+[4]Sheet1!S15</f>
        <v>0</v>
      </c>
      <c r="AH388" s="165">
        <f>+[4]Sheet1!T15</f>
        <v>0</v>
      </c>
      <c r="AI388" s="165">
        <f>+[4]Sheet1!U15</f>
        <v>0</v>
      </c>
      <c r="AJ388" s="165">
        <f>+[4]Sheet1!V15</f>
        <v>0</v>
      </c>
      <c r="AK388" s="165">
        <f>+[4]Sheet1!W15</f>
        <v>0</v>
      </c>
      <c r="AL388" s="165">
        <f>+[4]Sheet1!X15</f>
        <v>0</v>
      </c>
      <c r="AM388" s="165">
        <f>+[4]Sheet1!Y15</f>
        <v>0</v>
      </c>
    </row>
    <row r="389" spans="1:40" ht="13.2" outlineLevel="1">
      <c r="A389" s="4" t="s">
        <v>87</v>
      </c>
      <c r="B389" s="4" t="s">
        <v>61</v>
      </c>
      <c r="C389" s="4" t="s">
        <v>450</v>
      </c>
      <c r="D389" s="217"/>
      <c r="E389" s="203"/>
      <c r="F389" s="204"/>
      <c r="G389" s="11" t="s">
        <v>88</v>
      </c>
      <c r="H389" s="166"/>
      <c r="I389" s="166"/>
      <c r="J389" s="166"/>
      <c r="K389" s="166"/>
      <c r="L389" s="166"/>
      <c r="M389" s="166"/>
      <c r="N389" s="166"/>
      <c r="O389" s="166"/>
      <c r="P389" s="169"/>
      <c r="Q389" s="169">
        <f>+IFERROR(SUMIFS([5]Sheet1!D:D,[5]Sheet1!$A:$A,$A389,[5]Sheet1!$B:$B,$B389,[5]Sheet1!$C:$C,$C389),0)</f>
        <v>1</v>
      </c>
      <c r="R389" s="169">
        <f>+IFERROR(SUMIFS([5]Sheet1!E:E,[5]Sheet1!$A:$A,$A389,[5]Sheet1!$B:$B,$B389,[5]Sheet1!$C:$C,$C389),0)</f>
        <v>1</v>
      </c>
      <c r="S389" s="169">
        <f>+IFERROR(SUMIFS([5]Sheet1!F:F,[5]Sheet1!$A:$A,$A389,[5]Sheet1!$B:$B,$B389,[5]Sheet1!$C:$C,$C389),0)</f>
        <v>0</v>
      </c>
      <c r="T389" s="169">
        <f>+IFERROR(SUMIFS([5]Sheet1!G:G,[5]Sheet1!$A:$A,$A389,[5]Sheet1!$B:$B,$B389,[5]Sheet1!$C:$C,$C389),0)</f>
        <v>0</v>
      </c>
      <c r="U389" s="169">
        <f>+IFERROR(SUMIFS([5]Sheet1!H:H,[5]Sheet1!$A:$A,$A389,[5]Sheet1!$B:$B,$B389,[5]Sheet1!$C:$C,$C389),0)</f>
        <v>0</v>
      </c>
      <c r="V389" s="169">
        <f>+IFERROR(SUMIFS([5]Sheet1!I:I,[5]Sheet1!$A:$A,$A389,[5]Sheet1!$B:$B,$B389,[5]Sheet1!$C:$C,$C389),0)</f>
        <v>1</v>
      </c>
      <c r="W389" s="169">
        <f>+IFERROR(SUMIFS([5]Sheet1!J:J,[5]Sheet1!$A:$A,$A389,[5]Sheet1!$B:$B,$B389,[5]Sheet1!$C:$C,$C389),0)</f>
        <v>0</v>
      </c>
      <c r="X389" s="169">
        <f>+IFERROR(SUMIFS([5]Sheet1!K:K,[5]Sheet1!$A:$A,$A389,[5]Sheet1!$B:$B,$B389,[5]Sheet1!$C:$C,$C389),0)</f>
        <v>5</v>
      </c>
      <c r="Y389" s="169">
        <f>+IFERROR(SUMIFS([5]Sheet1!L:L,[5]Sheet1!$A:$A,$A389,[5]Sheet1!$B:$B,$B389,[5]Sheet1!$C:$C,$C389),0)</f>
        <v>0</v>
      </c>
      <c r="Z389" s="169">
        <f>+IFERROR(SUMIFS([5]Sheet1!M:M,[5]Sheet1!$A:$A,$A389,[5]Sheet1!$B:$B,$B389,[5]Sheet1!$C:$C,$C389),0)</f>
        <v>0</v>
      </c>
      <c r="AA389" s="169">
        <f>+IFERROR(SUMIFS([5]Sheet1!N:N,[5]Sheet1!$A:$A,$A389,[5]Sheet1!$B:$B,$B389,[5]Sheet1!$C:$C,$C389),0)</f>
        <v>0</v>
      </c>
      <c r="AB389" s="169">
        <f>+IFERROR(SUMIFS([5]Sheet1!O:O,[5]Sheet1!$A:$A,$A389,[5]Sheet1!$B:$B,$B389,[5]Sheet1!$C:$C,$C389),0)</f>
        <v>1</v>
      </c>
      <c r="AC389" s="169">
        <f>+IFERROR(SUMIFS([5]Sheet1!P:P,[5]Sheet1!$A:$A,$A389,[5]Sheet1!$B:$B,$B389,[5]Sheet1!$C:$C,$C389),0)</f>
        <v>0</v>
      </c>
      <c r="AD389" s="169">
        <f>+IFERROR(SUMIFS([5]Sheet1!Q:Q,[5]Sheet1!$A:$A,$A389,[5]Sheet1!$B:$B,$B389,[5]Sheet1!$C:$C,$C389),0)</f>
        <v>0</v>
      </c>
      <c r="AE389" s="169">
        <f>+IFERROR(SUMIFS([5]Sheet1!R:R,[5]Sheet1!$A:$A,$A389,[5]Sheet1!$B:$B,$B389,[5]Sheet1!$C:$C,$C389),0)</f>
        <v>0</v>
      </c>
      <c r="AF389" s="169">
        <f>+IFERROR(SUMIFS([5]Sheet1!S:S,[5]Sheet1!$A:$A,$A389,[5]Sheet1!$B:$B,$B389,[5]Sheet1!$C:$C,$C389),0)</f>
        <v>0</v>
      </c>
      <c r="AG389" s="169">
        <f>+IFERROR(SUMIFS([5]Sheet1!T:T,[5]Sheet1!$A:$A,$A389,[5]Sheet1!$B:$B,$B389,[5]Sheet1!$C:$C,$C389),0)</f>
        <v>0</v>
      </c>
      <c r="AH389" s="169">
        <f>+IFERROR(SUMIFS([5]Sheet1!U:U,[5]Sheet1!$A:$A,$A389,[5]Sheet1!$B:$B,$B389,[5]Sheet1!$C:$C,$C389),0)</f>
        <v>0</v>
      </c>
      <c r="AI389" s="169">
        <f>+IFERROR(SUMIFS([5]Sheet1!V:V,[5]Sheet1!$A:$A,$A389,[5]Sheet1!$B:$B,$B389,[5]Sheet1!$C:$C,$C389),0)</f>
        <v>0</v>
      </c>
      <c r="AJ389" s="169">
        <f>+IFERROR(SUMIFS([5]Sheet1!W:W,[5]Sheet1!$A:$A,$A389,[5]Sheet1!$B:$B,$B389,[5]Sheet1!$C:$C,$C389),0)</f>
        <v>0</v>
      </c>
      <c r="AK389" s="169">
        <f>+IFERROR(SUMIFS([5]Sheet1!X:X,[5]Sheet1!$A:$A,$A389,[5]Sheet1!$B:$B,$B389,[5]Sheet1!$C:$C,$C389),0)</f>
        <v>0</v>
      </c>
      <c r="AL389" s="169">
        <f>+IFERROR(SUMIFS([5]Sheet1!Y:Y,[5]Sheet1!$A:$A,$A389,[5]Sheet1!$B:$B,$B389,[5]Sheet1!$C:$C,$C389),0)</f>
        <v>0</v>
      </c>
      <c r="AM389" s="169">
        <f>+IFERROR(SUMIFS([5]Sheet1!Z:Z,[5]Sheet1!$A:$A,$A389,[5]Sheet1!$B:$B,$B389,[5]Sheet1!$C:$C,$C389),0)</f>
        <v>0</v>
      </c>
      <c r="AN389" s="4" t="s">
        <v>121</v>
      </c>
    </row>
    <row r="390" spans="1:40" s="8" customFormat="1" ht="13.2" outlineLevel="1">
      <c r="A390" s="4" t="s">
        <v>87</v>
      </c>
      <c r="B390" s="4" t="s">
        <v>61</v>
      </c>
      <c r="C390" s="4" t="str">
        <f t="shared" ref="C390:C391" si="999">+G390</f>
        <v>assets/client</v>
      </c>
      <c r="D390" s="217"/>
      <c r="E390" s="203"/>
      <c r="F390" s="204"/>
      <c r="G390" s="13" t="s">
        <v>90</v>
      </c>
      <c r="H390" s="170"/>
      <c r="I390" s="170"/>
      <c r="J390" s="170"/>
      <c r="K390" s="170"/>
      <c r="L390" s="170"/>
      <c r="M390" s="170"/>
      <c r="N390" s="170"/>
      <c r="O390" s="170"/>
      <c r="P390" s="170" t="str">
        <f>+IFERROR(P389/P388,"")</f>
        <v/>
      </c>
      <c r="Q390" s="170">
        <f t="shared" ref="Q390:AA390" si="1000">+IFERROR(Q389/Q388,"")</f>
        <v>1</v>
      </c>
      <c r="R390" s="170">
        <f t="shared" si="1000"/>
        <v>1</v>
      </c>
      <c r="S390" s="170" t="str">
        <f t="shared" si="1000"/>
        <v/>
      </c>
      <c r="T390" s="170" t="str">
        <f t="shared" si="1000"/>
        <v/>
      </c>
      <c r="U390" s="170" t="str">
        <f t="shared" si="1000"/>
        <v/>
      </c>
      <c r="V390" s="170">
        <f t="shared" si="1000"/>
        <v>1</v>
      </c>
      <c r="W390" s="170" t="str">
        <f t="shared" si="1000"/>
        <v/>
      </c>
      <c r="X390" s="170">
        <f t="shared" si="1000"/>
        <v>1</v>
      </c>
      <c r="Y390" s="170" t="str">
        <f t="shared" si="1000"/>
        <v/>
      </c>
      <c r="Z390" s="170" t="str">
        <f t="shared" si="1000"/>
        <v/>
      </c>
      <c r="AA390" s="170" t="str">
        <f t="shared" si="1000"/>
        <v/>
      </c>
      <c r="AB390" s="170">
        <f t="shared" ref="AB390:AC390" si="1001">+IFERROR(AB389/AB388,"")</f>
        <v>1</v>
      </c>
      <c r="AC390" s="170" t="str">
        <f t="shared" si="1001"/>
        <v/>
      </c>
      <c r="AD390" s="170" t="str">
        <f t="shared" ref="AD390:AE390" si="1002">+IFERROR(AD389/AD388,"")</f>
        <v/>
      </c>
      <c r="AE390" s="170" t="str">
        <f t="shared" si="1002"/>
        <v/>
      </c>
      <c r="AF390" s="170" t="str">
        <f t="shared" ref="AF390:AG390" si="1003">+IFERROR(AF389/AF388,"")</f>
        <v/>
      </c>
      <c r="AG390" s="170" t="str">
        <f t="shared" si="1003"/>
        <v/>
      </c>
      <c r="AH390" s="170" t="str">
        <f t="shared" ref="AH390:AM390" si="1004">+IFERROR(AH389/AH388,"")</f>
        <v/>
      </c>
      <c r="AI390" s="170" t="str">
        <f t="shared" si="1004"/>
        <v/>
      </c>
      <c r="AJ390" s="170" t="str">
        <f t="shared" si="1004"/>
        <v/>
      </c>
      <c r="AK390" s="170" t="str">
        <f t="shared" si="1004"/>
        <v/>
      </c>
      <c r="AL390" s="170" t="str">
        <f t="shared" si="1004"/>
        <v/>
      </c>
      <c r="AM390" s="170" t="str">
        <f t="shared" si="1004"/>
        <v/>
      </c>
    </row>
    <row r="391" spans="1:40" ht="15" customHeight="1" outlineLevel="1">
      <c r="A391" s="4" t="s">
        <v>87</v>
      </c>
      <c r="B391" s="4" t="s">
        <v>62</v>
      </c>
      <c r="C391" s="4" t="str">
        <f t="shared" si="999"/>
        <v>Clients</v>
      </c>
      <c r="D391" s="217"/>
      <c r="E391" s="203"/>
      <c r="F391" s="204" t="s">
        <v>62</v>
      </c>
      <c r="G391" s="10" t="s">
        <v>40</v>
      </c>
      <c r="H391" s="164"/>
      <c r="I391" s="164"/>
      <c r="J391" s="164"/>
      <c r="K391" s="164"/>
      <c r="L391" s="164"/>
      <c r="M391" s="164"/>
      <c r="N391" s="164"/>
      <c r="O391" s="164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L391" s="165"/>
      <c r="AM391" s="165"/>
    </row>
    <row r="392" spans="1:40" ht="13.2" outlineLevel="1">
      <c r="A392" s="4" t="s">
        <v>87</v>
      </c>
      <c r="B392" s="4" t="s">
        <v>62</v>
      </c>
      <c r="C392" s="4" t="s">
        <v>3780</v>
      </c>
      <c r="D392" s="217"/>
      <c r="E392" s="203"/>
      <c r="F392" s="204"/>
      <c r="G392" s="11" t="s">
        <v>88</v>
      </c>
      <c r="H392" s="166"/>
      <c r="I392" s="166"/>
      <c r="J392" s="166"/>
      <c r="K392" s="166"/>
      <c r="L392" s="166"/>
      <c r="M392" s="166"/>
      <c r="N392" s="166"/>
      <c r="O392" s="166"/>
      <c r="P392" s="169"/>
      <c r="Q392" s="169">
        <f>+IFERROR(SUMIFS([5]Sheet1!D:D,[5]Sheet1!$A:$A,$A392,[5]Sheet1!$B:$B,$B392,[5]Sheet1!$C:$C,$C392),0)</f>
        <v>0</v>
      </c>
      <c r="R392" s="169">
        <f>+IFERROR(SUMIFS([5]Sheet1!E:E,[5]Sheet1!$A:$A,$A392,[5]Sheet1!$B:$B,$B392,[5]Sheet1!$C:$C,$C392),0)</f>
        <v>0</v>
      </c>
      <c r="S392" s="169">
        <f>+IFERROR(SUMIFS([5]Sheet1!F:F,[5]Sheet1!$A:$A,$A392,[5]Sheet1!$B:$B,$B392,[5]Sheet1!$C:$C,$C392),0)</f>
        <v>0</v>
      </c>
      <c r="T392" s="169">
        <f>+IFERROR(SUMIFS([5]Sheet1!G:G,[5]Sheet1!$A:$A,$A392,[5]Sheet1!$B:$B,$B392,[5]Sheet1!$C:$C,$C392),0)</f>
        <v>0</v>
      </c>
      <c r="U392" s="169">
        <f>+IFERROR(SUMIFS([5]Sheet1!H:H,[5]Sheet1!$A:$A,$A392,[5]Sheet1!$B:$B,$B392,[5]Sheet1!$C:$C,$C392),0)</f>
        <v>0</v>
      </c>
      <c r="V392" s="169">
        <f>+IFERROR(SUMIFS([5]Sheet1!I:I,[5]Sheet1!$A:$A,$A392,[5]Sheet1!$B:$B,$B392,[5]Sheet1!$C:$C,$C392),0)</f>
        <v>0</v>
      </c>
      <c r="W392" s="169">
        <f>+IFERROR(SUMIFS([5]Sheet1!J:J,[5]Sheet1!$A:$A,$A392,[5]Sheet1!$B:$B,$B392,[5]Sheet1!$C:$C,$C392),0)</f>
        <v>0</v>
      </c>
      <c r="X392" s="169">
        <f>+IFERROR(SUMIFS([5]Sheet1!K:K,[5]Sheet1!$A:$A,$A392,[5]Sheet1!$B:$B,$B392,[5]Sheet1!$C:$C,$C392),0)</f>
        <v>0</v>
      </c>
      <c r="Y392" s="169">
        <f>+IFERROR(SUMIFS([5]Sheet1!L:L,[5]Sheet1!$A:$A,$A392,[5]Sheet1!$B:$B,$B392,[5]Sheet1!$C:$C,$C392),0)</f>
        <v>0</v>
      </c>
      <c r="Z392" s="169">
        <f>+IFERROR(SUMIFS([5]Sheet1!M:M,[5]Sheet1!$A:$A,$A392,[5]Sheet1!$B:$B,$B392,[5]Sheet1!$C:$C,$C392),0)</f>
        <v>0</v>
      </c>
      <c r="AA392" s="169">
        <f>+IFERROR(SUMIFS([5]Sheet1!N:N,[5]Sheet1!$A:$A,$A392,[5]Sheet1!$B:$B,$B392,[5]Sheet1!$C:$C,$C392),0)</f>
        <v>0</v>
      </c>
      <c r="AB392" s="169">
        <f>+IFERROR(SUMIFS([5]Sheet1!O:O,[5]Sheet1!$A:$A,$A392,[5]Sheet1!$B:$B,$B392,[5]Sheet1!$C:$C,$C392),0)</f>
        <v>0</v>
      </c>
      <c r="AC392" s="169">
        <f>+IFERROR(SUMIFS([5]Sheet1!P:P,[5]Sheet1!$A:$A,$A392,[5]Sheet1!$B:$B,$B392,[5]Sheet1!$C:$C,$C392),0)</f>
        <v>0</v>
      </c>
      <c r="AD392" s="169">
        <f>+IFERROR(SUMIFS([5]Sheet1!Q:Q,[5]Sheet1!$A:$A,$A392,[5]Sheet1!$B:$B,$B392,[5]Sheet1!$C:$C,$C392),0)</f>
        <v>0</v>
      </c>
      <c r="AE392" s="169">
        <f>+IFERROR(SUMIFS([5]Sheet1!R:R,[5]Sheet1!$A:$A,$A392,[5]Sheet1!$B:$B,$B392,[5]Sheet1!$C:$C,$C392),0)</f>
        <v>0</v>
      </c>
      <c r="AF392" s="169">
        <f>+IFERROR(SUMIFS([5]Sheet1!S:S,[5]Sheet1!$A:$A,$A392,[5]Sheet1!$B:$B,$B392,[5]Sheet1!$C:$C,$C392),0)</f>
        <v>0</v>
      </c>
      <c r="AG392" s="169">
        <f>+IFERROR(SUMIFS([5]Sheet1!T:T,[5]Sheet1!$A:$A,$A392,[5]Sheet1!$B:$B,$B392,[5]Sheet1!$C:$C,$C392),0)</f>
        <v>0</v>
      </c>
      <c r="AH392" s="169">
        <f>+IFERROR(SUMIFS([5]Sheet1!U:U,[5]Sheet1!$A:$A,$A392,[5]Sheet1!$B:$B,$B392,[5]Sheet1!$C:$C,$C392),0)</f>
        <v>0</v>
      </c>
      <c r="AI392" s="169">
        <f>+IFERROR(SUMIFS([5]Sheet1!V:V,[5]Sheet1!$A:$A,$A392,[5]Sheet1!$B:$B,$B392,[5]Sheet1!$C:$C,$C392),0)</f>
        <v>0</v>
      </c>
      <c r="AJ392" s="169">
        <f>+IFERROR(SUMIFS([5]Sheet1!W:W,[5]Sheet1!$A:$A,$A392,[5]Sheet1!$B:$B,$B392,[5]Sheet1!$C:$C,$C392),0)</f>
        <v>0</v>
      </c>
      <c r="AK392" s="169">
        <f>+IFERROR(SUMIFS([5]Sheet1!X:X,[5]Sheet1!$A:$A,$A392,[5]Sheet1!$B:$B,$B392,[5]Sheet1!$C:$C,$C392),0)</f>
        <v>0</v>
      </c>
      <c r="AL392" s="169">
        <f>+IFERROR(SUMIFS([5]Sheet1!Y:Y,[5]Sheet1!$A:$A,$A392,[5]Sheet1!$B:$B,$B392,[5]Sheet1!$C:$C,$C392),0)</f>
        <v>0</v>
      </c>
      <c r="AM392" s="169">
        <f>+IFERROR(SUMIFS([5]Sheet1!Z:Z,[5]Sheet1!$A:$A,$A392,[5]Sheet1!$B:$B,$B392,[5]Sheet1!$C:$C,$C392),0)</f>
        <v>0</v>
      </c>
      <c r="AN392" s="4" t="s">
        <v>121</v>
      </c>
    </row>
    <row r="393" spans="1:40" s="8" customFormat="1" ht="13.2" outlineLevel="1">
      <c r="A393" s="4" t="s">
        <v>87</v>
      </c>
      <c r="B393" s="4" t="s">
        <v>62</v>
      </c>
      <c r="C393" s="4" t="str">
        <f t="shared" ref="C393:C394" si="1005">+G393</f>
        <v>assets/client</v>
      </c>
      <c r="D393" s="217"/>
      <c r="E393" s="203"/>
      <c r="F393" s="204"/>
      <c r="G393" s="13" t="s">
        <v>90</v>
      </c>
      <c r="H393" s="170"/>
      <c r="I393" s="170"/>
      <c r="J393" s="170"/>
      <c r="K393" s="170"/>
      <c r="L393" s="170"/>
      <c r="M393" s="170"/>
      <c r="N393" s="170"/>
      <c r="O393" s="170"/>
      <c r="P393" s="170"/>
      <c r="Q393" s="170" t="str">
        <f>+IFERROR(Q392/Q391,"")</f>
        <v/>
      </c>
      <c r="R393" s="170" t="str">
        <f t="shared" ref="R393:S393" si="1006">+IFERROR(R392/R391,"")</f>
        <v/>
      </c>
      <c r="S393" s="170" t="str">
        <f t="shared" si="1006"/>
        <v/>
      </c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70"/>
      <c r="AE393" s="170"/>
      <c r="AF393" s="170"/>
      <c r="AG393" s="170"/>
      <c r="AH393" s="170"/>
      <c r="AI393" s="170"/>
      <c r="AJ393" s="170"/>
      <c r="AK393" s="170"/>
      <c r="AL393" s="170"/>
      <c r="AM393" s="170"/>
    </row>
    <row r="394" spans="1:40" s="8" customFormat="1" ht="15" customHeight="1" outlineLevel="1">
      <c r="A394" s="4" t="s">
        <v>87</v>
      </c>
      <c r="B394" s="8" t="s">
        <v>72</v>
      </c>
      <c r="C394" s="4" t="str">
        <f t="shared" si="1005"/>
        <v>Clients</v>
      </c>
      <c r="D394" s="217"/>
      <c r="E394" s="203"/>
      <c r="F394" s="204" t="s">
        <v>72</v>
      </c>
      <c r="G394" s="10" t="s">
        <v>40</v>
      </c>
      <c r="H394" s="164"/>
      <c r="I394" s="164"/>
      <c r="J394" s="164"/>
      <c r="K394" s="164"/>
      <c r="L394" s="164"/>
      <c r="M394" s="164"/>
      <c r="N394" s="164"/>
      <c r="O394" s="164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65"/>
      <c r="AE394" s="165"/>
      <c r="AF394" s="165"/>
      <c r="AG394" s="165"/>
      <c r="AH394" s="165"/>
      <c r="AI394" s="165"/>
      <c r="AJ394" s="165"/>
      <c r="AK394" s="165"/>
      <c r="AL394" s="165"/>
      <c r="AM394" s="165"/>
    </row>
    <row r="395" spans="1:40" s="8" customFormat="1" ht="13.2" outlineLevel="1">
      <c r="A395" s="4" t="s">
        <v>87</v>
      </c>
      <c r="B395" s="8" t="s">
        <v>72</v>
      </c>
      <c r="C395" s="4" t="s">
        <v>3781</v>
      </c>
      <c r="D395" s="217"/>
      <c r="E395" s="203"/>
      <c r="F395" s="204"/>
      <c r="G395" s="11" t="s">
        <v>88</v>
      </c>
      <c r="H395" s="166"/>
      <c r="I395" s="166"/>
      <c r="J395" s="166"/>
      <c r="K395" s="166"/>
      <c r="L395" s="166"/>
      <c r="M395" s="166"/>
      <c r="N395" s="166"/>
      <c r="O395" s="166"/>
      <c r="P395" s="169"/>
      <c r="Q395" s="169">
        <f>+IFERROR(SUMIFS([5]Sheet1!D:D,[5]Sheet1!$A:$A,$A395,[5]Sheet1!$B:$B,$B395,[5]Sheet1!$C:$C,$C395),0)</f>
        <v>0</v>
      </c>
      <c r="R395" s="169">
        <f>+IFERROR(SUMIFS([5]Sheet1!E:E,[5]Sheet1!$A:$A,$A395,[5]Sheet1!$B:$B,$B395,[5]Sheet1!$C:$C,$C395),0)</f>
        <v>0</v>
      </c>
      <c r="S395" s="169">
        <f>+IFERROR(SUMIFS([5]Sheet1!F:F,[5]Sheet1!$A:$A,$A395,[5]Sheet1!$B:$B,$B395,[5]Sheet1!$C:$C,$C395),0)</f>
        <v>0</v>
      </c>
      <c r="T395" s="169">
        <f>+IFERROR(SUMIFS([5]Sheet1!G:G,[5]Sheet1!$A:$A,$A395,[5]Sheet1!$B:$B,$B395,[5]Sheet1!$C:$C,$C395),0)</f>
        <v>0</v>
      </c>
      <c r="U395" s="169">
        <f>+IFERROR(SUMIFS([5]Sheet1!H:H,[5]Sheet1!$A:$A,$A395,[5]Sheet1!$B:$B,$B395,[5]Sheet1!$C:$C,$C395),0)</f>
        <v>0</v>
      </c>
      <c r="V395" s="169">
        <f>+IFERROR(SUMIFS([5]Sheet1!I:I,[5]Sheet1!$A:$A,$A395,[5]Sheet1!$B:$B,$B395,[5]Sheet1!$C:$C,$C395),0)</f>
        <v>0</v>
      </c>
      <c r="W395" s="169">
        <f>+IFERROR(SUMIFS([5]Sheet1!J:J,[5]Sheet1!$A:$A,$A395,[5]Sheet1!$B:$B,$B395,[5]Sheet1!$C:$C,$C395),0)</f>
        <v>0</v>
      </c>
      <c r="X395" s="169">
        <f>+IFERROR(SUMIFS([5]Sheet1!K:K,[5]Sheet1!$A:$A,$A395,[5]Sheet1!$B:$B,$B395,[5]Sheet1!$C:$C,$C395),0)</f>
        <v>0</v>
      </c>
      <c r="Y395" s="169">
        <f>+IFERROR(SUMIFS([5]Sheet1!L:L,[5]Sheet1!$A:$A,$A395,[5]Sheet1!$B:$B,$B395,[5]Sheet1!$C:$C,$C395),0)</f>
        <v>0</v>
      </c>
      <c r="Z395" s="169">
        <f>+IFERROR(SUMIFS([5]Sheet1!M:M,[5]Sheet1!$A:$A,$A395,[5]Sheet1!$B:$B,$B395,[5]Sheet1!$C:$C,$C395),0)</f>
        <v>0</v>
      </c>
      <c r="AA395" s="169">
        <f>+IFERROR(SUMIFS([5]Sheet1!N:N,[5]Sheet1!$A:$A,$A395,[5]Sheet1!$B:$B,$B395,[5]Sheet1!$C:$C,$C395),0)</f>
        <v>0</v>
      </c>
      <c r="AB395" s="169">
        <f>+IFERROR(SUMIFS([5]Sheet1!O:O,[5]Sheet1!$A:$A,$A395,[5]Sheet1!$B:$B,$B395,[5]Sheet1!$C:$C,$C395),0)</f>
        <v>0</v>
      </c>
      <c r="AC395" s="169">
        <f>+IFERROR(SUMIFS([5]Sheet1!P:P,[5]Sheet1!$A:$A,$A395,[5]Sheet1!$B:$B,$B395,[5]Sheet1!$C:$C,$C395),0)</f>
        <v>0</v>
      </c>
      <c r="AD395" s="169">
        <f>+IFERROR(SUMIFS([5]Sheet1!Q:Q,[5]Sheet1!$A:$A,$A395,[5]Sheet1!$B:$B,$B395,[5]Sheet1!$C:$C,$C395),0)</f>
        <v>0</v>
      </c>
      <c r="AE395" s="169">
        <f>+IFERROR(SUMIFS([5]Sheet1!R:R,[5]Sheet1!$A:$A,$A395,[5]Sheet1!$B:$B,$B395,[5]Sheet1!$C:$C,$C395),0)</f>
        <v>0</v>
      </c>
      <c r="AF395" s="169">
        <f>+IFERROR(SUMIFS([5]Sheet1!S:S,[5]Sheet1!$A:$A,$A395,[5]Sheet1!$B:$B,$B395,[5]Sheet1!$C:$C,$C395),0)</f>
        <v>0</v>
      </c>
      <c r="AG395" s="169">
        <f>+IFERROR(SUMIFS([5]Sheet1!T:T,[5]Sheet1!$A:$A,$A395,[5]Sheet1!$B:$B,$B395,[5]Sheet1!$C:$C,$C395),0)</f>
        <v>0</v>
      </c>
      <c r="AH395" s="169">
        <f>+IFERROR(SUMIFS([5]Sheet1!U:U,[5]Sheet1!$A:$A,$A395,[5]Sheet1!$B:$B,$B395,[5]Sheet1!$C:$C,$C395),0)</f>
        <v>0</v>
      </c>
      <c r="AI395" s="169">
        <f>+IFERROR(SUMIFS([5]Sheet1!V:V,[5]Sheet1!$A:$A,$A395,[5]Sheet1!$B:$B,$B395,[5]Sheet1!$C:$C,$C395),0)</f>
        <v>0</v>
      </c>
      <c r="AJ395" s="169">
        <f>+IFERROR(SUMIFS([5]Sheet1!W:W,[5]Sheet1!$A:$A,$A395,[5]Sheet1!$B:$B,$B395,[5]Sheet1!$C:$C,$C395),0)</f>
        <v>0</v>
      </c>
      <c r="AK395" s="169">
        <f>+IFERROR(SUMIFS([5]Sheet1!X:X,[5]Sheet1!$A:$A,$A395,[5]Sheet1!$B:$B,$B395,[5]Sheet1!$C:$C,$C395),0)</f>
        <v>0</v>
      </c>
      <c r="AL395" s="169">
        <f>+IFERROR(SUMIFS([5]Sheet1!Y:Y,[5]Sheet1!$A:$A,$A395,[5]Sheet1!$B:$B,$B395,[5]Sheet1!$C:$C,$C395),0)</f>
        <v>0</v>
      </c>
      <c r="AM395" s="169">
        <f>+IFERROR(SUMIFS([5]Sheet1!Z:Z,[5]Sheet1!$A:$A,$A395,[5]Sheet1!$B:$B,$B395,[5]Sheet1!$C:$C,$C395),0)</f>
        <v>0</v>
      </c>
      <c r="AN395" s="4" t="s">
        <v>121</v>
      </c>
    </row>
    <row r="396" spans="1:40" s="8" customFormat="1" ht="13.2" outlineLevel="1">
      <c r="A396" s="4" t="s">
        <v>87</v>
      </c>
      <c r="B396" s="8" t="s">
        <v>72</v>
      </c>
      <c r="C396" s="4" t="str">
        <f t="shared" ref="C396:C397" si="1007">+G396</f>
        <v>assets/client</v>
      </c>
      <c r="D396" s="217"/>
      <c r="E396" s="203"/>
      <c r="F396" s="204"/>
      <c r="G396" s="13" t="s">
        <v>90</v>
      </c>
      <c r="H396" s="170"/>
      <c r="I396" s="170"/>
      <c r="J396" s="170"/>
      <c r="K396" s="170"/>
      <c r="L396" s="170"/>
      <c r="M396" s="170"/>
      <c r="N396" s="170"/>
      <c r="O396" s="170"/>
      <c r="P396" s="170"/>
      <c r="Q396" s="170" t="str">
        <f>+IFERROR(Q395/Q394,"")</f>
        <v/>
      </c>
      <c r="R396" s="170" t="str">
        <f t="shared" ref="R396:S396" si="1008">+IFERROR(R395/R394,"")</f>
        <v/>
      </c>
      <c r="S396" s="170" t="str">
        <f t="shared" si="1008"/>
        <v/>
      </c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  <c r="AG396" s="170"/>
      <c r="AH396" s="170"/>
      <c r="AI396" s="170"/>
      <c r="AJ396" s="170"/>
      <c r="AK396" s="170"/>
      <c r="AL396" s="170"/>
      <c r="AM396" s="170"/>
    </row>
    <row r="397" spans="1:40" s="8" customFormat="1" ht="15" customHeight="1" outlineLevel="1">
      <c r="A397" s="4" t="s">
        <v>87</v>
      </c>
      <c r="B397" s="8" t="s">
        <v>73</v>
      </c>
      <c r="C397" s="4" t="str">
        <f t="shared" si="1007"/>
        <v>Clients</v>
      </c>
      <c r="D397" s="217"/>
      <c r="E397" s="203"/>
      <c r="F397" s="204" t="s">
        <v>73</v>
      </c>
      <c r="G397" s="10" t="s">
        <v>40</v>
      </c>
      <c r="H397" s="164"/>
      <c r="I397" s="164"/>
      <c r="J397" s="164"/>
      <c r="K397" s="164"/>
      <c r="L397" s="164"/>
      <c r="M397" s="164"/>
      <c r="N397" s="164"/>
      <c r="O397" s="164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L397" s="165"/>
      <c r="AM397" s="165"/>
    </row>
    <row r="398" spans="1:40" s="8" customFormat="1" ht="15" customHeight="1" outlineLevel="1">
      <c r="A398" s="4" t="s">
        <v>87</v>
      </c>
      <c r="B398" s="8" t="s">
        <v>73</v>
      </c>
      <c r="C398" s="4" t="s">
        <v>3782</v>
      </c>
      <c r="D398" s="217"/>
      <c r="E398" s="203"/>
      <c r="F398" s="204"/>
      <c r="G398" s="11" t="s">
        <v>88</v>
      </c>
      <c r="H398" s="166"/>
      <c r="I398" s="166"/>
      <c r="J398" s="166"/>
      <c r="K398" s="166"/>
      <c r="L398" s="166"/>
      <c r="M398" s="166"/>
      <c r="N398" s="166"/>
      <c r="O398" s="166"/>
      <c r="P398" s="169"/>
      <c r="Q398" s="169">
        <f>+IFERROR(SUMIFS([5]Sheet1!D:D,[5]Sheet1!$A:$A,$A398,[5]Sheet1!$B:$B,$B398,[5]Sheet1!$C:$C,$C398),0)</f>
        <v>0</v>
      </c>
      <c r="R398" s="169">
        <f>+IFERROR(SUMIFS([5]Sheet1!E:E,[5]Sheet1!$A:$A,$A398,[5]Sheet1!$B:$B,$B398,[5]Sheet1!$C:$C,$C398),0)</f>
        <v>0</v>
      </c>
      <c r="S398" s="169">
        <f>+IFERROR(SUMIFS([5]Sheet1!F:F,[5]Sheet1!$A:$A,$A398,[5]Sheet1!$B:$B,$B398,[5]Sheet1!$C:$C,$C398),0)</f>
        <v>0</v>
      </c>
      <c r="T398" s="169">
        <f>+IFERROR(SUMIFS([5]Sheet1!G:G,[5]Sheet1!$A:$A,$A398,[5]Sheet1!$B:$B,$B398,[5]Sheet1!$C:$C,$C398),0)</f>
        <v>0</v>
      </c>
      <c r="U398" s="169">
        <f>+IFERROR(SUMIFS([5]Sheet1!H:H,[5]Sheet1!$A:$A,$A398,[5]Sheet1!$B:$B,$B398,[5]Sheet1!$C:$C,$C398),0)</f>
        <v>0</v>
      </c>
      <c r="V398" s="169">
        <f>+IFERROR(SUMIFS([5]Sheet1!I:I,[5]Sheet1!$A:$A,$A398,[5]Sheet1!$B:$B,$B398,[5]Sheet1!$C:$C,$C398),0)</f>
        <v>0</v>
      </c>
      <c r="W398" s="169">
        <f>+IFERROR(SUMIFS([5]Sheet1!J:J,[5]Sheet1!$A:$A,$A398,[5]Sheet1!$B:$B,$B398,[5]Sheet1!$C:$C,$C398),0)</f>
        <v>0</v>
      </c>
      <c r="X398" s="169">
        <f>+IFERROR(SUMIFS([5]Sheet1!K:K,[5]Sheet1!$A:$A,$A398,[5]Sheet1!$B:$B,$B398,[5]Sheet1!$C:$C,$C398),0)</f>
        <v>0</v>
      </c>
      <c r="Y398" s="169">
        <f>+IFERROR(SUMIFS([5]Sheet1!L:L,[5]Sheet1!$A:$A,$A398,[5]Sheet1!$B:$B,$B398,[5]Sheet1!$C:$C,$C398),0)</f>
        <v>0</v>
      </c>
      <c r="Z398" s="169">
        <f>+IFERROR(SUMIFS([5]Sheet1!M:M,[5]Sheet1!$A:$A,$A398,[5]Sheet1!$B:$B,$B398,[5]Sheet1!$C:$C,$C398),0)</f>
        <v>0</v>
      </c>
      <c r="AA398" s="169">
        <f>+IFERROR(SUMIFS([5]Sheet1!N:N,[5]Sheet1!$A:$A,$A398,[5]Sheet1!$B:$B,$B398,[5]Sheet1!$C:$C,$C398),0)</f>
        <v>0</v>
      </c>
      <c r="AB398" s="169">
        <f>+IFERROR(SUMIFS([5]Sheet1!O:O,[5]Sheet1!$A:$A,$A398,[5]Sheet1!$B:$B,$B398,[5]Sheet1!$C:$C,$C398),0)</f>
        <v>0</v>
      </c>
      <c r="AC398" s="169">
        <f>+IFERROR(SUMIFS([5]Sheet1!P:P,[5]Sheet1!$A:$A,$A398,[5]Sheet1!$B:$B,$B398,[5]Sheet1!$C:$C,$C398),0)</f>
        <v>0</v>
      </c>
      <c r="AD398" s="169">
        <f>+IFERROR(SUMIFS([5]Sheet1!Q:Q,[5]Sheet1!$A:$A,$A398,[5]Sheet1!$B:$B,$B398,[5]Sheet1!$C:$C,$C398),0)</f>
        <v>0</v>
      </c>
      <c r="AE398" s="169">
        <f>+IFERROR(SUMIFS([5]Sheet1!R:R,[5]Sheet1!$A:$A,$A398,[5]Sheet1!$B:$B,$B398,[5]Sheet1!$C:$C,$C398),0)</f>
        <v>0</v>
      </c>
      <c r="AF398" s="169">
        <f>+IFERROR(SUMIFS([5]Sheet1!S:S,[5]Sheet1!$A:$A,$A398,[5]Sheet1!$B:$B,$B398,[5]Sheet1!$C:$C,$C398),0)</f>
        <v>0</v>
      </c>
      <c r="AG398" s="169">
        <f>+IFERROR(SUMIFS([5]Sheet1!T:T,[5]Sheet1!$A:$A,$A398,[5]Sheet1!$B:$B,$B398,[5]Sheet1!$C:$C,$C398),0)</f>
        <v>0</v>
      </c>
      <c r="AH398" s="169">
        <f>+IFERROR(SUMIFS([5]Sheet1!U:U,[5]Sheet1!$A:$A,$A398,[5]Sheet1!$B:$B,$B398,[5]Sheet1!$C:$C,$C398),0)</f>
        <v>0</v>
      </c>
      <c r="AI398" s="169">
        <f>+IFERROR(SUMIFS([5]Sheet1!V:V,[5]Sheet1!$A:$A,$A398,[5]Sheet1!$B:$B,$B398,[5]Sheet1!$C:$C,$C398),0)</f>
        <v>0</v>
      </c>
      <c r="AJ398" s="169">
        <f>+IFERROR(SUMIFS([5]Sheet1!W:W,[5]Sheet1!$A:$A,$A398,[5]Sheet1!$B:$B,$B398,[5]Sheet1!$C:$C,$C398),0)</f>
        <v>0</v>
      </c>
      <c r="AK398" s="169">
        <f>+IFERROR(SUMIFS([5]Sheet1!X:X,[5]Sheet1!$A:$A,$A398,[5]Sheet1!$B:$B,$B398,[5]Sheet1!$C:$C,$C398),0)</f>
        <v>0</v>
      </c>
      <c r="AL398" s="169">
        <f>+IFERROR(SUMIFS([5]Sheet1!Y:Y,[5]Sheet1!$A:$A,$A398,[5]Sheet1!$B:$B,$B398,[5]Sheet1!$C:$C,$C398),0)</f>
        <v>0</v>
      </c>
      <c r="AM398" s="169">
        <f>+IFERROR(SUMIFS([5]Sheet1!Z:Z,[5]Sheet1!$A:$A,$A398,[5]Sheet1!$B:$B,$B398,[5]Sheet1!$C:$C,$C398),0)</f>
        <v>0</v>
      </c>
      <c r="AN398" s="4" t="s">
        <v>121</v>
      </c>
    </row>
    <row r="399" spans="1:40" s="8" customFormat="1" ht="15" customHeight="1" outlineLevel="1">
      <c r="A399" s="4" t="s">
        <v>87</v>
      </c>
      <c r="B399" s="8" t="s">
        <v>73</v>
      </c>
      <c r="C399" s="4" t="str">
        <f t="shared" ref="C399:C416" si="1009">+G399</f>
        <v>assets/client</v>
      </c>
      <c r="D399" s="217"/>
      <c r="E399" s="203"/>
      <c r="F399" s="204"/>
      <c r="G399" s="13" t="s">
        <v>90</v>
      </c>
      <c r="H399" s="170"/>
      <c r="I399" s="170"/>
      <c r="J399" s="170"/>
      <c r="K399" s="170"/>
      <c r="L399" s="170"/>
      <c r="M399" s="170"/>
      <c r="N399" s="170"/>
      <c r="O399" s="170"/>
      <c r="P399" s="170"/>
      <c r="Q399" s="170" t="str">
        <f t="shared" ref="Q399:S399" si="1010">+IFERROR(Q398/Q397,"")</f>
        <v/>
      </c>
      <c r="R399" s="170" t="str">
        <f t="shared" si="1010"/>
        <v/>
      </c>
      <c r="S399" s="170" t="str">
        <f t="shared" si="1010"/>
        <v/>
      </c>
      <c r="T399" s="170"/>
      <c r="U399" s="170"/>
      <c r="V399" s="170"/>
      <c r="W399" s="170"/>
      <c r="X399" s="170"/>
      <c r="Y399" s="170"/>
      <c r="Z399" s="170"/>
      <c r="AA399" s="170"/>
      <c r="AB399" s="170"/>
      <c r="AC399" s="170"/>
      <c r="AD399" s="170"/>
      <c r="AE399" s="170"/>
      <c r="AF399" s="170"/>
      <c r="AG399" s="170"/>
      <c r="AH399" s="170"/>
      <c r="AI399" s="170"/>
      <c r="AJ399" s="170"/>
      <c r="AK399" s="170"/>
      <c r="AL399" s="170"/>
      <c r="AM399" s="170"/>
    </row>
    <row r="400" spans="1:40" ht="15" customHeight="1" outlineLevel="1">
      <c r="A400" s="4" t="s">
        <v>87</v>
      </c>
      <c r="B400" s="4" t="s">
        <v>51</v>
      </c>
      <c r="C400" s="4" t="str">
        <f t="shared" si="1009"/>
        <v>Clients</v>
      </c>
      <c r="D400" s="217"/>
      <c r="E400" s="203" t="s">
        <v>39</v>
      </c>
      <c r="F400" s="204" t="s">
        <v>51</v>
      </c>
      <c r="G400" s="10" t="s">
        <v>40</v>
      </c>
      <c r="H400" s="164"/>
      <c r="I400" s="164"/>
      <c r="J400" s="164"/>
      <c r="K400" s="164"/>
      <c r="L400" s="164"/>
      <c r="M400" s="164"/>
      <c r="N400" s="164"/>
      <c r="O400" s="164"/>
      <c r="P400" s="165"/>
      <c r="Q400" s="165">
        <f>+[4]Sheet1!C14</f>
        <v>0</v>
      </c>
      <c r="R400" s="165">
        <f>+[4]Sheet1!D14</f>
        <v>0</v>
      </c>
      <c r="S400" s="165">
        <f>+[4]Sheet1!E14</f>
        <v>1</v>
      </c>
      <c r="T400" s="165">
        <f>+[4]Sheet1!F14</f>
        <v>0</v>
      </c>
      <c r="U400" s="165">
        <f>+[4]Sheet1!G14</f>
        <v>1</v>
      </c>
      <c r="V400" s="165">
        <f>+[4]Sheet1!H14</f>
        <v>0</v>
      </c>
      <c r="W400" s="165">
        <f>+[4]Sheet1!I14</f>
        <v>0</v>
      </c>
      <c r="X400" s="165">
        <f>+[4]Sheet1!J14</f>
        <v>0</v>
      </c>
      <c r="Y400" s="165">
        <f>+[4]Sheet1!K14</f>
        <v>1</v>
      </c>
      <c r="Z400" s="165">
        <f>+[4]Sheet1!L14</f>
        <v>1</v>
      </c>
      <c r="AA400" s="165">
        <f>+[4]Sheet1!M14</f>
        <v>0</v>
      </c>
      <c r="AB400" s="165">
        <f>+[4]Sheet1!N14</f>
        <v>2</v>
      </c>
      <c r="AC400" s="165">
        <f>+[4]Sheet1!O14</f>
        <v>0</v>
      </c>
      <c r="AD400" s="165">
        <f>+[4]Sheet1!P14</f>
        <v>0</v>
      </c>
      <c r="AE400" s="165">
        <f>+[4]Sheet1!Q14</f>
        <v>1</v>
      </c>
      <c r="AF400" s="165">
        <f>+[4]Sheet1!R14</f>
        <v>1</v>
      </c>
      <c r="AG400" s="165">
        <f>+[4]Sheet1!S14</f>
        <v>0</v>
      </c>
      <c r="AH400" s="165">
        <f>+[4]Sheet1!T14</f>
        <v>0</v>
      </c>
      <c r="AI400" s="165">
        <f>+[4]Sheet1!U14</f>
        <v>0</v>
      </c>
      <c r="AJ400" s="165">
        <f>+[4]Sheet1!V14</f>
        <v>0</v>
      </c>
      <c r="AK400" s="165">
        <f>+[4]Sheet1!W14</f>
        <v>0</v>
      </c>
      <c r="AL400" s="165">
        <f>+[4]Sheet1!X14</f>
        <v>0</v>
      </c>
      <c r="AM400" s="165">
        <f>+[4]Sheet1!Y14</f>
        <v>0</v>
      </c>
    </row>
    <row r="401" spans="1:40" ht="15" customHeight="1" outlineLevel="1">
      <c r="A401" s="4" t="s">
        <v>87</v>
      </c>
      <c r="B401" s="4" t="s">
        <v>51</v>
      </c>
      <c r="C401" s="4" t="str">
        <f t="shared" si="1009"/>
        <v>Assets</v>
      </c>
      <c r="D401" s="217"/>
      <c r="E401" s="203"/>
      <c r="F401" s="204"/>
      <c r="G401" s="11" t="s">
        <v>88</v>
      </c>
      <c r="H401" s="166"/>
      <c r="I401" s="166"/>
      <c r="J401" s="166"/>
      <c r="K401" s="166"/>
      <c r="L401" s="166"/>
      <c r="M401" s="166"/>
      <c r="N401" s="166"/>
      <c r="O401" s="166"/>
      <c r="P401" s="167">
        <f t="shared" ref="P401" si="1011">SUM(P402:P407)</f>
        <v>0</v>
      </c>
      <c r="Q401" s="167">
        <f>SUM(Q402:Q407)</f>
        <v>0</v>
      </c>
      <c r="R401" s="167">
        <f t="shared" ref="R401:Z401" si="1012">SUM(R402:R407)</f>
        <v>0</v>
      </c>
      <c r="S401" s="167">
        <f t="shared" si="1012"/>
        <v>1</v>
      </c>
      <c r="T401" s="167">
        <f t="shared" si="1012"/>
        <v>0</v>
      </c>
      <c r="U401" s="167">
        <f t="shared" si="1012"/>
        <v>2</v>
      </c>
      <c r="V401" s="167">
        <f t="shared" si="1012"/>
        <v>0</v>
      </c>
      <c r="W401" s="167">
        <f t="shared" si="1012"/>
        <v>0</v>
      </c>
      <c r="X401" s="167">
        <f t="shared" si="1012"/>
        <v>0</v>
      </c>
      <c r="Y401" s="167">
        <f t="shared" si="1012"/>
        <v>1</v>
      </c>
      <c r="Z401" s="167">
        <f t="shared" si="1012"/>
        <v>1</v>
      </c>
      <c r="AA401" s="167">
        <f t="shared" ref="AA401:AB401" si="1013">SUM(AA402:AA407)</f>
        <v>0</v>
      </c>
      <c r="AB401" s="167">
        <f t="shared" si="1013"/>
        <v>2</v>
      </c>
      <c r="AC401" s="167">
        <f t="shared" ref="AC401:AD401" si="1014">SUM(AC402:AC407)</f>
        <v>0</v>
      </c>
      <c r="AD401" s="167">
        <f t="shared" si="1014"/>
        <v>0</v>
      </c>
      <c r="AE401" s="167">
        <f t="shared" ref="AE401:AF401" si="1015">SUM(AE402:AE407)</f>
        <v>1</v>
      </c>
      <c r="AF401" s="167">
        <f t="shared" si="1015"/>
        <v>11</v>
      </c>
      <c r="AG401" s="167">
        <f t="shared" ref="AG401:AH401" si="1016">SUM(AG402:AG407)</f>
        <v>0</v>
      </c>
      <c r="AH401" s="167">
        <f t="shared" si="1016"/>
        <v>0</v>
      </c>
      <c r="AI401" s="167">
        <f t="shared" ref="AI401:AM401" si="1017">SUM(AI402:AI407)</f>
        <v>0</v>
      </c>
      <c r="AJ401" s="167">
        <f t="shared" si="1017"/>
        <v>0</v>
      </c>
      <c r="AK401" s="167">
        <f t="shared" si="1017"/>
        <v>0</v>
      </c>
      <c r="AL401" s="167">
        <f t="shared" si="1017"/>
        <v>0</v>
      </c>
      <c r="AM401" s="167">
        <f t="shared" si="1017"/>
        <v>0</v>
      </c>
    </row>
    <row r="402" spans="1:40" ht="15" customHeight="1" outlineLevel="2">
      <c r="A402" s="4" t="s">
        <v>87</v>
      </c>
      <c r="B402" s="4" t="s">
        <v>51</v>
      </c>
      <c r="C402" s="4" t="str">
        <f t="shared" si="1009"/>
        <v>X Fiber 50 - own</v>
      </c>
      <c r="D402" s="217"/>
      <c r="E402" s="203"/>
      <c r="F402" s="204"/>
      <c r="G402" s="12" t="s">
        <v>63</v>
      </c>
      <c r="H402" s="168"/>
      <c r="I402" s="168"/>
      <c r="J402" s="168"/>
      <c r="K402" s="168"/>
      <c r="L402" s="168"/>
      <c r="M402" s="168"/>
      <c r="N402" s="168"/>
      <c r="O402" s="168"/>
      <c r="P402" s="169"/>
      <c r="Q402" s="169">
        <f>+IFERROR(SUMIFS([5]Sheet1!D:D,[5]Sheet1!$A:$A,$A402,[5]Sheet1!$B:$B,$B402,[5]Sheet1!$C:$C,$C402),0)</f>
        <v>0</v>
      </c>
      <c r="R402" s="169">
        <f>+IFERROR(SUMIFS([5]Sheet1!E:E,[5]Sheet1!$A:$A,$A402,[5]Sheet1!$B:$B,$B402,[5]Sheet1!$C:$C,$C402),0)</f>
        <v>0</v>
      </c>
      <c r="S402" s="169">
        <f>+IFERROR(SUMIFS([5]Sheet1!F:F,[5]Sheet1!$A:$A,$A402,[5]Sheet1!$B:$B,$B402,[5]Sheet1!$C:$C,$C402),0)</f>
        <v>0</v>
      </c>
      <c r="T402" s="169">
        <f>+IFERROR(SUMIFS([5]Sheet1!G:G,[5]Sheet1!$A:$A,$A402,[5]Sheet1!$B:$B,$B402,[5]Sheet1!$C:$C,$C402),0)</f>
        <v>0</v>
      </c>
      <c r="U402" s="169">
        <f>+IFERROR(SUMIFS([5]Sheet1!H:H,[5]Sheet1!$A:$A,$A402,[5]Sheet1!$B:$B,$B402,[5]Sheet1!$C:$C,$C402),0)</f>
        <v>0</v>
      </c>
      <c r="V402" s="169">
        <f>+IFERROR(SUMIFS([5]Sheet1!I:I,[5]Sheet1!$A:$A,$A402,[5]Sheet1!$B:$B,$B402,[5]Sheet1!$C:$C,$C402),0)</f>
        <v>0</v>
      </c>
      <c r="W402" s="169">
        <f>+IFERROR(SUMIFS([5]Sheet1!J:J,[5]Sheet1!$A:$A,$A402,[5]Sheet1!$B:$B,$B402,[5]Sheet1!$C:$C,$C402),0)</f>
        <v>0</v>
      </c>
      <c r="X402" s="169">
        <f>+IFERROR(SUMIFS([5]Sheet1!K:K,[5]Sheet1!$A:$A,$A402,[5]Sheet1!$B:$B,$B402,[5]Sheet1!$C:$C,$C402),0)</f>
        <v>0</v>
      </c>
      <c r="Y402" s="169">
        <f>+IFERROR(SUMIFS([5]Sheet1!L:L,[5]Sheet1!$A:$A,$A402,[5]Sheet1!$B:$B,$B402,[5]Sheet1!$C:$C,$C402),0)</f>
        <v>0</v>
      </c>
      <c r="Z402" s="169">
        <f>+IFERROR(SUMIFS([5]Sheet1!M:M,[5]Sheet1!$A:$A,$A402,[5]Sheet1!$B:$B,$B402,[5]Sheet1!$C:$C,$C402),0)</f>
        <v>1</v>
      </c>
      <c r="AA402" s="169">
        <f>+IFERROR(SUMIFS([5]Sheet1!N:N,[5]Sheet1!$A:$A,$A402,[5]Sheet1!$B:$B,$B402,[5]Sheet1!$C:$C,$C402),0)</f>
        <v>0</v>
      </c>
      <c r="AB402" s="169">
        <f>+IFERROR(SUMIFS([5]Sheet1!O:O,[5]Sheet1!$A:$A,$A402,[5]Sheet1!$B:$B,$B402,[5]Sheet1!$C:$C,$C402),0)</f>
        <v>0</v>
      </c>
      <c r="AC402" s="169">
        <f>+IFERROR(SUMIFS([5]Sheet1!P:P,[5]Sheet1!$A:$A,$A402,[5]Sheet1!$B:$B,$B402,[5]Sheet1!$C:$C,$C402),0)</f>
        <v>0</v>
      </c>
      <c r="AD402" s="169">
        <f>+IFERROR(SUMIFS([5]Sheet1!Q:Q,[5]Sheet1!$A:$A,$A402,[5]Sheet1!$B:$B,$B402,[5]Sheet1!$C:$C,$C402),0)</f>
        <v>0</v>
      </c>
      <c r="AE402" s="169">
        <f>+IFERROR(SUMIFS([5]Sheet1!R:R,[5]Sheet1!$A:$A,$A402,[5]Sheet1!$B:$B,$B402,[5]Sheet1!$C:$C,$C402),0)</f>
        <v>0</v>
      </c>
      <c r="AF402" s="169">
        <f>+IFERROR(SUMIFS([5]Sheet1!S:S,[5]Sheet1!$A:$A,$A402,[5]Sheet1!$B:$B,$B402,[5]Sheet1!$C:$C,$C402),0)</f>
        <v>11</v>
      </c>
      <c r="AG402" s="169">
        <f>+IFERROR(SUMIFS([5]Sheet1!T:T,[5]Sheet1!$A:$A,$A402,[5]Sheet1!$B:$B,$B402,[5]Sheet1!$C:$C,$C402),0)</f>
        <v>0</v>
      </c>
      <c r="AH402" s="169">
        <f>+IFERROR(SUMIFS([5]Sheet1!U:U,[5]Sheet1!$A:$A,$A402,[5]Sheet1!$B:$B,$B402,[5]Sheet1!$C:$C,$C402),0)</f>
        <v>0</v>
      </c>
      <c r="AI402" s="169">
        <f>+IFERROR(SUMIFS([5]Sheet1!V:V,[5]Sheet1!$A:$A,$A402,[5]Sheet1!$B:$B,$B402,[5]Sheet1!$C:$C,$C402),0)</f>
        <v>0</v>
      </c>
      <c r="AJ402" s="169">
        <f>+IFERROR(SUMIFS([5]Sheet1!W:W,[5]Sheet1!$A:$A,$A402,[5]Sheet1!$B:$B,$B402,[5]Sheet1!$C:$C,$C402),0)</f>
        <v>0</v>
      </c>
      <c r="AK402" s="169">
        <f>+IFERROR(SUMIFS([5]Sheet1!X:X,[5]Sheet1!$A:$A,$A402,[5]Sheet1!$B:$B,$B402,[5]Sheet1!$C:$C,$C402),0)</f>
        <v>0</v>
      </c>
      <c r="AL402" s="169">
        <f>+IFERROR(SUMIFS([5]Sheet1!Y:Y,[5]Sheet1!$A:$A,$A402,[5]Sheet1!$B:$B,$B402,[5]Sheet1!$C:$C,$C402),0)</f>
        <v>0</v>
      </c>
      <c r="AM402" s="169">
        <f>+IFERROR(SUMIFS([5]Sheet1!Z:Z,[5]Sheet1!$A:$A,$A402,[5]Sheet1!$B:$B,$B402,[5]Sheet1!$C:$C,$C402),0)</f>
        <v>0</v>
      </c>
      <c r="AN402" s="4" t="s">
        <v>121</v>
      </c>
    </row>
    <row r="403" spans="1:40" ht="15" customHeight="1" outlineLevel="2">
      <c r="A403" s="4" t="s">
        <v>87</v>
      </c>
      <c r="B403" s="4" t="s">
        <v>51</v>
      </c>
      <c r="C403" s="4" t="str">
        <f t="shared" si="1009"/>
        <v>X Fiber 50 - neba</v>
      </c>
      <c r="D403" s="217"/>
      <c r="E403" s="203"/>
      <c r="F403" s="204"/>
      <c r="G403" s="12" t="s">
        <v>64</v>
      </c>
      <c r="H403" s="168"/>
      <c r="I403" s="168"/>
      <c r="J403" s="168"/>
      <c r="K403" s="168"/>
      <c r="L403" s="168"/>
      <c r="M403" s="168"/>
      <c r="N403" s="168"/>
      <c r="O403" s="168"/>
      <c r="P403" s="169"/>
      <c r="Q403" s="169">
        <f>+IFERROR(SUMIFS([5]Sheet1!D:D,[5]Sheet1!$A:$A,$A403,[5]Sheet1!$B:$B,$B403,[5]Sheet1!$C:$C,$C403),0)</f>
        <v>0</v>
      </c>
      <c r="R403" s="169">
        <f>+IFERROR(SUMIFS([5]Sheet1!E:E,[5]Sheet1!$A:$A,$A403,[5]Sheet1!$B:$B,$B403,[5]Sheet1!$C:$C,$C403),0)</f>
        <v>0</v>
      </c>
      <c r="S403" s="169">
        <f>+IFERROR(SUMIFS([5]Sheet1!F:F,[5]Sheet1!$A:$A,$A403,[5]Sheet1!$B:$B,$B403,[5]Sheet1!$C:$C,$C403),0)</f>
        <v>0</v>
      </c>
      <c r="T403" s="169">
        <f>+IFERROR(SUMIFS([5]Sheet1!G:G,[5]Sheet1!$A:$A,$A403,[5]Sheet1!$B:$B,$B403,[5]Sheet1!$C:$C,$C403),0)</f>
        <v>0</v>
      </c>
      <c r="U403" s="169">
        <f>+IFERROR(SUMIFS([5]Sheet1!H:H,[5]Sheet1!$A:$A,$A403,[5]Sheet1!$B:$B,$B403,[5]Sheet1!$C:$C,$C403),0)</f>
        <v>0</v>
      </c>
      <c r="V403" s="169">
        <f>+IFERROR(SUMIFS([5]Sheet1!I:I,[5]Sheet1!$A:$A,$A403,[5]Sheet1!$B:$B,$B403,[5]Sheet1!$C:$C,$C403),0)</f>
        <v>0</v>
      </c>
      <c r="W403" s="169">
        <f>+IFERROR(SUMIFS([5]Sheet1!J:J,[5]Sheet1!$A:$A,$A403,[5]Sheet1!$B:$B,$B403,[5]Sheet1!$C:$C,$C403),0)</f>
        <v>0</v>
      </c>
      <c r="X403" s="169">
        <f>+IFERROR(SUMIFS([5]Sheet1!K:K,[5]Sheet1!$A:$A,$A403,[5]Sheet1!$B:$B,$B403,[5]Sheet1!$C:$C,$C403),0)</f>
        <v>0</v>
      </c>
      <c r="Y403" s="169">
        <f>+IFERROR(SUMIFS([5]Sheet1!L:L,[5]Sheet1!$A:$A,$A403,[5]Sheet1!$B:$B,$B403,[5]Sheet1!$C:$C,$C403),0)</f>
        <v>0</v>
      </c>
      <c r="Z403" s="169">
        <f>+IFERROR(SUMIFS([5]Sheet1!M:M,[5]Sheet1!$A:$A,$A403,[5]Sheet1!$B:$B,$B403,[5]Sheet1!$C:$C,$C403),0)</f>
        <v>0</v>
      </c>
      <c r="AA403" s="169">
        <f>+IFERROR(SUMIFS([5]Sheet1!N:N,[5]Sheet1!$A:$A,$A403,[5]Sheet1!$B:$B,$B403,[5]Sheet1!$C:$C,$C403),0)</f>
        <v>0</v>
      </c>
      <c r="AB403" s="169">
        <f>+IFERROR(SUMIFS([5]Sheet1!O:O,[5]Sheet1!$A:$A,$A403,[5]Sheet1!$B:$B,$B403,[5]Sheet1!$C:$C,$C403),0)</f>
        <v>0</v>
      </c>
      <c r="AC403" s="169">
        <f>+IFERROR(SUMIFS([5]Sheet1!P:P,[5]Sheet1!$A:$A,$A403,[5]Sheet1!$B:$B,$B403,[5]Sheet1!$C:$C,$C403),0)</f>
        <v>0</v>
      </c>
      <c r="AD403" s="169">
        <f>+IFERROR(SUMIFS([5]Sheet1!Q:Q,[5]Sheet1!$A:$A,$A403,[5]Sheet1!$B:$B,$B403,[5]Sheet1!$C:$C,$C403),0)</f>
        <v>0</v>
      </c>
      <c r="AE403" s="169">
        <f>+IFERROR(SUMIFS([5]Sheet1!R:R,[5]Sheet1!$A:$A,$A403,[5]Sheet1!$B:$B,$B403,[5]Sheet1!$C:$C,$C403),0)</f>
        <v>0</v>
      </c>
      <c r="AF403" s="169">
        <f>+IFERROR(SUMIFS([5]Sheet1!S:S,[5]Sheet1!$A:$A,$A403,[5]Sheet1!$B:$B,$B403,[5]Sheet1!$C:$C,$C403),0)</f>
        <v>0</v>
      </c>
      <c r="AG403" s="169">
        <f>+IFERROR(SUMIFS([5]Sheet1!T:T,[5]Sheet1!$A:$A,$A403,[5]Sheet1!$B:$B,$B403,[5]Sheet1!$C:$C,$C403),0)</f>
        <v>0</v>
      </c>
      <c r="AH403" s="169">
        <f>+IFERROR(SUMIFS([5]Sheet1!U:U,[5]Sheet1!$A:$A,$A403,[5]Sheet1!$B:$B,$B403,[5]Sheet1!$C:$C,$C403),0)</f>
        <v>0</v>
      </c>
      <c r="AI403" s="169">
        <f>+IFERROR(SUMIFS([5]Sheet1!V:V,[5]Sheet1!$A:$A,$A403,[5]Sheet1!$B:$B,$B403,[5]Sheet1!$C:$C,$C403),0)</f>
        <v>0</v>
      </c>
      <c r="AJ403" s="169">
        <f>+IFERROR(SUMIFS([5]Sheet1!W:W,[5]Sheet1!$A:$A,$A403,[5]Sheet1!$B:$B,$B403,[5]Sheet1!$C:$C,$C403),0)</f>
        <v>0</v>
      </c>
      <c r="AK403" s="169">
        <f>+IFERROR(SUMIFS([5]Sheet1!X:X,[5]Sheet1!$A:$A,$A403,[5]Sheet1!$B:$B,$B403,[5]Sheet1!$C:$C,$C403),0)</f>
        <v>0</v>
      </c>
      <c r="AL403" s="169">
        <f>+IFERROR(SUMIFS([5]Sheet1!Y:Y,[5]Sheet1!$A:$A,$A403,[5]Sheet1!$B:$B,$B403,[5]Sheet1!$C:$C,$C403),0)</f>
        <v>0</v>
      </c>
      <c r="AM403" s="169">
        <f>+IFERROR(SUMIFS([5]Sheet1!Z:Z,[5]Sheet1!$A:$A,$A403,[5]Sheet1!$B:$B,$B403,[5]Sheet1!$C:$C,$C403),0)</f>
        <v>0</v>
      </c>
      <c r="AN403" s="4" t="s">
        <v>121</v>
      </c>
    </row>
    <row r="404" spans="1:40" ht="15" customHeight="1" outlineLevel="2">
      <c r="A404" s="4" t="s">
        <v>87</v>
      </c>
      <c r="B404" s="4" t="s">
        <v>51</v>
      </c>
      <c r="C404" s="4" t="str">
        <f t="shared" si="1009"/>
        <v>X Fiber 100 - own</v>
      </c>
      <c r="D404" s="217"/>
      <c r="E404" s="203"/>
      <c r="F404" s="204"/>
      <c r="G404" s="12" t="s">
        <v>65</v>
      </c>
      <c r="H404" s="168"/>
      <c r="I404" s="168"/>
      <c r="J404" s="168"/>
      <c r="K404" s="168"/>
      <c r="L404" s="168"/>
      <c r="M404" s="168"/>
      <c r="N404" s="168"/>
      <c r="O404" s="168"/>
      <c r="P404" s="169"/>
      <c r="Q404" s="169">
        <f>+IFERROR(SUMIFS([5]Sheet1!D:D,[5]Sheet1!$A:$A,$A404,[5]Sheet1!$B:$B,$B404,[5]Sheet1!$C:$C,$C404),0)</f>
        <v>0</v>
      </c>
      <c r="R404" s="169">
        <f>+IFERROR(SUMIFS([5]Sheet1!E:E,[5]Sheet1!$A:$A,$A404,[5]Sheet1!$B:$B,$B404,[5]Sheet1!$C:$C,$C404),0)</f>
        <v>0</v>
      </c>
      <c r="S404" s="169">
        <f>+IFERROR(SUMIFS([5]Sheet1!F:F,[5]Sheet1!$A:$A,$A404,[5]Sheet1!$B:$B,$B404,[5]Sheet1!$C:$C,$C404),0)</f>
        <v>0</v>
      </c>
      <c r="T404" s="169">
        <f>+IFERROR(SUMIFS([5]Sheet1!G:G,[5]Sheet1!$A:$A,$A404,[5]Sheet1!$B:$B,$B404,[5]Sheet1!$C:$C,$C404),0)</f>
        <v>0</v>
      </c>
      <c r="U404" s="169">
        <f>+IFERROR(SUMIFS([5]Sheet1!H:H,[5]Sheet1!$A:$A,$A404,[5]Sheet1!$B:$B,$B404,[5]Sheet1!$C:$C,$C404),0)</f>
        <v>0</v>
      </c>
      <c r="V404" s="169">
        <f>+IFERROR(SUMIFS([5]Sheet1!I:I,[5]Sheet1!$A:$A,$A404,[5]Sheet1!$B:$B,$B404,[5]Sheet1!$C:$C,$C404),0)</f>
        <v>0</v>
      </c>
      <c r="W404" s="169">
        <f>+IFERROR(SUMIFS([5]Sheet1!J:J,[5]Sheet1!$A:$A,$A404,[5]Sheet1!$B:$B,$B404,[5]Sheet1!$C:$C,$C404),0)</f>
        <v>0</v>
      </c>
      <c r="X404" s="169">
        <f>+IFERROR(SUMIFS([5]Sheet1!K:K,[5]Sheet1!$A:$A,$A404,[5]Sheet1!$B:$B,$B404,[5]Sheet1!$C:$C,$C404),0)</f>
        <v>0</v>
      </c>
      <c r="Y404" s="169">
        <f>+IFERROR(SUMIFS([5]Sheet1!L:L,[5]Sheet1!$A:$A,$A404,[5]Sheet1!$B:$B,$B404,[5]Sheet1!$C:$C,$C404),0)</f>
        <v>1</v>
      </c>
      <c r="Z404" s="169">
        <f>+IFERROR(SUMIFS([5]Sheet1!M:M,[5]Sheet1!$A:$A,$A404,[5]Sheet1!$B:$B,$B404,[5]Sheet1!$C:$C,$C404),0)</f>
        <v>0</v>
      </c>
      <c r="AA404" s="169">
        <f>+IFERROR(SUMIFS([5]Sheet1!N:N,[5]Sheet1!$A:$A,$A404,[5]Sheet1!$B:$B,$B404,[5]Sheet1!$C:$C,$C404),0)</f>
        <v>0</v>
      </c>
      <c r="AB404" s="169">
        <f>+IFERROR(SUMIFS([5]Sheet1!O:O,[5]Sheet1!$A:$A,$A404,[5]Sheet1!$B:$B,$B404,[5]Sheet1!$C:$C,$C404),0)</f>
        <v>1</v>
      </c>
      <c r="AC404" s="169">
        <f>+IFERROR(SUMIFS([5]Sheet1!P:P,[5]Sheet1!$A:$A,$A404,[5]Sheet1!$B:$B,$B404,[5]Sheet1!$C:$C,$C404),0)</f>
        <v>0</v>
      </c>
      <c r="AD404" s="169">
        <f>+IFERROR(SUMIFS([5]Sheet1!Q:Q,[5]Sheet1!$A:$A,$A404,[5]Sheet1!$B:$B,$B404,[5]Sheet1!$C:$C,$C404),0)</f>
        <v>0</v>
      </c>
      <c r="AE404" s="169">
        <f>+IFERROR(SUMIFS([5]Sheet1!R:R,[5]Sheet1!$A:$A,$A404,[5]Sheet1!$B:$B,$B404,[5]Sheet1!$C:$C,$C404),0)</f>
        <v>0</v>
      </c>
      <c r="AF404" s="169">
        <f>+IFERROR(SUMIFS([5]Sheet1!S:S,[5]Sheet1!$A:$A,$A404,[5]Sheet1!$B:$B,$B404,[5]Sheet1!$C:$C,$C404),0)</f>
        <v>0</v>
      </c>
      <c r="AG404" s="169">
        <f>+IFERROR(SUMIFS([5]Sheet1!T:T,[5]Sheet1!$A:$A,$A404,[5]Sheet1!$B:$B,$B404,[5]Sheet1!$C:$C,$C404),0)</f>
        <v>0</v>
      </c>
      <c r="AH404" s="169">
        <f>+IFERROR(SUMIFS([5]Sheet1!U:U,[5]Sheet1!$A:$A,$A404,[5]Sheet1!$B:$B,$B404,[5]Sheet1!$C:$C,$C404),0)</f>
        <v>0</v>
      </c>
      <c r="AI404" s="169">
        <f>+IFERROR(SUMIFS([5]Sheet1!V:V,[5]Sheet1!$A:$A,$A404,[5]Sheet1!$B:$B,$B404,[5]Sheet1!$C:$C,$C404),0)</f>
        <v>0</v>
      </c>
      <c r="AJ404" s="169">
        <f>+IFERROR(SUMIFS([5]Sheet1!W:W,[5]Sheet1!$A:$A,$A404,[5]Sheet1!$B:$B,$B404,[5]Sheet1!$C:$C,$C404),0)</f>
        <v>0</v>
      </c>
      <c r="AK404" s="169">
        <f>+IFERROR(SUMIFS([5]Sheet1!X:X,[5]Sheet1!$A:$A,$A404,[5]Sheet1!$B:$B,$B404,[5]Sheet1!$C:$C,$C404),0)</f>
        <v>0</v>
      </c>
      <c r="AL404" s="169">
        <f>+IFERROR(SUMIFS([5]Sheet1!Y:Y,[5]Sheet1!$A:$A,$A404,[5]Sheet1!$B:$B,$B404,[5]Sheet1!$C:$C,$C404),0)</f>
        <v>0</v>
      </c>
      <c r="AM404" s="169">
        <f>+IFERROR(SUMIFS([5]Sheet1!Z:Z,[5]Sheet1!$A:$A,$A404,[5]Sheet1!$B:$B,$B404,[5]Sheet1!$C:$C,$C404),0)</f>
        <v>0</v>
      </c>
      <c r="AN404" s="4" t="s">
        <v>121</v>
      </c>
    </row>
    <row r="405" spans="1:40" ht="15" customHeight="1" outlineLevel="2">
      <c r="A405" s="4" t="s">
        <v>87</v>
      </c>
      <c r="B405" s="4" t="s">
        <v>51</v>
      </c>
      <c r="C405" s="4" t="str">
        <f t="shared" si="1009"/>
        <v>X Fiber 100 - neba</v>
      </c>
      <c r="D405" s="217"/>
      <c r="E405" s="203"/>
      <c r="F405" s="204"/>
      <c r="G405" s="12" t="s">
        <v>66</v>
      </c>
      <c r="H405" s="168"/>
      <c r="I405" s="168"/>
      <c r="J405" s="168"/>
      <c r="K405" s="168"/>
      <c r="L405" s="168"/>
      <c r="M405" s="168"/>
      <c r="N405" s="168"/>
      <c r="O405" s="168"/>
      <c r="P405" s="169"/>
      <c r="Q405" s="169">
        <f>+IFERROR(SUMIFS([5]Sheet1!D:D,[5]Sheet1!$A:$A,$A405,[5]Sheet1!$B:$B,$B405,[5]Sheet1!$C:$C,$C405),0)</f>
        <v>0</v>
      </c>
      <c r="R405" s="169">
        <f>+IFERROR(SUMIFS([5]Sheet1!E:E,[5]Sheet1!$A:$A,$A405,[5]Sheet1!$B:$B,$B405,[5]Sheet1!$C:$C,$C405),0)</f>
        <v>0</v>
      </c>
      <c r="S405" s="169">
        <f>+IFERROR(SUMIFS([5]Sheet1!F:F,[5]Sheet1!$A:$A,$A405,[5]Sheet1!$B:$B,$B405,[5]Sheet1!$C:$C,$C405),0)</f>
        <v>0</v>
      </c>
      <c r="T405" s="169">
        <f>+IFERROR(SUMIFS([5]Sheet1!G:G,[5]Sheet1!$A:$A,$A405,[5]Sheet1!$B:$B,$B405,[5]Sheet1!$C:$C,$C405),0)</f>
        <v>0</v>
      </c>
      <c r="U405" s="169">
        <f>+IFERROR(SUMIFS([5]Sheet1!H:H,[5]Sheet1!$A:$A,$A405,[5]Sheet1!$B:$B,$B405,[5]Sheet1!$C:$C,$C405),0)</f>
        <v>0</v>
      </c>
      <c r="V405" s="169">
        <f>+IFERROR(SUMIFS([5]Sheet1!I:I,[5]Sheet1!$A:$A,$A405,[5]Sheet1!$B:$B,$B405,[5]Sheet1!$C:$C,$C405),0)</f>
        <v>0</v>
      </c>
      <c r="W405" s="169">
        <f>+IFERROR(SUMIFS([5]Sheet1!J:J,[5]Sheet1!$A:$A,$A405,[5]Sheet1!$B:$B,$B405,[5]Sheet1!$C:$C,$C405),0)</f>
        <v>0</v>
      </c>
      <c r="X405" s="169">
        <f>+IFERROR(SUMIFS([5]Sheet1!K:K,[5]Sheet1!$A:$A,$A405,[5]Sheet1!$B:$B,$B405,[5]Sheet1!$C:$C,$C405),0)</f>
        <v>0</v>
      </c>
      <c r="Y405" s="169">
        <f>+IFERROR(SUMIFS([5]Sheet1!L:L,[5]Sheet1!$A:$A,$A405,[5]Sheet1!$B:$B,$B405,[5]Sheet1!$C:$C,$C405),0)</f>
        <v>0</v>
      </c>
      <c r="Z405" s="169">
        <f>+IFERROR(SUMIFS([5]Sheet1!M:M,[5]Sheet1!$A:$A,$A405,[5]Sheet1!$B:$B,$B405,[5]Sheet1!$C:$C,$C405),0)</f>
        <v>0</v>
      </c>
      <c r="AA405" s="169">
        <f>+IFERROR(SUMIFS([5]Sheet1!N:N,[5]Sheet1!$A:$A,$A405,[5]Sheet1!$B:$B,$B405,[5]Sheet1!$C:$C,$C405),0)</f>
        <v>0</v>
      </c>
      <c r="AB405" s="169">
        <f>+IFERROR(SUMIFS([5]Sheet1!O:O,[5]Sheet1!$A:$A,$A405,[5]Sheet1!$B:$B,$B405,[5]Sheet1!$C:$C,$C405),0)</f>
        <v>0</v>
      </c>
      <c r="AC405" s="169">
        <f>+IFERROR(SUMIFS([5]Sheet1!P:P,[5]Sheet1!$A:$A,$A405,[5]Sheet1!$B:$B,$B405,[5]Sheet1!$C:$C,$C405),0)</f>
        <v>0</v>
      </c>
      <c r="AD405" s="169">
        <f>+IFERROR(SUMIFS([5]Sheet1!Q:Q,[5]Sheet1!$A:$A,$A405,[5]Sheet1!$B:$B,$B405,[5]Sheet1!$C:$C,$C405),0)</f>
        <v>0</v>
      </c>
      <c r="AE405" s="169">
        <f>+IFERROR(SUMIFS([5]Sheet1!R:R,[5]Sheet1!$A:$A,$A405,[5]Sheet1!$B:$B,$B405,[5]Sheet1!$C:$C,$C405),0)</f>
        <v>0</v>
      </c>
      <c r="AF405" s="169">
        <f>+IFERROR(SUMIFS([5]Sheet1!S:S,[5]Sheet1!$A:$A,$A405,[5]Sheet1!$B:$B,$B405,[5]Sheet1!$C:$C,$C405),0)</f>
        <v>0</v>
      </c>
      <c r="AG405" s="169">
        <f>+IFERROR(SUMIFS([5]Sheet1!T:T,[5]Sheet1!$A:$A,$A405,[5]Sheet1!$B:$B,$B405,[5]Sheet1!$C:$C,$C405),0)</f>
        <v>0</v>
      </c>
      <c r="AH405" s="169">
        <f>+IFERROR(SUMIFS([5]Sheet1!U:U,[5]Sheet1!$A:$A,$A405,[5]Sheet1!$B:$B,$B405,[5]Sheet1!$C:$C,$C405),0)</f>
        <v>0</v>
      </c>
      <c r="AI405" s="169">
        <f>+IFERROR(SUMIFS([5]Sheet1!V:V,[5]Sheet1!$A:$A,$A405,[5]Sheet1!$B:$B,$B405,[5]Sheet1!$C:$C,$C405),0)</f>
        <v>0</v>
      </c>
      <c r="AJ405" s="169">
        <f>+IFERROR(SUMIFS([5]Sheet1!W:W,[5]Sheet1!$A:$A,$A405,[5]Sheet1!$B:$B,$B405,[5]Sheet1!$C:$C,$C405),0)</f>
        <v>0</v>
      </c>
      <c r="AK405" s="169">
        <f>+IFERROR(SUMIFS([5]Sheet1!X:X,[5]Sheet1!$A:$A,$A405,[5]Sheet1!$B:$B,$B405,[5]Sheet1!$C:$C,$C405),0)</f>
        <v>0</v>
      </c>
      <c r="AL405" s="169">
        <f>+IFERROR(SUMIFS([5]Sheet1!Y:Y,[5]Sheet1!$A:$A,$A405,[5]Sheet1!$B:$B,$B405,[5]Sheet1!$C:$C,$C405),0)</f>
        <v>0</v>
      </c>
      <c r="AM405" s="169">
        <f>+IFERROR(SUMIFS([5]Sheet1!Z:Z,[5]Sheet1!$A:$A,$A405,[5]Sheet1!$B:$B,$B405,[5]Sheet1!$C:$C,$C405),0)</f>
        <v>0</v>
      </c>
      <c r="AN405" s="4" t="s">
        <v>121</v>
      </c>
    </row>
    <row r="406" spans="1:40" ht="15" customHeight="1" outlineLevel="2">
      <c r="A406" s="4" t="s">
        <v>87</v>
      </c>
      <c r="B406" s="4" t="s">
        <v>51</v>
      </c>
      <c r="C406" s="4" t="str">
        <f t="shared" si="1009"/>
        <v>X Fiber 200 - own</v>
      </c>
      <c r="D406" s="217"/>
      <c r="E406" s="203"/>
      <c r="F406" s="204"/>
      <c r="G406" s="12" t="s">
        <v>67</v>
      </c>
      <c r="H406" s="168"/>
      <c r="I406" s="168"/>
      <c r="J406" s="168"/>
      <c r="K406" s="168"/>
      <c r="L406" s="168"/>
      <c r="M406" s="168"/>
      <c r="N406" s="168"/>
      <c r="O406" s="168"/>
      <c r="P406" s="169"/>
      <c r="Q406" s="169">
        <f>+IFERROR(SUMIFS([5]Sheet1!D:D,[5]Sheet1!$A:$A,$A406,[5]Sheet1!$B:$B,$B406,[5]Sheet1!$C:$C,$C406),0)</f>
        <v>0</v>
      </c>
      <c r="R406" s="169">
        <f>+IFERROR(SUMIFS([5]Sheet1!E:E,[5]Sheet1!$A:$A,$A406,[5]Sheet1!$B:$B,$B406,[5]Sheet1!$C:$C,$C406),0)</f>
        <v>0</v>
      </c>
      <c r="S406" s="169">
        <f>+IFERROR(SUMIFS([5]Sheet1!F:F,[5]Sheet1!$A:$A,$A406,[5]Sheet1!$B:$B,$B406,[5]Sheet1!$C:$C,$C406),0)</f>
        <v>0</v>
      </c>
      <c r="T406" s="169">
        <f>+IFERROR(SUMIFS([5]Sheet1!G:G,[5]Sheet1!$A:$A,$A406,[5]Sheet1!$B:$B,$B406,[5]Sheet1!$C:$C,$C406),0)</f>
        <v>0</v>
      </c>
      <c r="U406" s="169">
        <f>+IFERROR(SUMIFS([5]Sheet1!H:H,[5]Sheet1!$A:$A,$A406,[5]Sheet1!$B:$B,$B406,[5]Sheet1!$C:$C,$C406),0)</f>
        <v>0</v>
      </c>
      <c r="V406" s="169">
        <f>+IFERROR(SUMIFS([5]Sheet1!I:I,[5]Sheet1!$A:$A,$A406,[5]Sheet1!$B:$B,$B406,[5]Sheet1!$C:$C,$C406),0)</f>
        <v>0</v>
      </c>
      <c r="W406" s="169">
        <f>+IFERROR(SUMIFS([5]Sheet1!J:J,[5]Sheet1!$A:$A,$A406,[5]Sheet1!$B:$B,$B406,[5]Sheet1!$C:$C,$C406),0)</f>
        <v>0</v>
      </c>
      <c r="X406" s="169">
        <f>+IFERROR(SUMIFS([5]Sheet1!K:K,[5]Sheet1!$A:$A,$A406,[5]Sheet1!$B:$B,$B406,[5]Sheet1!$C:$C,$C406),0)</f>
        <v>0</v>
      </c>
      <c r="Y406" s="169">
        <f>+IFERROR(SUMIFS([5]Sheet1!L:L,[5]Sheet1!$A:$A,$A406,[5]Sheet1!$B:$B,$B406,[5]Sheet1!$C:$C,$C406),0)</f>
        <v>0</v>
      </c>
      <c r="Z406" s="169">
        <f>+IFERROR(SUMIFS([5]Sheet1!M:M,[5]Sheet1!$A:$A,$A406,[5]Sheet1!$B:$B,$B406,[5]Sheet1!$C:$C,$C406),0)</f>
        <v>0</v>
      </c>
      <c r="AA406" s="169">
        <f>+IFERROR(SUMIFS([5]Sheet1!N:N,[5]Sheet1!$A:$A,$A406,[5]Sheet1!$B:$B,$B406,[5]Sheet1!$C:$C,$C406),0)</f>
        <v>0</v>
      </c>
      <c r="AB406" s="169">
        <f>+IFERROR(SUMIFS([5]Sheet1!O:O,[5]Sheet1!$A:$A,$A406,[5]Sheet1!$B:$B,$B406,[5]Sheet1!$C:$C,$C406),0)</f>
        <v>1</v>
      </c>
      <c r="AC406" s="169">
        <f>+IFERROR(SUMIFS([5]Sheet1!P:P,[5]Sheet1!$A:$A,$A406,[5]Sheet1!$B:$B,$B406,[5]Sheet1!$C:$C,$C406),0)</f>
        <v>0</v>
      </c>
      <c r="AD406" s="169">
        <f>+IFERROR(SUMIFS([5]Sheet1!Q:Q,[5]Sheet1!$A:$A,$A406,[5]Sheet1!$B:$B,$B406,[5]Sheet1!$C:$C,$C406),0)</f>
        <v>0</v>
      </c>
      <c r="AE406" s="169">
        <f>+IFERROR(SUMIFS([5]Sheet1!R:R,[5]Sheet1!$A:$A,$A406,[5]Sheet1!$B:$B,$B406,[5]Sheet1!$C:$C,$C406),0)</f>
        <v>1</v>
      </c>
      <c r="AF406" s="169">
        <f>+IFERROR(SUMIFS([5]Sheet1!S:S,[5]Sheet1!$A:$A,$A406,[5]Sheet1!$B:$B,$B406,[5]Sheet1!$C:$C,$C406),0)</f>
        <v>0</v>
      </c>
      <c r="AG406" s="169">
        <f>+IFERROR(SUMIFS([5]Sheet1!T:T,[5]Sheet1!$A:$A,$A406,[5]Sheet1!$B:$B,$B406,[5]Sheet1!$C:$C,$C406),0)</f>
        <v>0</v>
      </c>
      <c r="AH406" s="169">
        <f>+IFERROR(SUMIFS([5]Sheet1!U:U,[5]Sheet1!$A:$A,$A406,[5]Sheet1!$B:$B,$B406,[5]Sheet1!$C:$C,$C406),0)</f>
        <v>0</v>
      </c>
      <c r="AI406" s="169">
        <f>+IFERROR(SUMIFS([5]Sheet1!V:V,[5]Sheet1!$A:$A,$A406,[5]Sheet1!$B:$B,$B406,[5]Sheet1!$C:$C,$C406),0)</f>
        <v>0</v>
      </c>
      <c r="AJ406" s="169">
        <f>+IFERROR(SUMIFS([5]Sheet1!W:W,[5]Sheet1!$A:$A,$A406,[5]Sheet1!$B:$B,$B406,[5]Sheet1!$C:$C,$C406),0)</f>
        <v>0</v>
      </c>
      <c r="AK406" s="169">
        <f>+IFERROR(SUMIFS([5]Sheet1!X:X,[5]Sheet1!$A:$A,$A406,[5]Sheet1!$B:$B,$B406,[5]Sheet1!$C:$C,$C406),0)</f>
        <v>0</v>
      </c>
      <c r="AL406" s="169">
        <f>+IFERROR(SUMIFS([5]Sheet1!Y:Y,[5]Sheet1!$A:$A,$A406,[5]Sheet1!$B:$B,$B406,[5]Sheet1!$C:$C,$C406),0)</f>
        <v>0</v>
      </c>
      <c r="AM406" s="169">
        <f>+IFERROR(SUMIFS([5]Sheet1!Z:Z,[5]Sheet1!$A:$A,$A406,[5]Sheet1!$B:$B,$B406,[5]Sheet1!$C:$C,$C406),0)</f>
        <v>0</v>
      </c>
      <c r="AN406" s="4" t="s">
        <v>121</v>
      </c>
    </row>
    <row r="407" spans="1:40" ht="15" customHeight="1" outlineLevel="2">
      <c r="A407" s="4" t="s">
        <v>87</v>
      </c>
      <c r="B407" s="4" t="s">
        <v>51</v>
      </c>
      <c r="C407" s="4" t="str">
        <f t="shared" si="1009"/>
        <v>X Fiber 200 - neba</v>
      </c>
      <c r="D407" s="217"/>
      <c r="E407" s="203"/>
      <c r="F407" s="204"/>
      <c r="G407" s="12" t="s">
        <v>68</v>
      </c>
      <c r="H407" s="168"/>
      <c r="I407" s="168"/>
      <c r="J407" s="168"/>
      <c r="K407" s="168"/>
      <c r="L407" s="168"/>
      <c r="M407" s="168"/>
      <c r="N407" s="168"/>
      <c r="O407" s="168"/>
      <c r="P407" s="169"/>
      <c r="Q407" s="169">
        <f>+IFERROR(SUMIFS([5]Sheet1!D:D,[5]Sheet1!$A:$A,$A407,[5]Sheet1!$B:$B,$B407,[5]Sheet1!$C:$C,$C407),0)</f>
        <v>0</v>
      </c>
      <c r="R407" s="169">
        <f>+IFERROR(SUMIFS([5]Sheet1!E:E,[5]Sheet1!$A:$A,$A407,[5]Sheet1!$B:$B,$B407,[5]Sheet1!$C:$C,$C407),0)</f>
        <v>0</v>
      </c>
      <c r="S407" s="169">
        <f>+IFERROR(SUMIFS([5]Sheet1!F:F,[5]Sheet1!$A:$A,$A407,[5]Sheet1!$B:$B,$B407,[5]Sheet1!$C:$C,$C407),0)</f>
        <v>1</v>
      </c>
      <c r="T407" s="169">
        <f>+IFERROR(SUMIFS([5]Sheet1!G:G,[5]Sheet1!$A:$A,$A407,[5]Sheet1!$B:$B,$B407,[5]Sheet1!$C:$C,$C407),0)</f>
        <v>0</v>
      </c>
      <c r="U407" s="169">
        <f>+IFERROR(SUMIFS([5]Sheet1!H:H,[5]Sheet1!$A:$A,$A407,[5]Sheet1!$B:$B,$B407,[5]Sheet1!$C:$C,$C407),0)</f>
        <v>2</v>
      </c>
      <c r="V407" s="169">
        <f>+IFERROR(SUMIFS([5]Sheet1!I:I,[5]Sheet1!$A:$A,$A407,[5]Sheet1!$B:$B,$B407,[5]Sheet1!$C:$C,$C407),0)</f>
        <v>0</v>
      </c>
      <c r="W407" s="169">
        <f>+IFERROR(SUMIFS([5]Sheet1!J:J,[5]Sheet1!$A:$A,$A407,[5]Sheet1!$B:$B,$B407,[5]Sheet1!$C:$C,$C407),0)</f>
        <v>0</v>
      </c>
      <c r="X407" s="169">
        <f>+IFERROR(SUMIFS([5]Sheet1!K:K,[5]Sheet1!$A:$A,$A407,[5]Sheet1!$B:$B,$B407,[5]Sheet1!$C:$C,$C407),0)</f>
        <v>0</v>
      </c>
      <c r="Y407" s="169">
        <f>+IFERROR(SUMIFS([5]Sheet1!L:L,[5]Sheet1!$A:$A,$A407,[5]Sheet1!$B:$B,$B407,[5]Sheet1!$C:$C,$C407),0)</f>
        <v>0</v>
      </c>
      <c r="Z407" s="169">
        <f>+IFERROR(SUMIFS([5]Sheet1!M:M,[5]Sheet1!$A:$A,$A407,[5]Sheet1!$B:$B,$B407,[5]Sheet1!$C:$C,$C407),0)</f>
        <v>0</v>
      </c>
      <c r="AA407" s="169">
        <f>+IFERROR(SUMIFS([5]Sheet1!N:N,[5]Sheet1!$A:$A,$A407,[5]Sheet1!$B:$B,$B407,[5]Sheet1!$C:$C,$C407),0)</f>
        <v>0</v>
      </c>
      <c r="AB407" s="169">
        <f>+IFERROR(SUMIFS([5]Sheet1!O:O,[5]Sheet1!$A:$A,$A407,[5]Sheet1!$B:$B,$B407,[5]Sheet1!$C:$C,$C407),0)</f>
        <v>0</v>
      </c>
      <c r="AC407" s="169">
        <f>+IFERROR(SUMIFS([5]Sheet1!P:P,[5]Sheet1!$A:$A,$A407,[5]Sheet1!$B:$B,$B407,[5]Sheet1!$C:$C,$C407),0)</f>
        <v>0</v>
      </c>
      <c r="AD407" s="169">
        <f>+IFERROR(SUMIFS([5]Sheet1!Q:Q,[5]Sheet1!$A:$A,$A407,[5]Sheet1!$B:$B,$B407,[5]Sheet1!$C:$C,$C407),0)</f>
        <v>0</v>
      </c>
      <c r="AE407" s="169">
        <f>+IFERROR(SUMIFS([5]Sheet1!R:R,[5]Sheet1!$A:$A,$A407,[5]Sheet1!$B:$B,$B407,[5]Sheet1!$C:$C,$C407),0)</f>
        <v>0</v>
      </c>
      <c r="AF407" s="169">
        <f>+IFERROR(SUMIFS([5]Sheet1!S:S,[5]Sheet1!$A:$A,$A407,[5]Sheet1!$B:$B,$B407,[5]Sheet1!$C:$C,$C407),0)</f>
        <v>0</v>
      </c>
      <c r="AG407" s="169">
        <f>+IFERROR(SUMIFS([5]Sheet1!T:T,[5]Sheet1!$A:$A,$A407,[5]Sheet1!$B:$B,$B407,[5]Sheet1!$C:$C,$C407),0)</f>
        <v>0</v>
      </c>
      <c r="AH407" s="169">
        <f>+IFERROR(SUMIFS([5]Sheet1!U:U,[5]Sheet1!$A:$A,$A407,[5]Sheet1!$B:$B,$B407,[5]Sheet1!$C:$C,$C407),0)</f>
        <v>0</v>
      </c>
      <c r="AI407" s="169">
        <f>+IFERROR(SUMIFS([5]Sheet1!V:V,[5]Sheet1!$A:$A,$A407,[5]Sheet1!$B:$B,$B407,[5]Sheet1!$C:$C,$C407),0)</f>
        <v>0</v>
      </c>
      <c r="AJ407" s="169">
        <f>+IFERROR(SUMIFS([5]Sheet1!W:W,[5]Sheet1!$A:$A,$A407,[5]Sheet1!$B:$B,$B407,[5]Sheet1!$C:$C,$C407),0)</f>
        <v>0</v>
      </c>
      <c r="AK407" s="169">
        <f>+IFERROR(SUMIFS([5]Sheet1!X:X,[5]Sheet1!$A:$A,$A407,[5]Sheet1!$B:$B,$B407,[5]Sheet1!$C:$C,$C407),0)</f>
        <v>0</v>
      </c>
      <c r="AL407" s="169">
        <f>+IFERROR(SUMIFS([5]Sheet1!Y:Y,[5]Sheet1!$A:$A,$A407,[5]Sheet1!$B:$B,$B407,[5]Sheet1!$C:$C,$C407),0)</f>
        <v>0</v>
      </c>
      <c r="AM407" s="169">
        <f>+IFERROR(SUMIFS([5]Sheet1!Z:Z,[5]Sheet1!$A:$A,$A407,[5]Sheet1!$B:$B,$B407,[5]Sheet1!$C:$C,$C407),0)</f>
        <v>0</v>
      </c>
      <c r="AN407" s="4" t="s">
        <v>121</v>
      </c>
    </row>
    <row r="408" spans="1:40" ht="15" customHeight="1" outlineLevel="2">
      <c r="A408" s="4" t="s">
        <v>87</v>
      </c>
      <c r="B408" s="4" t="s">
        <v>51</v>
      </c>
      <c r="C408" s="4" t="str">
        <f t="shared" si="1009"/>
        <v>Own Fiber</v>
      </c>
      <c r="D408" s="217"/>
      <c r="E408" s="203"/>
      <c r="F408" s="204"/>
      <c r="G408" s="14" t="s">
        <v>3</v>
      </c>
      <c r="H408" s="172"/>
      <c r="I408" s="172"/>
      <c r="J408" s="172"/>
      <c r="K408" s="172"/>
      <c r="L408" s="172"/>
      <c r="M408" s="172"/>
      <c r="N408" s="172"/>
      <c r="O408" s="172"/>
      <c r="P408" s="173">
        <f t="shared" ref="P408" si="1018">+P402+P404+P406</f>
        <v>0</v>
      </c>
      <c r="Q408" s="173"/>
      <c r="R408" s="173">
        <f>+R402+R404+R406</f>
        <v>0</v>
      </c>
      <c r="S408" s="173">
        <f t="shared" ref="S408:T409" si="1019">+S402+S404+S406</f>
        <v>0</v>
      </c>
      <c r="T408" s="173">
        <f t="shared" si="1019"/>
        <v>0</v>
      </c>
      <c r="U408" s="173">
        <f t="shared" ref="U408:V408" si="1020">+U402+U404+U406</f>
        <v>0</v>
      </c>
      <c r="V408" s="173">
        <f t="shared" si="1020"/>
        <v>0</v>
      </c>
      <c r="W408" s="173">
        <f t="shared" ref="W408" si="1021">+W402+W404+W406</f>
        <v>0</v>
      </c>
      <c r="X408" s="173">
        <f t="shared" ref="X408:Y408" si="1022">+X402+X404+X406</f>
        <v>0</v>
      </c>
      <c r="Y408" s="173">
        <f t="shared" si="1022"/>
        <v>1</v>
      </c>
      <c r="Z408" s="173">
        <f t="shared" ref="Z408:AA408" si="1023">+Z402+Z404+Z406</f>
        <v>1</v>
      </c>
      <c r="AA408" s="173">
        <f t="shared" si="1023"/>
        <v>0</v>
      </c>
      <c r="AB408" s="173">
        <f t="shared" ref="AB408:AC408" si="1024">+AB402+AB404+AB406</f>
        <v>2</v>
      </c>
      <c r="AC408" s="173">
        <f t="shared" si="1024"/>
        <v>0</v>
      </c>
      <c r="AD408" s="173">
        <f t="shared" ref="AD408:AE408" si="1025">+AD402+AD404+AD406</f>
        <v>0</v>
      </c>
      <c r="AE408" s="173">
        <f t="shared" si="1025"/>
        <v>1</v>
      </c>
      <c r="AF408" s="173">
        <f t="shared" ref="AF408:AG408" si="1026">+AF402+AF404+AF406</f>
        <v>11</v>
      </c>
      <c r="AG408" s="173">
        <f t="shared" si="1026"/>
        <v>0</v>
      </c>
      <c r="AH408" s="173">
        <f t="shared" ref="AH408:AM408" si="1027">+AH402+AH404+AH406</f>
        <v>0</v>
      </c>
      <c r="AI408" s="173">
        <f t="shared" si="1027"/>
        <v>0</v>
      </c>
      <c r="AJ408" s="173">
        <f t="shared" si="1027"/>
        <v>0</v>
      </c>
      <c r="AK408" s="173">
        <f t="shared" si="1027"/>
        <v>0</v>
      </c>
      <c r="AL408" s="173">
        <f t="shared" si="1027"/>
        <v>0</v>
      </c>
      <c r="AM408" s="173">
        <f t="shared" si="1027"/>
        <v>0</v>
      </c>
    </row>
    <row r="409" spans="1:40" ht="15" customHeight="1" outlineLevel="2">
      <c r="A409" s="4" t="s">
        <v>87</v>
      </c>
      <c r="B409" s="4" t="s">
        <v>51</v>
      </c>
      <c r="C409" s="4" t="str">
        <f t="shared" si="1009"/>
        <v>Indirect Fiber</v>
      </c>
      <c r="D409" s="217"/>
      <c r="E409" s="203"/>
      <c r="F409" s="204"/>
      <c r="G409" s="14" t="s">
        <v>42</v>
      </c>
      <c r="H409" s="172"/>
      <c r="I409" s="172"/>
      <c r="J409" s="172"/>
      <c r="K409" s="172"/>
      <c r="L409" s="172"/>
      <c r="M409" s="172"/>
      <c r="N409" s="172"/>
      <c r="O409" s="172"/>
      <c r="P409" s="173">
        <f t="shared" ref="P409" si="1028">+P403+P405+P407</f>
        <v>0</v>
      </c>
      <c r="Q409" s="173"/>
      <c r="R409" s="173">
        <f>+R403+R405+R407</f>
        <v>0</v>
      </c>
      <c r="S409" s="173">
        <f t="shared" si="1019"/>
        <v>1</v>
      </c>
      <c r="T409" s="173">
        <f t="shared" si="1019"/>
        <v>0</v>
      </c>
      <c r="U409" s="173">
        <f t="shared" ref="U409:V409" si="1029">+U403+U405+U407</f>
        <v>2</v>
      </c>
      <c r="V409" s="173">
        <f t="shared" si="1029"/>
        <v>0</v>
      </c>
      <c r="W409" s="173">
        <f t="shared" ref="W409" si="1030">+W403+W405+W407</f>
        <v>0</v>
      </c>
      <c r="X409" s="173">
        <f t="shared" ref="X409:Y409" si="1031">+X403+X405+X407</f>
        <v>0</v>
      </c>
      <c r="Y409" s="173">
        <f t="shared" si="1031"/>
        <v>0</v>
      </c>
      <c r="Z409" s="173">
        <f t="shared" ref="Z409:AA409" si="1032">+Z403+Z405+Z407</f>
        <v>0</v>
      </c>
      <c r="AA409" s="173">
        <f t="shared" si="1032"/>
        <v>0</v>
      </c>
      <c r="AB409" s="173">
        <f t="shared" ref="AB409:AC409" si="1033">+AB403+AB405+AB407</f>
        <v>0</v>
      </c>
      <c r="AC409" s="173">
        <f t="shared" si="1033"/>
        <v>0</v>
      </c>
      <c r="AD409" s="173">
        <f t="shared" ref="AD409:AE409" si="1034">+AD403+AD405+AD407</f>
        <v>0</v>
      </c>
      <c r="AE409" s="173">
        <f t="shared" si="1034"/>
        <v>0</v>
      </c>
      <c r="AF409" s="173">
        <f t="shared" ref="AF409:AG409" si="1035">+AF403+AF405+AF407</f>
        <v>0</v>
      </c>
      <c r="AG409" s="173">
        <f t="shared" si="1035"/>
        <v>0</v>
      </c>
      <c r="AH409" s="173">
        <f t="shared" ref="AH409:AM409" si="1036">+AH403+AH405+AH407</f>
        <v>0</v>
      </c>
      <c r="AI409" s="173">
        <f t="shared" si="1036"/>
        <v>0</v>
      </c>
      <c r="AJ409" s="173">
        <f t="shared" si="1036"/>
        <v>0</v>
      </c>
      <c r="AK409" s="173">
        <f t="shared" si="1036"/>
        <v>0</v>
      </c>
      <c r="AL409" s="173">
        <f t="shared" si="1036"/>
        <v>0</v>
      </c>
      <c r="AM409" s="173">
        <f t="shared" si="1036"/>
        <v>0</v>
      </c>
    </row>
    <row r="410" spans="1:40" s="8" customFormat="1" ht="15" customHeight="1" outlineLevel="1">
      <c r="A410" s="4" t="s">
        <v>87</v>
      </c>
      <c r="B410" s="4" t="s">
        <v>51</v>
      </c>
      <c r="C410" s="4" t="str">
        <f t="shared" si="1009"/>
        <v>assets/client</v>
      </c>
      <c r="D410" s="217"/>
      <c r="E410" s="203"/>
      <c r="F410" s="204"/>
      <c r="G410" s="13" t="s">
        <v>90</v>
      </c>
      <c r="H410" s="170"/>
      <c r="I410" s="170"/>
      <c r="J410" s="170"/>
      <c r="K410" s="170"/>
      <c r="L410" s="170"/>
      <c r="M410" s="170"/>
      <c r="N410" s="170"/>
      <c r="O410" s="170"/>
      <c r="P410" s="170" t="str">
        <f t="shared" ref="P410" si="1037">+IFERROR(P401/P400,"")</f>
        <v/>
      </c>
      <c r="Q410" s="170"/>
      <c r="R410" s="170" t="str">
        <f t="shared" ref="R410:W410" si="1038">+IFERROR(R401/R400,"")</f>
        <v/>
      </c>
      <c r="S410" s="170">
        <f t="shared" si="1038"/>
        <v>1</v>
      </c>
      <c r="T410" s="170" t="str">
        <f t="shared" si="1038"/>
        <v/>
      </c>
      <c r="U410" s="170">
        <f t="shared" si="1038"/>
        <v>2</v>
      </c>
      <c r="V410" s="170" t="str">
        <f t="shared" si="1038"/>
        <v/>
      </c>
      <c r="W410" s="170" t="str">
        <f t="shared" si="1038"/>
        <v/>
      </c>
      <c r="X410" s="170" t="str">
        <f t="shared" ref="X410:Y410" si="1039">+IFERROR(X401/X400,"")</f>
        <v/>
      </c>
      <c r="Y410" s="170">
        <f t="shared" si="1039"/>
        <v>1</v>
      </c>
      <c r="Z410" s="170">
        <f t="shared" ref="Z410:AA410" si="1040">+IFERROR(Z401/Z400,"")</f>
        <v>1</v>
      </c>
      <c r="AA410" s="170" t="str">
        <f t="shared" si="1040"/>
        <v/>
      </c>
      <c r="AB410" s="170">
        <f t="shared" ref="AB410:AC410" si="1041">+IFERROR(AB401/AB400,"")</f>
        <v>1</v>
      </c>
      <c r="AC410" s="170" t="str">
        <f t="shared" si="1041"/>
        <v/>
      </c>
      <c r="AD410" s="170" t="str">
        <f t="shared" ref="AD410:AE410" si="1042">+IFERROR(AD401/AD400,"")</f>
        <v/>
      </c>
      <c r="AE410" s="170">
        <f t="shared" si="1042"/>
        <v>1</v>
      </c>
      <c r="AF410" s="170">
        <f t="shared" ref="AF410:AG410" si="1043">+IFERROR(AF401/AF400,"")</f>
        <v>11</v>
      </c>
      <c r="AG410" s="170" t="str">
        <f t="shared" si="1043"/>
        <v/>
      </c>
      <c r="AH410" s="170" t="str">
        <f t="shared" ref="AH410:AM410" si="1044">+IFERROR(AH401/AH400,"")</f>
        <v/>
      </c>
      <c r="AI410" s="170" t="str">
        <f t="shared" si="1044"/>
        <v/>
      </c>
      <c r="AJ410" s="170" t="str">
        <f t="shared" si="1044"/>
        <v/>
      </c>
      <c r="AK410" s="170" t="str">
        <f t="shared" si="1044"/>
        <v/>
      </c>
      <c r="AL410" s="170" t="str">
        <f t="shared" si="1044"/>
        <v/>
      </c>
      <c r="AM410" s="170" t="str">
        <f t="shared" si="1044"/>
        <v/>
      </c>
    </row>
    <row r="411" spans="1:40" ht="15" customHeight="1" outlineLevel="1">
      <c r="A411" s="4" t="s">
        <v>87</v>
      </c>
      <c r="B411" s="4" t="s">
        <v>52</v>
      </c>
      <c r="C411" s="4" t="str">
        <f t="shared" si="1009"/>
        <v>Clients</v>
      </c>
      <c r="D411" s="217"/>
      <c r="E411" s="203"/>
      <c r="F411" s="204" t="s">
        <v>52</v>
      </c>
      <c r="G411" s="10" t="s">
        <v>40</v>
      </c>
      <c r="H411" s="164"/>
      <c r="I411" s="164"/>
      <c r="J411" s="164"/>
      <c r="K411" s="164"/>
      <c r="L411" s="164"/>
      <c r="M411" s="164"/>
      <c r="N411" s="164"/>
      <c r="O411" s="164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L411" s="165"/>
      <c r="AM411" s="165"/>
    </row>
    <row r="412" spans="1:40" ht="15" customHeight="1" outlineLevel="1">
      <c r="A412" s="4" t="s">
        <v>87</v>
      </c>
      <c r="B412" s="4" t="s">
        <v>52</v>
      </c>
      <c r="C412" s="4" t="str">
        <f t="shared" si="1009"/>
        <v>Assets</v>
      </c>
      <c r="D412" s="217"/>
      <c r="E412" s="203"/>
      <c r="F412" s="204"/>
      <c r="G412" s="11" t="s">
        <v>88</v>
      </c>
      <c r="H412" s="166"/>
      <c r="I412" s="166"/>
      <c r="J412" s="166"/>
      <c r="K412" s="166"/>
      <c r="L412" s="166"/>
      <c r="M412" s="166"/>
      <c r="N412" s="166"/>
      <c r="O412" s="166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  <c r="AD412" s="167"/>
      <c r="AE412" s="167"/>
      <c r="AF412" s="167"/>
      <c r="AG412" s="167"/>
      <c r="AH412" s="167"/>
      <c r="AI412" s="167"/>
      <c r="AJ412" s="167"/>
      <c r="AK412" s="167"/>
      <c r="AL412" s="167"/>
      <c r="AM412" s="167"/>
    </row>
    <row r="413" spans="1:40" ht="15" customHeight="1" outlineLevel="2">
      <c r="A413" s="4" t="s">
        <v>87</v>
      </c>
      <c r="B413" s="4" t="s">
        <v>52</v>
      </c>
      <c r="C413" s="4" t="str">
        <f t="shared" si="1009"/>
        <v>Employee</v>
      </c>
      <c r="D413" s="217"/>
      <c r="E413" s="203"/>
      <c r="F413" s="204"/>
      <c r="G413" s="12" t="s">
        <v>4</v>
      </c>
      <c r="H413" s="168"/>
      <c r="I413" s="168"/>
      <c r="J413" s="168"/>
      <c r="K413" s="168"/>
      <c r="L413" s="168"/>
      <c r="M413" s="168"/>
      <c r="N413" s="168"/>
      <c r="O413" s="168"/>
      <c r="P413" s="169"/>
      <c r="Q413" s="169">
        <f>+IFERROR(SUMIFS([5]Sheet1!D:D,[5]Sheet1!$A:$A,$A413,[5]Sheet1!$B:$B,$B413,[5]Sheet1!$C:$C,$C413),0)</f>
        <v>0</v>
      </c>
      <c r="R413" s="169">
        <f>+IFERROR(SUMIFS([5]Sheet1!E:E,[5]Sheet1!$A:$A,$A413,[5]Sheet1!$B:$B,$B413,[5]Sheet1!$C:$C,$C413),0)</f>
        <v>0</v>
      </c>
      <c r="S413" s="169">
        <f>+IFERROR(SUMIFS([5]Sheet1!F:F,[5]Sheet1!$A:$A,$A413,[5]Sheet1!$B:$B,$B413,[5]Sheet1!$C:$C,$C413),0)</f>
        <v>0</v>
      </c>
      <c r="T413" s="169">
        <f>+IFERROR(SUMIFS([5]Sheet1!G:G,[5]Sheet1!$A:$A,$A413,[5]Sheet1!$B:$B,$B413,[5]Sheet1!$C:$C,$C413),0)</f>
        <v>0</v>
      </c>
      <c r="U413" s="169">
        <f>+IFERROR(SUMIFS([5]Sheet1!H:H,[5]Sheet1!$A:$A,$A413,[5]Sheet1!$B:$B,$B413,[5]Sheet1!$C:$C,$C413),0)</f>
        <v>0</v>
      </c>
      <c r="V413" s="169">
        <f>+IFERROR(SUMIFS([5]Sheet1!I:I,[5]Sheet1!$A:$A,$A413,[5]Sheet1!$B:$B,$B413,[5]Sheet1!$C:$C,$C413),0)</f>
        <v>0</v>
      </c>
      <c r="W413" s="169">
        <f>+IFERROR(SUMIFS([5]Sheet1!J:J,[5]Sheet1!$A:$A,$A413,[5]Sheet1!$B:$B,$B413,[5]Sheet1!$C:$C,$C413),0)</f>
        <v>0</v>
      </c>
      <c r="X413" s="169">
        <f>+IFERROR(SUMIFS([5]Sheet1!K:K,[5]Sheet1!$A:$A,$A413,[5]Sheet1!$B:$B,$B413,[5]Sheet1!$C:$C,$C413),0)</f>
        <v>0</v>
      </c>
      <c r="Y413" s="169">
        <f>+IFERROR(SUMIFS([5]Sheet1!L:L,[5]Sheet1!$A:$A,$A413,[5]Sheet1!$B:$B,$B413,[5]Sheet1!$C:$C,$C413),0)</f>
        <v>0</v>
      </c>
      <c r="Z413" s="169">
        <f>+IFERROR(SUMIFS([5]Sheet1!M:M,[5]Sheet1!$A:$A,$A413,[5]Sheet1!$B:$B,$B413,[5]Sheet1!$C:$C,$C413),0)</f>
        <v>0</v>
      </c>
      <c r="AA413" s="169">
        <f>+IFERROR(SUMIFS([5]Sheet1!N:N,[5]Sheet1!$A:$A,$A413,[5]Sheet1!$B:$B,$B413,[5]Sheet1!$C:$C,$C413),0)</f>
        <v>0</v>
      </c>
      <c r="AB413" s="169">
        <f>+IFERROR(SUMIFS([5]Sheet1!O:O,[5]Sheet1!$A:$A,$A413,[5]Sheet1!$B:$B,$B413,[5]Sheet1!$C:$C,$C413),0)</f>
        <v>0</v>
      </c>
      <c r="AC413" s="169">
        <f>+IFERROR(SUMIFS([5]Sheet1!P:P,[5]Sheet1!$A:$A,$A413,[5]Sheet1!$B:$B,$B413,[5]Sheet1!$C:$C,$C413),0)</f>
        <v>0</v>
      </c>
      <c r="AD413" s="169">
        <f>+IFERROR(SUMIFS([5]Sheet1!Q:Q,[5]Sheet1!$A:$A,$A413,[5]Sheet1!$B:$B,$B413,[5]Sheet1!$C:$C,$C413),0)</f>
        <v>0</v>
      </c>
      <c r="AE413" s="169">
        <f>+IFERROR(SUMIFS([5]Sheet1!R:R,[5]Sheet1!$A:$A,$A413,[5]Sheet1!$B:$B,$B413,[5]Sheet1!$C:$C,$C413),0)</f>
        <v>0</v>
      </c>
      <c r="AF413" s="169">
        <f>+IFERROR(SUMIFS([5]Sheet1!S:S,[5]Sheet1!$A:$A,$A413,[5]Sheet1!$B:$B,$B413,[5]Sheet1!$C:$C,$C413),0)</f>
        <v>0</v>
      </c>
      <c r="AG413" s="169">
        <f>+IFERROR(SUMIFS([5]Sheet1!T:T,[5]Sheet1!$A:$A,$A413,[5]Sheet1!$B:$B,$B413,[5]Sheet1!$C:$C,$C413),0)</f>
        <v>0</v>
      </c>
      <c r="AH413" s="169">
        <f>+IFERROR(SUMIFS([5]Sheet1!U:U,[5]Sheet1!$A:$A,$A413,[5]Sheet1!$B:$B,$B413,[5]Sheet1!$C:$C,$C413),0)</f>
        <v>0</v>
      </c>
      <c r="AI413" s="169">
        <f>+IFERROR(SUMIFS([5]Sheet1!V:V,[5]Sheet1!$A:$A,$A413,[5]Sheet1!$B:$B,$B413,[5]Sheet1!$C:$C,$C413),0)</f>
        <v>0</v>
      </c>
      <c r="AJ413" s="169">
        <f>+IFERROR(SUMIFS([5]Sheet1!W:W,[5]Sheet1!$A:$A,$A413,[5]Sheet1!$B:$B,$B413,[5]Sheet1!$C:$C,$C413),0)</f>
        <v>0</v>
      </c>
      <c r="AK413" s="169">
        <f>+IFERROR(SUMIFS([5]Sheet1!X:X,[5]Sheet1!$A:$A,$A413,[5]Sheet1!$B:$B,$B413,[5]Sheet1!$C:$C,$C413),0)</f>
        <v>0</v>
      </c>
      <c r="AL413" s="169">
        <f>+IFERROR(SUMIFS([5]Sheet1!Y:Y,[5]Sheet1!$A:$A,$A413,[5]Sheet1!$B:$B,$B413,[5]Sheet1!$C:$C,$C413),0)</f>
        <v>0</v>
      </c>
      <c r="AM413" s="169">
        <f>+IFERROR(SUMIFS([5]Sheet1!Z:Z,[5]Sheet1!$A:$A,$A413,[5]Sheet1!$B:$B,$B413,[5]Sheet1!$C:$C,$C413),0)</f>
        <v>0</v>
      </c>
      <c r="AN413" s="4" t="s">
        <v>121</v>
      </c>
    </row>
    <row r="414" spans="1:40" ht="15" customHeight="1" outlineLevel="2">
      <c r="A414" s="4" t="s">
        <v>87</v>
      </c>
      <c r="B414" s="4" t="s">
        <v>52</v>
      </c>
      <c r="C414" s="4" t="str">
        <f t="shared" si="1009"/>
        <v>Manager</v>
      </c>
      <c r="D414" s="217"/>
      <c r="E414" s="203"/>
      <c r="F414" s="204"/>
      <c r="G414" s="12" t="s">
        <v>5</v>
      </c>
      <c r="H414" s="168"/>
      <c r="I414" s="168"/>
      <c r="J414" s="168"/>
      <c r="K414" s="168"/>
      <c r="L414" s="168"/>
      <c r="M414" s="168"/>
      <c r="N414" s="168"/>
      <c r="O414" s="168"/>
      <c r="P414" s="169"/>
      <c r="Q414" s="169">
        <f>+IFERROR(SUMIFS([5]Sheet1!D:D,[5]Sheet1!$A:$A,$A414,[5]Sheet1!$B:$B,$B414,[5]Sheet1!$C:$C,$C414),0)</f>
        <v>0</v>
      </c>
      <c r="R414" s="169">
        <f>+IFERROR(SUMIFS([5]Sheet1!E:E,[5]Sheet1!$A:$A,$A414,[5]Sheet1!$B:$B,$B414,[5]Sheet1!$C:$C,$C414),0)</f>
        <v>0</v>
      </c>
      <c r="S414" s="169">
        <f>+IFERROR(SUMIFS([5]Sheet1!F:F,[5]Sheet1!$A:$A,$A414,[5]Sheet1!$B:$B,$B414,[5]Sheet1!$C:$C,$C414),0)</f>
        <v>0</v>
      </c>
      <c r="T414" s="169">
        <f>+IFERROR(SUMIFS([5]Sheet1!G:G,[5]Sheet1!$A:$A,$A414,[5]Sheet1!$B:$B,$B414,[5]Sheet1!$C:$C,$C414),0)</f>
        <v>0</v>
      </c>
      <c r="U414" s="169">
        <f>+IFERROR(SUMIFS([5]Sheet1!H:H,[5]Sheet1!$A:$A,$A414,[5]Sheet1!$B:$B,$B414,[5]Sheet1!$C:$C,$C414),0)</f>
        <v>0</v>
      </c>
      <c r="V414" s="169">
        <f>+IFERROR(SUMIFS([5]Sheet1!I:I,[5]Sheet1!$A:$A,$A414,[5]Sheet1!$B:$B,$B414,[5]Sheet1!$C:$C,$C414),0)</f>
        <v>0</v>
      </c>
      <c r="W414" s="169">
        <f>+IFERROR(SUMIFS([5]Sheet1!J:J,[5]Sheet1!$A:$A,$A414,[5]Sheet1!$B:$B,$B414,[5]Sheet1!$C:$C,$C414),0)</f>
        <v>0</v>
      </c>
      <c r="X414" s="169">
        <f>+IFERROR(SUMIFS([5]Sheet1!K:K,[5]Sheet1!$A:$A,$A414,[5]Sheet1!$B:$B,$B414,[5]Sheet1!$C:$C,$C414),0)</f>
        <v>0</v>
      </c>
      <c r="Y414" s="169">
        <f>+IFERROR(SUMIFS([5]Sheet1!L:L,[5]Sheet1!$A:$A,$A414,[5]Sheet1!$B:$B,$B414,[5]Sheet1!$C:$C,$C414),0)</f>
        <v>0</v>
      </c>
      <c r="Z414" s="169">
        <f>+IFERROR(SUMIFS([5]Sheet1!M:M,[5]Sheet1!$A:$A,$A414,[5]Sheet1!$B:$B,$B414,[5]Sheet1!$C:$C,$C414),0)</f>
        <v>0</v>
      </c>
      <c r="AA414" s="169">
        <f>+IFERROR(SUMIFS([5]Sheet1!N:N,[5]Sheet1!$A:$A,$A414,[5]Sheet1!$B:$B,$B414,[5]Sheet1!$C:$C,$C414),0)</f>
        <v>0</v>
      </c>
      <c r="AB414" s="169">
        <f>+IFERROR(SUMIFS([5]Sheet1!O:O,[5]Sheet1!$A:$A,$A414,[5]Sheet1!$B:$B,$B414,[5]Sheet1!$C:$C,$C414),0)</f>
        <v>0</v>
      </c>
      <c r="AC414" s="169">
        <f>+IFERROR(SUMIFS([5]Sheet1!P:P,[5]Sheet1!$A:$A,$A414,[5]Sheet1!$B:$B,$B414,[5]Sheet1!$C:$C,$C414),0)</f>
        <v>0</v>
      </c>
      <c r="AD414" s="169">
        <f>+IFERROR(SUMIFS([5]Sheet1!Q:Q,[5]Sheet1!$A:$A,$A414,[5]Sheet1!$B:$B,$B414,[5]Sheet1!$C:$C,$C414),0)</f>
        <v>0</v>
      </c>
      <c r="AE414" s="169">
        <f>+IFERROR(SUMIFS([5]Sheet1!R:R,[5]Sheet1!$A:$A,$A414,[5]Sheet1!$B:$B,$B414,[5]Sheet1!$C:$C,$C414),0)</f>
        <v>0</v>
      </c>
      <c r="AF414" s="169">
        <f>+IFERROR(SUMIFS([5]Sheet1!S:S,[5]Sheet1!$A:$A,$A414,[5]Sheet1!$B:$B,$B414,[5]Sheet1!$C:$C,$C414),0)</f>
        <v>0</v>
      </c>
      <c r="AG414" s="169">
        <f>+IFERROR(SUMIFS([5]Sheet1!T:T,[5]Sheet1!$A:$A,$A414,[5]Sheet1!$B:$B,$B414,[5]Sheet1!$C:$C,$C414),0)</f>
        <v>0</v>
      </c>
      <c r="AH414" s="169">
        <f>+IFERROR(SUMIFS([5]Sheet1!U:U,[5]Sheet1!$A:$A,$A414,[5]Sheet1!$B:$B,$B414,[5]Sheet1!$C:$C,$C414),0)</f>
        <v>0</v>
      </c>
      <c r="AI414" s="169">
        <f>+IFERROR(SUMIFS([5]Sheet1!V:V,[5]Sheet1!$A:$A,$A414,[5]Sheet1!$B:$B,$B414,[5]Sheet1!$C:$C,$C414),0)</f>
        <v>0</v>
      </c>
      <c r="AJ414" s="169">
        <f>+IFERROR(SUMIFS([5]Sheet1!W:W,[5]Sheet1!$A:$A,$A414,[5]Sheet1!$B:$B,$B414,[5]Sheet1!$C:$C,$C414),0)</f>
        <v>0</v>
      </c>
      <c r="AK414" s="169">
        <f>+IFERROR(SUMIFS([5]Sheet1!X:X,[5]Sheet1!$A:$A,$A414,[5]Sheet1!$B:$B,$B414,[5]Sheet1!$C:$C,$C414),0)</f>
        <v>0</v>
      </c>
      <c r="AL414" s="169">
        <f>+IFERROR(SUMIFS([5]Sheet1!Y:Y,[5]Sheet1!$A:$A,$A414,[5]Sheet1!$B:$B,$B414,[5]Sheet1!$C:$C,$C414),0)</f>
        <v>0</v>
      </c>
      <c r="AM414" s="169">
        <f>+IFERROR(SUMIFS([5]Sheet1!Z:Z,[5]Sheet1!$A:$A,$A414,[5]Sheet1!$B:$B,$B414,[5]Sheet1!$C:$C,$C414),0)</f>
        <v>0</v>
      </c>
      <c r="AN414" s="4" t="s">
        <v>121</v>
      </c>
    </row>
    <row r="415" spans="1:40" ht="15" customHeight="1" outlineLevel="2">
      <c r="A415" s="4" t="s">
        <v>87</v>
      </c>
      <c r="B415" s="4" t="s">
        <v>52</v>
      </c>
      <c r="C415" s="4" t="str">
        <f t="shared" si="1009"/>
        <v>Data bucket</v>
      </c>
      <c r="D415" s="217"/>
      <c r="E415" s="203"/>
      <c r="F415" s="204"/>
      <c r="G415" s="14" t="s">
        <v>81</v>
      </c>
      <c r="H415" s="172"/>
      <c r="I415" s="172"/>
      <c r="J415" s="172"/>
      <c r="K415" s="172"/>
      <c r="L415" s="172"/>
      <c r="M415" s="172"/>
      <c r="N415" s="172"/>
      <c r="O415" s="172"/>
      <c r="P415" s="169"/>
      <c r="Q415" s="169">
        <f>+IFERROR(SUMIFS([5]Sheet1!D:D,[5]Sheet1!$A:$A,$A415,[5]Sheet1!$B:$B,$B415,[5]Sheet1!$C:$C,$C415),0)</f>
        <v>0</v>
      </c>
      <c r="R415" s="169">
        <f>+IFERROR(SUMIFS([5]Sheet1!E:E,[5]Sheet1!$A:$A,$A415,[5]Sheet1!$B:$B,$B415,[5]Sheet1!$C:$C,$C415),0)</f>
        <v>0</v>
      </c>
      <c r="S415" s="169">
        <f>+IFERROR(SUMIFS([5]Sheet1!F:F,[5]Sheet1!$A:$A,$A415,[5]Sheet1!$B:$B,$B415,[5]Sheet1!$C:$C,$C415),0)</f>
        <v>0</v>
      </c>
      <c r="T415" s="169">
        <f>+IFERROR(SUMIFS([5]Sheet1!G:G,[5]Sheet1!$A:$A,$A415,[5]Sheet1!$B:$B,$B415,[5]Sheet1!$C:$C,$C415),0)</f>
        <v>0</v>
      </c>
      <c r="U415" s="169">
        <f>+IFERROR(SUMIFS([5]Sheet1!H:H,[5]Sheet1!$A:$A,$A415,[5]Sheet1!$B:$B,$B415,[5]Sheet1!$C:$C,$C415),0)</f>
        <v>0</v>
      </c>
      <c r="V415" s="169">
        <f>+IFERROR(SUMIFS([5]Sheet1!I:I,[5]Sheet1!$A:$A,$A415,[5]Sheet1!$B:$B,$B415,[5]Sheet1!$C:$C,$C415),0)</f>
        <v>0</v>
      </c>
      <c r="W415" s="169">
        <f>+IFERROR(SUMIFS([5]Sheet1!J:J,[5]Sheet1!$A:$A,$A415,[5]Sheet1!$B:$B,$B415,[5]Sheet1!$C:$C,$C415),0)</f>
        <v>0</v>
      </c>
      <c r="X415" s="169">
        <f>+IFERROR(SUMIFS([5]Sheet1!K:K,[5]Sheet1!$A:$A,$A415,[5]Sheet1!$B:$B,$B415,[5]Sheet1!$C:$C,$C415),0)</f>
        <v>0</v>
      </c>
      <c r="Y415" s="169">
        <f>+IFERROR(SUMIFS([5]Sheet1!L:L,[5]Sheet1!$A:$A,$A415,[5]Sheet1!$B:$B,$B415,[5]Sheet1!$C:$C,$C415),0)</f>
        <v>0</v>
      </c>
      <c r="Z415" s="169">
        <f>+IFERROR(SUMIFS([5]Sheet1!M:M,[5]Sheet1!$A:$A,$A415,[5]Sheet1!$B:$B,$B415,[5]Sheet1!$C:$C,$C415),0)</f>
        <v>0</v>
      </c>
      <c r="AA415" s="169">
        <f>+IFERROR(SUMIFS([5]Sheet1!N:N,[5]Sheet1!$A:$A,$A415,[5]Sheet1!$B:$B,$B415,[5]Sheet1!$C:$C,$C415),0)</f>
        <v>0</v>
      </c>
      <c r="AB415" s="169">
        <f>+IFERROR(SUMIFS([5]Sheet1!O:O,[5]Sheet1!$A:$A,$A415,[5]Sheet1!$B:$B,$B415,[5]Sheet1!$C:$C,$C415),0)</f>
        <v>0</v>
      </c>
      <c r="AC415" s="169">
        <f>+IFERROR(SUMIFS([5]Sheet1!P:P,[5]Sheet1!$A:$A,$A415,[5]Sheet1!$B:$B,$B415,[5]Sheet1!$C:$C,$C415),0)</f>
        <v>0</v>
      </c>
      <c r="AD415" s="169">
        <f>+IFERROR(SUMIFS([5]Sheet1!Q:Q,[5]Sheet1!$A:$A,$A415,[5]Sheet1!$B:$B,$B415,[5]Sheet1!$C:$C,$C415),0)</f>
        <v>0</v>
      </c>
      <c r="AE415" s="169">
        <f>+IFERROR(SUMIFS([5]Sheet1!R:R,[5]Sheet1!$A:$A,$A415,[5]Sheet1!$B:$B,$B415,[5]Sheet1!$C:$C,$C415),0)</f>
        <v>0</v>
      </c>
      <c r="AF415" s="169">
        <f>+IFERROR(SUMIFS([5]Sheet1!S:S,[5]Sheet1!$A:$A,$A415,[5]Sheet1!$B:$B,$B415,[5]Sheet1!$C:$C,$C415),0)</f>
        <v>0</v>
      </c>
      <c r="AG415" s="169">
        <f>+IFERROR(SUMIFS([5]Sheet1!T:T,[5]Sheet1!$A:$A,$A415,[5]Sheet1!$B:$B,$B415,[5]Sheet1!$C:$C,$C415),0)</f>
        <v>0</v>
      </c>
      <c r="AH415" s="169">
        <f>+IFERROR(SUMIFS([5]Sheet1!U:U,[5]Sheet1!$A:$A,$A415,[5]Sheet1!$B:$B,$B415,[5]Sheet1!$C:$C,$C415),0)</f>
        <v>0</v>
      </c>
      <c r="AI415" s="169">
        <f>+IFERROR(SUMIFS([5]Sheet1!V:V,[5]Sheet1!$A:$A,$A415,[5]Sheet1!$B:$B,$B415,[5]Sheet1!$C:$C,$C415),0)</f>
        <v>0</v>
      </c>
      <c r="AJ415" s="169">
        <f>+IFERROR(SUMIFS([5]Sheet1!W:W,[5]Sheet1!$A:$A,$A415,[5]Sheet1!$B:$B,$B415,[5]Sheet1!$C:$C,$C415),0)</f>
        <v>0</v>
      </c>
      <c r="AK415" s="169">
        <f>+IFERROR(SUMIFS([5]Sheet1!X:X,[5]Sheet1!$A:$A,$A415,[5]Sheet1!$B:$B,$B415,[5]Sheet1!$C:$C,$C415),0)</f>
        <v>0</v>
      </c>
      <c r="AL415" s="169">
        <f>+IFERROR(SUMIFS([5]Sheet1!Y:Y,[5]Sheet1!$A:$A,$A415,[5]Sheet1!$B:$B,$B415,[5]Sheet1!$C:$C,$C415),0)</f>
        <v>0</v>
      </c>
      <c r="AM415" s="169">
        <f>+IFERROR(SUMIFS([5]Sheet1!Z:Z,[5]Sheet1!$A:$A,$A415,[5]Sheet1!$B:$B,$B415,[5]Sheet1!$C:$C,$C415),0)</f>
        <v>0</v>
      </c>
      <c r="AN415" s="4" t="s">
        <v>121</v>
      </c>
    </row>
    <row r="416" spans="1:40" s="8" customFormat="1" ht="15" customHeight="1" outlineLevel="1">
      <c r="A416" s="4" t="s">
        <v>87</v>
      </c>
      <c r="B416" s="4" t="s">
        <v>52</v>
      </c>
      <c r="C416" s="4" t="str">
        <f t="shared" si="1009"/>
        <v>assets/client</v>
      </c>
      <c r="D416" s="217"/>
      <c r="E416" s="203"/>
      <c r="F416" s="204"/>
      <c r="G416" s="13" t="s">
        <v>90</v>
      </c>
      <c r="H416" s="170"/>
      <c r="I416" s="170"/>
      <c r="J416" s="170"/>
      <c r="K416" s="170"/>
      <c r="L416" s="170"/>
      <c r="M416" s="170"/>
      <c r="N416" s="170"/>
      <c r="O416" s="170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  <c r="AD416" s="170"/>
      <c r="AE416" s="170"/>
      <c r="AF416" s="170"/>
      <c r="AG416" s="170"/>
      <c r="AH416" s="170"/>
      <c r="AI416" s="170"/>
      <c r="AJ416" s="170"/>
      <c r="AK416" s="170"/>
      <c r="AL416" s="170"/>
      <c r="AM416" s="170"/>
    </row>
    <row r="417" spans="1:40">
      <c r="A417" s="4" t="s">
        <v>121</v>
      </c>
      <c r="B417" s="4" t="s">
        <v>121</v>
      </c>
      <c r="C417" s="4" t="s">
        <v>121</v>
      </c>
      <c r="G417" s="179" t="s">
        <v>117</v>
      </c>
      <c r="P417" s="177" t="str">
        <f t="shared" ref="P417:AA417" si="1045">+IFERROR(P316/P$4,"")</f>
        <v/>
      </c>
      <c r="Q417" s="177">
        <f t="shared" si="1045"/>
        <v>1.3333333333333333</v>
      </c>
      <c r="R417" s="177">
        <f t="shared" si="1045"/>
        <v>0.72727272727272729</v>
      </c>
      <c r="S417" s="177">
        <f t="shared" si="1045"/>
        <v>5.2631578947368418E-2</v>
      </c>
      <c r="T417" s="177">
        <f t="shared" si="1045"/>
        <v>7.6923076923076927E-2</v>
      </c>
      <c r="U417" s="177">
        <f t="shared" si="1045"/>
        <v>0.28000000000000003</v>
      </c>
      <c r="V417" s="177">
        <f t="shared" si="1045"/>
        <v>0.18181818181818182</v>
      </c>
      <c r="W417" s="177">
        <f t="shared" si="1045"/>
        <v>0.36842105263157893</v>
      </c>
      <c r="X417" s="177">
        <f t="shared" si="1045"/>
        <v>0.24</v>
      </c>
      <c r="Y417" s="177">
        <f t="shared" si="1045"/>
        <v>8.8888888888888892E-2</v>
      </c>
      <c r="Z417" s="177">
        <f t="shared" si="1045"/>
        <v>5.8823529411764705E-2</v>
      </c>
      <c r="AA417" s="177">
        <f t="shared" si="1045"/>
        <v>0.5625</v>
      </c>
      <c r="AB417" s="177">
        <f t="shared" ref="AB417:AC417" si="1046">+IFERROR(AB316/AB$4,"")</f>
        <v>0.13725490196078433</v>
      </c>
      <c r="AC417" s="177">
        <f t="shared" si="1046"/>
        <v>8.1632653061224483E-2</v>
      </c>
      <c r="AD417" s="177">
        <f t="shared" ref="AD417:AE417" si="1047">+IFERROR(AD316/AD$4,"")</f>
        <v>7.1428571428571425E-2</v>
      </c>
      <c r="AE417" s="177">
        <f t="shared" si="1047"/>
        <v>0.13157894736842105</v>
      </c>
      <c r="AF417" s="177">
        <f t="shared" ref="AF417:AG417" si="1048">+IFERROR(AF316/AF$4,"")</f>
        <v>0</v>
      </c>
      <c r="AG417" s="177" t="str">
        <f t="shared" si="1048"/>
        <v/>
      </c>
      <c r="AH417" s="177" t="str">
        <f t="shared" ref="AH417:AM417" si="1049">+IFERROR(AH316/AH$4,"")</f>
        <v/>
      </c>
      <c r="AI417" s="177" t="str">
        <f t="shared" si="1049"/>
        <v/>
      </c>
      <c r="AJ417" s="177" t="str">
        <f t="shared" si="1049"/>
        <v/>
      </c>
      <c r="AK417" s="177" t="str">
        <f t="shared" si="1049"/>
        <v/>
      </c>
      <c r="AL417" s="177" t="str">
        <f t="shared" si="1049"/>
        <v/>
      </c>
      <c r="AM417" s="177" t="str">
        <f t="shared" si="1049"/>
        <v/>
      </c>
    </row>
    <row r="418" spans="1:40">
      <c r="A418" s="4" t="s">
        <v>121</v>
      </c>
      <c r="B418" s="4" t="s">
        <v>121</v>
      </c>
      <c r="C418" s="4" t="s">
        <v>121</v>
      </c>
      <c r="G418" s="180" t="s">
        <v>118</v>
      </c>
      <c r="P418" s="177" t="str">
        <f t="shared" ref="P418:AA418" si="1050">+IFERROR(P318/P$6,"")</f>
        <v/>
      </c>
      <c r="Q418" s="178">
        <f t="shared" si="1050"/>
        <v>0.33333333333333331</v>
      </c>
      <c r="R418" s="178">
        <f t="shared" si="1050"/>
        <v>0.375</v>
      </c>
      <c r="S418" s="178">
        <f t="shared" si="1050"/>
        <v>0.38235294117647056</v>
      </c>
      <c r="T418" s="178">
        <f t="shared" si="1050"/>
        <v>2.8571428571428571E-2</v>
      </c>
      <c r="U418" s="178">
        <f t="shared" si="1050"/>
        <v>3.5714285714285712E-2</v>
      </c>
      <c r="V418" s="178">
        <f t="shared" si="1050"/>
        <v>0.46296296296296297</v>
      </c>
      <c r="W418" s="178">
        <f t="shared" si="1050"/>
        <v>0.24390243902439024</v>
      </c>
      <c r="X418" s="178">
        <f t="shared" si="1050"/>
        <v>0.12903225806451613</v>
      </c>
      <c r="Y418" s="178">
        <f t="shared" si="1050"/>
        <v>8.0291970802919707E-2</v>
      </c>
      <c r="Z418" s="178">
        <f t="shared" si="1050"/>
        <v>6.6666666666666666E-2</v>
      </c>
      <c r="AA418" s="178">
        <f t="shared" si="1050"/>
        <v>0.21739130434782608</v>
      </c>
      <c r="AB418" s="178">
        <f t="shared" ref="AB418:AC418" si="1051">+IFERROR(AB318/AB$6,"")</f>
        <v>9.6385542168674704E-2</v>
      </c>
      <c r="AC418" s="178">
        <f t="shared" si="1051"/>
        <v>0.10404624277456648</v>
      </c>
      <c r="AD418" s="178">
        <f t="shared" ref="AD418:AE418" si="1052">+IFERROR(AD318/AD$6,"")</f>
        <v>4.5454545454545456E-2</v>
      </c>
      <c r="AE418" s="178">
        <f t="shared" si="1052"/>
        <v>0.12977099236641221</v>
      </c>
      <c r="AF418" s="178">
        <f t="shared" ref="AF418:AG418" si="1053">+IFERROR(AF318/AF$6,"")</f>
        <v>0.1440677966101695</v>
      </c>
      <c r="AG418" s="178" t="str">
        <f t="shared" si="1053"/>
        <v/>
      </c>
      <c r="AH418" s="178" t="str">
        <f t="shared" ref="AH418:AM418" si="1054">+IFERROR(AH318/AH$6,"")</f>
        <v/>
      </c>
      <c r="AI418" s="178" t="str">
        <f t="shared" si="1054"/>
        <v/>
      </c>
      <c r="AJ418" s="178" t="str">
        <f t="shared" si="1054"/>
        <v/>
      </c>
      <c r="AK418" s="178" t="str">
        <f t="shared" si="1054"/>
        <v/>
      </c>
      <c r="AL418" s="178" t="str">
        <f t="shared" si="1054"/>
        <v/>
      </c>
      <c r="AM418" s="178" t="str">
        <f t="shared" si="1054"/>
        <v/>
      </c>
    </row>
    <row r="419" spans="1:40">
      <c r="A419" s="4" t="s">
        <v>121</v>
      </c>
      <c r="B419" s="4" t="s">
        <v>121</v>
      </c>
      <c r="C419" s="4" t="s">
        <v>121</v>
      </c>
    </row>
    <row r="420" spans="1:40" ht="13.2" customHeight="1">
      <c r="A420" s="4" t="s">
        <v>116</v>
      </c>
      <c r="B420" s="4" t="s">
        <v>3770</v>
      </c>
      <c r="C420" s="4" t="s">
        <v>92</v>
      </c>
      <c r="D420" s="218" t="s">
        <v>116</v>
      </c>
      <c r="E420" s="209" t="s">
        <v>34</v>
      </c>
      <c r="F420" s="70"/>
      <c r="G420" s="70"/>
      <c r="H420" s="160"/>
      <c r="I420" s="160"/>
      <c r="J420" s="160"/>
      <c r="K420" s="160"/>
      <c r="L420" s="160"/>
      <c r="M420" s="160"/>
      <c r="N420" s="160"/>
      <c r="O420" s="160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</row>
    <row r="421" spans="1:40" ht="13.2">
      <c r="A421" s="4" t="s">
        <v>116</v>
      </c>
      <c r="B421" s="4" t="s">
        <v>121</v>
      </c>
      <c r="C421" s="4" t="s">
        <v>121</v>
      </c>
      <c r="D421" s="218"/>
      <c r="E421" s="210" t="s">
        <v>89</v>
      </c>
      <c r="F421" s="211"/>
      <c r="G421" s="211"/>
      <c r="H421" s="72"/>
      <c r="I421" s="72"/>
      <c r="J421" s="72"/>
      <c r="K421" s="72"/>
      <c r="L421" s="72"/>
      <c r="M421" s="72"/>
      <c r="N421" s="72"/>
      <c r="O421" s="72"/>
      <c r="P421" s="72" t="str">
        <f t="shared" ref="P421" si="1055">IFERROR(+P420/(P424+P436+P463+P466+P474+P492+P495+P498+P501+P504+P515),"")</f>
        <v/>
      </c>
      <c r="Q421" s="72" t="str">
        <f t="shared" ref="Q421:Z421" si="1056">IFERROR(+Q420/(Q424+Q436+Q463+Q466+Q474+Q492+Q495+Q498+Q501+Q504+Q515),"")</f>
        <v/>
      </c>
      <c r="R421" s="72" t="str">
        <f t="shared" si="1056"/>
        <v/>
      </c>
      <c r="S421" s="72" t="str">
        <f t="shared" si="1056"/>
        <v/>
      </c>
      <c r="T421" s="72" t="str">
        <f t="shared" si="1056"/>
        <v/>
      </c>
      <c r="U421" s="72" t="str">
        <f t="shared" si="1056"/>
        <v/>
      </c>
      <c r="V421" s="72" t="str">
        <f t="shared" si="1056"/>
        <v/>
      </c>
      <c r="W421" s="72" t="str">
        <f t="shared" si="1056"/>
        <v/>
      </c>
      <c r="X421" s="72" t="str">
        <f t="shared" si="1056"/>
        <v/>
      </c>
      <c r="Y421" s="72" t="str">
        <f t="shared" si="1056"/>
        <v/>
      </c>
      <c r="Z421" s="72" t="str">
        <f t="shared" si="1056"/>
        <v/>
      </c>
      <c r="AA421" s="72" t="str">
        <f t="shared" ref="AA421:AB421" si="1057">IFERROR(+AA420/(AA424+AA436+AA463+AA466+AA474+AA492+AA495+AA498+AA501+AA504+AA515),"")</f>
        <v/>
      </c>
      <c r="AB421" s="72" t="str">
        <f t="shared" si="1057"/>
        <v/>
      </c>
      <c r="AC421" s="72" t="str">
        <f t="shared" ref="AC421:AD421" si="1058">IFERROR(+AC420/(AC424+AC436+AC463+AC466+AC474+AC492+AC495+AC498+AC501+AC504+AC515),"")</f>
        <v/>
      </c>
      <c r="AD421" s="72" t="str">
        <f t="shared" si="1058"/>
        <v/>
      </c>
      <c r="AE421" s="72" t="str">
        <f t="shared" ref="AE421:AF421" si="1059">IFERROR(+AE420/(AE424+AE436+AE463+AE466+AE474+AE492+AE495+AE498+AE501+AE504+AE515),"")</f>
        <v/>
      </c>
      <c r="AF421" s="72" t="str">
        <f t="shared" si="1059"/>
        <v/>
      </c>
      <c r="AG421" s="72" t="str">
        <f t="shared" ref="AG421:AH421" si="1060">IFERROR(+AG420/(AG424+AG436+AG463+AG466+AG474+AG492+AG495+AG498+AG501+AG504+AG515),"")</f>
        <v/>
      </c>
      <c r="AH421" s="72" t="str">
        <f t="shared" si="1060"/>
        <v/>
      </c>
      <c r="AI421" s="72" t="str">
        <f t="shared" ref="AI421:AM421" si="1061">IFERROR(+AI420/(AI424+AI436+AI463+AI466+AI474+AI492+AI495+AI498+AI501+AI504+AI515),"")</f>
        <v/>
      </c>
      <c r="AJ421" s="72" t="str">
        <f t="shared" si="1061"/>
        <v/>
      </c>
      <c r="AK421" s="72" t="str">
        <f t="shared" si="1061"/>
        <v/>
      </c>
      <c r="AL421" s="72" t="str">
        <f t="shared" si="1061"/>
        <v/>
      </c>
      <c r="AM421" s="72" t="str">
        <f t="shared" si="1061"/>
        <v/>
      </c>
    </row>
    <row r="422" spans="1:40" ht="13.2">
      <c r="A422" s="4" t="s">
        <v>116</v>
      </c>
      <c r="B422" s="4" t="s">
        <v>3771</v>
      </c>
      <c r="C422" s="4" t="s">
        <v>92</v>
      </c>
      <c r="D422" s="218"/>
      <c r="E422" s="212" t="s">
        <v>91</v>
      </c>
      <c r="F422" s="71"/>
      <c r="G422" s="71"/>
      <c r="H422" s="162"/>
      <c r="I422" s="162"/>
      <c r="J422" s="162"/>
      <c r="K422" s="162"/>
      <c r="L422" s="162"/>
      <c r="M422" s="162"/>
      <c r="N422" s="162"/>
      <c r="O422" s="162"/>
      <c r="P422" s="163">
        <f t="shared" ref="P422" si="1062">+P425+P437+P464+P467+P475+P493+P496+P499+P502+P505+P516+P481+P487</f>
        <v>0</v>
      </c>
      <c r="Q422" s="163">
        <f>+Q425+Q437+Q464+Q467+Q475+Q493+Q496+Q499+Q502+Q505+Q516+Q481+Q487</f>
        <v>0</v>
      </c>
      <c r="R422" s="163">
        <f t="shared" ref="R422:AA422" si="1063">+R425+R437+R464+R467+R475+R493+R496+R499+R502+R505+R516+R481+R487</f>
        <v>0</v>
      </c>
      <c r="S422" s="163">
        <f t="shared" si="1063"/>
        <v>0</v>
      </c>
      <c r="T422" s="163">
        <f t="shared" si="1063"/>
        <v>0</v>
      </c>
      <c r="U422" s="163">
        <f t="shared" si="1063"/>
        <v>0</v>
      </c>
      <c r="V422" s="163">
        <f t="shared" si="1063"/>
        <v>0</v>
      </c>
      <c r="W422" s="163">
        <f t="shared" si="1063"/>
        <v>0</v>
      </c>
      <c r="X422" s="163">
        <f t="shared" si="1063"/>
        <v>0</v>
      </c>
      <c r="Y422" s="163">
        <f t="shared" si="1063"/>
        <v>0</v>
      </c>
      <c r="Z422" s="163">
        <f t="shared" si="1063"/>
        <v>0</v>
      </c>
      <c r="AA422" s="163">
        <f t="shared" si="1063"/>
        <v>0</v>
      </c>
      <c r="AB422" s="163">
        <f t="shared" ref="AB422:AC422" si="1064">+AB425+AB437+AB464+AB467+AB475+AB493+AB496+AB499+AB502+AB505+AB516+AB481+AB487</f>
        <v>0</v>
      </c>
      <c r="AC422" s="163">
        <f t="shared" si="1064"/>
        <v>0</v>
      </c>
      <c r="AD422" s="163">
        <f t="shared" ref="AD422:AE422" si="1065">+AD425+AD437+AD464+AD467+AD475+AD493+AD496+AD499+AD502+AD505+AD516+AD481+AD487</f>
        <v>0</v>
      </c>
      <c r="AE422" s="163">
        <f t="shared" si="1065"/>
        <v>0</v>
      </c>
      <c r="AF422" s="163">
        <f t="shared" ref="AF422:AG422" si="1066">+AF425+AF437+AF464+AF467+AF475+AF493+AF496+AF499+AF502+AF505+AF516+AF481+AF487</f>
        <v>0</v>
      </c>
      <c r="AG422" s="163">
        <f t="shared" si="1066"/>
        <v>0</v>
      </c>
      <c r="AH422" s="163">
        <f t="shared" ref="AH422:AM422" si="1067">+AH425+AH437+AH464+AH467+AH475+AH493+AH496+AH499+AH502+AH505+AH516+AH481+AH487</f>
        <v>0</v>
      </c>
      <c r="AI422" s="163">
        <f t="shared" si="1067"/>
        <v>0</v>
      </c>
      <c r="AJ422" s="163">
        <f t="shared" si="1067"/>
        <v>0</v>
      </c>
      <c r="AK422" s="163">
        <f t="shared" si="1067"/>
        <v>0</v>
      </c>
      <c r="AL422" s="163">
        <f t="shared" si="1067"/>
        <v>0</v>
      </c>
      <c r="AM422" s="163">
        <f t="shared" si="1067"/>
        <v>0</v>
      </c>
    </row>
    <row r="423" spans="1:40" ht="13.2">
      <c r="A423" s="4" t="s">
        <v>116</v>
      </c>
      <c r="B423" s="4" t="s">
        <v>121</v>
      </c>
      <c r="C423" s="4" t="s">
        <v>121</v>
      </c>
      <c r="D423" s="218"/>
      <c r="E423" s="213" t="s">
        <v>90</v>
      </c>
      <c r="F423" s="214"/>
      <c r="G423" s="211"/>
      <c r="H423" s="72"/>
      <c r="I423" s="72"/>
      <c r="J423" s="72"/>
      <c r="K423" s="72"/>
      <c r="L423" s="72"/>
      <c r="M423" s="72"/>
      <c r="N423" s="72"/>
      <c r="O423" s="72"/>
      <c r="P423" s="72" t="str">
        <f t="shared" ref="P423" si="1068">+IFERROR(P422/P420,"")</f>
        <v/>
      </c>
      <c r="Q423" s="72" t="str">
        <f>+IFERROR(Q422/Q420,"")</f>
        <v/>
      </c>
      <c r="R423" s="72" t="str">
        <f>+IFERROR(R422/R420,"")</f>
        <v/>
      </c>
      <c r="S423" s="72" t="str">
        <f t="shared" ref="S423:Z423" si="1069">+IFERROR(S422/S420,"")</f>
        <v/>
      </c>
      <c r="T423" s="72" t="str">
        <f t="shared" si="1069"/>
        <v/>
      </c>
      <c r="U423" s="72" t="str">
        <f t="shared" si="1069"/>
        <v/>
      </c>
      <c r="V423" s="72" t="str">
        <f t="shared" si="1069"/>
        <v/>
      </c>
      <c r="W423" s="72" t="str">
        <f t="shared" si="1069"/>
        <v/>
      </c>
      <c r="X423" s="72" t="str">
        <f t="shared" si="1069"/>
        <v/>
      </c>
      <c r="Y423" s="72" t="str">
        <f t="shared" si="1069"/>
        <v/>
      </c>
      <c r="Z423" s="72" t="str">
        <f t="shared" si="1069"/>
        <v/>
      </c>
      <c r="AA423" s="72" t="str">
        <f t="shared" ref="AA423:AB423" si="1070">+IFERROR(AA422/AA420,"")</f>
        <v/>
      </c>
      <c r="AB423" s="72" t="str">
        <f t="shared" si="1070"/>
        <v/>
      </c>
      <c r="AC423" s="72" t="str">
        <f t="shared" ref="AC423:AD423" si="1071">+IFERROR(AC422/AC420,"")</f>
        <v/>
      </c>
      <c r="AD423" s="72" t="str">
        <f t="shared" si="1071"/>
        <v/>
      </c>
      <c r="AE423" s="72" t="str">
        <f t="shared" ref="AE423:AF423" si="1072">+IFERROR(AE422/AE420,"")</f>
        <v/>
      </c>
      <c r="AF423" s="72" t="str">
        <f t="shared" si="1072"/>
        <v/>
      </c>
      <c r="AG423" s="72" t="str">
        <f t="shared" ref="AG423:AH423" si="1073">+IFERROR(AG422/AG420,"")</f>
        <v/>
      </c>
      <c r="AH423" s="72" t="str">
        <f t="shared" si="1073"/>
        <v/>
      </c>
      <c r="AI423" s="72" t="str">
        <f t="shared" ref="AI423:AM423" si="1074">+IFERROR(AI422/AI420,"")</f>
        <v/>
      </c>
      <c r="AJ423" s="72" t="str">
        <f t="shared" si="1074"/>
        <v/>
      </c>
      <c r="AK423" s="72" t="str">
        <f t="shared" si="1074"/>
        <v/>
      </c>
      <c r="AL423" s="72" t="str">
        <f t="shared" si="1074"/>
        <v/>
      </c>
      <c r="AM423" s="72" t="str">
        <f t="shared" si="1074"/>
        <v/>
      </c>
    </row>
    <row r="424" spans="1:40" ht="13.2" customHeight="1" outlineLevel="1">
      <c r="A424" s="4" t="s">
        <v>116</v>
      </c>
      <c r="B424" s="4" t="s">
        <v>48</v>
      </c>
      <c r="C424" s="4" t="str">
        <f>+G424</f>
        <v>Clients</v>
      </c>
      <c r="D424" s="218"/>
      <c r="E424" s="206" t="s">
        <v>35</v>
      </c>
      <c r="F424" s="219" t="s">
        <v>48</v>
      </c>
      <c r="G424" s="10" t="s">
        <v>40</v>
      </c>
      <c r="H424" s="164"/>
      <c r="I424" s="164"/>
      <c r="J424" s="164"/>
      <c r="K424" s="164"/>
      <c r="L424" s="164"/>
      <c r="M424" s="164"/>
      <c r="N424" s="164"/>
      <c r="O424" s="164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65"/>
      <c r="AE424" s="165"/>
      <c r="AF424" s="165"/>
      <c r="AG424" s="165"/>
      <c r="AH424" s="165"/>
      <c r="AI424" s="165"/>
      <c r="AJ424" s="165"/>
      <c r="AK424" s="165"/>
      <c r="AL424" s="165"/>
      <c r="AM424" s="165"/>
    </row>
    <row r="425" spans="1:40" ht="13.2" outlineLevel="1">
      <c r="A425" s="4" t="s">
        <v>116</v>
      </c>
      <c r="B425" s="4" t="s">
        <v>48</v>
      </c>
      <c r="C425" s="4" t="str">
        <f>+G425</f>
        <v>Assets</v>
      </c>
      <c r="D425" s="218"/>
      <c r="E425" s="207"/>
      <c r="F425" s="219"/>
      <c r="G425" s="11" t="s">
        <v>88</v>
      </c>
      <c r="H425" s="166"/>
      <c r="I425" s="166"/>
      <c r="J425" s="166"/>
      <c r="K425" s="166"/>
      <c r="L425" s="166"/>
      <c r="M425" s="166"/>
      <c r="N425" s="166"/>
      <c r="O425" s="166"/>
      <c r="P425" s="167">
        <f t="shared" ref="P425" si="1075">+SUM(P426:P434)</f>
        <v>0</v>
      </c>
      <c r="Q425" s="167">
        <f t="shared" ref="Q425" si="1076">+SUM(Q426:Q434)</f>
        <v>0</v>
      </c>
      <c r="R425" s="167">
        <f>+SUM(R426:R434)</f>
        <v>0</v>
      </c>
      <c r="S425" s="167">
        <f t="shared" ref="S425" si="1077">+SUM(S426:S434)</f>
        <v>0</v>
      </c>
      <c r="T425" s="167">
        <f t="shared" ref="T425" si="1078">+SUM(T426:T434)</f>
        <v>0</v>
      </c>
      <c r="U425" s="167">
        <f t="shared" ref="U425" si="1079">+SUM(U426:U434)</f>
        <v>0</v>
      </c>
      <c r="V425" s="167">
        <f t="shared" ref="V425" si="1080">+SUM(V426:V434)</f>
        <v>0</v>
      </c>
      <c r="W425" s="167">
        <f t="shared" ref="W425" si="1081">+SUM(W426:W434)</f>
        <v>0</v>
      </c>
      <c r="X425" s="167">
        <f t="shared" ref="X425" si="1082">+SUM(X426:X434)</f>
        <v>0</v>
      </c>
      <c r="Y425" s="167">
        <f t="shared" ref="Y425" si="1083">+SUM(Y426:Y434)</f>
        <v>0</v>
      </c>
      <c r="Z425" s="167">
        <f t="shared" ref="Z425:AA425" si="1084">+SUM(Z426:Z434)</f>
        <v>0</v>
      </c>
      <c r="AA425" s="167">
        <f t="shared" si="1084"/>
        <v>0</v>
      </c>
      <c r="AB425" s="167">
        <f t="shared" ref="AB425:AC425" si="1085">+SUM(AB426:AB434)</f>
        <v>0</v>
      </c>
      <c r="AC425" s="167">
        <f t="shared" si="1085"/>
        <v>0</v>
      </c>
      <c r="AD425" s="167">
        <f t="shared" ref="AD425:AE425" si="1086">+SUM(AD426:AD434)</f>
        <v>0</v>
      </c>
      <c r="AE425" s="167">
        <f t="shared" si="1086"/>
        <v>0</v>
      </c>
      <c r="AF425" s="167">
        <f t="shared" ref="AF425:AG425" si="1087">+SUM(AF426:AF434)</f>
        <v>0</v>
      </c>
      <c r="AG425" s="167">
        <f t="shared" si="1087"/>
        <v>0</v>
      </c>
      <c r="AH425" s="167">
        <f t="shared" ref="AH425:AM425" si="1088">+SUM(AH426:AH434)</f>
        <v>0</v>
      </c>
      <c r="AI425" s="167">
        <f t="shared" si="1088"/>
        <v>0</v>
      </c>
      <c r="AJ425" s="167">
        <f t="shared" si="1088"/>
        <v>0</v>
      </c>
      <c r="AK425" s="167">
        <f t="shared" si="1088"/>
        <v>0</v>
      </c>
      <c r="AL425" s="167">
        <f t="shared" si="1088"/>
        <v>0</v>
      </c>
      <c r="AM425" s="167">
        <f t="shared" si="1088"/>
        <v>0</v>
      </c>
    </row>
    <row r="426" spans="1:40" ht="13.2" outlineLevel="2">
      <c r="A426" s="4" t="s">
        <v>116</v>
      </c>
      <c r="B426" s="4" t="s">
        <v>48</v>
      </c>
      <c r="C426" s="4" t="str">
        <f>+G426</f>
        <v>X Privacy Portable 20</v>
      </c>
      <c r="D426" s="218"/>
      <c r="E426" s="207"/>
      <c r="F426" s="219"/>
      <c r="G426" s="12" t="s">
        <v>76</v>
      </c>
      <c r="H426" s="168"/>
      <c r="I426" s="168"/>
      <c r="J426" s="168"/>
      <c r="K426" s="168"/>
      <c r="L426" s="168"/>
      <c r="M426" s="168"/>
      <c r="N426" s="168"/>
      <c r="O426" s="168"/>
      <c r="P426" s="169"/>
      <c r="Q426" s="169">
        <f>+IFERROR(SUMIFS([5]Sheet1!D:D,[5]Sheet1!$A:$A,$A426,[5]Sheet1!$B:$B,$B426,[5]Sheet1!$C:$C,$C426),0)</f>
        <v>0</v>
      </c>
      <c r="R426" s="169">
        <f>+IFERROR(SUMIFS([5]Sheet1!E:E,[5]Sheet1!$A:$A,$A426,[5]Sheet1!$B:$B,$B426,[5]Sheet1!$C:$C,$C426),0)</f>
        <v>0</v>
      </c>
      <c r="S426" s="169">
        <f>+IFERROR(SUMIFS([5]Sheet1!F:F,[5]Sheet1!$A:$A,$A426,[5]Sheet1!$B:$B,$B426,[5]Sheet1!$C:$C,$C426),0)</f>
        <v>0</v>
      </c>
      <c r="T426" s="169">
        <f>+IFERROR(SUMIFS([5]Sheet1!G:G,[5]Sheet1!$A:$A,$A426,[5]Sheet1!$B:$B,$B426,[5]Sheet1!$C:$C,$C426),0)</f>
        <v>0</v>
      </c>
      <c r="U426" s="169">
        <f>+IFERROR(SUMIFS([5]Sheet1!H:H,[5]Sheet1!$A:$A,$A426,[5]Sheet1!$B:$B,$B426,[5]Sheet1!$C:$C,$C426),0)</f>
        <v>0</v>
      </c>
      <c r="V426" s="169">
        <f>+IFERROR(SUMIFS([5]Sheet1!I:I,[5]Sheet1!$A:$A,$A426,[5]Sheet1!$B:$B,$B426,[5]Sheet1!$C:$C,$C426),0)</f>
        <v>0</v>
      </c>
      <c r="W426" s="169">
        <f>+IFERROR(SUMIFS([5]Sheet1!J:J,[5]Sheet1!$A:$A,$A426,[5]Sheet1!$B:$B,$B426,[5]Sheet1!$C:$C,$C426),0)</f>
        <v>0</v>
      </c>
      <c r="X426" s="169">
        <f>+IFERROR(SUMIFS([5]Sheet1!K:K,[5]Sheet1!$A:$A,$A426,[5]Sheet1!$B:$B,$B426,[5]Sheet1!$C:$C,$C426),0)</f>
        <v>0</v>
      </c>
      <c r="Y426" s="169">
        <f>+IFERROR(SUMIFS([5]Sheet1!L:L,[5]Sheet1!$A:$A,$A426,[5]Sheet1!$B:$B,$B426,[5]Sheet1!$C:$C,$C426),0)</f>
        <v>0</v>
      </c>
      <c r="Z426" s="169">
        <f>+IFERROR(SUMIFS([5]Sheet1!M:M,[5]Sheet1!$A:$A,$A426,[5]Sheet1!$B:$B,$B426,[5]Sheet1!$C:$C,$C426),0)</f>
        <v>0</v>
      </c>
      <c r="AA426" s="169">
        <f>+IFERROR(SUMIFS([5]Sheet1!N:N,[5]Sheet1!$A:$A,$A426,[5]Sheet1!$B:$B,$B426,[5]Sheet1!$C:$C,$C426),0)</f>
        <v>0</v>
      </c>
      <c r="AB426" s="169">
        <f>+IFERROR(SUMIFS([5]Sheet1!O:O,[5]Sheet1!$A:$A,$A426,[5]Sheet1!$B:$B,$B426,[5]Sheet1!$C:$C,$C426),0)</f>
        <v>0</v>
      </c>
      <c r="AC426" s="169">
        <f>+IFERROR(SUMIFS([5]Sheet1!P:P,[5]Sheet1!$A:$A,$A426,[5]Sheet1!$B:$B,$B426,[5]Sheet1!$C:$C,$C426),0)</f>
        <v>0</v>
      </c>
      <c r="AD426" s="169">
        <f>+IFERROR(SUMIFS([5]Sheet1!Q:Q,[5]Sheet1!$A:$A,$A426,[5]Sheet1!$B:$B,$B426,[5]Sheet1!$C:$C,$C426),0)</f>
        <v>0</v>
      </c>
      <c r="AE426" s="169">
        <f>+IFERROR(SUMIFS([5]Sheet1!R:R,[5]Sheet1!$A:$A,$A426,[5]Sheet1!$B:$B,$B426,[5]Sheet1!$C:$C,$C426),0)</f>
        <v>0</v>
      </c>
      <c r="AF426" s="169">
        <f>+IFERROR(SUMIFS([5]Sheet1!S:S,[5]Sheet1!$A:$A,$A426,[5]Sheet1!$B:$B,$B426,[5]Sheet1!$C:$C,$C426),0)</f>
        <v>0</v>
      </c>
      <c r="AG426" s="169">
        <f>+IFERROR(SUMIFS([5]Sheet1!T:T,[5]Sheet1!$A:$A,$A426,[5]Sheet1!$B:$B,$B426,[5]Sheet1!$C:$C,$C426),0)</f>
        <v>0</v>
      </c>
      <c r="AH426" s="169">
        <f>+IFERROR(SUMIFS([5]Sheet1!U:U,[5]Sheet1!$A:$A,$A426,[5]Sheet1!$B:$B,$B426,[5]Sheet1!$C:$C,$C426),0)</f>
        <v>0</v>
      </c>
      <c r="AI426" s="169">
        <f>+IFERROR(SUMIFS([5]Sheet1!V:V,[5]Sheet1!$A:$A,$A426,[5]Sheet1!$B:$B,$B426,[5]Sheet1!$C:$C,$C426),0)</f>
        <v>0</v>
      </c>
      <c r="AJ426" s="169">
        <f>+IFERROR(SUMIFS([5]Sheet1!W:W,[5]Sheet1!$A:$A,$A426,[5]Sheet1!$B:$B,$B426,[5]Sheet1!$C:$C,$C426),0)</f>
        <v>0</v>
      </c>
      <c r="AK426" s="169">
        <f>+IFERROR(SUMIFS([5]Sheet1!X:X,[5]Sheet1!$A:$A,$A426,[5]Sheet1!$B:$B,$B426,[5]Sheet1!$C:$C,$C426),0)</f>
        <v>0</v>
      </c>
      <c r="AL426" s="169">
        <f>+IFERROR(SUMIFS([5]Sheet1!Y:Y,[5]Sheet1!$A:$A,$A426,[5]Sheet1!$B:$B,$B426,[5]Sheet1!$C:$C,$C426),0)</f>
        <v>0</v>
      </c>
      <c r="AM426" s="169">
        <f>+IFERROR(SUMIFS([5]Sheet1!Z:Z,[5]Sheet1!$A:$A,$A426,[5]Sheet1!$B:$B,$B426,[5]Sheet1!$C:$C,$C426),0)</f>
        <v>0</v>
      </c>
      <c r="AN426" s="4" t="s">
        <v>121</v>
      </c>
    </row>
    <row r="427" spans="1:40" ht="13.2" outlineLevel="2">
      <c r="A427" s="4" t="s">
        <v>116</v>
      </c>
      <c r="B427" s="4" t="s">
        <v>48</v>
      </c>
      <c r="C427" s="4" t="str">
        <f t="shared" ref="C427:C434" si="1089">+G427</f>
        <v>X Privacy 50</v>
      </c>
      <c r="D427" s="218"/>
      <c r="E427" s="207"/>
      <c r="F427" s="219"/>
      <c r="G427" s="12" t="s">
        <v>55</v>
      </c>
      <c r="H427" s="168"/>
      <c r="I427" s="168"/>
      <c r="J427" s="168"/>
      <c r="K427" s="168"/>
      <c r="L427" s="168"/>
      <c r="M427" s="168"/>
      <c r="N427" s="168"/>
      <c r="O427" s="168"/>
      <c r="P427" s="169"/>
      <c r="Q427" s="169">
        <f>+IFERROR(SUMIFS([5]Sheet1!D:D,[5]Sheet1!$A:$A,$A427,[5]Sheet1!$B:$B,$B427,[5]Sheet1!$C:$C,$C427),0)</f>
        <v>0</v>
      </c>
      <c r="R427" s="169">
        <f>+IFERROR(SUMIFS([5]Sheet1!E:E,[5]Sheet1!$A:$A,$A427,[5]Sheet1!$B:$B,$B427,[5]Sheet1!$C:$C,$C427),0)</f>
        <v>0</v>
      </c>
      <c r="S427" s="169">
        <f>+IFERROR(SUMIFS([5]Sheet1!F:F,[5]Sheet1!$A:$A,$A427,[5]Sheet1!$B:$B,$B427,[5]Sheet1!$C:$C,$C427),0)</f>
        <v>0</v>
      </c>
      <c r="T427" s="169">
        <f>+IFERROR(SUMIFS([5]Sheet1!G:G,[5]Sheet1!$A:$A,$A427,[5]Sheet1!$B:$B,$B427,[5]Sheet1!$C:$C,$C427),0)</f>
        <v>0</v>
      </c>
      <c r="U427" s="169">
        <f>+IFERROR(SUMIFS([5]Sheet1!H:H,[5]Sheet1!$A:$A,$A427,[5]Sheet1!$B:$B,$B427,[5]Sheet1!$C:$C,$C427),0)</f>
        <v>0</v>
      </c>
      <c r="V427" s="169">
        <f>+IFERROR(SUMIFS([5]Sheet1!I:I,[5]Sheet1!$A:$A,$A427,[5]Sheet1!$B:$B,$B427,[5]Sheet1!$C:$C,$C427),0)</f>
        <v>0</v>
      </c>
      <c r="W427" s="169">
        <f>+IFERROR(SUMIFS([5]Sheet1!J:J,[5]Sheet1!$A:$A,$A427,[5]Sheet1!$B:$B,$B427,[5]Sheet1!$C:$C,$C427),0)</f>
        <v>0</v>
      </c>
      <c r="X427" s="169">
        <f>+IFERROR(SUMIFS([5]Sheet1!K:K,[5]Sheet1!$A:$A,$A427,[5]Sheet1!$B:$B,$B427,[5]Sheet1!$C:$C,$C427),0)</f>
        <v>0</v>
      </c>
      <c r="Y427" s="169">
        <f>+IFERROR(SUMIFS([5]Sheet1!L:L,[5]Sheet1!$A:$A,$A427,[5]Sheet1!$B:$B,$B427,[5]Sheet1!$C:$C,$C427),0)</f>
        <v>0</v>
      </c>
      <c r="Z427" s="169">
        <f>+IFERROR(SUMIFS([5]Sheet1!M:M,[5]Sheet1!$A:$A,$A427,[5]Sheet1!$B:$B,$B427,[5]Sheet1!$C:$C,$C427),0)</f>
        <v>0</v>
      </c>
      <c r="AA427" s="169">
        <f>+IFERROR(SUMIFS([5]Sheet1!N:N,[5]Sheet1!$A:$A,$A427,[5]Sheet1!$B:$B,$B427,[5]Sheet1!$C:$C,$C427),0)</f>
        <v>0</v>
      </c>
      <c r="AB427" s="169">
        <f>+IFERROR(SUMIFS([5]Sheet1!O:O,[5]Sheet1!$A:$A,$A427,[5]Sheet1!$B:$B,$B427,[5]Sheet1!$C:$C,$C427),0)</f>
        <v>0</v>
      </c>
      <c r="AC427" s="169">
        <f>+IFERROR(SUMIFS([5]Sheet1!P:P,[5]Sheet1!$A:$A,$A427,[5]Sheet1!$B:$B,$B427,[5]Sheet1!$C:$C,$C427),0)</f>
        <v>0</v>
      </c>
      <c r="AD427" s="169">
        <f>+IFERROR(SUMIFS([5]Sheet1!Q:Q,[5]Sheet1!$A:$A,$A427,[5]Sheet1!$B:$B,$B427,[5]Sheet1!$C:$C,$C427),0)</f>
        <v>0</v>
      </c>
      <c r="AE427" s="169">
        <f>+IFERROR(SUMIFS([5]Sheet1!R:R,[5]Sheet1!$A:$A,$A427,[5]Sheet1!$B:$B,$B427,[5]Sheet1!$C:$C,$C427),0)</f>
        <v>0</v>
      </c>
      <c r="AF427" s="169">
        <f>+IFERROR(SUMIFS([5]Sheet1!S:S,[5]Sheet1!$A:$A,$A427,[5]Sheet1!$B:$B,$B427,[5]Sheet1!$C:$C,$C427),0)</f>
        <v>0</v>
      </c>
      <c r="AG427" s="169">
        <f>+IFERROR(SUMIFS([5]Sheet1!T:T,[5]Sheet1!$A:$A,$A427,[5]Sheet1!$B:$B,$B427,[5]Sheet1!$C:$C,$C427),0)</f>
        <v>0</v>
      </c>
      <c r="AH427" s="169">
        <f>+IFERROR(SUMIFS([5]Sheet1!U:U,[5]Sheet1!$A:$A,$A427,[5]Sheet1!$B:$B,$B427,[5]Sheet1!$C:$C,$C427),0)</f>
        <v>0</v>
      </c>
      <c r="AI427" s="169">
        <f>+IFERROR(SUMIFS([5]Sheet1!V:V,[5]Sheet1!$A:$A,$A427,[5]Sheet1!$B:$B,$B427,[5]Sheet1!$C:$C,$C427),0)</f>
        <v>0</v>
      </c>
      <c r="AJ427" s="169">
        <f>+IFERROR(SUMIFS([5]Sheet1!W:W,[5]Sheet1!$A:$A,$A427,[5]Sheet1!$B:$B,$B427,[5]Sheet1!$C:$C,$C427),0)</f>
        <v>0</v>
      </c>
      <c r="AK427" s="169">
        <f>+IFERROR(SUMIFS([5]Sheet1!X:X,[5]Sheet1!$A:$A,$A427,[5]Sheet1!$B:$B,$B427,[5]Sheet1!$C:$C,$C427),0)</f>
        <v>0</v>
      </c>
      <c r="AL427" s="169">
        <f>+IFERROR(SUMIFS([5]Sheet1!Y:Y,[5]Sheet1!$A:$A,$A427,[5]Sheet1!$B:$B,$B427,[5]Sheet1!$C:$C,$C427),0)</f>
        <v>0</v>
      </c>
      <c r="AM427" s="169">
        <f>+IFERROR(SUMIFS([5]Sheet1!Z:Z,[5]Sheet1!$A:$A,$A427,[5]Sheet1!$B:$B,$B427,[5]Sheet1!$C:$C,$C427),0)</f>
        <v>0</v>
      </c>
      <c r="AN427" s="4" t="s">
        <v>121</v>
      </c>
    </row>
    <row r="428" spans="1:40" ht="13.2" outlineLevel="2">
      <c r="A428" s="4" t="s">
        <v>116</v>
      </c>
      <c r="B428" s="4" t="s">
        <v>48</v>
      </c>
      <c r="C428" s="4" t="str">
        <f t="shared" si="1089"/>
        <v>X Privacy 100</v>
      </c>
      <c r="D428" s="218"/>
      <c r="E428" s="207"/>
      <c r="F428" s="219"/>
      <c r="G428" s="12" t="s">
        <v>56</v>
      </c>
      <c r="H428" s="168"/>
      <c r="I428" s="168"/>
      <c r="J428" s="168"/>
      <c r="K428" s="168"/>
      <c r="L428" s="168"/>
      <c r="M428" s="168"/>
      <c r="N428" s="168"/>
      <c r="O428" s="168"/>
      <c r="P428" s="169"/>
      <c r="Q428" s="169">
        <f>+IFERROR(SUMIFS([5]Sheet1!D:D,[5]Sheet1!$A:$A,$A428,[5]Sheet1!$B:$B,$B428,[5]Sheet1!$C:$C,$C428),0)</f>
        <v>0</v>
      </c>
      <c r="R428" s="169">
        <f>+IFERROR(SUMIFS([5]Sheet1!E:E,[5]Sheet1!$A:$A,$A428,[5]Sheet1!$B:$B,$B428,[5]Sheet1!$C:$C,$C428),0)</f>
        <v>0</v>
      </c>
      <c r="S428" s="169">
        <f>+IFERROR(SUMIFS([5]Sheet1!F:F,[5]Sheet1!$A:$A,$A428,[5]Sheet1!$B:$B,$B428,[5]Sheet1!$C:$C,$C428),0)</f>
        <v>0</v>
      </c>
      <c r="T428" s="169">
        <f>+IFERROR(SUMIFS([5]Sheet1!G:G,[5]Sheet1!$A:$A,$A428,[5]Sheet1!$B:$B,$B428,[5]Sheet1!$C:$C,$C428),0)</f>
        <v>0</v>
      </c>
      <c r="U428" s="169">
        <f>+IFERROR(SUMIFS([5]Sheet1!H:H,[5]Sheet1!$A:$A,$A428,[5]Sheet1!$B:$B,$B428,[5]Sheet1!$C:$C,$C428),0)</f>
        <v>0</v>
      </c>
      <c r="V428" s="169">
        <f>+IFERROR(SUMIFS([5]Sheet1!I:I,[5]Sheet1!$A:$A,$A428,[5]Sheet1!$B:$B,$B428,[5]Sheet1!$C:$C,$C428),0)</f>
        <v>0</v>
      </c>
      <c r="W428" s="169">
        <f>+IFERROR(SUMIFS([5]Sheet1!J:J,[5]Sheet1!$A:$A,$A428,[5]Sheet1!$B:$B,$B428,[5]Sheet1!$C:$C,$C428),0)</f>
        <v>0</v>
      </c>
      <c r="X428" s="169">
        <f>+IFERROR(SUMIFS([5]Sheet1!K:K,[5]Sheet1!$A:$A,$A428,[5]Sheet1!$B:$B,$B428,[5]Sheet1!$C:$C,$C428),0)</f>
        <v>0</v>
      </c>
      <c r="Y428" s="169">
        <f>+IFERROR(SUMIFS([5]Sheet1!L:L,[5]Sheet1!$A:$A,$A428,[5]Sheet1!$B:$B,$B428,[5]Sheet1!$C:$C,$C428),0)</f>
        <v>0</v>
      </c>
      <c r="Z428" s="169">
        <f>+IFERROR(SUMIFS([5]Sheet1!M:M,[5]Sheet1!$A:$A,$A428,[5]Sheet1!$B:$B,$B428,[5]Sheet1!$C:$C,$C428),0)</f>
        <v>0</v>
      </c>
      <c r="AA428" s="169">
        <f>+IFERROR(SUMIFS([5]Sheet1!N:N,[5]Sheet1!$A:$A,$A428,[5]Sheet1!$B:$B,$B428,[5]Sheet1!$C:$C,$C428),0)</f>
        <v>0</v>
      </c>
      <c r="AB428" s="169">
        <f>+IFERROR(SUMIFS([5]Sheet1!O:O,[5]Sheet1!$A:$A,$A428,[5]Sheet1!$B:$B,$B428,[5]Sheet1!$C:$C,$C428),0)</f>
        <v>0</v>
      </c>
      <c r="AC428" s="169">
        <f>+IFERROR(SUMIFS([5]Sheet1!P:P,[5]Sheet1!$A:$A,$A428,[5]Sheet1!$B:$B,$B428,[5]Sheet1!$C:$C,$C428),0)</f>
        <v>0</v>
      </c>
      <c r="AD428" s="169">
        <f>+IFERROR(SUMIFS([5]Sheet1!Q:Q,[5]Sheet1!$A:$A,$A428,[5]Sheet1!$B:$B,$B428,[5]Sheet1!$C:$C,$C428),0)</f>
        <v>0</v>
      </c>
      <c r="AE428" s="169">
        <f>+IFERROR(SUMIFS([5]Sheet1!R:R,[5]Sheet1!$A:$A,$A428,[5]Sheet1!$B:$B,$B428,[5]Sheet1!$C:$C,$C428),0)</f>
        <v>0</v>
      </c>
      <c r="AF428" s="169">
        <f>+IFERROR(SUMIFS([5]Sheet1!S:S,[5]Sheet1!$A:$A,$A428,[5]Sheet1!$B:$B,$B428,[5]Sheet1!$C:$C,$C428),0)</f>
        <v>0</v>
      </c>
      <c r="AG428" s="169">
        <f>+IFERROR(SUMIFS([5]Sheet1!T:T,[5]Sheet1!$A:$A,$A428,[5]Sheet1!$B:$B,$B428,[5]Sheet1!$C:$C,$C428),0)</f>
        <v>0</v>
      </c>
      <c r="AH428" s="169">
        <f>+IFERROR(SUMIFS([5]Sheet1!U:U,[5]Sheet1!$A:$A,$A428,[5]Sheet1!$B:$B,$B428,[5]Sheet1!$C:$C,$C428),0)</f>
        <v>0</v>
      </c>
      <c r="AI428" s="169">
        <f>+IFERROR(SUMIFS([5]Sheet1!V:V,[5]Sheet1!$A:$A,$A428,[5]Sheet1!$B:$B,$B428,[5]Sheet1!$C:$C,$C428),0)</f>
        <v>0</v>
      </c>
      <c r="AJ428" s="169">
        <f>+IFERROR(SUMIFS([5]Sheet1!W:W,[5]Sheet1!$A:$A,$A428,[5]Sheet1!$B:$B,$B428,[5]Sheet1!$C:$C,$C428),0)</f>
        <v>0</v>
      </c>
      <c r="AK428" s="169">
        <f>+IFERROR(SUMIFS([5]Sheet1!X:X,[5]Sheet1!$A:$A,$A428,[5]Sheet1!$B:$B,$B428,[5]Sheet1!$C:$C,$C428),0)</f>
        <v>0</v>
      </c>
      <c r="AL428" s="169">
        <f>+IFERROR(SUMIFS([5]Sheet1!Y:Y,[5]Sheet1!$A:$A,$A428,[5]Sheet1!$B:$B,$B428,[5]Sheet1!$C:$C,$C428),0)</f>
        <v>0</v>
      </c>
      <c r="AM428" s="169">
        <f>+IFERROR(SUMIFS([5]Sheet1!Z:Z,[5]Sheet1!$A:$A,$A428,[5]Sheet1!$B:$B,$B428,[5]Sheet1!$C:$C,$C428),0)</f>
        <v>0</v>
      </c>
      <c r="AN428" s="4" t="s">
        <v>121</v>
      </c>
    </row>
    <row r="429" spans="1:40" ht="13.2" outlineLevel="2">
      <c r="A429" s="4" t="s">
        <v>116</v>
      </c>
      <c r="B429" s="4" t="s">
        <v>48</v>
      </c>
      <c r="C429" s="4" t="str">
        <f t="shared" si="1089"/>
        <v>X Privacy 200</v>
      </c>
      <c r="D429" s="218"/>
      <c r="E429" s="207"/>
      <c r="F429" s="219"/>
      <c r="G429" s="12" t="s">
        <v>57</v>
      </c>
      <c r="H429" s="168"/>
      <c r="I429" s="168"/>
      <c r="J429" s="168"/>
      <c r="K429" s="168"/>
      <c r="L429" s="168"/>
      <c r="M429" s="168"/>
      <c r="N429" s="168"/>
      <c r="O429" s="168"/>
      <c r="P429" s="169"/>
      <c r="Q429" s="169">
        <f>+IFERROR(SUMIFS([5]Sheet1!D:D,[5]Sheet1!$A:$A,$A429,[5]Sheet1!$B:$B,$B429,[5]Sheet1!$C:$C,$C429),0)</f>
        <v>0</v>
      </c>
      <c r="R429" s="169">
        <f>+IFERROR(SUMIFS([5]Sheet1!E:E,[5]Sheet1!$A:$A,$A429,[5]Sheet1!$B:$B,$B429,[5]Sheet1!$C:$C,$C429),0)</f>
        <v>0</v>
      </c>
      <c r="S429" s="169">
        <f>+IFERROR(SUMIFS([5]Sheet1!F:F,[5]Sheet1!$A:$A,$A429,[5]Sheet1!$B:$B,$B429,[5]Sheet1!$C:$C,$C429),0)</f>
        <v>0</v>
      </c>
      <c r="T429" s="169">
        <f>+IFERROR(SUMIFS([5]Sheet1!G:G,[5]Sheet1!$A:$A,$A429,[5]Sheet1!$B:$B,$B429,[5]Sheet1!$C:$C,$C429),0)</f>
        <v>0</v>
      </c>
      <c r="U429" s="169">
        <f>+IFERROR(SUMIFS([5]Sheet1!H:H,[5]Sheet1!$A:$A,$A429,[5]Sheet1!$B:$B,$B429,[5]Sheet1!$C:$C,$C429),0)</f>
        <v>0</v>
      </c>
      <c r="V429" s="169">
        <f>+IFERROR(SUMIFS([5]Sheet1!I:I,[5]Sheet1!$A:$A,$A429,[5]Sheet1!$B:$B,$B429,[5]Sheet1!$C:$C,$C429),0)</f>
        <v>0</v>
      </c>
      <c r="W429" s="169">
        <f>+IFERROR(SUMIFS([5]Sheet1!J:J,[5]Sheet1!$A:$A,$A429,[5]Sheet1!$B:$B,$B429,[5]Sheet1!$C:$C,$C429),0)</f>
        <v>0</v>
      </c>
      <c r="X429" s="169">
        <f>+IFERROR(SUMIFS([5]Sheet1!K:K,[5]Sheet1!$A:$A,$A429,[5]Sheet1!$B:$B,$B429,[5]Sheet1!$C:$C,$C429),0)</f>
        <v>0</v>
      </c>
      <c r="Y429" s="169">
        <f>+IFERROR(SUMIFS([5]Sheet1!L:L,[5]Sheet1!$A:$A,$A429,[5]Sheet1!$B:$B,$B429,[5]Sheet1!$C:$C,$C429),0)</f>
        <v>0</v>
      </c>
      <c r="Z429" s="169">
        <f>+IFERROR(SUMIFS([5]Sheet1!M:M,[5]Sheet1!$A:$A,$A429,[5]Sheet1!$B:$B,$B429,[5]Sheet1!$C:$C,$C429),0)</f>
        <v>0</v>
      </c>
      <c r="AA429" s="169">
        <f>+IFERROR(SUMIFS([5]Sheet1!N:N,[5]Sheet1!$A:$A,$A429,[5]Sheet1!$B:$B,$B429,[5]Sheet1!$C:$C,$C429),0)</f>
        <v>0</v>
      </c>
      <c r="AB429" s="169">
        <f>+IFERROR(SUMIFS([5]Sheet1!O:O,[5]Sheet1!$A:$A,$A429,[5]Sheet1!$B:$B,$B429,[5]Sheet1!$C:$C,$C429),0)</f>
        <v>0</v>
      </c>
      <c r="AC429" s="169">
        <f>+IFERROR(SUMIFS([5]Sheet1!P:P,[5]Sheet1!$A:$A,$A429,[5]Sheet1!$B:$B,$B429,[5]Sheet1!$C:$C,$C429),0)</f>
        <v>0</v>
      </c>
      <c r="AD429" s="169">
        <f>+IFERROR(SUMIFS([5]Sheet1!Q:Q,[5]Sheet1!$A:$A,$A429,[5]Sheet1!$B:$B,$B429,[5]Sheet1!$C:$C,$C429),0)</f>
        <v>0</v>
      </c>
      <c r="AE429" s="169">
        <f>+IFERROR(SUMIFS([5]Sheet1!R:R,[5]Sheet1!$A:$A,$A429,[5]Sheet1!$B:$B,$B429,[5]Sheet1!$C:$C,$C429),0)</f>
        <v>0</v>
      </c>
      <c r="AF429" s="169">
        <f>+IFERROR(SUMIFS([5]Sheet1!S:S,[5]Sheet1!$A:$A,$A429,[5]Sheet1!$B:$B,$B429,[5]Sheet1!$C:$C,$C429),0)</f>
        <v>0</v>
      </c>
      <c r="AG429" s="169">
        <f>+IFERROR(SUMIFS([5]Sheet1!T:T,[5]Sheet1!$A:$A,$A429,[5]Sheet1!$B:$B,$B429,[5]Sheet1!$C:$C,$C429),0)</f>
        <v>0</v>
      </c>
      <c r="AH429" s="169">
        <f>+IFERROR(SUMIFS([5]Sheet1!U:U,[5]Sheet1!$A:$A,$A429,[5]Sheet1!$B:$B,$B429,[5]Sheet1!$C:$C,$C429),0)</f>
        <v>0</v>
      </c>
      <c r="AI429" s="169">
        <f>+IFERROR(SUMIFS([5]Sheet1!V:V,[5]Sheet1!$A:$A,$A429,[5]Sheet1!$B:$B,$B429,[5]Sheet1!$C:$C,$C429),0)</f>
        <v>0</v>
      </c>
      <c r="AJ429" s="169">
        <f>+IFERROR(SUMIFS([5]Sheet1!W:W,[5]Sheet1!$A:$A,$A429,[5]Sheet1!$B:$B,$B429,[5]Sheet1!$C:$C,$C429),0)</f>
        <v>0</v>
      </c>
      <c r="AK429" s="169">
        <f>+IFERROR(SUMIFS([5]Sheet1!X:X,[5]Sheet1!$A:$A,$A429,[5]Sheet1!$B:$B,$B429,[5]Sheet1!$C:$C,$C429),0)</f>
        <v>0</v>
      </c>
      <c r="AL429" s="169">
        <f>+IFERROR(SUMIFS([5]Sheet1!Y:Y,[5]Sheet1!$A:$A,$A429,[5]Sheet1!$B:$B,$B429,[5]Sheet1!$C:$C,$C429),0)</f>
        <v>0</v>
      </c>
      <c r="AM429" s="169">
        <f>+IFERROR(SUMIFS([5]Sheet1!Z:Z,[5]Sheet1!$A:$A,$A429,[5]Sheet1!$B:$B,$B429,[5]Sheet1!$C:$C,$C429),0)</f>
        <v>0</v>
      </c>
      <c r="AN429" s="4" t="s">
        <v>121</v>
      </c>
    </row>
    <row r="430" spans="1:40" ht="13.2" outlineLevel="2">
      <c r="A430" s="4" t="s">
        <v>116</v>
      </c>
      <c r="B430" s="4" t="s">
        <v>48</v>
      </c>
      <c r="C430" s="4" t="str">
        <f t="shared" si="1089"/>
        <v>X Privacy 500</v>
      </c>
      <c r="D430" s="218"/>
      <c r="E430" s="207"/>
      <c r="F430" s="219"/>
      <c r="G430" s="12" t="s">
        <v>3784</v>
      </c>
      <c r="H430" s="168"/>
      <c r="I430" s="168"/>
      <c r="J430" s="168"/>
      <c r="K430" s="168"/>
      <c r="L430" s="168"/>
      <c r="M430" s="168"/>
      <c r="N430" s="168"/>
      <c r="O430" s="168"/>
      <c r="P430" s="169"/>
      <c r="Q430" s="169">
        <f>+IFERROR(SUMIFS([5]Sheet1!D:D,[5]Sheet1!$A:$A,$A430,[5]Sheet1!$B:$B,$B430,[5]Sheet1!$C:$C,$C430),0)</f>
        <v>0</v>
      </c>
      <c r="R430" s="169">
        <f>+IFERROR(SUMIFS([5]Sheet1!E:E,[5]Sheet1!$A:$A,$A430,[5]Sheet1!$B:$B,$B430,[5]Sheet1!$C:$C,$C430),0)</f>
        <v>0</v>
      </c>
      <c r="S430" s="169">
        <f>+IFERROR(SUMIFS([5]Sheet1!F:F,[5]Sheet1!$A:$A,$A430,[5]Sheet1!$B:$B,$B430,[5]Sheet1!$C:$C,$C430),0)</f>
        <v>0</v>
      </c>
      <c r="T430" s="169">
        <f>+IFERROR(SUMIFS([5]Sheet1!G:G,[5]Sheet1!$A:$A,$A430,[5]Sheet1!$B:$B,$B430,[5]Sheet1!$C:$C,$C430),0)</f>
        <v>0</v>
      </c>
      <c r="U430" s="169">
        <f>+IFERROR(SUMIFS([5]Sheet1!H:H,[5]Sheet1!$A:$A,$A430,[5]Sheet1!$B:$B,$B430,[5]Sheet1!$C:$C,$C430),0)</f>
        <v>0</v>
      </c>
      <c r="V430" s="169">
        <f>+IFERROR(SUMIFS([5]Sheet1!I:I,[5]Sheet1!$A:$A,$A430,[5]Sheet1!$B:$B,$B430,[5]Sheet1!$C:$C,$C430),0)</f>
        <v>0</v>
      </c>
      <c r="W430" s="169">
        <f>+IFERROR(SUMIFS([5]Sheet1!J:J,[5]Sheet1!$A:$A,$A430,[5]Sheet1!$B:$B,$B430,[5]Sheet1!$C:$C,$C430),0)</f>
        <v>0</v>
      </c>
      <c r="X430" s="169">
        <f>+IFERROR(SUMIFS([5]Sheet1!K:K,[5]Sheet1!$A:$A,$A430,[5]Sheet1!$B:$B,$B430,[5]Sheet1!$C:$C,$C430),0)</f>
        <v>0</v>
      </c>
      <c r="Y430" s="169">
        <f>+IFERROR(SUMIFS([5]Sheet1!L:L,[5]Sheet1!$A:$A,$A430,[5]Sheet1!$B:$B,$B430,[5]Sheet1!$C:$C,$C430),0)</f>
        <v>0</v>
      </c>
      <c r="Z430" s="169">
        <f>+IFERROR(SUMIFS([5]Sheet1!M:M,[5]Sheet1!$A:$A,$A430,[5]Sheet1!$B:$B,$B430,[5]Sheet1!$C:$C,$C430),0)</f>
        <v>0</v>
      </c>
      <c r="AA430" s="169">
        <f>+IFERROR(SUMIFS([5]Sheet1!N:N,[5]Sheet1!$A:$A,$A430,[5]Sheet1!$B:$B,$B430,[5]Sheet1!$C:$C,$C430),0)</f>
        <v>0</v>
      </c>
      <c r="AB430" s="169">
        <f>+IFERROR(SUMIFS([5]Sheet1!O:O,[5]Sheet1!$A:$A,$A430,[5]Sheet1!$B:$B,$B430,[5]Sheet1!$C:$C,$C430),0)</f>
        <v>0</v>
      </c>
      <c r="AC430" s="169">
        <f>+IFERROR(SUMIFS([5]Sheet1!P:P,[5]Sheet1!$A:$A,$A430,[5]Sheet1!$B:$B,$B430,[5]Sheet1!$C:$C,$C430),0)</f>
        <v>0</v>
      </c>
      <c r="AD430" s="169">
        <f>+IFERROR(SUMIFS([5]Sheet1!Q:Q,[5]Sheet1!$A:$A,$A430,[5]Sheet1!$B:$B,$B430,[5]Sheet1!$C:$C,$C430),0)</f>
        <v>0</v>
      </c>
      <c r="AE430" s="169">
        <f>+IFERROR(SUMIFS([5]Sheet1!R:R,[5]Sheet1!$A:$A,$A430,[5]Sheet1!$B:$B,$B430,[5]Sheet1!$C:$C,$C430),0)</f>
        <v>0</v>
      </c>
      <c r="AF430" s="169">
        <f>+IFERROR(SUMIFS([5]Sheet1!S:S,[5]Sheet1!$A:$A,$A430,[5]Sheet1!$B:$B,$B430,[5]Sheet1!$C:$C,$C430),0)</f>
        <v>0</v>
      </c>
      <c r="AG430" s="169">
        <f>+IFERROR(SUMIFS([5]Sheet1!T:T,[5]Sheet1!$A:$A,$A430,[5]Sheet1!$B:$B,$B430,[5]Sheet1!$C:$C,$C430),0)</f>
        <v>0</v>
      </c>
      <c r="AH430" s="169">
        <f>+IFERROR(SUMIFS([5]Sheet1!U:U,[5]Sheet1!$A:$A,$A430,[5]Sheet1!$B:$B,$B430,[5]Sheet1!$C:$C,$C430),0)</f>
        <v>0</v>
      </c>
      <c r="AI430" s="169">
        <f>+IFERROR(SUMIFS([5]Sheet1!V:V,[5]Sheet1!$A:$A,$A430,[5]Sheet1!$B:$B,$B430,[5]Sheet1!$C:$C,$C430),0)</f>
        <v>0</v>
      </c>
      <c r="AJ430" s="169">
        <f>+IFERROR(SUMIFS([5]Sheet1!W:W,[5]Sheet1!$A:$A,$A430,[5]Sheet1!$B:$B,$B430,[5]Sheet1!$C:$C,$C430),0)</f>
        <v>0</v>
      </c>
      <c r="AK430" s="169">
        <f>+IFERROR(SUMIFS([5]Sheet1!X:X,[5]Sheet1!$A:$A,$A430,[5]Sheet1!$B:$B,$B430,[5]Sheet1!$C:$C,$C430),0)</f>
        <v>0</v>
      </c>
      <c r="AL430" s="169">
        <f>+IFERROR(SUMIFS([5]Sheet1!Y:Y,[5]Sheet1!$A:$A,$A430,[5]Sheet1!$B:$B,$B430,[5]Sheet1!$C:$C,$C430),0)</f>
        <v>0</v>
      </c>
      <c r="AM430" s="169">
        <f>+IFERROR(SUMIFS([5]Sheet1!Z:Z,[5]Sheet1!$A:$A,$A430,[5]Sheet1!$B:$B,$B430,[5]Sheet1!$C:$C,$C430),0)</f>
        <v>0</v>
      </c>
    </row>
    <row r="431" spans="1:40" ht="13.2" outlineLevel="2">
      <c r="A431" s="4" t="s">
        <v>116</v>
      </c>
      <c r="B431" s="4" t="s">
        <v>48</v>
      </c>
      <c r="C431" s="4" t="str">
        <f t="shared" si="1089"/>
        <v>X Privacy DC 1Gb</v>
      </c>
      <c r="D431" s="218"/>
      <c r="E431" s="207"/>
      <c r="F431" s="219"/>
      <c r="G431" s="12" t="s">
        <v>75</v>
      </c>
      <c r="H431" s="168"/>
      <c r="I431" s="168"/>
      <c r="J431" s="168"/>
      <c r="K431" s="168"/>
      <c r="L431" s="168"/>
      <c r="M431" s="168"/>
      <c r="N431" s="168"/>
      <c r="O431" s="168"/>
      <c r="P431" s="169"/>
      <c r="Q431" s="169">
        <f>+IFERROR(SUMIFS([5]Sheet1!D:D,[5]Sheet1!$A:$A,$A431,[5]Sheet1!$B:$B,$B431,[5]Sheet1!$C:$C,$C431),0)</f>
        <v>0</v>
      </c>
      <c r="R431" s="169">
        <f>+IFERROR(SUMIFS([5]Sheet1!E:E,[5]Sheet1!$A:$A,$A431,[5]Sheet1!$B:$B,$B431,[5]Sheet1!$C:$C,$C431),0)</f>
        <v>0</v>
      </c>
      <c r="S431" s="169">
        <f>+IFERROR(SUMIFS([5]Sheet1!F:F,[5]Sheet1!$A:$A,$A431,[5]Sheet1!$B:$B,$B431,[5]Sheet1!$C:$C,$C431),0)</f>
        <v>0</v>
      </c>
      <c r="T431" s="169">
        <f>+IFERROR(SUMIFS([5]Sheet1!G:G,[5]Sheet1!$A:$A,$A431,[5]Sheet1!$B:$B,$B431,[5]Sheet1!$C:$C,$C431),0)</f>
        <v>0</v>
      </c>
      <c r="U431" s="169">
        <f>+IFERROR(SUMIFS([5]Sheet1!H:H,[5]Sheet1!$A:$A,$A431,[5]Sheet1!$B:$B,$B431,[5]Sheet1!$C:$C,$C431),0)</f>
        <v>0</v>
      </c>
      <c r="V431" s="169">
        <f>+IFERROR(SUMIFS([5]Sheet1!I:I,[5]Sheet1!$A:$A,$A431,[5]Sheet1!$B:$B,$B431,[5]Sheet1!$C:$C,$C431),0)</f>
        <v>0</v>
      </c>
      <c r="W431" s="169">
        <f>+IFERROR(SUMIFS([5]Sheet1!J:J,[5]Sheet1!$A:$A,$A431,[5]Sheet1!$B:$B,$B431,[5]Sheet1!$C:$C,$C431),0)</f>
        <v>0</v>
      </c>
      <c r="X431" s="169">
        <f>+IFERROR(SUMIFS([5]Sheet1!K:K,[5]Sheet1!$A:$A,$A431,[5]Sheet1!$B:$B,$B431,[5]Sheet1!$C:$C,$C431),0)</f>
        <v>0</v>
      </c>
      <c r="Y431" s="169">
        <f>+IFERROR(SUMIFS([5]Sheet1!L:L,[5]Sheet1!$A:$A,$A431,[5]Sheet1!$B:$B,$B431,[5]Sheet1!$C:$C,$C431),0)</f>
        <v>0</v>
      </c>
      <c r="Z431" s="169">
        <f>+IFERROR(SUMIFS([5]Sheet1!M:M,[5]Sheet1!$A:$A,$A431,[5]Sheet1!$B:$B,$B431,[5]Sheet1!$C:$C,$C431),0)</f>
        <v>0</v>
      </c>
      <c r="AA431" s="169">
        <f>+IFERROR(SUMIFS([5]Sheet1!N:N,[5]Sheet1!$A:$A,$A431,[5]Sheet1!$B:$B,$B431,[5]Sheet1!$C:$C,$C431),0)</f>
        <v>0</v>
      </c>
      <c r="AB431" s="169">
        <f>+IFERROR(SUMIFS([5]Sheet1!O:O,[5]Sheet1!$A:$A,$A431,[5]Sheet1!$B:$B,$B431,[5]Sheet1!$C:$C,$C431),0)</f>
        <v>0</v>
      </c>
      <c r="AC431" s="169">
        <f>+IFERROR(SUMIFS([5]Sheet1!P:P,[5]Sheet1!$A:$A,$A431,[5]Sheet1!$B:$B,$B431,[5]Sheet1!$C:$C,$C431),0)</f>
        <v>0</v>
      </c>
      <c r="AD431" s="169">
        <f>+IFERROR(SUMIFS([5]Sheet1!Q:Q,[5]Sheet1!$A:$A,$A431,[5]Sheet1!$B:$B,$B431,[5]Sheet1!$C:$C,$C431),0)</f>
        <v>0</v>
      </c>
      <c r="AE431" s="169">
        <f>+IFERROR(SUMIFS([5]Sheet1!R:R,[5]Sheet1!$A:$A,$A431,[5]Sheet1!$B:$B,$B431,[5]Sheet1!$C:$C,$C431),0)</f>
        <v>0</v>
      </c>
      <c r="AF431" s="169">
        <f>+IFERROR(SUMIFS([5]Sheet1!S:S,[5]Sheet1!$A:$A,$A431,[5]Sheet1!$B:$B,$B431,[5]Sheet1!$C:$C,$C431),0)</f>
        <v>0</v>
      </c>
      <c r="AG431" s="169">
        <f>+IFERROR(SUMIFS([5]Sheet1!T:T,[5]Sheet1!$A:$A,$A431,[5]Sheet1!$B:$B,$B431,[5]Sheet1!$C:$C,$C431),0)</f>
        <v>0</v>
      </c>
      <c r="AH431" s="169">
        <f>+IFERROR(SUMIFS([5]Sheet1!U:U,[5]Sheet1!$A:$A,$A431,[5]Sheet1!$B:$B,$B431,[5]Sheet1!$C:$C,$C431),0)</f>
        <v>0</v>
      </c>
      <c r="AI431" s="169">
        <f>+IFERROR(SUMIFS([5]Sheet1!V:V,[5]Sheet1!$A:$A,$A431,[5]Sheet1!$B:$B,$B431,[5]Sheet1!$C:$C,$C431),0)</f>
        <v>0</v>
      </c>
      <c r="AJ431" s="169">
        <f>+IFERROR(SUMIFS([5]Sheet1!W:W,[5]Sheet1!$A:$A,$A431,[5]Sheet1!$B:$B,$B431,[5]Sheet1!$C:$C,$C431),0)</f>
        <v>0</v>
      </c>
      <c r="AK431" s="169">
        <f>+IFERROR(SUMIFS([5]Sheet1!X:X,[5]Sheet1!$A:$A,$A431,[5]Sheet1!$B:$B,$B431,[5]Sheet1!$C:$C,$C431),0)</f>
        <v>0</v>
      </c>
      <c r="AL431" s="169">
        <f>+IFERROR(SUMIFS([5]Sheet1!Y:Y,[5]Sheet1!$A:$A,$A431,[5]Sheet1!$B:$B,$B431,[5]Sheet1!$C:$C,$C431),0)</f>
        <v>0</v>
      </c>
      <c r="AM431" s="169">
        <f>+IFERROR(SUMIFS([5]Sheet1!Z:Z,[5]Sheet1!$A:$A,$A431,[5]Sheet1!$B:$B,$B431,[5]Sheet1!$C:$C,$C431),0)</f>
        <v>0</v>
      </c>
      <c r="AN431" s="4" t="s">
        <v>121</v>
      </c>
    </row>
    <row r="432" spans="1:40" ht="13.2" outlineLevel="2">
      <c r="A432" s="4" t="s">
        <v>116</v>
      </c>
      <c r="B432" s="4" t="s">
        <v>48</v>
      </c>
      <c r="C432" s="4" t="str">
        <f t="shared" si="1089"/>
        <v>X Privacy Virtual 100</v>
      </c>
      <c r="D432" s="218"/>
      <c r="E432" s="207"/>
      <c r="F432" s="219"/>
      <c r="G432" s="12" t="s">
        <v>78</v>
      </c>
      <c r="H432" s="168"/>
      <c r="I432" s="168"/>
      <c r="J432" s="168"/>
      <c r="K432" s="168"/>
      <c r="L432" s="168"/>
      <c r="M432" s="168"/>
      <c r="N432" s="168"/>
      <c r="O432" s="168"/>
      <c r="P432" s="169"/>
      <c r="Q432" s="169">
        <f>+IFERROR(SUMIFS([5]Sheet1!D:D,[5]Sheet1!$A:$A,$A432,[5]Sheet1!$B:$B,$B432,[5]Sheet1!$C:$C,$C432),0)</f>
        <v>0</v>
      </c>
      <c r="R432" s="169">
        <f>+IFERROR(SUMIFS([5]Sheet1!E:E,[5]Sheet1!$A:$A,$A432,[5]Sheet1!$B:$B,$B432,[5]Sheet1!$C:$C,$C432),0)</f>
        <v>0</v>
      </c>
      <c r="S432" s="169">
        <f>+IFERROR(SUMIFS([5]Sheet1!F:F,[5]Sheet1!$A:$A,$A432,[5]Sheet1!$B:$B,$B432,[5]Sheet1!$C:$C,$C432),0)</f>
        <v>0</v>
      </c>
      <c r="T432" s="169">
        <f>+IFERROR(SUMIFS([5]Sheet1!G:G,[5]Sheet1!$A:$A,$A432,[5]Sheet1!$B:$B,$B432,[5]Sheet1!$C:$C,$C432),0)</f>
        <v>0</v>
      </c>
      <c r="U432" s="169">
        <f>+IFERROR(SUMIFS([5]Sheet1!H:H,[5]Sheet1!$A:$A,$A432,[5]Sheet1!$B:$B,$B432,[5]Sheet1!$C:$C,$C432),0)</f>
        <v>0</v>
      </c>
      <c r="V432" s="169">
        <f>+IFERROR(SUMIFS([5]Sheet1!I:I,[5]Sheet1!$A:$A,$A432,[5]Sheet1!$B:$B,$B432,[5]Sheet1!$C:$C,$C432),0)</f>
        <v>0</v>
      </c>
      <c r="W432" s="169">
        <f>+IFERROR(SUMIFS([5]Sheet1!J:J,[5]Sheet1!$A:$A,$A432,[5]Sheet1!$B:$B,$B432,[5]Sheet1!$C:$C,$C432),0)</f>
        <v>0</v>
      </c>
      <c r="X432" s="169">
        <f>+IFERROR(SUMIFS([5]Sheet1!K:K,[5]Sheet1!$A:$A,$A432,[5]Sheet1!$B:$B,$B432,[5]Sheet1!$C:$C,$C432),0)</f>
        <v>0</v>
      </c>
      <c r="Y432" s="169">
        <f>+IFERROR(SUMIFS([5]Sheet1!L:L,[5]Sheet1!$A:$A,$A432,[5]Sheet1!$B:$B,$B432,[5]Sheet1!$C:$C,$C432),0)</f>
        <v>0</v>
      </c>
      <c r="Z432" s="169">
        <f>+IFERROR(SUMIFS([5]Sheet1!M:M,[5]Sheet1!$A:$A,$A432,[5]Sheet1!$B:$B,$B432,[5]Sheet1!$C:$C,$C432),0)</f>
        <v>0</v>
      </c>
      <c r="AA432" s="169">
        <f>+IFERROR(SUMIFS([5]Sheet1!N:N,[5]Sheet1!$A:$A,$A432,[5]Sheet1!$B:$B,$B432,[5]Sheet1!$C:$C,$C432),0)</f>
        <v>0</v>
      </c>
      <c r="AB432" s="169">
        <f>+IFERROR(SUMIFS([5]Sheet1!O:O,[5]Sheet1!$A:$A,$A432,[5]Sheet1!$B:$B,$B432,[5]Sheet1!$C:$C,$C432),0)</f>
        <v>0</v>
      </c>
      <c r="AC432" s="169">
        <f>+IFERROR(SUMIFS([5]Sheet1!P:P,[5]Sheet1!$A:$A,$A432,[5]Sheet1!$B:$B,$B432,[5]Sheet1!$C:$C,$C432),0)</f>
        <v>0</v>
      </c>
      <c r="AD432" s="169">
        <f>+IFERROR(SUMIFS([5]Sheet1!Q:Q,[5]Sheet1!$A:$A,$A432,[5]Sheet1!$B:$B,$B432,[5]Sheet1!$C:$C,$C432),0)</f>
        <v>0</v>
      </c>
      <c r="AE432" s="169">
        <f>+IFERROR(SUMIFS([5]Sheet1!R:R,[5]Sheet1!$A:$A,$A432,[5]Sheet1!$B:$B,$B432,[5]Sheet1!$C:$C,$C432),0)</f>
        <v>0</v>
      </c>
      <c r="AF432" s="169">
        <f>+IFERROR(SUMIFS([5]Sheet1!S:S,[5]Sheet1!$A:$A,$A432,[5]Sheet1!$B:$B,$B432,[5]Sheet1!$C:$C,$C432),0)</f>
        <v>0</v>
      </c>
      <c r="AG432" s="169">
        <f>+IFERROR(SUMIFS([5]Sheet1!T:T,[5]Sheet1!$A:$A,$A432,[5]Sheet1!$B:$B,$B432,[5]Sheet1!$C:$C,$C432),0)</f>
        <v>0</v>
      </c>
      <c r="AH432" s="169">
        <f>+IFERROR(SUMIFS([5]Sheet1!U:U,[5]Sheet1!$A:$A,$A432,[5]Sheet1!$B:$B,$B432,[5]Sheet1!$C:$C,$C432),0)</f>
        <v>0</v>
      </c>
      <c r="AI432" s="169">
        <f>+IFERROR(SUMIFS([5]Sheet1!V:V,[5]Sheet1!$A:$A,$A432,[5]Sheet1!$B:$B,$B432,[5]Sheet1!$C:$C,$C432),0)</f>
        <v>0</v>
      </c>
      <c r="AJ432" s="169">
        <f>+IFERROR(SUMIFS([5]Sheet1!W:W,[5]Sheet1!$A:$A,$A432,[5]Sheet1!$B:$B,$B432,[5]Sheet1!$C:$C,$C432),0)</f>
        <v>0</v>
      </c>
      <c r="AK432" s="169">
        <f>+IFERROR(SUMIFS([5]Sheet1!X:X,[5]Sheet1!$A:$A,$A432,[5]Sheet1!$B:$B,$B432,[5]Sheet1!$C:$C,$C432),0)</f>
        <v>0</v>
      </c>
      <c r="AL432" s="169">
        <f>+IFERROR(SUMIFS([5]Sheet1!Y:Y,[5]Sheet1!$A:$A,$A432,[5]Sheet1!$B:$B,$B432,[5]Sheet1!$C:$C,$C432),0)</f>
        <v>0</v>
      </c>
      <c r="AM432" s="169">
        <f>+IFERROR(SUMIFS([5]Sheet1!Z:Z,[5]Sheet1!$A:$A,$A432,[5]Sheet1!$B:$B,$B432,[5]Sheet1!$C:$C,$C432),0)</f>
        <v>0</v>
      </c>
      <c r="AN432" s="4" t="s">
        <v>121</v>
      </c>
    </row>
    <row r="433" spans="1:40" ht="13.2" outlineLevel="2">
      <c r="A433" s="4" t="s">
        <v>116</v>
      </c>
      <c r="B433" s="4" t="s">
        <v>48</v>
      </c>
      <c r="C433" s="4" t="str">
        <f t="shared" si="1089"/>
        <v>X Privacy NOMADA</v>
      </c>
      <c r="D433" s="218"/>
      <c r="E433" s="207"/>
      <c r="F433" s="219"/>
      <c r="G433" s="12" t="s">
        <v>95</v>
      </c>
      <c r="H433" s="168"/>
      <c r="I433" s="168"/>
      <c r="J433" s="168"/>
      <c r="K433" s="168"/>
      <c r="L433" s="168"/>
      <c r="M433" s="168"/>
      <c r="N433" s="168"/>
      <c r="O433" s="168"/>
      <c r="P433" s="169"/>
      <c r="Q433" s="169">
        <f>+IFERROR(SUMIFS([5]Sheet1!D:D,[5]Sheet1!$A:$A,$A433,[5]Sheet1!$B:$B,$B433,[5]Sheet1!$C:$C,$C433),0)</f>
        <v>0</v>
      </c>
      <c r="R433" s="169">
        <f>+IFERROR(SUMIFS([5]Sheet1!E:E,[5]Sheet1!$A:$A,$A433,[5]Sheet1!$B:$B,$B433,[5]Sheet1!$C:$C,$C433),0)</f>
        <v>0</v>
      </c>
      <c r="S433" s="169">
        <f>+IFERROR(SUMIFS([5]Sheet1!F:F,[5]Sheet1!$A:$A,$A433,[5]Sheet1!$B:$B,$B433,[5]Sheet1!$C:$C,$C433),0)</f>
        <v>0</v>
      </c>
      <c r="T433" s="169">
        <f>+IFERROR(SUMIFS([5]Sheet1!G:G,[5]Sheet1!$A:$A,$A433,[5]Sheet1!$B:$B,$B433,[5]Sheet1!$C:$C,$C433),0)</f>
        <v>0</v>
      </c>
      <c r="U433" s="169">
        <f>+IFERROR(SUMIFS([5]Sheet1!H:H,[5]Sheet1!$A:$A,$A433,[5]Sheet1!$B:$B,$B433,[5]Sheet1!$C:$C,$C433),0)</f>
        <v>0</v>
      </c>
      <c r="V433" s="169">
        <f>+IFERROR(SUMIFS([5]Sheet1!I:I,[5]Sheet1!$A:$A,$A433,[5]Sheet1!$B:$B,$B433,[5]Sheet1!$C:$C,$C433),0)</f>
        <v>0</v>
      </c>
      <c r="W433" s="169">
        <f>+IFERROR(SUMIFS([5]Sheet1!J:J,[5]Sheet1!$A:$A,$A433,[5]Sheet1!$B:$B,$B433,[5]Sheet1!$C:$C,$C433),0)</f>
        <v>0</v>
      </c>
      <c r="X433" s="169">
        <f>+IFERROR(SUMIFS([5]Sheet1!K:K,[5]Sheet1!$A:$A,$A433,[5]Sheet1!$B:$B,$B433,[5]Sheet1!$C:$C,$C433),0)</f>
        <v>0</v>
      </c>
      <c r="Y433" s="169">
        <f>+IFERROR(SUMIFS([5]Sheet1!L:L,[5]Sheet1!$A:$A,$A433,[5]Sheet1!$B:$B,$B433,[5]Sheet1!$C:$C,$C433),0)</f>
        <v>0</v>
      </c>
      <c r="Z433" s="169">
        <f>+IFERROR(SUMIFS([5]Sheet1!M:M,[5]Sheet1!$A:$A,$A433,[5]Sheet1!$B:$B,$B433,[5]Sheet1!$C:$C,$C433),0)</f>
        <v>0</v>
      </c>
      <c r="AA433" s="169">
        <f>+IFERROR(SUMIFS([5]Sheet1!N:N,[5]Sheet1!$A:$A,$A433,[5]Sheet1!$B:$B,$B433,[5]Sheet1!$C:$C,$C433),0)</f>
        <v>0</v>
      </c>
      <c r="AB433" s="169">
        <f>+IFERROR(SUMIFS([5]Sheet1!O:O,[5]Sheet1!$A:$A,$A433,[5]Sheet1!$B:$B,$B433,[5]Sheet1!$C:$C,$C433),0)</f>
        <v>0</v>
      </c>
      <c r="AC433" s="169">
        <f>+IFERROR(SUMIFS([5]Sheet1!P:P,[5]Sheet1!$A:$A,$A433,[5]Sheet1!$B:$B,$B433,[5]Sheet1!$C:$C,$C433),0)</f>
        <v>0</v>
      </c>
      <c r="AD433" s="169">
        <f>+IFERROR(SUMIFS([5]Sheet1!Q:Q,[5]Sheet1!$A:$A,$A433,[5]Sheet1!$B:$B,$B433,[5]Sheet1!$C:$C,$C433),0)</f>
        <v>0</v>
      </c>
      <c r="AE433" s="169">
        <f>+IFERROR(SUMIFS([5]Sheet1!R:R,[5]Sheet1!$A:$A,$A433,[5]Sheet1!$B:$B,$B433,[5]Sheet1!$C:$C,$C433),0)</f>
        <v>0</v>
      </c>
      <c r="AF433" s="169">
        <f>+IFERROR(SUMIFS([5]Sheet1!S:S,[5]Sheet1!$A:$A,$A433,[5]Sheet1!$B:$B,$B433,[5]Sheet1!$C:$C,$C433),0)</f>
        <v>0</v>
      </c>
      <c r="AG433" s="169">
        <f>+IFERROR(SUMIFS([5]Sheet1!T:T,[5]Sheet1!$A:$A,$A433,[5]Sheet1!$B:$B,$B433,[5]Sheet1!$C:$C,$C433),0)</f>
        <v>0</v>
      </c>
      <c r="AH433" s="169">
        <f>+IFERROR(SUMIFS([5]Sheet1!U:U,[5]Sheet1!$A:$A,$A433,[5]Sheet1!$B:$B,$B433,[5]Sheet1!$C:$C,$C433),0)</f>
        <v>0</v>
      </c>
      <c r="AI433" s="169">
        <f>+IFERROR(SUMIFS([5]Sheet1!V:V,[5]Sheet1!$A:$A,$A433,[5]Sheet1!$B:$B,$B433,[5]Sheet1!$C:$C,$C433),0)</f>
        <v>0</v>
      </c>
      <c r="AJ433" s="169">
        <f>+IFERROR(SUMIFS([5]Sheet1!W:W,[5]Sheet1!$A:$A,$A433,[5]Sheet1!$B:$B,$B433,[5]Sheet1!$C:$C,$C433),0)</f>
        <v>0</v>
      </c>
      <c r="AK433" s="169">
        <f>+IFERROR(SUMIFS([5]Sheet1!X:X,[5]Sheet1!$A:$A,$A433,[5]Sheet1!$B:$B,$B433,[5]Sheet1!$C:$C,$C433),0)</f>
        <v>0</v>
      </c>
      <c r="AL433" s="169">
        <f>+IFERROR(SUMIFS([5]Sheet1!Y:Y,[5]Sheet1!$A:$A,$A433,[5]Sheet1!$B:$B,$B433,[5]Sheet1!$C:$C,$C433),0)</f>
        <v>0</v>
      </c>
      <c r="AM433" s="169">
        <f>+IFERROR(SUMIFS([5]Sheet1!Z:Z,[5]Sheet1!$A:$A,$A433,[5]Sheet1!$B:$B,$B433,[5]Sheet1!$C:$C,$C433),0)</f>
        <v>0</v>
      </c>
      <c r="AN433" s="4" t="s">
        <v>121</v>
      </c>
    </row>
    <row r="434" spans="1:40" ht="13.2" outlineLevel="2">
      <c r="A434" s="4" t="s">
        <v>116</v>
      </c>
      <c r="B434" s="4" t="s">
        <v>48</v>
      </c>
      <c r="C434" s="4" t="str">
        <f t="shared" si="1089"/>
        <v>X Privacy 4G</v>
      </c>
      <c r="D434" s="218"/>
      <c r="E434" s="207"/>
      <c r="F434" s="219"/>
      <c r="G434" s="12" t="s">
        <v>96</v>
      </c>
      <c r="H434" s="168"/>
      <c r="I434" s="168"/>
      <c r="J434" s="168"/>
      <c r="K434" s="168"/>
      <c r="L434" s="168"/>
      <c r="M434" s="168"/>
      <c r="N434" s="168"/>
      <c r="O434" s="168"/>
      <c r="P434" s="169"/>
      <c r="Q434" s="169">
        <f>+IFERROR(SUMIFS([5]Sheet1!D:D,[5]Sheet1!$A:$A,$A434,[5]Sheet1!$B:$B,$B434,[5]Sheet1!$C:$C,$C434),0)</f>
        <v>0</v>
      </c>
      <c r="R434" s="169">
        <f>+IFERROR(SUMIFS([5]Sheet1!E:E,[5]Sheet1!$A:$A,$A434,[5]Sheet1!$B:$B,$B434,[5]Sheet1!$C:$C,$C434),0)</f>
        <v>0</v>
      </c>
      <c r="S434" s="169">
        <f>+IFERROR(SUMIFS([5]Sheet1!F:F,[5]Sheet1!$A:$A,$A434,[5]Sheet1!$B:$B,$B434,[5]Sheet1!$C:$C,$C434),0)</f>
        <v>0</v>
      </c>
      <c r="T434" s="169">
        <f>+IFERROR(SUMIFS([5]Sheet1!G:G,[5]Sheet1!$A:$A,$A434,[5]Sheet1!$B:$B,$B434,[5]Sheet1!$C:$C,$C434),0)</f>
        <v>0</v>
      </c>
      <c r="U434" s="169">
        <f>+IFERROR(SUMIFS([5]Sheet1!H:H,[5]Sheet1!$A:$A,$A434,[5]Sheet1!$B:$B,$B434,[5]Sheet1!$C:$C,$C434),0)</f>
        <v>0</v>
      </c>
      <c r="V434" s="169">
        <f>+IFERROR(SUMIFS([5]Sheet1!I:I,[5]Sheet1!$A:$A,$A434,[5]Sheet1!$B:$B,$B434,[5]Sheet1!$C:$C,$C434),0)</f>
        <v>0</v>
      </c>
      <c r="W434" s="169">
        <f>+IFERROR(SUMIFS([5]Sheet1!J:J,[5]Sheet1!$A:$A,$A434,[5]Sheet1!$B:$B,$B434,[5]Sheet1!$C:$C,$C434),0)</f>
        <v>0</v>
      </c>
      <c r="X434" s="169">
        <f>+IFERROR(SUMIFS([5]Sheet1!K:K,[5]Sheet1!$A:$A,$A434,[5]Sheet1!$B:$B,$B434,[5]Sheet1!$C:$C,$C434),0)</f>
        <v>0</v>
      </c>
      <c r="Y434" s="169">
        <f>+IFERROR(SUMIFS([5]Sheet1!L:L,[5]Sheet1!$A:$A,$A434,[5]Sheet1!$B:$B,$B434,[5]Sheet1!$C:$C,$C434),0)</f>
        <v>0</v>
      </c>
      <c r="Z434" s="169">
        <f>+IFERROR(SUMIFS([5]Sheet1!M:M,[5]Sheet1!$A:$A,$A434,[5]Sheet1!$B:$B,$B434,[5]Sheet1!$C:$C,$C434),0)</f>
        <v>0</v>
      </c>
      <c r="AA434" s="169">
        <f>+IFERROR(SUMIFS([5]Sheet1!N:N,[5]Sheet1!$A:$A,$A434,[5]Sheet1!$B:$B,$B434,[5]Sheet1!$C:$C,$C434),0)</f>
        <v>0</v>
      </c>
      <c r="AB434" s="169">
        <f>+IFERROR(SUMIFS([5]Sheet1!O:O,[5]Sheet1!$A:$A,$A434,[5]Sheet1!$B:$B,$B434,[5]Sheet1!$C:$C,$C434),0)</f>
        <v>0</v>
      </c>
      <c r="AC434" s="169">
        <f>+IFERROR(SUMIFS([5]Sheet1!P:P,[5]Sheet1!$A:$A,$A434,[5]Sheet1!$B:$B,$B434,[5]Sheet1!$C:$C,$C434),0)</f>
        <v>0</v>
      </c>
      <c r="AD434" s="169">
        <f>+IFERROR(SUMIFS([5]Sheet1!Q:Q,[5]Sheet1!$A:$A,$A434,[5]Sheet1!$B:$B,$B434,[5]Sheet1!$C:$C,$C434),0)</f>
        <v>0</v>
      </c>
      <c r="AE434" s="169">
        <f>+IFERROR(SUMIFS([5]Sheet1!R:R,[5]Sheet1!$A:$A,$A434,[5]Sheet1!$B:$B,$B434,[5]Sheet1!$C:$C,$C434),0)</f>
        <v>0</v>
      </c>
      <c r="AF434" s="169">
        <f>+IFERROR(SUMIFS([5]Sheet1!S:S,[5]Sheet1!$A:$A,$A434,[5]Sheet1!$B:$B,$B434,[5]Sheet1!$C:$C,$C434),0)</f>
        <v>0</v>
      </c>
      <c r="AG434" s="169">
        <f>+IFERROR(SUMIFS([5]Sheet1!T:T,[5]Sheet1!$A:$A,$A434,[5]Sheet1!$B:$B,$B434,[5]Sheet1!$C:$C,$C434),0)</f>
        <v>0</v>
      </c>
      <c r="AH434" s="169">
        <f>+IFERROR(SUMIFS([5]Sheet1!U:U,[5]Sheet1!$A:$A,$A434,[5]Sheet1!$B:$B,$B434,[5]Sheet1!$C:$C,$C434),0)</f>
        <v>0</v>
      </c>
      <c r="AI434" s="169">
        <f>+IFERROR(SUMIFS([5]Sheet1!V:V,[5]Sheet1!$A:$A,$A434,[5]Sheet1!$B:$B,$B434,[5]Sheet1!$C:$C,$C434),0)</f>
        <v>0</v>
      </c>
      <c r="AJ434" s="169">
        <f>+IFERROR(SUMIFS([5]Sheet1!W:W,[5]Sheet1!$A:$A,$A434,[5]Sheet1!$B:$B,$B434,[5]Sheet1!$C:$C,$C434),0)</f>
        <v>0</v>
      </c>
      <c r="AK434" s="169">
        <f>+IFERROR(SUMIFS([5]Sheet1!X:X,[5]Sheet1!$A:$A,$A434,[5]Sheet1!$B:$B,$B434,[5]Sheet1!$C:$C,$C434),0)</f>
        <v>0</v>
      </c>
      <c r="AL434" s="169">
        <f>+IFERROR(SUMIFS([5]Sheet1!Y:Y,[5]Sheet1!$A:$A,$A434,[5]Sheet1!$B:$B,$B434,[5]Sheet1!$C:$C,$C434),0)</f>
        <v>0</v>
      </c>
      <c r="AM434" s="169">
        <f>+IFERROR(SUMIFS([5]Sheet1!Z:Z,[5]Sheet1!$A:$A,$A434,[5]Sheet1!$B:$B,$B434,[5]Sheet1!$C:$C,$C434),0)</f>
        <v>0</v>
      </c>
      <c r="AN434" s="4" t="s">
        <v>121</v>
      </c>
    </row>
    <row r="435" spans="1:40" ht="13.2" outlineLevel="1">
      <c r="A435" s="4" t="s">
        <v>116</v>
      </c>
      <c r="B435" s="4" t="s">
        <v>48</v>
      </c>
      <c r="C435" s="202" t="str">
        <f>+G435</f>
        <v>assets/client</v>
      </c>
      <c r="D435" s="218"/>
      <c r="E435" s="207"/>
      <c r="F435" s="219"/>
      <c r="G435" s="13" t="s">
        <v>90</v>
      </c>
      <c r="H435" s="170"/>
      <c r="I435" s="170"/>
      <c r="J435" s="170"/>
      <c r="K435" s="170"/>
      <c r="L435" s="170"/>
      <c r="M435" s="170"/>
      <c r="N435" s="170"/>
      <c r="O435" s="170"/>
      <c r="P435" s="170" t="str">
        <f t="shared" ref="P435" si="1090">+IFERROR(P425/P424,"")</f>
        <v/>
      </c>
      <c r="Q435" s="170" t="str">
        <f t="shared" ref="Q435:R435" si="1091">+IFERROR(Q425/Q424,"")</f>
        <v/>
      </c>
      <c r="R435" s="170" t="str">
        <f t="shared" si="1091"/>
        <v/>
      </c>
      <c r="S435" s="170" t="str">
        <f>+IFERROR(S425/S424,"")</f>
        <v/>
      </c>
      <c r="T435" s="170" t="str">
        <f t="shared" ref="T435:Z435" si="1092">+IFERROR(T425/T424,"")</f>
        <v/>
      </c>
      <c r="U435" s="170" t="str">
        <f t="shared" si="1092"/>
        <v/>
      </c>
      <c r="V435" s="170" t="str">
        <f t="shared" si="1092"/>
        <v/>
      </c>
      <c r="W435" s="170" t="str">
        <f t="shared" si="1092"/>
        <v/>
      </c>
      <c r="X435" s="170" t="str">
        <f t="shared" si="1092"/>
        <v/>
      </c>
      <c r="Y435" s="170" t="str">
        <f t="shared" si="1092"/>
        <v/>
      </c>
      <c r="Z435" s="170" t="str">
        <f t="shared" si="1092"/>
        <v/>
      </c>
      <c r="AA435" s="170" t="str">
        <f t="shared" ref="AA435:AB435" si="1093">+IFERROR(AA425/AA424,"")</f>
        <v/>
      </c>
      <c r="AB435" s="170" t="str">
        <f t="shared" si="1093"/>
        <v/>
      </c>
      <c r="AC435" s="170" t="str">
        <f t="shared" ref="AC435:AD435" si="1094">+IFERROR(AC425/AC424,"")</f>
        <v/>
      </c>
      <c r="AD435" s="170" t="str">
        <f t="shared" si="1094"/>
        <v/>
      </c>
      <c r="AE435" s="170" t="str">
        <f t="shared" ref="AE435:AF435" si="1095">+IFERROR(AE425/AE424,"")</f>
        <v/>
      </c>
      <c r="AF435" s="170" t="str">
        <f t="shared" si="1095"/>
        <v/>
      </c>
      <c r="AG435" s="170" t="str">
        <f t="shared" ref="AG435:AH435" si="1096">+IFERROR(AG425/AG424,"")</f>
        <v/>
      </c>
      <c r="AH435" s="170" t="str">
        <f t="shared" si="1096"/>
        <v/>
      </c>
      <c r="AI435" s="170" t="str">
        <f t="shared" ref="AI435:AM435" si="1097">+IFERROR(AI425/AI424,"")</f>
        <v/>
      </c>
      <c r="AJ435" s="170" t="str">
        <f t="shared" si="1097"/>
        <v/>
      </c>
      <c r="AK435" s="170" t="str">
        <f t="shared" si="1097"/>
        <v/>
      </c>
      <c r="AL435" s="170" t="str">
        <f t="shared" si="1097"/>
        <v/>
      </c>
      <c r="AM435" s="170" t="str">
        <f t="shared" si="1097"/>
        <v/>
      </c>
    </row>
    <row r="436" spans="1:40" ht="13.2" outlineLevel="1">
      <c r="A436" s="4" t="s">
        <v>116</v>
      </c>
      <c r="B436" s="4" t="s">
        <v>49</v>
      </c>
      <c r="C436" s="4" t="s">
        <v>3771</v>
      </c>
      <c r="D436" s="218"/>
      <c r="E436" s="207"/>
      <c r="F436" s="204" t="s">
        <v>49</v>
      </c>
      <c r="G436" s="10" t="s">
        <v>40</v>
      </c>
      <c r="H436" s="164"/>
      <c r="I436" s="164"/>
      <c r="J436" s="164"/>
      <c r="K436" s="164"/>
      <c r="L436" s="164"/>
      <c r="M436" s="164"/>
      <c r="N436" s="164"/>
      <c r="O436" s="164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65"/>
      <c r="AE436" s="165"/>
      <c r="AF436" s="165"/>
      <c r="AG436" s="165"/>
      <c r="AH436" s="165"/>
      <c r="AI436" s="165"/>
      <c r="AJ436" s="165"/>
      <c r="AK436" s="165"/>
      <c r="AL436" s="165"/>
      <c r="AM436" s="165"/>
    </row>
    <row r="437" spans="1:40" ht="13.2" outlineLevel="1">
      <c r="A437" s="4" t="s">
        <v>116</v>
      </c>
      <c r="B437" s="4" t="s">
        <v>49</v>
      </c>
      <c r="C437" s="4" t="str">
        <f>+G437</f>
        <v>Assets</v>
      </c>
      <c r="D437" s="218"/>
      <c r="E437" s="207"/>
      <c r="F437" s="204"/>
      <c r="G437" s="11" t="s">
        <v>88</v>
      </c>
      <c r="H437" s="166"/>
      <c r="I437" s="166"/>
      <c r="J437" s="166"/>
      <c r="K437" s="166"/>
      <c r="L437" s="166"/>
      <c r="M437" s="166"/>
      <c r="N437" s="166"/>
      <c r="O437" s="166"/>
      <c r="P437" s="167">
        <f>+SUM(P438:P455)</f>
        <v>0</v>
      </c>
      <c r="Q437" s="167">
        <f t="shared" ref="Q437:AM437" si="1098">+SUM(Q438:Q455)</f>
        <v>0</v>
      </c>
      <c r="R437" s="167">
        <f t="shared" si="1098"/>
        <v>0</v>
      </c>
      <c r="S437" s="167">
        <f t="shared" si="1098"/>
        <v>0</v>
      </c>
      <c r="T437" s="167">
        <f t="shared" si="1098"/>
        <v>0</v>
      </c>
      <c r="U437" s="167">
        <f t="shared" si="1098"/>
        <v>0</v>
      </c>
      <c r="V437" s="167">
        <f t="shared" si="1098"/>
        <v>0</v>
      </c>
      <c r="W437" s="167">
        <f t="shared" si="1098"/>
        <v>0</v>
      </c>
      <c r="X437" s="167">
        <f t="shared" si="1098"/>
        <v>0</v>
      </c>
      <c r="Y437" s="167">
        <f t="shared" si="1098"/>
        <v>0</v>
      </c>
      <c r="Z437" s="167">
        <f t="shared" si="1098"/>
        <v>0</v>
      </c>
      <c r="AA437" s="167">
        <f t="shared" si="1098"/>
        <v>0</v>
      </c>
      <c r="AB437" s="167">
        <f t="shared" si="1098"/>
        <v>0</v>
      </c>
      <c r="AC437" s="167">
        <f t="shared" si="1098"/>
        <v>0</v>
      </c>
      <c r="AD437" s="167">
        <f t="shared" si="1098"/>
        <v>0</v>
      </c>
      <c r="AE437" s="167">
        <f t="shared" si="1098"/>
        <v>0</v>
      </c>
      <c r="AF437" s="167">
        <f t="shared" si="1098"/>
        <v>0</v>
      </c>
      <c r="AG437" s="167">
        <f t="shared" si="1098"/>
        <v>0</v>
      </c>
      <c r="AH437" s="167">
        <f t="shared" si="1098"/>
        <v>0</v>
      </c>
      <c r="AI437" s="167">
        <f t="shared" si="1098"/>
        <v>0</v>
      </c>
      <c r="AJ437" s="167">
        <f t="shared" si="1098"/>
        <v>0</v>
      </c>
      <c r="AK437" s="167">
        <f t="shared" si="1098"/>
        <v>0</v>
      </c>
      <c r="AL437" s="167">
        <f t="shared" si="1098"/>
        <v>0</v>
      </c>
      <c r="AM437" s="167">
        <f t="shared" si="1098"/>
        <v>0</v>
      </c>
    </row>
    <row r="438" spans="1:40" ht="13.2" outlineLevel="2">
      <c r="A438" s="4" t="s">
        <v>116</v>
      </c>
      <c r="B438" s="4" t="s">
        <v>49</v>
      </c>
      <c r="C438" s="4" t="str">
        <f t="shared" ref="C438:C463" si="1099">+G438</f>
        <v>X Security Portable 20</v>
      </c>
      <c r="D438" s="218"/>
      <c r="E438" s="207"/>
      <c r="F438" s="204"/>
      <c r="G438" s="12" t="s">
        <v>77</v>
      </c>
      <c r="H438" s="168"/>
      <c r="I438" s="168"/>
      <c r="J438" s="168"/>
      <c r="K438" s="168"/>
      <c r="L438" s="168"/>
      <c r="M438" s="168"/>
      <c r="N438" s="168"/>
      <c r="O438" s="168"/>
      <c r="P438" s="169"/>
      <c r="Q438" s="169">
        <f>+IFERROR(SUMIFS([5]Sheet1!D:D,[5]Sheet1!$A:$A,$A438,[5]Sheet1!$B:$B,$B438,[5]Sheet1!$C:$C,$C438),0)</f>
        <v>0</v>
      </c>
      <c r="R438" s="169">
        <f>+IFERROR(SUMIFS([5]Sheet1!E:E,[5]Sheet1!$A:$A,$A438,[5]Sheet1!$B:$B,$B438,[5]Sheet1!$C:$C,$C438),0)</f>
        <v>0</v>
      </c>
      <c r="S438" s="169">
        <f>+IFERROR(SUMIFS([5]Sheet1!F:F,[5]Sheet1!$A:$A,$A438,[5]Sheet1!$B:$B,$B438,[5]Sheet1!$C:$C,$C438),0)</f>
        <v>0</v>
      </c>
      <c r="T438" s="169">
        <f>+IFERROR(SUMIFS([5]Sheet1!G:G,[5]Sheet1!$A:$A,$A438,[5]Sheet1!$B:$B,$B438,[5]Sheet1!$C:$C,$C438),0)</f>
        <v>0</v>
      </c>
      <c r="U438" s="169">
        <f>+IFERROR(SUMIFS([5]Sheet1!H:H,[5]Sheet1!$A:$A,$A438,[5]Sheet1!$B:$B,$B438,[5]Sheet1!$C:$C,$C438),0)</f>
        <v>0</v>
      </c>
      <c r="V438" s="169">
        <f>+IFERROR(SUMIFS([5]Sheet1!I:I,[5]Sheet1!$A:$A,$A438,[5]Sheet1!$B:$B,$B438,[5]Sheet1!$C:$C,$C438),0)</f>
        <v>0</v>
      </c>
      <c r="W438" s="169">
        <f>+IFERROR(SUMIFS([5]Sheet1!J:J,[5]Sheet1!$A:$A,$A438,[5]Sheet1!$B:$B,$B438,[5]Sheet1!$C:$C,$C438),0)</f>
        <v>0</v>
      </c>
      <c r="X438" s="169">
        <f>+IFERROR(SUMIFS([5]Sheet1!K:K,[5]Sheet1!$A:$A,$A438,[5]Sheet1!$B:$B,$B438,[5]Sheet1!$C:$C,$C438),0)</f>
        <v>0</v>
      </c>
      <c r="Y438" s="169">
        <f>+IFERROR(SUMIFS([5]Sheet1!L:L,[5]Sheet1!$A:$A,$A438,[5]Sheet1!$B:$B,$B438,[5]Sheet1!$C:$C,$C438),0)</f>
        <v>0</v>
      </c>
      <c r="Z438" s="169">
        <f>+IFERROR(SUMIFS([5]Sheet1!M:M,[5]Sheet1!$A:$A,$A438,[5]Sheet1!$B:$B,$B438,[5]Sheet1!$C:$C,$C438),0)</f>
        <v>0</v>
      </c>
      <c r="AA438" s="169">
        <f>+IFERROR(SUMIFS([5]Sheet1!N:N,[5]Sheet1!$A:$A,$A438,[5]Sheet1!$B:$B,$B438,[5]Sheet1!$C:$C,$C438),0)</f>
        <v>0</v>
      </c>
      <c r="AB438" s="169">
        <f>+IFERROR(SUMIFS([5]Sheet1!O:O,[5]Sheet1!$A:$A,$A438,[5]Sheet1!$B:$B,$B438,[5]Sheet1!$C:$C,$C438),0)</f>
        <v>0</v>
      </c>
      <c r="AC438" s="169">
        <f>+IFERROR(SUMIFS([5]Sheet1!P:P,[5]Sheet1!$A:$A,$A438,[5]Sheet1!$B:$B,$B438,[5]Sheet1!$C:$C,$C438),0)</f>
        <v>0</v>
      </c>
      <c r="AD438" s="169">
        <f>+IFERROR(SUMIFS([5]Sheet1!Q:Q,[5]Sheet1!$A:$A,$A438,[5]Sheet1!$B:$B,$B438,[5]Sheet1!$C:$C,$C438),0)</f>
        <v>0</v>
      </c>
      <c r="AE438" s="169">
        <f>+IFERROR(SUMIFS([5]Sheet1!R:R,[5]Sheet1!$A:$A,$A438,[5]Sheet1!$B:$B,$B438,[5]Sheet1!$C:$C,$C438),0)</f>
        <v>0</v>
      </c>
      <c r="AF438" s="169">
        <f>+IFERROR(SUMIFS([5]Sheet1!S:S,[5]Sheet1!$A:$A,$A438,[5]Sheet1!$B:$B,$B438,[5]Sheet1!$C:$C,$C438),0)</f>
        <v>0</v>
      </c>
      <c r="AG438" s="169">
        <f>+IFERROR(SUMIFS([5]Sheet1!T:T,[5]Sheet1!$A:$A,$A438,[5]Sheet1!$B:$B,$B438,[5]Sheet1!$C:$C,$C438),0)</f>
        <v>0</v>
      </c>
      <c r="AH438" s="169">
        <f>+IFERROR(SUMIFS([5]Sheet1!U:U,[5]Sheet1!$A:$A,$A438,[5]Sheet1!$B:$B,$B438,[5]Sheet1!$C:$C,$C438),0)</f>
        <v>0</v>
      </c>
      <c r="AI438" s="169">
        <f>+IFERROR(SUMIFS([5]Sheet1!V:V,[5]Sheet1!$A:$A,$A438,[5]Sheet1!$B:$B,$B438,[5]Sheet1!$C:$C,$C438),0)</f>
        <v>0</v>
      </c>
      <c r="AJ438" s="169">
        <f>+IFERROR(SUMIFS([5]Sheet1!W:W,[5]Sheet1!$A:$A,$A438,[5]Sheet1!$B:$B,$B438,[5]Sheet1!$C:$C,$C438),0)</f>
        <v>0</v>
      </c>
      <c r="AK438" s="169">
        <f>+IFERROR(SUMIFS([5]Sheet1!X:X,[5]Sheet1!$A:$A,$A438,[5]Sheet1!$B:$B,$B438,[5]Sheet1!$C:$C,$C438),0)</f>
        <v>0</v>
      </c>
      <c r="AL438" s="169">
        <f>+IFERROR(SUMIFS([5]Sheet1!Y:Y,[5]Sheet1!$A:$A,$A438,[5]Sheet1!$B:$B,$B438,[5]Sheet1!$C:$C,$C438),0)</f>
        <v>0</v>
      </c>
      <c r="AM438" s="169">
        <f>+IFERROR(SUMIFS([5]Sheet1!Z:Z,[5]Sheet1!$A:$A,$A438,[5]Sheet1!$B:$B,$B438,[5]Sheet1!$C:$C,$C438),0)</f>
        <v>0</v>
      </c>
      <c r="AN438" s="4" t="s">
        <v>121</v>
      </c>
    </row>
    <row r="439" spans="1:40" ht="13.2" outlineLevel="2">
      <c r="A439" s="4" t="s">
        <v>116</v>
      </c>
      <c r="B439" s="4" t="s">
        <v>49</v>
      </c>
      <c r="C439" s="4" t="str">
        <f t="shared" si="1099"/>
        <v>X Security 50</v>
      </c>
      <c r="D439" s="218"/>
      <c r="E439" s="207"/>
      <c r="F439" s="204"/>
      <c r="G439" s="12" t="s">
        <v>58</v>
      </c>
      <c r="H439" s="168"/>
      <c r="I439" s="168"/>
      <c r="J439" s="168"/>
      <c r="K439" s="168"/>
      <c r="L439" s="168"/>
      <c r="M439" s="168"/>
      <c r="N439" s="168"/>
      <c r="O439" s="168"/>
      <c r="P439" s="169"/>
      <c r="Q439" s="169">
        <f>+IFERROR(SUMIFS([5]Sheet1!D:D,[5]Sheet1!$A:$A,$A439,[5]Sheet1!$B:$B,$B439,[5]Sheet1!$C:$C,$C439),0)</f>
        <v>0</v>
      </c>
      <c r="R439" s="169">
        <f>+IFERROR(SUMIFS([5]Sheet1!E:E,[5]Sheet1!$A:$A,$A439,[5]Sheet1!$B:$B,$B439,[5]Sheet1!$C:$C,$C439),0)</f>
        <v>0</v>
      </c>
      <c r="S439" s="169">
        <f>+IFERROR(SUMIFS([5]Sheet1!F:F,[5]Sheet1!$A:$A,$A439,[5]Sheet1!$B:$B,$B439,[5]Sheet1!$C:$C,$C439),0)</f>
        <v>0</v>
      </c>
      <c r="T439" s="169">
        <f>+IFERROR(SUMIFS([5]Sheet1!G:G,[5]Sheet1!$A:$A,$A439,[5]Sheet1!$B:$B,$B439,[5]Sheet1!$C:$C,$C439),0)</f>
        <v>0</v>
      </c>
      <c r="U439" s="169">
        <f>+IFERROR(SUMIFS([5]Sheet1!H:H,[5]Sheet1!$A:$A,$A439,[5]Sheet1!$B:$B,$B439,[5]Sheet1!$C:$C,$C439),0)</f>
        <v>0</v>
      </c>
      <c r="V439" s="169">
        <f>+IFERROR(SUMIFS([5]Sheet1!I:I,[5]Sheet1!$A:$A,$A439,[5]Sheet1!$B:$B,$B439,[5]Sheet1!$C:$C,$C439),0)</f>
        <v>0</v>
      </c>
      <c r="W439" s="169">
        <f>+IFERROR(SUMIFS([5]Sheet1!J:J,[5]Sheet1!$A:$A,$A439,[5]Sheet1!$B:$B,$B439,[5]Sheet1!$C:$C,$C439),0)</f>
        <v>0</v>
      </c>
      <c r="X439" s="169">
        <f>+IFERROR(SUMIFS([5]Sheet1!K:K,[5]Sheet1!$A:$A,$A439,[5]Sheet1!$B:$B,$B439,[5]Sheet1!$C:$C,$C439),0)</f>
        <v>0</v>
      </c>
      <c r="Y439" s="169">
        <f>+IFERROR(SUMIFS([5]Sheet1!L:L,[5]Sheet1!$A:$A,$A439,[5]Sheet1!$B:$B,$B439,[5]Sheet1!$C:$C,$C439),0)</f>
        <v>0</v>
      </c>
      <c r="Z439" s="169">
        <f>+IFERROR(SUMIFS([5]Sheet1!M:M,[5]Sheet1!$A:$A,$A439,[5]Sheet1!$B:$B,$B439,[5]Sheet1!$C:$C,$C439),0)</f>
        <v>0</v>
      </c>
      <c r="AA439" s="169">
        <f>+IFERROR(SUMIFS([5]Sheet1!N:N,[5]Sheet1!$A:$A,$A439,[5]Sheet1!$B:$B,$B439,[5]Sheet1!$C:$C,$C439),0)</f>
        <v>0</v>
      </c>
      <c r="AB439" s="169">
        <f>+IFERROR(SUMIFS([5]Sheet1!O:O,[5]Sheet1!$A:$A,$A439,[5]Sheet1!$B:$B,$B439,[5]Sheet1!$C:$C,$C439),0)</f>
        <v>0</v>
      </c>
      <c r="AC439" s="169">
        <f>+IFERROR(SUMIFS([5]Sheet1!P:P,[5]Sheet1!$A:$A,$A439,[5]Sheet1!$B:$B,$B439,[5]Sheet1!$C:$C,$C439),0)</f>
        <v>0</v>
      </c>
      <c r="AD439" s="169">
        <f>+IFERROR(SUMIFS([5]Sheet1!Q:Q,[5]Sheet1!$A:$A,$A439,[5]Sheet1!$B:$B,$B439,[5]Sheet1!$C:$C,$C439),0)</f>
        <v>0</v>
      </c>
      <c r="AE439" s="169">
        <f>+IFERROR(SUMIFS([5]Sheet1!R:R,[5]Sheet1!$A:$A,$A439,[5]Sheet1!$B:$B,$B439,[5]Sheet1!$C:$C,$C439),0)</f>
        <v>0</v>
      </c>
      <c r="AF439" s="169">
        <f>+IFERROR(SUMIFS([5]Sheet1!S:S,[5]Sheet1!$A:$A,$A439,[5]Sheet1!$B:$B,$B439,[5]Sheet1!$C:$C,$C439),0)</f>
        <v>0</v>
      </c>
      <c r="AG439" s="169">
        <f>+IFERROR(SUMIFS([5]Sheet1!T:T,[5]Sheet1!$A:$A,$A439,[5]Sheet1!$B:$B,$B439,[5]Sheet1!$C:$C,$C439),0)</f>
        <v>0</v>
      </c>
      <c r="AH439" s="169">
        <f>+IFERROR(SUMIFS([5]Sheet1!U:U,[5]Sheet1!$A:$A,$A439,[5]Sheet1!$B:$B,$B439,[5]Sheet1!$C:$C,$C439),0)</f>
        <v>0</v>
      </c>
      <c r="AI439" s="169">
        <f>+IFERROR(SUMIFS([5]Sheet1!V:V,[5]Sheet1!$A:$A,$A439,[5]Sheet1!$B:$B,$B439,[5]Sheet1!$C:$C,$C439),0)</f>
        <v>0</v>
      </c>
      <c r="AJ439" s="169">
        <f>+IFERROR(SUMIFS([5]Sheet1!W:W,[5]Sheet1!$A:$A,$A439,[5]Sheet1!$B:$B,$B439,[5]Sheet1!$C:$C,$C439),0)</f>
        <v>0</v>
      </c>
      <c r="AK439" s="169">
        <f>+IFERROR(SUMIFS([5]Sheet1!X:X,[5]Sheet1!$A:$A,$A439,[5]Sheet1!$B:$B,$B439,[5]Sheet1!$C:$C,$C439),0)</f>
        <v>0</v>
      </c>
      <c r="AL439" s="169">
        <f>+IFERROR(SUMIFS([5]Sheet1!Y:Y,[5]Sheet1!$A:$A,$A439,[5]Sheet1!$B:$B,$B439,[5]Sheet1!$C:$C,$C439),0)</f>
        <v>0</v>
      </c>
      <c r="AM439" s="169">
        <f>+IFERROR(SUMIFS([5]Sheet1!Z:Z,[5]Sheet1!$A:$A,$A439,[5]Sheet1!$B:$B,$B439,[5]Sheet1!$C:$C,$C439),0)</f>
        <v>0</v>
      </c>
      <c r="AN439" s="4" t="s">
        <v>121</v>
      </c>
    </row>
    <row r="440" spans="1:40" ht="13.2" outlineLevel="2">
      <c r="A440" s="4" t="s">
        <v>116</v>
      </c>
      <c r="B440" s="4" t="s">
        <v>49</v>
      </c>
      <c r="C440" s="4" t="str">
        <f t="shared" si="1099"/>
        <v>X Security 100</v>
      </c>
      <c r="D440" s="218"/>
      <c r="E440" s="207"/>
      <c r="F440" s="204"/>
      <c r="G440" s="12" t="s">
        <v>59</v>
      </c>
      <c r="H440" s="168"/>
      <c r="I440" s="168"/>
      <c r="J440" s="168"/>
      <c r="K440" s="168"/>
      <c r="L440" s="168"/>
      <c r="M440" s="168"/>
      <c r="N440" s="168"/>
      <c r="O440" s="168"/>
      <c r="P440" s="169"/>
      <c r="Q440" s="169">
        <f>+IFERROR(SUMIFS([5]Sheet1!D:D,[5]Sheet1!$A:$A,$A440,[5]Sheet1!$B:$B,$B440,[5]Sheet1!$C:$C,$C440),0)</f>
        <v>0</v>
      </c>
      <c r="R440" s="169">
        <f>+IFERROR(SUMIFS([5]Sheet1!E:E,[5]Sheet1!$A:$A,$A440,[5]Sheet1!$B:$B,$B440,[5]Sheet1!$C:$C,$C440),0)</f>
        <v>0</v>
      </c>
      <c r="S440" s="169">
        <f>+IFERROR(SUMIFS([5]Sheet1!F:F,[5]Sheet1!$A:$A,$A440,[5]Sheet1!$B:$B,$B440,[5]Sheet1!$C:$C,$C440),0)</f>
        <v>0</v>
      </c>
      <c r="T440" s="169">
        <f>+IFERROR(SUMIFS([5]Sheet1!G:G,[5]Sheet1!$A:$A,$A440,[5]Sheet1!$B:$B,$B440,[5]Sheet1!$C:$C,$C440),0)</f>
        <v>0</v>
      </c>
      <c r="U440" s="169">
        <f>+IFERROR(SUMIFS([5]Sheet1!H:H,[5]Sheet1!$A:$A,$A440,[5]Sheet1!$B:$B,$B440,[5]Sheet1!$C:$C,$C440),0)</f>
        <v>0</v>
      </c>
      <c r="V440" s="169">
        <f>+IFERROR(SUMIFS([5]Sheet1!I:I,[5]Sheet1!$A:$A,$A440,[5]Sheet1!$B:$B,$B440,[5]Sheet1!$C:$C,$C440),0)</f>
        <v>0</v>
      </c>
      <c r="W440" s="169">
        <f>+IFERROR(SUMIFS([5]Sheet1!J:J,[5]Sheet1!$A:$A,$A440,[5]Sheet1!$B:$B,$B440,[5]Sheet1!$C:$C,$C440),0)</f>
        <v>0</v>
      </c>
      <c r="X440" s="169">
        <f>+IFERROR(SUMIFS([5]Sheet1!K:K,[5]Sheet1!$A:$A,$A440,[5]Sheet1!$B:$B,$B440,[5]Sheet1!$C:$C,$C440),0)</f>
        <v>0</v>
      </c>
      <c r="Y440" s="169">
        <f>+IFERROR(SUMIFS([5]Sheet1!L:L,[5]Sheet1!$A:$A,$A440,[5]Sheet1!$B:$B,$B440,[5]Sheet1!$C:$C,$C440),0)</f>
        <v>0</v>
      </c>
      <c r="Z440" s="169">
        <f>+IFERROR(SUMIFS([5]Sheet1!M:M,[5]Sheet1!$A:$A,$A440,[5]Sheet1!$B:$B,$B440,[5]Sheet1!$C:$C,$C440),0)</f>
        <v>0</v>
      </c>
      <c r="AA440" s="169">
        <f>+IFERROR(SUMIFS([5]Sheet1!N:N,[5]Sheet1!$A:$A,$A440,[5]Sheet1!$B:$B,$B440,[5]Sheet1!$C:$C,$C440),0)</f>
        <v>0</v>
      </c>
      <c r="AB440" s="169">
        <f>+IFERROR(SUMIFS([5]Sheet1!O:O,[5]Sheet1!$A:$A,$A440,[5]Sheet1!$B:$B,$B440,[5]Sheet1!$C:$C,$C440),0)</f>
        <v>0</v>
      </c>
      <c r="AC440" s="169">
        <f>+IFERROR(SUMIFS([5]Sheet1!P:P,[5]Sheet1!$A:$A,$A440,[5]Sheet1!$B:$B,$B440,[5]Sheet1!$C:$C,$C440),0)</f>
        <v>0</v>
      </c>
      <c r="AD440" s="169">
        <f>+IFERROR(SUMIFS([5]Sheet1!Q:Q,[5]Sheet1!$A:$A,$A440,[5]Sheet1!$B:$B,$B440,[5]Sheet1!$C:$C,$C440),0)</f>
        <v>0</v>
      </c>
      <c r="AE440" s="169">
        <f>+IFERROR(SUMIFS([5]Sheet1!R:R,[5]Sheet1!$A:$A,$A440,[5]Sheet1!$B:$B,$B440,[5]Sheet1!$C:$C,$C440),0)</f>
        <v>0</v>
      </c>
      <c r="AF440" s="169">
        <f>+IFERROR(SUMIFS([5]Sheet1!S:S,[5]Sheet1!$A:$A,$A440,[5]Sheet1!$B:$B,$B440,[5]Sheet1!$C:$C,$C440),0)</f>
        <v>0</v>
      </c>
      <c r="AG440" s="169">
        <f>+IFERROR(SUMIFS([5]Sheet1!T:T,[5]Sheet1!$A:$A,$A440,[5]Sheet1!$B:$B,$B440,[5]Sheet1!$C:$C,$C440),0)</f>
        <v>0</v>
      </c>
      <c r="AH440" s="169">
        <f>+IFERROR(SUMIFS([5]Sheet1!U:U,[5]Sheet1!$A:$A,$A440,[5]Sheet1!$B:$B,$B440,[5]Sheet1!$C:$C,$C440),0)</f>
        <v>0</v>
      </c>
      <c r="AI440" s="169">
        <f>+IFERROR(SUMIFS([5]Sheet1!V:V,[5]Sheet1!$A:$A,$A440,[5]Sheet1!$B:$B,$B440,[5]Sheet1!$C:$C,$C440),0)</f>
        <v>0</v>
      </c>
      <c r="AJ440" s="169">
        <f>+IFERROR(SUMIFS([5]Sheet1!W:W,[5]Sheet1!$A:$A,$A440,[5]Sheet1!$B:$B,$B440,[5]Sheet1!$C:$C,$C440),0)</f>
        <v>0</v>
      </c>
      <c r="AK440" s="169">
        <f>+IFERROR(SUMIFS([5]Sheet1!X:X,[5]Sheet1!$A:$A,$A440,[5]Sheet1!$B:$B,$B440,[5]Sheet1!$C:$C,$C440),0)</f>
        <v>0</v>
      </c>
      <c r="AL440" s="169">
        <f>+IFERROR(SUMIFS([5]Sheet1!Y:Y,[5]Sheet1!$A:$A,$A440,[5]Sheet1!$B:$B,$B440,[5]Sheet1!$C:$C,$C440),0)</f>
        <v>0</v>
      </c>
      <c r="AM440" s="169">
        <f>+IFERROR(SUMIFS([5]Sheet1!Z:Z,[5]Sheet1!$A:$A,$A440,[5]Sheet1!$B:$B,$B440,[5]Sheet1!$C:$C,$C440),0)</f>
        <v>0</v>
      </c>
      <c r="AN440" s="4" t="s">
        <v>121</v>
      </c>
    </row>
    <row r="441" spans="1:40" ht="13.2" outlineLevel="2">
      <c r="A441" s="4" t="s">
        <v>116</v>
      </c>
      <c r="B441" s="4" t="s">
        <v>49</v>
      </c>
      <c r="C441" s="4" t="str">
        <f t="shared" si="1099"/>
        <v>X Security 200</v>
      </c>
      <c r="D441" s="218"/>
      <c r="E441" s="207"/>
      <c r="F441" s="204"/>
      <c r="G441" s="12" t="s">
        <v>60</v>
      </c>
      <c r="H441" s="168"/>
      <c r="I441" s="168"/>
      <c r="J441" s="168"/>
      <c r="K441" s="168"/>
      <c r="L441" s="168"/>
      <c r="M441" s="168"/>
      <c r="N441" s="168"/>
      <c r="O441" s="168"/>
      <c r="P441" s="169"/>
      <c r="Q441" s="169">
        <f>+IFERROR(SUMIFS([5]Sheet1!D:D,[5]Sheet1!$A:$A,$A441,[5]Sheet1!$B:$B,$B441,[5]Sheet1!$C:$C,$C441),0)</f>
        <v>0</v>
      </c>
      <c r="R441" s="169">
        <f>+IFERROR(SUMIFS([5]Sheet1!E:E,[5]Sheet1!$A:$A,$A441,[5]Sheet1!$B:$B,$B441,[5]Sheet1!$C:$C,$C441),0)</f>
        <v>0</v>
      </c>
      <c r="S441" s="169">
        <f>+IFERROR(SUMIFS([5]Sheet1!F:F,[5]Sheet1!$A:$A,$A441,[5]Sheet1!$B:$B,$B441,[5]Sheet1!$C:$C,$C441),0)</f>
        <v>0</v>
      </c>
      <c r="T441" s="169">
        <f>+IFERROR(SUMIFS([5]Sheet1!G:G,[5]Sheet1!$A:$A,$A441,[5]Sheet1!$B:$B,$B441,[5]Sheet1!$C:$C,$C441),0)</f>
        <v>0</v>
      </c>
      <c r="U441" s="169">
        <f>+IFERROR(SUMIFS([5]Sheet1!H:H,[5]Sheet1!$A:$A,$A441,[5]Sheet1!$B:$B,$B441,[5]Sheet1!$C:$C,$C441),0)</f>
        <v>0</v>
      </c>
      <c r="V441" s="169">
        <f>+IFERROR(SUMIFS([5]Sheet1!I:I,[5]Sheet1!$A:$A,$A441,[5]Sheet1!$B:$B,$B441,[5]Sheet1!$C:$C,$C441),0)</f>
        <v>0</v>
      </c>
      <c r="W441" s="169">
        <f>+IFERROR(SUMIFS([5]Sheet1!J:J,[5]Sheet1!$A:$A,$A441,[5]Sheet1!$B:$B,$B441,[5]Sheet1!$C:$C,$C441),0)</f>
        <v>0</v>
      </c>
      <c r="X441" s="169">
        <f>+IFERROR(SUMIFS([5]Sheet1!K:K,[5]Sheet1!$A:$A,$A441,[5]Sheet1!$B:$B,$B441,[5]Sheet1!$C:$C,$C441),0)</f>
        <v>0</v>
      </c>
      <c r="Y441" s="169">
        <f>+IFERROR(SUMIFS([5]Sheet1!L:L,[5]Sheet1!$A:$A,$A441,[5]Sheet1!$B:$B,$B441,[5]Sheet1!$C:$C,$C441),0)</f>
        <v>0</v>
      </c>
      <c r="Z441" s="169">
        <f>+IFERROR(SUMIFS([5]Sheet1!M:M,[5]Sheet1!$A:$A,$A441,[5]Sheet1!$B:$B,$B441,[5]Sheet1!$C:$C,$C441),0)</f>
        <v>0</v>
      </c>
      <c r="AA441" s="169">
        <f>+IFERROR(SUMIFS([5]Sheet1!N:N,[5]Sheet1!$A:$A,$A441,[5]Sheet1!$B:$B,$B441,[5]Sheet1!$C:$C,$C441),0)</f>
        <v>0</v>
      </c>
      <c r="AB441" s="169">
        <f>+IFERROR(SUMIFS([5]Sheet1!O:O,[5]Sheet1!$A:$A,$A441,[5]Sheet1!$B:$B,$B441,[5]Sheet1!$C:$C,$C441),0)</f>
        <v>0</v>
      </c>
      <c r="AC441" s="169">
        <f>+IFERROR(SUMIFS([5]Sheet1!P:P,[5]Sheet1!$A:$A,$A441,[5]Sheet1!$B:$B,$B441,[5]Sheet1!$C:$C,$C441),0)</f>
        <v>0</v>
      </c>
      <c r="AD441" s="169">
        <f>+IFERROR(SUMIFS([5]Sheet1!Q:Q,[5]Sheet1!$A:$A,$A441,[5]Sheet1!$B:$B,$B441,[5]Sheet1!$C:$C,$C441),0)</f>
        <v>0</v>
      </c>
      <c r="AE441" s="169">
        <f>+IFERROR(SUMIFS([5]Sheet1!R:R,[5]Sheet1!$A:$A,$A441,[5]Sheet1!$B:$B,$B441,[5]Sheet1!$C:$C,$C441),0)</f>
        <v>0</v>
      </c>
      <c r="AF441" s="169">
        <f>+IFERROR(SUMIFS([5]Sheet1!S:S,[5]Sheet1!$A:$A,$A441,[5]Sheet1!$B:$B,$B441,[5]Sheet1!$C:$C,$C441),0)</f>
        <v>0</v>
      </c>
      <c r="AG441" s="169">
        <f>+IFERROR(SUMIFS([5]Sheet1!T:T,[5]Sheet1!$A:$A,$A441,[5]Sheet1!$B:$B,$B441,[5]Sheet1!$C:$C,$C441),0)</f>
        <v>0</v>
      </c>
      <c r="AH441" s="169">
        <f>+IFERROR(SUMIFS([5]Sheet1!U:U,[5]Sheet1!$A:$A,$A441,[5]Sheet1!$B:$B,$B441,[5]Sheet1!$C:$C,$C441),0)</f>
        <v>0</v>
      </c>
      <c r="AI441" s="169">
        <f>+IFERROR(SUMIFS([5]Sheet1!V:V,[5]Sheet1!$A:$A,$A441,[5]Sheet1!$B:$B,$B441,[5]Sheet1!$C:$C,$C441),0)</f>
        <v>0</v>
      </c>
      <c r="AJ441" s="169">
        <f>+IFERROR(SUMIFS([5]Sheet1!W:W,[5]Sheet1!$A:$A,$A441,[5]Sheet1!$B:$B,$B441,[5]Sheet1!$C:$C,$C441),0)</f>
        <v>0</v>
      </c>
      <c r="AK441" s="169">
        <f>+IFERROR(SUMIFS([5]Sheet1!X:X,[5]Sheet1!$A:$A,$A441,[5]Sheet1!$B:$B,$B441,[5]Sheet1!$C:$C,$C441),0)</f>
        <v>0</v>
      </c>
      <c r="AL441" s="169">
        <f>+IFERROR(SUMIFS([5]Sheet1!Y:Y,[5]Sheet1!$A:$A,$A441,[5]Sheet1!$B:$B,$B441,[5]Sheet1!$C:$C,$C441),0)</f>
        <v>0</v>
      </c>
      <c r="AM441" s="169">
        <f>+IFERROR(SUMIFS([5]Sheet1!Z:Z,[5]Sheet1!$A:$A,$A441,[5]Sheet1!$B:$B,$B441,[5]Sheet1!$C:$C,$C441),0)</f>
        <v>0</v>
      </c>
      <c r="AN441" s="4" t="s">
        <v>121</v>
      </c>
    </row>
    <row r="442" spans="1:40" ht="13.2" outlineLevel="2">
      <c r="A442" s="4" t="s">
        <v>116</v>
      </c>
      <c r="B442" s="4" t="s">
        <v>49</v>
      </c>
      <c r="C442" s="4" t="str">
        <f t="shared" si="1099"/>
        <v>X Security 500</v>
      </c>
      <c r="D442" s="218"/>
      <c r="E442" s="207"/>
      <c r="F442" s="204"/>
      <c r="G442" s="12" t="s">
        <v>3785</v>
      </c>
      <c r="H442" s="168"/>
      <c r="I442" s="168"/>
      <c r="J442" s="168"/>
      <c r="K442" s="168"/>
      <c r="L442" s="168"/>
      <c r="M442" s="168"/>
      <c r="N442" s="168"/>
      <c r="O442" s="168"/>
      <c r="P442" s="169"/>
      <c r="Q442" s="169">
        <f>+IFERROR(SUMIFS([5]Sheet1!D:D,[5]Sheet1!$A:$A,$A442,[5]Sheet1!$B:$B,$B442,[5]Sheet1!$C:$C,$C442),0)</f>
        <v>0</v>
      </c>
      <c r="R442" s="169">
        <f>+IFERROR(SUMIFS([5]Sheet1!E:E,[5]Sheet1!$A:$A,$A442,[5]Sheet1!$B:$B,$B442,[5]Sheet1!$C:$C,$C442),0)</f>
        <v>0</v>
      </c>
      <c r="S442" s="169">
        <f>+IFERROR(SUMIFS([5]Sheet1!F:F,[5]Sheet1!$A:$A,$A442,[5]Sheet1!$B:$B,$B442,[5]Sheet1!$C:$C,$C442),0)</f>
        <v>0</v>
      </c>
      <c r="T442" s="169">
        <f>+IFERROR(SUMIFS([5]Sheet1!G:G,[5]Sheet1!$A:$A,$A442,[5]Sheet1!$B:$B,$B442,[5]Sheet1!$C:$C,$C442),0)</f>
        <v>0</v>
      </c>
      <c r="U442" s="169">
        <f>+IFERROR(SUMIFS([5]Sheet1!H:H,[5]Sheet1!$A:$A,$A442,[5]Sheet1!$B:$B,$B442,[5]Sheet1!$C:$C,$C442),0)</f>
        <v>0</v>
      </c>
      <c r="V442" s="169">
        <f>+IFERROR(SUMIFS([5]Sheet1!I:I,[5]Sheet1!$A:$A,$A442,[5]Sheet1!$B:$B,$B442,[5]Sheet1!$C:$C,$C442),0)</f>
        <v>0</v>
      </c>
      <c r="W442" s="169">
        <f>+IFERROR(SUMIFS([5]Sheet1!J:J,[5]Sheet1!$A:$A,$A442,[5]Sheet1!$B:$B,$B442,[5]Sheet1!$C:$C,$C442),0)</f>
        <v>0</v>
      </c>
      <c r="X442" s="169">
        <f>+IFERROR(SUMIFS([5]Sheet1!K:K,[5]Sheet1!$A:$A,$A442,[5]Sheet1!$B:$B,$B442,[5]Sheet1!$C:$C,$C442),0)</f>
        <v>0</v>
      </c>
      <c r="Y442" s="169">
        <f>+IFERROR(SUMIFS([5]Sheet1!L:L,[5]Sheet1!$A:$A,$A442,[5]Sheet1!$B:$B,$B442,[5]Sheet1!$C:$C,$C442),0)</f>
        <v>0</v>
      </c>
      <c r="Z442" s="169">
        <f>+IFERROR(SUMIFS([5]Sheet1!M:M,[5]Sheet1!$A:$A,$A442,[5]Sheet1!$B:$B,$B442,[5]Sheet1!$C:$C,$C442),0)</f>
        <v>0</v>
      </c>
      <c r="AA442" s="169">
        <f>+IFERROR(SUMIFS([5]Sheet1!N:N,[5]Sheet1!$A:$A,$A442,[5]Sheet1!$B:$B,$B442,[5]Sheet1!$C:$C,$C442),0)</f>
        <v>0</v>
      </c>
      <c r="AB442" s="169">
        <f>+IFERROR(SUMIFS([5]Sheet1!O:O,[5]Sheet1!$A:$A,$A442,[5]Sheet1!$B:$B,$B442,[5]Sheet1!$C:$C,$C442),0)</f>
        <v>0</v>
      </c>
      <c r="AC442" s="169">
        <f>+IFERROR(SUMIFS([5]Sheet1!P:P,[5]Sheet1!$A:$A,$A442,[5]Sheet1!$B:$B,$B442,[5]Sheet1!$C:$C,$C442),0)</f>
        <v>0</v>
      </c>
      <c r="AD442" s="169">
        <f>+IFERROR(SUMIFS([5]Sheet1!Q:Q,[5]Sheet1!$A:$A,$A442,[5]Sheet1!$B:$B,$B442,[5]Sheet1!$C:$C,$C442),0)</f>
        <v>0</v>
      </c>
      <c r="AE442" s="169">
        <f>+IFERROR(SUMIFS([5]Sheet1!R:R,[5]Sheet1!$A:$A,$A442,[5]Sheet1!$B:$B,$B442,[5]Sheet1!$C:$C,$C442),0)</f>
        <v>0</v>
      </c>
      <c r="AF442" s="169">
        <f>+IFERROR(SUMIFS([5]Sheet1!S:S,[5]Sheet1!$A:$A,$A442,[5]Sheet1!$B:$B,$B442,[5]Sheet1!$C:$C,$C442),0)</f>
        <v>0</v>
      </c>
      <c r="AG442" s="169">
        <f>+IFERROR(SUMIFS([5]Sheet1!T:T,[5]Sheet1!$A:$A,$A442,[5]Sheet1!$B:$B,$B442,[5]Sheet1!$C:$C,$C442),0)</f>
        <v>0</v>
      </c>
      <c r="AH442" s="169">
        <f>+IFERROR(SUMIFS([5]Sheet1!U:U,[5]Sheet1!$A:$A,$A442,[5]Sheet1!$B:$B,$B442,[5]Sheet1!$C:$C,$C442),0)</f>
        <v>0</v>
      </c>
      <c r="AI442" s="169">
        <f>+IFERROR(SUMIFS([5]Sheet1!V:V,[5]Sheet1!$A:$A,$A442,[5]Sheet1!$B:$B,$B442,[5]Sheet1!$C:$C,$C442),0)</f>
        <v>0</v>
      </c>
      <c r="AJ442" s="169">
        <f>+IFERROR(SUMIFS([5]Sheet1!W:W,[5]Sheet1!$A:$A,$A442,[5]Sheet1!$B:$B,$B442,[5]Sheet1!$C:$C,$C442),0)</f>
        <v>0</v>
      </c>
      <c r="AK442" s="169">
        <f>+IFERROR(SUMIFS([5]Sheet1!X:X,[5]Sheet1!$A:$A,$A442,[5]Sheet1!$B:$B,$B442,[5]Sheet1!$C:$C,$C442),0)</f>
        <v>0</v>
      </c>
      <c r="AL442" s="169">
        <f>+IFERROR(SUMIFS([5]Sheet1!Y:Y,[5]Sheet1!$A:$A,$A442,[5]Sheet1!$B:$B,$B442,[5]Sheet1!$C:$C,$C442),0)</f>
        <v>0</v>
      </c>
      <c r="AM442" s="169">
        <f>+IFERROR(SUMIFS([5]Sheet1!Z:Z,[5]Sheet1!$A:$A,$A442,[5]Sheet1!$B:$B,$B442,[5]Sheet1!$C:$C,$C442),0)</f>
        <v>0</v>
      </c>
    </row>
    <row r="443" spans="1:40" ht="13.2" outlineLevel="2">
      <c r="A443" s="4" t="s">
        <v>116</v>
      </c>
      <c r="B443" s="4" t="s">
        <v>49</v>
      </c>
      <c r="C443" s="4" t="str">
        <f t="shared" si="1099"/>
        <v>X Security 1Gb</v>
      </c>
      <c r="D443" s="218"/>
      <c r="E443" s="207"/>
      <c r="F443" s="204"/>
      <c r="G443" s="12" t="s">
        <v>74</v>
      </c>
      <c r="H443" s="168"/>
      <c r="I443" s="168"/>
      <c r="J443" s="168"/>
      <c r="K443" s="168"/>
      <c r="L443" s="168"/>
      <c r="M443" s="168"/>
      <c r="N443" s="168"/>
      <c r="O443" s="168"/>
      <c r="P443" s="169"/>
      <c r="Q443" s="169">
        <f>+IFERROR(SUMIFS([5]Sheet1!D:D,[5]Sheet1!$A:$A,$A443,[5]Sheet1!$B:$B,$B443,[5]Sheet1!$C:$C,$C443),0)</f>
        <v>0</v>
      </c>
      <c r="R443" s="169">
        <f>+IFERROR(SUMIFS([5]Sheet1!E:E,[5]Sheet1!$A:$A,$A443,[5]Sheet1!$B:$B,$B443,[5]Sheet1!$C:$C,$C443),0)</f>
        <v>0</v>
      </c>
      <c r="S443" s="169">
        <f>+IFERROR(SUMIFS([5]Sheet1!F:F,[5]Sheet1!$A:$A,$A443,[5]Sheet1!$B:$B,$B443,[5]Sheet1!$C:$C,$C443),0)</f>
        <v>0</v>
      </c>
      <c r="T443" s="169">
        <f>+IFERROR(SUMIFS([5]Sheet1!G:G,[5]Sheet1!$A:$A,$A443,[5]Sheet1!$B:$B,$B443,[5]Sheet1!$C:$C,$C443),0)</f>
        <v>0</v>
      </c>
      <c r="U443" s="169">
        <f>+IFERROR(SUMIFS([5]Sheet1!H:H,[5]Sheet1!$A:$A,$A443,[5]Sheet1!$B:$B,$B443,[5]Sheet1!$C:$C,$C443),0)</f>
        <v>0</v>
      </c>
      <c r="V443" s="169">
        <f>+IFERROR(SUMIFS([5]Sheet1!I:I,[5]Sheet1!$A:$A,$A443,[5]Sheet1!$B:$B,$B443,[5]Sheet1!$C:$C,$C443),0)</f>
        <v>0</v>
      </c>
      <c r="W443" s="169">
        <f>+IFERROR(SUMIFS([5]Sheet1!J:J,[5]Sheet1!$A:$A,$A443,[5]Sheet1!$B:$B,$B443,[5]Sheet1!$C:$C,$C443),0)</f>
        <v>0</v>
      </c>
      <c r="X443" s="169">
        <f>+IFERROR(SUMIFS([5]Sheet1!K:K,[5]Sheet1!$A:$A,$A443,[5]Sheet1!$B:$B,$B443,[5]Sheet1!$C:$C,$C443),0)</f>
        <v>0</v>
      </c>
      <c r="Y443" s="169">
        <f>+IFERROR(SUMIFS([5]Sheet1!L:L,[5]Sheet1!$A:$A,$A443,[5]Sheet1!$B:$B,$B443,[5]Sheet1!$C:$C,$C443),0)</f>
        <v>0</v>
      </c>
      <c r="Z443" s="169">
        <f>+IFERROR(SUMIFS([5]Sheet1!M:M,[5]Sheet1!$A:$A,$A443,[5]Sheet1!$B:$B,$B443,[5]Sheet1!$C:$C,$C443),0)</f>
        <v>0</v>
      </c>
      <c r="AA443" s="169">
        <f>+IFERROR(SUMIFS([5]Sheet1!N:N,[5]Sheet1!$A:$A,$A443,[5]Sheet1!$B:$B,$B443,[5]Sheet1!$C:$C,$C443),0)</f>
        <v>0</v>
      </c>
      <c r="AB443" s="169">
        <f>+IFERROR(SUMIFS([5]Sheet1!O:O,[5]Sheet1!$A:$A,$A443,[5]Sheet1!$B:$B,$B443,[5]Sheet1!$C:$C,$C443),0)</f>
        <v>0</v>
      </c>
      <c r="AC443" s="169">
        <f>+IFERROR(SUMIFS([5]Sheet1!P:P,[5]Sheet1!$A:$A,$A443,[5]Sheet1!$B:$B,$B443,[5]Sheet1!$C:$C,$C443),0)</f>
        <v>0</v>
      </c>
      <c r="AD443" s="169">
        <f>+IFERROR(SUMIFS([5]Sheet1!Q:Q,[5]Sheet1!$A:$A,$A443,[5]Sheet1!$B:$B,$B443,[5]Sheet1!$C:$C,$C443),0)</f>
        <v>0</v>
      </c>
      <c r="AE443" s="169">
        <f>+IFERROR(SUMIFS([5]Sheet1!R:R,[5]Sheet1!$A:$A,$A443,[5]Sheet1!$B:$B,$B443,[5]Sheet1!$C:$C,$C443),0)</f>
        <v>0</v>
      </c>
      <c r="AF443" s="169">
        <f>+IFERROR(SUMIFS([5]Sheet1!S:S,[5]Sheet1!$A:$A,$A443,[5]Sheet1!$B:$B,$B443,[5]Sheet1!$C:$C,$C443),0)</f>
        <v>0</v>
      </c>
      <c r="AG443" s="169">
        <f>+IFERROR(SUMIFS([5]Sheet1!T:T,[5]Sheet1!$A:$A,$A443,[5]Sheet1!$B:$B,$B443,[5]Sheet1!$C:$C,$C443),0)</f>
        <v>0</v>
      </c>
      <c r="AH443" s="169">
        <f>+IFERROR(SUMIFS([5]Sheet1!U:U,[5]Sheet1!$A:$A,$A443,[5]Sheet1!$B:$B,$B443,[5]Sheet1!$C:$C,$C443),0)</f>
        <v>0</v>
      </c>
      <c r="AI443" s="169">
        <f>+IFERROR(SUMIFS([5]Sheet1!V:V,[5]Sheet1!$A:$A,$A443,[5]Sheet1!$B:$B,$B443,[5]Sheet1!$C:$C,$C443),0)</f>
        <v>0</v>
      </c>
      <c r="AJ443" s="169">
        <f>+IFERROR(SUMIFS([5]Sheet1!W:W,[5]Sheet1!$A:$A,$A443,[5]Sheet1!$B:$B,$B443,[5]Sheet1!$C:$C,$C443),0)</f>
        <v>0</v>
      </c>
      <c r="AK443" s="169">
        <f>+IFERROR(SUMIFS([5]Sheet1!X:X,[5]Sheet1!$A:$A,$A443,[5]Sheet1!$B:$B,$B443,[5]Sheet1!$C:$C,$C443),0)</f>
        <v>0</v>
      </c>
      <c r="AL443" s="169">
        <f>+IFERROR(SUMIFS([5]Sheet1!Y:Y,[5]Sheet1!$A:$A,$A443,[5]Sheet1!$B:$B,$B443,[5]Sheet1!$C:$C,$C443),0)</f>
        <v>0</v>
      </c>
      <c r="AM443" s="169">
        <f>+IFERROR(SUMIFS([5]Sheet1!Z:Z,[5]Sheet1!$A:$A,$A443,[5]Sheet1!$B:$B,$B443,[5]Sheet1!$C:$C,$C443),0)</f>
        <v>0</v>
      </c>
      <c r="AN443" s="4" t="s">
        <v>121</v>
      </c>
    </row>
    <row r="444" spans="1:40" ht="13.2" outlineLevel="2">
      <c r="A444" s="4" t="s">
        <v>116</v>
      </c>
      <c r="B444" s="4" t="s">
        <v>49</v>
      </c>
      <c r="C444" s="4" t="str">
        <f t="shared" si="1099"/>
        <v>X Security Virtual 100</v>
      </c>
      <c r="D444" s="218"/>
      <c r="E444" s="207"/>
      <c r="F444" s="204"/>
      <c r="G444" s="12" t="s">
        <v>79</v>
      </c>
      <c r="H444" s="168"/>
      <c r="I444" s="168"/>
      <c r="J444" s="168"/>
      <c r="K444" s="168"/>
      <c r="L444" s="168"/>
      <c r="M444" s="168"/>
      <c r="N444" s="168"/>
      <c r="O444" s="168"/>
      <c r="P444" s="169"/>
      <c r="Q444" s="169">
        <f>+IFERROR(SUMIFS([5]Sheet1!D:D,[5]Sheet1!$A:$A,$A444,[5]Sheet1!$B:$B,$B444,[5]Sheet1!$C:$C,$C444),0)</f>
        <v>0</v>
      </c>
      <c r="R444" s="169">
        <f>+IFERROR(SUMIFS([5]Sheet1!E:E,[5]Sheet1!$A:$A,$A444,[5]Sheet1!$B:$B,$B444,[5]Sheet1!$C:$C,$C444),0)</f>
        <v>0</v>
      </c>
      <c r="S444" s="169">
        <f>+IFERROR(SUMIFS([5]Sheet1!F:F,[5]Sheet1!$A:$A,$A444,[5]Sheet1!$B:$B,$B444,[5]Sheet1!$C:$C,$C444),0)</f>
        <v>0</v>
      </c>
      <c r="T444" s="169">
        <f>+IFERROR(SUMIFS([5]Sheet1!G:G,[5]Sheet1!$A:$A,$A444,[5]Sheet1!$B:$B,$B444,[5]Sheet1!$C:$C,$C444),0)</f>
        <v>0</v>
      </c>
      <c r="U444" s="169">
        <f>+IFERROR(SUMIFS([5]Sheet1!H:H,[5]Sheet1!$A:$A,$A444,[5]Sheet1!$B:$B,$B444,[5]Sheet1!$C:$C,$C444),0)</f>
        <v>0</v>
      </c>
      <c r="V444" s="169">
        <f>+IFERROR(SUMIFS([5]Sheet1!I:I,[5]Sheet1!$A:$A,$A444,[5]Sheet1!$B:$B,$B444,[5]Sheet1!$C:$C,$C444),0)</f>
        <v>0</v>
      </c>
      <c r="W444" s="169">
        <f>+IFERROR(SUMIFS([5]Sheet1!J:J,[5]Sheet1!$A:$A,$A444,[5]Sheet1!$B:$B,$B444,[5]Sheet1!$C:$C,$C444),0)</f>
        <v>0</v>
      </c>
      <c r="X444" s="169">
        <f>+IFERROR(SUMIFS([5]Sheet1!K:K,[5]Sheet1!$A:$A,$A444,[5]Sheet1!$B:$B,$B444,[5]Sheet1!$C:$C,$C444),0)</f>
        <v>0</v>
      </c>
      <c r="Y444" s="169">
        <f>+IFERROR(SUMIFS([5]Sheet1!L:L,[5]Sheet1!$A:$A,$A444,[5]Sheet1!$B:$B,$B444,[5]Sheet1!$C:$C,$C444),0)</f>
        <v>0</v>
      </c>
      <c r="Z444" s="169">
        <f>+IFERROR(SUMIFS([5]Sheet1!M:M,[5]Sheet1!$A:$A,$A444,[5]Sheet1!$B:$B,$B444,[5]Sheet1!$C:$C,$C444),0)</f>
        <v>0</v>
      </c>
      <c r="AA444" s="169">
        <f>+IFERROR(SUMIFS([5]Sheet1!N:N,[5]Sheet1!$A:$A,$A444,[5]Sheet1!$B:$B,$B444,[5]Sheet1!$C:$C,$C444),0)</f>
        <v>0</v>
      </c>
      <c r="AB444" s="169">
        <f>+IFERROR(SUMIFS([5]Sheet1!O:O,[5]Sheet1!$A:$A,$A444,[5]Sheet1!$B:$B,$B444,[5]Sheet1!$C:$C,$C444),0)</f>
        <v>0</v>
      </c>
      <c r="AC444" s="169">
        <f>+IFERROR(SUMIFS([5]Sheet1!P:P,[5]Sheet1!$A:$A,$A444,[5]Sheet1!$B:$B,$B444,[5]Sheet1!$C:$C,$C444),0)</f>
        <v>0</v>
      </c>
      <c r="AD444" s="169">
        <f>+IFERROR(SUMIFS([5]Sheet1!Q:Q,[5]Sheet1!$A:$A,$A444,[5]Sheet1!$B:$B,$B444,[5]Sheet1!$C:$C,$C444),0)</f>
        <v>0</v>
      </c>
      <c r="AE444" s="169">
        <f>+IFERROR(SUMIFS([5]Sheet1!R:R,[5]Sheet1!$A:$A,$A444,[5]Sheet1!$B:$B,$B444,[5]Sheet1!$C:$C,$C444),0)</f>
        <v>0</v>
      </c>
      <c r="AF444" s="169">
        <f>+IFERROR(SUMIFS([5]Sheet1!S:S,[5]Sheet1!$A:$A,$A444,[5]Sheet1!$B:$B,$B444,[5]Sheet1!$C:$C,$C444),0)</f>
        <v>0</v>
      </c>
      <c r="AG444" s="169">
        <f>+IFERROR(SUMIFS([5]Sheet1!T:T,[5]Sheet1!$A:$A,$A444,[5]Sheet1!$B:$B,$B444,[5]Sheet1!$C:$C,$C444),0)</f>
        <v>0</v>
      </c>
      <c r="AH444" s="169">
        <f>+IFERROR(SUMIFS([5]Sheet1!U:U,[5]Sheet1!$A:$A,$A444,[5]Sheet1!$B:$B,$B444,[5]Sheet1!$C:$C,$C444),0)</f>
        <v>0</v>
      </c>
      <c r="AI444" s="169">
        <f>+IFERROR(SUMIFS([5]Sheet1!V:V,[5]Sheet1!$A:$A,$A444,[5]Sheet1!$B:$B,$B444,[5]Sheet1!$C:$C,$C444),0)</f>
        <v>0</v>
      </c>
      <c r="AJ444" s="169">
        <f>+IFERROR(SUMIFS([5]Sheet1!W:W,[5]Sheet1!$A:$A,$A444,[5]Sheet1!$B:$B,$B444,[5]Sheet1!$C:$C,$C444),0)</f>
        <v>0</v>
      </c>
      <c r="AK444" s="169">
        <f>+IFERROR(SUMIFS([5]Sheet1!X:X,[5]Sheet1!$A:$A,$A444,[5]Sheet1!$B:$B,$B444,[5]Sheet1!$C:$C,$C444),0)</f>
        <v>0</v>
      </c>
      <c r="AL444" s="169">
        <f>+IFERROR(SUMIFS([5]Sheet1!Y:Y,[5]Sheet1!$A:$A,$A444,[5]Sheet1!$B:$B,$B444,[5]Sheet1!$C:$C,$C444),0)</f>
        <v>0</v>
      </c>
      <c r="AM444" s="169">
        <f>+IFERROR(SUMIFS([5]Sheet1!Z:Z,[5]Sheet1!$A:$A,$A444,[5]Sheet1!$B:$B,$B444,[5]Sheet1!$C:$C,$C444),0)</f>
        <v>0</v>
      </c>
      <c r="AN444" s="4" t="s">
        <v>121</v>
      </c>
    </row>
    <row r="445" spans="1:40" ht="13.2" outlineLevel="2">
      <c r="A445" s="4" t="s">
        <v>116</v>
      </c>
      <c r="B445" s="4" t="s">
        <v>49</v>
      </c>
      <c r="C445" s="4" t="str">
        <f t="shared" si="1099"/>
        <v>X Security NOMADA</v>
      </c>
      <c r="D445" s="218"/>
      <c r="E445" s="207"/>
      <c r="F445" s="204"/>
      <c r="G445" s="12" t="s">
        <v>97</v>
      </c>
      <c r="H445" s="168"/>
      <c r="I445" s="168"/>
      <c r="J445" s="168"/>
      <c r="K445" s="168"/>
      <c r="L445" s="168"/>
      <c r="M445" s="168"/>
      <c r="N445" s="168"/>
      <c r="O445" s="168"/>
      <c r="P445" s="169"/>
      <c r="Q445" s="169">
        <f>+IFERROR(SUMIFS([5]Sheet1!D:D,[5]Sheet1!$A:$A,$A445,[5]Sheet1!$B:$B,$B445,[5]Sheet1!$C:$C,$C445),0)</f>
        <v>0</v>
      </c>
      <c r="R445" s="169">
        <f>+IFERROR(SUMIFS([5]Sheet1!E:E,[5]Sheet1!$A:$A,$A445,[5]Sheet1!$B:$B,$B445,[5]Sheet1!$C:$C,$C445),0)</f>
        <v>0</v>
      </c>
      <c r="S445" s="169">
        <f>+IFERROR(SUMIFS([5]Sheet1!F:F,[5]Sheet1!$A:$A,$A445,[5]Sheet1!$B:$B,$B445,[5]Sheet1!$C:$C,$C445),0)</f>
        <v>0</v>
      </c>
      <c r="T445" s="169">
        <f>+IFERROR(SUMIFS([5]Sheet1!G:G,[5]Sheet1!$A:$A,$A445,[5]Sheet1!$B:$B,$B445,[5]Sheet1!$C:$C,$C445),0)</f>
        <v>0</v>
      </c>
      <c r="U445" s="169">
        <f>+IFERROR(SUMIFS([5]Sheet1!H:H,[5]Sheet1!$A:$A,$A445,[5]Sheet1!$B:$B,$B445,[5]Sheet1!$C:$C,$C445),0)</f>
        <v>0</v>
      </c>
      <c r="V445" s="169">
        <f>+IFERROR(SUMIFS([5]Sheet1!I:I,[5]Sheet1!$A:$A,$A445,[5]Sheet1!$B:$B,$B445,[5]Sheet1!$C:$C,$C445),0)</f>
        <v>0</v>
      </c>
      <c r="W445" s="169">
        <f>+IFERROR(SUMIFS([5]Sheet1!J:J,[5]Sheet1!$A:$A,$A445,[5]Sheet1!$B:$B,$B445,[5]Sheet1!$C:$C,$C445),0)</f>
        <v>0</v>
      </c>
      <c r="X445" s="169">
        <f>+IFERROR(SUMIFS([5]Sheet1!K:K,[5]Sheet1!$A:$A,$A445,[5]Sheet1!$B:$B,$B445,[5]Sheet1!$C:$C,$C445),0)</f>
        <v>0</v>
      </c>
      <c r="Y445" s="169">
        <f>+IFERROR(SUMIFS([5]Sheet1!L:L,[5]Sheet1!$A:$A,$A445,[5]Sheet1!$B:$B,$B445,[5]Sheet1!$C:$C,$C445),0)</f>
        <v>0</v>
      </c>
      <c r="Z445" s="169">
        <f>+IFERROR(SUMIFS([5]Sheet1!M:M,[5]Sheet1!$A:$A,$A445,[5]Sheet1!$B:$B,$B445,[5]Sheet1!$C:$C,$C445),0)</f>
        <v>0</v>
      </c>
      <c r="AA445" s="169">
        <f>+IFERROR(SUMIFS([5]Sheet1!N:N,[5]Sheet1!$A:$A,$A445,[5]Sheet1!$B:$B,$B445,[5]Sheet1!$C:$C,$C445),0)</f>
        <v>0</v>
      </c>
      <c r="AB445" s="169">
        <f>+IFERROR(SUMIFS([5]Sheet1!O:O,[5]Sheet1!$A:$A,$A445,[5]Sheet1!$B:$B,$B445,[5]Sheet1!$C:$C,$C445),0)</f>
        <v>0</v>
      </c>
      <c r="AC445" s="169">
        <f>+IFERROR(SUMIFS([5]Sheet1!P:P,[5]Sheet1!$A:$A,$A445,[5]Sheet1!$B:$B,$B445,[5]Sheet1!$C:$C,$C445),0)</f>
        <v>0</v>
      </c>
      <c r="AD445" s="169">
        <f>+IFERROR(SUMIFS([5]Sheet1!Q:Q,[5]Sheet1!$A:$A,$A445,[5]Sheet1!$B:$B,$B445,[5]Sheet1!$C:$C,$C445),0)</f>
        <v>0</v>
      </c>
      <c r="AE445" s="169">
        <f>+IFERROR(SUMIFS([5]Sheet1!R:R,[5]Sheet1!$A:$A,$A445,[5]Sheet1!$B:$B,$B445,[5]Sheet1!$C:$C,$C445),0)</f>
        <v>0</v>
      </c>
      <c r="AF445" s="169">
        <f>+IFERROR(SUMIFS([5]Sheet1!S:S,[5]Sheet1!$A:$A,$A445,[5]Sheet1!$B:$B,$B445,[5]Sheet1!$C:$C,$C445),0)</f>
        <v>0</v>
      </c>
      <c r="AG445" s="169">
        <f>+IFERROR(SUMIFS([5]Sheet1!T:T,[5]Sheet1!$A:$A,$A445,[5]Sheet1!$B:$B,$B445,[5]Sheet1!$C:$C,$C445),0)</f>
        <v>0</v>
      </c>
      <c r="AH445" s="169">
        <f>+IFERROR(SUMIFS([5]Sheet1!U:U,[5]Sheet1!$A:$A,$A445,[5]Sheet1!$B:$B,$B445,[5]Sheet1!$C:$C,$C445),0)</f>
        <v>0</v>
      </c>
      <c r="AI445" s="169">
        <f>+IFERROR(SUMIFS([5]Sheet1!V:V,[5]Sheet1!$A:$A,$A445,[5]Sheet1!$B:$B,$B445,[5]Sheet1!$C:$C,$C445),0)</f>
        <v>0</v>
      </c>
      <c r="AJ445" s="169">
        <f>+IFERROR(SUMIFS([5]Sheet1!W:W,[5]Sheet1!$A:$A,$A445,[5]Sheet1!$B:$B,$B445,[5]Sheet1!$C:$C,$C445),0)</f>
        <v>0</v>
      </c>
      <c r="AK445" s="169">
        <f>+IFERROR(SUMIFS([5]Sheet1!X:X,[5]Sheet1!$A:$A,$A445,[5]Sheet1!$B:$B,$B445,[5]Sheet1!$C:$C,$C445),0)</f>
        <v>0</v>
      </c>
      <c r="AL445" s="169">
        <f>+IFERROR(SUMIFS([5]Sheet1!Y:Y,[5]Sheet1!$A:$A,$A445,[5]Sheet1!$B:$B,$B445,[5]Sheet1!$C:$C,$C445),0)</f>
        <v>0</v>
      </c>
      <c r="AM445" s="169">
        <f>+IFERROR(SUMIFS([5]Sheet1!Z:Z,[5]Sheet1!$A:$A,$A445,[5]Sheet1!$B:$B,$B445,[5]Sheet1!$C:$C,$C445),0)</f>
        <v>0</v>
      </c>
      <c r="AN445" s="4" t="s">
        <v>121</v>
      </c>
    </row>
    <row r="446" spans="1:40" ht="13.2" outlineLevel="2">
      <c r="A446" s="4" t="s">
        <v>116</v>
      </c>
      <c r="B446" s="4" t="s">
        <v>49</v>
      </c>
      <c r="C446" s="4" t="str">
        <f t="shared" si="1099"/>
        <v>X Security 4G</v>
      </c>
      <c r="D446" s="218"/>
      <c r="E446" s="207"/>
      <c r="F446" s="204"/>
      <c r="G446" s="12" t="s">
        <v>98</v>
      </c>
      <c r="H446" s="168"/>
      <c r="I446" s="168"/>
      <c r="J446" s="168"/>
      <c r="K446" s="168"/>
      <c r="L446" s="168"/>
      <c r="M446" s="168"/>
      <c r="N446" s="168"/>
      <c r="O446" s="168"/>
      <c r="P446" s="169"/>
      <c r="Q446" s="169">
        <f>+IFERROR(SUMIFS([5]Sheet1!D:D,[5]Sheet1!$A:$A,$A446,[5]Sheet1!$B:$B,$B446,[5]Sheet1!$C:$C,$C446),0)</f>
        <v>0</v>
      </c>
      <c r="R446" s="169">
        <f>+IFERROR(SUMIFS([5]Sheet1!E:E,[5]Sheet1!$A:$A,$A446,[5]Sheet1!$B:$B,$B446,[5]Sheet1!$C:$C,$C446),0)</f>
        <v>0</v>
      </c>
      <c r="S446" s="169">
        <f>+IFERROR(SUMIFS([5]Sheet1!F:F,[5]Sheet1!$A:$A,$A446,[5]Sheet1!$B:$B,$B446,[5]Sheet1!$C:$C,$C446),0)</f>
        <v>0</v>
      </c>
      <c r="T446" s="169">
        <f>+IFERROR(SUMIFS([5]Sheet1!G:G,[5]Sheet1!$A:$A,$A446,[5]Sheet1!$B:$B,$B446,[5]Sheet1!$C:$C,$C446),0)</f>
        <v>0</v>
      </c>
      <c r="U446" s="169">
        <f>+IFERROR(SUMIFS([5]Sheet1!H:H,[5]Sheet1!$A:$A,$A446,[5]Sheet1!$B:$B,$B446,[5]Sheet1!$C:$C,$C446),0)</f>
        <v>0</v>
      </c>
      <c r="V446" s="169">
        <f>+IFERROR(SUMIFS([5]Sheet1!I:I,[5]Sheet1!$A:$A,$A446,[5]Sheet1!$B:$B,$B446,[5]Sheet1!$C:$C,$C446),0)</f>
        <v>0</v>
      </c>
      <c r="W446" s="169">
        <f>+IFERROR(SUMIFS([5]Sheet1!J:J,[5]Sheet1!$A:$A,$A446,[5]Sheet1!$B:$B,$B446,[5]Sheet1!$C:$C,$C446),0)</f>
        <v>0</v>
      </c>
      <c r="X446" s="169">
        <f>+IFERROR(SUMIFS([5]Sheet1!K:K,[5]Sheet1!$A:$A,$A446,[5]Sheet1!$B:$B,$B446,[5]Sheet1!$C:$C,$C446),0)</f>
        <v>0</v>
      </c>
      <c r="Y446" s="169">
        <f>+IFERROR(SUMIFS([5]Sheet1!L:L,[5]Sheet1!$A:$A,$A446,[5]Sheet1!$B:$B,$B446,[5]Sheet1!$C:$C,$C446),0)</f>
        <v>0</v>
      </c>
      <c r="Z446" s="169">
        <f>+IFERROR(SUMIFS([5]Sheet1!M:M,[5]Sheet1!$A:$A,$A446,[5]Sheet1!$B:$B,$B446,[5]Sheet1!$C:$C,$C446),0)</f>
        <v>0</v>
      </c>
      <c r="AA446" s="169">
        <f>+IFERROR(SUMIFS([5]Sheet1!N:N,[5]Sheet1!$A:$A,$A446,[5]Sheet1!$B:$B,$B446,[5]Sheet1!$C:$C,$C446),0)</f>
        <v>0</v>
      </c>
      <c r="AB446" s="169">
        <f>+IFERROR(SUMIFS([5]Sheet1!O:O,[5]Sheet1!$A:$A,$A446,[5]Sheet1!$B:$B,$B446,[5]Sheet1!$C:$C,$C446),0)</f>
        <v>0</v>
      </c>
      <c r="AC446" s="169">
        <f>+IFERROR(SUMIFS([5]Sheet1!P:P,[5]Sheet1!$A:$A,$A446,[5]Sheet1!$B:$B,$B446,[5]Sheet1!$C:$C,$C446),0)</f>
        <v>0</v>
      </c>
      <c r="AD446" s="169">
        <f>+IFERROR(SUMIFS([5]Sheet1!Q:Q,[5]Sheet1!$A:$A,$A446,[5]Sheet1!$B:$B,$B446,[5]Sheet1!$C:$C,$C446),0)</f>
        <v>0</v>
      </c>
      <c r="AE446" s="169">
        <f>+IFERROR(SUMIFS([5]Sheet1!R:R,[5]Sheet1!$A:$A,$A446,[5]Sheet1!$B:$B,$B446,[5]Sheet1!$C:$C,$C446),0)</f>
        <v>0</v>
      </c>
      <c r="AF446" s="169">
        <f>+IFERROR(SUMIFS([5]Sheet1!S:S,[5]Sheet1!$A:$A,$A446,[5]Sheet1!$B:$B,$B446,[5]Sheet1!$C:$C,$C446),0)</f>
        <v>0</v>
      </c>
      <c r="AG446" s="169">
        <f>+IFERROR(SUMIFS([5]Sheet1!T:T,[5]Sheet1!$A:$A,$A446,[5]Sheet1!$B:$B,$B446,[5]Sheet1!$C:$C,$C446),0)</f>
        <v>0</v>
      </c>
      <c r="AH446" s="169">
        <f>+IFERROR(SUMIFS([5]Sheet1!U:U,[5]Sheet1!$A:$A,$A446,[5]Sheet1!$B:$B,$B446,[5]Sheet1!$C:$C,$C446),0)</f>
        <v>0</v>
      </c>
      <c r="AI446" s="169">
        <f>+IFERROR(SUMIFS([5]Sheet1!V:V,[5]Sheet1!$A:$A,$A446,[5]Sheet1!$B:$B,$B446,[5]Sheet1!$C:$C,$C446),0)</f>
        <v>0</v>
      </c>
      <c r="AJ446" s="169">
        <f>+IFERROR(SUMIFS([5]Sheet1!W:W,[5]Sheet1!$A:$A,$A446,[5]Sheet1!$B:$B,$B446,[5]Sheet1!$C:$C,$C446),0)</f>
        <v>0</v>
      </c>
      <c r="AK446" s="169">
        <f>+IFERROR(SUMIFS([5]Sheet1!X:X,[5]Sheet1!$A:$A,$A446,[5]Sheet1!$B:$B,$B446,[5]Sheet1!$C:$C,$C446),0)</f>
        <v>0</v>
      </c>
      <c r="AL446" s="169">
        <f>+IFERROR(SUMIFS([5]Sheet1!Y:Y,[5]Sheet1!$A:$A,$A446,[5]Sheet1!$B:$B,$B446,[5]Sheet1!$C:$C,$C446),0)</f>
        <v>0</v>
      </c>
      <c r="AM446" s="169">
        <f>+IFERROR(SUMIFS([5]Sheet1!Z:Z,[5]Sheet1!$A:$A,$A446,[5]Sheet1!$B:$B,$B446,[5]Sheet1!$C:$C,$C446),0)</f>
        <v>0</v>
      </c>
      <c r="AN446" s="4" t="s">
        <v>121</v>
      </c>
    </row>
    <row r="447" spans="1:40" ht="13.2" outlineLevel="2">
      <c r="A447" s="4" t="s">
        <v>116</v>
      </c>
      <c r="B447" s="4" t="s">
        <v>49</v>
      </c>
      <c r="C447" s="4" t="str">
        <f t="shared" si="1099"/>
        <v>X Security Monosede Portable 20</v>
      </c>
      <c r="D447" s="218"/>
      <c r="E447" s="207"/>
      <c r="F447" s="204"/>
      <c r="G447" s="12" t="s">
        <v>3786</v>
      </c>
      <c r="H447" s="168"/>
      <c r="I447" s="168"/>
      <c r="J447" s="168"/>
      <c r="K447" s="168"/>
      <c r="L447" s="168"/>
      <c r="M447" s="168"/>
      <c r="N447" s="168"/>
      <c r="O447" s="168"/>
      <c r="P447" s="169"/>
      <c r="Q447" s="169">
        <f>+IFERROR(SUMIFS([5]Sheet1!D:D,[5]Sheet1!$A:$A,$A447,[5]Sheet1!$B:$B,$B447,[5]Sheet1!$C:$C,$C447),0)</f>
        <v>0</v>
      </c>
      <c r="R447" s="169">
        <f>+IFERROR(SUMIFS([5]Sheet1!E:E,[5]Sheet1!$A:$A,$A447,[5]Sheet1!$B:$B,$B447,[5]Sheet1!$C:$C,$C447),0)</f>
        <v>0</v>
      </c>
      <c r="S447" s="169">
        <f>+IFERROR(SUMIFS([5]Sheet1!F:F,[5]Sheet1!$A:$A,$A447,[5]Sheet1!$B:$B,$B447,[5]Sheet1!$C:$C,$C447),0)</f>
        <v>0</v>
      </c>
      <c r="T447" s="169">
        <f>+IFERROR(SUMIFS([5]Sheet1!G:G,[5]Sheet1!$A:$A,$A447,[5]Sheet1!$B:$B,$B447,[5]Sheet1!$C:$C,$C447),0)</f>
        <v>0</v>
      </c>
      <c r="U447" s="169">
        <f>+IFERROR(SUMIFS([5]Sheet1!H:H,[5]Sheet1!$A:$A,$A447,[5]Sheet1!$B:$B,$B447,[5]Sheet1!$C:$C,$C447),0)</f>
        <v>0</v>
      </c>
      <c r="V447" s="169">
        <f>+IFERROR(SUMIFS([5]Sheet1!I:I,[5]Sheet1!$A:$A,$A447,[5]Sheet1!$B:$B,$B447,[5]Sheet1!$C:$C,$C447),0)</f>
        <v>0</v>
      </c>
      <c r="W447" s="169">
        <f>+IFERROR(SUMIFS([5]Sheet1!J:J,[5]Sheet1!$A:$A,$A447,[5]Sheet1!$B:$B,$B447,[5]Sheet1!$C:$C,$C447),0)</f>
        <v>0</v>
      </c>
      <c r="X447" s="169">
        <f>+IFERROR(SUMIFS([5]Sheet1!K:K,[5]Sheet1!$A:$A,$A447,[5]Sheet1!$B:$B,$B447,[5]Sheet1!$C:$C,$C447),0)</f>
        <v>0</v>
      </c>
      <c r="Y447" s="169">
        <f>+IFERROR(SUMIFS([5]Sheet1!L:L,[5]Sheet1!$A:$A,$A447,[5]Sheet1!$B:$B,$B447,[5]Sheet1!$C:$C,$C447),0)</f>
        <v>0</v>
      </c>
      <c r="Z447" s="169">
        <f>+IFERROR(SUMIFS([5]Sheet1!M:M,[5]Sheet1!$A:$A,$A447,[5]Sheet1!$B:$B,$B447,[5]Sheet1!$C:$C,$C447),0)</f>
        <v>0</v>
      </c>
      <c r="AA447" s="169">
        <f>+IFERROR(SUMIFS([5]Sheet1!N:N,[5]Sheet1!$A:$A,$A447,[5]Sheet1!$B:$B,$B447,[5]Sheet1!$C:$C,$C447),0)</f>
        <v>0</v>
      </c>
      <c r="AB447" s="169">
        <f>+IFERROR(SUMIFS([5]Sheet1!O:O,[5]Sheet1!$A:$A,$A447,[5]Sheet1!$B:$B,$B447,[5]Sheet1!$C:$C,$C447),0)</f>
        <v>0</v>
      </c>
      <c r="AC447" s="169">
        <f>+IFERROR(SUMIFS([5]Sheet1!P:P,[5]Sheet1!$A:$A,$A447,[5]Sheet1!$B:$B,$B447,[5]Sheet1!$C:$C,$C447),0)</f>
        <v>0</v>
      </c>
      <c r="AD447" s="169">
        <f>+IFERROR(SUMIFS([5]Sheet1!Q:Q,[5]Sheet1!$A:$A,$A447,[5]Sheet1!$B:$B,$B447,[5]Sheet1!$C:$C,$C447),0)</f>
        <v>0</v>
      </c>
      <c r="AE447" s="169">
        <f>+IFERROR(SUMIFS([5]Sheet1!R:R,[5]Sheet1!$A:$A,$A447,[5]Sheet1!$B:$B,$B447,[5]Sheet1!$C:$C,$C447),0)</f>
        <v>0</v>
      </c>
      <c r="AF447" s="169">
        <f>+IFERROR(SUMIFS([5]Sheet1!S:S,[5]Sheet1!$A:$A,$A447,[5]Sheet1!$B:$B,$B447,[5]Sheet1!$C:$C,$C447),0)</f>
        <v>0</v>
      </c>
      <c r="AG447" s="169">
        <f>+IFERROR(SUMIFS([5]Sheet1!T:T,[5]Sheet1!$A:$A,$A447,[5]Sheet1!$B:$B,$B447,[5]Sheet1!$C:$C,$C447),0)</f>
        <v>0</v>
      </c>
      <c r="AH447" s="169">
        <f>+IFERROR(SUMIFS([5]Sheet1!U:U,[5]Sheet1!$A:$A,$A447,[5]Sheet1!$B:$B,$B447,[5]Sheet1!$C:$C,$C447),0)</f>
        <v>0</v>
      </c>
      <c r="AI447" s="169">
        <f>+IFERROR(SUMIFS([5]Sheet1!V:V,[5]Sheet1!$A:$A,$A447,[5]Sheet1!$B:$B,$B447,[5]Sheet1!$C:$C,$C447),0)</f>
        <v>0</v>
      </c>
      <c r="AJ447" s="169">
        <f>+IFERROR(SUMIFS([5]Sheet1!W:W,[5]Sheet1!$A:$A,$A447,[5]Sheet1!$B:$B,$B447,[5]Sheet1!$C:$C,$C447),0)</f>
        <v>0</v>
      </c>
      <c r="AK447" s="169">
        <f>+IFERROR(SUMIFS([5]Sheet1!X:X,[5]Sheet1!$A:$A,$A447,[5]Sheet1!$B:$B,$B447,[5]Sheet1!$C:$C,$C447),0)</f>
        <v>0</v>
      </c>
      <c r="AL447" s="169">
        <f>+IFERROR(SUMIFS([5]Sheet1!Y:Y,[5]Sheet1!$A:$A,$A447,[5]Sheet1!$B:$B,$B447,[5]Sheet1!$C:$C,$C447),0)</f>
        <v>0</v>
      </c>
      <c r="AM447" s="169">
        <f>+IFERROR(SUMIFS([5]Sheet1!Z:Z,[5]Sheet1!$A:$A,$A447,[5]Sheet1!$B:$B,$B447,[5]Sheet1!$C:$C,$C447),0)</f>
        <v>0</v>
      </c>
    </row>
    <row r="448" spans="1:40" ht="13.2" outlineLevel="2">
      <c r="A448" s="4" t="s">
        <v>116</v>
      </c>
      <c r="B448" s="4" t="s">
        <v>49</v>
      </c>
      <c r="C448" s="4" t="str">
        <f t="shared" si="1099"/>
        <v>X Security Monosede 50</v>
      </c>
      <c r="D448" s="218"/>
      <c r="E448" s="207"/>
      <c r="F448" s="204"/>
      <c r="G448" s="12" t="s">
        <v>3787</v>
      </c>
      <c r="H448" s="168"/>
      <c r="I448" s="168"/>
      <c r="J448" s="168"/>
      <c r="K448" s="168"/>
      <c r="L448" s="168"/>
      <c r="M448" s="168"/>
      <c r="N448" s="168"/>
      <c r="O448" s="168"/>
      <c r="P448" s="169"/>
      <c r="Q448" s="169">
        <f>+IFERROR(SUMIFS([5]Sheet1!D:D,[5]Sheet1!$A:$A,$A448,[5]Sheet1!$B:$B,$B448,[5]Sheet1!$C:$C,$C448),0)</f>
        <v>0</v>
      </c>
      <c r="R448" s="169">
        <f>+IFERROR(SUMIFS([5]Sheet1!E:E,[5]Sheet1!$A:$A,$A448,[5]Sheet1!$B:$B,$B448,[5]Sheet1!$C:$C,$C448),0)</f>
        <v>0</v>
      </c>
      <c r="S448" s="169">
        <f>+IFERROR(SUMIFS([5]Sheet1!F:F,[5]Sheet1!$A:$A,$A448,[5]Sheet1!$B:$B,$B448,[5]Sheet1!$C:$C,$C448),0)</f>
        <v>0</v>
      </c>
      <c r="T448" s="169">
        <f>+IFERROR(SUMIFS([5]Sheet1!G:G,[5]Sheet1!$A:$A,$A448,[5]Sheet1!$B:$B,$B448,[5]Sheet1!$C:$C,$C448),0)</f>
        <v>0</v>
      </c>
      <c r="U448" s="169">
        <f>+IFERROR(SUMIFS([5]Sheet1!H:H,[5]Sheet1!$A:$A,$A448,[5]Sheet1!$B:$B,$B448,[5]Sheet1!$C:$C,$C448),0)</f>
        <v>0</v>
      </c>
      <c r="V448" s="169">
        <f>+IFERROR(SUMIFS([5]Sheet1!I:I,[5]Sheet1!$A:$A,$A448,[5]Sheet1!$B:$B,$B448,[5]Sheet1!$C:$C,$C448),0)</f>
        <v>0</v>
      </c>
      <c r="W448" s="169">
        <f>+IFERROR(SUMIFS([5]Sheet1!J:J,[5]Sheet1!$A:$A,$A448,[5]Sheet1!$B:$B,$B448,[5]Sheet1!$C:$C,$C448),0)</f>
        <v>0</v>
      </c>
      <c r="X448" s="169">
        <f>+IFERROR(SUMIFS([5]Sheet1!K:K,[5]Sheet1!$A:$A,$A448,[5]Sheet1!$B:$B,$B448,[5]Sheet1!$C:$C,$C448),0)</f>
        <v>0</v>
      </c>
      <c r="Y448" s="169">
        <f>+IFERROR(SUMIFS([5]Sheet1!L:L,[5]Sheet1!$A:$A,$A448,[5]Sheet1!$B:$B,$B448,[5]Sheet1!$C:$C,$C448),0)</f>
        <v>0</v>
      </c>
      <c r="Z448" s="169">
        <f>+IFERROR(SUMIFS([5]Sheet1!M:M,[5]Sheet1!$A:$A,$A448,[5]Sheet1!$B:$B,$B448,[5]Sheet1!$C:$C,$C448),0)</f>
        <v>0</v>
      </c>
      <c r="AA448" s="169">
        <f>+IFERROR(SUMIFS([5]Sheet1!N:N,[5]Sheet1!$A:$A,$A448,[5]Sheet1!$B:$B,$B448,[5]Sheet1!$C:$C,$C448),0)</f>
        <v>0</v>
      </c>
      <c r="AB448" s="169">
        <f>+IFERROR(SUMIFS([5]Sheet1!O:O,[5]Sheet1!$A:$A,$A448,[5]Sheet1!$B:$B,$B448,[5]Sheet1!$C:$C,$C448),0)</f>
        <v>0</v>
      </c>
      <c r="AC448" s="169">
        <f>+IFERROR(SUMIFS([5]Sheet1!P:P,[5]Sheet1!$A:$A,$A448,[5]Sheet1!$B:$B,$B448,[5]Sheet1!$C:$C,$C448),0)</f>
        <v>0</v>
      </c>
      <c r="AD448" s="169">
        <f>+IFERROR(SUMIFS([5]Sheet1!Q:Q,[5]Sheet1!$A:$A,$A448,[5]Sheet1!$B:$B,$B448,[5]Sheet1!$C:$C,$C448),0)</f>
        <v>0</v>
      </c>
      <c r="AE448" s="169">
        <f>+IFERROR(SUMIFS([5]Sheet1!R:R,[5]Sheet1!$A:$A,$A448,[5]Sheet1!$B:$B,$B448,[5]Sheet1!$C:$C,$C448),0)</f>
        <v>0</v>
      </c>
      <c r="AF448" s="169">
        <f>+IFERROR(SUMIFS([5]Sheet1!S:S,[5]Sheet1!$A:$A,$A448,[5]Sheet1!$B:$B,$B448,[5]Sheet1!$C:$C,$C448),0)</f>
        <v>0</v>
      </c>
      <c r="AG448" s="169">
        <f>+IFERROR(SUMIFS([5]Sheet1!T:T,[5]Sheet1!$A:$A,$A448,[5]Sheet1!$B:$B,$B448,[5]Sheet1!$C:$C,$C448),0)</f>
        <v>0</v>
      </c>
      <c r="AH448" s="169">
        <f>+IFERROR(SUMIFS([5]Sheet1!U:U,[5]Sheet1!$A:$A,$A448,[5]Sheet1!$B:$B,$B448,[5]Sheet1!$C:$C,$C448),0)</f>
        <v>0</v>
      </c>
      <c r="AI448" s="169">
        <f>+IFERROR(SUMIFS([5]Sheet1!V:V,[5]Sheet1!$A:$A,$A448,[5]Sheet1!$B:$B,$B448,[5]Sheet1!$C:$C,$C448),0)</f>
        <v>0</v>
      </c>
      <c r="AJ448" s="169">
        <f>+IFERROR(SUMIFS([5]Sheet1!W:W,[5]Sheet1!$A:$A,$A448,[5]Sheet1!$B:$B,$B448,[5]Sheet1!$C:$C,$C448),0)</f>
        <v>0</v>
      </c>
      <c r="AK448" s="169">
        <f>+IFERROR(SUMIFS([5]Sheet1!X:X,[5]Sheet1!$A:$A,$A448,[5]Sheet1!$B:$B,$B448,[5]Sheet1!$C:$C,$C448),0)</f>
        <v>0</v>
      </c>
      <c r="AL448" s="169">
        <f>+IFERROR(SUMIFS([5]Sheet1!Y:Y,[5]Sheet1!$A:$A,$A448,[5]Sheet1!$B:$B,$B448,[5]Sheet1!$C:$C,$C448),0)</f>
        <v>0</v>
      </c>
      <c r="AM448" s="169">
        <f>+IFERROR(SUMIFS([5]Sheet1!Z:Z,[5]Sheet1!$A:$A,$A448,[5]Sheet1!$B:$B,$B448,[5]Sheet1!$C:$C,$C448),0)</f>
        <v>0</v>
      </c>
    </row>
    <row r="449" spans="1:40" ht="13.2" outlineLevel="2">
      <c r="A449" s="4" t="s">
        <v>116</v>
      </c>
      <c r="B449" s="4" t="s">
        <v>49</v>
      </c>
      <c r="C449" s="4" t="str">
        <f t="shared" si="1099"/>
        <v>X Security Monosede 100</v>
      </c>
      <c r="D449" s="218"/>
      <c r="E449" s="207"/>
      <c r="F449" s="204"/>
      <c r="G449" s="12" t="s">
        <v>3788</v>
      </c>
      <c r="H449" s="168"/>
      <c r="I449" s="168"/>
      <c r="J449" s="168"/>
      <c r="K449" s="168"/>
      <c r="L449" s="168"/>
      <c r="M449" s="168"/>
      <c r="N449" s="168"/>
      <c r="O449" s="168"/>
      <c r="P449" s="169"/>
      <c r="Q449" s="169">
        <f>+IFERROR(SUMIFS([5]Sheet1!D:D,[5]Sheet1!$A:$A,$A449,[5]Sheet1!$B:$B,$B449,[5]Sheet1!$C:$C,$C449),0)</f>
        <v>0</v>
      </c>
      <c r="R449" s="169">
        <f>+IFERROR(SUMIFS([5]Sheet1!E:E,[5]Sheet1!$A:$A,$A449,[5]Sheet1!$B:$B,$B449,[5]Sheet1!$C:$C,$C449),0)</f>
        <v>0</v>
      </c>
      <c r="S449" s="169">
        <f>+IFERROR(SUMIFS([5]Sheet1!F:F,[5]Sheet1!$A:$A,$A449,[5]Sheet1!$B:$B,$B449,[5]Sheet1!$C:$C,$C449),0)</f>
        <v>0</v>
      </c>
      <c r="T449" s="169">
        <f>+IFERROR(SUMIFS([5]Sheet1!G:G,[5]Sheet1!$A:$A,$A449,[5]Sheet1!$B:$B,$B449,[5]Sheet1!$C:$C,$C449),0)</f>
        <v>0</v>
      </c>
      <c r="U449" s="169">
        <f>+IFERROR(SUMIFS([5]Sheet1!H:H,[5]Sheet1!$A:$A,$A449,[5]Sheet1!$B:$B,$B449,[5]Sheet1!$C:$C,$C449),0)</f>
        <v>0</v>
      </c>
      <c r="V449" s="169">
        <f>+IFERROR(SUMIFS([5]Sheet1!I:I,[5]Sheet1!$A:$A,$A449,[5]Sheet1!$B:$B,$B449,[5]Sheet1!$C:$C,$C449),0)</f>
        <v>0</v>
      </c>
      <c r="W449" s="169">
        <f>+IFERROR(SUMIFS([5]Sheet1!J:J,[5]Sheet1!$A:$A,$A449,[5]Sheet1!$B:$B,$B449,[5]Sheet1!$C:$C,$C449),0)</f>
        <v>0</v>
      </c>
      <c r="X449" s="169">
        <f>+IFERROR(SUMIFS([5]Sheet1!K:K,[5]Sheet1!$A:$A,$A449,[5]Sheet1!$B:$B,$B449,[5]Sheet1!$C:$C,$C449),0)</f>
        <v>0</v>
      </c>
      <c r="Y449" s="169">
        <f>+IFERROR(SUMIFS([5]Sheet1!L:L,[5]Sheet1!$A:$A,$A449,[5]Sheet1!$B:$B,$B449,[5]Sheet1!$C:$C,$C449),0)</f>
        <v>0</v>
      </c>
      <c r="Z449" s="169">
        <f>+IFERROR(SUMIFS([5]Sheet1!M:M,[5]Sheet1!$A:$A,$A449,[5]Sheet1!$B:$B,$B449,[5]Sheet1!$C:$C,$C449),0)</f>
        <v>0</v>
      </c>
      <c r="AA449" s="169">
        <f>+IFERROR(SUMIFS([5]Sheet1!N:N,[5]Sheet1!$A:$A,$A449,[5]Sheet1!$B:$B,$B449,[5]Sheet1!$C:$C,$C449),0)</f>
        <v>0</v>
      </c>
      <c r="AB449" s="169">
        <f>+IFERROR(SUMIFS([5]Sheet1!O:O,[5]Sheet1!$A:$A,$A449,[5]Sheet1!$B:$B,$B449,[5]Sheet1!$C:$C,$C449),0)</f>
        <v>0</v>
      </c>
      <c r="AC449" s="169">
        <f>+IFERROR(SUMIFS([5]Sheet1!P:P,[5]Sheet1!$A:$A,$A449,[5]Sheet1!$B:$B,$B449,[5]Sheet1!$C:$C,$C449),0)</f>
        <v>0</v>
      </c>
      <c r="AD449" s="169">
        <f>+IFERROR(SUMIFS([5]Sheet1!Q:Q,[5]Sheet1!$A:$A,$A449,[5]Sheet1!$B:$B,$B449,[5]Sheet1!$C:$C,$C449),0)</f>
        <v>0</v>
      </c>
      <c r="AE449" s="169">
        <f>+IFERROR(SUMIFS([5]Sheet1!R:R,[5]Sheet1!$A:$A,$A449,[5]Sheet1!$B:$B,$B449,[5]Sheet1!$C:$C,$C449),0)</f>
        <v>0</v>
      </c>
      <c r="AF449" s="169">
        <f>+IFERROR(SUMIFS([5]Sheet1!S:S,[5]Sheet1!$A:$A,$A449,[5]Sheet1!$B:$B,$B449,[5]Sheet1!$C:$C,$C449),0)</f>
        <v>0</v>
      </c>
      <c r="AG449" s="169">
        <f>+IFERROR(SUMIFS([5]Sheet1!T:T,[5]Sheet1!$A:$A,$A449,[5]Sheet1!$B:$B,$B449,[5]Sheet1!$C:$C,$C449),0)</f>
        <v>0</v>
      </c>
      <c r="AH449" s="169">
        <f>+IFERROR(SUMIFS([5]Sheet1!U:U,[5]Sheet1!$A:$A,$A449,[5]Sheet1!$B:$B,$B449,[5]Sheet1!$C:$C,$C449),0)</f>
        <v>0</v>
      </c>
      <c r="AI449" s="169">
        <f>+IFERROR(SUMIFS([5]Sheet1!V:V,[5]Sheet1!$A:$A,$A449,[5]Sheet1!$B:$B,$B449,[5]Sheet1!$C:$C,$C449),0)</f>
        <v>0</v>
      </c>
      <c r="AJ449" s="169">
        <f>+IFERROR(SUMIFS([5]Sheet1!W:W,[5]Sheet1!$A:$A,$A449,[5]Sheet1!$B:$B,$B449,[5]Sheet1!$C:$C,$C449),0)</f>
        <v>0</v>
      </c>
      <c r="AK449" s="169">
        <f>+IFERROR(SUMIFS([5]Sheet1!X:X,[5]Sheet1!$A:$A,$A449,[5]Sheet1!$B:$B,$B449,[5]Sheet1!$C:$C,$C449),0)</f>
        <v>0</v>
      </c>
      <c r="AL449" s="169">
        <f>+IFERROR(SUMIFS([5]Sheet1!Y:Y,[5]Sheet1!$A:$A,$A449,[5]Sheet1!$B:$B,$B449,[5]Sheet1!$C:$C,$C449),0)</f>
        <v>0</v>
      </c>
      <c r="AM449" s="169">
        <f>+IFERROR(SUMIFS([5]Sheet1!Z:Z,[5]Sheet1!$A:$A,$A449,[5]Sheet1!$B:$B,$B449,[5]Sheet1!$C:$C,$C449),0)</f>
        <v>0</v>
      </c>
    </row>
    <row r="450" spans="1:40" ht="13.2" outlineLevel="2">
      <c r="A450" s="4" t="s">
        <v>116</v>
      </c>
      <c r="B450" s="4" t="s">
        <v>49</v>
      </c>
      <c r="C450" s="4" t="str">
        <f t="shared" si="1099"/>
        <v>X Security Monosede 200</v>
      </c>
      <c r="D450" s="218"/>
      <c r="E450" s="207"/>
      <c r="F450" s="204"/>
      <c r="G450" s="12" t="s">
        <v>3783</v>
      </c>
      <c r="H450" s="168"/>
      <c r="I450" s="168"/>
      <c r="J450" s="168"/>
      <c r="K450" s="168"/>
      <c r="L450" s="168"/>
      <c r="M450" s="168"/>
      <c r="N450" s="168"/>
      <c r="O450" s="168"/>
      <c r="P450" s="169"/>
      <c r="Q450" s="169">
        <f>+IFERROR(SUMIFS([5]Sheet1!D:D,[5]Sheet1!$A:$A,$A450,[5]Sheet1!$B:$B,$B450,[5]Sheet1!$C:$C,$C450),0)</f>
        <v>0</v>
      </c>
      <c r="R450" s="169">
        <f>+IFERROR(SUMIFS([5]Sheet1!E:E,[5]Sheet1!$A:$A,$A450,[5]Sheet1!$B:$B,$B450,[5]Sheet1!$C:$C,$C450),0)</f>
        <v>0</v>
      </c>
      <c r="S450" s="169">
        <f>+IFERROR(SUMIFS([5]Sheet1!F:F,[5]Sheet1!$A:$A,$A450,[5]Sheet1!$B:$B,$B450,[5]Sheet1!$C:$C,$C450),0)</f>
        <v>0</v>
      </c>
      <c r="T450" s="169">
        <f>+IFERROR(SUMIFS([5]Sheet1!G:G,[5]Sheet1!$A:$A,$A450,[5]Sheet1!$B:$B,$B450,[5]Sheet1!$C:$C,$C450),0)</f>
        <v>0</v>
      </c>
      <c r="U450" s="169">
        <f>+IFERROR(SUMIFS([5]Sheet1!H:H,[5]Sheet1!$A:$A,$A450,[5]Sheet1!$B:$B,$B450,[5]Sheet1!$C:$C,$C450),0)</f>
        <v>0</v>
      </c>
      <c r="V450" s="169">
        <f>+IFERROR(SUMIFS([5]Sheet1!I:I,[5]Sheet1!$A:$A,$A450,[5]Sheet1!$B:$B,$B450,[5]Sheet1!$C:$C,$C450),0)</f>
        <v>0</v>
      </c>
      <c r="W450" s="169">
        <f>+IFERROR(SUMIFS([5]Sheet1!J:J,[5]Sheet1!$A:$A,$A450,[5]Sheet1!$B:$B,$B450,[5]Sheet1!$C:$C,$C450),0)</f>
        <v>0</v>
      </c>
      <c r="X450" s="169">
        <f>+IFERROR(SUMIFS([5]Sheet1!K:K,[5]Sheet1!$A:$A,$A450,[5]Sheet1!$B:$B,$B450,[5]Sheet1!$C:$C,$C450),0)</f>
        <v>0</v>
      </c>
      <c r="Y450" s="169">
        <f>+IFERROR(SUMIFS([5]Sheet1!L:L,[5]Sheet1!$A:$A,$A450,[5]Sheet1!$B:$B,$B450,[5]Sheet1!$C:$C,$C450),0)</f>
        <v>0</v>
      </c>
      <c r="Z450" s="169">
        <f>+IFERROR(SUMIFS([5]Sheet1!M:M,[5]Sheet1!$A:$A,$A450,[5]Sheet1!$B:$B,$B450,[5]Sheet1!$C:$C,$C450),0)</f>
        <v>0</v>
      </c>
      <c r="AA450" s="169">
        <f>+IFERROR(SUMIFS([5]Sheet1!N:N,[5]Sheet1!$A:$A,$A450,[5]Sheet1!$B:$B,$B450,[5]Sheet1!$C:$C,$C450),0)</f>
        <v>0</v>
      </c>
      <c r="AB450" s="169">
        <f>+IFERROR(SUMIFS([5]Sheet1!O:O,[5]Sheet1!$A:$A,$A450,[5]Sheet1!$B:$B,$B450,[5]Sheet1!$C:$C,$C450),0)</f>
        <v>0</v>
      </c>
      <c r="AC450" s="169">
        <f>+IFERROR(SUMIFS([5]Sheet1!P:P,[5]Sheet1!$A:$A,$A450,[5]Sheet1!$B:$B,$B450,[5]Sheet1!$C:$C,$C450),0)</f>
        <v>0</v>
      </c>
      <c r="AD450" s="169">
        <f>+IFERROR(SUMIFS([5]Sheet1!Q:Q,[5]Sheet1!$A:$A,$A450,[5]Sheet1!$B:$B,$B450,[5]Sheet1!$C:$C,$C450),0)</f>
        <v>0</v>
      </c>
      <c r="AE450" s="169">
        <f>+IFERROR(SUMIFS([5]Sheet1!R:R,[5]Sheet1!$A:$A,$A450,[5]Sheet1!$B:$B,$B450,[5]Sheet1!$C:$C,$C450),0)</f>
        <v>0</v>
      </c>
      <c r="AF450" s="169">
        <f>+IFERROR(SUMIFS([5]Sheet1!S:S,[5]Sheet1!$A:$A,$A450,[5]Sheet1!$B:$B,$B450,[5]Sheet1!$C:$C,$C450),0)</f>
        <v>0</v>
      </c>
      <c r="AG450" s="169">
        <f>+IFERROR(SUMIFS([5]Sheet1!T:T,[5]Sheet1!$A:$A,$A450,[5]Sheet1!$B:$B,$B450,[5]Sheet1!$C:$C,$C450),0)</f>
        <v>0</v>
      </c>
      <c r="AH450" s="169">
        <f>+IFERROR(SUMIFS([5]Sheet1!U:U,[5]Sheet1!$A:$A,$A450,[5]Sheet1!$B:$B,$B450,[5]Sheet1!$C:$C,$C450),0)</f>
        <v>0</v>
      </c>
      <c r="AI450" s="169">
        <f>+IFERROR(SUMIFS([5]Sheet1!V:V,[5]Sheet1!$A:$A,$A450,[5]Sheet1!$B:$B,$B450,[5]Sheet1!$C:$C,$C450),0)</f>
        <v>0</v>
      </c>
      <c r="AJ450" s="169">
        <f>+IFERROR(SUMIFS([5]Sheet1!W:W,[5]Sheet1!$A:$A,$A450,[5]Sheet1!$B:$B,$B450,[5]Sheet1!$C:$C,$C450),0)</f>
        <v>0</v>
      </c>
      <c r="AK450" s="169">
        <f>+IFERROR(SUMIFS([5]Sheet1!X:X,[5]Sheet1!$A:$A,$A450,[5]Sheet1!$B:$B,$B450,[5]Sheet1!$C:$C,$C450),0)</f>
        <v>0</v>
      </c>
      <c r="AL450" s="169">
        <f>+IFERROR(SUMIFS([5]Sheet1!Y:Y,[5]Sheet1!$A:$A,$A450,[5]Sheet1!$B:$B,$B450,[5]Sheet1!$C:$C,$C450),0)</f>
        <v>0</v>
      </c>
      <c r="AM450" s="169">
        <f>+IFERROR(SUMIFS([5]Sheet1!Z:Z,[5]Sheet1!$A:$A,$A450,[5]Sheet1!$B:$B,$B450,[5]Sheet1!$C:$C,$C450),0)</f>
        <v>0</v>
      </c>
    </row>
    <row r="451" spans="1:40" ht="13.2" outlineLevel="2">
      <c r="A451" s="4" t="s">
        <v>116</v>
      </c>
      <c r="B451" s="4" t="s">
        <v>49</v>
      </c>
      <c r="C451" s="4" t="str">
        <f t="shared" si="1099"/>
        <v>X Security Monosede 500</v>
      </c>
      <c r="D451" s="218"/>
      <c r="E451" s="207"/>
      <c r="F451" s="204"/>
      <c r="G451" s="12" t="s">
        <v>3789</v>
      </c>
      <c r="H451" s="168"/>
      <c r="I451" s="168"/>
      <c r="J451" s="168"/>
      <c r="K451" s="168"/>
      <c r="L451" s="168"/>
      <c r="M451" s="168"/>
      <c r="N451" s="168"/>
      <c r="O451" s="168"/>
      <c r="P451" s="169"/>
      <c r="Q451" s="169">
        <f>+IFERROR(SUMIFS([5]Sheet1!D:D,[5]Sheet1!$A:$A,$A451,[5]Sheet1!$B:$B,$B451,[5]Sheet1!$C:$C,$C451),0)</f>
        <v>0</v>
      </c>
      <c r="R451" s="169">
        <f>+IFERROR(SUMIFS([5]Sheet1!E:E,[5]Sheet1!$A:$A,$A451,[5]Sheet1!$B:$B,$B451,[5]Sheet1!$C:$C,$C451),0)</f>
        <v>0</v>
      </c>
      <c r="S451" s="169">
        <f>+IFERROR(SUMIFS([5]Sheet1!F:F,[5]Sheet1!$A:$A,$A451,[5]Sheet1!$B:$B,$B451,[5]Sheet1!$C:$C,$C451),0)</f>
        <v>0</v>
      </c>
      <c r="T451" s="169">
        <f>+IFERROR(SUMIFS([5]Sheet1!G:G,[5]Sheet1!$A:$A,$A451,[5]Sheet1!$B:$B,$B451,[5]Sheet1!$C:$C,$C451),0)</f>
        <v>0</v>
      </c>
      <c r="U451" s="169">
        <f>+IFERROR(SUMIFS([5]Sheet1!H:H,[5]Sheet1!$A:$A,$A451,[5]Sheet1!$B:$B,$B451,[5]Sheet1!$C:$C,$C451),0)</f>
        <v>0</v>
      </c>
      <c r="V451" s="169">
        <f>+IFERROR(SUMIFS([5]Sheet1!I:I,[5]Sheet1!$A:$A,$A451,[5]Sheet1!$B:$B,$B451,[5]Sheet1!$C:$C,$C451),0)</f>
        <v>0</v>
      </c>
      <c r="W451" s="169">
        <f>+IFERROR(SUMIFS([5]Sheet1!J:J,[5]Sheet1!$A:$A,$A451,[5]Sheet1!$B:$B,$B451,[5]Sheet1!$C:$C,$C451),0)</f>
        <v>0</v>
      </c>
      <c r="X451" s="169">
        <f>+IFERROR(SUMIFS([5]Sheet1!K:K,[5]Sheet1!$A:$A,$A451,[5]Sheet1!$B:$B,$B451,[5]Sheet1!$C:$C,$C451),0)</f>
        <v>0</v>
      </c>
      <c r="Y451" s="169">
        <f>+IFERROR(SUMIFS([5]Sheet1!L:L,[5]Sheet1!$A:$A,$A451,[5]Sheet1!$B:$B,$B451,[5]Sheet1!$C:$C,$C451),0)</f>
        <v>0</v>
      </c>
      <c r="Z451" s="169">
        <f>+IFERROR(SUMIFS([5]Sheet1!M:M,[5]Sheet1!$A:$A,$A451,[5]Sheet1!$B:$B,$B451,[5]Sheet1!$C:$C,$C451),0)</f>
        <v>0</v>
      </c>
      <c r="AA451" s="169">
        <f>+IFERROR(SUMIFS([5]Sheet1!N:N,[5]Sheet1!$A:$A,$A451,[5]Sheet1!$B:$B,$B451,[5]Sheet1!$C:$C,$C451),0)</f>
        <v>0</v>
      </c>
      <c r="AB451" s="169">
        <f>+IFERROR(SUMIFS([5]Sheet1!O:O,[5]Sheet1!$A:$A,$A451,[5]Sheet1!$B:$B,$B451,[5]Sheet1!$C:$C,$C451),0)</f>
        <v>0</v>
      </c>
      <c r="AC451" s="169">
        <f>+IFERROR(SUMIFS([5]Sheet1!P:P,[5]Sheet1!$A:$A,$A451,[5]Sheet1!$B:$B,$B451,[5]Sheet1!$C:$C,$C451),0)</f>
        <v>0</v>
      </c>
      <c r="AD451" s="169">
        <f>+IFERROR(SUMIFS([5]Sheet1!Q:Q,[5]Sheet1!$A:$A,$A451,[5]Sheet1!$B:$B,$B451,[5]Sheet1!$C:$C,$C451),0)</f>
        <v>0</v>
      </c>
      <c r="AE451" s="169">
        <f>+IFERROR(SUMIFS([5]Sheet1!R:R,[5]Sheet1!$A:$A,$A451,[5]Sheet1!$B:$B,$B451,[5]Sheet1!$C:$C,$C451),0)</f>
        <v>0</v>
      </c>
      <c r="AF451" s="169">
        <f>+IFERROR(SUMIFS([5]Sheet1!S:S,[5]Sheet1!$A:$A,$A451,[5]Sheet1!$B:$B,$B451,[5]Sheet1!$C:$C,$C451),0)</f>
        <v>0</v>
      </c>
      <c r="AG451" s="169">
        <f>+IFERROR(SUMIFS([5]Sheet1!T:T,[5]Sheet1!$A:$A,$A451,[5]Sheet1!$B:$B,$B451,[5]Sheet1!$C:$C,$C451),0)</f>
        <v>0</v>
      </c>
      <c r="AH451" s="169">
        <f>+IFERROR(SUMIFS([5]Sheet1!U:U,[5]Sheet1!$A:$A,$A451,[5]Sheet1!$B:$B,$B451,[5]Sheet1!$C:$C,$C451),0)</f>
        <v>0</v>
      </c>
      <c r="AI451" s="169">
        <f>+IFERROR(SUMIFS([5]Sheet1!V:V,[5]Sheet1!$A:$A,$A451,[5]Sheet1!$B:$B,$B451,[5]Sheet1!$C:$C,$C451),0)</f>
        <v>0</v>
      </c>
      <c r="AJ451" s="169">
        <f>+IFERROR(SUMIFS([5]Sheet1!W:W,[5]Sheet1!$A:$A,$A451,[5]Sheet1!$B:$B,$B451,[5]Sheet1!$C:$C,$C451),0)</f>
        <v>0</v>
      </c>
      <c r="AK451" s="169">
        <f>+IFERROR(SUMIFS([5]Sheet1!X:X,[5]Sheet1!$A:$A,$A451,[5]Sheet1!$B:$B,$B451,[5]Sheet1!$C:$C,$C451),0)</f>
        <v>0</v>
      </c>
      <c r="AL451" s="169">
        <f>+IFERROR(SUMIFS([5]Sheet1!Y:Y,[5]Sheet1!$A:$A,$A451,[5]Sheet1!$B:$B,$B451,[5]Sheet1!$C:$C,$C451),0)</f>
        <v>0</v>
      </c>
      <c r="AM451" s="169">
        <f>+IFERROR(SUMIFS([5]Sheet1!Z:Z,[5]Sheet1!$A:$A,$A451,[5]Sheet1!$B:$B,$B451,[5]Sheet1!$C:$C,$C451),0)</f>
        <v>0</v>
      </c>
    </row>
    <row r="452" spans="1:40" ht="13.2" outlineLevel="2">
      <c r="A452" s="4" t="s">
        <v>116</v>
      </c>
      <c r="B452" s="4" t="s">
        <v>49</v>
      </c>
      <c r="C452" s="4" t="str">
        <f t="shared" si="1099"/>
        <v>X Security Monosede 1 Gb</v>
      </c>
      <c r="D452" s="218"/>
      <c r="E452" s="207"/>
      <c r="F452" s="204"/>
      <c r="G452" s="12" t="s">
        <v>3790</v>
      </c>
      <c r="H452" s="168"/>
      <c r="I452" s="168"/>
      <c r="J452" s="168"/>
      <c r="K452" s="168"/>
      <c r="L452" s="168"/>
      <c r="M452" s="168"/>
      <c r="N452" s="168"/>
      <c r="O452" s="168"/>
      <c r="P452" s="169"/>
      <c r="Q452" s="169">
        <f>+IFERROR(SUMIFS([5]Sheet1!D:D,[5]Sheet1!$A:$A,$A452,[5]Sheet1!$B:$B,$B452,[5]Sheet1!$C:$C,$C452),0)</f>
        <v>0</v>
      </c>
      <c r="R452" s="169">
        <f>+IFERROR(SUMIFS([5]Sheet1!E:E,[5]Sheet1!$A:$A,$A452,[5]Sheet1!$B:$B,$B452,[5]Sheet1!$C:$C,$C452),0)</f>
        <v>0</v>
      </c>
      <c r="S452" s="169">
        <f>+IFERROR(SUMIFS([5]Sheet1!F:F,[5]Sheet1!$A:$A,$A452,[5]Sheet1!$B:$B,$B452,[5]Sheet1!$C:$C,$C452),0)</f>
        <v>0</v>
      </c>
      <c r="T452" s="169">
        <f>+IFERROR(SUMIFS([5]Sheet1!G:G,[5]Sheet1!$A:$A,$A452,[5]Sheet1!$B:$B,$B452,[5]Sheet1!$C:$C,$C452),0)</f>
        <v>0</v>
      </c>
      <c r="U452" s="169">
        <f>+IFERROR(SUMIFS([5]Sheet1!H:H,[5]Sheet1!$A:$A,$A452,[5]Sheet1!$B:$B,$B452,[5]Sheet1!$C:$C,$C452),0)</f>
        <v>0</v>
      </c>
      <c r="V452" s="169">
        <f>+IFERROR(SUMIFS([5]Sheet1!I:I,[5]Sheet1!$A:$A,$A452,[5]Sheet1!$B:$B,$B452,[5]Sheet1!$C:$C,$C452),0)</f>
        <v>0</v>
      </c>
      <c r="W452" s="169">
        <f>+IFERROR(SUMIFS([5]Sheet1!J:J,[5]Sheet1!$A:$A,$A452,[5]Sheet1!$B:$B,$B452,[5]Sheet1!$C:$C,$C452),0)</f>
        <v>0</v>
      </c>
      <c r="X452" s="169">
        <f>+IFERROR(SUMIFS([5]Sheet1!K:K,[5]Sheet1!$A:$A,$A452,[5]Sheet1!$B:$B,$B452,[5]Sheet1!$C:$C,$C452),0)</f>
        <v>0</v>
      </c>
      <c r="Y452" s="169">
        <f>+IFERROR(SUMIFS([5]Sheet1!L:L,[5]Sheet1!$A:$A,$A452,[5]Sheet1!$B:$B,$B452,[5]Sheet1!$C:$C,$C452),0)</f>
        <v>0</v>
      </c>
      <c r="Z452" s="169">
        <f>+IFERROR(SUMIFS([5]Sheet1!M:M,[5]Sheet1!$A:$A,$A452,[5]Sheet1!$B:$B,$B452,[5]Sheet1!$C:$C,$C452),0)</f>
        <v>0</v>
      </c>
      <c r="AA452" s="169">
        <f>+IFERROR(SUMIFS([5]Sheet1!N:N,[5]Sheet1!$A:$A,$A452,[5]Sheet1!$B:$B,$B452,[5]Sheet1!$C:$C,$C452),0)</f>
        <v>0</v>
      </c>
      <c r="AB452" s="169">
        <f>+IFERROR(SUMIFS([5]Sheet1!O:O,[5]Sheet1!$A:$A,$A452,[5]Sheet1!$B:$B,$B452,[5]Sheet1!$C:$C,$C452),0)</f>
        <v>0</v>
      </c>
      <c r="AC452" s="169">
        <f>+IFERROR(SUMIFS([5]Sheet1!P:P,[5]Sheet1!$A:$A,$A452,[5]Sheet1!$B:$B,$B452,[5]Sheet1!$C:$C,$C452),0)</f>
        <v>0</v>
      </c>
      <c r="AD452" s="169">
        <f>+IFERROR(SUMIFS([5]Sheet1!Q:Q,[5]Sheet1!$A:$A,$A452,[5]Sheet1!$B:$B,$B452,[5]Sheet1!$C:$C,$C452),0)</f>
        <v>0</v>
      </c>
      <c r="AE452" s="169">
        <f>+IFERROR(SUMIFS([5]Sheet1!R:R,[5]Sheet1!$A:$A,$A452,[5]Sheet1!$B:$B,$B452,[5]Sheet1!$C:$C,$C452),0)</f>
        <v>0</v>
      </c>
      <c r="AF452" s="169">
        <f>+IFERROR(SUMIFS([5]Sheet1!S:S,[5]Sheet1!$A:$A,$A452,[5]Sheet1!$B:$B,$B452,[5]Sheet1!$C:$C,$C452),0)</f>
        <v>0</v>
      </c>
      <c r="AG452" s="169">
        <f>+IFERROR(SUMIFS([5]Sheet1!T:T,[5]Sheet1!$A:$A,$A452,[5]Sheet1!$B:$B,$B452,[5]Sheet1!$C:$C,$C452),0)</f>
        <v>0</v>
      </c>
      <c r="AH452" s="169">
        <f>+IFERROR(SUMIFS([5]Sheet1!U:U,[5]Sheet1!$A:$A,$A452,[5]Sheet1!$B:$B,$B452,[5]Sheet1!$C:$C,$C452),0)</f>
        <v>0</v>
      </c>
      <c r="AI452" s="169">
        <f>+IFERROR(SUMIFS([5]Sheet1!V:V,[5]Sheet1!$A:$A,$A452,[5]Sheet1!$B:$B,$B452,[5]Sheet1!$C:$C,$C452),0)</f>
        <v>0</v>
      </c>
      <c r="AJ452" s="169">
        <f>+IFERROR(SUMIFS([5]Sheet1!W:W,[5]Sheet1!$A:$A,$A452,[5]Sheet1!$B:$B,$B452,[5]Sheet1!$C:$C,$C452),0)</f>
        <v>0</v>
      </c>
      <c r="AK452" s="169">
        <f>+IFERROR(SUMIFS([5]Sheet1!X:X,[5]Sheet1!$A:$A,$A452,[5]Sheet1!$B:$B,$B452,[5]Sheet1!$C:$C,$C452),0)</f>
        <v>0</v>
      </c>
      <c r="AL452" s="169">
        <f>+IFERROR(SUMIFS([5]Sheet1!Y:Y,[5]Sheet1!$A:$A,$A452,[5]Sheet1!$B:$B,$B452,[5]Sheet1!$C:$C,$C452),0)</f>
        <v>0</v>
      </c>
      <c r="AM452" s="169">
        <f>+IFERROR(SUMIFS([5]Sheet1!Z:Z,[5]Sheet1!$A:$A,$A452,[5]Sheet1!$B:$B,$B452,[5]Sheet1!$C:$C,$C452),0)</f>
        <v>0</v>
      </c>
    </row>
    <row r="453" spans="1:40" ht="13.2" outlineLevel="2">
      <c r="A453" s="4" t="s">
        <v>116</v>
      </c>
      <c r="B453" s="4" t="s">
        <v>49</v>
      </c>
      <c r="C453" s="4" t="str">
        <f t="shared" si="1099"/>
        <v>X Security Monosede Virtual 100</v>
      </c>
      <c r="D453" s="218"/>
      <c r="E453" s="207"/>
      <c r="F453" s="204"/>
      <c r="G453" s="12" t="s">
        <v>3791</v>
      </c>
      <c r="H453" s="168"/>
      <c r="I453" s="168"/>
      <c r="J453" s="168"/>
      <c r="K453" s="168"/>
      <c r="L453" s="168"/>
      <c r="M453" s="168"/>
      <c r="N453" s="168"/>
      <c r="O453" s="168"/>
      <c r="P453" s="169"/>
      <c r="Q453" s="169">
        <f>+IFERROR(SUMIFS([5]Sheet1!D:D,[5]Sheet1!$A:$A,$A453,[5]Sheet1!$B:$B,$B453,[5]Sheet1!$C:$C,$C453),0)</f>
        <v>0</v>
      </c>
      <c r="R453" s="169">
        <f>+IFERROR(SUMIFS([5]Sheet1!E:E,[5]Sheet1!$A:$A,$A453,[5]Sheet1!$B:$B,$B453,[5]Sheet1!$C:$C,$C453),0)</f>
        <v>0</v>
      </c>
      <c r="S453" s="169">
        <f>+IFERROR(SUMIFS([5]Sheet1!F:F,[5]Sheet1!$A:$A,$A453,[5]Sheet1!$B:$B,$B453,[5]Sheet1!$C:$C,$C453),0)</f>
        <v>0</v>
      </c>
      <c r="T453" s="169">
        <f>+IFERROR(SUMIFS([5]Sheet1!G:G,[5]Sheet1!$A:$A,$A453,[5]Sheet1!$B:$B,$B453,[5]Sheet1!$C:$C,$C453),0)</f>
        <v>0</v>
      </c>
      <c r="U453" s="169">
        <f>+IFERROR(SUMIFS([5]Sheet1!H:H,[5]Sheet1!$A:$A,$A453,[5]Sheet1!$B:$B,$B453,[5]Sheet1!$C:$C,$C453),0)</f>
        <v>0</v>
      </c>
      <c r="V453" s="169">
        <f>+IFERROR(SUMIFS([5]Sheet1!I:I,[5]Sheet1!$A:$A,$A453,[5]Sheet1!$B:$B,$B453,[5]Sheet1!$C:$C,$C453),0)</f>
        <v>0</v>
      </c>
      <c r="W453" s="169">
        <f>+IFERROR(SUMIFS([5]Sheet1!J:J,[5]Sheet1!$A:$A,$A453,[5]Sheet1!$B:$B,$B453,[5]Sheet1!$C:$C,$C453),0)</f>
        <v>0</v>
      </c>
      <c r="X453" s="169">
        <f>+IFERROR(SUMIFS([5]Sheet1!K:K,[5]Sheet1!$A:$A,$A453,[5]Sheet1!$B:$B,$B453,[5]Sheet1!$C:$C,$C453),0)</f>
        <v>0</v>
      </c>
      <c r="Y453" s="169">
        <f>+IFERROR(SUMIFS([5]Sheet1!L:L,[5]Sheet1!$A:$A,$A453,[5]Sheet1!$B:$B,$B453,[5]Sheet1!$C:$C,$C453),0)</f>
        <v>0</v>
      </c>
      <c r="Z453" s="169">
        <f>+IFERROR(SUMIFS([5]Sheet1!M:M,[5]Sheet1!$A:$A,$A453,[5]Sheet1!$B:$B,$B453,[5]Sheet1!$C:$C,$C453),0)</f>
        <v>0</v>
      </c>
      <c r="AA453" s="169">
        <f>+IFERROR(SUMIFS([5]Sheet1!N:N,[5]Sheet1!$A:$A,$A453,[5]Sheet1!$B:$B,$B453,[5]Sheet1!$C:$C,$C453),0)</f>
        <v>0</v>
      </c>
      <c r="AB453" s="169">
        <f>+IFERROR(SUMIFS([5]Sheet1!O:O,[5]Sheet1!$A:$A,$A453,[5]Sheet1!$B:$B,$B453,[5]Sheet1!$C:$C,$C453),0)</f>
        <v>0</v>
      </c>
      <c r="AC453" s="169">
        <f>+IFERROR(SUMIFS([5]Sheet1!P:P,[5]Sheet1!$A:$A,$A453,[5]Sheet1!$B:$B,$B453,[5]Sheet1!$C:$C,$C453),0)</f>
        <v>0</v>
      </c>
      <c r="AD453" s="169">
        <f>+IFERROR(SUMIFS([5]Sheet1!Q:Q,[5]Sheet1!$A:$A,$A453,[5]Sheet1!$B:$B,$B453,[5]Sheet1!$C:$C,$C453),0)</f>
        <v>0</v>
      </c>
      <c r="AE453" s="169">
        <f>+IFERROR(SUMIFS([5]Sheet1!R:R,[5]Sheet1!$A:$A,$A453,[5]Sheet1!$B:$B,$B453,[5]Sheet1!$C:$C,$C453),0)</f>
        <v>0</v>
      </c>
      <c r="AF453" s="169">
        <f>+IFERROR(SUMIFS([5]Sheet1!S:S,[5]Sheet1!$A:$A,$A453,[5]Sheet1!$B:$B,$B453,[5]Sheet1!$C:$C,$C453),0)</f>
        <v>0</v>
      </c>
      <c r="AG453" s="169">
        <f>+IFERROR(SUMIFS([5]Sheet1!T:T,[5]Sheet1!$A:$A,$A453,[5]Sheet1!$B:$B,$B453,[5]Sheet1!$C:$C,$C453),0)</f>
        <v>0</v>
      </c>
      <c r="AH453" s="169">
        <f>+IFERROR(SUMIFS([5]Sheet1!U:U,[5]Sheet1!$A:$A,$A453,[5]Sheet1!$B:$B,$B453,[5]Sheet1!$C:$C,$C453),0)</f>
        <v>0</v>
      </c>
      <c r="AI453" s="169">
        <f>+IFERROR(SUMIFS([5]Sheet1!V:V,[5]Sheet1!$A:$A,$A453,[5]Sheet1!$B:$B,$B453,[5]Sheet1!$C:$C,$C453),0)</f>
        <v>0</v>
      </c>
      <c r="AJ453" s="169">
        <f>+IFERROR(SUMIFS([5]Sheet1!W:W,[5]Sheet1!$A:$A,$A453,[5]Sheet1!$B:$B,$B453,[5]Sheet1!$C:$C,$C453),0)</f>
        <v>0</v>
      </c>
      <c r="AK453" s="169">
        <f>+IFERROR(SUMIFS([5]Sheet1!X:X,[5]Sheet1!$A:$A,$A453,[5]Sheet1!$B:$B,$B453,[5]Sheet1!$C:$C,$C453),0)</f>
        <v>0</v>
      </c>
      <c r="AL453" s="169">
        <f>+IFERROR(SUMIFS([5]Sheet1!Y:Y,[5]Sheet1!$A:$A,$A453,[5]Sheet1!$B:$B,$B453,[5]Sheet1!$C:$C,$C453),0)</f>
        <v>0</v>
      </c>
      <c r="AM453" s="169">
        <f>+IFERROR(SUMIFS([5]Sheet1!Z:Z,[5]Sheet1!$A:$A,$A453,[5]Sheet1!$B:$B,$B453,[5]Sheet1!$C:$C,$C453),0)</f>
        <v>0</v>
      </c>
    </row>
    <row r="454" spans="1:40" ht="13.2" outlineLevel="2">
      <c r="A454" s="4" t="s">
        <v>116</v>
      </c>
      <c r="B454" s="4" t="s">
        <v>49</v>
      </c>
      <c r="C454" s="4" t="str">
        <f t="shared" si="1099"/>
        <v>X Security Monosede NOMADA</v>
      </c>
      <c r="D454" s="218"/>
      <c r="E454" s="207"/>
      <c r="F454" s="204"/>
      <c r="G454" s="12" t="s">
        <v>3792</v>
      </c>
      <c r="H454" s="168"/>
      <c r="I454" s="168"/>
      <c r="J454" s="168"/>
      <c r="K454" s="168"/>
      <c r="L454" s="168"/>
      <c r="M454" s="168"/>
      <c r="N454" s="168"/>
      <c r="O454" s="168"/>
      <c r="P454" s="169"/>
      <c r="Q454" s="169">
        <f>+IFERROR(SUMIFS([5]Sheet1!D:D,[5]Sheet1!$A:$A,$A454,[5]Sheet1!$B:$B,$B454,[5]Sheet1!$C:$C,$C454),0)</f>
        <v>0</v>
      </c>
      <c r="R454" s="169">
        <f>+IFERROR(SUMIFS([5]Sheet1!E:E,[5]Sheet1!$A:$A,$A454,[5]Sheet1!$B:$B,$B454,[5]Sheet1!$C:$C,$C454),0)</f>
        <v>0</v>
      </c>
      <c r="S454" s="169">
        <f>+IFERROR(SUMIFS([5]Sheet1!F:F,[5]Sheet1!$A:$A,$A454,[5]Sheet1!$B:$B,$B454,[5]Sheet1!$C:$C,$C454),0)</f>
        <v>0</v>
      </c>
      <c r="T454" s="169">
        <f>+IFERROR(SUMIFS([5]Sheet1!G:G,[5]Sheet1!$A:$A,$A454,[5]Sheet1!$B:$B,$B454,[5]Sheet1!$C:$C,$C454),0)</f>
        <v>0</v>
      </c>
      <c r="U454" s="169">
        <f>+IFERROR(SUMIFS([5]Sheet1!H:H,[5]Sheet1!$A:$A,$A454,[5]Sheet1!$B:$B,$B454,[5]Sheet1!$C:$C,$C454),0)</f>
        <v>0</v>
      </c>
      <c r="V454" s="169">
        <f>+IFERROR(SUMIFS([5]Sheet1!I:I,[5]Sheet1!$A:$A,$A454,[5]Sheet1!$B:$B,$B454,[5]Sheet1!$C:$C,$C454),0)</f>
        <v>0</v>
      </c>
      <c r="W454" s="169">
        <f>+IFERROR(SUMIFS([5]Sheet1!J:J,[5]Sheet1!$A:$A,$A454,[5]Sheet1!$B:$B,$B454,[5]Sheet1!$C:$C,$C454),0)</f>
        <v>0</v>
      </c>
      <c r="X454" s="169">
        <f>+IFERROR(SUMIFS([5]Sheet1!K:K,[5]Sheet1!$A:$A,$A454,[5]Sheet1!$B:$B,$B454,[5]Sheet1!$C:$C,$C454),0)</f>
        <v>0</v>
      </c>
      <c r="Y454" s="169">
        <f>+IFERROR(SUMIFS([5]Sheet1!L:L,[5]Sheet1!$A:$A,$A454,[5]Sheet1!$B:$B,$B454,[5]Sheet1!$C:$C,$C454),0)</f>
        <v>0</v>
      </c>
      <c r="Z454" s="169">
        <f>+IFERROR(SUMIFS([5]Sheet1!M:M,[5]Sheet1!$A:$A,$A454,[5]Sheet1!$B:$B,$B454,[5]Sheet1!$C:$C,$C454),0)</f>
        <v>0</v>
      </c>
      <c r="AA454" s="169">
        <f>+IFERROR(SUMIFS([5]Sheet1!N:N,[5]Sheet1!$A:$A,$A454,[5]Sheet1!$B:$B,$B454,[5]Sheet1!$C:$C,$C454),0)</f>
        <v>0</v>
      </c>
      <c r="AB454" s="169">
        <f>+IFERROR(SUMIFS([5]Sheet1!O:O,[5]Sheet1!$A:$A,$A454,[5]Sheet1!$B:$B,$B454,[5]Sheet1!$C:$C,$C454),0)</f>
        <v>0</v>
      </c>
      <c r="AC454" s="169">
        <f>+IFERROR(SUMIFS([5]Sheet1!P:P,[5]Sheet1!$A:$A,$A454,[5]Sheet1!$B:$B,$B454,[5]Sheet1!$C:$C,$C454),0)</f>
        <v>0</v>
      </c>
      <c r="AD454" s="169">
        <f>+IFERROR(SUMIFS([5]Sheet1!Q:Q,[5]Sheet1!$A:$A,$A454,[5]Sheet1!$B:$B,$B454,[5]Sheet1!$C:$C,$C454),0)</f>
        <v>0</v>
      </c>
      <c r="AE454" s="169">
        <f>+IFERROR(SUMIFS([5]Sheet1!R:R,[5]Sheet1!$A:$A,$A454,[5]Sheet1!$B:$B,$B454,[5]Sheet1!$C:$C,$C454),0)</f>
        <v>0</v>
      </c>
      <c r="AF454" s="169">
        <f>+IFERROR(SUMIFS([5]Sheet1!S:S,[5]Sheet1!$A:$A,$A454,[5]Sheet1!$B:$B,$B454,[5]Sheet1!$C:$C,$C454),0)</f>
        <v>0</v>
      </c>
      <c r="AG454" s="169">
        <f>+IFERROR(SUMIFS([5]Sheet1!T:T,[5]Sheet1!$A:$A,$A454,[5]Sheet1!$B:$B,$B454,[5]Sheet1!$C:$C,$C454),0)</f>
        <v>0</v>
      </c>
      <c r="AH454" s="169">
        <f>+IFERROR(SUMIFS([5]Sheet1!U:U,[5]Sheet1!$A:$A,$A454,[5]Sheet1!$B:$B,$B454,[5]Sheet1!$C:$C,$C454),0)</f>
        <v>0</v>
      </c>
      <c r="AI454" s="169">
        <f>+IFERROR(SUMIFS([5]Sheet1!V:V,[5]Sheet1!$A:$A,$A454,[5]Sheet1!$B:$B,$B454,[5]Sheet1!$C:$C,$C454),0)</f>
        <v>0</v>
      </c>
      <c r="AJ454" s="169">
        <f>+IFERROR(SUMIFS([5]Sheet1!W:W,[5]Sheet1!$A:$A,$A454,[5]Sheet1!$B:$B,$B454,[5]Sheet1!$C:$C,$C454),0)</f>
        <v>0</v>
      </c>
      <c r="AK454" s="169">
        <f>+IFERROR(SUMIFS([5]Sheet1!X:X,[5]Sheet1!$A:$A,$A454,[5]Sheet1!$B:$B,$B454,[5]Sheet1!$C:$C,$C454),0)</f>
        <v>0</v>
      </c>
      <c r="AL454" s="169">
        <f>+IFERROR(SUMIFS([5]Sheet1!Y:Y,[5]Sheet1!$A:$A,$A454,[5]Sheet1!$B:$B,$B454,[5]Sheet1!$C:$C,$C454),0)</f>
        <v>0</v>
      </c>
      <c r="AM454" s="169">
        <f>+IFERROR(SUMIFS([5]Sheet1!Z:Z,[5]Sheet1!$A:$A,$A454,[5]Sheet1!$B:$B,$B454,[5]Sheet1!$C:$C,$C454),0)</f>
        <v>0</v>
      </c>
    </row>
    <row r="455" spans="1:40" ht="13.2" outlineLevel="2">
      <c r="A455" s="4" t="s">
        <v>116</v>
      </c>
      <c r="B455" s="4" t="s">
        <v>49</v>
      </c>
      <c r="C455" s="4" t="str">
        <f t="shared" si="1099"/>
        <v>X Security Monosede 4G</v>
      </c>
      <c r="D455" s="218"/>
      <c r="E455" s="207"/>
      <c r="F455" s="204"/>
      <c r="G455" s="12" t="s">
        <v>3793</v>
      </c>
      <c r="H455" s="168"/>
      <c r="I455" s="168"/>
      <c r="J455" s="168"/>
      <c r="K455" s="168"/>
      <c r="L455" s="168"/>
      <c r="M455" s="168"/>
      <c r="N455" s="168"/>
      <c r="O455" s="168"/>
      <c r="P455" s="169"/>
      <c r="Q455" s="169">
        <f>+IFERROR(SUMIFS([5]Sheet1!D:D,[5]Sheet1!$A:$A,$A455,[5]Sheet1!$B:$B,$B455,[5]Sheet1!$C:$C,$C455),0)</f>
        <v>0</v>
      </c>
      <c r="R455" s="169">
        <f>+IFERROR(SUMIFS([5]Sheet1!E:E,[5]Sheet1!$A:$A,$A455,[5]Sheet1!$B:$B,$B455,[5]Sheet1!$C:$C,$C455),0)</f>
        <v>0</v>
      </c>
      <c r="S455" s="169">
        <f>+IFERROR(SUMIFS([5]Sheet1!F:F,[5]Sheet1!$A:$A,$A455,[5]Sheet1!$B:$B,$B455,[5]Sheet1!$C:$C,$C455),0)</f>
        <v>0</v>
      </c>
      <c r="T455" s="169">
        <f>+IFERROR(SUMIFS([5]Sheet1!G:G,[5]Sheet1!$A:$A,$A455,[5]Sheet1!$B:$B,$B455,[5]Sheet1!$C:$C,$C455),0)</f>
        <v>0</v>
      </c>
      <c r="U455" s="169">
        <f>+IFERROR(SUMIFS([5]Sheet1!H:H,[5]Sheet1!$A:$A,$A455,[5]Sheet1!$B:$B,$B455,[5]Sheet1!$C:$C,$C455),0)</f>
        <v>0</v>
      </c>
      <c r="V455" s="169">
        <f>+IFERROR(SUMIFS([5]Sheet1!I:I,[5]Sheet1!$A:$A,$A455,[5]Sheet1!$B:$B,$B455,[5]Sheet1!$C:$C,$C455),0)</f>
        <v>0</v>
      </c>
      <c r="W455" s="169">
        <f>+IFERROR(SUMIFS([5]Sheet1!J:J,[5]Sheet1!$A:$A,$A455,[5]Sheet1!$B:$B,$B455,[5]Sheet1!$C:$C,$C455),0)</f>
        <v>0</v>
      </c>
      <c r="X455" s="169">
        <f>+IFERROR(SUMIFS([5]Sheet1!K:K,[5]Sheet1!$A:$A,$A455,[5]Sheet1!$B:$B,$B455,[5]Sheet1!$C:$C,$C455),0)</f>
        <v>0</v>
      </c>
      <c r="Y455" s="169">
        <f>+IFERROR(SUMIFS([5]Sheet1!L:L,[5]Sheet1!$A:$A,$A455,[5]Sheet1!$B:$B,$B455,[5]Sheet1!$C:$C,$C455),0)</f>
        <v>0</v>
      </c>
      <c r="Z455" s="169">
        <f>+IFERROR(SUMIFS([5]Sheet1!M:M,[5]Sheet1!$A:$A,$A455,[5]Sheet1!$B:$B,$B455,[5]Sheet1!$C:$C,$C455),0)</f>
        <v>0</v>
      </c>
      <c r="AA455" s="169">
        <f>+IFERROR(SUMIFS([5]Sheet1!N:N,[5]Sheet1!$A:$A,$A455,[5]Sheet1!$B:$B,$B455,[5]Sheet1!$C:$C,$C455),0)</f>
        <v>0</v>
      </c>
      <c r="AB455" s="169">
        <f>+IFERROR(SUMIFS([5]Sheet1!O:O,[5]Sheet1!$A:$A,$A455,[5]Sheet1!$B:$B,$B455,[5]Sheet1!$C:$C,$C455),0)</f>
        <v>0</v>
      </c>
      <c r="AC455" s="169">
        <f>+IFERROR(SUMIFS([5]Sheet1!P:P,[5]Sheet1!$A:$A,$A455,[5]Sheet1!$B:$B,$B455,[5]Sheet1!$C:$C,$C455),0)</f>
        <v>0</v>
      </c>
      <c r="AD455" s="169">
        <f>+IFERROR(SUMIFS([5]Sheet1!Q:Q,[5]Sheet1!$A:$A,$A455,[5]Sheet1!$B:$B,$B455,[5]Sheet1!$C:$C,$C455),0)</f>
        <v>0</v>
      </c>
      <c r="AE455" s="169">
        <f>+IFERROR(SUMIFS([5]Sheet1!R:R,[5]Sheet1!$A:$A,$A455,[5]Sheet1!$B:$B,$B455,[5]Sheet1!$C:$C,$C455),0)</f>
        <v>0</v>
      </c>
      <c r="AF455" s="169">
        <f>+IFERROR(SUMIFS([5]Sheet1!S:S,[5]Sheet1!$A:$A,$A455,[5]Sheet1!$B:$B,$B455,[5]Sheet1!$C:$C,$C455),0)</f>
        <v>0</v>
      </c>
      <c r="AG455" s="169">
        <f>+IFERROR(SUMIFS([5]Sheet1!T:T,[5]Sheet1!$A:$A,$A455,[5]Sheet1!$B:$B,$B455,[5]Sheet1!$C:$C,$C455),0)</f>
        <v>0</v>
      </c>
      <c r="AH455" s="169">
        <f>+IFERROR(SUMIFS([5]Sheet1!U:U,[5]Sheet1!$A:$A,$A455,[5]Sheet1!$B:$B,$B455,[5]Sheet1!$C:$C,$C455),0)</f>
        <v>0</v>
      </c>
      <c r="AI455" s="169">
        <f>+IFERROR(SUMIFS([5]Sheet1!V:V,[5]Sheet1!$A:$A,$A455,[5]Sheet1!$B:$B,$B455,[5]Sheet1!$C:$C,$C455),0)</f>
        <v>0</v>
      </c>
      <c r="AJ455" s="169">
        <f>+IFERROR(SUMIFS([5]Sheet1!W:W,[5]Sheet1!$A:$A,$A455,[5]Sheet1!$B:$B,$B455,[5]Sheet1!$C:$C,$C455),0)</f>
        <v>0</v>
      </c>
      <c r="AK455" s="169">
        <f>+IFERROR(SUMIFS([5]Sheet1!X:X,[5]Sheet1!$A:$A,$A455,[5]Sheet1!$B:$B,$B455,[5]Sheet1!$C:$C,$C455),0)</f>
        <v>0</v>
      </c>
      <c r="AL455" s="169">
        <f>+IFERROR(SUMIFS([5]Sheet1!Y:Y,[5]Sheet1!$A:$A,$A455,[5]Sheet1!$B:$B,$B455,[5]Sheet1!$C:$C,$C455),0)</f>
        <v>0</v>
      </c>
      <c r="AM455" s="169">
        <f>+IFERROR(SUMIFS([5]Sheet1!Z:Z,[5]Sheet1!$A:$A,$A455,[5]Sheet1!$B:$B,$B455,[5]Sheet1!$C:$C,$C455),0)</f>
        <v>0</v>
      </c>
    </row>
    <row r="456" spans="1:40" ht="13.2" outlineLevel="1">
      <c r="A456" s="4" t="s">
        <v>116</v>
      </c>
      <c r="B456" s="4" t="s">
        <v>49</v>
      </c>
      <c r="C456" s="4" t="str">
        <f t="shared" si="1099"/>
        <v>assets/client</v>
      </c>
      <c r="D456" s="218"/>
      <c r="E456" s="207"/>
      <c r="F456" s="204"/>
      <c r="G456" s="13" t="s">
        <v>90</v>
      </c>
      <c r="H456" s="170"/>
      <c r="I456" s="170"/>
      <c r="J456" s="170"/>
      <c r="K456" s="170"/>
      <c r="L456" s="170"/>
      <c r="M456" s="170"/>
      <c r="N456" s="170"/>
      <c r="O456" s="170"/>
      <c r="P456" s="170" t="str">
        <f>+IFERROR(P437/P436,"")</f>
        <v/>
      </c>
      <c r="Q456" s="170" t="str">
        <f t="shared" ref="Q456:S456" si="1100">+IFERROR(Q437/Q436,"")</f>
        <v/>
      </c>
      <c r="R456" s="170" t="str">
        <f t="shared" si="1100"/>
        <v/>
      </c>
      <c r="S456" s="170" t="str">
        <f t="shared" si="1100"/>
        <v/>
      </c>
      <c r="T456" s="170" t="str">
        <f>+IFERROR(T437/T436,"")</f>
        <v/>
      </c>
      <c r="U456" s="170" t="str">
        <f>+IFERROR(U437/U436,"")</f>
        <v/>
      </c>
      <c r="V456" s="170" t="str">
        <f t="shared" ref="V456:AA456" si="1101">+IFERROR(V437/V436,"")</f>
        <v/>
      </c>
      <c r="W456" s="170" t="str">
        <f t="shared" si="1101"/>
        <v/>
      </c>
      <c r="X456" s="170" t="str">
        <f t="shared" si="1101"/>
        <v/>
      </c>
      <c r="Y456" s="170" t="str">
        <f t="shared" si="1101"/>
        <v/>
      </c>
      <c r="Z456" s="170" t="str">
        <f t="shared" si="1101"/>
        <v/>
      </c>
      <c r="AA456" s="170" t="str">
        <f t="shared" si="1101"/>
        <v/>
      </c>
      <c r="AB456" s="170" t="str">
        <f t="shared" ref="AB456:AC456" si="1102">+IFERROR(AB437/AB436,"")</f>
        <v/>
      </c>
      <c r="AC456" s="170" t="str">
        <f t="shared" si="1102"/>
        <v/>
      </c>
      <c r="AD456" s="170" t="str">
        <f t="shared" ref="AD456:AE456" si="1103">+IFERROR(AD437/AD436,"")</f>
        <v/>
      </c>
      <c r="AE456" s="170" t="str">
        <f t="shared" si="1103"/>
        <v/>
      </c>
      <c r="AF456" s="170" t="str">
        <f t="shared" ref="AF456:AG456" si="1104">+IFERROR(AF437/AF436,"")</f>
        <v/>
      </c>
      <c r="AG456" s="170" t="str">
        <f t="shared" si="1104"/>
        <v/>
      </c>
      <c r="AH456" s="170" t="str">
        <f t="shared" ref="AH456:AM456" si="1105">+IFERROR(AH437/AH436,"")</f>
        <v/>
      </c>
      <c r="AI456" s="170" t="str">
        <f t="shared" si="1105"/>
        <v/>
      </c>
      <c r="AJ456" s="170" t="str">
        <f t="shared" si="1105"/>
        <v/>
      </c>
      <c r="AK456" s="170" t="str">
        <f t="shared" si="1105"/>
        <v/>
      </c>
      <c r="AL456" s="170" t="str">
        <f t="shared" si="1105"/>
        <v/>
      </c>
      <c r="AM456" s="170" t="str">
        <f t="shared" si="1105"/>
        <v/>
      </c>
    </row>
    <row r="457" spans="1:40" ht="13.2" outlineLevel="1">
      <c r="A457" s="4" t="s">
        <v>116</v>
      </c>
      <c r="B457" s="4" t="s">
        <v>99</v>
      </c>
      <c r="C457" s="4" t="str">
        <f t="shared" si="1099"/>
        <v>Clients</v>
      </c>
      <c r="D457" s="218"/>
      <c r="E457" s="207"/>
      <c r="F457" s="204" t="s">
        <v>99</v>
      </c>
      <c r="G457" s="10" t="s">
        <v>40</v>
      </c>
      <c r="H457" s="164"/>
      <c r="I457" s="164"/>
      <c r="J457" s="164"/>
      <c r="K457" s="164"/>
      <c r="L457" s="164"/>
      <c r="M457" s="164"/>
      <c r="N457" s="164"/>
      <c r="O457" s="164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65"/>
      <c r="AE457" s="165"/>
      <c r="AF457" s="165"/>
      <c r="AG457" s="165"/>
      <c r="AH457" s="165"/>
      <c r="AI457" s="165"/>
      <c r="AJ457" s="165"/>
      <c r="AK457" s="165"/>
      <c r="AL457" s="165"/>
      <c r="AM457" s="165"/>
    </row>
    <row r="458" spans="1:40" ht="13.2" outlineLevel="1">
      <c r="A458" s="4" t="s">
        <v>116</v>
      </c>
      <c r="B458" s="4" t="s">
        <v>99</v>
      </c>
      <c r="C458" s="4" t="str">
        <f t="shared" si="1099"/>
        <v>Assets</v>
      </c>
      <c r="D458" s="218"/>
      <c r="E458" s="207"/>
      <c r="F458" s="204"/>
      <c r="G458" s="11" t="s">
        <v>88</v>
      </c>
      <c r="H458" s="166"/>
      <c r="I458" s="166"/>
      <c r="J458" s="166"/>
      <c r="K458" s="166"/>
      <c r="L458" s="166"/>
      <c r="M458" s="166"/>
      <c r="N458" s="166"/>
      <c r="O458" s="166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  <c r="AD458" s="167"/>
      <c r="AE458" s="167"/>
      <c r="AF458" s="167"/>
      <c r="AG458" s="167"/>
      <c r="AH458" s="167"/>
      <c r="AI458" s="167"/>
      <c r="AJ458" s="167"/>
      <c r="AK458" s="167"/>
      <c r="AL458" s="167"/>
      <c r="AM458" s="167"/>
    </row>
    <row r="459" spans="1:40" ht="13.2" outlineLevel="2">
      <c r="A459" s="4" t="s">
        <v>116</v>
      </c>
      <c r="B459" s="4" t="s">
        <v>99</v>
      </c>
      <c r="C459" s="4" t="str">
        <f t="shared" si="1099"/>
        <v>Small</v>
      </c>
      <c r="D459" s="218"/>
      <c r="E459" s="207"/>
      <c r="F459" s="204"/>
      <c r="G459" s="12" t="s">
        <v>100</v>
      </c>
      <c r="H459" s="168"/>
      <c r="I459" s="168"/>
      <c r="J459" s="168"/>
      <c r="K459" s="168"/>
      <c r="L459" s="168"/>
      <c r="M459" s="168"/>
      <c r="N459" s="168"/>
      <c r="O459" s="168"/>
      <c r="P459" s="169"/>
      <c r="Q459" s="169">
        <f>+IFERROR(SUMIFS([5]Sheet1!D:D,[5]Sheet1!$A:$A,$A459,[5]Sheet1!$B:$B,$B459,[5]Sheet1!$C:$C,$C459),0)</f>
        <v>0</v>
      </c>
      <c r="R459" s="169">
        <f>+IFERROR(SUMIFS([5]Sheet1!E:E,[5]Sheet1!$A:$A,$A459,[5]Sheet1!$B:$B,$B459,[5]Sheet1!$C:$C,$C459),0)</f>
        <v>0</v>
      </c>
      <c r="S459" s="169">
        <f>+IFERROR(SUMIFS([5]Sheet1!F:F,[5]Sheet1!$A:$A,$A459,[5]Sheet1!$B:$B,$B459,[5]Sheet1!$C:$C,$C459),0)</f>
        <v>0</v>
      </c>
      <c r="T459" s="169">
        <f>+IFERROR(SUMIFS([5]Sheet1!G:G,[5]Sheet1!$A:$A,$A459,[5]Sheet1!$B:$B,$B459,[5]Sheet1!$C:$C,$C459),0)</f>
        <v>0</v>
      </c>
      <c r="U459" s="169">
        <f>+IFERROR(SUMIFS([5]Sheet1!H:H,[5]Sheet1!$A:$A,$A459,[5]Sheet1!$B:$B,$B459,[5]Sheet1!$C:$C,$C459),0)</f>
        <v>0</v>
      </c>
      <c r="V459" s="169">
        <f>+IFERROR(SUMIFS([5]Sheet1!I:I,[5]Sheet1!$A:$A,$A459,[5]Sheet1!$B:$B,$B459,[5]Sheet1!$C:$C,$C459),0)</f>
        <v>0</v>
      </c>
      <c r="W459" s="169">
        <f>+IFERROR(SUMIFS([5]Sheet1!J:J,[5]Sheet1!$A:$A,$A459,[5]Sheet1!$B:$B,$B459,[5]Sheet1!$C:$C,$C459),0)</f>
        <v>0</v>
      </c>
      <c r="X459" s="169">
        <f>+IFERROR(SUMIFS([5]Sheet1!K:K,[5]Sheet1!$A:$A,$A459,[5]Sheet1!$B:$B,$B459,[5]Sheet1!$C:$C,$C459),0)</f>
        <v>0</v>
      </c>
      <c r="Y459" s="169">
        <f>+IFERROR(SUMIFS([5]Sheet1!L:L,[5]Sheet1!$A:$A,$A459,[5]Sheet1!$B:$B,$B459,[5]Sheet1!$C:$C,$C459),0)</f>
        <v>0</v>
      </c>
      <c r="Z459" s="169">
        <f>+IFERROR(SUMIFS([5]Sheet1!M:M,[5]Sheet1!$A:$A,$A459,[5]Sheet1!$B:$B,$B459,[5]Sheet1!$C:$C,$C459),0)</f>
        <v>0</v>
      </c>
      <c r="AA459" s="169">
        <f>+IFERROR(SUMIFS([5]Sheet1!N:N,[5]Sheet1!$A:$A,$A459,[5]Sheet1!$B:$B,$B459,[5]Sheet1!$C:$C,$C459),0)</f>
        <v>0</v>
      </c>
      <c r="AB459" s="169">
        <f>+IFERROR(SUMIFS([5]Sheet1!O:O,[5]Sheet1!$A:$A,$A459,[5]Sheet1!$B:$B,$B459,[5]Sheet1!$C:$C,$C459),0)</f>
        <v>0</v>
      </c>
      <c r="AC459" s="169">
        <f>+IFERROR(SUMIFS([5]Sheet1!P:P,[5]Sheet1!$A:$A,$A459,[5]Sheet1!$B:$B,$B459,[5]Sheet1!$C:$C,$C459),0)</f>
        <v>0</v>
      </c>
      <c r="AD459" s="169">
        <f>+IFERROR(SUMIFS([5]Sheet1!Q:Q,[5]Sheet1!$A:$A,$A459,[5]Sheet1!$B:$B,$B459,[5]Sheet1!$C:$C,$C459),0)</f>
        <v>0</v>
      </c>
      <c r="AE459" s="169">
        <f>+IFERROR(SUMIFS([5]Sheet1!R:R,[5]Sheet1!$A:$A,$A459,[5]Sheet1!$B:$B,$B459,[5]Sheet1!$C:$C,$C459),0)</f>
        <v>0</v>
      </c>
      <c r="AF459" s="169">
        <f>+IFERROR(SUMIFS([5]Sheet1!S:S,[5]Sheet1!$A:$A,$A459,[5]Sheet1!$B:$B,$B459,[5]Sheet1!$C:$C,$C459),0)</f>
        <v>0</v>
      </c>
      <c r="AG459" s="169">
        <f>+IFERROR(SUMIFS([5]Sheet1!T:T,[5]Sheet1!$A:$A,$A459,[5]Sheet1!$B:$B,$B459,[5]Sheet1!$C:$C,$C459),0)</f>
        <v>0</v>
      </c>
      <c r="AH459" s="169">
        <f>+IFERROR(SUMIFS([5]Sheet1!U:U,[5]Sheet1!$A:$A,$A459,[5]Sheet1!$B:$B,$B459,[5]Sheet1!$C:$C,$C459),0)</f>
        <v>0</v>
      </c>
      <c r="AI459" s="169">
        <f>+IFERROR(SUMIFS([5]Sheet1!V:V,[5]Sheet1!$A:$A,$A459,[5]Sheet1!$B:$B,$B459,[5]Sheet1!$C:$C,$C459),0)</f>
        <v>0</v>
      </c>
      <c r="AJ459" s="169">
        <f>+IFERROR(SUMIFS([5]Sheet1!W:W,[5]Sheet1!$A:$A,$A459,[5]Sheet1!$B:$B,$B459,[5]Sheet1!$C:$C,$C459),0)</f>
        <v>0</v>
      </c>
      <c r="AK459" s="169">
        <f>+IFERROR(SUMIFS([5]Sheet1!X:X,[5]Sheet1!$A:$A,$A459,[5]Sheet1!$B:$B,$B459,[5]Sheet1!$C:$C,$C459),0)</f>
        <v>0</v>
      </c>
      <c r="AL459" s="169">
        <f>+IFERROR(SUMIFS([5]Sheet1!Y:Y,[5]Sheet1!$A:$A,$A459,[5]Sheet1!$B:$B,$B459,[5]Sheet1!$C:$C,$C459),0)</f>
        <v>0</v>
      </c>
      <c r="AM459" s="169">
        <f>+IFERROR(SUMIFS([5]Sheet1!Z:Z,[5]Sheet1!$A:$A,$A459,[5]Sheet1!$B:$B,$B459,[5]Sheet1!$C:$C,$C459),0)</f>
        <v>0</v>
      </c>
      <c r="AN459" s="4" t="s">
        <v>121</v>
      </c>
    </row>
    <row r="460" spans="1:40" ht="13.2" outlineLevel="2">
      <c r="A460" s="4" t="s">
        <v>116</v>
      </c>
      <c r="B460" s="4" t="s">
        <v>99</v>
      </c>
      <c r="C460" s="4" t="str">
        <f t="shared" si="1099"/>
        <v>Medium</v>
      </c>
      <c r="D460" s="218"/>
      <c r="E460" s="207"/>
      <c r="F460" s="204"/>
      <c r="G460" s="12" t="s">
        <v>101</v>
      </c>
      <c r="H460" s="168"/>
      <c r="I460" s="168"/>
      <c r="J460" s="168"/>
      <c r="K460" s="168"/>
      <c r="L460" s="168"/>
      <c r="M460" s="168"/>
      <c r="N460" s="168"/>
      <c r="O460" s="168"/>
      <c r="P460" s="169"/>
      <c r="Q460" s="169">
        <f>+IFERROR(SUMIFS([5]Sheet1!D:D,[5]Sheet1!$A:$A,$A460,[5]Sheet1!$B:$B,$B460,[5]Sheet1!$C:$C,$C460),0)</f>
        <v>0</v>
      </c>
      <c r="R460" s="169">
        <f>+IFERROR(SUMIFS([5]Sheet1!E:E,[5]Sheet1!$A:$A,$A460,[5]Sheet1!$B:$B,$B460,[5]Sheet1!$C:$C,$C460),0)</f>
        <v>0</v>
      </c>
      <c r="S460" s="169">
        <f>+IFERROR(SUMIFS([5]Sheet1!F:F,[5]Sheet1!$A:$A,$A460,[5]Sheet1!$B:$B,$B460,[5]Sheet1!$C:$C,$C460),0)</f>
        <v>0</v>
      </c>
      <c r="T460" s="169">
        <f>+IFERROR(SUMIFS([5]Sheet1!G:G,[5]Sheet1!$A:$A,$A460,[5]Sheet1!$B:$B,$B460,[5]Sheet1!$C:$C,$C460),0)</f>
        <v>0</v>
      </c>
      <c r="U460" s="169">
        <f>+IFERROR(SUMIFS([5]Sheet1!H:H,[5]Sheet1!$A:$A,$A460,[5]Sheet1!$B:$B,$B460,[5]Sheet1!$C:$C,$C460),0)</f>
        <v>0</v>
      </c>
      <c r="V460" s="169">
        <f>+IFERROR(SUMIFS([5]Sheet1!I:I,[5]Sheet1!$A:$A,$A460,[5]Sheet1!$B:$B,$B460,[5]Sheet1!$C:$C,$C460),0)</f>
        <v>0</v>
      </c>
      <c r="W460" s="169">
        <f>+IFERROR(SUMIFS([5]Sheet1!J:J,[5]Sheet1!$A:$A,$A460,[5]Sheet1!$B:$B,$B460,[5]Sheet1!$C:$C,$C460),0)</f>
        <v>0</v>
      </c>
      <c r="X460" s="169">
        <f>+IFERROR(SUMIFS([5]Sheet1!K:K,[5]Sheet1!$A:$A,$A460,[5]Sheet1!$B:$B,$B460,[5]Sheet1!$C:$C,$C460),0)</f>
        <v>0</v>
      </c>
      <c r="Y460" s="169">
        <f>+IFERROR(SUMIFS([5]Sheet1!L:L,[5]Sheet1!$A:$A,$A460,[5]Sheet1!$B:$B,$B460,[5]Sheet1!$C:$C,$C460),0)</f>
        <v>0</v>
      </c>
      <c r="Z460" s="169">
        <f>+IFERROR(SUMIFS([5]Sheet1!M:M,[5]Sheet1!$A:$A,$A460,[5]Sheet1!$B:$B,$B460,[5]Sheet1!$C:$C,$C460),0)</f>
        <v>0</v>
      </c>
      <c r="AA460" s="169">
        <f>+IFERROR(SUMIFS([5]Sheet1!N:N,[5]Sheet1!$A:$A,$A460,[5]Sheet1!$B:$B,$B460,[5]Sheet1!$C:$C,$C460),0)</f>
        <v>0</v>
      </c>
      <c r="AB460" s="169">
        <f>+IFERROR(SUMIFS([5]Sheet1!O:O,[5]Sheet1!$A:$A,$A460,[5]Sheet1!$B:$B,$B460,[5]Sheet1!$C:$C,$C460),0)</f>
        <v>0</v>
      </c>
      <c r="AC460" s="169">
        <f>+IFERROR(SUMIFS([5]Sheet1!P:P,[5]Sheet1!$A:$A,$A460,[5]Sheet1!$B:$B,$B460,[5]Sheet1!$C:$C,$C460),0)</f>
        <v>0</v>
      </c>
      <c r="AD460" s="169">
        <f>+IFERROR(SUMIFS([5]Sheet1!Q:Q,[5]Sheet1!$A:$A,$A460,[5]Sheet1!$B:$B,$B460,[5]Sheet1!$C:$C,$C460),0)</f>
        <v>0</v>
      </c>
      <c r="AE460" s="169">
        <f>+IFERROR(SUMIFS([5]Sheet1!R:R,[5]Sheet1!$A:$A,$A460,[5]Sheet1!$B:$B,$B460,[5]Sheet1!$C:$C,$C460),0)</f>
        <v>0</v>
      </c>
      <c r="AF460" s="169">
        <f>+IFERROR(SUMIFS([5]Sheet1!S:S,[5]Sheet1!$A:$A,$A460,[5]Sheet1!$B:$B,$B460,[5]Sheet1!$C:$C,$C460),0)</f>
        <v>0</v>
      </c>
      <c r="AG460" s="169">
        <f>+IFERROR(SUMIFS([5]Sheet1!T:T,[5]Sheet1!$A:$A,$A460,[5]Sheet1!$B:$B,$B460,[5]Sheet1!$C:$C,$C460),0)</f>
        <v>0</v>
      </c>
      <c r="AH460" s="169">
        <f>+IFERROR(SUMIFS([5]Sheet1!U:U,[5]Sheet1!$A:$A,$A460,[5]Sheet1!$B:$B,$B460,[5]Sheet1!$C:$C,$C460),0)</f>
        <v>0</v>
      </c>
      <c r="AI460" s="169">
        <f>+IFERROR(SUMIFS([5]Sheet1!V:V,[5]Sheet1!$A:$A,$A460,[5]Sheet1!$B:$B,$B460,[5]Sheet1!$C:$C,$C460),0)</f>
        <v>0</v>
      </c>
      <c r="AJ460" s="169">
        <f>+IFERROR(SUMIFS([5]Sheet1!W:W,[5]Sheet1!$A:$A,$A460,[5]Sheet1!$B:$B,$B460,[5]Sheet1!$C:$C,$C460),0)</f>
        <v>0</v>
      </c>
      <c r="AK460" s="169">
        <f>+IFERROR(SUMIFS([5]Sheet1!X:X,[5]Sheet1!$A:$A,$A460,[5]Sheet1!$B:$B,$B460,[5]Sheet1!$C:$C,$C460),0)</f>
        <v>0</v>
      </c>
      <c r="AL460" s="169">
        <f>+IFERROR(SUMIFS([5]Sheet1!Y:Y,[5]Sheet1!$A:$A,$A460,[5]Sheet1!$B:$B,$B460,[5]Sheet1!$C:$C,$C460),0)</f>
        <v>0</v>
      </c>
      <c r="AM460" s="169">
        <f>+IFERROR(SUMIFS([5]Sheet1!Z:Z,[5]Sheet1!$A:$A,$A460,[5]Sheet1!$B:$B,$B460,[5]Sheet1!$C:$C,$C460),0)</f>
        <v>0</v>
      </c>
      <c r="AN460" s="4" t="s">
        <v>121</v>
      </c>
    </row>
    <row r="461" spans="1:40" ht="13.2" outlineLevel="2">
      <c r="A461" s="4" t="s">
        <v>116</v>
      </c>
      <c r="B461" s="4" t="s">
        <v>99</v>
      </c>
      <c r="C461" s="4" t="str">
        <f t="shared" si="1099"/>
        <v>Large</v>
      </c>
      <c r="D461" s="218"/>
      <c r="E461" s="207"/>
      <c r="F461" s="204"/>
      <c r="G461" s="12" t="s">
        <v>102</v>
      </c>
      <c r="H461" s="168"/>
      <c r="I461" s="168"/>
      <c r="J461" s="168"/>
      <c r="K461" s="168"/>
      <c r="L461" s="168"/>
      <c r="M461" s="168"/>
      <c r="N461" s="168"/>
      <c r="O461" s="168"/>
      <c r="P461" s="169"/>
      <c r="Q461" s="169">
        <f>+IFERROR(SUMIFS([5]Sheet1!D:D,[5]Sheet1!$A:$A,$A461,[5]Sheet1!$B:$B,$B461,[5]Sheet1!$C:$C,$C461),0)</f>
        <v>0</v>
      </c>
      <c r="R461" s="169">
        <f>+IFERROR(SUMIFS([5]Sheet1!E:E,[5]Sheet1!$A:$A,$A461,[5]Sheet1!$B:$B,$B461,[5]Sheet1!$C:$C,$C461),0)</f>
        <v>0</v>
      </c>
      <c r="S461" s="169">
        <f>+IFERROR(SUMIFS([5]Sheet1!F:F,[5]Sheet1!$A:$A,$A461,[5]Sheet1!$B:$B,$B461,[5]Sheet1!$C:$C,$C461),0)</f>
        <v>0</v>
      </c>
      <c r="T461" s="169">
        <f>+IFERROR(SUMIFS([5]Sheet1!G:G,[5]Sheet1!$A:$A,$A461,[5]Sheet1!$B:$B,$B461,[5]Sheet1!$C:$C,$C461),0)</f>
        <v>0</v>
      </c>
      <c r="U461" s="169">
        <f>+IFERROR(SUMIFS([5]Sheet1!H:H,[5]Sheet1!$A:$A,$A461,[5]Sheet1!$B:$B,$B461,[5]Sheet1!$C:$C,$C461),0)</f>
        <v>0</v>
      </c>
      <c r="V461" s="169">
        <f>+IFERROR(SUMIFS([5]Sheet1!I:I,[5]Sheet1!$A:$A,$A461,[5]Sheet1!$B:$B,$B461,[5]Sheet1!$C:$C,$C461),0)</f>
        <v>0</v>
      </c>
      <c r="W461" s="169">
        <f>+IFERROR(SUMIFS([5]Sheet1!J:J,[5]Sheet1!$A:$A,$A461,[5]Sheet1!$B:$B,$B461,[5]Sheet1!$C:$C,$C461),0)</f>
        <v>0</v>
      </c>
      <c r="X461" s="169">
        <f>+IFERROR(SUMIFS([5]Sheet1!K:K,[5]Sheet1!$A:$A,$A461,[5]Sheet1!$B:$B,$B461,[5]Sheet1!$C:$C,$C461),0)</f>
        <v>0</v>
      </c>
      <c r="Y461" s="169">
        <f>+IFERROR(SUMIFS([5]Sheet1!L:L,[5]Sheet1!$A:$A,$A461,[5]Sheet1!$B:$B,$B461,[5]Sheet1!$C:$C,$C461),0)</f>
        <v>0</v>
      </c>
      <c r="Z461" s="169">
        <f>+IFERROR(SUMIFS([5]Sheet1!M:M,[5]Sheet1!$A:$A,$A461,[5]Sheet1!$B:$B,$B461,[5]Sheet1!$C:$C,$C461),0)</f>
        <v>0</v>
      </c>
      <c r="AA461" s="169">
        <f>+IFERROR(SUMIFS([5]Sheet1!N:N,[5]Sheet1!$A:$A,$A461,[5]Sheet1!$B:$B,$B461,[5]Sheet1!$C:$C,$C461),0)</f>
        <v>0</v>
      </c>
      <c r="AB461" s="169">
        <f>+IFERROR(SUMIFS([5]Sheet1!O:O,[5]Sheet1!$A:$A,$A461,[5]Sheet1!$B:$B,$B461,[5]Sheet1!$C:$C,$C461),0)</f>
        <v>0</v>
      </c>
      <c r="AC461" s="169">
        <f>+IFERROR(SUMIFS([5]Sheet1!P:P,[5]Sheet1!$A:$A,$A461,[5]Sheet1!$B:$B,$B461,[5]Sheet1!$C:$C,$C461),0)</f>
        <v>0</v>
      </c>
      <c r="AD461" s="169">
        <f>+IFERROR(SUMIFS([5]Sheet1!Q:Q,[5]Sheet1!$A:$A,$A461,[5]Sheet1!$B:$B,$B461,[5]Sheet1!$C:$C,$C461),0)</f>
        <v>0</v>
      </c>
      <c r="AE461" s="169">
        <f>+IFERROR(SUMIFS([5]Sheet1!R:R,[5]Sheet1!$A:$A,$A461,[5]Sheet1!$B:$B,$B461,[5]Sheet1!$C:$C,$C461),0)</f>
        <v>0</v>
      </c>
      <c r="AF461" s="169">
        <f>+IFERROR(SUMIFS([5]Sheet1!S:S,[5]Sheet1!$A:$A,$A461,[5]Sheet1!$B:$B,$B461,[5]Sheet1!$C:$C,$C461),0)</f>
        <v>0</v>
      </c>
      <c r="AG461" s="169">
        <f>+IFERROR(SUMIFS([5]Sheet1!T:T,[5]Sheet1!$A:$A,$A461,[5]Sheet1!$B:$B,$B461,[5]Sheet1!$C:$C,$C461),0)</f>
        <v>0</v>
      </c>
      <c r="AH461" s="169">
        <f>+IFERROR(SUMIFS([5]Sheet1!U:U,[5]Sheet1!$A:$A,$A461,[5]Sheet1!$B:$B,$B461,[5]Sheet1!$C:$C,$C461),0)</f>
        <v>0</v>
      </c>
      <c r="AI461" s="169">
        <f>+IFERROR(SUMIFS([5]Sheet1!V:V,[5]Sheet1!$A:$A,$A461,[5]Sheet1!$B:$B,$B461,[5]Sheet1!$C:$C,$C461),0)</f>
        <v>0</v>
      </c>
      <c r="AJ461" s="169">
        <f>+IFERROR(SUMIFS([5]Sheet1!W:W,[5]Sheet1!$A:$A,$A461,[5]Sheet1!$B:$B,$B461,[5]Sheet1!$C:$C,$C461),0)</f>
        <v>0</v>
      </c>
      <c r="AK461" s="169">
        <f>+IFERROR(SUMIFS([5]Sheet1!X:X,[5]Sheet1!$A:$A,$A461,[5]Sheet1!$B:$B,$B461,[5]Sheet1!$C:$C,$C461),0)</f>
        <v>0</v>
      </c>
      <c r="AL461" s="169">
        <f>+IFERROR(SUMIFS([5]Sheet1!Y:Y,[5]Sheet1!$A:$A,$A461,[5]Sheet1!$B:$B,$B461,[5]Sheet1!$C:$C,$C461),0)</f>
        <v>0</v>
      </c>
      <c r="AM461" s="169">
        <f>+IFERROR(SUMIFS([5]Sheet1!Z:Z,[5]Sheet1!$A:$A,$A461,[5]Sheet1!$B:$B,$B461,[5]Sheet1!$C:$C,$C461),0)</f>
        <v>0</v>
      </c>
      <c r="AN461" s="4" t="s">
        <v>121</v>
      </c>
    </row>
    <row r="462" spans="1:40" ht="13.2" outlineLevel="1">
      <c r="A462" s="4" t="s">
        <v>116</v>
      </c>
      <c r="B462" s="4" t="s">
        <v>99</v>
      </c>
      <c r="C462" s="4" t="str">
        <f t="shared" si="1099"/>
        <v>assets/client</v>
      </c>
      <c r="D462" s="218"/>
      <c r="E462" s="207"/>
      <c r="F462" s="204"/>
      <c r="G462" s="13" t="s">
        <v>90</v>
      </c>
      <c r="H462" s="170"/>
      <c r="I462" s="170"/>
      <c r="J462" s="170"/>
      <c r="K462" s="170"/>
      <c r="L462" s="170"/>
      <c r="M462" s="170"/>
      <c r="N462" s="170"/>
      <c r="O462" s="170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</row>
    <row r="463" spans="1:40" ht="13.2" customHeight="1" outlineLevel="1">
      <c r="A463" s="4" t="s">
        <v>116</v>
      </c>
      <c r="B463" s="4" t="s">
        <v>54</v>
      </c>
      <c r="C463" s="4" t="str">
        <f t="shared" si="1099"/>
        <v>Clients</v>
      </c>
      <c r="D463" s="218"/>
      <c r="E463" s="207"/>
      <c r="F463" s="204" t="s">
        <v>54</v>
      </c>
      <c r="G463" s="10" t="s">
        <v>40</v>
      </c>
      <c r="H463" s="164"/>
      <c r="I463" s="164"/>
      <c r="J463" s="164"/>
      <c r="K463" s="164"/>
      <c r="L463" s="164"/>
      <c r="M463" s="164"/>
      <c r="N463" s="164"/>
      <c r="O463" s="164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65"/>
      <c r="AE463" s="165"/>
      <c r="AF463" s="165"/>
      <c r="AG463" s="165"/>
      <c r="AH463" s="165"/>
      <c r="AI463" s="165"/>
      <c r="AJ463" s="165"/>
      <c r="AK463" s="165"/>
      <c r="AL463" s="165"/>
      <c r="AM463" s="165"/>
    </row>
    <row r="464" spans="1:40" ht="13.2" outlineLevel="1">
      <c r="A464" s="4" t="s">
        <v>116</v>
      </c>
      <c r="B464" s="4" t="s">
        <v>54</v>
      </c>
      <c r="C464" s="4" t="s">
        <v>175</v>
      </c>
      <c r="D464" s="218"/>
      <c r="E464" s="207"/>
      <c r="F464" s="204"/>
      <c r="G464" s="11" t="s">
        <v>88</v>
      </c>
      <c r="H464" s="166"/>
      <c r="I464" s="166"/>
      <c r="J464" s="166"/>
      <c r="K464" s="166"/>
      <c r="L464" s="166"/>
      <c r="M464" s="166"/>
      <c r="N464" s="166"/>
      <c r="O464" s="166"/>
      <c r="P464" s="169"/>
      <c r="Q464" s="169">
        <f>+IFERROR(SUMIFS([5]Sheet1!D:D,[5]Sheet1!$A:$A,$A464,[5]Sheet1!$B:$B,$B464,[5]Sheet1!$C:$C,$C464),0)</f>
        <v>0</v>
      </c>
      <c r="R464" s="169">
        <f>+IFERROR(SUMIFS([5]Sheet1!E:E,[5]Sheet1!$A:$A,$A464,[5]Sheet1!$B:$B,$B464,[5]Sheet1!$C:$C,$C464),0)</f>
        <v>0</v>
      </c>
      <c r="S464" s="169">
        <f>+IFERROR(SUMIFS([5]Sheet1!F:F,[5]Sheet1!$A:$A,$A464,[5]Sheet1!$B:$B,$B464,[5]Sheet1!$C:$C,$C464),0)</f>
        <v>0</v>
      </c>
      <c r="T464" s="169">
        <f>+IFERROR(SUMIFS([5]Sheet1!G:G,[5]Sheet1!$A:$A,$A464,[5]Sheet1!$B:$B,$B464,[5]Sheet1!$C:$C,$C464),0)</f>
        <v>0</v>
      </c>
      <c r="U464" s="169">
        <f>+IFERROR(SUMIFS([5]Sheet1!H:H,[5]Sheet1!$A:$A,$A464,[5]Sheet1!$B:$B,$B464,[5]Sheet1!$C:$C,$C464),0)</f>
        <v>0</v>
      </c>
      <c r="V464" s="169">
        <f>+IFERROR(SUMIFS([5]Sheet1!I:I,[5]Sheet1!$A:$A,$A464,[5]Sheet1!$B:$B,$B464,[5]Sheet1!$C:$C,$C464),0)</f>
        <v>0</v>
      </c>
      <c r="W464" s="169">
        <f>+IFERROR(SUMIFS([5]Sheet1!J:J,[5]Sheet1!$A:$A,$A464,[5]Sheet1!$B:$B,$B464,[5]Sheet1!$C:$C,$C464),0)</f>
        <v>0</v>
      </c>
      <c r="X464" s="169">
        <f>+IFERROR(SUMIFS([5]Sheet1!K:K,[5]Sheet1!$A:$A,$A464,[5]Sheet1!$B:$B,$B464,[5]Sheet1!$C:$C,$C464),0)</f>
        <v>0</v>
      </c>
      <c r="Y464" s="169">
        <f>+IFERROR(SUMIFS([5]Sheet1!L:L,[5]Sheet1!$A:$A,$A464,[5]Sheet1!$B:$B,$B464,[5]Sheet1!$C:$C,$C464),0)</f>
        <v>0</v>
      </c>
      <c r="Z464" s="169">
        <f>+IFERROR(SUMIFS([5]Sheet1!M:M,[5]Sheet1!$A:$A,$A464,[5]Sheet1!$B:$B,$B464,[5]Sheet1!$C:$C,$C464),0)</f>
        <v>0</v>
      </c>
      <c r="AA464" s="169">
        <f>+IFERROR(SUMIFS([5]Sheet1!N:N,[5]Sheet1!$A:$A,$A464,[5]Sheet1!$B:$B,$B464,[5]Sheet1!$C:$C,$C464),0)</f>
        <v>0</v>
      </c>
      <c r="AB464" s="169">
        <f>+IFERROR(SUMIFS([5]Sheet1!O:O,[5]Sheet1!$A:$A,$A464,[5]Sheet1!$B:$B,$B464,[5]Sheet1!$C:$C,$C464),0)</f>
        <v>0</v>
      </c>
      <c r="AC464" s="169">
        <f>+IFERROR(SUMIFS([5]Sheet1!P:P,[5]Sheet1!$A:$A,$A464,[5]Sheet1!$B:$B,$B464,[5]Sheet1!$C:$C,$C464),0)</f>
        <v>0</v>
      </c>
      <c r="AD464" s="169">
        <f>+IFERROR(SUMIFS([5]Sheet1!Q:Q,[5]Sheet1!$A:$A,$A464,[5]Sheet1!$B:$B,$B464,[5]Sheet1!$C:$C,$C464),0)</f>
        <v>0</v>
      </c>
      <c r="AE464" s="169">
        <f>+IFERROR(SUMIFS([5]Sheet1!R:R,[5]Sheet1!$A:$A,$A464,[5]Sheet1!$B:$B,$B464,[5]Sheet1!$C:$C,$C464),0)</f>
        <v>0</v>
      </c>
      <c r="AF464" s="169">
        <f>+IFERROR(SUMIFS([5]Sheet1!S:S,[5]Sheet1!$A:$A,$A464,[5]Sheet1!$B:$B,$B464,[5]Sheet1!$C:$C,$C464),0)</f>
        <v>0</v>
      </c>
      <c r="AG464" s="169">
        <f>+IFERROR(SUMIFS([5]Sheet1!T:T,[5]Sheet1!$A:$A,$A464,[5]Sheet1!$B:$B,$B464,[5]Sheet1!$C:$C,$C464),0)</f>
        <v>0</v>
      </c>
      <c r="AH464" s="169">
        <f>+IFERROR(SUMIFS([5]Sheet1!U:U,[5]Sheet1!$A:$A,$A464,[5]Sheet1!$B:$B,$B464,[5]Sheet1!$C:$C,$C464),0)</f>
        <v>0</v>
      </c>
      <c r="AI464" s="169">
        <f>+IFERROR(SUMIFS([5]Sheet1!V:V,[5]Sheet1!$A:$A,$A464,[5]Sheet1!$B:$B,$B464,[5]Sheet1!$C:$C,$C464),0)</f>
        <v>0</v>
      </c>
      <c r="AJ464" s="169">
        <f>+IFERROR(SUMIFS([5]Sheet1!W:W,[5]Sheet1!$A:$A,$A464,[5]Sheet1!$B:$B,$B464,[5]Sheet1!$C:$C,$C464),0)</f>
        <v>0</v>
      </c>
      <c r="AK464" s="169">
        <f>+IFERROR(SUMIFS([5]Sheet1!X:X,[5]Sheet1!$A:$A,$A464,[5]Sheet1!$B:$B,$B464,[5]Sheet1!$C:$C,$C464),0)</f>
        <v>0</v>
      </c>
      <c r="AL464" s="169">
        <f>+IFERROR(SUMIFS([5]Sheet1!Y:Y,[5]Sheet1!$A:$A,$A464,[5]Sheet1!$B:$B,$B464,[5]Sheet1!$C:$C,$C464),0)</f>
        <v>0</v>
      </c>
      <c r="AM464" s="169">
        <f>+IFERROR(SUMIFS([5]Sheet1!Z:Z,[5]Sheet1!$A:$A,$A464,[5]Sheet1!$B:$B,$B464,[5]Sheet1!$C:$C,$C464),0)</f>
        <v>0</v>
      </c>
      <c r="AN464" s="4" t="s">
        <v>121</v>
      </c>
    </row>
    <row r="465" spans="1:40" ht="13.2" outlineLevel="1">
      <c r="A465" s="4" t="s">
        <v>116</v>
      </c>
      <c r="B465" s="4" t="s">
        <v>54</v>
      </c>
      <c r="C465" s="4" t="str">
        <f t="shared" ref="C465:C492" si="1106">+G465</f>
        <v>assets/client</v>
      </c>
      <c r="D465" s="218"/>
      <c r="E465" s="208"/>
      <c r="F465" s="204"/>
      <c r="G465" s="13" t="s">
        <v>90</v>
      </c>
      <c r="H465" s="170"/>
      <c r="I465" s="170"/>
      <c r="J465" s="170"/>
      <c r="K465" s="170"/>
      <c r="L465" s="170"/>
      <c r="M465" s="170"/>
      <c r="N465" s="170"/>
      <c r="O465" s="170"/>
      <c r="P465" s="170" t="str">
        <f t="shared" ref="P465" si="1107">+IFERROR(P464/P463,"")</f>
        <v/>
      </c>
      <c r="Q465" s="170" t="str">
        <f t="shared" ref="Q465:Z465" si="1108">+IFERROR(Q464/Q463,"")</f>
        <v/>
      </c>
      <c r="R465" s="170" t="str">
        <f t="shared" si="1108"/>
        <v/>
      </c>
      <c r="S465" s="170" t="str">
        <f t="shared" si="1108"/>
        <v/>
      </c>
      <c r="T465" s="170" t="str">
        <f t="shared" si="1108"/>
        <v/>
      </c>
      <c r="U465" s="170" t="str">
        <f t="shared" si="1108"/>
        <v/>
      </c>
      <c r="V465" s="170" t="str">
        <f t="shared" si="1108"/>
        <v/>
      </c>
      <c r="W465" s="170" t="str">
        <f t="shared" si="1108"/>
        <v/>
      </c>
      <c r="X465" s="170" t="str">
        <f t="shared" si="1108"/>
        <v/>
      </c>
      <c r="Y465" s="170" t="str">
        <f t="shared" si="1108"/>
        <v/>
      </c>
      <c r="Z465" s="170" t="str">
        <f t="shared" si="1108"/>
        <v/>
      </c>
      <c r="AA465" s="170" t="str">
        <f t="shared" ref="AA465:AB465" si="1109">+IFERROR(AA464/AA463,"")</f>
        <v/>
      </c>
      <c r="AB465" s="170" t="str">
        <f t="shared" si="1109"/>
        <v/>
      </c>
      <c r="AC465" s="170" t="str">
        <f t="shared" ref="AC465:AD465" si="1110">+IFERROR(AC464/AC463,"")</f>
        <v/>
      </c>
      <c r="AD465" s="170" t="str">
        <f t="shared" si="1110"/>
        <v/>
      </c>
      <c r="AE465" s="170" t="str">
        <f t="shared" ref="AE465:AF465" si="1111">+IFERROR(AE464/AE463,"")</f>
        <v/>
      </c>
      <c r="AF465" s="170" t="str">
        <f t="shared" si="1111"/>
        <v/>
      </c>
      <c r="AG465" s="170" t="str">
        <f t="shared" ref="AG465:AH465" si="1112">+IFERROR(AG464/AG463,"")</f>
        <v/>
      </c>
      <c r="AH465" s="170" t="str">
        <f t="shared" si="1112"/>
        <v/>
      </c>
      <c r="AI465" s="170" t="str">
        <f t="shared" ref="AI465:AM465" si="1113">+IFERROR(AI464/AI463,"")</f>
        <v/>
      </c>
      <c r="AJ465" s="170" t="str">
        <f t="shared" si="1113"/>
        <v/>
      </c>
      <c r="AK465" s="170" t="str">
        <f t="shared" si="1113"/>
        <v/>
      </c>
      <c r="AL465" s="170" t="str">
        <f t="shared" si="1113"/>
        <v/>
      </c>
      <c r="AM465" s="170" t="str">
        <f t="shared" si="1113"/>
        <v/>
      </c>
    </row>
    <row r="466" spans="1:40" ht="13.2" customHeight="1" outlineLevel="1">
      <c r="A466" s="4" t="s">
        <v>116</v>
      </c>
      <c r="B466" s="4" t="s">
        <v>50</v>
      </c>
      <c r="C466" s="4" t="str">
        <f t="shared" si="1106"/>
        <v>Clients</v>
      </c>
      <c r="D466" s="218"/>
      <c r="E466" s="203" t="s">
        <v>36</v>
      </c>
      <c r="F466" s="204" t="s">
        <v>50</v>
      </c>
      <c r="G466" s="10" t="s">
        <v>40</v>
      </c>
      <c r="H466" s="164"/>
      <c r="I466" s="164"/>
      <c r="J466" s="164"/>
      <c r="K466" s="164"/>
      <c r="L466" s="164"/>
      <c r="M466" s="164"/>
      <c r="N466" s="164"/>
      <c r="O466" s="164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65"/>
      <c r="AE466" s="165"/>
      <c r="AF466" s="165"/>
      <c r="AG466" s="165"/>
      <c r="AH466" s="165"/>
      <c r="AI466" s="165"/>
      <c r="AJ466" s="165"/>
      <c r="AK466" s="165"/>
      <c r="AL466" s="165"/>
      <c r="AM466" s="165"/>
    </row>
    <row r="467" spans="1:40" ht="13.2" outlineLevel="1">
      <c r="A467" s="4" t="s">
        <v>116</v>
      </c>
      <c r="B467" s="4" t="s">
        <v>50</v>
      </c>
      <c r="C467" s="4" t="str">
        <f t="shared" si="1106"/>
        <v>Assets</v>
      </c>
      <c r="D467" s="218"/>
      <c r="E467" s="203"/>
      <c r="F467" s="204"/>
      <c r="G467" s="11" t="s">
        <v>88</v>
      </c>
      <c r="H467" s="166"/>
      <c r="I467" s="166"/>
      <c r="J467" s="166"/>
      <c r="K467" s="166"/>
      <c r="L467" s="166"/>
      <c r="M467" s="166"/>
      <c r="N467" s="166"/>
      <c r="O467" s="166"/>
      <c r="P467" s="167">
        <f t="shared" ref="P467" si="1114">SUM(P468:P469)</f>
        <v>0</v>
      </c>
      <c r="Q467" s="167"/>
      <c r="R467" s="167">
        <f t="shared" ref="R467:X467" si="1115">SUM(R468:R469)</f>
        <v>0</v>
      </c>
      <c r="S467" s="167">
        <f t="shared" si="1115"/>
        <v>0</v>
      </c>
      <c r="T467" s="167">
        <f t="shared" si="1115"/>
        <v>0</v>
      </c>
      <c r="U467" s="167">
        <f t="shared" si="1115"/>
        <v>0</v>
      </c>
      <c r="V467" s="167">
        <f t="shared" si="1115"/>
        <v>0</v>
      </c>
      <c r="W467" s="167">
        <f t="shared" si="1115"/>
        <v>0</v>
      </c>
      <c r="X467" s="167">
        <f t="shared" si="1115"/>
        <v>0</v>
      </c>
      <c r="Y467" s="167">
        <f t="shared" ref="Y467:Z467" si="1116">SUM(Y468:Y469)</f>
        <v>0</v>
      </c>
      <c r="Z467" s="167">
        <f t="shared" si="1116"/>
        <v>0</v>
      </c>
      <c r="AA467" s="167">
        <f t="shared" ref="AA467:AB467" si="1117">SUM(AA468:AA469)</f>
        <v>0</v>
      </c>
      <c r="AB467" s="167">
        <f t="shared" si="1117"/>
        <v>0</v>
      </c>
      <c r="AC467" s="167">
        <f t="shared" ref="AC467:AD467" si="1118">SUM(AC468:AC469)</f>
        <v>0</v>
      </c>
      <c r="AD467" s="167">
        <f t="shared" si="1118"/>
        <v>0</v>
      </c>
      <c r="AE467" s="167">
        <f t="shared" ref="AE467:AF467" si="1119">SUM(AE468:AE469)</f>
        <v>0</v>
      </c>
      <c r="AF467" s="167">
        <f t="shared" si="1119"/>
        <v>0</v>
      </c>
      <c r="AG467" s="167">
        <f t="shared" ref="AG467:AH467" si="1120">SUM(AG468:AG469)</f>
        <v>0</v>
      </c>
      <c r="AH467" s="167">
        <f t="shared" si="1120"/>
        <v>0</v>
      </c>
      <c r="AI467" s="167">
        <f t="shared" ref="AI467:AM467" si="1121">SUM(AI468:AI469)</f>
        <v>0</v>
      </c>
      <c r="AJ467" s="167">
        <f t="shared" si="1121"/>
        <v>0</v>
      </c>
      <c r="AK467" s="167">
        <f t="shared" si="1121"/>
        <v>0</v>
      </c>
      <c r="AL467" s="167">
        <f t="shared" si="1121"/>
        <v>0</v>
      </c>
      <c r="AM467" s="167">
        <f t="shared" si="1121"/>
        <v>0</v>
      </c>
    </row>
    <row r="468" spans="1:40" ht="13.2" outlineLevel="2">
      <c r="A468" s="4" t="s">
        <v>116</v>
      </c>
      <c r="B468" s="4" t="s">
        <v>50</v>
      </c>
      <c r="C468" s="4" t="str">
        <f t="shared" si="1106"/>
        <v>Teamwork+PBX</v>
      </c>
      <c r="D468" s="218"/>
      <c r="E468" s="203"/>
      <c r="F468" s="204"/>
      <c r="G468" s="12" t="s">
        <v>1</v>
      </c>
      <c r="H468" s="168"/>
      <c r="I468" s="168"/>
      <c r="J468" s="168"/>
      <c r="K468" s="168"/>
      <c r="L468" s="168"/>
      <c r="M468" s="168"/>
      <c r="N468" s="168"/>
      <c r="O468" s="168"/>
      <c r="P468" s="169"/>
      <c r="Q468" s="169">
        <f>+IFERROR(SUMIFS([5]Sheet1!D:D,[5]Sheet1!$A:$A,$A468,[5]Sheet1!$B:$B,$B468,[5]Sheet1!$C:$C,$C468),0)</f>
        <v>0</v>
      </c>
      <c r="R468" s="169">
        <f>+IFERROR(SUMIFS([5]Sheet1!E:E,[5]Sheet1!$A:$A,$A468,[5]Sheet1!$B:$B,$B468,[5]Sheet1!$C:$C,$C468),0)</f>
        <v>0</v>
      </c>
      <c r="S468" s="169">
        <f>+IFERROR(SUMIFS([5]Sheet1!F:F,[5]Sheet1!$A:$A,$A468,[5]Sheet1!$B:$B,$B468,[5]Sheet1!$C:$C,$C468),0)</f>
        <v>0</v>
      </c>
      <c r="T468" s="169">
        <f>+IFERROR(SUMIFS([5]Sheet1!G:G,[5]Sheet1!$A:$A,$A468,[5]Sheet1!$B:$B,$B468,[5]Sheet1!$C:$C,$C468),0)</f>
        <v>0</v>
      </c>
      <c r="U468" s="169">
        <f>+IFERROR(SUMIFS([5]Sheet1!H:H,[5]Sheet1!$A:$A,$A468,[5]Sheet1!$B:$B,$B468,[5]Sheet1!$C:$C,$C468),0)</f>
        <v>0</v>
      </c>
      <c r="V468" s="169">
        <f>+IFERROR(SUMIFS([5]Sheet1!I:I,[5]Sheet1!$A:$A,$A468,[5]Sheet1!$B:$B,$B468,[5]Sheet1!$C:$C,$C468),0)</f>
        <v>0</v>
      </c>
      <c r="W468" s="169">
        <f>+IFERROR(SUMIFS([5]Sheet1!J:J,[5]Sheet1!$A:$A,$A468,[5]Sheet1!$B:$B,$B468,[5]Sheet1!$C:$C,$C468),0)</f>
        <v>0</v>
      </c>
      <c r="X468" s="169">
        <f>+IFERROR(SUMIFS([5]Sheet1!K:K,[5]Sheet1!$A:$A,$A468,[5]Sheet1!$B:$B,$B468,[5]Sheet1!$C:$C,$C468),0)</f>
        <v>0</v>
      </c>
      <c r="Y468" s="169">
        <f>+IFERROR(SUMIFS([5]Sheet1!L:L,[5]Sheet1!$A:$A,$A468,[5]Sheet1!$B:$B,$B468,[5]Sheet1!$C:$C,$C468),0)</f>
        <v>0</v>
      </c>
      <c r="Z468" s="169">
        <f>+IFERROR(SUMIFS([5]Sheet1!M:M,[5]Sheet1!$A:$A,$A468,[5]Sheet1!$B:$B,$B468,[5]Sheet1!$C:$C,$C468),0)</f>
        <v>0</v>
      </c>
      <c r="AA468" s="169">
        <f>+IFERROR(SUMIFS([5]Sheet1!N:N,[5]Sheet1!$A:$A,$A468,[5]Sheet1!$B:$B,$B468,[5]Sheet1!$C:$C,$C468),0)</f>
        <v>0</v>
      </c>
      <c r="AB468" s="169">
        <f>+IFERROR(SUMIFS([5]Sheet1!O:O,[5]Sheet1!$A:$A,$A468,[5]Sheet1!$B:$B,$B468,[5]Sheet1!$C:$C,$C468),0)</f>
        <v>0</v>
      </c>
      <c r="AC468" s="169">
        <f>+IFERROR(SUMIFS([5]Sheet1!P:P,[5]Sheet1!$A:$A,$A468,[5]Sheet1!$B:$B,$B468,[5]Sheet1!$C:$C,$C468),0)</f>
        <v>0</v>
      </c>
      <c r="AD468" s="169">
        <f>+IFERROR(SUMIFS([5]Sheet1!Q:Q,[5]Sheet1!$A:$A,$A468,[5]Sheet1!$B:$B,$B468,[5]Sheet1!$C:$C,$C468),0)</f>
        <v>0</v>
      </c>
      <c r="AE468" s="169">
        <f>+IFERROR(SUMIFS([5]Sheet1!R:R,[5]Sheet1!$A:$A,$A468,[5]Sheet1!$B:$B,$B468,[5]Sheet1!$C:$C,$C468),0)</f>
        <v>0</v>
      </c>
      <c r="AF468" s="169">
        <f>+IFERROR(SUMIFS([5]Sheet1!S:S,[5]Sheet1!$A:$A,$A468,[5]Sheet1!$B:$B,$B468,[5]Sheet1!$C:$C,$C468),0)</f>
        <v>0</v>
      </c>
      <c r="AG468" s="169">
        <f>+IFERROR(SUMIFS([5]Sheet1!T:T,[5]Sheet1!$A:$A,$A468,[5]Sheet1!$B:$B,$B468,[5]Sheet1!$C:$C,$C468),0)</f>
        <v>0</v>
      </c>
      <c r="AH468" s="169">
        <f>+IFERROR(SUMIFS([5]Sheet1!U:U,[5]Sheet1!$A:$A,$A468,[5]Sheet1!$B:$B,$B468,[5]Sheet1!$C:$C,$C468),0)</f>
        <v>0</v>
      </c>
      <c r="AI468" s="169">
        <f>+IFERROR(SUMIFS([5]Sheet1!V:V,[5]Sheet1!$A:$A,$A468,[5]Sheet1!$B:$B,$B468,[5]Sheet1!$C:$C,$C468),0)</f>
        <v>0</v>
      </c>
      <c r="AJ468" s="169">
        <f>+IFERROR(SUMIFS([5]Sheet1!W:W,[5]Sheet1!$A:$A,$A468,[5]Sheet1!$B:$B,$B468,[5]Sheet1!$C:$C,$C468),0)</f>
        <v>0</v>
      </c>
      <c r="AK468" s="169">
        <f>+IFERROR(SUMIFS([5]Sheet1!X:X,[5]Sheet1!$A:$A,$A468,[5]Sheet1!$B:$B,$B468,[5]Sheet1!$C:$C,$C468),0)</f>
        <v>0</v>
      </c>
      <c r="AL468" s="169">
        <f>+IFERROR(SUMIFS([5]Sheet1!Y:Y,[5]Sheet1!$A:$A,$A468,[5]Sheet1!$B:$B,$B468,[5]Sheet1!$C:$C,$C468),0)</f>
        <v>0</v>
      </c>
      <c r="AM468" s="169">
        <f>+IFERROR(SUMIFS([5]Sheet1!Z:Z,[5]Sheet1!$A:$A,$A468,[5]Sheet1!$B:$B,$B468,[5]Sheet1!$C:$C,$C468),0)</f>
        <v>0</v>
      </c>
      <c r="AN468" s="4" t="s">
        <v>121</v>
      </c>
    </row>
    <row r="469" spans="1:40" ht="13.2" outlineLevel="2">
      <c r="A469" s="4" t="s">
        <v>116</v>
      </c>
      <c r="B469" s="4" t="s">
        <v>50</v>
      </c>
      <c r="C469" s="4" t="str">
        <f t="shared" si="1106"/>
        <v>Receptionist</v>
      </c>
      <c r="D469" s="218"/>
      <c r="E469" s="203"/>
      <c r="F469" s="204"/>
      <c r="G469" s="12" t="s">
        <v>2</v>
      </c>
      <c r="H469" s="168"/>
      <c r="I469" s="168"/>
      <c r="J469" s="168"/>
      <c r="K469" s="168"/>
      <c r="L469" s="168"/>
      <c r="M469" s="168"/>
      <c r="N469" s="168"/>
      <c r="O469" s="168"/>
      <c r="P469" s="169"/>
      <c r="Q469" s="169">
        <f>+IFERROR(SUMIFS([5]Sheet1!D:D,[5]Sheet1!$A:$A,$A469,[5]Sheet1!$B:$B,$B469,[5]Sheet1!$C:$C,$C469),0)</f>
        <v>0</v>
      </c>
      <c r="R469" s="169">
        <f>+IFERROR(SUMIFS([5]Sheet1!E:E,[5]Sheet1!$A:$A,$A469,[5]Sheet1!$B:$B,$B469,[5]Sheet1!$C:$C,$C469),0)</f>
        <v>0</v>
      </c>
      <c r="S469" s="169">
        <f>+IFERROR(SUMIFS([5]Sheet1!F:F,[5]Sheet1!$A:$A,$A469,[5]Sheet1!$B:$B,$B469,[5]Sheet1!$C:$C,$C469),0)</f>
        <v>0</v>
      </c>
      <c r="T469" s="169">
        <f>+IFERROR(SUMIFS([5]Sheet1!G:G,[5]Sheet1!$A:$A,$A469,[5]Sheet1!$B:$B,$B469,[5]Sheet1!$C:$C,$C469),0)</f>
        <v>0</v>
      </c>
      <c r="U469" s="169">
        <f>+IFERROR(SUMIFS([5]Sheet1!H:H,[5]Sheet1!$A:$A,$A469,[5]Sheet1!$B:$B,$B469,[5]Sheet1!$C:$C,$C469),0)</f>
        <v>0</v>
      </c>
      <c r="V469" s="169">
        <f>+IFERROR(SUMIFS([5]Sheet1!I:I,[5]Sheet1!$A:$A,$A469,[5]Sheet1!$B:$B,$B469,[5]Sheet1!$C:$C,$C469),0)</f>
        <v>0</v>
      </c>
      <c r="W469" s="169">
        <f>+IFERROR(SUMIFS([5]Sheet1!J:J,[5]Sheet1!$A:$A,$A469,[5]Sheet1!$B:$B,$B469,[5]Sheet1!$C:$C,$C469),0)</f>
        <v>0</v>
      </c>
      <c r="X469" s="169">
        <f>+IFERROR(SUMIFS([5]Sheet1!K:K,[5]Sheet1!$A:$A,$A469,[5]Sheet1!$B:$B,$B469,[5]Sheet1!$C:$C,$C469),0)</f>
        <v>0</v>
      </c>
      <c r="Y469" s="169">
        <f>+IFERROR(SUMIFS([5]Sheet1!L:L,[5]Sheet1!$A:$A,$A469,[5]Sheet1!$B:$B,$B469,[5]Sheet1!$C:$C,$C469),0)</f>
        <v>0</v>
      </c>
      <c r="Z469" s="169">
        <f>+IFERROR(SUMIFS([5]Sheet1!M:M,[5]Sheet1!$A:$A,$A469,[5]Sheet1!$B:$B,$B469,[5]Sheet1!$C:$C,$C469),0)</f>
        <v>0</v>
      </c>
      <c r="AA469" s="169">
        <f>+IFERROR(SUMIFS([5]Sheet1!N:N,[5]Sheet1!$A:$A,$A469,[5]Sheet1!$B:$B,$B469,[5]Sheet1!$C:$C,$C469),0)</f>
        <v>0</v>
      </c>
      <c r="AB469" s="169">
        <f>+IFERROR(SUMIFS([5]Sheet1!O:O,[5]Sheet1!$A:$A,$A469,[5]Sheet1!$B:$B,$B469,[5]Sheet1!$C:$C,$C469),0)</f>
        <v>0</v>
      </c>
      <c r="AC469" s="169">
        <f>+IFERROR(SUMIFS([5]Sheet1!P:P,[5]Sheet1!$A:$A,$A469,[5]Sheet1!$B:$B,$B469,[5]Sheet1!$C:$C,$C469),0)</f>
        <v>0</v>
      </c>
      <c r="AD469" s="169">
        <f>+IFERROR(SUMIFS([5]Sheet1!Q:Q,[5]Sheet1!$A:$A,$A469,[5]Sheet1!$B:$B,$B469,[5]Sheet1!$C:$C,$C469),0)</f>
        <v>0</v>
      </c>
      <c r="AE469" s="169">
        <f>+IFERROR(SUMIFS([5]Sheet1!R:R,[5]Sheet1!$A:$A,$A469,[5]Sheet1!$B:$B,$B469,[5]Sheet1!$C:$C,$C469),0)</f>
        <v>0</v>
      </c>
      <c r="AF469" s="169">
        <f>+IFERROR(SUMIFS([5]Sheet1!S:S,[5]Sheet1!$A:$A,$A469,[5]Sheet1!$B:$B,$B469,[5]Sheet1!$C:$C,$C469),0)</f>
        <v>0</v>
      </c>
      <c r="AG469" s="169">
        <f>+IFERROR(SUMIFS([5]Sheet1!T:T,[5]Sheet1!$A:$A,$A469,[5]Sheet1!$B:$B,$B469,[5]Sheet1!$C:$C,$C469),0)</f>
        <v>0</v>
      </c>
      <c r="AH469" s="169">
        <f>+IFERROR(SUMIFS([5]Sheet1!U:U,[5]Sheet1!$A:$A,$A469,[5]Sheet1!$B:$B,$B469,[5]Sheet1!$C:$C,$C469),0)</f>
        <v>0</v>
      </c>
      <c r="AI469" s="169">
        <f>+IFERROR(SUMIFS([5]Sheet1!V:V,[5]Sheet1!$A:$A,$A469,[5]Sheet1!$B:$B,$B469,[5]Sheet1!$C:$C,$C469),0)</f>
        <v>0</v>
      </c>
      <c r="AJ469" s="169">
        <f>+IFERROR(SUMIFS([5]Sheet1!W:W,[5]Sheet1!$A:$A,$A469,[5]Sheet1!$B:$B,$B469,[5]Sheet1!$C:$C,$C469),0)</f>
        <v>0</v>
      </c>
      <c r="AK469" s="169">
        <f>+IFERROR(SUMIFS([5]Sheet1!X:X,[5]Sheet1!$A:$A,$A469,[5]Sheet1!$B:$B,$B469,[5]Sheet1!$C:$C,$C469),0)</f>
        <v>0</v>
      </c>
      <c r="AL469" s="169">
        <f>+IFERROR(SUMIFS([5]Sheet1!Y:Y,[5]Sheet1!$A:$A,$A469,[5]Sheet1!$B:$B,$B469,[5]Sheet1!$C:$C,$C469),0)</f>
        <v>0</v>
      </c>
      <c r="AM469" s="169">
        <f>+IFERROR(SUMIFS([5]Sheet1!Z:Z,[5]Sheet1!$A:$A,$A469,[5]Sheet1!$B:$B,$B469,[5]Sheet1!$C:$C,$C469),0)</f>
        <v>0</v>
      </c>
      <c r="AN469" s="4" t="s">
        <v>121</v>
      </c>
    </row>
    <row r="470" spans="1:40" ht="13.2" outlineLevel="2">
      <c r="A470" s="4" t="s">
        <v>116</v>
      </c>
      <c r="B470" s="4" t="s">
        <v>50</v>
      </c>
      <c r="C470" s="4" t="str">
        <f t="shared" si="1106"/>
        <v>add-on Call recording</v>
      </c>
      <c r="D470" s="218"/>
      <c r="E470" s="203"/>
      <c r="F470" s="204"/>
      <c r="G470" s="14" t="s">
        <v>83</v>
      </c>
      <c r="H470" s="172"/>
      <c r="I470" s="172"/>
      <c r="J470" s="172"/>
      <c r="K470" s="172"/>
      <c r="L470" s="172"/>
      <c r="M470" s="172"/>
      <c r="N470" s="172"/>
      <c r="O470" s="172"/>
      <c r="P470" s="169"/>
      <c r="Q470" s="169">
        <f>+IFERROR(SUMIFS([5]Sheet1!D:D,[5]Sheet1!$A:$A,$A470,[5]Sheet1!$B:$B,$B470,[5]Sheet1!$C:$C,$C470),0)</f>
        <v>0</v>
      </c>
      <c r="R470" s="169">
        <f>+IFERROR(SUMIFS([5]Sheet1!E:E,[5]Sheet1!$A:$A,$A470,[5]Sheet1!$B:$B,$B470,[5]Sheet1!$C:$C,$C470),0)</f>
        <v>0</v>
      </c>
      <c r="S470" s="169">
        <f>+IFERROR(SUMIFS([5]Sheet1!F:F,[5]Sheet1!$A:$A,$A470,[5]Sheet1!$B:$B,$B470,[5]Sheet1!$C:$C,$C470),0)</f>
        <v>0</v>
      </c>
      <c r="T470" s="169">
        <f>+IFERROR(SUMIFS([5]Sheet1!G:G,[5]Sheet1!$A:$A,$A470,[5]Sheet1!$B:$B,$B470,[5]Sheet1!$C:$C,$C470),0)</f>
        <v>0</v>
      </c>
      <c r="U470" s="169">
        <f>+IFERROR(SUMIFS([5]Sheet1!H:H,[5]Sheet1!$A:$A,$A470,[5]Sheet1!$B:$B,$B470,[5]Sheet1!$C:$C,$C470),0)</f>
        <v>0</v>
      </c>
      <c r="V470" s="169">
        <f>+IFERROR(SUMIFS([5]Sheet1!I:I,[5]Sheet1!$A:$A,$A470,[5]Sheet1!$B:$B,$B470,[5]Sheet1!$C:$C,$C470),0)</f>
        <v>0</v>
      </c>
      <c r="W470" s="169">
        <f>+IFERROR(SUMIFS([5]Sheet1!J:J,[5]Sheet1!$A:$A,$A470,[5]Sheet1!$B:$B,$B470,[5]Sheet1!$C:$C,$C470),0)</f>
        <v>0</v>
      </c>
      <c r="X470" s="169">
        <f>+IFERROR(SUMIFS([5]Sheet1!K:K,[5]Sheet1!$A:$A,$A470,[5]Sheet1!$B:$B,$B470,[5]Sheet1!$C:$C,$C470),0)</f>
        <v>0</v>
      </c>
      <c r="Y470" s="169">
        <f>+IFERROR(SUMIFS([5]Sheet1!L:L,[5]Sheet1!$A:$A,$A470,[5]Sheet1!$B:$B,$B470,[5]Sheet1!$C:$C,$C470),0)</f>
        <v>0</v>
      </c>
      <c r="Z470" s="169">
        <f>+IFERROR(SUMIFS([5]Sheet1!M:M,[5]Sheet1!$A:$A,$A470,[5]Sheet1!$B:$B,$B470,[5]Sheet1!$C:$C,$C470),0)</f>
        <v>0</v>
      </c>
      <c r="AA470" s="169">
        <f>+IFERROR(SUMIFS([5]Sheet1!N:N,[5]Sheet1!$A:$A,$A470,[5]Sheet1!$B:$B,$B470,[5]Sheet1!$C:$C,$C470),0)</f>
        <v>0</v>
      </c>
      <c r="AB470" s="169">
        <f>+IFERROR(SUMIFS([5]Sheet1!O:O,[5]Sheet1!$A:$A,$A470,[5]Sheet1!$B:$B,$B470,[5]Sheet1!$C:$C,$C470),0)</f>
        <v>0</v>
      </c>
      <c r="AC470" s="169">
        <f>+IFERROR(SUMIFS([5]Sheet1!P:P,[5]Sheet1!$A:$A,$A470,[5]Sheet1!$B:$B,$B470,[5]Sheet1!$C:$C,$C470),0)</f>
        <v>0</v>
      </c>
      <c r="AD470" s="169">
        <f>+IFERROR(SUMIFS([5]Sheet1!Q:Q,[5]Sheet1!$A:$A,$A470,[5]Sheet1!$B:$B,$B470,[5]Sheet1!$C:$C,$C470),0)</f>
        <v>0</v>
      </c>
      <c r="AE470" s="169">
        <f>+IFERROR(SUMIFS([5]Sheet1!R:R,[5]Sheet1!$A:$A,$A470,[5]Sheet1!$B:$B,$B470,[5]Sheet1!$C:$C,$C470),0)</f>
        <v>0</v>
      </c>
      <c r="AF470" s="169">
        <f>+IFERROR(SUMIFS([5]Sheet1!S:S,[5]Sheet1!$A:$A,$A470,[5]Sheet1!$B:$B,$B470,[5]Sheet1!$C:$C,$C470),0)</f>
        <v>0</v>
      </c>
      <c r="AG470" s="169">
        <f>+IFERROR(SUMIFS([5]Sheet1!T:T,[5]Sheet1!$A:$A,$A470,[5]Sheet1!$B:$B,$B470,[5]Sheet1!$C:$C,$C470),0)</f>
        <v>0</v>
      </c>
      <c r="AH470" s="169">
        <f>+IFERROR(SUMIFS([5]Sheet1!U:U,[5]Sheet1!$A:$A,$A470,[5]Sheet1!$B:$B,$B470,[5]Sheet1!$C:$C,$C470),0)</f>
        <v>0</v>
      </c>
      <c r="AI470" s="169">
        <f>+IFERROR(SUMIFS([5]Sheet1!V:V,[5]Sheet1!$A:$A,$A470,[5]Sheet1!$B:$B,$B470,[5]Sheet1!$C:$C,$C470),0)</f>
        <v>0</v>
      </c>
      <c r="AJ470" s="169">
        <f>+IFERROR(SUMIFS([5]Sheet1!W:W,[5]Sheet1!$A:$A,$A470,[5]Sheet1!$B:$B,$B470,[5]Sheet1!$C:$C,$C470),0)</f>
        <v>0</v>
      </c>
      <c r="AK470" s="169">
        <f>+IFERROR(SUMIFS([5]Sheet1!X:X,[5]Sheet1!$A:$A,$A470,[5]Sheet1!$B:$B,$B470,[5]Sheet1!$C:$C,$C470),0)</f>
        <v>0</v>
      </c>
      <c r="AL470" s="169">
        <f>+IFERROR(SUMIFS([5]Sheet1!Y:Y,[5]Sheet1!$A:$A,$A470,[5]Sheet1!$B:$B,$B470,[5]Sheet1!$C:$C,$C470),0)</f>
        <v>0</v>
      </c>
      <c r="AM470" s="169">
        <f>+IFERROR(SUMIFS([5]Sheet1!Z:Z,[5]Sheet1!$A:$A,$A470,[5]Sheet1!$B:$B,$B470,[5]Sheet1!$C:$C,$C470),0)</f>
        <v>0</v>
      </c>
      <c r="AN470" s="4" t="s">
        <v>121</v>
      </c>
    </row>
    <row r="471" spans="1:40" ht="13.2" outlineLevel="2">
      <c r="A471" s="4" t="s">
        <v>116</v>
      </c>
      <c r="B471" s="4" t="s">
        <v>50</v>
      </c>
      <c r="C471" s="4" t="str">
        <f t="shared" si="1106"/>
        <v>add-on automatic operator</v>
      </c>
      <c r="D471" s="218"/>
      <c r="E471" s="203"/>
      <c r="F471" s="204"/>
      <c r="G471" s="14" t="s">
        <v>103</v>
      </c>
      <c r="H471" s="172"/>
      <c r="I471" s="172"/>
      <c r="J471" s="172"/>
      <c r="K471" s="172"/>
      <c r="L471" s="172"/>
      <c r="M471" s="172"/>
      <c r="N471" s="172"/>
      <c r="O471" s="172"/>
      <c r="P471" s="169"/>
      <c r="Q471" s="169">
        <f>+IFERROR(SUMIFS([5]Sheet1!D:D,[5]Sheet1!$A:$A,$A471,[5]Sheet1!$B:$B,$B471,[5]Sheet1!$C:$C,$C471),0)</f>
        <v>0</v>
      </c>
      <c r="R471" s="169">
        <f>+IFERROR(SUMIFS([5]Sheet1!E:E,[5]Sheet1!$A:$A,$A471,[5]Sheet1!$B:$B,$B471,[5]Sheet1!$C:$C,$C471),0)</f>
        <v>0</v>
      </c>
      <c r="S471" s="169">
        <f>+IFERROR(SUMIFS([5]Sheet1!F:F,[5]Sheet1!$A:$A,$A471,[5]Sheet1!$B:$B,$B471,[5]Sheet1!$C:$C,$C471),0)</f>
        <v>0</v>
      </c>
      <c r="T471" s="169">
        <f>+IFERROR(SUMIFS([5]Sheet1!G:G,[5]Sheet1!$A:$A,$A471,[5]Sheet1!$B:$B,$B471,[5]Sheet1!$C:$C,$C471),0)</f>
        <v>0</v>
      </c>
      <c r="U471" s="169">
        <f>+IFERROR(SUMIFS([5]Sheet1!H:H,[5]Sheet1!$A:$A,$A471,[5]Sheet1!$B:$B,$B471,[5]Sheet1!$C:$C,$C471),0)</f>
        <v>0</v>
      </c>
      <c r="V471" s="169">
        <f>+IFERROR(SUMIFS([5]Sheet1!I:I,[5]Sheet1!$A:$A,$A471,[5]Sheet1!$B:$B,$B471,[5]Sheet1!$C:$C,$C471),0)</f>
        <v>0</v>
      </c>
      <c r="W471" s="169">
        <f>+IFERROR(SUMIFS([5]Sheet1!J:J,[5]Sheet1!$A:$A,$A471,[5]Sheet1!$B:$B,$B471,[5]Sheet1!$C:$C,$C471),0)</f>
        <v>0</v>
      </c>
      <c r="X471" s="169">
        <f>+IFERROR(SUMIFS([5]Sheet1!K:K,[5]Sheet1!$A:$A,$A471,[5]Sheet1!$B:$B,$B471,[5]Sheet1!$C:$C,$C471),0)</f>
        <v>0</v>
      </c>
      <c r="Y471" s="169">
        <f>+IFERROR(SUMIFS([5]Sheet1!L:L,[5]Sheet1!$A:$A,$A471,[5]Sheet1!$B:$B,$B471,[5]Sheet1!$C:$C,$C471),0)</f>
        <v>0</v>
      </c>
      <c r="Z471" s="169">
        <f>+IFERROR(SUMIFS([5]Sheet1!M:M,[5]Sheet1!$A:$A,$A471,[5]Sheet1!$B:$B,$B471,[5]Sheet1!$C:$C,$C471),0)</f>
        <v>0</v>
      </c>
      <c r="AA471" s="169">
        <f>+IFERROR(SUMIFS([5]Sheet1!N:N,[5]Sheet1!$A:$A,$A471,[5]Sheet1!$B:$B,$B471,[5]Sheet1!$C:$C,$C471),0)</f>
        <v>0</v>
      </c>
      <c r="AB471" s="169">
        <f>+IFERROR(SUMIFS([5]Sheet1!O:O,[5]Sheet1!$A:$A,$A471,[5]Sheet1!$B:$B,$B471,[5]Sheet1!$C:$C,$C471),0)</f>
        <v>0</v>
      </c>
      <c r="AC471" s="169">
        <f>+IFERROR(SUMIFS([5]Sheet1!P:P,[5]Sheet1!$A:$A,$A471,[5]Sheet1!$B:$B,$B471,[5]Sheet1!$C:$C,$C471),0)</f>
        <v>0</v>
      </c>
      <c r="AD471" s="169">
        <f>+IFERROR(SUMIFS([5]Sheet1!Q:Q,[5]Sheet1!$A:$A,$A471,[5]Sheet1!$B:$B,$B471,[5]Sheet1!$C:$C,$C471),0)</f>
        <v>0</v>
      </c>
      <c r="AE471" s="169">
        <f>+IFERROR(SUMIFS([5]Sheet1!R:R,[5]Sheet1!$A:$A,$A471,[5]Sheet1!$B:$B,$B471,[5]Sheet1!$C:$C,$C471),0)</f>
        <v>0</v>
      </c>
      <c r="AF471" s="169">
        <f>+IFERROR(SUMIFS([5]Sheet1!S:S,[5]Sheet1!$A:$A,$A471,[5]Sheet1!$B:$B,$B471,[5]Sheet1!$C:$C,$C471),0)</f>
        <v>0</v>
      </c>
      <c r="AG471" s="169">
        <f>+IFERROR(SUMIFS([5]Sheet1!T:T,[5]Sheet1!$A:$A,$A471,[5]Sheet1!$B:$B,$B471,[5]Sheet1!$C:$C,$C471),0)</f>
        <v>0</v>
      </c>
      <c r="AH471" s="169">
        <f>+IFERROR(SUMIFS([5]Sheet1!U:U,[5]Sheet1!$A:$A,$A471,[5]Sheet1!$B:$B,$B471,[5]Sheet1!$C:$C,$C471),0)</f>
        <v>0</v>
      </c>
      <c r="AI471" s="169">
        <f>+IFERROR(SUMIFS([5]Sheet1!V:V,[5]Sheet1!$A:$A,$A471,[5]Sheet1!$B:$B,$B471,[5]Sheet1!$C:$C,$C471),0)</f>
        <v>0</v>
      </c>
      <c r="AJ471" s="169">
        <f>+IFERROR(SUMIFS([5]Sheet1!W:W,[5]Sheet1!$A:$A,$A471,[5]Sheet1!$B:$B,$B471,[5]Sheet1!$C:$C,$C471),0)</f>
        <v>0</v>
      </c>
      <c r="AK471" s="169">
        <f>+IFERROR(SUMIFS([5]Sheet1!X:X,[5]Sheet1!$A:$A,$A471,[5]Sheet1!$B:$B,$B471,[5]Sheet1!$C:$C,$C471),0)</f>
        <v>0</v>
      </c>
      <c r="AL471" s="169">
        <f>+IFERROR(SUMIFS([5]Sheet1!Y:Y,[5]Sheet1!$A:$A,$A471,[5]Sheet1!$B:$B,$B471,[5]Sheet1!$C:$C,$C471),0)</f>
        <v>0</v>
      </c>
      <c r="AM471" s="169">
        <f>+IFERROR(SUMIFS([5]Sheet1!Z:Z,[5]Sheet1!$A:$A,$A471,[5]Sheet1!$B:$B,$B471,[5]Sheet1!$C:$C,$C471),0)</f>
        <v>0</v>
      </c>
      <c r="AN471" s="4" t="s">
        <v>121</v>
      </c>
    </row>
    <row r="472" spans="1:40" ht="13.2" outlineLevel="2">
      <c r="A472" s="4" t="s">
        <v>116</v>
      </c>
      <c r="B472" s="4" t="s">
        <v>50</v>
      </c>
      <c r="C472" s="4" t="str">
        <f t="shared" si="1106"/>
        <v>add-on call queue</v>
      </c>
      <c r="D472" s="218"/>
      <c r="E472" s="203"/>
      <c r="F472" s="204"/>
      <c r="G472" s="14" t="s">
        <v>104</v>
      </c>
      <c r="H472" s="172"/>
      <c r="I472" s="172"/>
      <c r="J472" s="172"/>
      <c r="K472" s="172"/>
      <c r="L472" s="172"/>
      <c r="M472" s="172"/>
      <c r="N472" s="172"/>
      <c r="O472" s="172"/>
      <c r="P472" s="169"/>
      <c r="Q472" s="169">
        <f>+IFERROR(SUMIFS([5]Sheet1!D:D,[5]Sheet1!$A:$A,$A472,[5]Sheet1!$B:$B,$B472,[5]Sheet1!$C:$C,$C472),0)</f>
        <v>0</v>
      </c>
      <c r="R472" s="169">
        <f>+IFERROR(SUMIFS([5]Sheet1!E:E,[5]Sheet1!$A:$A,$A472,[5]Sheet1!$B:$B,$B472,[5]Sheet1!$C:$C,$C472),0)</f>
        <v>0</v>
      </c>
      <c r="S472" s="169">
        <f>+IFERROR(SUMIFS([5]Sheet1!F:F,[5]Sheet1!$A:$A,$A472,[5]Sheet1!$B:$B,$B472,[5]Sheet1!$C:$C,$C472),0)</f>
        <v>0</v>
      </c>
      <c r="T472" s="169">
        <f>+IFERROR(SUMIFS([5]Sheet1!G:G,[5]Sheet1!$A:$A,$A472,[5]Sheet1!$B:$B,$B472,[5]Sheet1!$C:$C,$C472),0)</f>
        <v>0</v>
      </c>
      <c r="U472" s="169">
        <f>+IFERROR(SUMIFS([5]Sheet1!H:H,[5]Sheet1!$A:$A,$A472,[5]Sheet1!$B:$B,$B472,[5]Sheet1!$C:$C,$C472),0)</f>
        <v>0</v>
      </c>
      <c r="V472" s="169">
        <f>+IFERROR(SUMIFS([5]Sheet1!I:I,[5]Sheet1!$A:$A,$A472,[5]Sheet1!$B:$B,$B472,[5]Sheet1!$C:$C,$C472),0)</f>
        <v>0</v>
      </c>
      <c r="W472" s="169">
        <f>+IFERROR(SUMIFS([5]Sheet1!J:J,[5]Sheet1!$A:$A,$A472,[5]Sheet1!$B:$B,$B472,[5]Sheet1!$C:$C,$C472),0)</f>
        <v>0</v>
      </c>
      <c r="X472" s="169">
        <f>+IFERROR(SUMIFS([5]Sheet1!K:K,[5]Sheet1!$A:$A,$A472,[5]Sheet1!$B:$B,$B472,[5]Sheet1!$C:$C,$C472),0)</f>
        <v>0</v>
      </c>
      <c r="Y472" s="169">
        <f>+IFERROR(SUMIFS([5]Sheet1!L:L,[5]Sheet1!$A:$A,$A472,[5]Sheet1!$B:$B,$B472,[5]Sheet1!$C:$C,$C472),0)</f>
        <v>0</v>
      </c>
      <c r="Z472" s="169">
        <f>+IFERROR(SUMIFS([5]Sheet1!M:M,[5]Sheet1!$A:$A,$A472,[5]Sheet1!$B:$B,$B472,[5]Sheet1!$C:$C,$C472),0)</f>
        <v>0</v>
      </c>
      <c r="AA472" s="169">
        <f>+IFERROR(SUMIFS([5]Sheet1!N:N,[5]Sheet1!$A:$A,$A472,[5]Sheet1!$B:$B,$B472,[5]Sheet1!$C:$C,$C472),0)</f>
        <v>0</v>
      </c>
      <c r="AB472" s="169">
        <f>+IFERROR(SUMIFS([5]Sheet1!O:O,[5]Sheet1!$A:$A,$A472,[5]Sheet1!$B:$B,$B472,[5]Sheet1!$C:$C,$C472),0)</f>
        <v>0</v>
      </c>
      <c r="AC472" s="169">
        <f>+IFERROR(SUMIFS([5]Sheet1!P:P,[5]Sheet1!$A:$A,$A472,[5]Sheet1!$B:$B,$B472,[5]Sheet1!$C:$C,$C472),0)</f>
        <v>0</v>
      </c>
      <c r="AD472" s="169">
        <f>+IFERROR(SUMIFS([5]Sheet1!Q:Q,[5]Sheet1!$A:$A,$A472,[5]Sheet1!$B:$B,$B472,[5]Sheet1!$C:$C,$C472),0)</f>
        <v>0</v>
      </c>
      <c r="AE472" s="169">
        <f>+IFERROR(SUMIFS([5]Sheet1!R:R,[5]Sheet1!$A:$A,$A472,[5]Sheet1!$B:$B,$B472,[5]Sheet1!$C:$C,$C472),0)</f>
        <v>0</v>
      </c>
      <c r="AF472" s="169">
        <f>+IFERROR(SUMIFS([5]Sheet1!S:S,[5]Sheet1!$A:$A,$A472,[5]Sheet1!$B:$B,$B472,[5]Sheet1!$C:$C,$C472),0)</f>
        <v>0</v>
      </c>
      <c r="AG472" s="169">
        <f>+IFERROR(SUMIFS([5]Sheet1!T:T,[5]Sheet1!$A:$A,$A472,[5]Sheet1!$B:$B,$B472,[5]Sheet1!$C:$C,$C472),0)</f>
        <v>0</v>
      </c>
      <c r="AH472" s="169">
        <f>+IFERROR(SUMIFS([5]Sheet1!U:U,[5]Sheet1!$A:$A,$A472,[5]Sheet1!$B:$B,$B472,[5]Sheet1!$C:$C,$C472),0)</f>
        <v>0</v>
      </c>
      <c r="AI472" s="169">
        <f>+IFERROR(SUMIFS([5]Sheet1!V:V,[5]Sheet1!$A:$A,$A472,[5]Sheet1!$B:$B,$B472,[5]Sheet1!$C:$C,$C472),0)</f>
        <v>0</v>
      </c>
      <c r="AJ472" s="169">
        <f>+IFERROR(SUMIFS([5]Sheet1!W:W,[5]Sheet1!$A:$A,$A472,[5]Sheet1!$B:$B,$B472,[5]Sheet1!$C:$C,$C472),0)</f>
        <v>0</v>
      </c>
      <c r="AK472" s="169">
        <f>+IFERROR(SUMIFS([5]Sheet1!X:X,[5]Sheet1!$A:$A,$A472,[5]Sheet1!$B:$B,$B472,[5]Sheet1!$C:$C,$C472),0)</f>
        <v>0</v>
      </c>
      <c r="AL472" s="169">
        <f>+IFERROR(SUMIFS([5]Sheet1!Y:Y,[5]Sheet1!$A:$A,$A472,[5]Sheet1!$B:$B,$B472,[5]Sheet1!$C:$C,$C472),0)</f>
        <v>0</v>
      </c>
      <c r="AM472" s="169">
        <f>+IFERROR(SUMIFS([5]Sheet1!Z:Z,[5]Sheet1!$A:$A,$A472,[5]Sheet1!$B:$B,$B472,[5]Sheet1!$C:$C,$C472),0)</f>
        <v>0</v>
      </c>
      <c r="AN472" s="4" t="s">
        <v>121</v>
      </c>
    </row>
    <row r="473" spans="1:40" ht="13.2" outlineLevel="1">
      <c r="A473" s="4" t="s">
        <v>116</v>
      </c>
      <c r="B473" s="4" t="s">
        <v>50</v>
      </c>
      <c r="C473" s="4" t="str">
        <f t="shared" si="1106"/>
        <v>assets/client</v>
      </c>
      <c r="D473" s="218"/>
      <c r="E473" s="203"/>
      <c r="F473" s="204"/>
      <c r="G473" s="13" t="s">
        <v>90</v>
      </c>
      <c r="H473" s="170"/>
      <c r="I473" s="170"/>
      <c r="J473" s="170"/>
      <c r="K473" s="170"/>
      <c r="L473" s="170"/>
      <c r="M473" s="170"/>
      <c r="N473" s="170"/>
      <c r="O473" s="170"/>
      <c r="P473" s="170" t="str">
        <f t="shared" ref="P473" si="1122">+IFERROR(P467/P466,"")</f>
        <v/>
      </c>
      <c r="Q473" s="170"/>
      <c r="R473" s="170" t="str">
        <f t="shared" ref="R473:Z473" si="1123">+IFERROR(R467/R466,"")</f>
        <v/>
      </c>
      <c r="S473" s="170" t="str">
        <f t="shared" si="1123"/>
        <v/>
      </c>
      <c r="T473" s="170" t="str">
        <f t="shared" si="1123"/>
        <v/>
      </c>
      <c r="U473" s="170" t="str">
        <f t="shared" si="1123"/>
        <v/>
      </c>
      <c r="V473" s="170" t="str">
        <f t="shared" si="1123"/>
        <v/>
      </c>
      <c r="W473" s="170" t="str">
        <f t="shared" si="1123"/>
        <v/>
      </c>
      <c r="X473" s="170" t="str">
        <f t="shared" si="1123"/>
        <v/>
      </c>
      <c r="Y473" s="170" t="str">
        <f t="shared" si="1123"/>
        <v/>
      </c>
      <c r="Z473" s="170" t="str">
        <f t="shared" si="1123"/>
        <v/>
      </c>
      <c r="AA473" s="170" t="str">
        <f t="shared" ref="AA473:AB473" si="1124">+IFERROR(AA467/AA466,"")</f>
        <v/>
      </c>
      <c r="AB473" s="170" t="str">
        <f t="shared" si="1124"/>
        <v/>
      </c>
      <c r="AC473" s="170" t="str">
        <f t="shared" ref="AC473:AD473" si="1125">+IFERROR(AC467/AC466,"")</f>
        <v/>
      </c>
      <c r="AD473" s="170" t="str">
        <f t="shared" si="1125"/>
        <v/>
      </c>
      <c r="AE473" s="170" t="str">
        <f t="shared" ref="AE473:AF473" si="1126">+IFERROR(AE467/AE466,"")</f>
        <v/>
      </c>
      <c r="AF473" s="170" t="str">
        <f t="shared" si="1126"/>
        <v/>
      </c>
      <c r="AG473" s="170" t="str">
        <f t="shared" ref="AG473:AH473" si="1127">+IFERROR(AG467/AG466,"")</f>
        <v/>
      </c>
      <c r="AH473" s="170" t="str">
        <f t="shared" si="1127"/>
        <v/>
      </c>
      <c r="AI473" s="170" t="str">
        <f t="shared" ref="AI473:AM473" si="1128">+IFERROR(AI467/AI466,"")</f>
        <v/>
      </c>
      <c r="AJ473" s="170" t="str">
        <f t="shared" si="1128"/>
        <v/>
      </c>
      <c r="AK473" s="170" t="str">
        <f t="shared" si="1128"/>
        <v/>
      </c>
      <c r="AL473" s="170" t="str">
        <f t="shared" si="1128"/>
        <v/>
      </c>
      <c r="AM473" s="170" t="str">
        <f t="shared" si="1128"/>
        <v/>
      </c>
    </row>
    <row r="474" spans="1:40" ht="13.2" customHeight="1" outlineLevel="1">
      <c r="A474" s="4" t="s">
        <v>116</v>
      </c>
      <c r="B474" s="4" t="s">
        <v>41</v>
      </c>
      <c r="C474" s="4" t="str">
        <f t="shared" si="1106"/>
        <v>Clients</v>
      </c>
      <c r="D474" s="218"/>
      <c r="E474" s="206" t="s">
        <v>37</v>
      </c>
      <c r="F474" s="204" t="s">
        <v>41</v>
      </c>
      <c r="G474" s="10" t="s">
        <v>40</v>
      </c>
      <c r="H474" s="164"/>
      <c r="I474" s="164"/>
      <c r="J474" s="164"/>
      <c r="K474" s="164"/>
      <c r="L474" s="164"/>
      <c r="M474" s="164"/>
      <c r="N474" s="164"/>
      <c r="O474" s="164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65"/>
      <c r="AE474" s="165"/>
      <c r="AF474" s="165"/>
      <c r="AG474" s="165"/>
      <c r="AH474" s="165"/>
      <c r="AI474" s="165"/>
      <c r="AJ474" s="165"/>
      <c r="AK474" s="165"/>
      <c r="AL474" s="165"/>
      <c r="AM474" s="165"/>
    </row>
    <row r="475" spans="1:40" ht="13.2" outlineLevel="1">
      <c r="A475" s="4" t="s">
        <v>116</v>
      </c>
      <c r="B475" s="4" t="s">
        <v>41</v>
      </c>
      <c r="C475" s="4" t="str">
        <f t="shared" si="1106"/>
        <v>Assets</v>
      </c>
      <c r="D475" s="218"/>
      <c r="E475" s="207"/>
      <c r="F475" s="204"/>
      <c r="G475" s="11" t="s">
        <v>88</v>
      </c>
      <c r="H475" s="166"/>
      <c r="I475" s="166"/>
      <c r="J475" s="166"/>
      <c r="K475" s="166"/>
      <c r="L475" s="166"/>
      <c r="M475" s="166"/>
      <c r="N475" s="166"/>
      <c r="O475" s="166"/>
      <c r="P475" s="167">
        <f t="shared" ref="P475" si="1129">+SUM(P476:P478)</f>
        <v>0</v>
      </c>
      <c r="Q475" s="167">
        <f>+SUM(Q476:Q478)</f>
        <v>0</v>
      </c>
      <c r="R475" s="167">
        <f t="shared" ref="R475" si="1130">+SUM(R476:R478)</f>
        <v>0</v>
      </c>
      <c r="S475" s="167">
        <f t="shared" ref="S475" si="1131">+SUM(S476:S478)</f>
        <v>0</v>
      </c>
      <c r="T475" s="167">
        <f t="shared" ref="T475" si="1132">+SUM(T476:T478)</f>
        <v>0</v>
      </c>
      <c r="U475" s="167">
        <f t="shared" ref="U475" si="1133">+SUM(U476:U478)</f>
        <v>0</v>
      </c>
      <c r="V475" s="167">
        <f t="shared" ref="V475" si="1134">+SUM(V476:V478)</f>
        <v>0</v>
      </c>
      <c r="W475" s="167">
        <f t="shared" ref="W475" si="1135">+SUM(W476:W478)</f>
        <v>0</v>
      </c>
      <c r="X475" s="167">
        <f t="shared" ref="X475" si="1136">+SUM(X476:X478)</f>
        <v>0</v>
      </c>
      <c r="Y475" s="167">
        <f t="shared" ref="Y475" si="1137">+SUM(Y476:Y478)</f>
        <v>0</v>
      </c>
      <c r="Z475" s="167">
        <f t="shared" ref="Z475:AA475" si="1138">+SUM(Z476:Z478)</f>
        <v>0</v>
      </c>
      <c r="AA475" s="167">
        <f t="shared" si="1138"/>
        <v>0</v>
      </c>
      <c r="AB475" s="167">
        <f t="shared" ref="AB475:AC475" si="1139">+SUM(AB476:AB478)</f>
        <v>0</v>
      </c>
      <c r="AC475" s="167">
        <f t="shared" si="1139"/>
        <v>0</v>
      </c>
      <c r="AD475" s="167">
        <f t="shared" ref="AD475:AE475" si="1140">+SUM(AD476:AD478)</f>
        <v>0</v>
      </c>
      <c r="AE475" s="167">
        <f t="shared" si="1140"/>
        <v>0</v>
      </c>
      <c r="AF475" s="167">
        <f t="shared" ref="AF475:AG475" si="1141">+SUM(AF476:AF478)</f>
        <v>0</v>
      </c>
      <c r="AG475" s="167">
        <f t="shared" si="1141"/>
        <v>0</v>
      </c>
      <c r="AH475" s="167">
        <f t="shared" ref="AH475:AM475" si="1142">+SUM(AH476:AH478)</f>
        <v>0</v>
      </c>
      <c r="AI475" s="167">
        <f t="shared" si="1142"/>
        <v>0</v>
      </c>
      <c r="AJ475" s="167">
        <f t="shared" si="1142"/>
        <v>0</v>
      </c>
      <c r="AK475" s="167">
        <f t="shared" si="1142"/>
        <v>0</v>
      </c>
      <c r="AL475" s="167">
        <f t="shared" si="1142"/>
        <v>0</v>
      </c>
      <c r="AM475" s="167">
        <f t="shared" si="1142"/>
        <v>0</v>
      </c>
    </row>
    <row r="476" spans="1:40" ht="13.2" outlineLevel="2">
      <c r="A476" s="4" t="s">
        <v>116</v>
      </c>
      <c r="B476" s="4" t="s">
        <v>41</v>
      </c>
      <c r="C476" s="4" t="str">
        <f t="shared" si="1106"/>
        <v>X Backup Starter</v>
      </c>
      <c r="D476" s="218"/>
      <c r="E476" s="207"/>
      <c r="F476" s="204"/>
      <c r="G476" s="12" t="s">
        <v>105</v>
      </c>
      <c r="H476" s="168"/>
      <c r="I476" s="168"/>
      <c r="J476" s="168"/>
      <c r="K476" s="168"/>
      <c r="L476" s="168"/>
      <c r="M476" s="168"/>
      <c r="N476" s="168"/>
      <c r="O476" s="168"/>
      <c r="P476" s="169"/>
      <c r="Q476" s="169">
        <f>+IFERROR(SUMIFS([5]Sheet1!D:D,[5]Sheet1!$A:$A,$A476,[5]Sheet1!$B:$B,$B476,[5]Sheet1!$C:$C,$C476),0)</f>
        <v>0</v>
      </c>
      <c r="R476" s="169">
        <f>+IFERROR(SUMIFS([5]Sheet1!E:E,[5]Sheet1!$A:$A,$A476,[5]Sheet1!$B:$B,$B476,[5]Sheet1!$C:$C,$C476),0)</f>
        <v>0</v>
      </c>
      <c r="S476" s="169">
        <f>+IFERROR(SUMIFS([5]Sheet1!F:F,[5]Sheet1!$A:$A,$A476,[5]Sheet1!$B:$B,$B476,[5]Sheet1!$C:$C,$C476),0)</f>
        <v>0</v>
      </c>
      <c r="T476" s="169">
        <f>+IFERROR(SUMIFS([5]Sheet1!G:G,[5]Sheet1!$A:$A,$A476,[5]Sheet1!$B:$B,$B476,[5]Sheet1!$C:$C,$C476),0)</f>
        <v>0</v>
      </c>
      <c r="U476" s="169">
        <f>+IFERROR(SUMIFS([5]Sheet1!H:H,[5]Sheet1!$A:$A,$A476,[5]Sheet1!$B:$B,$B476,[5]Sheet1!$C:$C,$C476),0)</f>
        <v>0</v>
      </c>
      <c r="V476" s="169">
        <f>+IFERROR(SUMIFS([5]Sheet1!I:I,[5]Sheet1!$A:$A,$A476,[5]Sheet1!$B:$B,$B476,[5]Sheet1!$C:$C,$C476),0)</f>
        <v>0</v>
      </c>
      <c r="W476" s="169">
        <f>+IFERROR(SUMIFS([5]Sheet1!J:J,[5]Sheet1!$A:$A,$A476,[5]Sheet1!$B:$B,$B476,[5]Sheet1!$C:$C,$C476),0)</f>
        <v>0</v>
      </c>
      <c r="X476" s="169">
        <f>+IFERROR(SUMIFS([5]Sheet1!K:K,[5]Sheet1!$A:$A,$A476,[5]Sheet1!$B:$B,$B476,[5]Sheet1!$C:$C,$C476),0)</f>
        <v>0</v>
      </c>
      <c r="Y476" s="169">
        <f>+IFERROR(SUMIFS([5]Sheet1!L:L,[5]Sheet1!$A:$A,$A476,[5]Sheet1!$B:$B,$B476,[5]Sheet1!$C:$C,$C476),0)</f>
        <v>0</v>
      </c>
      <c r="Z476" s="169">
        <f>+IFERROR(SUMIFS([5]Sheet1!M:M,[5]Sheet1!$A:$A,$A476,[5]Sheet1!$B:$B,$B476,[5]Sheet1!$C:$C,$C476),0)</f>
        <v>0</v>
      </c>
      <c r="AA476" s="169">
        <f>+IFERROR(SUMIFS([5]Sheet1!N:N,[5]Sheet1!$A:$A,$A476,[5]Sheet1!$B:$B,$B476,[5]Sheet1!$C:$C,$C476),0)</f>
        <v>0</v>
      </c>
      <c r="AB476" s="169">
        <f>+IFERROR(SUMIFS([5]Sheet1!O:O,[5]Sheet1!$A:$A,$A476,[5]Sheet1!$B:$B,$B476,[5]Sheet1!$C:$C,$C476),0)</f>
        <v>0</v>
      </c>
      <c r="AC476" s="169">
        <f>+IFERROR(SUMIFS([5]Sheet1!P:P,[5]Sheet1!$A:$A,$A476,[5]Sheet1!$B:$B,$B476,[5]Sheet1!$C:$C,$C476),0)</f>
        <v>0</v>
      </c>
      <c r="AD476" s="169">
        <f>+IFERROR(SUMIFS([5]Sheet1!Q:Q,[5]Sheet1!$A:$A,$A476,[5]Sheet1!$B:$B,$B476,[5]Sheet1!$C:$C,$C476),0)</f>
        <v>0</v>
      </c>
      <c r="AE476" s="169">
        <f>+IFERROR(SUMIFS([5]Sheet1!R:R,[5]Sheet1!$A:$A,$A476,[5]Sheet1!$B:$B,$B476,[5]Sheet1!$C:$C,$C476),0)</f>
        <v>0</v>
      </c>
      <c r="AF476" s="169">
        <f>+IFERROR(SUMIFS([5]Sheet1!S:S,[5]Sheet1!$A:$A,$A476,[5]Sheet1!$B:$B,$B476,[5]Sheet1!$C:$C,$C476),0)</f>
        <v>0</v>
      </c>
      <c r="AG476" s="169">
        <f>+IFERROR(SUMIFS([5]Sheet1!T:T,[5]Sheet1!$A:$A,$A476,[5]Sheet1!$B:$B,$B476,[5]Sheet1!$C:$C,$C476),0)</f>
        <v>0</v>
      </c>
      <c r="AH476" s="169">
        <f>+IFERROR(SUMIFS([5]Sheet1!U:U,[5]Sheet1!$A:$A,$A476,[5]Sheet1!$B:$B,$B476,[5]Sheet1!$C:$C,$C476),0)</f>
        <v>0</v>
      </c>
      <c r="AI476" s="169">
        <f>+IFERROR(SUMIFS([5]Sheet1!V:V,[5]Sheet1!$A:$A,$A476,[5]Sheet1!$B:$B,$B476,[5]Sheet1!$C:$C,$C476),0)</f>
        <v>0</v>
      </c>
      <c r="AJ476" s="169">
        <f>+IFERROR(SUMIFS([5]Sheet1!W:W,[5]Sheet1!$A:$A,$A476,[5]Sheet1!$B:$B,$B476,[5]Sheet1!$C:$C,$C476),0)</f>
        <v>0</v>
      </c>
      <c r="AK476" s="169">
        <f>+IFERROR(SUMIFS([5]Sheet1!X:X,[5]Sheet1!$A:$A,$A476,[5]Sheet1!$B:$B,$B476,[5]Sheet1!$C:$C,$C476),0)</f>
        <v>0</v>
      </c>
      <c r="AL476" s="169">
        <f>+IFERROR(SUMIFS([5]Sheet1!Y:Y,[5]Sheet1!$A:$A,$A476,[5]Sheet1!$B:$B,$B476,[5]Sheet1!$C:$C,$C476),0)</f>
        <v>0</v>
      </c>
      <c r="AM476" s="169">
        <f>+IFERROR(SUMIFS([5]Sheet1!Z:Z,[5]Sheet1!$A:$A,$A476,[5]Sheet1!$B:$B,$B476,[5]Sheet1!$C:$C,$C476),0)</f>
        <v>0</v>
      </c>
      <c r="AN476" s="4" t="s">
        <v>121</v>
      </c>
    </row>
    <row r="477" spans="1:40" ht="13.2" outlineLevel="2">
      <c r="A477" s="4" t="s">
        <v>116</v>
      </c>
      <c r="B477" s="4" t="s">
        <v>41</v>
      </c>
      <c r="C477" s="4" t="str">
        <f t="shared" si="1106"/>
        <v>X Backup Basico</v>
      </c>
      <c r="D477" s="218"/>
      <c r="E477" s="207"/>
      <c r="F477" s="204"/>
      <c r="G477" s="12" t="s">
        <v>106</v>
      </c>
      <c r="H477" s="168"/>
      <c r="I477" s="168"/>
      <c r="J477" s="168"/>
      <c r="K477" s="168"/>
      <c r="L477" s="168"/>
      <c r="M477" s="168"/>
      <c r="N477" s="168"/>
      <c r="O477" s="168"/>
      <c r="P477" s="169"/>
      <c r="Q477" s="169">
        <f>+IFERROR(SUMIFS([5]Sheet1!D:D,[5]Sheet1!$A:$A,$A477,[5]Sheet1!$B:$B,$B477,[5]Sheet1!$C:$C,$C477),0)</f>
        <v>0</v>
      </c>
      <c r="R477" s="169">
        <f>+IFERROR(SUMIFS([5]Sheet1!E:E,[5]Sheet1!$A:$A,$A477,[5]Sheet1!$B:$B,$B477,[5]Sheet1!$C:$C,$C477),0)</f>
        <v>0</v>
      </c>
      <c r="S477" s="169">
        <f>+IFERROR(SUMIFS([5]Sheet1!F:F,[5]Sheet1!$A:$A,$A477,[5]Sheet1!$B:$B,$B477,[5]Sheet1!$C:$C,$C477),0)</f>
        <v>0</v>
      </c>
      <c r="T477" s="169">
        <f>+IFERROR(SUMIFS([5]Sheet1!G:G,[5]Sheet1!$A:$A,$A477,[5]Sheet1!$B:$B,$B477,[5]Sheet1!$C:$C,$C477),0)</f>
        <v>0</v>
      </c>
      <c r="U477" s="169">
        <f>+IFERROR(SUMIFS([5]Sheet1!H:H,[5]Sheet1!$A:$A,$A477,[5]Sheet1!$B:$B,$B477,[5]Sheet1!$C:$C,$C477),0)</f>
        <v>0</v>
      </c>
      <c r="V477" s="169">
        <f>+IFERROR(SUMIFS([5]Sheet1!I:I,[5]Sheet1!$A:$A,$A477,[5]Sheet1!$B:$B,$B477,[5]Sheet1!$C:$C,$C477),0)</f>
        <v>0</v>
      </c>
      <c r="W477" s="169">
        <f>+IFERROR(SUMIFS([5]Sheet1!J:J,[5]Sheet1!$A:$A,$A477,[5]Sheet1!$B:$B,$B477,[5]Sheet1!$C:$C,$C477),0)</f>
        <v>0</v>
      </c>
      <c r="X477" s="169">
        <f>+IFERROR(SUMIFS([5]Sheet1!K:K,[5]Sheet1!$A:$A,$A477,[5]Sheet1!$B:$B,$B477,[5]Sheet1!$C:$C,$C477),0)</f>
        <v>0</v>
      </c>
      <c r="Y477" s="169">
        <f>+IFERROR(SUMIFS([5]Sheet1!L:L,[5]Sheet1!$A:$A,$A477,[5]Sheet1!$B:$B,$B477,[5]Sheet1!$C:$C,$C477),0)</f>
        <v>0</v>
      </c>
      <c r="Z477" s="169">
        <f>+IFERROR(SUMIFS([5]Sheet1!M:M,[5]Sheet1!$A:$A,$A477,[5]Sheet1!$B:$B,$B477,[5]Sheet1!$C:$C,$C477),0)</f>
        <v>0</v>
      </c>
      <c r="AA477" s="169">
        <f>+IFERROR(SUMIFS([5]Sheet1!N:N,[5]Sheet1!$A:$A,$A477,[5]Sheet1!$B:$B,$B477,[5]Sheet1!$C:$C,$C477),0)</f>
        <v>0</v>
      </c>
      <c r="AB477" s="169">
        <f>+IFERROR(SUMIFS([5]Sheet1!O:O,[5]Sheet1!$A:$A,$A477,[5]Sheet1!$B:$B,$B477,[5]Sheet1!$C:$C,$C477),0)</f>
        <v>0</v>
      </c>
      <c r="AC477" s="169">
        <f>+IFERROR(SUMIFS([5]Sheet1!P:P,[5]Sheet1!$A:$A,$A477,[5]Sheet1!$B:$B,$B477,[5]Sheet1!$C:$C,$C477),0)</f>
        <v>0</v>
      </c>
      <c r="AD477" s="169">
        <f>+IFERROR(SUMIFS([5]Sheet1!Q:Q,[5]Sheet1!$A:$A,$A477,[5]Sheet1!$B:$B,$B477,[5]Sheet1!$C:$C,$C477),0)</f>
        <v>0</v>
      </c>
      <c r="AE477" s="169">
        <f>+IFERROR(SUMIFS([5]Sheet1!R:R,[5]Sheet1!$A:$A,$A477,[5]Sheet1!$B:$B,$B477,[5]Sheet1!$C:$C,$C477),0)</f>
        <v>0</v>
      </c>
      <c r="AF477" s="169">
        <f>+IFERROR(SUMIFS([5]Sheet1!S:S,[5]Sheet1!$A:$A,$A477,[5]Sheet1!$B:$B,$B477,[5]Sheet1!$C:$C,$C477),0)</f>
        <v>0</v>
      </c>
      <c r="AG477" s="169">
        <f>+IFERROR(SUMIFS([5]Sheet1!T:T,[5]Sheet1!$A:$A,$A477,[5]Sheet1!$B:$B,$B477,[5]Sheet1!$C:$C,$C477),0)</f>
        <v>0</v>
      </c>
      <c r="AH477" s="169">
        <f>+IFERROR(SUMIFS([5]Sheet1!U:U,[5]Sheet1!$A:$A,$A477,[5]Sheet1!$B:$B,$B477,[5]Sheet1!$C:$C,$C477),0)</f>
        <v>0</v>
      </c>
      <c r="AI477" s="169">
        <f>+IFERROR(SUMIFS([5]Sheet1!V:V,[5]Sheet1!$A:$A,$A477,[5]Sheet1!$B:$B,$B477,[5]Sheet1!$C:$C,$C477),0)</f>
        <v>0</v>
      </c>
      <c r="AJ477" s="169">
        <f>+IFERROR(SUMIFS([5]Sheet1!W:W,[5]Sheet1!$A:$A,$A477,[5]Sheet1!$B:$B,$B477,[5]Sheet1!$C:$C,$C477),0)</f>
        <v>0</v>
      </c>
      <c r="AK477" s="169">
        <f>+IFERROR(SUMIFS([5]Sheet1!X:X,[5]Sheet1!$A:$A,$A477,[5]Sheet1!$B:$B,$B477,[5]Sheet1!$C:$C,$C477),0)</f>
        <v>0</v>
      </c>
      <c r="AL477" s="169">
        <f>+IFERROR(SUMIFS([5]Sheet1!Y:Y,[5]Sheet1!$A:$A,$A477,[5]Sheet1!$B:$B,$B477,[5]Sheet1!$C:$C,$C477),0)</f>
        <v>0</v>
      </c>
      <c r="AM477" s="169">
        <f>+IFERROR(SUMIFS([5]Sheet1!Z:Z,[5]Sheet1!$A:$A,$A477,[5]Sheet1!$B:$B,$B477,[5]Sheet1!$C:$C,$C477),0)</f>
        <v>0</v>
      </c>
      <c r="AN477" s="4" t="s">
        <v>121</v>
      </c>
    </row>
    <row r="478" spans="1:40" ht="13.2" outlineLevel="2">
      <c r="A478" s="4" t="s">
        <v>116</v>
      </c>
      <c r="B478" s="4" t="s">
        <v>41</v>
      </c>
      <c r="C478" s="4" t="str">
        <f t="shared" si="1106"/>
        <v>X Backup Premium</v>
      </c>
      <c r="D478" s="218"/>
      <c r="E478" s="207"/>
      <c r="F478" s="204"/>
      <c r="G478" s="12" t="s">
        <v>107</v>
      </c>
      <c r="H478" s="168"/>
      <c r="I478" s="168"/>
      <c r="J478" s="168"/>
      <c r="K478" s="168"/>
      <c r="L478" s="168"/>
      <c r="M478" s="168"/>
      <c r="N478" s="168"/>
      <c r="O478" s="168"/>
      <c r="P478" s="169"/>
      <c r="Q478" s="169">
        <f>+IFERROR(SUMIFS([5]Sheet1!D:D,[5]Sheet1!$A:$A,$A478,[5]Sheet1!$B:$B,$B478,[5]Sheet1!$C:$C,$C478),0)</f>
        <v>0</v>
      </c>
      <c r="R478" s="169">
        <f>+IFERROR(SUMIFS([5]Sheet1!E:E,[5]Sheet1!$A:$A,$A478,[5]Sheet1!$B:$B,$B478,[5]Sheet1!$C:$C,$C478),0)</f>
        <v>0</v>
      </c>
      <c r="S478" s="169">
        <f>+IFERROR(SUMIFS([5]Sheet1!F:F,[5]Sheet1!$A:$A,$A478,[5]Sheet1!$B:$B,$B478,[5]Sheet1!$C:$C,$C478),0)</f>
        <v>0</v>
      </c>
      <c r="T478" s="169">
        <f>+IFERROR(SUMIFS([5]Sheet1!G:G,[5]Sheet1!$A:$A,$A478,[5]Sheet1!$B:$B,$B478,[5]Sheet1!$C:$C,$C478),0)</f>
        <v>0</v>
      </c>
      <c r="U478" s="169">
        <f>+IFERROR(SUMIFS([5]Sheet1!H:H,[5]Sheet1!$A:$A,$A478,[5]Sheet1!$B:$B,$B478,[5]Sheet1!$C:$C,$C478),0)</f>
        <v>0</v>
      </c>
      <c r="V478" s="169">
        <f>+IFERROR(SUMIFS([5]Sheet1!I:I,[5]Sheet1!$A:$A,$A478,[5]Sheet1!$B:$B,$B478,[5]Sheet1!$C:$C,$C478),0)</f>
        <v>0</v>
      </c>
      <c r="W478" s="169">
        <f>+IFERROR(SUMIFS([5]Sheet1!J:J,[5]Sheet1!$A:$A,$A478,[5]Sheet1!$B:$B,$B478,[5]Sheet1!$C:$C,$C478),0)</f>
        <v>0</v>
      </c>
      <c r="X478" s="169">
        <f>+IFERROR(SUMIFS([5]Sheet1!K:K,[5]Sheet1!$A:$A,$A478,[5]Sheet1!$B:$B,$B478,[5]Sheet1!$C:$C,$C478),0)</f>
        <v>0</v>
      </c>
      <c r="Y478" s="169">
        <f>+IFERROR(SUMIFS([5]Sheet1!L:L,[5]Sheet1!$A:$A,$A478,[5]Sheet1!$B:$B,$B478,[5]Sheet1!$C:$C,$C478),0)</f>
        <v>0</v>
      </c>
      <c r="Z478" s="169">
        <f>+IFERROR(SUMIFS([5]Sheet1!M:M,[5]Sheet1!$A:$A,$A478,[5]Sheet1!$B:$B,$B478,[5]Sheet1!$C:$C,$C478),0)</f>
        <v>0</v>
      </c>
      <c r="AA478" s="169">
        <f>+IFERROR(SUMIFS([5]Sheet1!N:N,[5]Sheet1!$A:$A,$A478,[5]Sheet1!$B:$B,$B478,[5]Sheet1!$C:$C,$C478),0)</f>
        <v>0</v>
      </c>
      <c r="AB478" s="169">
        <f>+IFERROR(SUMIFS([5]Sheet1!O:O,[5]Sheet1!$A:$A,$A478,[5]Sheet1!$B:$B,$B478,[5]Sheet1!$C:$C,$C478),0)</f>
        <v>0</v>
      </c>
      <c r="AC478" s="169">
        <f>+IFERROR(SUMIFS([5]Sheet1!P:P,[5]Sheet1!$A:$A,$A478,[5]Sheet1!$B:$B,$B478,[5]Sheet1!$C:$C,$C478),0)</f>
        <v>0</v>
      </c>
      <c r="AD478" s="169">
        <f>+IFERROR(SUMIFS([5]Sheet1!Q:Q,[5]Sheet1!$A:$A,$A478,[5]Sheet1!$B:$B,$B478,[5]Sheet1!$C:$C,$C478),0)</f>
        <v>0</v>
      </c>
      <c r="AE478" s="169">
        <f>+IFERROR(SUMIFS([5]Sheet1!R:R,[5]Sheet1!$A:$A,$A478,[5]Sheet1!$B:$B,$B478,[5]Sheet1!$C:$C,$C478),0)</f>
        <v>0</v>
      </c>
      <c r="AF478" s="169">
        <f>+IFERROR(SUMIFS([5]Sheet1!S:S,[5]Sheet1!$A:$A,$A478,[5]Sheet1!$B:$B,$B478,[5]Sheet1!$C:$C,$C478),0)</f>
        <v>0</v>
      </c>
      <c r="AG478" s="169">
        <f>+IFERROR(SUMIFS([5]Sheet1!T:T,[5]Sheet1!$A:$A,$A478,[5]Sheet1!$B:$B,$B478,[5]Sheet1!$C:$C,$C478),0)</f>
        <v>0</v>
      </c>
      <c r="AH478" s="169">
        <f>+IFERROR(SUMIFS([5]Sheet1!U:U,[5]Sheet1!$A:$A,$A478,[5]Sheet1!$B:$B,$B478,[5]Sheet1!$C:$C,$C478),0)</f>
        <v>0</v>
      </c>
      <c r="AI478" s="169">
        <f>+IFERROR(SUMIFS([5]Sheet1!V:V,[5]Sheet1!$A:$A,$A478,[5]Sheet1!$B:$B,$B478,[5]Sheet1!$C:$C,$C478),0)</f>
        <v>0</v>
      </c>
      <c r="AJ478" s="169">
        <f>+IFERROR(SUMIFS([5]Sheet1!W:W,[5]Sheet1!$A:$A,$A478,[5]Sheet1!$B:$B,$B478,[5]Sheet1!$C:$C,$C478),0)</f>
        <v>0</v>
      </c>
      <c r="AK478" s="169">
        <f>+IFERROR(SUMIFS([5]Sheet1!X:X,[5]Sheet1!$A:$A,$A478,[5]Sheet1!$B:$B,$B478,[5]Sheet1!$C:$C,$C478),0)</f>
        <v>0</v>
      </c>
      <c r="AL478" s="169">
        <f>+IFERROR(SUMIFS([5]Sheet1!Y:Y,[5]Sheet1!$A:$A,$A478,[5]Sheet1!$B:$B,$B478,[5]Sheet1!$C:$C,$C478),0)</f>
        <v>0</v>
      </c>
      <c r="AM478" s="169">
        <f>+IFERROR(SUMIFS([5]Sheet1!Z:Z,[5]Sheet1!$A:$A,$A478,[5]Sheet1!$B:$B,$B478,[5]Sheet1!$C:$C,$C478),0)</f>
        <v>0</v>
      </c>
      <c r="AN478" s="4" t="s">
        <v>121</v>
      </c>
    </row>
    <row r="479" spans="1:40" ht="13.2" outlineLevel="1">
      <c r="A479" s="4" t="s">
        <v>116</v>
      </c>
      <c r="B479" s="4" t="s">
        <v>41</v>
      </c>
      <c r="C479" s="4" t="str">
        <f t="shared" si="1106"/>
        <v>assets/client</v>
      </c>
      <c r="D479" s="218"/>
      <c r="E479" s="207"/>
      <c r="F479" s="204"/>
      <c r="G479" s="13" t="s">
        <v>90</v>
      </c>
      <c r="H479" s="170"/>
      <c r="I479" s="170"/>
      <c r="J479" s="170"/>
      <c r="K479" s="170"/>
      <c r="L479" s="170"/>
      <c r="M479" s="170"/>
      <c r="N479" s="170"/>
      <c r="O479" s="170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4"/>
      <c r="AJ479" s="174"/>
      <c r="AK479" s="174"/>
      <c r="AL479" s="174"/>
      <c r="AM479" s="174"/>
    </row>
    <row r="480" spans="1:40" ht="13.2" outlineLevel="1">
      <c r="A480" s="4" t="s">
        <v>116</v>
      </c>
      <c r="B480" s="8" t="s">
        <v>108</v>
      </c>
      <c r="C480" s="4" t="str">
        <f t="shared" si="1106"/>
        <v>Clients</v>
      </c>
      <c r="D480" s="218"/>
      <c r="E480" s="207"/>
      <c r="F480" s="204" t="s">
        <v>108</v>
      </c>
      <c r="G480" s="10" t="s">
        <v>40</v>
      </c>
      <c r="H480" s="164"/>
      <c r="I480" s="164"/>
      <c r="J480" s="164"/>
      <c r="K480" s="164"/>
      <c r="L480" s="164"/>
      <c r="M480" s="164"/>
      <c r="N480" s="164"/>
      <c r="O480" s="164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L480" s="165"/>
      <c r="AM480" s="165"/>
    </row>
    <row r="481" spans="1:40" ht="13.2" outlineLevel="1">
      <c r="A481" s="4" t="s">
        <v>116</v>
      </c>
      <c r="B481" s="8" t="s">
        <v>108</v>
      </c>
      <c r="C481" s="4" t="str">
        <f t="shared" si="1106"/>
        <v>Assets</v>
      </c>
      <c r="D481" s="218"/>
      <c r="E481" s="207"/>
      <c r="F481" s="204"/>
      <c r="G481" s="11" t="s">
        <v>88</v>
      </c>
      <c r="H481" s="166"/>
      <c r="I481" s="166"/>
      <c r="J481" s="166"/>
      <c r="K481" s="166"/>
      <c r="L481" s="166"/>
      <c r="M481" s="166"/>
      <c r="N481" s="166"/>
      <c r="O481" s="166"/>
      <c r="P481" s="167">
        <f t="shared" ref="P481" si="1143">+SUM(P482:P484)</f>
        <v>0</v>
      </c>
      <c r="Q481" s="167">
        <f>+SUM(Q482:Q484)</f>
        <v>0</v>
      </c>
      <c r="R481" s="167">
        <f t="shared" ref="R481" si="1144">+SUM(R482:R484)</f>
        <v>0</v>
      </c>
      <c r="S481" s="167">
        <f t="shared" ref="S481" si="1145">+SUM(S482:S484)</f>
        <v>0</v>
      </c>
      <c r="T481" s="167">
        <f t="shared" ref="T481" si="1146">+SUM(T482:T484)</f>
        <v>0</v>
      </c>
      <c r="U481" s="167">
        <f t="shared" ref="U481" si="1147">+SUM(U482:U484)</f>
        <v>0</v>
      </c>
      <c r="V481" s="167">
        <f t="shared" ref="V481" si="1148">+SUM(V482:V484)</f>
        <v>0</v>
      </c>
      <c r="W481" s="167">
        <f t="shared" ref="W481" si="1149">+SUM(W482:W484)</f>
        <v>0</v>
      </c>
      <c r="X481" s="167">
        <f t="shared" ref="X481" si="1150">+SUM(X482:X484)</f>
        <v>0</v>
      </c>
      <c r="Y481" s="167">
        <f t="shared" ref="Y481" si="1151">+SUM(Y482:Y484)</f>
        <v>0</v>
      </c>
      <c r="Z481" s="167">
        <f t="shared" ref="Z481:AA481" si="1152">+SUM(Z482:Z484)</f>
        <v>0</v>
      </c>
      <c r="AA481" s="167">
        <f t="shared" si="1152"/>
        <v>0</v>
      </c>
      <c r="AB481" s="167">
        <f t="shared" ref="AB481:AC481" si="1153">+SUM(AB482:AB484)</f>
        <v>0</v>
      </c>
      <c r="AC481" s="167">
        <f t="shared" si="1153"/>
        <v>0</v>
      </c>
      <c r="AD481" s="167">
        <f t="shared" ref="AD481:AE481" si="1154">+SUM(AD482:AD484)</f>
        <v>0</v>
      </c>
      <c r="AE481" s="167">
        <f t="shared" si="1154"/>
        <v>0</v>
      </c>
      <c r="AF481" s="167">
        <f t="shared" ref="AF481:AG481" si="1155">+SUM(AF482:AF484)</f>
        <v>0</v>
      </c>
      <c r="AG481" s="167">
        <f t="shared" si="1155"/>
        <v>0</v>
      </c>
      <c r="AH481" s="167">
        <f t="shared" ref="AH481:AM481" si="1156">+SUM(AH482:AH484)</f>
        <v>0</v>
      </c>
      <c r="AI481" s="167">
        <f t="shared" si="1156"/>
        <v>0</v>
      </c>
      <c r="AJ481" s="167">
        <f t="shared" si="1156"/>
        <v>0</v>
      </c>
      <c r="AK481" s="167">
        <f t="shared" si="1156"/>
        <v>0</v>
      </c>
      <c r="AL481" s="167">
        <f t="shared" si="1156"/>
        <v>0</v>
      </c>
      <c r="AM481" s="167">
        <f t="shared" si="1156"/>
        <v>0</v>
      </c>
    </row>
    <row r="482" spans="1:40" ht="13.2" outlineLevel="2">
      <c r="A482" s="4" t="s">
        <v>116</v>
      </c>
      <c r="B482" s="8" t="s">
        <v>108</v>
      </c>
      <c r="C482" s="4" t="str">
        <f t="shared" si="1106"/>
        <v>X Files Starter</v>
      </c>
      <c r="D482" s="218"/>
      <c r="E482" s="207"/>
      <c r="F482" s="204"/>
      <c r="G482" s="12" t="s">
        <v>110</v>
      </c>
      <c r="H482" s="168"/>
      <c r="I482" s="168"/>
      <c r="J482" s="168"/>
      <c r="K482" s="168"/>
      <c r="L482" s="168"/>
      <c r="M482" s="168"/>
      <c r="N482" s="168"/>
      <c r="O482" s="168"/>
      <c r="P482" s="169"/>
      <c r="Q482" s="169">
        <f>+IFERROR(SUMIFS([5]Sheet1!D:D,[5]Sheet1!$A:$A,$A482,[5]Sheet1!$B:$B,$B482,[5]Sheet1!$C:$C,$C482),0)</f>
        <v>0</v>
      </c>
      <c r="R482" s="169">
        <f>+IFERROR(SUMIFS([5]Sheet1!E:E,[5]Sheet1!$A:$A,$A482,[5]Sheet1!$B:$B,$B482,[5]Sheet1!$C:$C,$C482),0)</f>
        <v>0</v>
      </c>
      <c r="S482" s="169">
        <f>+IFERROR(SUMIFS([5]Sheet1!F:F,[5]Sheet1!$A:$A,$A482,[5]Sheet1!$B:$B,$B482,[5]Sheet1!$C:$C,$C482),0)</f>
        <v>0</v>
      </c>
      <c r="T482" s="169">
        <f>+IFERROR(SUMIFS([5]Sheet1!G:G,[5]Sheet1!$A:$A,$A482,[5]Sheet1!$B:$B,$B482,[5]Sheet1!$C:$C,$C482),0)</f>
        <v>0</v>
      </c>
      <c r="U482" s="169">
        <f>+IFERROR(SUMIFS([5]Sheet1!H:H,[5]Sheet1!$A:$A,$A482,[5]Sheet1!$B:$B,$B482,[5]Sheet1!$C:$C,$C482),0)</f>
        <v>0</v>
      </c>
      <c r="V482" s="169">
        <f>+IFERROR(SUMIFS([5]Sheet1!I:I,[5]Sheet1!$A:$A,$A482,[5]Sheet1!$B:$B,$B482,[5]Sheet1!$C:$C,$C482),0)</f>
        <v>0</v>
      </c>
      <c r="W482" s="169">
        <f>+IFERROR(SUMIFS([5]Sheet1!J:J,[5]Sheet1!$A:$A,$A482,[5]Sheet1!$B:$B,$B482,[5]Sheet1!$C:$C,$C482),0)</f>
        <v>0</v>
      </c>
      <c r="X482" s="169">
        <f>+IFERROR(SUMIFS([5]Sheet1!K:K,[5]Sheet1!$A:$A,$A482,[5]Sheet1!$B:$B,$B482,[5]Sheet1!$C:$C,$C482),0)</f>
        <v>0</v>
      </c>
      <c r="Y482" s="169">
        <f>+IFERROR(SUMIFS([5]Sheet1!L:L,[5]Sheet1!$A:$A,$A482,[5]Sheet1!$B:$B,$B482,[5]Sheet1!$C:$C,$C482),0)</f>
        <v>0</v>
      </c>
      <c r="Z482" s="169">
        <f>+IFERROR(SUMIFS([5]Sheet1!M:M,[5]Sheet1!$A:$A,$A482,[5]Sheet1!$B:$B,$B482,[5]Sheet1!$C:$C,$C482),0)</f>
        <v>0</v>
      </c>
      <c r="AA482" s="169">
        <f>+IFERROR(SUMIFS([5]Sheet1!N:N,[5]Sheet1!$A:$A,$A482,[5]Sheet1!$B:$B,$B482,[5]Sheet1!$C:$C,$C482),0)</f>
        <v>0</v>
      </c>
      <c r="AB482" s="169">
        <f>+IFERROR(SUMIFS([5]Sheet1!O:O,[5]Sheet1!$A:$A,$A482,[5]Sheet1!$B:$B,$B482,[5]Sheet1!$C:$C,$C482),0)</f>
        <v>0</v>
      </c>
      <c r="AC482" s="169">
        <f>+IFERROR(SUMIFS([5]Sheet1!P:P,[5]Sheet1!$A:$A,$A482,[5]Sheet1!$B:$B,$B482,[5]Sheet1!$C:$C,$C482),0)</f>
        <v>0</v>
      </c>
      <c r="AD482" s="169">
        <f>+IFERROR(SUMIFS([5]Sheet1!Q:Q,[5]Sheet1!$A:$A,$A482,[5]Sheet1!$B:$B,$B482,[5]Sheet1!$C:$C,$C482),0)</f>
        <v>0</v>
      </c>
      <c r="AE482" s="169">
        <f>+IFERROR(SUMIFS([5]Sheet1!R:R,[5]Sheet1!$A:$A,$A482,[5]Sheet1!$B:$B,$B482,[5]Sheet1!$C:$C,$C482),0)</f>
        <v>0</v>
      </c>
      <c r="AF482" s="169">
        <f>+IFERROR(SUMIFS([5]Sheet1!S:S,[5]Sheet1!$A:$A,$A482,[5]Sheet1!$B:$B,$B482,[5]Sheet1!$C:$C,$C482),0)</f>
        <v>0</v>
      </c>
      <c r="AG482" s="169">
        <f>+IFERROR(SUMIFS([5]Sheet1!T:T,[5]Sheet1!$A:$A,$A482,[5]Sheet1!$B:$B,$B482,[5]Sheet1!$C:$C,$C482),0)</f>
        <v>0</v>
      </c>
      <c r="AH482" s="169">
        <f>+IFERROR(SUMIFS([5]Sheet1!U:U,[5]Sheet1!$A:$A,$A482,[5]Sheet1!$B:$B,$B482,[5]Sheet1!$C:$C,$C482),0)</f>
        <v>0</v>
      </c>
      <c r="AI482" s="169">
        <f>+IFERROR(SUMIFS([5]Sheet1!V:V,[5]Sheet1!$A:$A,$A482,[5]Sheet1!$B:$B,$B482,[5]Sheet1!$C:$C,$C482),0)</f>
        <v>0</v>
      </c>
      <c r="AJ482" s="169">
        <f>+IFERROR(SUMIFS([5]Sheet1!W:W,[5]Sheet1!$A:$A,$A482,[5]Sheet1!$B:$B,$B482,[5]Sheet1!$C:$C,$C482),0)</f>
        <v>0</v>
      </c>
      <c r="AK482" s="169">
        <f>+IFERROR(SUMIFS([5]Sheet1!X:X,[5]Sheet1!$A:$A,$A482,[5]Sheet1!$B:$B,$B482,[5]Sheet1!$C:$C,$C482),0)</f>
        <v>0</v>
      </c>
      <c r="AL482" s="169">
        <f>+IFERROR(SUMIFS([5]Sheet1!Y:Y,[5]Sheet1!$A:$A,$A482,[5]Sheet1!$B:$B,$B482,[5]Sheet1!$C:$C,$C482),0)</f>
        <v>0</v>
      </c>
      <c r="AM482" s="169">
        <f>+IFERROR(SUMIFS([5]Sheet1!Z:Z,[5]Sheet1!$A:$A,$A482,[5]Sheet1!$B:$B,$B482,[5]Sheet1!$C:$C,$C482),0)</f>
        <v>0</v>
      </c>
      <c r="AN482" s="4" t="s">
        <v>121</v>
      </c>
    </row>
    <row r="483" spans="1:40" ht="13.2" outlineLevel="2">
      <c r="A483" s="4" t="s">
        <v>116</v>
      </c>
      <c r="B483" s="8" t="s">
        <v>108</v>
      </c>
      <c r="C483" s="4" t="str">
        <f t="shared" si="1106"/>
        <v>X Files Basico</v>
      </c>
      <c r="D483" s="218"/>
      <c r="E483" s="207"/>
      <c r="F483" s="204"/>
      <c r="G483" s="12" t="s">
        <v>111</v>
      </c>
      <c r="H483" s="168"/>
      <c r="I483" s="168"/>
      <c r="J483" s="168"/>
      <c r="K483" s="168"/>
      <c r="L483" s="168"/>
      <c r="M483" s="168"/>
      <c r="N483" s="168"/>
      <c r="O483" s="168"/>
      <c r="P483" s="169"/>
      <c r="Q483" s="169">
        <f>+IFERROR(SUMIFS([5]Sheet1!D:D,[5]Sheet1!$A:$A,$A483,[5]Sheet1!$B:$B,$B483,[5]Sheet1!$C:$C,$C483),0)</f>
        <v>0</v>
      </c>
      <c r="R483" s="169">
        <f>+IFERROR(SUMIFS([5]Sheet1!E:E,[5]Sheet1!$A:$A,$A483,[5]Sheet1!$B:$B,$B483,[5]Sheet1!$C:$C,$C483),0)</f>
        <v>0</v>
      </c>
      <c r="S483" s="169">
        <f>+IFERROR(SUMIFS([5]Sheet1!F:F,[5]Sheet1!$A:$A,$A483,[5]Sheet1!$B:$B,$B483,[5]Sheet1!$C:$C,$C483),0)</f>
        <v>0</v>
      </c>
      <c r="T483" s="169">
        <f>+IFERROR(SUMIFS([5]Sheet1!G:G,[5]Sheet1!$A:$A,$A483,[5]Sheet1!$B:$B,$B483,[5]Sheet1!$C:$C,$C483),0)</f>
        <v>0</v>
      </c>
      <c r="U483" s="169">
        <f>+IFERROR(SUMIFS([5]Sheet1!H:H,[5]Sheet1!$A:$A,$A483,[5]Sheet1!$B:$B,$B483,[5]Sheet1!$C:$C,$C483),0)</f>
        <v>0</v>
      </c>
      <c r="V483" s="169">
        <f>+IFERROR(SUMIFS([5]Sheet1!I:I,[5]Sheet1!$A:$A,$A483,[5]Sheet1!$B:$B,$B483,[5]Sheet1!$C:$C,$C483),0)</f>
        <v>0</v>
      </c>
      <c r="W483" s="169">
        <f>+IFERROR(SUMIFS([5]Sheet1!J:J,[5]Sheet1!$A:$A,$A483,[5]Sheet1!$B:$B,$B483,[5]Sheet1!$C:$C,$C483),0)</f>
        <v>0</v>
      </c>
      <c r="X483" s="169">
        <f>+IFERROR(SUMIFS([5]Sheet1!K:K,[5]Sheet1!$A:$A,$A483,[5]Sheet1!$B:$B,$B483,[5]Sheet1!$C:$C,$C483),0)</f>
        <v>0</v>
      </c>
      <c r="Y483" s="169">
        <f>+IFERROR(SUMIFS([5]Sheet1!L:L,[5]Sheet1!$A:$A,$A483,[5]Sheet1!$B:$B,$B483,[5]Sheet1!$C:$C,$C483),0)</f>
        <v>0</v>
      </c>
      <c r="Z483" s="169">
        <f>+IFERROR(SUMIFS([5]Sheet1!M:M,[5]Sheet1!$A:$A,$A483,[5]Sheet1!$B:$B,$B483,[5]Sheet1!$C:$C,$C483),0)</f>
        <v>0</v>
      </c>
      <c r="AA483" s="169">
        <f>+IFERROR(SUMIFS([5]Sheet1!N:N,[5]Sheet1!$A:$A,$A483,[5]Sheet1!$B:$B,$B483,[5]Sheet1!$C:$C,$C483),0)</f>
        <v>0</v>
      </c>
      <c r="AB483" s="169">
        <f>+IFERROR(SUMIFS([5]Sheet1!O:O,[5]Sheet1!$A:$A,$A483,[5]Sheet1!$B:$B,$B483,[5]Sheet1!$C:$C,$C483),0)</f>
        <v>0</v>
      </c>
      <c r="AC483" s="169">
        <f>+IFERROR(SUMIFS([5]Sheet1!P:P,[5]Sheet1!$A:$A,$A483,[5]Sheet1!$B:$B,$B483,[5]Sheet1!$C:$C,$C483),0)</f>
        <v>0</v>
      </c>
      <c r="AD483" s="169">
        <f>+IFERROR(SUMIFS([5]Sheet1!Q:Q,[5]Sheet1!$A:$A,$A483,[5]Sheet1!$B:$B,$B483,[5]Sheet1!$C:$C,$C483),0)</f>
        <v>0</v>
      </c>
      <c r="AE483" s="169">
        <f>+IFERROR(SUMIFS([5]Sheet1!R:R,[5]Sheet1!$A:$A,$A483,[5]Sheet1!$B:$B,$B483,[5]Sheet1!$C:$C,$C483),0)</f>
        <v>0</v>
      </c>
      <c r="AF483" s="169">
        <f>+IFERROR(SUMIFS([5]Sheet1!S:S,[5]Sheet1!$A:$A,$A483,[5]Sheet1!$B:$B,$B483,[5]Sheet1!$C:$C,$C483),0)</f>
        <v>0</v>
      </c>
      <c r="AG483" s="169">
        <f>+IFERROR(SUMIFS([5]Sheet1!T:T,[5]Sheet1!$A:$A,$A483,[5]Sheet1!$B:$B,$B483,[5]Sheet1!$C:$C,$C483),0)</f>
        <v>0</v>
      </c>
      <c r="AH483" s="169">
        <f>+IFERROR(SUMIFS([5]Sheet1!U:U,[5]Sheet1!$A:$A,$A483,[5]Sheet1!$B:$B,$B483,[5]Sheet1!$C:$C,$C483),0)</f>
        <v>0</v>
      </c>
      <c r="AI483" s="169">
        <f>+IFERROR(SUMIFS([5]Sheet1!V:V,[5]Sheet1!$A:$A,$A483,[5]Sheet1!$B:$B,$B483,[5]Sheet1!$C:$C,$C483),0)</f>
        <v>0</v>
      </c>
      <c r="AJ483" s="169">
        <f>+IFERROR(SUMIFS([5]Sheet1!W:W,[5]Sheet1!$A:$A,$A483,[5]Sheet1!$B:$B,$B483,[5]Sheet1!$C:$C,$C483),0)</f>
        <v>0</v>
      </c>
      <c r="AK483" s="169">
        <f>+IFERROR(SUMIFS([5]Sheet1!X:X,[5]Sheet1!$A:$A,$A483,[5]Sheet1!$B:$B,$B483,[5]Sheet1!$C:$C,$C483),0)</f>
        <v>0</v>
      </c>
      <c r="AL483" s="169">
        <f>+IFERROR(SUMIFS([5]Sheet1!Y:Y,[5]Sheet1!$A:$A,$A483,[5]Sheet1!$B:$B,$B483,[5]Sheet1!$C:$C,$C483),0)</f>
        <v>0</v>
      </c>
      <c r="AM483" s="169">
        <f>+IFERROR(SUMIFS([5]Sheet1!Z:Z,[5]Sheet1!$A:$A,$A483,[5]Sheet1!$B:$B,$B483,[5]Sheet1!$C:$C,$C483),0)</f>
        <v>0</v>
      </c>
      <c r="AN483" s="4" t="s">
        <v>121</v>
      </c>
    </row>
    <row r="484" spans="1:40" ht="13.2" outlineLevel="2">
      <c r="A484" s="4" t="s">
        <v>116</v>
      </c>
      <c r="B484" s="8" t="s">
        <v>108</v>
      </c>
      <c r="C484" s="4" t="str">
        <f t="shared" si="1106"/>
        <v>X Files Premium</v>
      </c>
      <c r="D484" s="218"/>
      <c r="E484" s="207"/>
      <c r="F484" s="204"/>
      <c r="G484" s="12" t="s">
        <v>112</v>
      </c>
      <c r="H484" s="168"/>
      <c r="I484" s="168"/>
      <c r="J484" s="168"/>
      <c r="K484" s="168"/>
      <c r="L484" s="168"/>
      <c r="M484" s="168"/>
      <c r="N484" s="168"/>
      <c r="O484" s="168"/>
      <c r="P484" s="169"/>
      <c r="Q484" s="169">
        <f>+IFERROR(SUMIFS([5]Sheet1!D:D,[5]Sheet1!$A:$A,$A484,[5]Sheet1!$B:$B,$B484,[5]Sheet1!$C:$C,$C484),0)</f>
        <v>0</v>
      </c>
      <c r="R484" s="169">
        <f>+IFERROR(SUMIFS([5]Sheet1!E:E,[5]Sheet1!$A:$A,$A484,[5]Sheet1!$B:$B,$B484,[5]Sheet1!$C:$C,$C484),0)</f>
        <v>0</v>
      </c>
      <c r="S484" s="169">
        <f>+IFERROR(SUMIFS([5]Sheet1!F:F,[5]Sheet1!$A:$A,$A484,[5]Sheet1!$B:$B,$B484,[5]Sheet1!$C:$C,$C484),0)</f>
        <v>0</v>
      </c>
      <c r="T484" s="169">
        <f>+IFERROR(SUMIFS([5]Sheet1!G:G,[5]Sheet1!$A:$A,$A484,[5]Sheet1!$B:$B,$B484,[5]Sheet1!$C:$C,$C484),0)</f>
        <v>0</v>
      </c>
      <c r="U484" s="169">
        <f>+IFERROR(SUMIFS([5]Sheet1!H:H,[5]Sheet1!$A:$A,$A484,[5]Sheet1!$B:$B,$B484,[5]Sheet1!$C:$C,$C484),0)</f>
        <v>0</v>
      </c>
      <c r="V484" s="169">
        <f>+IFERROR(SUMIFS([5]Sheet1!I:I,[5]Sheet1!$A:$A,$A484,[5]Sheet1!$B:$B,$B484,[5]Sheet1!$C:$C,$C484),0)</f>
        <v>0</v>
      </c>
      <c r="W484" s="169">
        <f>+IFERROR(SUMIFS([5]Sheet1!J:J,[5]Sheet1!$A:$A,$A484,[5]Sheet1!$B:$B,$B484,[5]Sheet1!$C:$C,$C484),0)</f>
        <v>0</v>
      </c>
      <c r="X484" s="169">
        <f>+IFERROR(SUMIFS([5]Sheet1!K:K,[5]Sheet1!$A:$A,$A484,[5]Sheet1!$B:$B,$B484,[5]Sheet1!$C:$C,$C484),0)</f>
        <v>0</v>
      </c>
      <c r="Y484" s="169">
        <f>+IFERROR(SUMIFS([5]Sheet1!L:L,[5]Sheet1!$A:$A,$A484,[5]Sheet1!$B:$B,$B484,[5]Sheet1!$C:$C,$C484),0)</f>
        <v>0</v>
      </c>
      <c r="Z484" s="169">
        <f>+IFERROR(SUMIFS([5]Sheet1!M:M,[5]Sheet1!$A:$A,$A484,[5]Sheet1!$B:$B,$B484,[5]Sheet1!$C:$C,$C484),0)</f>
        <v>0</v>
      </c>
      <c r="AA484" s="169">
        <f>+IFERROR(SUMIFS([5]Sheet1!N:N,[5]Sheet1!$A:$A,$A484,[5]Sheet1!$B:$B,$B484,[5]Sheet1!$C:$C,$C484),0)</f>
        <v>0</v>
      </c>
      <c r="AB484" s="169">
        <f>+IFERROR(SUMIFS([5]Sheet1!O:O,[5]Sheet1!$A:$A,$A484,[5]Sheet1!$B:$B,$B484,[5]Sheet1!$C:$C,$C484),0)</f>
        <v>0</v>
      </c>
      <c r="AC484" s="169">
        <f>+IFERROR(SUMIFS([5]Sheet1!P:P,[5]Sheet1!$A:$A,$A484,[5]Sheet1!$B:$B,$B484,[5]Sheet1!$C:$C,$C484),0)</f>
        <v>0</v>
      </c>
      <c r="AD484" s="169">
        <f>+IFERROR(SUMIFS([5]Sheet1!Q:Q,[5]Sheet1!$A:$A,$A484,[5]Sheet1!$B:$B,$B484,[5]Sheet1!$C:$C,$C484),0)</f>
        <v>0</v>
      </c>
      <c r="AE484" s="169">
        <f>+IFERROR(SUMIFS([5]Sheet1!R:R,[5]Sheet1!$A:$A,$A484,[5]Sheet1!$B:$B,$B484,[5]Sheet1!$C:$C,$C484),0)</f>
        <v>0</v>
      </c>
      <c r="AF484" s="169">
        <f>+IFERROR(SUMIFS([5]Sheet1!S:S,[5]Sheet1!$A:$A,$A484,[5]Sheet1!$B:$B,$B484,[5]Sheet1!$C:$C,$C484),0)</f>
        <v>0</v>
      </c>
      <c r="AG484" s="169">
        <f>+IFERROR(SUMIFS([5]Sheet1!T:T,[5]Sheet1!$A:$A,$A484,[5]Sheet1!$B:$B,$B484,[5]Sheet1!$C:$C,$C484),0)</f>
        <v>0</v>
      </c>
      <c r="AH484" s="169">
        <f>+IFERROR(SUMIFS([5]Sheet1!U:U,[5]Sheet1!$A:$A,$A484,[5]Sheet1!$B:$B,$B484,[5]Sheet1!$C:$C,$C484),0)</f>
        <v>0</v>
      </c>
      <c r="AI484" s="169">
        <f>+IFERROR(SUMIFS([5]Sheet1!V:V,[5]Sheet1!$A:$A,$A484,[5]Sheet1!$B:$B,$B484,[5]Sheet1!$C:$C,$C484),0)</f>
        <v>0</v>
      </c>
      <c r="AJ484" s="169">
        <f>+IFERROR(SUMIFS([5]Sheet1!W:W,[5]Sheet1!$A:$A,$A484,[5]Sheet1!$B:$B,$B484,[5]Sheet1!$C:$C,$C484),0)</f>
        <v>0</v>
      </c>
      <c r="AK484" s="169">
        <f>+IFERROR(SUMIFS([5]Sheet1!X:X,[5]Sheet1!$A:$A,$A484,[5]Sheet1!$B:$B,$B484,[5]Sheet1!$C:$C,$C484),0)</f>
        <v>0</v>
      </c>
      <c r="AL484" s="169">
        <f>+IFERROR(SUMIFS([5]Sheet1!Y:Y,[5]Sheet1!$A:$A,$A484,[5]Sheet1!$B:$B,$B484,[5]Sheet1!$C:$C,$C484),0)</f>
        <v>0</v>
      </c>
      <c r="AM484" s="169">
        <f>+IFERROR(SUMIFS([5]Sheet1!Z:Z,[5]Sheet1!$A:$A,$A484,[5]Sheet1!$B:$B,$B484,[5]Sheet1!$C:$C,$C484),0)</f>
        <v>0</v>
      </c>
      <c r="AN484" s="4" t="s">
        <v>121</v>
      </c>
    </row>
    <row r="485" spans="1:40" ht="13.2" outlineLevel="1">
      <c r="A485" s="4" t="s">
        <v>116</v>
      </c>
      <c r="B485" s="8" t="s">
        <v>108</v>
      </c>
      <c r="C485" s="4" t="str">
        <f t="shared" si="1106"/>
        <v>assets/client</v>
      </c>
      <c r="D485" s="218"/>
      <c r="E485" s="207"/>
      <c r="F485" s="204"/>
      <c r="G485" s="13" t="s">
        <v>90</v>
      </c>
      <c r="H485" s="170"/>
      <c r="I485" s="170"/>
      <c r="J485" s="170"/>
      <c r="K485" s="170"/>
      <c r="L485" s="170"/>
      <c r="M485" s="170"/>
      <c r="N485" s="170"/>
      <c r="O485" s="170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4"/>
      <c r="AJ485" s="174"/>
      <c r="AK485" s="174"/>
      <c r="AL485" s="174"/>
      <c r="AM485" s="174"/>
    </row>
    <row r="486" spans="1:40" ht="13.2" outlineLevel="1">
      <c r="A486" s="4" t="s">
        <v>116</v>
      </c>
      <c r="B486" s="8" t="s">
        <v>109</v>
      </c>
      <c r="C486" s="4" t="str">
        <f t="shared" si="1106"/>
        <v>Clients</v>
      </c>
      <c r="D486" s="218"/>
      <c r="E486" s="207"/>
      <c r="F486" s="204" t="s">
        <v>109</v>
      </c>
      <c r="G486" s="10" t="s">
        <v>40</v>
      </c>
      <c r="H486" s="164"/>
      <c r="I486" s="164"/>
      <c r="J486" s="164"/>
      <c r="K486" s="164"/>
      <c r="L486" s="164"/>
      <c r="M486" s="164"/>
      <c r="N486" s="164"/>
      <c r="O486" s="164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65"/>
      <c r="AE486" s="165"/>
      <c r="AF486" s="165"/>
      <c r="AG486" s="165"/>
      <c r="AH486" s="165"/>
      <c r="AI486" s="165"/>
      <c r="AJ486" s="165"/>
      <c r="AK486" s="165"/>
      <c r="AL486" s="165"/>
      <c r="AM486" s="165"/>
    </row>
    <row r="487" spans="1:40" ht="13.2" outlineLevel="1">
      <c r="A487" s="4" t="s">
        <v>116</v>
      </c>
      <c r="B487" s="8" t="s">
        <v>109</v>
      </c>
      <c r="C487" s="4" t="str">
        <f t="shared" si="1106"/>
        <v>Assets</v>
      </c>
      <c r="D487" s="218"/>
      <c r="E487" s="207"/>
      <c r="F487" s="204"/>
      <c r="G487" s="11" t="s">
        <v>88</v>
      </c>
      <c r="H487" s="166"/>
      <c r="I487" s="166"/>
      <c r="J487" s="166"/>
      <c r="K487" s="166"/>
      <c r="L487" s="166"/>
      <c r="M487" s="166"/>
      <c r="N487" s="166"/>
      <c r="O487" s="166"/>
      <c r="P487" s="167">
        <f t="shared" ref="P487" si="1157">+SUM(P488:P490)</f>
        <v>0</v>
      </c>
      <c r="Q487" s="167">
        <f>+SUM(Q488:Q490)</f>
        <v>0</v>
      </c>
      <c r="R487" s="167">
        <f t="shared" ref="R487" si="1158">+SUM(R488:R490)</f>
        <v>0</v>
      </c>
      <c r="S487" s="167">
        <f t="shared" ref="S487" si="1159">+SUM(S488:S490)</f>
        <v>0</v>
      </c>
      <c r="T487" s="167">
        <f t="shared" ref="T487" si="1160">+SUM(T488:T490)</f>
        <v>0</v>
      </c>
      <c r="U487" s="167">
        <f t="shared" ref="U487" si="1161">+SUM(U488:U490)</f>
        <v>0</v>
      </c>
      <c r="V487" s="167">
        <f t="shared" ref="V487" si="1162">+SUM(V488:V490)</f>
        <v>0</v>
      </c>
      <c r="W487" s="167">
        <f t="shared" ref="W487" si="1163">+SUM(W488:W490)</f>
        <v>0</v>
      </c>
      <c r="X487" s="167">
        <f t="shared" ref="X487" si="1164">+SUM(X488:X490)</f>
        <v>0</v>
      </c>
      <c r="Y487" s="167">
        <f t="shared" ref="Y487" si="1165">+SUM(Y488:Y490)</f>
        <v>0</v>
      </c>
      <c r="Z487" s="167">
        <f t="shared" ref="Z487:AA487" si="1166">+SUM(Z488:Z490)</f>
        <v>0</v>
      </c>
      <c r="AA487" s="167">
        <f t="shared" si="1166"/>
        <v>0</v>
      </c>
      <c r="AB487" s="167">
        <f t="shared" ref="AB487:AC487" si="1167">+SUM(AB488:AB490)</f>
        <v>0</v>
      </c>
      <c r="AC487" s="167">
        <f t="shared" si="1167"/>
        <v>0</v>
      </c>
      <c r="AD487" s="167">
        <f t="shared" ref="AD487:AE487" si="1168">+SUM(AD488:AD490)</f>
        <v>0</v>
      </c>
      <c r="AE487" s="167">
        <f t="shared" si="1168"/>
        <v>0</v>
      </c>
      <c r="AF487" s="167">
        <f t="shared" ref="AF487:AG487" si="1169">+SUM(AF488:AF490)</f>
        <v>0</v>
      </c>
      <c r="AG487" s="167">
        <f t="shared" si="1169"/>
        <v>0</v>
      </c>
      <c r="AH487" s="167">
        <f t="shared" ref="AH487:AM487" si="1170">+SUM(AH488:AH490)</f>
        <v>0</v>
      </c>
      <c r="AI487" s="167">
        <f t="shared" si="1170"/>
        <v>0</v>
      </c>
      <c r="AJ487" s="167">
        <f t="shared" si="1170"/>
        <v>0</v>
      </c>
      <c r="AK487" s="167">
        <f t="shared" si="1170"/>
        <v>0</v>
      </c>
      <c r="AL487" s="167">
        <f t="shared" si="1170"/>
        <v>0</v>
      </c>
      <c r="AM487" s="167">
        <f t="shared" si="1170"/>
        <v>0</v>
      </c>
    </row>
    <row r="488" spans="1:40" ht="13.2" outlineLevel="2">
      <c r="A488" s="4" t="s">
        <v>116</v>
      </c>
      <c r="B488" s="8" t="s">
        <v>109</v>
      </c>
      <c r="C488" s="4" t="str">
        <f t="shared" si="1106"/>
        <v>X Recovery Starter</v>
      </c>
      <c r="D488" s="218"/>
      <c r="E488" s="207"/>
      <c r="F488" s="204"/>
      <c r="G488" s="12" t="s">
        <v>113</v>
      </c>
      <c r="H488" s="168"/>
      <c r="I488" s="168"/>
      <c r="J488" s="168"/>
      <c r="K488" s="168"/>
      <c r="L488" s="168"/>
      <c r="M488" s="168"/>
      <c r="N488" s="168"/>
      <c r="O488" s="168"/>
      <c r="P488" s="169"/>
      <c r="Q488" s="169">
        <f>+IFERROR(SUMIFS([5]Sheet1!D:D,[5]Sheet1!$A:$A,$A488,[5]Sheet1!$B:$B,$B488,[5]Sheet1!$C:$C,$C488),0)</f>
        <v>0</v>
      </c>
      <c r="R488" s="169">
        <f>+IFERROR(SUMIFS([5]Sheet1!E:E,[5]Sheet1!$A:$A,$A488,[5]Sheet1!$B:$B,$B488,[5]Sheet1!$C:$C,$C488),0)</f>
        <v>0</v>
      </c>
      <c r="S488" s="169">
        <f>+IFERROR(SUMIFS([5]Sheet1!F:F,[5]Sheet1!$A:$A,$A488,[5]Sheet1!$B:$B,$B488,[5]Sheet1!$C:$C,$C488),0)</f>
        <v>0</v>
      </c>
      <c r="T488" s="169">
        <f>+IFERROR(SUMIFS([5]Sheet1!G:G,[5]Sheet1!$A:$A,$A488,[5]Sheet1!$B:$B,$B488,[5]Sheet1!$C:$C,$C488),0)</f>
        <v>0</v>
      </c>
      <c r="U488" s="169">
        <f>+IFERROR(SUMIFS([5]Sheet1!H:H,[5]Sheet1!$A:$A,$A488,[5]Sheet1!$B:$B,$B488,[5]Sheet1!$C:$C,$C488),0)</f>
        <v>0</v>
      </c>
      <c r="V488" s="169">
        <f>+IFERROR(SUMIFS([5]Sheet1!I:I,[5]Sheet1!$A:$A,$A488,[5]Sheet1!$B:$B,$B488,[5]Sheet1!$C:$C,$C488),0)</f>
        <v>0</v>
      </c>
      <c r="W488" s="169">
        <f>+IFERROR(SUMIFS([5]Sheet1!J:J,[5]Sheet1!$A:$A,$A488,[5]Sheet1!$B:$B,$B488,[5]Sheet1!$C:$C,$C488),0)</f>
        <v>0</v>
      </c>
      <c r="X488" s="169">
        <f>+IFERROR(SUMIFS([5]Sheet1!K:K,[5]Sheet1!$A:$A,$A488,[5]Sheet1!$B:$B,$B488,[5]Sheet1!$C:$C,$C488),0)</f>
        <v>0</v>
      </c>
      <c r="Y488" s="169">
        <f>+IFERROR(SUMIFS([5]Sheet1!L:L,[5]Sheet1!$A:$A,$A488,[5]Sheet1!$B:$B,$B488,[5]Sheet1!$C:$C,$C488),0)</f>
        <v>0</v>
      </c>
      <c r="Z488" s="169">
        <f>+IFERROR(SUMIFS([5]Sheet1!M:M,[5]Sheet1!$A:$A,$A488,[5]Sheet1!$B:$B,$B488,[5]Sheet1!$C:$C,$C488),0)</f>
        <v>0</v>
      </c>
      <c r="AA488" s="169">
        <f>+IFERROR(SUMIFS([5]Sheet1!N:N,[5]Sheet1!$A:$A,$A488,[5]Sheet1!$B:$B,$B488,[5]Sheet1!$C:$C,$C488),0)</f>
        <v>0</v>
      </c>
      <c r="AB488" s="169">
        <f>+IFERROR(SUMIFS([5]Sheet1!O:O,[5]Sheet1!$A:$A,$A488,[5]Sheet1!$B:$B,$B488,[5]Sheet1!$C:$C,$C488),0)</f>
        <v>0</v>
      </c>
      <c r="AC488" s="169">
        <f>+IFERROR(SUMIFS([5]Sheet1!P:P,[5]Sheet1!$A:$A,$A488,[5]Sheet1!$B:$B,$B488,[5]Sheet1!$C:$C,$C488),0)</f>
        <v>0</v>
      </c>
      <c r="AD488" s="169">
        <f>+IFERROR(SUMIFS([5]Sheet1!Q:Q,[5]Sheet1!$A:$A,$A488,[5]Sheet1!$B:$B,$B488,[5]Sheet1!$C:$C,$C488),0)</f>
        <v>0</v>
      </c>
      <c r="AE488" s="169">
        <f>+IFERROR(SUMIFS([5]Sheet1!R:R,[5]Sheet1!$A:$A,$A488,[5]Sheet1!$B:$B,$B488,[5]Sheet1!$C:$C,$C488),0)</f>
        <v>0</v>
      </c>
      <c r="AF488" s="169">
        <f>+IFERROR(SUMIFS([5]Sheet1!S:S,[5]Sheet1!$A:$A,$A488,[5]Sheet1!$B:$B,$B488,[5]Sheet1!$C:$C,$C488),0)</f>
        <v>0</v>
      </c>
      <c r="AG488" s="169">
        <f>+IFERROR(SUMIFS([5]Sheet1!T:T,[5]Sheet1!$A:$A,$A488,[5]Sheet1!$B:$B,$B488,[5]Sheet1!$C:$C,$C488),0)</f>
        <v>0</v>
      </c>
      <c r="AH488" s="169">
        <f>+IFERROR(SUMIFS([5]Sheet1!U:U,[5]Sheet1!$A:$A,$A488,[5]Sheet1!$B:$B,$B488,[5]Sheet1!$C:$C,$C488),0)</f>
        <v>0</v>
      </c>
      <c r="AI488" s="169">
        <f>+IFERROR(SUMIFS([5]Sheet1!V:V,[5]Sheet1!$A:$A,$A488,[5]Sheet1!$B:$B,$B488,[5]Sheet1!$C:$C,$C488),0)</f>
        <v>0</v>
      </c>
      <c r="AJ488" s="169">
        <f>+IFERROR(SUMIFS([5]Sheet1!W:W,[5]Sheet1!$A:$A,$A488,[5]Sheet1!$B:$B,$B488,[5]Sheet1!$C:$C,$C488),0)</f>
        <v>0</v>
      </c>
      <c r="AK488" s="169">
        <f>+IFERROR(SUMIFS([5]Sheet1!X:X,[5]Sheet1!$A:$A,$A488,[5]Sheet1!$B:$B,$B488,[5]Sheet1!$C:$C,$C488),0)</f>
        <v>0</v>
      </c>
      <c r="AL488" s="169">
        <f>+IFERROR(SUMIFS([5]Sheet1!Y:Y,[5]Sheet1!$A:$A,$A488,[5]Sheet1!$B:$B,$B488,[5]Sheet1!$C:$C,$C488),0)</f>
        <v>0</v>
      </c>
      <c r="AM488" s="169">
        <f>+IFERROR(SUMIFS([5]Sheet1!Z:Z,[5]Sheet1!$A:$A,$A488,[5]Sheet1!$B:$B,$B488,[5]Sheet1!$C:$C,$C488),0)</f>
        <v>0</v>
      </c>
      <c r="AN488" s="4" t="s">
        <v>121</v>
      </c>
    </row>
    <row r="489" spans="1:40" ht="13.2" outlineLevel="2">
      <c r="A489" s="4" t="s">
        <v>116</v>
      </c>
      <c r="B489" s="8" t="s">
        <v>109</v>
      </c>
      <c r="C489" s="4" t="str">
        <f t="shared" si="1106"/>
        <v>X Recovery Basico</v>
      </c>
      <c r="D489" s="218"/>
      <c r="E489" s="207"/>
      <c r="F489" s="204"/>
      <c r="G489" s="12" t="s">
        <v>114</v>
      </c>
      <c r="H489" s="168"/>
      <c r="I489" s="168"/>
      <c r="J489" s="168"/>
      <c r="K489" s="168"/>
      <c r="L489" s="168"/>
      <c r="M489" s="168"/>
      <c r="N489" s="168"/>
      <c r="O489" s="168"/>
      <c r="P489" s="169"/>
      <c r="Q489" s="169">
        <f>+IFERROR(SUMIFS([5]Sheet1!D:D,[5]Sheet1!$A:$A,$A489,[5]Sheet1!$B:$B,$B489,[5]Sheet1!$C:$C,$C489),0)</f>
        <v>0</v>
      </c>
      <c r="R489" s="169">
        <f>+IFERROR(SUMIFS([5]Sheet1!E:E,[5]Sheet1!$A:$A,$A489,[5]Sheet1!$B:$B,$B489,[5]Sheet1!$C:$C,$C489),0)</f>
        <v>0</v>
      </c>
      <c r="S489" s="169">
        <f>+IFERROR(SUMIFS([5]Sheet1!F:F,[5]Sheet1!$A:$A,$A489,[5]Sheet1!$B:$B,$B489,[5]Sheet1!$C:$C,$C489),0)</f>
        <v>0</v>
      </c>
      <c r="T489" s="169">
        <f>+IFERROR(SUMIFS([5]Sheet1!G:G,[5]Sheet1!$A:$A,$A489,[5]Sheet1!$B:$B,$B489,[5]Sheet1!$C:$C,$C489),0)</f>
        <v>0</v>
      </c>
      <c r="U489" s="169">
        <f>+IFERROR(SUMIFS([5]Sheet1!H:H,[5]Sheet1!$A:$A,$A489,[5]Sheet1!$B:$B,$B489,[5]Sheet1!$C:$C,$C489),0)</f>
        <v>0</v>
      </c>
      <c r="V489" s="169">
        <f>+IFERROR(SUMIFS([5]Sheet1!I:I,[5]Sheet1!$A:$A,$A489,[5]Sheet1!$B:$B,$B489,[5]Sheet1!$C:$C,$C489),0)</f>
        <v>0</v>
      </c>
      <c r="W489" s="169">
        <f>+IFERROR(SUMIFS([5]Sheet1!J:J,[5]Sheet1!$A:$A,$A489,[5]Sheet1!$B:$B,$B489,[5]Sheet1!$C:$C,$C489),0)</f>
        <v>0</v>
      </c>
      <c r="X489" s="169">
        <f>+IFERROR(SUMIFS([5]Sheet1!K:K,[5]Sheet1!$A:$A,$A489,[5]Sheet1!$B:$B,$B489,[5]Sheet1!$C:$C,$C489),0)</f>
        <v>0</v>
      </c>
      <c r="Y489" s="169">
        <f>+IFERROR(SUMIFS([5]Sheet1!L:L,[5]Sheet1!$A:$A,$A489,[5]Sheet1!$B:$B,$B489,[5]Sheet1!$C:$C,$C489),0)</f>
        <v>0</v>
      </c>
      <c r="Z489" s="169">
        <f>+IFERROR(SUMIFS([5]Sheet1!M:M,[5]Sheet1!$A:$A,$A489,[5]Sheet1!$B:$B,$B489,[5]Sheet1!$C:$C,$C489),0)</f>
        <v>0</v>
      </c>
      <c r="AA489" s="169">
        <f>+IFERROR(SUMIFS([5]Sheet1!N:N,[5]Sheet1!$A:$A,$A489,[5]Sheet1!$B:$B,$B489,[5]Sheet1!$C:$C,$C489),0)</f>
        <v>0</v>
      </c>
      <c r="AB489" s="169">
        <f>+IFERROR(SUMIFS([5]Sheet1!O:O,[5]Sheet1!$A:$A,$A489,[5]Sheet1!$B:$B,$B489,[5]Sheet1!$C:$C,$C489),0)</f>
        <v>0</v>
      </c>
      <c r="AC489" s="169">
        <f>+IFERROR(SUMIFS([5]Sheet1!P:P,[5]Sheet1!$A:$A,$A489,[5]Sheet1!$B:$B,$B489,[5]Sheet1!$C:$C,$C489),0)</f>
        <v>0</v>
      </c>
      <c r="AD489" s="169">
        <f>+IFERROR(SUMIFS([5]Sheet1!Q:Q,[5]Sheet1!$A:$A,$A489,[5]Sheet1!$B:$B,$B489,[5]Sheet1!$C:$C,$C489),0)</f>
        <v>0</v>
      </c>
      <c r="AE489" s="169">
        <f>+IFERROR(SUMIFS([5]Sheet1!R:R,[5]Sheet1!$A:$A,$A489,[5]Sheet1!$B:$B,$B489,[5]Sheet1!$C:$C,$C489),0)</f>
        <v>0</v>
      </c>
      <c r="AF489" s="169">
        <f>+IFERROR(SUMIFS([5]Sheet1!S:S,[5]Sheet1!$A:$A,$A489,[5]Sheet1!$B:$B,$B489,[5]Sheet1!$C:$C,$C489),0)</f>
        <v>0</v>
      </c>
      <c r="AG489" s="169">
        <f>+IFERROR(SUMIFS([5]Sheet1!T:T,[5]Sheet1!$A:$A,$A489,[5]Sheet1!$B:$B,$B489,[5]Sheet1!$C:$C,$C489),0)</f>
        <v>0</v>
      </c>
      <c r="AH489" s="169">
        <f>+IFERROR(SUMIFS([5]Sheet1!U:U,[5]Sheet1!$A:$A,$A489,[5]Sheet1!$B:$B,$B489,[5]Sheet1!$C:$C,$C489),0)</f>
        <v>0</v>
      </c>
      <c r="AI489" s="169">
        <f>+IFERROR(SUMIFS([5]Sheet1!V:V,[5]Sheet1!$A:$A,$A489,[5]Sheet1!$B:$B,$B489,[5]Sheet1!$C:$C,$C489),0)</f>
        <v>0</v>
      </c>
      <c r="AJ489" s="169">
        <f>+IFERROR(SUMIFS([5]Sheet1!W:W,[5]Sheet1!$A:$A,$A489,[5]Sheet1!$B:$B,$B489,[5]Sheet1!$C:$C,$C489),0)</f>
        <v>0</v>
      </c>
      <c r="AK489" s="169">
        <f>+IFERROR(SUMIFS([5]Sheet1!X:X,[5]Sheet1!$A:$A,$A489,[5]Sheet1!$B:$B,$B489,[5]Sheet1!$C:$C,$C489),0)</f>
        <v>0</v>
      </c>
      <c r="AL489" s="169">
        <f>+IFERROR(SUMIFS([5]Sheet1!Y:Y,[5]Sheet1!$A:$A,$A489,[5]Sheet1!$B:$B,$B489,[5]Sheet1!$C:$C,$C489),0)</f>
        <v>0</v>
      </c>
      <c r="AM489" s="169">
        <f>+IFERROR(SUMIFS([5]Sheet1!Z:Z,[5]Sheet1!$A:$A,$A489,[5]Sheet1!$B:$B,$B489,[5]Sheet1!$C:$C,$C489),0)</f>
        <v>0</v>
      </c>
      <c r="AN489" s="4" t="s">
        <v>121</v>
      </c>
    </row>
    <row r="490" spans="1:40" ht="13.2" outlineLevel="2">
      <c r="A490" s="4" t="s">
        <v>116</v>
      </c>
      <c r="B490" s="8" t="s">
        <v>109</v>
      </c>
      <c r="C490" s="4" t="str">
        <f t="shared" si="1106"/>
        <v>X Recovery Premium</v>
      </c>
      <c r="D490" s="218"/>
      <c r="E490" s="207"/>
      <c r="F490" s="204"/>
      <c r="G490" s="12" t="s">
        <v>115</v>
      </c>
      <c r="H490" s="168"/>
      <c r="I490" s="168"/>
      <c r="J490" s="168"/>
      <c r="K490" s="168"/>
      <c r="L490" s="168"/>
      <c r="M490" s="168"/>
      <c r="N490" s="168"/>
      <c r="O490" s="168"/>
      <c r="P490" s="169"/>
      <c r="Q490" s="169">
        <f>+IFERROR(SUMIFS([5]Sheet1!D:D,[5]Sheet1!$A:$A,$A490,[5]Sheet1!$B:$B,$B490,[5]Sheet1!$C:$C,$C490),0)</f>
        <v>0</v>
      </c>
      <c r="R490" s="169">
        <f>+IFERROR(SUMIFS([5]Sheet1!E:E,[5]Sheet1!$A:$A,$A490,[5]Sheet1!$B:$B,$B490,[5]Sheet1!$C:$C,$C490),0)</f>
        <v>0</v>
      </c>
      <c r="S490" s="169">
        <f>+IFERROR(SUMIFS([5]Sheet1!F:F,[5]Sheet1!$A:$A,$A490,[5]Sheet1!$B:$B,$B490,[5]Sheet1!$C:$C,$C490),0)</f>
        <v>0</v>
      </c>
      <c r="T490" s="169">
        <f>+IFERROR(SUMIFS([5]Sheet1!G:G,[5]Sheet1!$A:$A,$A490,[5]Sheet1!$B:$B,$B490,[5]Sheet1!$C:$C,$C490),0)</f>
        <v>0</v>
      </c>
      <c r="U490" s="169">
        <f>+IFERROR(SUMIFS([5]Sheet1!H:H,[5]Sheet1!$A:$A,$A490,[5]Sheet1!$B:$B,$B490,[5]Sheet1!$C:$C,$C490),0)</f>
        <v>0</v>
      </c>
      <c r="V490" s="169">
        <f>+IFERROR(SUMIFS([5]Sheet1!I:I,[5]Sheet1!$A:$A,$A490,[5]Sheet1!$B:$B,$B490,[5]Sheet1!$C:$C,$C490),0)</f>
        <v>0</v>
      </c>
      <c r="W490" s="169">
        <f>+IFERROR(SUMIFS([5]Sheet1!J:J,[5]Sheet1!$A:$A,$A490,[5]Sheet1!$B:$B,$B490,[5]Sheet1!$C:$C,$C490),0)</f>
        <v>0</v>
      </c>
      <c r="X490" s="169">
        <f>+IFERROR(SUMIFS([5]Sheet1!K:K,[5]Sheet1!$A:$A,$A490,[5]Sheet1!$B:$B,$B490,[5]Sheet1!$C:$C,$C490),0)</f>
        <v>0</v>
      </c>
      <c r="Y490" s="169">
        <f>+IFERROR(SUMIFS([5]Sheet1!L:L,[5]Sheet1!$A:$A,$A490,[5]Sheet1!$B:$B,$B490,[5]Sheet1!$C:$C,$C490),0)</f>
        <v>0</v>
      </c>
      <c r="Z490" s="169">
        <f>+IFERROR(SUMIFS([5]Sheet1!M:M,[5]Sheet1!$A:$A,$A490,[5]Sheet1!$B:$B,$B490,[5]Sheet1!$C:$C,$C490),0)</f>
        <v>0</v>
      </c>
      <c r="AA490" s="169">
        <f>+IFERROR(SUMIFS([5]Sheet1!N:N,[5]Sheet1!$A:$A,$A490,[5]Sheet1!$B:$B,$B490,[5]Sheet1!$C:$C,$C490),0)</f>
        <v>0</v>
      </c>
      <c r="AB490" s="169">
        <f>+IFERROR(SUMIFS([5]Sheet1!O:O,[5]Sheet1!$A:$A,$A490,[5]Sheet1!$B:$B,$B490,[5]Sheet1!$C:$C,$C490),0)</f>
        <v>0</v>
      </c>
      <c r="AC490" s="169">
        <f>+IFERROR(SUMIFS([5]Sheet1!P:P,[5]Sheet1!$A:$A,$A490,[5]Sheet1!$B:$B,$B490,[5]Sheet1!$C:$C,$C490),0)</f>
        <v>0</v>
      </c>
      <c r="AD490" s="169">
        <f>+IFERROR(SUMIFS([5]Sheet1!Q:Q,[5]Sheet1!$A:$A,$A490,[5]Sheet1!$B:$B,$B490,[5]Sheet1!$C:$C,$C490),0)</f>
        <v>0</v>
      </c>
      <c r="AE490" s="169">
        <f>+IFERROR(SUMIFS([5]Sheet1!R:R,[5]Sheet1!$A:$A,$A490,[5]Sheet1!$B:$B,$B490,[5]Sheet1!$C:$C,$C490),0)</f>
        <v>0</v>
      </c>
      <c r="AF490" s="169">
        <f>+IFERROR(SUMIFS([5]Sheet1!S:S,[5]Sheet1!$A:$A,$A490,[5]Sheet1!$B:$B,$B490,[5]Sheet1!$C:$C,$C490),0)</f>
        <v>0</v>
      </c>
      <c r="AG490" s="169">
        <f>+IFERROR(SUMIFS([5]Sheet1!T:T,[5]Sheet1!$A:$A,$A490,[5]Sheet1!$B:$B,$B490,[5]Sheet1!$C:$C,$C490),0)</f>
        <v>0</v>
      </c>
      <c r="AH490" s="169">
        <f>+IFERROR(SUMIFS([5]Sheet1!U:U,[5]Sheet1!$A:$A,$A490,[5]Sheet1!$B:$B,$B490,[5]Sheet1!$C:$C,$C490),0)</f>
        <v>0</v>
      </c>
      <c r="AI490" s="169">
        <f>+IFERROR(SUMIFS([5]Sheet1!V:V,[5]Sheet1!$A:$A,$A490,[5]Sheet1!$B:$B,$B490,[5]Sheet1!$C:$C,$C490),0)</f>
        <v>0</v>
      </c>
      <c r="AJ490" s="169">
        <f>+IFERROR(SUMIFS([5]Sheet1!W:W,[5]Sheet1!$A:$A,$A490,[5]Sheet1!$B:$B,$B490,[5]Sheet1!$C:$C,$C490),0)</f>
        <v>0</v>
      </c>
      <c r="AK490" s="169">
        <f>+IFERROR(SUMIFS([5]Sheet1!X:X,[5]Sheet1!$A:$A,$A490,[5]Sheet1!$B:$B,$B490,[5]Sheet1!$C:$C,$C490),0)</f>
        <v>0</v>
      </c>
      <c r="AL490" s="169">
        <f>+IFERROR(SUMIFS([5]Sheet1!Y:Y,[5]Sheet1!$A:$A,$A490,[5]Sheet1!$B:$B,$B490,[5]Sheet1!$C:$C,$C490),0)</f>
        <v>0</v>
      </c>
      <c r="AM490" s="169">
        <f>+IFERROR(SUMIFS([5]Sheet1!Z:Z,[5]Sheet1!$A:$A,$A490,[5]Sheet1!$B:$B,$B490,[5]Sheet1!$C:$C,$C490),0)</f>
        <v>0</v>
      </c>
      <c r="AN490" s="4" t="s">
        <v>121</v>
      </c>
    </row>
    <row r="491" spans="1:40" ht="13.2" outlineLevel="1">
      <c r="A491" s="4" t="s">
        <v>116</v>
      </c>
      <c r="B491" s="8" t="s">
        <v>109</v>
      </c>
      <c r="C491" s="4" t="str">
        <f t="shared" si="1106"/>
        <v>assets/client</v>
      </c>
      <c r="D491" s="218"/>
      <c r="E491" s="208"/>
      <c r="F491" s="204"/>
      <c r="G491" s="13" t="s">
        <v>90</v>
      </c>
      <c r="H491" s="170"/>
      <c r="I491" s="170"/>
      <c r="J491" s="170"/>
      <c r="K491" s="170"/>
      <c r="L491" s="170"/>
      <c r="M491" s="170"/>
      <c r="N491" s="170"/>
      <c r="O491" s="170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  <c r="AL491" s="174"/>
      <c r="AM491" s="174"/>
    </row>
    <row r="492" spans="1:40" ht="13.2" customHeight="1" outlineLevel="1">
      <c r="A492" s="4" t="s">
        <v>116</v>
      </c>
      <c r="B492" s="4" t="s">
        <v>61</v>
      </c>
      <c r="C492" s="4" t="str">
        <f t="shared" si="1106"/>
        <v>Clients</v>
      </c>
      <c r="D492" s="218"/>
      <c r="E492" s="203" t="s">
        <v>38</v>
      </c>
      <c r="F492" s="204" t="s">
        <v>61</v>
      </c>
      <c r="G492" s="10" t="s">
        <v>40</v>
      </c>
      <c r="H492" s="164"/>
      <c r="I492" s="164"/>
      <c r="J492" s="164"/>
      <c r="K492" s="164"/>
      <c r="L492" s="164"/>
      <c r="M492" s="164"/>
      <c r="N492" s="164"/>
      <c r="O492" s="164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L492" s="165"/>
      <c r="AM492" s="165"/>
    </row>
    <row r="493" spans="1:40" ht="13.2" outlineLevel="1">
      <c r="A493" s="4" t="s">
        <v>116</v>
      </c>
      <c r="B493" s="4" t="s">
        <v>61</v>
      </c>
      <c r="C493" s="4" t="s">
        <v>450</v>
      </c>
      <c r="D493" s="218"/>
      <c r="E493" s="203"/>
      <c r="F493" s="204"/>
      <c r="G493" s="11" t="s">
        <v>88</v>
      </c>
      <c r="H493" s="166"/>
      <c r="I493" s="166"/>
      <c r="J493" s="166"/>
      <c r="K493" s="166"/>
      <c r="L493" s="166"/>
      <c r="M493" s="166"/>
      <c r="N493" s="166"/>
      <c r="O493" s="166"/>
      <c r="P493" s="169"/>
      <c r="Q493" s="169">
        <f>+IFERROR(SUMIFS([5]Sheet1!D:D,[5]Sheet1!$A:$A,$A493,[5]Sheet1!$B:$B,$B493,[5]Sheet1!$C:$C,$C493),0)</f>
        <v>0</v>
      </c>
      <c r="R493" s="169">
        <f>+IFERROR(SUMIFS([5]Sheet1!E:E,[5]Sheet1!$A:$A,$A493,[5]Sheet1!$B:$B,$B493,[5]Sheet1!$C:$C,$C493),0)</f>
        <v>0</v>
      </c>
      <c r="S493" s="169">
        <f>+IFERROR(SUMIFS([5]Sheet1!F:F,[5]Sheet1!$A:$A,$A493,[5]Sheet1!$B:$B,$B493,[5]Sheet1!$C:$C,$C493),0)</f>
        <v>0</v>
      </c>
      <c r="T493" s="169">
        <f>+IFERROR(SUMIFS([5]Sheet1!G:G,[5]Sheet1!$A:$A,$A493,[5]Sheet1!$B:$B,$B493,[5]Sheet1!$C:$C,$C493),0)</f>
        <v>0</v>
      </c>
      <c r="U493" s="169">
        <f>+IFERROR(SUMIFS([5]Sheet1!H:H,[5]Sheet1!$A:$A,$A493,[5]Sheet1!$B:$B,$B493,[5]Sheet1!$C:$C,$C493),0)</f>
        <v>0</v>
      </c>
      <c r="V493" s="169">
        <f>+IFERROR(SUMIFS([5]Sheet1!I:I,[5]Sheet1!$A:$A,$A493,[5]Sheet1!$B:$B,$B493,[5]Sheet1!$C:$C,$C493),0)</f>
        <v>0</v>
      </c>
      <c r="W493" s="169">
        <f>+IFERROR(SUMIFS([5]Sheet1!J:J,[5]Sheet1!$A:$A,$A493,[5]Sheet1!$B:$B,$B493,[5]Sheet1!$C:$C,$C493),0)</f>
        <v>0</v>
      </c>
      <c r="X493" s="169">
        <f>+IFERROR(SUMIFS([5]Sheet1!K:K,[5]Sheet1!$A:$A,$A493,[5]Sheet1!$B:$B,$B493,[5]Sheet1!$C:$C,$C493),0)</f>
        <v>0</v>
      </c>
      <c r="Y493" s="169">
        <f>+IFERROR(SUMIFS([5]Sheet1!L:L,[5]Sheet1!$A:$A,$A493,[5]Sheet1!$B:$B,$B493,[5]Sheet1!$C:$C,$C493),0)</f>
        <v>0</v>
      </c>
      <c r="Z493" s="169">
        <f>+IFERROR(SUMIFS([5]Sheet1!M:M,[5]Sheet1!$A:$A,$A493,[5]Sheet1!$B:$B,$B493,[5]Sheet1!$C:$C,$C493),0)</f>
        <v>0</v>
      </c>
      <c r="AA493" s="169">
        <f>+IFERROR(SUMIFS([5]Sheet1!N:N,[5]Sheet1!$A:$A,$A493,[5]Sheet1!$B:$B,$B493,[5]Sheet1!$C:$C,$C493),0)</f>
        <v>0</v>
      </c>
      <c r="AB493" s="169">
        <f>+IFERROR(SUMIFS([5]Sheet1!O:O,[5]Sheet1!$A:$A,$A493,[5]Sheet1!$B:$B,$B493,[5]Sheet1!$C:$C,$C493),0)</f>
        <v>0</v>
      </c>
      <c r="AC493" s="169">
        <f>+IFERROR(SUMIFS([5]Sheet1!P:P,[5]Sheet1!$A:$A,$A493,[5]Sheet1!$B:$B,$B493,[5]Sheet1!$C:$C,$C493),0)</f>
        <v>0</v>
      </c>
      <c r="AD493" s="169">
        <f>+IFERROR(SUMIFS([5]Sheet1!Q:Q,[5]Sheet1!$A:$A,$A493,[5]Sheet1!$B:$B,$B493,[5]Sheet1!$C:$C,$C493),0)</f>
        <v>0</v>
      </c>
      <c r="AE493" s="169">
        <f>+IFERROR(SUMIFS([5]Sheet1!R:R,[5]Sheet1!$A:$A,$A493,[5]Sheet1!$B:$B,$B493,[5]Sheet1!$C:$C,$C493),0)</f>
        <v>0</v>
      </c>
      <c r="AF493" s="169">
        <f>+IFERROR(SUMIFS([5]Sheet1!S:S,[5]Sheet1!$A:$A,$A493,[5]Sheet1!$B:$B,$B493,[5]Sheet1!$C:$C,$C493),0)</f>
        <v>0</v>
      </c>
      <c r="AG493" s="169">
        <f>+IFERROR(SUMIFS([5]Sheet1!T:T,[5]Sheet1!$A:$A,$A493,[5]Sheet1!$B:$B,$B493,[5]Sheet1!$C:$C,$C493),0)</f>
        <v>0</v>
      </c>
      <c r="AH493" s="169">
        <f>+IFERROR(SUMIFS([5]Sheet1!U:U,[5]Sheet1!$A:$A,$A493,[5]Sheet1!$B:$B,$B493,[5]Sheet1!$C:$C,$C493),0)</f>
        <v>0</v>
      </c>
      <c r="AI493" s="169">
        <f>+IFERROR(SUMIFS([5]Sheet1!V:V,[5]Sheet1!$A:$A,$A493,[5]Sheet1!$B:$B,$B493,[5]Sheet1!$C:$C,$C493),0)</f>
        <v>0</v>
      </c>
      <c r="AJ493" s="169">
        <f>+IFERROR(SUMIFS([5]Sheet1!W:W,[5]Sheet1!$A:$A,$A493,[5]Sheet1!$B:$B,$B493,[5]Sheet1!$C:$C,$C493),0)</f>
        <v>0</v>
      </c>
      <c r="AK493" s="169">
        <f>+IFERROR(SUMIFS([5]Sheet1!X:X,[5]Sheet1!$A:$A,$A493,[5]Sheet1!$B:$B,$B493,[5]Sheet1!$C:$C,$C493),0)</f>
        <v>0</v>
      </c>
      <c r="AL493" s="169">
        <f>+IFERROR(SUMIFS([5]Sheet1!Y:Y,[5]Sheet1!$A:$A,$A493,[5]Sheet1!$B:$B,$B493,[5]Sheet1!$C:$C,$C493),0)</f>
        <v>0</v>
      </c>
      <c r="AM493" s="169">
        <f>+IFERROR(SUMIFS([5]Sheet1!Z:Z,[5]Sheet1!$A:$A,$A493,[5]Sheet1!$B:$B,$B493,[5]Sheet1!$C:$C,$C493),0)</f>
        <v>0</v>
      </c>
      <c r="AN493" s="4" t="s">
        <v>121</v>
      </c>
    </row>
    <row r="494" spans="1:40" ht="13.2" outlineLevel="1">
      <c r="A494" s="4" t="s">
        <v>116</v>
      </c>
      <c r="B494" s="4" t="s">
        <v>61</v>
      </c>
      <c r="C494" s="4" t="str">
        <f t="shared" ref="C494:C495" si="1171">+G494</f>
        <v>assets/client</v>
      </c>
      <c r="D494" s="218"/>
      <c r="E494" s="203"/>
      <c r="F494" s="204"/>
      <c r="G494" s="13" t="s">
        <v>90</v>
      </c>
      <c r="H494" s="170"/>
      <c r="I494" s="170"/>
      <c r="J494" s="170"/>
      <c r="K494" s="170"/>
      <c r="L494" s="170"/>
      <c r="M494" s="170"/>
      <c r="N494" s="170"/>
      <c r="O494" s="170"/>
      <c r="P494" s="170" t="str">
        <f>+IFERROR(P493/P492,"")</f>
        <v/>
      </c>
      <c r="Q494" s="170" t="str">
        <f>+IFERROR(Q493/Q492,"")</f>
        <v/>
      </c>
      <c r="R494" s="170" t="str">
        <f>+IFERROR(R493/R492,"")</f>
        <v/>
      </c>
      <c r="S494" s="170" t="str">
        <f>+IFERROR(S493/S492,"")</f>
        <v/>
      </c>
      <c r="T494" s="170" t="str">
        <f>+IFERROR(T493/T492,"")</f>
        <v/>
      </c>
      <c r="U494" s="170"/>
      <c r="V494" s="170"/>
      <c r="W494" s="170"/>
      <c r="X494" s="170"/>
      <c r="Y494" s="170"/>
      <c r="Z494" s="170"/>
      <c r="AA494" s="170"/>
      <c r="AB494" s="170"/>
      <c r="AC494" s="170"/>
      <c r="AD494" s="170"/>
      <c r="AE494" s="170"/>
      <c r="AF494" s="170"/>
      <c r="AG494" s="170"/>
      <c r="AH494" s="170"/>
      <c r="AI494" s="170"/>
      <c r="AJ494" s="170"/>
      <c r="AK494" s="170"/>
      <c r="AL494" s="170"/>
      <c r="AM494" s="170"/>
    </row>
    <row r="495" spans="1:40" ht="13.2" outlineLevel="1">
      <c r="A495" s="4" t="s">
        <v>116</v>
      </c>
      <c r="B495" s="4" t="s">
        <v>62</v>
      </c>
      <c r="C495" s="4" t="str">
        <f t="shared" si="1171"/>
        <v>Clients</v>
      </c>
      <c r="D495" s="218"/>
      <c r="E495" s="203"/>
      <c r="F495" s="204" t="s">
        <v>62</v>
      </c>
      <c r="G495" s="10" t="s">
        <v>40</v>
      </c>
      <c r="H495" s="164"/>
      <c r="I495" s="164"/>
      <c r="J495" s="164"/>
      <c r="K495" s="164"/>
      <c r="L495" s="164"/>
      <c r="M495" s="164"/>
      <c r="N495" s="164"/>
      <c r="O495" s="164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L495" s="165"/>
      <c r="AM495" s="165"/>
    </row>
    <row r="496" spans="1:40" ht="13.2" outlineLevel="1">
      <c r="A496" s="4" t="s">
        <v>116</v>
      </c>
      <c r="B496" s="4" t="s">
        <v>62</v>
      </c>
      <c r="C496" s="4" t="s">
        <v>3780</v>
      </c>
      <c r="D496" s="218"/>
      <c r="E496" s="203"/>
      <c r="F496" s="204"/>
      <c r="G496" s="11" t="s">
        <v>88</v>
      </c>
      <c r="H496" s="166"/>
      <c r="I496" s="166"/>
      <c r="J496" s="166"/>
      <c r="K496" s="166"/>
      <c r="L496" s="166"/>
      <c r="M496" s="166"/>
      <c r="N496" s="166"/>
      <c r="O496" s="166"/>
      <c r="P496" s="169"/>
      <c r="Q496" s="169">
        <f>+IFERROR(SUMIFS([5]Sheet1!D:D,[5]Sheet1!$A:$A,$A496,[5]Sheet1!$B:$B,$B496,[5]Sheet1!$C:$C,$C496),0)</f>
        <v>0</v>
      </c>
      <c r="R496" s="169">
        <f>+IFERROR(SUMIFS([5]Sheet1!E:E,[5]Sheet1!$A:$A,$A496,[5]Sheet1!$B:$B,$B496,[5]Sheet1!$C:$C,$C496),0)</f>
        <v>0</v>
      </c>
      <c r="S496" s="169">
        <f>+IFERROR(SUMIFS([5]Sheet1!F:F,[5]Sheet1!$A:$A,$A496,[5]Sheet1!$B:$B,$B496,[5]Sheet1!$C:$C,$C496),0)</f>
        <v>0</v>
      </c>
      <c r="T496" s="169">
        <f>+IFERROR(SUMIFS([5]Sheet1!G:G,[5]Sheet1!$A:$A,$A496,[5]Sheet1!$B:$B,$B496,[5]Sheet1!$C:$C,$C496),0)</f>
        <v>0</v>
      </c>
      <c r="U496" s="169">
        <f>+IFERROR(SUMIFS([5]Sheet1!H:H,[5]Sheet1!$A:$A,$A496,[5]Sheet1!$B:$B,$B496,[5]Sheet1!$C:$C,$C496),0)</f>
        <v>0</v>
      </c>
      <c r="V496" s="169">
        <f>+IFERROR(SUMIFS([5]Sheet1!I:I,[5]Sheet1!$A:$A,$A496,[5]Sheet1!$B:$B,$B496,[5]Sheet1!$C:$C,$C496),0)</f>
        <v>0</v>
      </c>
      <c r="W496" s="169">
        <f>+IFERROR(SUMIFS([5]Sheet1!J:J,[5]Sheet1!$A:$A,$A496,[5]Sheet1!$B:$B,$B496,[5]Sheet1!$C:$C,$C496),0)</f>
        <v>0</v>
      </c>
      <c r="X496" s="169">
        <f>+IFERROR(SUMIFS([5]Sheet1!K:K,[5]Sheet1!$A:$A,$A496,[5]Sheet1!$B:$B,$B496,[5]Sheet1!$C:$C,$C496),0)</f>
        <v>0</v>
      </c>
      <c r="Y496" s="169">
        <f>+IFERROR(SUMIFS([5]Sheet1!L:L,[5]Sheet1!$A:$A,$A496,[5]Sheet1!$B:$B,$B496,[5]Sheet1!$C:$C,$C496),0)</f>
        <v>0</v>
      </c>
      <c r="Z496" s="169">
        <f>+IFERROR(SUMIFS([5]Sheet1!M:M,[5]Sheet1!$A:$A,$A496,[5]Sheet1!$B:$B,$B496,[5]Sheet1!$C:$C,$C496),0)</f>
        <v>0</v>
      </c>
      <c r="AA496" s="169">
        <f>+IFERROR(SUMIFS([5]Sheet1!N:N,[5]Sheet1!$A:$A,$A496,[5]Sheet1!$B:$B,$B496,[5]Sheet1!$C:$C,$C496),0)</f>
        <v>0</v>
      </c>
      <c r="AB496" s="169">
        <f>+IFERROR(SUMIFS([5]Sheet1!O:O,[5]Sheet1!$A:$A,$A496,[5]Sheet1!$B:$B,$B496,[5]Sheet1!$C:$C,$C496),0)</f>
        <v>0</v>
      </c>
      <c r="AC496" s="169">
        <f>+IFERROR(SUMIFS([5]Sheet1!P:P,[5]Sheet1!$A:$A,$A496,[5]Sheet1!$B:$B,$B496,[5]Sheet1!$C:$C,$C496),0)</f>
        <v>0</v>
      </c>
      <c r="AD496" s="169">
        <f>+IFERROR(SUMIFS([5]Sheet1!Q:Q,[5]Sheet1!$A:$A,$A496,[5]Sheet1!$B:$B,$B496,[5]Sheet1!$C:$C,$C496),0)</f>
        <v>0</v>
      </c>
      <c r="AE496" s="169">
        <f>+IFERROR(SUMIFS([5]Sheet1!R:R,[5]Sheet1!$A:$A,$A496,[5]Sheet1!$B:$B,$B496,[5]Sheet1!$C:$C,$C496),0)</f>
        <v>0</v>
      </c>
      <c r="AF496" s="169">
        <f>+IFERROR(SUMIFS([5]Sheet1!S:S,[5]Sheet1!$A:$A,$A496,[5]Sheet1!$B:$B,$B496,[5]Sheet1!$C:$C,$C496),0)</f>
        <v>0</v>
      </c>
      <c r="AG496" s="169">
        <f>+IFERROR(SUMIFS([5]Sheet1!T:T,[5]Sheet1!$A:$A,$A496,[5]Sheet1!$B:$B,$B496,[5]Sheet1!$C:$C,$C496),0)</f>
        <v>0</v>
      </c>
      <c r="AH496" s="169">
        <f>+IFERROR(SUMIFS([5]Sheet1!U:U,[5]Sheet1!$A:$A,$A496,[5]Sheet1!$B:$B,$B496,[5]Sheet1!$C:$C,$C496),0)</f>
        <v>0</v>
      </c>
      <c r="AI496" s="169">
        <f>+IFERROR(SUMIFS([5]Sheet1!V:V,[5]Sheet1!$A:$A,$A496,[5]Sheet1!$B:$B,$B496,[5]Sheet1!$C:$C,$C496),0)</f>
        <v>0</v>
      </c>
      <c r="AJ496" s="169">
        <f>+IFERROR(SUMIFS([5]Sheet1!W:W,[5]Sheet1!$A:$A,$A496,[5]Sheet1!$B:$B,$B496,[5]Sheet1!$C:$C,$C496),0)</f>
        <v>0</v>
      </c>
      <c r="AK496" s="169">
        <f>+IFERROR(SUMIFS([5]Sheet1!X:X,[5]Sheet1!$A:$A,$A496,[5]Sheet1!$B:$B,$B496,[5]Sheet1!$C:$C,$C496),0)</f>
        <v>0</v>
      </c>
      <c r="AL496" s="169">
        <f>+IFERROR(SUMIFS([5]Sheet1!Y:Y,[5]Sheet1!$A:$A,$A496,[5]Sheet1!$B:$B,$B496,[5]Sheet1!$C:$C,$C496),0)</f>
        <v>0</v>
      </c>
      <c r="AM496" s="169">
        <f>+IFERROR(SUMIFS([5]Sheet1!Z:Z,[5]Sheet1!$A:$A,$A496,[5]Sheet1!$B:$B,$B496,[5]Sheet1!$C:$C,$C496),0)</f>
        <v>0</v>
      </c>
      <c r="AN496" s="4" t="s">
        <v>121</v>
      </c>
    </row>
    <row r="497" spans="1:40" ht="13.2" outlineLevel="1">
      <c r="A497" s="4" t="s">
        <v>116</v>
      </c>
      <c r="B497" s="4" t="s">
        <v>62</v>
      </c>
      <c r="C497" s="4" t="str">
        <f t="shared" ref="C497:C498" si="1172">+G497</f>
        <v>assets/client</v>
      </c>
      <c r="D497" s="218"/>
      <c r="E497" s="203"/>
      <c r="F497" s="204"/>
      <c r="G497" s="13" t="s">
        <v>90</v>
      </c>
      <c r="H497" s="170"/>
      <c r="I497" s="170"/>
      <c r="J497" s="170"/>
      <c r="K497" s="170"/>
      <c r="L497" s="170"/>
      <c r="M497" s="170"/>
      <c r="N497" s="170"/>
      <c r="O497" s="170"/>
      <c r="P497" s="170"/>
      <c r="Q497" s="170" t="str">
        <f>+IFERROR(Q496/Q495,"")</f>
        <v/>
      </c>
      <c r="R497" s="170" t="str">
        <f t="shared" ref="R497:S497" si="1173">+IFERROR(R496/R495,"")</f>
        <v/>
      </c>
      <c r="S497" s="170" t="str">
        <f t="shared" si="1173"/>
        <v/>
      </c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  <c r="AD497" s="170"/>
      <c r="AE497" s="170"/>
      <c r="AF497" s="170"/>
      <c r="AG497" s="170"/>
      <c r="AH497" s="170"/>
      <c r="AI497" s="170"/>
      <c r="AJ497" s="170"/>
      <c r="AK497" s="170"/>
      <c r="AL497" s="170"/>
      <c r="AM497" s="170"/>
    </row>
    <row r="498" spans="1:40" ht="13.2" customHeight="1" outlineLevel="1">
      <c r="A498" s="4" t="s">
        <v>116</v>
      </c>
      <c r="B498" s="8" t="s">
        <v>72</v>
      </c>
      <c r="C498" s="4" t="str">
        <f t="shared" si="1172"/>
        <v>Clients</v>
      </c>
      <c r="D498" s="218"/>
      <c r="E498" s="203"/>
      <c r="F498" s="204" t="s">
        <v>72</v>
      </c>
      <c r="G498" s="10" t="s">
        <v>40</v>
      </c>
      <c r="H498" s="164"/>
      <c r="I498" s="164"/>
      <c r="J498" s="164"/>
      <c r="K498" s="164"/>
      <c r="L498" s="164"/>
      <c r="M498" s="164"/>
      <c r="N498" s="164"/>
      <c r="O498" s="164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L498" s="165"/>
      <c r="AM498" s="165"/>
    </row>
    <row r="499" spans="1:40" ht="13.2" outlineLevel="1">
      <c r="A499" s="4" t="s">
        <v>116</v>
      </c>
      <c r="B499" s="8" t="s">
        <v>72</v>
      </c>
      <c r="C499" s="4" t="s">
        <v>3781</v>
      </c>
      <c r="D499" s="218"/>
      <c r="E499" s="203"/>
      <c r="F499" s="204"/>
      <c r="G499" s="11" t="s">
        <v>88</v>
      </c>
      <c r="H499" s="166"/>
      <c r="I499" s="166"/>
      <c r="J499" s="166"/>
      <c r="K499" s="166"/>
      <c r="L499" s="166"/>
      <c r="M499" s="166"/>
      <c r="N499" s="166"/>
      <c r="O499" s="166"/>
      <c r="P499" s="169"/>
      <c r="Q499" s="169">
        <f>+IFERROR(SUMIFS([5]Sheet1!D:D,[5]Sheet1!$A:$A,$A499,[5]Sheet1!$B:$B,$B499,[5]Sheet1!$C:$C,$C499),0)</f>
        <v>0</v>
      </c>
      <c r="R499" s="169">
        <f>+IFERROR(SUMIFS([5]Sheet1!E:E,[5]Sheet1!$A:$A,$A499,[5]Sheet1!$B:$B,$B499,[5]Sheet1!$C:$C,$C499),0)</f>
        <v>0</v>
      </c>
      <c r="S499" s="169">
        <f>+IFERROR(SUMIFS([5]Sheet1!F:F,[5]Sheet1!$A:$A,$A499,[5]Sheet1!$B:$B,$B499,[5]Sheet1!$C:$C,$C499),0)</f>
        <v>0</v>
      </c>
      <c r="T499" s="169">
        <f>+IFERROR(SUMIFS([5]Sheet1!G:G,[5]Sheet1!$A:$A,$A499,[5]Sheet1!$B:$B,$B499,[5]Sheet1!$C:$C,$C499),0)</f>
        <v>0</v>
      </c>
      <c r="U499" s="169">
        <f>+IFERROR(SUMIFS([5]Sheet1!H:H,[5]Sheet1!$A:$A,$A499,[5]Sheet1!$B:$B,$B499,[5]Sheet1!$C:$C,$C499),0)</f>
        <v>0</v>
      </c>
      <c r="V499" s="169">
        <f>+IFERROR(SUMIFS([5]Sheet1!I:I,[5]Sheet1!$A:$A,$A499,[5]Sheet1!$B:$B,$B499,[5]Sheet1!$C:$C,$C499),0)</f>
        <v>0</v>
      </c>
      <c r="W499" s="169">
        <f>+IFERROR(SUMIFS([5]Sheet1!J:J,[5]Sheet1!$A:$A,$A499,[5]Sheet1!$B:$B,$B499,[5]Sheet1!$C:$C,$C499),0)</f>
        <v>0</v>
      </c>
      <c r="X499" s="169">
        <f>+IFERROR(SUMIFS([5]Sheet1!K:K,[5]Sheet1!$A:$A,$A499,[5]Sheet1!$B:$B,$B499,[5]Sheet1!$C:$C,$C499),0)</f>
        <v>0</v>
      </c>
      <c r="Y499" s="169">
        <f>+IFERROR(SUMIFS([5]Sheet1!L:L,[5]Sheet1!$A:$A,$A499,[5]Sheet1!$B:$B,$B499,[5]Sheet1!$C:$C,$C499),0)</f>
        <v>0</v>
      </c>
      <c r="Z499" s="169">
        <f>+IFERROR(SUMIFS([5]Sheet1!M:M,[5]Sheet1!$A:$A,$A499,[5]Sheet1!$B:$B,$B499,[5]Sheet1!$C:$C,$C499),0)</f>
        <v>0</v>
      </c>
      <c r="AA499" s="169">
        <f>+IFERROR(SUMIFS([5]Sheet1!N:N,[5]Sheet1!$A:$A,$A499,[5]Sheet1!$B:$B,$B499,[5]Sheet1!$C:$C,$C499),0)</f>
        <v>0</v>
      </c>
      <c r="AB499" s="169">
        <f>+IFERROR(SUMIFS([5]Sheet1!O:O,[5]Sheet1!$A:$A,$A499,[5]Sheet1!$B:$B,$B499,[5]Sheet1!$C:$C,$C499),0)</f>
        <v>0</v>
      </c>
      <c r="AC499" s="169">
        <f>+IFERROR(SUMIFS([5]Sheet1!P:P,[5]Sheet1!$A:$A,$A499,[5]Sheet1!$B:$B,$B499,[5]Sheet1!$C:$C,$C499),0)</f>
        <v>0</v>
      </c>
      <c r="AD499" s="169">
        <f>+IFERROR(SUMIFS([5]Sheet1!Q:Q,[5]Sheet1!$A:$A,$A499,[5]Sheet1!$B:$B,$B499,[5]Sheet1!$C:$C,$C499),0)</f>
        <v>0</v>
      </c>
      <c r="AE499" s="169">
        <f>+IFERROR(SUMIFS([5]Sheet1!R:R,[5]Sheet1!$A:$A,$A499,[5]Sheet1!$B:$B,$B499,[5]Sheet1!$C:$C,$C499),0)</f>
        <v>0</v>
      </c>
      <c r="AF499" s="169">
        <f>+IFERROR(SUMIFS([5]Sheet1!S:S,[5]Sheet1!$A:$A,$A499,[5]Sheet1!$B:$B,$B499,[5]Sheet1!$C:$C,$C499),0)</f>
        <v>0</v>
      </c>
      <c r="AG499" s="169">
        <f>+IFERROR(SUMIFS([5]Sheet1!T:T,[5]Sheet1!$A:$A,$A499,[5]Sheet1!$B:$B,$B499,[5]Sheet1!$C:$C,$C499),0)</f>
        <v>0</v>
      </c>
      <c r="AH499" s="169">
        <f>+IFERROR(SUMIFS([5]Sheet1!U:U,[5]Sheet1!$A:$A,$A499,[5]Sheet1!$B:$B,$B499,[5]Sheet1!$C:$C,$C499),0)</f>
        <v>0</v>
      </c>
      <c r="AI499" s="169">
        <f>+IFERROR(SUMIFS([5]Sheet1!V:V,[5]Sheet1!$A:$A,$A499,[5]Sheet1!$B:$B,$B499,[5]Sheet1!$C:$C,$C499),0)</f>
        <v>0</v>
      </c>
      <c r="AJ499" s="169">
        <f>+IFERROR(SUMIFS([5]Sheet1!W:W,[5]Sheet1!$A:$A,$A499,[5]Sheet1!$B:$B,$B499,[5]Sheet1!$C:$C,$C499),0)</f>
        <v>0</v>
      </c>
      <c r="AK499" s="169">
        <f>+IFERROR(SUMIFS([5]Sheet1!X:X,[5]Sheet1!$A:$A,$A499,[5]Sheet1!$B:$B,$B499,[5]Sheet1!$C:$C,$C499),0)</f>
        <v>0</v>
      </c>
      <c r="AL499" s="169">
        <f>+IFERROR(SUMIFS([5]Sheet1!Y:Y,[5]Sheet1!$A:$A,$A499,[5]Sheet1!$B:$B,$B499,[5]Sheet1!$C:$C,$C499),0)</f>
        <v>0</v>
      </c>
      <c r="AM499" s="169">
        <f>+IFERROR(SUMIFS([5]Sheet1!Z:Z,[5]Sheet1!$A:$A,$A499,[5]Sheet1!$B:$B,$B499,[5]Sheet1!$C:$C,$C499),0)</f>
        <v>0</v>
      </c>
      <c r="AN499" s="4" t="s">
        <v>121</v>
      </c>
    </row>
    <row r="500" spans="1:40" ht="13.2" outlineLevel="1">
      <c r="A500" s="4" t="s">
        <v>116</v>
      </c>
      <c r="B500" s="8" t="s">
        <v>72</v>
      </c>
      <c r="C500" s="4" t="str">
        <f t="shared" ref="C500:C501" si="1174">+G500</f>
        <v>assets/client</v>
      </c>
      <c r="D500" s="218"/>
      <c r="E500" s="203"/>
      <c r="F500" s="204"/>
      <c r="G500" s="13" t="s">
        <v>90</v>
      </c>
      <c r="H500" s="170"/>
      <c r="I500" s="170"/>
      <c r="J500" s="170"/>
      <c r="K500" s="170"/>
      <c r="L500" s="170"/>
      <c r="M500" s="170"/>
      <c r="N500" s="170"/>
      <c r="O500" s="170"/>
      <c r="P500" s="170"/>
      <c r="Q500" s="170" t="str">
        <f>+IFERROR(Q499/Q498,"")</f>
        <v/>
      </c>
      <c r="R500" s="170" t="str">
        <f t="shared" ref="R500:S500" si="1175">+IFERROR(R499/R498,"")</f>
        <v/>
      </c>
      <c r="S500" s="170" t="str">
        <f t="shared" si="1175"/>
        <v/>
      </c>
      <c r="T500" s="170"/>
      <c r="U500" s="170"/>
      <c r="V500" s="170"/>
      <c r="W500" s="170"/>
      <c r="X500" s="170"/>
      <c r="Y500" s="170"/>
      <c r="Z500" s="170"/>
      <c r="AA500" s="170"/>
      <c r="AB500" s="170"/>
      <c r="AC500" s="170"/>
      <c r="AD500" s="170"/>
      <c r="AE500" s="170"/>
      <c r="AF500" s="170"/>
      <c r="AG500" s="170"/>
      <c r="AH500" s="170"/>
      <c r="AI500" s="170"/>
      <c r="AJ500" s="170"/>
      <c r="AK500" s="170"/>
      <c r="AL500" s="170"/>
      <c r="AM500" s="170"/>
    </row>
    <row r="501" spans="1:40" ht="13.2" customHeight="1" outlineLevel="1">
      <c r="A501" s="4" t="s">
        <v>116</v>
      </c>
      <c r="B501" s="8" t="s">
        <v>73</v>
      </c>
      <c r="C501" s="4" t="str">
        <f t="shared" si="1174"/>
        <v>Clients</v>
      </c>
      <c r="D501" s="218"/>
      <c r="E501" s="203"/>
      <c r="F501" s="204" t="s">
        <v>73</v>
      </c>
      <c r="G501" s="10" t="s">
        <v>40</v>
      </c>
      <c r="H501" s="164"/>
      <c r="I501" s="164"/>
      <c r="J501" s="164"/>
      <c r="K501" s="164"/>
      <c r="L501" s="164"/>
      <c r="M501" s="164"/>
      <c r="N501" s="164"/>
      <c r="O501" s="164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L501" s="165"/>
      <c r="AM501" s="165"/>
    </row>
    <row r="502" spans="1:40" ht="13.2" outlineLevel="1">
      <c r="A502" s="4" t="s">
        <v>116</v>
      </c>
      <c r="B502" s="8" t="s">
        <v>73</v>
      </c>
      <c r="C502" s="4" t="s">
        <v>3782</v>
      </c>
      <c r="D502" s="218"/>
      <c r="E502" s="203"/>
      <c r="F502" s="204"/>
      <c r="G502" s="11" t="s">
        <v>88</v>
      </c>
      <c r="H502" s="166"/>
      <c r="I502" s="166"/>
      <c r="J502" s="166"/>
      <c r="K502" s="166"/>
      <c r="L502" s="166"/>
      <c r="M502" s="166"/>
      <c r="N502" s="166"/>
      <c r="O502" s="166"/>
      <c r="P502" s="169"/>
      <c r="Q502" s="169">
        <f>+IFERROR(SUMIFS([5]Sheet1!D:D,[5]Sheet1!$A:$A,$A502,[5]Sheet1!$B:$B,$B502,[5]Sheet1!$C:$C,$C502),0)</f>
        <v>0</v>
      </c>
      <c r="R502" s="169">
        <f>+IFERROR(SUMIFS([5]Sheet1!E:E,[5]Sheet1!$A:$A,$A502,[5]Sheet1!$B:$B,$B502,[5]Sheet1!$C:$C,$C502),0)</f>
        <v>0</v>
      </c>
      <c r="S502" s="169">
        <f>+IFERROR(SUMIFS([5]Sheet1!F:F,[5]Sheet1!$A:$A,$A502,[5]Sheet1!$B:$B,$B502,[5]Sheet1!$C:$C,$C502),0)</f>
        <v>0</v>
      </c>
      <c r="T502" s="169">
        <f>+IFERROR(SUMIFS([5]Sheet1!G:G,[5]Sheet1!$A:$A,$A502,[5]Sheet1!$B:$B,$B502,[5]Sheet1!$C:$C,$C502),0)</f>
        <v>0</v>
      </c>
      <c r="U502" s="169">
        <f>+IFERROR(SUMIFS([5]Sheet1!H:H,[5]Sheet1!$A:$A,$A502,[5]Sheet1!$B:$B,$B502,[5]Sheet1!$C:$C,$C502),0)</f>
        <v>0</v>
      </c>
      <c r="V502" s="169">
        <f>+IFERROR(SUMIFS([5]Sheet1!I:I,[5]Sheet1!$A:$A,$A502,[5]Sheet1!$B:$B,$B502,[5]Sheet1!$C:$C,$C502),0)</f>
        <v>0</v>
      </c>
      <c r="W502" s="169">
        <f>+IFERROR(SUMIFS([5]Sheet1!J:J,[5]Sheet1!$A:$A,$A502,[5]Sheet1!$B:$B,$B502,[5]Sheet1!$C:$C,$C502),0)</f>
        <v>0</v>
      </c>
      <c r="X502" s="169">
        <f>+IFERROR(SUMIFS([5]Sheet1!K:K,[5]Sheet1!$A:$A,$A502,[5]Sheet1!$B:$B,$B502,[5]Sheet1!$C:$C,$C502),0)</f>
        <v>0</v>
      </c>
      <c r="Y502" s="169">
        <f>+IFERROR(SUMIFS([5]Sheet1!L:L,[5]Sheet1!$A:$A,$A502,[5]Sheet1!$B:$B,$B502,[5]Sheet1!$C:$C,$C502),0)</f>
        <v>0</v>
      </c>
      <c r="Z502" s="169">
        <f>+IFERROR(SUMIFS([5]Sheet1!M:M,[5]Sheet1!$A:$A,$A502,[5]Sheet1!$B:$B,$B502,[5]Sheet1!$C:$C,$C502),0)</f>
        <v>0</v>
      </c>
      <c r="AA502" s="169">
        <f>+IFERROR(SUMIFS([5]Sheet1!N:N,[5]Sheet1!$A:$A,$A502,[5]Sheet1!$B:$B,$B502,[5]Sheet1!$C:$C,$C502),0)</f>
        <v>0</v>
      </c>
      <c r="AB502" s="169">
        <f>+IFERROR(SUMIFS([5]Sheet1!O:O,[5]Sheet1!$A:$A,$A502,[5]Sheet1!$B:$B,$B502,[5]Sheet1!$C:$C,$C502),0)</f>
        <v>0</v>
      </c>
      <c r="AC502" s="169">
        <f>+IFERROR(SUMIFS([5]Sheet1!P:P,[5]Sheet1!$A:$A,$A502,[5]Sheet1!$B:$B,$B502,[5]Sheet1!$C:$C,$C502),0)</f>
        <v>0</v>
      </c>
      <c r="AD502" s="169">
        <f>+IFERROR(SUMIFS([5]Sheet1!Q:Q,[5]Sheet1!$A:$A,$A502,[5]Sheet1!$B:$B,$B502,[5]Sheet1!$C:$C,$C502),0)</f>
        <v>0</v>
      </c>
      <c r="AE502" s="169">
        <f>+IFERROR(SUMIFS([5]Sheet1!R:R,[5]Sheet1!$A:$A,$A502,[5]Sheet1!$B:$B,$B502,[5]Sheet1!$C:$C,$C502),0)</f>
        <v>0</v>
      </c>
      <c r="AF502" s="169">
        <f>+IFERROR(SUMIFS([5]Sheet1!S:S,[5]Sheet1!$A:$A,$A502,[5]Sheet1!$B:$B,$B502,[5]Sheet1!$C:$C,$C502),0)</f>
        <v>0</v>
      </c>
      <c r="AG502" s="169">
        <f>+IFERROR(SUMIFS([5]Sheet1!T:T,[5]Sheet1!$A:$A,$A502,[5]Sheet1!$B:$B,$B502,[5]Sheet1!$C:$C,$C502),0)</f>
        <v>0</v>
      </c>
      <c r="AH502" s="169">
        <f>+IFERROR(SUMIFS([5]Sheet1!U:U,[5]Sheet1!$A:$A,$A502,[5]Sheet1!$B:$B,$B502,[5]Sheet1!$C:$C,$C502),0)</f>
        <v>0</v>
      </c>
      <c r="AI502" s="169">
        <f>+IFERROR(SUMIFS([5]Sheet1!V:V,[5]Sheet1!$A:$A,$A502,[5]Sheet1!$B:$B,$B502,[5]Sheet1!$C:$C,$C502),0)</f>
        <v>0</v>
      </c>
      <c r="AJ502" s="169">
        <f>+IFERROR(SUMIFS([5]Sheet1!W:W,[5]Sheet1!$A:$A,$A502,[5]Sheet1!$B:$B,$B502,[5]Sheet1!$C:$C,$C502),0)</f>
        <v>0</v>
      </c>
      <c r="AK502" s="169">
        <f>+IFERROR(SUMIFS([5]Sheet1!X:X,[5]Sheet1!$A:$A,$A502,[5]Sheet1!$B:$B,$B502,[5]Sheet1!$C:$C,$C502),0)</f>
        <v>0</v>
      </c>
      <c r="AL502" s="169">
        <f>+IFERROR(SUMIFS([5]Sheet1!Y:Y,[5]Sheet1!$A:$A,$A502,[5]Sheet1!$B:$B,$B502,[5]Sheet1!$C:$C,$C502),0)</f>
        <v>0</v>
      </c>
      <c r="AM502" s="169">
        <f>+IFERROR(SUMIFS([5]Sheet1!Z:Z,[5]Sheet1!$A:$A,$A502,[5]Sheet1!$B:$B,$B502,[5]Sheet1!$C:$C,$C502),0)</f>
        <v>0</v>
      </c>
      <c r="AN502" s="4" t="s">
        <v>121</v>
      </c>
    </row>
    <row r="503" spans="1:40" ht="13.2" outlineLevel="1">
      <c r="A503" s="4" t="s">
        <v>116</v>
      </c>
      <c r="B503" s="8" t="s">
        <v>73</v>
      </c>
      <c r="C503" s="4" t="str">
        <f t="shared" ref="C503:C520" si="1176">+G503</f>
        <v>assets/client</v>
      </c>
      <c r="D503" s="218"/>
      <c r="E503" s="203"/>
      <c r="F503" s="204"/>
      <c r="G503" s="13" t="s">
        <v>90</v>
      </c>
      <c r="H503" s="170"/>
      <c r="I503" s="170"/>
      <c r="J503" s="170"/>
      <c r="K503" s="170"/>
      <c r="L503" s="170"/>
      <c r="M503" s="170"/>
      <c r="N503" s="170"/>
      <c r="O503" s="170"/>
      <c r="P503" s="170"/>
      <c r="Q503" s="170" t="str">
        <f t="shared" ref="Q503:S503" si="1177">+IFERROR(Q502/Q501,"")</f>
        <v/>
      </c>
      <c r="R503" s="170" t="str">
        <f t="shared" si="1177"/>
        <v/>
      </c>
      <c r="S503" s="170" t="str">
        <f t="shared" si="1177"/>
        <v/>
      </c>
      <c r="T503" s="170"/>
      <c r="U503" s="170"/>
      <c r="V503" s="170"/>
      <c r="W503" s="170"/>
      <c r="X503" s="170"/>
      <c r="Y503" s="170"/>
      <c r="Z503" s="170"/>
      <c r="AA503" s="170"/>
      <c r="AB503" s="170"/>
      <c r="AC503" s="170"/>
      <c r="AD503" s="170"/>
      <c r="AE503" s="170"/>
      <c r="AF503" s="170"/>
      <c r="AG503" s="170"/>
      <c r="AH503" s="170"/>
      <c r="AI503" s="170"/>
      <c r="AJ503" s="170"/>
      <c r="AK503" s="170"/>
      <c r="AL503" s="170"/>
      <c r="AM503" s="170"/>
    </row>
    <row r="504" spans="1:40" ht="13.2" customHeight="1" outlineLevel="1">
      <c r="A504" s="4" t="s">
        <v>116</v>
      </c>
      <c r="B504" s="4" t="s">
        <v>51</v>
      </c>
      <c r="C504" s="4" t="str">
        <f t="shared" si="1176"/>
        <v>Clients</v>
      </c>
      <c r="D504" s="218"/>
      <c r="E504" s="203" t="s">
        <v>39</v>
      </c>
      <c r="F504" s="204" t="s">
        <v>51</v>
      </c>
      <c r="G504" s="10" t="s">
        <v>40</v>
      </c>
      <c r="H504" s="164"/>
      <c r="I504" s="164"/>
      <c r="J504" s="164"/>
      <c r="K504" s="164"/>
      <c r="L504" s="164"/>
      <c r="M504" s="164"/>
      <c r="N504" s="164"/>
      <c r="O504" s="164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65"/>
      <c r="AE504" s="165"/>
      <c r="AF504" s="165"/>
      <c r="AG504" s="165"/>
      <c r="AH504" s="165"/>
      <c r="AI504" s="165"/>
      <c r="AJ504" s="165"/>
      <c r="AK504" s="165"/>
      <c r="AL504" s="165"/>
      <c r="AM504" s="165"/>
    </row>
    <row r="505" spans="1:40" ht="13.2" outlineLevel="1">
      <c r="A505" s="4" t="s">
        <v>116</v>
      </c>
      <c r="B505" s="4" t="s">
        <v>51</v>
      </c>
      <c r="C505" s="4" t="str">
        <f t="shared" si="1176"/>
        <v>Assets</v>
      </c>
      <c r="D505" s="218"/>
      <c r="E505" s="203"/>
      <c r="F505" s="204"/>
      <c r="G505" s="11" t="s">
        <v>88</v>
      </c>
      <c r="H505" s="166"/>
      <c r="I505" s="166"/>
      <c r="J505" s="166"/>
      <c r="K505" s="166"/>
      <c r="L505" s="166"/>
      <c r="M505" s="166"/>
      <c r="N505" s="166"/>
      <c r="O505" s="166"/>
      <c r="P505" s="167">
        <f t="shared" ref="P505" si="1178">SUM(P506:P511)</f>
        <v>0</v>
      </c>
      <c r="Q505" s="167">
        <f>SUM(Q506:Q511)</f>
        <v>0</v>
      </c>
      <c r="R505" s="167">
        <f t="shared" ref="R505:Z505" si="1179">SUM(R506:R511)</f>
        <v>0</v>
      </c>
      <c r="S505" s="167">
        <f t="shared" si="1179"/>
        <v>0</v>
      </c>
      <c r="T505" s="167">
        <f t="shared" si="1179"/>
        <v>0</v>
      </c>
      <c r="U505" s="167">
        <f t="shared" si="1179"/>
        <v>0</v>
      </c>
      <c r="V505" s="167">
        <f t="shared" si="1179"/>
        <v>0</v>
      </c>
      <c r="W505" s="167">
        <f t="shared" si="1179"/>
        <v>0</v>
      </c>
      <c r="X505" s="167">
        <f t="shared" si="1179"/>
        <v>0</v>
      </c>
      <c r="Y505" s="167">
        <f t="shared" si="1179"/>
        <v>0</v>
      </c>
      <c r="Z505" s="167">
        <f t="shared" si="1179"/>
        <v>0</v>
      </c>
      <c r="AA505" s="167">
        <f t="shared" ref="AA505:AB505" si="1180">SUM(AA506:AA511)</f>
        <v>0</v>
      </c>
      <c r="AB505" s="167">
        <f t="shared" si="1180"/>
        <v>0</v>
      </c>
      <c r="AC505" s="167">
        <f t="shared" ref="AC505:AD505" si="1181">SUM(AC506:AC511)</f>
        <v>0</v>
      </c>
      <c r="AD505" s="167">
        <f t="shared" si="1181"/>
        <v>0</v>
      </c>
      <c r="AE505" s="167">
        <f t="shared" ref="AE505:AF505" si="1182">SUM(AE506:AE511)</f>
        <v>0</v>
      </c>
      <c r="AF505" s="167">
        <f t="shared" si="1182"/>
        <v>0</v>
      </c>
      <c r="AG505" s="167">
        <f t="shared" ref="AG505:AH505" si="1183">SUM(AG506:AG511)</f>
        <v>0</v>
      </c>
      <c r="AH505" s="167">
        <f t="shared" si="1183"/>
        <v>0</v>
      </c>
      <c r="AI505" s="167">
        <f t="shared" ref="AI505:AM505" si="1184">SUM(AI506:AI511)</f>
        <v>0</v>
      </c>
      <c r="AJ505" s="167">
        <f t="shared" si="1184"/>
        <v>0</v>
      </c>
      <c r="AK505" s="167">
        <f t="shared" si="1184"/>
        <v>0</v>
      </c>
      <c r="AL505" s="167">
        <f t="shared" si="1184"/>
        <v>0</v>
      </c>
      <c r="AM505" s="167">
        <f t="shared" si="1184"/>
        <v>0</v>
      </c>
    </row>
    <row r="506" spans="1:40" ht="13.2" outlineLevel="2">
      <c r="A506" s="4" t="s">
        <v>116</v>
      </c>
      <c r="B506" s="4" t="s">
        <v>51</v>
      </c>
      <c r="C506" s="4" t="str">
        <f t="shared" si="1176"/>
        <v>X Fiber 50 - own</v>
      </c>
      <c r="D506" s="218"/>
      <c r="E506" s="203"/>
      <c r="F506" s="204"/>
      <c r="G506" s="12" t="s">
        <v>63</v>
      </c>
      <c r="H506" s="168"/>
      <c r="I506" s="168"/>
      <c r="J506" s="168"/>
      <c r="K506" s="168"/>
      <c r="L506" s="168"/>
      <c r="M506" s="168"/>
      <c r="N506" s="168"/>
      <c r="O506" s="168"/>
      <c r="P506" s="169"/>
      <c r="Q506" s="169">
        <f>+IFERROR(SUMIFS([5]Sheet1!D:D,[5]Sheet1!$A:$A,$A506,[5]Sheet1!$B:$B,$B506,[5]Sheet1!$C:$C,$C506),0)</f>
        <v>0</v>
      </c>
      <c r="R506" s="169">
        <f>+IFERROR(SUMIFS([5]Sheet1!E:E,[5]Sheet1!$A:$A,$A506,[5]Sheet1!$B:$B,$B506,[5]Sheet1!$C:$C,$C506),0)</f>
        <v>0</v>
      </c>
      <c r="S506" s="169">
        <f>+IFERROR(SUMIFS([5]Sheet1!F:F,[5]Sheet1!$A:$A,$A506,[5]Sheet1!$B:$B,$B506,[5]Sheet1!$C:$C,$C506),0)</f>
        <v>0</v>
      </c>
      <c r="T506" s="169">
        <f>+IFERROR(SUMIFS([5]Sheet1!G:G,[5]Sheet1!$A:$A,$A506,[5]Sheet1!$B:$B,$B506,[5]Sheet1!$C:$C,$C506),0)</f>
        <v>0</v>
      </c>
      <c r="U506" s="169">
        <f>+IFERROR(SUMIFS([5]Sheet1!H:H,[5]Sheet1!$A:$A,$A506,[5]Sheet1!$B:$B,$B506,[5]Sheet1!$C:$C,$C506),0)</f>
        <v>0</v>
      </c>
      <c r="V506" s="169">
        <f>+IFERROR(SUMIFS([5]Sheet1!I:I,[5]Sheet1!$A:$A,$A506,[5]Sheet1!$B:$B,$B506,[5]Sheet1!$C:$C,$C506),0)</f>
        <v>0</v>
      </c>
      <c r="W506" s="169">
        <f>+IFERROR(SUMIFS([5]Sheet1!J:J,[5]Sheet1!$A:$A,$A506,[5]Sheet1!$B:$B,$B506,[5]Sheet1!$C:$C,$C506),0)</f>
        <v>0</v>
      </c>
      <c r="X506" s="169">
        <f>+IFERROR(SUMIFS([5]Sheet1!K:K,[5]Sheet1!$A:$A,$A506,[5]Sheet1!$B:$B,$B506,[5]Sheet1!$C:$C,$C506),0)</f>
        <v>0</v>
      </c>
      <c r="Y506" s="169">
        <f>+IFERROR(SUMIFS([5]Sheet1!L:L,[5]Sheet1!$A:$A,$A506,[5]Sheet1!$B:$B,$B506,[5]Sheet1!$C:$C,$C506),0)</f>
        <v>0</v>
      </c>
      <c r="Z506" s="169">
        <f>+IFERROR(SUMIFS([5]Sheet1!M:M,[5]Sheet1!$A:$A,$A506,[5]Sheet1!$B:$B,$B506,[5]Sheet1!$C:$C,$C506),0)</f>
        <v>0</v>
      </c>
      <c r="AA506" s="169">
        <f>+IFERROR(SUMIFS([5]Sheet1!N:N,[5]Sheet1!$A:$A,$A506,[5]Sheet1!$B:$B,$B506,[5]Sheet1!$C:$C,$C506),0)</f>
        <v>0</v>
      </c>
      <c r="AB506" s="169">
        <f>+IFERROR(SUMIFS([5]Sheet1!O:O,[5]Sheet1!$A:$A,$A506,[5]Sheet1!$B:$B,$B506,[5]Sheet1!$C:$C,$C506),0)</f>
        <v>0</v>
      </c>
      <c r="AC506" s="169">
        <f>+IFERROR(SUMIFS([5]Sheet1!P:P,[5]Sheet1!$A:$A,$A506,[5]Sheet1!$B:$B,$B506,[5]Sheet1!$C:$C,$C506),0)</f>
        <v>0</v>
      </c>
      <c r="AD506" s="169">
        <f>+IFERROR(SUMIFS([5]Sheet1!Q:Q,[5]Sheet1!$A:$A,$A506,[5]Sheet1!$B:$B,$B506,[5]Sheet1!$C:$C,$C506),0)</f>
        <v>0</v>
      </c>
      <c r="AE506" s="169">
        <f>+IFERROR(SUMIFS([5]Sheet1!R:R,[5]Sheet1!$A:$A,$A506,[5]Sheet1!$B:$B,$B506,[5]Sheet1!$C:$C,$C506),0)</f>
        <v>0</v>
      </c>
      <c r="AF506" s="169">
        <f>+IFERROR(SUMIFS([5]Sheet1!S:S,[5]Sheet1!$A:$A,$A506,[5]Sheet1!$B:$B,$B506,[5]Sheet1!$C:$C,$C506),0)</f>
        <v>0</v>
      </c>
      <c r="AG506" s="169">
        <f>+IFERROR(SUMIFS([5]Sheet1!T:T,[5]Sheet1!$A:$A,$A506,[5]Sheet1!$B:$B,$B506,[5]Sheet1!$C:$C,$C506),0)</f>
        <v>0</v>
      </c>
      <c r="AH506" s="169">
        <f>+IFERROR(SUMIFS([5]Sheet1!U:U,[5]Sheet1!$A:$A,$A506,[5]Sheet1!$B:$B,$B506,[5]Sheet1!$C:$C,$C506),0)</f>
        <v>0</v>
      </c>
      <c r="AI506" s="169">
        <f>+IFERROR(SUMIFS([5]Sheet1!V:V,[5]Sheet1!$A:$A,$A506,[5]Sheet1!$B:$B,$B506,[5]Sheet1!$C:$C,$C506),0)</f>
        <v>0</v>
      </c>
      <c r="AJ506" s="169">
        <f>+IFERROR(SUMIFS([5]Sheet1!W:W,[5]Sheet1!$A:$A,$A506,[5]Sheet1!$B:$B,$B506,[5]Sheet1!$C:$C,$C506),0)</f>
        <v>0</v>
      </c>
      <c r="AK506" s="169">
        <f>+IFERROR(SUMIFS([5]Sheet1!X:X,[5]Sheet1!$A:$A,$A506,[5]Sheet1!$B:$B,$B506,[5]Sheet1!$C:$C,$C506),0)</f>
        <v>0</v>
      </c>
      <c r="AL506" s="169">
        <f>+IFERROR(SUMIFS([5]Sheet1!Y:Y,[5]Sheet1!$A:$A,$A506,[5]Sheet1!$B:$B,$B506,[5]Sheet1!$C:$C,$C506),0)</f>
        <v>0</v>
      </c>
      <c r="AM506" s="169">
        <f>+IFERROR(SUMIFS([5]Sheet1!Z:Z,[5]Sheet1!$A:$A,$A506,[5]Sheet1!$B:$B,$B506,[5]Sheet1!$C:$C,$C506),0)</f>
        <v>0</v>
      </c>
      <c r="AN506" s="4" t="s">
        <v>121</v>
      </c>
    </row>
    <row r="507" spans="1:40" ht="13.2" outlineLevel="2">
      <c r="A507" s="4" t="s">
        <v>116</v>
      </c>
      <c r="B507" s="4" t="s">
        <v>51</v>
      </c>
      <c r="C507" s="4" t="str">
        <f t="shared" si="1176"/>
        <v>X Fiber 50 - neba</v>
      </c>
      <c r="D507" s="218"/>
      <c r="E507" s="203"/>
      <c r="F507" s="204"/>
      <c r="G507" s="12" t="s">
        <v>64</v>
      </c>
      <c r="H507" s="168"/>
      <c r="I507" s="168"/>
      <c r="J507" s="168"/>
      <c r="K507" s="168"/>
      <c r="L507" s="168"/>
      <c r="M507" s="168"/>
      <c r="N507" s="168"/>
      <c r="O507" s="168"/>
      <c r="P507" s="169"/>
      <c r="Q507" s="169">
        <f>+IFERROR(SUMIFS([5]Sheet1!D:D,[5]Sheet1!$A:$A,$A507,[5]Sheet1!$B:$B,$B507,[5]Sheet1!$C:$C,$C507),0)</f>
        <v>0</v>
      </c>
      <c r="R507" s="169">
        <f>+IFERROR(SUMIFS([5]Sheet1!E:E,[5]Sheet1!$A:$A,$A507,[5]Sheet1!$B:$B,$B507,[5]Sheet1!$C:$C,$C507),0)</f>
        <v>0</v>
      </c>
      <c r="S507" s="169">
        <f>+IFERROR(SUMIFS([5]Sheet1!F:F,[5]Sheet1!$A:$A,$A507,[5]Sheet1!$B:$B,$B507,[5]Sheet1!$C:$C,$C507),0)</f>
        <v>0</v>
      </c>
      <c r="T507" s="169">
        <f>+IFERROR(SUMIFS([5]Sheet1!G:G,[5]Sheet1!$A:$A,$A507,[5]Sheet1!$B:$B,$B507,[5]Sheet1!$C:$C,$C507),0)</f>
        <v>0</v>
      </c>
      <c r="U507" s="169">
        <f>+IFERROR(SUMIFS([5]Sheet1!H:H,[5]Sheet1!$A:$A,$A507,[5]Sheet1!$B:$B,$B507,[5]Sheet1!$C:$C,$C507),0)</f>
        <v>0</v>
      </c>
      <c r="V507" s="169">
        <f>+IFERROR(SUMIFS([5]Sheet1!I:I,[5]Sheet1!$A:$A,$A507,[5]Sheet1!$B:$B,$B507,[5]Sheet1!$C:$C,$C507),0)</f>
        <v>0</v>
      </c>
      <c r="W507" s="169">
        <f>+IFERROR(SUMIFS([5]Sheet1!J:J,[5]Sheet1!$A:$A,$A507,[5]Sheet1!$B:$B,$B507,[5]Sheet1!$C:$C,$C507),0)</f>
        <v>0</v>
      </c>
      <c r="X507" s="169">
        <f>+IFERROR(SUMIFS([5]Sheet1!K:K,[5]Sheet1!$A:$A,$A507,[5]Sheet1!$B:$B,$B507,[5]Sheet1!$C:$C,$C507),0)</f>
        <v>0</v>
      </c>
      <c r="Y507" s="169">
        <f>+IFERROR(SUMIFS([5]Sheet1!L:L,[5]Sheet1!$A:$A,$A507,[5]Sheet1!$B:$B,$B507,[5]Sheet1!$C:$C,$C507),0)</f>
        <v>0</v>
      </c>
      <c r="Z507" s="169">
        <f>+IFERROR(SUMIFS([5]Sheet1!M:M,[5]Sheet1!$A:$A,$A507,[5]Sheet1!$B:$B,$B507,[5]Sheet1!$C:$C,$C507),0)</f>
        <v>0</v>
      </c>
      <c r="AA507" s="169">
        <f>+IFERROR(SUMIFS([5]Sheet1!N:N,[5]Sheet1!$A:$A,$A507,[5]Sheet1!$B:$B,$B507,[5]Sheet1!$C:$C,$C507),0)</f>
        <v>0</v>
      </c>
      <c r="AB507" s="169">
        <f>+IFERROR(SUMIFS([5]Sheet1!O:O,[5]Sheet1!$A:$A,$A507,[5]Sheet1!$B:$B,$B507,[5]Sheet1!$C:$C,$C507),0)</f>
        <v>0</v>
      </c>
      <c r="AC507" s="169">
        <f>+IFERROR(SUMIFS([5]Sheet1!P:P,[5]Sheet1!$A:$A,$A507,[5]Sheet1!$B:$B,$B507,[5]Sheet1!$C:$C,$C507),0)</f>
        <v>0</v>
      </c>
      <c r="AD507" s="169">
        <f>+IFERROR(SUMIFS([5]Sheet1!Q:Q,[5]Sheet1!$A:$A,$A507,[5]Sheet1!$B:$B,$B507,[5]Sheet1!$C:$C,$C507),0)</f>
        <v>0</v>
      </c>
      <c r="AE507" s="169">
        <f>+IFERROR(SUMIFS([5]Sheet1!R:R,[5]Sheet1!$A:$A,$A507,[5]Sheet1!$B:$B,$B507,[5]Sheet1!$C:$C,$C507),0)</f>
        <v>0</v>
      </c>
      <c r="AF507" s="169">
        <f>+IFERROR(SUMIFS([5]Sheet1!S:S,[5]Sheet1!$A:$A,$A507,[5]Sheet1!$B:$B,$B507,[5]Sheet1!$C:$C,$C507),0)</f>
        <v>0</v>
      </c>
      <c r="AG507" s="169">
        <f>+IFERROR(SUMIFS([5]Sheet1!T:T,[5]Sheet1!$A:$A,$A507,[5]Sheet1!$B:$B,$B507,[5]Sheet1!$C:$C,$C507),0)</f>
        <v>0</v>
      </c>
      <c r="AH507" s="169">
        <f>+IFERROR(SUMIFS([5]Sheet1!U:U,[5]Sheet1!$A:$A,$A507,[5]Sheet1!$B:$B,$B507,[5]Sheet1!$C:$C,$C507),0)</f>
        <v>0</v>
      </c>
      <c r="AI507" s="169">
        <f>+IFERROR(SUMIFS([5]Sheet1!V:V,[5]Sheet1!$A:$A,$A507,[5]Sheet1!$B:$B,$B507,[5]Sheet1!$C:$C,$C507),0)</f>
        <v>0</v>
      </c>
      <c r="AJ507" s="169">
        <f>+IFERROR(SUMIFS([5]Sheet1!W:W,[5]Sheet1!$A:$A,$A507,[5]Sheet1!$B:$B,$B507,[5]Sheet1!$C:$C,$C507),0)</f>
        <v>0</v>
      </c>
      <c r="AK507" s="169">
        <f>+IFERROR(SUMIFS([5]Sheet1!X:X,[5]Sheet1!$A:$A,$A507,[5]Sheet1!$B:$B,$B507,[5]Sheet1!$C:$C,$C507),0)</f>
        <v>0</v>
      </c>
      <c r="AL507" s="169">
        <f>+IFERROR(SUMIFS([5]Sheet1!Y:Y,[5]Sheet1!$A:$A,$A507,[5]Sheet1!$B:$B,$B507,[5]Sheet1!$C:$C,$C507),0)</f>
        <v>0</v>
      </c>
      <c r="AM507" s="169">
        <f>+IFERROR(SUMIFS([5]Sheet1!Z:Z,[5]Sheet1!$A:$A,$A507,[5]Sheet1!$B:$B,$B507,[5]Sheet1!$C:$C,$C507),0)</f>
        <v>0</v>
      </c>
      <c r="AN507" s="4" t="s">
        <v>121</v>
      </c>
    </row>
    <row r="508" spans="1:40" ht="13.2" outlineLevel="2">
      <c r="A508" s="4" t="s">
        <v>116</v>
      </c>
      <c r="B508" s="4" t="s">
        <v>51</v>
      </c>
      <c r="C508" s="4" t="str">
        <f t="shared" si="1176"/>
        <v>X Fiber 100 - own</v>
      </c>
      <c r="D508" s="218"/>
      <c r="E508" s="203"/>
      <c r="F508" s="204"/>
      <c r="G508" s="12" t="s">
        <v>65</v>
      </c>
      <c r="H508" s="168"/>
      <c r="I508" s="168"/>
      <c r="J508" s="168"/>
      <c r="K508" s="168"/>
      <c r="L508" s="168"/>
      <c r="M508" s="168"/>
      <c r="N508" s="168"/>
      <c r="O508" s="168"/>
      <c r="P508" s="169"/>
      <c r="Q508" s="169">
        <f>+IFERROR(SUMIFS([5]Sheet1!D:D,[5]Sheet1!$A:$A,$A508,[5]Sheet1!$B:$B,$B508,[5]Sheet1!$C:$C,$C508),0)</f>
        <v>0</v>
      </c>
      <c r="R508" s="169">
        <f>+IFERROR(SUMIFS([5]Sheet1!E:E,[5]Sheet1!$A:$A,$A508,[5]Sheet1!$B:$B,$B508,[5]Sheet1!$C:$C,$C508),0)</f>
        <v>0</v>
      </c>
      <c r="S508" s="169">
        <f>+IFERROR(SUMIFS([5]Sheet1!F:F,[5]Sheet1!$A:$A,$A508,[5]Sheet1!$B:$B,$B508,[5]Sheet1!$C:$C,$C508),0)</f>
        <v>0</v>
      </c>
      <c r="T508" s="169">
        <f>+IFERROR(SUMIFS([5]Sheet1!G:G,[5]Sheet1!$A:$A,$A508,[5]Sheet1!$B:$B,$B508,[5]Sheet1!$C:$C,$C508),0)</f>
        <v>0</v>
      </c>
      <c r="U508" s="169">
        <f>+IFERROR(SUMIFS([5]Sheet1!H:H,[5]Sheet1!$A:$A,$A508,[5]Sheet1!$B:$B,$B508,[5]Sheet1!$C:$C,$C508),0)</f>
        <v>0</v>
      </c>
      <c r="V508" s="169">
        <f>+IFERROR(SUMIFS([5]Sheet1!I:I,[5]Sheet1!$A:$A,$A508,[5]Sheet1!$B:$B,$B508,[5]Sheet1!$C:$C,$C508),0)</f>
        <v>0</v>
      </c>
      <c r="W508" s="169">
        <f>+IFERROR(SUMIFS([5]Sheet1!J:J,[5]Sheet1!$A:$A,$A508,[5]Sheet1!$B:$B,$B508,[5]Sheet1!$C:$C,$C508),0)</f>
        <v>0</v>
      </c>
      <c r="X508" s="169">
        <f>+IFERROR(SUMIFS([5]Sheet1!K:K,[5]Sheet1!$A:$A,$A508,[5]Sheet1!$B:$B,$B508,[5]Sheet1!$C:$C,$C508),0)</f>
        <v>0</v>
      </c>
      <c r="Y508" s="169">
        <f>+IFERROR(SUMIFS([5]Sheet1!L:L,[5]Sheet1!$A:$A,$A508,[5]Sheet1!$B:$B,$B508,[5]Sheet1!$C:$C,$C508),0)</f>
        <v>0</v>
      </c>
      <c r="Z508" s="169">
        <f>+IFERROR(SUMIFS([5]Sheet1!M:M,[5]Sheet1!$A:$A,$A508,[5]Sheet1!$B:$B,$B508,[5]Sheet1!$C:$C,$C508),0)</f>
        <v>0</v>
      </c>
      <c r="AA508" s="169">
        <f>+IFERROR(SUMIFS([5]Sheet1!N:N,[5]Sheet1!$A:$A,$A508,[5]Sheet1!$B:$B,$B508,[5]Sheet1!$C:$C,$C508),0)</f>
        <v>0</v>
      </c>
      <c r="AB508" s="169">
        <f>+IFERROR(SUMIFS([5]Sheet1!O:O,[5]Sheet1!$A:$A,$A508,[5]Sheet1!$B:$B,$B508,[5]Sheet1!$C:$C,$C508),0)</f>
        <v>0</v>
      </c>
      <c r="AC508" s="169">
        <f>+IFERROR(SUMIFS([5]Sheet1!P:P,[5]Sheet1!$A:$A,$A508,[5]Sheet1!$B:$B,$B508,[5]Sheet1!$C:$C,$C508),0)</f>
        <v>0</v>
      </c>
      <c r="AD508" s="169">
        <f>+IFERROR(SUMIFS([5]Sheet1!Q:Q,[5]Sheet1!$A:$A,$A508,[5]Sheet1!$B:$B,$B508,[5]Sheet1!$C:$C,$C508),0)</f>
        <v>0</v>
      </c>
      <c r="AE508" s="169">
        <f>+IFERROR(SUMIFS([5]Sheet1!R:R,[5]Sheet1!$A:$A,$A508,[5]Sheet1!$B:$B,$B508,[5]Sheet1!$C:$C,$C508),0)</f>
        <v>0</v>
      </c>
      <c r="AF508" s="169">
        <f>+IFERROR(SUMIFS([5]Sheet1!S:S,[5]Sheet1!$A:$A,$A508,[5]Sheet1!$B:$B,$B508,[5]Sheet1!$C:$C,$C508),0)</f>
        <v>0</v>
      </c>
      <c r="AG508" s="169">
        <f>+IFERROR(SUMIFS([5]Sheet1!T:T,[5]Sheet1!$A:$A,$A508,[5]Sheet1!$B:$B,$B508,[5]Sheet1!$C:$C,$C508),0)</f>
        <v>0</v>
      </c>
      <c r="AH508" s="169">
        <f>+IFERROR(SUMIFS([5]Sheet1!U:U,[5]Sheet1!$A:$A,$A508,[5]Sheet1!$B:$B,$B508,[5]Sheet1!$C:$C,$C508),0)</f>
        <v>0</v>
      </c>
      <c r="AI508" s="169">
        <f>+IFERROR(SUMIFS([5]Sheet1!V:V,[5]Sheet1!$A:$A,$A508,[5]Sheet1!$B:$B,$B508,[5]Sheet1!$C:$C,$C508),0)</f>
        <v>0</v>
      </c>
      <c r="AJ508" s="169">
        <f>+IFERROR(SUMIFS([5]Sheet1!W:W,[5]Sheet1!$A:$A,$A508,[5]Sheet1!$B:$B,$B508,[5]Sheet1!$C:$C,$C508),0)</f>
        <v>0</v>
      </c>
      <c r="AK508" s="169">
        <f>+IFERROR(SUMIFS([5]Sheet1!X:X,[5]Sheet1!$A:$A,$A508,[5]Sheet1!$B:$B,$B508,[5]Sheet1!$C:$C,$C508),0)</f>
        <v>0</v>
      </c>
      <c r="AL508" s="169">
        <f>+IFERROR(SUMIFS([5]Sheet1!Y:Y,[5]Sheet1!$A:$A,$A508,[5]Sheet1!$B:$B,$B508,[5]Sheet1!$C:$C,$C508),0)</f>
        <v>0</v>
      </c>
      <c r="AM508" s="169">
        <f>+IFERROR(SUMIFS([5]Sheet1!Z:Z,[5]Sheet1!$A:$A,$A508,[5]Sheet1!$B:$B,$B508,[5]Sheet1!$C:$C,$C508),0)</f>
        <v>0</v>
      </c>
      <c r="AN508" s="4" t="s">
        <v>121</v>
      </c>
    </row>
    <row r="509" spans="1:40" ht="13.2" outlineLevel="2">
      <c r="A509" s="4" t="s">
        <v>116</v>
      </c>
      <c r="B509" s="4" t="s">
        <v>51</v>
      </c>
      <c r="C509" s="4" t="str">
        <f t="shared" si="1176"/>
        <v>X Fiber 100 - neba</v>
      </c>
      <c r="D509" s="218"/>
      <c r="E509" s="203"/>
      <c r="F509" s="204"/>
      <c r="G509" s="12" t="s">
        <v>66</v>
      </c>
      <c r="H509" s="168"/>
      <c r="I509" s="168"/>
      <c r="J509" s="168"/>
      <c r="K509" s="168"/>
      <c r="L509" s="168"/>
      <c r="M509" s="168"/>
      <c r="N509" s="168"/>
      <c r="O509" s="168"/>
      <c r="P509" s="169"/>
      <c r="Q509" s="169">
        <f>+IFERROR(SUMIFS([5]Sheet1!D:D,[5]Sheet1!$A:$A,$A509,[5]Sheet1!$B:$B,$B509,[5]Sheet1!$C:$C,$C509),0)</f>
        <v>0</v>
      </c>
      <c r="R509" s="169">
        <f>+IFERROR(SUMIFS([5]Sheet1!E:E,[5]Sheet1!$A:$A,$A509,[5]Sheet1!$B:$B,$B509,[5]Sheet1!$C:$C,$C509),0)</f>
        <v>0</v>
      </c>
      <c r="S509" s="169">
        <f>+IFERROR(SUMIFS([5]Sheet1!F:F,[5]Sheet1!$A:$A,$A509,[5]Sheet1!$B:$B,$B509,[5]Sheet1!$C:$C,$C509),0)</f>
        <v>0</v>
      </c>
      <c r="T509" s="169">
        <f>+IFERROR(SUMIFS([5]Sheet1!G:G,[5]Sheet1!$A:$A,$A509,[5]Sheet1!$B:$B,$B509,[5]Sheet1!$C:$C,$C509),0)</f>
        <v>0</v>
      </c>
      <c r="U509" s="169">
        <f>+IFERROR(SUMIFS([5]Sheet1!H:H,[5]Sheet1!$A:$A,$A509,[5]Sheet1!$B:$B,$B509,[5]Sheet1!$C:$C,$C509),0)</f>
        <v>0</v>
      </c>
      <c r="V509" s="169">
        <f>+IFERROR(SUMIFS([5]Sheet1!I:I,[5]Sheet1!$A:$A,$A509,[5]Sheet1!$B:$B,$B509,[5]Sheet1!$C:$C,$C509),0)</f>
        <v>0</v>
      </c>
      <c r="W509" s="169">
        <f>+IFERROR(SUMIFS([5]Sheet1!J:J,[5]Sheet1!$A:$A,$A509,[5]Sheet1!$B:$B,$B509,[5]Sheet1!$C:$C,$C509),0)</f>
        <v>0</v>
      </c>
      <c r="X509" s="169">
        <f>+IFERROR(SUMIFS([5]Sheet1!K:K,[5]Sheet1!$A:$A,$A509,[5]Sheet1!$B:$B,$B509,[5]Sheet1!$C:$C,$C509),0)</f>
        <v>0</v>
      </c>
      <c r="Y509" s="169">
        <f>+IFERROR(SUMIFS([5]Sheet1!L:L,[5]Sheet1!$A:$A,$A509,[5]Sheet1!$B:$B,$B509,[5]Sheet1!$C:$C,$C509),0)</f>
        <v>0</v>
      </c>
      <c r="Z509" s="169">
        <f>+IFERROR(SUMIFS([5]Sheet1!M:M,[5]Sheet1!$A:$A,$A509,[5]Sheet1!$B:$B,$B509,[5]Sheet1!$C:$C,$C509),0)</f>
        <v>0</v>
      </c>
      <c r="AA509" s="169">
        <f>+IFERROR(SUMIFS([5]Sheet1!N:N,[5]Sheet1!$A:$A,$A509,[5]Sheet1!$B:$B,$B509,[5]Sheet1!$C:$C,$C509),0)</f>
        <v>0</v>
      </c>
      <c r="AB509" s="169">
        <f>+IFERROR(SUMIFS([5]Sheet1!O:O,[5]Sheet1!$A:$A,$A509,[5]Sheet1!$B:$B,$B509,[5]Sheet1!$C:$C,$C509),0)</f>
        <v>0</v>
      </c>
      <c r="AC509" s="169">
        <f>+IFERROR(SUMIFS([5]Sheet1!P:P,[5]Sheet1!$A:$A,$A509,[5]Sheet1!$B:$B,$B509,[5]Sheet1!$C:$C,$C509),0)</f>
        <v>0</v>
      </c>
      <c r="AD509" s="169">
        <f>+IFERROR(SUMIFS([5]Sheet1!Q:Q,[5]Sheet1!$A:$A,$A509,[5]Sheet1!$B:$B,$B509,[5]Sheet1!$C:$C,$C509),0)</f>
        <v>0</v>
      </c>
      <c r="AE509" s="169">
        <f>+IFERROR(SUMIFS([5]Sheet1!R:R,[5]Sheet1!$A:$A,$A509,[5]Sheet1!$B:$B,$B509,[5]Sheet1!$C:$C,$C509),0)</f>
        <v>0</v>
      </c>
      <c r="AF509" s="169">
        <f>+IFERROR(SUMIFS([5]Sheet1!S:S,[5]Sheet1!$A:$A,$A509,[5]Sheet1!$B:$B,$B509,[5]Sheet1!$C:$C,$C509),0)</f>
        <v>0</v>
      </c>
      <c r="AG509" s="169">
        <f>+IFERROR(SUMIFS([5]Sheet1!T:T,[5]Sheet1!$A:$A,$A509,[5]Sheet1!$B:$B,$B509,[5]Sheet1!$C:$C,$C509),0)</f>
        <v>0</v>
      </c>
      <c r="AH509" s="169">
        <f>+IFERROR(SUMIFS([5]Sheet1!U:U,[5]Sheet1!$A:$A,$A509,[5]Sheet1!$B:$B,$B509,[5]Sheet1!$C:$C,$C509),0)</f>
        <v>0</v>
      </c>
      <c r="AI509" s="169">
        <f>+IFERROR(SUMIFS([5]Sheet1!V:V,[5]Sheet1!$A:$A,$A509,[5]Sheet1!$B:$B,$B509,[5]Sheet1!$C:$C,$C509),0)</f>
        <v>0</v>
      </c>
      <c r="AJ509" s="169">
        <f>+IFERROR(SUMIFS([5]Sheet1!W:W,[5]Sheet1!$A:$A,$A509,[5]Sheet1!$B:$B,$B509,[5]Sheet1!$C:$C,$C509),0)</f>
        <v>0</v>
      </c>
      <c r="AK509" s="169">
        <f>+IFERROR(SUMIFS([5]Sheet1!X:X,[5]Sheet1!$A:$A,$A509,[5]Sheet1!$B:$B,$B509,[5]Sheet1!$C:$C,$C509),0)</f>
        <v>0</v>
      </c>
      <c r="AL509" s="169">
        <f>+IFERROR(SUMIFS([5]Sheet1!Y:Y,[5]Sheet1!$A:$A,$A509,[5]Sheet1!$B:$B,$B509,[5]Sheet1!$C:$C,$C509),0)</f>
        <v>0</v>
      </c>
      <c r="AM509" s="169">
        <f>+IFERROR(SUMIFS([5]Sheet1!Z:Z,[5]Sheet1!$A:$A,$A509,[5]Sheet1!$B:$B,$B509,[5]Sheet1!$C:$C,$C509),0)</f>
        <v>0</v>
      </c>
      <c r="AN509" s="4" t="s">
        <v>121</v>
      </c>
    </row>
    <row r="510" spans="1:40" ht="13.2" outlineLevel="2">
      <c r="A510" s="4" t="s">
        <v>116</v>
      </c>
      <c r="B510" s="4" t="s">
        <v>51</v>
      </c>
      <c r="C510" s="4" t="str">
        <f t="shared" si="1176"/>
        <v>X Fiber 200 - own</v>
      </c>
      <c r="D510" s="218"/>
      <c r="E510" s="203"/>
      <c r="F510" s="204"/>
      <c r="G510" s="12" t="s">
        <v>67</v>
      </c>
      <c r="H510" s="168"/>
      <c r="I510" s="168"/>
      <c r="J510" s="168"/>
      <c r="K510" s="168"/>
      <c r="L510" s="168"/>
      <c r="M510" s="168"/>
      <c r="N510" s="168"/>
      <c r="O510" s="168"/>
      <c r="P510" s="169"/>
      <c r="Q510" s="169">
        <f>+IFERROR(SUMIFS([5]Sheet1!D:D,[5]Sheet1!$A:$A,$A510,[5]Sheet1!$B:$B,$B510,[5]Sheet1!$C:$C,$C510),0)</f>
        <v>0</v>
      </c>
      <c r="R510" s="169">
        <f>+IFERROR(SUMIFS([5]Sheet1!E:E,[5]Sheet1!$A:$A,$A510,[5]Sheet1!$B:$B,$B510,[5]Sheet1!$C:$C,$C510),0)</f>
        <v>0</v>
      </c>
      <c r="S510" s="169">
        <f>+IFERROR(SUMIFS([5]Sheet1!F:F,[5]Sheet1!$A:$A,$A510,[5]Sheet1!$B:$B,$B510,[5]Sheet1!$C:$C,$C510),0)</f>
        <v>0</v>
      </c>
      <c r="T510" s="169">
        <f>+IFERROR(SUMIFS([5]Sheet1!G:G,[5]Sheet1!$A:$A,$A510,[5]Sheet1!$B:$B,$B510,[5]Sheet1!$C:$C,$C510),0)</f>
        <v>0</v>
      </c>
      <c r="U510" s="169">
        <f>+IFERROR(SUMIFS([5]Sheet1!H:H,[5]Sheet1!$A:$A,$A510,[5]Sheet1!$B:$B,$B510,[5]Sheet1!$C:$C,$C510),0)</f>
        <v>0</v>
      </c>
      <c r="V510" s="169">
        <f>+IFERROR(SUMIFS([5]Sheet1!I:I,[5]Sheet1!$A:$A,$A510,[5]Sheet1!$B:$B,$B510,[5]Sheet1!$C:$C,$C510),0)</f>
        <v>0</v>
      </c>
      <c r="W510" s="169">
        <f>+IFERROR(SUMIFS([5]Sheet1!J:J,[5]Sheet1!$A:$A,$A510,[5]Sheet1!$B:$B,$B510,[5]Sheet1!$C:$C,$C510),0)</f>
        <v>0</v>
      </c>
      <c r="X510" s="169">
        <f>+IFERROR(SUMIFS([5]Sheet1!K:K,[5]Sheet1!$A:$A,$A510,[5]Sheet1!$B:$B,$B510,[5]Sheet1!$C:$C,$C510),0)</f>
        <v>0</v>
      </c>
      <c r="Y510" s="169">
        <f>+IFERROR(SUMIFS([5]Sheet1!L:L,[5]Sheet1!$A:$A,$A510,[5]Sheet1!$B:$B,$B510,[5]Sheet1!$C:$C,$C510),0)</f>
        <v>0</v>
      </c>
      <c r="Z510" s="169">
        <f>+IFERROR(SUMIFS([5]Sheet1!M:M,[5]Sheet1!$A:$A,$A510,[5]Sheet1!$B:$B,$B510,[5]Sheet1!$C:$C,$C510),0)</f>
        <v>0</v>
      </c>
      <c r="AA510" s="169">
        <f>+IFERROR(SUMIFS([5]Sheet1!N:N,[5]Sheet1!$A:$A,$A510,[5]Sheet1!$B:$B,$B510,[5]Sheet1!$C:$C,$C510),0)</f>
        <v>0</v>
      </c>
      <c r="AB510" s="169">
        <f>+IFERROR(SUMIFS([5]Sheet1!O:O,[5]Sheet1!$A:$A,$A510,[5]Sheet1!$B:$B,$B510,[5]Sheet1!$C:$C,$C510),0)</f>
        <v>0</v>
      </c>
      <c r="AC510" s="169">
        <f>+IFERROR(SUMIFS([5]Sheet1!P:P,[5]Sheet1!$A:$A,$A510,[5]Sheet1!$B:$B,$B510,[5]Sheet1!$C:$C,$C510),0)</f>
        <v>0</v>
      </c>
      <c r="AD510" s="169">
        <f>+IFERROR(SUMIFS([5]Sheet1!Q:Q,[5]Sheet1!$A:$A,$A510,[5]Sheet1!$B:$B,$B510,[5]Sheet1!$C:$C,$C510),0)</f>
        <v>0</v>
      </c>
      <c r="AE510" s="169">
        <f>+IFERROR(SUMIFS([5]Sheet1!R:R,[5]Sheet1!$A:$A,$A510,[5]Sheet1!$B:$B,$B510,[5]Sheet1!$C:$C,$C510),0)</f>
        <v>0</v>
      </c>
      <c r="AF510" s="169">
        <f>+IFERROR(SUMIFS([5]Sheet1!S:S,[5]Sheet1!$A:$A,$A510,[5]Sheet1!$B:$B,$B510,[5]Sheet1!$C:$C,$C510),0)</f>
        <v>0</v>
      </c>
      <c r="AG510" s="169">
        <f>+IFERROR(SUMIFS([5]Sheet1!T:T,[5]Sheet1!$A:$A,$A510,[5]Sheet1!$B:$B,$B510,[5]Sheet1!$C:$C,$C510),0)</f>
        <v>0</v>
      </c>
      <c r="AH510" s="169">
        <f>+IFERROR(SUMIFS([5]Sheet1!U:U,[5]Sheet1!$A:$A,$A510,[5]Sheet1!$B:$B,$B510,[5]Sheet1!$C:$C,$C510),0)</f>
        <v>0</v>
      </c>
      <c r="AI510" s="169">
        <f>+IFERROR(SUMIFS([5]Sheet1!V:V,[5]Sheet1!$A:$A,$A510,[5]Sheet1!$B:$B,$B510,[5]Sheet1!$C:$C,$C510),0)</f>
        <v>0</v>
      </c>
      <c r="AJ510" s="169">
        <f>+IFERROR(SUMIFS([5]Sheet1!W:W,[5]Sheet1!$A:$A,$A510,[5]Sheet1!$B:$B,$B510,[5]Sheet1!$C:$C,$C510),0)</f>
        <v>0</v>
      </c>
      <c r="AK510" s="169">
        <f>+IFERROR(SUMIFS([5]Sheet1!X:X,[5]Sheet1!$A:$A,$A510,[5]Sheet1!$B:$B,$B510,[5]Sheet1!$C:$C,$C510),0)</f>
        <v>0</v>
      </c>
      <c r="AL510" s="169">
        <f>+IFERROR(SUMIFS([5]Sheet1!Y:Y,[5]Sheet1!$A:$A,$A510,[5]Sheet1!$B:$B,$B510,[5]Sheet1!$C:$C,$C510),0)</f>
        <v>0</v>
      </c>
      <c r="AM510" s="169">
        <f>+IFERROR(SUMIFS([5]Sheet1!Z:Z,[5]Sheet1!$A:$A,$A510,[5]Sheet1!$B:$B,$B510,[5]Sheet1!$C:$C,$C510),0)</f>
        <v>0</v>
      </c>
      <c r="AN510" s="4" t="s">
        <v>121</v>
      </c>
    </row>
    <row r="511" spans="1:40" ht="13.2" outlineLevel="2">
      <c r="A511" s="4" t="s">
        <v>116</v>
      </c>
      <c r="B511" s="4" t="s">
        <v>51</v>
      </c>
      <c r="C511" s="4" t="str">
        <f t="shared" si="1176"/>
        <v>X Fiber 200 - neba</v>
      </c>
      <c r="D511" s="218"/>
      <c r="E511" s="203"/>
      <c r="F511" s="204"/>
      <c r="G511" s="12" t="s">
        <v>68</v>
      </c>
      <c r="H511" s="168"/>
      <c r="I511" s="168"/>
      <c r="J511" s="168"/>
      <c r="K511" s="168"/>
      <c r="L511" s="168"/>
      <c r="M511" s="168"/>
      <c r="N511" s="168"/>
      <c r="O511" s="168"/>
      <c r="P511" s="169"/>
      <c r="Q511" s="169">
        <f>+IFERROR(SUMIFS([5]Sheet1!D:D,[5]Sheet1!$A:$A,$A511,[5]Sheet1!$B:$B,$B511,[5]Sheet1!$C:$C,$C511),0)</f>
        <v>0</v>
      </c>
      <c r="R511" s="169">
        <f>+IFERROR(SUMIFS([5]Sheet1!E:E,[5]Sheet1!$A:$A,$A511,[5]Sheet1!$B:$B,$B511,[5]Sheet1!$C:$C,$C511),0)</f>
        <v>0</v>
      </c>
      <c r="S511" s="169">
        <f>+IFERROR(SUMIFS([5]Sheet1!F:F,[5]Sheet1!$A:$A,$A511,[5]Sheet1!$B:$B,$B511,[5]Sheet1!$C:$C,$C511),0)</f>
        <v>0</v>
      </c>
      <c r="T511" s="169">
        <f>+IFERROR(SUMIFS([5]Sheet1!G:G,[5]Sheet1!$A:$A,$A511,[5]Sheet1!$B:$B,$B511,[5]Sheet1!$C:$C,$C511),0)</f>
        <v>0</v>
      </c>
      <c r="U511" s="169">
        <f>+IFERROR(SUMIFS([5]Sheet1!H:H,[5]Sheet1!$A:$A,$A511,[5]Sheet1!$B:$B,$B511,[5]Sheet1!$C:$C,$C511),0)</f>
        <v>0</v>
      </c>
      <c r="V511" s="169">
        <f>+IFERROR(SUMIFS([5]Sheet1!I:I,[5]Sheet1!$A:$A,$A511,[5]Sheet1!$B:$B,$B511,[5]Sheet1!$C:$C,$C511),0)</f>
        <v>0</v>
      </c>
      <c r="W511" s="169">
        <f>+IFERROR(SUMIFS([5]Sheet1!J:J,[5]Sheet1!$A:$A,$A511,[5]Sheet1!$B:$B,$B511,[5]Sheet1!$C:$C,$C511),0)</f>
        <v>0</v>
      </c>
      <c r="X511" s="169">
        <f>+IFERROR(SUMIFS([5]Sheet1!K:K,[5]Sheet1!$A:$A,$A511,[5]Sheet1!$B:$B,$B511,[5]Sheet1!$C:$C,$C511),0)</f>
        <v>0</v>
      </c>
      <c r="Y511" s="169">
        <f>+IFERROR(SUMIFS([5]Sheet1!L:L,[5]Sheet1!$A:$A,$A511,[5]Sheet1!$B:$B,$B511,[5]Sheet1!$C:$C,$C511),0)</f>
        <v>0</v>
      </c>
      <c r="Z511" s="169">
        <f>+IFERROR(SUMIFS([5]Sheet1!M:M,[5]Sheet1!$A:$A,$A511,[5]Sheet1!$B:$B,$B511,[5]Sheet1!$C:$C,$C511),0)</f>
        <v>0</v>
      </c>
      <c r="AA511" s="169">
        <f>+IFERROR(SUMIFS([5]Sheet1!N:N,[5]Sheet1!$A:$A,$A511,[5]Sheet1!$B:$B,$B511,[5]Sheet1!$C:$C,$C511),0)</f>
        <v>0</v>
      </c>
      <c r="AB511" s="169">
        <f>+IFERROR(SUMIFS([5]Sheet1!O:O,[5]Sheet1!$A:$A,$A511,[5]Sheet1!$B:$B,$B511,[5]Sheet1!$C:$C,$C511),0)</f>
        <v>0</v>
      </c>
      <c r="AC511" s="169">
        <f>+IFERROR(SUMIFS([5]Sheet1!P:P,[5]Sheet1!$A:$A,$A511,[5]Sheet1!$B:$B,$B511,[5]Sheet1!$C:$C,$C511),0)</f>
        <v>0</v>
      </c>
      <c r="AD511" s="169">
        <f>+IFERROR(SUMIFS([5]Sheet1!Q:Q,[5]Sheet1!$A:$A,$A511,[5]Sheet1!$B:$B,$B511,[5]Sheet1!$C:$C,$C511),0)</f>
        <v>0</v>
      </c>
      <c r="AE511" s="169">
        <f>+IFERROR(SUMIFS([5]Sheet1!R:R,[5]Sheet1!$A:$A,$A511,[5]Sheet1!$B:$B,$B511,[5]Sheet1!$C:$C,$C511),0)</f>
        <v>0</v>
      </c>
      <c r="AF511" s="169">
        <f>+IFERROR(SUMIFS([5]Sheet1!S:S,[5]Sheet1!$A:$A,$A511,[5]Sheet1!$B:$B,$B511,[5]Sheet1!$C:$C,$C511),0)</f>
        <v>0</v>
      </c>
      <c r="AG511" s="169">
        <f>+IFERROR(SUMIFS([5]Sheet1!T:T,[5]Sheet1!$A:$A,$A511,[5]Sheet1!$B:$B,$B511,[5]Sheet1!$C:$C,$C511),0)</f>
        <v>0</v>
      </c>
      <c r="AH511" s="169">
        <f>+IFERROR(SUMIFS([5]Sheet1!U:U,[5]Sheet1!$A:$A,$A511,[5]Sheet1!$B:$B,$B511,[5]Sheet1!$C:$C,$C511),0)</f>
        <v>0</v>
      </c>
      <c r="AI511" s="169">
        <f>+IFERROR(SUMIFS([5]Sheet1!V:V,[5]Sheet1!$A:$A,$A511,[5]Sheet1!$B:$B,$B511,[5]Sheet1!$C:$C,$C511),0)</f>
        <v>0</v>
      </c>
      <c r="AJ511" s="169">
        <f>+IFERROR(SUMIFS([5]Sheet1!W:W,[5]Sheet1!$A:$A,$A511,[5]Sheet1!$B:$B,$B511,[5]Sheet1!$C:$C,$C511),0)</f>
        <v>0</v>
      </c>
      <c r="AK511" s="169">
        <f>+IFERROR(SUMIFS([5]Sheet1!X:X,[5]Sheet1!$A:$A,$A511,[5]Sheet1!$B:$B,$B511,[5]Sheet1!$C:$C,$C511),0)</f>
        <v>0</v>
      </c>
      <c r="AL511" s="169">
        <f>+IFERROR(SUMIFS([5]Sheet1!Y:Y,[5]Sheet1!$A:$A,$A511,[5]Sheet1!$B:$B,$B511,[5]Sheet1!$C:$C,$C511),0)</f>
        <v>0</v>
      </c>
      <c r="AM511" s="169">
        <f>+IFERROR(SUMIFS([5]Sheet1!Z:Z,[5]Sheet1!$A:$A,$A511,[5]Sheet1!$B:$B,$B511,[5]Sheet1!$C:$C,$C511),0)</f>
        <v>0</v>
      </c>
      <c r="AN511" s="4" t="s">
        <v>121</v>
      </c>
    </row>
    <row r="512" spans="1:40" ht="13.2" outlineLevel="2">
      <c r="A512" s="4" t="s">
        <v>116</v>
      </c>
      <c r="B512" s="4" t="s">
        <v>51</v>
      </c>
      <c r="C512" s="4" t="str">
        <f t="shared" si="1176"/>
        <v>Own Fiber</v>
      </c>
      <c r="D512" s="218"/>
      <c r="E512" s="203"/>
      <c r="F512" s="204"/>
      <c r="G512" s="14" t="s">
        <v>3</v>
      </c>
      <c r="H512" s="172"/>
      <c r="I512" s="172"/>
      <c r="J512" s="172"/>
      <c r="K512" s="172"/>
      <c r="L512" s="172"/>
      <c r="M512" s="172"/>
      <c r="N512" s="172"/>
      <c r="O512" s="172"/>
      <c r="P512" s="173">
        <f t="shared" ref="P512" si="1185">+P506+P508+P510</f>
        <v>0</v>
      </c>
      <c r="Q512" s="173"/>
      <c r="R512" s="173">
        <f>+R506+R508+R510</f>
        <v>0</v>
      </c>
      <c r="S512" s="173">
        <f t="shared" ref="S512:Z513" si="1186">+S506+S508+S510</f>
        <v>0</v>
      </c>
      <c r="T512" s="173">
        <f t="shared" si="1186"/>
        <v>0</v>
      </c>
      <c r="U512" s="173">
        <f t="shared" si="1186"/>
        <v>0</v>
      </c>
      <c r="V512" s="173">
        <f t="shared" si="1186"/>
        <v>0</v>
      </c>
      <c r="W512" s="173">
        <f t="shared" si="1186"/>
        <v>0</v>
      </c>
      <c r="X512" s="173">
        <f t="shared" si="1186"/>
        <v>0</v>
      </c>
      <c r="Y512" s="173">
        <f t="shared" si="1186"/>
        <v>0</v>
      </c>
      <c r="Z512" s="173">
        <f t="shared" si="1186"/>
        <v>0</v>
      </c>
      <c r="AA512" s="173">
        <f t="shared" ref="AA512:AB512" si="1187">+AA506+AA508+AA510</f>
        <v>0</v>
      </c>
      <c r="AB512" s="173">
        <f t="shared" si="1187"/>
        <v>0</v>
      </c>
      <c r="AC512" s="173">
        <f t="shared" ref="AC512:AD512" si="1188">+AC506+AC508+AC510</f>
        <v>0</v>
      </c>
      <c r="AD512" s="173">
        <f t="shared" si="1188"/>
        <v>0</v>
      </c>
      <c r="AE512" s="173">
        <f t="shared" ref="AE512:AF512" si="1189">+AE506+AE508+AE510</f>
        <v>0</v>
      </c>
      <c r="AF512" s="173">
        <f t="shared" si="1189"/>
        <v>0</v>
      </c>
      <c r="AG512" s="173">
        <f t="shared" ref="AG512:AH512" si="1190">+AG506+AG508+AG510</f>
        <v>0</v>
      </c>
      <c r="AH512" s="173">
        <f t="shared" si="1190"/>
        <v>0</v>
      </c>
      <c r="AI512" s="173">
        <f t="shared" ref="AI512:AM512" si="1191">+AI506+AI508+AI510</f>
        <v>0</v>
      </c>
      <c r="AJ512" s="173">
        <f t="shared" si="1191"/>
        <v>0</v>
      </c>
      <c r="AK512" s="173">
        <f t="shared" si="1191"/>
        <v>0</v>
      </c>
      <c r="AL512" s="173">
        <f t="shared" si="1191"/>
        <v>0</v>
      </c>
      <c r="AM512" s="173">
        <f t="shared" si="1191"/>
        <v>0</v>
      </c>
    </row>
    <row r="513" spans="1:40" ht="13.2" outlineLevel="2">
      <c r="A513" s="4" t="s">
        <v>116</v>
      </c>
      <c r="B513" s="4" t="s">
        <v>51</v>
      </c>
      <c r="C513" s="4" t="str">
        <f t="shared" si="1176"/>
        <v>Indirect Fiber</v>
      </c>
      <c r="D513" s="218"/>
      <c r="E513" s="203"/>
      <c r="F513" s="204"/>
      <c r="G513" s="14" t="s">
        <v>42</v>
      </c>
      <c r="H513" s="172"/>
      <c r="I513" s="172"/>
      <c r="J513" s="172"/>
      <c r="K513" s="172"/>
      <c r="L513" s="172"/>
      <c r="M513" s="172"/>
      <c r="N513" s="172"/>
      <c r="O513" s="172"/>
      <c r="P513" s="173">
        <f t="shared" ref="P513" si="1192">+P507+P509+P511</f>
        <v>0</v>
      </c>
      <c r="Q513" s="173"/>
      <c r="R513" s="173">
        <f>+R507+R509+R511</f>
        <v>0</v>
      </c>
      <c r="S513" s="173">
        <f t="shared" ref="S513:V513" si="1193">+S507+S509+S511</f>
        <v>0</v>
      </c>
      <c r="T513" s="173">
        <f t="shared" si="1193"/>
        <v>0</v>
      </c>
      <c r="U513" s="173">
        <f t="shared" si="1193"/>
        <v>0</v>
      </c>
      <c r="V513" s="173">
        <f t="shared" si="1193"/>
        <v>0</v>
      </c>
      <c r="W513" s="173">
        <f t="shared" si="1186"/>
        <v>0</v>
      </c>
      <c r="X513" s="173">
        <f t="shared" si="1186"/>
        <v>0</v>
      </c>
      <c r="Y513" s="173">
        <f t="shared" si="1186"/>
        <v>0</v>
      </c>
      <c r="Z513" s="173">
        <f t="shared" si="1186"/>
        <v>0</v>
      </c>
      <c r="AA513" s="173">
        <f t="shared" ref="AA513:AB513" si="1194">+AA507+AA509+AA511</f>
        <v>0</v>
      </c>
      <c r="AB513" s="173">
        <f t="shared" si="1194"/>
        <v>0</v>
      </c>
      <c r="AC513" s="173">
        <f t="shared" ref="AC513:AD513" si="1195">+AC507+AC509+AC511</f>
        <v>0</v>
      </c>
      <c r="AD513" s="173">
        <f t="shared" si="1195"/>
        <v>0</v>
      </c>
      <c r="AE513" s="173">
        <f t="shared" ref="AE513:AF513" si="1196">+AE507+AE509+AE511</f>
        <v>0</v>
      </c>
      <c r="AF513" s="173">
        <f t="shared" si="1196"/>
        <v>0</v>
      </c>
      <c r="AG513" s="173">
        <f t="shared" ref="AG513:AH513" si="1197">+AG507+AG509+AG511</f>
        <v>0</v>
      </c>
      <c r="AH513" s="173">
        <f t="shared" si="1197"/>
        <v>0</v>
      </c>
      <c r="AI513" s="173">
        <f t="shared" ref="AI513:AM513" si="1198">+AI507+AI509+AI511</f>
        <v>0</v>
      </c>
      <c r="AJ513" s="173">
        <f t="shared" si="1198"/>
        <v>0</v>
      </c>
      <c r="AK513" s="173">
        <f t="shared" si="1198"/>
        <v>0</v>
      </c>
      <c r="AL513" s="173">
        <f t="shared" si="1198"/>
        <v>0</v>
      </c>
      <c r="AM513" s="173">
        <f t="shared" si="1198"/>
        <v>0</v>
      </c>
    </row>
    <row r="514" spans="1:40" ht="13.2" outlineLevel="1">
      <c r="A514" s="4" t="s">
        <v>116</v>
      </c>
      <c r="B514" s="4" t="s">
        <v>51</v>
      </c>
      <c r="C514" s="4" t="str">
        <f t="shared" si="1176"/>
        <v>assets/client</v>
      </c>
      <c r="D514" s="218"/>
      <c r="E514" s="203"/>
      <c r="F514" s="204"/>
      <c r="G514" s="13" t="s">
        <v>90</v>
      </c>
      <c r="H514" s="170"/>
      <c r="I514" s="170"/>
      <c r="J514" s="170"/>
      <c r="K514" s="170"/>
      <c r="L514" s="170"/>
      <c r="M514" s="170"/>
      <c r="N514" s="170"/>
      <c r="O514" s="170"/>
      <c r="P514" s="170" t="str">
        <f t="shared" ref="P514" si="1199">+IFERROR(P505/P504,"")</f>
        <v/>
      </c>
      <c r="Q514" s="170"/>
      <c r="R514" s="170" t="str">
        <f t="shared" ref="R514:Z514" si="1200">+IFERROR(R505/R504,"")</f>
        <v/>
      </c>
      <c r="S514" s="170" t="str">
        <f t="shared" si="1200"/>
        <v/>
      </c>
      <c r="T514" s="170" t="str">
        <f t="shared" si="1200"/>
        <v/>
      </c>
      <c r="U514" s="170" t="str">
        <f t="shared" si="1200"/>
        <v/>
      </c>
      <c r="V514" s="170" t="str">
        <f t="shared" si="1200"/>
        <v/>
      </c>
      <c r="W514" s="170" t="str">
        <f t="shared" si="1200"/>
        <v/>
      </c>
      <c r="X514" s="170" t="str">
        <f t="shared" si="1200"/>
        <v/>
      </c>
      <c r="Y514" s="170" t="str">
        <f t="shared" si="1200"/>
        <v/>
      </c>
      <c r="Z514" s="170" t="str">
        <f t="shared" si="1200"/>
        <v/>
      </c>
      <c r="AA514" s="170" t="str">
        <f t="shared" ref="AA514:AB514" si="1201">+IFERROR(AA505/AA504,"")</f>
        <v/>
      </c>
      <c r="AB514" s="170" t="str">
        <f t="shared" si="1201"/>
        <v/>
      </c>
      <c r="AC514" s="170" t="str">
        <f t="shared" ref="AC514:AD514" si="1202">+IFERROR(AC505/AC504,"")</f>
        <v/>
      </c>
      <c r="AD514" s="170" t="str">
        <f t="shared" si="1202"/>
        <v/>
      </c>
      <c r="AE514" s="170" t="str">
        <f t="shared" ref="AE514:AF514" si="1203">+IFERROR(AE505/AE504,"")</f>
        <v/>
      </c>
      <c r="AF514" s="170" t="str">
        <f t="shared" si="1203"/>
        <v/>
      </c>
      <c r="AG514" s="170" t="str">
        <f t="shared" ref="AG514:AH514" si="1204">+IFERROR(AG505/AG504,"")</f>
        <v/>
      </c>
      <c r="AH514" s="170" t="str">
        <f t="shared" si="1204"/>
        <v/>
      </c>
      <c r="AI514" s="170" t="str">
        <f t="shared" ref="AI514:AM514" si="1205">+IFERROR(AI505/AI504,"")</f>
        <v/>
      </c>
      <c r="AJ514" s="170" t="str">
        <f t="shared" si="1205"/>
        <v/>
      </c>
      <c r="AK514" s="170" t="str">
        <f t="shared" si="1205"/>
        <v/>
      </c>
      <c r="AL514" s="170" t="str">
        <f t="shared" si="1205"/>
        <v/>
      </c>
      <c r="AM514" s="170" t="str">
        <f t="shared" si="1205"/>
        <v/>
      </c>
    </row>
    <row r="515" spans="1:40" ht="13.2" outlineLevel="1">
      <c r="A515" s="4" t="s">
        <v>116</v>
      </c>
      <c r="B515" s="4" t="s">
        <v>52</v>
      </c>
      <c r="C515" s="4" t="str">
        <f t="shared" si="1176"/>
        <v>Clients</v>
      </c>
      <c r="D515" s="218"/>
      <c r="E515" s="203"/>
      <c r="F515" s="204" t="s">
        <v>52</v>
      </c>
      <c r="G515" s="10" t="s">
        <v>40</v>
      </c>
      <c r="H515" s="164"/>
      <c r="I515" s="164"/>
      <c r="J515" s="164"/>
      <c r="K515" s="164"/>
      <c r="L515" s="164"/>
      <c r="M515" s="164"/>
      <c r="N515" s="164"/>
      <c r="O515" s="164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65"/>
      <c r="AE515" s="165"/>
      <c r="AF515" s="165"/>
      <c r="AG515" s="165"/>
      <c r="AH515" s="165"/>
      <c r="AI515" s="165"/>
      <c r="AJ515" s="165"/>
      <c r="AK515" s="165"/>
      <c r="AL515" s="165"/>
      <c r="AM515" s="165"/>
    </row>
    <row r="516" spans="1:40" ht="13.2" outlineLevel="1">
      <c r="A516" s="4" t="s">
        <v>116</v>
      </c>
      <c r="B516" s="4" t="s">
        <v>52</v>
      </c>
      <c r="C516" s="4" t="str">
        <f t="shared" si="1176"/>
        <v>Assets</v>
      </c>
      <c r="D516" s="218"/>
      <c r="E516" s="203"/>
      <c r="F516" s="204"/>
      <c r="G516" s="11" t="s">
        <v>88</v>
      </c>
      <c r="H516" s="166"/>
      <c r="I516" s="166"/>
      <c r="J516" s="166"/>
      <c r="K516" s="166"/>
      <c r="L516" s="166"/>
      <c r="M516" s="166"/>
      <c r="N516" s="166"/>
      <c r="O516" s="166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  <c r="AD516" s="167"/>
      <c r="AE516" s="167"/>
      <c r="AF516" s="167"/>
      <c r="AG516" s="167"/>
      <c r="AH516" s="167"/>
      <c r="AI516" s="167"/>
      <c r="AJ516" s="167"/>
      <c r="AK516" s="167"/>
      <c r="AL516" s="167"/>
      <c r="AM516" s="167"/>
    </row>
    <row r="517" spans="1:40" ht="13.2" outlineLevel="2">
      <c r="A517" s="4" t="s">
        <v>116</v>
      </c>
      <c r="B517" s="4" t="s">
        <v>52</v>
      </c>
      <c r="C517" s="4" t="str">
        <f t="shared" si="1176"/>
        <v>Employee</v>
      </c>
      <c r="D517" s="218"/>
      <c r="E517" s="203"/>
      <c r="F517" s="204"/>
      <c r="G517" s="12" t="s">
        <v>4</v>
      </c>
      <c r="H517" s="168"/>
      <c r="I517" s="168"/>
      <c r="J517" s="168"/>
      <c r="K517" s="168"/>
      <c r="L517" s="168"/>
      <c r="M517" s="168"/>
      <c r="N517" s="168"/>
      <c r="O517" s="168"/>
      <c r="P517" s="169"/>
      <c r="Q517" s="169">
        <f>+IFERROR(SUMIFS([5]Sheet1!D:D,[5]Sheet1!$A:$A,$A517,[5]Sheet1!$B:$B,$B517,[5]Sheet1!$C:$C,$C517),0)</f>
        <v>0</v>
      </c>
      <c r="R517" s="169">
        <f>+IFERROR(SUMIFS([5]Sheet1!E:E,[5]Sheet1!$A:$A,$A517,[5]Sheet1!$B:$B,$B517,[5]Sheet1!$C:$C,$C517),0)</f>
        <v>0</v>
      </c>
      <c r="S517" s="169">
        <f>+IFERROR(SUMIFS([5]Sheet1!F:F,[5]Sheet1!$A:$A,$A517,[5]Sheet1!$B:$B,$B517,[5]Sheet1!$C:$C,$C517),0)</f>
        <v>0</v>
      </c>
      <c r="T517" s="169">
        <f>+IFERROR(SUMIFS([5]Sheet1!G:G,[5]Sheet1!$A:$A,$A517,[5]Sheet1!$B:$B,$B517,[5]Sheet1!$C:$C,$C517),0)</f>
        <v>0</v>
      </c>
      <c r="U517" s="169">
        <f>+IFERROR(SUMIFS([5]Sheet1!H:H,[5]Sheet1!$A:$A,$A517,[5]Sheet1!$B:$B,$B517,[5]Sheet1!$C:$C,$C517),0)</f>
        <v>0</v>
      </c>
      <c r="V517" s="169">
        <f>+IFERROR(SUMIFS([5]Sheet1!I:I,[5]Sheet1!$A:$A,$A517,[5]Sheet1!$B:$B,$B517,[5]Sheet1!$C:$C,$C517),0)</f>
        <v>0</v>
      </c>
      <c r="W517" s="169">
        <f>+IFERROR(SUMIFS([5]Sheet1!J:J,[5]Sheet1!$A:$A,$A517,[5]Sheet1!$B:$B,$B517,[5]Sheet1!$C:$C,$C517),0)</f>
        <v>0</v>
      </c>
      <c r="X517" s="169">
        <f>+IFERROR(SUMIFS([5]Sheet1!K:K,[5]Sheet1!$A:$A,$A517,[5]Sheet1!$B:$B,$B517,[5]Sheet1!$C:$C,$C517),0)</f>
        <v>0</v>
      </c>
      <c r="Y517" s="169">
        <f>+IFERROR(SUMIFS([5]Sheet1!L:L,[5]Sheet1!$A:$A,$A517,[5]Sheet1!$B:$B,$B517,[5]Sheet1!$C:$C,$C517),0)</f>
        <v>0</v>
      </c>
      <c r="Z517" s="169">
        <f>+IFERROR(SUMIFS([5]Sheet1!M:M,[5]Sheet1!$A:$A,$A517,[5]Sheet1!$B:$B,$B517,[5]Sheet1!$C:$C,$C517),0)</f>
        <v>0</v>
      </c>
      <c r="AA517" s="169">
        <f>+IFERROR(SUMIFS([5]Sheet1!N:N,[5]Sheet1!$A:$A,$A517,[5]Sheet1!$B:$B,$B517,[5]Sheet1!$C:$C,$C517),0)</f>
        <v>0</v>
      </c>
      <c r="AB517" s="169">
        <f>+IFERROR(SUMIFS([5]Sheet1!O:O,[5]Sheet1!$A:$A,$A517,[5]Sheet1!$B:$B,$B517,[5]Sheet1!$C:$C,$C517),0)</f>
        <v>0</v>
      </c>
      <c r="AC517" s="169">
        <f>+IFERROR(SUMIFS([5]Sheet1!P:P,[5]Sheet1!$A:$A,$A517,[5]Sheet1!$B:$B,$B517,[5]Sheet1!$C:$C,$C517),0)</f>
        <v>0</v>
      </c>
      <c r="AD517" s="169">
        <f>+IFERROR(SUMIFS([5]Sheet1!Q:Q,[5]Sheet1!$A:$A,$A517,[5]Sheet1!$B:$B,$B517,[5]Sheet1!$C:$C,$C517),0)</f>
        <v>0</v>
      </c>
      <c r="AE517" s="169">
        <f>+IFERROR(SUMIFS([5]Sheet1!R:R,[5]Sheet1!$A:$A,$A517,[5]Sheet1!$B:$B,$B517,[5]Sheet1!$C:$C,$C517),0)</f>
        <v>0</v>
      </c>
      <c r="AF517" s="169">
        <f>+IFERROR(SUMIFS([5]Sheet1!S:S,[5]Sheet1!$A:$A,$A517,[5]Sheet1!$B:$B,$B517,[5]Sheet1!$C:$C,$C517),0)</f>
        <v>0</v>
      </c>
      <c r="AG517" s="169">
        <f>+IFERROR(SUMIFS([5]Sheet1!T:T,[5]Sheet1!$A:$A,$A517,[5]Sheet1!$B:$B,$B517,[5]Sheet1!$C:$C,$C517),0)</f>
        <v>0</v>
      </c>
      <c r="AH517" s="169">
        <f>+IFERROR(SUMIFS([5]Sheet1!U:U,[5]Sheet1!$A:$A,$A517,[5]Sheet1!$B:$B,$B517,[5]Sheet1!$C:$C,$C517),0)</f>
        <v>0</v>
      </c>
      <c r="AI517" s="169">
        <f>+IFERROR(SUMIFS([5]Sheet1!V:V,[5]Sheet1!$A:$A,$A517,[5]Sheet1!$B:$B,$B517,[5]Sheet1!$C:$C,$C517),0)</f>
        <v>0</v>
      </c>
      <c r="AJ517" s="169">
        <f>+IFERROR(SUMIFS([5]Sheet1!W:W,[5]Sheet1!$A:$A,$A517,[5]Sheet1!$B:$B,$B517,[5]Sheet1!$C:$C,$C517),0)</f>
        <v>0</v>
      </c>
      <c r="AK517" s="169">
        <f>+IFERROR(SUMIFS([5]Sheet1!X:X,[5]Sheet1!$A:$A,$A517,[5]Sheet1!$B:$B,$B517,[5]Sheet1!$C:$C,$C517),0)</f>
        <v>0</v>
      </c>
      <c r="AL517" s="169">
        <f>+IFERROR(SUMIFS([5]Sheet1!Y:Y,[5]Sheet1!$A:$A,$A517,[5]Sheet1!$B:$B,$B517,[5]Sheet1!$C:$C,$C517),0)</f>
        <v>0</v>
      </c>
      <c r="AM517" s="169">
        <f>+IFERROR(SUMIFS([5]Sheet1!Z:Z,[5]Sheet1!$A:$A,$A517,[5]Sheet1!$B:$B,$B517,[5]Sheet1!$C:$C,$C517),0)</f>
        <v>0</v>
      </c>
      <c r="AN517" s="4" t="s">
        <v>121</v>
      </c>
    </row>
    <row r="518" spans="1:40" ht="13.2" outlineLevel="2">
      <c r="A518" s="4" t="s">
        <v>116</v>
      </c>
      <c r="B518" s="4" t="s">
        <v>52</v>
      </c>
      <c r="C518" s="4" t="str">
        <f t="shared" si="1176"/>
        <v>Manager</v>
      </c>
      <c r="D518" s="218"/>
      <c r="E518" s="203"/>
      <c r="F518" s="204"/>
      <c r="G518" s="12" t="s">
        <v>5</v>
      </c>
      <c r="H518" s="168"/>
      <c r="I518" s="168"/>
      <c r="J518" s="168"/>
      <c r="K518" s="168"/>
      <c r="L518" s="168"/>
      <c r="M518" s="168"/>
      <c r="N518" s="168"/>
      <c r="O518" s="168"/>
      <c r="P518" s="169"/>
      <c r="Q518" s="169">
        <f>+IFERROR(SUMIFS([5]Sheet1!D:D,[5]Sheet1!$A:$A,$A518,[5]Sheet1!$B:$B,$B518,[5]Sheet1!$C:$C,$C518),0)</f>
        <v>0</v>
      </c>
      <c r="R518" s="169">
        <f>+IFERROR(SUMIFS([5]Sheet1!E:E,[5]Sheet1!$A:$A,$A518,[5]Sheet1!$B:$B,$B518,[5]Sheet1!$C:$C,$C518),0)</f>
        <v>0</v>
      </c>
      <c r="S518" s="169">
        <f>+IFERROR(SUMIFS([5]Sheet1!F:F,[5]Sheet1!$A:$A,$A518,[5]Sheet1!$B:$B,$B518,[5]Sheet1!$C:$C,$C518),0)</f>
        <v>0</v>
      </c>
      <c r="T518" s="169">
        <f>+IFERROR(SUMIFS([5]Sheet1!G:G,[5]Sheet1!$A:$A,$A518,[5]Sheet1!$B:$B,$B518,[5]Sheet1!$C:$C,$C518),0)</f>
        <v>0</v>
      </c>
      <c r="U518" s="169">
        <f>+IFERROR(SUMIFS([5]Sheet1!H:H,[5]Sheet1!$A:$A,$A518,[5]Sheet1!$B:$B,$B518,[5]Sheet1!$C:$C,$C518),0)</f>
        <v>0</v>
      </c>
      <c r="V518" s="169">
        <f>+IFERROR(SUMIFS([5]Sheet1!I:I,[5]Sheet1!$A:$A,$A518,[5]Sheet1!$B:$B,$B518,[5]Sheet1!$C:$C,$C518),0)</f>
        <v>0</v>
      </c>
      <c r="W518" s="169">
        <f>+IFERROR(SUMIFS([5]Sheet1!J:J,[5]Sheet1!$A:$A,$A518,[5]Sheet1!$B:$B,$B518,[5]Sheet1!$C:$C,$C518),0)</f>
        <v>0</v>
      </c>
      <c r="X518" s="169">
        <f>+IFERROR(SUMIFS([5]Sheet1!K:K,[5]Sheet1!$A:$A,$A518,[5]Sheet1!$B:$B,$B518,[5]Sheet1!$C:$C,$C518),0)</f>
        <v>0</v>
      </c>
      <c r="Y518" s="169">
        <f>+IFERROR(SUMIFS([5]Sheet1!L:L,[5]Sheet1!$A:$A,$A518,[5]Sheet1!$B:$B,$B518,[5]Sheet1!$C:$C,$C518),0)</f>
        <v>0</v>
      </c>
      <c r="Z518" s="169">
        <f>+IFERROR(SUMIFS([5]Sheet1!M:M,[5]Sheet1!$A:$A,$A518,[5]Sheet1!$B:$B,$B518,[5]Sheet1!$C:$C,$C518),0)</f>
        <v>0</v>
      </c>
      <c r="AA518" s="169">
        <f>+IFERROR(SUMIFS([5]Sheet1!N:N,[5]Sheet1!$A:$A,$A518,[5]Sheet1!$B:$B,$B518,[5]Sheet1!$C:$C,$C518),0)</f>
        <v>0</v>
      </c>
      <c r="AB518" s="169">
        <f>+IFERROR(SUMIFS([5]Sheet1!O:O,[5]Sheet1!$A:$A,$A518,[5]Sheet1!$B:$B,$B518,[5]Sheet1!$C:$C,$C518),0)</f>
        <v>0</v>
      </c>
      <c r="AC518" s="169">
        <f>+IFERROR(SUMIFS([5]Sheet1!P:P,[5]Sheet1!$A:$A,$A518,[5]Sheet1!$B:$B,$B518,[5]Sheet1!$C:$C,$C518),0)</f>
        <v>0</v>
      </c>
      <c r="AD518" s="169">
        <f>+IFERROR(SUMIFS([5]Sheet1!Q:Q,[5]Sheet1!$A:$A,$A518,[5]Sheet1!$B:$B,$B518,[5]Sheet1!$C:$C,$C518),0)</f>
        <v>0</v>
      </c>
      <c r="AE518" s="169">
        <f>+IFERROR(SUMIFS([5]Sheet1!R:R,[5]Sheet1!$A:$A,$A518,[5]Sheet1!$B:$B,$B518,[5]Sheet1!$C:$C,$C518),0)</f>
        <v>0</v>
      </c>
      <c r="AF518" s="169">
        <f>+IFERROR(SUMIFS([5]Sheet1!S:S,[5]Sheet1!$A:$A,$A518,[5]Sheet1!$B:$B,$B518,[5]Sheet1!$C:$C,$C518),0)</f>
        <v>0</v>
      </c>
      <c r="AG518" s="169">
        <f>+IFERROR(SUMIFS([5]Sheet1!T:T,[5]Sheet1!$A:$A,$A518,[5]Sheet1!$B:$B,$B518,[5]Sheet1!$C:$C,$C518),0)</f>
        <v>0</v>
      </c>
      <c r="AH518" s="169">
        <f>+IFERROR(SUMIFS([5]Sheet1!U:U,[5]Sheet1!$A:$A,$A518,[5]Sheet1!$B:$B,$B518,[5]Sheet1!$C:$C,$C518),0)</f>
        <v>0</v>
      </c>
      <c r="AI518" s="169">
        <f>+IFERROR(SUMIFS([5]Sheet1!V:V,[5]Sheet1!$A:$A,$A518,[5]Sheet1!$B:$B,$B518,[5]Sheet1!$C:$C,$C518),0)</f>
        <v>0</v>
      </c>
      <c r="AJ518" s="169">
        <f>+IFERROR(SUMIFS([5]Sheet1!W:W,[5]Sheet1!$A:$A,$A518,[5]Sheet1!$B:$B,$B518,[5]Sheet1!$C:$C,$C518),0)</f>
        <v>0</v>
      </c>
      <c r="AK518" s="169">
        <f>+IFERROR(SUMIFS([5]Sheet1!X:X,[5]Sheet1!$A:$A,$A518,[5]Sheet1!$B:$B,$B518,[5]Sheet1!$C:$C,$C518),0)</f>
        <v>0</v>
      </c>
      <c r="AL518" s="169">
        <f>+IFERROR(SUMIFS([5]Sheet1!Y:Y,[5]Sheet1!$A:$A,$A518,[5]Sheet1!$B:$B,$B518,[5]Sheet1!$C:$C,$C518),0)</f>
        <v>0</v>
      </c>
      <c r="AM518" s="169">
        <f>+IFERROR(SUMIFS([5]Sheet1!Z:Z,[5]Sheet1!$A:$A,$A518,[5]Sheet1!$B:$B,$B518,[5]Sheet1!$C:$C,$C518),0)</f>
        <v>0</v>
      </c>
      <c r="AN518" s="4" t="s">
        <v>121</v>
      </c>
    </row>
    <row r="519" spans="1:40" ht="13.2" outlineLevel="2">
      <c r="A519" s="4" t="s">
        <v>116</v>
      </c>
      <c r="B519" s="4" t="s">
        <v>52</v>
      </c>
      <c r="C519" s="4" t="str">
        <f t="shared" si="1176"/>
        <v>Data bucket</v>
      </c>
      <c r="D519" s="218"/>
      <c r="E519" s="203"/>
      <c r="F519" s="204"/>
      <c r="G519" s="14" t="s">
        <v>81</v>
      </c>
      <c r="H519" s="172"/>
      <c r="I519" s="172"/>
      <c r="J519" s="172"/>
      <c r="K519" s="172"/>
      <c r="L519" s="172"/>
      <c r="M519" s="172"/>
      <c r="N519" s="172"/>
      <c r="O519" s="172"/>
      <c r="P519" s="169"/>
      <c r="Q519" s="169">
        <f>+IFERROR(SUMIFS([5]Sheet1!D:D,[5]Sheet1!$A:$A,$A519,[5]Sheet1!$B:$B,$B519,[5]Sheet1!$C:$C,$C519),0)</f>
        <v>0</v>
      </c>
      <c r="R519" s="169">
        <f>+IFERROR(SUMIFS([5]Sheet1!E:E,[5]Sheet1!$A:$A,$A519,[5]Sheet1!$B:$B,$B519,[5]Sheet1!$C:$C,$C519),0)</f>
        <v>0</v>
      </c>
      <c r="S519" s="169">
        <f>+IFERROR(SUMIFS([5]Sheet1!F:F,[5]Sheet1!$A:$A,$A519,[5]Sheet1!$B:$B,$B519,[5]Sheet1!$C:$C,$C519),0)</f>
        <v>0</v>
      </c>
      <c r="T519" s="169">
        <f>+IFERROR(SUMIFS([5]Sheet1!G:G,[5]Sheet1!$A:$A,$A519,[5]Sheet1!$B:$B,$B519,[5]Sheet1!$C:$C,$C519),0)</f>
        <v>0</v>
      </c>
      <c r="U519" s="169">
        <f>+IFERROR(SUMIFS([5]Sheet1!H:H,[5]Sheet1!$A:$A,$A519,[5]Sheet1!$B:$B,$B519,[5]Sheet1!$C:$C,$C519),0)</f>
        <v>0</v>
      </c>
      <c r="V519" s="169">
        <f>+IFERROR(SUMIFS([5]Sheet1!I:I,[5]Sheet1!$A:$A,$A519,[5]Sheet1!$B:$B,$B519,[5]Sheet1!$C:$C,$C519),0)</f>
        <v>0</v>
      </c>
      <c r="W519" s="169">
        <f>+IFERROR(SUMIFS([5]Sheet1!J:J,[5]Sheet1!$A:$A,$A519,[5]Sheet1!$B:$B,$B519,[5]Sheet1!$C:$C,$C519),0)</f>
        <v>0</v>
      </c>
      <c r="X519" s="169">
        <f>+IFERROR(SUMIFS([5]Sheet1!K:K,[5]Sheet1!$A:$A,$A519,[5]Sheet1!$B:$B,$B519,[5]Sheet1!$C:$C,$C519),0)</f>
        <v>0</v>
      </c>
      <c r="Y519" s="169">
        <f>+IFERROR(SUMIFS([5]Sheet1!L:L,[5]Sheet1!$A:$A,$A519,[5]Sheet1!$B:$B,$B519,[5]Sheet1!$C:$C,$C519),0)</f>
        <v>0</v>
      </c>
      <c r="Z519" s="169">
        <f>+IFERROR(SUMIFS([5]Sheet1!M:M,[5]Sheet1!$A:$A,$A519,[5]Sheet1!$B:$B,$B519,[5]Sheet1!$C:$C,$C519),0)</f>
        <v>0</v>
      </c>
      <c r="AA519" s="169">
        <f>+IFERROR(SUMIFS([5]Sheet1!N:N,[5]Sheet1!$A:$A,$A519,[5]Sheet1!$B:$B,$B519,[5]Sheet1!$C:$C,$C519),0)</f>
        <v>0</v>
      </c>
      <c r="AB519" s="169">
        <f>+IFERROR(SUMIFS([5]Sheet1!O:O,[5]Sheet1!$A:$A,$A519,[5]Sheet1!$B:$B,$B519,[5]Sheet1!$C:$C,$C519),0)</f>
        <v>0</v>
      </c>
      <c r="AC519" s="169">
        <f>+IFERROR(SUMIFS([5]Sheet1!P:P,[5]Sheet1!$A:$A,$A519,[5]Sheet1!$B:$B,$B519,[5]Sheet1!$C:$C,$C519),0)</f>
        <v>0</v>
      </c>
      <c r="AD519" s="169">
        <f>+IFERROR(SUMIFS([5]Sheet1!Q:Q,[5]Sheet1!$A:$A,$A519,[5]Sheet1!$B:$B,$B519,[5]Sheet1!$C:$C,$C519),0)</f>
        <v>0</v>
      </c>
      <c r="AE519" s="169">
        <f>+IFERROR(SUMIFS([5]Sheet1!R:R,[5]Sheet1!$A:$A,$A519,[5]Sheet1!$B:$B,$B519,[5]Sheet1!$C:$C,$C519),0)</f>
        <v>0</v>
      </c>
      <c r="AF519" s="169">
        <f>+IFERROR(SUMIFS([5]Sheet1!S:S,[5]Sheet1!$A:$A,$A519,[5]Sheet1!$B:$B,$B519,[5]Sheet1!$C:$C,$C519),0)</f>
        <v>0</v>
      </c>
      <c r="AG519" s="169">
        <f>+IFERROR(SUMIFS([5]Sheet1!T:T,[5]Sheet1!$A:$A,$A519,[5]Sheet1!$B:$B,$B519,[5]Sheet1!$C:$C,$C519),0)</f>
        <v>0</v>
      </c>
      <c r="AH519" s="169">
        <f>+IFERROR(SUMIFS([5]Sheet1!U:U,[5]Sheet1!$A:$A,$A519,[5]Sheet1!$B:$B,$B519,[5]Sheet1!$C:$C,$C519),0)</f>
        <v>0</v>
      </c>
      <c r="AI519" s="169">
        <f>+IFERROR(SUMIFS([5]Sheet1!V:V,[5]Sheet1!$A:$A,$A519,[5]Sheet1!$B:$B,$B519,[5]Sheet1!$C:$C,$C519),0)</f>
        <v>0</v>
      </c>
      <c r="AJ519" s="169">
        <f>+IFERROR(SUMIFS([5]Sheet1!W:W,[5]Sheet1!$A:$A,$A519,[5]Sheet1!$B:$B,$B519,[5]Sheet1!$C:$C,$C519),0)</f>
        <v>0</v>
      </c>
      <c r="AK519" s="169">
        <f>+IFERROR(SUMIFS([5]Sheet1!X:X,[5]Sheet1!$A:$A,$A519,[5]Sheet1!$B:$B,$B519,[5]Sheet1!$C:$C,$C519),0)</f>
        <v>0</v>
      </c>
      <c r="AL519" s="169">
        <f>+IFERROR(SUMIFS([5]Sheet1!Y:Y,[5]Sheet1!$A:$A,$A519,[5]Sheet1!$B:$B,$B519,[5]Sheet1!$C:$C,$C519),0)</f>
        <v>0</v>
      </c>
      <c r="AM519" s="169">
        <f>+IFERROR(SUMIFS([5]Sheet1!Z:Z,[5]Sheet1!$A:$A,$A519,[5]Sheet1!$B:$B,$B519,[5]Sheet1!$C:$C,$C519),0)</f>
        <v>0</v>
      </c>
      <c r="AN519" s="4" t="s">
        <v>121</v>
      </c>
    </row>
    <row r="520" spans="1:40" ht="13.2" outlineLevel="1">
      <c r="A520" s="4" t="s">
        <v>116</v>
      </c>
      <c r="B520" s="4" t="s">
        <v>52</v>
      </c>
      <c r="C520" s="4" t="str">
        <f t="shared" si="1176"/>
        <v>assets/client</v>
      </c>
      <c r="D520" s="218"/>
      <c r="E520" s="203"/>
      <c r="F520" s="204"/>
      <c r="G520" s="13" t="s">
        <v>90</v>
      </c>
      <c r="H520" s="170"/>
      <c r="I520" s="170"/>
      <c r="J520" s="170"/>
      <c r="K520" s="170"/>
      <c r="L520" s="170"/>
      <c r="M520" s="170"/>
      <c r="N520" s="170"/>
      <c r="O520" s="170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  <c r="AB520" s="170"/>
      <c r="AC520" s="170"/>
      <c r="AD520" s="170"/>
      <c r="AE520" s="170"/>
      <c r="AF520" s="170"/>
      <c r="AG520" s="170"/>
      <c r="AH520" s="170"/>
      <c r="AI520" s="170"/>
      <c r="AJ520" s="170"/>
      <c r="AK520" s="170"/>
      <c r="AL520" s="170"/>
      <c r="AM520" s="170"/>
    </row>
    <row r="521" spans="1:40">
      <c r="B521" s="4" t="s">
        <v>121</v>
      </c>
      <c r="C521" s="4" t="s">
        <v>121</v>
      </c>
      <c r="G521" s="179" t="s">
        <v>117</v>
      </c>
      <c r="P521" s="177" t="str">
        <f t="shared" ref="P521:AA521" si="1206">+IFERROR(P420/P$4,"")</f>
        <v/>
      </c>
      <c r="Q521" s="177">
        <f t="shared" si="1206"/>
        <v>0</v>
      </c>
      <c r="R521" s="177">
        <f t="shared" si="1206"/>
        <v>0</v>
      </c>
      <c r="S521" s="177">
        <f t="shared" si="1206"/>
        <v>0</v>
      </c>
      <c r="T521" s="177">
        <f t="shared" si="1206"/>
        <v>0</v>
      </c>
      <c r="U521" s="177">
        <f t="shared" si="1206"/>
        <v>0</v>
      </c>
      <c r="V521" s="177">
        <f t="shared" si="1206"/>
        <v>0</v>
      </c>
      <c r="W521" s="177">
        <f t="shared" si="1206"/>
        <v>0</v>
      </c>
      <c r="X521" s="177">
        <f t="shared" si="1206"/>
        <v>0</v>
      </c>
      <c r="Y521" s="177">
        <f t="shared" si="1206"/>
        <v>0</v>
      </c>
      <c r="Z521" s="177">
        <f t="shared" si="1206"/>
        <v>0</v>
      </c>
      <c r="AA521" s="177">
        <f t="shared" si="1206"/>
        <v>0</v>
      </c>
      <c r="AB521" s="177">
        <f t="shared" ref="AB521:AC521" si="1207">+IFERROR(AB420/AB$4,"")</f>
        <v>0</v>
      </c>
      <c r="AC521" s="177">
        <f t="shared" si="1207"/>
        <v>0</v>
      </c>
      <c r="AD521" s="177">
        <f t="shared" ref="AD521:AE521" si="1208">+IFERROR(AD420/AD$4,"")</f>
        <v>0</v>
      </c>
      <c r="AE521" s="177">
        <f t="shared" si="1208"/>
        <v>0</v>
      </c>
      <c r="AF521" s="177">
        <f t="shared" ref="AF521:AG521" si="1209">+IFERROR(AF420/AF$4,"")</f>
        <v>0</v>
      </c>
      <c r="AG521" s="177" t="str">
        <f t="shared" si="1209"/>
        <v/>
      </c>
      <c r="AH521" s="177" t="str">
        <f t="shared" ref="AH521:AM521" si="1210">+IFERROR(AH420/AH$4,"")</f>
        <v/>
      </c>
      <c r="AI521" s="177" t="str">
        <f t="shared" si="1210"/>
        <v/>
      </c>
      <c r="AJ521" s="177" t="str">
        <f t="shared" si="1210"/>
        <v/>
      </c>
      <c r="AK521" s="177" t="str">
        <f t="shared" si="1210"/>
        <v/>
      </c>
      <c r="AL521" s="177" t="str">
        <f t="shared" si="1210"/>
        <v/>
      </c>
      <c r="AM521" s="177" t="str">
        <f t="shared" si="1210"/>
        <v/>
      </c>
    </row>
    <row r="522" spans="1:40">
      <c r="B522" s="4" t="s">
        <v>121</v>
      </c>
      <c r="C522" s="4" t="s">
        <v>121</v>
      </c>
      <c r="G522" s="180" t="s">
        <v>118</v>
      </c>
      <c r="P522" s="177" t="str">
        <f t="shared" ref="P522:AA522" si="1211">+IFERROR(P422/P$6,"")</f>
        <v/>
      </c>
      <c r="Q522" s="178">
        <f t="shared" si="1211"/>
        <v>0</v>
      </c>
      <c r="R522" s="178">
        <f t="shared" si="1211"/>
        <v>0</v>
      </c>
      <c r="S522" s="178">
        <f t="shared" si="1211"/>
        <v>0</v>
      </c>
      <c r="T522" s="178">
        <f t="shared" si="1211"/>
        <v>0</v>
      </c>
      <c r="U522" s="178">
        <f t="shared" si="1211"/>
        <v>0</v>
      </c>
      <c r="V522" s="178">
        <f t="shared" si="1211"/>
        <v>0</v>
      </c>
      <c r="W522" s="178">
        <f t="shared" si="1211"/>
        <v>0</v>
      </c>
      <c r="X522" s="178">
        <f t="shared" si="1211"/>
        <v>0</v>
      </c>
      <c r="Y522" s="178">
        <f t="shared" si="1211"/>
        <v>0</v>
      </c>
      <c r="Z522" s="178">
        <f t="shared" si="1211"/>
        <v>0</v>
      </c>
      <c r="AA522" s="178">
        <f t="shared" si="1211"/>
        <v>0</v>
      </c>
      <c r="AB522" s="178">
        <f t="shared" ref="AB522:AC522" si="1212">+IFERROR(AB422/AB$6,"")</f>
        <v>0</v>
      </c>
      <c r="AC522" s="178">
        <f t="shared" si="1212"/>
        <v>0</v>
      </c>
      <c r="AD522" s="178">
        <f t="shared" ref="AD522:AE522" si="1213">+IFERROR(AD422/AD$6,"")</f>
        <v>0</v>
      </c>
      <c r="AE522" s="178">
        <f t="shared" si="1213"/>
        <v>0</v>
      </c>
      <c r="AF522" s="178">
        <f t="shared" ref="AF522:AG522" si="1214">+IFERROR(AF422/AF$6,"")</f>
        <v>0</v>
      </c>
      <c r="AG522" s="178" t="str">
        <f t="shared" si="1214"/>
        <v/>
      </c>
      <c r="AH522" s="178" t="str">
        <f t="shared" ref="AH522:AM522" si="1215">+IFERROR(AH422/AH$6,"")</f>
        <v/>
      </c>
      <c r="AI522" s="178" t="str">
        <f t="shared" si="1215"/>
        <v/>
      </c>
      <c r="AJ522" s="178" t="str">
        <f t="shared" si="1215"/>
        <v/>
      </c>
      <c r="AK522" s="178" t="str">
        <f t="shared" si="1215"/>
        <v/>
      </c>
      <c r="AL522" s="178" t="str">
        <f t="shared" si="1215"/>
        <v/>
      </c>
      <c r="AM522" s="178" t="str">
        <f t="shared" si="1215"/>
        <v/>
      </c>
    </row>
    <row r="523" spans="1:40">
      <c r="B523" s="4" t="s">
        <v>121</v>
      </c>
      <c r="C523" s="4" t="s">
        <v>121</v>
      </c>
    </row>
  </sheetData>
  <customSheetViews>
    <customSheetView guid="{E3E51C85-2C38-4529-9680-8931FE0FBA16}" scale="80" showGridLines="0">
      <pane xSplit="11" ySplit="4" topLeftCell="L44" activePane="bottomRight" state="frozen"/>
      <selection pane="bottomRight" activeCell="P1" sqref="P1"/>
      <pageMargins left="0.7" right="0.7" top="0.75" bottom="0.75" header="0.3" footer="0.3"/>
      <pageSetup orientation="portrait" horizontalDpi="300" verticalDpi="300" r:id="rId1"/>
    </customSheetView>
  </customSheetViews>
  <conditionalFormatting sqref="Q1:U1">
    <cfRule type="cellIs" dxfId="172" priority="43" operator="equal">
      <formula>"REAL"</formula>
    </cfRule>
  </conditionalFormatting>
  <conditionalFormatting sqref="H1:O1">
    <cfRule type="cellIs" dxfId="171" priority="39" operator="equal">
      <formula>"REAL"</formula>
    </cfRule>
  </conditionalFormatting>
  <conditionalFormatting sqref="V1">
    <cfRule type="cellIs" dxfId="170" priority="38" operator="equal">
      <formula>"REAL"</formula>
    </cfRule>
  </conditionalFormatting>
  <conditionalFormatting sqref="W1">
    <cfRule type="cellIs" dxfId="169" priority="37" operator="equal">
      <formula>"REAL"</formula>
    </cfRule>
  </conditionalFormatting>
  <conditionalFormatting sqref="F1">
    <cfRule type="cellIs" dxfId="168" priority="35" operator="equal">
      <formula>"OK"</formula>
    </cfRule>
    <cfRule type="cellIs" dxfId="167" priority="36" operator="equal">
      <formula>"OJO"</formula>
    </cfRule>
  </conditionalFormatting>
  <conditionalFormatting sqref="X1">
    <cfRule type="cellIs" dxfId="166" priority="33" operator="equal">
      <formula>"REAL"</formula>
    </cfRule>
  </conditionalFormatting>
  <conditionalFormatting sqref="Y1">
    <cfRule type="cellIs" dxfId="165" priority="32" operator="equal">
      <formula>"REAL"</formula>
    </cfRule>
  </conditionalFormatting>
  <conditionalFormatting sqref="Z1">
    <cfRule type="cellIs" dxfId="164" priority="31" operator="equal">
      <formula>"REAL"</formula>
    </cfRule>
  </conditionalFormatting>
  <conditionalFormatting sqref="AA1">
    <cfRule type="cellIs" dxfId="163" priority="30" operator="equal">
      <formula>"REAL"</formula>
    </cfRule>
  </conditionalFormatting>
  <conditionalFormatting sqref="P1">
    <cfRule type="cellIs" dxfId="162" priority="25" operator="equal">
      <formula>"REAL"</formula>
    </cfRule>
  </conditionalFormatting>
  <conditionalFormatting sqref="AB1">
    <cfRule type="cellIs" dxfId="161" priority="15" operator="equal">
      <formula>"REAL"</formula>
    </cfRule>
  </conditionalFormatting>
  <conditionalFormatting sqref="AC1">
    <cfRule type="cellIs" dxfId="160" priority="14" operator="equal">
      <formula>"REAL"</formula>
    </cfRule>
  </conditionalFormatting>
  <conditionalFormatting sqref="AD1">
    <cfRule type="cellIs" dxfId="159" priority="13" operator="equal">
      <formula>"REAL"</formula>
    </cfRule>
  </conditionalFormatting>
  <conditionalFormatting sqref="AE1">
    <cfRule type="cellIs" dxfId="158" priority="12" operator="equal">
      <formula>"REAL"</formula>
    </cfRule>
  </conditionalFormatting>
  <conditionalFormatting sqref="AF1">
    <cfRule type="cellIs" dxfId="157" priority="10" operator="equal">
      <formula>"REAL"</formula>
    </cfRule>
  </conditionalFormatting>
  <conditionalFormatting sqref="AG1">
    <cfRule type="cellIs" dxfId="156" priority="9" operator="equal">
      <formula>"REAL"</formula>
    </cfRule>
  </conditionalFormatting>
  <conditionalFormatting sqref="AH1">
    <cfRule type="cellIs" dxfId="155" priority="8" operator="equal">
      <formula>"REAL"</formula>
    </cfRule>
  </conditionalFormatting>
  <conditionalFormatting sqref="AI1">
    <cfRule type="cellIs" dxfId="154" priority="7" operator="equal">
      <formula>"REAL"</formula>
    </cfRule>
  </conditionalFormatting>
  <conditionalFormatting sqref="AJ1">
    <cfRule type="cellIs" dxfId="153" priority="6" operator="equal">
      <formula>"REAL"</formula>
    </cfRule>
  </conditionalFormatting>
  <conditionalFormatting sqref="AK1">
    <cfRule type="cellIs" dxfId="152" priority="5" operator="equal">
      <formula>"REAL"</formula>
    </cfRule>
  </conditionalFormatting>
  <conditionalFormatting sqref="AL1">
    <cfRule type="cellIs" dxfId="151" priority="4" operator="equal">
      <formula>"REAL"</formula>
    </cfRule>
  </conditionalFormatting>
  <conditionalFormatting sqref="AM1">
    <cfRule type="cellIs" dxfId="150" priority="3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6">
    <tabColor rgb="FFFF6600"/>
  </sheetPr>
  <dimension ref="A1:AM523"/>
  <sheetViews>
    <sheetView showGridLines="0" zoomScale="82" zoomScaleNormal="85" workbookViewId="0">
      <pane xSplit="7" ySplit="7" topLeftCell="AA447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A468" sqref="AA468"/>
    </sheetView>
  </sheetViews>
  <sheetFormatPr baseColWidth="10" defaultRowHeight="14.4" outlineLevelRow="1" outlineLevelCol="1"/>
  <cols>
    <col min="1" max="3" width="11.44140625" style="4"/>
    <col min="4" max="4" width="6.5546875" style="176" customWidth="1"/>
    <col min="5" max="5" width="4.44140625" style="5" customWidth="1"/>
    <col min="6" max="6" width="13.5546875" style="6" customWidth="1"/>
    <col min="7" max="7" width="33.33203125" style="7" customWidth="1"/>
    <col min="8" max="15" width="6.6640625" style="27" hidden="1" customWidth="1" outlineLevel="1"/>
    <col min="16" max="16" width="6.6640625" style="69" customWidth="1" collapsed="1"/>
    <col min="17" max="17" width="6.6640625" style="69" customWidth="1"/>
    <col min="18" max="18" width="7.5546875" style="69" bestFit="1" customWidth="1"/>
    <col min="19" max="39" width="6.6640625" style="69" customWidth="1"/>
  </cols>
  <sheetData>
    <row r="1" spans="1:39" ht="14.4" customHeight="1">
      <c r="F1" s="123" t="s">
        <v>3794</v>
      </c>
      <c r="H1" s="27" t="str">
        <f>+VTAS!H1</f>
        <v>REAL</v>
      </c>
      <c r="I1" s="27" t="str">
        <f>+VTAS!I1</f>
        <v>REAL</v>
      </c>
      <c r="J1" s="27" t="str">
        <f>+VTAS!J1</f>
        <v>REAL</v>
      </c>
      <c r="K1" s="27" t="str">
        <f>+VTAS!K1</f>
        <v>REAL</v>
      </c>
      <c r="L1" s="27" t="str">
        <f>+VTAS!L1</f>
        <v>REAL</v>
      </c>
      <c r="M1" s="27" t="str">
        <f>+VTAS!M1</f>
        <v>REAL</v>
      </c>
      <c r="N1" s="27" t="str">
        <f>+VTAS!N1</f>
        <v>REAL</v>
      </c>
      <c r="O1" s="27" t="str">
        <f>+VTAS!O1</f>
        <v>REAL</v>
      </c>
      <c r="P1" s="69" t="s">
        <v>6</v>
      </c>
      <c r="Q1" s="69" t="s">
        <v>6</v>
      </c>
      <c r="R1" s="69" t="s">
        <v>6</v>
      </c>
      <c r="S1" s="69" t="s">
        <v>6</v>
      </c>
      <c r="T1" s="69" t="s">
        <v>6</v>
      </c>
      <c r="U1" s="69" t="s">
        <v>6</v>
      </c>
      <c r="V1" s="69" t="s">
        <v>6</v>
      </c>
      <c r="W1" s="69" t="s">
        <v>6</v>
      </c>
      <c r="X1" s="69" t="s">
        <v>6</v>
      </c>
      <c r="Y1" s="69" t="s">
        <v>6</v>
      </c>
      <c r="Z1" s="69" t="s">
        <v>6</v>
      </c>
      <c r="AA1" s="69" t="s">
        <v>6</v>
      </c>
      <c r="AB1" s="69" t="s">
        <v>6</v>
      </c>
      <c r="AC1" s="69" t="s">
        <v>6</v>
      </c>
      <c r="AD1" s="69" t="s">
        <v>6</v>
      </c>
      <c r="AE1" s="69" t="s">
        <v>6</v>
      </c>
      <c r="AF1" s="69" t="s">
        <v>6</v>
      </c>
      <c r="AG1" s="69" t="s">
        <v>6</v>
      </c>
      <c r="AH1" s="69" t="s">
        <v>6</v>
      </c>
      <c r="AI1" s="69" t="s">
        <v>6</v>
      </c>
      <c r="AJ1" s="69" t="s">
        <v>6</v>
      </c>
      <c r="AK1" s="69" t="s">
        <v>6</v>
      </c>
      <c r="AL1" s="69" t="s">
        <v>6</v>
      </c>
      <c r="AM1" s="69" t="s">
        <v>6</v>
      </c>
    </row>
    <row r="2" spans="1:39">
      <c r="H2" s="31" t="s">
        <v>7</v>
      </c>
      <c r="I2" s="31" t="s">
        <v>8</v>
      </c>
      <c r="J2" s="31" t="s">
        <v>9</v>
      </c>
      <c r="K2" s="31" t="s">
        <v>10</v>
      </c>
      <c r="L2" s="31" t="s">
        <v>11</v>
      </c>
      <c r="M2" s="31" t="s">
        <v>12</v>
      </c>
      <c r="N2" s="31" t="s">
        <v>13</v>
      </c>
      <c r="O2" s="31" t="s">
        <v>14</v>
      </c>
      <c r="P2" s="156" t="s">
        <v>15</v>
      </c>
      <c r="Q2" s="73" t="s">
        <v>16</v>
      </c>
      <c r="R2" s="73" t="s">
        <v>17</v>
      </c>
      <c r="S2" s="73" t="s">
        <v>18</v>
      </c>
      <c r="T2" s="73" t="s">
        <v>19</v>
      </c>
      <c r="U2" s="73" t="s">
        <v>20</v>
      </c>
      <c r="V2" s="73" t="s">
        <v>21</v>
      </c>
      <c r="W2" s="157" t="s">
        <v>22</v>
      </c>
      <c r="X2" s="157" t="s">
        <v>23</v>
      </c>
      <c r="Y2" s="157" t="s">
        <v>24</v>
      </c>
      <c r="Z2" s="157" t="s">
        <v>25</v>
      </c>
      <c r="AA2" s="157" t="s">
        <v>26</v>
      </c>
      <c r="AB2" s="157" t="s">
        <v>27</v>
      </c>
      <c r="AC2" s="157" t="s">
        <v>28</v>
      </c>
      <c r="AD2" s="157" t="s">
        <v>29</v>
      </c>
      <c r="AE2" s="157" t="s">
        <v>30</v>
      </c>
      <c r="AF2" s="157" t="s">
        <v>133</v>
      </c>
      <c r="AG2" s="157" t="s">
        <v>3772</v>
      </c>
      <c r="AH2" s="157" t="s">
        <v>3773</v>
      </c>
      <c r="AI2" s="157" t="s">
        <v>3774</v>
      </c>
      <c r="AJ2" s="157" t="s">
        <v>3775</v>
      </c>
      <c r="AK2" s="157" t="s">
        <v>3776</v>
      </c>
      <c r="AL2" s="157" t="s">
        <v>3777</v>
      </c>
      <c r="AM2" s="157" t="s">
        <v>3778</v>
      </c>
    </row>
    <row r="3" spans="1:39">
      <c r="H3" s="28"/>
      <c r="I3" s="28"/>
      <c r="J3" s="28"/>
      <c r="K3" s="28"/>
      <c r="L3" s="28"/>
      <c r="M3" s="28"/>
      <c r="N3" s="28"/>
      <c r="O3" s="28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</row>
    <row r="4" spans="1:39" ht="15" customHeight="1">
      <c r="A4" s="4" t="s">
        <v>3769</v>
      </c>
      <c r="B4" s="4" t="s">
        <v>3770</v>
      </c>
      <c r="C4" s="4" t="s">
        <v>92</v>
      </c>
      <c r="D4" s="215" t="s">
        <v>85</v>
      </c>
      <c r="E4" s="209" t="s">
        <v>34</v>
      </c>
      <c r="F4" s="70"/>
      <c r="G4" s="70"/>
      <c r="H4" s="32"/>
      <c r="I4" s="32"/>
      <c r="J4" s="32"/>
      <c r="K4" s="32"/>
      <c r="L4" s="32"/>
      <c r="M4" s="32"/>
      <c r="N4" s="32"/>
      <c r="O4" s="32"/>
      <c r="P4" s="161"/>
      <c r="Q4" s="161">
        <f>+[2]Sheet1!B2</f>
        <v>3</v>
      </c>
      <c r="R4" s="161">
        <f>+[2]Sheet1!C2</f>
        <v>11</v>
      </c>
      <c r="S4" s="161">
        <f>+[2]Sheet1!D2</f>
        <v>19</v>
      </c>
      <c r="T4" s="161">
        <f>+[2]Sheet1!E2</f>
        <v>13</v>
      </c>
      <c r="U4" s="161">
        <f>+[2]Sheet1!F2</f>
        <v>25</v>
      </c>
      <c r="V4" s="161">
        <f>+[2]Sheet1!G2</f>
        <v>22</v>
      </c>
      <c r="W4" s="161">
        <f>+[2]Sheet1!H2</f>
        <v>19</v>
      </c>
      <c r="X4" s="161">
        <f>+[2]Sheet1!I2</f>
        <v>25</v>
      </c>
      <c r="Y4" s="161">
        <f>+[2]Sheet1!J2</f>
        <v>45</v>
      </c>
      <c r="Z4" s="161">
        <f>+[2]Sheet1!K2</f>
        <v>51</v>
      </c>
      <c r="AA4" s="161">
        <f>+[2]Sheet1!L2</f>
        <v>16</v>
      </c>
      <c r="AB4" s="161">
        <f>+[2]Sheet1!M2</f>
        <v>51</v>
      </c>
      <c r="AC4" s="161">
        <f>+[2]Sheet1!N2</f>
        <v>49</v>
      </c>
      <c r="AD4" s="161">
        <f>+[2]Sheet1!O2</f>
        <v>42</v>
      </c>
      <c r="AE4" s="161">
        <f>+[2]Sheet1!P2</f>
        <v>38</v>
      </c>
      <c r="AF4" s="161">
        <f>+[2]Sheet1!Q2</f>
        <v>36</v>
      </c>
      <c r="AG4" s="161">
        <f>+[2]Sheet1!R2</f>
        <v>0</v>
      </c>
      <c r="AH4" s="161">
        <f>+[2]Sheet1!S2</f>
        <v>0</v>
      </c>
      <c r="AI4" s="161">
        <f>+[2]Sheet1!T2</f>
        <v>0</v>
      </c>
      <c r="AJ4" s="161">
        <f>+[2]Sheet1!U2</f>
        <v>0</v>
      </c>
      <c r="AK4" s="161">
        <f>+[2]Sheet1!V2</f>
        <v>0</v>
      </c>
      <c r="AL4" s="161">
        <f>+[2]Sheet1!W2</f>
        <v>0</v>
      </c>
      <c r="AM4" s="161">
        <f>+[2]Sheet1!X2</f>
        <v>0</v>
      </c>
    </row>
    <row r="5" spans="1:39">
      <c r="A5" s="4" t="s">
        <v>3769</v>
      </c>
      <c r="B5" s="4" t="s">
        <v>121</v>
      </c>
      <c r="C5" s="4" t="s">
        <v>121</v>
      </c>
      <c r="D5" s="215"/>
      <c r="E5" s="210" t="s">
        <v>80</v>
      </c>
      <c r="F5" s="211"/>
      <c r="G5" s="211"/>
      <c r="H5" s="16"/>
      <c r="I5" s="16"/>
      <c r="J5" s="16"/>
      <c r="K5" s="16"/>
      <c r="L5" s="16"/>
      <c r="M5" s="16"/>
      <c r="N5" s="16"/>
      <c r="O5" s="16"/>
      <c r="P5" s="72" t="str">
        <f t="shared" ref="P5:AM5" si="0">IFERROR(+P4/(P8+P20+P47+P50+P58+P76+P79+P82+P85+P88+P99+P41+P64+P70),"")</f>
        <v/>
      </c>
      <c r="Q5" s="72">
        <f t="shared" si="0"/>
        <v>1</v>
      </c>
      <c r="R5" s="72">
        <f t="shared" si="0"/>
        <v>1</v>
      </c>
      <c r="S5" s="72">
        <f t="shared" si="0"/>
        <v>0.82608695652173914</v>
      </c>
      <c r="T5" s="72">
        <f t="shared" si="0"/>
        <v>0.72222222222222221</v>
      </c>
      <c r="U5" s="72">
        <f t="shared" si="0"/>
        <v>0.92592592592592593</v>
      </c>
      <c r="V5" s="72">
        <f t="shared" si="0"/>
        <v>0.95652173913043481</v>
      </c>
      <c r="W5" s="72">
        <f t="shared" si="0"/>
        <v>0.82608695652173914</v>
      </c>
      <c r="X5" s="72">
        <f t="shared" si="0"/>
        <v>0.80645161290322576</v>
      </c>
      <c r="Y5" s="72">
        <f t="shared" si="0"/>
        <v>0.84905660377358494</v>
      </c>
      <c r="Z5" s="72">
        <f t="shared" si="0"/>
        <v>0.9107142857142857</v>
      </c>
      <c r="AA5" s="72">
        <f t="shared" si="0"/>
        <v>1</v>
      </c>
      <c r="AB5" s="72">
        <f t="shared" si="0"/>
        <v>0.98076923076923073</v>
      </c>
      <c r="AC5" s="72">
        <f t="shared" si="0"/>
        <v>0.98</v>
      </c>
      <c r="AD5" s="72">
        <f t="shared" si="0"/>
        <v>0.97674418604651159</v>
      </c>
      <c r="AE5" s="72">
        <f t="shared" si="0"/>
        <v>1</v>
      </c>
      <c r="AF5" s="72">
        <f t="shared" si="0"/>
        <v>1</v>
      </c>
      <c r="AG5" s="72" t="str">
        <f t="shared" si="0"/>
        <v/>
      </c>
      <c r="AH5" s="72" t="str">
        <f t="shared" si="0"/>
        <v/>
      </c>
      <c r="AI5" s="72" t="str">
        <f t="shared" si="0"/>
        <v/>
      </c>
      <c r="AJ5" s="72" t="str">
        <f t="shared" si="0"/>
        <v/>
      </c>
      <c r="AK5" s="72" t="str">
        <f t="shared" si="0"/>
        <v/>
      </c>
      <c r="AL5" s="72" t="str">
        <f t="shared" si="0"/>
        <v/>
      </c>
      <c r="AM5" s="72" t="str">
        <f t="shared" si="0"/>
        <v/>
      </c>
    </row>
    <row r="6" spans="1:39">
      <c r="A6" s="4" t="s">
        <v>3769</v>
      </c>
      <c r="B6" s="4" t="s">
        <v>3771</v>
      </c>
      <c r="C6" s="4" t="s">
        <v>92</v>
      </c>
      <c r="D6" s="215"/>
      <c r="E6" s="212" t="s">
        <v>69</v>
      </c>
      <c r="F6" s="71"/>
      <c r="G6" s="71"/>
      <c r="H6" s="33"/>
      <c r="I6" s="33"/>
      <c r="J6" s="33"/>
      <c r="K6" s="33"/>
      <c r="L6" s="33"/>
      <c r="M6" s="33"/>
      <c r="N6" s="33"/>
      <c r="O6" s="33"/>
      <c r="P6" s="163">
        <f t="shared" ref="P6:AM6" si="1">+P9+P21+P48+P51+P59+P77+P80+P83+P86+P89+P100+P65+P71</f>
        <v>0</v>
      </c>
      <c r="Q6" s="163">
        <f t="shared" si="1"/>
        <v>3</v>
      </c>
      <c r="R6" s="163">
        <f t="shared" si="1"/>
        <v>24</v>
      </c>
      <c r="S6" s="163">
        <f t="shared" si="1"/>
        <v>34</v>
      </c>
      <c r="T6" s="163">
        <f t="shared" si="1"/>
        <v>35</v>
      </c>
      <c r="U6" s="163">
        <f t="shared" si="1"/>
        <v>56</v>
      </c>
      <c r="V6" s="163">
        <f t="shared" si="1"/>
        <v>54</v>
      </c>
      <c r="W6" s="163">
        <f t="shared" si="1"/>
        <v>41</v>
      </c>
      <c r="X6" s="163">
        <f t="shared" si="1"/>
        <v>62</v>
      </c>
      <c r="Y6" s="163">
        <f t="shared" si="1"/>
        <v>137</v>
      </c>
      <c r="Z6" s="163">
        <f t="shared" si="1"/>
        <v>105</v>
      </c>
      <c r="AA6" s="163">
        <f t="shared" si="1"/>
        <v>23</v>
      </c>
      <c r="AB6" s="163">
        <f t="shared" si="1"/>
        <v>166</v>
      </c>
      <c r="AC6" s="163">
        <f t="shared" si="1"/>
        <v>173</v>
      </c>
      <c r="AD6" s="163">
        <f t="shared" si="1"/>
        <v>110</v>
      </c>
      <c r="AE6" s="163">
        <f t="shared" si="1"/>
        <v>131</v>
      </c>
      <c r="AF6" s="163">
        <f t="shared" si="1"/>
        <v>118</v>
      </c>
      <c r="AG6" s="163">
        <f t="shared" si="1"/>
        <v>0</v>
      </c>
      <c r="AH6" s="163">
        <f t="shared" si="1"/>
        <v>0</v>
      </c>
      <c r="AI6" s="163">
        <f t="shared" si="1"/>
        <v>0</v>
      </c>
      <c r="AJ6" s="163">
        <f t="shared" si="1"/>
        <v>0</v>
      </c>
      <c r="AK6" s="163">
        <f t="shared" si="1"/>
        <v>0</v>
      </c>
      <c r="AL6" s="163">
        <f t="shared" si="1"/>
        <v>0</v>
      </c>
      <c r="AM6" s="163">
        <f t="shared" si="1"/>
        <v>0</v>
      </c>
    </row>
    <row r="7" spans="1:39">
      <c r="A7" s="4" t="s">
        <v>3769</v>
      </c>
      <c r="B7" s="4" t="s">
        <v>121</v>
      </c>
      <c r="C7" s="4" t="s">
        <v>121</v>
      </c>
      <c r="D7" s="215"/>
      <c r="E7" s="213" t="s">
        <v>84</v>
      </c>
      <c r="F7" s="214"/>
      <c r="G7" s="211"/>
      <c r="H7" s="16"/>
      <c r="I7" s="16"/>
      <c r="J7" s="16"/>
      <c r="K7" s="16"/>
      <c r="L7" s="16"/>
      <c r="M7" s="16"/>
      <c r="N7" s="16"/>
      <c r="O7" s="16"/>
      <c r="P7" s="72" t="str">
        <f t="shared" ref="P7" si="2">+IFERROR(P6/P4,"")</f>
        <v/>
      </c>
      <c r="Q7" s="72">
        <f>+IFERROR(Q6/Q4,"")</f>
        <v>1</v>
      </c>
      <c r="R7" s="72">
        <f t="shared" ref="R7:AM7" si="3">+IFERROR(R6/R4,"")</f>
        <v>2.1818181818181817</v>
      </c>
      <c r="S7" s="72">
        <f t="shared" si="3"/>
        <v>1.7894736842105263</v>
      </c>
      <c r="T7" s="72">
        <f t="shared" si="3"/>
        <v>2.6923076923076925</v>
      </c>
      <c r="U7" s="72">
        <f t="shared" si="3"/>
        <v>2.2400000000000002</v>
      </c>
      <c r="V7" s="72">
        <f t="shared" si="3"/>
        <v>2.4545454545454546</v>
      </c>
      <c r="W7" s="72">
        <f t="shared" si="3"/>
        <v>2.1578947368421053</v>
      </c>
      <c r="X7" s="72">
        <f t="shared" si="3"/>
        <v>2.48</v>
      </c>
      <c r="Y7" s="72">
        <f t="shared" si="3"/>
        <v>3.0444444444444443</v>
      </c>
      <c r="Z7" s="72">
        <f t="shared" si="3"/>
        <v>2.0588235294117645</v>
      </c>
      <c r="AA7" s="72">
        <f t="shared" si="3"/>
        <v>1.4375</v>
      </c>
      <c r="AB7" s="72">
        <f t="shared" si="3"/>
        <v>3.2549019607843137</v>
      </c>
      <c r="AC7" s="72">
        <f t="shared" si="3"/>
        <v>3.5306122448979593</v>
      </c>
      <c r="AD7" s="72">
        <f t="shared" si="3"/>
        <v>2.6190476190476191</v>
      </c>
      <c r="AE7" s="72">
        <f t="shared" si="3"/>
        <v>3.4473684210526314</v>
      </c>
      <c r="AF7" s="72">
        <f t="shared" si="3"/>
        <v>3.2777777777777777</v>
      </c>
      <c r="AG7" s="72" t="str">
        <f t="shared" si="3"/>
        <v/>
      </c>
      <c r="AH7" s="72" t="str">
        <f t="shared" si="3"/>
        <v/>
      </c>
      <c r="AI7" s="72" t="str">
        <f t="shared" si="3"/>
        <v/>
      </c>
      <c r="AJ7" s="72" t="str">
        <f t="shared" si="3"/>
        <v/>
      </c>
      <c r="AK7" s="72" t="str">
        <f t="shared" si="3"/>
        <v/>
      </c>
      <c r="AL7" s="72" t="str">
        <f t="shared" si="3"/>
        <v/>
      </c>
      <c r="AM7" s="72" t="str">
        <f t="shared" si="3"/>
        <v/>
      </c>
    </row>
    <row r="8" spans="1:39" ht="15" customHeight="1">
      <c r="A8" s="4" t="s">
        <v>3769</v>
      </c>
      <c r="B8" s="4" t="s">
        <v>48</v>
      </c>
      <c r="C8" s="4" t="str">
        <f>+G8</f>
        <v>Clients</v>
      </c>
      <c r="D8" s="215"/>
      <c r="E8" s="206" t="s">
        <v>35</v>
      </c>
      <c r="F8" s="204" t="s">
        <v>48</v>
      </c>
      <c r="G8" s="10" t="s">
        <v>40</v>
      </c>
      <c r="H8" s="19"/>
      <c r="I8" s="19"/>
      <c r="J8" s="19"/>
      <c r="K8" s="19"/>
      <c r="L8" s="19"/>
      <c r="M8" s="19"/>
      <c r="N8" s="19"/>
      <c r="O8" s="19"/>
      <c r="P8" s="165">
        <f t="shared" ref="P8:AM8" si="4">+P112+P216+P320+P424</f>
        <v>0</v>
      </c>
      <c r="Q8" s="165">
        <f t="shared" si="4"/>
        <v>0</v>
      </c>
      <c r="R8" s="165">
        <f t="shared" si="4"/>
        <v>2</v>
      </c>
      <c r="S8" s="165">
        <f t="shared" si="4"/>
        <v>2</v>
      </c>
      <c r="T8" s="165">
        <f t="shared" si="4"/>
        <v>0</v>
      </c>
      <c r="U8" s="165">
        <f t="shared" si="4"/>
        <v>5</v>
      </c>
      <c r="V8" s="165">
        <f t="shared" si="4"/>
        <v>7</v>
      </c>
      <c r="W8" s="165">
        <f t="shared" si="4"/>
        <v>2</v>
      </c>
      <c r="X8" s="165">
        <f t="shared" si="4"/>
        <v>2</v>
      </c>
      <c r="Y8" s="165">
        <f t="shared" si="4"/>
        <v>5</v>
      </c>
      <c r="Z8" s="165">
        <f t="shared" si="4"/>
        <v>3</v>
      </c>
      <c r="AA8" s="165">
        <f t="shared" si="4"/>
        <v>1</v>
      </c>
      <c r="AB8" s="165">
        <f t="shared" si="4"/>
        <v>3</v>
      </c>
      <c r="AC8" s="165">
        <f t="shared" si="4"/>
        <v>2</v>
      </c>
      <c r="AD8" s="165">
        <f t="shared" si="4"/>
        <v>0</v>
      </c>
      <c r="AE8" s="165">
        <f t="shared" si="4"/>
        <v>1</v>
      </c>
      <c r="AF8" s="165">
        <f t="shared" si="4"/>
        <v>3</v>
      </c>
      <c r="AG8" s="165">
        <f t="shared" si="4"/>
        <v>0</v>
      </c>
      <c r="AH8" s="165">
        <f t="shared" si="4"/>
        <v>0</v>
      </c>
      <c r="AI8" s="165">
        <f t="shared" si="4"/>
        <v>0</v>
      </c>
      <c r="AJ8" s="165">
        <f t="shared" si="4"/>
        <v>0</v>
      </c>
      <c r="AK8" s="165">
        <f t="shared" si="4"/>
        <v>0</v>
      </c>
      <c r="AL8" s="165">
        <f t="shared" si="4"/>
        <v>0</v>
      </c>
      <c r="AM8" s="165">
        <f t="shared" si="4"/>
        <v>0</v>
      </c>
    </row>
    <row r="9" spans="1:39" ht="15" customHeight="1">
      <c r="A9" s="4" t="s">
        <v>3769</v>
      </c>
      <c r="B9" s="4" t="s">
        <v>48</v>
      </c>
      <c r="C9" s="4" t="str">
        <f>+G9</f>
        <v>Assets</v>
      </c>
      <c r="D9" s="215"/>
      <c r="E9" s="207"/>
      <c r="F9" s="204"/>
      <c r="G9" s="11" t="s">
        <v>88</v>
      </c>
      <c r="H9" s="34"/>
      <c r="I9" s="34"/>
      <c r="J9" s="34"/>
      <c r="K9" s="34"/>
      <c r="L9" s="34"/>
      <c r="M9" s="34"/>
      <c r="N9" s="34"/>
      <c r="O9" s="34"/>
      <c r="P9" s="167">
        <f>+SUM(P10:P18)</f>
        <v>0</v>
      </c>
      <c r="Q9" s="167">
        <f>+SUM(Q10:Q18)</f>
        <v>0</v>
      </c>
      <c r="R9" s="167">
        <f>+SUM(R10:R18)</f>
        <v>5</v>
      </c>
      <c r="S9" s="167">
        <f t="shared" ref="S9:AM9" si="5">+SUM(S10:S18)</f>
        <v>4</v>
      </c>
      <c r="T9" s="167">
        <f t="shared" si="5"/>
        <v>0</v>
      </c>
      <c r="U9" s="167">
        <f t="shared" si="5"/>
        <v>12</v>
      </c>
      <c r="V9" s="167">
        <f t="shared" si="5"/>
        <v>14</v>
      </c>
      <c r="W9" s="167">
        <f t="shared" si="5"/>
        <v>4</v>
      </c>
      <c r="X9" s="167">
        <f t="shared" si="5"/>
        <v>12</v>
      </c>
      <c r="Y9" s="167">
        <f t="shared" si="5"/>
        <v>13</v>
      </c>
      <c r="Z9" s="167">
        <f t="shared" si="5"/>
        <v>6</v>
      </c>
      <c r="AA9" s="167">
        <f t="shared" si="5"/>
        <v>2</v>
      </c>
      <c r="AB9" s="167">
        <f t="shared" si="5"/>
        <v>9</v>
      </c>
      <c r="AC9" s="167">
        <f t="shared" si="5"/>
        <v>6</v>
      </c>
      <c r="AD9" s="167">
        <f t="shared" si="5"/>
        <v>0</v>
      </c>
      <c r="AE9" s="167">
        <f t="shared" si="5"/>
        <v>2</v>
      </c>
      <c r="AF9" s="167">
        <f t="shared" si="5"/>
        <v>11</v>
      </c>
      <c r="AG9" s="167">
        <f t="shared" si="5"/>
        <v>0</v>
      </c>
      <c r="AH9" s="167">
        <f t="shared" si="5"/>
        <v>0</v>
      </c>
      <c r="AI9" s="167">
        <f t="shared" si="5"/>
        <v>0</v>
      </c>
      <c r="AJ9" s="167">
        <f t="shared" si="5"/>
        <v>0</v>
      </c>
      <c r="AK9" s="167">
        <f t="shared" si="5"/>
        <v>0</v>
      </c>
      <c r="AL9" s="167">
        <f t="shared" si="5"/>
        <v>0</v>
      </c>
      <c r="AM9" s="167">
        <f t="shared" si="5"/>
        <v>0</v>
      </c>
    </row>
    <row r="10" spans="1:39" ht="15" customHeight="1" outlineLevel="1">
      <c r="A10" s="4" t="s">
        <v>3769</v>
      </c>
      <c r="B10" s="4" t="s">
        <v>48</v>
      </c>
      <c r="C10" s="4" t="str">
        <f>+G10</f>
        <v>X Privacy Portable 20</v>
      </c>
      <c r="D10" s="215"/>
      <c r="E10" s="207"/>
      <c r="F10" s="204"/>
      <c r="G10" s="12" t="s">
        <v>76</v>
      </c>
      <c r="H10" s="35"/>
      <c r="I10" s="35"/>
      <c r="J10" s="35"/>
      <c r="K10" s="35"/>
      <c r="L10" s="35"/>
      <c r="M10" s="35"/>
      <c r="N10" s="35"/>
      <c r="O10" s="35"/>
      <c r="P10" s="169">
        <f t="shared" ref="P10:AM10" si="6">+P114+P218+P322</f>
        <v>0</v>
      </c>
      <c r="Q10" s="169">
        <f t="shared" si="6"/>
        <v>0</v>
      </c>
      <c r="R10" s="169">
        <f t="shared" si="6"/>
        <v>0</v>
      </c>
      <c r="S10" s="169">
        <f t="shared" si="6"/>
        <v>0</v>
      </c>
      <c r="T10" s="169">
        <f t="shared" si="6"/>
        <v>0</v>
      </c>
      <c r="U10" s="169">
        <f t="shared" si="6"/>
        <v>0</v>
      </c>
      <c r="V10" s="169">
        <f t="shared" si="6"/>
        <v>0</v>
      </c>
      <c r="W10" s="169">
        <f t="shared" si="6"/>
        <v>0</v>
      </c>
      <c r="X10" s="169">
        <f t="shared" si="6"/>
        <v>0</v>
      </c>
      <c r="Y10" s="169">
        <f t="shared" si="6"/>
        <v>0</v>
      </c>
      <c r="Z10" s="169">
        <f t="shared" si="6"/>
        <v>0</v>
      </c>
      <c r="AA10" s="169">
        <f t="shared" si="6"/>
        <v>0</v>
      </c>
      <c r="AB10" s="169">
        <f t="shared" si="6"/>
        <v>0</v>
      </c>
      <c r="AC10" s="169">
        <f t="shared" si="6"/>
        <v>0</v>
      </c>
      <c r="AD10" s="169">
        <f t="shared" si="6"/>
        <v>0</v>
      </c>
      <c r="AE10" s="169">
        <f t="shared" si="6"/>
        <v>0</v>
      </c>
      <c r="AF10" s="169">
        <f t="shared" si="6"/>
        <v>0</v>
      </c>
      <c r="AG10" s="169">
        <f t="shared" si="6"/>
        <v>0</v>
      </c>
      <c r="AH10" s="169">
        <f t="shared" si="6"/>
        <v>0</v>
      </c>
      <c r="AI10" s="169">
        <f t="shared" si="6"/>
        <v>0</v>
      </c>
      <c r="AJ10" s="169">
        <f t="shared" si="6"/>
        <v>0</v>
      </c>
      <c r="AK10" s="169">
        <f t="shared" si="6"/>
        <v>0</v>
      </c>
      <c r="AL10" s="169">
        <f t="shared" si="6"/>
        <v>0</v>
      </c>
      <c r="AM10" s="169">
        <f t="shared" si="6"/>
        <v>0</v>
      </c>
    </row>
    <row r="11" spans="1:39" ht="15" customHeight="1" outlineLevel="1">
      <c r="A11" s="4" t="s">
        <v>3769</v>
      </c>
      <c r="B11" s="4" t="s">
        <v>48</v>
      </c>
      <c r="C11" s="4" t="str">
        <f t="shared" ref="C11:C18" si="7">+G11</f>
        <v>X Privacy 50</v>
      </c>
      <c r="D11" s="215"/>
      <c r="E11" s="207"/>
      <c r="F11" s="204"/>
      <c r="G11" s="12" t="s">
        <v>55</v>
      </c>
      <c r="H11" s="35"/>
      <c r="I11" s="35"/>
      <c r="J11" s="35"/>
      <c r="K11" s="35"/>
      <c r="L11" s="35"/>
      <c r="M11" s="35"/>
      <c r="N11" s="35"/>
      <c r="O11" s="35"/>
      <c r="P11" s="169">
        <f t="shared" ref="P11:AM18" si="8">+P115+P219+P323</f>
        <v>0</v>
      </c>
      <c r="Q11" s="169">
        <f t="shared" si="8"/>
        <v>0</v>
      </c>
      <c r="R11" s="169">
        <f t="shared" si="8"/>
        <v>5</v>
      </c>
      <c r="S11" s="169">
        <f t="shared" si="8"/>
        <v>3</v>
      </c>
      <c r="T11" s="169">
        <f t="shared" si="8"/>
        <v>0</v>
      </c>
      <c r="U11" s="169">
        <f t="shared" si="8"/>
        <v>10</v>
      </c>
      <c r="V11" s="169">
        <f t="shared" si="8"/>
        <v>14</v>
      </c>
      <c r="W11" s="169">
        <f t="shared" si="8"/>
        <v>2</v>
      </c>
      <c r="X11" s="169">
        <f t="shared" si="8"/>
        <v>8</v>
      </c>
      <c r="Y11" s="169">
        <f t="shared" si="8"/>
        <v>5</v>
      </c>
      <c r="Z11" s="169">
        <f t="shared" si="8"/>
        <v>5</v>
      </c>
      <c r="AA11" s="169">
        <f t="shared" si="8"/>
        <v>2</v>
      </c>
      <c r="AB11" s="169">
        <f t="shared" si="8"/>
        <v>5</v>
      </c>
      <c r="AC11" s="169">
        <f t="shared" si="8"/>
        <v>0</v>
      </c>
      <c r="AD11" s="169">
        <f t="shared" si="8"/>
        <v>0</v>
      </c>
      <c r="AE11" s="169">
        <f t="shared" si="8"/>
        <v>0</v>
      </c>
      <c r="AF11" s="169">
        <f t="shared" si="8"/>
        <v>1</v>
      </c>
      <c r="AG11" s="169">
        <f t="shared" si="8"/>
        <v>0</v>
      </c>
      <c r="AH11" s="169">
        <f t="shared" si="8"/>
        <v>0</v>
      </c>
      <c r="AI11" s="169">
        <f t="shared" si="8"/>
        <v>0</v>
      </c>
      <c r="AJ11" s="169">
        <f t="shared" si="8"/>
        <v>0</v>
      </c>
      <c r="AK11" s="169">
        <f t="shared" si="8"/>
        <v>0</v>
      </c>
      <c r="AL11" s="169">
        <f t="shared" si="8"/>
        <v>0</v>
      </c>
      <c r="AM11" s="169">
        <f t="shared" si="8"/>
        <v>0</v>
      </c>
    </row>
    <row r="12" spans="1:39" ht="15" customHeight="1" outlineLevel="1">
      <c r="A12" s="4" t="s">
        <v>3769</v>
      </c>
      <c r="B12" s="4" t="s">
        <v>48</v>
      </c>
      <c r="C12" s="4" t="str">
        <f t="shared" si="7"/>
        <v>X Privacy 100</v>
      </c>
      <c r="D12" s="215"/>
      <c r="E12" s="207"/>
      <c r="F12" s="204"/>
      <c r="G12" s="12" t="s">
        <v>56</v>
      </c>
      <c r="H12" s="35"/>
      <c r="I12" s="35"/>
      <c r="J12" s="35"/>
      <c r="K12" s="35"/>
      <c r="L12" s="35"/>
      <c r="M12" s="35"/>
      <c r="N12" s="35"/>
      <c r="O12" s="35"/>
      <c r="P12" s="169">
        <f t="shared" si="8"/>
        <v>0</v>
      </c>
      <c r="Q12" s="169">
        <f t="shared" si="8"/>
        <v>0</v>
      </c>
      <c r="R12" s="169">
        <f t="shared" si="8"/>
        <v>0</v>
      </c>
      <c r="S12" s="169">
        <f t="shared" si="8"/>
        <v>0</v>
      </c>
      <c r="T12" s="169">
        <f t="shared" si="8"/>
        <v>0</v>
      </c>
      <c r="U12" s="169">
        <f t="shared" si="8"/>
        <v>2</v>
      </c>
      <c r="V12" s="169">
        <f t="shared" si="8"/>
        <v>0</v>
      </c>
      <c r="W12" s="169">
        <f t="shared" si="8"/>
        <v>2</v>
      </c>
      <c r="X12" s="169">
        <f t="shared" si="8"/>
        <v>0</v>
      </c>
      <c r="Y12" s="169">
        <f t="shared" si="8"/>
        <v>3</v>
      </c>
      <c r="Z12" s="169">
        <f t="shared" si="8"/>
        <v>0</v>
      </c>
      <c r="AA12" s="169">
        <f t="shared" si="8"/>
        <v>0</v>
      </c>
      <c r="AB12" s="169">
        <f t="shared" si="8"/>
        <v>0</v>
      </c>
      <c r="AC12" s="169">
        <f t="shared" si="8"/>
        <v>2</v>
      </c>
      <c r="AD12" s="169">
        <f t="shared" si="8"/>
        <v>0</v>
      </c>
      <c r="AE12" s="169">
        <f t="shared" si="8"/>
        <v>2</v>
      </c>
      <c r="AF12" s="169">
        <f t="shared" si="8"/>
        <v>0</v>
      </c>
      <c r="AG12" s="169">
        <f t="shared" si="8"/>
        <v>0</v>
      </c>
      <c r="AH12" s="169">
        <f t="shared" si="8"/>
        <v>0</v>
      </c>
      <c r="AI12" s="169">
        <f t="shared" si="8"/>
        <v>0</v>
      </c>
      <c r="AJ12" s="169">
        <f t="shared" si="8"/>
        <v>0</v>
      </c>
      <c r="AK12" s="169">
        <f t="shared" si="8"/>
        <v>0</v>
      </c>
      <c r="AL12" s="169">
        <f t="shared" si="8"/>
        <v>0</v>
      </c>
      <c r="AM12" s="169">
        <f t="shared" si="8"/>
        <v>0</v>
      </c>
    </row>
    <row r="13" spans="1:39" ht="15" customHeight="1" outlineLevel="1">
      <c r="A13" s="4" t="s">
        <v>3769</v>
      </c>
      <c r="B13" s="4" t="s">
        <v>48</v>
      </c>
      <c r="C13" s="4" t="str">
        <f t="shared" si="7"/>
        <v>X Privacy 200</v>
      </c>
      <c r="D13" s="215"/>
      <c r="E13" s="207"/>
      <c r="F13" s="204"/>
      <c r="G13" s="12" t="s">
        <v>57</v>
      </c>
      <c r="H13" s="35"/>
      <c r="I13" s="35"/>
      <c r="J13" s="35"/>
      <c r="K13" s="35"/>
      <c r="L13" s="35"/>
      <c r="M13" s="35"/>
      <c r="N13" s="35"/>
      <c r="O13" s="35"/>
      <c r="P13" s="169">
        <f t="shared" si="8"/>
        <v>0</v>
      </c>
      <c r="Q13" s="169">
        <f t="shared" si="8"/>
        <v>0</v>
      </c>
      <c r="R13" s="169">
        <f t="shared" si="8"/>
        <v>0</v>
      </c>
      <c r="S13" s="169">
        <f t="shared" si="8"/>
        <v>1</v>
      </c>
      <c r="T13" s="169">
        <f t="shared" si="8"/>
        <v>0</v>
      </c>
      <c r="U13" s="169">
        <f t="shared" si="8"/>
        <v>0</v>
      </c>
      <c r="V13" s="169">
        <f t="shared" si="8"/>
        <v>0</v>
      </c>
      <c r="W13" s="169">
        <f t="shared" si="8"/>
        <v>0</v>
      </c>
      <c r="X13" s="169">
        <f t="shared" si="8"/>
        <v>4</v>
      </c>
      <c r="Y13" s="169">
        <f t="shared" si="8"/>
        <v>5</v>
      </c>
      <c r="Z13" s="169">
        <f t="shared" si="8"/>
        <v>1</v>
      </c>
      <c r="AA13" s="169">
        <f t="shared" si="8"/>
        <v>0</v>
      </c>
      <c r="AB13" s="169">
        <f t="shared" si="8"/>
        <v>4</v>
      </c>
      <c r="AC13" s="169">
        <f t="shared" si="8"/>
        <v>4</v>
      </c>
      <c r="AD13" s="169">
        <f t="shared" si="8"/>
        <v>0</v>
      </c>
      <c r="AE13" s="169">
        <f t="shared" si="8"/>
        <v>0</v>
      </c>
      <c r="AF13" s="169">
        <f t="shared" si="8"/>
        <v>10</v>
      </c>
      <c r="AG13" s="169">
        <f t="shared" si="8"/>
        <v>0</v>
      </c>
      <c r="AH13" s="169">
        <f t="shared" si="8"/>
        <v>0</v>
      </c>
      <c r="AI13" s="169">
        <f t="shared" si="8"/>
        <v>0</v>
      </c>
      <c r="AJ13" s="169">
        <f t="shared" si="8"/>
        <v>0</v>
      </c>
      <c r="AK13" s="169">
        <f t="shared" si="8"/>
        <v>0</v>
      </c>
      <c r="AL13" s="169">
        <f t="shared" si="8"/>
        <v>0</v>
      </c>
      <c r="AM13" s="169">
        <f t="shared" si="8"/>
        <v>0</v>
      </c>
    </row>
    <row r="14" spans="1:39" ht="15" customHeight="1" outlineLevel="1">
      <c r="A14" s="4" t="s">
        <v>3769</v>
      </c>
      <c r="B14" s="4" t="s">
        <v>48</v>
      </c>
      <c r="C14" s="4" t="str">
        <f t="shared" si="7"/>
        <v>X Privacy 500</v>
      </c>
      <c r="D14" s="215"/>
      <c r="E14" s="207"/>
      <c r="F14" s="204"/>
      <c r="G14" s="12" t="s">
        <v>3784</v>
      </c>
      <c r="H14" s="35"/>
      <c r="I14" s="35"/>
      <c r="J14" s="35"/>
      <c r="K14" s="35"/>
      <c r="L14" s="35"/>
      <c r="M14" s="35"/>
      <c r="N14" s="35"/>
      <c r="O14" s="35"/>
      <c r="P14" s="169">
        <f t="shared" si="8"/>
        <v>0</v>
      </c>
      <c r="Q14" s="169">
        <f t="shared" si="8"/>
        <v>0</v>
      </c>
      <c r="R14" s="169">
        <f t="shared" si="8"/>
        <v>0</v>
      </c>
      <c r="S14" s="169">
        <f t="shared" si="8"/>
        <v>0</v>
      </c>
      <c r="T14" s="169">
        <f t="shared" si="8"/>
        <v>0</v>
      </c>
      <c r="U14" s="169">
        <f t="shared" si="8"/>
        <v>0</v>
      </c>
      <c r="V14" s="169">
        <f t="shared" si="8"/>
        <v>0</v>
      </c>
      <c r="W14" s="169">
        <f t="shared" si="8"/>
        <v>0</v>
      </c>
      <c r="X14" s="169">
        <f t="shared" si="8"/>
        <v>0</v>
      </c>
      <c r="Y14" s="169">
        <f t="shared" si="8"/>
        <v>0</v>
      </c>
      <c r="Z14" s="169">
        <f t="shared" si="8"/>
        <v>0</v>
      </c>
      <c r="AA14" s="169">
        <f t="shared" si="8"/>
        <v>0</v>
      </c>
      <c r="AB14" s="169">
        <f t="shared" si="8"/>
        <v>0</v>
      </c>
      <c r="AC14" s="169">
        <f t="shared" si="8"/>
        <v>0</v>
      </c>
      <c r="AD14" s="169">
        <f t="shared" si="8"/>
        <v>0</v>
      </c>
      <c r="AE14" s="169">
        <f t="shared" si="8"/>
        <v>0</v>
      </c>
      <c r="AF14" s="169">
        <f t="shared" si="8"/>
        <v>0</v>
      </c>
      <c r="AG14" s="169">
        <f t="shared" si="8"/>
        <v>0</v>
      </c>
      <c r="AH14" s="169">
        <f t="shared" si="8"/>
        <v>0</v>
      </c>
      <c r="AI14" s="169">
        <f t="shared" si="8"/>
        <v>0</v>
      </c>
      <c r="AJ14" s="169">
        <f t="shared" si="8"/>
        <v>0</v>
      </c>
      <c r="AK14" s="169">
        <f t="shared" si="8"/>
        <v>0</v>
      </c>
      <c r="AL14" s="169">
        <f t="shared" si="8"/>
        <v>0</v>
      </c>
      <c r="AM14" s="169">
        <f t="shared" si="8"/>
        <v>0</v>
      </c>
    </row>
    <row r="15" spans="1:39" ht="15" customHeight="1" outlineLevel="1">
      <c r="A15" s="4" t="s">
        <v>3769</v>
      </c>
      <c r="B15" s="4" t="s">
        <v>48</v>
      </c>
      <c r="C15" s="4" t="str">
        <f t="shared" si="7"/>
        <v>X Privacy DC 1Gb</v>
      </c>
      <c r="D15" s="215"/>
      <c r="E15" s="207"/>
      <c r="F15" s="204"/>
      <c r="G15" s="12" t="s">
        <v>75</v>
      </c>
      <c r="H15" s="35"/>
      <c r="I15" s="35"/>
      <c r="J15" s="35"/>
      <c r="K15" s="35"/>
      <c r="L15" s="35"/>
      <c r="M15" s="35"/>
      <c r="N15" s="35"/>
      <c r="O15" s="35"/>
      <c r="P15" s="169">
        <f t="shared" si="8"/>
        <v>0</v>
      </c>
      <c r="Q15" s="169">
        <f t="shared" si="8"/>
        <v>0</v>
      </c>
      <c r="R15" s="169">
        <f t="shared" si="8"/>
        <v>0</v>
      </c>
      <c r="S15" s="169">
        <f t="shared" si="8"/>
        <v>0</v>
      </c>
      <c r="T15" s="169">
        <f t="shared" si="8"/>
        <v>0</v>
      </c>
      <c r="U15" s="169">
        <f t="shared" si="8"/>
        <v>0</v>
      </c>
      <c r="V15" s="169">
        <f t="shared" si="8"/>
        <v>0</v>
      </c>
      <c r="W15" s="169">
        <f t="shared" si="8"/>
        <v>0</v>
      </c>
      <c r="X15" s="169">
        <f t="shared" si="8"/>
        <v>0</v>
      </c>
      <c r="Y15" s="169">
        <f t="shared" si="8"/>
        <v>0</v>
      </c>
      <c r="Z15" s="169">
        <f t="shared" si="8"/>
        <v>0</v>
      </c>
      <c r="AA15" s="169">
        <f t="shared" si="8"/>
        <v>0</v>
      </c>
      <c r="AB15" s="169">
        <f t="shared" si="8"/>
        <v>0</v>
      </c>
      <c r="AC15" s="169">
        <f t="shared" si="8"/>
        <v>0</v>
      </c>
      <c r="AD15" s="169">
        <f t="shared" si="8"/>
        <v>0</v>
      </c>
      <c r="AE15" s="169">
        <f t="shared" si="8"/>
        <v>0</v>
      </c>
      <c r="AF15" s="169">
        <f t="shared" si="8"/>
        <v>0</v>
      </c>
      <c r="AG15" s="169">
        <f t="shared" si="8"/>
        <v>0</v>
      </c>
      <c r="AH15" s="169">
        <f t="shared" si="8"/>
        <v>0</v>
      </c>
      <c r="AI15" s="169">
        <f t="shared" si="8"/>
        <v>0</v>
      </c>
      <c r="AJ15" s="169">
        <f t="shared" si="8"/>
        <v>0</v>
      </c>
      <c r="AK15" s="169">
        <f t="shared" si="8"/>
        <v>0</v>
      </c>
      <c r="AL15" s="169">
        <f t="shared" si="8"/>
        <v>0</v>
      </c>
      <c r="AM15" s="169">
        <f t="shared" si="8"/>
        <v>0</v>
      </c>
    </row>
    <row r="16" spans="1:39" ht="15" customHeight="1" outlineLevel="1">
      <c r="A16" s="4" t="s">
        <v>3769</v>
      </c>
      <c r="B16" s="4" t="s">
        <v>48</v>
      </c>
      <c r="C16" s="4" t="str">
        <f t="shared" si="7"/>
        <v>X Privacy Virtual 100</v>
      </c>
      <c r="D16" s="215"/>
      <c r="E16" s="207"/>
      <c r="F16" s="204"/>
      <c r="G16" s="12" t="s">
        <v>78</v>
      </c>
      <c r="H16" s="35"/>
      <c r="I16" s="35"/>
      <c r="J16" s="35"/>
      <c r="K16" s="35"/>
      <c r="L16" s="35"/>
      <c r="M16" s="35"/>
      <c r="N16" s="35"/>
      <c r="O16" s="35"/>
      <c r="P16" s="169">
        <f t="shared" si="8"/>
        <v>0</v>
      </c>
      <c r="Q16" s="169">
        <f t="shared" si="8"/>
        <v>0</v>
      </c>
      <c r="R16" s="169">
        <f t="shared" si="8"/>
        <v>0</v>
      </c>
      <c r="S16" s="169">
        <f t="shared" si="8"/>
        <v>0</v>
      </c>
      <c r="T16" s="169">
        <f t="shared" si="8"/>
        <v>0</v>
      </c>
      <c r="U16" s="169">
        <f t="shared" si="8"/>
        <v>0</v>
      </c>
      <c r="V16" s="169">
        <f t="shared" si="8"/>
        <v>0</v>
      </c>
      <c r="W16" s="169">
        <f t="shared" si="8"/>
        <v>0</v>
      </c>
      <c r="X16" s="169">
        <f t="shared" si="8"/>
        <v>0</v>
      </c>
      <c r="Y16" s="169">
        <f t="shared" si="8"/>
        <v>0</v>
      </c>
      <c r="Z16" s="169">
        <f t="shared" si="8"/>
        <v>0</v>
      </c>
      <c r="AA16" s="169">
        <f t="shared" si="8"/>
        <v>0</v>
      </c>
      <c r="AB16" s="169">
        <f t="shared" si="8"/>
        <v>0</v>
      </c>
      <c r="AC16" s="169">
        <f t="shared" si="8"/>
        <v>0</v>
      </c>
      <c r="AD16" s="169">
        <f t="shared" si="8"/>
        <v>0</v>
      </c>
      <c r="AE16" s="169">
        <f t="shared" si="8"/>
        <v>0</v>
      </c>
      <c r="AF16" s="169">
        <f t="shared" si="8"/>
        <v>0</v>
      </c>
      <c r="AG16" s="169">
        <f t="shared" si="8"/>
        <v>0</v>
      </c>
      <c r="AH16" s="169">
        <f t="shared" si="8"/>
        <v>0</v>
      </c>
      <c r="AI16" s="169">
        <f t="shared" si="8"/>
        <v>0</v>
      </c>
      <c r="AJ16" s="169">
        <f t="shared" si="8"/>
        <v>0</v>
      </c>
      <c r="AK16" s="169">
        <f t="shared" si="8"/>
        <v>0</v>
      </c>
      <c r="AL16" s="169">
        <f t="shared" si="8"/>
        <v>0</v>
      </c>
      <c r="AM16" s="169">
        <f t="shared" si="8"/>
        <v>0</v>
      </c>
    </row>
    <row r="17" spans="1:39" ht="15" customHeight="1" outlineLevel="1">
      <c r="A17" s="4" t="s">
        <v>3769</v>
      </c>
      <c r="B17" s="4" t="s">
        <v>48</v>
      </c>
      <c r="C17" s="4" t="str">
        <f t="shared" si="7"/>
        <v>X Privacy NOMADA</v>
      </c>
      <c r="D17" s="215"/>
      <c r="E17" s="207"/>
      <c r="F17" s="204"/>
      <c r="G17" s="12" t="s">
        <v>95</v>
      </c>
      <c r="H17" s="35"/>
      <c r="I17" s="35"/>
      <c r="J17" s="35"/>
      <c r="K17" s="35"/>
      <c r="L17" s="35"/>
      <c r="M17" s="35"/>
      <c r="N17" s="35"/>
      <c r="O17" s="35"/>
      <c r="P17" s="169">
        <f t="shared" si="8"/>
        <v>0</v>
      </c>
      <c r="Q17" s="169">
        <f t="shared" si="8"/>
        <v>0</v>
      </c>
      <c r="R17" s="169">
        <f t="shared" si="8"/>
        <v>0</v>
      </c>
      <c r="S17" s="169">
        <f t="shared" si="8"/>
        <v>0</v>
      </c>
      <c r="T17" s="169">
        <f t="shared" si="8"/>
        <v>0</v>
      </c>
      <c r="U17" s="169">
        <f t="shared" si="8"/>
        <v>0</v>
      </c>
      <c r="V17" s="169">
        <f t="shared" si="8"/>
        <v>0</v>
      </c>
      <c r="W17" s="169">
        <f t="shared" si="8"/>
        <v>0</v>
      </c>
      <c r="X17" s="169">
        <f t="shared" si="8"/>
        <v>0</v>
      </c>
      <c r="Y17" s="169">
        <f t="shared" si="8"/>
        <v>0</v>
      </c>
      <c r="Z17" s="169">
        <f t="shared" si="8"/>
        <v>0</v>
      </c>
      <c r="AA17" s="169">
        <f t="shared" si="8"/>
        <v>0</v>
      </c>
      <c r="AB17" s="169">
        <f t="shared" si="8"/>
        <v>0</v>
      </c>
      <c r="AC17" s="169">
        <f t="shared" si="8"/>
        <v>0</v>
      </c>
      <c r="AD17" s="169">
        <f t="shared" si="8"/>
        <v>0</v>
      </c>
      <c r="AE17" s="169">
        <f t="shared" si="8"/>
        <v>0</v>
      </c>
      <c r="AF17" s="169">
        <f t="shared" si="8"/>
        <v>0</v>
      </c>
      <c r="AG17" s="169">
        <f t="shared" si="8"/>
        <v>0</v>
      </c>
      <c r="AH17" s="169">
        <f t="shared" si="8"/>
        <v>0</v>
      </c>
      <c r="AI17" s="169">
        <f t="shared" si="8"/>
        <v>0</v>
      </c>
      <c r="AJ17" s="169">
        <f t="shared" si="8"/>
        <v>0</v>
      </c>
      <c r="AK17" s="169">
        <f t="shared" si="8"/>
        <v>0</v>
      </c>
      <c r="AL17" s="169">
        <f t="shared" si="8"/>
        <v>0</v>
      </c>
      <c r="AM17" s="169">
        <f t="shared" si="8"/>
        <v>0</v>
      </c>
    </row>
    <row r="18" spans="1:39" ht="15" customHeight="1" outlineLevel="1">
      <c r="A18" s="4" t="s">
        <v>3769</v>
      </c>
      <c r="B18" s="4" t="s">
        <v>48</v>
      </c>
      <c r="C18" s="4" t="str">
        <f t="shared" si="7"/>
        <v>X Privacy 4G</v>
      </c>
      <c r="D18" s="215"/>
      <c r="E18" s="207"/>
      <c r="F18" s="204"/>
      <c r="G18" s="12" t="s">
        <v>96</v>
      </c>
      <c r="H18" s="35"/>
      <c r="I18" s="35"/>
      <c r="J18" s="35"/>
      <c r="K18" s="35"/>
      <c r="L18" s="35"/>
      <c r="M18" s="35"/>
      <c r="N18" s="35"/>
      <c r="O18" s="35"/>
      <c r="P18" s="169">
        <f t="shared" si="8"/>
        <v>0</v>
      </c>
      <c r="Q18" s="169">
        <f t="shared" si="8"/>
        <v>0</v>
      </c>
      <c r="R18" s="169">
        <f t="shared" si="8"/>
        <v>0</v>
      </c>
      <c r="S18" s="169">
        <f t="shared" si="8"/>
        <v>0</v>
      </c>
      <c r="T18" s="169">
        <f t="shared" si="8"/>
        <v>0</v>
      </c>
      <c r="U18" s="169">
        <f t="shared" si="8"/>
        <v>0</v>
      </c>
      <c r="V18" s="169">
        <f t="shared" si="8"/>
        <v>0</v>
      </c>
      <c r="W18" s="169">
        <f t="shared" si="8"/>
        <v>0</v>
      </c>
      <c r="X18" s="169">
        <f t="shared" si="8"/>
        <v>0</v>
      </c>
      <c r="Y18" s="169">
        <f t="shared" si="8"/>
        <v>0</v>
      </c>
      <c r="Z18" s="169">
        <f t="shared" si="8"/>
        <v>0</v>
      </c>
      <c r="AA18" s="169">
        <f t="shared" si="8"/>
        <v>0</v>
      </c>
      <c r="AB18" s="169">
        <f t="shared" si="8"/>
        <v>0</v>
      </c>
      <c r="AC18" s="169">
        <f t="shared" si="8"/>
        <v>0</v>
      </c>
      <c r="AD18" s="169">
        <f t="shared" si="8"/>
        <v>0</v>
      </c>
      <c r="AE18" s="169">
        <f t="shared" si="8"/>
        <v>0</v>
      </c>
      <c r="AF18" s="169">
        <f t="shared" si="8"/>
        <v>0</v>
      </c>
      <c r="AG18" s="169">
        <f t="shared" si="8"/>
        <v>0</v>
      </c>
      <c r="AH18" s="169">
        <f t="shared" si="8"/>
        <v>0</v>
      </c>
      <c r="AI18" s="169">
        <f t="shared" si="8"/>
        <v>0</v>
      </c>
      <c r="AJ18" s="169">
        <f t="shared" si="8"/>
        <v>0</v>
      </c>
      <c r="AK18" s="169">
        <f t="shared" si="8"/>
        <v>0</v>
      </c>
      <c r="AL18" s="169">
        <f t="shared" si="8"/>
        <v>0</v>
      </c>
      <c r="AM18" s="169">
        <f t="shared" si="8"/>
        <v>0</v>
      </c>
    </row>
    <row r="19" spans="1:39" ht="15" customHeight="1">
      <c r="A19" s="4" t="s">
        <v>3769</v>
      </c>
      <c r="B19" s="4" t="s">
        <v>48</v>
      </c>
      <c r="C19" s="202" t="str">
        <f>+G19</f>
        <v>assets/client</v>
      </c>
      <c r="D19" s="215"/>
      <c r="E19" s="207"/>
      <c r="F19" s="204"/>
      <c r="G19" s="13" t="s">
        <v>90</v>
      </c>
      <c r="H19" s="36"/>
      <c r="I19" s="36"/>
      <c r="J19" s="36"/>
      <c r="K19" s="36"/>
      <c r="L19" s="36"/>
      <c r="M19" s="36"/>
      <c r="N19" s="36"/>
      <c r="O19" s="36"/>
      <c r="P19" s="170" t="str">
        <f>+IFERROR(P9/P8,"")</f>
        <v/>
      </c>
      <c r="Q19" s="170" t="str">
        <f t="shared" ref="Q19:S19" si="9">+IFERROR(Q9/Q8,"")</f>
        <v/>
      </c>
      <c r="R19" s="170">
        <f t="shared" si="9"/>
        <v>2.5</v>
      </c>
      <c r="S19" s="170">
        <f t="shared" si="9"/>
        <v>2</v>
      </c>
      <c r="T19" s="170" t="str">
        <f>+IFERROR(T9/T8,"")</f>
        <v/>
      </c>
      <c r="U19" s="170">
        <f>+IFERROR(U9/U8,"")</f>
        <v>2.4</v>
      </c>
      <c r="V19" s="170">
        <f t="shared" ref="V19:AM19" si="10">+IFERROR(V9/V8,"")</f>
        <v>2</v>
      </c>
      <c r="W19" s="170">
        <f t="shared" si="10"/>
        <v>2</v>
      </c>
      <c r="X19" s="170">
        <f t="shared" si="10"/>
        <v>6</v>
      </c>
      <c r="Y19" s="170">
        <f t="shared" si="10"/>
        <v>2.6</v>
      </c>
      <c r="Z19" s="170">
        <f t="shared" si="10"/>
        <v>2</v>
      </c>
      <c r="AA19" s="170">
        <f t="shared" si="10"/>
        <v>2</v>
      </c>
      <c r="AB19" s="170">
        <f t="shared" si="10"/>
        <v>3</v>
      </c>
      <c r="AC19" s="170">
        <f t="shared" si="10"/>
        <v>3</v>
      </c>
      <c r="AD19" s="170" t="str">
        <f t="shared" si="10"/>
        <v/>
      </c>
      <c r="AE19" s="170">
        <f t="shared" si="10"/>
        <v>2</v>
      </c>
      <c r="AF19" s="170">
        <f t="shared" si="10"/>
        <v>3.6666666666666665</v>
      </c>
      <c r="AG19" s="170" t="str">
        <f t="shared" si="10"/>
        <v/>
      </c>
      <c r="AH19" s="170" t="str">
        <f t="shared" si="10"/>
        <v/>
      </c>
      <c r="AI19" s="170" t="str">
        <f t="shared" si="10"/>
        <v/>
      </c>
      <c r="AJ19" s="170" t="str">
        <f t="shared" si="10"/>
        <v/>
      </c>
      <c r="AK19" s="170" t="str">
        <f t="shared" si="10"/>
        <v/>
      </c>
      <c r="AL19" s="170" t="str">
        <f t="shared" si="10"/>
        <v/>
      </c>
      <c r="AM19" s="170" t="str">
        <f t="shared" si="10"/>
        <v/>
      </c>
    </row>
    <row r="20" spans="1:39" ht="15" customHeight="1">
      <c r="A20" s="4" t="s">
        <v>3769</v>
      </c>
      <c r="B20" s="4" t="s">
        <v>49</v>
      </c>
      <c r="C20" s="4" t="s">
        <v>3771</v>
      </c>
      <c r="D20" s="215"/>
      <c r="E20" s="207"/>
      <c r="F20" s="204" t="s">
        <v>49</v>
      </c>
      <c r="G20" s="10" t="s">
        <v>40</v>
      </c>
      <c r="H20" s="19"/>
      <c r="I20" s="19"/>
      <c r="J20" s="19"/>
      <c r="K20" s="19"/>
      <c r="L20" s="19"/>
      <c r="M20" s="19"/>
      <c r="N20" s="19"/>
      <c r="O20" s="19"/>
      <c r="P20" s="165">
        <f t="shared" ref="P20:AM20" si="11">+P124+P228+P332+P436</f>
        <v>0</v>
      </c>
      <c r="Q20" s="165">
        <f t="shared" si="11"/>
        <v>0</v>
      </c>
      <c r="R20" s="165">
        <f t="shared" si="11"/>
        <v>0</v>
      </c>
      <c r="S20" s="165">
        <f t="shared" si="11"/>
        <v>2</v>
      </c>
      <c r="T20" s="165">
        <f t="shared" si="11"/>
        <v>2</v>
      </c>
      <c r="U20" s="165">
        <f t="shared" si="11"/>
        <v>0</v>
      </c>
      <c r="V20" s="165">
        <f t="shared" si="11"/>
        <v>0</v>
      </c>
      <c r="W20" s="165">
        <f t="shared" si="11"/>
        <v>0</v>
      </c>
      <c r="X20" s="165">
        <f t="shared" si="11"/>
        <v>2</v>
      </c>
      <c r="Y20" s="165">
        <f t="shared" si="11"/>
        <v>5</v>
      </c>
      <c r="Z20" s="165">
        <f t="shared" si="11"/>
        <v>3</v>
      </c>
      <c r="AA20" s="165">
        <f t="shared" si="11"/>
        <v>0</v>
      </c>
      <c r="AB20" s="165">
        <f t="shared" si="11"/>
        <v>4</v>
      </c>
      <c r="AC20" s="165">
        <f t="shared" si="11"/>
        <v>3</v>
      </c>
      <c r="AD20" s="165">
        <f t="shared" si="11"/>
        <v>1</v>
      </c>
      <c r="AE20" s="165">
        <f t="shared" si="11"/>
        <v>1</v>
      </c>
      <c r="AF20" s="165">
        <f t="shared" si="11"/>
        <v>1</v>
      </c>
      <c r="AG20" s="165">
        <f t="shared" si="11"/>
        <v>0</v>
      </c>
      <c r="AH20" s="165">
        <f t="shared" si="11"/>
        <v>0</v>
      </c>
      <c r="AI20" s="165">
        <f t="shared" si="11"/>
        <v>0</v>
      </c>
      <c r="AJ20" s="165">
        <f t="shared" si="11"/>
        <v>0</v>
      </c>
      <c r="AK20" s="165">
        <f t="shared" si="11"/>
        <v>0</v>
      </c>
      <c r="AL20" s="165">
        <f t="shared" si="11"/>
        <v>0</v>
      </c>
      <c r="AM20" s="165">
        <f t="shared" si="11"/>
        <v>0</v>
      </c>
    </row>
    <row r="21" spans="1:39" ht="15" customHeight="1">
      <c r="A21" s="4" t="s">
        <v>3769</v>
      </c>
      <c r="B21" s="4" t="s">
        <v>49</v>
      </c>
      <c r="C21" s="4" t="str">
        <f>+G21</f>
        <v>Assets</v>
      </c>
      <c r="D21" s="215"/>
      <c r="E21" s="207"/>
      <c r="F21" s="204"/>
      <c r="G21" s="11" t="s">
        <v>88</v>
      </c>
      <c r="H21" s="34"/>
      <c r="I21" s="34"/>
      <c r="J21" s="34"/>
      <c r="K21" s="34"/>
      <c r="L21" s="34"/>
      <c r="M21" s="34"/>
      <c r="N21" s="34"/>
      <c r="O21" s="34"/>
      <c r="P21" s="167">
        <f>+SUM(P22:P39)</f>
        <v>0</v>
      </c>
      <c r="Q21" s="167">
        <f t="shared" ref="Q21:AM21" si="12">+SUM(Q22:Q39)</f>
        <v>0</v>
      </c>
      <c r="R21" s="167">
        <f t="shared" si="12"/>
        <v>0</v>
      </c>
      <c r="S21" s="167">
        <f t="shared" si="12"/>
        <v>2</v>
      </c>
      <c r="T21" s="167">
        <f t="shared" si="12"/>
        <v>2</v>
      </c>
      <c r="U21" s="167">
        <f t="shared" si="12"/>
        <v>0</v>
      </c>
      <c r="V21" s="167">
        <f t="shared" si="12"/>
        <v>0</v>
      </c>
      <c r="W21" s="167">
        <f t="shared" si="12"/>
        <v>0</v>
      </c>
      <c r="X21" s="167">
        <f t="shared" si="12"/>
        <v>5</v>
      </c>
      <c r="Y21" s="167">
        <f t="shared" si="12"/>
        <v>13</v>
      </c>
      <c r="Z21" s="167">
        <f t="shared" si="12"/>
        <v>5</v>
      </c>
      <c r="AA21" s="167">
        <f t="shared" si="12"/>
        <v>0</v>
      </c>
      <c r="AB21" s="167">
        <f t="shared" si="12"/>
        <v>53</v>
      </c>
      <c r="AC21" s="167">
        <f t="shared" si="12"/>
        <v>28</v>
      </c>
      <c r="AD21" s="167">
        <f t="shared" si="12"/>
        <v>2</v>
      </c>
      <c r="AE21" s="167">
        <f t="shared" si="12"/>
        <v>2</v>
      </c>
      <c r="AF21" s="167">
        <f t="shared" si="12"/>
        <v>1</v>
      </c>
      <c r="AG21" s="167">
        <f t="shared" si="12"/>
        <v>0</v>
      </c>
      <c r="AH21" s="167">
        <f t="shared" si="12"/>
        <v>0</v>
      </c>
      <c r="AI21" s="167">
        <f t="shared" si="12"/>
        <v>0</v>
      </c>
      <c r="AJ21" s="167">
        <f t="shared" si="12"/>
        <v>0</v>
      </c>
      <c r="AK21" s="167">
        <f t="shared" si="12"/>
        <v>0</v>
      </c>
      <c r="AL21" s="167">
        <f t="shared" si="12"/>
        <v>0</v>
      </c>
      <c r="AM21" s="167">
        <f t="shared" si="12"/>
        <v>0</v>
      </c>
    </row>
    <row r="22" spans="1:39" ht="15" customHeight="1" outlineLevel="1">
      <c r="A22" s="4" t="s">
        <v>3769</v>
      </c>
      <c r="B22" s="4" t="s">
        <v>49</v>
      </c>
      <c r="C22" s="4" t="str">
        <f t="shared" ref="C22:C95" si="13">+G22</f>
        <v>X Security Portable 20</v>
      </c>
      <c r="D22" s="215"/>
      <c r="E22" s="207"/>
      <c r="F22" s="204"/>
      <c r="G22" s="12" t="s">
        <v>77</v>
      </c>
      <c r="H22" s="35"/>
      <c r="I22" s="35"/>
      <c r="J22" s="35"/>
      <c r="K22" s="35"/>
      <c r="L22" s="35"/>
      <c r="M22" s="35"/>
      <c r="N22" s="35"/>
      <c r="O22" s="35"/>
      <c r="P22" s="169">
        <f t="shared" ref="P22:AM32" si="14">+P126+P230+P334</f>
        <v>0</v>
      </c>
      <c r="Q22" s="169">
        <f t="shared" si="14"/>
        <v>0</v>
      </c>
      <c r="R22" s="169">
        <f t="shared" si="14"/>
        <v>0</v>
      </c>
      <c r="S22" s="169">
        <f t="shared" si="14"/>
        <v>0</v>
      </c>
      <c r="T22" s="169">
        <f t="shared" si="14"/>
        <v>0</v>
      </c>
      <c r="U22" s="169">
        <f t="shared" si="14"/>
        <v>0</v>
      </c>
      <c r="V22" s="169">
        <f t="shared" si="14"/>
        <v>0</v>
      </c>
      <c r="W22" s="169">
        <f t="shared" si="14"/>
        <v>0</v>
      </c>
      <c r="X22" s="169">
        <f t="shared" si="14"/>
        <v>0</v>
      </c>
      <c r="Y22" s="169">
        <f t="shared" si="14"/>
        <v>0</v>
      </c>
      <c r="Z22" s="169">
        <f t="shared" si="14"/>
        <v>0</v>
      </c>
      <c r="AA22" s="169">
        <f t="shared" si="14"/>
        <v>0</v>
      </c>
      <c r="AB22" s="169">
        <f t="shared" si="14"/>
        <v>0</v>
      </c>
      <c r="AC22" s="169">
        <f t="shared" si="14"/>
        <v>0</v>
      </c>
      <c r="AD22" s="169">
        <f t="shared" si="14"/>
        <v>0</v>
      </c>
      <c r="AE22" s="169">
        <f t="shared" si="14"/>
        <v>0</v>
      </c>
      <c r="AF22" s="169">
        <f t="shared" si="14"/>
        <v>0</v>
      </c>
      <c r="AG22" s="169">
        <f t="shared" si="14"/>
        <v>0</v>
      </c>
      <c r="AH22" s="169">
        <f t="shared" si="14"/>
        <v>0</v>
      </c>
      <c r="AI22" s="169">
        <f t="shared" si="14"/>
        <v>0</v>
      </c>
      <c r="AJ22" s="169">
        <f t="shared" si="14"/>
        <v>0</v>
      </c>
      <c r="AK22" s="169">
        <f t="shared" si="14"/>
        <v>0</v>
      </c>
      <c r="AL22" s="169">
        <f t="shared" si="14"/>
        <v>0</v>
      </c>
      <c r="AM22" s="169">
        <f t="shared" si="14"/>
        <v>0</v>
      </c>
    </row>
    <row r="23" spans="1:39" ht="15" customHeight="1" outlineLevel="1">
      <c r="A23" s="4" t="s">
        <v>3769</v>
      </c>
      <c r="B23" s="4" t="s">
        <v>49</v>
      </c>
      <c r="C23" s="4" t="str">
        <f t="shared" si="13"/>
        <v>X Security 50</v>
      </c>
      <c r="D23" s="215"/>
      <c r="E23" s="207"/>
      <c r="F23" s="204"/>
      <c r="G23" s="12" t="s">
        <v>58</v>
      </c>
      <c r="H23" s="35"/>
      <c r="I23" s="35"/>
      <c r="J23" s="35"/>
      <c r="K23" s="35"/>
      <c r="L23" s="35"/>
      <c r="M23" s="35"/>
      <c r="N23" s="35"/>
      <c r="O23" s="35"/>
      <c r="P23" s="169">
        <f t="shared" si="14"/>
        <v>0</v>
      </c>
      <c r="Q23" s="169">
        <f t="shared" si="14"/>
        <v>0</v>
      </c>
      <c r="R23" s="169">
        <f t="shared" si="14"/>
        <v>0</v>
      </c>
      <c r="S23" s="169">
        <f t="shared" si="14"/>
        <v>0</v>
      </c>
      <c r="T23" s="169">
        <f t="shared" si="14"/>
        <v>0</v>
      </c>
      <c r="U23" s="169">
        <f t="shared" si="14"/>
        <v>0</v>
      </c>
      <c r="V23" s="169">
        <f t="shared" si="14"/>
        <v>0</v>
      </c>
      <c r="W23" s="169">
        <f t="shared" si="14"/>
        <v>0</v>
      </c>
      <c r="X23" s="169">
        <f t="shared" si="14"/>
        <v>0</v>
      </c>
      <c r="Y23" s="169">
        <f t="shared" si="14"/>
        <v>0</v>
      </c>
      <c r="Z23" s="169">
        <f t="shared" si="14"/>
        <v>0</v>
      </c>
      <c r="AA23" s="169">
        <f t="shared" si="14"/>
        <v>0</v>
      </c>
      <c r="AB23" s="169">
        <f t="shared" si="14"/>
        <v>0</v>
      </c>
      <c r="AC23" s="169">
        <f t="shared" si="14"/>
        <v>0</v>
      </c>
      <c r="AD23" s="169">
        <f t="shared" si="14"/>
        <v>0</v>
      </c>
      <c r="AE23" s="169">
        <f t="shared" si="14"/>
        <v>0</v>
      </c>
      <c r="AF23" s="169">
        <f t="shared" si="14"/>
        <v>0</v>
      </c>
      <c r="AG23" s="169">
        <f t="shared" si="14"/>
        <v>0</v>
      </c>
      <c r="AH23" s="169">
        <f t="shared" si="14"/>
        <v>0</v>
      </c>
      <c r="AI23" s="169">
        <f t="shared" si="14"/>
        <v>0</v>
      </c>
      <c r="AJ23" s="169">
        <f t="shared" si="14"/>
        <v>0</v>
      </c>
      <c r="AK23" s="169">
        <f t="shared" si="14"/>
        <v>0</v>
      </c>
      <c r="AL23" s="169">
        <f t="shared" si="14"/>
        <v>0</v>
      </c>
      <c r="AM23" s="169">
        <f t="shared" si="14"/>
        <v>0</v>
      </c>
    </row>
    <row r="24" spans="1:39" ht="15" customHeight="1" outlineLevel="1">
      <c r="A24" s="4" t="s">
        <v>3769</v>
      </c>
      <c r="B24" s="4" t="s">
        <v>49</v>
      </c>
      <c r="C24" s="4" t="str">
        <f t="shared" si="13"/>
        <v>X Security 100</v>
      </c>
      <c r="D24" s="215"/>
      <c r="E24" s="207"/>
      <c r="F24" s="204"/>
      <c r="G24" s="12" t="s">
        <v>59</v>
      </c>
      <c r="H24" s="35"/>
      <c r="I24" s="35"/>
      <c r="J24" s="35"/>
      <c r="K24" s="35"/>
      <c r="L24" s="35"/>
      <c r="M24" s="35"/>
      <c r="N24" s="35"/>
      <c r="O24" s="35"/>
      <c r="P24" s="169">
        <f t="shared" si="14"/>
        <v>0</v>
      </c>
      <c r="Q24" s="169">
        <f t="shared" si="14"/>
        <v>0</v>
      </c>
      <c r="R24" s="169">
        <f t="shared" si="14"/>
        <v>0</v>
      </c>
      <c r="S24" s="169">
        <f t="shared" si="14"/>
        <v>2</v>
      </c>
      <c r="T24" s="169">
        <f t="shared" si="14"/>
        <v>2</v>
      </c>
      <c r="U24" s="169">
        <f t="shared" si="14"/>
        <v>0</v>
      </c>
      <c r="V24" s="169">
        <f t="shared" si="14"/>
        <v>0</v>
      </c>
      <c r="W24" s="169">
        <f t="shared" si="14"/>
        <v>0</v>
      </c>
      <c r="X24" s="169">
        <f t="shared" si="14"/>
        <v>5</v>
      </c>
      <c r="Y24" s="169">
        <f t="shared" si="14"/>
        <v>11</v>
      </c>
      <c r="Z24" s="169">
        <f t="shared" si="14"/>
        <v>2</v>
      </c>
      <c r="AA24" s="169">
        <f t="shared" si="14"/>
        <v>0</v>
      </c>
      <c r="AB24" s="169">
        <f t="shared" si="14"/>
        <v>50</v>
      </c>
      <c r="AC24" s="169">
        <f t="shared" si="14"/>
        <v>27</v>
      </c>
      <c r="AD24" s="169">
        <f t="shared" si="14"/>
        <v>0</v>
      </c>
      <c r="AE24" s="169">
        <f t="shared" si="14"/>
        <v>2</v>
      </c>
      <c r="AF24" s="169">
        <f t="shared" si="14"/>
        <v>0</v>
      </c>
      <c r="AG24" s="169">
        <f t="shared" si="14"/>
        <v>0</v>
      </c>
      <c r="AH24" s="169">
        <f t="shared" si="14"/>
        <v>0</v>
      </c>
      <c r="AI24" s="169">
        <f t="shared" si="14"/>
        <v>0</v>
      </c>
      <c r="AJ24" s="169">
        <f t="shared" si="14"/>
        <v>0</v>
      </c>
      <c r="AK24" s="169">
        <f t="shared" si="14"/>
        <v>0</v>
      </c>
      <c r="AL24" s="169">
        <f t="shared" si="14"/>
        <v>0</v>
      </c>
      <c r="AM24" s="169">
        <f t="shared" si="14"/>
        <v>0</v>
      </c>
    </row>
    <row r="25" spans="1:39" ht="15" customHeight="1" outlineLevel="1">
      <c r="A25" s="4" t="s">
        <v>3769</v>
      </c>
      <c r="B25" s="4" t="s">
        <v>49</v>
      </c>
      <c r="C25" s="4" t="str">
        <f t="shared" si="13"/>
        <v>X Security 200</v>
      </c>
      <c r="D25" s="215"/>
      <c r="E25" s="207"/>
      <c r="F25" s="204"/>
      <c r="G25" s="12" t="s">
        <v>60</v>
      </c>
      <c r="H25" s="35"/>
      <c r="I25" s="35"/>
      <c r="J25" s="35"/>
      <c r="K25" s="35"/>
      <c r="L25" s="35"/>
      <c r="M25" s="35"/>
      <c r="N25" s="35"/>
      <c r="O25" s="35"/>
      <c r="P25" s="169">
        <f t="shared" si="14"/>
        <v>0</v>
      </c>
      <c r="Q25" s="169">
        <f t="shared" si="14"/>
        <v>0</v>
      </c>
      <c r="R25" s="169">
        <f t="shared" si="14"/>
        <v>0</v>
      </c>
      <c r="S25" s="169">
        <f t="shared" si="14"/>
        <v>0</v>
      </c>
      <c r="T25" s="169">
        <f t="shared" si="14"/>
        <v>0</v>
      </c>
      <c r="U25" s="169">
        <f t="shared" si="14"/>
        <v>0</v>
      </c>
      <c r="V25" s="169">
        <f t="shared" si="14"/>
        <v>0</v>
      </c>
      <c r="W25" s="169">
        <f t="shared" si="14"/>
        <v>0</v>
      </c>
      <c r="X25" s="169">
        <f t="shared" si="14"/>
        <v>0</v>
      </c>
      <c r="Y25" s="169">
        <f t="shared" si="14"/>
        <v>2</v>
      </c>
      <c r="Z25" s="169">
        <f t="shared" si="14"/>
        <v>3</v>
      </c>
      <c r="AA25" s="169">
        <f t="shared" si="14"/>
        <v>0</v>
      </c>
      <c r="AB25" s="169">
        <f t="shared" si="14"/>
        <v>3</v>
      </c>
      <c r="AC25" s="169">
        <f t="shared" si="14"/>
        <v>1</v>
      </c>
      <c r="AD25" s="169">
        <f t="shared" si="14"/>
        <v>2</v>
      </c>
      <c r="AE25" s="169">
        <f t="shared" si="14"/>
        <v>0</v>
      </c>
      <c r="AF25" s="169">
        <f t="shared" si="14"/>
        <v>0</v>
      </c>
      <c r="AG25" s="169">
        <f t="shared" si="14"/>
        <v>0</v>
      </c>
      <c r="AH25" s="169">
        <f t="shared" si="14"/>
        <v>0</v>
      </c>
      <c r="AI25" s="169">
        <f t="shared" si="14"/>
        <v>0</v>
      </c>
      <c r="AJ25" s="169">
        <f t="shared" si="14"/>
        <v>0</v>
      </c>
      <c r="AK25" s="169">
        <f t="shared" si="14"/>
        <v>0</v>
      </c>
      <c r="AL25" s="169">
        <f t="shared" si="14"/>
        <v>0</v>
      </c>
      <c r="AM25" s="169">
        <f t="shared" si="14"/>
        <v>0</v>
      </c>
    </row>
    <row r="26" spans="1:39" ht="15" customHeight="1" outlineLevel="1">
      <c r="A26" s="4" t="s">
        <v>3769</v>
      </c>
      <c r="B26" s="4" t="s">
        <v>49</v>
      </c>
      <c r="C26" s="4" t="str">
        <f t="shared" si="13"/>
        <v>X Security 500</v>
      </c>
      <c r="D26" s="215"/>
      <c r="E26" s="207"/>
      <c r="F26" s="204"/>
      <c r="G26" s="12" t="s">
        <v>3785</v>
      </c>
      <c r="H26" s="35"/>
      <c r="I26" s="35"/>
      <c r="J26" s="35"/>
      <c r="K26" s="35"/>
      <c r="L26" s="35"/>
      <c r="M26" s="35"/>
      <c r="N26" s="35"/>
      <c r="O26" s="35"/>
      <c r="P26" s="169">
        <f t="shared" si="14"/>
        <v>0</v>
      </c>
      <c r="Q26" s="169">
        <f t="shared" si="14"/>
        <v>0</v>
      </c>
      <c r="R26" s="169">
        <f t="shared" si="14"/>
        <v>0</v>
      </c>
      <c r="S26" s="169">
        <f t="shared" si="14"/>
        <v>0</v>
      </c>
      <c r="T26" s="169">
        <f t="shared" si="14"/>
        <v>0</v>
      </c>
      <c r="U26" s="169">
        <f t="shared" si="14"/>
        <v>0</v>
      </c>
      <c r="V26" s="169">
        <f t="shared" si="14"/>
        <v>0</v>
      </c>
      <c r="W26" s="169">
        <f t="shared" si="14"/>
        <v>0</v>
      </c>
      <c r="X26" s="169">
        <f t="shared" si="14"/>
        <v>0</v>
      </c>
      <c r="Y26" s="169">
        <f t="shared" si="14"/>
        <v>0</v>
      </c>
      <c r="Z26" s="169">
        <f t="shared" si="14"/>
        <v>0</v>
      </c>
      <c r="AA26" s="169">
        <f t="shared" si="14"/>
        <v>0</v>
      </c>
      <c r="AB26" s="169">
        <f t="shared" si="14"/>
        <v>0</v>
      </c>
      <c r="AC26" s="169">
        <f t="shared" si="14"/>
        <v>0</v>
      </c>
      <c r="AD26" s="169">
        <f t="shared" si="14"/>
        <v>0</v>
      </c>
      <c r="AE26" s="169">
        <f t="shared" si="14"/>
        <v>0</v>
      </c>
      <c r="AF26" s="169">
        <f t="shared" si="14"/>
        <v>0</v>
      </c>
      <c r="AG26" s="169">
        <f t="shared" si="14"/>
        <v>0</v>
      </c>
      <c r="AH26" s="169">
        <f t="shared" si="14"/>
        <v>0</v>
      </c>
      <c r="AI26" s="169">
        <f t="shared" si="14"/>
        <v>0</v>
      </c>
      <c r="AJ26" s="169">
        <f t="shared" si="14"/>
        <v>0</v>
      </c>
      <c r="AK26" s="169">
        <f t="shared" si="14"/>
        <v>0</v>
      </c>
      <c r="AL26" s="169">
        <f t="shared" si="14"/>
        <v>0</v>
      </c>
      <c r="AM26" s="169">
        <f t="shared" si="14"/>
        <v>0</v>
      </c>
    </row>
    <row r="27" spans="1:39" ht="15" customHeight="1" outlineLevel="1">
      <c r="A27" s="4" t="s">
        <v>3769</v>
      </c>
      <c r="B27" s="4" t="s">
        <v>49</v>
      </c>
      <c r="C27" s="4" t="str">
        <f t="shared" si="13"/>
        <v>X Security 1Gb</v>
      </c>
      <c r="D27" s="215"/>
      <c r="E27" s="207"/>
      <c r="F27" s="204"/>
      <c r="G27" s="12" t="s">
        <v>74</v>
      </c>
      <c r="H27" s="35"/>
      <c r="I27" s="35"/>
      <c r="J27" s="35"/>
      <c r="K27" s="35"/>
      <c r="L27" s="35"/>
      <c r="M27" s="35"/>
      <c r="N27" s="35"/>
      <c r="O27" s="35"/>
      <c r="P27" s="169">
        <f t="shared" si="14"/>
        <v>0</v>
      </c>
      <c r="Q27" s="169">
        <f t="shared" si="14"/>
        <v>0</v>
      </c>
      <c r="R27" s="169">
        <f t="shared" si="14"/>
        <v>0</v>
      </c>
      <c r="S27" s="169">
        <f t="shared" si="14"/>
        <v>0</v>
      </c>
      <c r="T27" s="169">
        <f t="shared" si="14"/>
        <v>0</v>
      </c>
      <c r="U27" s="169">
        <f t="shared" si="14"/>
        <v>0</v>
      </c>
      <c r="V27" s="169">
        <f t="shared" si="14"/>
        <v>0</v>
      </c>
      <c r="W27" s="169">
        <f t="shared" si="14"/>
        <v>0</v>
      </c>
      <c r="X27" s="169">
        <f t="shared" si="14"/>
        <v>0</v>
      </c>
      <c r="Y27" s="169">
        <f t="shared" si="14"/>
        <v>0</v>
      </c>
      <c r="Z27" s="169">
        <f t="shared" si="14"/>
        <v>0</v>
      </c>
      <c r="AA27" s="169">
        <f t="shared" si="14"/>
        <v>0</v>
      </c>
      <c r="AB27" s="169">
        <f t="shared" si="14"/>
        <v>0</v>
      </c>
      <c r="AC27" s="169">
        <f t="shared" si="14"/>
        <v>0</v>
      </c>
      <c r="AD27" s="169">
        <f t="shared" si="14"/>
        <v>0</v>
      </c>
      <c r="AE27" s="169">
        <f t="shared" si="14"/>
        <v>0</v>
      </c>
      <c r="AF27" s="169">
        <f t="shared" si="14"/>
        <v>0</v>
      </c>
      <c r="AG27" s="169">
        <f t="shared" si="14"/>
        <v>0</v>
      </c>
      <c r="AH27" s="169">
        <f t="shared" si="14"/>
        <v>0</v>
      </c>
      <c r="AI27" s="169">
        <f t="shared" si="14"/>
        <v>0</v>
      </c>
      <c r="AJ27" s="169">
        <f t="shared" si="14"/>
        <v>0</v>
      </c>
      <c r="AK27" s="169">
        <f t="shared" si="14"/>
        <v>0</v>
      </c>
      <c r="AL27" s="169">
        <f t="shared" si="14"/>
        <v>0</v>
      </c>
      <c r="AM27" s="169">
        <f t="shared" si="14"/>
        <v>0</v>
      </c>
    </row>
    <row r="28" spans="1:39" ht="15" customHeight="1" outlineLevel="1">
      <c r="A28" s="4" t="s">
        <v>3769</v>
      </c>
      <c r="B28" s="4" t="s">
        <v>49</v>
      </c>
      <c r="C28" s="4" t="str">
        <f t="shared" si="13"/>
        <v>X Security Virtual 100</v>
      </c>
      <c r="D28" s="215"/>
      <c r="E28" s="207"/>
      <c r="F28" s="204"/>
      <c r="G28" s="12" t="s">
        <v>79</v>
      </c>
      <c r="H28" s="35"/>
      <c r="I28" s="35"/>
      <c r="J28" s="35"/>
      <c r="K28" s="35"/>
      <c r="L28" s="35"/>
      <c r="M28" s="35"/>
      <c r="N28" s="35"/>
      <c r="O28" s="35"/>
      <c r="P28" s="169">
        <f t="shared" si="14"/>
        <v>0</v>
      </c>
      <c r="Q28" s="169">
        <f t="shared" si="14"/>
        <v>0</v>
      </c>
      <c r="R28" s="169">
        <f t="shared" si="14"/>
        <v>0</v>
      </c>
      <c r="S28" s="169">
        <f t="shared" si="14"/>
        <v>0</v>
      </c>
      <c r="T28" s="169">
        <f t="shared" si="14"/>
        <v>0</v>
      </c>
      <c r="U28" s="169">
        <f t="shared" si="14"/>
        <v>0</v>
      </c>
      <c r="V28" s="169">
        <f t="shared" si="14"/>
        <v>0</v>
      </c>
      <c r="W28" s="169">
        <f t="shared" si="14"/>
        <v>0</v>
      </c>
      <c r="X28" s="169">
        <f t="shared" si="14"/>
        <v>0</v>
      </c>
      <c r="Y28" s="169">
        <f t="shared" si="14"/>
        <v>0</v>
      </c>
      <c r="Z28" s="169">
        <f t="shared" si="14"/>
        <v>0</v>
      </c>
      <c r="AA28" s="169">
        <f t="shared" si="14"/>
        <v>0</v>
      </c>
      <c r="AB28" s="169">
        <f t="shared" si="14"/>
        <v>0</v>
      </c>
      <c r="AC28" s="169">
        <f t="shared" si="14"/>
        <v>0</v>
      </c>
      <c r="AD28" s="169">
        <f t="shared" si="14"/>
        <v>0</v>
      </c>
      <c r="AE28" s="169">
        <f t="shared" si="14"/>
        <v>0</v>
      </c>
      <c r="AF28" s="169">
        <f t="shared" si="14"/>
        <v>0</v>
      </c>
      <c r="AG28" s="169">
        <f t="shared" si="14"/>
        <v>0</v>
      </c>
      <c r="AH28" s="169">
        <f t="shared" si="14"/>
        <v>0</v>
      </c>
      <c r="AI28" s="169">
        <f t="shared" si="14"/>
        <v>0</v>
      </c>
      <c r="AJ28" s="169">
        <f t="shared" si="14"/>
        <v>0</v>
      </c>
      <c r="AK28" s="169">
        <f t="shared" si="14"/>
        <v>0</v>
      </c>
      <c r="AL28" s="169">
        <f t="shared" si="14"/>
        <v>0</v>
      </c>
      <c r="AM28" s="169">
        <f t="shared" si="14"/>
        <v>0</v>
      </c>
    </row>
    <row r="29" spans="1:39" ht="15" customHeight="1" outlineLevel="1">
      <c r="A29" s="4" t="s">
        <v>3769</v>
      </c>
      <c r="B29" s="4" t="s">
        <v>49</v>
      </c>
      <c r="C29" s="4" t="str">
        <f t="shared" si="13"/>
        <v>X Security NOMADA</v>
      </c>
      <c r="D29" s="215"/>
      <c r="E29" s="207"/>
      <c r="F29" s="204"/>
      <c r="G29" s="12" t="s">
        <v>97</v>
      </c>
      <c r="H29" s="35"/>
      <c r="I29" s="35"/>
      <c r="J29" s="35"/>
      <c r="K29" s="35"/>
      <c r="L29" s="35"/>
      <c r="M29" s="35"/>
      <c r="N29" s="35"/>
      <c r="O29" s="35"/>
      <c r="P29" s="169">
        <f t="shared" si="14"/>
        <v>0</v>
      </c>
      <c r="Q29" s="169">
        <f t="shared" si="14"/>
        <v>0</v>
      </c>
      <c r="R29" s="169">
        <f t="shared" si="14"/>
        <v>0</v>
      </c>
      <c r="S29" s="169">
        <f t="shared" si="14"/>
        <v>0</v>
      </c>
      <c r="T29" s="169">
        <f t="shared" si="14"/>
        <v>0</v>
      </c>
      <c r="U29" s="169">
        <f t="shared" si="14"/>
        <v>0</v>
      </c>
      <c r="V29" s="169">
        <f t="shared" si="14"/>
        <v>0</v>
      </c>
      <c r="W29" s="169">
        <f t="shared" si="14"/>
        <v>0</v>
      </c>
      <c r="X29" s="169">
        <f t="shared" si="14"/>
        <v>0</v>
      </c>
      <c r="Y29" s="169">
        <f t="shared" si="14"/>
        <v>0</v>
      </c>
      <c r="Z29" s="169">
        <f t="shared" si="14"/>
        <v>0</v>
      </c>
      <c r="AA29" s="169">
        <f t="shared" si="14"/>
        <v>0</v>
      </c>
      <c r="AB29" s="169">
        <f t="shared" si="14"/>
        <v>0</v>
      </c>
      <c r="AC29" s="169">
        <f t="shared" si="14"/>
        <v>0</v>
      </c>
      <c r="AD29" s="169">
        <f t="shared" si="14"/>
        <v>0</v>
      </c>
      <c r="AE29" s="169">
        <f t="shared" si="14"/>
        <v>0</v>
      </c>
      <c r="AF29" s="169">
        <f t="shared" si="14"/>
        <v>0</v>
      </c>
      <c r="AG29" s="169">
        <f t="shared" si="14"/>
        <v>0</v>
      </c>
      <c r="AH29" s="169">
        <f t="shared" si="14"/>
        <v>0</v>
      </c>
      <c r="AI29" s="169">
        <f t="shared" si="14"/>
        <v>0</v>
      </c>
      <c r="AJ29" s="169">
        <f t="shared" si="14"/>
        <v>0</v>
      </c>
      <c r="AK29" s="169">
        <f t="shared" si="14"/>
        <v>0</v>
      </c>
      <c r="AL29" s="169">
        <f t="shared" si="14"/>
        <v>0</v>
      </c>
      <c r="AM29" s="169">
        <f t="shared" si="14"/>
        <v>0</v>
      </c>
    </row>
    <row r="30" spans="1:39" ht="15" customHeight="1" outlineLevel="1">
      <c r="A30" s="4" t="s">
        <v>3769</v>
      </c>
      <c r="B30" s="4" t="s">
        <v>49</v>
      </c>
      <c r="C30" s="4" t="str">
        <f t="shared" si="13"/>
        <v>X Security 4G</v>
      </c>
      <c r="D30" s="215"/>
      <c r="E30" s="207"/>
      <c r="F30" s="204"/>
      <c r="G30" s="12" t="s">
        <v>98</v>
      </c>
      <c r="H30" s="35"/>
      <c r="I30" s="35"/>
      <c r="J30" s="35"/>
      <c r="K30" s="35"/>
      <c r="L30" s="35"/>
      <c r="M30" s="35"/>
      <c r="N30" s="35"/>
      <c r="O30" s="35"/>
      <c r="P30" s="169">
        <f t="shared" si="14"/>
        <v>0</v>
      </c>
      <c r="Q30" s="169">
        <f t="shared" si="14"/>
        <v>0</v>
      </c>
      <c r="R30" s="169">
        <f t="shared" si="14"/>
        <v>0</v>
      </c>
      <c r="S30" s="169">
        <f t="shared" si="14"/>
        <v>0</v>
      </c>
      <c r="T30" s="169">
        <f t="shared" si="14"/>
        <v>0</v>
      </c>
      <c r="U30" s="169">
        <f t="shared" si="14"/>
        <v>0</v>
      </c>
      <c r="V30" s="169">
        <f t="shared" si="14"/>
        <v>0</v>
      </c>
      <c r="W30" s="169">
        <f t="shared" si="14"/>
        <v>0</v>
      </c>
      <c r="X30" s="169">
        <f t="shared" si="14"/>
        <v>0</v>
      </c>
      <c r="Y30" s="169">
        <f t="shared" si="14"/>
        <v>0</v>
      </c>
      <c r="Z30" s="169">
        <f t="shared" si="14"/>
        <v>0</v>
      </c>
      <c r="AA30" s="169">
        <f t="shared" si="14"/>
        <v>0</v>
      </c>
      <c r="AB30" s="169">
        <f t="shared" si="14"/>
        <v>0</v>
      </c>
      <c r="AC30" s="169">
        <f t="shared" si="14"/>
        <v>0</v>
      </c>
      <c r="AD30" s="169">
        <f t="shared" si="14"/>
        <v>0</v>
      </c>
      <c r="AE30" s="169">
        <f t="shared" si="14"/>
        <v>0</v>
      </c>
      <c r="AF30" s="169">
        <f t="shared" si="14"/>
        <v>0</v>
      </c>
      <c r="AG30" s="169">
        <f t="shared" si="14"/>
        <v>0</v>
      </c>
      <c r="AH30" s="169">
        <f t="shared" si="14"/>
        <v>0</v>
      </c>
      <c r="AI30" s="169">
        <f t="shared" si="14"/>
        <v>0</v>
      </c>
      <c r="AJ30" s="169">
        <f t="shared" si="14"/>
        <v>0</v>
      </c>
      <c r="AK30" s="169">
        <f t="shared" si="14"/>
        <v>0</v>
      </c>
      <c r="AL30" s="169">
        <f t="shared" si="14"/>
        <v>0</v>
      </c>
      <c r="AM30" s="169">
        <f t="shared" si="14"/>
        <v>0</v>
      </c>
    </row>
    <row r="31" spans="1:39" ht="15" customHeight="1" outlineLevel="1">
      <c r="A31" s="4" t="s">
        <v>3769</v>
      </c>
      <c r="B31" s="4" t="s">
        <v>49</v>
      </c>
      <c r="C31" s="4" t="str">
        <f t="shared" si="13"/>
        <v>X Security Monosede Portable 20</v>
      </c>
      <c r="D31" s="215"/>
      <c r="E31" s="207"/>
      <c r="F31" s="204"/>
      <c r="G31" s="12" t="s">
        <v>3786</v>
      </c>
      <c r="H31" s="35"/>
      <c r="I31" s="35"/>
      <c r="J31" s="35"/>
      <c r="K31" s="35"/>
      <c r="L31" s="35"/>
      <c r="M31" s="35"/>
      <c r="N31" s="35"/>
      <c r="O31" s="35"/>
      <c r="P31" s="169">
        <f t="shared" si="14"/>
        <v>0</v>
      </c>
      <c r="Q31" s="169">
        <f t="shared" si="14"/>
        <v>0</v>
      </c>
      <c r="R31" s="169">
        <f t="shared" si="14"/>
        <v>0</v>
      </c>
      <c r="S31" s="169">
        <f t="shared" si="14"/>
        <v>0</v>
      </c>
      <c r="T31" s="169">
        <f t="shared" si="14"/>
        <v>0</v>
      </c>
      <c r="U31" s="169">
        <f t="shared" si="14"/>
        <v>0</v>
      </c>
      <c r="V31" s="169">
        <f t="shared" si="14"/>
        <v>0</v>
      </c>
      <c r="W31" s="169">
        <f t="shared" si="14"/>
        <v>0</v>
      </c>
      <c r="X31" s="169">
        <f t="shared" si="14"/>
        <v>0</v>
      </c>
      <c r="Y31" s="169">
        <f t="shared" si="14"/>
        <v>0</v>
      </c>
      <c r="Z31" s="169">
        <f t="shared" si="14"/>
        <v>0</v>
      </c>
      <c r="AA31" s="169">
        <f t="shared" si="14"/>
        <v>0</v>
      </c>
      <c r="AB31" s="169">
        <f t="shared" si="14"/>
        <v>0</v>
      </c>
      <c r="AC31" s="169">
        <f t="shared" si="14"/>
        <v>0</v>
      </c>
      <c r="AD31" s="169">
        <f t="shared" si="14"/>
        <v>0</v>
      </c>
      <c r="AE31" s="169">
        <f t="shared" si="14"/>
        <v>0</v>
      </c>
      <c r="AF31" s="169">
        <f t="shared" si="14"/>
        <v>0</v>
      </c>
      <c r="AG31" s="169">
        <f t="shared" si="14"/>
        <v>0</v>
      </c>
      <c r="AH31" s="169">
        <f t="shared" si="14"/>
        <v>0</v>
      </c>
      <c r="AI31" s="169">
        <f t="shared" si="14"/>
        <v>0</v>
      </c>
      <c r="AJ31" s="169">
        <f t="shared" si="14"/>
        <v>0</v>
      </c>
      <c r="AK31" s="169">
        <f t="shared" si="14"/>
        <v>0</v>
      </c>
      <c r="AL31" s="169">
        <f t="shared" si="14"/>
        <v>0</v>
      </c>
      <c r="AM31" s="169">
        <f t="shared" si="14"/>
        <v>0</v>
      </c>
    </row>
    <row r="32" spans="1:39" ht="15" customHeight="1" outlineLevel="1">
      <c r="A32" s="4" t="s">
        <v>3769</v>
      </c>
      <c r="B32" s="4" t="s">
        <v>49</v>
      </c>
      <c r="C32" s="4" t="str">
        <f t="shared" si="13"/>
        <v>X Security Monosede 50</v>
      </c>
      <c r="D32" s="215"/>
      <c r="E32" s="207"/>
      <c r="F32" s="204"/>
      <c r="G32" s="12" t="s">
        <v>3787</v>
      </c>
      <c r="H32" s="35"/>
      <c r="I32" s="35"/>
      <c r="J32" s="35"/>
      <c r="K32" s="35"/>
      <c r="L32" s="35"/>
      <c r="M32" s="35"/>
      <c r="N32" s="35"/>
      <c r="O32" s="35"/>
      <c r="P32" s="169">
        <f t="shared" si="14"/>
        <v>0</v>
      </c>
      <c r="Q32" s="169">
        <f t="shared" si="14"/>
        <v>0</v>
      </c>
      <c r="R32" s="169">
        <f t="shared" si="14"/>
        <v>0</v>
      </c>
      <c r="S32" s="169">
        <f t="shared" si="14"/>
        <v>0</v>
      </c>
      <c r="T32" s="169">
        <f t="shared" si="14"/>
        <v>0</v>
      </c>
      <c r="U32" s="169">
        <f t="shared" si="14"/>
        <v>0</v>
      </c>
      <c r="V32" s="169">
        <f t="shared" si="14"/>
        <v>0</v>
      </c>
      <c r="W32" s="169">
        <f t="shared" si="14"/>
        <v>0</v>
      </c>
      <c r="X32" s="169">
        <f t="shared" si="14"/>
        <v>0</v>
      </c>
      <c r="Y32" s="169">
        <f t="shared" si="14"/>
        <v>0</v>
      </c>
      <c r="Z32" s="169">
        <f t="shared" si="14"/>
        <v>0</v>
      </c>
      <c r="AA32" s="169">
        <f t="shared" si="14"/>
        <v>0</v>
      </c>
      <c r="AB32" s="169">
        <f t="shared" si="14"/>
        <v>0</v>
      </c>
      <c r="AC32" s="169">
        <f t="shared" si="14"/>
        <v>0</v>
      </c>
      <c r="AD32" s="169">
        <f t="shared" si="14"/>
        <v>0</v>
      </c>
      <c r="AE32" s="169">
        <f t="shared" ref="AE32:AM32" si="15">+AE136+AE240+AE344</f>
        <v>0</v>
      </c>
      <c r="AF32" s="169">
        <f t="shared" si="15"/>
        <v>0</v>
      </c>
      <c r="AG32" s="169">
        <f t="shared" si="15"/>
        <v>0</v>
      </c>
      <c r="AH32" s="169">
        <f t="shared" si="15"/>
        <v>0</v>
      </c>
      <c r="AI32" s="169">
        <f t="shared" si="15"/>
        <v>0</v>
      </c>
      <c r="AJ32" s="169">
        <f t="shared" si="15"/>
        <v>0</v>
      </c>
      <c r="AK32" s="169">
        <f t="shared" si="15"/>
        <v>0</v>
      </c>
      <c r="AL32" s="169">
        <f t="shared" si="15"/>
        <v>0</v>
      </c>
      <c r="AM32" s="169">
        <f t="shared" si="15"/>
        <v>0</v>
      </c>
    </row>
    <row r="33" spans="1:39" ht="15" customHeight="1" outlineLevel="1">
      <c r="A33" s="4" t="s">
        <v>3769</v>
      </c>
      <c r="B33" s="4" t="s">
        <v>49</v>
      </c>
      <c r="C33" s="4" t="str">
        <f t="shared" si="13"/>
        <v>X Security Monosede 100</v>
      </c>
      <c r="D33" s="215"/>
      <c r="E33" s="207"/>
      <c r="F33" s="204"/>
      <c r="G33" s="12" t="s">
        <v>3788</v>
      </c>
      <c r="H33" s="35"/>
      <c r="I33" s="35"/>
      <c r="J33" s="35"/>
      <c r="K33" s="35"/>
      <c r="L33" s="35"/>
      <c r="M33" s="35"/>
      <c r="N33" s="35"/>
      <c r="O33" s="35"/>
      <c r="P33" s="169">
        <f t="shared" ref="P33:AM39" si="16">+P137+P241+P345</f>
        <v>0</v>
      </c>
      <c r="Q33" s="169">
        <f t="shared" si="16"/>
        <v>0</v>
      </c>
      <c r="R33" s="169">
        <f t="shared" si="16"/>
        <v>0</v>
      </c>
      <c r="S33" s="169">
        <f t="shared" si="16"/>
        <v>0</v>
      </c>
      <c r="T33" s="169">
        <f t="shared" si="16"/>
        <v>0</v>
      </c>
      <c r="U33" s="169">
        <f t="shared" si="16"/>
        <v>0</v>
      </c>
      <c r="V33" s="169">
        <f t="shared" si="16"/>
        <v>0</v>
      </c>
      <c r="W33" s="169">
        <f t="shared" si="16"/>
        <v>0</v>
      </c>
      <c r="X33" s="169">
        <f t="shared" si="16"/>
        <v>0</v>
      </c>
      <c r="Y33" s="169">
        <f t="shared" si="16"/>
        <v>0</v>
      </c>
      <c r="Z33" s="169">
        <f t="shared" si="16"/>
        <v>0</v>
      </c>
      <c r="AA33" s="169">
        <f t="shared" si="16"/>
        <v>0</v>
      </c>
      <c r="AB33" s="169">
        <f t="shared" si="16"/>
        <v>0</v>
      </c>
      <c r="AC33" s="169">
        <f t="shared" si="16"/>
        <v>0</v>
      </c>
      <c r="AD33" s="169">
        <f t="shared" si="16"/>
        <v>0</v>
      </c>
      <c r="AE33" s="169">
        <f t="shared" si="16"/>
        <v>0</v>
      </c>
      <c r="AF33" s="169">
        <f t="shared" si="16"/>
        <v>0</v>
      </c>
      <c r="AG33" s="169">
        <f t="shared" si="16"/>
        <v>0</v>
      </c>
      <c r="AH33" s="169">
        <f t="shared" si="16"/>
        <v>0</v>
      </c>
      <c r="AI33" s="169">
        <f t="shared" si="16"/>
        <v>0</v>
      </c>
      <c r="AJ33" s="169">
        <f t="shared" si="16"/>
        <v>0</v>
      </c>
      <c r="AK33" s="169">
        <f t="shared" si="16"/>
        <v>0</v>
      </c>
      <c r="AL33" s="169">
        <f t="shared" si="16"/>
        <v>0</v>
      </c>
      <c r="AM33" s="169">
        <f t="shared" si="16"/>
        <v>0</v>
      </c>
    </row>
    <row r="34" spans="1:39" ht="15" customHeight="1" outlineLevel="1">
      <c r="A34" s="4" t="s">
        <v>3769</v>
      </c>
      <c r="B34" s="4" t="s">
        <v>49</v>
      </c>
      <c r="C34" s="4" t="str">
        <f t="shared" si="13"/>
        <v>X Security Monosede 200</v>
      </c>
      <c r="D34" s="215"/>
      <c r="E34" s="207"/>
      <c r="F34" s="204"/>
      <c r="G34" s="12" t="s">
        <v>3783</v>
      </c>
      <c r="H34" s="35"/>
      <c r="I34" s="35"/>
      <c r="J34" s="35"/>
      <c r="K34" s="35"/>
      <c r="L34" s="35"/>
      <c r="M34" s="35"/>
      <c r="N34" s="35"/>
      <c r="O34" s="35"/>
      <c r="P34" s="169">
        <f t="shared" si="16"/>
        <v>0</v>
      </c>
      <c r="Q34" s="169">
        <f t="shared" si="16"/>
        <v>0</v>
      </c>
      <c r="R34" s="169">
        <f t="shared" si="16"/>
        <v>0</v>
      </c>
      <c r="S34" s="169">
        <f t="shared" si="16"/>
        <v>0</v>
      </c>
      <c r="T34" s="169">
        <f t="shared" si="16"/>
        <v>0</v>
      </c>
      <c r="U34" s="169">
        <f t="shared" si="16"/>
        <v>0</v>
      </c>
      <c r="V34" s="169">
        <f t="shared" si="16"/>
        <v>0</v>
      </c>
      <c r="W34" s="169">
        <f t="shared" si="16"/>
        <v>0</v>
      </c>
      <c r="X34" s="169">
        <f t="shared" si="16"/>
        <v>0</v>
      </c>
      <c r="Y34" s="169">
        <f t="shared" si="16"/>
        <v>0</v>
      </c>
      <c r="Z34" s="169">
        <f t="shared" si="16"/>
        <v>0</v>
      </c>
      <c r="AA34" s="169">
        <f t="shared" si="16"/>
        <v>0</v>
      </c>
      <c r="AB34" s="169">
        <f t="shared" si="16"/>
        <v>0</v>
      </c>
      <c r="AC34" s="169">
        <f t="shared" si="16"/>
        <v>0</v>
      </c>
      <c r="AD34" s="169">
        <f t="shared" si="16"/>
        <v>0</v>
      </c>
      <c r="AE34" s="169">
        <f t="shared" si="16"/>
        <v>0</v>
      </c>
      <c r="AF34" s="169">
        <f t="shared" si="16"/>
        <v>1</v>
      </c>
      <c r="AG34" s="169">
        <f t="shared" si="16"/>
        <v>0</v>
      </c>
      <c r="AH34" s="169">
        <f t="shared" si="16"/>
        <v>0</v>
      </c>
      <c r="AI34" s="169">
        <f t="shared" si="16"/>
        <v>0</v>
      </c>
      <c r="AJ34" s="169">
        <f t="shared" si="16"/>
        <v>0</v>
      </c>
      <c r="AK34" s="169">
        <f t="shared" si="16"/>
        <v>0</v>
      </c>
      <c r="AL34" s="169">
        <f t="shared" si="16"/>
        <v>0</v>
      </c>
      <c r="AM34" s="169">
        <f t="shared" si="16"/>
        <v>0</v>
      </c>
    </row>
    <row r="35" spans="1:39" ht="15" customHeight="1" outlineLevel="1">
      <c r="A35" s="4" t="s">
        <v>3769</v>
      </c>
      <c r="B35" s="4" t="s">
        <v>49</v>
      </c>
      <c r="C35" s="4" t="str">
        <f t="shared" si="13"/>
        <v>X Security Monosede 500</v>
      </c>
      <c r="D35" s="215"/>
      <c r="E35" s="207"/>
      <c r="F35" s="204"/>
      <c r="G35" s="12" t="s">
        <v>3789</v>
      </c>
      <c r="H35" s="35"/>
      <c r="I35" s="35"/>
      <c r="J35" s="35"/>
      <c r="K35" s="35"/>
      <c r="L35" s="35"/>
      <c r="M35" s="35"/>
      <c r="N35" s="35"/>
      <c r="O35" s="35"/>
      <c r="P35" s="169">
        <f t="shared" si="16"/>
        <v>0</v>
      </c>
      <c r="Q35" s="169">
        <f t="shared" si="16"/>
        <v>0</v>
      </c>
      <c r="R35" s="169">
        <f t="shared" si="16"/>
        <v>0</v>
      </c>
      <c r="S35" s="169">
        <f t="shared" si="16"/>
        <v>0</v>
      </c>
      <c r="T35" s="169">
        <f t="shared" si="16"/>
        <v>0</v>
      </c>
      <c r="U35" s="169">
        <f t="shared" si="16"/>
        <v>0</v>
      </c>
      <c r="V35" s="169">
        <f t="shared" si="16"/>
        <v>0</v>
      </c>
      <c r="W35" s="169">
        <f t="shared" si="16"/>
        <v>0</v>
      </c>
      <c r="X35" s="169">
        <f t="shared" si="16"/>
        <v>0</v>
      </c>
      <c r="Y35" s="169">
        <f t="shared" si="16"/>
        <v>0</v>
      </c>
      <c r="Z35" s="169">
        <f t="shared" si="16"/>
        <v>0</v>
      </c>
      <c r="AA35" s="169">
        <f t="shared" si="16"/>
        <v>0</v>
      </c>
      <c r="AB35" s="169">
        <f t="shared" si="16"/>
        <v>0</v>
      </c>
      <c r="AC35" s="169">
        <f t="shared" si="16"/>
        <v>0</v>
      </c>
      <c r="AD35" s="169">
        <f t="shared" si="16"/>
        <v>0</v>
      </c>
      <c r="AE35" s="169">
        <f t="shared" si="16"/>
        <v>0</v>
      </c>
      <c r="AF35" s="169">
        <f t="shared" si="16"/>
        <v>0</v>
      </c>
      <c r="AG35" s="169">
        <f t="shared" si="16"/>
        <v>0</v>
      </c>
      <c r="AH35" s="169">
        <f t="shared" si="16"/>
        <v>0</v>
      </c>
      <c r="AI35" s="169">
        <f t="shared" si="16"/>
        <v>0</v>
      </c>
      <c r="AJ35" s="169">
        <f t="shared" si="16"/>
        <v>0</v>
      </c>
      <c r="AK35" s="169">
        <f t="shared" si="16"/>
        <v>0</v>
      </c>
      <c r="AL35" s="169">
        <f t="shared" si="16"/>
        <v>0</v>
      </c>
      <c r="AM35" s="169">
        <f t="shared" si="16"/>
        <v>0</v>
      </c>
    </row>
    <row r="36" spans="1:39" ht="15" customHeight="1" outlineLevel="1">
      <c r="A36" s="4" t="s">
        <v>3769</v>
      </c>
      <c r="B36" s="4" t="s">
        <v>49</v>
      </c>
      <c r="C36" s="4" t="str">
        <f t="shared" si="13"/>
        <v>X Security Monosede 1 Gb</v>
      </c>
      <c r="D36" s="215"/>
      <c r="E36" s="207"/>
      <c r="F36" s="204"/>
      <c r="G36" s="12" t="s">
        <v>3790</v>
      </c>
      <c r="H36" s="35"/>
      <c r="I36" s="35"/>
      <c r="J36" s="35"/>
      <c r="K36" s="35"/>
      <c r="L36" s="35"/>
      <c r="M36" s="35"/>
      <c r="N36" s="35"/>
      <c r="O36" s="35"/>
      <c r="P36" s="169">
        <f t="shared" si="16"/>
        <v>0</v>
      </c>
      <c r="Q36" s="169">
        <f t="shared" si="16"/>
        <v>0</v>
      </c>
      <c r="R36" s="169">
        <f t="shared" si="16"/>
        <v>0</v>
      </c>
      <c r="S36" s="169">
        <f t="shared" si="16"/>
        <v>0</v>
      </c>
      <c r="T36" s="169">
        <f t="shared" si="16"/>
        <v>0</v>
      </c>
      <c r="U36" s="169">
        <f t="shared" si="16"/>
        <v>0</v>
      </c>
      <c r="V36" s="169">
        <f t="shared" si="16"/>
        <v>0</v>
      </c>
      <c r="W36" s="169">
        <f t="shared" si="16"/>
        <v>0</v>
      </c>
      <c r="X36" s="169">
        <f t="shared" si="16"/>
        <v>0</v>
      </c>
      <c r="Y36" s="169">
        <f t="shared" si="16"/>
        <v>0</v>
      </c>
      <c r="Z36" s="169">
        <f t="shared" si="16"/>
        <v>0</v>
      </c>
      <c r="AA36" s="169">
        <f t="shared" si="16"/>
        <v>0</v>
      </c>
      <c r="AB36" s="169">
        <f t="shared" si="16"/>
        <v>0</v>
      </c>
      <c r="AC36" s="169">
        <f t="shared" si="16"/>
        <v>0</v>
      </c>
      <c r="AD36" s="169">
        <f t="shared" si="16"/>
        <v>0</v>
      </c>
      <c r="AE36" s="169">
        <f t="shared" si="16"/>
        <v>0</v>
      </c>
      <c r="AF36" s="169">
        <f t="shared" si="16"/>
        <v>0</v>
      </c>
      <c r="AG36" s="169">
        <f t="shared" si="16"/>
        <v>0</v>
      </c>
      <c r="AH36" s="169">
        <f t="shared" si="16"/>
        <v>0</v>
      </c>
      <c r="AI36" s="169">
        <f t="shared" si="16"/>
        <v>0</v>
      </c>
      <c r="AJ36" s="169">
        <f t="shared" si="16"/>
        <v>0</v>
      </c>
      <c r="AK36" s="169">
        <f t="shared" si="16"/>
        <v>0</v>
      </c>
      <c r="AL36" s="169">
        <f t="shared" si="16"/>
        <v>0</v>
      </c>
      <c r="AM36" s="169">
        <f t="shared" si="16"/>
        <v>0</v>
      </c>
    </row>
    <row r="37" spans="1:39" ht="15" customHeight="1" outlineLevel="1">
      <c r="A37" s="4" t="s">
        <v>3769</v>
      </c>
      <c r="B37" s="4" t="s">
        <v>49</v>
      </c>
      <c r="C37" s="4" t="str">
        <f t="shared" si="13"/>
        <v>X Security Monosede Virtual 100</v>
      </c>
      <c r="D37" s="215"/>
      <c r="E37" s="207"/>
      <c r="F37" s="204"/>
      <c r="G37" s="12" t="s">
        <v>3791</v>
      </c>
      <c r="H37" s="35"/>
      <c r="I37" s="35"/>
      <c r="J37" s="35"/>
      <c r="K37" s="35"/>
      <c r="L37" s="35"/>
      <c r="M37" s="35"/>
      <c r="N37" s="35"/>
      <c r="O37" s="35"/>
      <c r="P37" s="169">
        <f t="shared" si="16"/>
        <v>0</v>
      </c>
      <c r="Q37" s="169">
        <f t="shared" si="16"/>
        <v>0</v>
      </c>
      <c r="R37" s="169">
        <f t="shared" si="16"/>
        <v>0</v>
      </c>
      <c r="S37" s="169">
        <f t="shared" si="16"/>
        <v>0</v>
      </c>
      <c r="T37" s="169">
        <f t="shared" si="16"/>
        <v>0</v>
      </c>
      <c r="U37" s="169">
        <f t="shared" si="16"/>
        <v>0</v>
      </c>
      <c r="V37" s="169">
        <f t="shared" si="16"/>
        <v>0</v>
      </c>
      <c r="W37" s="169">
        <f t="shared" si="16"/>
        <v>0</v>
      </c>
      <c r="X37" s="169">
        <f t="shared" si="16"/>
        <v>0</v>
      </c>
      <c r="Y37" s="169">
        <f t="shared" si="16"/>
        <v>0</v>
      </c>
      <c r="Z37" s="169">
        <f t="shared" si="16"/>
        <v>0</v>
      </c>
      <c r="AA37" s="169">
        <f t="shared" si="16"/>
        <v>0</v>
      </c>
      <c r="AB37" s="169">
        <f t="shared" si="16"/>
        <v>0</v>
      </c>
      <c r="AC37" s="169">
        <f t="shared" si="16"/>
        <v>0</v>
      </c>
      <c r="AD37" s="169">
        <f t="shared" si="16"/>
        <v>0</v>
      </c>
      <c r="AE37" s="169">
        <f t="shared" si="16"/>
        <v>0</v>
      </c>
      <c r="AF37" s="169">
        <f t="shared" si="16"/>
        <v>0</v>
      </c>
      <c r="AG37" s="169">
        <f t="shared" si="16"/>
        <v>0</v>
      </c>
      <c r="AH37" s="169">
        <f t="shared" si="16"/>
        <v>0</v>
      </c>
      <c r="AI37" s="169">
        <f t="shared" si="16"/>
        <v>0</v>
      </c>
      <c r="AJ37" s="169">
        <f t="shared" si="16"/>
        <v>0</v>
      </c>
      <c r="AK37" s="169">
        <f t="shared" si="16"/>
        <v>0</v>
      </c>
      <c r="AL37" s="169">
        <f t="shared" si="16"/>
        <v>0</v>
      </c>
      <c r="AM37" s="169">
        <f t="shared" si="16"/>
        <v>0</v>
      </c>
    </row>
    <row r="38" spans="1:39" ht="15" customHeight="1" outlineLevel="1">
      <c r="A38" s="4" t="s">
        <v>3769</v>
      </c>
      <c r="B38" s="4" t="s">
        <v>49</v>
      </c>
      <c r="C38" s="4" t="str">
        <f t="shared" si="13"/>
        <v>X Security Monosede NOMADA</v>
      </c>
      <c r="D38" s="215"/>
      <c r="E38" s="207"/>
      <c r="F38" s="204"/>
      <c r="G38" s="12" t="s">
        <v>3792</v>
      </c>
      <c r="H38" s="35"/>
      <c r="I38" s="35"/>
      <c r="J38" s="35"/>
      <c r="K38" s="35"/>
      <c r="L38" s="35"/>
      <c r="M38" s="35"/>
      <c r="N38" s="35"/>
      <c r="O38" s="35"/>
      <c r="P38" s="169">
        <f t="shared" si="16"/>
        <v>0</v>
      </c>
      <c r="Q38" s="169">
        <f t="shared" si="16"/>
        <v>0</v>
      </c>
      <c r="R38" s="169">
        <f t="shared" si="16"/>
        <v>0</v>
      </c>
      <c r="S38" s="169">
        <f t="shared" si="16"/>
        <v>0</v>
      </c>
      <c r="T38" s="169">
        <f t="shared" si="16"/>
        <v>0</v>
      </c>
      <c r="U38" s="169">
        <f t="shared" si="16"/>
        <v>0</v>
      </c>
      <c r="V38" s="169">
        <f t="shared" si="16"/>
        <v>0</v>
      </c>
      <c r="W38" s="169">
        <f t="shared" si="16"/>
        <v>0</v>
      </c>
      <c r="X38" s="169">
        <f t="shared" si="16"/>
        <v>0</v>
      </c>
      <c r="Y38" s="169">
        <f t="shared" si="16"/>
        <v>0</v>
      </c>
      <c r="Z38" s="169">
        <f t="shared" si="16"/>
        <v>0</v>
      </c>
      <c r="AA38" s="169">
        <f t="shared" si="16"/>
        <v>0</v>
      </c>
      <c r="AB38" s="169">
        <f t="shared" si="16"/>
        <v>0</v>
      </c>
      <c r="AC38" s="169">
        <f t="shared" si="16"/>
        <v>0</v>
      </c>
      <c r="AD38" s="169">
        <f t="shared" si="16"/>
        <v>0</v>
      </c>
      <c r="AE38" s="169">
        <f t="shared" si="16"/>
        <v>0</v>
      </c>
      <c r="AF38" s="169">
        <f t="shared" si="16"/>
        <v>0</v>
      </c>
      <c r="AG38" s="169">
        <f t="shared" si="16"/>
        <v>0</v>
      </c>
      <c r="AH38" s="169">
        <f t="shared" si="16"/>
        <v>0</v>
      </c>
      <c r="AI38" s="169">
        <f t="shared" si="16"/>
        <v>0</v>
      </c>
      <c r="AJ38" s="169">
        <f t="shared" si="16"/>
        <v>0</v>
      </c>
      <c r="AK38" s="169">
        <f t="shared" si="16"/>
        <v>0</v>
      </c>
      <c r="AL38" s="169">
        <f t="shared" si="16"/>
        <v>0</v>
      </c>
      <c r="AM38" s="169">
        <f t="shared" si="16"/>
        <v>0</v>
      </c>
    </row>
    <row r="39" spans="1:39" ht="15" customHeight="1" outlineLevel="1">
      <c r="A39" s="4" t="s">
        <v>3769</v>
      </c>
      <c r="B39" s="4" t="s">
        <v>49</v>
      </c>
      <c r="C39" s="4" t="str">
        <f t="shared" si="13"/>
        <v>X Security Monosede 4G</v>
      </c>
      <c r="D39" s="215"/>
      <c r="E39" s="207"/>
      <c r="F39" s="204"/>
      <c r="G39" s="12" t="s">
        <v>3793</v>
      </c>
      <c r="H39" s="35"/>
      <c r="I39" s="35"/>
      <c r="J39" s="35"/>
      <c r="K39" s="35"/>
      <c r="L39" s="35"/>
      <c r="M39" s="35"/>
      <c r="N39" s="35"/>
      <c r="O39" s="35"/>
      <c r="P39" s="169">
        <f t="shared" si="16"/>
        <v>0</v>
      </c>
      <c r="Q39" s="169">
        <f t="shared" si="16"/>
        <v>0</v>
      </c>
      <c r="R39" s="169">
        <f t="shared" si="16"/>
        <v>0</v>
      </c>
      <c r="S39" s="169">
        <f t="shared" si="16"/>
        <v>0</v>
      </c>
      <c r="T39" s="169">
        <f t="shared" si="16"/>
        <v>0</v>
      </c>
      <c r="U39" s="169">
        <f t="shared" si="16"/>
        <v>0</v>
      </c>
      <c r="V39" s="169">
        <f t="shared" si="16"/>
        <v>0</v>
      </c>
      <c r="W39" s="169">
        <f t="shared" si="16"/>
        <v>0</v>
      </c>
      <c r="X39" s="169">
        <f t="shared" si="16"/>
        <v>0</v>
      </c>
      <c r="Y39" s="169">
        <f t="shared" si="16"/>
        <v>0</v>
      </c>
      <c r="Z39" s="169">
        <f t="shared" si="16"/>
        <v>0</v>
      </c>
      <c r="AA39" s="169">
        <f t="shared" si="16"/>
        <v>0</v>
      </c>
      <c r="AB39" s="169">
        <f t="shared" si="16"/>
        <v>0</v>
      </c>
      <c r="AC39" s="169">
        <f t="shared" si="16"/>
        <v>0</v>
      </c>
      <c r="AD39" s="169">
        <f t="shared" si="16"/>
        <v>0</v>
      </c>
      <c r="AE39" s="169">
        <f t="shared" si="16"/>
        <v>0</v>
      </c>
      <c r="AF39" s="169">
        <f t="shared" si="16"/>
        <v>0</v>
      </c>
      <c r="AG39" s="169">
        <f t="shared" si="16"/>
        <v>0</v>
      </c>
      <c r="AH39" s="169">
        <f t="shared" si="16"/>
        <v>0</v>
      </c>
      <c r="AI39" s="169">
        <f t="shared" si="16"/>
        <v>0</v>
      </c>
      <c r="AJ39" s="169">
        <f t="shared" si="16"/>
        <v>0</v>
      </c>
      <c r="AK39" s="169">
        <f t="shared" si="16"/>
        <v>0</v>
      </c>
      <c r="AL39" s="169">
        <f t="shared" si="16"/>
        <v>0</v>
      </c>
      <c r="AM39" s="169">
        <f t="shared" si="16"/>
        <v>0</v>
      </c>
    </row>
    <row r="40" spans="1:39" ht="15" customHeight="1">
      <c r="A40" s="4" t="s">
        <v>3769</v>
      </c>
      <c r="B40" s="4" t="s">
        <v>49</v>
      </c>
      <c r="C40" s="4" t="str">
        <f t="shared" si="13"/>
        <v>assets/client</v>
      </c>
      <c r="D40" s="215"/>
      <c r="E40" s="207"/>
      <c r="F40" s="204"/>
      <c r="G40" s="13" t="s">
        <v>90</v>
      </c>
      <c r="H40" s="36"/>
      <c r="I40" s="36"/>
      <c r="J40" s="36"/>
      <c r="K40" s="36"/>
      <c r="L40" s="36"/>
      <c r="M40" s="36"/>
      <c r="N40" s="36"/>
      <c r="O40" s="36"/>
      <c r="P40" s="170" t="str">
        <f t="shared" ref="P40:AM40" si="17">+IFERROR(P21/P20,"")</f>
        <v/>
      </c>
      <c r="Q40" s="170" t="str">
        <f t="shared" si="17"/>
        <v/>
      </c>
      <c r="R40" s="170" t="str">
        <f t="shared" si="17"/>
        <v/>
      </c>
      <c r="S40" s="170">
        <f t="shared" si="17"/>
        <v>1</v>
      </c>
      <c r="T40" s="170">
        <f t="shared" si="17"/>
        <v>1</v>
      </c>
      <c r="U40" s="170" t="str">
        <f t="shared" si="17"/>
        <v/>
      </c>
      <c r="V40" s="170" t="str">
        <f t="shared" si="17"/>
        <v/>
      </c>
      <c r="W40" s="170" t="str">
        <f t="shared" si="17"/>
        <v/>
      </c>
      <c r="X40" s="170">
        <f t="shared" si="17"/>
        <v>2.5</v>
      </c>
      <c r="Y40" s="170">
        <f t="shared" si="17"/>
        <v>2.6</v>
      </c>
      <c r="Z40" s="170">
        <f t="shared" si="17"/>
        <v>1.6666666666666667</v>
      </c>
      <c r="AA40" s="170" t="str">
        <f t="shared" si="17"/>
        <v/>
      </c>
      <c r="AB40" s="170">
        <f t="shared" si="17"/>
        <v>13.25</v>
      </c>
      <c r="AC40" s="170">
        <f t="shared" si="17"/>
        <v>9.3333333333333339</v>
      </c>
      <c r="AD40" s="170">
        <f t="shared" si="17"/>
        <v>2</v>
      </c>
      <c r="AE40" s="170">
        <f t="shared" si="17"/>
        <v>2</v>
      </c>
      <c r="AF40" s="170">
        <f t="shared" si="17"/>
        <v>1</v>
      </c>
      <c r="AG40" s="170" t="str">
        <f t="shared" si="17"/>
        <v/>
      </c>
      <c r="AH40" s="170" t="str">
        <f t="shared" si="17"/>
        <v/>
      </c>
      <c r="AI40" s="170" t="str">
        <f t="shared" si="17"/>
        <v/>
      </c>
      <c r="AJ40" s="170" t="str">
        <f t="shared" si="17"/>
        <v/>
      </c>
      <c r="AK40" s="170" t="str">
        <f t="shared" si="17"/>
        <v/>
      </c>
      <c r="AL40" s="170" t="str">
        <f t="shared" si="17"/>
        <v/>
      </c>
      <c r="AM40" s="170" t="str">
        <f t="shared" si="17"/>
        <v/>
      </c>
    </row>
    <row r="41" spans="1:39" ht="15" customHeight="1">
      <c r="A41" s="4" t="s">
        <v>3769</v>
      </c>
      <c r="B41" s="4" t="s">
        <v>99</v>
      </c>
      <c r="C41" s="4" t="str">
        <f t="shared" si="13"/>
        <v>Clients</v>
      </c>
      <c r="D41" s="215"/>
      <c r="E41" s="207"/>
      <c r="F41" s="204" t="s">
        <v>99</v>
      </c>
      <c r="G41" s="10" t="s">
        <v>40</v>
      </c>
      <c r="H41" s="19"/>
      <c r="I41" s="19"/>
      <c r="J41" s="19"/>
      <c r="K41" s="19"/>
      <c r="L41" s="19"/>
      <c r="M41" s="19"/>
      <c r="N41" s="19"/>
      <c r="O41" s="19"/>
      <c r="P41" s="165">
        <f t="shared" ref="P41" si="18">+P145+P249+P353+P457</f>
        <v>0</v>
      </c>
      <c r="Q41" s="165">
        <f>+Q145+Q249+Q353+Q457</f>
        <v>0</v>
      </c>
      <c r="R41" s="165">
        <f t="shared" ref="R41:AM41" si="19">+R145+R249+R353+R457</f>
        <v>0</v>
      </c>
      <c r="S41" s="165">
        <f t="shared" si="19"/>
        <v>0</v>
      </c>
      <c r="T41" s="165">
        <f t="shared" si="19"/>
        <v>0</v>
      </c>
      <c r="U41" s="165">
        <f t="shared" si="19"/>
        <v>0</v>
      </c>
      <c r="V41" s="165">
        <f t="shared" si="19"/>
        <v>0</v>
      </c>
      <c r="W41" s="165">
        <f t="shared" si="19"/>
        <v>0</v>
      </c>
      <c r="X41" s="165">
        <f t="shared" si="19"/>
        <v>0</v>
      </c>
      <c r="Y41" s="165">
        <f t="shared" si="19"/>
        <v>0</v>
      </c>
      <c r="Z41" s="165">
        <f t="shared" si="19"/>
        <v>0</v>
      </c>
      <c r="AA41" s="165">
        <f t="shared" si="19"/>
        <v>0</v>
      </c>
      <c r="AB41" s="165">
        <f t="shared" si="19"/>
        <v>0</v>
      </c>
      <c r="AC41" s="165">
        <f t="shared" si="19"/>
        <v>0</v>
      </c>
      <c r="AD41" s="165">
        <f t="shared" si="19"/>
        <v>0</v>
      </c>
      <c r="AE41" s="165">
        <f t="shared" si="19"/>
        <v>0</v>
      </c>
      <c r="AF41" s="165">
        <f t="shared" si="19"/>
        <v>0</v>
      </c>
      <c r="AG41" s="165">
        <f t="shared" si="19"/>
        <v>0</v>
      </c>
      <c r="AH41" s="165">
        <f t="shared" si="19"/>
        <v>0</v>
      </c>
      <c r="AI41" s="165">
        <f t="shared" si="19"/>
        <v>0</v>
      </c>
      <c r="AJ41" s="165">
        <f t="shared" si="19"/>
        <v>0</v>
      </c>
      <c r="AK41" s="165">
        <f t="shared" si="19"/>
        <v>0</v>
      </c>
      <c r="AL41" s="165">
        <f t="shared" si="19"/>
        <v>0</v>
      </c>
      <c r="AM41" s="165">
        <f t="shared" si="19"/>
        <v>0</v>
      </c>
    </row>
    <row r="42" spans="1:39" ht="15" customHeight="1">
      <c r="A42" s="4" t="s">
        <v>3769</v>
      </c>
      <c r="B42" s="4" t="s">
        <v>99</v>
      </c>
      <c r="C42" s="4" t="str">
        <f t="shared" si="13"/>
        <v>Assets</v>
      </c>
      <c r="D42" s="215"/>
      <c r="E42" s="207"/>
      <c r="F42" s="204"/>
      <c r="G42" s="11" t="s">
        <v>88</v>
      </c>
      <c r="H42" s="34"/>
      <c r="I42" s="34"/>
      <c r="J42" s="34"/>
      <c r="K42" s="34"/>
      <c r="L42" s="34"/>
      <c r="M42" s="34"/>
      <c r="N42" s="34"/>
      <c r="O42" s="34"/>
      <c r="P42" s="167">
        <f t="shared" ref="P42:AM42" si="20">+SUM(P43:P45)</f>
        <v>0</v>
      </c>
      <c r="Q42" s="167">
        <f t="shared" si="20"/>
        <v>0</v>
      </c>
      <c r="R42" s="167">
        <f t="shared" si="20"/>
        <v>0</v>
      </c>
      <c r="S42" s="167">
        <f t="shared" si="20"/>
        <v>0</v>
      </c>
      <c r="T42" s="167">
        <f t="shared" si="20"/>
        <v>0</v>
      </c>
      <c r="U42" s="167">
        <f t="shared" si="20"/>
        <v>0</v>
      </c>
      <c r="V42" s="167">
        <f t="shared" si="20"/>
        <v>0</v>
      </c>
      <c r="W42" s="167">
        <f t="shared" si="20"/>
        <v>0</v>
      </c>
      <c r="X42" s="167">
        <f t="shared" si="20"/>
        <v>0</v>
      </c>
      <c r="Y42" s="167">
        <f t="shared" si="20"/>
        <v>0</v>
      </c>
      <c r="Z42" s="167">
        <f t="shared" si="20"/>
        <v>0</v>
      </c>
      <c r="AA42" s="167">
        <f t="shared" si="20"/>
        <v>0</v>
      </c>
      <c r="AB42" s="167">
        <f t="shared" si="20"/>
        <v>0</v>
      </c>
      <c r="AC42" s="167">
        <f t="shared" si="20"/>
        <v>0</v>
      </c>
      <c r="AD42" s="167">
        <f t="shared" si="20"/>
        <v>0</v>
      </c>
      <c r="AE42" s="167">
        <f t="shared" si="20"/>
        <v>0</v>
      </c>
      <c r="AF42" s="167">
        <f t="shared" si="20"/>
        <v>0</v>
      </c>
      <c r="AG42" s="167">
        <f t="shared" si="20"/>
        <v>0</v>
      </c>
      <c r="AH42" s="167">
        <f t="shared" si="20"/>
        <v>0</v>
      </c>
      <c r="AI42" s="167">
        <f t="shared" si="20"/>
        <v>0</v>
      </c>
      <c r="AJ42" s="167">
        <f t="shared" si="20"/>
        <v>0</v>
      </c>
      <c r="AK42" s="167">
        <f t="shared" si="20"/>
        <v>0</v>
      </c>
      <c r="AL42" s="167">
        <f t="shared" si="20"/>
        <v>0</v>
      </c>
      <c r="AM42" s="167">
        <f t="shared" si="20"/>
        <v>0</v>
      </c>
    </row>
    <row r="43" spans="1:39" ht="15" customHeight="1">
      <c r="A43" s="4" t="s">
        <v>3769</v>
      </c>
      <c r="B43" s="4" t="s">
        <v>99</v>
      </c>
      <c r="C43" s="4" t="str">
        <f t="shared" si="13"/>
        <v>Small</v>
      </c>
      <c r="D43" s="215"/>
      <c r="E43" s="207"/>
      <c r="F43" s="204"/>
      <c r="G43" s="12" t="s">
        <v>100</v>
      </c>
      <c r="H43" s="35"/>
      <c r="I43" s="35"/>
      <c r="J43" s="35"/>
      <c r="K43" s="35"/>
      <c r="L43" s="35"/>
      <c r="M43" s="35"/>
      <c r="N43" s="35"/>
      <c r="O43" s="35"/>
      <c r="P43" s="169">
        <f t="shared" ref="P43:Z45" si="21">+P147+P251+P355</f>
        <v>0</v>
      </c>
      <c r="Q43" s="169">
        <f>+Q147+Q251+Q355</f>
        <v>0</v>
      </c>
      <c r="R43" s="169">
        <f t="shared" ref="R43:AM45" si="22">+R147+R251+R355</f>
        <v>0</v>
      </c>
      <c r="S43" s="169">
        <f t="shared" si="22"/>
        <v>0</v>
      </c>
      <c r="T43" s="169">
        <f t="shared" si="22"/>
        <v>0</v>
      </c>
      <c r="U43" s="169">
        <f t="shared" si="22"/>
        <v>0</v>
      </c>
      <c r="V43" s="169">
        <f t="shared" si="22"/>
        <v>0</v>
      </c>
      <c r="W43" s="169">
        <f t="shared" si="22"/>
        <v>0</v>
      </c>
      <c r="X43" s="169">
        <f t="shared" si="22"/>
        <v>0</v>
      </c>
      <c r="Y43" s="169">
        <f t="shared" si="22"/>
        <v>0</v>
      </c>
      <c r="Z43" s="169">
        <f t="shared" si="22"/>
        <v>0</v>
      </c>
      <c r="AA43" s="169">
        <f t="shared" si="22"/>
        <v>0</v>
      </c>
      <c r="AB43" s="169">
        <f t="shared" si="22"/>
        <v>0</v>
      </c>
      <c r="AC43" s="169">
        <f t="shared" si="22"/>
        <v>0</v>
      </c>
      <c r="AD43" s="169">
        <f t="shared" si="22"/>
        <v>0</v>
      </c>
      <c r="AE43" s="169">
        <f t="shared" si="22"/>
        <v>0</v>
      </c>
      <c r="AF43" s="169">
        <f t="shared" si="22"/>
        <v>0</v>
      </c>
      <c r="AG43" s="169">
        <f t="shared" si="22"/>
        <v>0</v>
      </c>
      <c r="AH43" s="169">
        <f t="shared" si="22"/>
        <v>0</v>
      </c>
      <c r="AI43" s="169">
        <f t="shared" si="22"/>
        <v>0</v>
      </c>
      <c r="AJ43" s="169">
        <f t="shared" si="22"/>
        <v>0</v>
      </c>
      <c r="AK43" s="169">
        <f t="shared" si="22"/>
        <v>0</v>
      </c>
      <c r="AL43" s="169">
        <f t="shared" si="22"/>
        <v>0</v>
      </c>
      <c r="AM43" s="169">
        <f t="shared" si="22"/>
        <v>0</v>
      </c>
    </row>
    <row r="44" spans="1:39" ht="15" customHeight="1">
      <c r="A44" s="4" t="s">
        <v>3769</v>
      </c>
      <c r="B44" s="4" t="s">
        <v>99</v>
      </c>
      <c r="C44" s="4" t="str">
        <f t="shared" si="13"/>
        <v>Medium</v>
      </c>
      <c r="D44" s="215"/>
      <c r="E44" s="207"/>
      <c r="F44" s="204"/>
      <c r="G44" s="12" t="s">
        <v>101</v>
      </c>
      <c r="H44" s="35"/>
      <c r="I44" s="35"/>
      <c r="J44" s="35"/>
      <c r="K44" s="35"/>
      <c r="L44" s="35"/>
      <c r="M44" s="35"/>
      <c r="N44" s="35"/>
      <c r="O44" s="35"/>
      <c r="P44" s="169">
        <f t="shared" si="21"/>
        <v>0</v>
      </c>
      <c r="Q44" s="169">
        <f t="shared" si="21"/>
        <v>0</v>
      </c>
      <c r="R44" s="169">
        <f t="shared" si="21"/>
        <v>0</v>
      </c>
      <c r="S44" s="169">
        <f t="shared" si="21"/>
        <v>0</v>
      </c>
      <c r="T44" s="169">
        <f t="shared" si="21"/>
        <v>0</v>
      </c>
      <c r="U44" s="169">
        <f t="shared" si="21"/>
        <v>0</v>
      </c>
      <c r="V44" s="169">
        <f t="shared" si="21"/>
        <v>0</v>
      </c>
      <c r="W44" s="169">
        <f t="shared" si="21"/>
        <v>0</v>
      </c>
      <c r="X44" s="169">
        <f t="shared" si="21"/>
        <v>0</v>
      </c>
      <c r="Y44" s="169">
        <f t="shared" si="21"/>
        <v>0</v>
      </c>
      <c r="Z44" s="169">
        <f t="shared" si="21"/>
        <v>0</v>
      </c>
      <c r="AA44" s="169">
        <f t="shared" si="22"/>
        <v>0</v>
      </c>
      <c r="AB44" s="169">
        <f t="shared" si="22"/>
        <v>0</v>
      </c>
      <c r="AC44" s="169">
        <f t="shared" si="22"/>
        <v>0</v>
      </c>
      <c r="AD44" s="169">
        <f t="shared" si="22"/>
        <v>0</v>
      </c>
      <c r="AE44" s="169">
        <f t="shared" si="22"/>
        <v>0</v>
      </c>
      <c r="AF44" s="169">
        <f t="shared" si="22"/>
        <v>0</v>
      </c>
      <c r="AG44" s="169">
        <f t="shared" si="22"/>
        <v>0</v>
      </c>
      <c r="AH44" s="169">
        <f t="shared" si="22"/>
        <v>0</v>
      </c>
      <c r="AI44" s="169">
        <f t="shared" si="22"/>
        <v>0</v>
      </c>
      <c r="AJ44" s="169">
        <f t="shared" si="22"/>
        <v>0</v>
      </c>
      <c r="AK44" s="169">
        <f t="shared" si="22"/>
        <v>0</v>
      </c>
      <c r="AL44" s="169">
        <f t="shared" si="22"/>
        <v>0</v>
      </c>
      <c r="AM44" s="169">
        <f t="shared" si="22"/>
        <v>0</v>
      </c>
    </row>
    <row r="45" spans="1:39" ht="15" customHeight="1">
      <c r="A45" s="4" t="s">
        <v>3769</v>
      </c>
      <c r="B45" s="4" t="s">
        <v>99</v>
      </c>
      <c r="C45" s="4" t="str">
        <f t="shared" si="13"/>
        <v>Large</v>
      </c>
      <c r="D45" s="215"/>
      <c r="E45" s="207"/>
      <c r="F45" s="204"/>
      <c r="G45" s="125" t="s">
        <v>102</v>
      </c>
      <c r="H45" s="126"/>
      <c r="I45" s="126"/>
      <c r="J45" s="126"/>
      <c r="K45" s="126"/>
      <c r="L45" s="126"/>
      <c r="M45" s="126"/>
      <c r="N45" s="126"/>
      <c r="O45" s="126"/>
      <c r="P45" s="169">
        <f t="shared" si="21"/>
        <v>0</v>
      </c>
      <c r="Q45" s="169">
        <f t="shared" si="21"/>
        <v>0</v>
      </c>
      <c r="R45" s="169">
        <f t="shared" si="21"/>
        <v>0</v>
      </c>
      <c r="S45" s="169">
        <f t="shared" si="21"/>
        <v>0</v>
      </c>
      <c r="T45" s="169">
        <f t="shared" si="21"/>
        <v>0</v>
      </c>
      <c r="U45" s="169">
        <f t="shared" si="21"/>
        <v>0</v>
      </c>
      <c r="V45" s="169">
        <f t="shared" si="21"/>
        <v>0</v>
      </c>
      <c r="W45" s="169">
        <f t="shared" si="21"/>
        <v>0</v>
      </c>
      <c r="X45" s="169">
        <f t="shared" si="21"/>
        <v>0</v>
      </c>
      <c r="Y45" s="169">
        <f t="shared" si="21"/>
        <v>0</v>
      </c>
      <c r="Z45" s="169">
        <f t="shared" si="21"/>
        <v>0</v>
      </c>
      <c r="AA45" s="169">
        <f t="shared" si="22"/>
        <v>0</v>
      </c>
      <c r="AB45" s="169">
        <f t="shared" si="22"/>
        <v>0</v>
      </c>
      <c r="AC45" s="169">
        <f t="shared" si="22"/>
        <v>0</v>
      </c>
      <c r="AD45" s="169">
        <f t="shared" si="22"/>
        <v>0</v>
      </c>
      <c r="AE45" s="169">
        <f t="shared" si="22"/>
        <v>0</v>
      </c>
      <c r="AF45" s="169">
        <f t="shared" si="22"/>
        <v>0</v>
      </c>
      <c r="AG45" s="169">
        <f t="shared" si="22"/>
        <v>0</v>
      </c>
      <c r="AH45" s="169">
        <f t="shared" si="22"/>
        <v>0</v>
      </c>
      <c r="AI45" s="169">
        <f t="shared" si="22"/>
        <v>0</v>
      </c>
      <c r="AJ45" s="169">
        <f t="shared" si="22"/>
        <v>0</v>
      </c>
      <c r="AK45" s="169">
        <f t="shared" si="22"/>
        <v>0</v>
      </c>
      <c r="AL45" s="169">
        <f t="shared" si="22"/>
        <v>0</v>
      </c>
      <c r="AM45" s="169">
        <f t="shared" si="22"/>
        <v>0</v>
      </c>
    </row>
    <row r="46" spans="1:39" ht="15" customHeight="1">
      <c r="A46" s="4" t="s">
        <v>3769</v>
      </c>
      <c r="B46" s="4" t="s">
        <v>99</v>
      </c>
      <c r="C46" s="4" t="str">
        <f t="shared" si="13"/>
        <v>assets/client</v>
      </c>
      <c r="D46" s="215"/>
      <c r="E46" s="207"/>
      <c r="F46" s="204"/>
      <c r="G46" s="13" t="s">
        <v>90</v>
      </c>
      <c r="H46" s="36"/>
      <c r="I46" s="36"/>
      <c r="J46" s="36"/>
      <c r="K46" s="36"/>
      <c r="L46" s="36"/>
      <c r="M46" s="36"/>
      <c r="N46" s="36"/>
      <c r="O46" s="36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</row>
    <row r="47" spans="1:39" ht="15" customHeight="1" collapsed="1">
      <c r="A47" s="4" t="s">
        <v>3769</v>
      </c>
      <c r="B47" s="4" t="s">
        <v>54</v>
      </c>
      <c r="C47" s="4" t="str">
        <f t="shared" si="13"/>
        <v>Clients</v>
      </c>
      <c r="D47" s="215"/>
      <c r="E47" s="207"/>
      <c r="F47" s="204" t="s">
        <v>54</v>
      </c>
      <c r="G47" s="10" t="s">
        <v>40</v>
      </c>
      <c r="H47" s="19"/>
      <c r="I47" s="19"/>
      <c r="J47" s="19"/>
      <c r="K47" s="19"/>
      <c r="L47" s="19"/>
      <c r="M47" s="19"/>
      <c r="N47" s="19"/>
      <c r="O47" s="19"/>
      <c r="P47" s="165">
        <f t="shared" ref="P47:AM47" si="23">+P151+P255+P359+P463</f>
        <v>0</v>
      </c>
      <c r="Q47" s="165">
        <f t="shared" si="23"/>
        <v>0</v>
      </c>
      <c r="R47" s="165">
        <f t="shared" si="23"/>
        <v>0</v>
      </c>
      <c r="S47" s="165">
        <f t="shared" si="23"/>
        <v>4</v>
      </c>
      <c r="T47" s="165">
        <f t="shared" si="23"/>
        <v>2</v>
      </c>
      <c r="U47" s="165">
        <f t="shared" si="23"/>
        <v>5</v>
      </c>
      <c r="V47" s="165">
        <f t="shared" si="23"/>
        <v>5</v>
      </c>
      <c r="W47" s="165">
        <f t="shared" si="23"/>
        <v>8</v>
      </c>
      <c r="X47" s="165">
        <f t="shared" si="23"/>
        <v>4</v>
      </c>
      <c r="Y47" s="165">
        <f t="shared" si="23"/>
        <v>15</v>
      </c>
      <c r="Z47" s="165">
        <f t="shared" si="23"/>
        <v>17</v>
      </c>
      <c r="AA47" s="165">
        <f t="shared" si="23"/>
        <v>5</v>
      </c>
      <c r="AB47" s="165">
        <f t="shared" si="23"/>
        <v>12</v>
      </c>
      <c r="AC47" s="165">
        <f t="shared" si="23"/>
        <v>17</v>
      </c>
      <c r="AD47" s="165">
        <f t="shared" si="23"/>
        <v>12</v>
      </c>
      <c r="AE47" s="165">
        <f t="shared" si="23"/>
        <v>4</v>
      </c>
      <c r="AF47" s="165">
        <f t="shared" si="23"/>
        <v>3</v>
      </c>
      <c r="AG47" s="165">
        <f t="shared" si="23"/>
        <v>0</v>
      </c>
      <c r="AH47" s="165">
        <f t="shared" si="23"/>
        <v>0</v>
      </c>
      <c r="AI47" s="165">
        <f t="shared" si="23"/>
        <v>0</v>
      </c>
      <c r="AJ47" s="165">
        <f t="shared" si="23"/>
        <v>0</v>
      </c>
      <c r="AK47" s="165">
        <f t="shared" si="23"/>
        <v>0</v>
      </c>
      <c r="AL47" s="165">
        <f t="shared" si="23"/>
        <v>0</v>
      </c>
      <c r="AM47" s="165">
        <f t="shared" si="23"/>
        <v>0</v>
      </c>
    </row>
    <row r="48" spans="1:39" ht="15" customHeight="1">
      <c r="A48" s="4" t="s">
        <v>3769</v>
      </c>
      <c r="B48" s="4" t="s">
        <v>54</v>
      </c>
      <c r="C48" s="4" t="s">
        <v>175</v>
      </c>
      <c r="D48" s="215"/>
      <c r="E48" s="207"/>
      <c r="F48" s="204"/>
      <c r="G48" s="11" t="s">
        <v>88</v>
      </c>
      <c r="H48" s="34"/>
      <c r="I48" s="34"/>
      <c r="J48" s="34"/>
      <c r="K48" s="34"/>
      <c r="L48" s="34"/>
      <c r="M48" s="34"/>
      <c r="N48" s="34"/>
      <c r="O48" s="34"/>
      <c r="P48" s="167">
        <f t="shared" ref="P48:AM48" si="24">+P152+P256+P360</f>
        <v>0</v>
      </c>
      <c r="Q48" s="167">
        <f t="shared" si="24"/>
        <v>0</v>
      </c>
      <c r="R48" s="167">
        <f t="shared" si="24"/>
        <v>0</v>
      </c>
      <c r="S48" s="167">
        <f t="shared" si="24"/>
        <v>4</v>
      </c>
      <c r="T48" s="167">
        <f t="shared" si="24"/>
        <v>2</v>
      </c>
      <c r="U48" s="167">
        <f t="shared" si="24"/>
        <v>5</v>
      </c>
      <c r="V48" s="167">
        <f t="shared" si="24"/>
        <v>25</v>
      </c>
      <c r="W48" s="167">
        <f t="shared" si="24"/>
        <v>13</v>
      </c>
      <c r="X48" s="167">
        <f t="shared" si="24"/>
        <v>4</v>
      </c>
      <c r="Y48" s="167">
        <f t="shared" si="24"/>
        <v>29</v>
      </c>
      <c r="Z48" s="167">
        <f t="shared" si="24"/>
        <v>20</v>
      </c>
      <c r="AA48" s="167">
        <f t="shared" si="24"/>
        <v>5</v>
      </c>
      <c r="AB48" s="167">
        <f t="shared" si="24"/>
        <v>20</v>
      </c>
      <c r="AC48" s="167">
        <f t="shared" si="24"/>
        <v>28</v>
      </c>
      <c r="AD48" s="167">
        <f t="shared" si="24"/>
        <v>28</v>
      </c>
      <c r="AE48" s="167">
        <f t="shared" si="24"/>
        <v>4</v>
      </c>
      <c r="AF48" s="167">
        <f t="shared" si="24"/>
        <v>9</v>
      </c>
      <c r="AG48" s="167">
        <f t="shared" si="24"/>
        <v>0</v>
      </c>
      <c r="AH48" s="167">
        <f t="shared" si="24"/>
        <v>0</v>
      </c>
      <c r="AI48" s="167">
        <f t="shared" si="24"/>
        <v>0</v>
      </c>
      <c r="AJ48" s="167">
        <f t="shared" si="24"/>
        <v>0</v>
      </c>
      <c r="AK48" s="167">
        <f t="shared" si="24"/>
        <v>0</v>
      </c>
      <c r="AL48" s="167">
        <f t="shared" si="24"/>
        <v>0</v>
      </c>
      <c r="AM48" s="167">
        <f t="shared" si="24"/>
        <v>0</v>
      </c>
    </row>
    <row r="49" spans="1:39" s="2" customFormat="1" ht="15" customHeight="1">
      <c r="A49" s="4" t="s">
        <v>3769</v>
      </c>
      <c r="B49" s="4" t="s">
        <v>54</v>
      </c>
      <c r="C49" s="4" t="str">
        <f t="shared" si="13"/>
        <v>assets/client</v>
      </c>
      <c r="D49" s="215"/>
      <c r="E49" s="208"/>
      <c r="F49" s="204"/>
      <c r="G49" s="13" t="s">
        <v>90</v>
      </c>
      <c r="H49" s="36"/>
      <c r="I49" s="36"/>
      <c r="J49" s="36"/>
      <c r="K49" s="36"/>
      <c r="L49" s="36"/>
      <c r="M49" s="36"/>
      <c r="N49" s="36"/>
      <c r="O49" s="36"/>
      <c r="P49" s="170" t="str">
        <f t="shared" ref="P49:AM49" si="25">+IFERROR(P48/P47,"")</f>
        <v/>
      </c>
      <c r="Q49" s="170" t="str">
        <f t="shared" si="25"/>
        <v/>
      </c>
      <c r="R49" s="170" t="str">
        <f t="shared" si="25"/>
        <v/>
      </c>
      <c r="S49" s="170">
        <f t="shared" si="25"/>
        <v>1</v>
      </c>
      <c r="T49" s="170">
        <f t="shared" si="25"/>
        <v>1</v>
      </c>
      <c r="U49" s="170">
        <f t="shared" si="25"/>
        <v>1</v>
      </c>
      <c r="V49" s="170">
        <f t="shared" si="25"/>
        <v>5</v>
      </c>
      <c r="W49" s="170">
        <f t="shared" si="25"/>
        <v>1.625</v>
      </c>
      <c r="X49" s="170">
        <f t="shared" si="25"/>
        <v>1</v>
      </c>
      <c r="Y49" s="170">
        <f t="shared" si="25"/>
        <v>1.9333333333333333</v>
      </c>
      <c r="Z49" s="170">
        <f t="shared" si="25"/>
        <v>1.1764705882352942</v>
      </c>
      <c r="AA49" s="170">
        <f t="shared" si="25"/>
        <v>1</v>
      </c>
      <c r="AB49" s="170">
        <f t="shared" si="25"/>
        <v>1.6666666666666667</v>
      </c>
      <c r="AC49" s="170">
        <f t="shared" si="25"/>
        <v>1.6470588235294117</v>
      </c>
      <c r="AD49" s="170">
        <f t="shared" si="25"/>
        <v>2.3333333333333335</v>
      </c>
      <c r="AE49" s="170">
        <f t="shared" si="25"/>
        <v>1</v>
      </c>
      <c r="AF49" s="170">
        <f t="shared" si="25"/>
        <v>3</v>
      </c>
      <c r="AG49" s="170" t="str">
        <f t="shared" si="25"/>
        <v/>
      </c>
      <c r="AH49" s="170" t="str">
        <f t="shared" si="25"/>
        <v/>
      </c>
      <c r="AI49" s="170" t="str">
        <f t="shared" si="25"/>
        <v/>
      </c>
      <c r="AJ49" s="170" t="str">
        <f t="shared" si="25"/>
        <v/>
      </c>
      <c r="AK49" s="170" t="str">
        <f t="shared" si="25"/>
        <v/>
      </c>
      <c r="AL49" s="170" t="str">
        <f t="shared" si="25"/>
        <v/>
      </c>
      <c r="AM49" s="170" t="str">
        <f t="shared" si="25"/>
        <v/>
      </c>
    </row>
    <row r="50" spans="1:39" ht="15" customHeight="1">
      <c r="A50" s="4" t="s">
        <v>3769</v>
      </c>
      <c r="B50" s="4" t="s">
        <v>50</v>
      </c>
      <c r="C50" s="4" t="str">
        <f t="shared" si="13"/>
        <v>Clients</v>
      </c>
      <c r="D50" s="215"/>
      <c r="E50" s="203" t="s">
        <v>36</v>
      </c>
      <c r="F50" s="204" t="s">
        <v>50</v>
      </c>
      <c r="G50" s="10" t="s">
        <v>40</v>
      </c>
      <c r="H50" s="19"/>
      <c r="I50" s="19"/>
      <c r="J50" s="19"/>
      <c r="K50" s="19"/>
      <c r="L50" s="19"/>
      <c r="M50" s="19"/>
      <c r="N50" s="19"/>
      <c r="O50" s="19"/>
      <c r="P50" s="165">
        <f t="shared" ref="P50:AM50" si="26">+P154+P258+P362+P466</f>
        <v>0</v>
      </c>
      <c r="Q50" s="165">
        <f t="shared" si="26"/>
        <v>0</v>
      </c>
      <c r="R50" s="165">
        <f t="shared" si="26"/>
        <v>4</v>
      </c>
      <c r="S50" s="165">
        <f t="shared" si="26"/>
        <v>4</v>
      </c>
      <c r="T50" s="165">
        <f t="shared" si="26"/>
        <v>5</v>
      </c>
      <c r="U50" s="165">
        <f t="shared" si="26"/>
        <v>6</v>
      </c>
      <c r="V50" s="165">
        <f t="shared" si="26"/>
        <v>7</v>
      </c>
      <c r="W50" s="165">
        <f t="shared" si="26"/>
        <v>5</v>
      </c>
      <c r="X50" s="165">
        <f t="shared" si="26"/>
        <v>11</v>
      </c>
      <c r="Y50" s="165">
        <f t="shared" si="26"/>
        <v>19</v>
      </c>
      <c r="Z50" s="165">
        <f t="shared" si="26"/>
        <v>17</v>
      </c>
      <c r="AA50" s="165">
        <f t="shared" si="26"/>
        <v>6</v>
      </c>
      <c r="AB50" s="165">
        <f t="shared" si="26"/>
        <v>22</v>
      </c>
      <c r="AC50" s="165">
        <f t="shared" si="26"/>
        <v>27</v>
      </c>
      <c r="AD50" s="165">
        <f t="shared" si="26"/>
        <v>28</v>
      </c>
      <c r="AE50" s="165">
        <f t="shared" si="26"/>
        <v>29</v>
      </c>
      <c r="AF50" s="165">
        <f t="shared" si="26"/>
        <v>25</v>
      </c>
      <c r="AG50" s="165">
        <f t="shared" si="26"/>
        <v>0</v>
      </c>
      <c r="AH50" s="165">
        <f t="shared" si="26"/>
        <v>0</v>
      </c>
      <c r="AI50" s="165">
        <f t="shared" si="26"/>
        <v>0</v>
      </c>
      <c r="AJ50" s="165">
        <f t="shared" si="26"/>
        <v>0</v>
      </c>
      <c r="AK50" s="165">
        <f t="shared" si="26"/>
        <v>0</v>
      </c>
      <c r="AL50" s="165">
        <f t="shared" si="26"/>
        <v>0</v>
      </c>
      <c r="AM50" s="165">
        <f t="shared" si="26"/>
        <v>0</v>
      </c>
    </row>
    <row r="51" spans="1:39">
      <c r="A51" s="4" t="s">
        <v>3769</v>
      </c>
      <c r="B51" s="4" t="s">
        <v>50</v>
      </c>
      <c r="C51" s="4" t="str">
        <f t="shared" si="13"/>
        <v>Assets</v>
      </c>
      <c r="D51" s="215"/>
      <c r="E51" s="203"/>
      <c r="F51" s="204"/>
      <c r="G51" s="11" t="s">
        <v>88</v>
      </c>
      <c r="H51" s="34"/>
      <c r="I51" s="34"/>
      <c r="J51" s="34"/>
      <c r="K51" s="34"/>
      <c r="L51" s="34"/>
      <c r="M51" s="34"/>
      <c r="N51" s="34"/>
      <c r="O51" s="34"/>
      <c r="P51" s="167">
        <f t="shared" ref="P51:AM51" si="27">SUM(P52:P53)</f>
        <v>0</v>
      </c>
      <c r="Q51" s="167">
        <f t="shared" si="27"/>
        <v>0</v>
      </c>
      <c r="R51" s="167">
        <f t="shared" si="27"/>
        <v>13</v>
      </c>
      <c r="S51" s="167">
        <f t="shared" si="27"/>
        <v>13</v>
      </c>
      <c r="T51" s="167">
        <f t="shared" si="27"/>
        <v>20</v>
      </c>
      <c r="U51" s="167">
        <f t="shared" si="27"/>
        <v>22</v>
      </c>
      <c r="V51" s="167">
        <f t="shared" si="27"/>
        <v>11</v>
      </c>
      <c r="W51" s="167">
        <f t="shared" si="27"/>
        <v>16</v>
      </c>
      <c r="X51" s="167">
        <f t="shared" si="27"/>
        <v>22</v>
      </c>
      <c r="Y51" s="167">
        <f t="shared" si="27"/>
        <v>65</v>
      </c>
      <c r="Z51" s="167">
        <f t="shared" si="27"/>
        <v>57</v>
      </c>
      <c r="AA51" s="167">
        <f t="shared" si="27"/>
        <v>12</v>
      </c>
      <c r="AB51" s="167">
        <f t="shared" si="27"/>
        <v>59</v>
      </c>
      <c r="AC51" s="167">
        <f t="shared" si="27"/>
        <v>94</v>
      </c>
      <c r="AD51" s="167">
        <f t="shared" si="27"/>
        <v>78</v>
      </c>
      <c r="AE51" s="167">
        <f t="shared" si="27"/>
        <v>120</v>
      </c>
      <c r="AF51" s="167">
        <f t="shared" si="27"/>
        <v>76</v>
      </c>
      <c r="AG51" s="167">
        <f t="shared" si="27"/>
        <v>0</v>
      </c>
      <c r="AH51" s="167">
        <f t="shared" si="27"/>
        <v>0</v>
      </c>
      <c r="AI51" s="167">
        <f t="shared" si="27"/>
        <v>0</v>
      </c>
      <c r="AJ51" s="167">
        <f t="shared" si="27"/>
        <v>0</v>
      </c>
      <c r="AK51" s="167">
        <f t="shared" si="27"/>
        <v>0</v>
      </c>
      <c r="AL51" s="167">
        <f t="shared" si="27"/>
        <v>0</v>
      </c>
      <c r="AM51" s="167">
        <f t="shared" si="27"/>
        <v>0</v>
      </c>
    </row>
    <row r="52" spans="1:39" outlineLevel="1">
      <c r="A52" s="4" t="s">
        <v>3769</v>
      </c>
      <c r="B52" s="4" t="s">
        <v>50</v>
      </c>
      <c r="C52" s="4" t="str">
        <f t="shared" si="13"/>
        <v>Teamwork+PBX</v>
      </c>
      <c r="D52" s="215"/>
      <c r="E52" s="203"/>
      <c r="F52" s="204"/>
      <c r="G52" s="12" t="s">
        <v>1</v>
      </c>
      <c r="H52" s="35"/>
      <c r="I52" s="35"/>
      <c r="J52" s="35"/>
      <c r="K52" s="35"/>
      <c r="L52" s="35"/>
      <c r="M52" s="35"/>
      <c r="N52" s="35"/>
      <c r="O52" s="35"/>
      <c r="P52" s="169">
        <f t="shared" ref="P52:AM56" si="28">+P156+P260+P364</f>
        <v>0</v>
      </c>
      <c r="Q52" s="169">
        <f t="shared" si="28"/>
        <v>0</v>
      </c>
      <c r="R52" s="169">
        <f t="shared" si="28"/>
        <v>13</v>
      </c>
      <c r="S52" s="169">
        <f t="shared" si="28"/>
        <v>13</v>
      </c>
      <c r="T52" s="169">
        <f t="shared" si="28"/>
        <v>20</v>
      </c>
      <c r="U52" s="169">
        <f t="shared" si="28"/>
        <v>22</v>
      </c>
      <c r="V52" s="169">
        <f t="shared" si="28"/>
        <v>11</v>
      </c>
      <c r="W52" s="169">
        <f t="shared" si="28"/>
        <v>16</v>
      </c>
      <c r="X52" s="169">
        <f t="shared" si="28"/>
        <v>22</v>
      </c>
      <c r="Y52" s="169">
        <f t="shared" si="28"/>
        <v>65</v>
      </c>
      <c r="Z52" s="169">
        <f t="shared" si="28"/>
        <v>57</v>
      </c>
      <c r="AA52" s="169">
        <f t="shared" si="28"/>
        <v>12</v>
      </c>
      <c r="AB52" s="169">
        <f t="shared" si="28"/>
        <v>59</v>
      </c>
      <c r="AC52" s="169">
        <f t="shared" si="28"/>
        <v>94</v>
      </c>
      <c r="AD52" s="169">
        <f t="shared" si="28"/>
        <v>78</v>
      </c>
      <c r="AE52" s="169">
        <f t="shared" si="28"/>
        <v>120</v>
      </c>
      <c r="AF52" s="169">
        <f t="shared" si="28"/>
        <v>76</v>
      </c>
      <c r="AG52" s="169">
        <f t="shared" si="28"/>
        <v>0</v>
      </c>
      <c r="AH52" s="169">
        <f t="shared" si="28"/>
        <v>0</v>
      </c>
      <c r="AI52" s="169">
        <f t="shared" si="28"/>
        <v>0</v>
      </c>
      <c r="AJ52" s="169">
        <f t="shared" si="28"/>
        <v>0</v>
      </c>
      <c r="AK52" s="169">
        <f t="shared" si="28"/>
        <v>0</v>
      </c>
      <c r="AL52" s="169">
        <f t="shared" si="28"/>
        <v>0</v>
      </c>
      <c r="AM52" s="169">
        <f t="shared" si="28"/>
        <v>0</v>
      </c>
    </row>
    <row r="53" spans="1:39" outlineLevel="1">
      <c r="A53" s="4" t="s">
        <v>3769</v>
      </c>
      <c r="B53" s="4" t="s">
        <v>50</v>
      </c>
      <c r="C53" s="4" t="str">
        <f t="shared" si="13"/>
        <v>Receptionist</v>
      </c>
      <c r="D53" s="215"/>
      <c r="E53" s="203"/>
      <c r="F53" s="204"/>
      <c r="G53" s="12" t="s">
        <v>2</v>
      </c>
      <c r="H53" s="35"/>
      <c r="I53" s="35"/>
      <c r="J53" s="35"/>
      <c r="K53" s="35"/>
      <c r="L53" s="35"/>
      <c r="M53" s="35"/>
      <c r="N53" s="35"/>
      <c r="O53" s="35"/>
      <c r="P53" s="169">
        <f t="shared" si="28"/>
        <v>0</v>
      </c>
      <c r="Q53" s="169">
        <f t="shared" si="28"/>
        <v>0</v>
      </c>
      <c r="R53" s="169">
        <f t="shared" si="28"/>
        <v>0</v>
      </c>
      <c r="S53" s="169">
        <f t="shared" si="28"/>
        <v>0</v>
      </c>
      <c r="T53" s="169">
        <f t="shared" si="28"/>
        <v>0</v>
      </c>
      <c r="U53" s="169">
        <f t="shared" si="28"/>
        <v>0</v>
      </c>
      <c r="V53" s="169">
        <f t="shared" si="28"/>
        <v>0</v>
      </c>
      <c r="W53" s="169">
        <f t="shared" si="28"/>
        <v>0</v>
      </c>
      <c r="X53" s="169">
        <f t="shared" si="28"/>
        <v>0</v>
      </c>
      <c r="Y53" s="169">
        <f t="shared" si="28"/>
        <v>0</v>
      </c>
      <c r="Z53" s="169">
        <f t="shared" si="28"/>
        <v>0</v>
      </c>
      <c r="AA53" s="169">
        <f t="shared" si="28"/>
        <v>0</v>
      </c>
      <c r="AB53" s="169">
        <f t="shared" si="28"/>
        <v>0</v>
      </c>
      <c r="AC53" s="169">
        <f t="shared" si="28"/>
        <v>0</v>
      </c>
      <c r="AD53" s="169">
        <f t="shared" si="28"/>
        <v>0</v>
      </c>
      <c r="AE53" s="169">
        <f t="shared" si="28"/>
        <v>0</v>
      </c>
      <c r="AF53" s="169">
        <f t="shared" si="28"/>
        <v>0</v>
      </c>
      <c r="AG53" s="169">
        <f t="shared" si="28"/>
        <v>0</v>
      </c>
      <c r="AH53" s="169">
        <f t="shared" si="28"/>
        <v>0</v>
      </c>
      <c r="AI53" s="169">
        <f t="shared" si="28"/>
        <v>0</v>
      </c>
      <c r="AJ53" s="169">
        <f t="shared" si="28"/>
        <v>0</v>
      </c>
      <c r="AK53" s="169">
        <f t="shared" si="28"/>
        <v>0</v>
      </c>
      <c r="AL53" s="169">
        <f t="shared" si="28"/>
        <v>0</v>
      </c>
      <c r="AM53" s="169">
        <f t="shared" si="28"/>
        <v>0</v>
      </c>
    </row>
    <row r="54" spans="1:39" outlineLevel="1">
      <c r="A54" s="4" t="s">
        <v>3769</v>
      </c>
      <c r="B54" s="4" t="s">
        <v>50</v>
      </c>
      <c r="C54" s="4" t="str">
        <f t="shared" si="13"/>
        <v>add-on Call recording</v>
      </c>
      <c r="D54" s="215"/>
      <c r="E54" s="203"/>
      <c r="F54" s="204"/>
      <c r="G54" s="14" t="s">
        <v>83</v>
      </c>
      <c r="H54" s="37"/>
      <c r="I54" s="37"/>
      <c r="J54" s="37"/>
      <c r="K54" s="37"/>
      <c r="L54" s="37"/>
      <c r="M54" s="37"/>
      <c r="N54" s="37"/>
      <c r="O54" s="37"/>
      <c r="P54" s="173">
        <f t="shared" si="28"/>
        <v>0</v>
      </c>
      <c r="Q54" s="173">
        <f t="shared" si="28"/>
        <v>0</v>
      </c>
      <c r="R54" s="173">
        <f t="shared" si="28"/>
        <v>0</v>
      </c>
      <c r="S54" s="173">
        <f t="shared" si="28"/>
        <v>0</v>
      </c>
      <c r="T54" s="173">
        <f t="shared" si="28"/>
        <v>0</v>
      </c>
      <c r="U54" s="173">
        <f t="shared" si="28"/>
        <v>0</v>
      </c>
      <c r="V54" s="173">
        <f t="shared" si="28"/>
        <v>0</v>
      </c>
      <c r="W54" s="173">
        <f t="shared" si="28"/>
        <v>0</v>
      </c>
      <c r="X54" s="173">
        <f t="shared" si="28"/>
        <v>0</v>
      </c>
      <c r="Y54" s="173">
        <f t="shared" si="28"/>
        <v>0</v>
      </c>
      <c r="Z54" s="173">
        <f t="shared" si="28"/>
        <v>0</v>
      </c>
      <c r="AA54" s="173">
        <f t="shared" si="28"/>
        <v>0</v>
      </c>
      <c r="AB54" s="173">
        <f t="shared" si="28"/>
        <v>0</v>
      </c>
      <c r="AC54" s="173">
        <f t="shared" si="28"/>
        <v>0</v>
      </c>
      <c r="AD54" s="173">
        <f t="shared" si="28"/>
        <v>0</v>
      </c>
      <c r="AE54" s="173">
        <f t="shared" si="28"/>
        <v>0</v>
      </c>
      <c r="AF54" s="173">
        <f t="shared" si="28"/>
        <v>0</v>
      </c>
      <c r="AG54" s="173">
        <f t="shared" si="28"/>
        <v>0</v>
      </c>
      <c r="AH54" s="173">
        <f t="shared" si="28"/>
        <v>0</v>
      </c>
      <c r="AI54" s="173">
        <f t="shared" si="28"/>
        <v>0</v>
      </c>
      <c r="AJ54" s="173">
        <f t="shared" si="28"/>
        <v>0</v>
      </c>
      <c r="AK54" s="173">
        <f t="shared" si="28"/>
        <v>0</v>
      </c>
      <c r="AL54" s="173">
        <f t="shared" si="28"/>
        <v>0</v>
      </c>
      <c r="AM54" s="173">
        <f t="shared" si="28"/>
        <v>0</v>
      </c>
    </row>
    <row r="55" spans="1:39" outlineLevel="1">
      <c r="A55" s="4" t="s">
        <v>3769</v>
      </c>
      <c r="B55" s="4" t="s">
        <v>50</v>
      </c>
      <c r="C55" s="4" t="str">
        <f t="shared" si="13"/>
        <v>add-on automatic operator</v>
      </c>
      <c r="D55" s="215"/>
      <c r="E55" s="203"/>
      <c r="F55" s="204"/>
      <c r="G55" s="14" t="s">
        <v>103</v>
      </c>
      <c r="H55" s="37"/>
      <c r="I55" s="37"/>
      <c r="J55" s="37"/>
      <c r="K55" s="37"/>
      <c r="L55" s="37"/>
      <c r="M55" s="37"/>
      <c r="N55" s="37"/>
      <c r="O55" s="37"/>
      <c r="P55" s="173">
        <f t="shared" si="28"/>
        <v>0</v>
      </c>
      <c r="Q55" s="173">
        <f t="shared" si="28"/>
        <v>0</v>
      </c>
      <c r="R55" s="173">
        <f t="shared" si="28"/>
        <v>0</v>
      </c>
      <c r="S55" s="173">
        <f t="shared" si="28"/>
        <v>0</v>
      </c>
      <c r="T55" s="173">
        <f t="shared" si="28"/>
        <v>0</v>
      </c>
      <c r="U55" s="173">
        <f t="shared" si="28"/>
        <v>0</v>
      </c>
      <c r="V55" s="173">
        <f t="shared" si="28"/>
        <v>0</v>
      </c>
      <c r="W55" s="173">
        <f t="shared" si="28"/>
        <v>0</v>
      </c>
      <c r="X55" s="173">
        <f t="shared" si="28"/>
        <v>0</v>
      </c>
      <c r="Y55" s="173">
        <f t="shared" si="28"/>
        <v>0</v>
      </c>
      <c r="Z55" s="173">
        <f t="shared" si="28"/>
        <v>0</v>
      </c>
      <c r="AA55" s="173">
        <f t="shared" si="28"/>
        <v>0</v>
      </c>
      <c r="AB55" s="173">
        <f t="shared" si="28"/>
        <v>0</v>
      </c>
      <c r="AC55" s="173">
        <f t="shared" si="28"/>
        <v>0</v>
      </c>
      <c r="AD55" s="173">
        <f t="shared" si="28"/>
        <v>0</v>
      </c>
      <c r="AE55" s="173">
        <f t="shared" si="28"/>
        <v>0</v>
      </c>
      <c r="AF55" s="173">
        <f t="shared" si="28"/>
        <v>0</v>
      </c>
      <c r="AG55" s="173">
        <f t="shared" si="28"/>
        <v>0</v>
      </c>
      <c r="AH55" s="173">
        <f t="shared" si="28"/>
        <v>0</v>
      </c>
      <c r="AI55" s="173">
        <f t="shared" si="28"/>
        <v>0</v>
      </c>
      <c r="AJ55" s="173">
        <f t="shared" si="28"/>
        <v>0</v>
      </c>
      <c r="AK55" s="173">
        <f t="shared" si="28"/>
        <v>0</v>
      </c>
      <c r="AL55" s="173">
        <f t="shared" si="28"/>
        <v>0</v>
      </c>
      <c r="AM55" s="173">
        <f t="shared" si="28"/>
        <v>0</v>
      </c>
    </row>
    <row r="56" spans="1:39" outlineLevel="1">
      <c r="A56" s="4" t="s">
        <v>3769</v>
      </c>
      <c r="B56" s="4" t="s">
        <v>50</v>
      </c>
      <c r="C56" s="4" t="str">
        <f t="shared" si="13"/>
        <v>add-on call queue</v>
      </c>
      <c r="D56" s="215"/>
      <c r="E56" s="203"/>
      <c r="F56" s="204"/>
      <c r="G56" s="14" t="s">
        <v>104</v>
      </c>
      <c r="H56" s="37"/>
      <c r="I56" s="37"/>
      <c r="J56" s="37"/>
      <c r="K56" s="37"/>
      <c r="L56" s="37"/>
      <c r="M56" s="37"/>
      <c r="N56" s="37"/>
      <c r="O56" s="37"/>
      <c r="P56" s="173">
        <f t="shared" si="28"/>
        <v>0</v>
      </c>
      <c r="Q56" s="173">
        <f t="shared" si="28"/>
        <v>0</v>
      </c>
      <c r="R56" s="173">
        <f t="shared" si="28"/>
        <v>0</v>
      </c>
      <c r="S56" s="173">
        <f t="shared" si="28"/>
        <v>0</v>
      </c>
      <c r="T56" s="173">
        <f t="shared" si="28"/>
        <v>0</v>
      </c>
      <c r="U56" s="173">
        <f t="shared" si="28"/>
        <v>0</v>
      </c>
      <c r="V56" s="173">
        <f t="shared" si="28"/>
        <v>0</v>
      </c>
      <c r="W56" s="173">
        <f t="shared" si="28"/>
        <v>0</v>
      </c>
      <c r="X56" s="173">
        <f t="shared" si="28"/>
        <v>0</v>
      </c>
      <c r="Y56" s="173">
        <f t="shared" si="28"/>
        <v>0</v>
      </c>
      <c r="Z56" s="173">
        <f t="shared" si="28"/>
        <v>0</v>
      </c>
      <c r="AA56" s="173">
        <f t="shared" si="28"/>
        <v>0</v>
      </c>
      <c r="AB56" s="173">
        <f t="shared" si="28"/>
        <v>0</v>
      </c>
      <c r="AC56" s="173">
        <f t="shared" si="28"/>
        <v>0</v>
      </c>
      <c r="AD56" s="173">
        <f t="shared" si="28"/>
        <v>0</v>
      </c>
      <c r="AE56" s="173">
        <f t="shared" si="28"/>
        <v>0</v>
      </c>
      <c r="AF56" s="173">
        <f t="shared" si="28"/>
        <v>0</v>
      </c>
      <c r="AG56" s="173">
        <f t="shared" si="28"/>
        <v>0</v>
      </c>
      <c r="AH56" s="173">
        <f t="shared" si="28"/>
        <v>0</v>
      </c>
      <c r="AI56" s="173">
        <f t="shared" si="28"/>
        <v>0</v>
      </c>
      <c r="AJ56" s="173">
        <f t="shared" si="28"/>
        <v>0</v>
      </c>
      <c r="AK56" s="173">
        <f t="shared" si="28"/>
        <v>0</v>
      </c>
      <c r="AL56" s="173">
        <f t="shared" si="28"/>
        <v>0</v>
      </c>
      <c r="AM56" s="173">
        <f t="shared" si="28"/>
        <v>0</v>
      </c>
    </row>
    <row r="57" spans="1:39" s="2" customFormat="1">
      <c r="A57" s="4" t="s">
        <v>3769</v>
      </c>
      <c r="B57" s="4" t="s">
        <v>50</v>
      </c>
      <c r="C57" s="4" t="str">
        <f t="shared" si="13"/>
        <v>assets/client</v>
      </c>
      <c r="D57" s="215"/>
      <c r="E57" s="203"/>
      <c r="F57" s="204"/>
      <c r="G57" s="13" t="s">
        <v>90</v>
      </c>
      <c r="H57" s="36"/>
      <c r="I57" s="36"/>
      <c r="J57" s="36"/>
      <c r="K57" s="36"/>
      <c r="L57" s="36"/>
      <c r="M57" s="36"/>
      <c r="N57" s="36"/>
      <c r="O57" s="36"/>
      <c r="P57" s="170" t="str">
        <f t="shared" ref="P57:AM57" si="29">+IFERROR(P51/P50,"")</f>
        <v/>
      </c>
      <c r="Q57" s="170" t="str">
        <f t="shared" si="29"/>
        <v/>
      </c>
      <c r="R57" s="170">
        <f t="shared" si="29"/>
        <v>3.25</v>
      </c>
      <c r="S57" s="170">
        <f t="shared" si="29"/>
        <v>3.25</v>
      </c>
      <c r="T57" s="170">
        <f t="shared" si="29"/>
        <v>4</v>
      </c>
      <c r="U57" s="170">
        <f t="shared" si="29"/>
        <v>3.6666666666666665</v>
      </c>
      <c r="V57" s="170">
        <f t="shared" si="29"/>
        <v>1.5714285714285714</v>
      </c>
      <c r="W57" s="170">
        <f t="shared" si="29"/>
        <v>3.2</v>
      </c>
      <c r="X57" s="170">
        <f t="shared" si="29"/>
        <v>2</v>
      </c>
      <c r="Y57" s="170">
        <f t="shared" si="29"/>
        <v>3.4210526315789473</v>
      </c>
      <c r="Z57" s="170">
        <f t="shared" si="29"/>
        <v>3.3529411764705883</v>
      </c>
      <c r="AA57" s="170">
        <f t="shared" si="29"/>
        <v>2</v>
      </c>
      <c r="AB57" s="170">
        <f t="shared" si="29"/>
        <v>2.6818181818181817</v>
      </c>
      <c r="AC57" s="170">
        <f t="shared" si="29"/>
        <v>3.4814814814814814</v>
      </c>
      <c r="AD57" s="170">
        <f t="shared" si="29"/>
        <v>2.7857142857142856</v>
      </c>
      <c r="AE57" s="170">
        <f t="shared" si="29"/>
        <v>4.1379310344827589</v>
      </c>
      <c r="AF57" s="170">
        <f t="shared" si="29"/>
        <v>3.04</v>
      </c>
      <c r="AG57" s="170" t="str">
        <f t="shared" si="29"/>
        <v/>
      </c>
      <c r="AH57" s="170" t="str">
        <f t="shared" si="29"/>
        <v/>
      </c>
      <c r="AI57" s="170" t="str">
        <f t="shared" si="29"/>
        <v/>
      </c>
      <c r="AJ57" s="170" t="str">
        <f t="shared" si="29"/>
        <v/>
      </c>
      <c r="AK57" s="170" t="str">
        <f t="shared" si="29"/>
        <v/>
      </c>
      <c r="AL57" s="170" t="str">
        <f t="shared" si="29"/>
        <v/>
      </c>
      <c r="AM57" s="170" t="str">
        <f t="shared" si="29"/>
        <v/>
      </c>
    </row>
    <row r="58" spans="1:39" ht="15" customHeight="1">
      <c r="A58" s="4" t="s">
        <v>3769</v>
      </c>
      <c r="B58" s="4" t="s">
        <v>41</v>
      </c>
      <c r="C58" s="4" t="str">
        <f t="shared" si="13"/>
        <v>Clients</v>
      </c>
      <c r="D58" s="215"/>
      <c r="E58" s="206" t="s">
        <v>37</v>
      </c>
      <c r="F58" s="204" t="s">
        <v>41</v>
      </c>
      <c r="G58" s="10" t="s">
        <v>40</v>
      </c>
      <c r="H58" s="19"/>
      <c r="I58" s="19"/>
      <c r="J58" s="19"/>
      <c r="K58" s="19"/>
      <c r="L58" s="19"/>
      <c r="M58" s="19"/>
      <c r="N58" s="19"/>
      <c r="O58" s="19"/>
      <c r="P58" s="165">
        <f t="shared" ref="P58:AM58" si="30">+P162+P266+P370+P474</f>
        <v>0</v>
      </c>
      <c r="Q58" s="165">
        <f t="shared" si="30"/>
        <v>0</v>
      </c>
      <c r="R58" s="165">
        <f t="shared" si="30"/>
        <v>0</v>
      </c>
      <c r="S58" s="165">
        <f t="shared" si="30"/>
        <v>0</v>
      </c>
      <c r="T58" s="165">
        <f t="shared" si="30"/>
        <v>0</v>
      </c>
      <c r="U58" s="165">
        <f t="shared" si="30"/>
        <v>0</v>
      </c>
      <c r="V58" s="165">
        <f t="shared" si="30"/>
        <v>0</v>
      </c>
      <c r="W58" s="165">
        <f t="shared" si="30"/>
        <v>0</v>
      </c>
      <c r="X58" s="165">
        <f t="shared" si="30"/>
        <v>0</v>
      </c>
      <c r="Y58" s="165">
        <f t="shared" si="30"/>
        <v>0</v>
      </c>
      <c r="Z58" s="165">
        <f t="shared" si="30"/>
        <v>0</v>
      </c>
      <c r="AA58" s="165">
        <f t="shared" si="30"/>
        <v>0</v>
      </c>
      <c r="AB58" s="165">
        <f t="shared" si="30"/>
        <v>0</v>
      </c>
      <c r="AC58" s="165">
        <f t="shared" si="30"/>
        <v>0</v>
      </c>
      <c r="AD58" s="165">
        <f t="shared" si="30"/>
        <v>0</v>
      </c>
      <c r="AE58" s="165">
        <f t="shared" si="30"/>
        <v>0</v>
      </c>
      <c r="AF58" s="165">
        <f t="shared" si="30"/>
        <v>0</v>
      </c>
      <c r="AG58" s="165">
        <f t="shared" si="30"/>
        <v>0</v>
      </c>
      <c r="AH58" s="165">
        <f t="shared" si="30"/>
        <v>0</v>
      </c>
      <c r="AI58" s="165">
        <f t="shared" si="30"/>
        <v>0</v>
      </c>
      <c r="AJ58" s="165">
        <f t="shared" si="30"/>
        <v>0</v>
      </c>
      <c r="AK58" s="165">
        <f t="shared" si="30"/>
        <v>0</v>
      </c>
      <c r="AL58" s="165">
        <f t="shared" si="30"/>
        <v>0</v>
      </c>
      <c r="AM58" s="165">
        <f t="shared" si="30"/>
        <v>0</v>
      </c>
    </row>
    <row r="59" spans="1:39">
      <c r="A59" s="4" t="s">
        <v>3769</v>
      </c>
      <c r="B59" s="4" t="s">
        <v>41</v>
      </c>
      <c r="C59" s="4" t="str">
        <f t="shared" si="13"/>
        <v>Assets</v>
      </c>
      <c r="D59" s="215"/>
      <c r="E59" s="207"/>
      <c r="F59" s="204"/>
      <c r="G59" s="11" t="s">
        <v>88</v>
      </c>
      <c r="H59" s="34"/>
      <c r="I59" s="34"/>
      <c r="J59" s="34"/>
      <c r="K59" s="34"/>
      <c r="L59" s="34"/>
      <c r="M59" s="34"/>
      <c r="N59" s="34"/>
      <c r="O59" s="34"/>
      <c r="P59" s="167">
        <f t="shared" ref="P59" si="31">SUM(P60:P62)</f>
        <v>0</v>
      </c>
      <c r="Q59" s="167">
        <f>SUM(Q60:Q62)</f>
        <v>0</v>
      </c>
      <c r="R59" s="167">
        <f t="shared" ref="R59:AM59" si="32">SUM(R60:R62)</f>
        <v>0</v>
      </c>
      <c r="S59" s="167">
        <f t="shared" si="32"/>
        <v>0</v>
      </c>
      <c r="T59" s="167">
        <f t="shared" si="32"/>
        <v>0</v>
      </c>
      <c r="U59" s="167">
        <f t="shared" si="32"/>
        <v>0</v>
      </c>
      <c r="V59" s="167">
        <f t="shared" si="32"/>
        <v>0</v>
      </c>
      <c r="W59" s="167">
        <f t="shared" si="32"/>
        <v>0</v>
      </c>
      <c r="X59" s="167">
        <f t="shared" si="32"/>
        <v>0</v>
      </c>
      <c r="Y59" s="167">
        <f t="shared" si="32"/>
        <v>0</v>
      </c>
      <c r="Z59" s="167">
        <f t="shared" si="32"/>
        <v>0</v>
      </c>
      <c r="AA59" s="167">
        <f t="shared" si="32"/>
        <v>0</v>
      </c>
      <c r="AB59" s="167">
        <f t="shared" si="32"/>
        <v>0</v>
      </c>
      <c r="AC59" s="167">
        <f t="shared" si="32"/>
        <v>0</v>
      </c>
      <c r="AD59" s="167">
        <f t="shared" si="32"/>
        <v>0</v>
      </c>
      <c r="AE59" s="167">
        <f t="shared" si="32"/>
        <v>0</v>
      </c>
      <c r="AF59" s="167">
        <f t="shared" si="32"/>
        <v>0</v>
      </c>
      <c r="AG59" s="167">
        <f t="shared" si="32"/>
        <v>0</v>
      </c>
      <c r="AH59" s="167">
        <f t="shared" si="32"/>
        <v>0</v>
      </c>
      <c r="AI59" s="167">
        <f t="shared" si="32"/>
        <v>0</v>
      </c>
      <c r="AJ59" s="167">
        <f t="shared" si="32"/>
        <v>0</v>
      </c>
      <c r="AK59" s="167">
        <f t="shared" si="32"/>
        <v>0</v>
      </c>
      <c r="AL59" s="167">
        <f t="shared" si="32"/>
        <v>0</v>
      </c>
      <c r="AM59" s="167">
        <f t="shared" si="32"/>
        <v>0</v>
      </c>
    </row>
    <row r="60" spans="1:39" outlineLevel="1">
      <c r="A60" s="4" t="s">
        <v>3769</v>
      </c>
      <c r="B60" s="4" t="s">
        <v>41</v>
      </c>
      <c r="C60" s="4" t="str">
        <f t="shared" si="13"/>
        <v>X Backup Starter</v>
      </c>
      <c r="D60" s="215"/>
      <c r="E60" s="207"/>
      <c r="F60" s="204"/>
      <c r="G60" s="12" t="s">
        <v>105</v>
      </c>
      <c r="H60" s="35"/>
      <c r="I60" s="35"/>
      <c r="J60" s="35"/>
      <c r="K60" s="35"/>
      <c r="L60" s="35"/>
      <c r="M60" s="35"/>
      <c r="N60" s="35"/>
      <c r="O60" s="35"/>
      <c r="P60" s="169">
        <f t="shared" ref="P60:AM61" si="33">+P164+P268+P372</f>
        <v>0</v>
      </c>
      <c r="Q60" s="169">
        <f t="shared" si="33"/>
        <v>0</v>
      </c>
      <c r="R60" s="169">
        <f t="shared" si="33"/>
        <v>0</v>
      </c>
      <c r="S60" s="169">
        <f t="shared" si="33"/>
        <v>0</v>
      </c>
      <c r="T60" s="169">
        <f t="shared" si="33"/>
        <v>0</v>
      </c>
      <c r="U60" s="169">
        <f t="shared" si="33"/>
        <v>0</v>
      </c>
      <c r="V60" s="169">
        <f t="shared" si="33"/>
        <v>0</v>
      </c>
      <c r="W60" s="169">
        <f t="shared" si="33"/>
        <v>0</v>
      </c>
      <c r="X60" s="169">
        <f t="shared" si="33"/>
        <v>0</v>
      </c>
      <c r="Y60" s="169">
        <f t="shared" si="33"/>
        <v>0</v>
      </c>
      <c r="Z60" s="169">
        <f t="shared" si="33"/>
        <v>0</v>
      </c>
      <c r="AA60" s="169">
        <f t="shared" si="33"/>
        <v>0</v>
      </c>
      <c r="AB60" s="169">
        <f t="shared" si="33"/>
        <v>0</v>
      </c>
      <c r="AC60" s="169">
        <f t="shared" si="33"/>
        <v>0</v>
      </c>
      <c r="AD60" s="169">
        <f t="shared" si="33"/>
        <v>0</v>
      </c>
      <c r="AE60" s="169">
        <f t="shared" si="33"/>
        <v>0</v>
      </c>
      <c r="AF60" s="169">
        <f t="shared" si="33"/>
        <v>0</v>
      </c>
      <c r="AG60" s="169">
        <f t="shared" si="33"/>
        <v>0</v>
      </c>
      <c r="AH60" s="169">
        <f t="shared" si="33"/>
        <v>0</v>
      </c>
      <c r="AI60" s="169">
        <f t="shared" si="33"/>
        <v>0</v>
      </c>
      <c r="AJ60" s="169">
        <f t="shared" si="33"/>
        <v>0</v>
      </c>
      <c r="AK60" s="169">
        <f t="shared" si="33"/>
        <v>0</v>
      </c>
      <c r="AL60" s="169">
        <f t="shared" si="33"/>
        <v>0</v>
      </c>
      <c r="AM60" s="169">
        <f t="shared" si="33"/>
        <v>0</v>
      </c>
    </row>
    <row r="61" spans="1:39" outlineLevel="1">
      <c r="A61" s="4" t="s">
        <v>3769</v>
      </c>
      <c r="B61" s="4" t="s">
        <v>41</v>
      </c>
      <c r="C61" s="4" t="str">
        <f t="shared" si="13"/>
        <v>X Backup Basico</v>
      </c>
      <c r="D61" s="215"/>
      <c r="E61" s="207"/>
      <c r="F61" s="204"/>
      <c r="G61" s="12" t="s">
        <v>106</v>
      </c>
      <c r="H61" s="35"/>
      <c r="I61" s="35"/>
      <c r="J61" s="35"/>
      <c r="K61" s="35"/>
      <c r="L61" s="35"/>
      <c r="M61" s="35"/>
      <c r="N61" s="35"/>
      <c r="O61" s="35"/>
      <c r="P61" s="169">
        <f t="shared" si="33"/>
        <v>0</v>
      </c>
      <c r="Q61" s="169">
        <f t="shared" si="33"/>
        <v>0</v>
      </c>
      <c r="R61" s="169">
        <f t="shared" si="33"/>
        <v>0</v>
      </c>
      <c r="S61" s="169">
        <f t="shared" si="33"/>
        <v>0</v>
      </c>
      <c r="T61" s="169">
        <f t="shared" si="33"/>
        <v>0</v>
      </c>
      <c r="U61" s="169">
        <f t="shared" si="33"/>
        <v>0</v>
      </c>
      <c r="V61" s="169">
        <f t="shared" si="33"/>
        <v>0</v>
      </c>
      <c r="W61" s="169">
        <f t="shared" si="33"/>
        <v>0</v>
      </c>
      <c r="X61" s="169">
        <f t="shared" si="33"/>
        <v>0</v>
      </c>
      <c r="Y61" s="169">
        <f t="shared" si="33"/>
        <v>0</v>
      </c>
      <c r="Z61" s="169">
        <f t="shared" si="33"/>
        <v>0</v>
      </c>
      <c r="AA61" s="169">
        <f t="shared" si="33"/>
        <v>0</v>
      </c>
      <c r="AB61" s="169">
        <f t="shared" si="33"/>
        <v>0</v>
      </c>
      <c r="AC61" s="169">
        <f t="shared" si="33"/>
        <v>0</v>
      </c>
      <c r="AD61" s="169">
        <f t="shared" si="33"/>
        <v>0</v>
      </c>
      <c r="AE61" s="169">
        <f t="shared" si="33"/>
        <v>0</v>
      </c>
      <c r="AF61" s="169">
        <f t="shared" si="33"/>
        <v>0</v>
      </c>
      <c r="AG61" s="169">
        <f t="shared" si="33"/>
        <v>0</v>
      </c>
      <c r="AH61" s="169">
        <f t="shared" si="33"/>
        <v>0</v>
      </c>
      <c r="AI61" s="169">
        <f t="shared" si="33"/>
        <v>0</v>
      </c>
      <c r="AJ61" s="169">
        <f t="shared" si="33"/>
        <v>0</v>
      </c>
      <c r="AK61" s="169">
        <f t="shared" si="33"/>
        <v>0</v>
      </c>
      <c r="AL61" s="169">
        <f t="shared" si="33"/>
        <v>0</v>
      </c>
      <c r="AM61" s="169">
        <f t="shared" si="33"/>
        <v>0</v>
      </c>
    </row>
    <row r="62" spans="1:39" outlineLevel="1">
      <c r="A62" s="4" t="s">
        <v>3769</v>
      </c>
      <c r="B62" s="4" t="s">
        <v>41</v>
      </c>
      <c r="C62" s="4" t="str">
        <f t="shared" si="13"/>
        <v>X Backup Premium</v>
      </c>
      <c r="D62" s="215"/>
      <c r="E62" s="207"/>
      <c r="F62" s="204"/>
      <c r="G62" s="12" t="s">
        <v>107</v>
      </c>
      <c r="H62" s="35"/>
      <c r="I62" s="35"/>
      <c r="J62" s="35"/>
      <c r="K62" s="35"/>
      <c r="L62" s="35"/>
      <c r="M62" s="35"/>
      <c r="N62" s="35"/>
      <c r="O62" s="35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</row>
    <row r="63" spans="1:39" s="2" customFormat="1">
      <c r="A63" s="4" t="s">
        <v>3769</v>
      </c>
      <c r="B63" s="4" t="s">
        <v>41</v>
      </c>
      <c r="C63" s="4" t="str">
        <f t="shared" si="13"/>
        <v>assets/client</v>
      </c>
      <c r="D63" s="215"/>
      <c r="E63" s="207"/>
      <c r="F63" s="204"/>
      <c r="G63" s="13" t="s">
        <v>90</v>
      </c>
      <c r="H63" s="36"/>
      <c r="I63" s="36"/>
      <c r="J63" s="36"/>
      <c r="K63" s="36"/>
      <c r="L63" s="36"/>
      <c r="M63" s="36"/>
      <c r="N63" s="36"/>
      <c r="O63" s="36"/>
      <c r="P63" s="174" t="str">
        <f t="shared" ref="P63:AM63" si="34">+IFERROR(P59/P58,"")</f>
        <v/>
      </c>
      <c r="Q63" s="174" t="str">
        <f t="shared" si="34"/>
        <v/>
      </c>
      <c r="R63" s="174" t="str">
        <f t="shared" si="34"/>
        <v/>
      </c>
      <c r="S63" s="174" t="str">
        <f t="shared" si="34"/>
        <v/>
      </c>
      <c r="T63" s="174" t="str">
        <f t="shared" si="34"/>
        <v/>
      </c>
      <c r="U63" s="174" t="str">
        <f t="shared" si="34"/>
        <v/>
      </c>
      <c r="V63" s="174" t="str">
        <f t="shared" si="34"/>
        <v/>
      </c>
      <c r="W63" s="174" t="str">
        <f t="shared" si="34"/>
        <v/>
      </c>
      <c r="X63" s="174" t="str">
        <f t="shared" si="34"/>
        <v/>
      </c>
      <c r="Y63" s="174" t="str">
        <f t="shared" si="34"/>
        <v/>
      </c>
      <c r="Z63" s="174" t="str">
        <f t="shared" si="34"/>
        <v/>
      </c>
      <c r="AA63" s="174" t="str">
        <f t="shared" si="34"/>
        <v/>
      </c>
      <c r="AB63" s="174" t="str">
        <f t="shared" si="34"/>
        <v/>
      </c>
      <c r="AC63" s="174" t="str">
        <f t="shared" si="34"/>
        <v/>
      </c>
      <c r="AD63" s="174" t="str">
        <f t="shared" si="34"/>
        <v/>
      </c>
      <c r="AE63" s="174" t="str">
        <f t="shared" si="34"/>
        <v/>
      </c>
      <c r="AF63" s="174" t="str">
        <f t="shared" si="34"/>
        <v/>
      </c>
      <c r="AG63" s="174" t="str">
        <f t="shared" si="34"/>
        <v/>
      </c>
      <c r="AH63" s="174" t="str">
        <f t="shared" si="34"/>
        <v/>
      </c>
      <c r="AI63" s="174" t="str">
        <f t="shared" si="34"/>
        <v/>
      </c>
      <c r="AJ63" s="174" t="str">
        <f t="shared" si="34"/>
        <v/>
      </c>
      <c r="AK63" s="174" t="str">
        <f t="shared" si="34"/>
        <v/>
      </c>
      <c r="AL63" s="174" t="str">
        <f t="shared" si="34"/>
        <v/>
      </c>
      <c r="AM63" s="174" t="str">
        <f t="shared" si="34"/>
        <v/>
      </c>
    </row>
    <row r="64" spans="1:39" s="2" customFormat="1">
      <c r="A64" s="4" t="s">
        <v>3769</v>
      </c>
      <c r="B64" s="8" t="s">
        <v>108</v>
      </c>
      <c r="C64" s="4" t="str">
        <f t="shared" si="13"/>
        <v>Clients</v>
      </c>
      <c r="D64" s="215"/>
      <c r="E64" s="207"/>
      <c r="F64" s="204" t="s">
        <v>108</v>
      </c>
      <c r="G64" s="10" t="s">
        <v>40</v>
      </c>
      <c r="H64" s="19"/>
      <c r="I64" s="19"/>
      <c r="J64" s="19"/>
      <c r="K64" s="19"/>
      <c r="L64" s="19"/>
      <c r="M64" s="19"/>
      <c r="N64" s="19"/>
      <c r="O64" s="19"/>
      <c r="P64" s="165">
        <f t="shared" ref="P64:AM64" si="35">+P168+P272+P376+P480</f>
        <v>0</v>
      </c>
      <c r="Q64" s="165">
        <f t="shared" si="35"/>
        <v>0</v>
      </c>
      <c r="R64" s="165">
        <f t="shared" si="35"/>
        <v>0</v>
      </c>
      <c r="S64" s="165">
        <f t="shared" si="35"/>
        <v>0</v>
      </c>
      <c r="T64" s="165">
        <f t="shared" si="35"/>
        <v>0</v>
      </c>
      <c r="U64" s="165">
        <f t="shared" si="35"/>
        <v>0</v>
      </c>
      <c r="V64" s="165">
        <f t="shared" si="35"/>
        <v>0</v>
      </c>
      <c r="W64" s="165">
        <f t="shared" si="35"/>
        <v>0</v>
      </c>
      <c r="X64" s="165">
        <f t="shared" si="35"/>
        <v>0</v>
      </c>
      <c r="Y64" s="165">
        <f t="shared" si="35"/>
        <v>0</v>
      </c>
      <c r="Z64" s="165">
        <f t="shared" si="35"/>
        <v>0</v>
      </c>
      <c r="AA64" s="165">
        <f t="shared" si="35"/>
        <v>0</v>
      </c>
      <c r="AB64" s="165">
        <f t="shared" si="35"/>
        <v>0</v>
      </c>
      <c r="AC64" s="165">
        <f t="shared" si="35"/>
        <v>0</v>
      </c>
      <c r="AD64" s="165">
        <f t="shared" si="35"/>
        <v>0</v>
      </c>
      <c r="AE64" s="165">
        <f t="shared" si="35"/>
        <v>0</v>
      </c>
      <c r="AF64" s="165">
        <f t="shared" si="35"/>
        <v>0</v>
      </c>
      <c r="AG64" s="165">
        <f t="shared" si="35"/>
        <v>0</v>
      </c>
      <c r="AH64" s="165">
        <f t="shared" si="35"/>
        <v>0</v>
      </c>
      <c r="AI64" s="165">
        <f t="shared" si="35"/>
        <v>0</v>
      </c>
      <c r="AJ64" s="165">
        <f t="shared" si="35"/>
        <v>0</v>
      </c>
      <c r="AK64" s="165">
        <f t="shared" si="35"/>
        <v>0</v>
      </c>
      <c r="AL64" s="165">
        <f t="shared" si="35"/>
        <v>0</v>
      </c>
      <c r="AM64" s="165">
        <f t="shared" si="35"/>
        <v>0</v>
      </c>
    </row>
    <row r="65" spans="1:39" s="2" customFormat="1">
      <c r="A65" s="4" t="s">
        <v>3769</v>
      </c>
      <c r="B65" s="8" t="s">
        <v>108</v>
      </c>
      <c r="C65" s="4" t="str">
        <f t="shared" si="13"/>
        <v>Assets</v>
      </c>
      <c r="D65" s="215"/>
      <c r="E65" s="207"/>
      <c r="F65" s="204"/>
      <c r="G65" s="11" t="s">
        <v>88</v>
      </c>
      <c r="H65" s="34"/>
      <c r="I65" s="34"/>
      <c r="J65" s="34"/>
      <c r="K65" s="34"/>
      <c r="L65" s="34"/>
      <c r="M65" s="34"/>
      <c r="N65" s="34"/>
      <c r="O65" s="34"/>
      <c r="P65" s="167">
        <f t="shared" ref="P65" si="36">SUM(P66:P68)</f>
        <v>0</v>
      </c>
      <c r="Q65" s="167">
        <f>SUM(Q66:Q68)</f>
        <v>0</v>
      </c>
      <c r="R65" s="167">
        <f t="shared" ref="R65:AM65" si="37">SUM(R66:R68)</f>
        <v>0</v>
      </c>
      <c r="S65" s="167">
        <f t="shared" si="37"/>
        <v>0</v>
      </c>
      <c r="T65" s="167">
        <f t="shared" si="37"/>
        <v>0</v>
      </c>
      <c r="U65" s="167">
        <f t="shared" si="37"/>
        <v>0</v>
      </c>
      <c r="V65" s="167">
        <f t="shared" si="37"/>
        <v>0</v>
      </c>
      <c r="W65" s="167">
        <f t="shared" si="37"/>
        <v>0</v>
      </c>
      <c r="X65" s="167">
        <f t="shared" si="37"/>
        <v>0</v>
      </c>
      <c r="Y65" s="167">
        <f t="shared" si="37"/>
        <v>0</v>
      </c>
      <c r="Z65" s="167">
        <f t="shared" si="37"/>
        <v>0</v>
      </c>
      <c r="AA65" s="167">
        <f t="shared" si="37"/>
        <v>0</v>
      </c>
      <c r="AB65" s="167">
        <f t="shared" si="37"/>
        <v>0</v>
      </c>
      <c r="AC65" s="167">
        <f t="shared" si="37"/>
        <v>0</v>
      </c>
      <c r="AD65" s="167">
        <f t="shared" si="37"/>
        <v>0</v>
      </c>
      <c r="AE65" s="167">
        <f t="shared" si="37"/>
        <v>0</v>
      </c>
      <c r="AF65" s="167">
        <f t="shared" si="37"/>
        <v>0</v>
      </c>
      <c r="AG65" s="167">
        <f t="shared" si="37"/>
        <v>0</v>
      </c>
      <c r="AH65" s="167">
        <f t="shared" si="37"/>
        <v>0</v>
      </c>
      <c r="AI65" s="167">
        <f t="shared" si="37"/>
        <v>0</v>
      </c>
      <c r="AJ65" s="167">
        <f t="shared" si="37"/>
        <v>0</v>
      </c>
      <c r="AK65" s="167">
        <f t="shared" si="37"/>
        <v>0</v>
      </c>
      <c r="AL65" s="167">
        <f t="shared" si="37"/>
        <v>0</v>
      </c>
      <c r="AM65" s="167">
        <f t="shared" si="37"/>
        <v>0</v>
      </c>
    </row>
    <row r="66" spans="1:39" s="2" customFormat="1">
      <c r="A66" s="4" t="s">
        <v>3769</v>
      </c>
      <c r="B66" s="8" t="s">
        <v>108</v>
      </c>
      <c r="C66" s="4" t="str">
        <f t="shared" si="13"/>
        <v>X Files Starter</v>
      </c>
      <c r="D66" s="215"/>
      <c r="E66" s="207"/>
      <c r="F66" s="204"/>
      <c r="G66" s="12" t="s">
        <v>110</v>
      </c>
      <c r="H66" s="35"/>
      <c r="I66" s="35"/>
      <c r="J66" s="35"/>
      <c r="K66" s="35"/>
      <c r="L66" s="35"/>
      <c r="M66" s="35"/>
      <c r="N66" s="35"/>
      <c r="O66" s="35"/>
      <c r="P66" s="169">
        <f t="shared" ref="P66:AM67" si="38">+P170+P274+P378</f>
        <v>0</v>
      </c>
      <c r="Q66" s="169">
        <f t="shared" si="38"/>
        <v>0</v>
      </c>
      <c r="R66" s="169">
        <f t="shared" si="38"/>
        <v>0</v>
      </c>
      <c r="S66" s="169">
        <f t="shared" si="38"/>
        <v>0</v>
      </c>
      <c r="T66" s="169">
        <f t="shared" si="38"/>
        <v>0</v>
      </c>
      <c r="U66" s="169">
        <f t="shared" si="38"/>
        <v>0</v>
      </c>
      <c r="V66" s="169">
        <f t="shared" si="38"/>
        <v>0</v>
      </c>
      <c r="W66" s="169">
        <f t="shared" si="38"/>
        <v>0</v>
      </c>
      <c r="X66" s="169">
        <f t="shared" si="38"/>
        <v>0</v>
      </c>
      <c r="Y66" s="169">
        <f t="shared" si="38"/>
        <v>0</v>
      </c>
      <c r="Z66" s="169">
        <f t="shared" si="38"/>
        <v>0</v>
      </c>
      <c r="AA66" s="169">
        <f t="shared" si="38"/>
        <v>0</v>
      </c>
      <c r="AB66" s="169">
        <f t="shared" si="38"/>
        <v>0</v>
      </c>
      <c r="AC66" s="169">
        <f t="shared" si="38"/>
        <v>0</v>
      </c>
      <c r="AD66" s="169">
        <f t="shared" si="38"/>
        <v>0</v>
      </c>
      <c r="AE66" s="169">
        <f t="shared" si="38"/>
        <v>0</v>
      </c>
      <c r="AF66" s="169">
        <f t="shared" si="38"/>
        <v>0</v>
      </c>
      <c r="AG66" s="169">
        <f t="shared" si="38"/>
        <v>0</v>
      </c>
      <c r="AH66" s="169">
        <f t="shared" si="38"/>
        <v>0</v>
      </c>
      <c r="AI66" s="169">
        <f t="shared" si="38"/>
        <v>0</v>
      </c>
      <c r="AJ66" s="169">
        <f t="shared" si="38"/>
        <v>0</v>
      </c>
      <c r="AK66" s="169">
        <f t="shared" si="38"/>
        <v>0</v>
      </c>
      <c r="AL66" s="169">
        <f t="shared" si="38"/>
        <v>0</v>
      </c>
      <c r="AM66" s="169">
        <f t="shared" si="38"/>
        <v>0</v>
      </c>
    </row>
    <row r="67" spans="1:39" s="2" customFormat="1">
      <c r="A67" s="4" t="s">
        <v>3769</v>
      </c>
      <c r="B67" s="8" t="s">
        <v>108</v>
      </c>
      <c r="C67" s="4" t="str">
        <f t="shared" si="13"/>
        <v>X Files Basico</v>
      </c>
      <c r="D67" s="215"/>
      <c r="E67" s="207"/>
      <c r="F67" s="204"/>
      <c r="G67" s="12" t="s">
        <v>111</v>
      </c>
      <c r="H67" s="35"/>
      <c r="I67" s="35"/>
      <c r="J67" s="35"/>
      <c r="K67" s="35"/>
      <c r="L67" s="35"/>
      <c r="M67" s="35"/>
      <c r="N67" s="35"/>
      <c r="O67" s="35"/>
      <c r="P67" s="169">
        <f t="shared" si="38"/>
        <v>0</v>
      </c>
      <c r="Q67" s="169">
        <f t="shared" si="38"/>
        <v>0</v>
      </c>
      <c r="R67" s="169">
        <f t="shared" si="38"/>
        <v>0</v>
      </c>
      <c r="S67" s="169">
        <f t="shared" si="38"/>
        <v>0</v>
      </c>
      <c r="T67" s="169">
        <f t="shared" si="38"/>
        <v>0</v>
      </c>
      <c r="U67" s="169">
        <f t="shared" si="38"/>
        <v>0</v>
      </c>
      <c r="V67" s="169">
        <f t="shared" si="38"/>
        <v>0</v>
      </c>
      <c r="W67" s="169">
        <f t="shared" si="38"/>
        <v>0</v>
      </c>
      <c r="X67" s="169">
        <f t="shared" si="38"/>
        <v>0</v>
      </c>
      <c r="Y67" s="169">
        <f t="shared" si="38"/>
        <v>0</v>
      </c>
      <c r="Z67" s="169">
        <f t="shared" si="38"/>
        <v>0</v>
      </c>
      <c r="AA67" s="169">
        <f t="shared" si="38"/>
        <v>0</v>
      </c>
      <c r="AB67" s="169">
        <f t="shared" si="38"/>
        <v>0</v>
      </c>
      <c r="AC67" s="169">
        <f t="shared" si="38"/>
        <v>0</v>
      </c>
      <c r="AD67" s="169">
        <f t="shared" si="38"/>
        <v>0</v>
      </c>
      <c r="AE67" s="169">
        <f t="shared" si="38"/>
        <v>0</v>
      </c>
      <c r="AF67" s="169">
        <f t="shared" si="38"/>
        <v>0</v>
      </c>
      <c r="AG67" s="169">
        <f t="shared" si="38"/>
        <v>0</v>
      </c>
      <c r="AH67" s="169">
        <f t="shared" si="38"/>
        <v>0</v>
      </c>
      <c r="AI67" s="169">
        <f t="shared" si="38"/>
        <v>0</v>
      </c>
      <c r="AJ67" s="169">
        <f t="shared" si="38"/>
        <v>0</v>
      </c>
      <c r="AK67" s="169">
        <f t="shared" si="38"/>
        <v>0</v>
      </c>
      <c r="AL67" s="169">
        <f t="shared" si="38"/>
        <v>0</v>
      </c>
      <c r="AM67" s="169">
        <f t="shared" si="38"/>
        <v>0</v>
      </c>
    </row>
    <row r="68" spans="1:39" s="2" customFormat="1">
      <c r="A68" s="4" t="s">
        <v>3769</v>
      </c>
      <c r="B68" s="8" t="s">
        <v>108</v>
      </c>
      <c r="C68" s="4" t="str">
        <f t="shared" si="13"/>
        <v>X Files Premium</v>
      </c>
      <c r="D68" s="215"/>
      <c r="E68" s="207"/>
      <c r="F68" s="204"/>
      <c r="G68" s="12" t="s">
        <v>112</v>
      </c>
      <c r="H68" s="35"/>
      <c r="I68" s="35"/>
      <c r="J68" s="35"/>
      <c r="K68" s="35"/>
      <c r="L68" s="35"/>
      <c r="M68" s="35"/>
      <c r="N68" s="35"/>
      <c r="O68" s="35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</row>
    <row r="69" spans="1:39" s="2" customFormat="1">
      <c r="A69" s="4" t="s">
        <v>3769</v>
      </c>
      <c r="B69" s="8" t="s">
        <v>108</v>
      </c>
      <c r="C69" s="4" t="str">
        <f t="shared" si="13"/>
        <v>assets/client</v>
      </c>
      <c r="D69" s="215"/>
      <c r="E69" s="207"/>
      <c r="F69" s="204"/>
      <c r="G69" s="13" t="s">
        <v>90</v>
      </c>
      <c r="H69" s="36"/>
      <c r="I69" s="36"/>
      <c r="J69" s="36"/>
      <c r="K69" s="36"/>
      <c r="L69" s="36"/>
      <c r="M69" s="36"/>
      <c r="N69" s="36"/>
      <c r="O69" s="36"/>
      <c r="P69" s="174" t="str">
        <f t="shared" ref="P69:AM69" si="39">+IFERROR(P65/P64,"")</f>
        <v/>
      </c>
      <c r="Q69" s="174" t="str">
        <f t="shared" si="39"/>
        <v/>
      </c>
      <c r="R69" s="174" t="str">
        <f t="shared" si="39"/>
        <v/>
      </c>
      <c r="S69" s="174" t="str">
        <f t="shared" si="39"/>
        <v/>
      </c>
      <c r="T69" s="174" t="str">
        <f t="shared" si="39"/>
        <v/>
      </c>
      <c r="U69" s="174" t="str">
        <f t="shared" si="39"/>
        <v/>
      </c>
      <c r="V69" s="174" t="str">
        <f t="shared" si="39"/>
        <v/>
      </c>
      <c r="W69" s="174" t="str">
        <f t="shared" si="39"/>
        <v/>
      </c>
      <c r="X69" s="174" t="str">
        <f t="shared" si="39"/>
        <v/>
      </c>
      <c r="Y69" s="174" t="str">
        <f t="shared" si="39"/>
        <v/>
      </c>
      <c r="Z69" s="174" t="str">
        <f t="shared" si="39"/>
        <v/>
      </c>
      <c r="AA69" s="174" t="str">
        <f t="shared" si="39"/>
        <v/>
      </c>
      <c r="AB69" s="174" t="str">
        <f t="shared" si="39"/>
        <v/>
      </c>
      <c r="AC69" s="174" t="str">
        <f t="shared" si="39"/>
        <v/>
      </c>
      <c r="AD69" s="174" t="str">
        <f t="shared" si="39"/>
        <v/>
      </c>
      <c r="AE69" s="174" t="str">
        <f t="shared" si="39"/>
        <v/>
      </c>
      <c r="AF69" s="174" t="str">
        <f t="shared" si="39"/>
        <v/>
      </c>
      <c r="AG69" s="174" t="str">
        <f t="shared" si="39"/>
        <v/>
      </c>
      <c r="AH69" s="174" t="str">
        <f t="shared" si="39"/>
        <v/>
      </c>
      <c r="AI69" s="174" t="str">
        <f t="shared" si="39"/>
        <v/>
      </c>
      <c r="AJ69" s="174" t="str">
        <f t="shared" si="39"/>
        <v/>
      </c>
      <c r="AK69" s="174" t="str">
        <f t="shared" si="39"/>
        <v/>
      </c>
      <c r="AL69" s="174" t="str">
        <f t="shared" si="39"/>
        <v/>
      </c>
      <c r="AM69" s="174" t="str">
        <f t="shared" si="39"/>
        <v/>
      </c>
    </row>
    <row r="70" spans="1:39" s="2" customFormat="1">
      <c r="A70" s="4" t="s">
        <v>3769</v>
      </c>
      <c r="B70" s="8" t="s">
        <v>109</v>
      </c>
      <c r="C70" s="4" t="str">
        <f t="shared" si="13"/>
        <v>Clients</v>
      </c>
      <c r="D70" s="215"/>
      <c r="E70" s="207"/>
      <c r="F70" s="204" t="s">
        <v>109</v>
      </c>
      <c r="G70" s="10" t="s">
        <v>40</v>
      </c>
      <c r="H70" s="19"/>
      <c r="I70" s="19"/>
      <c r="J70" s="19"/>
      <c r="K70" s="19"/>
      <c r="L70" s="19"/>
      <c r="M70" s="19"/>
      <c r="N70" s="19"/>
      <c r="O70" s="19"/>
      <c r="P70" s="165">
        <f t="shared" ref="P70:AM70" si="40">+P174+P278+P382+P486</f>
        <v>0</v>
      </c>
      <c r="Q70" s="165">
        <f t="shared" si="40"/>
        <v>0</v>
      </c>
      <c r="R70" s="165">
        <f t="shared" si="40"/>
        <v>0</v>
      </c>
      <c r="S70" s="165">
        <f t="shared" si="40"/>
        <v>0</v>
      </c>
      <c r="T70" s="165">
        <f t="shared" si="40"/>
        <v>0</v>
      </c>
      <c r="U70" s="165">
        <f t="shared" si="40"/>
        <v>0</v>
      </c>
      <c r="V70" s="165">
        <f t="shared" si="40"/>
        <v>0</v>
      </c>
      <c r="W70" s="165">
        <f t="shared" si="40"/>
        <v>0</v>
      </c>
      <c r="X70" s="165">
        <f t="shared" si="40"/>
        <v>0</v>
      </c>
      <c r="Y70" s="165">
        <f t="shared" si="40"/>
        <v>0</v>
      </c>
      <c r="Z70" s="165">
        <f t="shared" si="40"/>
        <v>0</v>
      </c>
      <c r="AA70" s="165">
        <f t="shared" si="40"/>
        <v>0</v>
      </c>
      <c r="AB70" s="165">
        <f t="shared" si="40"/>
        <v>0</v>
      </c>
      <c r="AC70" s="165">
        <f t="shared" si="40"/>
        <v>0</v>
      </c>
      <c r="AD70" s="165">
        <f t="shared" si="40"/>
        <v>0</v>
      </c>
      <c r="AE70" s="165">
        <f t="shared" si="40"/>
        <v>0</v>
      </c>
      <c r="AF70" s="165">
        <f t="shared" si="40"/>
        <v>0</v>
      </c>
      <c r="AG70" s="165">
        <f t="shared" si="40"/>
        <v>0</v>
      </c>
      <c r="AH70" s="165">
        <f t="shared" si="40"/>
        <v>0</v>
      </c>
      <c r="AI70" s="165">
        <f t="shared" si="40"/>
        <v>0</v>
      </c>
      <c r="AJ70" s="165">
        <f t="shared" si="40"/>
        <v>0</v>
      </c>
      <c r="AK70" s="165">
        <f t="shared" si="40"/>
        <v>0</v>
      </c>
      <c r="AL70" s="165">
        <f t="shared" si="40"/>
        <v>0</v>
      </c>
      <c r="AM70" s="165">
        <f t="shared" si="40"/>
        <v>0</v>
      </c>
    </row>
    <row r="71" spans="1:39" s="2" customFormat="1">
      <c r="A71" s="4" t="s">
        <v>3769</v>
      </c>
      <c r="B71" s="8" t="s">
        <v>109</v>
      </c>
      <c r="C71" s="4" t="str">
        <f t="shared" si="13"/>
        <v>Assets</v>
      </c>
      <c r="D71" s="215"/>
      <c r="E71" s="207"/>
      <c r="F71" s="204"/>
      <c r="G71" s="11" t="s">
        <v>88</v>
      </c>
      <c r="H71" s="34"/>
      <c r="I71" s="34"/>
      <c r="J71" s="34"/>
      <c r="K71" s="34"/>
      <c r="L71" s="34"/>
      <c r="M71" s="34"/>
      <c r="N71" s="34"/>
      <c r="O71" s="34"/>
      <c r="P71" s="167">
        <f t="shared" ref="P71" si="41">SUM(P72:P74)</f>
        <v>0</v>
      </c>
      <c r="Q71" s="167">
        <f>SUM(Q72:Q74)</f>
        <v>0</v>
      </c>
      <c r="R71" s="167">
        <f t="shared" ref="R71:AM71" si="42">SUM(R72:R74)</f>
        <v>0</v>
      </c>
      <c r="S71" s="167">
        <f t="shared" si="42"/>
        <v>0</v>
      </c>
      <c r="T71" s="167">
        <f t="shared" si="42"/>
        <v>0</v>
      </c>
      <c r="U71" s="167">
        <f t="shared" si="42"/>
        <v>0</v>
      </c>
      <c r="V71" s="167">
        <f t="shared" si="42"/>
        <v>0</v>
      </c>
      <c r="W71" s="167">
        <f t="shared" si="42"/>
        <v>0</v>
      </c>
      <c r="X71" s="167">
        <f t="shared" si="42"/>
        <v>0</v>
      </c>
      <c r="Y71" s="167">
        <f t="shared" si="42"/>
        <v>0</v>
      </c>
      <c r="Z71" s="167">
        <f t="shared" si="42"/>
        <v>0</v>
      </c>
      <c r="AA71" s="167">
        <f t="shared" si="42"/>
        <v>0</v>
      </c>
      <c r="AB71" s="167">
        <f t="shared" si="42"/>
        <v>0</v>
      </c>
      <c r="AC71" s="167">
        <f t="shared" si="42"/>
        <v>0</v>
      </c>
      <c r="AD71" s="167">
        <f t="shared" si="42"/>
        <v>0</v>
      </c>
      <c r="AE71" s="167">
        <f t="shared" si="42"/>
        <v>0</v>
      </c>
      <c r="AF71" s="167">
        <f t="shared" si="42"/>
        <v>0</v>
      </c>
      <c r="AG71" s="167">
        <f t="shared" si="42"/>
        <v>0</v>
      </c>
      <c r="AH71" s="167">
        <f t="shared" si="42"/>
        <v>0</v>
      </c>
      <c r="AI71" s="167">
        <f t="shared" si="42"/>
        <v>0</v>
      </c>
      <c r="AJ71" s="167">
        <f t="shared" si="42"/>
        <v>0</v>
      </c>
      <c r="AK71" s="167">
        <f t="shared" si="42"/>
        <v>0</v>
      </c>
      <c r="AL71" s="167">
        <f t="shared" si="42"/>
        <v>0</v>
      </c>
      <c r="AM71" s="167">
        <f t="shared" si="42"/>
        <v>0</v>
      </c>
    </row>
    <row r="72" spans="1:39" s="2" customFormat="1">
      <c r="A72" s="4" t="s">
        <v>3769</v>
      </c>
      <c r="B72" s="8" t="s">
        <v>109</v>
      </c>
      <c r="C72" s="4" t="str">
        <f t="shared" si="13"/>
        <v>X Recovery Starter</v>
      </c>
      <c r="D72" s="215"/>
      <c r="E72" s="207"/>
      <c r="F72" s="204"/>
      <c r="G72" s="12" t="s">
        <v>113</v>
      </c>
      <c r="H72" s="35"/>
      <c r="I72" s="35"/>
      <c r="J72" s="35"/>
      <c r="K72" s="35"/>
      <c r="L72" s="35"/>
      <c r="M72" s="35"/>
      <c r="N72" s="35"/>
      <c r="O72" s="35"/>
      <c r="P72" s="169">
        <f t="shared" ref="P72:AM73" si="43">+P176+P280+P384</f>
        <v>0</v>
      </c>
      <c r="Q72" s="169">
        <f t="shared" si="43"/>
        <v>0</v>
      </c>
      <c r="R72" s="169">
        <f t="shared" si="43"/>
        <v>0</v>
      </c>
      <c r="S72" s="169">
        <f t="shared" si="43"/>
        <v>0</v>
      </c>
      <c r="T72" s="169">
        <f t="shared" si="43"/>
        <v>0</v>
      </c>
      <c r="U72" s="169">
        <f t="shared" si="43"/>
        <v>0</v>
      </c>
      <c r="V72" s="169">
        <f t="shared" si="43"/>
        <v>0</v>
      </c>
      <c r="W72" s="169">
        <f t="shared" si="43"/>
        <v>0</v>
      </c>
      <c r="X72" s="169">
        <f t="shared" si="43"/>
        <v>0</v>
      </c>
      <c r="Y72" s="169">
        <f t="shared" si="43"/>
        <v>0</v>
      </c>
      <c r="Z72" s="169">
        <f t="shared" si="43"/>
        <v>0</v>
      </c>
      <c r="AA72" s="169">
        <f t="shared" si="43"/>
        <v>0</v>
      </c>
      <c r="AB72" s="169">
        <f t="shared" si="43"/>
        <v>0</v>
      </c>
      <c r="AC72" s="169">
        <f t="shared" si="43"/>
        <v>0</v>
      </c>
      <c r="AD72" s="169">
        <f t="shared" si="43"/>
        <v>0</v>
      </c>
      <c r="AE72" s="169">
        <f t="shared" si="43"/>
        <v>0</v>
      </c>
      <c r="AF72" s="169">
        <f t="shared" si="43"/>
        <v>0</v>
      </c>
      <c r="AG72" s="169">
        <f t="shared" si="43"/>
        <v>0</v>
      </c>
      <c r="AH72" s="169">
        <f t="shared" si="43"/>
        <v>0</v>
      </c>
      <c r="AI72" s="169">
        <f t="shared" si="43"/>
        <v>0</v>
      </c>
      <c r="AJ72" s="169">
        <f t="shared" si="43"/>
        <v>0</v>
      </c>
      <c r="AK72" s="169">
        <f t="shared" si="43"/>
        <v>0</v>
      </c>
      <c r="AL72" s="169">
        <f t="shared" si="43"/>
        <v>0</v>
      </c>
      <c r="AM72" s="169">
        <f t="shared" si="43"/>
        <v>0</v>
      </c>
    </row>
    <row r="73" spans="1:39" s="2" customFormat="1">
      <c r="A73" s="4" t="s">
        <v>3769</v>
      </c>
      <c r="B73" s="8" t="s">
        <v>109</v>
      </c>
      <c r="C73" s="4" t="str">
        <f t="shared" si="13"/>
        <v>X Recovery Basico</v>
      </c>
      <c r="D73" s="215"/>
      <c r="E73" s="207"/>
      <c r="F73" s="204"/>
      <c r="G73" s="12" t="s">
        <v>114</v>
      </c>
      <c r="H73" s="35"/>
      <c r="I73" s="35"/>
      <c r="J73" s="35"/>
      <c r="K73" s="35"/>
      <c r="L73" s="35"/>
      <c r="M73" s="35"/>
      <c r="N73" s="35"/>
      <c r="O73" s="35"/>
      <c r="P73" s="169">
        <f t="shared" si="43"/>
        <v>0</v>
      </c>
      <c r="Q73" s="169">
        <f t="shared" si="43"/>
        <v>0</v>
      </c>
      <c r="R73" s="169">
        <f t="shared" si="43"/>
        <v>0</v>
      </c>
      <c r="S73" s="169">
        <f t="shared" si="43"/>
        <v>0</v>
      </c>
      <c r="T73" s="169">
        <f t="shared" si="43"/>
        <v>0</v>
      </c>
      <c r="U73" s="169">
        <f t="shared" si="43"/>
        <v>0</v>
      </c>
      <c r="V73" s="169">
        <f t="shared" si="43"/>
        <v>0</v>
      </c>
      <c r="W73" s="169">
        <f t="shared" si="43"/>
        <v>0</v>
      </c>
      <c r="X73" s="169">
        <f t="shared" si="43"/>
        <v>0</v>
      </c>
      <c r="Y73" s="169">
        <f t="shared" si="43"/>
        <v>0</v>
      </c>
      <c r="Z73" s="169">
        <f t="shared" si="43"/>
        <v>0</v>
      </c>
      <c r="AA73" s="169">
        <f t="shared" si="43"/>
        <v>0</v>
      </c>
      <c r="AB73" s="169">
        <f t="shared" si="43"/>
        <v>0</v>
      </c>
      <c r="AC73" s="169">
        <f t="shared" si="43"/>
        <v>0</v>
      </c>
      <c r="AD73" s="169">
        <f t="shared" si="43"/>
        <v>0</v>
      </c>
      <c r="AE73" s="169">
        <f t="shared" si="43"/>
        <v>0</v>
      </c>
      <c r="AF73" s="169">
        <f t="shared" si="43"/>
        <v>0</v>
      </c>
      <c r="AG73" s="169">
        <f t="shared" si="43"/>
        <v>0</v>
      </c>
      <c r="AH73" s="169">
        <f t="shared" si="43"/>
        <v>0</v>
      </c>
      <c r="AI73" s="169">
        <f t="shared" si="43"/>
        <v>0</v>
      </c>
      <c r="AJ73" s="169">
        <f t="shared" si="43"/>
        <v>0</v>
      </c>
      <c r="AK73" s="169">
        <f t="shared" si="43"/>
        <v>0</v>
      </c>
      <c r="AL73" s="169">
        <f t="shared" si="43"/>
        <v>0</v>
      </c>
      <c r="AM73" s="169">
        <f t="shared" si="43"/>
        <v>0</v>
      </c>
    </row>
    <row r="74" spans="1:39" s="2" customFormat="1">
      <c r="A74" s="4" t="s">
        <v>3769</v>
      </c>
      <c r="B74" s="8" t="s">
        <v>109</v>
      </c>
      <c r="C74" s="4" t="str">
        <f t="shared" si="13"/>
        <v>X Recovery Premium</v>
      </c>
      <c r="D74" s="215"/>
      <c r="E74" s="207"/>
      <c r="F74" s="204"/>
      <c r="G74" s="12" t="s">
        <v>115</v>
      </c>
      <c r="H74" s="35"/>
      <c r="I74" s="35"/>
      <c r="J74" s="35"/>
      <c r="K74" s="35"/>
      <c r="L74" s="35"/>
      <c r="M74" s="35"/>
      <c r="N74" s="35"/>
      <c r="O74" s="35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</row>
    <row r="75" spans="1:39" s="2" customFormat="1">
      <c r="A75" s="4" t="s">
        <v>3769</v>
      </c>
      <c r="B75" s="8" t="s">
        <v>109</v>
      </c>
      <c r="C75" s="4" t="str">
        <f t="shared" si="13"/>
        <v>assets/client</v>
      </c>
      <c r="D75" s="215"/>
      <c r="E75" s="208"/>
      <c r="F75" s="204"/>
      <c r="G75" s="13" t="s">
        <v>90</v>
      </c>
      <c r="H75" s="36"/>
      <c r="I75" s="36"/>
      <c r="J75" s="36"/>
      <c r="K75" s="36"/>
      <c r="L75" s="36"/>
      <c r="M75" s="36"/>
      <c r="N75" s="36"/>
      <c r="O75" s="36"/>
      <c r="P75" s="174" t="str">
        <f t="shared" ref="P75:AM75" si="44">+IFERROR(P71/P70,"")</f>
        <v/>
      </c>
      <c r="Q75" s="174" t="str">
        <f t="shared" si="44"/>
        <v/>
      </c>
      <c r="R75" s="174" t="str">
        <f t="shared" si="44"/>
        <v/>
      </c>
      <c r="S75" s="174" t="str">
        <f t="shared" si="44"/>
        <v/>
      </c>
      <c r="T75" s="174" t="str">
        <f t="shared" si="44"/>
        <v/>
      </c>
      <c r="U75" s="174" t="str">
        <f t="shared" si="44"/>
        <v/>
      </c>
      <c r="V75" s="174" t="str">
        <f t="shared" si="44"/>
        <v/>
      </c>
      <c r="W75" s="174" t="str">
        <f t="shared" si="44"/>
        <v/>
      </c>
      <c r="X75" s="174" t="str">
        <f t="shared" si="44"/>
        <v/>
      </c>
      <c r="Y75" s="174" t="str">
        <f t="shared" si="44"/>
        <v/>
      </c>
      <c r="Z75" s="174" t="str">
        <f t="shared" si="44"/>
        <v/>
      </c>
      <c r="AA75" s="174" t="str">
        <f t="shared" si="44"/>
        <v/>
      </c>
      <c r="AB75" s="174" t="str">
        <f t="shared" si="44"/>
        <v/>
      </c>
      <c r="AC75" s="174" t="str">
        <f t="shared" si="44"/>
        <v/>
      </c>
      <c r="AD75" s="174" t="str">
        <f t="shared" si="44"/>
        <v/>
      </c>
      <c r="AE75" s="174" t="str">
        <f t="shared" si="44"/>
        <v/>
      </c>
      <c r="AF75" s="174" t="str">
        <f t="shared" si="44"/>
        <v/>
      </c>
      <c r="AG75" s="174" t="str">
        <f t="shared" si="44"/>
        <v/>
      </c>
      <c r="AH75" s="174" t="str">
        <f t="shared" si="44"/>
        <v/>
      </c>
      <c r="AI75" s="174" t="str">
        <f t="shared" si="44"/>
        <v/>
      </c>
      <c r="AJ75" s="174" t="str">
        <f t="shared" si="44"/>
        <v/>
      </c>
      <c r="AK75" s="174" t="str">
        <f t="shared" si="44"/>
        <v/>
      </c>
      <c r="AL75" s="174" t="str">
        <f t="shared" si="44"/>
        <v/>
      </c>
      <c r="AM75" s="174" t="str">
        <f t="shared" si="44"/>
        <v/>
      </c>
    </row>
    <row r="76" spans="1:39" ht="15" customHeight="1">
      <c r="A76" s="4" t="s">
        <v>3769</v>
      </c>
      <c r="B76" s="4" t="s">
        <v>61</v>
      </c>
      <c r="C76" s="4" t="str">
        <f t="shared" si="13"/>
        <v>Clients</v>
      </c>
      <c r="D76" s="215"/>
      <c r="E76" s="203" t="s">
        <v>38</v>
      </c>
      <c r="F76" s="204" t="s">
        <v>61</v>
      </c>
      <c r="G76" s="10" t="s">
        <v>40</v>
      </c>
      <c r="H76" s="19"/>
      <c r="I76" s="19"/>
      <c r="J76" s="19"/>
      <c r="K76" s="19"/>
      <c r="L76" s="19"/>
      <c r="M76" s="19"/>
      <c r="N76" s="19"/>
      <c r="O76" s="19"/>
      <c r="P76" s="165">
        <f t="shared" ref="P76:AM76" si="45">+P180+P284+P388+P492</f>
        <v>0</v>
      </c>
      <c r="Q76" s="165">
        <f t="shared" si="45"/>
        <v>3</v>
      </c>
      <c r="R76" s="165">
        <f t="shared" si="45"/>
        <v>2</v>
      </c>
      <c r="S76" s="165">
        <f t="shared" si="45"/>
        <v>3</v>
      </c>
      <c r="T76" s="165">
        <f t="shared" si="45"/>
        <v>2</v>
      </c>
      <c r="U76" s="165">
        <f t="shared" si="45"/>
        <v>4</v>
      </c>
      <c r="V76" s="165">
        <f t="shared" si="45"/>
        <v>2</v>
      </c>
      <c r="W76" s="165">
        <f t="shared" si="45"/>
        <v>0</v>
      </c>
      <c r="X76" s="165">
        <f t="shared" si="45"/>
        <v>6</v>
      </c>
      <c r="Y76" s="165">
        <f t="shared" si="45"/>
        <v>0</v>
      </c>
      <c r="Z76" s="165">
        <f t="shared" si="45"/>
        <v>0</v>
      </c>
      <c r="AA76" s="165">
        <f t="shared" si="45"/>
        <v>0</v>
      </c>
      <c r="AB76" s="165">
        <f t="shared" si="45"/>
        <v>3</v>
      </c>
      <c r="AC76" s="165">
        <f t="shared" si="45"/>
        <v>0</v>
      </c>
      <c r="AD76" s="165">
        <f t="shared" si="45"/>
        <v>0</v>
      </c>
      <c r="AE76" s="165">
        <f t="shared" si="45"/>
        <v>0</v>
      </c>
      <c r="AF76" s="165">
        <f t="shared" si="45"/>
        <v>1</v>
      </c>
      <c r="AG76" s="165">
        <f t="shared" si="45"/>
        <v>0</v>
      </c>
      <c r="AH76" s="165">
        <f t="shared" si="45"/>
        <v>0</v>
      </c>
      <c r="AI76" s="165">
        <f t="shared" si="45"/>
        <v>0</v>
      </c>
      <c r="AJ76" s="165">
        <f t="shared" si="45"/>
        <v>0</v>
      </c>
      <c r="AK76" s="165">
        <f t="shared" si="45"/>
        <v>0</v>
      </c>
      <c r="AL76" s="165">
        <f t="shared" si="45"/>
        <v>0</v>
      </c>
      <c r="AM76" s="165">
        <f t="shared" si="45"/>
        <v>0</v>
      </c>
    </row>
    <row r="77" spans="1:39">
      <c r="A77" s="4" t="s">
        <v>3769</v>
      </c>
      <c r="B77" s="4" t="s">
        <v>61</v>
      </c>
      <c r="C77" s="4" t="s">
        <v>450</v>
      </c>
      <c r="D77" s="215"/>
      <c r="E77" s="203"/>
      <c r="F77" s="204"/>
      <c r="G77" s="11" t="s">
        <v>88</v>
      </c>
      <c r="H77" s="34"/>
      <c r="I77" s="34"/>
      <c r="J77" s="34"/>
      <c r="K77" s="34"/>
      <c r="L77" s="34"/>
      <c r="M77" s="34"/>
      <c r="N77" s="34"/>
      <c r="O77" s="34"/>
      <c r="P77" s="167">
        <f t="shared" ref="P77:U77" si="46">+P181+P285+P389</f>
        <v>0</v>
      </c>
      <c r="Q77" s="167">
        <f t="shared" si="46"/>
        <v>3</v>
      </c>
      <c r="R77" s="167">
        <f t="shared" si="46"/>
        <v>2</v>
      </c>
      <c r="S77" s="167">
        <f t="shared" si="46"/>
        <v>3</v>
      </c>
      <c r="T77" s="167">
        <f t="shared" si="46"/>
        <v>4</v>
      </c>
      <c r="U77" s="167">
        <f t="shared" si="46"/>
        <v>7</v>
      </c>
      <c r="V77" s="167">
        <f>+V181+V285+V389</f>
        <v>2</v>
      </c>
      <c r="W77" s="167">
        <f t="shared" ref="W77:AM77" si="47">+W181+W285+W389</f>
        <v>0</v>
      </c>
      <c r="X77" s="167">
        <f t="shared" si="47"/>
        <v>6</v>
      </c>
      <c r="Y77" s="167">
        <f t="shared" si="47"/>
        <v>0</v>
      </c>
      <c r="Z77" s="167">
        <f t="shared" si="47"/>
        <v>0</v>
      </c>
      <c r="AA77" s="167">
        <f t="shared" si="47"/>
        <v>0</v>
      </c>
      <c r="AB77" s="167">
        <f t="shared" si="47"/>
        <v>5</v>
      </c>
      <c r="AC77" s="167">
        <f t="shared" si="47"/>
        <v>0</v>
      </c>
      <c r="AD77" s="167">
        <f t="shared" si="47"/>
        <v>0</v>
      </c>
      <c r="AE77" s="167">
        <f t="shared" si="47"/>
        <v>0</v>
      </c>
      <c r="AF77" s="167">
        <f t="shared" si="47"/>
        <v>1</v>
      </c>
      <c r="AG77" s="167">
        <f t="shared" si="47"/>
        <v>0</v>
      </c>
      <c r="AH77" s="167">
        <f t="shared" si="47"/>
        <v>0</v>
      </c>
      <c r="AI77" s="167">
        <f t="shared" si="47"/>
        <v>0</v>
      </c>
      <c r="AJ77" s="167">
        <f t="shared" si="47"/>
        <v>0</v>
      </c>
      <c r="AK77" s="167">
        <f t="shared" si="47"/>
        <v>0</v>
      </c>
      <c r="AL77" s="167">
        <f t="shared" si="47"/>
        <v>0</v>
      </c>
      <c r="AM77" s="167">
        <f t="shared" si="47"/>
        <v>0</v>
      </c>
    </row>
    <row r="78" spans="1:39" s="2" customFormat="1">
      <c r="A78" s="4" t="s">
        <v>3769</v>
      </c>
      <c r="B78" s="4" t="s">
        <v>61</v>
      </c>
      <c r="C78" s="4" t="str">
        <f t="shared" si="13"/>
        <v>assets/client</v>
      </c>
      <c r="D78" s="215"/>
      <c r="E78" s="203"/>
      <c r="F78" s="204"/>
      <c r="G78" s="13" t="s">
        <v>90</v>
      </c>
      <c r="H78" s="36"/>
      <c r="I78" s="36"/>
      <c r="J78" s="36"/>
      <c r="K78" s="36"/>
      <c r="L78" s="36"/>
      <c r="M78" s="36"/>
      <c r="N78" s="36"/>
      <c r="O78" s="36"/>
      <c r="P78" s="170" t="str">
        <f t="shared" ref="P78" si="48">+IFERROR(P77/P76,"")</f>
        <v/>
      </c>
      <c r="Q78" s="170">
        <f>+IFERROR(Q77/Q76,"")</f>
        <v>1</v>
      </c>
      <c r="R78" s="170">
        <f>+IFERROR(R77/R76,"")</f>
        <v>1</v>
      </c>
      <c r="S78" s="170">
        <f t="shared" ref="S78:AM78" si="49">+IFERROR(S77/S76,"")</f>
        <v>1</v>
      </c>
      <c r="T78" s="170">
        <f t="shared" si="49"/>
        <v>2</v>
      </c>
      <c r="U78" s="170">
        <f t="shared" si="49"/>
        <v>1.75</v>
      </c>
      <c r="V78" s="170">
        <f t="shared" si="49"/>
        <v>1</v>
      </c>
      <c r="W78" s="170" t="str">
        <f t="shared" si="49"/>
        <v/>
      </c>
      <c r="X78" s="170">
        <f t="shared" si="49"/>
        <v>1</v>
      </c>
      <c r="Y78" s="170" t="str">
        <f t="shared" si="49"/>
        <v/>
      </c>
      <c r="Z78" s="170" t="str">
        <f t="shared" si="49"/>
        <v/>
      </c>
      <c r="AA78" s="170" t="str">
        <f t="shared" si="49"/>
        <v/>
      </c>
      <c r="AB78" s="170">
        <f t="shared" si="49"/>
        <v>1.6666666666666667</v>
      </c>
      <c r="AC78" s="170" t="str">
        <f t="shared" si="49"/>
        <v/>
      </c>
      <c r="AD78" s="170" t="str">
        <f t="shared" si="49"/>
        <v/>
      </c>
      <c r="AE78" s="170" t="str">
        <f t="shared" si="49"/>
        <v/>
      </c>
      <c r="AF78" s="170">
        <f t="shared" si="49"/>
        <v>1</v>
      </c>
      <c r="AG78" s="170" t="str">
        <f t="shared" si="49"/>
        <v/>
      </c>
      <c r="AH78" s="170" t="str">
        <f t="shared" si="49"/>
        <v/>
      </c>
      <c r="AI78" s="170" t="str">
        <f t="shared" si="49"/>
        <v/>
      </c>
      <c r="AJ78" s="170" t="str">
        <f t="shared" si="49"/>
        <v/>
      </c>
      <c r="AK78" s="170" t="str">
        <f t="shared" si="49"/>
        <v/>
      </c>
      <c r="AL78" s="170" t="str">
        <f t="shared" si="49"/>
        <v/>
      </c>
      <c r="AM78" s="170" t="str">
        <f t="shared" si="49"/>
        <v/>
      </c>
    </row>
    <row r="79" spans="1:39" ht="15" customHeight="1">
      <c r="A79" s="4" t="s">
        <v>3769</v>
      </c>
      <c r="B79" s="4" t="s">
        <v>62</v>
      </c>
      <c r="C79" s="4" t="str">
        <f t="shared" si="13"/>
        <v>Clients</v>
      </c>
      <c r="D79" s="215"/>
      <c r="E79" s="203"/>
      <c r="F79" s="204" t="s">
        <v>62</v>
      </c>
      <c r="G79" s="10" t="s">
        <v>40</v>
      </c>
      <c r="H79" s="19"/>
      <c r="I79" s="19"/>
      <c r="J79" s="19"/>
      <c r="K79" s="19"/>
      <c r="L79" s="19"/>
      <c r="M79" s="19"/>
      <c r="N79" s="19"/>
      <c r="O79" s="19"/>
      <c r="P79" s="165">
        <f t="shared" ref="P79:AM79" si="50">++P495+P183+P287+P391</f>
        <v>0</v>
      </c>
      <c r="Q79" s="165">
        <f t="shared" si="50"/>
        <v>0</v>
      </c>
      <c r="R79" s="165">
        <f t="shared" si="50"/>
        <v>0</v>
      </c>
      <c r="S79" s="165">
        <f t="shared" si="50"/>
        <v>0</v>
      </c>
      <c r="T79" s="165">
        <f t="shared" si="50"/>
        <v>0</v>
      </c>
      <c r="U79" s="165">
        <f t="shared" si="50"/>
        <v>0</v>
      </c>
      <c r="V79" s="165">
        <f t="shared" si="50"/>
        <v>0</v>
      </c>
      <c r="W79" s="165">
        <f t="shared" si="50"/>
        <v>0</v>
      </c>
      <c r="X79" s="165">
        <f t="shared" si="50"/>
        <v>0</v>
      </c>
      <c r="Y79" s="165">
        <f t="shared" si="50"/>
        <v>0</v>
      </c>
      <c r="Z79" s="165">
        <f t="shared" si="50"/>
        <v>0</v>
      </c>
      <c r="AA79" s="165">
        <f t="shared" si="50"/>
        <v>0</v>
      </c>
      <c r="AB79" s="165">
        <f t="shared" si="50"/>
        <v>0</v>
      </c>
      <c r="AC79" s="165">
        <f t="shared" si="50"/>
        <v>0</v>
      </c>
      <c r="AD79" s="165">
        <f t="shared" si="50"/>
        <v>0</v>
      </c>
      <c r="AE79" s="165">
        <f t="shared" si="50"/>
        <v>0</v>
      </c>
      <c r="AF79" s="165">
        <f t="shared" si="50"/>
        <v>0</v>
      </c>
      <c r="AG79" s="165">
        <f t="shared" si="50"/>
        <v>0</v>
      </c>
      <c r="AH79" s="165">
        <f t="shared" si="50"/>
        <v>0</v>
      </c>
      <c r="AI79" s="165">
        <f t="shared" si="50"/>
        <v>0</v>
      </c>
      <c r="AJ79" s="165">
        <f t="shared" si="50"/>
        <v>0</v>
      </c>
      <c r="AK79" s="165">
        <f t="shared" si="50"/>
        <v>0</v>
      </c>
      <c r="AL79" s="165">
        <f t="shared" si="50"/>
        <v>0</v>
      </c>
      <c r="AM79" s="165">
        <f t="shared" si="50"/>
        <v>0</v>
      </c>
    </row>
    <row r="80" spans="1:39">
      <c r="A80" s="4" t="s">
        <v>3769</v>
      </c>
      <c r="B80" s="4" t="s">
        <v>62</v>
      </c>
      <c r="C80" s="4" t="s">
        <v>3780</v>
      </c>
      <c r="D80" s="215"/>
      <c r="E80" s="203"/>
      <c r="F80" s="204"/>
      <c r="G80" s="11" t="s">
        <v>88</v>
      </c>
      <c r="H80" s="34"/>
      <c r="I80" s="34"/>
      <c r="J80" s="34"/>
      <c r="K80" s="34"/>
      <c r="L80" s="34"/>
      <c r="M80" s="34"/>
      <c r="N80" s="34"/>
      <c r="O80" s="34"/>
      <c r="P80" s="167">
        <f t="shared" ref="P80:AM80" si="51">+P184+P288+P392</f>
        <v>0</v>
      </c>
      <c r="Q80" s="167">
        <f t="shared" si="51"/>
        <v>0</v>
      </c>
      <c r="R80" s="167">
        <f t="shared" si="51"/>
        <v>0</v>
      </c>
      <c r="S80" s="167">
        <f t="shared" si="51"/>
        <v>0</v>
      </c>
      <c r="T80" s="167">
        <f t="shared" si="51"/>
        <v>0</v>
      </c>
      <c r="U80" s="167">
        <f t="shared" si="51"/>
        <v>0</v>
      </c>
      <c r="V80" s="167">
        <f t="shared" si="51"/>
        <v>0</v>
      </c>
      <c r="W80" s="167">
        <f t="shared" si="51"/>
        <v>0</v>
      </c>
      <c r="X80" s="167">
        <f t="shared" si="51"/>
        <v>0</v>
      </c>
      <c r="Y80" s="167">
        <f t="shared" si="51"/>
        <v>0</v>
      </c>
      <c r="Z80" s="167">
        <f t="shared" si="51"/>
        <v>0</v>
      </c>
      <c r="AA80" s="167">
        <f t="shared" si="51"/>
        <v>0</v>
      </c>
      <c r="AB80" s="167">
        <f t="shared" si="51"/>
        <v>0</v>
      </c>
      <c r="AC80" s="167">
        <f t="shared" si="51"/>
        <v>0</v>
      </c>
      <c r="AD80" s="167">
        <f t="shared" si="51"/>
        <v>0</v>
      </c>
      <c r="AE80" s="167">
        <f t="shared" si="51"/>
        <v>0</v>
      </c>
      <c r="AF80" s="167">
        <f t="shared" si="51"/>
        <v>0</v>
      </c>
      <c r="AG80" s="167">
        <f t="shared" si="51"/>
        <v>0</v>
      </c>
      <c r="AH80" s="167">
        <f t="shared" si="51"/>
        <v>0</v>
      </c>
      <c r="AI80" s="167">
        <f t="shared" si="51"/>
        <v>0</v>
      </c>
      <c r="AJ80" s="167">
        <f t="shared" si="51"/>
        <v>0</v>
      </c>
      <c r="AK80" s="167">
        <f t="shared" si="51"/>
        <v>0</v>
      </c>
      <c r="AL80" s="167">
        <f t="shared" si="51"/>
        <v>0</v>
      </c>
      <c r="AM80" s="167">
        <f t="shared" si="51"/>
        <v>0</v>
      </c>
    </row>
    <row r="81" spans="1:39" s="2" customFormat="1">
      <c r="A81" s="4" t="s">
        <v>3769</v>
      </c>
      <c r="B81" s="4" t="s">
        <v>62</v>
      </c>
      <c r="C81" s="4" t="str">
        <f t="shared" si="13"/>
        <v>assets/client</v>
      </c>
      <c r="D81" s="215"/>
      <c r="E81" s="203"/>
      <c r="F81" s="204"/>
      <c r="G81" s="13" t="s">
        <v>90</v>
      </c>
      <c r="H81" s="36"/>
      <c r="I81" s="36"/>
      <c r="J81" s="36"/>
      <c r="K81" s="36"/>
      <c r="L81" s="36"/>
      <c r="M81" s="36"/>
      <c r="N81" s="36"/>
      <c r="O81" s="36"/>
      <c r="P81" s="170"/>
      <c r="Q81" s="170" t="str">
        <f t="shared" ref="Q81:S81" si="52">+IFERROR(Q80/Q79,"")</f>
        <v/>
      </c>
      <c r="R81" s="170" t="str">
        <f t="shared" si="52"/>
        <v/>
      </c>
      <c r="S81" s="170" t="str">
        <f t="shared" si="52"/>
        <v/>
      </c>
      <c r="T81" s="170"/>
      <c r="U81" s="170"/>
      <c r="V81" s="170" t="str">
        <f t="shared" ref="V81:AM81" si="53">+IFERROR(V80/V79,"")</f>
        <v/>
      </c>
      <c r="W81" s="170" t="str">
        <f t="shared" si="53"/>
        <v/>
      </c>
      <c r="X81" s="170" t="str">
        <f t="shared" si="53"/>
        <v/>
      </c>
      <c r="Y81" s="170" t="str">
        <f t="shared" si="53"/>
        <v/>
      </c>
      <c r="Z81" s="170" t="str">
        <f t="shared" si="53"/>
        <v/>
      </c>
      <c r="AA81" s="170" t="str">
        <f t="shared" si="53"/>
        <v/>
      </c>
      <c r="AB81" s="170" t="str">
        <f t="shared" si="53"/>
        <v/>
      </c>
      <c r="AC81" s="170" t="str">
        <f t="shared" si="53"/>
        <v/>
      </c>
      <c r="AD81" s="170" t="str">
        <f t="shared" si="53"/>
        <v/>
      </c>
      <c r="AE81" s="170" t="str">
        <f t="shared" si="53"/>
        <v/>
      </c>
      <c r="AF81" s="170" t="str">
        <f t="shared" si="53"/>
        <v/>
      </c>
      <c r="AG81" s="170" t="str">
        <f t="shared" si="53"/>
        <v/>
      </c>
      <c r="AH81" s="170" t="str">
        <f t="shared" si="53"/>
        <v/>
      </c>
      <c r="AI81" s="170" t="str">
        <f t="shared" si="53"/>
        <v/>
      </c>
      <c r="AJ81" s="170" t="str">
        <f t="shared" si="53"/>
        <v/>
      </c>
      <c r="AK81" s="170" t="str">
        <f t="shared" si="53"/>
        <v/>
      </c>
      <c r="AL81" s="170" t="str">
        <f t="shared" si="53"/>
        <v/>
      </c>
      <c r="AM81" s="170" t="str">
        <f t="shared" si="53"/>
        <v/>
      </c>
    </row>
    <row r="82" spans="1:39" s="2" customFormat="1" ht="15" customHeight="1">
      <c r="A82" s="4" t="s">
        <v>3769</v>
      </c>
      <c r="B82" s="8" t="s">
        <v>72</v>
      </c>
      <c r="C82" s="4" t="str">
        <f t="shared" si="13"/>
        <v>Clients</v>
      </c>
      <c r="D82" s="215"/>
      <c r="E82" s="203"/>
      <c r="F82" s="204" t="s">
        <v>72</v>
      </c>
      <c r="G82" s="10" t="s">
        <v>40</v>
      </c>
      <c r="H82" s="19"/>
      <c r="I82" s="19"/>
      <c r="J82" s="19"/>
      <c r="K82" s="19"/>
      <c r="L82" s="19"/>
      <c r="M82" s="19"/>
      <c r="N82" s="19"/>
      <c r="O82" s="19"/>
      <c r="P82" s="165">
        <f t="shared" ref="P82:AM82" si="54">+P186+P290+P394+P498</f>
        <v>0</v>
      </c>
      <c r="Q82" s="165">
        <f t="shared" si="54"/>
        <v>0</v>
      </c>
      <c r="R82" s="165">
        <f t="shared" si="54"/>
        <v>0</v>
      </c>
      <c r="S82" s="165">
        <f t="shared" si="54"/>
        <v>0</v>
      </c>
      <c r="T82" s="165">
        <f t="shared" si="54"/>
        <v>0</v>
      </c>
      <c r="U82" s="165">
        <f t="shared" si="54"/>
        <v>0</v>
      </c>
      <c r="V82" s="165">
        <f t="shared" si="54"/>
        <v>0</v>
      </c>
      <c r="W82" s="165">
        <f t="shared" si="54"/>
        <v>0</v>
      </c>
      <c r="X82" s="165">
        <f t="shared" si="54"/>
        <v>0</v>
      </c>
      <c r="Y82" s="165">
        <f t="shared" si="54"/>
        <v>0</v>
      </c>
      <c r="Z82" s="165">
        <f t="shared" si="54"/>
        <v>0</v>
      </c>
      <c r="AA82" s="165">
        <f t="shared" si="54"/>
        <v>0</v>
      </c>
      <c r="AB82" s="165">
        <f t="shared" si="54"/>
        <v>0</v>
      </c>
      <c r="AC82" s="165">
        <f t="shared" si="54"/>
        <v>0</v>
      </c>
      <c r="AD82" s="165">
        <f t="shared" si="54"/>
        <v>0</v>
      </c>
      <c r="AE82" s="165">
        <f t="shared" si="54"/>
        <v>0</v>
      </c>
      <c r="AF82" s="165">
        <f t="shared" si="54"/>
        <v>0</v>
      </c>
      <c r="AG82" s="165">
        <f t="shared" si="54"/>
        <v>0</v>
      </c>
      <c r="AH82" s="165">
        <f t="shared" si="54"/>
        <v>0</v>
      </c>
      <c r="AI82" s="165">
        <f t="shared" si="54"/>
        <v>0</v>
      </c>
      <c r="AJ82" s="165">
        <f t="shared" si="54"/>
        <v>0</v>
      </c>
      <c r="AK82" s="165">
        <f t="shared" si="54"/>
        <v>0</v>
      </c>
      <c r="AL82" s="165">
        <f t="shared" si="54"/>
        <v>0</v>
      </c>
      <c r="AM82" s="165">
        <f t="shared" si="54"/>
        <v>0</v>
      </c>
    </row>
    <row r="83" spans="1:39" s="2" customFormat="1">
      <c r="A83" s="4" t="s">
        <v>3769</v>
      </c>
      <c r="B83" s="8" t="s">
        <v>72</v>
      </c>
      <c r="C83" s="4" t="s">
        <v>3781</v>
      </c>
      <c r="D83" s="215"/>
      <c r="E83" s="203"/>
      <c r="F83" s="204"/>
      <c r="G83" s="11" t="s">
        <v>88</v>
      </c>
      <c r="H83" s="34"/>
      <c r="I83" s="34"/>
      <c r="J83" s="34"/>
      <c r="K83" s="34"/>
      <c r="L83" s="34"/>
      <c r="M83" s="34"/>
      <c r="N83" s="34"/>
      <c r="O83" s="34"/>
      <c r="P83" s="167">
        <f t="shared" ref="P83:AM83" si="55">+P187+P291+P395</f>
        <v>0</v>
      </c>
      <c r="Q83" s="167">
        <f t="shared" si="55"/>
        <v>0</v>
      </c>
      <c r="R83" s="167">
        <f t="shared" si="55"/>
        <v>0</v>
      </c>
      <c r="S83" s="167">
        <f t="shared" si="55"/>
        <v>0</v>
      </c>
      <c r="T83" s="167">
        <f t="shared" si="55"/>
        <v>0</v>
      </c>
      <c r="U83" s="167">
        <f t="shared" si="55"/>
        <v>0</v>
      </c>
      <c r="V83" s="167">
        <f t="shared" si="55"/>
        <v>0</v>
      </c>
      <c r="W83" s="167">
        <f t="shared" si="55"/>
        <v>0</v>
      </c>
      <c r="X83" s="167">
        <f t="shared" si="55"/>
        <v>0</v>
      </c>
      <c r="Y83" s="167">
        <f t="shared" si="55"/>
        <v>0</v>
      </c>
      <c r="Z83" s="167">
        <f t="shared" si="55"/>
        <v>0</v>
      </c>
      <c r="AA83" s="167">
        <f t="shared" si="55"/>
        <v>0</v>
      </c>
      <c r="AB83" s="167">
        <f t="shared" si="55"/>
        <v>0</v>
      </c>
      <c r="AC83" s="167">
        <f t="shared" si="55"/>
        <v>0</v>
      </c>
      <c r="AD83" s="167">
        <f t="shared" si="55"/>
        <v>0</v>
      </c>
      <c r="AE83" s="167">
        <f t="shared" si="55"/>
        <v>0</v>
      </c>
      <c r="AF83" s="167">
        <f t="shared" si="55"/>
        <v>0</v>
      </c>
      <c r="AG83" s="167">
        <f t="shared" si="55"/>
        <v>0</v>
      </c>
      <c r="AH83" s="167">
        <f t="shared" si="55"/>
        <v>0</v>
      </c>
      <c r="AI83" s="167">
        <f t="shared" si="55"/>
        <v>0</v>
      </c>
      <c r="AJ83" s="167">
        <f t="shared" si="55"/>
        <v>0</v>
      </c>
      <c r="AK83" s="167">
        <f t="shared" si="55"/>
        <v>0</v>
      </c>
      <c r="AL83" s="167">
        <f t="shared" si="55"/>
        <v>0</v>
      </c>
      <c r="AM83" s="167">
        <f t="shared" si="55"/>
        <v>0</v>
      </c>
    </row>
    <row r="84" spans="1:39" s="2" customFormat="1">
      <c r="A84" s="4" t="s">
        <v>3769</v>
      </c>
      <c r="B84" s="8" t="s">
        <v>72</v>
      </c>
      <c r="C84" s="4" t="str">
        <f t="shared" si="13"/>
        <v>assets/client</v>
      </c>
      <c r="D84" s="215"/>
      <c r="E84" s="203"/>
      <c r="F84" s="204"/>
      <c r="G84" s="13" t="s">
        <v>90</v>
      </c>
      <c r="H84" s="36"/>
      <c r="I84" s="36"/>
      <c r="J84" s="36"/>
      <c r="K84" s="36"/>
      <c r="L84" s="36"/>
      <c r="M84" s="36"/>
      <c r="N84" s="36"/>
      <c r="O84" s="36"/>
      <c r="P84" s="170"/>
      <c r="Q84" s="170" t="str">
        <f t="shared" ref="Q84:S84" si="56">+IFERROR(Q83/Q82,"")</f>
        <v/>
      </c>
      <c r="R84" s="170" t="str">
        <f t="shared" si="56"/>
        <v/>
      </c>
      <c r="S84" s="170" t="str">
        <f t="shared" si="56"/>
        <v/>
      </c>
      <c r="T84" s="170"/>
      <c r="U84" s="170"/>
      <c r="V84" s="170" t="str">
        <f t="shared" ref="V84:AM84" si="57">+IFERROR(V83/V82,"")</f>
        <v/>
      </c>
      <c r="W84" s="170" t="str">
        <f t="shared" si="57"/>
        <v/>
      </c>
      <c r="X84" s="170" t="str">
        <f t="shared" si="57"/>
        <v/>
      </c>
      <c r="Y84" s="170" t="str">
        <f t="shared" si="57"/>
        <v/>
      </c>
      <c r="Z84" s="170" t="str">
        <f t="shared" si="57"/>
        <v/>
      </c>
      <c r="AA84" s="170" t="str">
        <f t="shared" si="57"/>
        <v/>
      </c>
      <c r="AB84" s="170" t="str">
        <f t="shared" si="57"/>
        <v/>
      </c>
      <c r="AC84" s="170" t="str">
        <f t="shared" si="57"/>
        <v/>
      </c>
      <c r="AD84" s="170" t="str">
        <f t="shared" si="57"/>
        <v/>
      </c>
      <c r="AE84" s="170" t="str">
        <f t="shared" si="57"/>
        <v/>
      </c>
      <c r="AF84" s="170" t="str">
        <f t="shared" si="57"/>
        <v/>
      </c>
      <c r="AG84" s="170" t="str">
        <f t="shared" si="57"/>
        <v/>
      </c>
      <c r="AH84" s="170" t="str">
        <f t="shared" si="57"/>
        <v/>
      </c>
      <c r="AI84" s="170" t="str">
        <f t="shared" si="57"/>
        <v/>
      </c>
      <c r="AJ84" s="170" t="str">
        <f t="shared" si="57"/>
        <v/>
      </c>
      <c r="AK84" s="170" t="str">
        <f t="shared" si="57"/>
        <v/>
      </c>
      <c r="AL84" s="170" t="str">
        <f t="shared" si="57"/>
        <v/>
      </c>
      <c r="AM84" s="170" t="str">
        <f t="shared" si="57"/>
        <v/>
      </c>
    </row>
    <row r="85" spans="1:39" s="2" customFormat="1" ht="15" customHeight="1">
      <c r="A85" s="4" t="s">
        <v>3769</v>
      </c>
      <c r="B85" s="8" t="s">
        <v>73</v>
      </c>
      <c r="C85" s="4" t="str">
        <f t="shared" si="13"/>
        <v>Clients</v>
      </c>
      <c r="D85" s="215"/>
      <c r="E85" s="203"/>
      <c r="F85" s="204" t="s">
        <v>73</v>
      </c>
      <c r="G85" s="10" t="s">
        <v>40</v>
      </c>
      <c r="H85" s="19"/>
      <c r="I85" s="19"/>
      <c r="J85" s="19"/>
      <c r="K85" s="19"/>
      <c r="L85" s="19"/>
      <c r="M85" s="19"/>
      <c r="N85" s="19"/>
      <c r="O85" s="19"/>
      <c r="P85" s="165">
        <f t="shared" ref="P85:AM85" si="58">+P189+P293+P397+P501</f>
        <v>0</v>
      </c>
      <c r="Q85" s="165">
        <f t="shared" si="58"/>
        <v>0</v>
      </c>
      <c r="R85" s="165">
        <f t="shared" si="58"/>
        <v>0</v>
      </c>
      <c r="S85" s="165">
        <f t="shared" si="58"/>
        <v>0</v>
      </c>
      <c r="T85" s="165">
        <f t="shared" si="58"/>
        <v>0</v>
      </c>
      <c r="U85" s="165">
        <f t="shared" si="58"/>
        <v>0</v>
      </c>
      <c r="V85" s="165">
        <f t="shared" si="58"/>
        <v>0</v>
      </c>
      <c r="W85" s="165">
        <f t="shared" si="58"/>
        <v>0</v>
      </c>
      <c r="X85" s="165">
        <f t="shared" si="58"/>
        <v>0</v>
      </c>
      <c r="Y85" s="165">
        <f t="shared" si="58"/>
        <v>0</v>
      </c>
      <c r="Z85" s="165">
        <f t="shared" si="58"/>
        <v>0</v>
      </c>
      <c r="AA85" s="165">
        <f t="shared" si="58"/>
        <v>0</v>
      </c>
      <c r="AB85" s="165">
        <f t="shared" si="58"/>
        <v>0</v>
      </c>
      <c r="AC85" s="165">
        <f t="shared" si="58"/>
        <v>0</v>
      </c>
      <c r="AD85" s="165">
        <f t="shared" si="58"/>
        <v>0</v>
      </c>
      <c r="AE85" s="165">
        <f t="shared" si="58"/>
        <v>0</v>
      </c>
      <c r="AF85" s="165">
        <f t="shared" si="58"/>
        <v>0</v>
      </c>
      <c r="AG85" s="165">
        <f t="shared" si="58"/>
        <v>0</v>
      </c>
      <c r="AH85" s="165">
        <f t="shared" si="58"/>
        <v>0</v>
      </c>
      <c r="AI85" s="165">
        <f t="shared" si="58"/>
        <v>0</v>
      </c>
      <c r="AJ85" s="165">
        <f t="shared" si="58"/>
        <v>0</v>
      </c>
      <c r="AK85" s="165">
        <f t="shared" si="58"/>
        <v>0</v>
      </c>
      <c r="AL85" s="165">
        <f t="shared" si="58"/>
        <v>0</v>
      </c>
      <c r="AM85" s="165">
        <f t="shared" si="58"/>
        <v>0</v>
      </c>
    </row>
    <row r="86" spans="1:39" s="2" customFormat="1" ht="15" customHeight="1">
      <c r="A86" s="4" t="s">
        <v>3769</v>
      </c>
      <c r="B86" s="8" t="s">
        <v>73</v>
      </c>
      <c r="C86" s="4" t="s">
        <v>3782</v>
      </c>
      <c r="D86" s="215"/>
      <c r="E86" s="203"/>
      <c r="F86" s="204"/>
      <c r="G86" s="11" t="s">
        <v>88</v>
      </c>
      <c r="H86" s="34"/>
      <c r="I86" s="34"/>
      <c r="J86" s="34"/>
      <c r="K86" s="34"/>
      <c r="L86" s="34"/>
      <c r="M86" s="34"/>
      <c r="N86" s="34"/>
      <c r="O86" s="34"/>
      <c r="P86" s="167">
        <f t="shared" ref="P86:AM86" si="59">+P190+P294+P398</f>
        <v>0</v>
      </c>
      <c r="Q86" s="167">
        <f t="shared" si="59"/>
        <v>0</v>
      </c>
      <c r="R86" s="167">
        <f t="shared" si="59"/>
        <v>0</v>
      </c>
      <c r="S86" s="167">
        <f t="shared" si="59"/>
        <v>0</v>
      </c>
      <c r="T86" s="167">
        <f t="shared" si="59"/>
        <v>0</v>
      </c>
      <c r="U86" s="167">
        <f t="shared" si="59"/>
        <v>0</v>
      </c>
      <c r="V86" s="167">
        <f t="shared" si="59"/>
        <v>0</v>
      </c>
      <c r="W86" s="167">
        <f t="shared" si="59"/>
        <v>0</v>
      </c>
      <c r="X86" s="167">
        <f t="shared" si="59"/>
        <v>0</v>
      </c>
      <c r="Y86" s="167">
        <f t="shared" si="59"/>
        <v>0</v>
      </c>
      <c r="Z86" s="167">
        <f t="shared" si="59"/>
        <v>0</v>
      </c>
      <c r="AA86" s="167">
        <f t="shared" si="59"/>
        <v>0</v>
      </c>
      <c r="AB86" s="167">
        <f t="shared" si="59"/>
        <v>0</v>
      </c>
      <c r="AC86" s="167">
        <f t="shared" si="59"/>
        <v>0</v>
      </c>
      <c r="AD86" s="167">
        <f t="shared" si="59"/>
        <v>0</v>
      </c>
      <c r="AE86" s="167">
        <f t="shared" si="59"/>
        <v>0</v>
      </c>
      <c r="AF86" s="167">
        <f t="shared" si="59"/>
        <v>0</v>
      </c>
      <c r="AG86" s="167">
        <f t="shared" si="59"/>
        <v>0</v>
      </c>
      <c r="AH86" s="167">
        <f t="shared" si="59"/>
        <v>0</v>
      </c>
      <c r="AI86" s="167">
        <f t="shared" si="59"/>
        <v>0</v>
      </c>
      <c r="AJ86" s="167">
        <f t="shared" si="59"/>
        <v>0</v>
      </c>
      <c r="AK86" s="167">
        <f t="shared" si="59"/>
        <v>0</v>
      </c>
      <c r="AL86" s="167">
        <f t="shared" si="59"/>
        <v>0</v>
      </c>
      <c r="AM86" s="167">
        <f t="shared" si="59"/>
        <v>0</v>
      </c>
    </row>
    <row r="87" spans="1:39" s="2" customFormat="1" ht="15" customHeight="1">
      <c r="A87" s="4" t="s">
        <v>3769</v>
      </c>
      <c r="B87" s="8" t="s">
        <v>73</v>
      </c>
      <c r="C87" s="4" t="str">
        <f t="shared" si="13"/>
        <v>assets/client</v>
      </c>
      <c r="D87" s="215"/>
      <c r="E87" s="203"/>
      <c r="F87" s="204"/>
      <c r="G87" s="13" t="s">
        <v>90</v>
      </c>
      <c r="H87" s="36"/>
      <c r="I87" s="36"/>
      <c r="J87" s="36"/>
      <c r="K87" s="36"/>
      <c r="L87" s="36"/>
      <c r="M87" s="36"/>
      <c r="N87" s="36"/>
      <c r="O87" s="36"/>
      <c r="P87" s="170"/>
      <c r="Q87" s="170" t="str">
        <f t="shared" ref="Q87:S87" si="60">+IFERROR(Q86/Q85,"")</f>
        <v/>
      </c>
      <c r="R87" s="170" t="str">
        <f t="shared" si="60"/>
        <v/>
      </c>
      <c r="S87" s="170" t="str">
        <f t="shared" si="60"/>
        <v/>
      </c>
      <c r="T87" s="170"/>
      <c r="U87" s="170"/>
      <c r="V87" s="170" t="str">
        <f t="shared" ref="V87:AM87" si="61">+IFERROR(V86/V85,"")</f>
        <v/>
      </c>
      <c r="W87" s="170" t="str">
        <f t="shared" si="61"/>
        <v/>
      </c>
      <c r="X87" s="170" t="str">
        <f t="shared" si="61"/>
        <v/>
      </c>
      <c r="Y87" s="170" t="str">
        <f t="shared" si="61"/>
        <v/>
      </c>
      <c r="Z87" s="170" t="str">
        <f t="shared" si="61"/>
        <v/>
      </c>
      <c r="AA87" s="170" t="str">
        <f t="shared" si="61"/>
        <v/>
      </c>
      <c r="AB87" s="170" t="str">
        <f t="shared" si="61"/>
        <v/>
      </c>
      <c r="AC87" s="170" t="str">
        <f t="shared" si="61"/>
        <v/>
      </c>
      <c r="AD87" s="170" t="str">
        <f t="shared" si="61"/>
        <v/>
      </c>
      <c r="AE87" s="170" t="str">
        <f t="shared" si="61"/>
        <v/>
      </c>
      <c r="AF87" s="170" t="str">
        <f t="shared" si="61"/>
        <v/>
      </c>
      <c r="AG87" s="170" t="str">
        <f t="shared" si="61"/>
        <v/>
      </c>
      <c r="AH87" s="170" t="str">
        <f t="shared" si="61"/>
        <v/>
      </c>
      <c r="AI87" s="170" t="str">
        <f t="shared" si="61"/>
        <v/>
      </c>
      <c r="AJ87" s="170" t="str">
        <f t="shared" si="61"/>
        <v/>
      </c>
      <c r="AK87" s="170" t="str">
        <f t="shared" si="61"/>
        <v/>
      </c>
      <c r="AL87" s="170" t="str">
        <f t="shared" si="61"/>
        <v/>
      </c>
      <c r="AM87" s="170" t="str">
        <f t="shared" si="61"/>
        <v/>
      </c>
    </row>
    <row r="88" spans="1:39" ht="15" customHeight="1">
      <c r="A88" s="4" t="s">
        <v>3769</v>
      </c>
      <c r="B88" s="4" t="s">
        <v>51</v>
      </c>
      <c r="C88" s="4" t="str">
        <f t="shared" si="13"/>
        <v>Clients</v>
      </c>
      <c r="D88" s="215"/>
      <c r="E88" s="203" t="s">
        <v>39</v>
      </c>
      <c r="F88" s="204" t="s">
        <v>51</v>
      </c>
      <c r="G88" s="10" t="s">
        <v>40</v>
      </c>
      <c r="H88" s="19"/>
      <c r="I88" s="19"/>
      <c r="J88" s="19"/>
      <c r="K88" s="19"/>
      <c r="L88" s="19"/>
      <c r="M88" s="19"/>
      <c r="N88" s="19"/>
      <c r="O88" s="19"/>
      <c r="P88" s="165">
        <f t="shared" ref="P88:AM88" si="62">+P192+P296+P400+P504</f>
        <v>0</v>
      </c>
      <c r="Q88" s="165">
        <f t="shared" si="62"/>
        <v>0</v>
      </c>
      <c r="R88" s="165">
        <f>+R192+R296+R400+R504</f>
        <v>3</v>
      </c>
      <c r="S88" s="165">
        <f t="shared" si="62"/>
        <v>8</v>
      </c>
      <c r="T88" s="165">
        <f t="shared" si="62"/>
        <v>7</v>
      </c>
      <c r="U88" s="165">
        <f t="shared" si="62"/>
        <v>7</v>
      </c>
      <c r="V88" s="165">
        <f t="shared" si="62"/>
        <v>2</v>
      </c>
      <c r="W88" s="165">
        <f t="shared" si="62"/>
        <v>8</v>
      </c>
      <c r="X88" s="165">
        <f t="shared" si="62"/>
        <v>6</v>
      </c>
      <c r="Y88" s="165">
        <f t="shared" si="62"/>
        <v>9</v>
      </c>
      <c r="Z88" s="165">
        <f t="shared" si="62"/>
        <v>16</v>
      </c>
      <c r="AA88" s="165">
        <f t="shared" si="62"/>
        <v>4</v>
      </c>
      <c r="AB88" s="165">
        <f t="shared" si="62"/>
        <v>8</v>
      </c>
      <c r="AC88" s="165">
        <f t="shared" si="62"/>
        <v>1</v>
      </c>
      <c r="AD88" s="165">
        <f t="shared" si="62"/>
        <v>2</v>
      </c>
      <c r="AE88" s="165">
        <f t="shared" si="62"/>
        <v>3</v>
      </c>
      <c r="AF88" s="165">
        <f t="shared" si="62"/>
        <v>3</v>
      </c>
      <c r="AG88" s="165">
        <f t="shared" si="62"/>
        <v>0</v>
      </c>
      <c r="AH88" s="165">
        <f t="shared" si="62"/>
        <v>0</v>
      </c>
      <c r="AI88" s="165">
        <f t="shared" si="62"/>
        <v>0</v>
      </c>
      <c r="AJ88" s="165">
        <f t="shared" si="62"/>
        <v>0</v>
      </c>
      <c r="AK88" s="165">
        <f t="shared" si="62"/>
        <v>0</v>
      </c>
      <c r="AL88" s="165">
        <f t="shared" si="62"/>
        <v>0</v>
      </c>
      <c r="AM88" s="165">
        <f t="shared" si="62"/>
        <v>0</v>
      </c>
    </row>
    <row r="89" spans="1:39" ht="15" customHeight="1">
      <c r="A89" s="4" t="s">
        <v>3769</v>
      </c>
      <c r="B89" s="4" t="s">
        <v>51</v>
      </c>
      <c r="C89" s="4" t="str">
        <f t="shared" si="13"/>
        <v>Assets</v>
      </c>
      <c r="D89" s="215"/>
      <c r="E89" s="203"/>
      <c r="F89" s="204"/>
      <c r="G89" s="11" t="s">
        <v>88</v>
      </c>
      <c r="H89" s="34"/>
      <c r="I89" s="34"/>
      <c r="J89" s="34"/>
      <c r="K89" s="34"/>
      <c r="L89" s="34"/>
      <c r="M89" s="34"/>
      <c r="N89" s="34"/>
      <c r="O89" s="34"/>
      <c r="P89" s="167">
        <f t="shared" ref="P89:AM89" si="63">SUM(P90:P95)</f>
        <v>0</v>
      </c>
      <c r="Q89" s="167">
        <f t="shared" si="63"/>
        <v>0</v>
      </c>
      <c r="R89" s="167">
        <f t="shared" si="63"/>
        <v>4</v>
      </c>
      <c r="S89" s="167">
        <f t="shared" si="63"/>
        <v>8</v>
      </c>
      <c r="T89" s="167">
        <f t="shared" si="63"/>
        <v>7</v>
      </c>
      <c r="U89" s="167">
        <f t="shared" si="63"/>
        <v>10</v>
      </c>
      <c r="V89" s="167">
        <f t="shared" si="63"/>
        <v>2</v>
      </c>
      <c r="W89" s="167">
        <f t="shared" si="63"/>
        <v>8</v>
      </c>
      <c r="X89" s="167">
        <f t="shared" si="63"/>
        <v>13</v>
      </c>
      <c r="Y89" s="167">
        <f t="shared" si="63"/>
        <v>17</v>
      </c>
      <c r="Z89" s="167">
        <f t="shared" si="63"/>
        <v>17</v>
      </c>
      <c r="AA89" s="167">
        <f t="shared" si="63"/>
        <v>4</v>
      </c>
      <c r="AB89" s="167">
        <f t="shared" si="63"/>
        <v>20</v>
      </c>
      <c r="AC89" s="167">
        <f t="shared" si="63"/>
        <v>17</v>
      </c>
      <c r="AD89" s="167">
        <f t="shared" si="63"/>
        <v>2</v>
      </c>
      <c r="AE89" s="167">
        <f t="shared" si="63"/>
        <v>3</v>
      </c>
      <c r="AF89" s="167">
        <f t="shared" si="63"/>
        <v>20</v>
      </c>
      <c r="AG89" s="167">
        <f t="shared" si="63"/>
        <v>0</v>
      </c>
      <c r="AH89" s="167">
        <f t="shared" si="63"/>
        <v>0</v>
      </c>
      <c r="AI89" s="167">
        <f t="shared" si="63"/>
        <v>0</v>
      </c>
      <c r="AJ89" s="167">
        <f t="shared" si="63"/>
        <v>0</v>
      </c>
      <c r="AK89" s="167">
        <f t="shared" si="63"/>
        <v>0</v>
      </c>
      <c r="AL89" s="167">
        <f t="shared" si="63"/>
        <v>0</v>
      </c>
      <c r="AM89" s="167">
        <f t="shared" si="63"/>
        <v>0</v>
      </c>
    </row>
    <row r="90" spans="1:39" ht="15" customHeight="1" outlineLevel="1">
      <c r="A90" s="4" t="s">
        <v>3769</v>
      </c>
      <c r="B90" s="4" t="s">
        <v>51</v>
      </c>
      <c r="C90" s="4" t="str">
        <f t="shared" si="13"/>
        <v>X Fiber 50 - own</v>
      </c>
      <c r="D90" s="215"/>
      <c r="E90" s="203"/>
      <c r="F90" s="204"/>
      <c r="G90" s="12" t="s">
        <v>63</v>
      </c>
      <c r="H90" s="35"/>
      <c r="I90" s="35"/>
      <c r="J90" s="35"/>
      <c r="K90" s="35"/>
      <c r="L90" s="35"/>
      <c r="M90" s="35"/>
      <c r="N90" s="35"/>
      <c r="O90" s="35"/>
      <c r="P90" s="169">
        <f t="shared" ref="P90:V97" si="64">+P194+P298+P402</f>
        <v>0</v>
      </c>
      <c r="Q90" s="169">
        <f t="shared" si="64"/>
        <v>0</v>
      </c>
      <c r="R90" s="169">
        <f t="shared" ref="R90:T94" si="65">+R194+R298+R402</f>
        <v>2</v>
      </c>
      <c r="S90" s="169">
        <f t="shared" si="65"/>
        <v>1</v>
      </c>
      <c r="T90" s="169">
        <f t="shared" si="65"/>
        <v>2</v>
      </c>
      <c r="U90" s="169">
        <f t="shared" ref="U90:AM97" si="66">+U194+U298+U402</f>
        <v>0</v>
      </c>
      <c r="V90" s="169">
        <f t="shared" si="66"/>
        <v>1</v>
      </c>
      <c r="W90" s="169">
        <f t="shared" si="66"/>
        <v>1</v>
      </c>
      <c r="X90" s="169">
        <f t="shared" si="66"/>
        <v>0</v>
      </c>
      <c r="Y90" s="169">
        <f t="shared" si="66"/>
        <v>1</v>
      </c>
      <c r="Z90" s="169">
        <f t="shared" si="66"/>
        <v>4</v>
      </c>
      <c r="AA90" s="169">
        <f t="shared" si="66"/>
        <v>1</v>
      </c>
      <c r="AB90" s="169">
        <f t="shared" si="66"/>
        <v>0</v>
      </c>
      <c r="AC90" s="169">
        <f t="shared" si="66"/>
        <v>0</v>
      </c>
      <c r="AD90" s="169">
        <f t="shared" si="66"/>
        <v>0</v>
      </c>
      <c r="AE90" s="169">
        <f t="shared" si="66"/>
        <v>0</v>
      </c>
      <c r="AF90" s="169">
        <f t="shared" si="66"/>
        <v>13</v>
      </c>
      <c r="AG90" s="169">
        <f t="shared" si="66"/>
        <v>0</v>
      </c>
      <c r="AH90" s="169">
        <f t="shared" si="66"/>
        <v>0</v>
      </c>
      <c r="AI90" s="169">
        <f t="shared" si="66"/>
        <v>0</v>
      </c>
      <c r="AJ90" s="169">
        <f t="shared" si="66"/>
        <v>0</v>
      </c>
      <c r="AK90" s="169">
        <f t="shared" si="66"/>
        <v>0</v>
      </c>
      <c r="AL90" s="169">
        <f t="shared" si="66"/>
        <v>0</v>
      </c>
      <c r="AM90" s="169">
        <f t="shared" si="66"/>
        <v>0</v>
      </c>
    </row>
    <row r="91" spans="1:39" ht="15" customHeight="1" outlineLevel="1">
      <c r="A91" s="4" t="s">
        <v>3769</v>
      </c>
      <c r="B91" s="4" t="s">
        <v>51</v>
      </c>
      <c r="C91" s="4" t="str">
        <f t="shared" si="13"/>
        <v>X Fiber 50 - neba</v>
      </c>
      <c r="D91" s="215"/>
      <c r="E91" s="203"/>
      <c r="F91" s="204"/>
      <c r="G91" s="12" t="s">
        <v>64</v>
      </c>
      <c r="H91" s="35"/>
      <c r="I91" s="35"/>
      <c r="J91" s="35"/>
      <c r="K91" s="35"/>
      <c r="L91" s="35"/>
      <c r="M91" s="35"/>
      <c r="N91" s="35"/>
      <c r="O91" s="35"/>
      <c r="P91" s="169">
        <f t="shared" si="64"/>
        <v>0</v>
      </c>
      <c r="Q91" s="169">
        <f t="shared" si="64"/>
        <v>0</v>
      </c>
      <c r="R91" s="169">
        <f t="shared" si="65"/>
        <v>1</v>
      </c>
      <c r="S91" s="169">
        <f t="shared" si="65"/>
        <v>1</v>
      </c>
      <c r="T91" s="169">
        <f t="shared" si="65"/>
        <v>1</v>
      </c>
      <c r="U91" s="169">
        <f t="shared" si="66"/>
        <v>3</v>
      </c>
      <c r="V91" s="169">
        <f t="shared" si="66"/>
        <v>0</v>
      </c>
      <c r="W91" s="169">
        <f t="shared" si="66"/>
        <v>0</v>
      </c>
      <c r="X91" s="169">
        <f t="shared" si="66"/>
        <v>0</v>
      </c>
      <c r="Y91" s="169">
        <f t="shared" si="66"/>
        <v>0</v>
      </c>
      <c r="Z91" s="169">
        <f t="shared" si="66"/>
        <v>4</v>
      </c>
      <c r="AA91" s="169">
        <f t="shared" si="66"/>
        <v>1</v>
      </c>
      <c r="AB91" s="169">
        <f t="shared" si="66"/>
        <v>0</v>
      </c>
      <c r="AC91" s="169">
        <f t="shared" si="66"/>
        <v>0</v>
      </c>
      <c r="AD91" s="169">
        <f t="shared" si="66"/>
        <v>1</v>
      </c>
      <c r="AE91" s="169">
        <f t="shared" si="66"/>
        <v>0</v>
      </c>
      <c r="AF91" s="169">
        <f t="shared" si="66"/>
        <v>0</v>
      </c>
      <c r="AG91" s="169">
        <f t="shared" si="66"/>
        <v>0</v>
      </c>
      <c r="AH91" s="169">
        <f t="shared" si="66"/>
        <v>0</v>
      </c>
      <c r="AI91" s="169">
        <f t="shared" si="66"/>
        <v>0</v>
      </c>
      <c r="AJ91" s="169">
        <f t="shared" si="66"/>
        <v>0</v>
      </c>
      <c r="AK91" s="169">
        <f t="shared" si="66"/>
        <v>0</v>
      </c>
      <c r="AL91" s="169">
        <f t="shared" si="66"/>
        <v>0</v>
      </c>
      <c r="AM91" s="169">
        <f t="shared" si="66"/>
        <v>0</v>
      </c>
    </row>
    <row r="92" spans="1:39" ht="15" customHeight="1" outlineLevel="1">
      <c r="A92" s="4" t="s">
        <v>3769</v>
      </c>
      <c r="B92" s="4" t="s">
        <v>51</v>
      </c>
      <c r="C92" s="4" t="str">
        <f t="shared" si="13"/>
        <v>X Fiber 100 - own</v>
      </c>
      <c r="D92" s="215"/>
      <c r="E92" s="203"/>
      <c r="F92" s="204"/>
      <c r="G92" s="12" t="s">
        <v>65</v>
      </c>
      <c r="H92" s="35"/>
      <c r="I92" s="35"/>
      <c r="J92" s="35"/>
      <c r="K92" s="35"/>
      <c r="L92" s="35"/>
      <c r="M92" s="35"/>
      <c r="N92" s="35"/>
      <c r="O92" s="35"/>
      <c r="P92" s="169">
        <f t="shared" si="64"/>
        <v>0</v>
      </c>
      <c r="Q92" s="169">
        <f t="shared" si="64"/>
        <v>0</v>
      </c>
      <c r="R92" s="169">
        <f t="shared" si="65"/>
        <v>0</v>
      </c>
      <c r="S92" s="169">
        <f t="shared" si="65"/>
        <v>4</v>
      </c>
      <c r="T92" s="169">
        <f t="shared" si="65"/>
        <v>3</v>
      </c>
      <c r="U92" s="169">
        <f t="shared" si="66"/>
        <v>2</v>
      </c>
      <c r="V92" s="169">
        <f t="shared" si="66"/>
        <v>0</v>
      </c>
      <c r="W92" s="169">
        <f t="shared" si="66"/>
        <v>4</v>
      </c>
      <c r="X92" s="169">
        <f t="shared" si="66"/>
        <v>3</v>
      </c>
      <c r="Y92" s="169">
        <f t="shared" si="66"/>
        <v>12</v>
      </c>
      <c r="Z92" s="169">
        <f t="shared" si="66"/>
        <v>1</v>
      </c>
      <c r="AA92" s="169">
        <f t="shared" si="66"/>
        <v>0</v>
      </c>
      <c r="AB92" s="169">
        <f t="shared" si="66"/>
        <v>15</v>
      </c>
      <c r="AC92" s="169">
        <f t="shared" si="66"/>
        <v>4</v>
      </c>
      <c r="AD92" s="169">
        <f t="shared" si="66"/>
        <v>0</v>
      </c>
      <c r="AE92" s="169">
        <f t="shared" si="66"/>
        <v>0</v>
      </c>
      <c r="AF92" s="169">
        <f t="shared" si="66"/>
        <v>0</v>
      </c>
      <c r="AG92" s="169">
        <f t="shared" si="66"/>
        <v>0</v>
      </c>
      <c r="AH92" s="169">
        <f t="shared" si="66"/>
        <v>0</v>
      </c>
      <c r="AI92" s="169">
        <f t="shared" si="66"/>
        <v>0</v>
      </c>
      <c r="AJ92" s="169">
        <f t="shared" si="66"/>
        <v>0</v>
      </c>
      <c r="AK92" s="169">
        <f t="shared" si="66"/>
        <v>0</v>
      </c>
      <c r="AL92" s="169">
        <f t="shared" si="66"/>
        <v>0</v>
      </c>
      <c r="AM92" s="169">
        <f t="shared" si="66"/>
        <v>0</v>
      </c>
    </row>
    <row r="93" spans="1:39" ht="15" customHeight="1" outlineLevel="1">
      <c r="A93" s="4" t="s">
        <v>3769</v>
      </c>
      <c r="B93" s="4" t="s">
        <v>51</v>
      </c>
      <c r="C93" s="4" t="str">
        <f t="shared" si="13"/>
        <v>X Fiber 100 - neba</v>
      </c>
      <c r="D93" s="215"/>
      <c r="E93" s="203"/>
      <c r="F93" s="204"/>
      <c r="G93" s="12" t="s">
        <v>66</v>
      </c>
      <c r="H93" s="35"/>
      <c r="I93" s="35"/>
      <c r="J93" s="35"/>
      <c r="K93" s="35"/>
      <c r="L93" s="35"/>
      <c r="M93" s="35"/>
      <c r="N93" s="35"/>
      <c r="O93" s="35"/>
      <c r="P93" s="169">
        <f t="shared" si="64"/>
        <v>0</v>
      </c>
      <c r="Q93" s="169">
        <f t="shared" si="64"/>
        <v>0</v>
      </c>
      <c r="R93" s="169">
        <f t="shared" si="65"/>
        <v>0</v>
      </c>
      <c r="S93" s="169">
        <f t="shared" si="65"/>
        <v>0</v>
      </c>
      <c r="T93" s="169">
        <f t="shared" si="65"/>
        <v>1</v>
      </c>
      <c r="U93" s="169">
        <f t="shared" si="66"/>
        <v>2</v>
      </c>
      <c r="V93" s="169">
        <f t="shared" si="66"/>
        <v>0</v>
      </c>
      <c r="W93" s="169">
        <f t="shared" si="66"/>
        <v>1</v>
      </c>
      <c r="X93" s="169">
        <f t="shared" si="66"/>
        <v>2</v>
      </c>
      <c r="Y93" s="169">
        <f t="shared" si="66"/>
        <v>0</v>
      </c>
      <c r="Z93" s="169">
        <f t="shared" si="66"/>
        <v>1</v>
      </c>
      <c r="AA93" s="169">
        <f t="shared" si="66"/>
        <v>1</v>
      </c>
      <c r="AB93" s="169">
        <f t="shared" si="66"/>
        <v>1</v>
      </c>
      <c r="AC93" s="169">
        <f t="shared" si="66"/>
        <v>13</v>
      </c>
      <c r="AD93" s="169">
        <f t="shared" si="66"/>
        <v>0</v>
      </c>
      <c r="AE93" s="169">
        <f t="shared" si="66"/>
        <v>1</v>
      </c>
      <c r="AF93" s="169">
        <f t="shared" si="66"/>
        <v>1</v>
      </c>
      <c r="AG93" s="169">
        <f t="shared" si="66"/>
        <v>0</v>
      </c>
      <c r="AH93" s="169">
        <f t="shared" si="66"/>
        <v>0</v>
      </c>
      <c r="AI93" s="169">
        <f t="shared" si="66"/>
        <v>0</v>
      </c>
      <c r="AJ93" s="169">
        <f t="shared" si="66"/>
        <v>0</v>
      </c>
      <c r="AK93" s="169">
        <f t="shared" si="66"/>
        <v>0</v>
      </c>
      <c r="AL93" s="169">
        <f t="shared" si="66"/>
        <v>0</v>
      </c>
      <c r="AM93" s="169">
        <f t="shared" si="66"/>
        <v>0</v>
      </c>
    </row>
    <row r="94" spans="1:39" ht="15" customHeight="1" outlineLevel="1">
      <c r="A94" s="4" t="s">
        <v>3769</v>
      </c>
      <c r="B94" s="4" t="s">
        <v>51</v>
      </c>
      <c r="C94" s="4" t="str">
        <f t="shared" si="13"/>
        <v>X Fiber 200 - own</v>
      </c>
      <c r="D94" s="215"/>
      <c r="E94" s="203"/>
      <c r="F94" s="204"/>
      <c r="G94" s="12" t="s">
        <v>67</v>
      </c>
      <c r="H94" s="35"/>
      <c r="I94" s="35"/>
      <c r="J94" s="35"/>
      <c r="K94" s="35"/>
      <c r="L94" s="35"/>
      <c r="M94" s="35"/>
      <c r="N94" s="35"/>
      <c r="O94" s="35"/>
      <c r="P94" s="169">
        <f t="shared" si="64"/>
        <v>0</v>
      </c>
      <c r="Q94" s="169">
        <f t="shared" si="64"/>
        <v>0</v>
      </c>
      <c r="R94" s="169">
        <f t="shared" si="65"/>
        <v>0</v>
      </c>
      <c r="S94" s="169">
        <f t="shared" si="65"/>
        <v>1</v>
      </c>
      <c r="T94" s="169">
        <f t="shared" si="65"/>
        <v>0</v>
      </c>
      <c r="U94" s="169">
        <f t="shared" si="66"/>
        <v>0</v>
      </c>
      <c r="V94" s="169">
        <f t="shared" si="66"/>
        <v>0</v>
      </c>
      <c r="W94" s="169">
        <f t="shared" si="66"/>
        <v>0</v>
      </c>
      <c r="X94" s="169">
        <f t="shared" si="66"/>
        <v>6</v>
      </c>
      <c r="Y94" s="169">
        <f t="shared" si="66"/>
        <v>0</v>
      </c>
      <c r="Z94" s="169">
        <f t="shared" si="66"/>
        <v>2</v>
      </c>
      <c r="AA94" s="169">
        <f t="shared" si="66"/>
        <v>1</v>
      </c>
      <c r="AB94" s="169">
        <f t="shared" si="66"/>
        <v>2</v>
      </c>
      <c r="AC94" s="169">
        <f t="shared" si="66"/>
        <v>0</v>
      </c>
      <c r="AD94" s="169">
        <f t="shared" si="66"/>
        <v>1</v>
      </c>
      <c r="AE94" s="169">
        <f t="shared" si="66"/>
        <v>2</v>
      </c>
      <c r="AF94" s="169">
        <f t="shared" si="66"/>
        <v>2</v>
      </c>
      <c r="AG94" s="169">
        <f t="shared" si="66"/>
        <v>0</v>
      </c>
      <c r="AH94" s="169">
        <f t="shared" si="66"/>
        <v>0</v>
      </c>
      <c r="AI94" s="169">
        <f t="shared" si="66"/>
        <v>0</v>
      </c>
      <c r="AJ94" s="169">
        <f t="shared" si="66"/>
        <v>0</v>
      </c>
      <c r="AK94" s="169">
        <f t="shared" si="66"/>
        <v>0</v>
      </c>
      <c r="AL94" s="169">
        <f t="shared" si="66"/>
        <v>0</v>
      </c>
      <c r="AM94" s="169">
        <f t="shared" si="66"/>
        <v>0</v>
      </c>
    </row>
    <row r="95" spans="1:39" ht="15" customHeight="1" outlineLevel="1">
      <c r="A95" s="4" t="s">
        <v>3769</v>
      </c>
      <c r="B95" s="4" t="s">
        <v>51</v>
      </c>
      <c r="C95" s="4" t="str">
        <f t="shared" si="13"/>
        <v>X Fiber 200 - neba</v>
      </c>
      <c r="D95" s="215"/>
      <c r="E95" s="203"/>
      <c r="F95" s="204"/>
      <c r="G95" s="12" t="s">
        <v>68</v>
      </c>
      <c r="H95" s="35"/>
      <c r="I95" s="35"/>
      <c r="J95" s="35"/>
      <c r="K95" s="35"/>
      <c r="L95" s="35"/>
      <c r="M95" s="35"/>
      <c r="N95" s="35"/>
      <c r="O95" s="35"/>
      <c r="P95" s="169">
        <f t="shared" si="64"/>
        <v>0</v>
      </c>
      <c r="Q95" s="169">
        <f t="shared" si="64"/>
        <v>0</v>
      </c>
      <c r="R95" s="169">
        <f t="shared" si="64"/>
        <v>1</v>
      </c>
      <c r="S95" s="169">
        <f t="shared" si="64"/>
        <v>1</v>
      </c>
      <c r="T95" s="169">
        <f t="shared" si="64"/>
        <v>0</v>
      </c>
      <c r="U95" s="169">
        <f t="shared" si="66"/>
        <v>3</v>
      </c>
      <c r="V95" s="169">
        <f t="shared" si="64"/>
        <v>1</v>
      </c>
      <c r="W95" s="169">
        <f t="shared" si="66"/>
        <v>2</v>
      </c>
      <c r="X95" s="169">
        <f t="shared" si="66"/>
        <v>2</v>
      </c>
      <c r="Y95" s="169">
        <f t="shared" si="66"/>
        <v>4</v>
      </c>
      <c r="Z95" s="169">
        <f t="shared" si="66"/>
        <v>5</v>
      </c>
      <c r="AA95" s="169">
        <f t="shared" si="66"/>
        <v>0</v>
      </c>
      <c r="AB95" s="169">
        <f t="shared" si="66"/>
        <v>2</v>
      </c>
      <c r="AC95" s="169">
        <f t="shared" si="66"/>
        <v>0</v>
      </c>
      <c r="AD95" s="169">
        <f t="shared" si="66"/>
        <v>0</v>
      </c>
      <c r="AE95" s="169">
        <f t="shared" si="66"/>
        <v>0</v>
      </c>
      <c r="AF95" s="169">
        <f t="shared" si="66"/>
        <v>4</v>
      </c>
      <c r="AG95" s="169">
        <f t="shared" si="66"/>
        <v>0</v>
      </c>
      <c r="AH95" s="169">
        <f t="shared" si="66"/>
        <v>0</v>
      </c>
      <c r="AI95" s="169">
        <f t="shared" si="66"/>
        <v>0</v>
      </c>
      <c r="AJ95" s="169">
        <f t="shared" si="66"/>
        <v>0</v>
      </c>
      <c r="AK95" s="169">
        <f t="shared" si="66"/>
        <v>0</v>
      </c>
      <c r="AL95" s="169">
        <f t="shared" si="66"/>
        <v>0</v>
      </c>
      <c r="AM95" s="169">
        <f t="shared" si="66"/>
        <v>0</v>
      </c>
    </row>
    <row r="96" spans="1:39" ht="15" customHeight="1" outlineLevel="1">
      <c r="A96" s="4" t="s">
        <v>3769</v>
      </c>
      <c r="B96" s="4" t="s">
        <v>51</v>
      </c>
      <c r="C96" s="4" t="str">
        <f t="shared" ref="C96:C104" si="67">+G96</f>
        <v>Own Fiber</v>
      </c>
      <c r="D96" s="215"/>
      <c r="E96" s="203"/>
      <c r="F96" s="204"/>
      <c r="G96" s="14" t="s">
        <v>3</v>
      </c>
      <c r="H96" s="37"/>
      <c r="I96" s="37"/>
      <c r="J96" s="37"/>
      <c r="K96" s="37"/>
      <c r="L96" s="37"/>
      <c r="M96" s="37"/>
      <c r="N96" s="37"/>
      <c r="O96" s="37"/>
      <c r="P96" s="173">
        <f t="shared" ref="P96:P97" si="68">+P90+P92+P94</f>
        <v>0</v>
      </c>
      <c r="Q96" s="173">
        <f>+Q90+Q92+Q94</f>
        <v>0</v>
      </c>
      <c r="R96" s="173">
        <f>+R90+R92+R94</f>
        <v>2</v>
      </c>
      <c r="S96" s="173">
        <f t="shared" ref="S96:U97" si="69">+S90+S92+S94</f>
        <v>6</v>
      </c>
      <c r="T96" s="173">
        <f t="shared" si="69"/>
        <v>5</v>
      </c>
      <c r="U96" s="173">
        <f t="shared" si="69"/>
        <v>2</v>
      </c>
      <c r="V96" s="173">
        <f t="shared" si="64"/>
        <v>1</v>
      </c>
      <c r="W96" s="173">
        <f t="shared" si="66"/>
        <v>5</v>
      </c>
      <c r="X96" s="173">
        <f t="shared" si="66"/>
        <v>7</v>
      </c>
      <c r="Y96" s="173">
        <f t="shared" si="66"/>
        <v>16</v>
      </c>
      <c r="Z96" s="173">
        <f t="shared" si="66"/>
        <v>11</v>
      </c>
      <c r="AA96" s="173">
        <f t="shared" si="66"/>
        <v>3</v>
      </c>
      <c r="AB96" s="173">
        <f t="shared" si="66"/>
        <v>17</v>
      </c>
      <c r="AC96" s="173">
        <f t="shared" si="66"/>
        <v>4</v>
      </c>
      <c r="AD96" s="173">
        <f t="shared" si="66"/>
        <v>2</v>
      </c>
      <c r="AE96" s="173">
        <f t="shared" si="66"/>
        <v>2</v>
      </c>
      <c r="AF96" s="173">
        <f t="shared" si="66"/>
        <v>16</v>
      </c>
      <c r="AG96" s="173">
        <f t="shared" si="66"/>
        <v>0</v>
      </c>
      <c r="AH96" s="173">
        <f t="shared" si="66"/>
        <v>0</v>
      </c>
      <c r="AI96" s="173">
        <f t="shared" si="66"/>
        <v>0</v>
      </c>
      <c r="AJ96" s="173">
        <f t="shared" si="66"/>
        <v>0</v>
      </c>
      <c r="AK96" s="173">
        <f t="shared" si="66"/>
        <v>0</v>
      </c>
      <c r="AL96" s="173">
        <f t="shared" si="66"/>
        <v>0</v>
      </c>
      <c r="AM96" s="173">
        <f t="shared" si="66"/>
        <v>0</v>
      </c>
    </row>
    <row r="97" spans="1:39" ht="15" customHeight="1" outlineLevel="1">
      <c r="A97" s="4" t="s">
        <v>3769</v>
      </c>
      <c r="B97" s="4" t="s">
        <v>51</v>
      </c>
      <c r="C97" s="4" t="str">
        <f t="shared" si="67"/>
        <v>Indirect Fiber</v>
      </c>
      <c r="D97" s="215"/>
      <c r="E97" s="203"/>
      <c r="F97" s="204"/>
      <c r="G97" s="14" t="s">
        <v>42</v>
      </c>
      <c r="H97" s="37"/>
      <c r="I97" s="37"/>
      <c r="J97" s="37"/>
      <c r="K97" s="37"/>
      <c r="L97" s="37"/>
      <c r="M97" s="37"/>
      <c r="N97" s="37"/>
      <c r="O97" s="37"/>
      <c r="P97" s="173">
        <f t="shared" si="68"/>
        <v>0</v>
      </c>
      <c r="Q97" s="173">
        <f>+Q91+Q93+Q95</f>
        <v>0</v>
      </c>
      <c r="R97" s="173">
        <f>+R91+R93+R95</f>
        <v>2</v>
      </c>
      <c r="S97" s="173">
        <f t="shared" si="69"/>
        <v>2</v>
      </c>
      <c r="T97" s="173">
        <f t="shared" si="69"/>
        <v>2</v>
      </c>
      <c r="U97" s="173">
        <f t="shared" si="69"/>
        <v>8</v>
      </c>
      <c r="V97" s="173">
        <f t="shared" si="64"/>
        <v>1</v>
      </c>
      <c r="W97" s="173">
        <f t="shared" si="66"/>
        <v>3</v>
      </c>
      <c r="X97" s="173">
        <f t="shared" si="66"/>
        <v>6</v>
      </c>
      <c r="Y97" s="173">
        <f t="shared" si="66"/>
        <v>1</v>
      </c>
      <c r="Z97" s="173">
        <f t="shared" si="66"/>
        <v>6</v>
      </c>
      <c r="AA97" s="173">
        <f t="shared" si="66"/>
        <v>1</v>
      </c>
      <c r="AB97" s="173">
        <f t="shared" si="66"/>
        <v>3</v>
      </c>
      <c r="AC97" s="173">
        <f t="shared" si="66"/>
        <v>13</v>
      </c>
      <c r="AD97" s="173">
        <f t="shared" si="66"/>
        <v>0</v>
      </c>
      <c r="AE97" s="173">
        <f t="shared" si="66"/>
        <v>1</v>
      </c>
      <c r="AF97" s="173">
        <f t="shared" si="66"/>
        <v>4</v>
      </c>
      <c r="AG97" s="173">
        <f t="shared" si="66"/>
        <v>0</v>
      </c>
      <c r="AH97" s="173">
        <f t="shared" si="66"/>
        <v>0</v>
      </c>
      <c r="AI97" s="173">
        <f t="shared" si="66"/>
        <v>0</v>
      </c>
      <c r="AJ97" s="173">
        <f t="shared" si="66"/>
        <v>0</v>
      </c>
      <c r="AK97" s="173">
        <f t="shared" si="66"/>
        <v>0</v>
      </c>
      <c r="AL97" s="173">
        <f t="shared" si="66"/>
        <v>0</v>
      </c>
      <c r="AM97" s="173">
        <f t="shared" si="66"/>
        <v>0</v>
      </c>
    </row>
    <row r="98" spans="1:39" s="2" customFormat="1" ht="15" customHeight="1">
      <c r="A98" s="4" t="s">
        <v>3769</v>
      </c>
      <c r="B98" s="4" t="s">
        <v>51</v>
      </c>
      <c r="C98" s="4" t="str">
        <f t="shared" si="67"/>
        <v>assets/client</v>
      </c>
      <c r="D98" s="215"/>
      <c r="E98" s="203"/>
      <c r="F98" s="204"/>
      <c r="G98" s="13" t="s">
        <v>90</v>
      </c>
      <c r="H98" s="36"/>
      <c r="I98" s="36"/>
      <c r="J98" s="36"/>
      <c r="K98" s="36"/>
      <c r="L98" s="36"/>
      <c r="M98" s="36"/>
      <c r="N98" s="36"/>
      <c r="O98" s="36"/>
      <c r="P98" s="170" t="str">
        <f t="shared" ref="P98:Q98" si="70">+IFERROR(P89/P88,"")</f>
        <v/>
      </c>
      <c r="Q98" s="170" t="str">
        <f t="shared" si="70"/>
        <v/>
      </c>
      <c r="R98" s="170">
        <f>+IFERROR(R89/R88,"")</f>
        <v>1.3333333333333333</v>
      </c>
      <c r="S98" s="170">
        <f t="shared" ref="S98:AM98" si="71">+IFERROR(S89/S88,"")</f>
        <v>1</v>
      </c>
      <c r="T98" s="170">
        <f t="shared" si="71"/>
        <v>1</v>
      </c>
      <c r="U98" s="170">
        <f t="shared" si="71"/>
        <v>1.4285714285714286</v>
      </c>
      <c r="V98" s="170">
        <f t="shared" si="71"/>
        <v>1</v>
      </c>
      <c r="W98" s="170">
        <f t="shared" si="71"/>
        <v>1</v>
      </c>
      <c r="X98" s="170">
        <f t="shared" si="71"/>
        <v>2.1666666666666665</v>
      </c>
      <c r="Y98" s="170">
        <f t="shared" si="71"/>
        <v>1.8888888888888888</v>
      </c>
      <c r="Z98" s="170">
        <f t="shared" si="71"/>
        <v>1.0625</v>
      </c>
      <c r="AA98" s="170">
        <f t="shared" si="71"/>
        <v>1</v>
      </c>
      <c r="AB98" s="170">
        <f t="shared" si="71"/>
        <v>2.5</v>
      </c>
      <c r="AC98" s="170">
        <f t="shared" si="71"/>
        <v>17</v>
      </c>
      <c r="AD98" s="170">
        <f t="shared" si="71"/>
        <v>1</v>
      </c>
      <c r="AE98" s="170">
        <f t="shared" si="71"/>
        <v>1</v>
      </c>
      <c r="AF98" s="170">
        <f t="shared" si="71"/>
        <v>6.666666666666667</v>
      </c>
      <c r="AG98" s="170" t="str">
        <f t="shared" si="71"/>
        <v/>
      </c>
      <c r="AH98" s="170" t="str">
        <f t="shared" si="71"/>
        <v/>
      </c>
      <c r="AI98" s="170" t="str">
        <f t="shared" si="71"/>
        <v/>
      </c>
      <c r="AJ98" s="170" t="str">
        <f t="shared" si="71"/>
        <v/>
      </c>
      <c r="AK98" s="170" t="str">
        <f t="shared" si="71"/>
        <v/>
      </c>
      <c r="AL98" s="170" t="str">
        <f t="shared" si="71"/>
        <v/>
      </c>
      <c r="AM98" s="170" t="str">
        <f t="shared" si="71"/>
        <v/>
      </c>
    </row>
    <row r="99" spans="1:39" ht="15" customHeight="1">
      <c r="A99" s="4" t="s">
        <v>3769</v>
      </c>
      <c r="B99" s="4" t="s">
        <v>52</v>
      </c>
      <c r="C99" s="4" t="str">
        <f t="shared" si="67"/>
        <v>Clients</v>
      </c>
      <c r="D99" s="215"/>
      <c r="E99" s="203"/>
      <c r="F99" s="204" t="s">
        <v>52</v>
      </c>
      <c r="G99" s="10" t="s">
        <v>40</v>
      </c>
      <c r="H99" s="19"/>
      <c r="I99" s="19"/>
      <c r="J99" s="19"/>
      <c r="K99" s="19"/>
      <c r="L99" s="19"/>
      <c r="M99" s="19"/>
      <c r="N99" s="19"/>
      <c r="O99" s="19"/>
      <c r="P99" s="165">
        <f t="shared" ref="P99:AM99" si="72">+P203+P307+P411+P515</f>
        <v>0</v>
      </c>
      <c r="Q99" s="165">
        <f t="shared" si="72"/>
        <v>0</v>
      </c>
      <c r="R99" s="165">
        <f t="shared" si="72"/>
        <v>0</v>
      </c>
      <c r="S99" s="165">
        <f t="shared" si="72"/>
        <v>0</v>
      </c>
      <c r="T99" s="165">
        <f t="shared" si="72"/>
        <v>0</v>
      </c>
      <c r="U99" s="165">
        <f t="shared" si="72"/>
        <v>0</v>
      </c>
      <c r="V99" s="165">
        <f t="shared" si="72"/>
        <v>0</v>
      </c>
      <c r="W99" s="165">
        <f t="shared" si="72"/>
        <v>0</v>
      </c>
      <c r="X99" s="165">
        <f t="shared" si="72"/>
        <v>0</v>
      </c>
      <c r="Y99" s="165">
        <f t="shared" si="72"/>
        <v>0</v>
      </c>
      <c r="Z99" s="165">
        <f t="shared" si="72"/>
        <v>0</v>
      </c>
      <c r="AA99" s="165">
        <f t="shared" si="72"/>
        <v>0</v>
      </c>
      <c r="AB99" s="165">
        <f t="shared" si="72"/>
        <v>0</v>
      </c>
      <c r="AC99" s="165">
        <f t="shared" si="72"/>
        <v>0</v>
      </c>
      <c r="AD99" s="165">
        <f t="shared" si="72"/>
        <v>0</v>
      </c>
      <c r="AE99" s="165">
        <f t="shared" si="72"/>
        <v>0</v>
      </c>
      <c r="AF99" s="165">
        <f t="shared" si="72"/>
        <v>0</v>
      </c>
      <c r="AG99" s="165">
        <f t="shared" si="72"/>
        <v>0</v>
      </c>
      <c r="AH99" s="165">
        <f t="shared" si="72"/>
        <v>0</v>
      </c>
      <c r="AI99" s="165">
        <f t="shared" si="72"/>
        <v>0</v>
      </c>
      <c r="AJ99" s="165">
        <f t="shared" si="72"/>
        <v>0</v>
      </c>
      <c r="AK99" s="165">
        <f t="shared" si="72"/>
        <v>0</v>
      </c>
      <c r="AL99" s="165">
        <f t="shared" si="72"/>
        <v>0</v>
      </c>
      <c r="AM99" s="165">
        <f t="shared" si="72"/>
        <v>0</v>
      </c>
    </row>
    <row r="100" spans="1:39" ht="15" customHeight="1">
      <c r="A100" s="4" t="s">
        <v>3769</v>
      </c>
      <c r="B100" s="4" t="s">
        <v>52</v>
      </c>
      <c r="C100" s="4" t="str">
        <f t="shared" si="67"/>
        <v>Assets</v>
      </c>
      <c r="D100" s="215"/>
      <c r="E100" s="203"/>
      <c r="F100" s="204"/>
      <c r="G100" s="11" t="s">
        <v>88</v>
      </c>
      <c r="H100" s="34"/>
      <c r="I100" s="34"/>
      <c r="J100" s="34"/>
      <c r="K100" s="34"/>
      <c r="L100" s="34"/>
      <c r="M100" s="34"/>
      <c r="N100" s="34"/>
      <c r="O100" s="34"/>
      <c r="P100" s="167">
        <f t="shared" ref="P100" si="73">+SUM(P101:P102)</f>
        <v>0</v>
      </c>
      <c r="Q100" s="167">
        <f>+SUM(Q101:Q102)</f>
        <v>0</v>
      </c>
      <c r="R100" s="167">
        <f>+SUM(R101:R102)</f>
        <v>0</v>
      </c>
      <c r="S100" s="167">
        <f t="shared" ref="S100:AM100" si="74">+SUM(S101:S102)</f>
        <v>0</v>
      </c>
      <c r="T100" s="167">
        <f t="shared" si="74"/>
        <v>0</v>
      </c>
      <c r="U100" s="167">
        <f t="shared" si="74"/>
        <v>0</v>
      </c>
      <c r="V100" s="167">
        <f t="shared" si="74"/>
        <v>0</v>
      </c>
      <c r="W100" s="167">
        <f t="shared" si="74"/>
        <v>0</v>
      </c>
      <c r="X100" s="167">
        <f t="shared" si="74"/>
        <v>0</v>
      </c>
      <c r="Y100" s="167">
        <f t="shared" si="74"/>
        <v>0</v>
      </c>
      <c r="Z100" s="167">
        <f t="shared" si="74"/>
        <v>0</v>
      </c>
      <c r="AA100" s="167">
        <f t="shared" si="74"/>
        <v>0</v>
      </c>
      <c r="AB100" s="167">
        <f t="shared" si="74"/>
        <v>0</v>
      </c>
      <c r="AC100" s="167">
        <f t="shared" si="74"/>
        <v>0</v>
      </c>
      <c r="AD100" s="167">
        <f t="shared" si="74"/>
        <v>0</v>
      </c>
      <c r="AE100" s="167">
        <f t="shared" si="74"/>
        <v>0</v>
      </c>
      <c r="AF100" s="167">
        <f t="shared" si="74"/>
        <v>0</v>
      </c>
      <c r="AG100" s="167">
        <f t="shared" si="74"/>
        <v>0</v>
      </c>
      <c r="AH100" s="167">
        <f t="shared" si="74"/>
        <v>0</v>
      </c>
      <c r="AI100" s="167">
        <f t="shared" si="74"/>
        <v>0</v>
      </c>
      <c r="AJ100" s="167">
        <f t="shared" si="74"/>
        <v>0</v>
      </c>
      <c r="AK100" s="167">
        <f t="shared" si="74"/>
        <v>0</v>
      </c>
      <c r="AL100" s="167">
        <f t="shared" si="74"/>
        <v>0</v>
      </c>
      <c r="AM100" s="167">
        <f t="shared" si="74"/>
        <v>0</v>
      </c>
    </row>
    <row r="101" spans="1:39" ht="15" customHeight="1" outlineLevel="1">
      <c r="A101" s="4" t="s">
        <v>3769</v>
      </c>
      <c r="B101" s="4" t="s">
        <v>52</v>
      </c>
      <c r="C101" s="4" t="str">
        <f t="shared" si="67"/>
        <v>Employee</v>
      </c>
      <c r="D101" s="215"/>
      <c r="E101" s="203"/>
      <c r="F101" s="204"/>
      <c r="G101" s="12" t="s">
        <v>4</v>
      </c>
      <c r="H101" s="35"/>
      <c r="I101" s="35"/>
      <c r="J101" s="35"/>
      <c r="K101" s="35"/>
      <c r="L101" s="35"/>
      <c r="M101" s="35"/>
      <c r="N101" s="35"/>
      <c r="O101" s="35"/>
      <c r="P101" s="169">
        <f>+P205+P309+P413</f>
        <v>0</v>
      </c>
      <c r="Q101" s="169">
        <f t="shared" ref="Q101:V103" si="75">+Q205+Q309+Q413</f>
        <v>0</v>
      </c>
      <c r="R101" s="169">
        <f>+R205+R309+R413</f>
        <v>0</v>
      </c>
      <c r="S101" s="169">
        <f>+S205+S309+S413</f>
        <v>0</v>
      </c>
      <c r="T101" s="169">
        <f>+T205+T309+T413</f>
        <v>0</v>
      </c>
      <c r="U101" s="169">
        <f>+U205+U309+U413</f>
        <v>0</v>
      </c>
      <c r="V101" s="169">
        <f t="shared" ref="V101:AM103" si="76">+V205+V309+V413</f>
        <v>0</v>
      </c>
      <c r="W101" s="169">
        <f t="shared" si="76"/>
        <v>0</v>
      </c>
      <c r="X101" s="169">
        <f t="shared" si="76"/>
        <v>0</v>
      </c>
      <c r="Y101" s="169">
        <f t="shared" si="76"/>
        <v>0</v>
      </c>
      <c r="Z101" s="169">
        <f t="shared" si="76"/>
        <v>0</v>
      </c>
      <c r="AA101" s="169">
        <f t="shared" si="76"/>
        <v>0</v>
      </c>
      <c r="AB101" s="169">
        <f t="shared" si="76"/>
        <v>0</v>
      </c>
      <c r="AC101" s="169">
        <f t="shared" si="76"/>
        <v>0</v>
      </c>
      <c r="AD101" s="169">
        <f t="shared" si="76"/>
        <v>0</v>
      </c>
      <c r="AE101" s="169">
        <f t="shared" si="76"/>
        <v>0</v>
      </c>
      <c r="AF101" s="169">
        <f t="shared" si="76"/>
        <v>0</v>
      </c>
      <c r="AG101" s="169">
        <f t="shared" si="76"/>
        <v>0</v>
      </c>
      <c r="AH101" s="169">
        <f t="shared" si="76"/>
        <v>0</v>
      </c>
      <c r="AI101" s="169">
        <f t="shared" si="76"/>
        <v>0</v>
      </c>
      <c r="AJ101" s="169">
        <f t="shared" si="76"/>
        <v>0</v>
      </c>
      <c r="AK101" s="169">
        <f t="shared" si="76"/>
        <v>0</v>
      </c>
      <c r="AL101" s="169">
        <f t="shared" si="76"/>
        <v>0</v>
      </c>
      <c r="AM101" s="169">
        <f t="shared" si="76"/>
        <v>0</v>
      </c>
    </row>
    <row r="102" spans="1:39" ht="15" customHeight="1" outlineLevel="1">
      <c r="A102" s="4" t="s">
        <v>3769</v>
      </c>
      <c r="B102" s="4" t="s">
        <v>52</v>
      </c>
      <c r="C102" s="4" t="str">
        <f t="shared" si="67"/>
        <v>Manager</v>
      </c>
      <c r="D102" s="215"/>
      <c r="E102" s="203"/>
      <c r="F102" s="204"/>
      <c r="G102" s="12" t="s">
        <v>5</v>
      </c>
      <c r="H102" s="35"/>
      <c r="I102" s="35"/>
      <c r="J102" s="35"/>
      <c r="K102" s="35"/>
      <c r="L102" s="35"/>
      <c r="M102" s="35"/>
      <c r="N102" s="35"/>
      <c r="O102" s="35"/>
      <c r="P102" s="169">
        <f>+P206+P310+P414</f>
        <v>0</v>
      </c>
      <c r="Q102" s="169">
        <f t="shared" si="75"/>
        <v>0</v>
      </c>
      <c r="R102" s="169">
        <f>+R206+R310+R414</f>
        <v>0</v>
      </c>
      <c r="S102" s="169">
        <f>+S206+S310+S414</f>
        <v>0</v>
      </c>
      <c r="T102" s="169">
        <f>+T206+T310+T414</f>
        <v>0</v>
      </c>
      <c r="U102" s="169">
        <f t="shared" ref="U102:U103" si="77">+U206+U310+U414</f>
        <v>0</v>
      </c>
      <c r="V102" s="169">
        <f t="shared" si="76"/>
        <v>0</v>
      </c>
      <c r="W102" s="169">
        <f t="shared" si="76"/>
        <v>0</v>
      </c>
      <c r="X102" s="169">
        <f t="shared" si="76"/>
        <v>0</v>
      </c>
      <c r="Y102" s="169">
        <f t="shared" si="76"/>
        <v>0</v>
      </c>
      <c r="Z102" s="169">
        <f t="shared" si="76"/>
        <v>0</v>
      </c>
      <c r="AA102" s="169">
        <f t="shared" si="76"/>
        <v>0</v>
      </c>
      <c r="AB102" s="169">
        <f t="shared" si="76"/>
        <v>0</v>
      </c>
      <c r="AC102" s="169">
        <f t="shared" si="76"/>
        <v>0</v>
      </c>
      <c r="AD102" s="169">
        <f t="shared" si="76"/>
        <v>0</v>
      </c>
      <c r="AE102" s="169">
        <f t="shared" si="76"/>
        <v>0</v>
      </c>
      <c r="AF102" s="169">
        <f t="shared" si="76"/>
        <v>0</v>
      </c>
      <c r="AG102" s="169">
        <f t="shared" si="76"/>
        <v>0</v>
      </c>
      <c r="AH102" s="169">
        <f t="shared" si="76"/>
        <v>0</v>
      </c>
      <c r="AI102" s="169">
        <f t="shared" si="76"/>
        <v>0</v>
      </c>
      <c r="AJ102" s="169">
        <f t="shared" si="76"/>
        <v>0</v>
      </c>
      <c r="AK102" s="169">
        <f t="shared" si="76"/>
        <v>0</v>
      </c>
      <c r="AL102" s="169">
        <f t="shared" si="76"/>
        <v>0</v>
      </c>
      <c r="AM102" s="169">
        <f t="shared" si="76"/>
        <v>0</v>
      </c>
    </row>
    <row r="103" spans="1:39" ht="15" customHeight="1" outlineLevel="1">
      <c r="A103" s="4" t="s">
        <v>3769</v>
      </c>
      <c r="B103" s="4" t="s">
        <v>52</v>
      </c>
      <c r="C103" s="4" t="str">
        <f t="shared" si="67"/>
        <v>Data bucket</v>
      </c>
      <c r="D103" s="215"/>
      <c r="E103" s="203"/>
      <c r="F103" s="204"/>
      <c r="G103" s="14" t="s">
        <v>81</v>
      </c>
      <c r="H103" s="37"/>
      <c r="I103" s="37"/>
      <c r="J103" s="37"/>
      <c r="K103" s="37"/>
      <c r="L103" s="37"/>
      <c r="M103" s="37"/>
      <c r="N103" s="37"/>
      <c r="O103" s="37"/>
      <c r="P103" s="173">
        <f t="shared" ref="P103" si="78">+P207+P311+P415</f>
        <v>0</v>
      </c>
      <c r="Q103" s="173">
        <f t="shared" si="75"/>
        <v>0</v>
      </c>
      <c r="R103" s="173">
        <f t="shared" si="75"/>
        <v>0</v>
      </c>
      <c r="S103" s="173">
        <f t="shared" si="75"/>
        <v>0</v>
      </c>
      <c r="T103" s="173">
        <f t="shared" si="75"/>
        <v>0</v>
      </c>
      <c r="U103" s="173">
        <f t="shared" si="77"/>
        <v>0</v>
      </c>
      <c r="V103" s="173">
        <f t="shared" si="75"/>
        <v>0</v>
      </c>
      <c r="W103" s="173">
        <f t="shared" si="76"/>
        <v>0</v>
      </c>
      <c r="X103" s="173">
        <f t="shared" si="76"/>
        <v>0</v>
      </c>
      <c r="Y103" s="173">
        <f t="shared" si="76"/>
        <v>0</v>
      </c>
      <c r="Z103" s="173">
        <f t="shared" si="76"/>
        <v>0</v>
      </c>
      <c r="AA103" s="173">
        <f t="shared" si="76"/>
        <v>0</v>
      </c>
      <c r="AB103" s="173">
        <f t="shared" si="76"/>
        <v>0</v>
      </c>
      <c r="AC103" s="173">
        <f t="shared" si="76"/>
        <v>0</v>
      </c>
      <c r="AD103" s="173">
        <f t="shared" si="76"/>
        <v>0</v>
      </c>
      <c r="AE103" s="173">
        <f t="shared" si="76"/>
        <v>0</v>
      </c>
      <c r="AF103" s="173">
        <f t="shared" si="76"/>
        <v>0</v>
      </c>
      <c r="AG103" s="173">
        <f t="shared" si="76"/>
        <v>0</v>
      </c>
      <c r="AH103" s="173">
        <f t="shared" si="76"/>
        <v>0</v>
      </c>
      <c r="AI103" s="173">
        <f t="shared" si="76"/>
        <v>0</v>
      </c>
      <c r="AJ103" s="173">
        <f t="shared" si="76"/>
        <v>0</v>
      </c>
      <c r="AK103" s="173">
        <f t="shared" si="76"/>
        <v>0</v>
      </c>
      <c r="AL103" s="173">
        <f t="shared" si="76"/>
        <v>0</v>
      </c>
      <c r="AM103" s="173">
        <f t="shared" si="76"/>
        <v>0</v>
      </c>
    </row>
    <row r="104" spans="1:39" s="2" customFormat="1" ht="15" customHeight="1">
      <c r="A104" s="4" t="s">
        <v>3769</v>
      </c>
      <c r="B104" s="4" t="s">
        <v>52</v>
      </c>
      <c r="C104" s="4" t="str">
        <f t="shared" si="67"/>
        <v>assets/client</v>
      </c>
      <c r="D104" s="215"/>
      <c r="E104" s="203"/>
      <c r="F104" s="204"/>
      <c r="G104" s="13" t="s">
        <v>90</v>
      </c>
      <c r="H104" s="36"/>
      <c r="I104" s="36"/>
      <c r="J104" s="36"/>
      <c r="K104" s="36"/>
      <c r="L104" s="36"/>
      <c r="M104" s="36"/>
      <c r="N104" s="36"/>
      <c r="O104" s="36"/>
      <c r="P104" s="170" t="str">
        <f t="shared" ref="P104:AM104" si="79">+IFERROR(P100/P99,"")</f>
        <v/>
      </c>
      <c r="Q104" s="170" t="str">
        <f t="shared" si="79"/>
        <v/>
      </c>
      <c r="R104" s="170" t="str">
        <f t="shared" si="79"/>
        <v/>
      </c>
      <c r="S104" s="170" t="str">
        <f t="shared" si="79"/>
        <v/>
      </c>
      <c r="T104" s="170" t="str">
        <f t="shared" si="79"/>
        <v/>
      </c>
      <c r="U104" s="170" t="str">
        <f t="shared" si="79"/>
        <v/>
      </c>
      <c r="V104" s="170" t="str">
        <f t="shared" si="79"/>
        <v/>
      </c>
      <c r="W104" s="170" t="str">
        <f t="shared" si="79"/>
        <v/>
      </c>
      <c r="X104" s="170" t="str">
        <f t="shared" si="79"/>
        <v/>
      </c>
      <c r="Y104" s="170" t="str">
        <f t="shared" si="79"/>
        <v/>
      </c>
      <c r="Z104" s="170" t="str">
        <f t="shared" si="79"/>
        <v/>
      </c>
      <c r="AA104" s="170" t="str">
        <f t="shared" si="79"/>
        <v/>
      </c>
      <c r="AB104" s="170" t="str">
        <f t="shared" si="79"/>
        <v/>
      </c>
      <c r="AC104" s="170" t="str">
        <f t="shared" si="79"/>
        <v/>
      </c>
      <c r="AD104" s="170" t="str">
        <f t="shared" si="79"/>
        <v/>
      </c>
      <c r="AE104" s="170" t="str">
        <f t="shared" si="79"/>
        <v/>
      </c>
      <c r="AF104" s="170" t="str">
        <f t="shared" si="79"/>
        <v/>
      </c>
      <c r="AG104" s="170" t="str">
        <f t="shared" si="79"/>
        <v/>
      </c>
      <c r="AH104" s="170" t="str">
        <f t="shared" si="79"/>
        <v/>
      </c>
      <c r="AI104" s="170" t="str">
        <f t="shared" si="79"/>
        <v/>
      </c>
      <c r="AJ104" s="170" t="str">
        <f t="shared" si="79"/>
        <v/>
      </c>
      <c r="AK104" s="170" t="str">
        <f t="shared" si="79"/>
        <v/>
      </c>
      <c r="AL104" s="170" t="str">
        <f t="shared" si="79"/>
        <v/>
      </c>
      <c r="AM104" s="170" t="str">
        <f t="shared" si="79"/>
        <v/>
      </c>
    </row>
    <row r="105" spans="1:39" ht="15" customHeight="1">
      <c r="A105" s="4" t="s">
        <v>121</v>
      </c>
      <c r="B105" s="4" t="s">
        <v>121</v>
      </c>
      <c r="C105" s="4" t="s">
        <v>121</v>
      </c>
    </row>
    <row r="106" spans="1:39">
      <c r="A106" s="4" t="s">
        <v>121</v>
      </c>
      <c r="B106" s="4" t="s">
        <v>121</v>
      </c>
      <c r="C106" s="4" t="s">
        <v>121</v>
      </c>
    </row>
    <row r="107" spans="1:39">
      <c r="A107" s="4" t="s">
        <v>121</v>
      </c>
      <c r="B107" s="4" t="s">
        <v>121</v>
      </c>
      <c r="C107" s="4" t="s">
        <v>121</v>
      </c>
    </row>
    <row r="108" spans="1:39" ht="15" customHeight="1">
      <c r="A108" s="4" t="s">
        <v>3779</v>
      </c>
      <c r="B108" s="4" t="s">
        <v>3770</v>
      </c>
      <c r="C108" s="4" t="s">
        <v>92</v>
      </c>
      <c r="D108" s="205" t="s">
        <v>86</v>
      </c>
      <c r="E108" s="209" t="s">
        <v>34</v>
      </c>
      <c r="F108" s="70"/>
      <c r="G108" s="70"/>
      <c r="H108" s="32"/>
      <c r="I108" s="32"/>
      <c r="J108" s="32"/>
      <c r="K108" s="32"/>
      <c r="L108" s="32"/>
      <c r="M108" s="32"/>
      <c r="N108" s="32"/>
      <c r="O108" s="32"/>
      <c r="P108" s="175">
        <f>+[3]Sheet1!B3</f>
        <v>0</v>
      </c>
      <c r="Q108" s="175">
        <f>+[3]Sheet1!C3</f>
        <v>1</v>
      </c>
      <c r="R108" s="175">
        <f>+[3]Sheet1!D3</f>
        <v>4</v>
      </c>
      <c r="S108" s="175">
        <f>+[3]Sheet1!E3</f>
        <v>3</v>
      </c>
      <c r="T108" s="175">
        <f>+[3]Sheet1!F3</f>
        <v>1</v>
      </c>
      <c r="U108" s="175">
        <f>+[3]Sheet1!G3</f>
        <v>1</v>
      </c>
      <c r="V108" s="175">
        <f>+[3]Sheet1!H3</f>
        <v>8</v>
      </c>
      <c r="W108" s="175">
        <f>+[3]Sheet1!I3</f>
        <v>3</v>
      </c>
      <c r="X108" s="175">
        <f>+[3]Sheet1!J3</f>
        <v>5</v>
      </c>
      <c r="Y108" s="175">
        <f>+[3]Sheet1!K3</f>
        <v>4</v>
      </c>
      <c r="Z108" s="175">
        <f>+[3]Sheet1!L3</f>
        <v>1</v>
      </c>
      <c r="AA108" s="175">
        <f>+[3]Sheet1!M3</f>
        <v>7</v>
      </c>
      <c r="AB108" s="175">
        <f>+[3]Sheet1!N3</f>
        <v>2</v>
      </c>
      <c r="AC108" s="175">
        <f>+[3]Sheet1!O3</f>
        <v>2</v>
      </c>
      <c r="AD108" s="175">
        <f>+[3]Sheet1!P3</f>
        <v>1</v>
      </c>
      <c r="AE108" s="175">
        <f>+[3]Sheet1!Q3</f>
        <v>1</v>
      </c>
      <c r="AF108" s="175">
        <f>+[3]Sheet1!R3</f>
        <v>0</v>
      </c>
      <c r="AG108" s="175">
        <f>+[3]Sheet1!S3</f>
        <v>0</v>
      </c>
      <c r="AH108" s="175">
        <f>+[3]Sheet1!T3</f>
        <v>0</v>
      </c>
      <c r="AI108" s="175">
        <f>+[3]Sheet1!U3</f>
        <v>0</v>
      </c>
      <c r="AJ108" s="175">
        <f>+[3]Sheet1!V3</f>
        <v>0</v>
      </c>
      <c r="AK108" s="175">
        <f>+[3]Sheet1!W3</f>
        <v>0</v>
      </c>
      <c r="AL108" s="175">
        <f>+[3]Sheet1!X3</f>
        <v>0</v>
      </c>
      <c r="AM108" s="175">
        <f>+[3]Sheet1!Y3</f>
        <v>0</v>
      </c>
    </row>
    <row r="109" spans="1:39">
      <c r="A109" s="4" t="s">
        <v>3779</v>
      </c>
      <c r="B109" s="4" t="s">
        <v>121</v>
      </c>
      <c r="C109" s="4" t="s">
        <v>121</v>
      </c>
      <c r="D109" s="205"/>
      <c r="E109" s="210" t="s">
        <v>80</v>
      </c>
      <c r="F109" s="211"/>
      <c r="G109" s="211"/>
      <c r="H109" s="16"/>
      <c r="I109" s="16"/>
      <c r="J109" s="16"/>
      <c r="K109" s="16"/>
      <c r="L109" s="16"/>
      <c r="M109" s="16"/>
      <c r="N109" s="16"/>
      <c r="O109" s="16"/>
      <c r="P109" s="72" t="str">
        <f t="shared" ref="P109:AM109" si="80">IFERROR(+P108/(P112+P124+P151+P154+P162+P180+P183+P186+P189+P192+P203),"")</f>
        <v/>
      </c>
      <c r="Q109" s="72" t="str">
        <f t="shared" si="80"/>
        <v/>
      </c>
      <c r="R109" s="72">
        <f t="shared" si="80"/>
        <v>4</v>
      </c>
      <c r="S109" s="72">
        <f t="shared" si="80"/>
        <v>0.375</v>
      </c>
      <c r="T109" s="72">
        <f t="shared" si="80"/>
        <v>0.16666666666666666</v>
      </c>
      <c r="U109" s="72">
        <f t="shared" si="80"/>
        <v>1</v>
      </c>
      <c r="V109" s="72">
        <f t="shared" si="80"/>
        <v>4</v>
      </c>
      <c r="W109" s="72">
        <f t="shared" si="80"/>
        <v>0.27272727272727271</v>
      </c>
      <c r="X109" s="72">
        <f t="shared" si="80"/>
        <v>1</v>
      </c>
      <c r="Y109" s="72">
        <f t="shared" si="80"/>
        <v>0.66666666666666663</v>
      </c>
      <c r="Z109" s="72">
        <f t="shared" si="80"/>
        <v>0.25</v>
      </c>
      <c r="AA109" s="72">
        <f t="shared" si="80"/>
        <v>7</v>
      </c>
      <c r="AB109" s="72">
        <f t="shared" si="80"/>
        <v>0.25</v>
      </c>
      <c r="AC109" s="72">
        <f t="shared" si="80"/>
        <v>0.66666666666666663</v>
      </c>
      <c r="AD109" s="72">
        <f t="shared" si="80"/>
        <v>0.5</v>
      </c>
      <c r="AE109" s="72">
        <f t="shared" si="80"/>
        <v>1</v>
      </c>
      <c r="AF109" s="72">
        <f t="shared" si="80"/>
        <v>0</v>
      </c>
      <c r="AG109" s="72" t="str">
        <f t="shared" si="80"/>
        <v/>
      </c>
      <c r="AH109" s="72" t="str">
        <f t="shared" si="80"/>
        <v/>
      </c>
      <c r="AI109" s="72" t="str">
        <f t="shared" si="80"/>
        <v/>
      </c>
      <c r="AJ109" s="72" t="str">
        <f t="shared" si="80"/>
        <v/>
      </c>
      <c r="AK109" s="72" t="str">
        <f t="shared" si="80"/>
        <v/>
      </c>
      <c r="AL109" s="72" t="str">
        <f t="shared" si="80"/>
        <v/>
      </c>
      <c r="AM109" s="72" t="str">
        <f t="shared" si="80"/>
        <v/>
      </c>
    </row>
    <row r="110" spans="1:39">
      <c r="A110" s="4" t="s">
        <v>3779</v>
      </c>
      <c r="B110" s="4" t="s">
        <v>3771</v>
      </c>
      <c r="C110" s="4" t="s">
        <v>92</v>
      </c>
      <c r="D110" s="205"/>
      <c r="E110" s="212" t="s">
        <v>69</v>
      </c>
      <c r="F110" s="71"/>
      <c r="G110" s="71"/>
      <c r="H110" s="33"/>
      <c r="I110" s="33"/>
      <c r="J110" s="33"/>
      <c r="K110" s="33"/>
      <c r="L110" s="33"/>
      <c r="M110" s="33"/>
      <c r="N110" s="33"/>
      <c r="O110" s="33"/>
      <c r="P110" s="163">
        <f t="shared" ref="P110:AM110" si="81">+P113+P125+P152+P155+P163+P181+P184+P187+P190+P193+P204+P169+P175</f>
        <v>0</v>
      </c>
      <c r="Q110" s="163">
        <f t="shared" si="81"/>
        <v>0</v>
      </c>
      <c r="R110" s="163">
        <f t="shared" si="81"/>
        <v>1</v>
      </c>
      <c r="S110" s="163">
        <f t="shared" si="81"/>
        <v>14</v>
      </c>
      <c r="T110" s="163">
        <f t="shared" si="81"/>
        <v>6</v>
      </c>
      <c r="U110" s="163">
        <f t="shared" si="81"/>
        <v>1</v>
      </c>
      <c r="V110" s="163">
        <f t="shared" si="81"/>
        <v>2</v>
      </c>
      <c r="W110" s="163">
        <f t="shared" si="81"/>
        <v>12</v>
      </c>
      <c r="X110" s="163">
        <f t="shared" si="81"/>
        <v>9</v>
      </c>
      <c r="Y110" s="163">
        <f t="shared" si="81"/>
        <v>22</v>
      </c>
      <c r="Z110" s="163">
        <f t="shared" si="81"/>
        <v>6</v>
      </c>
      <c r="AA110" s="163">
        <f t="shared" si="81"/>
        <v>1</v>
      </c>
      <c r="AB110" s="163">
        <f t="shared" si="81"/>
        <v>47</v>
      </c>
      <c r="AC110" s="163">
        <f t="shared" si="81"/>
        <v>38</v>
      </c>
      <c r="AD110" s="163">
        <f t="shared" si="81"/>
        <v>5</v>
      </c>
      <c r="AE110" s="163">
        <f t="shared" si="81"/>
        <v>1</v>
      </c>
      <c r="AF110" s="163">
        <f t="shared" si="81"/>
        <v>8</v>
      </c>
      <c r="AG110" s="163">
        <f t="shared" si="81"/>
        <v>0</v>
      </c>
      <c r="AH110" s="163">
        <f t="shared" si="81"/>
        <v>0</v>
      </c>
      <c r="AI110" s="163">
        <f t="shared" si="81"/>
        <v>0</v>
      </c>
      <c r="AJ110" s="163">
        <f t="shared" si="81"/>
        <v>0</v>
      </c>
      <c r="AK110" s="163">
        <f t="shared" si="81"/>
        <v>0</v>
      </c>
      <c r="AL110" s="163">
        <f t="shared" si="81"/>
        <v>0</v>
      </c>
      <c r="AM110" s="163">
        <f t="shared" si="81"/>
        <v>0</v>
      </c>
    </row>
    <row r="111" spans="1:39">
      <c r="A111" s="4" t="s">
        <v>3779</v>
      </c>
      <c r="B111" s="4" t="s">
        <v>121</v>
      </c>
      <c r="C111" s="4" t="s">
        <v>121</v>
      </c>
      <c r="D111" s="205"/>
      <c r="E111" s="213" t="s">
        <v>84</v>
      </c>
      <c r="F111" s="214"/>
      <c r="G111" s="211"/>
      <c r="H111" s="16"/>
      <c r="I111" s="16"/>
      <c r="J111" s="16"/>
      <c r="K111" s="16"/>
      <c r="L111" s="16"/>
      <c r="M111" s="16"/>
      <c r="N111" s="16"/>
      <c r="O111" s="16"/>
      <c r="P111" s="72" t="str">
        <f t="shared" ref="P111:AM111" si="82">+IFERROR(P110/P108,"")</f>
        <v/>
      </c>
      <c r="Q111" s="72">
        <f t="shared" si="82"/>
        <v>0</v>
      </c>
      <c r="R111" s="72">
        <f t="shared" si="82"/>
        <v>0.25</v>
      </c>
      <c r="S111" s="72">
        <f t="shared" si="82"/>
        <v>4.666666666666667</v>
      </c>
      <c r="T111" s="72">
        <f t="shared" si="82"/>
        <v>6</v>
      </c>
      <c r="U111" s="72">
        <f t="shared" si="82"/>
        <v>1</v>
      </c>
      <c r="V111" s="72">
        <f t="shared" si="82"/>
        <v>0.25</v>
      </c>
      <c r="W111" s="72">
        <f t="shared" si="82"/>
        <v>4</v>
      </c>
      <c r="X111" s="72">
        <f t="shared" si="82"/>
        <v>1.8</v>
      </c>
      <c r="Y111" s="72">
        <f t="shared" si="82"/>
        <v>5.5</v>
      </c>
      <c r="Z111" s="72">
        <f t="shared" si="82"/>
        <v>6</v>
      </c>
      <c r="AA111" s="72">
        <f t="shared" si="82"/>
        <v>0.14285714285714285</v>
      </c>
      <c r="AB111" s="72">
        <f t="shared" si="82"/>
        <v>23.5</v>
      </c>
      <c r="AC111" s="72">
        <f t="shared" si="82"/>
        <v>19</v>
      </c>
      <c r="AD111" s="72">
        <f t="shared" si="82"/>
        <v>5</v>
      </c>
      <c r="AE111" s="72">
        <f t="shared" si="82"/>
        <v>1</v>
      </c>
      <c r="AF111" s="72" t="str">
        <f t="shared" si="82"/>
        <v/>
      </c>
      <c r="AG111" s="72" t="str">
        <f t="shared" si="82"/>
        <v/>
      </c>
      <c r="AH111" s="72" t="str">
        <f t="shared" si="82"/>
        <v/>
      </c>
      <c r="AI111" s="72" t="str">
        <f t="shared" si="82"/>
        <v/>
      </c>
      <c r="AJ111" s="72" t="str">
        <f t="shared" si="82"/>
        <v/>
      </c>
      <c r="AK111" s="72" t="str">
        <f t="shared" si="82"/>
        <v/>
      </c>
      <c r="AL111" s="72" t="str">
        <f t="shared" si="82"/>
        <v/>
      </c>
      <c r="AM111" s="72" t="str">
        <f t="shared" si="82"/>
        <v/>
      </c>
    </row>
    <row r="112" spans="1:39" ht="15" customHeight="1">
      <c r="A112" s="4" t="s">
        <v>3779</v>
      </c>
      <c r="B112" s="4" t="s">
        <v>48</v>
      </c>
      <c r="C112" s="4" t="str">
        <f>+G112</f>
        <v>Clients</v>
      </c>
      <c r="D112" s="205"/>
      <c r="E112" s="206" t="s">
        <v>35</v>
      </c>
      <c r="F112" s="204" t="s">
        <v>48</v>
      </c>
      <c r="G112" s="10" t="s">
        <v>40</v>
      </c>
      <c r="H112" s="19"/>
      <c r="I112" s="19"/>
      <c r="J112" s="19"/>
      <c r="K112" s="19"/>
      <c r="L112" s="19"/>
      <c r="M112" s="19"/>
      <c r="N112" s="19"/>
      <c r="O112" s="19"/>
      <c r="P112" s="165"/>
      <c r="Q112" s="165">
        <f>+[4]Sheet1!C10</f>
        <v>0</v>
      </c>
      <c r="R112" s="165">
        <f>+[4]Sheet1!D10</f>
        <v>0</v>
      </c>
      <c r="S112" s="165">
        <f>+[4]Sheet1!E10</f>
        <v>1</v>
      </c>
      <c r="T112" s="165">
        <f>+[4]Sheet1!F10</f>
        <v>0</v>
      </c>
      <c r="U112" s="165">
        <f>+[4]Sheet1!G10</f>
        <v>0</v>
      </c>
      <c r="V112" s="165">
        <f>+[4]Sheet1!H10</f>
        <v>0</v>
      </c>
      <c r="W112" s="165">
        <f>+[4]Sheet1!I10</f>
        <v>0</v>
      </c>
      <c r="X112" s="165">
        <f>+[4]Sheet1!J10</f>
        <v>0</v>
      </c>
      <c r="Y112" s="165">
        <f>+[4]Sheet1!K10</f>
        <v>0</v>
      </c>
      <c r="Z112" s="165">
        <f>+[4]Sheet1!L10</f>
        <v>0</v>
      </c>
      <c r="AA112" s="165">
        <f>+[4]Sheet1!M10</f>
        <v>0</v>
      </c>
      <c r="AB112" s="165">
        <f>+[4]Sheet1!N10</f>
        <v>0</v>
      </c>
      <c r="AC112" s="165">
        <f>+[4]Sheet1!O10</f>
        <v>0</v>
      </c>
      <c r="AD112" s="165">
        <f>+[4]Sheet1!P10</f>
        <v>0</v>
      </c>
      <c r="AE112" s="165">
        <f>+[4]Sheet1!Q10</f>
        <v>0</v>
      </c>
      <c r="AF112" s="165">
        <f>+[4]Sheet1!R10</f>
        <v>0</v>
      </c>
      <c r="AG112" s="165">
        <f>+[4]Sheet1!S10</f>
        <v>0</v>
      </c>
      <c r="AH112" s="165">
        <f>+[4]Sheet1!T10</f>
        <v>0</v>
      </c>
      <c r="AI112" s="165">
        <f>+[4]Sheet1!U10</f>
        <v>0</v>
      </c>
      <c r="AJ112" s="165">
        <f>+[4]Sheet1!V10</f>
        <v>0</v>
      </c>
      <c r="AK112" s="165">
        <f>+[4]Sheet1!W10</f>
        <v>0</v>
      </c>
      <c r="AL112" s="165">
        <f>+[4]Sheet1!X10</f>
        <v>0</v>
      </c>
      <c r="AM112" s="165">
        <f>+[4]Sheet1!Y10</f>
        <v>0</v>
      </c>
    </row>
    <row r="113" spans="1:39">
      <c r="A113" s="4" t="s">
        <v>3779</v>
      </c>
      <c r="B113" s="4" t="s">
        <v>48</v>
      </c>
      <c r="C113" s="4" t="str">
        <f>+G113</f>
        <v>Assets</v>
      </c>
      <c r="D113" s="205"/>
      <c r="E113" s="207"/>
      <c r="F113" s="204"/>
      <c r="G113" s="11" t="s">
        <v>88</v>
      </c>
      <c r="H113" s="34"/>
      <c r="I113" s="34"/>
      <c r="J113" s="34"/>
      <c r="K113" s="34"/>
      <c r="L113" s="34"/>
      <c r="M113" s="34"/>
      <c r="N113" s="34"/>
      <c r="O113" s="34"/>
      <c r="P113" s="167">
        <f t="shared" ref="P113:AM113" si="83">+SUM(P114:P122)</f>
        <v>0</v>
      </c>
      <c r="Q113" s="167">
        <f t="shared" si="83"/>
        <v>0</v>
      </c>
      <c r="R113" s="167">
        <f t="shared" si="83"/>
        <v>0</v>
      </c>
      <c r="S113" s="167">
        <f t="shared" si="83"/>
        <v>2</v>
      </c>
      <c r="T113" s="167">
        <f t="shared" si="83"/>
        <v>0</v>
      </c>
      <c r="U113" s="167">
        <f t="shared" si="83"/>
        <v>0</v>
      </c>
      <c r="V113" s="167">
        <f t="shared" si="83"/>
        <v>0</v>
      </c>
      <c r="W113" s="167">
        <f t="shared" si="83"/>
        <v>0</v>
      </c>
      <c r="X113" s="167">
        <f t="shared" si="83"/>
        <v>0</v>
      </c>
      <c r="Y113" s="167">
        <f t="shared" si="83"/>
        <v>0</v>
      </c>
      <c r="Z113" s="167">
        <f t="shared" si="83"/>
        <v>0</v>
      </c>
      <c r="AA113" s="167">
        <f t="shared" si="83"/>
        <v>0</v>
      </c>
      <c r="AB113" s="167">
        <f t="shared" si="83"/>
        <v>0</v>
      </c>
      <c r="AC113" s="167">
        <f t="shared" si="83"/>
        <v>0</v>
      </c>
      <c r="AD113" s="167">
        <f t="shared" si="83"/>
        <v>0</v>
      </c>
      <c r="AE113" s="167">
        <f t="shared" si="83"/>
        <v>0</v>
      </c>
      <c r="AF113" s="167">
        <f t="shared" si="83"/>
        <v>0</v>
      </c>
      <c r="AG113" s="167">
        <f t="shared" si="83"/>
        <v>0</v>
      </c>
      <c r="AH113" s="167">
        <f t="shared" si="83"/>
        <v>0</v>
      </c>
      <c r="AI113" s="167">
        <f t="shared" si="83"/>
        <v>0</v>
      </c>
      <c r="AJ113" s="167">
        <f t="shared" si="83"/>
        <v>0</v>
      </c>
      <c r="AK113" s="167">
        <f t="shared" si="83"/>
        <v>0</v>
      </c>
      <c r="AL113" s="167">
        <f t="shared" si="83"/>
        <v>0</v>
      </c>
      <c r="AM113" s="167">
        <f t="shared" si="83"/>
        <v>0</v>
      </c>
    </row>
    <row r="114" spans="1:39" outlineLevel="1">
      <c r="A114" s="4" t="s">
        <v>3779</v>
      </c>
      <c r="B114" s="4" t="s">
        <v>48</v>
      </c>
      <c r="C114" s="4" t="str">
        <f>+G114</f>
        <v>X Privacy Portable 20</v>
      </c>
      <c r="D114" s="205"/>
      <c r="E114" s="207"/>
      <c r="F114" s="204"/>
      <c r="G114" s="12" t="s">
        <v>76</v>
      </c>
      <c r="H114" s="35"/>
      <c r="I114" s="35"/>
      <c r="J114" s="35"/>
      <c r="K114" s="35"/>
      <c r="L114" s="35"/>
      <c r="M114" s="35"/>
      <c r="N114" s="35"/>
      <c r="O114" s="35"/>
      <c r="P114" s="169"/>
      <c r="Q114" s="169">
        <f>+IFERROR(SUMIFS([5]Sheet1!D:D,[5]Sheet1!$A:$A,$A114,[5]Sheet1!$B:$B,$B114,[5]Sheet1!$C:$C,$C114),0)</f>
        <v>0</v>
      </c>
      <c r="R114" s="169">
        <f>+IFERROR(SUMIFS([5]Sheet1!E:E,[5]Sheet1!$A:$A,$A114,[5]Sheet1!$B:$B,$B114,[5]Sheet1!$C:$C,$C114),0)</f>
        <v>0</v>
      </c>
      <c r="S114" s="169">
        <f>+IFERROR(SUMIFS([5]Sheet1!F:F,[5]Sheet1!$A:$A,$A114,[5]Sheet1!$B:$B,$B114,[5]Sheet1!$C:$C,$C114),0)</f>
        <v>0</v>
      </c>
      <c r="T114" s="169">
        <f>+IFERROR(SUMIFS([5]Sheet1!G:G,[5]Sheet1!$A:$A,$A114,[5]Sheet1!$B:$B,$B114,[5]Sheet1!$C:$C,$C114),0)</f>
        <v>0</v>
      </c>
      <c r="U114" s="169">
        <f>+IFERROR(SUMIFS([5]Sheet1!H:H,[5]Sheet1!$A:$A,$A114,[5]Sheet1!$B:$B,$B114,[5]Sheet1!$C:$C,$C114),0)</f>
        <v>0</v>
      </c>
      <c r="V114" s="169">
        <f>+IFERROR(SUMIFS([5]Sheet1!I:I,[5]Sheet1!$A:$A,$A114,[5]Sheet1!$B:$B,$B114,[5]Sheet1!$C:$C,$C114),0)</f>
        <v>0</v>
      </c>
      <c r="W114" s="169">
        <f>+IFERROR(SUMIFS([5]Sheet1!J:J,[5]Sheet1!$A:$A,$A114,[5]Sheet1!$B:$B,$B114,[5]Sheet1!$C:$C,$C114),0)</f>
        <v>0</v>
      </c>
      <c r="X114" s="169">
        <f>+IFERROR(SUMIFS([5]Sheet1!K:K,[5]Sheet1!$A:$A,$A114,[5]Sheet1!$B:$B,$B114,[5]Sheet1!$C:$C,$C114),0)</f>
        <v>0</v>
      </c>
      <c r="Y114" s="169">
        <f>+IFERROR(SUMIFS([5]Sheet1!L:L,[5]Sheet1!$A:$A,$A114,[5]Sheet1!$B:$B,$B114,[5]Sheet1!$C:$C,$C114),0)</f>
        <v>0</v>
      </c>
      <c r="Z114" s="169">
        <f>+IFERROR(SUMIFS([5]Sheet1!M:M,[5]Sheet1!$A:$A,$A114,[5]Sheet1!$B:$B,$B114,[5]Sheet1!$C:$C,$C114),0)</f>
        <v>0</v>
      </c>
      <c r="AA114" s="169">
        <f>+IFERROR(SUMIFS([5]Sheet1!N:N,[5]Sheet1!$A:$A,$A114,[5]Sheet1!$B:$B,$B114,[5]Sheet1!$C:$C,$C114),0)</f>
        <v>0</v>
      </c>
      <c r="AB114" s="169">
        <f>+IFERROR(SUMIFS([5]Sheet1!O:O,[5]Sheet1!$A:$A,$A114,[5]Sheet1!$B:$B,$B114,[5]Sheet1!$C:$C,$C114),0)</f>
        <v>0</v>
      </c>
      <c r="AC114" s="169">
        <f>+IFERROR(SUMIFS([5]Sheet1!P:P,[5]Sheet1!$A:$A,$A114,[5]Sheet1!$B:$B,$B114,[5]Sheet1!$C:$C,$C114),0)</f>
        <v>0</v>
      </c>
      <c r="AD114" s="169">
        <f>+IFERROR(SUMIFS([5]Sheet1!Q:Q,[5]Sheet1!$A:$A,$A114,[5]Sheet1!$B:$B,$B114,[5]Sheet1!$C:$C,$C114),0)</f>
        <v>0</v>
      </c>
      <c r="AE114" s="169">
        <f>+IFERROR(SUMIFS([5]Sheet1!R:R,[5]Sheet1!$A:$A,$A114,[5]Sheet1!$B:$B,$B114,[5]Sheet1!$C:$C,$C114),0)</f>
        <v>0</v>
      </c>
      <c r="AF114" s="169">
        <f>+IFERROR(SUMIFS([5]Sheet1!S:S,[5]Sheet1!$A:$A,$A114,[5]Sheet1!$B:$B,$B114,[5]Sheet1!$C:$C,$C114),0)</f>
        <v>0</v>
      </c>
      <c r="AG114" s="169">
        <f>+IFERROR(SUMIFS([5]Sheet1!T:T,[5]Sheet1!$A:$A,$A114,[5]Sheet1!$B:$B,$B114,[5]Sheet1!$C:$C,$C114),0)</f>
        <v>0</v>
      </c>
      <c r="AH114" s="169">
        <f>+IFERROR(SUMIFS([5]Sheet1!U:U,[5]Sheet1!$A:$A,$A114,[5]Sheet1!$B:$B,$B114,[5]Sheet1!$C:$C,$C114),0)</f>
        <v>0</v>
      </c>
      <c r="AI114" s="169">
        <f>+IFERROR(SUMIFS([5]Sheet1!V:V,[5]Sheet1!$A:$A,$A114,[5]Sheet1!$B:$B,$B114,[5]Sheet1!$C:$C,$C114),0)</f>
        <v>0</v>
      </c>
      <c r="AJ114" s="169">
        <f>+IFERROR(SUMIFS([5]Sheet1!W:W,[5]Sheet1!$A:$A,$A114,[5]Sheet1!$B:$B,$B114,[5]Sheet1!$C:$C,$C114),0)</f>
        <v>0</v>
      </c>
      <c r="AK114" s="169">
        <f>+IFERROR(SUMIFS([5]Sheet1!X:X,[5]Sheet1!$A:$A,$A114,[5]Sheet1!$B:$B,$B114,[5]Sheet1!$C:$C,$C114),0)</f>
        <v>0</v>
      </c>
      <c r="AL114" s="169">
        <f>+IFERROR(SUMIFS([5]Sheet1!Y:Y,[5]Sheet1!$A:$A,$A114,[5]Sheet1!$B:$B,$B114,[5]Sheet1!$C:$C,$C114),0)</f>
        <v>0</v>
      </c>
      <c r="AM114" s="169">
        <f>+IFERROR(SUMIFS([5]Sheet1!Z:Z,[5]Sheet1!$A:$A,$A114,[5]Sheet1!$B:$B,$B114,[5]Sheet1!$C:$C,$C114),0)</f>
        <v>0</v>
      </c>
    </row>
    <row r="115" spans="1:39" outlineLevel="1">
      <c r="A115" s="4" t="s">
        <v>3779</v>
      </c>
      <c r="B115" s="4" t="s">
        <v>48</v>
      </c>
      <c r="C115" s="4" t="str">
        <f t="shared" ref="C115:C122" si="84">+G115</f>
        <v>X Privacy 50</v>
      </c>
      <c r="D115" s="205"/>
      <c r="E115" s="207"/>
      <c r="F115" s="204"/>
      <c r="G115" s="12" t="s">
        <v>55</v>
      </c>
      <c r="H115" s="35"/>
      <c r="I115" s="35"/>
      <c r="J115" s="35"/>
      <c r="K115" s="35"/>
      <c r="L115" s="35"/>
      <c r="M115" s="35"/>
      <c r="N115" s="35"/>
      <c r="O115" s="35"/>
      <c r="P115" s="169"/>
      <c r="Q115" s="169">
        <f>+IFERROR(SUMIFS([5]Sheet1!D:D,[5]Sheet1!$A:$A,$A115,[5]Sheet1!$B:$B,$B115,[5]Sheet1!$C:$C,$C115),0)</f>
        <v>0</v>
      </c>
      <c r="R115" s="169">
        <f>+IFERROR(SUMIFS([5]Sheet1!E:E,[5]Sheet1!$A:$A,$A115,[5]Sheet1!$B:$B,$B115,[5]Sheet1!$C:$C,$C115),0)</f>
        <v>0</v>
      </c>
      <c r="S115" s="169">
        <f>+IFERROR(SUMIFS([5]Sheet1!F:F,[5]Sheet1!$A:$A,$A115,[5]Sheet1!$B:$B,$B115,[5]Sheet1!$C:$C,$C115),0)</f>
        <v>1</v>
      </c>
      <c r="T115" s="169">
        <f>+IFERROR(SUMIFS([5]Sheet1!G:G,[5]Sheet1!$A:$A,$A115,[5]Sheet1!$B:$B,$B115,[5]Sheet1!$C:$C,$C115),0)</f>
        <v>0</v>
      </c>
      <c r="U115" s="169">
        <f>+IFERROR(SUMIFS([5]Sheet1!H:H,[5]Sheet1!$A:$A,$A115,[5]Sheet1!$B:$B,$B115,[5]Sheet1!$C:$C,$C115),0)</f>
        <v>0</v>
      </c>
      <c r="V115" s="169">
        <f>+IFERROR(SUMIFS([5]Sheet1!I:I,[5]Sheet1!$A:$A,$A115,[5]Sheet1!$B:$B,$B115,[5]Sheet1!$C:$C,$C115),0)</f>
        <v>0</v>
      </c>
      <c r="W115" s="169">
        <f>+IFERROR(SUMIFS([5]Sheet1!J:J,[5]Sheet1!$A:$A,$A115,[5]Sheet1!$B:$B,$B115,[5]Sheet1!$C:$C,$C115),0)</f>
        <v>0</v>
      </c>
      <c r="X115" s="169">
        <f>+IFERROR(SUMIFS([5]Sheet1!K:K,[5]Sheet1!$A:$A,$A115,[5]Sheet1!$B:$B,$B115,[5]Sheet1!$C:$C,$C115),0)</f>
        <v>0</v>
      </c>
      <c r="Y115" s="169">
        <f>+IFERROR(SUMIFS([5]Sheet1!L:L,[5]Sheet1!$A:$A,$A115,[5]Sheet1!$B:$B,$B115,[5]Sheet1!$C:$C,$C115),0)</f>
        <v>0</v>
      </c>
      <c r="Z115" s="169">
        <f>+IFERROR(SUMIFS([5]Sheet1!M:M,[5]Sheet1!$A:$A,$A115,[5]Sheet1!$B:$B,$B115,[5]Sheet1!$C:$C,$C115),0)</f>
        <v>0</v>
      </c>
      <c r="AA115" s="169">
        <f>+IFERROR(SUMIFS([5]Sheet1!N:N,[5]Sheet1!$A:$A,$A115,[5]Sheet1!$B:$B,$B115,[5]Sheet1!$C:$C,$C115),0)</f>
        <v>0</v>
      </c>
      <c r="AB115" s="169">
        <f>+IFERROR(SUMIFS([5]Sheet1!O:O,[5]Sheet1!$A:$A,$A115,[5]Sheet1!$B:$B,$B115,[5]Sheet1!$C:$C,$C115),0)</f>
        <v>0</v>
      </c>
      <c r="AC115" s="169">
        <f>+IFERROR(SUMIFS([5]Sheet1!P:P,[5]Sheet1!$A:$A,$A115,[5]Sheet1!$B:$B,$B115,[5]Sheet1!$C:$C,$C115),0)</f>
        <v>0</v>
      </c>
      <c r="AD115" s="169">
        <f>+IFERROR(SUMIFS([5]Sheet1!Q:Q,[5]Sheet1!$A:$A,$A115,[5]Sheet1!$B:$B,$B115,[5]Sheet1!$C:$C,$C115),0)</f>
        <v>0</v>
      </c>
      <c r="AE115" s="169">
        <f>+IFERROR(SUMIFS([5]Sheet1!R:R,[5]Sheet1!$A:$A,$A115,[5]Sheet1!$B:$B,$B115,[5]Sheet1!$C:$C,$C115),0)</f>
        <v>0</v>
      </c>
      <c r="AF115" s="169">
        <f>+IFERROR(SUMIFS([5]Sheet1!S:S,[5]Sheet1!$A:$A,$A115,[5]Sheet1!$B:$B,$B115,[5]Sheet1!$C:$C,$C115),0)</f>
        <v>0</v>
      </c>
      <c r="AG115" s="169">
        <f>+IFERROR(SUMIFS([5]Sheet1!T:T,[5]Sheet1!$A:$A,$A115,[5]Sheet1!$B:$B,$B115,[5]Sheet1!$C:$C,$C115),0)</f>
        <v>0</v>
      </c>
      <c r="AH115" s="169">
        <f>+IFERROR(SUMIFS([5]Sheet1!U:U,[5]Sheet1!$A:$A,$A115,[5]Sheet1!$B:$B,$B115,[5]Sheet1!$C:$C,$C115),0)</f>
        <v>0</v>
      </c>
      <c r="AI115" s="169">
        <f>+IFERROR(SUMIFS([5]Sheet1!V:V,[5]Sheet1!$A:$A,$A115,[5]Sheet1!$B:$B,$B115,[5]Sheet1!$C:$C,$C115),0)</f>
        <v>0</v>
      </c>
      <c r="AJ115" s="169">
        <f>+IFERROR(SUMIFS([5]Sheet1!W:W,[5]Sheet1!$A:$A,$A115,[5]Sheet1!$B:$B,$B115,[5]Sheet1!$C:$C,$C115),0)</f>
        <v>0</v>
      </c>
      <c r="AK115" s="169">
        <f>+IFERROR(SUMIFS([5]Sheet1!X:X,[5]Sheet1!$A:$A,$A115,[5]Sheet1!$B:$B,$B115,[5]Sheet1!$C:$C,$C115),0)</f>
        <v>0</v>
      </c>
      <c r="AL115" s="169">
        <f>+IFERROR(SUMIFS([5]Sheet1!Y:Y,[5]Sheet1!$A:$A,$A115,[5]Sheet1!$B:$B,$B115,[5]Sheet1!$C:$C,$C115),0)</f>
        <v>0</v>
      </c>
      <c r="AM115" s="169">
        <f>+IFERROR(SUMIFS([5]Sheet1!Z:Z,[5]Sheet1!$A:$A,$A115,[5]Sheet1!$B:$B,$B115,[5]Sheet1!$C:$C,$C115),0)</f>
        <v>0</v>
      </c>
    </row>
    <row r="116" spans="1:39" outlineLevel="1">
      <c r="A116" s="4" t="s">
        <v>3779</v>
      </c>
      <c r="B116" s="4" t="s">
        <v>48</v>
      </c>
      <c r="C116" s="4" t="str">
        <f t="shared" si="84"/>
        <v>X Privacy 100</v>
      </c>
      <c r="D116" s="205"/>
      <c r="E116" s="207"/>
      <c r="F116" s="204"/>
      <c r="G116" s="12" t="s">
        <v>56</v>
      </c>
      <c r="H116" s="35"/>
      <c r="I116" s="35"/>
      <c r="J116" s="35"/>
      <c r="K116" s="35"/>
      <c r="L116" s="35"/>
      <c r="M116" s="35"/>
      <c r="N116" s="35"/>
      <c r="O116" s="35"/>
      <c r="P116" s="169"/>
      <c r="Q116" s="169">
        <f>+IFERROR(SUMIFS([5]Sheet1!D:D,[5]Sheet1!$A:$A,$A116,[5]Sheet1!$B:$B,$B116,[5]Sheet1!$C:$C,$C116),0)</f>
        <v>0</v>
      </c>
      <c r="R116" s="169">
        <f>+IFERROR(SUMIFS([5]Sheet1!E:E,[5]Sheet1!$A:$A,$A116,[5]Sheet1!$B:$B,$B116,[5]Sheet1!$C:$C,$C116),0)</f>
        <v>0</v>
      </c>
      <c r="S116" s="169">
        <f>+IFERROR(SUMIFS([5]Sheet1!F:F,[5]Sheet1!$A:$A,$A116,[5]Sheet1!$B:$B,$B116,[5]Sheet1!$C:$C,$C116),0)</f>
        <v>0</v>
      </c>
      <c r="T116" s="169">
        <f>+IFERROR(SUMIFS([5]Sheet1!G:G,[5]Sheet1!$A:$A,$A116,[5]Sheet1!$B:$B,$B116,[5]Sheet1!$C:$C,$C116),0)</f>
        <v>0</v>
      </c>
      <c r="U116" s="169">
        <f>+IFERROR(SUMIFS([5]Sheet1!H:H,[5]Sheet1!$A:$A,$A116,[5]Sheet1!$B:$B,$B116,[5]Sheet1!$C:$C,$C116),0)</f>
        <v>0</v>
      </c>
      <c r="V116" s="169">
        <f>+IFERROR(SUMIFS([5]Sheet1!I:I,[5]Sheet1!$A:$A,$A116,[5]Sheet1!$B:$B,$B116,[5]Sheet1!$C:$C,$C116),0)</f>
        <v>0</v>
      </c>
      <c r="W116" s="169">
        <f>+IFERROR(SUMIFS([5]Sheet1!J:J,[5]Sheet1!$A:$A,$A116,[5]Sheet1!$B:$B,$B116,[5]Sheet1!$C:$C,$C116),0)</f>
        <v>0</v>
      </c>
      <c r="X116" s="169">
        <f>+IFERROR(SUMIFS([5]Sheet1!K:K,[5]Sheet1!$A:$A,$A116,[5]Sheet1!$B:$B,$B116,[5]Sheet1!$C:$C,$C116),0)</f>
        <v>0</v>
      </c>
      <c r="Y116" s="169">
        <f>+IFERROR(SUMIFS([5]Sheet1!L:L,[5]Sheet1!$A:$A,$A116,[5]Sheet1!$B:$B,$B116,[5]Sheet1!$C:$C,$C116),0)</f>
        <v>0</v>
      </c>
      <c r="Z116" s="169">
        <f>+IFERROR(SUMIFS([5]Sheet1!M:M,[5]Sheet1!$A:$A,$A116,[5]Sheet1!$B:$B,$B116,[5]Sheet1!$C:$C,$C116),0)</f>
        <v>0</v>
      </c>
      <c r="AA116" s="169">
        <f>+IFERROR(SUMIFS([5]Sheet1!N:N,[5]Sheet1!$A:$A,$A116,[5]Sheet1!$B:$B,$B116,[5]Sheet1!$C:$C,$C116),0)</f>
        <v>0</v>
      </c>
      <c r="AB116" s="169">
        <f>+IFERROR(SUMIFS([5]Sheet1!O:O,[5]Sheet1!$A:$A,$A116,[5]Sheet1!$B:$B,$B116,[5]Sheet1!$C:$C,$C116),0)</f>
        <v>0</v>
      </c>
      <c r="AC116" s="169">
        <f>+IFERROR(SUMIFS([5]Sheet1!P:P,[5]Sheet1!$A:$A,$A116,[5]Sheet1!$B:$B,$B116,[5]Sheet1!$C:$C,$C116),0)</f>
        <v>0</v>
      </c>
      <c r="AD116" s="169">
        <f>+IFERROR(SUMIFS([5]Sheet1!Q:Q,[5]Sheet1!$A:$A,$A116,[5]Sheet1!$B:$B,$B116,[5]Sheet1!$C:$C,$C116),0)</f>
        <v>0</v>
      </c>
      <c r="AE116" s="169">
        <f>+IFERROR(SUMIFS([5]Sheet1!R:R,[5]Sheet1!$A:$A,$A116,[5]Sheet1!$B:$B,$B116,[5]Sheet1!$C:$C,$C116),0)</f>
        <v>0</v>
      </c>
      <c r="AF116" s="169">
        <f>+IFERROR(SUMIFS([5]Sheet1!S:S,[5]Sheet1!$A:$A,$A116,[5]Sheet1!$B:$B,$B116,[5]Sheet1!$C:$C,$C116),0)</f>
        <v>0</v>
      </c>
      <c r="AG116" s="169">
        <f>+IFERROR(SUMIFS([5]Sheet1!T:T,[5]Sheet1!$A:$A,$A116,[5]Sheet1!$B:$B,$B116,[5]Sheet1!$C:$C,$C116),0)</f>
        <v>0</v>
      </c>
      <c r="AH116" s="169">
        <f>+IFERROR(SUMIFS([5]Sheet1!U:U,[5]Sheet1!$A:$A,$A116,[5]Sheet1!$B:$B,$B116,[5]Sheet1!$C:$C,$C116),0)</f>
        <v>0</v>
      </c>
      <c r="AI116" s="169">
        <f>+IFERROR(SUMIFS([5]Sheet1!V:V,[5]Sheet1!$A:$A,$A116,[5]Sheet1!$B:$B,$B116,[5]Sheet1!$C:$C,$C116),0)</f>
        <v>0</v>
      </c>
      <c r="AJ116" s="169">
        <f>+IFERROR(SUMIFS([5]Sheet1!W:W,[5]Sheet1!$A:$A,$A116,[5]Sheet1!$B:$B,$B116,[5]Sheet1!$C:$C,$C116),0)</f>
        <v>0</v>
      </c>
      <c r="AK116" s="169">
        <f>+IFERROR(SUMIFS([5]Sheet1!X:X,[5]Sheet1!$A:$A,$A116,[5]Sheet1!$B:$B,$B116,[5]Sheet1!$C:$C,$C116),0)</f>
        <v>0</v>
      </c>
      <c r="AL116" s="169">
        <f>+IFERROR(SUMIFS([5]Sheet1!Y:Y,[5]Sheet1!$A:$A,$A116,[5]Sheet1!$B:$B,$B116,[5]Sheet1!$C:$C,$C116),0)</f>
        <v>0</v>
      </c>
      <c r="AM116" s="169">
        <f>+IFERROR(SUMIFS([5]Sheet1!Z:Z,[5]Sheet1!$A:$A,$A116,[5]Sheet1!$B:$B,$B116,[5]Sheet1!$C:$C,$C116),0)</f>
        <v>0</v>
      </c>
    </row>
    <row r="117" spans="1:39" outlineLevel="1">
      <c r="A117" s="4" t="s">
        <v>3779</v>
      </c>
      <c r="B117" s="4" t="s">
        <v>48</v>
      </c>
      <c r="C117" s="4" t="str">
        <f t="shared" si="84"/>
        <v>X Privacy 200</v>
      </c>
      <c r="D117" s="205"/>
      <c r="E117" s="207"/>
      <c r="F117" s="204"/>
      <c r="G117" s="12" t="s">
        <v>57</v>
      </c>
      <c r="H117" s="35"/>
      <c r="I117" s="35"/>
      <c r="J117" s="35"/>
      <c r="K117" s="35"/>
      <c r="L117" s="35"/>
      <c r="M117" s="35"/>
      <c r="N117" s="35"/>
      <c r="O117" s="35"/>
      <c r="P117" s="169"/>
      <c r="Q117" s="169">
        <f>+IFERROR(SUMIFS([5]Sheet1!D:D,[5]Sheet1!$A:$A,$A117,[5]Sheet1!$B:$B,$B117,[5]Sheet1!$C:$C,$C117),0)</f>
        <v>0</v>
      </c>
      <c r="R117" s="169">
        <f>+IFERROR(SUMIFS([5]Sheet1!E:E,[5]Sheet1!$A:$A,$A117,[5]Sheet1!$B:$B,$B117,[5]Sheet1!$C:$C,$C117),0)</f>
        <v>0</v>
      </c>
      <c r="S117" s="169">
        <f>+IFERROR(SUMIFS([5]Sheet1!F:F,[5]Sheet1!$A:$A,$A117,[5]Sheet1!$B:$B,$B117,[5]Sheet1!$C:$C,$C117),0)</f>
        <v>1</v>
      </c>
      <c r="T117" s="169">
        <f>+IFERROR(SUMIFS([5]Sheet1!G:G,[5]Sheet1!$A:$A,$A117,[5]Sheet1!$B:$B,$B117,[5]Sheet1!$C:$C,$C117),0)</f>
        <v>0</v>
      </c>
      <c r="U117" s="169">
        <f>+IFERROR(SUMIFS([5]Sheet1!H:H,[5]Sheet1!$A:$A,$A117,[5]Sheet1!$B:$B,$B117,[5]Sheet1!$C:$C,$C117),0)</f>
        <v>0</v>
      </c>
      <c r="V117" s="169">
        <f>+IFERROR(SUMIFS([5]Sheet1!I:I,[5]Sheet1!$A:$A,$A117,[5]Sheet1!$B:$B,$B117,[5]Sheet1!$C:$C,$C117),0)</f>
        <v>0</v>
      </c>
      <c r="W117" s="169">
        <f>+IFERROR(SUMIFS([5]Sheet1!J:J,[5]Sheet1!$A:$A,$A117,[5]Sheet1!$B:$B,$B117,[5]Sheet1!$C:$C,$C117),0)</f>
        <v>0</v>
      </c>
      <c r="X117" s="169">
        <f>+IFERROR(SUMIFS([5]Sheet1!K:K,[5]Sheet1!$A:$A,$A117,[5]Sheet1!$B:$B,$B117,[5]Sheet1!$C:$C,$C117),0)</f>
        <v>0</v>
      </c>
      <c r="Y117" s="169">
        <f>+IFERROR(SUMIFS([5]Sheet1!L:L,[5]Sheet1!$A:$A,$A117,[5]Sheet1!$B:$B,$B117,[5]Sheet1!$C:$C,$C117),0)</f>
        <v>0</v>
      </c>
      <c r="Z117" s="169">
        <f>+IFERROR(SUMIFS([5]Sheet1!M:M,[5]Sheet1!$A:$A,$A117,[5]Sheet1!$B:$B,$B117,[5]Sheet1!$C:$C,$C117),0)</f>
        <v>0</v>
      </c>
      <c r="AA117" s="169">
        <f>+IFERROR(SUMIFS([5]Sheet1!N:N,[5]Sheet1!$A:$A,$A117,[5]Sheet1!$B:$B,$B117,[5]Sheet1!$C:$C,$C117),0)</f>
        <v>0</v>
      </c>
      <c r="AB117" s="169">
        <f>+IFERROR(SUMIFS([5]Sheet1!O:O,[5]Sheet1!$A:$A,$A117,[5]Sheet1!$B:$B,$B117,[5]Sheet1!$C:$C,$C117),0)</f>
        <v>0</v>
      </c>
      <c r="AC117" s="169">
        <f>+IFERROR(SUMIFS([5]Sheet1!P:P,[5]Sheet1!$A:$A,$A117,[5]Sheet1!$B:$B,$B117,[5]Sheet1!$C:$C,$C117),0)</f>
        <v>0</v>
      </c>
      <c r="AD117" s="169">
        <f>+IFERROR(SUMIFS([5]Sheet1!Q:Q,[5]Sheet1!$A:$A,$A117,[5]Sheet1!$B:$B,$B117,[5]Sheet1!$C:$C,$C117),0)</f>
        <v>0</v>
      </c>
      <c r="AE117" s="169">
        <f>+IFERROR(SUMIFS([5]Sheet1!R:R,[5]Sheet1!$A:$A,$A117,[5]Sheet1!$B:$B,$B117,[5]Sheet1!$C:$C,$C117),0)</f>
        <v>0</v>
      </c>
      <c r="AF117" s="169">
        <f>+IFERROR(SUMIFS([5]Sheet1!S:S,[5]Sheet1!$A:$A,$A117,[5]Sheet1!$B:$B,$B117,[5]Sheet1!$C:$C,$C117),0)</f>
        <v>0</v>
      </c>
      <c r="AG117" s="169">
        <f>+IFERROR(SUMIFS([5]Sheet1!T:T,[5]Sheet1!$A:$A,$A117,[5]Sheet1!$B:$B,$B117,[5]Sheet1!$C:$C,$C117),0)</f>
        <v>0</v>
      </c>
      <c r="AH117" s="169">
        <f>+IFERROR(SUMIFS([5]Sheet1!U:U,[5]Sheet1!$A:$A,$A117,[5]Sheet1!$B:$B,$B117,[5]Sheet1!$C:$C,$C117),0)</f>
        <v>0</v>
      </c>
      <c r="AI117" s="169">
        <f>+IFERROR(SUMIFS([5]Sheet1!V:V,[5]Sheet1!$A:$A,$A117,[5]Sheet1!$B:$B,$B117,[5]Sheet1!$C:$C,$C117),0)</f>
        <v>0</v>
      </c>
      <c r="AJ117" s="169">
        <f>+IFERROR(SUMIFS([5]Sheet1!W:W,[5]Sheet1!$A:$A,$A117,[5]Sheet1!$B:$B,$B117,[5]Sheet1!$C:$C,$C117),0)</f>
        <v>0</v>
      </c>
      <c r="AK117" s="169">
        <f>+IFERROR(SUMIFS([5]Sheet1!X:X,[5]Sheet1!$A:$A,$A117,[5]Sheet1!$B:$B,$B117,[5]Sheet1!$C:$C,$C117),0)</f>
        <v>0</v>
      </c>
      <c r="AL117" s="169">
        <f>+IFERROR(SUMIFS([5]Sheet1!Y:Y,[5]Sheet1!$A:$A,$A117,[5]Sheet1!$B:$B,$B117,[5]Sheet1!$C:$C,$C117),0)</f>
        <v>0</v>
      </c>
      <c r="AM117" s="169">
        <f>+IFERROR(SUMIFS([5]Sheet1!Z:Z,[5]Sheet1!$A:$A,$A117,[5]Sheet1!$B:$B,$B117,[5]Sheet1!$C:$C,$C117),0)</f>
        <v>0</v>
      </c>
    </row>
    <row r="118" spans="1:39" outlineLevel="1">
      <c r="A118" s="4" t="s">
        <v>3779</v>
      </c>
      <c r="B118" s="4" t="s">
        <v>48</v>
      </c>
      <c r="C118" s="4" t="str">
        <f t="shared" si="84"/>
        <v>X Privacy 500</v>
      </c>
      <c r="D118" s="205"/>
      <c r="E118" s="207"/>
      <c r="F118" s="204"/>
      <c r="G118" s="12" t="s">
        <v>3784</v>
      </c>
      <c r="H118" s="35"/>
      <c r="I118" s="35"/>
      <c r="J118" s="35"/>
      <c r="K118" s="35"/>
      <c r="L118" s="35"/>
      <c r="M118" s="35"/>
      <c r="N118" s="35"/>
      <c r="O118" s="35"/>
      <c r="P118" s="169"/>
      <c r="Q118" s="169">
        <f>+IFERROR(SUMIFS([5]Sheet1!D:D,[5]Sheet1!$A:$A,$A118,[5]Sheet1!$B:$B,$B118,[5]Sheet1!$C:$C,$C118),0)</f>
        <v>0</v>
      </c>
      <c r="R118" s="169">
        <f>+IFERROR(SUMIFS([5]Sheet1!E:E,[5]Sheet1!$A:$A,$A118,[5]Sheet1!$B:$B,$B118,[5]Sheet1!$C:$C,$C118),0)</f>
        <v>0</v>
      </c>
      <c r="S118" s="169">
        <f>+IFERROR(SUMIFS([5]Sheet1!F:F,[5]Sheet1!$A:$A,$A118,[5]Sheet1!$B:$B,$B118,[5]Sheet1!$C:$C,$C118),0)</f>
        <v>0</v>
      </c>
      <c r="T118" s="169">
        <f>+IFERROR(SUMIFS([5]Sheet1!G:G,[5]Sheet1!$A:$A,$A118,[5]Sheet1!$B:$B,$B118,[5]Sheet1!$C:$C,$C118),0)</f>
        <v>0</v>
      </c>
      <c r="U118" s="169">
        <f>+IFERROR(SUMIFS([5]Sheet1!H:H,[5]Sheet1!$A:$A,$A118,[5]Sheet1!$B:$B,$B118,[5]Sheet1!$C:$C,$C118),0)</f>
        <v>0</v>
      </c>
      <c r="V118" s="169">
        <f>+IFERROR(SUMIFS([5]Sheet1!I:I,[5]Sheet1!$A:$A,$A118,[5]Sheet1!$B:$B,$B118,[5]Sheet1!$C:$C,$C118),0)</f>
        <v>0</v>
      </c>
      <c r="W118" s="169">
        <f>+IFERROR(SUMIFS([5]Sheet1!J:J,[5]Sheet1!$A:$A,$A118,[5]Sheet1!$B:$B,$B118,[5]Sheet1!$C:$C,$C118),0)</f>
        <v>0</v>
      </c>
      <c r="X118" s="169">
        <f>+IFERROR(SUMIFS([5]Sheet1!K:K,[5]Sheet1!$A:$A,$A118,[5]Sheet1!$B:$B,$B118,[5]Sheet1!$C:$C,$C118),0)</f>
        <v>0</v>
      </c>
      <c r="Y118" s="169">
        <f>+IFERROR(SUMIFS([5]Sheet1!L:L,[5]Sheet1!$A:$A,$A118,[5]Sheet1!$B:$B,$B118,[5]Sheet1!$C:$C,$C118),0)</f>
        <v>0</v>
      </c>
      <c r="Z118" s="169">
        <f>+IFERROR(SUMIFS([5]Sheet1!M:M,[5]Sheet1!$A:$A,$A118,[5]Sheet1!$B:$B,$B118,[5]Sheet1!$C:$C,$C118),0)</f>
        <v>0</v>
      </c>
      <c r="AA118" s="169">
        <f>+IFERROR(SUMIFS([5]Sheet1!N:N,[5]Sheet1!$A:$A,$A118,[5]Sheet1!$B:$B,$B118,[5]Sheet1!$C:$C,$C118),0)</f>
        <v>0</v>
      </c>
      <c r="AB118" s="169">
        <f>+IFERROR(SUMIFS([5]Sheet1!O:O,[5]Sheet1!$A:$A,$A118,[5]Sheet1!$B:$B,$B118,[5]Sheet1!$C:$C,$C118),0)</f>
        <v>0</v>
      </c>
      <c r="AC118" s="169">
        <f>+IFERROR(SUMIFS([5]Sheet1!P:P,[5]Sheet1!$A:$A,$A118,[5]Sheet1!$B:$B,$B118,[5]Sheet1!$C:$C,$C118),0)</f>
        <v>0</v>
      </c>
      <c r="AD118" s="169">
        <f>+IFERROR(SUMIFS([5]Sheet1!Q:Q,[5]Sheet1!$A:$A,$A118,[5]Sheet1!$B:$B,$B118,[5]Sheet1!$C:$C,$C118),0)</f>
        <v>0</v>
      </c>
      <c r="AE118" s="169">
        <f>+IFERROR(SUMIFS([5]Sheet1!R:R,[5]Sheet1!$A:$A,$A118,[5]Sheet1!$B:$B,$B118,[5]Sheet1!$C:$C,$C118),0)</f>
        <v>0</v>
      </c>
      <c r="AF118" s="169">
        <f>+IFERROR(SUMIFS([5]Sheet1!S:S,[5]Sheet1!$A:$A,$A118,[5]Sheet1!$B:$B,$B118,[5]Sheet1!$C:$C,$C118),0)</f>
        <v>0</v>
      </c>
      <c r="AG118" s="169">
        <f>+IFERROR(SUMIFS([5]Sheet1!T:T,[5]Sheet1!$A:$A,$A118,[5]Sheet1!$B:$B,$B118,[5]Sheet1!$C:$C,$C118),0)</f>
        <v>0</v>
      </c>
      <c r="AH118" s="169">
        <f>+IFERROR(SUMIFS([5]Sheet1!U:U,[5]Sheet1!$A:$A,$A118,[5]Sheet1!$B:$B,$B118,[5]Sheet1!$C:$C,$C118),0)</f>
        <v>0</v>
      </c>
      <c r="AI118" s="169">
        <f>+IFERROR(SUMIFS([5]Sheet1!V:V,[5]Sheet1!$A:$A,$A118,[5]Sheet1!$B:$B,$B118,[5]Sheet1!$C:$C,$C118),0)</f>
        <v>0</v>
      </c>
      <c r="AJ118" s="169">
        <f>+IFERROR(SUMIFS([5]Sheet1!W:W,[5]Sheet1!$A:$A,$A118,[5]Sheet1!$B:$B,$B118,[5]Sheet1!$C:$C,$C118),0)</f>
        <v>0</v>
      </c>
      <c r="AK118" s="169">
        <f>+IFERROR(SUMIFS([5]Sheet1!X:X,[5]Sheet1!$A:$A,$A118,[5]Sheet1!$B:$B,$B118,[5]Sheet1!$C:$C,$C118),0)</f>
        <v>0</v>
      </c>
      <c r="AL118" s="169">
        <f>+IFERROR(SUMIFS([5]Sheet1!Y:Y,[5]Sheet1!$A:$A,$A118,[5]Sheet1!$B:$B,$B118,[5]Sheet1!$C:$C,$C118),0)</f>
        <v>0</v>
      </c>
      <c r="AM118" s="169">
        <f>+IFERROR(SUMIFS([5]Sheet1!Z:Z,[5]Sheet1!$A:$A,$A118,[5]Sheet1!$B:$B,$B118,[5]Sheet1!$C:$C,$C118),0)</f>
        <v>0</v>
      </c>
    </row>
    <row r="119" spans="1:39" outlineLevel="1">
      <c r="A119" s="4" t="s">
        <v>3779</v>
      </c>
      <c r="B119" s="4" t="s">
        <v>48</v>
      </c>
      <c r="C119" s="4" t="str">
        <f t="shared" si="84"/>
        <v>X Privacy DC 1Gb</v>
      </c>
      <c r="D119" s="205"/>
      <c r="E119" s="207"/>
      <c r="F119" s="204"/>
      <c r="G119" s="12" t="s">
        <v>75</v>
      </c>
      <c r="H119" s="35"/>
      <c r="I119" s="35"/>
      <c r="J119" s="35"/>
      <c r="K119" s="35"/>
      <c r="L119" s="35"/>
      <c r="M119" s="35"/>
      <c r="N119" s="35"/>
      <c r="O119" s="35"/>
      <c r="P119" s="169"/>
      <c r="Q119" s="169">
        <f>+IFERROR(SUMIFS([5]Sheet1!D:D,[5]Sheet1!$A:$A,$A119,[5]Sheet1!$B:$B,$B119,[5]Sheet1!$C:$C,$C119),0)</f>
        <v>0</v>
      </c>
      <c r="R119" s="169">
        <f>+IFERROR(SUMIFS([5]Sheet1!E:E,[5]Sheet1!$A:$A,$A119,[5]Sheet1!$B:$B,$B119,[5]Sheet1!$C:$C,$C119),0)</f>
        <v>0</v>
      </c>
      <c r="S119" s="169">
        <f>+IFERROR(SUMIFS([5]Sheet1!F:F,[5]Sheet1!$A:$A,$A119,[5]Sheet1!$B:$B,$B119,[5]Sheet1!$C:$C,$C119),0)</f>
        <v>0</v>
      </c>
      <c r="T119" s="169">
        <f>+IFERROR(SUMIFS([5]Sheet1!G:G,[5]Sheet1!$A:$A,$A119,[5]Sheet1!$B:$B,$B119,[5]Sheet1!$C:$C,$C119),0)</f>
        <v>0</v>
      </c>
      <c r="U119" s="169">
        <f>+IFERROR(SUMIFS([5]Sheet1!H:H,[5]Sheet1!$A:$A,$A119,[5]Sheet1!$B:$B,$B119,[5]Sheet1!$C:$C,$C119),0)</f>
        <v>0</v>
      </c>
      <c r="V119" s="169">
        <f>+IFERROR(SUMIFS([5]Sheet1!I:I,[5]Sheet1!$A:$A,$A119,[5]Sheet1!$B:$B,$B119,[5]Sheet1!$C:$C,$C119),0)</f>
        <v>0</v>
      </c>
      <c r="W119" s="169">
        <f>+IFERROR(SUMIFS([5]Sheet1!J:J,[5]Sheet1!$A:$A,$A119,[5]Sheet1!$B:$B,$B119,[5]Sheet1!$C:$C,$C119),0)</f>
        <v>0</v>
      </c>
      <c r="X119" s="169">
        <f>+IFERROR(SUMIFS([5]Sheet1!K:K,[5]Sheet1!$A:$A,$A119,[5]Sheet1!$B:$B,$B119,[5]Sheet1!$C:$C,$C119),0)</f>
        <v>0</v>
      </c>
      <c r="Y119" s="169">
        <f>+IFERROR(SUMIFS([5]Sheet1!L:L,[5]Sheet1!$A:$A,$A119,[5]Sheet1!$B:$B,$B119,[5]Sheet1!$C:$C,$C119),0)</f>
        <v>0</v>
      </c>
      <c r="Z119" s="169">
        <f>+IFERROR(SUMIFS([5]Sheet1!M:M,[5]Sheet1!$A:$A,$A119,[5]Sheet1!$B:$B,$B119,[5]Sheet1!$C:$C,$C119),0)</f>
        <v>0</v>
      </c>
      <c r="AA119" s="169">
        <f>+IFERROR(SUMIFS([5]Sheet1!N:N,[5]Sheet1!$A:$A,$A119,[5]Sheet1!$B:$B,$B119,[5]Sheet1!$C:$C,$C119),0)</f>
        <v>0</v>
      </c>
      <c r="AB119" s="169">
        <f>+IFERROR(SUMIFS([5]Sheet1!O:O,[5]Sheet1!$A:$A,$A119,[5]Sheet1!$B:$B,$B119,[5]Sheet1!$C:$C,$C119),0)</f>
        <v>0</v>
      </c>
      <c r="AC119" s="169">
        <f>+IFERROR(SUMIFS([5]Sheet1!P:P,[5]Sheet1!$A:$A,$A119,[5]Sheet1!$B:$B,$B119,[5]Sheet1!$C:$C,$C119),0)</f>
        <v>0</v>
      </c>
      <c r="AD119" s="169">
        <f>+IFERROR(SUMIFS([5]Sheet1!Q:Q,[5]Sheet1!$A:$A,$A119,[5]Sheet1!$B:$B,$B119,[5]Sheet1!$C:$C,$C119),0)</f>
        <v>0</v>
      </c>
      <c r="AE119" s="169">
        <f>+IFERROR(SUMIFS([5]Sheet1!R:R,[5]Sheet1!$A:$A,$A119,[5]Sheet1!$B:$B,$B119,[5]Sheet1!$C:$C,$C119),0)</f>
        <v>0</v>
      </c>
      <c r="AF119" s="169">
        <f>+IFERROR(SUMIFS([5]Sheet1!S:S,[5]Sheet1!$A:$A,$A119,[5]Sheet1!$B:$B,$B119,[5]Sheet1!$C:$C,$C119),0)</f>
        <v>0</v>
      </c>
      <c r="AG119" s="169">
        <f>+IFERROR(SUMIFS([5]Sheet1!T:T,[5]Sheet1!$A:$A,$A119,[5]Sheet1!$B:$B,$B119,[5]Sheet1!$C:$C,$C119),0)</f>
        <v>0</v>
      </c>
      <c r="AH119" s="169">
        <f>+IFERROR(SUMIFS([5]Sheet1!U:U,[5]Sheet1!$A:$A,$A119,[5]Sheet1!$B:$B,$B119,[5]Sheet1!$C:$C,$C119),0)</f>
        <v>0</v>
      </c>
      <c r="AI119" s="169">
        <f>+IFERROR(SUMIFS([5]Sheet1!V:V,[5]Sheet1!$A:$A,$A119,[5]Sheet1!$B:$B,$B119,[5]Sheet1!$C:$C,$C119),0)</f>
        <v>0</v>
      </c>
      <c r="AJ119" s="169">
        <f>+IFERROR(SUMIFS([5]Sheet1!W:W,[5]Sheet1!$A:$A,$A119,[5]Sheet1!$B:$B,$B119,[5]Sheet1!$C:$C,$C119),0)</f>
        <v>0</v>
      </c>
      <c r="AK119" s="169">
        <f>+IFERROR(SUMIFS([5]Sheet1!X:X,[5]Sheet1!$A:$A,$A119,[5]Sheet1!$B:$B,$B119,[5]Sheet1!$C:$C,$C119),0)</f>
        <v>0</v>
      </c>
      <c r="AL119" s="169">
        <f>+IFERROR(SUMIFS([5]Sheet1!Y:Y,[5]Sheet1!$A:$A,$A119,[5]Sheet1!$B:$B,$B119,[5]Sheet1!$C:$C,$C119),0)</f>
        <v>0</v>
      </c>
      <c r="AM119" s="169">
        <f>+IFERROR(SUMIFS([5]Sheet1!Z:Z,[5]Sheet1!$A:$A,$A119,[5]Sheet1!$B:$B,$B119,[5]Sheet1!$C:$C,$C119),0)</f>
        <v>0</v>
      </c>
    </row>
    <row r="120" spans="1:39" outlineLevel="1">
      <c r="A120" s="4" t="s">
        <v>3779</v>
      </c>
      <c r="B120" s="4" t="s">
        <v>48</v>
      </c>
      <c r="C120" s="4" t="str">
        <f t="shared" si="84"/>
        <v>X Privacy Virtual 100</v>
      </c>
      <c r="D120" s="205"/>
      <c r="E120" s="207"/>
      <c r="F120" s="204"/>
      <c r="G120" s="12" t="s">
        <v>78</v>
      </c>
      <c r="H120" s="35"/>
      <c r="I120" s="35"/>
      <c r="J120" s="35"/>
      <c r="K120" s="35"/>
      <c r="L120" s="35"/>
      <c r="M120" s="35"/>
      <c r="N120" s="35"/>
      <c r="O120" s="35"/>
      <c r="P120" s="169"/>
      <c r="Q120" s="169">
        <f>+IFERROR(SUMIFS([5]Sheet1!D:D,[5]Sheet1!$A:$A,$A120,[5]Sheet1!$B:$B,$B120,[5]Sheet1!$C:$C,$C120),0)</f>
        <v>0</v>
      </c>
      <c r="R120" s="169">
        <f>+IFERROR(SUMIFS([5]Sheet1!E:E,[5]Sheet1!$A:$A,$A120,[5]Sheet1!$B:$B,$B120,[5]Sheet1!$C:$C,$C120),0)</f>
        <v>0</v>
      </c>
      <c r="S120" s="169">
        <f>+IFERROR(SUMIFS([5]Sheet1!F:F,[5]Sheet1!$A:$A,$A120,[5]Sheet1!$B:$B,$B120,[5]Sheet1!$C:$C,$C120),0)</f>
        <v>0</v>
      </c>
      <c r="T120" s="169">
        <f>+IFERROR(SUMIFS([5]Sheet1!G:G,[5]Sheet1!$A:$A,$A120,[5]Sheet1!$B:$B,$B120,[5]Sheet1!$C:$C,$C120),0)</f>
        <v>0</v>
      </c>
      <c r="U120" s="169">
        <f>+IFERROR(SUMIFS([5]Sheet1!H:H,[5]Sheet1!$A:$A,$A120,[5]Sheet1!$B:$B,$B120,[5]Sheet1!$C:$C,$C120),0)</f>
        <v>0</v>
      </c>
      <c r="V120" s="169">
        <f>+IFERROR(SUMIFS([5]Sheet1!I:I,[5]Sheet1!$A:$A,$A120,[5]Sheet1!$B:$B,$B120,[5]Sheet1!$C:$C,$C120),0)</f>
        <v>0</v>
      </c>
      <c r="W120" s="169">
        <f>+IFERROR(SUMIFS([5]Sheet1!J:J,[5]Sheet1!$A:$A,$A120,[5]Sheet1!$B:$B,$B120,[5]Sheet1!$C:$C,$C120),0)</f>
        <v>0</v>
      </c>
      <c r="X120" s="169">
        <f>+IFERROR(SUMIFS([5]Sheet1!K:K,[5]Sheet1!$A:$A,$A120,[5]Sheet1!$B:$B,$B120,[5]Sheet1!$C:$C,$C120),0)</f>
        <v>0</v>
      </c>
      <c r="Y120" s="169">
        <f>+IFERROR(SUMIFS([5]Sheet1!L:L,[5]Sheet1!$A:$A,$A120,[5]Sheet1!$B:$B,$B120,[5]Sheet1!$C:$C,$C120),0)</f>
        <v>0</v>
      </c>
      <c r="Z120" s="169">
        <f>+IFERROR(SUMIFS([5]Sheet1!M:M,[5]Sheet1!$A:$A,$A120,[5]Sheet1!$B:$B,$B120,[5]Sheet1!$C:$C,$C120),0)</f>
        <v>0</v>
      </c>
      <c r="AA120" s="169">
        <f>+IFERROR(SUMIFS([5]Sheet1!N:N,[5]Sheet1!$A:$A,$A120,[5]Sheet1!$B:$B,$B120,[5]Sheet1!$C:$C,$C120),0)</f>
        <v>0</v>
      </c>
      <c r="AB120" s="169">
        <f>+IFERROR(SUMIFS([5]Sheet1!O:O,[5]Sheet1!$A:$A,$A120,[5]Sheet1!$B:$B,$B120,[5]Sheet1!$C:$C,$C120),0)</f>
        <v>0</v>
      </c>
      <c r="AC120" s="169">
        <f>+IFERROR(SUMIFS([5]Sheet1!P:P,[5]Sheet1!$A:$A,$A120,[5]Sheet1!$B:$B,$B120,[5]Sheet1!$C:$C,$C120),0)</f>
        <v>0</v>
      </c>
      <c r="AD120" s="169">
        <f>+IFERROR(SUMIFS([5]Sheet1!Q:Q,[5]Sheet1!$A:$A,$A120,[5]Sheet1!$B:$B,$B120,[5]Sheet1!$C:$C,$C120),0)</f>
        <v>0</v>
      </c>
      <c r="AE120" s="169">
        <f>+IFERROR(SUMIFS([5]Sheet1!R:R,[5]Sheet1!$A:$A,$A120,[5]Sheet1!$B:$B,$B120,[5]Sheet1!$C:$C,$C120),0)</f>
        <v>0</v>
      </c>
      <c r="AF120" s="169">
        <f>+IFERROR(SUMIFS([5]Sheet1!S:S,[5]Sheet1!$A:$A,$A120,[5]Sheet1!$B:$B,$B120,[5]Sheet1!$C:$C,$C120),0)</f>
        <v>0</v>
      </c>
      <c r="AG120" s="169">
        <f>+IFERROR(SUMIFS([5]Sheet1!T:T,[5]Sheet1!$A:$A,$A120,[5]Sheet1!$B:$B,$B120,[5]Sheet1!$C:$C,$C120),0)</f>
        <v>0</v>
      </c>
      <c r="AH120" s="169">
        <f>+IFERROR(SUMIFS([5]Sheet1!U:U,[5]Sheet1!$A:$A,$A120,[5]Sheet1!$B:$B,$B120,[5]Sheet1!$C:$C,$C120),0)</f>
        <v>0</v>
      </c>
      <c r="AI120" s="169">
        <f>+IFERROR(SUMIFS([5]Sheet1!V:V,[5]Sheet1!$A:$A,$A120,[5]Sheet1!$B:$B,$B120,[5]Sheet1!$C:$C,$C120),0)</f>
        <v>0</v>
      </c>
      <c r="AJ120" s="169">
        <f>+IFERROR(SUMIFS([5]Sheet1!W:W,[5]Sheet1!$A:$A,$A120,[5]Sheet1!$B:$B,$B120,[5]Sheet1!$C:$C,$C120),0)</f>
        <v>0</v>
      </c>
      <c r="AK120" s="169">
        <f>+IFERROR(SUMIFS([5]Sheet1!X:X,[5]Sheet1!$A:$A,$A120,[5]Sheet1!$B:$B,$B120,[5]Sheet1!$C:$C,$C120),0)</f>
        <v>0</v>
      </c>
      <c r="AL120" s="169">
        <f>+IFERROR(SUMIFS([5]Sheet1!Y:Y,[5]Sheet1!$A:$A,$A120,[5]Sheet1!$B:$B,$B120,[5]Sheet1!$C:$C,$C120),0)</f>
        <v>0</v>
      </c>
      <c r="AM120" s="169">
        <f>+IFERROR(SUMIFS([5]Sheet1!Z:Z,[5]Sheet1!$A:$A,$A120,[5]Sheet1!$B:$B,$B120,[5]Sheet1!$C:$C,$C120),0)</f>
        <v>0</v>
      </c>
    </row>
    <row r="121" spans="1:39" outlineLevel="1">
      <c r="A121" s="4" t="s">
        <v>3779</v>
      </c>
      <c r="B121" s="4" t="s">
        <v>48</v>
      </c>
      <c r="C121" s="4" t="str">
        <f t="shared" si="84"/>
        <v>X Privacy NOMADA</v>
      </c>
      <c r="D121" s="205"/>
      <c r="E121" s="207"/>
      <c r="F121" s="204"/>
      <c r="G121" s="12" t="s">
        <v>95</v>
      </c>
      <c r="H121" s="35"/>
      <c r="I121" s="35"/>
      <c r="J121" s="35"/>
      <c r="K121" s="35"/>
      <c r="L121" s="35"/>
      <c r="M121" s="35"/>
      <c r="N121" s="35"/>
      <c r="O121" s="35"/>
      <c r="P121" s="169"/>
      <c r="Q121" s="169">
        <f>+IFERROR(SUMIFS([5]Sheet1!D:D,[5]Sheet1!$A:$A,$A121,[5]Sheet1!$B:$B,$B121,[5]Sheet1!$C:$C,$C121),0)</f>
        <v>0</v>
      </c>
      <c r="R121" s="169">
        <f>+IFERROR(SUMIFS([5]Sheet1!E:E,[5]Sheet1!$A:$A,$A121,[5]Sheet1!$B:$B,$B121,[5]Sheet1!$C:$C,$C121),0)</f>
        <v>0</v>
      </c>
      <c r="S121" s="169">
        <f>+IFERROR(SUMIFS([5]Sheet1!F:F,[5]Sheet1!$A:$A,$A121,[5]Sheet1!$B:$B,$B121,[5]Sheet1!$C:$C,$C121),0)</f>
        <v>0</v>
      </c>
      <c r="T121" s="169">
        <f>+IFERROR(SUMIFS([5]Sheet1!G:G,[5]Sheet1!$A:$A,$A121,[5]Sheet1!$B:$B,$B121,[5]Sheet1!$C:$C,$C121),0)</f>
        <v>0</v>
      </c>
      <c r="U121" s="169">
        <f>+IFERROR(SUMIFS([5]Sheet1!H:H,[5]Sheet1!$A:$A,$A121,[5]Sheet1!$B:$B,$B121,[5]Sheet1!$C:$C,$C121),0)</f>
        <v>0</v>
      </c>
      <c r="V121" s="169">
        <f>+IFERROR(SUMIFS([5]Sheet1!I:I,[5]Sheet1!$A:$A,$A121,[5]Sheet1!$B:$B,$B121,[5]Sheet1!$C:$C,$C121),0)</f>
        <v>0</v>
      </c>
      <c r="W121" s="169">
        <f>+IFERROR(SUMIFS([5]Sheet1!J:J,[5]Sheet1!$A:$A,$A121,[5]Sheet1!$B:$B,$B121,[5]Sheet1!$C:$C,$C121),0)</f>
        <v>0</v>
      </c>
      <c r="X121" s="169">
        <f>+IFERROR(SUMIFS([5]Sheet1!K:K,[5]Sheet1!$A:$A,$A121,[5]Sheet1!$B:$B,$B121,[5]Sheet1!$C:$C,$C121),0)</f>
        <v>0</v>
      </c>
      <c r="Y121" s="169">
        <f>+IFERROR(SUMIFS([5]Sheet1!L:L,[5]Sheet1!$A:$A,$A121,[5]Sheet1!$B:$B,$B121,[5]Sheet1!$C:$C,$C121),0)</f>
        <v>0</v>
      </c>
      <c r="Z121" s="169">
        <f>+IFERROR(SUMIFS([5]Sheet1!M:M,[5]Sheet1!$A:$A,$A121,[5]Sheet1!$B:$B,$B121,[5]Sheet1!$C:$C,$C121),0)</f>
        <v>0</v>
      </c>
      <c r="AA121" s="169">
        <f>+IFERROR(SUMIFS([5]Sheet1!N:N,[5]Sheet1!$A:$A,$A121,[5]Sheet1!$B:$B,$B121,[5]Sheet1!$C:$C,$C121),0)</f>
        <v>0</v>
      </c>
      <c r="AB121" s="169">
        <f>+IFERROR(SUMIFS([5]Sheet1!O:O,[5]Sheet1!$A:$A,$A121,[5]Sheet1!$B:$B,$B121,[5]Sheet1!$C:$C,$C121),0)</f>
        <v>0</v>
      </c>
      <c r="AC121" s="169">
        <f>+IFERROR(SUMIFS([5]Sheet1!P:P,[5]Sheet1!$A:$A,$A121,[5]Sheet1!$B:$B,$B121,[5]Sheet1!$C:$C,$C121),0)</f>
        <v>0</v>
      </c>
      <c r="AD121" s="169">
        <f>+IFERROR(SUMIFS([5]Sheet1!Q:Q,[5]Sheet1!$A:$A,$A121,[5]Sheet1!$B:$B,$B121,[5]Sheet1!$C:$C,$C121),0)</f>
        <v>0</v>
      </c>
      <c r="AE121" s="169">
        <f>+IFERROR(SUMIFS([5]Sheet1!R:R,[5]Sheet1!$A:$A,$A121,[5]Sheet1!$B:$B,$B121,[5]Sheet1!$C:$C,$C121),0)</f>
        <v>0</v>
      </c>
      <c r="AF121" s="169">
        <f>+IFERROR(SUMIFS([5]Sheet1!S:S,[5]Sheet1!$A:$A,$A121,[5]Sheet1!$B:$B,$B121,[5]Sheet1!$C:$C,$C121),0)</f>
        <v>0</v>
      </c>
      <c r="AG121" s="169">
        <f>+IFERROR(SUMIFS([5]Sheet1!T:T,[5]Sheet1!$A:$A,$A121,[5]Sheet1!$B:$B,$B121,[5]Sheet1!$C:$C,$C121),0)</f>
        <v>0</v>
      </c>
      <c r="AH121" s="169">
        <f>+IFERROR(SUMIFS([5]Sheet1!U:U,[5]Sheet1!$A:$A,$A121,[5]Sheet1!$B:$B,$B121,[5]Sheet1!$C:$C,$C121),0)</f>
        <v>0</v>
      </c>
      <c r="AI121" s="169">
        <f>+IFERROR(SUMIFS([5]Sheet1!V:V,[5]Sheet1!$A:$A,$A121,[5]Sheet1!$B:$B,$B121,[5]Sheet1!$C:$C,$C121),0)</f>
        <v>0</v>
      </c>
      <c r="AJ121" s="169">
        <f>+IFERROR(SUMIFS([5]Sheet1!W:W,[5]Sheet1!$A:$A,$A121,[5]Sheet1!$B:$B,$B121,[5]Sheet1!$C:$C,$C121),0)</f>
        <v>0</v>
      </c>
      <c r="AK121" s="169">
        <f>+IFERROR(SUMIFS([5]Sheet1!X:X,[5]Sheet1!$A:$A,$A121,[5]Sheet1!$B:$B,$B121,[5]Sheet1!$C:$C,$C121),0)</f>
        <v>0</v>
      </c>
      <c r="AL121" s="169">
        <f>+IFERROR(SUMIFS([5]Sheet1!Y:Y,[5]Sheet1!$A:$A,$A121,[5]Sheet1!$B:$B,$B121,[5]Sheet1!$C:$C,$C121),0)</f>
        <v>0</v>
      </c>
      <c r="AM121" s="169">
        <f>+IFERROR(SUMIFS([5]Sheet1!Z:Z,[5]Sheet1!$A:$A,$A121,[5]Sheet1!$B:$B,$B121,[5]Sheet1!$C:$C,$C121),0)</f>
        <v>0</v>
      </c>
    </row>
    <row r="122" spans="1:39" outlineLevel="1">
      <c r="A122" s="4" t="s">
        <v>3779</v>
      </c>
      <c r="B122" s="4" t="s">
        <v>48</v>
      </c>
      <c r="C122" s="4" t="str">
        <f t="shared" si="84"/>
        <v>X Privacy 4G</v>
      </c>
      <c r="D122" s="205"/>
      <c r="E122" s="207"/>
      <c r="F122" s="204"/>
      <c r="G122" s="12" t="s">
        <v>96</v>
      </c>
      <c r="H122" s="35"/>
      <c r="I122" s="35"/>
      <c r="J122" s="35"/>
      <c r="K122" s="35"/>
      <c r="L122" s="35"/>
      <c r="M122" s="35"/>
      <c r="N122" s="35"/>
      <c r="O122" s="35"/>
      <c r="P122" s="169"/>
      <c r="Q122" s="169">
        <f>+IFERROR(SUMIFS([5]Sheet1!D:D,[5]Sheet1!$A:$A,$A122,[5]Sheet1!$B:$B,$B122,[5]Sheet1!$C:$C,$C122),0)</f>
        <v>0</v>
      </c>
      <c r="R122" s="169">
        <f>+IFERROR(SUMIFS([5]Sheet1!E:E,[5]Sheet1!$A:$A,$A122,[5]Sheet1!$B:$B,$B122,[5]Sheet1!$C:$C,$C122),0)</f>
        <v>0</v>
      </c>
      <c r="S122" s="169">
        <f>+IFERROR(SUMIFS([5]Sheet1!F:F,[5]Sheet1!$A:$A,$A122,[5]Sheet1!$B:$B,$B122,[5]Sheet1!$C:$C,$C122),0)</f>
        <v>0</v>
      </c>
      <c r="T122" s="169">
        <f>+IFERROR(SUMIFS([5]Sheet1!G:G,[5]Sheet1!$A:$A,$A122,[5]Sheet1!$B:$B,$B122,[5]Sheet1!$C:$C,$C122),0)</f>
        <v>0</v>
      </c>
      <c r="U122" s="169">
        <f>+IFERROR(SUMIFS([5]Sheet1!H:H,[5]Sheet1!$A:$A,$A122,[5]Sheet1!$B:$B,$B122,[5]Sheet1!$C:$C,$C122),0)</f>
        <v>0</v>
      </c>
      <c r="V122" s="169">
        <f>+IFERROR(SUMIFS([5]Sheet1!I:I,[5]Sheet1!$A:$A,$A122,[5]Sheet1!$B:$B,$B122,[5]Sheet1!$C:$C,$C122),0)</f>
        <v>0</v>
      </c>
      <c r="W122" s="169">
        <f>+IFERROR(SUMIFS([5]Sheet1!J:J,[5]Sheet1!$A:$A,$A122,[5]Sheet1!$B:$B,$B122,[5]Sheet1!$C:$C,$C122),0)</f>
        <v>0</v>
      </c>
      <c r="X122" s="169">
        <f>+IFERROR(SUMIFS([5]Sheet1!K:K,[5]Sheet1!$A:$A,$A122,[5]Sheet1!$B:$B,$B122,[5]Sheet1!$C:$C,$C122),0)</f>
        <v>0</v>
      </c>
      <c r="Y122" s="169">
        <f>+IFERROR(SUMIFS([5]Sheet1!L:L,[5]Sheet1!$A:$A,$A122,[5]Sheet1!$B:$B,$B122,[5]Sheet1!$C:$C,$C122),0)</f>
        <v>0</v>
      </c>
      <c r="Z122" s="169">
        <f>+IFERROR(SUMIFS([5]Sheet1!M:M,[5]Sheet1!$A:$A,$A122,[5]Sheet1!$B:$B,$B122,[5]Sheet1!$C:$C,$C122),0)</f>
        <v>0</v>
      </c>
      <c r="AA122" s="169">
        <f>+IFERROR(SUMIFS([5]Sheet1!N:N,[5]Sheet1!$A:$A,$A122,[5]Sheet1!$B:$B,$B122,[5]Sheet1!$C:$C,$C122),0)</f>
        <v>0</v>
      </c>
      <c r="AB122" s="169">
        <f>+IFERROR(SUMIFS([5]Sheet1!O:O,[5]Sheet1!$A:$A,$A122,[5]Sheet1!$B:$B,$B122,[5]Sheet1!$C:$C,$C122),0)</f>
        <v>0</v>
      </c>
      <c r="AC122" s="169">
        <f>+IFERROR(SUMIFS([5]Sheet1!P:P,[5]Sheet1!$A:$A,$A122,[5]Sheet1!$B:$B,$B122,[5]Sheet1!$C:$C,$C122),0)</f>
        <v>0</v>
      </c>
      <c r="AD122" s="169">
        <f>+IFERROR(SUMIFS([5]Sheet1!Q:Q,[5]Sheet1!$A:$A,$A122,[5]Sheet1!$B:$B,$B122,[5]Sheet1!$C:$C,$C122),0)</f>
        <v>0</v>
      </c>
      <c r="AE122" s="169">
        <f>+IFERROR(SUMIFS([5]Sheet1!R:R,[5]Sheet1!$A:$A,$A122,[5]Sheet1!$B:$B,$B122,[5]Sheet1!$C:$C,$C122),0)</f>
        <v>0</v>
      </c>
      <c r="AF122" s="169">
        <f>+IFERROR(SUMIFS([5]Sheet1!S:S,[5]Sheet1!$A:$A,$A122,[5]Sheet1!$B:$B,$B122,[5]Sheet1!$C:$C,$C122),0)</f>
        <v>0</v>
      </c>
      <c r="AG122" s="169">
        <f>+IFERROR(SUMIFS([5]Sheet1!T:T,[5]Sheet1!$A:$A,$A122,[5]Sheet1!$B:$B,$B122,[5]Sheet1!$C:$C,$C122),0)</f>
        <v>0</v>
      </c>
      <c r="AH122" s="169">
        <f>+IFERROR(SUMIFS([5]Sheet1!U:U,[5]Sheet1!$A:$A,$A122,[5]Sheet1!$B:$B,$B122,[5]Sheet1!$C:$C,$C122),0)</f>
        <v>0</v>
      </c>
      <c r="AI122" s="169">
        <f>+IFERROR(SUMIFS([5]Sheet1!V:V,[5]Sheet1!$A:$A,$A122,[5]Sheet1!$B:$B,$B122,[5]Sheet1!$C:$C,$C122),0)</f>
        <v>0</v>
      </c>
      <c r="AJ122" s="169">
        <f>+IFERROR(SUMIFS([5]Sheet1!W:W,[5]Sheet1!$A:$A,$A122,[5]Sheet1!$B:$B,$B122,[5]Sheet1!$C:$C,$C122),0)</f>
        <v>0</v>
      </c>
      <c r="AK122" s="169">
        <f>+IFERROR(SUMIFS([5]Sheet1!X:X,[5]Sheet1!$A:$A,$A122,[5]Sheet1!$B:$B,$B122,[5]Sheet1!$C:$C,$C122),0)</f>
        <v>0</v>
      </c>
      <c r="AL122" s="169">
        <f>+IFERROR(SUMIFS([5]Sheet1!Y:Y,[5]Sheet1!$A:$A,$A122,[5]Sheet1!$B:$B,$B122,[5]Sheet1!$C:$C,$C122),0)</f>
        <v>0</v>
      </c>
      <c r="AM122" s="169">
        <f>+IFERROR(SUMIFS([5]Sheet1!Z:Z,[5]Sheet1!$A:$A,$A122,[5]Sheet1!$B:$B,$B122,[5]Sheet1!$C:$C,$C122),0)</f>
        <v>0</v>
      </c>
    </row>
    <row r="123" spans="1:39">
      <c r="A123" s="4" t="s">
        <v>3779</v>
      </c>
      <c r="B123" s="4" t="s">
        <v>48</v>
      </c>
      <c r="C123" s="202" t="str">
        <f>+G123</f>
        <v>assets/client</v>
      </c>
      <c r="D123" s="205"/>
      <c r="E123" s="207"/>
      <c r="F123" s="204"/>
      <c r="G123" s="13" t="s">
        <v>90</v>
      </c>
      <c r="H123" s="36"/>
      <c r="I123" s="36"/>
      <c r="J123" s="36"/>
      <c r="K123" s="36"/>
      <c r="L123" s="36"/>
      <c r="M123" s="36"/>
      <c r="N123" s="36"/>
      <c r="O123" s="36"/>
      <c r="P123" s="170" t="str">
        <f t="shared" ref="P123:AM123" si="85">+IFERROR(P113/P112,"")</f>
        <v/>
      </c>
      <c r="Q123" s="170" t="str">
        <f t="shared" si="85"/>
        <v/>
      </c>
      <c r="R123" s="170" t="str">
        <f t="shared" si="85"/>
        <v/>
      </c>
      <c r="S123" s="170">
        <f t="shared" si="85"/>
        <v>2</v>
      </c>
      <c r="T123" s="170" t="str">
        <f t="shared" si="85"/>
        <v/>
      </c>
      <c r="U123" s="170" t="str">
        <f t="shared" si="85"/>
        <v/>
      </c>
      <c r="V123" s="170" t="str">
        <f t="shared" si="85"/>
        <v/>
      </c>
      <c r="W123" s="170" t="str">
        <f t="shared" si="85"/>
        <v/>
      </c>
      <c r="X123" s="170" t="str">
        <f t="shared" si="85"/>
        <v/>
      </c>
      <c r="Y123" s="170" t="str">
        <f t="shared" si="85"/>
        <v/>
      </c>
      <c r="Z123" s="170" t="str">
        <f t="shared" si="85"/>
        <v/>
      </c>
      <c r="AA123" s="170" t="str">
        <f t="shared" si="85"/>
        <v/>
      </c>
      <c r="AB123" s="170" t="str">
        <f t="shared" si="85"/>
        <v/>
      </c>
      <c r="AC123" s="170" t="str">
        <f t="shared" si="85"/>
        <v/>
      </c>
      <c r="AD123" s="170" t="str">
        <f t="shared" si="85"/>
        <v/>
      </c>
      <c r="AE123" s="170" t="str">
        <f t="shared" si="85"/>
        <v/>
      </c>
      <c r="AF123" s="170" t="str">
        <f t="shared" si="85"/>
        <v/>
      </c>
      <c r="AG123" s="170" t="str">
        <f t="shared" si="85"/>
        <v/>
      </c>
      <c r="AH123" s="170" t="str">
        <f t="shared" si="85"/>
        <v/>
      </c>
      <c r="AI123" s="170" t="str">
        <f t="shared" si="85"/>
        <v/>
      </c>
      <c r="AJ123" s="170" t="str">
        <f t="shared" si="85"/>
        <v/>
      </c>
      <c r="AK123" s="170" t="str">
        <f t="shared" si="85"/>
        <v/>
      </c>
      <c r="AL123" s="170" t="str">
        <f t="shared" si="85"/>
        <v/>
      </c>
      <c r="AM123" s="170" t="str">
        <f t="shared" si="85"/>
        <v/>
      </c>
    </row>
    <row r="124" spans="1:39">
      <c r="A124" s="4" t="s">
        <v>3779</v>
      </c>
      <c r="B124" s="4" t="s">
        <v>49</v>
      </c>
      <c r="C124" s="4" t="s">
        <v>3771</v>
      </c>
      <c r="D124" s="205"/>
      <c r="E124" s="207"/>
      <c r="F124" s="204" t="s">
        <v>49</v>
      </c>
      <c r="G124" s="10" t="s">
        <v>40</v>
      </c>
      <c r="H124" s="19"/>
      <c r="I124" s="19"/>
      <c r="J124" s="19"/>
      <c r="K124" s="19"/>
      <c r="L124" s="19"/>
      <c r="M124" s="19"/>
      <c r="N124" s="19"/>
      <c r="O124" s="19"/>
      <c r="P124" s="165"/>
      <c r="Q124" s="165">
        <f>+[4]Sheet1!C12</f>
        <v>0</v>
      </c>
      <c r="R124" s="165">
        <f>+[4]Sheet1!D12</f>
        <v>0</v>
      </c>
      <c r="S124" s="165">
        <f>+[4]Sheet1!E12</f>
        <v>2</v>
      </c>
      <c r="T124" s="165">
        <f>+[4]Sheet1!F12</f>
        <v>2</v>
      </c>
      <c r="U124" s="165">
        <f>+[4]Sheet1!G12</f>
        <v>0</v>
      </c>
      <c r="V124" s="165">
        <f>+[4]Sheet1!H12</f>
        <v>0</v>
      </c>
      <c r="W124" s="165">
        <f>+[4]Sheet1!I12</f>
        <v>0</v>
      </c>
      <c r="X124" s="165">
        <f>+[4]Sheet1!J12</f>
        <v>1</v>
      </c>
      <c r="Y124" s="165">
        <f>+[4]Sheet1!K12</f>
        <v>3</v>
      </c>
      <c r="Z124" s="165">
        <f>+[4]Sheet1!L12</f>
        <v>1</v>
      </c>
      <c r="AA124" s="165">
        <f>+[4]Sheet1!M12</f>
        <v>0</v>
      </c>
      <c r="AB124" s="165">
        <f>+[4]Sheet1!N12</f>
        <v>1</v>
      </c>
      <c r="AC124" s="165">
        <f>+[4]Sheet1!O12</f>
        <v>2</v>
      </c>
      <c r="AD124" s="165">
        <f>+[4]Sheet1!P12</f>
        <v>0</v>
      </c>
      <c r="AE124" s="165">
        <f>+[4]Sheet1!Q12</f>
        <v>0</v>
      </c>
      <c r="AF124" s="165">
        <f>+[4]Sheet1!R12</f>
        <v>0</v>
      </c>
      <c r="AG124" s="165">
        <f>+[4]Sheet1!S12</f>
        <v>0</v>
      </c>
      <c r="AH124" s="165">
        <f>+[4]Sheet1!T12</f>
        <v>0</v>
      </c>
      <c r="AI124" s="165">
        <f>+[4]Sheet1!U12</f>
        <v>0</v>
      </c>
      <c r="AJ124" s="165">
        <f>+[4]Sheet1!V12</f>
        <v>0</v>
      </c>
      <c r="AK124" s="165">
        <f>+[4]Sheet1!W12</f>
        <v>0</v>
      </c>
      <c r="AL124" s="165">
        <f>+[4]Sheet1!X12</f>
        <v>0</v>
      </c>
      <c r="AM124" s="165">
        <f>+[4]Sheet1!Y12</f>
        <v>0</v>
      </c>
    </row>
    <row r="125" spans="1:39">
      <c r="A125" s="4" t="s">
        <v>3779</v>
      </c>
      <c r="B125" s="4" t="s">
        <v>49</v>
      </c>
      <c r="C125" s="4" t="str">
        <f>+G125</f>
        <v>Assets</v>
      </c>
      <c r="D125" s="205"/>
      <c r="E125" s="207"/>
      <c r="F125" s="204"/>
      <c r="G125" s="11" t="s">
        <v>88</v>
      </c>
      <c r="H125" s="34"/>
      <c r="I125" s="34"/>
      <c r="J125" s="34"/>
      <c r="K125" s="34"/>
      <c r="L125" s="34"/>
      <c r="M125" s="34"/>
      <c r="N125" s="34"/>
      <c r="O125" s="34"/>
      <c r="P125" s="167">
        <f>+SUM(P126:P143)</f>
        <v>0</v>
      </c>
      <c r="Q125" s="167">
        <f t="shared" ref="Q125:AM125" si="86">+SUM(Q126:Q143)</f>
        <v>0</v>
      </c>
      <c r="R125" s="167">
        <f t="shared" si="86"/>
        <v>0</v>
      </c>
      <c r="S125" s="167">
        <f t="shared" si="86"/>
        <v>2</v>
      </c>
      <c r="T125" s="167">
        <f t="shared" si="86"/>
        <v>2</v>
      </c>
      <c r="U125" s="167">
        <f t="shared" si="86"/>
        <v>0</v>
      </c>
      <c r="V125" s="167">
        <f t="shared" si="86"/>
        <v>0</v>
      </c>
      <c r="W125" s="167">
        <f t="shared" si="86"/>
        <v>0</v>
      </c>
      <c r="X125" s="167">
        <f t="shared" si="86"/>
        <v>3</v>
      </c>
      <c r="Y125" s="167">
        <f t="shared" si="86"/>
        <v>11</v>
      </c>
      <c r="Z125" s="167">
        <f t="shared" si="86"/>
        <v>3</v>
      </c>
      <c r="AA125" s="167">
        <f t="shared" si="86"/>
        <v>0</v>
      </c>
      <c r="AB125" s="167">
        <f t="shared" si="86"/>
        <v>25</v>
      </c>
      <c r="AC125" s="167">
        <f t="shared" si="86"/>
        <v>21</v>
      </c>
      <c r="AD125" s="167">
        <f t="shared" si="86"/>
        <v>0</v>
      </c>
      <c r="AE125" s="167">
        <f t="shared" si="86"/>
        <v>0</v>
      </c>
      <c r="AF125" s="167">
        <f t="shared" si="86"/>
        <v>0</v>
      </c>
      <c r="AG125" s="167">
        <f t="shared" si="86"/>
        <v>0</v>
      </c>
      <c r="AH125" s="167">
        <f t="shared" si="86"/>
        <v>0</v>
      </c>
      <c r="AI125" s="167">
        <f t="shared" si="86"/>
        <v>0</v>
      </c>
      <c r="AJ125" s="167">
        <f t="shared" si="86"/>
        <v>0</v>
      </c>
      <c r="AK125" s="167">
        <f t="shared" si="86"/>
        <v>0</v>
      </c>
      <c r="AL125" s="167">
        <f t="shared" si="86"/>
        <v>0</v>
      </c>
      <c r="AM125" s="167">
        <f t="shared" si="86"/>
        <v>0</v>
      </c>
    </row>
    <row r="126" spans="1:39" outlineLevel="1">
      <c r="A126" s="4" t="s">
        <v>3779</v>
      </c>
      <c r="B126" s="4" t="s">
        <v>49</v>
      </c>
      <c r="C126" s="4" t="str">
        <f t="shared" ref="C126:C151" si="87">+G126</f>
        <v>X Security Portable 20</v>
      </c>
      <c r="D126" s="205"/>
      <c r="E126" s="207"/>
      <c r="F126" s="204"/>
      <c r="G126" s="12" t="s">
        <v>77</v>
      </c>
      <c r="H126" s="35"/>
      <c r="I126" s="35"/>
      <c r="J126" s="35"/>
      <c r="K126" s="35"/>
      <c r="L126" s="35"/>
      <c r="M126" s="35"/>
      <c r="N126" s="35"/>
      <c r="O126" s="35"/>
      <c r="P126" s="169"/>
      <c r="Q126" s="169">
        <f>+IFERROR(SUMIFS([5]Sheet1!D:D,[5]Sheet1!$A:$A,$A126,[5]Sheet1!$B:$B,$B126,[5]Sheet1!$C:$C,$C126),0)</f>
        <v>0</v>
      </c>
      <c r="R126" s="169">
        <f>+IFERROR(SUMIFS([5]Sheet1!E:E,[5]Sheet1!$A:$A,$A126,[5]Sheet1!$B:$B,$B126,[5]Sheet1!$C:$C,$C126),0)</f>
        <v>0</v>
      </c>
      <c r="S126" s="169">
        <f>+IFERROR(SUMIFS([5]Sheet1!F:F,[5]Sheet1!$A:$A,$A126,[5]Sheet1!$B:$B,$B126,[5]Sheet1!$C:$C,$C126),0)</f>
        <v>0</v>
      </c>
      <c r="T126" s="169">
        <f>+IFERROR(SUMIFS([5]Sheet1!G:G,[5]Sheet1!$A:$A,$A126,[5]Sheet1!$B:$B,$B126,[5]Sheet1!$C:$C,$C126),0)</f>
        <v>0</v>
      </c>
      <c r="U126" s="169">
        <f>+IFERROR(SUMIFS([5]Sheet1!H:H,[5]Sheet1!$A:$A,$A126,[5]Sheet1!$B:$B,$B126,[5]Sheet1!$C:$C,$C126),0)</f>
        <v>0</v>
      </c>
      <c r="V126" s="169">
        <f>+IFERROR(SUMIFS([5]Sheet1!I:I,[5]Sheet1!$A:$A,$A126,[5]Sheet1!$B:$B,$B126,[5]Sheet1!$C:$C,$C126),0)</f>
        <v>0</v>
      </c>
      <c r="W126" s="169">
        <f>+IFERROR(SUMIFS([5]Sheet1!J:J,[5]Sheet1!$A:$A,$A126,[5]Sheet1!$B:$B,$B126,[5]Sheet1!$C:$C,$C126),0)</f>
        <v>0</v>
      </c>
      <c r="X126" s="169">
        <f>+IFERROR(SUMIFS([5]Sheet1!K:K,[5]Sheet1!$A:$A,$A126,[5]Sheet1!$B:$B,$B126,[5]Sheet1!$C:$C,$C126),0)</f>
        <v>0</v>
      </c>
      <c r="Y126" s="169">
        <f>+IFERROR(SUMIFS([5]Sheet1!L:L,[5]Sheet1!$A:$A,$A126,[5]Sheet1!$B:$B,$B126,[5]Sheet1!$C:$C,$C126),0)</f>
        <v>0</v>
      </c>
      <c r="Z126" s="169">
        <f>+IFERROR(SUMIFS([5]Sheet1!M:M,[5]Sheet1!$A:$A,$A126,[5]Sheet1!$B:$B,$B126,[5]Sheet1!$C:$C,$C126),0)</f>
        <v>0</v>
      </c>
      <c r="AA126" s="169">
        <f>+IFERROR(SUMIFS([5]Sheet1!N:N,[5]Sheet1!$A:$A,$A126,[5]Sheet1!$B:$B,$B126,[5]Sheet1!$C:$C,$C126),0)</f>
        <v>0</v>
      </c>
      <c r="AB126" s="169">
        <f>+IFERROR(SUMIFS([5]Sheet1!O:O,[5]Sheet1!$A:$A,$A126,[5]Sheet1!$B:$B,$B126,[5]Sheet1!$C:$C,$C126),0)</f>
        <v>0</v>
      </c>
      <c r="AC126" s="169">
        <f>+IFERROR(SUMIFS([5]Sheet1!P:P,[5]Sheet1!$A:$A,$A126,[5]Sheet1!$B:$B,$B126,[5]Sheet1!$C:$C,$C126),0)</f>
        <v>0</v>
      </c>
      <c r="AD126" s="169">
        <f>+IFERROR(SUMIFS([5]Sheet1!Q:Q,[5]Sheet1!$A:$A,$A126,[5]Sheet1!$B:$B,$B126,[5]Sheet1!$C:$C,$C126),0)</f>
        <v>0</v>
      </c>
      <c r="AE126" s="169">
        <f>+IFERROR(SUMIFS([5]Sheet1!R:R,[5]Sheet1!$A:$A,$A126,[5]Sheet1!$B:$B,$B126,[5]Sheet1!$C:$C,$C126),0)</f>
        <v>0</v>
      </c>
      <c r="AF126" s="169">
        <f>+IFERROR(SUMIFS([5]Sheet1!S:S,[5]Sheet1!$A:$A,$A126,[5]Sheet1!$B:$B,$B126,[5]Sheet1!$C:$C,$C126),0)</f>
        <v>0</v>
      </c>
      <c r="AG126" s="169">
        <f>+IFERROR(SUMIFS([5]Sheet1!T:T,[5]Sheet1!$A:$A,$A126,[5]Sheet1!$B:$B,$B126,[5]Sheet1!$C:$C,$C126),0)</f>
        <v>0</v>
      </c>
      <c r="AH126" s="169">
        <f>+IFERROR(SUMIFS([5]Sheet1!U:U,[5]Sheet1!$A:$A,$A126,[5]Sheet1!$B:$B,$B126,[5]Sheet1!$C:$C,$C126),0)</f>
        <v>0</v>
      </c>
      <c r="AI126" s="169">
        <f>+IFERROR(SUMIFS([5]Sheet1!V:V,[5]Sheet1!$A:$A,$A126,[5]Sheet1!$B:$B,$B126,[5]Sheet1!$C:$C,$C126),0)</f>
        <v>0</v>
      </c>
      <c r="AJ126" s="169">
        <f>+IFERROR(SUMIFS([5]Sheet1!W:W,[5]Sheet1!$A:$A,$A126,[5]Sheet1!$B:$B,$B126,[5]Sheet1!$C:$C,$C126),0)</f>
        <v>0</v>
      </c>
      <c r="AK126" s="169">
        <f>+IFERROR(SUMIFS([5]Sheet1!X:X,[5]Sheet1!$A:$A,$A126,[5]Sheet1!$B:$B,$B126,[5]Sheet1!$C:$C,$C126),0)</f>
        <v>0</v>
      </c>
      <c r="AL126" s="169">
        <f>+IFERROR(SUMIFS([5]Sheet1!Y:Y,[5]Sheet1!$A:$A,$A126,[5]Sheet1!$B:$B,$B126,[5]Sheet1!$C:$C,$C126),0)</f>
        <v>0</v>
      </c>
      <c r="AM126" s="169">
        <f>+IFERROR(SUMIFS([5]Sheet1!Z:Z,[5]Sheet1!$A:$A,$A126,[5]Sheet1!$B:$B,$B126,[5]Sheet1!$C:$C,$C126),0)</f>
        <v>0</v>
      </c>
    </row>
    <row r="127" spans="1:39" outlineLevel="1">
      <c r="A127" s="4" t="s">
        <v>3779</v>
      </c>
      <c r="B127" s="4" t="s">
        <v>49</v>
      </c>
      <c r="C127" s="4" t="str">
        <f t="shared" si="87"/>
        <v>X Security 50</v>
      </c>
      <c r="D127" s="205"/>
      <c r="E127" s="207"/>
      <c r="F127" s="204"/>
      <c r="G127" s="12" t="s">
        <v>58</v>
      </c>
      <c r="H127" s="35"/>
      <c r="I127" s="35"/>
      <c r="J127" s="35"/>
      <c r="K127" s="35"/>
      <c r="L127" s="35"/>
      <c r="M127" s="35"/>
      <c r="N127" s="35"/>
      <c r="O127" s="35"/>
      <c r="P127" s="169"/>
      <c r="Q127" s="169">
        <f>+IFERROR(SUMIFS([5]Sheet1!D:D,[5]Sheet1!$A:$A,$A127,[5]Sheet1!$B:$B,$B127,[5]Sheet1!$C:$C,$C127),0)</f>
        <v>0</v>
      </c>
      <c r="R127" s="169">
        <f>+IFERROR(SUMIFS([5]Sheet1!E:E,[5]Sheet1!$A:$A,$A127,[5]Sheet1!$B:$B,$B127,[5]Sheet1!$C:$C,$C127),0)</f>
        <v>0</v>
      </c>
      <c r="S127" s="169">
        <f>+IFERROR(SUMIFS([5]Sheet1!F:F,[5]Sheet1!$A:$A,$A127,[5]Sheet1!$B:$B,$B127,[5]Sheet1!$C:$C,$C127),0)</f>
        <v>0</v>
      </c>
      <c r="T127" s="169">
        <f>+IFERROR(SUMIFS([5]Sheet1!G:G,[5]Sheet1!$A:$A,$A127,[5]Sheet1!$B:$B,$B127,[5]Sheet1!$C:$C,$C127),0)</f>
        <v>0</v>
      </c>
      <c r="U127" s="169">
        <f>+IFERROR(SUMIFS([5]Sheet1!H:H,[5]Sheet1!$A:$A,$A127,[5]Sheet1!$B:$B,$B127,[5]Sheet1!$C:$C,$C127),0)</f>
        <v>0</v>
      </c>
      <c r="V127" s="169">
        <f>+IFERROR(SUMIFS([5]Sheet1!I:I,[5]Sheet1!$A:$A,$A127,[5]Sheet1!$B:$B,$B127,[5]Sheet1!$C:$C,$C127),0)</f>
        <v>0</v>
      </c>
      <c r="W127" s="169">
        <f>+IFERROR(SUMIFS([5]Sheet1!J:J,[5]Sheet1!$A:$A,$A127,[5]Sheet1!$B:$B,$B127,[5]Sheet1!$C:$C,$C127),0)</f>
        <v>0</v>
      </c>
      <c r="X127" s="169">
        <f>+IFERROR(SUMIFS([5]Sheet1!K:K,[5]Sheet1!$A:$A,$A127,[5]Sheet1!$B:$B,$B127,[5]Sheet1!$C:$C,$C127),0)</f>
        <v>0</v>
      </c>
      <c r="Y127" s="169">
        <f>+IFERROR(SUMIFS([5]Sheet1!L:L,[5]Sheet1!$A:$A,$A127,[5]Sheet1!$B:$B,$B127,[5]Sheet1!$C:$C,$C127),0)</f>
        <v>0</v>
      </c>
      <c r="Z127" s="169">
        <f>+IFERROR(SUMIFS([5]Sheet1!M:M,[5]Sheet1!$A:$A,$A127,[5]Sheet1!$B:$B,$B127,[5]Sheet1!$C:$C,$C127),0)</f>
        <v>0</v>
      </c>
      <c r="AA127" s="169">
        <f>+IFERROR(SUMIFS([5]Sheet1!N:N,[5]Sheet1!$A:$A,$A127,[5]Sheet1!$B:$B,$B127,[5]Sheet1!$C:$C,$C127),0)</f>
        <v>0</v>
      </c>
      <c r="AB127" s="169">
        <f>+IFERROR(SUMIFS([5]Sheet1!O:O,[5]Sheet1!$A:$A,$A127,[5]Sheet1!$B:$B,$B127,[5]Sheet1!$C:$C,$C127),0)</f>
        <v>0</v>
      </c>
      <c r="AC127" s="169">
        <f>+IFERROR(SUMIFS([5]Sheet1!P:P,[5]Sheet1!$A:$A,$A127,[5]Sheet1!$B:$B,$B127,[5]Sheet1!$C:$C,$C127),0)</f>
        <v>0</v>
      </c>
      <c r="AD127" s="169">
        <f>+IFERROR(SUMIFS([5]Sheet1!Q:Q,[5]Sheet1!$A:$A,$A127,[5]Sheet1!$B:$B,$B127,[5]Sheet1!$C:$C,$C127),0)</f>
        <v>0</v>
      </c>
      <c r="AE127" s="169">
        <f>+IFERROR(SUMIFS([5]Sheet1!R:R,[5]Sheet1!$A:$A,$A127,[5]Sheet1!$B:$B,$B127,[5]Sheet1!$C:$C,$C127),0)</f>
        <v>0</v>
      </c>
      <c r="AF127" s="169">
        <f>+IFERROR(SUMIFS([5]Sheet1!S:S,[5]Sheet1!$A:$A,$A127,[5]Sheet1!$B:$B,$B127,[5]Sheet1!$C:$C,$C127),0)</f>
        <v>0</v>
      </c>
      <c r="AG127" s="169">
        <f>+IFERROR(SUMIFS([5]Sheet1!T:T,[5]Sheet1!$A:$A,$A127,[5]Sheet1!$B:$B,$B127,[5]Sheet1!$C:$C,$C127),0)</f>
        <v>0</v>
      </c>
      <c r="AH127" s="169">
        <f>+IFERROR(SUMIFS([5]Sheet1!U:U,[5]Sheet1!$A:$A,$A127,[5]Sheet1!$B:$B,$B127,[5]Sheet1!$C:$C,$C127),0)</f>
        <v>0</v>
      </c>
      <c r="AI127" s="169">
        <f>+IFERROR(SUMIFS([5]Sheet1!V:V,[5]Sheet1!$A:$A,$A127,[5]Sheet1!$B:$B,$B127,[5]Sheet1!$C:$C,$C127),0)</f>
        <v>0</v>
      </c>
      <c r="AJ127" s="169">
        <f>+IFERROR(SUMIFS([5]Sheet1!W:W,[5]Sheet1!$A:$A,$A127,[5]Sheet1!$B:$B,$B127,[5]Sheet1!$C:$C,$C127),0)</f>
        <v>0</v>
      </c>
      <c r="AK127" s="169">
        <f>+IFERROR(SUMIFS([5]Sheet1!X:X,[5]Sheet1!$A:$A,$A127,[5]Sheet1!$B:$B,$B127,[5]Sheet1!$C:$C,$C127),0)</f>
        <v>0</v>
      </c>
      <c r="AL127" s="169">
        <f>+IFERROR(SUMIFS([5]Sheet1!Y:Y,[5]Sheet1!$A:$A,$A127,[5]Sheet1!$B:$B,$B127,[5]Sheet1!$C:$C,$C127),0)</f>
        <v>0</v>
      </c>
      <c r="AM127" s="169">
        <f>+IFERROR(SUMIFS([5]Sheet1!Z:Z,[5]Sheet1!$A:$A,$A127,[5]Sheet1!$B:$B,$B127,[5]Sheet1!$C:$C,$C127),0)</f>
        <v>0</v>
      </c>
    </row>
    <row r="128" spans="1:39" outlineLevel="1">
      <c r="A128" s="4" t="s">
        <v>3779</v>
      </c>
      <c r="B128" s="4" t="s">
        <v>49</v>
      </c>
      <c r="C128" s="4" t="str">
        <f t="shared" si="87"/>
        <v>X Security 100</v>
      </c>
      <c r="D128" s="205"/>
      <c r="E128" s="207"/>
      <c r="F128" s="204"/>
      <c r="G128" s="12" t="s">
        <v>59</v>
      </c>
      <c r="H128" s="35"/>
      <c r="I128" s="35"/>
      <c r="J128" s="35"/>
      <c r="K128" s="35"/>
      <c r="L128" s="35"/>
      <c r="M128" s="35"/>
      <c r="N128" s="35"/>
      <c r="O128" s="35"/>
      <c r="P128" s="169"/>
      <c r="Q128" s="169">
        <f>+IFERROR(SUMIFS([5]Sheet1!D:D,[5]Sheet1!$A:$A,$A128,[5]Sheet1!$B:$B,$B128,[5]Sheet1!$C:$C,$C128),0)</f>
        <v>0</v>
      </c>
      <c r="R128" s="169">
        <f>+IFERROR(SUMIFS([5]Sheet1!E:E,[5]Sheet1!$A:$A,$A128,[5]Sheet1!$B:$B,$B128,[5]Sheet1!$C:$C,$C128),0)</f>
        <v>0</v>
      </c>
      <c r="S128" s="169">
        <f>+IFERROR(SUMIFS([5]Sheet1!F:F,[5]Sheet1!$A:$A,$A128,[5]Sheet1!$B:$B,$B128,[5]Sheet1!$C:$C,$C128),0)</f>
        <v>2</v>
      </c>
      <c r="T128" s="169">
        <f>+IFERROR(SUMIFS([5]Sheet1!G:G,[5]Sheet1!$A:$A,$A128,[5]Sheet1!$B:$B,$B128,[5]Sheet1!$C:$C,$C128),0)</f>
        <v>2</v>
      </c>
      <c r="U128" s="169">
        <f>+IFERROR(SUMIFS([5]Sheet1!H:H,[5]Sheet1!$A:$A,$A128,[5]Sheet1!$B:$B,$B128,[5]Sheet1!$C:$C,$C128),0)</f>
        <v>0</v>
      </c>
      <c r="V128" s="169">
        <f>+IFERROR(SUMIFS([5]Sheet1!I:I,[5]Sheet1!$A:$A,$A128,[5]Sheet1!$B:$B,$B128,[5]Sheet1!$C:$C,$C128),0)</f>
        <v>0</v>
      </c>
      <c r="W128" s="169">
        <f>+IFERROR(SUMIFS([5]Sheet1!J:J,[5]Sheet1!$A:$A,$A128,[5]Sheet1!$B:$B,$B128,[5]Sheet1!$C:$C,$C128),0)</f>
        <v>0</v>
      </c>
      <c r="X128" s="169">
        <f>+IFERROR(SUMIFS([5]Sheet1!K:K,[5]Sheet1!$A:$A,$A128,[5]Sheet1!$B:$B,$B128,[5]Sheet1!$C:$C,$C128),0)</f>
        <v>3</v>
      </c>
      <c r="Y128" s="169">
        <f>+IFERROR(SUMIFS([5]Sheet1!L:L,[5]Sheet1!$A:$A,$A128,[5]Sheet1!$B:$B,$B128,[5]Sheet1!$C:$C,$C128),0)</f>
        <v>10</v>
      </c>
      <c r="Z128" s="169">
        <f>+IFERROR(SUMIFS([5]Sheet1!M:M,[5]Sheet1!$A:$A,$A128,[5]Sheet1!$B:$B,$B128,[5]Sheet1!$C:$C,$C128),0)</f>
        <v>0</v>
      </c>
      <c r="AA128" s="169">
        <f>+IFERROR(SUMIFS([5]Sheet1!N:N,[5]Sheet1!$A:$A,$A128,[5]Sheet1!$B:$B,$B128,[5]Sheet1!$C:$C,$C128),0)</f>
        <v>0</v>
      </c>
      <c r="AB128" s="169">
        <f>+IFERROR(SUMIFS([5]Sheet1!O:O,[5]Sheet1!$A:$A,$A128,[5]Sheet1!$B:$B,$B128,[5]Sheet1!$C:$C,$C128),0)</f>
        <v>25</v>
      </c>
      <c r="AC128" s="169">
        <f>+IFERROR(SUMIFS([5]Sheet1!P:P,[5]Sheet1!$A:$A,$A128,[5]Sheet1!$B:$B,$B128,[5]Sheet1!$C:$C,$C128),0)</f>
        <v>21</v>
      </c>
      <c r="AD128" s="169">
        <f>+IFERROR(SUMIFS([5]Sheet1!Q:Q,[5]Sheet1!$A:$A,$A128,[5]Sheet1!$B:$B,$B128,[5]Sheet1!$C:$C,$C128),0)</f>
        <v>0</v>
      </c>
      <c r="AE128" s="169">
        <f>+IFERROR(SUMIFS([5]Sheet1!R:R,[5]Sheet1!$A:$A,$A128,[5]Sheet1!$B:$B,$B128,[5]Sheet1!$C:$C,$C128),0)</f>
        <v>0</v>
      </c>
      <c r="AF128" s="169">
        <f>+IFERROR(SUMIFS([5]Sheet1!S:S,[5]Sheet1!$A:$A,$A128,[5]Sheet1!$B:$B,$B128,[5]Sheet1!$C:$C,$C128),0)</f>
        <v>0</v>
      </c>
      <c r="AG128" s="169">
        <f>+IFERROR(SUMIFS([5]Sheet1!T:T,[5]Sheet1!$A:$A,$A128,[5]Sheet1!$B:$B,$B128,[5]Sheet1!$C:$C,$C128),0)</f>
        <v>0</v>
      </c>
      <c r="AH128" s="169">
        <f>+IFERROR(SUMIFS([5]Sheet1!U:U,[5]Sheet1!$A:$A,$A128,[5]Sheet1!$B:$B,$B128,[5]Sheet1!$C:$C,$C128),0)</f>
        <v>0</v>
      </c>
      <c r="AI128" s="169">
        <f>+IFERROR(SUMIFS([5]Sheet1!V:V,[5]Sheet1!$A:$A,$A128,[5]Sheet1!$B:$B,$B128,[5]Sheet1!$C:$C,$C128),0)</f>
        <v>0</v>
      </c>
      <c r="AJ128" s="169">
        <f>+IFERROR(SUMIFS([5]Sheet1!W:W,[5]Sheet1!$A:$A,$A128,[5]Sheet1!$B:$B,$B128,[5]Sheet1!$C:$C,$C128),0)</f>
        <v>0</v>
      </c>
      <c r="AK128" s="169">
        <f>+IFERROR(SUMIFS([5]Sheet1!X:X,[5]Sheet1!$A:$A,$A128,[5]Sheet1!$B:$B,$B128,[5]Sheet1!$C:$C,$C128),0)</f>
        <v>0</v>
      </c>
      <c r="AL128" s="169">
        <f>+IFERROR(SUMIFS([5]Sheet1!Y:Y,[5]Sheet1!$A:$A,$A128,[5]Sheet1!$B:$B,$B128,[5]Sheet1!$C:$C,$C128),0)</f>
        <v>0</v>
      </c>
      <c r="AM128" s="169">
        <f>+IFERROR(SUMIFS([5]Sheet1!Z:Z,[5]Sheet1!$A:$A,$A128,[5]Sheet1!$B:$B,$B128,[5]Sheet1!$C:$C,$C128),0)</f>
        <v>0</v>
      </c>
    </row>
    <row r="129" spans="1:39" outlineLevel="1">
      <c r="A129" s="4" t="s">
        <v>3779</v>
      </c>
      <c r="B129" s="4" t="s">
        <v>49</v>
      </c>
      <c r="C129" s="4" t="str">
        <f t="shared" si="87"/>
        <v>X Security 200</v>
      </c>
      <c r="D129" s="205"/>
      <c r="E129" s="207"/>
      <c r="F129" s="204"/>
      <c r="G129" s="12" t="s">
        <v>60</v>
      </c>
      <c r="H129" s="35"/>
      <c r="I129" s="35"/>
      <c r="J129" s="35"/>
      <c r="K129" s="35"/>
      <c r="L129" s="35"/>
      <c r="M129" s="35"/>
      <c r="N129" s="35"/>
      <c r="O129" s="35"/>
      <c r="P129" s="169"/>
      <c r="Q129" s="169">
        <f>+IFERROR(SUMIFS([5]Sheet1!D:D,[5]Sheet1!$A:$A,$A129,[5]Sheet1!$B:$B,$B129,[5]Sheet1!$C:$C,$C129),0)</f>
        <v>0</v>
      </c>
      <c r="R129" s="169">
        <f>+IFERROR(SUMIFS([5]Sheet1!E:E,[5]Sheet1!$A:$A,$A129,[5]Sheet1!$B:$B,$B129,[5]Sheet1!$C:$C,$C129),0)</f>
        <v>0</v>
      </c>
      <c r="S129" s="169">
        <f>+IFERROR(SUMIFS([5]Sheet1!F:F,[5]Sheet1!$A:$A,$A129,[5]Sheet1!$B:$B,$B129,[5]Sheet1!$C:$C,$C129),0)</f>
        <v>0</v>
      </c>
      <c r="T129" s="169">
        <f>+IFERROR(SUMIFS([5]Sheet1!G:G,[5]Sheet1!$A:$A,$A129,[5]Sheet1!$B:$B,$B129,[5]Sheet1!$C:$C,$C129),0)</f>
        <v>0</v>
      </c>
      <c r="U129" s="169">
        <f>+IFERROR(SUMIFS([5]Sheet1!H:H,[5]Sheet1!$A:$A,$A129,[5]Sheet1!$B:$B,$B129,[5]Sheet1!$C:$C,$C129),0)</f>
        <v>0</v>
      </c>
      <c r="V129" s="169">
        <f>+IFERROR(SUMIFS([5]Sheet1!I:I,[5]Sheet1!$A:$A,$A129,[5]Sheet1!$B:$B,$B129,[5]Sheet1!$C:$C,$C129),0)</f>
        <v>0</v>
      </c>
      <c r="W129" s="169">
        <f>+IFERROR(SUMIFS([5]Sheet1!J:J,[5]Sheet1!$A:$A,$A129,[5]Sheet1!$B:$B,$B129,[5]Sheet1!$C:$C,$C129),0)</f>
        <v>0</v>
      </c>
      <c r="X129" s="169">
        <f>+IFERROR(SUMIFS([5]Sheet1!K:K,[5]Sheet1!$A:$A,$A129,[5]Sheet1!$B:$B,$B129,[5]Sheet1!$C:$C,$C129),0)</f>
        <v>0</v>
      </c>
      <c r="Y129" s="169">
        <f>+IFERROR(SUMIFS([5]Sheet1!L:L,[5]Sheet1!$A:$A,$A129,[5]Sheet1!$B:$B,$B129,[5]Sheet1!$C:$C,$C129),0)</f>
        <v>1</v>
      </c>
      <c r="Z129" s="169">
        <f>+IFERROR(SUMIFS([5]Sheet1!M:M,[5]Sheet1!$A:$A,$A129,[5]Sheet1!$B:$B,$B129,[5]Sheet1!$C:$C,$C129),0)</f>
        <v>3</v>
      </c>
      <c r="AA129" s="169">
        <f>+IFERROR(SUMIFS([5]Sheet1!N:N,[5]Sheet1!$A:$A,$A129,[5]Sheet1!$B:$B,$B129,[5]Sheet1!$C:$C,$C129),0)</f>
        <v>0</v>
      </c>
      <c r="AB129" s="169">
        <f>+IFERROR(SUMIFS([5]Sheet1!O:O,[5]Sheet1!$A:$A,$A129,[5]Sheet1!$B:$B,$B129,[5]Sheet1!$C:$C,$C129),0)</f>
        <v>0</v>
      </c>
      <c r="AC129" s="169">
        <f>+IFERROR(SUMIFS([5]Sheet1!P:P,[5]Sheet1!$A:$A,$A129,[5]Sheet1!$B:$B,$B129,[5]Sheet1!$C:$C,$C129),0)</f>
        <v>0</v>
      </c>
      <c r="AD129" s="169">
        <f>+IFERROR(SUMIFS([5]Sheet1!Q:Q,[5]Sheet1!$A:$A,$A129,[5]Sheet1!$B:$B,$B129,[5]Sheet1!$C:$C,$C129),0)</f>
        <v>0</v>
      </c>
      <c r="AE129" s="169">
        <f>+IFERROR(SUMIFS([5]Sheet1!R:R,[5]Sheet1!$A:$A,$A129,[5]Sheet1!$B:$B,$B129,[5]Sheet1!$C:$C,$C129),0)</f>
        <v>0</v>
      </c>
      <c r="AF129" s="169">
        <f>+IFERROR(SUMIFS([5]Sheet1!S:S,[5]Sheet1!$A:$A,$A129,[5]Sheet1!$B:$B,$B129,[5]Sheet1!$C:$C,$C129),0)</f>
        <v>0</v>
      </c>
      <c r="AG129" s="169">
        <f>+IFERROR(SUMIFS([5]Sheet1!T:T,[5]Sheet1!$A:$A,$A129,[5]Sheet1!$B:$B,$B129,[5]Sheet1!$C:$C,$C129),0)</f>
        <v>0</v>
      </c>
      <c r="AH129" s="169">
        <f>+IFERROR(SUMIFS([5]Sheet1!U:U,[5]Sheet1!$A:$A,$A129,[5]Sheet1!$B:$B,$B129,[5]Sheet1!$C:$C,$C129),0)</f>
        <v>0</v>
      </c>
      <c r="AI129" s="169">
        <f>+IFERROR(SUMIFS([5]Sheet1!V:V,[5]Sheet1!$A:$A,$A129,[5]Sheet1!$B:$B,$B129,[5]Sheet1!$C:$C,$C129),0)</f>
        <v>0</v>
      </c>
      <c r="AJ129" s="169">
        <f>+IFERROR(SUMIFS([5]Sheet1!W:W,[5]Sheet1!$A:$A,$A129,[5]Sheet1!$B:$B,$B129,[5]Sheet1!$C:$C,$C129),0)</f>
        <v>0</v>
      </c>
      <c r="AK129" s="169">
        <f>+IFERROR(SUMIFS([5]Sheet1!X:X,[5]Sheet1!$A:$A,$A129,[5]Sheet1!$B:$B,$B129,[5]Sheet1!$C:$C,$C129),0)</f>
        <v>0</v>
      </c>
      <c r="AL129" s="169">
        <f>+IFERROR(SUMIFS([5]Sheet1!Y:Y,[5]Sheet1!$A:$A,$A129,[5]Sheet1!$B:$B,$B129,[5]Sheet1!$C:$C,$C129),0)</f>
        <v>0</v>
      </c>
      <c r="AM129" s="169">
        <f>+IFERROR(SUMIFS([5]Sheet1!Z:Z,[5]Sheet1!$A:$A,$A129,[5]Sheet1!$B:$B,$B129,[5]Sheet1!$C:$C,$C129),0)</f>
        <v>0</v>
      </c>
    </row>
    <row r="130" spans="1:39" outlineLevel="1">
      <c r="A130" s="4" t="s">
        <v>3779</v>
      </c>
      <c r="B130" s="4" t="s">
        <v>49</v>
      </c>
      <c r="C130" s="4" t="str">
        <f t="shared" si="87"/>
        <v>X Security 500</v>
      </c>
      <c r="D130" s="205"/>
      <c r="E130" s="207"/>
      <c r="F130" s="204"/>
      <c r="G130" s="12" t="s">
        <v>3785</v>
      </c>
      <c r="H130" s="35"/>
      <c r="I130" s="35"/>
      <c r="J130" s="35"/>
      <c r="K130" s="35"/>
      <c r="L130" s="35"/>
      <c r="M130" s="35"/>
      <c r="N130" s="35"/>
      <c r="O130" s="35"/>
      <c r="P130" s="169"/>
      <c r="Q130" s="169">
        <f>+IFERROR(SUMIFS([5]Sheet1!D:D,[5]Sheet1!$A:$A,$A130,[5]Sheet1!$B:$B,$B130,[5]Sheet1!$C:$C,$C130),0)</f>
        <v>0</v>
      </c>
      <c r="R130" s="169">
        <f>+IFERROR(SUMIFS([5]Sheet1!E:E,[5]Sheet1!$A:$A,$A130,[5]Sheet1!$B:$B,$B130,[5]Sheet1!$C:$C,$C130),0)</f>
        <v>0</v>
      </c>
      <c r="S130" s="169">
        <f>+IFERROR(SUMIFS([5]Sheet1!F:F,[5]Sheet1!$A:$A,$A130,[5]Sheet1!$B:$B,$B130,[5]Sheet1!$C:$C,$C130),0)</f>
        <v>0</v>
      </c>
      <c r="T130" s="169">
        <f>+IFERROR(SUMIFS([5]Sheet1!G:G,[5]Sheet1!$A:$A,$A130,[5]Sheet1!$B:$B,$B130,[5]Sheet1!$C:$C,$C130),0)</f>
        <v>0</v>
      </c>
      <c r="U130" s="169">
        <f>+IFERROR(SUMIFS([5]Sheet1!H:H,[5]Sheet1!$A:$A,$A130,[5]Sheet1!$B:$B,$B130,[5]Sheet1!$C:$C,$C130),0)</f>
        <v>0</v>
      </c>
      <c r="V130" s="169">
        <f>+IFERROR(SUMIFS([5]Sheet1!I:I,[5]Sheet1!$A:$A,$A130,[5]Sheet1!$B:$B,$B130,[5]Sheet1!$C:$C,$C130),0)</f>
        <v>0</v>
      </c>
      <c r="W130" s="169">
        <f>+IFERROR(SUMIFS([5]Sheet1!J:J,[5]Sheet1!$A:$A,$A130,[5]Sheet1!$B:$B,$B130,[5]Sheet1!$C:$C,$C130),0)</f>
        <v>0</v>
      </c>
      <c r="X130" s="169">
        <f>+IFERROR(SUMIFS([5]Sheet1!K:K,[5]Sheet1!$A:$A,$A130,[5]Sheet1!$B:$B,$B130,[5]Sheet1!$C:$C,$C130),0)</f>
        <v>0</v>
      </c>
      <c r="Y130" s="169">
        <f>+IFERROR(SUMIFS([5]Sheet1!L:L,[5]Sheet1!$A:$A,$A130,[5]Sheet1!$B:$B,$B130,[5]Sheet1!$C:$C,$C130),0)</f>
        <v>0</v>
      </c>
      <c r="Z130" s="169">
        <f>+IFERROR(SUMIFS([5]Sheet1!M:M,[5]Sheet1!$A:$A,$A130,[5]Sheet1!$B:$B,$B130,[5]Sheet1!$C:$C,$C130),0)</f>
        <v>0</v>
      </c>
      <c r="AA130" s="169">
        <f>+IFERROR(SUMIFS([5]Sheet1!N:N,[5]Sheet1!$A:$A,$A130,[5]Sheet1!$B:$B,$B130,[5]Sheet1!$C:$C,$C130),0)</f>
        <v>0</v>
      </c>
      <c r="AB130" s="169">
        <f>+IFERROR(SUMIFS([5]Sheet1!O:O,[5]Sheet1!$A:$A,$A130,[5]Sheet1!$B:$B,$B130,[5]Sheet1!$C:$C,$C130),0)</f>
        <v>0</v>
      </c>
      <c r="AC130" s="169">
        <f>+IFERROR(SUMIFS([5]Sheet1!P:P,[5]Sheet1!$A:$A,$A130,[5]Sheet1!$B:$B,$B130,[5]Sheet1!$C:$C,$C130),0)</f>
        <v>0</v>
      </c>
      <c r="AD130" s="169">
        <f>+IFERROR(SUMIFS([5]Sheet1!Q:Q,[5]Sheet1!$A:$A,$A130,[5]Sheet1!$B:$B,$B130,[5]Sheet1!$C:$C,$C130),0)</f>
        <v>0</v>
      </c>
      <c r="AE130" s="169">
        <f>+IFERROR(SUMIFS([5]Sheet1!R:R,[5]Sheet1!$A:$A,$A130,[5]Sheet1!$B:$B,$B130,[5]Sheet1!$C:$C,$C130),0)</f>
        <v>0</v>
      </c>
      <c r="AF130" s="169">
        <f>+IFERROR(SUMIFS([5]Sheet1!S:S,[5]Sheet1!$A:$A,$A130,[5]Sheet1!$B:$B,$B130,[5]Sheet1!$C:$C,$C130),0)</f>
        <v>0</v>
      </c>
      <c r="AG130" s="169">
        <f>+IFERROR(SUMIFS([5]Sheet1!T:T,[5]Sheet1!$A:$A,$A130,[5]Sheet1!$B:$B,$B130,[5]Sheet1!$C:$C,$C130),0)</f>
        <v>0</v>
      </c>
      <c r="AH130" s="169">
        <f>+IFERROR(SUMIFS([5]Sheet1!U:U,[5]Sheet1!$A:$A,$A130,[5]Sheet1!$B:$B,$B130,[5]Sheet1!$C:$C,$C130),0)</f>
        <v>0</v>
      </c>
      <c r="AI130" s="169">
        <f>+IFERROR(SUMIFS([5]Sheet1!V:V,[5]Sheet1!$A:$A,$A130,[5]Sheet1!$B:$B,$B130,[5]Sheet1!$C:$C,$C130),0)</f>
        <v>0</v>
      </c>
      <c r="AJ130" s="169">
        <f>+IFERROR(SUMIFS([5]Sheet1!W:W,[5]Sheet1!$A:$A,$A130,[5]Sheet1!$B:$B,$B130,[5]Sheet1!$C:$C,$C130),0)</f>
        <v>0</v>
      </c>
      <c r="AK130" s="169">
        <f>+IFERROR(SUMIFS([5]Sheet1!X:X,[5]Sheet1!$A:$A,$A130,[5]Sheet1!$B:$B,$B130,[5]Sheet1!$C:$C,$C130),0)</f>
        <v>0</v>
      </c>
      <c r="AL130" s="169">
        <f>+IFERROR(SUMIFS([5]Sheet1!Y:Y,[5]Sheet1!$A:$A,$A130,[5]Sheet1!$B:$B,$B130,[5]Sheet1!$C:$C,$C130),0)</f>
        <v>0</v>
      </c>
      <c r="AM130" s="169">
        <f>+IFERROR(SUMIFS([5]Sheet1!Z:Z,[5]Sheet1!$A:$A,$A130,[5]Sheet1!$B:$B,$B130,[5]Sheet1!$C:$C,$C130),0)</f>
        <v>0</v>
      </c>
    </row>
    <row r="131" spans="1:39" outlineLevel="1">
      <c r="A131" s="4" t="s">
        <v>3779</v>
      </c>
      <c r="B131" s="4" t="s">
        <v>49</v>
      </c>
      <c r="C131" s="4" t="str">
        <f t="shared" si="87"/>
        <v>X Security 1Gb</v>
      </c>
      <c r="D131" s="205"/>
      <c r="E131" s="207"/>
      <c r="F131" s="204"/>
      <c r="G131" s="12" t="s">
        <v>74</v>
      </c>
      <c r="H131" s="35"/>
      <c r="I131" s="35"/>
      <c r="J131" s="35"/>
      <c r="K131" s="35"/>
      <c r="L131" s="35"/>
      <c r="M131" s="35"/>
      <c r="N131" s="35"/>
      <c r="O131" s="35"/>
      <c r="P131" s="169"/>
      <c r="Q131" s="169">
        <f>+IFERROR(SUMIFS([5]Sheet1!D:D,[5]Sheet1!$A:$A,$A131,[5]Sheet1!$B:$B,$B131,[5]Sheet1!$C:$C,$C131),0)</f>
        <v>0</v>
      </c>
      <c r="R131" s="169">
        <f>+IFERROR(SUMIFS([5]Sheet1!E:E,[5]Sheet1!$A:$A,$A131,[5]Sheet1!$B:$B,$B131,[5]Sheet1!$C:$C,$C131),0)</f>
        <v>0</v>
      </c>
      <c r="S131" s="169">
        <f>+IFERROR(SUMIFS([5]Sheet1!F:F,[5]Sheet1!$A:$A,$A131,[5]Sheet1!$B:$B,$B131,[5]Sheet1!$C:$C,$C131),0)</f>
        <v>0</v>
      </c>
      <c r="T131" s="169">
        <f>+IFERROR(SUMIFS([5]Sheet1!G:G,[5]Sheet1!$A:$A,$A131,[5]Sheet1!$B:$B,$B131,[5]Sheet1!$C:$C,$C131),0)</f>
        <v>0</v>
      </c>
      <c r="U131" s="169">
        <f>+IFERROR(SUMIFS([5]Sheet1!H:H,[5]Sheet1!$A:$A,$A131,[5]Sheet1!$B:$B,$B131,[5]Sheet1!$C:$C,$C131),0)</f>
        <v>0</v>
      </c>
      <c r="V131" s="169">
        <f>+IFERROR(SUMIFS([5]Sheet1!I:I,[5]Sheet1!$A:$A,$A131,[5]Sheet1!$B:$B,$B131,[5]Sheet1!$C:$C,$C131),0)</f>
        <v>0</v>
      </c>
      <c r="W131" s="169">
        <f>+IFERROR(SUMIFS([5]Sheet1!J:J,[5]Sheet1!$A:$A,$A131,[5]Sheet1!$B:$B,$B131,[5]Sheet1!$C:$C,$C131),0)</f>
        <v>0</v>
      </c>
      <c r="X131" s="169">
        <f>+IFERROR(SUMIFS([5]Sheet1!K:K,[5]Sheet1!$A:$A,$A131,[5]Sheet1!$B:$B,$B131,[5]Sheet1!$C:$C,$C131),0)</f>
        <v>0</v>
      </c>
      <c r="Y131" s="169">
        <f>+IFERROR(SUMIFS([5]Sheet1!L:L,[5]Sheet1!$A:$A,$A131,[5]Sheet1!$B:$B,$B131,[5]Sheet1!$C:$C,$C131),0)</f>
        <v>0</v>
      </c>
      <c r="Z131" s="169">
        <f>+IFERROR(SUMIFS([5]Sheet1!M:M,[5]Sheet1!$A:$A,$A131,[5]Sheet1!$B:$B,$B131,[5]Sheet1!$C:$C,$C131),0)</f>
        <v>0</v>
      </c>
      <c r="AA131" s="169">
        <f>+IFERROR(SUMIFS([5]Sheet1!N:N,[5]Sheet1!$A:$A,$A131,[5]Sheet1!$B:$B,$B131,[5]Sheet1!$C:$C,$C131),0)</f>
        <v>0</v>
      </c>
      <c r="AB131" s="169">
        <f>+IFERROR(SUMIFS([5]Sheet1!O:O,[5]Sheet1!$A:$A,$A131,[5]Sheet1!$B:$B,$B131,[5]Sheet1!$C:$C,$C131),0)</f>
        <v>0</v>
      </c>
      <c r="AC131" s="169">
        <f>+IFERROR(SUMIFS([5]Sheet1!P:P,[5]Sheet1!$A:$A,$A131,[5]Sheet1!$B:$B,$B131,[5]Sheet1!$C:$C,$C131),0)</f>
        <v>0</v>
      </c>
      <c r="AD131" s="169">
        <f>+IFERROR(SUMIFS([5]Sheet1!Q:Q,[5]Sheet1!$A:$A,$A131,[5]Sheet1!$B:$B,$B131,[5]Sheet1!$C:$C,$C131),0)</f>
        <v>0</v>
      </c>
      <c r="AE131" s="169">
        <f>+IFERROR(SUMIFS([5]Sheet1!R:R,[5]Sheet1!$A:$A,$A131,[5]Sheet1!$B:$B,$B131,[5]Sheet1!$C:$C,$C131),0)</f>
        <v>0</v>
      </c>
      <c r="AF131" s="169">
        <f>+IFERROR(SUMIFS([5]Sheet1!S:S,[5]Sheet1!$A:$A,$A131,[5]Sheet1!$B:$B,$B131,[5]Sheet1!$C:$C,$C131),0)</f>
        <v>0</v>
      </c>
      <c r="AG131" s="169">
        <f>+IFERROR(SUMIFS([5]Sheet1!T:T,[5]Sheet1!$A:$A,$A131,[5]Sheet1!$B:$B,$B131,[5]Sheet1!$C:$C,$C131),0)</f>
        <v>0</v>
      </c>
      <c r="AH131" s="169">
        <f>+IFERROR(SUMIFS([5]Sheet1!U:U,[5]Sheet1!$A:$A,$A131,[5]Sheet1!$B:$B,$B131,[5]Sheet1!$C:$C,$C131),0)</f>
        <v>0</v>
      </c>
      <c r="AI131" s="169">
        <f>+IFERROR(SUMIFS([5]Sheet1!V:V,[5]Sheet1!$A:$A,$A131,[5]Sheet1!$B:$B,$B131,[5]Sheet1!$C:$C,$C131),0)</f>
        <v>0</v>
      </c>
      <c r="AJ131" s="169">
        <f>+IFERROR(SUMIFS([5]Sheet1!W:W,[5]Sheet1!$A:$A,$A131,[5]Sheet1!$B:$B,$B131,[5]Sheet1!$C:$C,$C131),0)</f>
        <v>0</v>
      </c>
      <c r="AK131" s="169">
        <f>+IFERROR(SUMIFS([5]Sheet1!X:X,[5]Sheet1!$A:$A,$A131,[5]Sheet1!$B:$B,$B131,[5]Sheet1!$C:$C,$C131),0)</f>
        <v>0</v>
      </c>
      <c r="AL131" s="169">
        <f>+IFERROR(SUMIFS([5]Sheet1!Y:Y,[5]Sheet1!$A:$A,$A131,[5]Sheet1!$B:$B,$B131,[5]Sheet1!$C:$C,$C131),0)</f>
        <v>0</v>
      </c>
      <c r="AM131" s="169">
        <f>+IFERROR(SUMIFS([5]Sheet1!Z:Z,[5]Sheet1!$A:$A,$A131,[5]Sheet1!$B:$B,$B131,[5]Sheet1!$C:$C,$C131),0)</f>
        <v>0</v>
      </c>
    </row>
    <row r="132" spans="1:39" outlineLevel="1">
      <c r="A132" s="4" t="s">
        <v>3779</v>
      </c>
      <c r="B132" s="4" t="s">
        <v>49</v>
      </c>
      <c r="C132" s="4" t="str">
        <f t="shared" si="87"/>
        <v>X Security Virtual 100</v>
      </c>
      <c r="D132" s="205"/>
      <c r="E132" s="207"/>
      <c r="F132" s="204"/>
      <c r="G132" s="12" t="s">
        <v>79</v>
      </c>
      <c r="H132" s="35"/>
      <c r="I132" s="35"/>
      <c r="J132" s="35"/>
      <c r="K132" s="35"/>
      <c r="L132" s="35"/>
      <c r="M132" s="35"/>
      <c r="N132" s="35"/>
      <c r="O132" s="35"/>
      <c r="P132" s="169"/>
      <c r="Q132" s="169">
        <f>+IFERROR(SUMIFS([5]Sheet1!D:D,[5]Sheet1!$A:$A,$A132,[5]Sheet1!$B:$B,$B132,[5]Sheet1!$C:$C,$C132),0)</f>
        <v>0</v>
      </c>
      <c r="R132" s="169">
        <f>+IFERROR(SUMIFS([5]Sheet1!E:E,[5]Sheet1!$A:$A,$A132,[5]Sheet1!$B:$B,$B132,[5]Sheet1!$C:$C,$C132),0)</f>
        <v>0</v>
      </c>
      <c r="S132" s="169">
        <f>+IFERROR(SUMIFS([5]Sheet1!F:F,[5]Sheet1!$A:$A,$A132,[5]Sheet1!$B:$B,$B132,[5]Sheet1!$C:$C,$C132),0)</f>
        <v>0</v>
      </c>
      <c r="T132" s="169">
        <f>+IFERROR(SUMIFS([5]Sheet1!G:G,[5]Sheet1!$A:$A,$A132,[5]Sheet1!$B:$B,$B132,[5]Sheet1!$C:$C,$C132),0)</f>
        <v>0</v>
      </c>
      <c r="U132" s="169">
        <f>+IFERROR(SUMIFS([5]Sheet1!H:H,[5]Sheet1!$A:$A,$A132,[5]Sheet1!$B:$B,$B132,[5]Sheet1!$C:$C,$C132),0)</f>
        <v>0</v>
      </c>
      <c r="V132" s="169">
        <f>+IFERROR(SUMIFS([5]Sheet1!I:I,[5]Sheet1!$A:$A,$A132,[5]Sheet1!$B:$B,$B132,[5]Sheet1!$C:$C,$C132),0)</f>
        <v>0</v>
      </c>
      <c r="W132" s="169">
        <f>+IFERROR(SUMIFS([5]Sheet1!J:J,[5]Sheet1!$A:$A,$A132,[5]Sheet1!$B:$B,$B132,[5]Sheet1!$C:$C,$C132),0)</f>
        <v>0</v>
      </c>
      <c r="X132" s="169">
        <f>+IFERROR(SUMIFS([5]Sheet1!K:K,[5]Sheet1!$A:$A,$A132,[5]Sheet1!$B:$B,$B132,[5]Sheet1!$C:$C,$C132),0)</f>
        <v>0</v>
      </c>
      <c r="Y132" s="169">
        <f>+IFERROR(SUMIFS([5]Sheet1!L:L,[5]Sheet1!$A:$A,$A132,[5]Sheet1!$B:$B,$B132,[5]Sheet1!$C:$C,$C132),0)</f>
        <v>0</v>
      </c>
      <c r="Z132" s="169">
        <f>+IFERROR(SUMIFS([5]Sheet1!M:M,[5]Sheet1!$A:$A,$A132,[5]Sheet1!$B:$B,$B132,[5]Sheet1!$C:$C,$C132),0)</f>
        <v>0</v>
      </c>
      <c r="AA132" s="169">
        <f>+IFERROR(SUMIFS([5]Sheet1!N:N,[5]Sheet1!$A:$A,$A132,[5]Sheet1!$B:$B,$B132,[5]Sheet1!$C:$C,$C132),0)</f>
        <v>0</v>
      </c>
      <c r="AB132" s="169">
        <f>+IFERROR(SUMIFS([5]Sheet1!O:O,[5]Sheet1!$A:$A,$A132,[5]Sheet1!$B:$B,$B132,[5]Sheet1!$C:$C,$C132),0)</f>
        <v>0</v>
      </c>
      <c r="AC132" s="169">
        <f>+IFERROR(SUMIFS([5]Sheet1!P:P,[5]Sheet1!$A:$A,$A132,[5]Sheet1!$B:$B,$B132,[5]Sheet1!$C:$C,$C132),0)</f>
        <v>0</v>
      </c>
      <c r="AD132" s="169">
        <f>+IFERROR(SUMIFS([5]Sheet1!Q:Q,[5]Sheet1!$A:$A,$A132,[5]Sheet1!$B:$B,$B132,[5]Sheet1!$C:$C,$C132),0)</f>
        <v>0</v>
      </c>
      <c r="AE132" s="169">
        <f>+IFERROR(SUMIFS([5]Sheet1!R:R,[5]Sheet1!$A:$A,$A132,[5]Sheet1!$B:$B,$B132,[5]Sheet1!$C:$C,$C132),0)</f>
        <v>0</v>
      </c>
      <c r="AF132" s="169">
        <f>+IFERROR(SUMIFS([5]Sheet1!S:S,[5]Sheet1!$A:$A,$A132,[5]Sheet1!$B:$B,$B132,[5]Sheet1!$C:$C,$C132),0)</f>
        <v>0</v>
      </c>
      <c r="AG132" s="169">
        <f>+IFERROR(SUMIFS([5]Sheet1!T:T,[5]Sheet1!$A:$A,$A132,[5]Sheet1!$B:$B,$B132,[5]Sheet1!$C:$C,$C132),0)</f>
        <v>0</v>
      </c>
      <c r="AH132" s="169">
        <f>+IFERROR(SUMIFS([5]Sheet1!U:U,[5]Sheet1!$A:$A,$A132,[5]Sheet1!$B:$B,$B132,[5]Sheet1!$C:$C,$C132),0)</f>
        <v>0</v>
      </c>
      <c r="AI132" s="169">
        <f>+IFERROR(SUMIFS([5]Sheet1!V:V,[5]Sheet1!$A:$A,$A132,[5]Sheet1!$B:$B,$B132,[5]Sheet1!$C:$C,$C132),0)</f>
        <v>0</v>
      </c>
      <c r="AJ132" s="169">
        <f>+IFERROR(SUMIFS([5]Sheet1!W:W,[5]Sheet1!$A:$A,$A132,[5]Sheet1!$B:$B,$B132,[5]Sheet1!$C:$C,$C132),0)</f>
        <v>0</v>
      </c>
      <c r="AK132" s="169">
        <f>+IFERROR(SUMIFS([5]Sheet1!X:X,[5]Sheet1!$A:$A,$A132,[5]Sheet1!$B:$B,$B132,[5]Sheet1!$C:$C,$C132),0)</f>
        <v>0</v>
      </c>
      <c r="AL132" s="169">
        <f>+IFERROR(SUMIFS([5]Sheet1!Y:Y,[5]Sheet1!$A:$A,$A132,[5]Sheet1!$B:$B,$B132,[5]Sheet1!$C:$C,$C132),0)</f>
        <v>0</v>
      </c>
      <c r="AM132" s="169">
        <f>+IFERROR(SUMIFS([5]Sheet1!Z:Z,[5]Sheet1!$A:$A,$A132,[5]Sheet1!$B:$B,$B132,[5]Sheet1!$C:$C,$C132),0)</f>
        <v>0</v>
      </c>
    </row>
    <row r="133" spans="1:39" outlineLevel="1">
      <c r="A133" s="4" t="s">
        <v>3779</v>
      </c>
      <c r="B133" s="4" t="s">
        <v>49</v>
      </c>
      <c r="C133" s="4" t="str">
        <f t="shared" si="87"/>
        <v>X Security NOMADA</v>
      </c>
      <c r="D133" s="205"/>
      <c r="E133" s="207"/>
      <c r="F133" s="204"/>
      <c r="G133" s="12" t="s">
        <v>97</v>
      </c>
      <c r="H133" s="35"/>
      <c r="I133" s="35"/>
      <c r="J133" s="35"/>
      <c r="K133" s="35"/>
      <c r="L133" s="35"/>
      <c r="M133" s="35"/>
      <c r="N133" s="35"/>
      <c r="O133" s="35"/>
      <c r="P133" s="169"/>
      <c r="Q133" s="169">
        <f>+IFERROR(SUMIFS([5]Sheet1!D:D,[5]Sheet1!$A:$A,$A133,[5]Sheet1!$B:$B,$B133,[5]Sheet1!$C:$C,$C133),0)</f>
        <v>0</v>
      </c>
      <c r="R133" s="169">
        <f>+IFERROR(SUMIFS([5]Sheet1!E:E,[5]Sheet1!$A:$A,$A133,[5]Sheet1!$B:$B,$B133,[5]Sheet1!$C:$C,$C133),0)</f>
        <v>0</v>
      </c>
      <c r="S133" s="169">
        <f>+IFERROR(SUMIFS([5]Sheet1!F:F,[5]Sheet1!$A:$A,$A133,[5]Sheet1!$B:$B,$B133,[5]Sheet1!$C:$C,$C133),0)</f>
        <v>0</v>
      </c>
      <c r="T133" s="169">
        <f>+IFERROR(SUMIFS([5]Sheet1!G:G,[5]Sheet1!$A:$A,$A133,[5]Sheet1!$B:$B,$B133,[5]Sheet1!$C:$C,$C133),0)</f>
        <v>0</v>
      </c>
      <c r="U133" s="169">
        <f>+IFERROR(SUMIFS([5]Sheet1!H:H,[5]Sheet1!$A:$A,$A133,[5]Sheet1!$B:$B,$B133,[5]Sheet1!$C:$C,$C133),0)</f>
        <v>0</v>
      </c>
      <c r="V133" s="169">
        <f>+IFERROR(SUMIFS([5]Sheet1!I:I,[5]Sheet1!$A:$A,$A133,[5]Sheet1!$B:$B,$B133,[5]Sheet1!$C:$C,$C133),0)</f>
        <v>0</v>
      </c>
      <c r="W133" s="169">
        <f>+IFERROR(SUMIFS([5]Sheet1!J:J,[5]Sheet1!$A:$A,$A133,[5]Sheet1!$B:$B,$B133,[5]Sheet1!$C:$C,$C133),0)</f>
        <v>0</v>
      </c>
      <c r="X133" s="169">
        <f>+IFERROR(SUMIFS([5]Sheet1!K:K,[5]Sheet1!$A:$A,$A133,[5]Sheet1!$B:$B,$B133,[5]Sheet1!$C:$C,$C133),0)</f>
        <v>0</v>
      </c>
      <c r="Y133" s="169">
        <f>+IFERROR(SUMIFS([5]Sheet1!L:L,[5]Sheet1!$A:$A,$A133,[5]Sheet1!$B:$B,$B133,[5]Sheet1!$C:$C,$C133),0)</f>
        <v>0</v>
      </c>
      <c r="Z133" s="169">
        <f>+IFERROR(SUMIFS([5]Sheet1!M:M,[5]Sheet1!$A:$A,$A133,[5]Sheet1!$B:$B,$B133,[5]Sheet1!$C:$C,$C133),0)</f>
        <v>0</v>
      </c>
      <c r="AA133" s="169">
        <f>+IFERROR(SUMIFS([5]Sheet1!N:N,[5]Sheet1!$A:$A,$A133,[5]Sheet1!$B:$B,$B133,[5]Sheet1!$C:$C,$C133),0)</f>
        <v>0</v>
      </c>
      <c r="AB133" s="169">
        <f>+IFERROR(SUMIFS([5]Sheet1!O:O,[5]Sheet1!$A:$A,$A133,[5]Sheet1!$B:$B,$B133,[5]Sheet1!$C:$C,$C133),0)</f>
        <v>0</v>
      </c>
      <c r="AC133" s="169">
        <f>+IFERROR(SUMIFS([5]Sheet1!P:P,[5]Sheet1!$A:$A,$A133,[5]Sheet1!$B:$B,$B133,[5]Sheet1!$C:$C,$C133),0)</f>
        <v>0</v>
      </c>
      <c r="AD133" s="169">
        <f>+IFERROR(SUMIFS([5]Sheet1!Q:Q,[5]Sheet1!$A:$A,$A133,[5]Sheet1!$B:$B,$B133,[5]Sheet1!$C:$C,$C133),0)</f>
        <v>0</v>
      </c>
      <c r="AE133" s="169">
        <f>+IFERROR(SUMIFS([5]Sheet1!R:R,[5]Sheet1!$A:$A,$A133,[5]Sheet1!$B:$B,$B133,[5]Sheet1!$C:$C,$C133),0)</f>
        <v>0</v>
      </c>
      <c r="AF133" s="169">
        <f>+IFERROR(SUMIFS([5]Sheet1!S:S,[5]Sheet1!$A:$A,$A133,[5]Sheet1!$B:$B,$B133,[5]Sheet1!$C:$C,$C133),0)</f>
        <v>0</v>
      </c>
      <c r="AG133" s="169">
        <f>+IFERROR(SUMIFS([5]Sheet1!T:T,[5]Sheet1!$A:$A,$A133,[5]Sheet1!$B:$B,$B133,[5]Sheet1!$C:$C,$C133),0)</f>
        <v>0</v>
      </c>
      <c r="AH133" s="169">
        <f>+IFERROR(SUMIFS([5]Sheet1!U:U,[5]Sheet1!$A:$A,$A133,[5]Sheet1!$B:$B,$B133,[5]Sheet1!$C:$C,$C133),0)</f>
        <v>0</v>
      </c>
      <c r="AI133" s="169">
        <f>+IFERROR(SUMIFS([5]Sheet1!V:V,[5]Sheet1!$A:$A,$A133,[5]Sheet1!$B:$B,$B133,[5]Sheet1!$C:$C,$C133),0)</f>
        <v>0</v>
      </c>
      <c r="AJ133" s="169">
        <f>+IFERROR(SUMIFS([5]Sheet1!W:W,[5]Sheet1!$A:$A,$A133,[5]Sheet1!$B:$B,$B133,[5]Sheet1!$C:$C,$C133),0)</f>
        <v>0</v>
      </c>
      <c r="AK133" s="169">
        <f>+IFERROR(SUMIFS([5]Sheet1!X:X,[5]Sheet1!$A:$A,$A133,[5]Sheet1!$B:$B,$B133,[5]Sheet1!$C:$C,$C133),0)</f>
        <v>0</v>
      </c>
      <c r="AL133" s="169">
        <f>+IFERROR(SUMIFS([5]Sheet1!Y:Y,[5]Sheet1!$A:$A,$A133,[5]Sheet1!$B:$B,$B133,[5]Sheet1!$C:$C,$C133),0)</f>
        <v>0</v>
      </c>
      <c r="AM133" s="169">
        <f>+IFERROR(SUMIFS([5]Sheet1!Z:Z,[5]Sheet1!$A:$A,$A133,[5]Sheet1!$B:$B,$B133,[5]Sheet1!$C:$C,$C133),0)</f>
        <v>0</v>
      </c>
    </row>
    <row r="134" spans="1:39" outlineLevel="1">
      <c r="A134" s="4" t="s">
        <v>3779</v>
      </c>
      <c r="B134" s="4" t="s">
        <v>49</v>
      </c>
      <c r="C134" s="4" t="str">
        <f t="shared" si="87"/>
        <v>X Security 4G</v>
      </c>
      <c r="D134" s="205"/>
      <c r="E134" s="207"/>
      <c r="F134" s="204"/>
      <c r="G134" s="12" t="s">
        <v>98</v>
      </c>
      <c r="H134" s="35"/>
      <c r="I134" s="35"/>
      <c r="J134" s="35"/>
      <c r="K134" s="35"/>
      <c r="L134" s="35"/>
      <c r="M134" s="35"/>
      <c r="N134" s="35"/>
      <c r="O134" s="35"/>
      <c r="P134" s="169"/>
      <c r="Q134" s="169">
        <f>+IFERROR(SUMIFS([5]Sheet1!D:D,[5]Sheet1!$A:$A,$A134,[5]Sheet1!$B:$B,$B134,[5]Sheet1!$C:$C,$C134),0)</f>
        <v>0</v>
      </c>
      <c r="R134" s="169">
        <f>+IFERROR(SUMIFS([5]Sheet1!E:E,[5]Sheet1!$A:$A,$A134,[5]Sheet1!$B:$B,$B134,[5]Sheet1!$C:$C,$C134),0)</f>
        <v>0</v>
      </c>
      <c r="S134" s="169">
        <f>+IFERROR(SUMIFS([5]Sheet1!F:F,[5]Sheet1!$A:$A,$A134,[5]Sheet1!$B:$B,$B134,[5]Sheet1!$C:$C,$C134),0)</f>
        <v>0</v>
      </c>
      <c r="T134" s="169">
        <f>+IFERROR(SUMIFS([5]Sheet1!G:G,[5]Sheet1!$A:$A,$A134,[5]Sheet1!$B:$B,$B134,[5]Sheet1!$C:$C,$C134),0)</f>
        <v>0</v>
      </c>
      <c r="U134" s="169">
        <f>+IFERROR(SUMIFS([5]Sheet1!H:H,[5]Sheet1!$A:$A,$A134,[5]Sheet1!$B:$B,$B134,[5]Sheet1!$C:$C,$C134),0)</f>
        <v>0</v>
      </c>
      <c r="V134" s="169">
        <f>+IFERROR(SUMIFS([5]Sheet1!I:I,[5]Sheet1!$A:$A,$A134,[5]Sheet1!$B:$B,$B134,[5]Sheet1!$C:$C,$C134),0)</f>
        <v>0</v>
      </c>
      <c r="W134" s="169">
        <f>+IFERROR(SUMIFS([5]Sheet1!J:J,[5]Sheet1!$A:$A,$A134,[5]Sheet1!$B:$B,$B134,[5]Sheet1!$C:$C,$C134),0)</f>
        <v>0</v>
      </c>
      <c r="X134" s="169">
        <f>+IFERROR(SUMIFS([5]Sheet1!K:K,[5]Sheet1!$A:$A,$A134,[5]Sheet1!$B:$B,$B134,[5]Sheet1!$C:$C,$C134),0)</f>
        <v>0</v>
      </c>
      <c r="Y134" s="169">
        <f>+IFERROR(SUMIFS([5]Sheet1!L:L,[5]Sheet1!$A:$A,$A134,[5]Sheet1!$B:$B,$B134,[5]Sheet1!$C:$C,$C134),0)</f>
        <v>0</v>
      </c>
      <c r="Z134" s="169">
        <f>+IFERROR(SUMIFS([5]Sheet1!M:M,[5]Sheet1!$A:$A,$A134,[5]Sheet1!$B:$B,$B134,[5]Sheet1!$C:$C,$C134),0)</f>
        <v>0</v>
      </c>
      <c r="AA134" s="169">
        <f>+IFERROR(SUMIFS([5]Sheet1!N:N,[5]Sheet1!$A:$A,$A134,[5]Sheet1!$B:$B,$B134,[5]Sheet1!$C:$C,$C134),0)</f>
        <v>0</v>
      </c>
      <c r="AB134" s="169">
        <f>+IFERROR(SUMIFS([5]Sheet1!O:O,[5]Sheet1!$A:$A,$A134,[5]Sheet1!$B:$B,$B134,[5]Sheet1!$C:$C,$C134),0)</f>
        <v>0</v>
      </c>
      <c r="AC134" s="169">
        <f>+IFERROR(SUMIFS([5]Sheet1!P:P,[5]Sheet1!$A:$A,$A134,[5]Sheet1!$B:$B,$B134,[5]Sheet1!$C:$C,$C134),0)</f>
        <v>0</v>
      </c>
      <c r="AD134" s="169">
        <f>+IFERROR(SUMIFS([5]Sheet1!Q:Q,[5]Sheet1!$A:$A,$A134,[5]Sheet1!$B:$B,$B134,[5]Sheet1!$C:$C,$C134),0)</f>
        <v>0</v>
      </c>
      <c r="AE134" s="169">
        <f>+IFERROR(SUMIFS([5]Sheet1!R:R,[5]Sheet1!$A:$A,$A134,[5]Sheet1!$B:$B,$B134,[5]Sheet1!$C:$C,$C134),0)</f>
        <v>0</v>
      </c>
      <c r="AF134" s="169">
        <f>+IFERROR(SUMIFS([5]Sheet1!S:S,[5]Sheet1!$A:$A,$A134,[5]Sheet1!$B:$B,$B134,[5]Sheet1!$C:$C,$C134),0)</f>
        <v>0</v>
      </c>
      <c r="AG134" s="169">
        <f>+IFERROR(SUMIFS([5]Sheet1!T:T,[5]Sheet1!$A:$A,$A134,[5]Sheet1!$B:$B,$B134,[5]Sheet1!$C:$C,$C134),0)</f>
        <v>0</v>
      </c>
      <c r="AH134" s="169">
        <f>+IFERROR(SUMIFS([5]Sheet1!U:U,[5]Sheet1!$A:$A,$A134,[5]Sheet1!$B:$B,$B134,[5]Sheet1!$C:$C,$C134),0)</f>
        <v>0</v>
      </c>
      <c r="AI134" s="169">
        <f>+IFERROR(SUMIFS([5]Sheet1!V:V,[5]Sheet1!$A:$A,$A134,[5]Sheet1!$B:$B,$B134,[5]Sheet1!$C:$C,$C134),0)</f>
        <v>0</v>
      </c>
      <c r="AJ134" s="169">
        <f>+IFERROR(SUMIFS([5]Sheet1!W:W,[5]Sheet1!$A:$A,$A134,[5]Sheet1!$B:$B,$B134,[5]Sheet1!$C:$C,$C134),0)</f>
        <v>0</v>
      </c>
      <c r="AK134" s="169">
        <f>+IFERROR(SUMIFS([5]Sheet1!X:X,[5]Sheet1!$A:$A,$A134,[5]Sheet1!$B:$B,$B134,[5]Sheet1!$C:$C,$C134),0)</f>
        <v>0</v>
      </c>
      <c r="AL134" s="169">
        <f>+IFERROR(SUMIFS([5]Sheet1!Y:Y,[5]Sheet1!$A:$A,$A134,[5]Sheet1!$B:$B,$B134,[5]Sheet1!$C:$C,$C134),0)</f>
        <v>0</v>
      </c>
      <c r="AM134" s="169">
        <f>+IFERROR(SUMIFS([5]Sheet1!Z:Z,[5]Sheet1!$A:$A,$A134,[5]Sheet1!$B:$B,$B134,[5]Sheet1!$C:$C,$C134),0)</f>
        <v>0</v>
      </c>
    </row>
    <row r="135" spans="1:39" outlineLevel="1">
      <c r="A135" s="4" t="s">
        <v>3779</v>
      </c>
      <c r="B135" s="4" t="s">
        <v>49</v>
      </c>
      <c r="C135" s="4" t="str">
        <f t="shared" si="87"/>
        <v>X Security Monosede Portable 20</v>
      </c>
      <c r="D135" s="205"/>
      <c r="E135" s="207"/>
      <c r="F135" s="204"/>
      <c r="G135" s="12" t="s">
        <v>3786</v>
      </c>
      <c r="H135" s="35"/>
      <c r="I135" s="35"/>
      <c r="J135" s="35"/>
      <c r="K135" s="35"/>
      <c r="L135" s="35"/>
      <c r="M135" s="35"/>
      <c r="N135" s="35"/>
      <c r="O135" s="35"/>
      <c r="P135" s="169"/>
      <c r="Q135" s="169">
        <f>+IFERROR(SUMIFS([5]Sheet1!D:D,[5]Sheet1!$A:$A,$A135,[5]Sheet1!$B:$B,$B135,[5]Sheet1!$C:$C,$C135),0)</f>
        <v>0</v>
      </c>
      <c r="R135" s="169">
        <f>+IFERROR(SUMIFS([5]Sheet1!E:E,[5]Sheet1!$A:$A,$A135,[5]Sheet1!$B:$B,$B135,[5]Sheet1!$C:$C,$C135),0)</f>
        <v>0</v>
      </c>
      <c r="S135" s="169">
        <f>+IFERROR(SUMIFS([5]Sheet1!F:F,[5]Sheet1!$A:$A,$A135,[5]Sheet1!$B:$B,$B135,[5]Sheet1!$C:$C,$C135),0)</f>
        <v>0</v>
      </c>
      <c r="T135" s="169">
        <f>+IFERROR(SUMIFS([5]Sheet1!G:G,[5]Sheet1!$A:$A,$A135,[5]Sheet1!$B:$B,$B135,[5]Sheet1!$C:$C,$C135),0)</f>
        <v>0</v>
      </c>
      <c r="U135" s="169">
        <f>+IFERROR(SUMIFS([5]Sheet1!H:H,[5]Sheet1!$A:$A,$A135,[5]Sheet1!$B:$B,$B135,[5]Sheet1!$C:$C,$C135),0)</f>
        <v>0</v>
      </c>
      <c r="V135" s="169">
        <f>+IFERROR(SUMIFS([5]Sheet1!I:I,[5]Sheet1!$A:$A,$A135,[5]Sheet1!$B:$B,$B135,[5]Sheet1!$C:$C,$C135),0)</f>
        <v>0</v>
      </c>
      <c r="W135" s="169">
        <f>+IFERROR(SUMIFS([5]Sheet1!J:J,[5]Sheet1!$A:$A,$A135,[5]Sheet1!$B:$B,$B135,[5]Sheet1!$C:$C,$C135),0)</f>
        <v>0</v>
      </c>
      <c r="X135" s="169">
        <f>+IFERROR(SUMIFS([5]Sheet1!K:K,[5]Sheet1!$A:$A,$A135,[5]Sheet1!$B:$B,$B135,[5]Sheet1!$C:$C,$C135),0)</f>
        <v>0</v>
      </c>
      <c r="Y135" s="169">
        <f>+IFERROR(SUMIFS([5]Sheet1!L:L,[5]Sheet1!$A:$A,$A135,[5]Sheet1!$B:$B,$B135,[5]Sheet1!$C:$C,$C135),0)</f>
        <v>0</v>
      </c>
      <c r="Z135" s="169">
        <f>+IFERROR(SUMIFS([5]Sheet1!M:M,[5]Sheet1!$A:$A,$A135,[5]Sheet1!$B:$B,$B135,[5]Sheet1!$C:$C,$C135),0)</f>
        <v>0</v>
      </c>
      <c r="AA135" s="169">
        <f>+IFERROR(SUMIFS([5]Sheet1!N:N,[5]Sheet1!$A:$A,$A135,[5]Sheet1!$B:$B,$B135,[5]Sheet1!$C:$C,$C135),0)</f>
        <v>0</v>
      </c>
      <c r="AB135" s="169">
        <f>+IFERROR(SUMIFS([5]Sheet1!O:O,[5]Sheet1!$A:$A,$A135,[5]Sheet1!$B:$B,$B135,[5]Sheet1!$C:$C,$C135),0)</f>
        <v>0</v>
      </c>
      <c r="AC135" s="169">
        <f>+IFERROR(SUMIFS([5]Sheet1!P:P,[5]Sheet1!$A:$A,$A135,[5]Sheet1!$B:$B,$B135,[5]Sheet1!$C:$C,$C135),0)</f>
        <v>0</v>
      </c>
      <c r="AD135" s="169">
        <f>+IFERROR(SUMIFS([5]Sheet1!Q:Q,[5]Sheet1!$A:$A,$A135,[5]Sheet1!$B:$B,$B135,[5]Sheet1!$C:$C,$C135),0)</f>
        <v>0</v>
      </c>
      <c r="AE135" s="169">
        <f>+IFERROR(SUMIFS([5]Sheet1!R:R,[5]Sheet1!$A:$A,$A135,[5]Sheet1!$B:$B,$B135,[5]Sheet1!$C:$C,$C135),0)</f>
        <v>0</v>
      </c>
      <c r="AF135" s="169">
        <f>+IFERROR(SUMIFS([5]Sheet1!S:S,[5]Sheet1!$A:$A,$A135,[5]Sheet1!$B:$B,$B135,[5]Sheet1!$C:$C,$C135),0)</f>
        <v>0</v>
      </c>
      <c r="AG135" s="169">
        <f>+IFERROR(SUMIFS([5]Sheet1!T:T,[5]Sheet1!$A:$A,$A135,[5]Sheet1!$B:$B,$B135,[5]Sheet1!$C:$C,$C135),0)</f>
        <v>0</v>
      </c>
      <c r="AH135" s="169">
        <f>+IFERROR(SUMIFS([5]Sheet1!U:U,[5]Sheet1!$A:$A,$A135,[5]Sheet1!$B:$B,$B135,[5]Sheet1!$C:$C,$C135),0)</f>
        <v>0</v>
      </c>
      <c r="AI135" s="169">
        <f>+IFERROR(SUMIFS([5]Sheet1!V:V,[5]Sheet1!$A:$A,$A135,[5]Sheet1!$B:$B,$B135,[5]Sheet1!$C:$C,$C135),0)</f>
        <v>0</v>
      </c>
      <c r="AJ135" s="169">
        <f>+IFERROR(SUMIFS([5]Sheet1!W:W,[5]Sheet1!$A:$A,$A135,[5]Sheet1!$B:$B,$B135,[5]Sheet1!$C:$C,$C135),0)</f>
        <v>0</v>
      </c>
      <c r="AK135" s="169">
        <f>+IFERROR(SUMIFS([5]Sheet1!X:X,[5]Sheet1!$A:$A,$A135,[5]Sheet1!$B:$B,$B135,[5]Sheet1!$C:$C,$C135),0)</f>
        <v>0</v>
      </c>
      <c r="AL135" s="169">
        <f>+IFERROR(SUMIFS([5]Sheet1!Y:Y,[5]Sheet1!$A:$A,$A135,[5]Sheet1!$B:$B,$B135,[5]Sheet1!$C:$C,$C135),0)</f>
        <v>0</v>
      </c>
      <c r="AM135" s="169">
        <f>+IFERROR(SUMIFS([5]Sheet1!Z:Z,[5]Sheet1!$A:$A,$A135,[5]Sheet1!$B:$B,$B135,[5]Sheet1!$C:$C,$C135),0)</f>
        <v>0</v>
      </c>
    </row>
    <row r="136" spans="1:39" outlineLevel="1">
      <c r="A136" s="4" t="s">
        <v>3779</v>
      </c>
      <c r="B136" s="4" t="s">
        <v>49</v>
      </c>
      <c r="C136" s="4" t="str">
        <f t="shared" si="87"/>
        <v>X Security Monosede 50</v>
      </c>
      <c r="D136" s="205"/>
      <c r="E136" s="207"/>
      <c r="F136" s="204"/>
      <c r="G136" s="12" t="s">
        <v>3787</v>
      </c>
      <c r="H136" s="35"/>
      <c r="I136" s="35"/>
      <c r="J136" s="35"/>
      <c r="K136" s="35"/>
      <c r="L136" s="35"/>
      <c r="M136" s="35"/>
      <c r="N136" s="35"/>
      <c r="O136" s="35"/>
      <c r="P136" s="169"/>
      <c r="Q136" s="169">
        <f>+IFERROR(SUMIFS([5]Sheet1!D:D,[5]Sheet1!$A:$A,$A136,[5]Sheet1!$B:$B,$B136,[5]Sheet1!$C:$C,$C136),0)</f>
        <v>0</v>
      </c>
      <c r="R136" s="169">
        <f>+IFERROR(SUMIFS([5]Sheet1!E:E,[5]Sheet1!$A:$A,$A136,[5]Sheet1!$B:$B,$B136,[5]Sheet1!$C:$C,$C136),0)</f>
        <v>0</v>
      </c>
      <c r="S136" s="169">
        <f>+IFERROR(SUMIFS([5]Sheet1!F:F,[5]Sheet1!$A:$A,$A136,[5]Sheet1!$B:$B,$B136,[5]Sheet1!$C:$C,$C136),0)</f>
        <v>0</v>
      </c>
      <c r="T136" s="169">
        <f>+IFERROR(SUMIFS([5]Sheet1!G:G,[5]Sheet1!$A:$A,$A136,[5]Sheet1!$B:$B,$B136,[5]Sheet1!$C:$C,$C136),0)</f>
        <v>0</v>
      </c>
      <c r="U136" s="169">
        <f>+IFERROR(SUMIFS([5]Sheet1!H:H,[5]Sheet1!$A:$A,$A136,[5]Sheet1!$B:$B,$B136,[5]Sheet1!$C:$C,$C136),0)</f>
        <v>0</v>
      </c>
      <c r="V136" s="169">
        <f>+IFERROR(SUMIFS([5]Sheet1!I:I,[5]Sheet1!$A:$A,$A136,[5]Sheet1!$B:$B,$B136,[5]Sheet1!$C:$C,$C136),0)</f>
        <v>0</v>
      </c>
      <c r="W136" s="169">
        <f>+IFERROR(SUMIFS([5]Sheet1!J:J,[5]Sheet1!$A:$A,$A136,[5]Sheet1!$B:$B,$B136,[5]Sheet1!$C:$C,$C136),0)</f>
        <v>0</v>
      </c>
      <c r="X136" s="169">
        <f>+IFERROR(SUMIFS([5]Sheet1!K:K,[5]Sheet1!$A:$A,$A136,[5]Sheet1!$B:$B,$B136,[5]Sheet1!$C:$C,$C136),0)</f>
        <v>0</v>
      </c>
      <c r="Y136" s="169">
        <f>+IFERROR(SUMIFS([5]Sheet1!L:L,[5]Sheet1!$A:$A,$A136,[5]Sheet1!$B:$B,$B136,[5]Sheet1!$C:$C,$C136),0)</f>
        <v>0</v>
      </c>
      <c r="Z136" s="169">
        <f>+IFERROR(SUMIFS([5]Sheet1!M:M,[5]Sheet1!$A:$A,$A136,[5]Sheet1!$B:$B,$B136,[5]Sheet1!$C:$C,$C136),0)</f>
        <v>0</v>
      </c>
      <c r="AA136" s="169">
        <f>+IFERROR(SUMIFS([5]Sheet1!N:N,[5]Sheet1!$A:$A,$A136,[5]Sheet1!$B:$B,$B136,[5]Sheet1!$C:$C,$C136),0)</f>
        <v>0</v>
      </c>
      <c r="AB136" s="169">
        <f>+IFERROR(SUMIFS([5]Sheet1!O:O,[5]Sheet1!$A:$A,$A136,[5]Sheet1!$B:$B,$B136,[5]Sheet1!$C:$C,$C136),0)</f>
        <v>0</v>
      </c>
      <c r="AC136" s="169">
        <f>+IFERROR(SUMIFS([5]Sheet1!P:P,[5]Sheet1!$A:$A,$A136,[5]Sheet1!$B:$B,$B136,[5]Sheet1!$C:$C,$C136),0)</f>
        <v>0</v>
      </c>
      <c r="AD136" s="169">
        <f>+IFERROR(SUMIFS([5]Sheet1!Q:Q,[5]Sheet1!$A:$A,$A136,[5]Sheet1!$B:$B,$B136,[5]Sheet1!$C:$C,$C136),0)</f>
        <v>0</v>
      </c>
      <c r="AE136" s="169">
        <f>+IFERROR(SUMIFS([5]Sheet1!R:R,[5]Sheet1!$A:$A,$A136,[5]Sheet1!$B:$B,$B136,[5]Sheet1!$C:$C,$C136),0)</f>
        <v>0</v>
      </c>
      <c r="AF136" s="169">
        <f>+IFERROR(SUMIFS([5]Sheet1!S:S,[5]Sheet1!$A:$A,$A136,[5]Sheet1!$B:$B,$B136,[5]Sheet1!$C:$C,$C136),0)</f>
        <v>0</v>
      </c>
      <c r="AG136" s="169">
        <f>+IFERROR(SUMIFS([5]Sheet1!T:T,[5]Sheet1!$A:$A,$A136,[5]Sheet1!$B:$B,$B136,[5]Sheet1!$C:$C,$C136),0)</f>
        <v>0</v>
      </c>
      <c r="AH136" s="169">
        <f>+IFERROR(SUMIFS([5]Sheet1!U:U,[5]Sheet1!$A:$A,$A136,[5]Sheet1!$B:$B,$B136,[5]Sheet1!$C:$C,$C136),0)</f>
        <v>0</v>
      </c>
      <c r="AI136" s="169">
        <f>+IFERROR(SUMIFS([5]Sheet1!V:V,[5]Sheet1!$A:$A,$A136,[5]Sheet1!$B:$B,$B136,[5]Sheet1!$C:$C,$C136),0)</f>
        <v>0</v>
      </c>
      <c r="AJ136" s="169">
        <f>+IFERROR(SUMIFS([5]Sheet1!W:W,[5]Sheet1!$A:$A,$A136,[5]Sheet1!$B:$B,$B136,[5]Sheet1!$C:$C,$C136),0)</f>
        <v>0</v>
      </c>
      <c r="AK136" s="169">
        <f>+IFERROR(SUMIFS([5]Sheet1!X:X,[5]Sheet1!$A:$A,$A136,[5]Sheet1!$B:$B,$B136,[5]Sheet1!$C:$C,$C136),0)</f>
        <v>0</v>
      </c>
      <c r="AL136" s="169">
        <f>+IFERROR(SUMIFS([5]Sheet1!Y:Y,[5]Sheet1!$A:$A,$A136,[5]Sheet1!$B:$B,$B136,[5]Sheet1!$C:$C,$C136),0)</f>
        <v>0</v>
      </c>
      <c r="AM136" s="169">
        <f>+IFERROR(SUMIFS([5]Sheet1!Z:Z,[5]Sheet1!$A:$A,$A136,[5]Sheet1!$B:$B,$B136,[5]Sheet1!$C:$C,$C136),0)</f>
        <v>0</v>
      </c>
    </row>
    <row r="137" spans="1:39" outlineLevel="1">
      <c r="A137" s="4" t="s">
        <v>3779</v>
      </c>
      <c r="B137" s="4" t="s">
        <v>49</v>
      </c>
      <c r="C137" s="4" t="str">
        <f t="shared" si="87"/>
        <v>X Security Monosede 100</v>
      </c>
      <c r="D137" s="205"/>
      <c r="E137" s="207"/>
      <c r="F137" s="204"/>
      <c r="G137" s="12" t="s">
        <v>3788</v>
      </c>
      <c r="H137" s="35"/>
      <c r="I137" s="35"/>
      <c r="J137" s="35"/>
      <c r="K137" s="35"/>
      <c r="L137" s="35"/>
      <c r="M137" s="35"/>
      <c r="N137" s="35"/>
      <c r="O137" s="35"/>
      <c r="P137" s="169"/>
      <c r="Q137" s="169">
        <f>+IFERROR(SUMIFS([5]Sheet1!D:D,[5]Sheet1!$A:$A,$A137,[5]Sheet1!$B:$B,$B137,[5]Sheet1!$C:$C,$C137),0)</f>
        <v>0</v>
      </c>
      <c r="R137" s="169">
        <f>+IFERROR(SUMIFS([5]Sheet1!E:E,[5]Sheet1!$A:$A,$A137,[5]Sheet1!$B:$B,$B137,[5]Sheet1!$C:$C,$C137),0)</f>
        <v>0</v>
      </c>
      <c r="S137" s="169">
        <f>+IFERROR(SUMIFS([5]Sheet1!F:F,[5]Sheet1!$A:$A,$A137,[5]Sheet1!$B:$B,$B137,[5]Sheet1!$C:$C,$C137),0)</f>
        <v>0</v>
      </c>
      <c r="T137" s="169">
        <f>+IFERROR(SUMIFS([5]Sheet1!G:G,[5]Sheet1!$A:$A,$A137,[5]Sheet1!$B:$B,$B137,[5]Sheet1!$C:$C,$C137),0)</f>
        <v>0</v>
      </c>
      <c r="U137" s="169">
        <f>+IFERROR(SUMIFS([5]Sheet1!H:H,[5]Sheet1!$A:$A,$A137,[5]Sheet1!$B:$B,$B137,[5]Sheet1!$C:$C,$C137),0)</f>
        <v>0</v>
      </c>
      <c r="V137" s="169">
        <f>+IFERROR(SUMIFS([5]Sheet1!I:I,[5]Sheet1!$A:$A,$A137,[5]Sheet1!$B:$B,$B137,[5]Sheet1!$C:$C,$C137),0)</f>
        <v>0</v>
      </c>
      <c r="W137" s="169">
        <f>+IFERROR(SUMIFS([5]Sheet1!J:J,[5]Sheet1!$A:$A,$A137,[5]Sheet1!$B:$B,$B137,[5]Sheet1!$C:$C,$C137),0)</f>
        <v>0</v>
      </c>
      <c r="X137" s="169">
        <f>+IFERROR(SUMIFS([5]Sheet1!K:K,[5]Sheet1!$A:$A,$A137,[5]Sheet1!$B:$B,$B137,[5]Sheet1!$C:$C,$C137),0)</f>
        <v>0</v>
      </c>
      <c r="Y137" s="169">
        <f>+IFERROR(SUMIFS([5]Sheet1!L:L,[5]Sheet1!$A:$A,$A137,[5]Sheet1!$B:$B,$B137,[5]Sheet1!$C:$C,$C137),0)</f>
        <v>0</v>
      </c>
      <c r="Z137" s="169">
        <f>+IFERROR(SUMIFS([5]Sheet1!M:M,[5]Sheet1!$A:$A,$A137,[5]Sheet1!$B:$B,$B137,[5]Sheet1!$C:$C,$C137),0)</f>
        <v>0</v>
      </c>
      <c r="AA137" s="169">
        <f>+IFERROR(SUMIFS([5]Sheet1!N:N,[5]Sheet1!$A:$A,$A137,[5]Sheet1!$B:$B,$B137,[5]Sheet1!$C:$C,$C137),0)</f>
        <v>0</v>
      </c>
      <c r="AB137" s="169">
        <f>+IFERROR(SUMIFS([5]Sheet1!O:O,[5]Sheet1!$A:$A,$A137,[5]Sheet1!$B:$B,$B137,[5]Sheet1!$C:$C,$C137),0)</f>
        <v>0</v>
      </c>
      <c r="AC137" s="169">
        <f>+IFERROR(SUMIFS([5]Sheet1!P:P,[5]Sheet1!$A:$A,$A137,[5]Sheet1!$B:$B,$B137,[5]Sheet1!$C:$C,$C137),0)</f>
        <v>0</v>
      </c>
      <c r="AD137" s="169">
        <f>+IFERROR(SUMIFS([5]Sheet1!Q:Q,[5]Sheet1!$A:$A,$A137,[5]Sheet1!$B:$B,$B137,[5]Sheet1!$C:$C,$C137),0)</f>
        <v>0</v>
      </c>
      <c r="AE137" s="169">
        <f>+IFERROR(SUMIFS([5]Sheet1!R:R,[5]Sheet1!$A:$A,$A137,[5]Sheet1!$B:$B,$B137,[5]Sheet1!$C:$C,$C137),0)</f>
        <v>0</v>
      </c>
      <c r="AF137" s="169">
        <f>+IFERROR(SUMIFS([5]Sheet1!S:S,[5]Sheet1!$A:$A,$A137,[5]Sheet1!$B:$B,$B137,[5]Sheet1!$C:$C,$C137),0)</f>
        <v>0</v>
      </c>
      <c r="AG137" s="169">
        <f>+IFERROR(SUMIFS([5]Sheet1!T:T,[5]Sheet1!$A:$A,$A137,[5]Sheet1!$B:$B,$B137,[5]Sheet1!$C:$C,$C137),0)</f>
        <v>0</v>
      </c>
      <c r="AH137" s="169">
        <f>+IFERROR(SUMIFS([5]Sheet1!U:U,[5]Sheet1!$A:$A,$A137,[5]Sheet1!$B:$B,$B137,[5]Sheet1!$C:$C,$C137),0)</f>
        <v>0</v>
      </c>
      <c r="AI137" s="169">
        <f>+IFERROR(SUMIFS([5]Sheet1!V:V,[5]Sheet1!$A:$A,$A137,[5]Sheet1!$B:$B,$B137,[5]Sheet1!$C:$C,$C137),0)</f>
        <v>0</v>
      </c>
      <c r="AJ137" s="169">
        <f>+IFERROR(SUMIFS([5]Sheet1!W:W,[5]Sheet1!$A:$A,$A137,[5]Sheet1!$B:$B,$B137,[5]Sheet1!$C:$C,$C137),0)</f>
        <v>0</v>
      </c>
      <c r="AK137" s="169">
        <f>+IFERROR(SUMIFS([5]Sheet1!X:X,[5]Sheet1!$A:$A,$A137,[5]Sheet1!$B:$B,$B137,[5]Sheet1!$C:$C,$C137),0)</f>
        <v>0</v>
      </c>
      <c r="AL137" s="169">
        <f>+IFERROR(SUMIFS([5]Sheet1!Y:Y,[5]Sheet1!$A:$A,$A137,[5]Sheet1!$B:$B,$B137,[5]Sheet1!$C:$C,$C137),0)</f>
        <v>0</v>
      </c>
      <c r="AM137" s="169">
        <f>+IFERROR(SUMIFS([5]Sheet1!Z:Z,[5]Sheet1!$A:$A,$A137,[5]Sheet1!$B:$B,$B137,[5]Sheet1!$C:$C,$C137),0)</f>
        <v>0</v>
      </c>
    </row>
    <row r="138" spans="1:39" outlineLevel="1">
      <c r="A138" s="4" t="s">
        <v>3779</v>
      </c>
      <c r="B138" s="4" t="s">
        <v>49</v>
      </c>
      <c r="C138" s="4" t="str">
        <f t="shared" si="87"/>
        <v>X Security Monosede 200</v>
      </c>
      <c r="D138" s="205"/>
      <c r="E138" s="207"/>
      <c r="F138" s="204"/>
      <c r="G138" s="12" t="s">
        <v>3783</v>
      </c>
      <c r="H138" s="35"/>
      <c r="I138" s="35"/>
      <c r="J138" s="35"/>
      <c r="K138" s="35"/>
      <c r="L138" s="35"/>
      <c r="M138" s="35"/>
      <c r="N138" s="35"/>
      <c r="O138" s="35"/>
      <c r="P138" s="169"/>
      <c r="Q138" s="169">
        <f>+IFERROR(SUMIFS([5]Sheet1!D:D,[5]Sheet1!$A:$A,$A138,[5]Sheet1!$B:$B,$B138,[5]Sheet1!$C:$C,$C138),0)</f>
        <v>0</v>
      </c>
      <c r="R138" s="169">
        <f>+IFERROR(SUMIFS([5]Sheet1!E:E,[5]Sheet1!$A:$A,$A138,[5]Sheet1!$B:$B,$B138,[5]Sheet1!$C:$C,$C138),0)</f>
        <v>0</v>
      </c>
      <c r="S138" s="169">
        <f>+IFERROR(SUMIFS([5]Sheet1!F:F,[5]Sheet1!$A:$A,$A138,[5]Sheet1!$B:$B,$B138,[5]Sheet1!$C:$C,$C138),0)</f>
        <v>0</v>
      </c>
      <c r="T138" s="169">
        <f>+IFERROR(SUMIFS([5]Sheet1!G:G,[5]Sheet1!$A:$A,$A138,[5]Sheet1!$B:$B,$B138,[5]Sheet1!$C:$C,$C138),0)</f>
        <v>0</v>
      </c>
      <c r="U138" s="169">
        <f>+IFERROR(SUMIFS([5]Sheet1!H:H,[5]Sheet1!$A:$A,$A138,[5]Sheet1!$B:$B,$B138,[5]Sheet1!$C:$C,$C138),0)</f>
        <v>0</v>
      </c>
      <c r="V138" s="169">
        <f>+IFERROR(SUMIFS([5]Sheet1!I:I,[5]Sheet1!$A:$A,$A138,[5]Sheet1!$B:$B,$B138,[5]Sheet1!$C:$C,$C138),0)</f>
        <v>0</v>
      </c>
      <c r="W138" s="169">
        <f>+IFERROR(SUMIFS([5]Sheet1!J:J,[5]Sheet1!$A:$A,$A138,[5]Sheet1!$B:$B,$B138,[5]Sheet1!$C:$C,$C138),0)</f>
        <v>0</v>
      </c>
      <c r="X138" s="169">
        <f>+IFERROR(SUMIFS([5]Sheet1!K:K,[5]Sheet1!$A:$A,$A138,[5]Sheet1!$B:$B,$B138,[5]Sheet1!$C:$C,$C138),0)</f>
        <v>0</v>
      </c>
      <c r="Y138" s="169">
        <f>+IFERROR(SUMIFS([5]Sheet1!L:L,[5]Sheet1!$A:$A,$A138,[5]Sheet1!$B:$B,$B138,[5]Sheet1!$C:$C,$C138),0)</f>
        <v>0</v>
      </c>
      <c r="Z138" s="169">
        <f>+IFERROR(SUMIFS([5]Sheet1!M:M,[5]Sheet1!$A:$A,$A138,[5]Sheet1!$B:$B,$B138,[5]Sheet1!$C:$C,$C138),0)</f>
        <v>0</v>
      </c>
      <c r="AA138" s="169">
        <f>+IFERROR(SUMIFS([5]Sheet1!N:N,[5]Sheet1!$A:$A,$A138,[5]Sheet1!$B:$B,$B138,[5]Sheet1!$C:$C,$C138),0)</f>
        <v>0</v>
      </c>
      <c r="AB138" s="169">
        <f>+IFERROR(SUMIFS([5]Sheet1!O:O,[5]Sheet1!$A:$A,$A138,[5]Sheet1!$B:$B,$B138,[5]Sheet1!$C:$C,$C138),0)</f>
        <v>0</v>
      </c>
      <c r="AC138" s="169">
        <f>+IFERROR(SUMIFS([5]Sheet1!P:P,[5]Sheet1!$A:$A,$A138,[5]Sheet1!$B:$B,$B138,[5]Sheet1!$C:$C,$C138),0)</f>
        <v>0</v>
      </c>
      <c r="AD138" s="169">
        <f>+IFERROR(SUMIFS([5]Sheet1!Q:Q,[5]Sheet1!$A:$A,$A138,[5]Sheet1!$B:$B,$B138,[5]Sheet1!$C:$C,$C138),0)</f>
        <v>0</v>
      </c>
      <c r="AE138" s="169">
        <f>+IFERROR(SUMIFS([5]Sheet1!R:R,[5]Sheet1!$A:$A,$A138,[5]Sheet1!$B:$B,$B138,[5]Sheet1!$C:$C,$C138),0)</f>
        <v>0</v>
      </c>
      <c r="AF138" s="169">
        <f>+IFERROR(SUMIFS([5]Sheet1!S:S,[5]Sheet1!$A:$A,$A138,[5]Sheet1!$B:$B,$B138,[5]Sheet1!$C:$C,$C138),0)</f>
        <v>0</v>
      </c>
      <c r="AG138" s="169">
        <f>+IFERROR(SUMIFS([5]Sheet1!T:T,[5]Sheet1!$A:$A,$A138,[5]Sheet1!$B:$B,$B138,[5]Sheet1!$C:$C,$C138),0)</f>
        <v>0</v>
      </c>
      <c r="AH138" s="169">
        <f>+IFERROR(SUMIFS([5]Sheet1!U:U,[5]Sheet1!$A:$A,$A138,[5]Sheet1!$B:$B,$B138,[5]Sheet1!$C:$C,$C138),0)</f>
        <v>0</v>
      </c>
      <c r="AI138" s="169">
        <f>+IFERROR(SUMIFS([5]Sheet1!V:V,[5]Sheet1!$A:$A,$A138,[5]Sheet1!$B:$B,$B138,[5]Sheet1!$C:$C,$C138),0)</f>
        <v>0</v>
      </c>
      <c r="AJ138" s="169">
        <f>+IFERROR(SUMIFS([5]Sheet1!W:W,[5]Sheet1!$A:$A,$A138,[5]Sheet1!$B:$B,$B138,[5]Sheet1!$C:$C,$C138),0)</f>
        <v>0</v>
      </c>
      <c r="AK138" s="169">
        <f>+IFERROR(SUMIFS([5]Sheet1!X:X,[5]Sheet1!$A:$A,$A138,[5]Sheet1!$B:$B,$B138,[5]Sheet1!$C:$C,$C138),0)</f>
        <v>0</v>
      </c>
      <c r="AL138" s="169">
        <f>+IFERROR(SUMIFS([5]Sheet1!Y:Y,[5]Sheet1!$A:$A,$A138,[5]Sheet1!$B:$B,$B138,[5]Sheet1!$C:$C,$C138),0)</f>
        <v>0</v>
      </c>
      <c r="AM138" s="169">
        <f>+IFERROR(SUMIFS([5]Sheet1!Z:Z,[5]Sheet1!$A:$A,$A138,[5]Sheet1!$B:$B,$B138,[5]Sheet1!$C:$C,$C138),0)</f>
        <v>0</v>
      </c>
    </row>
    <row r="139" spans="1:39" outlineLevel="1">
      <c r="A139" s="4" t="s">
        <v>3779</v>
      </c>
      <c r="B139" s="4" t="s">
        <v>49</v>
      </c>
      <c r="C139" s="4" t="str">
        <f t="shared" si="87"/>
        <v>X Security Monosede 500</v>
      </c>
      <c r="D139" s="205"/>
      <c r="E139" s="207"/>
      <c r="F139" s="204"/>
      <c r="G139" s="12" t="s">
        <v>3789</v>
      </c>
      <c r="H139" s="35"/>
      <c r="I139" s="35"/>
      <c r="J139" s="35"/>
      <c r="K139" s="35"/>
      <c r="L139" s="35"/>
      <c r="M139" s="35"/>
      <c r="N139" s="35"/>
      <c r="O139" s="35"/>
      <c r="P139" s="169"/>
      <c r="Q139" s="169">
        <f>+IFERROR(SUMIFS([5]Sheet1!D:D,[5]Sheet1!$A:$A,$A139,[5]Sheet1!$B:$B,$B139,[5]Sheet1!$C:$C,$C139),0)</f>
        <v>0</v>
      </c>
      <c r="R139" s="169">
        <f>+IFERROR(SUMIFS([5]Sheet1!E:E,[5]Sheet1!$A:$A,$A139,[5]Sheet1!$B:$B,$B139,[5]Sheet1!$C:$C,$C139),0)</f>
        <v>0</v>
      </c>
      <c r="S139" s="169">
        <f>+IFERROR(SUMIFS([5]Sheet1!F:F,[5]Sheet1!$A:$A,$A139,[5]Sheet1!$B:$B,$B139,[5]Sheet1!$C:$C,$C139),0)</f>
        <v>0</v>
      </c>
      <c r="T139" s="169">
        <f>+IFERROR(SUMIFS([5]Sheet1!G:G,[5]Sheet1!$A:$A,$A139,[5]Sheet1!$B:$B,$B139,[5]Sheet1!$C:$C,$C139),0)</f>
        <v>0</v>
      </c>
      <c r="U139" s="169">
        <f>+IFERROR(SUMIFS([5]Sheet1!H:H,[5]Sheet1!$A:$A,$A139,[5]Sheet1!$B:$B,$B139,[5]Sheet1!$C:$C,$C139),0)</f>
        <v>0</v>
      </c>
      <c r="V139" s="169">
        <f>+IFERROR(SUMIFS([5]Sheet1!I:I,[5]Sheet1!$A:$A,$A139,[5]Sheet1!$B:$B,$B139,[5]Sheet1!$C:$C,$C139),0)</f>
        <v>0</v>
      </c>
      <c r="W139" s="169">
        <f>+IFERROR(SUMIFS([5]Sheet1!J:J,[5]Sheet1!$A:$A,$A139,[5]Sheet1!$B:$B,$B139,[5]Sheet1!$C:$C,$C139),0)</f>
        <v>0</v>
      </c>
      <c r="X139" s="169">
        <f>+IFERROR(SUMIFS([5]Sheet1!K:K,[5]Sheet1!$A:$A,$A139,[5]Sheet1!$B:$B,$B139,[5]Sheet1!$C:$C,$C139),0)</f>
        <v>0</v>
      </c>
      <c r="Y139" s="169">
        <f>+IFERROR(SUMIFS([5]Sheet1!L:L,[5]Sheet1!$A:$A,$A139,[5]Sheet1!$B:$B,$B139,[5]Sheet1!$C:$C,$C139),0)</f>
        <v>0</v>
      </c>
      <c r="Z139" s="169">
        <f>+IFERROR(SUMIFS([5]Sheet1!M:M,[5]Sheet1!$A:$A,$A139,[5]Sheet1!$B:$B,$B139,[5]Sheet1!$C:$C,$C139),0)</f>
        <v>0</v>
      </c>
      <c r="AA139" s="169">
        <f>+IFERROR(SUMIFS([5]Sheet1!N:N,[5]Sheet1!$A:$A,$A139,[5]Sheet1!$B:$B,$B139,[5]Sheet1!$C:$C,$C139),0)</f>
        <v>0</v>
      </c>
      <c r="AB139" s="169">
        <f>+IFERROR(SUMIFS([5]Sheet1!O:O,[5]Sheet1!$A:$A,$A139,[5]Sheet1!$B:$B,$B139,[5]Sheet1!$C:$C,$C139),0)</f>
        <v>0</v>
      </c>
      <c r="AC139" s="169">
        <f>+IFERROR(SUMIFS([5]Sheet1!P:P,[5]Sheet1!$A:$A,$A139,[5]Sheet1!$B:$B,$B139,[5]Sheet1!$C:$C,$C139),0)</f>
        <v>0</v>
      </c>
      <c r="AD139" s="169">
        <f>+IFERROR(SUMIFS([5]Sheet1!Q:Q,[5]Sheet1!$A:$A,$A139,[5]Sheet1!$B:$B,$B139,[5]Sheet1!$C:$C,$C139),0)</f>
        <v>0</v>
      </c>
      <c r="AE139" s="169">
        <f>+IFERROR(SUMIFS([5]Sheet1!R:R,[5]Sheet1!$A:$A,$A139,[5]Sheet1!$B:$B,$B139,[5]Sheet1!$C:$C,$C139),0)</f>
        <v>0</v>
      </c>
      <c r="AF139" s="169">
        <f>+IFERROR(SUMIFS([5]Sheet1!S:S,[5]Sheet1!$A:$A,$A139,[5]Sheet1!$B:$B,$B139,[5]Sheet1!$C:$C,$C139),0)</f>
        <v>0</v>
      </c>
      <c r="AG139" s="169">
        <f>+IFERROR(SUMIFS([5]Sheet1!T:T,[5]Sheet1!$A:$A,$A139,[5]Sheet1!$B:$B,$B139,[5]Sheet1!$C:$C,$C139),0)</f>
        <v>0</v>
      </c>
      <c r="AH139" s="169">
        <f>+IFERROR(SUMIFS([5]Sheet1!U:U,[5]Sheet1!$A:$A,$A139,[5]Sheet1!$B:$B,$B139,[5]Sheet1!$C:$C,$C139),0)</f>
        <v>0</v>
      </c>
      <c r="AI139" s="169">
        <f>+IFERROR(SUMIFS([5]Sheet1!V:V,[5]Sheet1!$A:$A,$A139,[5]Sheet1!$B:$B,$B139,[5]Sheet1!$C:$C,$C139),0)</f>
        <v>0</v>
      </c>
      <c r="AJ139" s="169">
        <f>+IFERROR(SUMIFS([5]Sheet1!W:W,[5]Sheet1!$A:$A,$A139,[5]Sheet1!$B:$B,$B139,[5]Sheet1!$C:$C,$C139),0)</f>
        <v>0</v>
      </c>
      <c r="AK139" s="169">
        <f>+IFERROR(SUMIFS([5]Sheet1!X:X,[5]Sheet1!$A:$A,$A139,[5]Sheet1!$B:$B,$B139,[5]Sheet1!$C:$C,$C139),0)</f>
        <v>0</v>
      </c>
      <c r="AL139" s="169">
        <f>+IFERROR(SUMIFS([5]Sheet1!Y:Y,[5]Sheet1!$A:$A,$A139,[5]Sheet1!$B:$B,$B139,[5]Sheet1!$C:$C,$C139),0)</f>
        <v>0</v>
      </c>
      <c r="AM139" s="169">
        <f>+IFERROR(SUMIFS([5]Sheet1!Z:Z,[5]Sheet1!$A:$A,$A139,[5]Sheet1!$B:$B,$B139,[5]Sheet1!$C:$C,$C139),0)</f>
        <v>0</v>
      </c>
    </row>
    <row r="140" spans="1:39" outlineLevel="1">
      <c r="A140" s="4" t="s">
        <v>3779</v>
      </c>
      <c r="B140" s="4" t="s">
        <v>49</v>
      </c>
      <c r="C140" s="4" t="str">
        <f t="shared" si="87"/>
        <v>X Security Monosede 1 Gb</v>
      </c>
      <c r="D140" s="205"/>
      <c r="E140" s="207"/>
      <c r="F140" s="204"/>
      <c r="G140" s="12" t="s">
        <v>3790</v>
      </c>
      <c r="H140" s="35"/>
      <c r="I140" s="35"/>
      <c r="J140" s="35"/>
      <c r="K140" s="35"/>
      <c r="L140" s="35"/>
      <c r="M140" s="35"/>
      <c r="N140" s="35"/>
      <c r="O140" s="35"/>
      <c r="P140" s="169"/>
      <c r="Q140" s="169">
        <f>+IFERROR(SUMIFS([5]Sheet1!D:D,[5]Sheet1!$A:$A,$A140,[5]Sheet1!$B:$B,$B140,[5]Sheet1!$C:$C,$C140),0)</f>
        <v>0</v>
      </c>
      <c r="R140" s="169">
        <f>+IFERROR(SUMIFS([5]Sheet1!E:E,[5]Sheet1!$A:$A,$A140,[5]Sheet1!$B:$B,$B140,[5]Sheet1!$C:$C,$C140),0)</f>
        <v>0</v>
      </c>
      <c r="S140" s="169">
        <f>+IFERROR(SUMIFS([5]Sheet1!F:F,[5]Sheet1!$A:$A,$A140,[5]Sheet1!$B:$B,$B140,[5]Sheet1!$C:$C,$C140),0)</f>
        <v>0</v>
      </c>
      <c r="T140" s="169">
        <f>+IFERROR(SUMIFS([5]Sheet1!G:G,[5]Sheet1!$A:$A,$A140,[5]Sheet1!$B:$B,$B140,[5]Sheet1!$C:$C,$C140),0)</f>
        <v>0</v>
      </c>
      <c r="U140" s="169">
        <f>+IFERROR(SUMIFS([5]Sheet1!H:H,[5]Sheet1!$A:$A,$A140,[5]Sheet1!$B:$B,$B140,[5]Sheet1!$C:$C,$C140),0)</f>
        <v>0</v>
      </c>
      <c r="V140" s="169">
        <f>+IFERROR(SUMIFS([5]Sheet1!I:I,[5]Sheet1!$A:$A,$A140,[5]Sheet1!$B:$B,$B140,[5]Sheet1!$C:$C,$C140),0)</f>
        <v>0</v>
      </c>
      <c r="W140" s="169">
        <f>+IFERROR(SUMIFS([5]Sheet1!J:J,[5]Sheet1!$A:$A,$A140,[5]Sheet1!$B:$B,$B140,[5]Sheet1!$C:$C,$C140),0)</f>
        <v>0</v>
      </c>
      <c r="X140" s="169">
        <f>+IFERROR(SUMIFS([5]Sheet1!K:K,[5]Sheet1!$A:$A,$A140,[5]Sheet1!$B:$B,$B140,[5]Sheet1!$C:$C,$C140),0)</f>
        <v>0</v>
      </c>
      <c r="Y140" s="169">
        <f>+IFERROR(SUMIFS([5]Sheet1!L:L,[5]Sheet1!$A:$A,$A140,[5]Sheet1!$B:$B,$B140,[5]Sheet1!$C:$C,$C140),0)</f>
        <v>0</v>
      </c>
      <c r="Z140" s="169">
        <f>+IFERROR(SUMIFS([5]Sheet1!M:M,[5]Sheet1!$A:$A,$A140,[5]Sheet1!$B:$B,$B140,[5]Sheet1!$C:$C,$C140),0)</f>
        <v>0</v>
      </c>
      <c r="AA140" s="169">
        <f>+IFERROR(SUMIFS([5]Sheet1!N:N,[5]Sheet1!$A:$A,$A140,[5]Sheet1!$B:$B,$B140,[5]Sheet1!$C:$C,$C140),0)</f>
        <v>0</v>
      </c>
      <c r="AB140" s="169">
        <f>+IFERROR(SUMIFS([5]Sheet1!O:O,[5]Sheet1!$A:$A,$A140,[5]Sheet1!$B:$B,$B140,[5]Sheet1!$C:$C,$C140),0)</f>
        <v>0</v>
      </c>
      <c r="AC140" s="169">
        <f>+IFERROR(SUMIFS([5]Sheet1!P:P,[5]Sheet1!$A:$A,$A140,[5]Sheet1!$B:$B,$B140,[5]Sheet1!$C:$C,$C140),0)</f>
        <v>0</v>
      </c>
      <c r="AD140" s="169">
        <f>+IFERROR(SUMIFS([5]Sheet1!Q:Q,[5]Sheet1!$A:$A,$A140,[5]Sheet1!$B:$B,$B140,[5]Sheet1!$C:$C,$C140),0)</f>
        <v>0</v>
      </c>
      <c r="AE140" s="169">
        <f>+IFERROR(SUMIFS([5]Sheet1!R:R,[5]Sheet1!$A:$A,$A140,[5]Sheet1!$B:$B,$B140,[5]Sheet1!$C:$C,$C140),0)</f>
        <v>0</v>
      </c>
      <c r="AF140" s="169">
        <f>+IFERROR(SUMIFS([5]Sheet1!S:S,[5]Sheet1!$A:$A,$A140,[5]Sheet1!$B:$B,$B140,[5]Sheet1!$C:$C,$C140),0)</f>
        <v>0</v>
      </c>
      <c r="AG140" s="169">
        <f>+IFERROR(SUMIFS([5]Sheet1!T:T,[5]Sheet1!$A:$A,$A140,[5]Sheet1!$B:$B,$B140,[5]Sheet1!$C:$C,$C140),0)</f>
        <v>0</v>
      </c>
      <c r="AH140" s="169">
        <f>+IFERROR(SUMIFS([5]Sheet1!U:U,[5]Sheet1!$A:$A,$A140,[5]Sheet1!$B:$B,$B140,[5]Sheet1!$C:$C,$C140),0)</f>
        <v>0</v>
      </c>
      <c r="AI140" s="169">
        <f>+IFERROR(SUMIFS([5]Sheet1!V:V,[5]Sheet1!$A:$A,$A140,[5]Sheet1!$B:$B,$B140,[5]Sheet1!$C:$C,$C140),0)</f>
        <v>0</v>
      </c>
      <c r="AJ140" s="169">
        <f>+IFERROR(SUMIFS([5]Sheet1!W:W,[5]Sheet1!$A:$A,$A140,[5]Sheet1!$B:$B,$B140,[5]Sheet1!$C:$C,$C140),0)</f>
        <v>0</v>
      </c>
      <c r="AK140" s="169">
        <f>+IFERROR(SUMIFS([5]Sheet1!X:X,[5]Sheet1!$A:$A,$A140,[5]Sheet1!$B:$B,$B140,[5]Sheet1!$C:$C,$C140),0)</f>
        <v>0</v>
      </c>
      <c r="AL140" s="169">
        <f>+IFERROR(SUMIFS([5]Sheet1!Y:Y,[5]Sheet1!$A:$A,$A140,[5]Sheet1!$B:$B,$B140,[5]Sheet1!$C:$C,$C140),0)</f>
        <v>0</v>
      </c>
      <c r="AM140" s="169">
        <f>+IFERROR(SUMIFS([5]Sheet1!Z:Z,[5]Sheet1!$A:$A,$A140,[5]Sheet1!$B:$B,$B140,[5]Sheet1!$C:$C,$C140),0)</f>
        <v>0</v>
      </c>
    </row>
    <row r="141" spans="1:39" outlineLevel="1">
      <c r="A141" s="4" t="s">
        <v>3779</v>
      </c>
      <c r="B141" s="4" t="s">
        <v>49</v>
      </c>
      <c r="C141" s="4" t="str">
        <f t="shared" si="87"/>
        <v>X Security Monosede Virtual 100</v>
      </c>
      <c r="D141" s="205"/>
      <c r="E141" s="207"/>
      <c r="F141" s="204"/>
      <c r="G141" s="12" t="s">
        <v>3791</v>
      </c>
      <c r="H141" s="35"/>
      <c r="I141" s="35"/>
      <c r="J141" s="35"/>
      <c r="K141" s="35"/>
      <c r="L141" s="35"/>
      <c r="M141" s="35"/>
      <c r="N141" s="35"/>
      <c r="O141" s="35"/>
      <c r="P141" s="169"/>
      <c r="Q141" s="169">
        <f>+IFERROR(SUMIFS([5]Sheet1!D:D,[5]Sheet1!$A:$A,$A141,[5]Sheet1!$B:$B,$B141,[5]Sheet1!$C:$C,$C141),0)</f>
        <v>0</v>
      </c>
      <c r="R141" s="169">
        <f>+IFERROR(SUMIFS([5]Sheet1!E:E,[5]Sheet1!$A:$A,$A141,[5]Sheet1!$B:$B,$B141,[5]Sheet1!$C:$C,$C141),0)</f>
        <v>0</v>
      </c>
      <c r="S141" s="169">
        <f>+IFERROR(SUMIFS([5]Sheet1!F:F,[5]Sheet1!$A:$A,$A141,[5]Sheet1!$B:$B,$B141,[5]Sheet1!$C:$C,$C141),0)</f>
        <v>0</v>
      </c>
      <c r="T141" s="169">
        <f>+IFERROR(SUMIFS([5]Sheet1!G:G,[5]Sheet1!$A:$A,$A141,[5]Sheet1!$B:$B,$B141,[5]Sheet1!$C:$C,$C141),0)</f>
        <v>0</v>
      </c>
      <c r="U141" s="169">
        <f>+IFERROR(SUMIFS([5]Sheet1!H:H,[5]Sheet1!$A:$A,$A141,[5]Sheet1!$B:$B,$B141,[5]Sheet1!$C:$C,$C141),0)</f>
        <v>0</v>
      </c>
      <c r="V141" s="169">
        <f>+IFERROR(SUMIFS([5]Sheet1!I:I,[5]Sheet1!$A:$A,$A141,[5]Sheet1!$B:$B,$B141,[5]Sheet1!$C:$C,$C141),0)</f>
        <v>0</v>
      </c>
      <c r="W141" s="169">
        <f>+IFERROR(SUMIFS([5]Sheet1!J:J,[5]Sheet1!$A:$A,$A141,[5]Sheet1!$B:$B,$B141,[5]Sheet1!$C:$C,$C141),0)</f>
        <v>0</v>
      </c>
      <c r="X141" s="169">
        <f>+IFERROR(SUMIFS([5]Sheet1!K:K,[5]Sheet1!$A:$A,$A141,[5]Sheet1!$B:$B,$B141,[5]Sheet1!$C:$C,$C141),0)</f>
        <v>0</v>
      </c>
      <c r="Y141" s="169">
        <f>+IFERROR(SUMIFS([5]Sheet1!L:L,[5]Sheet1!$A:$A,$A141,[5]Sheet1!$B:$B,$B141,[5]Sheet1!$C:$C,$C141),0)</f>
        <v>0</v>
      </c>
      <c r="Z141" s="169">
        <f>+IFERROR(SUMIFS([5]Sheet1!M:M,[5]Sheet1!$A:$A,$A141,[5]Sheet1!$B:$B,$B141,[5]Sheet1!$C:$C,$C141),0)</f>
        <v>0</v>
      </c>
      <c r="AA141" s="169">
        <f>+IFERROR(SUMIFS([5]Sheet1!N:N,[5]Sheet1!$A:$A,$A141,[5]Sheet1!$B:$B,$B141,[5]Sheet1!$C:$C,$C141),0)</f>
        <v>0</v>
      </c>
      <c r="AB141" s="169">
        <f>+IFERROR(SUMIFS([5]Sheet1!O:O,[5]Sheet1!$A:$A,$A141,[5]Sheet1!$B:$B,$B141,[5]Sheet1!$C:$C,$C141),0)</f>
        <v>0</v>
      </c>
      <c r="AC141" s="169">
        <f>+IFERROR(SUMIFS([5]Sheet1!P:P,[5]Sheet1!$A:$A,$A141,[5]Sheet1!$B:$B,$B141,[5]Sheet1!$C:$C,$C141),0)</f>
        <v>0</v>
      </c>
      <c r="AD141" s="169">
        <f>+IFERROR(SUMIFS([5]Sheet1!Q:Q,[5]Sheet1!$A:$A,$A141,[5]Sheet1!$B:$B,$B141,[5]Sheet1!$C:$C,$C141),0)</f>
        <v>0</v>
      </c>
      <c r="AE141" s="169">
        <f>+IFERROR(SUMIFS([5]Sheet1!R:R,[5]Sheet1!$A:$A,$A141,[5]Sheet1!$B:$B,$B141,[5]Sheet1!$C:$C,$C141),0)</f>
        <v>0</v>
      </c>
      <c r="AF141" s="169">
        <f>+IFERROR(SUMIFS([5]Sheet1!S:S,[5]Sheet1!$A:$A,$A141,[5]Sheet1!$B:$B,$B141,[5]Sheet1!$C:$C,$C141),0)</f>
        <v>0</v>
      </c>
      <c r="AG141" s="169">
        <f>+IFERROR(SUMIFS([5]Sheet1!T:T,[5]Sheet1!$A:$A,$A141,[5]Sheet1!$B:$B,$B141,[5]Sheet1!$C:$C,$C141),0)</f>
        <v>0</v>
      </c>
      <c r="AH141" s="169">
        <f>+IFERROR(SUMIFS([5]Sheet1!U:U,[5]Sheet1!$A:$A,$A141,[5]Sheet1!$B:$B,$B141,[5]Sheet1!$C:$C,$C141),0)</f>
        <v>0</v>
      </c>
      <c r="AI141" s="169">
        <f>+IFERROR(SUMIFS([5]Sheet1!V:V,[5]Sheet1!$A:$A,$A141,[5]Sheet1!$B:$B,$B141,[5]Sheet1!$C:$C,$C141),0)</f>
        <v>0</v>
      </c>
      <c r="AJ141" s="169">
        <f>+IFERROR(SUMIFS([5]Sheet1!W:W,[5]Sheet1!$A:$A,$A141,[5]Sheet1!$B:$B,$B141,[5]Sheet1!$C:$C,$C141),0)</f>
        <v>0</v>
      </c>
      <c r="AK141" s="169">
        <f>+IFERROR(SUMIFS([5]Sheet1!X:X,[5]Sheet1!$A:$A,$A141,[5]Sheet1!$B:$B,$B141,[5]Sheet1!$C:$C,$C141),0)</f>
        <v>0</v>
      </c>
      <c r="AL141" s="169">
        <f>+IFERROR(SUMIFS([5]Sheet1!Y:Y,[5]Sheet1!$A:$A,$A141,[5]Sheet1!$B:$B,$B141,[5]Sheet1!$C:$C,$C141),0)</f>
        <v>0</v>
      </c>
      <c r="AM141" s="169">
        <f>+IFERROR(SUMIFS([5]Sheet1!Z:Z,[5]Sheet1!$A:$A,$A141,[5]Sheet1!$B:$B,$B141,[5]Sheet1!$C:$C,$C141),0)</f>
        <v>0</v>
      </c>
    </row>
    <row r="142" spans="1:39" outlineLevel="1">
      <c r="A142" s="4" t="s">
        <v>3779</v>
      </c>
      <c r="B142" s="4" t="s">
        <v>49</v>
      </c>
      <c r="C142" s="4" t="str">
        <f t="shared" si="87"/>
        <v>X Security Monosede NOMADA</v>
      </c>
      <c r="D142" s="205"/>
      <c r="E142" s="207"/>
      <c r="F142" s="204"/>
      <c r="G142" s="12" t="s">
        <v>3792</v>
      </c>
      <c r="H142" s="35"/>
      <c r="I142" s="35"/>
      <c r="J142" s="35"/>
      <c r="K142" s="35"/>
      <c r="L142" s="35"/>
      <c r="M142" s="35"/>
      <c r="N142" s="35"/>
      <c r="O142" s="35"/>
      <c r="P142" s="169"/>
      <c r="Q142" s="169">
        <f>+IFERROR(SUMIFS([5]Sheet1!D:D,[5]Sheet1!$A:$A,$A142,[5]Sheet1!$B:$B,$B142,[5]Sheet1!$C:$C,$C142),0)</f>
        <v>0</v>
      </c>
      <c r="R142" s="169">
        <f>+IFERROR(SUMIFS([5]Sheet1!E:E,[5]Sheet1!$A:$A,$A142,[5]Sheet1!$B:$B,$B142,[5]Sheet1!$C:$C,$C142),0)</f>
        <v>0</v>
      </c>
      <c r="S142" s="169">
        <f>+IFERROR(SUMIFS([5]Sheet1!F:F,[5]Sheet1!$A:$A,$A142,[5]Sheet1!$B:$B,$B142,[5]Sheet1!$C:$C,$C142),0)</f>
        <v>0</v>
      </c>
      <c r="T142" s="169">
        <f>+IFERROR(SUMIFS([5]Sheet1!G:G,[5]Sheet1!$A:$A,$A142,[5]Sheet1!$B:$B,$B142,[5]Sheet1!$C:$C,$C142),0)</f>
        <v>0</v>
      </c>
      <c r="U142" s="169">
        <f>+IFERROR(SUMIFS([5]Sheet1!H:H,[5]Sheet1!$A:$A,$A142,[5]Sheet1!$B:$B,$B142,[5]Sheet1!$C:$C,$C142),0)</f>
        <v>0</v>
      </c>
      <c r="V142" s="169">
        <f>+IFERROR(SUMIFS([5]Sheet1!I:I,[5]Sheet1!$A:$A,$A142,[5]Sheet1!$B:$B,$B142,[5]Sheet1!$C:$C,$C142),0)</f>
        <v>0</v>
      </c>
      <c r="W142" s="169">
        <f>+IFERROR(SUMIFS([5]Sheet1!J:J,[5]Sheet1!$A:$A,$A142,[5]Sheet1!$B:$B,$B142,[5]Sheet1!$C:$C,$C142),0)</f>
        <v>0</v>
      </c>
      <c r="X142" s="169">
        <f>+IFERROR(SUMIFS([5]Sheet1!K:K,[5]Sheet1!$A:$A,$A142,[5]Sheet1!$B:$B,$B142,[5]Sheet1!$C:$C,$C142),0)</f>
        <v>0</v>
      </c>
      <c r="Y142" s="169">
        <f>+IFERROR(SUMIFS([5]Sheet1!L:L,[5]Sheet1!$A:$A,$A142,[5]Sheet1!$B:$B,$B142,[5]Sheet1!$C:$C,$C142),0)</f>
        <v>0</v>
      </c>
      <c r="Z142" s="169">
        <f>+IFERROR(SUMIFS([5]Sheet1!M:M,[5]Sheet1!$A:$A,$A142,[5]Sheet1!$B:$B,$B142,[5]Sheet1!$C:$C,$C142),0)</f>
        <v>0</v>
      </c>
      <c r="AA142" s="169">
        <f>+IFERROR(SUMIFS([5]Sheet1!N:N,[5]Sheet1!$A:$A,$A142,[5]Sheet1!$B:$B,$B142,[5]Sheet1!$C:$C,$C142),0)</f>
        <v>0</v>
      </c>
      <c r="AB142" s="169">
        <f>+IFERROR(SUMIFS([5]Sheet1!O:O,[5]Sheet1!$A:$A,$A142,[5]Sheet1!$B:$B,$B142,[5]Sheet1!$C:$C,$C142),0)</f>
        <v>0</v>
      </c>
      <c r="AC142" s="169">
        <f>+IFERROR(SUMIFS([5]Sheet1!P:P,[5]Sheet1!$A:$A,$A142,[5]Sheet1!$B:$B,$B142,[5]Sheet1!$C:$C,$C142),0)</f>
        <v>0</v>
      </c>
      <c r="AD142" s="169">
        <f>+IFERROR(SUMIFS([5]Sheet1!Q:Q,[5]Sheet1!$A:$A,$A142,[5]Sheet1!$B:$B,$B142,[5]Sheet1!$C:$C,$C142),0)</f>
        <v>0</v>
      </c>
      <c r="AE142" s="169">
        <f>+IFERROR(SUMIFS([5]Sheet1!R:R,[5]Sheet1!$A:$A,$A142,[5]Sheet1!$B:$B,$B142,[5]Sheet1!$C:$C,$C142),0)</f>
        <v>0</v>
      </c>
      <c r="AF142" s="169">
        <f>+IFERROR(SUMIFS([5]Sheet1!S:S,[5]Sheet1!$A:$A,$A142,[5]Sheet1!$B:$B,$B142,[5]Sheet1!$C:$C,$C142),0)</f>
        <v>0</v>
      </c>
      <c r="AG142" s="169">
        <f>+IFERROR(SUMIFS([5]Sheet1!T:T,[5]Sheet1!$A:$A,$A142,[5]Sheet1!$B:$B,$B142,[5]Sheet1!$C:$C,$C142),0)</f>
        <v>0</v>
      </c>
      <c r="AH142" s="169">
        <f>+IFERROR(SUMIFS([5]Sheet1!U:U,[5]Sheet1!$A:$A,$A142,[5]Sheet1!$B:$B,$B142,[5]Sheet1!$C:$C,$C142),0)</f>
        <v>0</v>
      </c>
      <c r="AI142" s="169">
        <f>+IFERROR(SUMIFS([5]Sheet1!V:V,[5]Sheet1!$A:$A,$A142,[5]Sheet1!$B:$B,$B142,[5]Sheet1!$C:$C,$C142),0)</f>
        <v>0</v>
      </c>
      <c r="AJ142" s="169">
        <f>+IFERROR(SUMIFS([5]Sheet1!W:W,[5]Sheet1!$A:$A,$A142,[5]Sheet1!$B:$B,$B142,[5]Sheet1!$C:$C,$C142),0)</f>
        <v>0</v>
      </c>
      <c r="AK142" s="169">
        <f>+IFERROR(SUMIFS([5]Sheet1!X:X,[5]Sheet1!$A:$A,$A142,[5]Sheet1!$B:$B,$B142,[5]Sheet1!$C:$C,$C142),0)</f>
        <v>0</v>
      </c>
      <c r="AL142" s="169">
        <f>+IFERROR(SUMIFS([5]Sheet1!Y:Y,[5]Sheet1!$A:$A,$A142,[5]Sheet1!$B:$B,$B142,[5]Sheet1!$C:$C,$C142),0)</f>
        <v>0</v>
      </c>
      <c r="AM142" s="169">
        <f>+IFERROR(SUMIFS([5]Sheet1!Z:Z,[5]Sheet1!$A:$A,$A142,[5]Sheet1!$B:$B,$B142,[5]Sheet1!$C:$C,$C142),0)</f>
        <v>0</v>
      </c>
    </row>
    <row r="143" spans="1:39" outlineLevel="1">
      <c r="A143" s="4" t="s">
        <v>3779</v>
      </c>
      <c r="B143" s="4" t="s">
        <v>49</v>
      </c>
      <c r="C143" s="4" t="str">
        <f t="shared" si="87"/>
        <v>X Security Monosede 4G</v>
      </c>
      <c r="D143" s="205"/>
      <c r="E143" s="207"/>
      <c r="F143" s="204"/>
      <c r="G143" s="12" t="s">
        <v>3793</v>
      </c>
      <c r="H143" s="35"/>
      <c r="I143" s="35"/>
      <c r="J143" s="35"/>
      <c r="K143" s="35"/>
      <c r="L143" s="35"/>
      <c r="M143" s="35"/>
      <c r="N143" s="35"/>
      <c r="O143" s="35"/>
      <c r="P143" s="169"/>
      <c r="Q143" s="169">
        <f>+IFERROR(SUMIFS([5]Sheet1!D:D,[5]Sheet1!$A:$A,$A143,[5]Sheet1!$B:$B,$B143,[5]Sheet1!$C:$C,$C143),0)</f>
        <v>0</v>
      </c>
      <c r="R143" s="169">
        <f>+IFERROR(SUMIFS([5]Sheet1!E:E,[5]Sheet1!$A:$A,$A143,[5]Sheet1!$B:$B,$B143,[5]Sheet1!$C:$C,$C143),0)</f>
        <v>0</v>
      </c>
      <c r="S143" s="169">
        <f>+IFERROR(SUMIFS([5]Sheet1!F:F,[5]Sheet1!$A:$A,$A143,[5]Sheet1!$B:$B,$B143,[5]Sheet1!$C:$C,$C143),0)</f>
        <v>0</v>
      </c>
      <c r="T143" s="169">
        <f>+IFERROR(SUMIFS([5]Sheet1!G:G,[5]Sheet1!$A:$A,$A143,[5]Sheet1!$B:$B,$B143,[5]Sheet1!$C:$C,$C143),0)</f>
        <v>0</v>
      </c>
      <c r="U143" s="169">
        <f>+IFERROR(SUMIFS([5]Sheet1!H:H,[5]Sheet1!$A:$A,$A143,[5]Sheet1!$B:$B,$B143,[5]Sheet1!$C:$C,$C143),0)</f>
        <v>0</v>
      </c>
      <c r="V143" s="169">
        <f>+IFERROR(SUMIFS([5]Sheet1!I:I,[5]Sheet1!$A:$A,$A143,[5]Sheet1!$B:$B,$B143,[5]Sheet1!$C:$C,$C143),0)</f>
        <v>0</v>
      </c>
      <c r="W143" s="169">
        <f>+IFERROR(SUMIFS([5]Sheet1!J:J,[5]Sheet1!$A:$A,$A143,[5]Sheet1!$B:$B,$B143,[5]Sheet1!$C:$C,$C143),0)</f>
        <v>0</v>
      </c>
      <c r="X143" s="169">
        <f>+IFERROR(SUMIFS([5]Sheet1!K:K,[5]Sheet1!$A:$A,$A143,[5]Sheet1!$B:$B,$B143,[5]Sheet1!$C:$C,$C143),0)</f>
        <v>0</v>
      </c>
      <c r="Y143" s="169">
        <f>+IFERROR(SUMIFS([5]Sheet1!L:L,[5]Sheet1!$A:$A,$A143,[5]Sheet1!$B:$B,$B143,[5]Sheet1!$C:$C,$C143),0)</f>
        <v>0</v>
      </c>
      <c r="Z143" s="169">
        <f>+IFERROR(SUMIFS([5]Sheet1!M:M,[5]Sheet1!$A:$A,$A143,[5]Sheet1!$B:$B,$B143,[5]Sheet1!$C:$C,$C143),0)</f>
        <v>0</v>
      </c>
      <c r="AA143" s="169">
        <f>+IFERROR(SUMIFS([5]Sheet1!N:N,[5]Sheet1!$A:$A,$A143,[5]Sheet1!$B:$B,$B143,[5]Sheet1!$C:$C,$C143),0)</f>
        <v>0</v>
      </c>
      <c r="AB143" s="169">
        <f>+IFERROR(SUMIFS([5]Sheet1!O:O,[5]Sheet1!$A:$A,$A143,[5]Sheet1!$B:$B,$B143,[5]Sheet1!$C:$C,$C143),0)</f>
        <v>0</v>
      </c>
      <c r="AC143" s="169">
        <f>+IFERROR(SUMIFS([5]Sheet1!P:P,[5]Sheet1!$A:$A,$A143,[5]Sheet1!$B:$B,$B143,[5]Sheet1!$C:$C,$C143),0)</f>
        <v>0</v>
      </c>
      <c r="AD143" s="169">
        <f>+IFERROR(SUMIFS([5]Sheet1!Q:Q,[5]Sheet1!$A:$A,$A143,[5]Sheet1!$B:$B,$B143,[5]Sheet1!$C:$C,$C143),0)</f>
        <v>0</v>
      </c>
      <c r="AE143" s="169">
        <f>+IFERROR(SUMIFS([5]Sheet1!R:R,[5]Sheet1!$A:$A,$A143,[5]Sheet1!$B:$B,$B143,[5]Sheet1!$C:$C,$C143),0)</f>
        <v>0</v>
      </c>
      <c r="AF143" s="169">
        <f>+IFERROR(SUMIFS([5]Sheet1!S:S,[5]Sheet1!$A:$A,$A143,[5]Sheet1!$B:$B,$B143,[5]Sheet1!$C:$C,$C143),0)</f>
        <v>0</v>
      </c>
      <c r="AG143" s="169">
        <f>+IFERROR(SUMIFS([5]Sheet1!T:T,[5]Sheet1!$A:$A,$A143,[5]Sheet1!$B:$B,$B143,[5]Sheet1!$C:$C,$C143),0)</f>
        <v>0</v>
      </c>
      <c r="AH143" s="169">
        <f>+IFERROR(SUMIFS([5]Sheet1!U:U,[5]Sheet1!$A:$A,$A143,[5]Sheet1!$B:$B,$B143,[5]Sheet1!$C:$C,$C143),0)</f>
        <v>0</v>
      </c>
      <c r="AI143" s="169">
        <f>+IFERROR(SUMIFS([5]Sheet1!V:V,[5]Sheet1!$A:$A,$A143,[5]Sheet1!$B:$B,$B143,[5]Sheet1!$C:$C,$C143),0)</f>
        <v>0</v>
      </c>
      <c r="AJ143" s="169">
        <f>+IFERROR(SUMIFS([5]Sheet1!W:W,[5]Sheet1!$A:$A,$A143,[5]Sheet1!$B:$B,$B143,[5]Sheet1!$C:$C,$C143),0)</f>
        <v>0</v>
      </c>
      <c r="AK143" s="169">
        <f>+IFERROR(SUMIFS([5]Sheet1!X:X,[5]Sheet1!$A:$A,$A143,[5]Sheet1!$B:$B,$B143,[5]Sheet1!$C:$C,$C143),0)</f>
        <v>0</v>
      </c>
      <c r="AL143" s="169">
        <f>+IFERROR(SUMIFS([5]Sheet1!Y:Y,[5]Sheet1!$A:$A,$A143,[5]Sheet1!$B:$B,$B143,[5]Sheet1!$C:$C,$C143),0)</f>
        <v>0</v>
      </c>
      <c r="AM143" s="169">
        <f>+IFERROR(SUMIFS([5]Sheet1!Z:Z,[5]Sheet1!$A:$A,$A143,[5]Sheet1!$B:$B,$B143,[5]Sheet1!$C:$C,$C143),0)</f>
        <v>0</v>
      </c>
    </row>
    <row r="144" spans="1:39">
      <c r="A144" s="4" t="s">
        <v>3779</v>
      </c>
      <c r="B144" s="4" t="s">
        <v>49</v>
      </c>
      <c r="C144" s="4" t="str">
        <f t="shared" si="87"/>
        <v>assets/client</v>
      </c>
      <c r="D144" s="205"/>
      <c r="E144" s="207"/>
      <c r="F144" s="204"/>
      <c r="G144" s="13" t="s">
        <v>90</v>
      </c>
      <c r="H144" s="36"/>
      <c r="I144" s="36"/>
      <c r="J144" s="36"/>
      <c r="K144" s="36"/>
      <c r="L144" s="36"/>
      <c r="M144" s="36"/>
      <c r="N144" s="36"/>
      <c r="O144" s="36"/>
      <c r="P144" s="170" t="str">
        <f>+IFERROR(P125/P124,"")</f>
        <v/>
      </c>
      <c r="Q144" s="170" t="str">
        <f t="shared" ref="Q144:S144" si="88">+IFERROR(Q125/Q124,"")</f>
        <v/>
      </c>
      <c r="R144" s="170" t="str">
        <f t="shared" si="88"/>
        <v/>
      </c>
      <c r="S144" s="170">
        <f t="shared" si="88"/>
        <v>1</v>
      </c>
      <c r="T144" s="170">
        <f>+IFERROR(T125/T124,"")</f>
        <v>1</v>
      </c>
      <c r="U144" s="170" t="str">
        <f>+IFERROR(U125/U124,"")</f>
        <v/>
      </c>
      <c r="V144" s="170" t="str">
        <f t="shared" ref="V144:AM144" si="89">+IFERROR(V125/V124,"")</f>
        <v/>
      </c>
      <c r="W144" s="170" t="str">
        <f t="shared" si="89"/>
        <v/>
      </c>
      <c r="X144" s="170">
        <f t="shared" si="89"/>
        <v>3</v>
      </c>
      <c r="Y144" s="170">
        <f t="shared" si="89"/>
        <v>3.6666666666666665</v>
      </c>
      <c r="Z144" s="170">
        <f t="shared" si="89"/>
        <v>3</v>
      </c>
      <c r="AA144" s="170" t="str">
        <f t="shared" si="89"/>
        <v/>
      </c>
      <c r="AB144" s="170">
        <f t="shared" si="89"/>
        <v>25</v>
      </c>
      <c r="AC144" s="170">
        <f t="shared" si="89"/>
        <v>10.5</v>
      </c>
      <c r="AD144" s="170" t="str">
        <f t="shared" si="89"/>
        <v/>
      </c>
      <c r="AE144" s="170" t="str">
        <f t="shared" si="89"/>
        <v/>
      </c>
      <c r="AF144" s="170" t="str">
        <f t="shared" si="89"/>
        <v/>
      </c>
      <c r="AG144" s="170" t="str">
        <f t="shared" si="89"/>
        <v/>
      </c>
      <c r="AH144" s="170" t="str">
        <f t="shared" si="89"/>
        <v/>
      </c>
      <c r="AI144" s="170" t="str">
        <f t="shared" si="89"/>
        <v/>
      </c>
      <c r="AJ144" s="170" t="str">
        <f t="shared" si="89"/>
        <v/>
      </c>
      <c r="AK144" s="170" t="str">
        <f t="shared" si="89"/>
        <v/>
      </c>
      <c r="AL144" s="170" t="str">
        <f t="shared" si="89"/>
        <v/>
      </c>
      <c r="AM144" s="170" t="str">
        <f t="shared" si="89"/>
        <v/>
      </c>
    </row>
    <row r="145" spans="1:39">
      <c r="A145" s="4" t="s">
        <v>3779</v>
      </c>
      <c r="B145" s="4" t="s">
        <v>99</v>
      </c>
      <c r="C145" s="4" t="str">
        <f t="shared" si="87"/>
        <v>Clients</v>
      </c>
      <c r="D145" s="205"/>
      <c r="E145" s="207"/>
      <c r="F145" s="204" t="s">
        <v>99</v>
      </c>
      <c r="G145" s="10" t="s">
        <v>40</v>
      </c>
      <c r="H145" s="19"/>
      <c r="I145" s="19"/>
      <c r="J145" s="19"/>
      <c r="K145" s="19"/>
      <c r="L145" s="19"/>
      <c r="M145" s="19"/>
      <c r="N145" s="19"/>
      <c r="O145" s="19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</row>
    <row r="146" spans="1:39">
      <c r="A146" s="4" t="s">
        <v>3779</v>
      </c>
      <c r="B146" s="4" t="s">
        <v>99</v>
      </c>
      <c r="C146" s="4" t="str">
        <f t="shared" si="87"/>
        <v>Assets</v>
      </c>
      <c r="D146" s="205"/>
      <c r="E146" s="207"/>
      <c r="F146" s="204"/>
      <c r="G146" s="11" t="s">
        <v>88</v>
      </c>
      <c r="H146" s="34"/>
      <c r="I146" s="34"/>
      <c r="J146" s="34"/>
      <c r="K146" s="34"/>
      <c r="L146" s="34"/>
      <c r="M146" s="34"/>
      <c r="N146" s="34"/>
      <c r="O146" s="34"/>
      <c r="P146" s="167">
        <f t="shared" ref="P146" si="90">+SUM(P147:P149)</f>
        <v>0</v>
      </c>
      <c r="Q146" s="167">
        <f>+SUM(Q147:Q149)</f>
        <v>0</v>
      </c>
      <c r="R146" s="167">
        <f t="shared" ref="R146:AM146" si="91">+SUM(R147:R149)</f>
        <v>0</v>
      </c>
      <c r="S146" s="167">
        <f t="shared" si="91"/>
        <v>0</v>
      </c>
      <c r="T146" s="167">
        <f t="shared" si="91"/>
        <v>0</v>
      </c>
      <c r="U146" s="167">
        <f t="shared" si="91"/>
        <v>0</v>
      </c>
      <c r="V146" s="167">
        <f t="shared" si="91"/>
        <v>0</v>
      </c>
      <c r="W146" s="167">
        <f t="shared" si="91"/>
        <v>0</v>
      </c>
      <c r="X146" s="167">
        <f t="shared" si="91"/>
        <v>0</v>
      </c>
      <c r="Y146" s="167">
        <f t="shared" si="91"/>
        <v>0</v>
      </c>
      <c r="Z146" s="167">
        <f t="shared" si="91"/>
        <v>0</v>
      </c>
      <c r="AA146" s="167">
        <f t="shared" si="91"/>
        <v>0</v>
      </c>
      <c r="AB146" s="167">
        <f t="shared" si="91"/>
        <v>0</v>
      </c>
      <c r="AC146" s="167">
        <f t="shared" si="91"/>
        <v>0</v>
      </c>
      <c r="AD146" s="167">
        <f t="shared" si="91"/>
        <v>0</v>
      </c>
      <c r="AE146" s="167">
        <f t="shared" si="91"/>
        <v>0</v>
      </c>
      <c r="AF146" s="167">
        <f t="shared" si="91"/>
        <v>0</v>
      </c>
      <c r="AG146" s="167">
        <f t="shared" si="91"/>
        <v>0</v>
      </c>
      <c r="AH146" s="167">
        <f t="shared" si="91"/>
        <v>0</v>
      </c>
      <c r="AI146" s="167">
        <f t="shared" si="91"/>
        <v>0</v>
      </c>
      <c r="AJ146" s="167">
        <f t="shared" si="91"/>
        <v>0</v>
      </c>
      <c r="AK146" s="167">
        <f t="shared" si="91"/>
        <v>0</v>
      </c>
      <c r="AL146" s="167">
        <f t="shared" si="91"/>
        <v>0</v>
      </c>
      <c r="AM146" s="167">
        <f t="shared" si="91"/>
        <v>0</v>
      </c>
    </row>
    <row r="147" spans="1:39">
      <c r="A147" s="4" t="s">
        <v>3779</v>
      </c>
      <c r="B147" s="4" t="s">
        <v>99</v>
      </c>
      <c r="C147" s="4" t="str">
        <f t="shared" si="87"/>
        <v>Small</v>
      </c>
      <c r="D147" s="205"/>
      <c r="E147" s="207"/>
      <c r="F147" s="204"/>
      <c r="G147" s="12" t="s">
        <v>100</v>
      </c>
      <c r="H147" s="35"/>
      <c r="I147" s="35"/>
      <c r="J147" s="35"/>
      <c r="K147" s="35"/>
      <c r="L147" s="35"/>
      <c r="M147" s="35"/>
      <c r="N147" s="35"/>
      <c r="O147" s="35"/>
      <c r="P147" s="169"/>
      <c r="Q147" s="169">
        <f>+IFERROR(SUMIFS([5]Sheet1!D:D,[5]Sheet1!$A:$A,$A147,[5]Sheet1!$B:$B,$B147,[5]Sheet1!$C:$C,$C147),0)</f>
        <v>0</v>
      </c>
      <c r="R147" s="169">
        <f>+IFERROR(SUMIFS([5]Sheet1!E:E,[5]Sheet1!$A:$A,$A147,[5]Sheet1!$B:$B,$B147,[5]Sheet1!$C:$C,$C147),0)</f>
        <v>0</v>
      </c>
      <c r="S147" s="169">
        <f>+IFERROR(SUMIFS([5]Sheet1!F:F,[5]Sheet1!$A:$A,$A147,[5]Sheet1!$B:$B,$B147,[5]Sheet1!$C:$C,$C147),0)</f>
        <v>0</v>
      </c>
      <c r="T147" s="169">
        <f>+IFERROR(SUMIFS([5]Sheet1!G:G,[5]Sheet1!$A:$A,$A147,[5]Sheet1!$B:$B,$B147,[5]Sheet1!$C:$C,$C147),0)</f>
        <v>0</v>
      </c>
      <c r="U147" s="169">
        <f>+IFERROR(SUMIFS([5]Sheet1!H:H,[5]Sheet1!$A:$A,$A147,[5]Sheet1!$B:$B,$B147,[5]Sheet1!$C:$C,$C147),0)</f>
        <v>0</v>
      </c>
      <c r="V147" s="169">
        <f>+IFERROR(SUMIFS([5]Sheet1!I:I,[5]Sheet1!$A:$A,$A147,[5]Sheet1!$B:$B,$B147,[5]Sheet1!$C:$C,$C147),0)</f>
        <v>0</v>
      </c>
      <c r="W147" s="169">
        <f>+IFERROR(SUMIFS([5]Sheet1!J:J,[5]Sheet1!$A:$A,$A147,[5]Sheet1!$B:$B,$B147,[5]Sheet1!$C:$C,$C147),0)</f>
        <v>0</v>
      </c>
      <c r="X147" s="169">
        <f>+IFERROR(SUMIFS([5]Sheet1!K:K,[5]Sheet1!$A:$A,$A147,[5]Sheet1!$B:$B,$B147,[5]Sheet1!$C:$C,$C147),0)</f>
        <v>0</v>
      </c>
      <c r="Y147" s="169">
        <f>+IFERROR(SUMIFS([5]Sheet1!L:L,[5]Sheet1!$A:$A,$A147,[5]Sheet1!$B:$B,$B147,[5]Sheet1!$C:$C,$C147),0)</f>
        <v>0</v>
      </c>
      <c r="Z147" s="169">
        <f>+IFERROR(SUMIFS([5]Sheet1!M:M,[5]Sheet1!$A:$A,$A147,[5]Sheet1!$B:$B,$B147,[5]Sheet1!$C:$C,$C147),0)</f>
        <v>0</v>
      </c>
      <c r="AA147" s="169">
        <f>+IFERROR(SUMIFS([5]Sheet1!N:N,[5]Sheet1!$A:$A,$A147,[5]Sheet1!$B:$B,$B147,[5]Sheet1!$C:$C,$C147),0)</f>
        <v>0</v>
      </c>
      <c r="AB147" s="169">
        <f>+IFERROR(SUMIFS([5]Sheet1!O:O,[5]Sheet1!$A:$A,$A147,[5]Sheet1!$B:$B,$B147,[5]Sheet1!$C:$C,$C147),0)</f>
        <v>0</v>
      </c>
      <c r="AC147" s="169">
        <f>+IFERROR(SUMIFS([5]Sheet1!P:P,[5]Sheet1!$A:$A,$A147,[5]Sheet1!$B:$B,$B147,[5]Sheet1!$C:$C,$C147),0)</f>
        <v>0</v>
      </c>
      <c r="AD147" s="169">
        <f>+IFERROR(SUMIFS([5]Sheet1!Q:Q,[5]Sheet1!$A:$A,$A147,[5]Sheet1!$B:$B,$B147,[5]Sheet1!$C:$C,$C147),0)</f>
        <v>0</v>
      </c>
      <c r="AE147" s="169">
        <f>+IFERROR(SUMIFS([5]Sheet1!R:R,[5]Sheet1!$A:$A,$A147,[5]Sheet1!$B:$B,$B147,[5]Sheet1!$C:$C,$C147),0)</f>
        <v>0</v>
      </c>
      <c r="AF147" s="169">
        <f>+IFERROR(SUMIFS([5]Sheet1!S:S,[5]Sheet1!$A:$A,$A147,[5]Sheet1!$B:$B,$B147,[5]Sheet1!$C:$C,$C147),0)</f>
        <v>0</v>
      </c>
      <c r="AG147" s="169">
        <f>+IFERROR(SUMIFS([5]Sheet1!T:T,[5]Sheet1!$A:$A,$A147,[5]Sheet1!$B:$B,$B147,[5]Sheet1!$C:$C,$C147),0)</f>
        <v>0</v>
      </c>
      <c r="AH147" s="169">
        <f>+IFERROR(SUMIFS([5]Sheet1!U:U,[5]Sheet1!$A:$A,$A147,[5]Sheet1!$B:$B,$B147,[5]Sheet1!$C:$C,$C147),0)</f>
        <v>0</v>
      </c>
      <c r="AI147" s="169">
        <f>+IFERROR(SUMIFS([5]Sheet1!V:V,[5]Sheet1!$A:$A,$A147,[5]Sheet1!$B:$B,$B147,[5]Sheet1!$C:$C,$C147),0)</f>
        <v>0</v>
      </c>
      <c r="AJ147" s="169">
        <f>+IFERROR(SUMIFS([5]Sheet1!W:W,[5]Sheet1!$A:$A,$A147,[5]Sheet1!$B:$B,$B147,[5]Sheet1!$C:$C,$C147),0)</f>
        <v>0</v>
      </c>
      <c r="AK147" s="169">
        <f>+IFERROR(SUMIFS([5]Sheet1!X:X,[5]Sheet1!$A:$A,$A147,[5]Sheet1!$B:$B,$B147,[5]Sheet1!$C:$C,$C147),0)</f>
        <v>0</v>
      </c>
      <c r="AL147" s="169">
        <f>+IFERROR(SUMIFS([5]Sheet1!Y:Y,[5]Sheet1!$A:$A,$A147,[5]Sheet1!$B:$B,$B147,[5]Sheet1!$C:$C,$C147),0)</f>
        <v>0</v>
      </c>
      <c r="AM147" s="169">
        <f>+IFERROR(SUMIFS([5]Sheet1!Z:Z,[5]Sheet1!$A:$A,$A147,[5]Sheet1!$B:$B,$B147,[5]Sheet1!$C:$C,$C147),0)</f>
        <v>0</v>
      </c>
    </row>
    <row r="148" spans="1:39">
      <c r="A148" s="4" t="s">
        <v>3779</v>
      </c>
      <c r="B148" s="4" t="s">
        <v>99</v>
      </c>
      <c r="C148" s="4" t="str">
        <f t="shared" si="87"/>
        <v>Medium</v>
      </c>
      <c r="D148" s="205"/>
      <c r="E148" s="207"/>
      <c r="F148" s="204"/>
      <c r="G148" s="12" t="s">
        <v>101</v>
      </c>
      <c r="H148" s="35"/>
      <c r="I148" s="35"/>
      <c r="J148" s="35"/>
      <c r="K148" s="35"/>
      <c r="L148" s="35"/>
      <c r="M148" s="35"/>
      <c r="N148" s="35"/>
      <c r="O148" s="35"/>
      <c r="P148" s="169"/>
      <c r="Q148" s="169">
        <f>+IFERROR(SUMIFS([5]Sheet1!D:D,[5]Sheet1!$A:$A,$A148,[5]Sheet1!$B:$B,$B148,[5]Sheet1!$C:$C,$C148),0)</f>
        <v>0</v>
      </c>
      <c r="R148" s="169">
        <f>+IFERROR(SUMIFS([5]Sheet1!E:E,[5]Sheet1!$A:$A,$A148,[5]Sheet1!$B:$B,$B148,[5]Sheet1!$C:$C,$C148),0)</f>
        <v>0</v>
      </c>
      <c r="S148" s="169">
        <f>+IFERROR(SUMIFS([5]Sheet1!F:F,[5]Sheet1!$A:$A,$A148,[5]Sheet1!$B:$B,$B148,[5]Sheet1!$C:$C,$C148),0)</f>
        <v>0</v>
      </c>
      <c r="T148" s="169">
        <f>+IFERROR(SUMIFS([5]Sheet1!G:G,[5]Sheet1!$A:$A,$A148,[5]Sheet1!$B:$B,$B148,[5]Sheet1!$C:$C,$C148),0)</f>
        <v>0</v>
      </c>
      <c r="U148" s="169">
        <f>+IFERROR(SUMIFS([5]Sheet1!H:H,[5]Sheet1!$A:$A,$A148,[5]Sheet1!$B:$B,$B148,[5]Sheet1!$C:$C,$C148),0)</f>
        <v>0</v>
      </c>
      <c r="V148" s="169">
        <f>+IFERROR(SUMIFS([5]Sheet1!I:I,[5]Sheet1!$A:$A,$A148,[5]Sheet1!$B:$B,$B148,[5]Sheet1!$C:$C,$C148),0)</f>
        <v>0</v>
      </c>
      <c r="W148" s="169">
        <f>+IFERROR(SUMIFS([5]Sheet1!J:J,[5]Sheet1!$A:$A,$A148,[5]Sheet1!$B:$B,$B148,[5]Sheet1!$C:$C,$C148),0)</f>
        <v>0</v>
      </c>
      <c r="X148" s="169">
        <f>+IFERROR(SUMIFS([5]Sheet1!K:K,[5]Sheet1!$A:$A,$A148,[5]Sheet1!$B:$B,$B148,[5]Sheet1!$C:$C,$C148),0)</f>
        <v>0</v>
      </c>
      <c r="Y148" s="169">
        <f>+IFERROR(SUMIFS([5]Sheet1!L:L,[5]Sheet1!$A:$A,$A148,[5]Sheet1!$B:$B,$B148,[5]Sheet1!$C:$C,$C148),0)</f>
        <v>0</v>
      </c>
      <c r="Z148" s="169">
        <f>+IFERROR(SUMIFS([5]Sheet1!M:M,[5]Sheet1!$A:$A,$A148,[5]Sheet1!$B:$B,$B148,[5]Sheet1!$C:$C,$C148),0)</f>
        <v>0</v>
      </c>
      <c r="AA148" s="169">
        <f>+IFERROR(SUMIFS([5]Sheet1!N:N,[5]Sheet1!$A:$A,$A148,[5]Sheet1!$B:$B,$B148,[5]Sheet1!$C:$C,$C148),0)</f>
        <v>0</v>
      </c>
      <c r="AB148" s="169">
        <f>+IFERROR(SUMIFS([5]Sheet1!O:O,[5]Sheet1!$A:$A,$A148,[5]Sheet1!$B:$B,$B148,[5]Sheet1!$C:$C,$C148),0)</f>
        <v>0</v>
      </c>
      <c r="AC148" s="169">
        <f>+IFERROR(SUMIFS([5]Sheet1!P:P,[5]Sheet1!$A:$A,$A148,[5]Sheet1!$B:$B,$B148,[5]Sheet1!$C:$C,$C148),0)</f>
        <v>0</v>
      </c>
      <c r="AD148" s="169">
        <f>+IFERROR(SUMIFS([5]Sheet1!Q:Q,[5]Sheet1!$A:$A,$A148,[5]Sheet1!$B:$B,$B148,[5]Sheet1!$C:$C,$C148),0)</f>
        <v>0</v>
      </c>
      <c r="AE148" s="169">
        <f>+IFERROR(SUMIFS([5]Sheet1!R:R,[5]Sheet1!$A:$A,$A148,[5]Sheet1!$B:$B,$B148,[5]Sheet1!$C:$C,$C148),0)</f>
        <v>0</v>
      </c>
      <c r="AF148" s="169">
        <f>+IFERROR(SUMIFS([5]Sheet1!S:S,[5]Sheet1!$A:$A,$A148,[5]Sheet1!$B:$B,$B148,[5]Sheet1!$C:$C,$C148),0)</f>
        <v>0</v>
      </c>
      <c r="AG148" s="169">
        <f>+IFERROR(SUMIFS([5]Sheet1!T:T,[5]Sheet1!$A:$A,$A148,[5]Sheet1!$B:$B,$B148,[5]Sheet1!$C:$C,$C148),0)</f>
        <v>0</v>
      </c>
      <c r="AH148" s="169">
        <f>+IFERROR(SUMIFS([5]Sheet1!U:U,[5]Sheet1!$A:$A,$A148,[5]Sheet1!$B:$B,$B148,[5]Sheet1!$C:$C,$C148),0)</f>
        <v>0</v>
      </c>
      <c r="AI148" s="169">
        <f>+IFERROR(SUMIFS([5]Sheet1!V:V,[5]Sheet1!$A:$A,$A148,[5]Sheet1!$B:$B,$B148,[5]Sheet1!$C:$C,$C148),0)</f>
        <v>0</v>
      </c>
      <c r="AJ148" s="169">
        <f>+IFERROR(SUMIFS([5]Sheet1!W:W,[5]Sheet1!$A:$A,$A148,[5]Sheet1!$B:$B,$B148,[5]Sheet1!$C:$C,$C148),0)</f>
        <v>0</v>
      </c>
      <c r="AK148" s="169">
        <f>+IFERROR(SUMIFS([5]Sheet1!X:X,[5]Sheet1!$A:$A,$A148,[5]Sheet1!$B:$B,$B148,[5]Sheet1!$C:$C,$C148),0)</f>
        <v>0</v>
      </c>
      <c r="AL148" s="169">
        <f>+IFERROR(SUMIFS([5]Sheet1!Y:Y,[5]Sheet1!$A:$A,$A148,[5]Sheet1!$B:$B,$B148,[5]Sheet1!$C:$C,$C148),0)</f>
        <v>0</v>
      </c>
      <c r="AM148" s="169">
        <f>+IFERROR(SUMIFS([5]Sheet1!Z:Z,[5]Sheet1!$A:$A,$A148,[5]Sheet1!$B:$B,$B148,[5]Sheet1!$C:$C,$C148),0)</f>
        <v>0</v>
      </c>
    </row>
    <row r="149" spans="1:39">
      <c r="A149" s="4" t="s">
        <v>3779</v>
      </c>
      <c r="B149" s="4" t="s">
        <v>99</v>
      </c>
      <c r="C149" s="4" t="str">
        <f t="shared" si="87"/>
        <v>Large</v>
      </c>
      <c r="D149" s="205"/>
      <c r="E149" s="207"/>
      <c r="F149" s="204"/>
      <c r="G149" s="12" t="s">
        <v>102</v>
      </c>
      <c r="H149" s="35"/>
      <c r="I149" s="35"/>
      <c r="J149" s="35"/>
      <c r="K149" s="35"/>
      <c r="L149" s="35"/>
      <c r="M149" s="35"/>
      <c r="N149" s="35"/>
      <c r="O149" s="35"/>
      <c r="P149" s="169"/>
      <c r="Q149" s="169">
        <f>+IFERROR(SUMIFS([5]Sheet1!D:D,[5]Sheet1!$A:$A,$A149,[5]Sheet1!$B:$B,$B149,[5]Sheet1!$C:$C,$C149),0)</f>
        <v>0</v>
      </c>
      <c r="R149" s="169">
        <f>+IFERROR(SUMIFS([5]Sheet1!E:E,[5]Sheet1!$A:$A,$A149,[5]Sheet1!$B:$B,$B149,[5]Sheet1!$C:$C,$C149),0)</f>
        <v>0</v>
      </c>
      <c r="S149" s="169">
        <f>+IFERROR(SUMIFS([5]Sheet1!F:F,[5]Sheet1!$A:$A,$A149,[5]Sheet1!$B:$B,$B149,[5]Sheet1!$C:$C,$C149),0)</f>
        <v>0</v>
      </c>
      <c r="T149" s="169">
        <f>+IFERROR(SUMIFS([5]Sheet1!G:G,[5]Sheet1!$A:$A,$A149,[5]Sheet1!$B:$B,$B149,[5]Sheet1!$C:$C,$C149),0)</f>
        <v>0</v>
      </c>
      <c r="U149" s="169">
        <f>+IFERROR(SUMIFS([5]Sheet1!H:H,[5]Sheet1!$A:$A,$A149,[5]Sheet1!$B:$B,$B149,[5]Sheet1!$C:$C,$C149),0)</f>
        <v>0</v>
      </c>
      <c r="V149" s="169">
        <f>+IFERROR(SUMIFS([5]Sheet1!I:I,[5]Sheet1!$A:$A,$A149,[5]Sheet1!$B:$B,$B149,[5]Sheet1!$C:$C,$C149),0)</f>
        <v>0</v>
      </c>
      <c r="W149" s="169">
        <f>+IFERROR(SUMIFS([5]Sheet1!J:J,[5]Sheet1!$A:$A,$A149,[5]Sheet1!$B:$B,$B149,[5]Sheet1!$C:$C,$C149),0)</f>
        <v>0</v>
      </c>
      <c r="X149" s="169">
        <f>+IFERROR(SUMIFS([5]Sheet1!K:K,[5]Sheet1!$A:$A,$A149,[5]Sheet1!$B:$B,$B149,[5]Sheet1!$C:$C,$C149),0)</f>
        <v>0</v>
      </c>
      <c r="Y149" s="169">
        <f>+IFERROR(SUMIFS([5]Sheet1!L:L,[5]Sheet1!$A:$A,$A149,[5]Sheet1!$B:$B,$B149,[5]Sheet1!$C:$C,$C149),0)</f>
        <v>0</v>
      </c>
      <c r="Z149" s="169">
        <f>+IFERROR(SUMIFS([5]Sheet1!M:M,[5]Sheet1!$A:$A,$A149,[5]Sheet1!$B:$B,$B149,[5]Sheet1!$C:$C,$C149),0)</f>
        <v>0</v>
      </c>
      <c r="AA149" s="169">
        <f>+IFERROR(SUMIFS([5]Sheet1!N:N,[5]Sheet1!$A:$A,$A149,[5]Sheet1!$B:$B,$B149,[5]Sheet1!$C:$C,$C149),0)</f>
        <v>0</v>
      </c>
      <c r="AB149" s="169">
        <f>+IFERROR(SUMIFS([5]Sheet1!O:O,[5]Sheet1!$A:$A,$A149,[5]Sheet1!$B:$B,$B149,[5]Sheet1!$C:$C,$C149),0)</f>
        <v>0</v>
      </c>
      <c r="AC149" s="169">
        <f>+IFERROR(SUMIFS([5]Sheet1!P:P,[5]Sheet1!$A:$A,$A149,[5]Sheet1!$B:$B,$B149,[5]Sheet1!$C:$C,$C149),0)</f>
        <v>0</v>
      </c>
      <c r="AD149" s="169">
        <f>+IFERROR(SUMIFS([5]Sheet1!Q:Q,[5]Sheet1!$A:$A,$A149,[5]Sheet1!$B:$B,$B149,[5]Sheet1!$C:$C,$C149),0)</f>
        <v>0</v>
      </c>
      <c r="AE149" s="169">
        <f>+IFERROR(SUMIFS([5]Sheet1!R:R,[5]Sheet1!$A:$A,$A149,[5]Sheet1!$B:$B,$B149,[5]Sheet1!$C:$C,$C149),0)</f>
        <v>0</v>
      </c>
      <c r="AF149" s="169">
        <f>+IFERROR(SUMIFS([5]Sheet1!S:S,[5]Sheet1!$A:$A,$A149,[5]Sheet1!$B:$B,$B149,[5]Sheet1!$C:$C,$C149),0)</f>
        <v>0</v>
      </c>
      <c r="AG149" s="169">
        <f>+IFERROR(SUMIFS([5]Sheet1!T:T,[5]Sheet1!$A:$A,$A149,[5]Sheet1!$B:$B,$B149,[5]Sheet1!$C:$C,$C149),0)</f>
        <v>0</v>
      </c>
      <c r="AH149" s="169">
        <f>+IFERROR(SUMIFS([5]Sheet1!U:U,[5]Sheet1!$A:$A,$A149,[5]Sheet1!$B:$B,$B149,[5]Sheet1!$C:$C,$C149),0)</f>
        <v>0</v>
      </c>
      <c r="AI149" s="169">
        <f>+IFERROR(SUMIFS([5]Sheet1!V:V,[5]Sheet1!$A:$A,$A149,[5]Sheet1!$B:$B,$B149,[5]Sheet1!$C:$C,$C149),0)</f>
        <v>0</v>
      </c>
      <c r="AJ149" s="169">
        <f>+IFERROR(SUMIFS([5]Sheet1!W:W,[5]Sheet1!$A:$A,$A149,[5]Sheet1!$B:$B,$B149,[5]Sheet1!$C:$C,$C149),0)</f>
        <v>0</v>
      </c>
      <c r="AK149" s="169">
        <f>+IFERROR(SUMIFS([5]Sheet1!X:X,[5]Sheet1!$A:$A,$A149,[5]Sheet1!$B:$B,$B149,[5]Sheet1!$C:$C,$C149),0)</f>
        <v>0</v>
      </c>
      <c r="AL149" s="169">
        <f>+IFERROR(SUMIFS([5]Sheet1!Y:Y,[5]Sheet1!$A:$A,$A149,[5]Sheet1!$B:$B,$B149,[5]Sheet1!$C:$C,$C149),0)</f>
        <v>0</v>
      </c>
      <c r="AM149" s="169">
        <f>+IFERROR(SUMIFS([5]Sheet1!Z:Z,[5]Sheet1!$A:$A,$A149,[5]Sheet1!$B:$B,$B149,[5]Sheet1!$C:$C,$C149),0)</f>
        <v>0</v>
      </c>
    </row>
    <row r="150" spans="1:39">
      <c r="A150" s="4" t="s">
        <v>3779</v>
      </c>
      <c r="B150" s="4" t="s">
        <v>99</v>
      </c>
      <c r="C150" s="4" t="str">
        <f t="shared" si="87"/>
        <v>assets/client</v>
      </c>
      <c r="D150" s="205"/>
      <c r="E150" s="207"/>
      <c r="F150" s="204"/>
      <c r="G150" s="13" t="s">
        <v>90</v>
      </c>
      <c r="H150" s="36"/>
      <c r="I150" s="36"/>
      <c r="J150" s="36"/>
      <c r="K150" s="36"/>
      <c r="L150" s="36"/>
      <c r="M150" s="36"/>
      <c r="N150" s="36"/>
      <c r="O150" s="36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</row>
    <row r="151" spans="1:39" ht="15" customHeight="1">
      <c r="A151" s="4" t="s">
        <v>3779</v>
      </c>
      <c r="B151" s="4" t="s">
        <v>54</v>
      </c>
      <c r="C151" s="4" t="str">
        <f t="shared" si="87"/>
        <v>Clients</v>
      </c>
      <c r="D151" s="205"/>
      <c r="E151" s="207"/>
      <c r="F151" s="204" t="s">
        <v>54</v>
      </c>
      <c r="G151" s="10" t="s">
        <v>40</v>
      </c>
      <c r="H151" s="19"/>
      <c r="I151" s="19"/>
      <c r="J151" s="19"/>
      <c r="K151" s="19"/>
      <c r="L151" s="19"/>
      <c r="M151" s="19"/>
      <c r="N151" s="19"/>
      <c r="O151" s="19"/>
      <c r="P151" s="165"/>
      <c r="Q151" s="165">
        <f>+[4]Sheet1!C11</f>
        <v>0</v>
      </c>
      <c r="R151" s="165">
        <f>+[4]Sheet1!D11</f>
        <v>0</v>
      </c>
      <c r="S151" s="165">
        <f>+[4]Sheet1!E11</f>
        <v>0</v>
      </c>
      <c r="T151" s="165">
        <f>+[4]Sheet1!F11</f>
        <v>0</v>
      </c>
      <c r="U151" s="165">
        <f>+[4]Sheet1!G11</f>
        <v>0</v>
      </c>
      <c r="V151" s="165">
        <f>+[4]Sheet1!H11</f>
        <v>0</v>
      </c>
      <c r="W151" s="165">
        <f>+[4]Sheet1!I11</f>
        <v>3</v>
      </c>
      <c r="X151" s="165">
        <f>+[4]Sheet1!J11</f>
        <v>0</v>
      </c>
      <c r="Y151" s="165">
        <f>+[4]Sheet1!K11</f>
        <v>0</v>
      </c>
      <c r="Z151" s="165">
        <f>+[4]Sheet1!L11</f>
        <v>0</v>
      </c>
      <c r="AA151" s="165">
        <f>+[4]Sheet1!M11</f>
        <v>0</v>
      </c>
      <c r="AB151" s="165">
        <f>+[4]Sheet1!N11</f>
        <v>3</v>
      </c>
      <c r="AC151" s="165">
        <f>+[4]Sheet1!O11</f>
        <v>0</v>
      </c>
      <c r="AD151" s="165">
        <f>+[4]Sheet1!P11</f>
        <v>1</v>
      </c>
      <c r="AE151" s="165">
        <f>+[4]Sheet1!Q11</f>
        <v>0</v>
      </c>
      <c r="AF151" s="165">
        <f>+[4]Sheet1!R11</f>
        <v>0</v>
      </c>
      <c r="AG151" s="165">
        <f>+[4]Sheet1!S11</f>
        <v>0</v>
      </c>
      <c r="AH151" s="165">
        <f>+[4]Sheet1!T11</f>
        <v>0</v>
      </c>
      <c r="AI151" s="165">
        <f>+[4]Sheet1!U11</f>
        <v>0</v>
      </c>
      <c r="AJ151" s="165">
        <f>+[4]Sheet1!V11</f>
        <v>0</v>
      </c>
      <c r="AK151" s="165">
        <f>+[4]Sheet1!W11</f>
        <v>0</v>
      </c>
      <c r="AL151" s="165">
        <f>+[4]Sheet1!X11</f>
        <v>0</v>
      </c>
      <c r="AM151" s="165">
        <f>+[4]Sheet1!Y11</f>
        <v>0</v>
      </c>
    </row>
    <row r="152" spans="1:39">
      <c r="A152" s="4" t="s">
        <v>3779</v>
      </c>
      <c r="B152" s="4" t="s">
        <v>54</v>
      </c>
      <c r="C152" s="4" t="s">
        <v>175</v>
      </c>
      <c r="D152" s="205"/>
      <c r="E152" s="207"/>
      <c r="F152" s="204"/>
      <c r="G152" s="11" t="s">
        <v>88</v>
      </c>
      <c r="H152" s="34"/>
      <c r="I152" s="34"/>
      <c r="J152" s="34"/>
      <c r="K152" s="34"/>
      <c r="L152" s="34"/>
      <c r="M152" s="34"/>
      <c r="N152" s="34"/>
      <c r="O152" s="34"/>
      <c r="P152" s="169"/>
      <c r="Q152" s="169">
        <f>+IFERROR(SUMIFS([5]Sheet1!D:D,[5]Sheet1!$A:$A,$A152,[5]Sheet1!$B:$B,$B152,[5]Sheet1!$C:$C,$C152),0)</f>
        <v>0</v>
      </c>
      <c r="R152" s="169">
        <f>+IFERROR(SUMIFS([5]Sheet1!E:E,[5]Sheet1!$A:$A,$A152,[5]Sheet1!$B:$B,$B152,[5]Sheet1!$C:$C,$C152),0)</f>
        <v>0</v>
      </c>
      <c r="S152" s="169">
        <f>+IFERROR(SUMIFS([5]Sheet1!F:F,[5]Sheet1!$A:$A,$A152,[5]Sheet1!$B:$B,$B152,[5]Sheet1!$C:$C,$C152),0)</f>
        <v>0</v>
      </c>
      <c r="T152" s="169">
        <f>+IFERROR(SUMIFS([5]Sheet1!G:G,[5]Sheet1!$A:$A,$A152,[5]Sheet1!$B:$B,$B152,[5]Sheet1!$C:$C,$C152),0)</f>
        <v>0</v>
      </c>
      <c r="U152" s="169">
        <f>+IFERROR(SUMIFS([5]Sheet1!H:H,[5]Sheet1!$A:$A,$A152,[5]Sheet1!$B:$B,$B152,[5]Sheet1!$C:$C,$C152),0)</f>
        <v>0</v>
      </c>
      <c r="V152" s="169">
        <f>+IFERROR(SUMIFS([5]Sheet1!I:I,[5]Sheet1!$A:$A,$A152,[5]Sheet1!$B:$B,$B152,[5]Sheet1!$C:$C,$C152),0)</f>
        <v>0</v>
      </c>
      <c r="W152" s="169">
        <f>+IFERROR(SUMIFS([5]Sheet1!J:J,[5]Sheet1!$A:$A,$A152,[5]Sheet1!$B:$B,$B152,[5]Sheet1!$C:$C,$C152),0)</f>
        <v>3</v>
      </c>
      <c r="X152" s="169">
        <f>+IFERROR(SUMIFS([5]Sheet1!K:K,[5]Sheet1!$A:$A,$A152,[5]Sheet1!$B:$B,$B152,[5]Sheet1!$C:$C,$C152),0)</f>
        <v>0</v>
      </c>
      <c r="Y152" s="169">
        <f>+IFERROR(SUMIFS([5]Sheet1!L:L,[5]Sheet1!$A:$A,$A152,[5]Sheet1!$B:$B,$B152,[5]Sheet1!$C:$C,$C152),0)</f>
        <v>0</v>
      </c>
      <c r="Z152" s="169">
        <f>+IFERROR(SUMIFS([5]Sheet1!M:M,[5]Sheet1!$A:$A,$A152,[5]Sheet1!$B:$B,$B152,[5]Sheet1!$C:$C,$C152),0)</f>
        <v>0</v>
      </c>
      <c r="AA152" s="169">
        <f>+IFERROR(SUMIFS([5]Sheet1!N:N,[5]Sheet1!$A:$A,$A152,[5]Sheet1!$B:$B,$B152,[5]Sheet1!$C:$C,$C152),0)</f>
        <v>0</v>
      </c>
      <c r="AB152" s="169">
        <f>+IFERROR(SUMIFS([5]Sheet1!O:O,[5]Sheet1!$A:$A,$A152,[5]Sheet1!$B:$B,$B152,[5]Sheet1!$C:$C,$C152),0)</f>
        <v>7</v>
      </c>
      <c r="AC152" s="169">
        <f>+IFERROR(SUMIFS([5]Sheet1!P:P,[5]Sheet1!$A:$A,$A152,[5]Sheet1!$B:$B,$B152,[5]Sheet1!$C:$C,$C152),0)</f>
        <v>0</v>
      </c>
      <c r="AD152" s="169">
        <f>+IFERROR(SUMIFS([5]Sheet1!Q:Q,[5]Sheet1!$A:$A,$A152,[5]Sheet1!$B:$B,$B152,[5]Sheet1!$C:$C,$C152),0)</f>
        <v>4</v>
      </c>
      <c r="AE152" s="169">
        <f>+IFERROR(SUMIFS([5]Sheet1!R:R,[5]Sheet1!$A:$A,$A152,[5]Sheet1!$B:$B,$B152,[5]Sheet1!$C:$C,$C152),0)</f>
        <v>0</v>
      </c>
      <c r="AF152" s="169">
        <f>+IFERROR(SUMIFS([5]Sheet1!S:S,[5]Sheet1!$A:$A,$A152,[5]Sheet1!$B:$B,$B152,[5]Sheet1!$C:$C,$C152),0)</f>
        <v>0</v>
      </c>
      <c r="AG152" s="169">
        <f>+IFERROR(SUMIFS([5]Sheet1!T:T,[5]Sheet1!$A:$A,$A152,[5]Sheet1!$B:$B,$B152,[5]Sheet1!$C:$C,$C152),0)</f>
        <v>0</v>
      </c>
      <c r="AH152" s="169">
        <f>+IFERROR(SUMIFS([5]Sheet1!U:U,[5]Sheet1!$A:$A,$A152,[5]Sheet1!$B:$B,$B152,[5]Sheet1!$C:$C,$C152),0)</f>
        <v>0</v>
      </c>
      <c r="AI152" s="169">
        <f>+IFERROR(SUMIFS([5]Sheet1!V:V,[5]Sheet1!$A:$A,$A152,[5]Sheet1!$B:$B,$B152,[5]Sheet1!$C:$C,$C152),0)</f>
        <v>0</v>
      </c>
      <c r="AJ152" s="169">
        <f>+IFERROR(SUMIFS([5]Sheet1!W:W,[5]Sheet1!$A:$A,$A152,[5]Sheet1!$B:$B,$B152,[5]Sheet1!$C:$C,$C152),0)</f>
        <v>0</v>
      </c>
      <c r="AK152" s="169">
        <f>+IFERROR(SUMIFS([5]Sheet1!X:X,[5]Sheet1!$A:$A,$A152,[5]Sheet1!$B:$B,$B152,[5]Sheet1!$C:$C,$C152),0)</f>
        <v>0</v>
      </c>
      <c r="AL152" s="169">
        <f>+IFERROR(SUMIFS([5]Sheet1!Y:Y,[5]Sheet1!$A:$A,$A152,[5]Sheet1!$B:$B,$B152,[5]Sheet1!$C:$C,$C152),0)</f>
        <v>0</v>
      </c>
      <c r="AM152" s="169">
        <f>+IFERROR(SUMIFS([5]Sheet1!Z:Z,[5]Sheet1!$A:$A,$A152,[5]Sheet1!$B:$B,$B152,[5]Sheet1!$C:$C,$C152),0)</f>
        <v>0</v>
      </c>
    </row>
    <row r="153" spans="1:39">
      <c r="A153" s="4" t="s">
        <v>3779</v>
      </c>
      <c r="B153" s="4" t="s">
        <v>54</v>
      </c>
      <c r="C153" s="4" t="str">
        <f t="shared" ref="C153:C180" si="92">+G153</f>
        <v>assets/client</v>
      </c>
      <c r="D153" s="205"/>
      <c r="E153" s="208"/>
      <c r="F153" s="204"/>
      <c r="G153" s="13" t="s">
        <v>90</v>
      </c>
      <c r="H153" s="36"/>
      <c r="I153" s="36"/>
      <c r="J153" s="36"/>
      <c r="K153" s="36"/>
      <c r="L153" s="36"/>
      <c r="M153" s="36"/>
      <c r="N153" s="36"/>
      <c r="O153" s="36"/>
      <c r="P153" s="170" t="str">
        <f t="shared" ref="P153:AM153" si="93">+IFERROR(P152/P151,"")</f>
        <v/>
      </c>
      <c r="Q153" s="170" t="str">
        <f t="shared" si="93"/>
        <v/>
      </c>
      <c r="R153" s="170" t="str">
        <f t="shared" si="93"/>
        <v/>
      </c>
      <c r="S153" s="170" t="str">
        <f t="shared" si="93"/>
        <v/>
      </c>
      <c r="T153" s="170" t="str">
        <f t="shared" si="93"/>
        <v/>
      </c>
      <c r="U153" s="170" t="str">
        <f t="shared" si="93"/>
        <v/>
      </c>
      <c r="V153" s="170" t="str">
        <f t="shared" si="93"/>
        <v/>
      </c>
      <c r="W153" s="170">
        <f t="shared" si="93"/>
        <v>1</v>
      </c>
      <c r="X153" s="170" t="str">
        <f t="shared" si="93"/>
        <v/>
      </c>
      <c r="Y153" s="170" t="str">
        <f t="shared" si="93"/>
        <v/>
      </c>
      <c r="Z153" s="170" t="str">
        <f t="shared" si="93"/>
        <v/>
      </c>
      <c r="AA153" s="170" t="str">
        <f t="shared" si="93"/>
        <v/>
      </c>
      <c r="AB153" s="170">
        <f t="shared" si="93"/>
        <v>2.3333333333333335</v>
      </c>
      <c r="AC153" s="170" t="str">
        <f t="shared" si="93"/>
        <v/>
      </c>
      <c r="AD153" s="170">
        <f t="shared" si="93"/>
        <v>4</v>
      </c>
      <c r="AE153" s="170" t="str">
        <f t="shared" si="93"/>
        <v/>
      </c>
      <c r="AF153" s="170" t="str">
        <f t="shared" si="93"/>
        <v/>
      </c>
      <c r="AG153" s="170" t="str">
        <f t="shared" si="93"/>
        <v/>
      </c>
      <c r="AH153" s="170" t="str">
        <f t="shared" si="93"/>
        <v/>
      </c>
      <c r="AI153" s="170" t="str">
        <f t="shared" si="93"/>
        <v/>
      </c>
      <c r="AJ153" s="170" t="str">
        <f t="shared" si="93"/>
        <v/>
      </c>
      <c r="AK153" s="170" t="str">
        <f t="shared" si="93"/>
        <v/>
      </c>
      <c r="AL153" s="170" t="str">
        <f t="shared" si="93"/>
        <v/>
      </c>
      <c r="AM153" s="170" t="str">
        <f t="shared" si="93"/>
        <v/>
      </c>
    </row>
    <row r="154" spans="1:39" ht="15" customHeight="1">
      <c r="A154" s="4" t="s">
        <v>3779</v>
      </c>
      <c r="B154" s="4" t="s">
        <v>50</v>
      </c>
      <c r="C154" s="4" t="str">
        <f t="shared" si="92"/>
        <v>Clients</v>
      </c>
      <c r="D154" s="205"/>
      <c r="E154" s="203" t="s">
        <v>36</v>
      </c>
      <c r="F154" s="204" t="s">
        <v>50</v>
      </c>
      <c r="G154" s="10" t="s">
        <v>40</v>
      </c>
      <c r="H154" s="19"/>
      <c r="I154" s="19"/>
      <c r="J154" s="19"/>
      <c r="K154" s="19"/>
      <c r="L154" s="19"/>
      <c r="M154" s="19"/>
      <c r="N154" s="19"/>
      <c r="O154" s="19"/>
      <c r="P154" s="165"/>
      <c r="Q154" s="165">
        <f>+[4]Sheet1!C13</f>
        <v>0</v>
      </c>
      <c r="R154" s="165">
        <f>+[4]Sheet1!D13</f>
        <v>0</v>
      </c>
      <c r="S154" s="165">
        <f>+[4]Sheet1!E13</f>
        <v>1</v>
      </c>
      <c r="T154" s="165">
        <f>+[4]Sheet1!F13</f>
        <v>0</v>
      </c>
      <c r="U154" s="165">
        <f>+[4]Sheet1!G13</f>
        <v>1</v>
      </c>
      <c r="V154" s="165">
        <f>+[4]Sheet1!H13</f>
        <v>1</v>
      </c>
      <c r="W154" s="165">
        <f>+[4]Sheet1!I13</f>
        <v>2</v>
      </c>
      <c r="X154" s="165">
        <f>+[4]Sheet1!J13</f>
        <v>1</v>
      </c>
      <c r="Y154" s="165">
        <f>+[4]Sheet1!K13</f>
        <v>0</v>
      </c>
      <c r="Z154" s="165">
        <f>+[4]Sheet1!L13</f>
        <v>0</v>
      </c>
      <c r="AA154" s="165">
        <f>+[4]Sheet1!M13</f>
        <v>0</v>
      </c>
      <c r="AB154" s="165">
        <f>+[4]Sheet1!N13</f>
        <v>0</v>
      </c>
      <c r="AC154" s="165">
        <f>+[4]Sheet1!O13</f>
        <v>0</v>
      </c>
      <c r="AD154" s="165">
        <f>+[4]Sheet1!P13</f>
        <v>0</v>
      </c>
      <c r="AE154" s="165">
        <f>+[4]Sheet1!Q13</f>
        <v>0</v>
      </c>
      <c r="AF154" s="165">
        <f>+[4]Sheet1!R13</f>
        <v>0</v>
      </c>
      <c r="AG154" s="165">
        <f>+[4]Sheet1!S13</f>
        <v>0</v>
      </c>
      <c r="AH154" s="165">
        <f>+[4]Sheet1!T13</f>
        <v>0</v>
      </c>
      <c r="AI154" s="165">
        <f>+[4]Sheet1!U13</f>
        <v>0</v>
      </c>
      <c r="AJ154" s="165">
        <f>+[4]Sheet1!V13</f>
        <v>0</v>
      </c>
      <c r="AK154" s="165">
        <f>+[4]Sheet1!W13</f>
        <v>0</v>
      </c>
      <c r="AL154" s="165">
        <f>+[4]Sheet1!X13</f>
        <v>0</v>
      </c>
      <c r="AM154" s="165">
        <f>+[4]Sheet1!Y13</f>
        <v>0</v>
      </c>
    </row>
    <row r="155" spans="1:39">
      <c r="A155" s="4" t="s">
        <v>3779</v>
      </c>
      <c r="B155" s="4" t="s">
        <v>50</v>
      </c>
      <c r="C155" s="4" t="str">
        <f t="shared" si="92"/>
        <v>Assets</v>
      </c>
      <c r="D155" s="205"/>
      <c r="E155" s="203"/>
      <c r="F155" s="204"/>
      <c r="G155" s="11" t="s">
        <v>88</v>
      </c>
      <c r="H155" s="34"/>
      <c r="I155" s="34"/>
      <c r="J155" s="34"/>
      <c r="K155" s="34"/>
      <c r="L155" s="34"/>
      <c r="M155" s="34"/>
      <c r="N155" s="34"/>
      <c r="O155" s="34"/>
      <c r="P155" s="167">
        <f t="shared" ref="P155" si="94">SUM(P156:P157)</f>
        <v>0</v>
      </c>
      <c r="Q155" s="167"/>
      <c r="R155" s="167"/>
      <c r="S155" s="167">
        <f t="shared" ref="S155:AM155" si="95">SUM(S156:S157)</f>
        <v>6</v>
      </c>
      <c r="T155" s="167">
        <f t="shared" si="95"/>
        <v>0</v>
      </c>
      <c r="U155" s="167">
        <f t="shared" si="95"/>
        <v>1</v>
      </c>
      <c r="V155" s="167">
        <f t="shared" si="95"/>
        <v>1</v>
      </c>
      <c r="W155" s="167">
        <f t="shared" si="95"/>
        <v>3</v>
      </c>
      <c r="X155" s="167">
        <f t="shared" si="95"/>
        <v>1</v>
      </c>
      <c r="Y155" s="167">
        <f t="shared" si="95"/>
        <v>0</v>
      </c>
      <c r="Z155" s="167">
        <f t="shared" si="95"/>
        <v>0</v>
      </c>
      <c r="AA155" s="167">
        <f t="shared" si="95"/>
        <v>0</v>
      </c>
      <c r="AB155" s="167">
        <f t="shared" si="95"/>
        <v>0</v>
      </c>
      <c r="AC155" s="167">
        <f t="shared" si="95"/>
        <v>0</v>
      </c>
      <c r="AD155" s="167">
        <f t="shared" si="95"/>
        <v>0</v>
      </c>
      <c r="AE155" s="167">
        <f t="shared" si="95"/>
        <v>0</v>
      </c>
      <c r="AF155" s="167">
        <f t="shared" si="95"/>
        <v>0</v>
      </c>
      <c r="AG155" s="167">
        <f t="shared" si="95"/>
        <v>0</v>
      </c>
      <c r="AH155" s="167">
        <f t="shared" si="95"/>
        <v>0</v>
      </c>
      <c r="AI155" s="167">
        <f t="shared" si="95"/>
        <v>0</v>
      </c>
      <c r="AJ155" s="167">
        <f t="shared" si="95"/>
        <v>0</v>
      </c>
      <c r="AK155" s="167">
        <f t="shared" si="95"/>
        <v>0</v>
      </c>
      <c r="AL155" s="167">
        <f t="shared" si="95"/>
        <v>0</v>
      </c>
      <c r="AM155" s="167">
        <f t="shared" si="95"/>
        <v>0</v>
      </c>
    </row>
    <row r="156" spans="1:39" outlineLevel="1">
      <c r="A156" s="4" t="s">
        <v>3779</v>
      </c>
      <c r="B156" s="4" t="s">
        <v>50</v>
      </c>
      <c r="C156" s="4" t="str">
        <f t="shared" si="92"/>
        <v>Teamwork+PBX</v>
      </c>
      <c r="D156" s="205"/>
      <c r="E156" s="203"/>
      <c r="F156" s="204"/>
      <c r="G156" s="12" t="s">
        <v>1</v>
      </c>
      <c r="H156" s="35"/>
      <c r="I156" s="35"/>
      <c r="J156" s="35"/>
      <c r="K156" s="35"/>
      <c r="L156" s="35"/>
      <c r="M156" s="35"/>
      <c r="N156" s="35"/>
      <c r="O156" s="35"/>
      <c r="P156" s="169"/>
      <c r="Q156" s="169">
        <f>+IFERROR(SUMIFS([5]Sheet1!D:D,[5]Sheet1!$A:$A,$A156,[5]Sheet1!$B:$B,$B156,[5]Sheet1!$C:$C,$C156),0)</f>
        <v>0</v>
      </c>
      <c r="R156" s="169">
        <f>+IFERROR(SUMIFS([5]Sheet1!E:E,[5]Sheet1!$A:$A,$A156,[5]Sheet1!$B:$B,$B156,[5]Sheet1!$C:$C,$C156),0)</f>
        <v>0</v>
      </c>
      <c r="S156" s="169">
        <f>+IFERROR(SUMIFS([5]Sheet1!F:F,[5]Sheet1!$A:$A,$A156,[5]Sheet1!$B:$B,$B156,[5]Sheet1!$C:$C,$C156),0)</f>
        <v>6</v>
      </c>
      <c r="T156" s="169">
        <f>+IFERROR(SUMIFS([5]Sheet1!G:G,[5]Sheet1!$A:$A,$A156,[5]Sheet1!$B:$B,$B156,[5]Sheet1!$C:$C,$C156),0)</f>
        <v>0</v>
      </c>
      <c r="U156" s="169">
        <f>+IFERROR(SUMIFS([5]Sheet1!H:H,[5]Sheet1!$A:$A,$A156,[5]Sheet1!$B:$B,$B156,[5]Sheet1!$C:$C,$C156),0)</f>
        <v>1</v>
      </c>
      <c r="V156" s="169">
        <f>+IFERROR(SUMIFS([5]Sheet1!I:I,[5]Sheet1!$A:$A,$A156,[5]Sheet1!$B:$B,$B156,[5]Sheet1!$C:$C,$C156),0)</f>
        <v>1</v>
      </c>
      <c r="W156" s="169">
        <f>+IFERROR(SUMIFS([5]Sheet1!J:J,[5]Sheet1!$A:$A,$A156,[5]Sheet1!$B:$B,$B156,[5]Sheet1!$C:$C,$C156),0)</f>
        <v>3</v>
      </c>
      <c r="X156" s="169">
        <f>+IFERROR(SUMIFS([5]Sheet1!K:K,[5]Sheet1!$A:$A,$A156,[5]Sheet1!$B:$B,$B156,[5]Sheet1!$C:$C,$C156),0)</f>
        <v>1</v>
      </c>
      <c r="Y156" s="169">
        <f>+IFERROR(SUMIFS([5]Sheet1!L:L,[5]Sheet1!$A:$A,$A156,[5]Sheet1!$B:$B,$B156,[5]Sheet1!$C:$C,$C156),0)</f>
        <v>0</v>
      </c>
      <c r="Z156" s="169">
        <f>+IFERROR(SUMIFS([5]Sheet1!M:M,[5]Sheet1!$A:$A,$A156,[5]Sheet1!$B:$B,$B156,[5]Sheet1!$C:$C,$C156),0)</f>
        <v>0</v>
      </c>
      <c r="AA156" s="169">
        <f>+IFERROR(SUMIFS([5]Sheet1!N:N,[5]Sheet1!$A:$A,$A156,[5]Sheet1!$B:$B,$B156,[5]Sheet1!$C:$C,$C156),0)</f>
        <v>0</v>
      </c>
      <c r="AB156" s="169">
        <f>+IFERROR(SUMIFS([5]Sheet1!O:O,[5]Sheet1!$A:$A,$A156,[5]Sheet1!$B:$B,$B156,[5]Sheet1!$C:$C,$C156),0)</f>
        <v>0</v>
      </c>
      <c r="AC156" s="169">
        <f>+IFERROR(SUMIFS([5]Sheet1!P:P,[5]Sheet1!$A:$A,$A156,[5]Sheet1!$B:$B,$B156,[5]Sheet1!$C:$C,$C156),0)</f>
        <v>0</v>
      </c>
      <c r="AD156" s="169">
        <f>+IFERROR(SUMIFS([5]Sheet1!Q:Q,[5]Sheet1!$A:$A,$A156,[5]Sheet1!$B:$B,$B156,[5]Sheet1!$C:$C,$C156),0)</f>
        <v>0</v>
      </c>
      <c r="AE156" s="169">
        <f>+IFERROR(SUMIFS([5]Sheet1!R:R,[5]Sheet1!$A:$A,$A156,[5]Sheet1!$B:$B,$B156,[5]Sheet1!$C:$C,$C156),0)</f>
        <v>0</v>
      </c>
      <c r="AF156" s="169">
        <f>+IFERROR(SUMIFS([5]Sheet1!S:S,[5]Sheet1!$A:$A,$A156,[5]Sheet1!$B:$B,$B156,[5]Sheet1!$C:$C,$C156),0)</f>
        <v>0</v>
      </c>
      <c r="AG156" s="169">
        <f>+IFERROR(SUMIFS([5]Sheet1!T:T,[5]Sheet1!$A:$A,$A156,[5]Sheet1!$B:$B,$B156,[5]Sheet1!$C:$C,$C156),0)</f>
        <v>0</v>
      </c>
      <c r="AH156" s="169">
        <f>+IFERROR(SUMIFS([5]Sheet1!U:U,[5]Sheet1!$A:$A,$A156,[5]Sheet1!$B:$B,$B156,[5]Sheet1!$C:$C,$C156),0)</f>
        <v>0</v>
      </c>
      <c r="AI156" s="169">
        <f>+IFERROR(SUMIFS([5]Sheet1!V:V,[5]Sheet1!$A:$A,$A156,[5]Sheet1!$B:$B,$B156,[5]Sheet1!$C:$C,$C156),0)</f>
        <v>0</v>
      </c>
      <c r="AJ156" s="169">
        <f>+IFERROR(SUMIFS([5]Sheet1!W:W,[5]Sheet1!$A:$A,$A156,[5]Sheet1!$B:$B,$B156,[5]Sheet1!$C:$C,$C156),0)</f>
        <v>0</v>
      </c>
      <c r="AK156" s="169">
        <f>+IFERROR(SUMIFS([5]Sheet1!X:X,[5]Sheet1!$A:$A,$A156,[5]Sheet1!$B:$B,$B156,[5]Sheet1!$C:$C,$C156),0)</f>
        <v>0</v>
      </c>
      <c r="AL156" s="169">
        <f>+IFERROR(SUMIFS([5]Sheet1!Y:Y,[5]Sheet1!$A:$A,$A156,[5]Sheet1!$B:$B,$B156,[5]Sheet1!$C:$C,$C156),0)</f>
        <v>0</v>
      </c>
      <c r="AM156" s="169">
        <f>+IFERROR(SUMIFS([5]Sheet1!Z:Z,[5]Sheet1!$A:$A,$A156,[5]Sheet1!$B:$B,$B156,[5]Sheet1!$C:$C,$C156),0)</f>
        <v>0</v>
      </c>
    </row>
    <row r="157" spans="1:39" outlineLevel="1">
      <c r="A157" s="4" t="s">
        <v>3779</v>
      </c>
      <c r="B157" s="4" t="s">
        <v>50</v>
      </c>
      <c r="C157" s="4" t="str">
        <f t="shared" si="92"/>
        <v>Receptionist</v>
      </c>
      <c r="D157" s="205"/>
      <c r="E157" s="203"/>
      <c r="F157" s="204"/>
      <c r="G157" s="12" t="s">
        <v>2</v>
      </c>
      <c r="H157" s="35"/>
      <c r="I157" s="35"/>
      <c r="J157" s="35"/>
      <c r="K157" s="35"/>
      <c r="L157" s="35"/>
      <c r="M157" s="35"/>
      <c r="N157" s="35"/>
      <c r="O157" s="35"/>
      <c r="P157" s="169"/>
      <c r="Q157" s="169">
        <f>+IFERROR(SUMIFS([5]Sheet1!D:D,[5]Sheet1!$A:$A,$A157,[5]Sheet1!$B:$B,$B157,[5]Sheet1!$C:$C,$C157),0)</f>
        <v>0</v>
      </c>
      <c r="R157" s="169">
        <f>+IFERROR(SUMIFS([5]Sheet1!E:E,[5]Sheet1!$A:$A,$A157,[5]Sheet1!$B:$B,$B157,[5]Sheet1!$C:$C,$C157),0)</f>
        <v>0</v>
      </c>
      <c r="S157" s="169">
        <f>+IFERROR(SUMIFS([5]Sheet1!F:F,[5]Sheet1!$A:$A,$A157,[5]Sheet1!$B:$B,$B157,[5]Sheet1!$C:$C,$C157),0)</f>
        <v>0</v>
      </c>
      <c r="T157" s="169">
        <f>+IFERROR(SUMIFS([5]Sheet1!G:G,[5]Sheet1!$A:$A,$A157,[5]Sheet1!$B:$B,$B157,[5]Sheet1!$C:$C,$C157),0)</f>
        <v>0</v>
      </c>
      <c r="U157" s="169">
        <f>+IFERROR(SUMIFS([5]Sheet1!H:H,[5]Sheet1!$A:$A,$A157,[5]Sheet1!$B:$B,$B157,[5]Sheet1!$C:$C,$C157),0)</f>
        <v>0</v>
      </c>
      <c r="V157" s="169">
        <f>+IFERROR(SUMIFS([5]Sheet1!I:I,[5]Sheet1!$A:$A,$A157,[5]Sheet1!$B:$B,$B157,[5]Sheet1!$C:$C,$C157),0)</f>
        <v>0</v>
      </c>
      <c r="W157" s="169">
        <f>+IFERROR(SUMIFS([5]Sheet1!J:J,[5]Sheet1!$A:$A,$A157,[5]Sheet1!$B:$B,$B157,[5]Sheet1!$C:$C,$C157),0)</f>
        <v>0</v>
      </c>
      <c r="X157" s="169">
        <f>+IFERROR(SUMIFS([5]Sheet1!K:K,[5]Sheet1!$A:$A,$A157,[5]Sheet1!$B:$B,$B157,[5]Sheet1!$C:$C,$C157),0)</f>
        <v>0</v>
      </c>
      <c r="Y157" s="169">
        <f>+IFERROR(SUMIFS([5]Sheet1!L:L,[5]Sheet1!$A:$A,$A157,[5]Sheet1!$B:$B,$B157,[5]Sheet1!$C:$C,$C157),0)</f>
        <v>0</v>
      </c>
      <c r="Z157" s="169">
        <f>+IFERROR(SUMIFS([5]Sheet1!M:M,[5]Sheet1!$A:$A,$A157,[5]Sheet1!$B:$B,$B157,[5]Sheet1!$C:$C,$C157),0)</f>
        <v>0</v>
      </c>
      <c r="AA157" s="169">
        <f>+IFERROR(SUMIFS([5]Sheet1!N:N,[5]Sheet1!$A:$A,$A157,[5]Sheet1!$B:$B,$B157,[5]Sheet1!$C:$C,$C157),0)</f>
        <v>0</v>
      </c>
      <c r="AB157" s="169">
        <f>+IFERROR(SUMIFS([5]Sheet1!O:O,[5]Sheet1!$A:$A,$A157,[5]Sheet1!$B:$B,$B157,[5]Sheet1!$C:$C,$C157),0)</f>
        <v>0</v>
      </c>
      <c r="AC157" s="169">
        <f>+IFERROR(SUMIFS([5]Sheet1!P:P,[5]Sheet1!$A:$A,$A157,[5]Sheet1!$B:$B,$B157,[5]Sheet1!$C:$C,$C157),0)</f>
        <v>0</v>
      </c>
      <c r="AD157" s="169">
        <f>+IFERROR(SUMIFS([5]Sheet1!Q:Q,[5]Sheet1!$A:$A,$A157,[5]Sheet1!$B:$B,$B157,[5]Sheet1!$C:$C,$C157),0)</f>
        <v>0</v>
      </c>
      <c r="AE157" s="169">
        <f>+IFERROR(SUMIFS([5]Sheet1!R:R,[5]Sheet1!$A:$A,$A157,[5]Sheet1!$B:$B,$B157,[5]Sheet1!$C:$C,$C157),0)</f>
        <v>0</v>
      </c>
      <c r="AF157" s="169">
        <f>+IFERROR(SUMIFS([5]Sheet1!S:S,[5]Sheet1!$A:$A,$A157,[5]Sheet1!$B:$B,$B157,[5]Sheet1!$C:$C,$C157),0)</f>
        <v>0</v>
      </c>
      <c r="AG157" s="169">
        <f>+IFERROR(SUMIFS([5]Sheet1!T:T,[5]Sheet1!$A:$A,$A157,[5]Sheet1!$B:$B,$B157,[5]Sheet1!$C:$C,$C157),0)</f>
        <v>0</v>
      </c>
      <c r="AH157" s="169">
        <f>+IFERROR(SUMIFS([5]Sheet1!U:U,[5]Sheet1!$A:$A,$A157,[5]Sheet1!$B:$B,$B157,[5]Sheet1!$C:$C,$C157),0)</f>
        <v>0</v>
      </c>
      <c r="AI157" s="169">
        <f>+IFERROR(SUMIFS([5]Sheet1!V:V,[5]Sheet1!$A:$A,$A157,[5]Sheet1!$B:$B,$B157,[5]Sheet1!$C:$C,$C157),0)</f>
        <v>0</v>
      </c>
      <c r="AJ157" s="169">
        <f>+IFERROR(SUMIFS([5]Sheet1!W:W,[5]Sheet1!$A:$A,$A157,[5]Sheet1!$B:$B,$B157,[5]Sheet1!$C:$C,$C157),0)</f>
        <v>0</v>
      </c>
      <c r="AK157" s="169">
        <f>+IFERROR(SUMIFS([5]Sheet1!X:X,[5]Sheet1!$A:$A,$A157,[5]Sheet1!$B:$B,$B157,[5]Sheet1!$C:$C,$C157),0)</f>
        <v>0</v>
      </c>
      <c r="AL157" s="169">
        <f>+IFERROR(SUMIFS([5]Sheet1!Y:Y,[5]Sheet1!$A:$A,$A157,[5]Sheet1!$B:$B,$B157,[5]Sheet1!$C:$C,$C157),0)</f>
        <v>0</v>
      </c>
      <c r="AM157" s="169">
        <f>+IFERROR(SUMIFS([5]Sheet1!Z:Z,[5]Sheet1!$A:$A,$A157,[5]Sheet1!$B:$B,$B157,[5]Sheet1!$C:$C,$C157),0)</f>
        <v>0</v>
      </c>
    </row>
    <row r="158" spans="1:39" outlineLevel="1">
      <c r="A158" s="4" t="s">
        <v>3779</v>
      </c>
      <c r="B158" s="4" t="s">
        <v>50</v>
      </c>
      <c r="C158" s="4" t="str">
        <f t="shared" si="92"/>
        <v>add-on Call recording</v>
      </c>
      <c r="D158" s="205"/>
      <c r="E158" s="203"/>
      <c r="F158" s="204"/>
      <c r="G158" s="14" t="s">
        <v>83</v>
      </c>
      <c r="H158" s="37"/>
      <c r="I158" s="37"/>
      <c r="J158" s="37"/>
      <c r="K158" s="37"/>
      <c r="L158" s="37"/>
      <c r="M158" s="37"/>
      <c r="N158" s="37"/>
      <c r="O158" s="37"/>
      <c r="P158" s="169"/>
      <c r="Q158" s="169">
        <f>+IFERROR(SUMIFS([5]Sheet1!D:D,[5]Sheet1!$A:$A,$A158,[5]Sheet1!$B:$B,$B158,[5]Sheet1!$C:$C,$C158),0)</f>
        <v>0</v>
      </c>
      <c r="R158" s="169">
        <f>+IFERROR(SUMIFS([5]Sheet1!E:E,[5]Sheet1!$A:$A,$A158,[5]Sheet1!$B:$B,$B158,[5]Sheet1!$C:$C,$C158),0)</f>
        <v>0</v>
      </c>
      <c r="S158" s="169">
        <f>+IFERROR(SUMIFS([5]Sheet1!F:F,[5]Sheet1!$A:$A,$A158,[5]Sheet1!$B:$B,$B158,[5]Sheet1!$C:$C,$C158),0)</f>
        <v>0</v>
      </c>
      <c r="T158" s="169">
        <f>+IFERROR(SUMIFS([5]Sheet1!G:G,[5]Sheet1!$A:$A,$A158,[5]Sheet1!$B:$B,$B158,[5]Sheet1!$C:$C,$C158),0)</f>
        <v>0</v>
      </c>
      <c r="U158" s="169">
        <f>+IFERROR(SUMIFS([5]Sheet1!H:H,[5]Sheet1!$A:$A,$A158,[5]Sheet1!$B:$B,$B158,[5]Sheet1!$C:$C,$C158),0)</f>
        <v>0</v>
      </c>
      <c r="V158" s="169">
        <f>+IFERROR(SUMIFS([5]Sheet1!I:I,[5]Sheet1!$A:$A,$A158,[5]Sheet1!$B:$B,$B158,[5]Sheet1!$C:$C,$C158),0)</f>
        <v>0</v>
      </c>
      <c r="W158" s="169">
        <f>+IFERROR(SUMIFS([5]Sheet1!J:J,[5]Sheet1!$A:$A,$A158,[5]Sheet1!$B:$B,$B158,[5]Sheet1!$C:$C,$C158),0)</f>
        <v>0</v>
      </c>
      <c r="X158" s="169">
        <f>+IFERROR(SUMIFS([5]Sheet1!K:K,[5]Sheet1!$A:$A,$A158,[5]Sheet1!$B:$B,$B158,[5]Sheet1!$C:$C,$C158),0)</f>
        <v>0</v>
      </c>
      <c r="Y158" s="169">
        <f>+IFERROR(SUMIFS([5]Sheet1!L:L,[5]Sheet1!$A:$A,$A158,[5]Sheet1!$B:$B,$B158,[5]Sheet1!$C:$C,$C158),0)</f>
        <v>0</v>
      </c>
      <c r="Z158" s="169">
        <f>+IFERROR(SUMIFS([5]Sheet1!M:M,[5]Sheet1!$A:$A,$A158,[5]Sheet1!$B:$B,$B158,[5]Sheet1!$C:$C,$C158),0)</f>
        <v>0</v>
      </c>
      <c r="AA158" s="169">
        <f>+IFERROR(SUMIFS([5]Sheet1!N:N,[5]Sheet1!$A:$A,$A158,[5]Sheet1!$B:$B,$B158,[5]Sheet1!$C:$C,$C158),0)</f>
        <v>0</v>
      </c>
      <c r="AB158" s="169">
        <f>+IFERROR(SUMIFS([5]Sheet1!O:O,[5]Sheet1!$A:$A,$A158,[5]Sheet1!$B:$B,$B158,[5]Sheet1!$C:$C,$C158),0)</f>
        <v>0</v>
      </c>
      <c r="AC158" s="169">
        <f>+IFERROR(SUMIFS([5]Sheet1!P:P,[5]Sheet1!$A:$A,$A158,[5]Sheet1!$B:$B,$B158,[5]Sheet1!$C:$C,$C158),0)</f>
        <v>0</v>
      </c>
      <c r="AD158" s="169">
        <f>+IFERROR(SUMIFS([5]Sheet1!Q:Q,[5]Sheet1!$A:$A,$A158,[5]Sheet1!$B:$B,$B158,[5]Sheet1!$C:$C,$C158),0)</f>
        <v>0</v>
      </c>
      <c r="AE158" s="169">
        <f>+IFERROR(SUMIFS([5]Sheet1!R:R,[5]Sheet1!$A:$A,$A158,[5]Sheet1!$B:$B,$B158,[5]Sheet1!$C:$C,$C158),0)</f>
        <v>0</v>
      </c>
      <c r="AF158" s="169">
        <f>+IFERROR(SUMIFS([5]Sheet1!S:S,[5]Sheet1!$A:$A,$A158,[5]Sheet1!$B:$B,$B158,[5]Sheet1!$C:$C,$C158),0)</f>
        <v>0</v>
      </c>
      <c r="AG158" s="169">
        <f>+IFERROR(SUMIFS([5]Sheet1!T:T,[5]Sheet1!$A:$A,$A158,[5]Sheet1!$B:$B,$B158,[5]Sheet1!$C:$C,$C158),0)</f>
        <v>0</v>
      </c>
      <c r="AH158" s="169">
        <f>+IFERROR(SUMIFS([5]Sheet1!U:U,[5]Sheet1!$A:$A,$A158,[5]Sheet1!$B:$B,$B158,[5]Sheet1!$C:$C,$C158),0)</f>
        <v>0</v>
      </c>
      <c r="AI158" s="169">
        <f>+IFERROR(SUMIFS([5]Sheet1!V:V,[5]Sheet1!$A:$A,$A158,[5]Sheet1!$B:$B,$B158,[5]Sheet1!$C:$C,$C158),0)</f>
        <v>0</v>
      </c>
      <c r="AJ158" s="169">
        <f>+IFERROR(SUMIFS([5]Sheet1!W:W,[5]Sheet1!$A:$A,$A158,[5]Sheet1!$B:$B,$B158,[5]Sheet1!$C:$C,$C158),0)</f>
        <v>0</v>
      </c>
      <c r="AK158" s="169">
        <f>+IFERROR(SUMIFS([5]Sheet1!X:X,[5]Sheet1!$A:$A,$A158,[5]Sheet1!$B:$B,$B158,[5]Sheet1!$C:$C,$C158),0)</f>
        <v>0</v>
      </c>
      <c r="AL158" s="169">
        <f>+IFERROR(SUMIFS([5]Sheet1!Y:Y,[5]Sheet1!$A:$A,$A158,[5]Sheet1!$B:$B,$B158,[5]Sheet1!$C:$C,$C158),0)</f>
        <v>0</v>
      </c>
      <c r="AM158" s="169">
        <f>+IFERROR(SUMIFS([5]Sheet1!Z:Z,[5]Sheet1!$A:$A,$A158,[5]Sheet1!$B:$B,$B158,[5]Sheet1!$C:$C,$C158),0)</f>
        <v>0</v>
      </c>
    </row>
    <row r="159" spans="1:39" outlineLevel="1">
      <c r="A159" s="4" t="s">
        <v>3779</v>
      </c>
      <c r="B159" s="4" t="s">
        <v>50</v>
      </c>
      <c r="C159" s="4" t="str">
        <f t="shared" si="92"/>
        <v>add-on automatic operator</v>
      </c>
      <c r="D159" s="205"/>
      <c r="E159" s="203"/>
      <c r="F159" s="204"/>
      <c r="G159" s="14" t="s">
        <v>103</v>
      </c>
      <c r="H159" s="37"/>
      <c r="I159" s="37"/>
      <c r="J159" s="37"/>
      <c r="K159" s="37"/>
      <c r="L159" s="37"/>
      <c r="M159" s="37"/>
      <c r="N159" s="37"/>
      <c r="O159" s="37"/>
      <c r="P159" s="169"/>
      <c r="Q159" s="169">
        <f>+IFERROR(SUMIFS([5]Sheet1!D:D,[5]Sheet1!$A:$A,$A159,[5]Sheet1!$B:$B,$B159,[5]Sheet1!$C:$C,$C159),0)</f>
        <v>0</v>
      </c>
      <c r="R159" s="169">
        <f>+IFERROR(SUMIFS([5]Sheet1!E:E,[5]Sheet1!$A:$A,$A159,[5]Sheet1!$B:$B,$B159,[5]Sheet1!$C:$C,$C159),0)</f>
        <v>0</v>
      </c>
      <c r="S159" s="169">
        <f>+IFERROR(SUMIFS([5]Sheet1!F:F,[5]Sheet1!$A:$A,$A159,[5]Sheet1!$B:$B,$B159,[5]Sheet1!$C:$C,$C159),0)</f>
        <v>0</v>
      </c>
      <c r="T159" s="169">
        <f>+IFERROR(SUMIFS([5]Sheet1!G:G,[5]Sheet1!$A:$A,$A159,[5]Sheet1!$B:$B,$B159,[5]Sheet1!$C:$C,$C159),0)</f>
        <v>0</v>
      </c>
      <c r="U159" s="169">
        <f>+IFERROR(SUMIFS([5]Sheet1!H:H,[5]Sheet1!$A:$A,$A159,[5]Sheet1!$B:$B,$B159,[5]Sheet1!$C:$C,$C159),0)</f>
        <v>0</v>
      </c>
      <c r="V159" s="169">
        <f>+IFERROR(SUMIFS([5]Sheet1!I:I,[5]Sheet1!$A:$A,$A159,[5]Sheet1!$B:$B,$B159,[5]Sheet1!$C:$C,$C159),0)</f>
        <v>0</v>
      </c>
      <c r="W159" s="169">
        <f>+IFERROR(SUMIFS([5]Sheet1!J:J,[5]Sheet1!$A:$A,$A159,[5]Sheet1!$B:$B,$B159,[5]Sheet1!$C:$C,$C159),0)</f>
        <v>0</v>
      </c>
      <c r="X159" s="169">
        <f>+IFERROR(SUMIFS([5]Sheet1!K:K,[5]Sheet1!$A:$A,$A159,[5]Sheet1!$B:$B,$B159,[5]Sheet1!$C:$C,$C159),0)</f>
        <v>0</v>
      </c>
      <c r="Y159" s="169">
        <f>+IFERROR(SUMIFS([5]Sheet1!L:L,[5]Sheet1!$A:$A,$A159,[5]Sheet1!$B:$B,$B159,[5]Sheet1!$C:$C,$C159),0)</f>
        <v>0</v>
      </c>
      <c r="Z159" s="169">
        <f>+IFERROR(SUMIFS([5]Sheet1!M:M,[5]Sheet1!$A:$A,$A159,[5]Sheet1!$B:$B,$B159,[5]Sheet1!$C:$C,$C159),0)</f>
        <v>0</v>
      </c>
      <c r="AA159" s="169">
        <f>+IFERROR(SUMIFS([5]Sheet1!N:N,[5]Sheet1!$A:$A,$A159,[5]Sheet1!$B:$B,$B159,[5]Sheet1!$C:$C,$C159),0)</f>
        <v>0</v>
      </c>
      <c r="AB159" s="169">
        <f>+IFERROR(SUMIFS([5]Sheet1!O:O,[5]Sheet1!$A:$A,$A159,[5]Sheet1!$B:$B,$B159,[5]Sheet1!$C:$C,$C159),0)</f>
        <v>0</v>
      </c>
      <c r="AC159" s="169">
        <f>+IFERROR(SUMIFS([5]Sheet1!P:P,[5]Sheet1!$A:$A,$A159,[5]Sheet1!$B:$B,$B159,[5]Sheet1!$C:$C,$C159),0)</f>
        <v>0</v>
      </c>
      <c r="AD159" s="169">
        <f>+IFERROR(SUMIFS([5]Sheet1!Q:Q,[5]Sheet1!$A:$A,$A159,[5]Sheet1!$B:$B,$B159,[5]Sheet1!$C:$C,$C159),0)</f>
        <v>0</v>
      </c>
      <c r="AE159" s="169">
        <f>+IFERROR(SUMIFS([5]Sheet1!R:R,[5]Sheet1!$A:$A,$A159,[5]Sheet1!$B:$B,$B159,[5]Sheet1!$C:$C,$C159),0)</f>
        <v>0</v>
      </c>
      <c r="AF159" s="169">
        <f>+IFERROR(SUMIFS([5]Sheet1!S:S,[5]Sheet1!$A:$A,$A159,[5]Sheet1!$B:$B,$B159,[5]Sheet1!$C:$C,$C159),0)</f>
        <v>0</v>
      </c>
      <c r="AG159" s="169">
        <f>+IFERROR(SUMIFS([5]Sheet1!T:T,[5]Sheet1!$A:$A,$A159,[5]Sheet1!$B:$B,$B159,[5]Sheet1!$C:$C,$C159),0)</f>
        <v>0</v>
      </c>
      <c r="AH159" s="169">
        <f>+IFERROR(SUMIFS([5]Sheet1!U:U,[5]Sheet1!$A:$A,$A159,[5]Sheet1!$B:$B,$B159,[5]Sheet1!$C:$C,$C159),0)</f>
        <v>0</v>
      </c>
      <c r="AI159" s="169">
        <f>+IFERROR(SUMIFS([5]Sheet1!V:V,[5]Sheet1!$A:$A,$A159,[5]Sheet1!$B:$B,$B159,[5]Sheet1!$C:$C,$C159),0)</f>
        <v>0</v>
      </c>
      <c r="AJ159" s="169">
        <f>+IFERROR(SUMIFS([5]Sheet1!W:W,[5]Sheet1!$A:$A,$A159,[5]Sheet1!$B:$B,$B159,[5]Sheet1!$C:$C,$C159),0)</f>
        <v>0</v>
      </c>
      <c r="AK159" s="169">
        <f>+IFERROR(SUMIFS([5]Sheet1!X:X,[5]Sheet1!$A:$A,$A159,[5]Sheet1!$B:$B,$B159,[5]Sheet1!$C:$C,$C159),0)</f>
        <v>0</v>
      </c>
      <c r="AL159" s="169">
        <f>+IFERROR(SUMIFS([5]Sheet1!Y:Y,[5]Sheet1!$A:$A,$A159,[5]Sheet1!$B:$B,$B159,[5]Sheet1!$C:$C,$C159),0)</f>
        <v>0</v>
      </c>
      <c r="AM159" s="169">
        <f>+IFERROR(SUMIFS([5]Sheet1!Z:Z,[5]Sheet1!$A:$A,$A159,[5]Sheet1!$B:$B,$B159,[5]Sheet1!$C:$C,$C159),0)</f>
        <v>0</v>
      </c>
    </row>
    <row r="160" spans="1:39" outlineLevel="1">
      <c r="A160" s="4" t="s">
        <v>3779</v>
      </c>
      <c r="B160" s="4" t="s">
        <v>50</v>
      </c>
      <c r="C160" s="4" t="str">
        <f t="shared" si="92"/>
        <v>add-on call queue</v>
      </c>
      <c r="D160" s="205"/>
      <c r="E160" s="203"/>
      <c r="F160" s="204"/>
      <c r="G160" s="14" t="s">
        <v>104</v>
      </c>
      <c r="H160" s="37"/>
      <c r="I160" s="37"/>
      <c r="J160" s="37"/>
      <c r="K160" s="37"/>
      <c r="L160" s="37"/>
      <c r="M160" s="37"/>
      <c r="N160" s="37"/>
      <c r="O160" s="37"/>
      <c r="P160" s="169"/>
      <c r="Q160" s="169">
        <f>+IFERROR(SUMIFS([5]Sheet1!D:D,[5]Sheet1!$A:$A,$A160,[5]Sheet1!$B:$B,$B160,[5]Sheet1!$C:$C,$C160),0)</f>
        <v>0</v>
      </c>
      <c r="R160" s="169">
        <f>+IFERROR(SUMIFS([5]Sheet1!E:E,[5]Sheet1!$A:$A,$A160,[5]Sheet1!$B:$B,$B160,[5]Sheet1!$C:$C,$C160),0)</f>
        <v>0</v>
      </c>
      <c r="S160" s="169">
        <f>+IFERROR(SUMIFS([5]Sheet1!F:F,[5]Sheet1!$A:$A,$A160,[5]Sheet1!$B:$B,$B160,[5]Sheet1!$C:$C,$C160),0)</f>
        <v>0</v>
      </c>
      <c r="T160" s="169">
        <f>+IFERROR(SUMIFS([5]Sheet1!G:G,[5]Sheet1!$A:$A,$A160,[5]Sheet1!$B:$B,$B160,[5]Sheet1!$C:$C,$C160),0)</f>
        <v>0</v>
      </c>
      <c r="U160" s="169">
        <f>+IFERROR(SUMIFS([5]Sheet1!H:H,[5]Sheet1!$A:$A,$A160,[5]Sheet1!$B:$B,$B160,[5]Sheet1!$C:$C,$C160),0)</f>
        <v>0</v>
      </c>
      <c r="V160" s="169">
        <f>+IFERROR(SUMIFS([5]Sheet1!I:I,[5]Sheet1!$A:$A,$A160,[5]Sheet1!$B:$B,$B160,[5]Sheet1!$C:$C,$C160),0)</f>
        <v>0</v>
      </c>
      <c r="W160" s="169">
        <f>+IFERROR(SUMIFS([5]Sheet1!J:J,[5]Sheet1!$A:$A,$A160,[5]Sheet1!$B:$B,$B160,[5]Sheet1!$C:$C,$C160),0)</f>
        <v>0</v>
      </c>
      <c r="X160" s="169">
        <f>+IFERROR(SUMIFS([5]Sheet1!K:K,[5]Sheet1!$A:$A,$A160,[5]Sheet1!$B:$B,$B160,[5]Sheet1!$C:$C,$C160),0)</f>
        <v>0</v>
      </c>
      <c r="Y160" s="169">
        <f>+IFERROR(SUMIFS([5]Sheet1!L:L,[5]Sheet1!$A:$A,$A160,[5]Sheet1!$B:$B,$B160,[5]Sheet1!$C:$C,$C160),0)</f>
        <v>0</v>
      </c>
      <c r="Z160" s="169">
        <f>+IFERROR(SUMIFS([5]Sheet1!M:M,[5]Sheet1!$A:$A,$A160,[5]Sheet1!$B:$B,$B160,[5]Sheet1!$C:$C,$C160),0)</f>
        <v>0</v>
      </c>
      <c r="AA160" s="169">
        <f>+IFERROR(SUMIFS([5]Sheet1!N:N,[5]Sheet1!$A:$A,$A160,[5]Sheet1!$B:$B,$B160,[5]Sheet1!$C:$C,$C160),0)</f>
        <v>0</v>
      </c>
      <c r="AB160" s="169">
        <f>+IFERROR(SUMIFS([5]Sheet1!O:O,[5]Sheet1!$A:$A,$A160,[5]Sheet1!$B:$B,$B160,[5]Sheet1!$C:$C,$C160),0)</f>
        <v>0</v>
      </c>
      <c r="AC160" s="169">
        <f>+IFERROR(SUMIFS([5]Sheet1!P:P,[5]Sheet1!$A:$A,$A160,[5]Sheet1!$B:$B,$B160,[5]Sheet1!$C:$C,$C160),0)</f>
        <v>0</v>
      </c>
      <c r="AD160" s="169">
        <f>+IFERROR(SUMIFS([5]Sheet1!Q:Q,[5]Sheet1!$A:$A,$A160,[5]Sheet1!$B:$B,$B160,[5]Sheet1!$C:$C,$C160),0)</f>
        <v>0</v>
      </c>
      <c r="AE160" s="169">
        <f>+IFERROR(SUMIFS([5]Sheet1!R:R,[5]Sheet1!$A:$A,$A160,[5]Sheet1!$B:$B,$B160,[5]Sheet1!$C:$C,$C160),0)</f>
        <v>0</v>
      </c>
      <c r="AF160" s="169">
        <f>+IFERROR(SUMIFS([5]Sheet1!S:S,[5]Sheet1!$A:$A,$A160,[5]Sheet1!$B:$B,$B160,[5]Sheet1!$C:$C,$C160),0)</f>
        <v>0</v>
      </c>
      <c r="AG160" s="169">
        <f>+IFERROR(SUMIFS([5]Sheet1!T:T,[5]Sheet1!$A:$A,$A160,[5]Sheet1!$B:$B,$B160,[5]Sheet1!$C:$C,$C160),0)</f>
        <v>0</v>
      </c>
      <c r="AH160" s="169">
        <f>+IFERROR(SUMIFS([5]Sheet1!U:U,[5]Sheet1!$A:$A,$A160,[5]Sheet1!$B:$B,$B160,[5]Sheet1!$C:$C,$C160),0)</f>
        <v>0</v>
      </c>
      <c r="AI160" s="169">
        <f>+IFERROR(SUMIFS([5]Sheet1!V:V,[5]Sheet1!$A:$A,$A160,[5]Sheet1!$B:$B,$B160,[5]Sheet1!$C:$C,$C160),0)</f>
        <v>0</v>
      </c>
      <c r="AJ160" s="169">
        <f>+IFERROR(SUMIFS([5]Sheet1!W:W,[5]Sheet1!$A:$A,$A160,[5]Sheet1!$B:$B,$B160,[5]Sheet1!$C:$C,$C160),0)</f>
        <v>0</v>
      </c>
      <c r="AK160" s="169">
        <f>+IFERROR(SUMIFS([5]Sheet1!X:X,[5]Sheet1!$A:$A,$A160,[5]Sheet1!$B:$B,$B160,[5]Sheet1!$C:$C,$C160),0)</f>
        <v>0</v>
      </c>
      <c r="AL160" s="169">
        <f>+IFERROR(SUMIFS([5]Sheet1!Y:Y,[5]Sheet1!$A:$A,$A160,[5]Sheet1!$B:$B,$B160,[5]Sheet1!$C:$C,$C160),0)</f>
        <v>0</v>
      </c>
      <c r="AM160" s="169">
        <f>+IFERROR(SUMIFS([5]Sheet1!Z:Z,[5]Sheet1!$A:$A,$A160,[5]Sheet1!$B:$B,$B160,[5]Sheet1!$C:$C,$C160),0)</f>
        <v>0</v>
      </c>
    </row>
    <row r="161" spans="1:39">
      <c r="A161" s="4" t="s">
        <v>3779</v>
      </c>
      <c r="B161" s="4" t="s">
        <v>50</v>
      </c>
      <c r="C161" s="4" t="str">
        <f t="shared" si="92"/>
        <v>assets/client</v>
      </c>
      <c r="D161" s="205"/>
      <c r="E161" s="203"/>
      <c r="F161" s="204"/>
      <c r="G161" s="13" t="s">
        <v>90</v>
      </c>
      <c r="H161" s="36"/>
      <c r="I161" s="36"/>
      <c r="J161" s="36"/>
      <c r="K161" s="36"/>
      <c r="L161" s="36"/>
      <c r="M161" s="36"/>
      <c r="N161" s="36"/>
      <c r="O161" s="36"/>
      <c r="P161" s="170" t="str">
        <f t="shared" ref="P161:AM161" si="96">+IFERROR(P155/P154,"")</f>
        <v/>
      </c>
      <c r="Q161" s="170" t="str">
        <f t="shared" si="96"/>
        <v/>
      </c>
      <c r="R161" s="170" t="str">
        <f t="shared" si="96"/>
        <v/>
      </c>
      <c r="S161" s="170">
        <f t="shared" si="96"/>
        <v>6</v>
      </c>
      <c r="T161" s="170" t="str">
        <f t="shared" si="96"/>
        <v/>
      </c>
      <c r="U161" s="170">
        <f t="shared" si="96"/>
        <v>1</v>
      </c>
      <c r="V161" s="170">
        <f t="shared" si="96"/>
        <v>1</v>
      </c>
      <c r="W161" s="170">
        <f t="shared" si="96"/>
        <v>1.5</v>
      </c>
      <c r="X161" s="170">
        <f t="shared" si="96"/>
        <v>1</v>
      </c>
      <c r="Y161" s="170" t="str">
        <f t="shared" si="96"/>
        <v/>
      </c>
      <c r="Z161" s="170" t="str">
        <f t="shared" si="96"/>
        <v/>
      </c>
      <c r="AA161" s="170" t="str">
        <f t="shared" si="96"/>
        <v/>
      </c>
      <c r="AB161" s="170" t="str">
        <f t="shared" si="96"/>
        <v/>
      </c>
      <c r="AC161" s="170" t="str">
        <f t="shared" si="96"/>
        <v/>
      </c>
      <c r="AD161" s="170" t="str">
        <f t="shared" si="96"/>
        <v/>
      </c>
      <c r="AE161" s="170" t="str">
        <f t="shared" si="96"/>
        <v/>
      </c>
      <c r="AF161" s="170" t="str">
        <f t="shared" si="96"/>
        <v/>
      </c>
      <c r="AG161" s="170" t="str">
        <f t="shared" si="96"/>
        <v/>
      </c>
      <c r="AH161" s="170" t="str">
        <f t="shared" si="96"/>
        <v/>
      </c>
      <c r="AI161" s="170" t="str">
        <f t="shared" si="96"/>
        <v/>
      </c>
      <c r="AJ161" s="170" t="str">
        <f t="shared" si="96"/>
        <v/>
      </c>
      <c r="AK161" s="170" t="str">
        <f t="shared" si="96"/>
        <v/>
      </c>
      <c r="AL161" s="170" t="str">
        <f t="shared" si="96"/>
        <v/>
      </c>
      <c r="AM161" s="170" t="str">
        <f t="shared" si="96"/>
        <v/>
      </c>
    </row>
    <row r="162" spans="1:39" ht="15" customHeight="1">
      <c r="A162" s="4" t="s">
        <v>3779</v>
      </c>
      <c r="B162" s="4" t="s">
        <v>41</v>
      </c>
      <c r="C162" s="4" t="str">
        <f t="shared" si="92"/>
        <v>Clients</v>
      </c>
      <c r="D162" s="205"/>
      <c r="E162" s="206" t="s">
        <v>37</v>
      </c>
      <c r="F162" s="204" t="s">
        <v>41</v>
      </c>
      <c r="G162" s="10" t="s">
        <v>40</v>
      </c>
      <c r="H162" s="19"/>
      <c r="I162" s="19"/>
      <c r="J162" s="19"/>
      <c r="K162" s="19"/>
      <c r="L162" s="19"/>
      <c r="M162" s="19"/>
      <c r="N162" s="19"/>
      <c r="O162" s="19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</row>
    <row r="163" spans="1:39">
      <c r="A163" s="4" t="s">
        <v>3779</v>
      </c>
      <c r="B163" s="4" t="s">
        <v>41</v>
      </c>
      <c r="C163" s="4" t="str">
        <f t="shared" si="92"/>
        <v>Assets</v>
      </c>
      <c r="D163" s="205"/>
      <c r="E163" s="207"/>
      <c r="F163" s="204"/>
      <c r="G163" s="11" t="s">
        <v>88</v>
      </c>
      <c r="H163" s="34"/>
      <c r="I163" s="34"/>
      <c r="J163" s="34"/>
      <c r="K163" s="34"/>
      <c r="L163" s="34"/>
      <c r="M163" s="34"/>
      <c r="N163" s="34"/>
      <c r="O163" s="34"/>
      <c r="P163" s="167">
        <f t="shared" ref="P163" si="97">+SUM(P164:P166)</f>
        <v>0</v>
      </c>
      <c r="Q163" s="167">
        <f>+SUM(Q164:Q166)</f>
        <v>0</v>
      </c>
      <c r="R163" s="167">
        <f t="shared" ref="R163:AM163" si="98">+SUM(R164:R166)</f>
        <v>0</v>
      </c>
      <c r="S163" s="167">
        <f t="shared" si="98"/>
        <v>0</v>
      </c>
      <c r="T163" s="167">
        <f t="shared" si="98"/>
        <v>0</v>
      </c>
      <c r="U163" s="167">
        <f t="shared" si="98"/>
        <v>0</v>
      </c>
      <c r="V163" s="167">
        <f t="shared" si="98"/>
        <v>0</v>
      </c>
      <c r="W163" s="167">
        <f t="shared" si="98"/>
        <v>0</v>
      </c>
      <c r="X163" s="167">
        <f t="shared" si="98"/>
        <v>0</v>
      </c>
      <c r="Y163" s="167">
        <f t="shared" si="98"/>
        <v>0</v>
      </c>
      <c r="Z163" s="167">
        <f t="shared" si="98"/>
        <v>0</v>
      </c>
      <c r="AA163" s="167">
        <f t="shared" si="98"/>
        <v>0</v>
      </c>
      <c r="AB163" s="167">
        <f t="shared" si="98"/>
        <v>0</v>
      </c>
      <c r="AC163" s="167">
        <f t="shared" si="98"/>
        <v>0</v>
      </c>
      <c r="AD163" s="167">
        <f t="shared" si="98"/>
        <v>0</v>
      </c>
      <c r="AE163" s="167">
        <f t="shared" si="98"/>
        <v>0</v>
      </c>
      <c r="AF163" s="167">
        <f t="shared" si="98"/>
        <v>0</v>
      </c>
      <c r="AG163" s="167">
        <f t="shared" si="98"/>
        <v>0</v>
      </c>
      <c r="AH163" s="167">
        <f t="shared" si="98"/>
        <v>0</v>
      </c>
      <c r="AI163" s="167">
        <f t="shared" si="98"/>
        <v>0</v>
      </c>
      <c r="AJ163" s="167">
        <f t="shared" si="98"/>
        <v>0</v>
      </c>
      <c r="AK163" s="167">
        <f t="shared" si="98"/>
        <v>0</v>
      </c>
      <c r="AL163" s="167">
        <f t="shared" si="98"/>
        <v>0</v>
      </c>
      <c r="AM163" s="167">
        <f t="shared" si="98"/>
        <v>0</v>
      </c>
    </row>
    <row r="164" spans="1:39" outlineLevel="1">
      <c r="A164" s="4" t="s">
        <v>3779</v>
      </c>
      <c r="B164" s="4" t="s">
        <v>41</v>
      </c>
      <c r="C164" s="4" t="str">
        <f t="shared" si="92"/>
        <v>X Backup Starter</v>
      </c>
      <c r="D164" s="205"/>
      <c r="E164" s="207"/>
      <c r="F164" s="204"/>
      <c r="G164" s="12" t="s">
        <v>105</v>
      </c>
      <c r="H164" s="35"/>
      <c r="I164" s="35"/>
      <c r="J164" s="35"/>
      <c r="K164" s="35"/>
      <c r="L164" s="35"/>
      <c r="M164" s="35"/>
      <c r="N164" s="35"/>
      <c r="O164" s="35"/>
      <c r="P164" s="169"/>
      <c r="Q164" s="169">
        <f>+IFERROR(SUMIFS([5]Sheet1!D:D,[5]Sheet1!$A:$A,$A164,[5]Sheet1!$B:$B,$B164,[5]Sheet1!$C:$C,$C164),0)</f>
        <v>0</v>
      </c>
      <c r="R164" s="169">
        <f>+IFERROR(SUMIFS([5]Sheet1!E:E,[5]Sheet1!$A:$A,$A164,[5]Sheet1!$B:$B,$B164,[5]Sheet1!$C:$C,$C164),0)</f>
        <v>0</v>
      </c>
      <c r="S164" s="169">
        <f>+IFERROR(SUMIFS([5]Sheet1!F:F,[5]Sheet1!$A:$A,$A164,[5]Sheet1!$B:$B,$B164,[5]Sheet1!$C:$C,$C164),0)</f>
        <v>0</v>
      </c>
      <c r="T164" s="169">
        <f>+IFERROR(SUMIFS([5]Sheet1!G:G,[5]Sheet1!$A:$A,$A164,[5]Sheet1!$B:$B,$B164,[5]Sheet1!$C:$C,$C164),0)</f>
        <v>0</v>
      </c>
      <c r="U164" s="169">
        <f>+IFERROR(SUMIFS([5]Sheet1!H:H,[5]Sheet1!$A:$A,$A164,[5]Sheet1!$B:$B,$B164,[5]Sheet1!$C:$C,$C164),0)</f>
        <v>0</v>
      </c>
      <c r="V164" s="169">
        <f>+IFERROR(SUMIFS([5]Sheet1!I:I,[5]Sheet1!$A:$A,$A164,[5]Sheet1!$B:$B,$B164,[5]Sheet1!$C:$C,$C164),0)</f>
        <v>0</v>
      </c>
      <c r="W164" s="169">
        <f>+IFERROR(SUMIFS([5]Sheet1!J:J,[5]Sheet1!$A:$A,$A164,[5]Sheet1!$B:$B,$B164,[5]Sheet1!$C:$C,$C164),0)</f>
        <v>0</v>
      </c>
      <c r="X164" s="169">
        <f>+IFERROR(SUMIFS([5]Sheet1!K:K,[5]Sheet1!$A:$A,$A164,[5]Sheet1!$B:$B,$B164,[5]Sheet1!$C:$C,$C164),0)</f>
        <v>0</v>
      </c>
      <c r="Y164" s="169">
        <f>+IFERROR(SUMIFS([5]Sheet1!L:L,[5]Sheet1!$A:$A,$A164,[5]Sheet1!$B:$B,$B164,[5]Sheet1!$C:$C,$C164),0)</f>
        <v>0</v>
      </c>
      <c r="Z164" s="169">
        <f>+IFERROR(SUMIFS([5]Sheet1!M:M,[5]Sheet1!$A:$A,$A164,[5]Sheet1!$B:$B,$B164,[5]Sheet1!$C:$C,$C164),0)</f>
        <v>0</v>
      </c>
      <c r="AA164" s="169">
        <f>+IFERROR(SUMIFS([5]Sheet1!N:N,[5]Sheet1!$A:$A,$A164,[5]Sheet1!$B:$B,$B164,[5]Sheet1!$C:$C,$C164),0)</f>
        <v>0</v>
      </c>
      <c r="AB164" s="169">
        <f>+IFERROR(SUMIFS([5]Sheet1!O:O,[5]Sheet1!$A:$A,$A164,[5]Sheet1!$B:$B,$B164,[5]Sheet1!$C:$C,$C164),0)</f>
        <v>0</v>
      </c>
      <c r="AC164" s="169">
        <f>+IFERROR(SUMIFS([5]Sheet1!P:P,[5]Sheet1!$A:$A,$A164,[5]Sheet1!$B:$B,$B164,[5]Sheet1!$C:$C,$C164),0)</f>
        <v>0</v>
      </c>
      <c r="AD164" s="169">
        <f>+IFERROR(SUMIFS([5]Sheet1!Q:Q,[5]Sheet1!$A:$A,$A164,[5]Sheet1!$B:$B,$B164,[5]Sheet1!$C:$C,$C164),0)</f>
        <v>0</v>
      </c>
      <c r="AE164" s="169">
        <f>+IFERROR(SUMIFS([5]Sheet1!R:R,[5]Sheet1!$A:$A,$A164,[5]Sheet1!$B:$B,$B164,[5]Sheet1!$C:$C,$C164),0)</f>
        <v>0</v>
      </c>
      <c r="AF164" s="169">
        <f>+IFERROR(SUMIFS([5]Sheet1!S:S,[5]Sheet1!$A:$A,$A164,[5]Sheet1!$B:$B,$B164,[5]Sheet1!$C:$C,$C164),0)</f>
        <v>0</v>
      </c>
      <c r="AG164" s="169">
        <f>+IFERROR(SUMIFS([5]Sheet1!T:T,[5]Sheet1!$A:$A,$A164,[5]Sheet1!$B:$B,$B164,[5]Sheet1!$C:$C,$C164),0)</f>
        <v>0</v>
      </c>
      <c r="AH164" s="169">
        <f>+IFERROR(SUMIFS([5]Sheet1!U:U,[5]Sheet1!$A:$A,$A164,[5]Sheet1!$B:$B,$B164,[5]Sheet1!$C:$C,$C164),0)</f>
        <v>0</v>
      </c>
      <c r="AI164" s="169">
        <f>+IFERROR(SUMIFS([5]Sheet1!V:V,[5]Sheet1!$A:$A,$A164,[5]Sheet1!$B:$B,$B164,[5]Sheet1!$C:$C,$C164),0)</f>
        <v>0</v>
      </c>
      <c r="AJ164" s="169">
        <f>+IFERROR(SUMIFS([5]Sheet1!W:W,[5]Sheet1!$A:$A,$A164,[5]Sheet1!$B:$B,$B164,[5]Sheet1!$C:$C,$C164),0)</f>
        <v>0</v>
      </c>
      <c r="AK164" s="169">
        <f>+IFERROR(SUMIFS([5]Sheet1!X:X,[5]Sheet1!$A:$A,$A164,[5]Sheet1!$B:$B,$B164,[5]Sheet1!$C:$C,$C164),0)</f>
        <v>0</v>
      </c>
      <c r="AL164" s="169">
        <f>+IFERROR(SUMIFS([5]Sheet1!Y:Y,[5]Sheet1!$A:$A,$A164,[5]Sheet1!$B:$B,$B164,[5]Sheet1!$C:$C,$C164),0)</f>
        <v>0</v>
      </c>
      <c r="AM164" s="169">
        <f>+IFERROR(SUMIFS([5]Sheet1!Z:Z,[5]Sheet1!$A:$A,$A164,[5]Sheet1!$B:$B,$B164,[5]Sheet1!$C:$C,$C164),0)</f>
        <v>0</v>
      </c>
    </row>
    <row r="165" spans="1:39" outlineLevel="1">
      <c r="A165" s="4" t="s">
        <v>3779</v>
      </c>
      <c r="B165" s="4" t="s">
        <v>41</v>
      </c>
      <c r="C165" s="4" t="str">
        <f t="shared" si="92"/>
        <v>X Backup Basico</v>
      </c>
      <c r="D165" s="205"/>
      <c r="E165" s="207"/>
      <c r="F165" s="204"/>
      <c r="G165" s="12" t="s">
        <v>106</v>
      </c>
      <c r="H165" s="35"/>
      <c r="I165" s="35"/>
      <c r="J165" s="35"/>
      <c r="K165" s="35"/>
      <c r="L165" s="35"/>
      <c r="M165" s="35"/>
      <c r="N165" s="35"/>
      <c r="O165" s="35"/>
      <c r="P165" s="169"/>
      <c r="Q165" s="169">
        <f>+IFERROR(SUMIFS([5]Sheet1!D:D,[5]Sheet1!$A:$A,$A165,[5]Sheet1!$B:$B,$B165,[5]Sheet1!$C:$C,$C165),0)</f>
        <v>0</v>
      </c>
      <c r="R165" s="169">
        <f>+IFERROR(SUMIFS([5]Sheet1!E:E,[5]Sheet1!$A:$A,$A165,[5]Sheet1!$B:$B,$B165,[5]Sheet1!$C:$C,$C165),0)</f>
        <v>0</v>
      </c>
      <c r="S165" s="169">
        <f>+IFERROR(SUMIFS([5]Sheet1!F:F,[5]Sheet1!$A:$A,$A165,[5]Sheet1!$B:$B,$B165,[5]Sheet1!$C:$C,$C165),0)</f>
        <v>0</v>
      </c>
      <c r="T165" s="169">
        <f>+IFERROR(SUMIFS([5]Sheet1!G:G,[5]Sheet1!$A:$A,$A165,[5]Sheet1!$B:$B,$B165,[5]Sheet1!$C:$C,$C165),0)</f>
        <v>0</v>
      </c>
      <c r="U165" s="169">
        <f>+IFERROR(SUMIFS([5]Sheet1!H:H,[5]Sheet1!$A:$A,$A165,[5]Sheet1!$B:$B,$B165,[5]Sheet1!$C:$C,$C165),0)</f>
        <v>0</v>
      </c>
      <c r="V165" s="169">
        <f>+IFERROR(SUMIFS([5]Sheet1!I:I,[5]Sheet1!$A:$A,$A165,[5]Sheet1!$B:$B,$B165,[5]Sheet1!$C:$C,$C165),0)</f>
        <v>0</v>
      </c>
      <c r="W165" s="169">
        <f>+IFERROR(SUMIFS([5]Sheet1!J:J,[5]Sheet1!$A:$A,$A165,[5]Sheet1!$B:$B,$B165,[5]Sheet1!$C:$C,$C165),0)</f>
        <v>0</v>
      </c>
      <c r="X165" s="169">
        <f>+IFERROR(SUMIFS([5]Sheet1!K:K,[5]Sheet1!$A:$A,$A165,[5]Sheet1!$B:$B,$B165,[5]Sheet1!$C:$C,$C165),0)</f>
        <v>0</v>
      </c>
      <c r="Y165" s="169">
        <f>+IFERROR(SUMIFS([5]Sheet1!L:L,[5]Sheet1!$A:$A,$A165,[5]Sheet1!$B:$B,$B165,[5]Sheet1!$C:$C,$C165),0)</f>
        <v>0</v>
      </c>
      <c r="Z165" s="169">
        <f>+IFERROR(SUMIFS([5]Sheet1!M:M,[5]Sheet1!$A:$A,$A165,[5]Sheet1!$B:$B,$B165,[5]Sheet1!$C:$C,$C165),0)</f>
        <v>0</v>
      </c>
      <c r="AA165" s="169">
        <f>+IFERROR(SUMIFS([5]Sheet1!N:N,[5]Sheet1!$A:$A,$A165,[5]Sheet1!$B:$B,$B165,[5]Sheet1!$C:$C,$C165),0)</f>
        <v>0</v>
      </c>
      <c r="AB165" s="169">
        <f>+IFERROR(SUMIFS([5]Sheet1!O:O,[5]Sheet1!$A:$A,$A165,[5]Sheet1!$B:$B,$B165,[5]Sheet1!$C:$C,$C165),0)</f>
        <v>0</v>
      </c>
      <c r="AC165" s="169">
        <f>+IFERROR(SUMIFS([5]Sheet1!P:P,[5]Sheet1!$A:$A,$A165,[5]Sheet1!$B:$B,$B165,[5]Sheet1!$C:$C,$C165),0)</f>
        <v>0</v>
      </c>
      <c r="AD165" s="169">
        <f>+IFERROR(SUMIFS([5]Sheet1!Q:Q,[5]Sheet1!$A:$A,$A165,[5]Sheet1!$B:$B,$B165,[5]Sheet1!$C:$C,$C165),0)</f>
        <v>0</v>
      </c>
      <c r="AE165" s="169">
        <f>+IFERROR(SUMIFS([5]Sheet1!R:R,[5]Sheet1!$A:$A,$A165,[5]Sheet1!$B:$B,$B165,[5]Sheet1!$C:$C,$C165),0)</f>
        <v>0</v>
      </c>
      <c r="AF165" s="169">
        <f>+IFERROR(SUMIFS([5]Sheet1!S:S,[5]Sheet1!$A:$A,$A165,[5]Sheet1!$B:$B,$B165,[5]Sheet1!$C:$C,$C165),0)</f>
        <v>0</v>
      </c>
      <c r="AG165" s="169">
        <f>+IFERROR(SUMIFS([5]Sheet1!T:T,[5]Sheet1!$A:$A,$A165,[5]Sheet1!$B:$B,$B165,[5]Sheet1!$C:$C,$C165),0)</f>
        <v>0</v>
      </c>
      <c r="AH165" s="169">
        <f>+IFERROR(SUMIFS([5]Sheet1!U:U,[5]Sheet1!$A:$A,$A165,[5]Sheet1!$B:$B,$B165,[5]Sheet1!$C:$C,$C165),0)</f>
        <v>0</v>
      </c>
      <c r="AI165" s="169">
        <f>+IFERROR(SUMIFS([5]Sheet1!V:V,[5]Sheet1!$A:$A,$A165,[5]Sheet1!$B:$B,$B165,[5]Sheet1!$C:$C,$C165),0)</f>
        <v>0</v>
      </c>
      <c r="AJ165" s="169">
        <f>+IFERROR(SUMIFS([5]Sheet1!W:W,[5]Sheet1!$A:$A,$A165,[5]Sheet1!$B:$B,$B165,[5]Sheet1!$C:$C,$C165),0)</f>
        <v>0</v>
      </c>
      <c r="AK165" s="169">
        <f>+IFERROR(SUMIFS([5]Sheet1!X:X,[5]Sheet1!$A:$A,$A165,[5]Sheet1!$B:$B,$B165,[5]Sheet1!$C:$C,$C165),0)</f>
        <v>0</v>
      </c>
      <c r="AL165" s="169">
        <f>+IFERROR(SUMIFS([5]Sheet1!Y:Y,[5]Sheet1!$A:$A,$A165,[5]Sheet1!$B:$B,$B165,[5]Sheet1!$C:$C,$C165),0)</f>
        <v>0</v>
      </c>
      <c r="AM165" s="169">
        <f>+IFERROR(SUMIFS([5]Sheet1!Z:Z,[5]Sheet1!$A:$A,$A165,[5]Sheet1!$B:$B,$B165,[5]Sheet1!$C:$C,$C165),0)</f>
        <v>0</v>
      </c>
    </row>
    <row r="166" spans="1:39" outlineLevel="1">
      <c r="A166" s="4" t="s">
        <v>3779</v>
      </c>
      <c r="B166" s="4" t="s">
        <v>41</v>
      </c>
      <c r="C166" s="4" t="str">
        <f t="shared" si="92"/>
        <v>X Backup Premium</v>
      </c>
      <c r="D166" s="205"/>
      <c r="E166" s="207"/>
      <c r="F166" s="204"/>
      <c r="G166" s="12" t="s">
        <v>107</v>
      </c>
      <c r="H166" s="35"/>
      <c r="I166" s="35"/>
      <c r="J166" s="35"/>
      <c r="K166" s="35"/>
      <c r="L166" s="35"/>
      <c r="M166" s="35"/>
      <c r="N166" s="35"/>
      <c r="O166" s="35"/>
      <c r="P166" s="169"/>
      <c r="Q166" s="169">
        <f>+IFERROR(SUMIFS([5]Sheet1!D:D,[5]Sheet1!$A:$A,$A166,[5]Sheet1!$B:$B,$B166,[5]Sheet1!$C:$C,$C166),0)</f>
        <v>0</v>
      </c>
      <c r="R166" s="169">
        <f>+IFERROR(SUMIFS([5]Sheet1!E:E,[5]Sheet1!$A:$A,$A166,[5]Sheet1!$B:$B,$B166,[5]Sheet1!$C:$C,$C166),0)</f>
        <v>0</v>
      </c>
      <c r="S166" s="169">
        <f>+IFERROR(SUMIFS([5]Sheet1!F:F,[5]Sheet1!$A:$A,$A166,[5]Sheet1!$B:$B,$B166,[5]Sheet1!$C:$C,$C166),0)</f>
        <v>0</v>
      </c>
      <c r="T166" s="169">
        <f>+IFERROR(SUMIFS([5]Sheet1!G:G,[5]Sheet1!$A:$A,$A166,[5]Sheet1!$B:$B,$B166,[5]Sheet1!$C:$C,$C166),0)</f>
        <v>0</v>
      </c>
      <c r="U166" s="169">
        <f>+IFERROR(SUMIFS([5]Sheet1!H:H,[5]Sheet1!$A:$A,$A166,[5]Sheet1!$B:$B,$B166,[5]Sheet1!$C:$C,$C166),0)</f>
        <v>0</v>
      </c>
      <c r="V166" s="169">
        <f>+IFERROR(SUMIFS([5]Sheet1!I:I,[5]Sheet1!$A:$A,$A166,[5]Sheet1!$B:$B,$B166,[5]Sheet1!$C:$C,$C166),0)</f>
        <v>0</v>
      </c>
      <c r="W166" s="169">
        <f>+IFERROR(SUMIFS([5]Sheet1!J:J,[5]Sheet1!$A:$A,$A166,[5]Sheet1!$B:$B,$B166,[5]Sheet1!$C:$C,$C166),0)</f>
        <v>0</v>
      </c>
      <c r="X166" s="169">
        <f>+IFERROR(SUMIFS([5]Sheet1!K:K,[5]Sheet1!$A:$A,$A166,[5]Sheet1!$B:$B,$B166,[5]Sheet1!$C:$C,$C166),0)</f>
        <v>0</v>
      </c>
      <c r="Y166" s="169">
        <f>+IFERROR(SUMIFS([5]Sheet1!L:L,[5]Sheet1!$A:$A,$A166,[5]Sheet1!$B:$B,$B166,[5]Sheet1!$C:$C,$C166),0)</f>
        <v>0</v>
      </c>
      <c r="Z166" s="169">
        <f>+IFERROR(SUMIFS([5]Sheet1!M:M,[5]Sheet1!$A:$A,$A166,[5]Sheet1!$B:$B,$B166,[5]Sheet1!$C:$C,$C166),0)</f>
        <v>0</v>
      </c>
      <c r="AA166" s="169">
        <f>+IFERROR(SUMIFS([5]Sheet1!N:N,[5]Sheet1!$A:$A,$A166,[5]Sheet1!$B:$B,$B166,[5]Sheet1!$C:$C,$C166),0)</f>
        <v>0</v>
      </c>
      <c r="AB166" s="169">
        <f>+IFERROR(SUMIFS([5]Sheet1!O:O,[5]Sheet1!$A:$A,$A166,[5]Sheet1!$B:$B,$B166,[5]Sheet1!$C:$C,$C166),0)</f>
        <v>0</v>
      </c>
      <c r="AC166" s="169">
        <f>+IFERROR(SUMIFS([5]Sheet1!P:P,[5]Sheet1!$A:$A,$A166,[5]Sheet1!$B:$B,$B166,[5]Sheet1!$C:$C,$C166),0)</f>
        <v>0</v>
      </c>
      <c r="AD166" s="169">
        <f>+IFERROR(SUMIFS([5]Sheet1!Q:Q,[5]Sheet1!$A:$A,$A166,[5]Sheet1!$B:$B,$B166,[5]Sheet1!$C:$C,$C166),0)</f>
        <v>0</v>
      </c>
      <c r="AE166" s="169">
        <f>+IFERROR(SUMIFS([5]Sheet1!R:R,[5]Sheet1!$A:$A,$A166,[5]Sheet1!$B:$B,$B166,[5]Sheet1!$C:$C,$C166),0)</f>
        <v>0</v>
      </c>
      <c r="AF166" s="169">
        <f>+IFERROR(SUMIFS([5]Sheet1!S:S,[5]Sheet1!$A:$A,$A166,[5]Sheet1!$B:$B,$B166,[5]Sheet1!$C:$C,$C166),0)</f>
        <v>0</v>
      </c>
      <c r="AG166" s="169">
        <f>+IFERROR(SUMIFS([5]Sheet1!T:T,[5]Sheet1!$A:$A,$A166,[5]Sheet1!$B:$B,$B166,[5]Sheet1!$C:$C,$C166),0)</f>
        <v>0</v>
      </c>
      <c r="AH166" s="169">
        <f>+IFERROR(SUMIFS([5]Sheet1!U:U,[5]Sheet1!$A:$A,$A166,[5]Sheet1!$B:$B,$B166,[5]Sheet1!$C:$C,$C166),0)</f>
        <v>0</v>
      </c>
      <c r="AI166" s="169">
        <f>+IFERROR(SUMIFS([5]Sheet1!V:V,[5]Sheet1!$A:$A,$A166,[5]Sheet1!$B:$B,$B166,[5]Sheet1!$C:$C,$C166),0)</f>
        <v>0</v>
      </c>
      <c r="AJ166" s="169">
        <f>+IFERROR(SUMIFS([5]Sheet1!W:W,[5]Sheet1!$A:$A,$A166,[5]Sheet1!$B:$B,$B166,[5]Sheet1!$C:$C,$C166),0)</f>
        <v>0</v>
      </c>
      <c r="AK166" s="169">
        <f>+IFERROR(SUMIFS([5]Sheet1!X:X,[5]Sheet1!$A:$A,$A166,[5]Sheet1!$B:$B,$B166,[5]Sheet1!$C:$C,$C166),0)</f>
        <v>0</v>
      </c>
      <c r="AL166" s="169">
        <f>+IFERROR(SUMIFS([5]Sheet1!Y:Y,[5]Sheet1!$A:$A,$A166,[5]Sheet1!$B:$B,$B166,[5]Sheet1!$C:$C,$C166),0)</f>
        <v>0</v>
      </c>
      <c r="AM166" s="169">
        <f>+IFERROR(SUMIFS([5]Sheet1!Z:Z,[5]Sheet1!$A:$A,$A166,[5]Sheet1!$B:$B,$B166,[5]Sheet1!$C:$C,$C166),0)</f>
        <v>0</v>
      </c>
    </row>
    <row r="167" spans="1:39">
      <c r="A167" s="4" t="s">
        <v>3779</v>
      </c>
      <c r="B167" s="4" t="s">
        <v>41</v>
      </c>
      <c r="C167" s="4" t="str">
        <f t="shared" si="92"/>
        <v>assets/client</v>
      </c>
      <c r="D167" s="205"/>
      <c r="E167" s="207"/>
      <c r="F167" s="204"/>
      <c r="G167" s="13" t="s">
        <v>90</v>
      </c>
      <c r="H167" s="36"/>
      <c r="I167" s="36"/>
      <c r="J167" s="36"/>
      <c r="K167" s="36"/>
      <c r="L167" s="36"/>
      <c r="M167" s="36"/>
      <c r="N167" s="36"/>
      <c r="O167" s="36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</row>
    <row r="168" spans="1:39">
      <c r="A168" s="4" t="s">
        <v>3779</v>
      </c>
      <c r="B168" s="8" t="s">
        <v>108</v>
      </c>
      <c r="C168" s="4" t="str">
        <f t="shared" si="92"/>
        <v>Clients</v>
      </c>
      <c r="D168" s="205"/>
      <c r="E168" s="207"/>
      <c r="F168" s="204" t="s">
        <v>108</v>
      </c>
      <c r="G168" s="10" t="s">
        <v>40</v>
      </c>
      <c r="H168" s="19"/>
      <c r="I168" s="19"/>
      <c r="J168" s="19"/>
      <c r="K168" s="19"/>
      <c r="L168" s="19"/>
      <c r="M168" s="19"/>
      <c r="N168" s="19"/>
      <c r="O168" s="19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65"/>
      <c r="AE168" s="165"/>
      <c r="AF168" s="165"/>
      <c r="AG168" s="165"/>
      <c r="AH168" s="165"/>
      <c r="AI168" s="165"/>
      <c r="AJ168" s="165"/>
      <c r="AK168" s="165"/>
      <c r="AL168" s="165"/>
      <c r="AM168" s="165"/>
    </row>
    <row r="169" spans="1:39">
      <c r="A169" s="4" t="s">
        <v>3779</v>
      </c>
      <c r="B169" s="8" t="s">
        <v>108</v>
      </c>
      <c r="C169" s="4" t="str">
        <f t="shared" si="92"/>
        <v>Assets</v>
      </c>
      <c r="D169" s="205"/>
      <c r="E169" s="207"/>
      <c r="F169" s="204"/>
      <c r="G169" s="11" t="s">
        <v>88</v>
      </c>
      <c r="H169" s="34"/>
      <c r="I169" s="34"/>
      <c r="J169" s="34"/>
      <c r="K169" s="34"/>
      <c r="L169" s="34"/>
      <c r="M169" s="34"/>
      <c r="N169" s="34"/>
      <c r="O169" s="34"/>
      <c r="P169" s="167">
        <f t="shared" ref="P169" si="99">+SUM(P170:P172)</f>
        <v>0</v>
      </c>
      <c r="Q169" s="167">
        <f>+SUM(Q170:Q172)</f>
        <v>0</v>
      </c>
      <c r="R169" s="167">
        <f t="shared" ref="R169:AM169" si="100">+SUM(R170:R172)</f>
        <v>0</v>
      </c>
      <c r="S169" s="167">
        <f t="shared" si="100"/>
        <v>0</v>
      </c>
      <c r="T169" s="167">
        <f t="shared" si="100"/>
        <v>0</v>
      </c>
      <c r="U169" s="167">
        <f t="shared" si="100"/>
        <v>0</v>
      </c>
      <c r="V169" s="167">
        <f t="shared" si="100"/>
        <v>0</v>
      </c>
      <c r="W169" s="167">
        <f t="shared" si="100"/>
        <v>0</v>
      </c>
      <c r="X169" s="167">
        <f t="shared" si="100"/>
        <v>0</v>
      </c>
      <c r="Y169" s="167">
        <f t="shared" si="100"/>
        <v>0</v>
      </c>
      <c r="Z169" s="167">
        <f t="shared" si="100"/>
        <v>0</v>
      </c>
      <c r="AA169" s="167">
        <f t="shared" si="100"/>
        <v>0</v>
      </c>
      <c r="AB169" s="167">
        <f t="shared" si="100"/>
        <v>0</v>
      </c>
      <c r="AC169" s="167">
        <f t="shared" si="100"/>
        <v>0</v>
      </c>
      <c r="AD169" s="167">
        <f t="shared" si="100"/>
        <v>0</v>
      </c>
      <c r="AE169" s="167">
        <f t="shared" si="100"/>
        <v>0</v>
      </c>
      <c r="AF169" s="167">
        <f t="shared" si="100"/>
        <v>0</v>
      </c>
      <c r="AG169" s="167">
        <f t="shared" si="100"/>
        <v>0</v>
      </c>
      <c r="AH169" s="167">
        <f t="shared" si="100"/>
        <v>0</v>
      </c>
      <c r="AI169" s="167">
        <f t="shared" si="100"/>
        <v>0</v>
      </c>
      <c r="AJ169" s="167">
        <f t="shared" si="100"/>
        <v>0</v>
      </c>
      <c r="AK169" s="167">
        <f t="shared" si="100"/>
        <v>0</v>
      </c>
      <c r="AL169" s="167">
        <f t="shared" si="100"/>
        <v>0</v>
      </c>
      <c r="AM169" s="167">
        <f t="shared" si="100"/>
        <v>0</v>
      </c>
    </row>
    <row r="170" spans="1:39">
      <c r="A170" s="4" t="s">
        <v>3779</v>
      </c>
      <c r="B170" s="8" t="s">
        <v>108</v>
      </c>
      <c r="C170" s="4" t="str">
        <f t="shared" si="92"/>
        <v>X Files Starter</v>
      </c>
      <c r="D170" s="205"/>
      <c r="E170" s="207"/>
      <c r="F170" s="204"/>
      <c r="G170" s="12" t="s">
        <v>110</v>
      </c>
      <c r="H170" s="35"/>
      <c r="I170" s="35"/>
      <c r="J170" s="35"/>
      <c r="K170" s="35"/>
      <c r="L170" s="35"/>
      <c r="M170" s="35"/>
      <c r="N170" s="35"/>
      <c r="O170" s="35"/>
      <c r="P170" s="169"/>
      <c r="Q170" s="169">
        <f>+IFERROR(SUMIFS([5]Sheet1!D:D,[5]Sheet1!$A:$A,$A170,[5]Sheet1!$B:$B,$B170,[5]Sheet1!$C:$C,$C170),0)</f>
        <v>0</v>
      </c>
      <c r="R170" s="169">
        <f>+IFERROR(SUMIFS([5]Sheet1!E:E,[5]Sheet1!$A:$A,$A170,[5]Sheet1!$B:$B,$B170,[5]Sheet1!$C:$C,$C170),0)</f>
        <v>0</v>
      </c>
      <c r="S170" s="169">
        <f>+IFERROR(SUMIFS([5]Sheet1!F:F,[5]Sheet1!$A:$A,$A170,[5]Sheet1!$B:$B,$B170,[5]Sheet1!$C:$C,$C170),0)</f>
        <v>0</v>
      </c>
      <c r="T170" s="169">
        <f>+IFERROR(SUMIFS([5]Sheet1!G:G,[5]Sheet1!$A:$A,$A170,[5]Sheet1!$B:$B,$B170,[5]Sheet1!$C:$C,$C170),0)</f>
        <v>0</v>
      </c>
      <c r="U170" s="169">
        <f>+IFERROR(SUMIFS([5]Sheet1!H:H,[5]Sheet1!$A:$A,$A170,[5]Sheet1!$B:$B,$B170,[5]Sheet1!$C:$C,$C170),0)</f>
        <v>0</v>
      </c>
      <c r="V170" s="169">
        <f>+IFERROR(SUMIFS([5]Sheet1!I:I,[5]Sheet1!$A:$A,$A170,[5]Sheet1!$B:$B,$B170,[5]Sheet1!$C:$C,$C170),0)</f>
        <v>0</v>
      </c>
      <c r="W170" s="169">
        <f>+IFERROR(SUMIFS([5]Sheet1!J:J,[5]Sheet1!$A:$A,$A170,[5]Sheet1!$B:$B,$B170,[5]Sheet1!$C:$C,$C170),0)</f>
        <v>0</v>
      </c>
      <c r="X170" s="169">
        <f>+IFERROR(SUMIFS([5]Sheet1!K:K,[5]Sheet1!$A:$A,$A170,[5]Sheet1!$B:$B,$B170,[5]Sheet1!$C:$C,$C170),0)</f>
        <v>0</v>
      </c>
      <c r="Y170" s="169">
        <f>+IFERROR(SUMIFS([5]Sheet1!L:L,[5]Sheet1!$A:$A,$A170,[5]Sheet1!$B:$B,$B170,[5]Sheet1!$C:$C,$C170),0)</f>
        <v>0</v>
      </c>
      <c r="Z170" s="169">
        <f>+IFERROR(SUMIFS([5]Sheet1!M:M,[5]Sheet1!$A:$A,$A170,[5]Sheet1!$B:$B,$B170,[5]Sheet1!$C:$C,$C170),0)</f>
        <v>0</v>
      </c>
      <c r="AA170" s="169">
        <f>+IFERROR(SUMIFS([5]Sheet1!N:N,[5]Sheet1!$A:$A,$A170,[5]Sheet1!$B:$B,$B170,[5]Sheet1!$C:$C,$C170),0)</f>
        <v>0</v>
      </c>
      <c r="AB170" s="169">
        <f>+IFERROR(SUMIFS([5]Sheet1!O:O,[5]Sheet1!$A:$A,$A170,[5]Sheet1!$B:$B,$B170,[5]Sheet1!$C:$C,$C170),0)</f>
        <v>0</v>
      </c>
      <c r="AC170" s="169">
        <f>+IFERROR(SUMIFS([5]Sheet1!P:P,[5]Sheet1!$A:$A,$A170,[5]Sheet1!$B:$B,$B170,[5]Sheet1!$C:$C,$C170),0)</f>
        <v>0</v>
      </c>
      <c r="AD170" s="169">
        <f>+IFERROR(SUMIFS([5]Sheet1!Q:Q,[5]Sheet1!$A:$A,$A170,[5]Sheet1!$B:$B,$B170,[5]Sheet1!$C:$C,$C170),0)</f>
        <v>0</v>
      </c>
      <c r="AE170" s="169">
        <f>+IFERROR(SUMIFS([5]Sheet1!R:R,[5]Sheet1!$A:$A,$A170,[5]Sheet1!$B:$B,$B170,[5]Sheet1!$C:$C,$C170),0)</f>
        <v>0</v>
      </c>
      <c r="AF170" s="169">
        <f>+IFERROR(SUMIFS([5]Sheet1!S:S,[5]Sheet1!$A:$A,$A170,[5]Sheet1!$B:$B,$B170,[5]Sheet1!$C:$C,$C170),0)</f>
        <v>0</v>
      </c>
      <c r="AG170" s="169">
        <f>+IFERROR(SUMIFS([5]Sheet1!T:T,[5]Sheet1!$A:$A,$A170,[5]Sheet1!$B:$B,$B170,[5]Sheet1!$C:$C,$C170),0)</f>
        <v>0</v>
      </c>
      <c r="AH170" s="169">
        <f>+IFERROR(SUMIFS([5]Sheet1!U:U,[5]Sheet1!$A:$A,$A170,[5]Sheet1!$B:$B,$B170,[5]Sheet1!$C:$C,$C170),0)</f>
        <v>0</v>
      </c>
      <c r="AI170" s="169">
        <f>+IFERROR(SUMIFS([5]Sheet1!V:V,[5]Sheet1!$A:$A,$A170,[5]Sheet1!$B:$B,$B170,[5]Sheet1!$C:$C,$C170),0)</f>
        <v>0</v>
      </c>
      <c r="AJ170" s="169">
        <f>+IFERROR(SUMIFS([5]Sheet1!W:W,[5]Sheet1!$A:$A,$A170,[5]Sheet1!$B:$B,$B170,[5]Sheet1!$C:$C,$C170),0)</f>
        <v>0</v>
      </c>
      <c r="AK170" s="169">
        <f>+IFERROR(SUMIFS([5]Sheet1!X:X,[5]Sheet1!$A:$A,$A170,[5]Sheet1!$B:$B,$B170,[5]Sheet1!$C:$C,$C170),0)</f>
        <v>0</v>
      </c>
      <c r="AL170" s="169">
        <f>+IFERROR(SUMIFS([5]Sheet1!Y:Y,[5]Sheet1!$A:$A,$A170,[5]Sheet1!$B:$B,$B170,[5]Sheet1!$C:$C,$C170),0)</f>
        <v>0</v>
      </c>
      <c r="AM170" s="169">
        <f>+IFERROR(SUMIFS([5]Sheet1!Z:Z,[5]Sheet1!$A:$A,$A170,[5]Sheet1!$B:$B,$B170,[5]Sheet1!$C:$C,$C170),0)</f>
        <v>0</v>
      </c>
    </row>
    <row r="171" spans="1:39">
      <c r="A171" s="4" t="s">
        <v>3779</v>
      </c>
      <c r="B171" s="8" t="s">
        <v>108</v>
      </c>
      <c r="C171" s="4" t="str">
        <f t="shared" si="92"/>
        <v>X Files Basico</v>
      </c>
      <c r="D171" s="205"/>
      <c r="E171" s="207"/>
      <c r="F171" s="204"/>
      <c r="G171" s="12" t="s">
        <v>111</v>
      </c>
      <c r="H171" s="35"/>
      <c r="I171" s="35"/>
      <c r="J171" s="35"/>
      <c r="K171" s="35"/>
      <c r="L171" s="35"/>
      <c r="M171" s="35"/>
      <c r="N171" s="35"/>
      <c r="O171" s="35"/>
      <c r="P171" s="169"/>
      <c r="Q171" s="169">
        <f>+IFERROR(SUMIFS([5]Sheet1!D:D,[5]Sheet1!$A:$A,$A171,[5]Sheet1!$B:$B,$B171,[5]Sheet1!$C:$C,$C171),0)</f>
        <v>0</v>
      </c>
      <c r="R171" s="169">
        <f>+IFERROR(SUMIFS([5]Sheet1!E:E,[5]Sheet1!$A:$A,$A171,[5]Sheet1!$B:$B,$B171,[5]Sheet1!$C:$C,$C171),0)</f>
        <v>0</v>
      </c>
      <c r="S171" s="169">
        <f>+IFERROR(SUMIFS([5]Sheet1!F:F,[5]Sheet1!$A:$A,$A171,[5]Sheet1!$B:$B,$B171,[5]Sheet1!$C:$C,$C171),0)</f>
        <v>0</v>
      </c>
      <c r="T171" s="169">
        <f>+IFERROR(SUMIFS([5]Sheet1!G:G,[5]Sheet1!$A:$A,$A171,[5]Sheet1!$B:$B,$B171,[5]Sheet1!$C:$C,$C171),0)</f>
        <v>0</v>
      </c>
      <c r="U171" s="169">
        <f>+IFERROR(SUMIFS([5]Sheet1!H:H,[5]Sheet1!$A:$A,$A171,[5]Sheet1!$B:$B,$B171,[5]Sheet1!$C:$C,$C171),0)</f>
        <v>0</v>
      </c>
      <c r="V171" s="169">
        <f>+IFERROR(SUMIFS([5]Sheet1!I:I,[5]Sheet1!$A:$A,$A171,[5]Sheet1!$B:$B,$B171,[5]Sheet1!$C:$C,$C171),0)</f>
        <v>0</v>
      </c>
      <c r="W171" s="169">
        <f>+IFERROR(SUMIFS([5]Sheet1!J:J,[5]Sheet1!$A:$A,$A171,[5]Sheet1!$B:$B,$B171,[5]Sheet1!$C:$C,$C171),0)</f>
        <v>0</v>
      </c>
      <c r="X171" s="169">
        <f>+IFERROR(SUMIFS([5]Sheet1!K:K,[5]Sheet1!$A:$A,$A171,[5]Sheet1!$B:$B,$B171,[5]Sheet1!$C:$C,$C171),0)</f>
        <v>0</v>
      </c>
      <c r="Y171" s="169">
        <f>+IFERROR(SUMIFS([5]Sheet1!L:L,[5]Sheet1!$A:$A,$A171,[5]Sheet1!$B:$B,$B171,[5]Sheet1!$C:$C,$C171),0)</f>
        <v>0</v>
      </c>
      <c r="Z171" s="169">
        <f>+IFERROR(SUMIFS([5]Sheet1!M:M,[5]Sheet1!$A:$A,$A171,[5]Sheet1!$B:$B,$B171,[5]Sheet1!$C:$C,$C171),0)</f>
        <v>0</v>
      </c>
      <c r="AA171" s="169">
        <f>+IFERROR(SUMIFS([5]Sheet1!N:N,[5]Sheet1!$A:$A,$A171,[5]Sheet1!$B:$B,$B171,[5]Sheet1!$C:$C,$C171),0)</f>
        <v>0</v>
      </c>
      <c r="AB171" s="169">
        <f>+IFERROR(SUMIFS([5]Sheet1!O:O,[5]Sheet1!$A:$A,$A171,[5]Sheet1!$B:$B,$B171,[5]Sheet1!$C:$C,$C171),0)</f>
        <v>0</v>
      </c>
      <c r="AC171" s="169">
        <f>+IFERROR(SUMIFS([5]Sheet1!P:P,[5]Sheet1!$A:$A,$A171,[5]Sheet1!$B:$B,$B171,[5]Sheet1!$C:$C,$C171),0)</f>
        <v>0</v>
      </c>
      <c r="AD171" s="169">
        <f>+IFERROR(SUMIFS([5]Sheet1!Q:Q,[5]Sheet1!$A:$A,$A171,[5]Sheet1!$B:$B,$B171,[5]Sheet1!$C:$C,$C171),0)</f>
        <v>0</v>
      </c>
      <c r="AE171" s="169">
        <f>+IFERROR(SUMIFS([5]Sheet1!R:R,[5]Sheet1!$A:$A,$A171,[5]Sheet1!$B:$B,$B171,[5]Sheet1!$C:$C,$C171),0)</f>
        <v>0</v>
      </c>
      <c r="AF171" s="169">
        <f>+IFERROR(SUMIFS([5]Sheet1!S:S,[5]Sheet1!$A:$A,$A171,[5]Sheet1!$B:$B,$B171,[5]Sheet1!$C:$C,$C171),0)</f>
        <v>0</v>
      </c>
      <c r="AG171" s="169">
        <f>+IFERROR(SUMIFS([5]Sheet1!T:T,[5]Sheet1!$A:$A,$A171,[5]Sheet1!$B:$B,$B171,[5]Sheet1!$C:$C,$C171),0)</f>
        <v>0</v>
      </c>
      <c r="AH171" s="169">
        <f>+IFERROR(SUMIFS([5]Sheet1!U:U,[5]Sheet1!$A:$A,$A171,[5]Sheet1!$B:$B,$B171,[5]Sheet1!$C:$C,$C171),0)</f>
        <v>0</v>
      </c>
      <c r="AI171" s="169">
        <f>+IFERROR(SUMIFS([5]Sheet1!V:V,[5]Sheet1!$A:$A,$A171,[5]Sheet1!$B:$B,$B171,[5]Sheet1!$C:$C,$C171),0)</f>
        <v>0</v>
      </c>
      <c r="AJ171" s="169">
        <f>+IFERROR(SUMIFS([5]Sheet1!W:W,[5]Sheet1!$A:$A,$A171,[5]Sheet1!$B:$B,$B171,[5]Sheet1!$C:$C,$C171),0)</f>
        <v>0</v>
      </c>
      <c r="AK171" s="169">
        <f>+IFERROR(SUMIFS([5]Sheet1!X:X,[5]Sheet1!$A:$A,$A171,[5]Sheet1!$B:$B,$B171,[5]Sheet1!$C:$C,$C171),0)</f>
        <v>0</v>
      </c>
      <c r="AL171" s="169">
        <f>+IFERROR(SUMIFS([5]Sheet1!Y:Y,[5]Sheet1!$A:$A,$A171,[5]Sheet1!$B:$B,$B171,[5]Sheet1!$C:$C,$C171),0)</f>
        <v>0</v>
      </c>
      <c r="AM171" s="169">
        <f>+IFERROR(SUMIFS([5]Sheet1!Z:Z,[5]Sheet1!$A:$A,$A171,[5]Sheet1!$B:$B,$B171,[5]Sheet1!$C:$C,$C171),0)</f>
        <v>0</v>
      </c>
    </row>
    <row r="172" spans="1:39">
      <c r="A172" s="4" t="s">
        <v>3779</v>
      </c>
      <c r="B172" s="8" t="s">
        <v>108</v>
      </c>
      <c r="C172" s="4" t="str">
        <f t="shared" si="92"/>
        <v>X Files Premium</v>
      </c>
      <c r="D172" s="205"/>
      <c r="E172" s="207"/>
      <c r="F172" s="204"/>
      <c r="G172" s="12" t="s">
        <v>112</v>
      </c>
      <c r="H172" s="35"/>
      <c r="I172" s="35"/>
      <c r="J172" s="35"/>
      <c r="K172" s="35"/>
      <c r="L172" s="35"/>
      <c r="M172" s="35"/>
      <c r="N172" s="35"/>
      <c r="O172" s="35"/>
      <c r="P172" s="169"/>
      <c r="Q172" s="169">
        <f>+IFERROR(SUMIFS([5]Sheet1!D:D,[5]Sheet1!$A:$A,$A172,[5]Sheet1!$B:$B,$B172,[5]Sheet1!$C:$C,$C172),0)</f>
        <v>0</v>
      </c>
      <c r="R172" s="169">
        <f>+IFERROR(SUMIFS([5]Sheet1!E:E,[5]Sheet1!$A:$A,$A172,[5]Sheet1!$B:$B,$B172,[5]Sheet1!$C:$C,$C172),0)</f>
        <v>0</v>
      </c>
      <c r="S172" s="169">
        <f>+IFERROR(SUMIFS([5]Sheet1!F:F,[5]Sheet1!$A:$A,$A172,[5]Sheet1!$B:$B,$B172,[5]Sheet1!$C:$C,$C172),0)</f>
        <v>0</v>
      </c>
      <c r="T172" s="169">
        <f>+IFERROR(SUMIFS([5]Sheet1!G:G,[5]Sheet1!$A:$A,$A172,[5]Sheet1!$B:$B,$B172,[5]Sheet1!$C:$C,$C172),0)</f>
        <v>0</v>
      </c>
      <c r="U172" s="169">
        <f>+IFERROR(SUMIFS([5]Sheet1!H:H,[5]Sheet1!$A:$A,$A172,[5]Sheet1!$B:$B,$B172,[5]Sheet1!$C:$C,$C172),0)</f>
        <v>0</v>
      </c>
      <c r="V172" s="169">
        <f>+IFERROR(SUMIFS([5]Sheet1!I:I,[5]Sheet1!$A:$A,$A172,[5]Sheet1!$B:$B,$B172,[5]Sheet1!$C:$C,$C172),0)</f>
        <v>0</v>
      </c>
      <c r="W172" s="169">
        <f>+IFERROR(SUMIFS([5]Sheet1!J:J,[5]Sheet1!$A:$A,$A172,[5]Sheet1!$B:$B,$B172,[5]Sheet1!$C:$C,$C172),0)</f>
        <v>0</v>
      </c>
      <c r="X172" s="169">
        <f>+IFERROR(SUMIFS([5]Sheet1!K:K,[5]Sheet1!$A:$A,$A172,[5]Sheet1!$B:$B,$B172,[5]Sheet1!$C:$C,$C172),0)</f>
        <v>0</v>
      </c>
      <c r="Y172" s="169">
        <f>+IFERROR(SUMIFS([5]Sheet1!L:L,[5]Sheet1!$A:$A,$A172,[5]Sheet1!$B:$B,$B172,[5]Sheet1!$C:$C,$C172),0)</f>
        <v>0</v>
      </c>
      <c r="Z172" s="169">
        <f>+IFERROR(SUMIFS([5]Sheet1!M:M,[5]Sheet1!$A:$A,$A172,[5]Sheet1!$B:$B,$B172,[5]Sheet1!$C:$C,$C172),0)</f>
        <v>0</v>
      </c>
      <c r="AA172" s="169">
        <f>+IFERROR(SUMIFS([5]Sheet1!N:N,[5]Sheet1!$A:$A,$A172,[5]Sheet1!$B:$B,$B172,[5]Sheet1!$C:$C,$C172),0)</f>
        <v>0</v>
      </c>
      <c r="AB172" s="169">
        <f>+IFERROR(SUMIFS([5]Sheet1!O:O,[5]Sheet1!$A:$A,$A172,[5]Sheet1!$B:$B,$B172,[5]Sheet1!$C:$C,$C172),0)</f>
        <v>0</v>
      </c>
      <c r="AC172" s="169">
        <f>+IFERROR(SUMIFS([5]Sheet1!P:P,[5]Sheet1!$A:$A,$A172,[5]Sheet1!$B:$B,$B172,[5]Sheet1!$C:$C,$C172),0)</f>
        <v>0</v>
      </c>
      <c r="AD172" s="169">
        <f>+IFERROR(SUMIFS([5]Sheet1!Q:Q,[5]Sheet1!$A:$A,$A172,[5]Sheet1!$B:$B,$B172,[5]Sheet1!$C:$C,$C172),0)</f>
        <v>0</v>
      </c>
      <c r="AE172" s="169">
        <f>+IFERROR(SUMIFS([5]Sheet1!R:R,[5]Sheet1!$A:$A,$A172,[5]Sheet1!$B:$B,$B172,[5]Sheet1!$C:$C,$C172),0)</f>
        <v>0</v>
      </c>
      <c r="AF172" s="169">
        <f>+IFERROR(SUMIFS([5]Sheet1!S:S,[5]Sheet1!$A:$A,$A172,[5]Sheet1!$B:$B,$B172,[5]Sheet1!$C:$C,$C172),0)</f>
        <v>0</v>
      </c>
      <c r="AG172" s="169">
        <f>+IFERROR(SUMIFS([5]Sheet1!T:T,[5]Sheet1!$A:$A,$A172,[5]Sheet1!$B:$B,$B172,[5]Sheet1!$C:$C,$C172),0)</f>
        <v>0</v>
      </c>
      <c r="AH172" s="169">
        <f>+IFERROR(SUMIFS([5]Sheet1!U:U,[5]Sheet1!$A:$A,$A172,[5]Sheet1!$B:$B,$B172,[5]Sheet1!$C:$C,$C172),0)</f>
        <v>0</v>
      </c>
      <c r="AI172" s="169">
        <f>+IFERROR(SUMIFS([5]Sheet1!V:V,[5]Sheet1!$A:$A,$A172,[5]Sheet1!$B:$B,$B172,[5]Sheet1!$C:$C,$C172),0)</f>
        <v>0</v>
      </c>
      <c r="AJ172" s="169">
        <f>+IFERROR(SUMIFS([5]Sheet1!W:W,[5]Sheet1!$A:$A,$A172,[5]Sheet1!$B:$B,$B172,[5]Sheet1!$C:$C,$C172),0)</f>
        <v>0</v>
      </c>
      <c r="AK172" s="169">
        <f>+IFERROR(SUMIFS([5]Sheet1!X:X,[5]Sheet1!$A:$A,$A172,[5]Sheet1!$B:$B,$B172,[5]Sheet1!$C:$C,$C172),0)</f>
        <v>0</v>
      </c>
      <c r="AL172" s="169">
        <f>+IFERROR(SUMIFS([5]Sheet1!Y:Y,[5]Sheet1!$A:$A,$A172,[5]Sheet1!$B:$B,$B172,[5]Sheet1!$C:$C,$C172),0)</f>
        <v>0</v>
      </c>
      <c r="AM172" s="169">
        <f>+IFERROR(SUMIFS([5]Sheet1!Z:Z,[5]Sheet1!$A:$A,$A172,[5]Sheet1!$B:$B,$B172,[5]Sheet1!$C:$C,$C172),0)</f>
        <v>0</v>
      </c>
    </row>
    <row r="173" spans="1:39">
      <c r="A173" s="4" t="s">
        <v>3779</v>
      </c>
      <c r="B173" s="8" t="s">
        <v>108</v>
      </c>
      <c r="C173" s="4" t="str">
        <f t="shared" si="92"/>
        <v>assets/client</v>
      </c>
      <c r="D173" s="205"/>
      <c r="E173" s="207"/>
      <c r="F173" s="204"/>
      <c r="G173" s="13" t="s">
        <v>90</v>
      </c>
      <c r="H173" s="36"/>
      <c r="I173" s="36"/>
      <c r="J173" s="36"/>
      <c r="K173" s="36"/>
      <c r="L173" s="36"/>
      <c r="M173" s="36"/>
      <c r="N173" s="36"/>
      <c r="O173" s="36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</row>
    <row r="174" spans="1:39">
      <c r="A174" s="4" t="s">
        <v>3779</v>
      </c>
      <c r="B174" s="8" t="s">
        <v>109</v>
      </c>
      <c r="C174" s="4" t="str">
        <f t="shared" si="92"/>
        <v>Clients</v>
      </c>
      <c r="D174" s="205"/>
      <c r="E174" s="207"/>
      <c r="F174" s="204" t="s">
        <v>109</v>
      </c>
      <c r="G174" s="10" t="s">
        <v>40</v>
      </c>
      <c r="H174" s="19"/>
      <c r="I174" s="19"/>
      <c r="J174" s="19"/>
      <c r="K174" s="19"/>
      <c r="L174" s="19"/>
      <c r="M174" s="19"/>
      <c r="N174" s="19"/>
      <c r="O174" s="19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</row>
    <row r="175" spans="1:39">
      <c r="A175" s="4" t="s">
        <v>3779</v>
      </c>
      <c r="B175" s="8" t="s">
        <v>109</v>
      </c>
      <c r="C175" s="4" t="str">
        <f t="shared" si="92"/>
        <v>Assets</v>
      </c>
      <c r="D175" s="205"/>
      <c r="E175" s="207"/>
      <c r="F175" s="204"/>
      <c r="G175" s="11" t="s">
        <v>88</v>
      </c>
      <c r="H175" s="34"/>
      <c r="I175" s="34"/>
      <c r="J175" s="34"/>
      <c r="K175" s="34"/>
      <c r="L175" s="34"/>
      <c r="M175" s="34"/>
      <c r="N175" s="34"/>
      <c r="O175" s="34"/>
      <c r="P175" s="167">
        <f t="shared" ref="P175" si="101">+SUM(P176:P178)</f>
        <v>0</v>
      </c>
      <c r="Q175" s="167">
        <f>+SUM(Q176:Q178)</f>
        <v>0</v>
      </c>
      <c r="R175" s="167">
        <f t="shared" ref="R175:AM175" si="102">+SUM(R176:R178)</f>
        <v>0</v>
      </c>
      <c r="S175" s="167">
        <f t="shared" si="102"/>
        <v>0</v>
      </c>
      <c r="T175" s="167">
        <f t="shared" si="102"/>
        <v>0</v>
      </c>
      <c r="U175" s="167">
        <f t="shared" si="102"/>
        <v>0</v>
      </c>
      <c r="V175" s="167">
        <f t="shared" si="102"/>
        <v>0</v>
      </c>
      <c r="W175" s="167">
        <f t="shared" si="102"/>
        <v>0</v>
      </c>
      <c r="X175" s="167">
        <f t="shared" si="102"/>
        <v>0</v>
      </c>
      <c r="Y175" s="167">
        <f t="shared" si="102"/>
        <v>0</v>
      </c>
      <c r="Z175" s="167">
        <f t="shared" si="102"/>
        <v>0</v>
      </c>
      <c r="AA175" s="167">
        <f t="shared" si="102"/>
        <v>0</v>
      </c>
      <c r="AB175" s="167">
        <f t="shared" si="102"/>
        <v>0</v>
      </c>
      <c r="AC175" s="167">
        <f t="shared" si="102"/>
        <v>0</v>
      </c>
      <c r="AD175" s="167">
        <f t="shared" si="102"/>
        <v>0</v>
      </c>
      <c r="AE175" s="167">
        <f t="shared" si="102"/>
        <v>0</v>
      </c>
      <c r="AF175" s="167">
        <f t="shared" si="102"/>
        <v>0</v>
      </c>
      <c r="AG175" s="167">
        <f t="shared" si="102"/>
        <v>0</v>
      </c>
      <c r="AH175" s="167">
        <f t="shared" si="102"/>
        <v>0</v>
      </c>
      <c r="AI175" s="167">
        <f t="shared" si="102"/>
        <v>0</v>
      </c>
      <c r="AJ175" s="167">
        <f t="shared" si="102"/>
        <v>0</v>
      </c>
      <c r="AK175" s="167">
        <f t="shared" si="102"/>
        <v>0</v>
      </c>
      <c r="AL175" s="167">
        <f t="shared" si="102"/>
        <v>0</v>
      </c>
      <c r="AM175" s="167">
        <f t="shared" si="102"/>
        <v>0</v>
      </c>
    </row>
    <row r="176" spans="1:39">
      <c r="A176" s="4" t="s">
        <v>3779</v>
      </c>
      <c r="B176" s="8" t="s">
        <v>109</v>
      </c>
      <c r="C176" s="4" t="str">
        <f t="shared" si="92"/>
        <v>X Recovery Starter</v>
      </c>
      <c r="D176" s="205"/>
      <c r="E176" s="207"/>
      <c r="F176" s="204"/>
      <c r="G176" s="12" t="s">
        <v>113</v>
      </c>
      <c r="H176" s="35"/>
      <c r="I176" s="35"/>
      <c r="J176" s="35"/>
      <c r="K176" s="35"/>
      <c r="L176" s="35"/>
      <c r="M176" s="35"/>
      <c r="N176" s="35"/>
      <c r="O176" s="35"/>
      <c r="P176" s="169"/>
      <c r="Q176" s="169">
        <f>+IFERROR(SUMIFS([5]Sheet1!D:D,[5]Sheet1!$A:$A,$A176,[5]Sheet1!$B:$B,$B176,[5]Sheet1!$C:$C,$C176),0)</f>
        <v>0</v>
      </c>
      <c r="R176" s="169">
        <f>+IFERROR(SUMIFS([5]Sheet1!E:E,[5]Sheet1!$A:$A,$A176,[5]Sheet1!$B:$B,$B176,[5]Sheet1!$C:$C,$C176),0)</f>
        <v>0</v>
      </c>
      <c r="S176" s="169">
        <f>+IFERROR(SUMIFS([5]Sheet1!F:F,[5]Sheet1!$A:$A,$A176,[5]Sheet1!$B:$B,$B176,[5]Sheet1!$C:$C,$C176),0)</f>
        <v>0</v>
      </c>
      <c r="T176" s="169">
        <f>+IFERROR(SUMIFS([5]Sheet1!G:G,[5]Sheet1!$A:$A,$A176,[5]Sheet1!$B:$B,$B176,[5]Sheet1!$C:$C,$C176),0)</f>
        <v>0</v>
      </c>
      <c r="U176" s="169">
        <f>+IFERROR(SUMIFS([5]Sheet1!H:H,[5]Sheet1!$A:$A,$A176,[5]Sheet1!$B:$B,$B176,[5]Sheet1!$C:$C,$C176),0)</f>
        <v>0</v>
      </c>
      <c r="V176" s="169">
        <f>+IFERROR(SUMIFS([5]Sheet1!I:I,[5]Sheet1!$A:$A,$A176,[5]Sheet1!$B:$B,$B176,[5]Sheet1!$C:$C,$C176),0)</f>
        <v>0</v>
      </c>
      <c r="W176" s="169">
        <f>+IFERROR(SUMIFS([5]Sheet1!J:J,[5]Sheet1!$A:$A,$A176,[5]Sheet1!$B:$B,$B176,[5]Sheet1!$C:$C,$C176),0)</f>
        <v>0</v>
      </c>
      <c r="X176" s="169">
        <f>+IFERROR(SUMIFS([5]Sheet1!K:K,[5]Sheet1!$A:$A,$A176,[5]Sheet1!$B:$B,$B176,[5]Sheet1!$C:$C,$C176),0)</f>
        <v>0</v>
      </c>
      <c r="Y176" s="169">
        <f>+IFERROR(SUMIFS([5]Sheet1!L:L,[5]Sheet1!$A:$A,$A176,[5]Sheet1!$B:$B,$B176,[5]Sheet1!$C:$C,$C176),0)</f>
        <v>0</v>
      </c>
      <c r="Z176" s="169">
        <f>+IFERROR(SUMIFS([5]Sheet1!M:M,[5]Sheet1!$A:$A,$A176,[5]Sheet1!$B:$B,$B176,[5]Sheet1!$C:$C,$C176),0)</f>
        <v>0</v>
      </c>
      <c r="AA176" s="169">
        <f>+IFERROR(SUMIFS([5]Sheet1!N:N,[5]Sheet1!$A:$A,$A176,[5]Sheet1!$B:$B,$B176,[5]Sheet1!$C:$C,$C176),0)</f>
        <v>0</v>
      </c>
      <c r="AB176" s="169">
        <f>+IFERROR(SUMIFS([5]Sheet1!O:O,[5]Sheet1!$A:$A,$A176,[5]Sheet1!$B:$B,$B176,[5]Sheet1!$C:$C,$C176),0)</f>
        <v>0</v>
      </c>
      <c r="AC176" s="169">
        <f>+IFERROR(SUMIFS([5]Sheet1!P:P,[5]Sheet1!$A:$A,$A176,[5]Sheet1!$B:$B,$B176,[5]Sheet1!$C:$C,$C176),0)</f>
        <v>0</v>
      </c>
      <c r="AD176" s="169">
        <f>+IFERROR(SUMIFS([5]Sheet1!Q:Q,[5]Sheet1!$A:$A,$A176,[5]Sheet1!$B:$B,$B176,[5]Sheet1!$C:$C,$C176),0)</f>
        <v>0</v>
      </c>
      <c r="AE176" s="169">
        <f>+IFERROR(SUMIFS([5]Sheet1!R:R,[5]Sheet1!$A:$A,$A176,[5]Sheet1!$B:$B,$B176,[5]Sheet1!$C:$C,$C176),0)</f>
        <v>0</v>
      </c>
      <c r="AF176" s="169">
        <f>+IFERROR(SUMIFS([5]Sheet1!S:S,[5]Sheet1!$A:$A,$A176,[5]Sheet1!$B:$B,$B176,[5]Sheet1!$C:$C,$C176),0)</f>
        <v>0</v>
      </c>
      <c r="AG176" s="169">
        <f>+IFERROR(SUMIFS([5]Sheet1!T:T,[5]Sheet1!$A:$A,$A176,[5]Sheet1!$B:$B,$B176,[5]Sheet1!$C:$C,$C176),0)</f>
        <v>0</v>
      </c>
      <c r="AH176" s="169">
        <f>+IFERROR(SUMIFS([5]Sheet1!U:U,[5]Sheet1!$A:$A,$A176,[5]Sheet1!$B:$B,$B176,[5]Sheet1!$C:$C,$C176),0)</f>
        <v>0</v>
      </c>
      <c r="AI176" s="169">
        <f>+IFERROR(SUMIFS([5]Sheet1!V:V,[5]Sheet1!$A:$A,$A176,[5]Sheet1!$B:$B,$B176,[5]Sheet1!$C:$C,$C176),0)</f>
        <v>0</v>
      </c>
      <c r="AJ176" s="169">
        <f>+IFERROR(SUMIFS([5]Sheet1!W:W,[5]Sheet1!$A:$A,$A176,[5]Sheet1!$B:$B,$B176,[5]Sheet1!$C:$C,$C176),0)</f>
        <v>0</v>
      </c>
      <c r="AK176" s="169">
        <f>+IFERROR(SUMIFS([5]Sheet1!X:X,[5]Sheet1!$A:$A,$A176,[5]Sheet1!$B:$B,$B176,[5]Sheet1!$C:$C,$C176),0)</f>
        <v>0</v>
      </c>
      <c r="AL176" s="169">
        <f>+IFERROR(SUMIFS([5]Sheet1!Y:Y,[5]Sheet1!$A:$A,$A176,[5]Sheet1!$B:$B,$B176,[5]Sheet1!$C:$C,$C176),0)</f>
        <v>0</v>
      </c>
      <c r="AM176" s="169">
        <f>+IFERROR(SUMIFS([5]Sheet1!Z:Z,[5]Sheet1!$A:$A,$A176,[5]Sheet1!$B:$B,$B176,[5]Sheet1!$C:$C,$C176),0)</f>
        <v>0</v>
      </c>
    </row>
    <row r="177" spans="1:39">
      <c r="A177" s="4" t="s">
        <v>3779</v>
      </c>
      <c r="B177" s="8" t="s">
        <v>109</v>
      </c>
      <c r="C177" s="4" t="str">
        <f t="shared" si="92"/>
        <v>X Recovery Basico</v>
      </c>
      <c r="D177" s="205"/>
      <c r="E177" s="207"/>
      <c r="F177" s="204"/>
      <c r="G177" s="12" t="s">
        <v>114</v>
      </c>
      <c r="H177" s="35"/>
      <c r="I177" s="35"/>
      <c r="J177" s="35"/>
      <c r="K177" s="35"/>
      <c r="L177" s="35"/>
      <c r="M177" s="35"/>
      <c r="N177" s="35"/>
      <c r="O177" s="35"/>
      <c r="P177" s="169"/>
      <c r="Q177" s="169">
        <f>+IFERROR(SUMIFS([5]Sheet1!D:D,[5]Sheet1!$A:$A,$A177,[5]Sheet1!$B:$B,$B177,[5]Sheet1!$C:$C,$C177),0)</f>
        <v>0</v>
      </c>
      <c r="R177" s="169">
        <f>+IFERROR(SUMIFS([5]Sheet1!E:E,[5]Sheet1!$A:$A,$A177,[5]Sheet1!$B:$B,$B177,[5]Sheet1!$C:$C,$C177),0)</f>
        <v>0</v>
      </c>
      <c r="S177" s="169">
        <f>+IFERROR(SUMIFS([5]Sheet1!F:F,[5]Sheet1!$A:$A,$A177,[5]Sheet1!$B:$B,$B177,[5]Sheet1!$C:$C,$C177),0)</f>
        <v>0</v>
      </c>
      <c r="T177" s="169">
        <f>+IFERROR(SUMIFS([5]Sheet1!G:G,[5]Sheet1!$A:$A,$A177,[5]Sheet1!$B:$B,$B177,[5]Sheet1!$C:$C,$C177),0)</f>
        <v>0</v>
      </c>
      <c r="U177" s="169">
        <f>+IFERROR(SUMIFS([5]Sheet1!H:H,[5]Sheet1!$A:$A,$A177,[5]Sheet1!$B:$B,$B177,[5]Sheet1!$C:$C,$C177),0)</f>
        <v>0</v>
      </c>
      <c r="V177" s="169">
        <f>+IFERROR(SUMIFS([5]Sheet1!I:I,[5]Sheet1!$A:$A,$A177,[5]Sheet1!$B:$B,$B177,[5]Sheet1!$C:$C,$C177),0)</f>
        <v>0</v>
      </c>
      <c r="W177" s="169">
        <f>+IFERROR(SUMIFS([5]Sheet1!J:J,[5]Sheet1!$A:$A,$A177,[5]Sheet1!$B:$B,$B177,[5]Sheet1!$C:$C,$C177),0)</f>
        <v>0</v>
      </c>
      <c r="X177" s="169">
        <f>+IFERROR(SUMIFS([5]Sheet1!K:K,[5]Sheet1!$A:$A,$A177,[5]Sheet1!$B:$B,$B177,[5]Sheet1!$C:$C,$C177),0)</f>
        <v>0</v>
      </c>
      <c r="Y177" s="169">
        <f>+IFERROR(SUMIFS([5]Sheet1!L:L,[5]Sheet1!$A:$A,$A177,[5]Sheet1!$B:$B,$B177,[5]Sheet1!$C:$C,$C177),0)</f>
        <v>0</v>
      </c>
      <c r="Z177" s="169">
        <f>+IFERROR(SUMIFS([5]Sheet1!M:M,[5]Sheet1!$A:$A,$A177,[5]Sheet1!$B:$B,$B177,[5]Sheet1!$C:$C,$C177),0)</f>
        <v>0</v>
      </c>
      <c r="AA177" s="169">
        <f>+IFERROR(SUMIFS([5]Sheet1!N:N,[5]Sheet1!$A:$A,$A177,[5]Sheet1!$B:$B,$B177,[5]Sheet1!$C:$C,$C177),0)</f>
        <v>0</v>
      </c>
      <c r="AB177" s="169">
        <f>+IFERROR(SUMIFS([5]Sheet1!O:O,[5]Sheet1!$A:$A,$A177,[5]Sheet1!$B:$B,$B177,[5]Sheet1!$C:$C,$C177),0)</f>
        <v>0</v>
      </c>
      <c r="AC177" s="169">
        <f>+IFERROR(SUMIFS([5]Sheet1!P:P,[5]Sheet1!$A:$A,$A177,[5]Sheet1!$B:$B,$B177,[5]Sheet1!$C:$C,$C177),0)</f>
        <v>0</v>
      </c>
      <c r="AD177" s="169">
        <f>+IFERROR(SUMIFS([5]Sheet1!Q:Q,[5]Sheet1!$A:$A,$A177,[5]Sheet1!$B:$B,$B177,[5]Sheet1!$C:$C,$C177),0)</f>
        <v>0</v>
      </c>
      <c r="AE177" s="169">
        <f>+IFERROR(SUMIFS([5]Sheet1!R:R,[5]Sheet1!$A:$A,$A177,[5]Sheet1!$B:$B,$B177,[5]Sheet1!$C:$C,$C177),0)</f>
        <v>0</v>
      </c>
      <c r="AF177" s="169">
        <f>+IFERROR(SUMIFS([5]Sheet1!S:S,[5]Sheet1!$A:$A,$A177,[5]Sheet1!$B:$B,$B177,[5]Sheet1!$C:$C,$C177),0)</f>
        <v>0</v>
      </c>
      <c r="AG177" s="169">
        <f>+IFERROR(SUMIFS([5]Sheet1!T:T,[5]Sheet1!$A:$A,$A177,[5]Sheet1!$B:$B,$B177,[5]Sheet1!$C:$C,$C177),0)</f>
        <v>0</v>
      </c>
      <c r="AH177" s="169">
        <f>+IFERROR(SUMIFS([5]Sheet1!U:U,[5]Sheet1!$A:$A,$A177,[5]Sheet1!$B:$B,$B177,[5]Sheet1!$C:$C,$C177),0)</f>
        <v>0</v>
      </c>
      <c r="AI177" s="169">
        <f>+IFERROR(SUMIFS([5]Sheet1!V:V,[5]Sheet1!$A:$A,$A177,[5]Sheet1!$B:$B,$B177,[5]Sheet1!$C:$C,$C177),0)</f>
        <v>0</v>
      </c>
      <c r="AJ177" s="169">
        <f>+IFERROR(SUMIFS([5]Sheet1!W:W,[5]Sheet1!$A:$A,$A177,[5]Sheet1!$B:$B,$B177,[5]Sheet1!$C:$C,$C177),0)</f>
        <v>0</v>
      </c>
      <c r="AK177" s="169">
        <f>+IFERROR(SUMIFS([5]Sheet1!X:X,[5]Sheet1!$A:$A,$A177,[5]Sheet1!$B:$B,$B177,[5]Sheet1!$C:$C,$C177),0)</f>
        <v>0</v>
      </c>
      <c r="AL177" s="169">
        <f>+IFERROR(SUMIFS([5]Sheet1!Y:Y,[5]Sheet1!$A:$A,$A177,[5]Sheet1!$B:$B,$B177,[5]Sheet1!$C:$C,$C177),0)</f>
        <v>0</v>
      </c>
      <c r="AM177" s="169">
        <f>+IFERROR(SUMIFS([5]Sheet1!Z:Z,[5]Sheet1!$A:$A,$A177,[5]Sheet1!$B:$B,$B177,[5]Sheet1!$C:$C,$C177),0)</f>
        <v>0</v>
      </c>
    </row>
    <row r="178" spans="1:39">
      <c r="A178" s="4" t="s">
        <v>3779</v>
      </c>
      <c r="B178" s="8" t="s">
        <v>109</v>
      </c>
      <c r="C178" s="4" t="str">
        <f t="shared" si="92"/>
        <v>X Recovery Premium</v>
      </c>
      <c r="D178" s="205"/>
      <c r="E178" s="207"/>
      <c r="F178" s="204"/>
      <c r="G178" s="12" t="s">
        <v>115</v>
      </c>
      <c r="H178" s="35"/>
      <c r="I178" s="35"/>
      <c r="J178" s="35"/>
      <c r="K178" s="35"/>
      <c r="L178" s="35"/>
      <c r="M178" s="35"/>
      <c r="N178" s="35"/>
      <c r="O178" s="35"/>
      <c r="P178" s="169"/>
      <c r="Q178" s="169">
        <f>+IFERROR(SUMIFS([5]Sheet1!D:D,[5]Sheet1!$A:$A,$A178,[5]Sheet1!$B:$B,$B178,[5]Sheet1!$C:$C,$C178),0)</f>
        <v>0</v>
      </c>
      <c r="R178" s="169">
        <f>+IFERROR(SUMIFS([5]Sheet1!E:E,[5]Sheet1!$A:$A,$A178,[5]Sheet1!$B:$B,$B178,[5]Sheet1!$C:$C,$C178),0)</f>
        <v>0</v>
      </c>
      <c r="S178" s="169">
        <f>+IFERROR(SUMIFS([5]Sheet1!F:F,[5]Sheet1!$A:$A,$A178,[5]Sheet1!$B:$B,$B178,[5]Sheet1!$C:$C,$C178),0)</f>
        <v>0</v>
      </c>
      <c r="T178" s="169">
        <f>+IFERROR(SUMIFS([5]Sheet1!G:G,[5]Sheet1!$A:$A,$A178,[5]Sheet1!$B:$B,$B178,[5]Sheet1!$C:$C,$C178),0)</f>
        <v>0</v>
      </c>
      <c r="U178" s="169">
        <f>+IFERROR(SUMIFS([5]Sheet1!H:H,[5]Sheet1!$A:$A,$A178,[5]Sheet1!$B:$B,$B178,[5]Sheet1!$C:$C,$C178),0)</f>
        <v>0</v>
      </c>
      <c r="V178" s="169">
        <f>+IFERROR(SUMIFS([5]Sheet1!I:I,[5]Sheet1!$A:$A,$A178,[5]Sheet1!$B:$B,$B178,[5]Sheet1!$C:$C,$C178),0)</f>
        <v>0</v>
      </c>
      <c r="W178" s="169">
        <f>+IFERROR(SUMIFS([5]Sheet1!J:J,[5]Sheet1!$A:$A,$A178,[5]Sheet1!$B:$B,$B178,[5]Sheet1!$C:$C,$C178),0)</f>
        <v>0</v>
      </c>
      <c r="X178" s="169">
        <f>+IFERROR(SUMIFS([5]Sheet1!K:K,[5]Sheet1!$A:$A,$A178,[5]Sheet1!$B:$B,$B178,[5]Sheet1!$C:$C,$C178),0)</f>
        <v>0</v>
      </c>
      <c r="Y178" s="169">
        <f>+IFERROR(SUMIFS([5]Sheet1!L:L,[5]Sheet1!$A:$A,$A178,[5]Sheet1!$B:$B,$B178,[5]Sheet1!$C:$C,$C178),0)</f>
        <v>0</v>
      </c>
      <c r="Z178" s="169">
        <f>+IFERROR(SUMIFS([5]Sheet1!M:M,[5]Sheet1!$A:$A,$A178,[5]Sheet1!$B:$B,$B178,[5]Sheet1!$C:$C,$C178),0)</f>
        <v>0</v>
      </c>
      <c r="AA178" s="169">
        <f>+IFERROR(SUMIFS([5]Sheet1!N:N,[5]Sheet1!$A:$A,$A178,[5]Sheet1!$B:$B,$B178,[5]Sheet1!$C:$C,$C178),0)</f>
        <v>0</v>
      </c>
      <c r="AB178" s="169">
        <f>+IFERROR(SUMIFS([5]Sheet1!O:O,[5]Sheet1!$A:$A,$A178,[5]Sheet1!$B:$B,$B178,[5]Sheet1!$C:$C,$C178),0)</f>
        <v>0</v>
      </c>
      <c r="AC178" s="169">
        <f>+IFERROR(SUMIFS([5]Sheet1!P:P,[5]Sheet1!$A:$A,$A178,[5]Sheet1!$B:$B,$B178,[5]Sheet1!$C:$C,$C178),0)</f>
        <v>0</v>
      </c>
      <c r="AD178" s="169">
        <f>+IFERROR(SUMIFS([5]Sheet1!Q:Q,[5]Sheet1!$A:$A,$A178,[5]Sheet1!$B:$B,$B178,[5]Sheet1!$C:$C,$C178),0)</f>
        <v>0</v>
      </c>
      <c r="AE178" s="169">
        <f>+IFERROR(SUMIFS([5]Sheet1!R:R,[5]Sheet1!$A:$A,$A178,[5]Sheet1!$B:$B,$B178,[5]Sheet1!$C:$C,$C178),0)</f>
        <v>0</v>
      </c>
      <c r="AF178" s="169">
        <f>+IFERROR(SUMIFS([5]Sheet1!S:S,[5]Sheet1!$A:$A,$A178,[5]Sheet1!$B:$B,$B178,[5]Sheet1!$C:$C,$C178),0)</f>
        <v>0</v>
      </c>
      <c r="AG178" s="169">
        <f>+IFERROR(SUMIFS([5]Sheet1!T:T,[5]Sheet1!$A:$A,$A178,[5]Sheet1!$B:$B,$B178,[5]Sheet1!$C:$C,$C178),0)</f>
        <v>0</v>
      </c>
      <c r="AH178" s="169">
        <f>+IFERROR(SUMIFS([5]Sheet1!U:U,[5]Sheet1!$A:$A,$A178,[5]Sheet1!$B:$B,$B178,[5]Sheet1!$C:$C,$C178),0)</f>
        <v>0</v>
      </c>
      <c r="AI178" s="169">
        <f>+IFERROR(SUMIFS([5]Sheet1!V:V,[5]Sheet1!$A:$A,$A178,[5]Sheet1!$B:$B,$B178,[5]Sheet1!$C:$C,$C178),0)</f>
        <v>0</v>
      </c>
      <c r="AJ178" s="169">
        <f>+IFERROR(SUMIFS([5]Sheet1!W:W,[5]Sheet1!$A:$A,$A178,[5]Sheet1!$B:$B,$B178,[5]Sheet1!$C:$C,$C178),0)</f>
        <v>0</v>
      </c>
      <c r="AK178" s="169">
        <f>+IFERROR(SUMIFS([5]Sheet1!X:X,[5]Sheet1!$A:$A,$A178,[5]Sheet1!$B:$B,$B178,[5]Sheet1!$C:$C,$C178),0)</f>
        <v>0</v>
      </c>
      <c r="AL178" s="169">
        <f>+IFERROR(SUMIFS([5]Sheet1!Y:Y,[5]Sheet1!$A:$A,$A178,[5]Sheet1!$B:$B,$B178,[5]Sheet1!$C:$C,$C178),0)</f>
        <v>0</v>
      </c>
      <c r="AM178" s="169">
        <f>+IFERROR(SUMIFS([5]Sheet1!Z:Z,[5]Sheet1!$A:$A,$A178,[5]Sheet1!$B:$B,$B178,[5]Sheet1!$C:$C,$C178),0)</f>
        <v>0</v>
      </c>
    </row>
    <row r="179" spans="1:39">
      <c r="A179" s="4" t="s">
        <v>3779</v>
      </c>
      <c r="B179" s="8" t="s">
        <v>109</v>
      </c>
      <c r="C179" s="4" t="str">
        <f t="shared" si="92"/>
        <v>assets/client</v>
      </c>
      <c r="D179" s="205"/>
      <c r="E179" s="208"/>
      <c r="F179" s="204"/>
      <c r="G179" s="13" t="s">
        <v>90</v>
      </c>
      <c r="H179" s="36"/>
      <c r="I179" s="36"/>
      <c r="J179" s="36"/>
      <c r="K179" s="36"/>
      <c r="L179" s="36"/>
      <c r="M179" s="36"/>
      <c r="N179" s="36"/>
      <c r="O179" s="36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</row>
    <row r="180" spans="1:39" ht="15" customHeight="1">
      <c r="A180" s="4" t="s">
        <v>3779</v>
      </c>
      <c r="B180" s="4" t="s">
        <v>61</v>
      </c>
      <c r="C180" s="4" t="str">
        <f t="shared" si="92"/>
        <v>Clients</v>
      </c>
      <c r="D180" s="205"/>
      <c r="E180" s="203" t="s">
        <v>38</v>
      </c>
      <c r="F180" s="204" t="s">
        <v>61</v>
      </c>
      <c r="G180" s="10" t="s">
        <v>40</v>
      </c>
      <c r="H180" s="19"/>
      <c r="I180" s="19"/>
      <c r="J180" s="19"/>
      <c r="K180" s="19"/>
      <c r="L180" s="19"/>
      <c r="M180" s="19"/>
      <c r="N180" s="19"/>
      <c r="O180" s="19"/>
      <c r="P180" s="165"/>
      <c r="Q180" s="165">
        <f>+[4]Sheet1!C9</f>
        <v>0</v>
      </c>
      <c r="R180" s="165">
        <f>+[4]Sheet1!D9</f>
        <v>0</v>
      </c>
      <c r="S180" s="165">
        <f>+[4]Sheet1!E9</f>
        <v>0</v>
      </c>
      <c r="T180" s="165">
        <f>+[4]Sheet1!F9</f>
        <v>1</v>
      </c>
      <c r="U180" s="165">
        <f>+[4]Sheet1!G9</f>
        <v>0</v>
      </c>
      <c r="V180" s="165">
        <f>+[4]Sheet1!H9</f>
        <v>0</v>
      </c>
      <c r="W180" s="165">
        <f>+[4]Sheet1!I9</f>
        <v>0</v>
      </c>
      <c r="X180" s="165">
        <f>+[4]Sheet1!J9</f>
        <v>1</v>
      </c>
      <c r="Y180" s="165">
        <f>+[4]Sheet1!K9</f>
        <v>0</v>
      </c>
      <c r="Z180" s="165">
        <f>+[4]Sheet1!L9</f>
        <v>0</v>
      </c>
      <c r="AA180" s="165">
        <f>+[4]Sheet1!M9</f>
        <v>0</v>
      </c>
      <c r="AB180" s="165">
        <f>+[4]Sheet1!N9</f>
        <v>1</v>
      </c>
      <c r="AC180" s="165">
        <f>+[4]Sheet1!O9</f>
        <v>0</v>
      </c>
      <c r="AD180" s="165">
        <f>+[4]Sheet1!P9</f>
        <v>0</v>
      </c>
      <c r="AE180" s="165">
        <f>+[4]Sheet1!Q9</f>
        <v>0</v>
      </c>
      <c r="AF180" s="165">
        <f>+[4]Sheet1!R9</f>
        <v>0</v>
      </c>
      <c r="AG180" s="165">
        <f>+[4]Sheet1!S9</f>
        <v>0</v>
      </c>
      <c r="AH180" s="165">
        <f>+[4]Sheet1!T9</f>
        <v>0</v>
      </c>
      <c r="AI180" s="165">
        <f>+[4]Sheet1!U9</f>
        <v>0</v>
      </c>
      <c r="AJ180" s="165">
        <f>+[4]Sheet1!V9</f>
        <v>0</v>
      </c>
      <c r="AK180" s="165">
        <f>+[4]Sheet1!W9</f>
        <v>0</v>
      </c>
      <c r="AL180" s="165">
        <f>+[4]Sheet1!X9</f>
        <v>0</v>
      </c>
      <c r="AM180" s="165">
        <f>+[4]Sheet1!Y9</f>
        <v>0</v>
      </c>
    </row>
    <row r="181" spans="1:39">
      <c r="A181" s="4" t="s">
        <v>3779</v>
      </c>
      <c r="B181" s="4" t="s">
        <v>61</v>
      </c>
      <c r="C181" s="4" t="s">
        <v>450</v>
      </c>
      <c r="D181" s="205"/>
      <c r="E181" s="203"/>
      <c r="F181" s="204"/>
      <c r="G181" s="11" t="s">
        <v>88</v>
      </c>
      <c r="H181" s="34"/>
      <c r="I181" s="34"/>
      <c r="J181" s="34"/>
      <c r="K181" s="34"/>
      <c r="L181" s="34"/>
      <c r="M181" s="34"/>
      <c r="N181" s="34"/>
      <c r="O181" s="34"/>
      <c r="P181" s="169"/>
      <c r="Q181" s="169">
        <f>+IFERROR(SUMIFS([5]Sheet1!D:D,[5]Sheet1!$A:$A,$A181,[5]Sheet1!$B:$B,$B181,[5]Sheet1!$C:$C,$C181),0)</f>
        <v>0</v>
      </c>
      <c r="R181" s="169">
        <f>+IFERROR(SUMIFS([5]Sheet1!E:E,[5]Sheet1!$A:$A,$A181,[5]Sheet1!$B:$B,$B181,[5]Sheet1!$C:$C,$C181),0)</f>
        <v>0</v>
      </c>
      <c r="S181" s="169">
        <f>+IFERROR(SUMIFS([5]Sheet1!F:F,[5]Sheet1!$A:$A,$A181,[5]Sheet1!$B:$B,$B181,[5]Sheet1!$C:$C,$C181),0)</f>
        <v>0</v>
      </c>
      <c r="T181" s="169">
        <f>+IFERROR(SUMIFS([5]Sheet1!G:G,[5]Sheet1!$A:$A,$A181,[5]Sheet1!$B:$B,$B181,[5]Sheet1!$C:$C,$C181),0)</f>
        <v>1</v>
      </c>
      <c r="U181" s="169">
        <f>+IFERROR(SUMIFS([5]Sheet1!H:H,[5]Sheet1!$A:$A,$A181,[5]Sheet1!$B:$B,$B181,[5]Sheet1!$C:$C,$C181),0)</f>
        <v>0</v>
      </c>
      <c r="V181" s="169">
        <f>+IFERROR(SUMIFS([5]Sheet1!I:I,[5]Sheet1!$A:$A,$A181,[5]Sheet1!$B:$B,$B181,[5]Sheet1!$C:$C,$C181),0)</f>
        <v>0</v>
      </c>
      <c r="W181" s="169">
        <f>+IFERROR(SUMIFS([5]Sheet1!J:J,[5]Sheet1!$A:$A,$A181,[5]Sheet1!$B:$B,$B181,[5]Sheet1!$C:$C,$C181),0)</f>
        <v>0</v>
      </c>
      <c r="X181" s="169">
        <f>+IFERROR(SUMIFS([5]Sheet1!K:K,[5]Sheet1!$A:$A,$A181,[5]Sheet1!$B:$B,$B181,[5]Sheet1!$C:$C,$C181),0)</f>
        <v>1</v>
      </c>
      <c r="Y181" s="169">
        <f>+IFERROR(SUMIFS([5]Sheet1!L:L,[5]Sheet1!$A:$A,$A181,[5]Sheet1!$B:$B,$B181,[5]Sheet1!$C:$C,$C181),0)</f>
        <v>0</v>
      </c>
      <c r="Z181" s="169">
        <f>+IFERROR(SUMIFS([5]Sheet1!M:M,[5]Sheet1!$A:$A,$A181,[5]Sheet1!$B:$B,$B181,[5]Sheet1!$C:$C,$C181),0)</f>
        <v>0</v>
      </c>
      <c r="AA181" s="169">
        <f>+IFERROR(SUMIFS([5]Sheet1!N:N,[5]Sheet1!$A:$A,$A181,[5]Sheet1!$B:$B,$B181,[5]Sheet1!$C:$C,$C181),0)</f>
        <v>0</v>
      </c>
      <c r="AB181" s="169">
        <f>+IFERROR(SUMIFS([5]Sheet1!O:O,[5]Sheet1!$A:$A,$A181,[5]Sheet1!$B:$B,$B181,[5]Sheet1!$C:$C,$C181),0)</f>
        <v>1</v>
      </c>
      <c r="AC181" s="169">
        <f>+IFERROR(SUMIFS([5]Sheet1!P:P,[5]Sheet1!$A:$A,$A181,[5]Sheet1!$B:$B,$B181,[5]Sheet1!$C:$C,$C181),0)</f>
        <v>0</v>
      </c>
      <c r="AD181" s="169">
        <f>+IFERROR(SUMIFS([5]Sheet1!Q:Q,[5]Sheet1!$A:$A,$A181,[5]Sheet1!$B:$B,$B181,[5]Sheet1!$C:$C,$C181),0)</f>
        <v>0</v>
      </c>
      <c r="AE181" s="169">
        <f>+IFERROR(SUMIFS([5]Sheet1!R:R,[5]Sheet1!$A:$A,$A181,[5]Sheet1!$B:$B,$B181,[5]Sheet1!$C:$C,$C181),0)</f>
        <v>0</v>
      </c>
      <c r="AF181" s="169">
        <f>+IFERROR(SUMIFS([5]Sheet1!S:S,[5]Sheet1!$A:$A,$A181,[5]Sheet1!$B:$B,$B181,[5]Sheet1!$C:$C,$C181),0)</f>
        <v>0</v>
      </c>
      <c r="AG181" s="169">
        <f>+IFERROR(SUMIFS([5]Sheet1!T:T,[5]Sheet1!$A:$A,$A181,[5]Sheet1!$B:$B,$B181,[5]Sheet1!$C:$C,$C181),0)</f>
        <v>0</v>
      </c>
      <c r="AH181" s="169">
        <f>+IFERROR(SUMIFS([5]Sheet1!U:U,[5]Sheet1!$A:$A,$A181,[5]Sheet1!$B:$B,$B181,[5]Sheet1!$C:$C,$C181),0)</f>
        <v>0</v>
      </c>
      <c r="AI181" s="169">
        <f>+IFERROR(SUMIFS([5]Sheet1!V:V,[5]Sheet1!$A:$A,$A181,[5]Sheet1!$B:$B,$B181,[5]Sheet1!$C:$C,$C181),0)</f>
        <v>0</v>
      </c>
      <c r="AJ181" s="169">
        <f>+IFERROR(SUMIFS([5]Sheet1!W:W,[5]Sheet1!$A:$A,$A181,[5]Sheet1!$B:$B,$B181,[5]Sheet1!$C:$C,$C181),0)</f>
        <v>0</v>
      </c>
      <c r="AK181" s="169">
        <f>+IFERROR(SUMIFS([5]Sheet1!X:X,[5]Sheet1!$A:$A,$A181,[5]Sheet1!$B:$B,$B181,[5]Sheet1!$C:$C,$C181),0)</f>
        <v>0</v>
      </c>
      <c r="AL181" s="169">
        <f>+IFERROR(SUMIFS([5]Sheet1!Y:Y,[5]Sheet1!$A:$A,$A181,[5]Sheet1!$B:$B,$B181,[5]Sheet1!$C:$C,$C181),0)</f>
        <v>0</v>
      </c>
      <c r="AM181" s="169">
        <f>+IFERROR(SUMIFS([5]Sheet1!Z:Z,[5]Sheet1!$A:$A,$A181,[5]Sheet1!$B:$B,$B181,[5]Sheet1!$C:$C,$C181),0)</f>
        <v>0</v>
      </c>
    </row>
    <row r="182" spans="1:39">
      <c r="A182" s="4" t="s">
        <v>3779</v>
      </c>
      <c r="B182" s="4" t="s">
        <v>61</v>
      </c>
      <c r="C182" s="4" t="str">
        <f t="shared" ref="C182:C183" si="103">+G182</f>
        <v>assets/client</v>
      </c>
      <c r="D182" s="205"/>
      <c r="E182" s="203"/>
      <c r="F182" s="204"/>
      <c r="G182" s="13" t="s">
        <v>90</v>
      </c>
      <c r="H182" s="36"/>
      <c r="I182" s="36"/>
      <c r="J182" s="36"/>
      <c r="K182" s="36"/>
      <c r="L182" s="36"/>
      <c r="M182" s="36"/>
      <c r="N182" s="36"/>
      <c r="O182" s="36"/>
      <c r="P182" s="170" t="str">
        <f t="shared" ref="P182:AM182" si="104">+IFERROR(P181/P180,"")</f>
        <v/>
      </c>
      <c r="Q182" s="170" t="str">
        <f t="shared" si="104"/>
        <v/>
      </c>
      <c r="R182" s="170" t="str">
        <f t="shared" si="104"/>
        <v/>
      </c>
      <c r="S182" s="170" t="str">
        <f t="shared" si="104"/>
        <v/>
      </c>
      <c r="T182" s="170">
        <f t="shared" si="104"/>
        <v>1</v>
      </c>
      <c r="U182" s="170" t="str">
        <f t="shared" si="104"/>
        <v/>
      </c>
      <c r="V182" s="170" t="str">
        <f t="shared" si="104"/>
        <v/>
      </c>
      <c r="W182" s="170" t="str">
        <f t="shared" si="104"/>
        <v/>
      </c>
      <c r="X182" s="170">
        <f t="shared" si="104"/>
        <v>1</v>
      </c>
      <c r="Y182" s="170" t="str">
        <f t="shared" si="104"/>
        <v/>
      </c>
      <c r="Z182" s="170" t="str">
        <f t="shared" si="104"/>
        <v/>
      </c>
      <c r="AA182" s="170" t="str">
        <f t="shared" si="104"/>
        <v/>
      </c>
      <c r="AB182" s="170">
        <f t="shared" si="104"/>
        <v>1</v>
      </c>
      <c r="AC182" s="170" t="str">
        <f t="shared" si="104"/>
        <v/>
      </c>
      <c r="AD182" s="170" t="str">
        <f t="shared" si="104"/>
        <v/>
      </c>
      <c r="AE182" s="170" t="str">
        <f t="shared" si="104"/>
        <v/>
      </c>
      <c r="AF182" s="170" t="str">
        <f t="shared" si="104"/>
        <v/>
      </c>
      <c r="AG182" s="170" t="str">
        <f t="shared" si="104"/>
        <v/>
      </c>
      <c r="AH182" s="170" t="str">
        <f t="shared" si="104"/>
        <v/>
      </c>
      <c r="AI182" s="170" t="str">
        <f t="shared" si="104"/>
        <v/>
      </c>
      <c r="AJ182" s="170" t="str">
        <f t="shared" si="104"/>
        <v/>
      </c>
      <c r="AK182" s="170" t="str">
        <f t="shared" si="104"/>
        <v/>
      </c>
      <c r="AL182" s="170" t="str">
        <f t="shared" si="104"/>
        <v/>
      </c>
      <c r="AM182" s="170" t="str">
        <f t="shared" si="104"/>
        <v/>
      </c>
    </row>
    <row r="183" spans="1:39">
      <c r="A183" s="4" t="s">
        <v>3779</v>
      </c>
      <c r="B183" s="4" t="s">
        <v>62</v>
      </c>
      <c r="C183" s="4" t="str">
        <f t="shared" si="103"/>
        <v>Clients</v>
      </c>
      <c r="D183" s="205"/>
      <c r="E183" s="203"/>
      <c r="F183" s="204" t="s">
        <v>62</v>
      </c>
      <c r="G183" s="10" t="s">
        <v>40</v>
      </c>
      <c r="H183" s="19"/>
      <c r="I183" s="19"/>
      <c r="J183" s="19"/>
      <c r="K183" s="19"/>
      <c r="L183" s="19"/>
      <c r="M183" s="19"/>
      <c r="N183" s="19"/>
      <c r="O183" s="19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L183" s="165"/>
      <c r="AM183" s="165"/>
    </row>
    <row r="184" spans="1:39">
      <c r="A184" s="4" t="s">
        <v>3779</v>
      </c>
      <c r="B184" s="4" t="s">
        <v>62</v>
      </c>
      <c r="C184" s="4" t="s">
        <v>3780</v>
      </c>
      <c r="D184" s="205"/>
      <c r="E184" s="203"/>
      <c r="F184" s="204"/>
      <c r="G184" s="11" t="s">
        <v>88</v>
      </c>
      <c r="H184" s="34"/>
      <c r="I184" s="34"/>
      <c r="J184" s="34"/>
      <c r="K184" s="34"/>
      <c r="L184" s="34" t="e">
        <v>#REF!</v>
      </c>
      <c r="M184" s="34" t="e">
        <v>#REF!</v>
      </c>
      <c r="N184" s="34">
        <v>0</v>
      </c>
      <c r="O184" s="34">
        <v>0</v>
      </c>
      <c r="P184" s="169"/>
      <c r="Q184" s="169">
        <f>+IFERROR(SUMIFS([5]Sheet1!D:D,[5]Sheet1!$A:$A,$A184,[5]Sheet1!$B:$B,$B184,[5]Sheet1!$C:$C,$C184),0)</f>
        <v>0</v>
      </c>
      <c r="R184" s="169">
        <f>+IFERROR(SUMIFS([5]Sheet1!E:E,[5]Sheet1!$A:$A,$A184,[5]Sheet1!$B:$B,$B184,[5]Sheet1!$C:$C,$C184),0)</f>
        <v>0</v>
      </c>
      <c r="S184" s="169">
        <f>+IFERROR(SUMIFS([5]Sheet1!F:F,[5]Sheet1!$A:$A,$A184,[5]Sheet1!$B:$B,$B184,[5]Sheet1!$C:$C,$C184),0)</f>
        <v>0</v>
      </c>
      <c r="T184" s="169">
        <f>+IFERROR(SUMIFS([5]Sheet1!G:G,[5]Sheet1!$A:$A,$A184,[5]Sheet1!$B:$B,$B184,[5]Sheet1!$C:$C,$C184),0)</f>
        <v>0</v>
      </c>
      <c r="U184" s="169">
        <f>+IFERROR(SUMIFS([5]Sheet1!H:H,[5]Sheet1!$A:$A,$A184,[5]Sheet1!$B:$B,$B184,[5]Sheet1!$C:$C,$C184),0)</f>
        <v>0</v>
      </c>
      <c r="V184" s="169">
        <f>+IFERROR(SUMIFS([5]Sheet1!I:I,[5]Sheet1!$A:$A,$A184,[5]Sheet1!$B:$B,$B184,[5]Sheet1!$C:$C,$C184),0)</f>
        <v>0</v>
      </c>
      <c r="W184" s="169">
        <f>+IFERROR(SUMIFS([5]Sheet1!J:J,[5]Sheet1!$A:$A,$A184,[5]Sheet1!$B:$B,$B184,[5]Sheet1!$C:$C,$C184),0)</f>
        <v>0</v>
      </c>
      <c r="X184" s="169">
        <f>+IFERROR(SUMIFS([5]Sheet1!K:K,[5]Sheet1!$A:$A,$A184,[5]Sheet1!$B:$B,$B184,[5]Sheet1!$C:$C,$C184),0)</f>
        <v>0</v>
      </c>
      <c r="Y184" s="169">
        <f>+IFERROR(SUMIFS([5]Sheet1!L:L,[5]Sheet1!$A:$A,$A184,[5]Sheet1!$B:$B,$B184,[5]Sheet1!$C:$C,$C184),0)</f>
        <v>0</v>
      </c>
      <c r="Z184" s="169">
        <f>+IFERROR(SUMIFS([5]Sheet1!M:M,[5]Sheet1!$A:$A,$A184,[5]Sheet1!$B:$B,$B184,[5]Sheet1!$C:$C,$C184),0)</f>
        <v>0</v>
      </c>
      <c r="AA184" s="169">
        <f>+IFERROR(SUMIFS([5]Sheet1!N:N,[5]Sheet1!$A:$A,$A184,[5]Sheet1!$B:$B,$B184,[5]Sheet1!$C:$C,$C184),0)</f>
        <v>0</v>
      </c>
      <c r="AB184" s="169">
        <f>+IFERROR(SUMIFS([5]Sheet1!O:O,[5]Sheet1!$A:$A,$A184,[5]Sheet1!$B:$B,$B184,[5]Sheet1!$C:$C,$C184),0)</f>
        <v>0</v>
      </c>
      <c r="AC184" s="169">
        <f>+IFERROR(SUMIFS([5]Sheet1!P:P,[5]Sheet1!$A:$A,$A184,[5]Sheet1!$B:$B,$B184,[5]Sheet1!$C:$C,$C184),0)</f>
        <v>0</v>
      </c>
      <c r="AD184" s="169">
        <f>+IFERROR(SUMIFS([5]Sheet1!Q:Q,[5]Sheet1!$A:$A,$A184,[5]Sheet1!$B:$B,$B184,[5]Sheet1!$C:$C,$C184),0)</f>
        <v>0</v>
      </c>
      <c r="AE184" s="169">
        <f>+IFERROR(SUMIFS([5]Sheet1!R:R,[5]Sheet1!$A:$A,$A184,[5]Sheet1!$B:$B,$B184,[5]Sheet1!$C:$C,$C184),0)</f>
        <v>0</v>
      </c>
      <c r="AF184" s="169">
        <f>+IFERROR(SUMIFS([5]Sheet1!S:S,[5]Sheet1!$A:$A,$A184,[5]Sheet1!$B:$B,$B184,[5]Sheet1!$C:$C,$C184),0)</f>
        <v>0</v>
      </c>
      <c r="AG184" s="169">
        <f>+IFERROR(SUMIFS([5]Sheet1!T:T,[5]Sheet1!$A:$A,$A184,[5]Sheet1!$B:$B,$B184,[5]Sheet1!$C:$C,$C184),0)</f>
        <v>0</v>
      </c>
      <c r="AH184" s="169">
        <f>+IFERROR(SUMIFS([5]Sheet1!U:U,[5]Sheet1!$A:$A,$A184,[5]Sheet1!$B:$B,$B184,[5]Sheet1!$C:$C,$C184),0)</f>
        <v>0</v>
      </c>
      <c r="AI184" s="169">
        <f>+IFERROR(SUMIFS([5]Sheet1!V:V,[5]Sheet1!$A:$A,$A184,[5]Sheet1!$B:$B,$B184,[5]Sheet1!$C:$C,$C184),0)</f>
        <v>0</v>
      </c>
      <c r="AJ184" s="169">
        <f>+IFERROR(SUMIFS([5]Sheet1!W:W,[5]Sheet1!$A:$A,$A184,[5]Sheet1!$B:$B,$B184,[5]Sheet1!$C:$C,$C184),0)</f>
        <v>0</v>
      </c>
      <c r="AK184" s="169">
        <f>+IFERROR(SUMIFS([5]Sheet1!X:X,[5]Sheet1!$A:$A,$A184,[5]Sheet1!$B:$B,$B184,[5]Sheet1!$C:$C,$C184),0)</f>
        <v>0</v>
      </c>
      <c r="AL184" s="169">
        <f>+IFERROR(SUMIFS([5]Sheet1!Y:Y,[5]Sheet1!$A:$A,$A184,[5]Sheet1!$B:$B,$B184,[5]Sheet1!$C:$C,$C184),0)</f>
        <v>0</v>
      </c>
      <c r="AM184" s="169">
        <f>+IFERROR(SUMIFS([5]Sheet1!Z:Z,[5]Sheet1!$A:$A,$A184,[5]Sheet1!$B:$B,$B184,[5]Sheet1!$C:$C,$C184),0)</f>
        <v>0</v>
      </c>
    </row>
    <row r="185" spans="1:39">
      <c r="A185" s="4" t="s">
        <v>3779</v>
      </c>
      <c r="B185" s="4" t="s">
        <v>62</v>
      </c>
      <c r="C185" s="4" t="str">
        <f t="shared" ref="C185:C186" si="105">+G185</f>
        <v>assets/client</v>
      </c>
      <c r="D185" s="205"/>
      <c r="E185" s="203"/>
      <c r="F185" s="204"/>
      <c r="G185" s="13" t="s">
        <v>90</v>
      </c>
      <c r="H185" s="36"/>
      <c r="I185" s="36"/>
      <c r="J185" s="36"/>
      <c r="K185" s="36"/>
      <c r="L185" s="36"/>
      <c r="M185" s="36"/>
      <c r="N185" s="36"/>
      <c r="O185" s="36"/>
      <c r="P185" s="170"/>
      <c r="Q185" s="170" t="str">
        <f t="shared" ref="Q185:S185" si="106">+IFERROR(Q184/Q183,"")</f>
        <v/>
      </c>
      <c r="R185" s="170" t="str">
        <f t="shared" si="106"/>
        <v/>
      </c>
      <c r="S185" s="170" t="str">
        <f t="shared" si="106"/>
        <v/>
      </c>
      <c r="T185" s="170"/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  <c r="AG185" s="170"/>
      <c r="AH185" s="170"/>
      <c r="AI185" s="170"/>
      <c r="AJ185" s="170"/>
      <c r="AK185" s="170"/>
      <c r="AL185" s="170"/>
      <c r="AM185" s="170"/>
    </row>
    <row r="186" spans="1:39" ht="15" customHeight="1">
      <c r="A186" s="4" t="s">
        <v>3779</v>
      </c>
      <c r="B186" s="8" t="s">
        <v>72</v>
      </c>
      <c r="C186" s="4" t="str">
        <f t="shared" si="105"/>
        <v>Clients</v>
      </c>
      <c r="D186" s="205"/>
      <c r="E186" s="203"/>
      <c r="F186" s="204" t="s">
        <v>72</v>
      </c>
      <c r="G186" s="10" t="s">
        <v>40</v>
      </c>
      <c r="H186" s="19"/>
      <c r="I186" s="19"/>
      <c r="J186" s="19"/>
      <c r="K186" s="19"/>
      <c r="L186" s="19"/>
      <c r="M186" s="19"/>
      <c r="N186" s="19"/>
      <c r="O186" s="19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L186" s="165"/>
      <c r="AM186" s="165"/>
    </row>
    <row r="187" spans="1:39">
      <c r="A187" s="4" t="s">
        <v>3779</v>
      </c>
      <c r="B187" s="8" t="s">
        <v>72</v>
      </c>
      <c r="C187" s="4" t="s">
        <v>3781</v>
      </c>
      <c r="D187" s="205"/>
      <c r="E187" s="203"/>
      <c r="F187" s="204"/>
      <c r="G187" s="11" t="s">
        <v>88</v>
      </c>
      <c r="H187" s="34"/>
      <c r="I187" s="34"/>
      <c r="J187" s="34"/>
      <c r="K187" s="34"/>
      <c r="L187" s="34"/>
      <c r="M187" s="34"/>
      <c r="N187" s="34"/>
      <c r="O187" s="34"/>
      <c r="P187" s="169"/>
      <c r="Q187" s="169">
        <f>+IFERROR(SUMIFS([5]Sheet1!D:D,[5]Sheet1!$A:$A,$A187,[5]Sheet1!$B:$B,$B187,[5]Sheet1!$C:$C,$C187),0)</f>
        <v>0</v>
      </c>
      <c r="R187" s="169">
        <f>+IFERROR(SUMIFS([5]Sheet1!E:E,[5]Sheet1!$A:$A,$A187,[5]Sheet1!$B:$B,$B187,[5]Sheet1!$C:$C,$C187),0)</f>
        <v>0</v>
      </c>
      <c r="S187" s="169">
        <f>+IFERROR(SUMIFS([5]Sheet1!F:F,[5]Sheet1!$A:$A,$A187,[5]Sheet1!$B:$B,$B187,[5]Sheet1!$C:$C,$C187),0)</f>
        <v>0</v>
      </c>
      <c r="T187" s="169">
        <f>+IFERROR(SUMIFS([5]Sheet1!G:G,[5]Sheet1!$A:$A,$A187,[5]Sheet1!$B:$B,$B187,[5]Sheet1!$C:$C,$C187),0)</f>
        <v>0</v>
      </c>
      <c r="U187" s="169">
        <f>+IFERROR(SUMIFS([5]Sheet1!H:H,[5]Sheet1!$A:$A,$A187,[5]Sheet1!$B:$B,$B187,[5]Sheet1!$C:$C,$C187),0)</f>
        <v>0</v>
      </c>
      <c r="V187" s="169">
        <f>+IFERROR(SUMIFS([5]Sheet1!I:I,[5]Sheet1!$A:$A,$A187,[5]Sheet1!$B:$B,$B187,[5]Sheet1!$C:$C,$C187),0)</f>
        <v>0</v>
      </c>
      <c r="W187" s="169">
        <f>+IFERROR(SUMIFS([5]Sheet1!J:J,[5]Sheet1!$A:$A,$A187,[5]Sheet1!$B:$B,$B187,[5]Sheet1!$C:$C,$C187),0)</f>
        <v>0</v>
      </c>
      <c r="X187" s="169">
        <f>+IFERROR(SUMIFS([5]Sheet1!K:K,[5]Sheet1!$A:$A,$A187,[5]Sheet1!$B:$B,$B187,[5]Sheet1!$C:$C,$C187),0)</f>
        <v>0</v>
      </c>
      <c r="Y187" s="169">
        <f>+IFERROR(SUMIFS([5]Sheet1!L:L,[5]Sheet1!$A:$A,$A187,[5]Sheet1!$B:$B,$B187,[5]Sheet1!$C:$C,$C187),0)</f>
        <v>0</v>
      </c>
      <c r="Z187" s="169">
        <f>+IFERROR(SUMIFS([5]Sheet1!M:M,[5]Sheet1!$A:$A,$A187,[5]Sheet1!$B:$B,$B187,[5]Sheet1!$C:$C,$C187),0)</f>
        <v>0</v>
      </c>
      <c r="AA187" s="169">
        <f>+IFERROR(SUMIFS([5]Sheet1!N:N,[5]Sheet1!$A:$A,$A187,[5]Sheet1!$B:$B,$B187,[5]Sheet1!$C:$C,$C187),0)</f>
        <v>0</v>
      </c>
      <c r="AB187" s="169">
        <f>+IFERROR(SUMIFS([5]Sheet1!O:O,[5]Sheet1!$A:$A,$A187,[5]Sheet1!$B:$B,$B187,[5]Sheet1!$C:$C,$C187),0)</f>
        <v>0</v>
      </c>
      <c r="AC187" s="169">
        <f>+IFERROR(SUMIFS([5]Sheet1!P:P,[5]Sheet1!$A:$A,$A187,[5]Sheet1!$B:$B,$B187,[5]Sheet1!$C:$C,$C187),0)</f>
        <v>0</v>
      </c>
      <c r="AD187" s="169">
        <f>+IFERROR(SUMIFS([5]Sheet1!Q:Q,[5]Sheet1!$A:$A,$A187,[5]Sheet1!$B:$B,$B187,[5]Sheet1!$C:$C,$C187),0)</f>
        <v>0</v>
      </c>
      <c r="AE187" s="169">
        <f>+IFERROR(SUMIFS([5]Sheet1!R:R,[5]Sheet1!$A:$A,$A187,[5]Sheet1!$B:$B,$B187,[5]Sheet1!$C:$C,$C187),0)</f>
        <v>0</v>
      </c>
      <c r="AF187" s="169">
        <f>+IFERROR(SUMIFS([5]Sheet1!S:S,[5]Sheet1!$A:$A,$A187,[5]Sheet1!$B:$B,$B187,[5]Sheet1!$C:$C,$C187),0)</f>
        <v>0</v>
      </c>
      <c r="AG187" s="169">
        <f>+IFERROR(SUMIFS([5]Sheet1!T:T,[5]Sheet1!$A:$A,$A187,[5]Sheet1!$B:$B,$B187,[5]Sheet1!$C:$C,$C187),0)</f>
        <v>0</v>
      </c>
      <c r="AH187" s="169">
        <f>+IFERROR(SUMIFS([5]Sheet1!U:U,[5]Sheet1!$A:$A,$A187,[5]Sheet1!$B:$B,$B187,[5]Sheet1!$C:$C,$C187),0)</f>
        <v>0</v>
      </c>
      <c r="AI187" s="169">
        <f>+IFERROR(SUMIFS([5]Sheet1!V:V,[5]Sheet1!$A:$A,$A187,[5]Sheet1!$B:$B,$B187,[5]Sheet1!$C:$C,$C187),0)</f>
        <v>0</v>
      </c>
      <c r="AJ187" s="169">
        <f>+IFERROR(SUMIFS([5]Sheet1!W:W,[5]Sheet1!$A:$A,$A187,[5]Sheet1!$B:$B,$B187,[5]Sheet1!$C:$C,$C187),0)</f>
        <v>0</v>
      </c>
      <c r="AK187" s="169">
        <f>+IFERROR(SUMIFS([5]Sheet1!X:X,[5]Sheet1!$A:$A,$A187,[5]Sheet1!$B:$B,$B187,[5]Sheet1!$C:$C,$C187),0)</f>
        <v>0</v>
      </c>
      <c r="AL187" s="169">
        <f>+IFERROR(SUMIFS([5]Sheet1!Y:Y,[5]Sheet1!$A:$A,$A187,[5]Sheet1!$B:$B,$B187,[5]Sheet1!$C:$C,$C187),0)</f>
        <v>0</v>
      </c>
      <c r="AM187" s="169">
        <f>+IFERROR(SUMIFS([5]Sheet1!Z:Z,[5]Sheet1!$A:$A,$A187,[5]Sheet1!$B:$B,$B187,[5]Sheet1!$C:$C,$C187),0)</f>
        <v>0</v>
      </c>
    </row>
    <row r="188" spans="1:39">
      <c r="A188" s="4" t="s">
        <v>3779</v>
      </c>
      <c r="B188" s="8" t="s">
        <v>72</v>
      </c>
      <c r="C188" s="4" t="str">
        <f t="shared" ref="C188:C189" si="107">+G188</f>
        <v>assets/client</v>
      </c>
      <c r="D188" s="205"/>
      <c r="E188" s="203"/>
      <c r="F188" s="204"/>
      <c r="G188" s="13" t="s">
        <v>90</v>
      </c>
      <c r="H188" s="36"/>
      <c r="I188" s="36"/>
      <c r="J188" s="36"/>
      <c r="K188" s="36"/>
      <c r="L188" s="36"/>
      <c r="M188" s="36"/>
      <c r="N188" s="36"/>
      <c r="O188" s="36"/>
      <c r="P188" s="170"/>
      <c r="Q188" s="170" t="str">
        <f t="shared" ref="Q188:S188" si="108">+IFERROR(Q187/Q186,"")</f>
        <v/>
      </c>
      <c r="R188" s="170" t="str">
        <f t="shared" si="108"/>
        <v/>
      </c>
      <c r="S188" s="170" t="str">
        <f t="shared" si="108"/>
        <v/>
      </c>
      <c r="T188" s="170"/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  <c r="AG188" s="170"/>
      <c r="AH188" s="170"/>
      <c r="AI188" s="170"/>
      <c r="AJ188" s="170"/>
      <c r="AK188" s="170"/>
      <c r="AL188" s="170"/>
      <c r="AM188" s="170"/>
    </row>
    <row r="189" spans="1:39" ht="15" customHeight="1">
      <c r="A189" s="4" t="s">
        <v>3779</v>
      </c>
      <c r="B189" s="8" t="s">
        <v>73</v>
      </c>
      <c r="C189" s="4" t="str">
        <f t="shared" si="107"/>
        <v>Clients</v>
      </c>
      <c r="D189" s="205"/>
      <c r="E189" s="203"/>
      <c r="F189" s="204" t="s">
        <v>73</v>
      </c>
      <c r="G189" s="10" t="s">
        <v>40</v>
      </c>
      <c r="H189" s="19"/>
      <c r="I189" s="19"/>
      <c r="J189" s="19"/>
      <c r="K189" s="19"/>
      <c r="L189" s="19"/>
      <c r="M189" s="19"/>
      <c r="N189" s="19"/>
      <c r="O189" s="19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L189" s="165"/>
      <c r="AM189" s="165"/>
    </row>
    <row r="190" spans="1:39">
      <c r="A190" s="4" t="s">
        <v>3779</v>
      </c>
      <c r="B190" s="8" t="s">
        <v>73</v>
      </c>
      <c r="C190" s="4" t="s">
        <v>3782</v>
      </c>
      <c r="D190" s="205"/>
      <c r="E190" s="203"/>
      <c r="F190" s="204"/>
      <c r="G190" s="11" t="s">
        <v>88</v>
      </c>
      <c r="H190" s="34"/>
      <c r="I190" s="34"/>
      <c r="J190" s="34"/>
      <c r="K190" s="34"/>
      <c r="L190" s="34"/>
      <c r="M190" s="34"/>
      <c r="N190" s="34"/>
      <c r="O190" s="34"/>
      <c r="P190" s="169"/>
      <c r="Q190" s="169">
        <f>+IFERROR(SUMIFS([5]Sheet1!D:D,[5]Sheet1!$A:$A,$A190,[5]Sheet1!$B:$B,$B190,[5]Sheet1!$C:$C,$C190),0)</f>
        <v>0</v>
      </c>
      <c r="R190" s="169">
        <f>+IFERROR(SUMIFS([5]Sheet1!E:E,[5]Sheet1!$A:$A,$A190,[5]Sheet1!$B:$B,$B190,[5]Sheet1!$C:$C,$C190),0)</f>
        <v>0</v>
      </c>
      <c r="S190" s="169">
        <f>+IFERROR(SUMIFS([5]Sheet1!F:F,[5]Sheet1!$A:$A,$A190,[5]Sheet1!$B:$B,$B190,[5]Sheet1!$C:$C,$C190),0)</f>
        <v>0</v>
      </c>
      <c r="T190" s="169">
        <f>+IFERROR(SUMIFS([5]Sheet1!G:G,[5]Sheet1!$A:$A,$A190,[5]Sheet1!$B:$B,$B190,[5]Sheet1!$C:$C,$C190),0)</f>
        <v>0</v>
      </c>
      <c r="U190" s="169">
        <f>+IFERROR(SUMIFS([5]Sheet1!H:H,[5]Sheet1!$A:$A,$A190,[5]Sheet1!$B:$B,$B190,[5]Sheet1!$C:$C,$C190),0)</f>
        <v>0</v>
      </c>
      <c r="V190" s="169">
        <f>+IFERROR(SUMIFS([5]Sheet1!I:I,[5]Sheet1!$A:$A,$A190,[5]Sheet1!$B:$B,$B190,[5]Sheet1!$C:$C,$C190),0)</f>
        <v>0</v>
      </c>
      <c r="W190" s="169">
        <f>+IFERROR(SUMIFS([5]Sheet1!J:J,[5]Sheet1!$A:$A,$A190,[5]Sheet1!$B:$B,$B190,[5]Sheet1!$C:$C,$C190),0)</f>
        <v>0</v>
      </c>
      <c r="X190" s="169">
        <f>+IFERROR(SUMIFS([5]Sheet1!K:K,[5]Sheet1!$A:$A,$A190,[5]Sheet1!$B:$B,$B190,[5]Sheet1!$C:$C,$C190),0)</f>
        <v>0</v>
      </c>
      <c r="Y190" s="169">
        <f>+IFERROR(SUMIFS([5]Sheet1!L:L,[5]Sheet1!$A:$A,$A190,[5]Sheet1!$B:$B,$B190,[5]Sheet1!$C:$C,$C190),0)</f>
        <v>0</v>
      </c>
      <c r="Z190" s="169">
        <f>+IFERROR(SUMIFS([5]Sheet1!M:M,[5]Sheet1!$A:$A,$A190,[5]Sheet1!$B:$B,$B190,[5]Sheet1!$C:$C,$C190),0)</f>
        <v>0</v>
      </c>
      <c r="AA190" s="169">
        <f>+IFERROR(SUMIFS([5]Sheet1!N:N,[5]Sheet1!$A:$A,$A190,[5]Sheet1!$B:$B,$B190,[5]Sheet1!$C:$C,$C190),0)</f>
        <v>0</v>
      </c>
      <c r="AB190" s="169">
        <f>+IFERROR(SUMIFS([5]Sheet1!O:O,[5]Sheet1!$A:$A,$A190,[5]Sheet1!$B:$B,$B190,[5]Sheet1!$C:$C,$C190),0)</f>
        <v>0</v>
      </c>
      <c r="AC190" s="169">
        <f>+IFERROR(SUMIFS([5]Sheet1!P:P,[5]Sheet1!$A:$A,$A190,[5]Sheet1!$B:$B,$B190,[5]Sheet1!$C:$C,$C190),0)</f>
        <v>0</v>
      </c>
      <c r="AD190" s="169">
        <f>+IFERROR(SUMIFS([5]Sheet1!Q:Q,[5]Sheet1!$A:$A,$A190,[5]Sheet1!$B:$B,$B190,[5]Sheet1!$C:$C,$C190),0)</f>
        <v>0</v>
      </c>
      <c r="AE190" s="169">
        <f>+IFERROR(SUMIFS([5]Sheet1!R:R,[5]Sheet1!$A:$A,$A190,[5]Sheet1!$B:$B,$B190,[5]Sheet1!$C:$C,$C190),0)</f>
        <v>0</v>
      </c>
      <c r="AF190" s="169">
        <f>+IFERROR(SUMIFS([5]Sheet1!S:S,[5]Sheet1!$A:$A,$A190,[5]Sheet1!$B:$B,$B190,[5]Sheet1!$C:$C,$C190),0)</f>
        <v>0</v>
      </c>
      <c r="AG190" s="169">
        <f>+IFERROR(SUMIFS([5]Sheet1!T:T,[5]Sheet1!$A:$A,$A190,[5]Sheet1!$B:$B,$B190,[5]Sheet1!$C:$C,$C190),0)</f>
        <v>0</v>
      </c>
      <c r="AH190" s="169">
        <f>+IFERROR(SUMIFS([5]Sheet1!U:U,[5]Sheet1!$A:$A,$A190,[5]Sheet1!$B:$B,$B190,[5]Sheet1!$C:$C,$C190),0)</f>
        <v>0</v>
      </c>
      <c r="AI190" s="169">
        <f>+IFERROR(SUMIFS([5]Sheet1!V:V,[5]Sheet1!$A:$A,$A190,[5]Sheet1!$B:$B,$B190,[5]Sheet1!$C:$C,$C190),0)</f>
        <v>0</v>
      </c>
      <c r="AJ190" s="169">
        <f>+IFERROR(SUMIFS([5]Sheet1!W:W,[5]Sheet1!$A:$A,$A190,[5]Sheet1!$B:$B,$B190,[5]Sheet1!$C:$C,$C190),0)</f>
        <v>0</v>
      </c>
      <c r="AK190" s="169">
        <f>+IFERROR(SUMIFS([5]Sheet1!X:X,[5]Sheet1!$A:$A,$A190,[5]Sheet1!$B:$B,$B190,[5]Sheet1!$C:$C,$C190),0)</f>
        <v>0</v>
      </c>
      <c r="AL190" s="169">
        <f>+IFERROR(SUMIFS([5]Sheet1!Y:Y,[5]Sheet1!$A:$A,$A190,[5]Sheet1!$B:$B,$B190,[5]Sheet1!$C:$C,$C190),0)</f>
        <v>0</v>
      </c>
      <c r="AM190" s="169">
        <f>+IFERROR(SUMIFS([5]Sheet1!Z:Z,[5]Sheet1!$A:$A,$A190,[5]Sheet1!$B:$B,$B190,[5]Sheet1!$C:$C,$C190),0)</f>
        <v>0</v>
      </c>
    </row>
    <row r="191" spans="1:39">
      <c r="A191" s="4" t="s">
        <v>3779</v>
      </c>
      <c r="B191" s="8" t="s">
        <v>73</v>
      </c>
      <c r="C191" s="4" t="str">
        <f t="shared" ref="C191:C208" si="109">+G191</f>
        <v>assets/client</v>
      </c>
      <c r="D191" s="205"/>
      <c r="E191" s="203"/>
      <c r="F191" s="204"/>
      <c r="G191" s="13" t="s">
        <v>90</v>
      </c>
      <c r="H191" s="36"/>
      <c r="I191" s="36"/>
      <c r="J191" s="36"/>
      <c r="K191" s="36"/>
      <c r="L191" s="36"/>
      <c r="M191" s="36"/>
      <c r="N191" s="36"/>
      <c r="O191" s="36"/>
      <c r="P191" s="170"/>
      <c r="Q191" s="170" t="str">
        <f t="shared" ref="Q191:S191" si="110">+IFERROR(Q190/Q189,"")</f>
        <v/>
      </c>
      <c r="R191" s="170" t="str">
        <f t="shared" si="110"/>
        <v/>
      </c>
      <c r="S191" s="170" t="str">
        <f t="shared" si="110"/>
        <v/>
      </c>
      <c r="T191" s="170"/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  <c r="AG191" s="170"/>
      <c r="AH191" s="170"/>
      <c r="AI191" s="170"/>
      <c r="AJ191" s="170"/>
      <c r="AK191" s="170"/>
      <c r="AL191" s="170"/>
      <c r="AM191" s="170"/>
    </row>
    <row r="192" spans="1:39" ht="15" customHeight="1">
      <c r="A192" s="4" t="s">
        <v>3779</v>
      </c>
      <c r="B192" s="4" t="s">
        <v>51</v>
      </c>
      <c r="C192" s="4" t="str">
        <f t="shared" si="109"/>
        <v>Clients</v>
      </c>
      <c r="D192" s="205"/>
      <c r="E192" s="203" t="s">
        <v>39</v>
      </c>
      <c r="F192" s="204" t="s">
        <v>51</v>
      </c>
      <c r="G192" s="10" t="s">
        <v>40</v>
      </c>
      <c r="H192" s="19"/>
      <c r="I192" s="19"/>
      <c r="J192" s="19"/>
      <c r="K192" s="19"/>
      <c r="L192" s="19"/>
      <c r="M192" s="19"/>
      <c r="N192" s="19"/>
      <c r="O192" s="19"/>
      <c r="P192" s="165"/>
      <c r="Q192" s="165">
        <f>+[4]Sheet1!C8</f>
        <v>0</v>
      </c>
      <c r="R192" s="165">
        <f>+[4]Sheet1!D8</f>
        <v>1</v>
      </c>
      <c r="S192" s="165">
        <f>+[4]Sheet1!E8</f>
        <v>4</v>
      </c>
      <c r="T192" s="165">
        <f>+[4]Sheet1!F8</f>
        <v>3</v>
      </c>
      <c r="U192" s="165">
        <f>+[4]Sheet1!G8</f>
        <v>0</v>
      </c>
      <c r="V192" s="165">
        <f>+[4]Sheet1!H8</f>
        <v>1</v>
      </c>
      <c r="W192" s="165">
        <f>+[4]Sheet1!I8</f>
        <v>6</v>
      </c>
      <c r="X192" s="165">
        <f>+[4]Sheet1!J8</f>
        <v>2</v>
      </c>
      <c r="Y192" s="165">
        <f>+[4]Sheet1!K8</f>
        <v>3</v>
      </c>
      <c r="Z192" s="165">
        <f>+[4]Sheet1!L8</f>
        <v>3</v>
      </c>
      <c r="AA192" s="165">
        <f>+[4]Sheet1!M8</f>
        <v>1</v>
      </c>
      <c r="AB192" s="165">
        <f>+[4]Sheet1!N8</f>
        <v>3</v>
      </c>
      <c r="AC192" s="165">
        <f>+[4]Sheet1!O8</f>
        <v>1</v>
      </c>
      <c r="AD192" s="165">
        <f>+[4]Sheet1!P8</f>
        <v>1</v>
      </c>
      <c r="AE192" s="165">
        <f>+[4]Sheet1!Q8</f>
        <v>1</v>
      </c>
      <c r="AF192" s="165">
        <f>+[4]Sheet1!R8</f>
        <v>1</v>
      </c>
      <c r="AG192" s="165">
        <f>+[4]Sheet1!S8</f>
        <v>0</v>
      </c>
      <c r="AH192" s="165">
        <f>+[4]Sheet1!T8</f>
        <v>0</v>
      </c>
      <c r="AI192" s="165">
        <f>+[4]Sheet1!U8</f>
        <v>0</v>
      </c>
      <c r="AJ192" s="165">
        <f>+[4]Sheet1!V8</f>
        <v>0</v>
      </c>
      <c r="AK192" s="165">
        <f>+[4]Sheet1!W8</f>
        <v>0</v>
      </c>
      <c r="AL192" s="165">
        <f>+[4]Sheet1!X8</f>
        <v>0</v>
      </c>
      <c r="AM192" s="165">
        <f>+[4]Sheet1!Y8</f>
        <v>0</v>
      </c>
    </row>
    <row r="193" spans="1:39">
      <c r="A193" s="4" t="s">
        <v>3779</v>
      </c>
      <c r="B193" s="4" t="s">
        <v>51</v>
      </c>
      <c r="C193" s="4" t="str">
        <f t="shared" si="109"/>
        <v>Assets</v>
      </c>
      <c r="D193" s="205"/>
      <c r="E193" s="203"/>
      <c r="F193" s="204"/>
      <c r="G193" s="11" t="s">
        <v>88</v>
      </c>
      <c r="H193" s="34"/>
      <c r="I193" s="34"/>
      <c r="J193" s="34"/>
      <c r="K193" s="34"/>
      <c r="L193" s="34"/>
      <c r="M193" s="34"/>
      <c r="N193" s="34"/>
      <c r="O193" s="34"/>
      <c r="P193" s="167">
        <f t="shared" ref="P193" si="111">SUM(P194:P199)</f>
        <v>0</v>
      </c>
      <c r="Q193" s="167"/>
      <c r="R193" s="167">
        <f t="shared" ref="R193:AM193" si="112">SUM(R194:R199)</f>
        <v>1</v>
      </c>
      <c r="S193" s="167">
        <f t="shared" si="112"/>
        <v>4</v>
      </c>
      <c r="T193" s="167">
        <f t="shared" si="112"/>
        <v>3</v>
      </c>
      <c r="U193" s="167">
        <f t="shared" si="112"/>
        <v>0</v>
      </c>
      <c r="V193" s="167">
        <f t="shared" si="112"/>
        <v>1</v>
      </c>
      <c r="W193" s="167">
        <f t="shared" si="112"/>
        <v>6</v>
      </c>
      <c r="X193" s="167">
        <f t="shared" si="112"/>
        <v>4</v>
      </c>
      <c r="Y193" s="167">
        <f t="shared" si="112"/>
        <v>11</v>
      </c>
      <c r="Z193" s="167">
        <f t="shared" si="112"/>
        <v>3</v>
      </c>
      <c r="AA193" s="167">
        <f t="shared" si="112"/>
        <v>1</v>
      </c>
      <c r="AB193" s="167">
        <f t="shared" si="112"/>
        <v>14</v>
      </c>
      <c r="AC193" s="167">
        <f t="shared" si="112"/>
        <v>17</v>
      </c>
      <c r="AD193" s="167">
        <f t="shared" si="112"/>
        <v>1</v>
      </c>
      <c r="AE193" s="167">
        <f t="shared" si="112"/>
        <v>1</v>
      </c>
      <c r="AF193" s="167">
        <f t="shared" si="112"/>
        <v>8</v>
      </c>
      <c r="AG193" s="167">
        <f t="shared" si="112"/>
        <v>0</v>
      </c>
      <c r="AH193" s="167">
        <f t="shared" si="112"/>
        <v>0</v>
      </c>
      <c r="AI193" s="167">
        <f t="shared" si="112"/>
        <v>0</v>
      </c>
      <c r="AJ193" s="167">
        <f t="shared" si="112"/>
        <v>0</v>
      </c>
      <c r="AK193" s="167">
        <f t="shared" si="112"/>
        <v>0</v>
      </c>
      <c r="AL193" s="167">
        <f t="shared" si="112"/>
        <v>0</v>
      </c>
      <c r="AM193" s="167">
        <f t="shared" si="112"/>
        <v>0</v>
      </c>
    </row>
    <row r="194" spans="1:39" outlineLevel="1">
      <c r="A194" s="4" t="s">
        <v>3779</v>
      </c>
      <c r="B194" s="4" t="s">
        <v>51</v>
      </c>
      <c r="C194" s="4" t="str">
        <f t="shared" si="109"/>
        <v>X Fiber 50 - own</v>
      </c>
      <c r="D194" s="205"/>
      <c r="E194" s="203"/>
      <c r="F194" s="204"/>
      <c r="G194" s="12" t="s">
        <v>63</v>
      </c>
      <c r="H194" s="35"/>
      <c r="I194" s="35"/>
      <c r="J194" s="35"/>
      <c r="K194" s="35"/>
      <c r="L194" s="35"/>
      <c r="M194" s="35"/>
      <c r="N194" s="35"/>
      <c r="O194" s="35"/>
      <c r="P194" s="169"/>
      <c r="Q194" s="169">
        <f>+IFERROR(SUMIFS([5]Sheet1!D:D,[5]Sheet1!$A:$A,$A194,[5]Sheet1!$B:$B,$B194,[5]Sheet1!$C:$C,$C194),0)</f>
        <v>0</v>
      </c>
      <c r="R194" s="169">
        <f>+IFERROR(SUMIFS([5]Sheet1!E:E,[5]Sheet1!$A:$A,$A194,[5]Sheet1!$B:$B,$B194,[5]Sheet1!$C:$C,$C194),0)</f>
        <v>0</v>
      </c>
      <c r="S194" s="169">
        <f>+IFERROR(SUMIFS([5]Sheet1!F:F,[5]Sheet1!$A:$A,$A194,[5]Sheet1!$B:$B,$B194,[5]Sheet1!$C:$C,$C194),0)</f>
        <v>0</v>
      </c>
      <c r="T194" s="169">
        <f>+IFERROR(SUMIFS([5]Sheet1!G:G,[5]Sheet1!$A:$A,$A194,[5]Sheet1!$B:$B,$B194,[5]Sheet1!$C:$C,$C194),0)</f>
        <v>0</v>
      </c>
      <c r="U194" s="169">
        <f>+IFERROR(SUMIFS([5]Sheet1!H:H,[5]Sheet1!$A:$A,$A194,[5]Sheet1!$B:$B,$B194,[5]Sheet1!$C:$C,$C194),0)</f>
        <v>0</v>
      </c>
      <c r="V194" s="169">
        <f>+IFERROR(SUMIFS([5]Sheet1!I:I,[5]Sheet1!$A:$A,$A194,[5]Sheet1!$B:$B,$B194,[5]Sheet1!$C:$C,$C194),0)</f>
        <v>0</v>
      </c>
      <c r="W194" s="169">
        <f>+IFERROR(SUMIFS([5]Sheet1!J:J,[5]Sheet1!$A:$A,$A194,[5]Sheet1!$B:$B,$B194,[5]Sheet1!$C:$C,$C194),0)</f>
        <v>1</v>
      </c>
      <c r="X194" s="169">
        <f>+IFERROR(SUMIFS([5]Sheet1!K:K,[5]Sheet1!$A:$A,$A194,[5]Sheet1!$B:$B,$B194,[5]Sheet1!$C:$C,$C194),0)</f>
        <v>0</v>
      </c>
      <c r="Y194" s="169">
        <f>+IFERROR(SUMIFS([5]Sheet1!L:L,[5]Sheet1!$A:$A,$A194,[5]Sheet1!$B:$B,$B194,[5]Sheet1!$C:$C,$C194),0)</f>
        <v>0</v>
      </c>
      <c r="Z194" s="169">
        <f>+IFERROR(SUMIFS([5]Sheet1!M:M,[5]Sheet1!$A:$A,$A194,[5]Sheet1!$B:$B,$B194,[5]Sheet1!$C:$C,$C194),0)</f>
        <v>0</v>
      </c>
      <c r="AA194" s="169">
        <f>+IFERROR(SUMIFS([5]Sheet1!N:N,[5]Sheet1!$A:$A,$A194,[5]Sheet1!$B:$B,$B194,[5]Sheet1!$C:$C,$C194),0)</f>
        <v>0</v>
      </c>
      <c r="AB194" s="169">
        <f>+IFERROR(SUMIFS([5]Sheet1!O:O,[5]Sheet1!$A:$A,$A194,[5]Sheet1!$B:$B,$B194,[5]Sheet1!$C:$C,$C194),0)</f>
        <v>0</v>
      </c>
      <c r="AC194" s="169">
        <f>+IFERROR(SUMIFS([5]Sheet1!P:P,[5]Sheet1!$A:$A,$A194,[5]Sheet1!$B:$B,$B194,[5]Sheet1!$C:$C,$C194),0)</f>
        <v>0</v>
      </c>
      <c r="AD194" s="169">
        <f>+IFERROR(SUMIFS([5]Sheet1!Q:Q,[5]Sheet1!$A:$A,$A194,[5]Sheet1!$B:$B,$B194,[5]Sheet1!$C:$C,$C194),0)</f>
        <v>0</v>
      </c>
      <c r="AE194" s="169">
        <f>+IFERROR(SUMIFS([5]Sheet1!R:R,[5]Sheet1!$A:$A,$A194,[5]Sheet1!$B:$B,$B194,[5]Sheet1!$C:$C,$C194),0)</f>
        <v>0</v>
      </c>
      <c r="AF194" s="169">
        <f>+IFERROR(SUMIFS([5]Sheet1!S:S,[5]Sheet1!$A:$A,$A194,[5]Sheet1!$B:$B,$B194,[5]Sheet1!$C:$C,$C194),0)</f>
        <v>2</v>
      </c>
      <c r="AG194" s="169">
        <f>+IFERROR(SUMIFS([5]Sheet1!T:T,[5]Sheet1!$A:$A,$A194,[5]Sheet1!$B:$B,$B194,[5]Sheet1!$C:$C,$C194),0)</f>
        <v>0</v>
      </c>
      <c r="AH194" s="169">
        <f>+IFERROR(SUMIFS([5]Sheet1!U:U,[5]Sheet1!$A:$A,$A194,[5]Sheet1!$B:$B,$B194,[5]Sheet1!$C:$C,$C194),0)</f>
        <v>0</v>
      </c>
      <c r="AI194" s="169">
        <f>+IFERROR(SUMIFS([5]Sheet1!V:V,[5]Sheet1!$A:$A,$A194,[5]Sheet1!$B:$B,$B194,[5]Sheet1!$C:$C,$C194),0)</f>
        <v>0</v>
      </c>
      <c r="AJ194" s="169">
        <f>+IFERROR(SUMIFS([5]Sheet1!W:W,[5]Sheet1!$A:$A,$A194,[5]Sheet1!$B:$B,$B194,[5]Sheet1!$C:$C,$C194),0)</f>
        <v>0</v>
      </c>
      <c r="AK194" s="169">
        <f>+IFERROR(SUMIFS([5]Sheet1!X:X,[5]Sheet1!$A:$A,$A194,[5]Sheet1!$B:$B,$B194,[5]Sheet1!$C:$C,$C194),0)</f>
        <v>0</v>
      </c>
      <c r="AL194" s="169">
        <f>+IFERROR(SUMIFS([5]Sheet1!Y:Y,[5]Sheet1!$A:$A,$A194,[5]Sheet1!$B:$B,$B194,[5]Sheet1!$C:$C,$C194),0)</f>
        <v>0</v>
      </c>
      <c r="AM194" s="169">
        <f>+IFERROR(SUMIFS([5]Sheet1!Z:Z,[5]Sheet1!$A:$A,$A194,[5]Sheet1!$B:$B,$B194,[5]Sheet1!$C:$C,$C194),0)</f>
        <v>0</v>
      </c>
    </row>
    <row r="195" spans="1:39" outlineLevel="1">
      <c r="A195" s="4" t="s">
        <v>3779</v>
      </c>
      <c r="B195" s="4" t="s">
        <v>51</v>
      </c>
      <c r="C195" s="4" t="str">
        <f t="shared" si="109"/>
        <v>X Fiber 50 - neba</v>
      </c>
      <c r="D195" s="205"/>
      <c r="E195" s="203"/>
      <c r="F195" s="204"/>
      <c r="G195" s="12" t="s">
        <v>64</v>
      </c>
      <c r="H195" s="35"/>
      <c r="I195" s="35"/>
      <c r="J195" s="35"/>
      <c r="K195" s="35"/>
      <c r="L195" s="35"/>
      <c r="M195" s="35"/>
      <c r="N195" s="35"/>
      <c r="O195" s="35"/>
      <c r="P195" s="169"/>
      <c r="Q195" s="169">
        <f>+IFERROR(SUMIFS([5]Sheet1!D:D,[5]Sheet1!$A:$A,$A195,[5]Sheet1!$B:$B,$B195,[5]Sheet1!$C:$C,$C195),0)</f>
        <v>0</v>
      </c>
      <c r="R195" s="169">
        <f>+IFERROR(SUMIFS([5]Sheet1!E:E,[5]Sheet1!$A:$A,$A195,[5]Sheet1!$B:$B,$B195,[5]Sheet1!$C:$C,$C195),0)</f>
        <v>0</v>
      </c>
      <c r="S195" s="169">
        <f>+IFERROR(SUMIFS([5]Sheet1!F:F,[5]Sheet1!$A:$A,$A195,[5]Sheet1!$B:$B,$B195,[5]Sheet1!$C:$C,$C195),0)</f>
        <v>0</v>
      </c>
      <c r="T195" s="169">
        <f>+IFERROR(SUMIFS([5]Sheet1!G:G,[5]Sheet1!$A:$A,$A195,[5]Sheet1!$B:$B,$B195,[5]Sheet1!$C:$C,$C195),0)</f>
        <v>1</v>
      </c>
      <c r="U195" s="169">
        <f>+IFERROR(SUMIFS([5]Sheet1!H:H,[5]Sheet1!$A:$A,$A195,[5]Sheet1!$B:$B,$B195,[5]Sheet1!$C:$C,$C195),0)</f>
        <v>0</v>
      </c>
      <c r="V195" s="169">
        <f>+IFERROR(SUMIFS([5]Sheet1!I:I,[5]Sheet1!$A:$A,$A195,[5]Sheet1!$B:$B,$B195,[5]Sheet1!$C:$C,$C195),0)</f>
        <v>0</v>
      </c>
      <c r="W195" s="169">
        <f>+IFERROR(SUMIFS([5]Sheet1!J:J,[5]Sheet1!$A:$A,$A195,[5]Sheet1!$B:$B,$B195,[5]Sheet1!$C:$C,$C195),0)</f>
        <v>0</v>
      </c>
      <c r="X195" s="169">
        <f>+IFERROR(SUMIFS([5]Sheet1!K:K,[5]Sheet1!$A:$A,$A195,[5]Sheet1!$B:$B,$B195,[5]Sheet1!$C:$C,$C195),0)</f>
        <v>0</v>
      </c>
      <c r="Y195" s="169">
        <f>+IFERROR(SUMIFS([5]Sheet1!L:L,[5]Sheet1!$A:$A,$A195,[5]Sheet1!$B:$B,$B195,[5]Sheet1!$C:$C,$C195),0)</f>
        <v>0</v>
      </c>
      <c r="Z195" s="169">
        <f>+IFERROR(SUMIFS([5]Sheet1!M:M,[5]Sheet1!$A:$A,$A195,[5]Sheet1!$B:$B,$B195,[5]Sheet1!$C:$C,$C195),0)</f>
        <v>1</v>
      </c>
      <c r="AA195" s="169">
        <f>+IFERROR(SUMIFS([5]Sheet1!N:N,[5]Sheet1!$A:$A,$A195,[5]Sheet1!$B:$B,$B195,[5]Sheet1!$C:$C,$C195),0)</f>
        <v>0</v>
      </c>
      <c r="AB195" s="169">
        <f>+IFERROR(SUMIFS([5]Sheet1!O:O,[5]Sheet1!$A:$A,$A195,[5]Sheet1!$B:$B,$B195,[5]Sheet1!$C:$C,$C195),0)</f>
        <v>0</v>
      </c>
      <c r="AC195" s="169">
        <f>+IFERROR(SUMIFS([5]Sheet1!P:P,[5]Sheet1!$A:$A,$A195,[5]Sheet1!$B:$B,$B195,[5]Sheet1!$C:$C,$C195),0)</f>
        <v>0</v>
      </c>
      <c r="AD195" s="169">
        <f>+IFERROR(SUMIFS([5]Sheet1!Q:Q,[5]Sheet1!$A:$A,$A195,[5]Sheet1!$B:$B,$B195,[5]Sheet1!$C:$C,$C195),0)</f>
        <v>0</v>
      </c>
      <c r="AE195" s="169">
        <f>+IFERROR(SUMIFS([5]Sheet1!R:R,[5]Sheet1!$A:$A,$A195,[5]Sheet1!$B:$B,$B195,[5]Sheet1!$C:$C,$C195),0)</f>
        <v>0</v>
      </c>
      <c r="AF195" s="169">
        <f>+IFERROR(SUMIFS([5]Sheet1!S:S,[5]Sheet1!$A:$A,$A195,[5]Sheet1!$B:$B,$B195,[5]Sheet1!$C:$C,$C195),0)</f>
        <v>0</v>
      </c>
      <c r="AG195" s="169">
        <f>+IFERROR(SUMIFS([5]Sheet1!T:T,[5]Sheet1!$A:$A,$A195,[5]Sheet1!$B:$B,$B195,[5]Sheet1!$C:$C,$C195),0)</f>
        <v>0</v>
      </c>
      <c r="AH195" s="169">
        <f>+IFERROR(SUMIFS([5]Sheet1!U:U,[5]Sheet1!$A:$A,$A195,[5]Sheet1!$B:$B,$B195,[5]Sheet1!$C:$C,$C195),0)</f>
        <v>0</v>
      </c>
      <c r="AI195" s="169">
        <f>+IFERROR(SUMIFS([5]Sheet1!V:V,[5]Sheet1!$A:$A,$A195,[5]Sheet1!$B:$B,$B195,[5]Sheet1!$C:$C,$C195),0)</f>
        <v>0</v>
      </c>
      <c r="AJ195" s="169">
        <f>+IFERROR(SUMIFS([5]Sheet1!W:W,[5]Sheet1!$A:$A,$A195,[5]Sheet1!$B:$B,$B195,[5]Sheet1!$C:$C,$C195),0)</f>
        <v>0</v>
      </c>
      <c r="AK195" s="169">
        <f>+IFERROR(SUMIFS([5]Sheet1!X:X,[5]Sheet1!$A:$A,$A195,[5]Sheet1!$B:$B,$B195,[5]Sheet1!$C:$C,$C195),0)</f>
        <v>0</v>
      </c>
      <c r="AL195" s="169">
        <f>+IFERROR(SUMIFS([5]Sheet1!Y:Y,[5]Sheet1!$A:$A,$A195,[5]Sheet1!$B:$B,$B195,[5]Sheet1!$C:$C,$C195),0)</f>
        <v>0</v>
      </c>
      <c r="AM195" s="169">
        <f>+IFERROR(SUMIFS([5]Sheet1!Z:Z,[5]Sheet1!$A:$A,$A195,[5]Sheet1!$B:$B,$B195,[5]Sheet1!$C:$C,$C195),0)</f>
        <v>0</v>
      </c>
    </row>
    <row r="196" spans="1:39" outlineLevel="1">
      <c r="A196" s="4" t="s">
        <v>3779</v>
      </c>
      <c r="B196" s="4" t="s">
        <v>51</v>
      </c>
      <c r="C196" s="4" t="str">
        <f t="shared" si="109"/>
        <v>X Fiber 100 - own</v>
      </c>
      <c r="D196" s="205"/>
      <c r="E196" s="203"/>
      <c r="F196" s="204"/>
      <c r="G196" s="12" t="s">
        <v>65</v>
      </c>
      <c r="H196" s="35"/>
      <c r="I196" s="35"/>
      <c r="J196" s="35"/>
      <c r="K196" s="35"/>
      <c r="L196" s="35"/>
      <c r="M196" s="35"/>
      <c r="N196" s="35"/>
      <c r="O196" s="35"/>
      <c r="P196" s="169"/>
      <c r="Q196" s="169">
        <f>+IFERROR(SUMIFS([5]Sheet1!D:D,[5]Sheet1!$A:$A,$A196,[5]Sheet1!$B:$B,$B196,[5]Sheet1!$C:$C,$C196),0)</f>
        <v>0</v>
      </c>
      <c r="R196" s="169">
        <f>+IFERROR(SUMIFS([5]Sheet1!E:E,[5]Sheet1!$A:$A,$A196,[5]Sheet1!$B:$B,$B196,[5]Sheet1!$C:$C,$C196),0)</f>
        <v>0</v>
      </c>
      <c r="S196" s="169">
        <f>+IFERROR(SUMIFS([5]Sheet1!F:F,[5]Sheet1!$A:$A,$A196,[5]Sheet1!$B:$B,$B196,[5]Sheet1!$C:$C,$C196),0)</f>
        <v>3</v>
      </c>
      <c r="T196" s="169">
        <f>+IFERROR(SUMIFS([5]Sheet1!G:G,[5]Sheet1!$A:$A,$A196,[5]Sheet1!$B:$B,$B196,[5]Sheet1!$C:$C,$C196),0)</f>
        <v>2</v>
      </c>
      <c r="U196" s="169">
        <f>+IFERROR(SUMIFS([5]Sheet1!H:H,[5]Sheet1!$A:$A,$A196,[5]Sheet1!$B:$B,$B196,[5]Sheet1!$C:$C,$C196),0)</f>
        <v>0</v>
      </c>
      <c r="V196" s="169">
        <f>+IFERROR(SUMIFS([5]Sheet1!I:I,[5]Sheet1!$A:$A,$A196,[5]Sheet1!$B:$B,$B196,[5]Sheet1!$C:$C,$C196),0)</f>
        <v>0</v>
      </c>
      <c r="W196" s="169">
        <f>+IFERROR(SUMIFS([5]Sheet1!J:J,[5]Sheet1!$A:$A,$A196,[5]Sheet1!$B:$B,$B196,[5]Sheet1!$C:$C,$C196),0)</f>
        <v>3</v>
      </c>
      <c r="X196" s="169">
        <f>+IFERROR(SUMIFS([5]Sheet1!K:K,[5]Sheet1!$A:$A,$A196,[5]Sheet1!$B:$B,$B196,[5]Sheet1!$C:$C,$C196),0)</f>
        <v>1</v>
      </c>
      <c r="Y196" s="169">
        <f>+IFERROR(SUMIFS([5]Sheet1!L:L,[5]Sheet1!$A:$A,$A196,[5]Sheet1!$B:$B,$B196,[5]Sheet1!$C:$C,$C196),0)</f>
        <v>11</v>
      </c>
      <c r="Z196" s="169">
        <f>+IFERROR(SUMIFS([5]Sheet1!M:M,[5]Sheet1!$A:$A,$A196,[5]Sheet1!$B:$B,$B196,[5]Sheet1!$C:$C,$C196),0)</f>
        <v>0</v>
      </c>
      <c r="AA196" s="169">
        <f>+IFERROR(SUMIFS([5]Sheet1!N:N,[5]Sheet1!$A:$A,$A196,[5]Sheet1!$B:$B,$B196,[5]Sheet1!$C:$C,$C196),0)</f>
        <v>0</v>
      </c>
      <c r="AB196" s="169">
        <f>+IFERROR(SUMIFS([5]Sheet1!O:O,[5]Sheet1!$A:$A,$A196,[5]Sheet1!$B:$B,$B196,[5]Sheet1!$C:$C,$C196),0)</f>
        <v>12</v>
      </c>
      <c r="AC196" s="169">
        <f>+IFERROR(SUMIFS([5]Sheet1!P:P,[5]Sheet1!$A:$A,$A196,[5]Sheet1!$B:$B,$B196,[5]Sheet1!$C:$C,$C196),0)</f>
        <v>4</v>
      </c>
      <c r="AD196" s="169">
        <f>+IFERROR(SUMIFS([5]Sheet1!Q:Q,[5]Sheet1!$A:$A,$A196,[5]Sheet1!$B:$B,$B196,[5]Sheet1!$C:$C,$C196),0)</f>
        <v>0</v>
      </c>
      <c r="AE196" s="169">
        <f>+IFERROR(SUMIFS([5]Sheet1!R:R,[5]Sheet1!$A:$A,$A196,[5]Sheet1!$B:$B,$B196,[5]Sheet1!$C:$C,$C196),0)</f>
        <v>0</v>
      </c>
      <c r="AF196" s="169">
        <f>+IFERROR(SUMIFS([5]Sheet1!S:S,[5]Sheet1!$A:$A,$A196,[5]Sheet1!$B:$B,$B196,[5]Sheet1!$C:$C,$C196),0)</f>
        <v>0</v>
      </c>
      <c r="AG196" s="169">
        <f>+IFERROR(SUMIFS([5]Sheet1!T:T,[5]Sheet1!$A:$A,$A196,[5]Sheet1!$B:$B,$B196,[5]Sheet1!$C:$C,$C196),0)</f>
        <v>0</v>
      </c>
      <c r="AH196" s="169">
        <f>+IFERROR(SUMIFS([5]Sheet1!U:U,[5]Sheet1!$A:$A,$A196,[5]Sheet1!$B:$B,$B196,[5]Sheet1!$C:$C,$C196),0)</f>
        <v>0</v>
      </c>
      <c r="AI196" s="169">
        <f>+IFERROR(SUMIFS([5]Sheet1!V:V,[5]Sheet1!$A:$A,$A196,[5]Sheet1!$B:$B,$B196,[5]Sheet1!$C:$C,$C196),0)</f>
        <v>0</v>
      </c>
      <c r="AJ196" s="169">
        <f>+IFERROR(SUMIFS([5]Sheet1!W:W,[5]Sheet1!$A:$A,$A196,[5]Sheet1!$B:$B,$B196,[5]Sheet1!$C:$C,$C196),0)</f>
        <v>0</v>
      </c>
      <c r="AK196" s="169">
        <f>+IFERROR(SUMIFS([5]Sheet1!X:X,[5]Sheet1!$A:$A,$A196,[5]Sheet1!$B:$B,$B196,[5]Sheet1!$C:$C,$C196),0)</f>
        <v>0</v>
      </c>
      <c r="AL196" s="169">
        <f>+IFERROR(SUMIFS([5]Sheet1!Y:Y,[5]Sheet1!$A:$A,$A196,[5]Sheet1!$B:$B,$B196,[5]Sheet1!$C:$C,$C196),0)</f>
        <v>0</v>
      </c>
      <c r="AM196" s="169">
        <f>+IFERROR(SUMIFS([5]Sheet1!Z:Z,[5]Sheet1!$A:$A,$A196,[5]Sheet1!$B:$B,$B196,[5]Sheet1!$C:$C,$C196),0)</f>
        <v>0</v>
      </c>
    </row>
    <row r="197" spans="1:39" outlineLevel="1">
      <c r="A197" s="4" t="s">
        <v>3779</v>
      </c>
      <c r="B197" s="4" t="s">
        <v>51</v>
      </c>
      <c r="C197" s="4" t="str">
        <f t="shared" si="109"/>
        <v>X Fiber 100 - neba</v>
      </c>
      <c r="D197" s="205"/>
      <c r="E197" s="203"/>
      <c r="F197" s="204"/>
      <c r="G197" s="12" t="s">
        <v>66</v>
      </c>
      <c r="H197" s="35"/>
      <c r="I197" s="35"/>
      <c r="J197" s="35"/>
      <c r="K197" s="35"/>
      <c r="L197" s="35"/>
      <c r="M197" s="35"/>
      <c r="N197" s="35"/>
      <c r="O197" s="35"/>
      <c r="P197" s="169"/>
      <c r="Q197" s="169">
        <f>+IFERROR(SUMIFS([5]Sheet1!D:D,[5]Sheet1!$A:$A,$A197,[5]Sheet1!$B:$B,$B197,[5]Sheet1!$C:$C,$C197),0)</f>
        <v>0</v>
      </c>
      <c r="R197" s="169">
        <f>+IFERROR(SUMIFS([5]Sheet1!E:E,[5]Sheet1!$A:$A,$A197,[5]Sheet1!$B:$B,$B197,[5]Sheet1!$C:$C,$C197),0)</f>
        <v>0</v>
      </c>
      <c r="S197" s="169">
        <f>+IFERROR(SUMIFS([5]Sheet1!F:F,[5]Sheet1!$A:$A,$A197,[5]Sheet1!$B:$B,$B197,[5]Sheet1!$C:$C,$C197),0)</f>
        <v>0</v>
      </c>
      <c r="T197" s="169">
        <f>+IFERROR(SUMIFS([5]Sheet1!G:G,[5]Sheet1!$A:$A,$A197,[5]Sheet1!$B:$B,$B197,[5]Sheet1!$C:$C,$C197),0)</f>
        <v>0</v>
      </c>
      <c r="U197" s="169">
        <f>+IFERROR(SUMIFS([5]Sheet1!H:H,[5]Sheet1!$A:$A,$A197,[5]Sheet1!$B:$B,$B197,[5]Sheet1!$C:$C,$C197),0)</f>
        <v>0</v>
      </c>
      <c r="V197" s="169">
        <f>+IFERROR(SUMIFS([5]Sheet1!I:I,[5]Sheet1!$A:$A,$A197,[5]Sheet1!$B:$B,$B197,[5]Sheet1!$C:$C,$C197),0)</f>
        <v>0</v>
      </c>
      <c r="W197" s="169">
        <f>+IFERROR(SUMIFS([5]Sheet1!J:J,[5]Sheet1!$A:$A,$A197,[5]Sheet1!$B:$B,$B197,[5]Sheet1!$C:$C,$C197),0)</f>
        <v>1</v>
      </c>
      <c r="X197" s="169">
        <f>+IFERROR(SUMIFS([5]Sheet1!K:K,[5]Sheet1!$A:$A,$A197,[5]Sheet1!$B:$B,$B197,[5]Sheet1!$C:$C,$C197),0)</f>
        <v>1</v>
      </c>
      <c r="Y197" s="169">
        <f>+IFERROR(SUMIFS([5]Sheet1!L:L,[5]Sheet1!$A:$A,$A197,[5]Sheet1!$B:$B,$B197,[5]Sheet1!$C:$C,$C197),0)</f>
        <v>0</v>
      </c>
      <c r="Z197" s="169">
        <f>+IFERROR(SUMIFS([5]Sheet1!M:M,[5]Sheet1!$A:$A,$A197,[5]Sheet1!$B:$B,$B197,[5]Sheet1!$C:$C,$C197),0)</f>
        <v>0</v>
      </c>
      <c r="AA197" s="169">
        <f>+IFERROR(SUMIFS([5]Sheet1!N:N,[5]Sheet1!$A:$A,$A197,[5]Sheet1!$B:$B,$B197,[5]Sheet1!$C:$C,$C197),0)</f>
        <v>0</v>
      </c>
      <c r="AB197" s="169">
        <f>+IFERROR(SUMIFS([5]Sheet1!O:O,[5]Sheet1!$A:$A,$A197,[5]Sheet1!$B:$B,$B197,[5]Sheet1!$C:$C,$C197),0)</f>
        <v>1</v>
      </c>
      <c r="AC197" s="169">
        <f>+IFERROR(SUMIFS([5]Sheet1!P:P,[5]Sheet1!$A:$A,$A197,[5]Sheet1!$B:$B,$B197,[5]Sheet1!$C:$C,$C197),0)</f>
        <v>13</v>
      </c>
      <c r="AD197" s="169">
        <f>+IFERROR(SUMIFS([5]Sheet1!Q:Q,[5]Sheet1!$A:$A,$A197,[5]Sheet1!$B:$B,$B197,[5]Sheet1!$C:$C,$C197),0)</f>
        <v>0</v>
      </c>
      <c r="AE197" s="169">
        <f>+IFERROR(SUMIFS([5]Sheet1!R:R,[5]Sheet1!$A:$A,$A197,[5]Sheet1!$B:$B,$B197,[5]Sheet1!$C:$C,$C197),0)</f>
        <v>1</v>
      </c>
      <c r="AF197" s="169">
        <f>+IFERROR(SUMIFS([5]Sheet1!S:S,[5]Sheet1!$A:$A,$A197,[5]Sheet1!$B:$B,$B197,[5]Sheet1!$C:$C,$C197),0)</f>
        <v>0</v>
      </c>
      <c r="AG197" s="169">
        <f>+IFERROR(SUMIFS([5]Sheet1!T:T,[5]Sheet1!$A:$A,$A197,[5]Sheet1!$B:$B,$B197,[5]Sheet1!$C:$C,$C197),0)</f>
        <v>0</v>
      </c>
      <c r="AH197" s="169">
        <f>+IFERROR(SUMIFS([5]Sheet1!U:U,[5]Sheet1!$A:$A,$A197,[5]Sheet1!$B:$B,$B197,[5]Sheet1!$C:$C,$C197),0)</f>
        <v>0</v>
      </c>
      <c r="AI197" s="169">
        <f>+IFERROR(SUMIFS([5]Sheet1!V:V,[5]Sheet1!$A:$A,$A197,[5]Sheet1!$B:$B,$B197,[5]Sheet1!$C:$C,$C197),0)</f>
        <v>0</v>
      </c>
      <c r="AJ197" s="169">
        <f>+IFERROR(SUMIFS([5]Sheet1!W:W,[5]Sheet1!$A:$A,$A197,[5]Sheet1!$B:$B,$B197,[5]Sheet1!$C:$C,$C197),0)</f>
        <v>0</v>
      </c>
      <c r="AK197" s="169">
        <f>+IFERROR(SUMIFS([5]Sheet1!X:X,[5]Sheet1!$A:$A,$A197,[5]Sheet1!$B:$B,$B197,[5]Sheet1!$C:$C,$C197),0)</f>
        <v>0</v>
      </c>
      <c r="AL197" s="169">
        <f>+IFERROR(SUMIFS([5]Sheet1!Y:Y,[5]Sheet1!$A:$A,$A197,[5]Sheet1!$B:$B,$B197,[5]Sheet1!$C:$C,$C197),0)</f>
        <v>0</v>
      </c>
      <c r="AM197" s="169">
        <f>+IFERROR(SUMIFS([5]Sheet1!Z:Z,[5]Sheet1!$A:$A,$A197,[5]Sheet1!$B:$B,$B197,[5]Sheet1!$C:$C,$C197),0)</f>
        <v>0</v>
      </c>
    </row>
    <row r="198" spans="1:39" outlineLevel="1">
      <c r="A198" s="4" t="s">
        <v>3779</v>
      </c>
      <c r="B198" s="4" t="s">
        <v>51</v>
      </c>
      <c r="C198" s="4" t="str">
        <f t="shared" si="109"/>
        <v>X Fiber 200 - own</v>
      </c>
      <c r="D198" s="205"/>
      <c r="E198" s="203"/>
      <c r="F198" s="204"/>
      <c r="G198" s="12" t="s">
        <v>67</v>
      </c>
      <c r="H198" s="35"/>
      <c r="I198" s="35"/>
      <c r="J198" s="35"/>
      <c r="K198" s="35"/>
      <c r="L198" s="35"/>
      <c r="M198" s="35"/>
      <c r="N198" s="35"/>
      <c r="O198" s="35"/>
      <c r="P198" s="169"/>
      <c r="Q198" s="169">
        <f>+IFERROR(SUMIFS([5]Sheet1!D:D,[5]Sheet1!$A:$A,$A198,[5]Sheet1!$B:$B,$B198,[5]Sheet1!$C:$C,$C198),0)</f>
        <v>0</v>
      </c>
      <c r="R198" s="169">
        <f>+IFERROR(SUMIFS([5]Sheet1!E:E,[5]Sheet1!$A:$A,$A198,[5]Sheet1!$B:$B,$B198,[5]Sheet1!$C:$C,$C198),0)</f>
        <v>0</v>
      </c>
      <c r="S198" s="169">
        <f>+IFERROR(SUMIFS([5]Sheet1!F:F,[5]Sheet1!$A:$A,$A198,[5]Sheet1!$B:$B,$B198,[5]Sheet1!$C:$C,$C198),0)</f>
        <v>1</v>
      </c>
      <c r="T198" s="169">
        <f>+IFERROR(SUMIFS([5]Sheet1!G:G,[5]Sheet1!$A:$A,$A198,[5]Sheet1!$B:$B,$B198,[5]Sheet1!$C:$C,$C198),0)</f>
        <v>0</v>
      </c>
      <c r="U198" s="169">
        <f>+IFERROR(SUMIFS([5]Sheet1!H:H,[5]Sheet1!$A:$A,$A198,[5]Sheet1!$B:$B,$B198,[5]Sheet1!$C:$C,$C198),0)</f>
        <v>0</v>
      </c>
      <c r="V198" s="169">
        <f>+IFERROR(SUMIFS([5]Sheet1!I:I,[5]Sheet1!$A:$A,$A198,[5]Sheet1!$B:$B,$B198,[5]Sheet1!$C:$C,$C198),0)</f>
        <v>0</v>
      </c>
      <c r="W198" s="169">
        <f>+IFERROR(SUMIFS([5]Sheet1!J:J,[5]Sheet1!$A:$A,$A198,[5]Sheet1!$B:$B,$B198,[5]Sheet1!$C:$C,$C198),0)</f>
        <v>0</v>
      </c>
      <c r="X198" s="169">
        <f>+IFERROR(SUMIFS([5]Sheet1!K:K,[5]Sheet1!$A:$A,$A198,[5]Sheet1!$B:$B,$B198,[5]Sheet1!$C:$C,$C198),0)</f>
        <v>0</v>
      </c>
      <c r="Y198" s="169">
        <f>+IFERROR(SUMIFS([5]Sheet1!L:L,[5]Sheet1!$A:$A,$A198,[5]Sheet1!$B:$B,$B198,[5]Sheet1!$C:$C,$C198),0)</f>
        <v>0</v>
      </c>
      <c r="Z198" s="169">
        <f>+IFERROR(SUMIFS([5]Sheet1!M:M,[5]Sheet1!$A:$A,$A198,[5]Sheet1!$B:$B,$B198,[5]Sheet1!$C:$C,$C198),0)</f>
        <v>1</v>
      </c>
      <c r="AA198" s="169">
        <f>+IFERROR(SUMIFS([5]Sheet1!N:N,[5]Sheet1!$A:$A,$A198,[5]Sheet1!$B:$B,$B198,[5]Sheet1!$C:$C,$C198),0)</f>
        <v>1</v>
      </c>
      <c r="AB198" s="169">
        <f>+IFERROR(SUMIFS([5]Sheet1!O:O,[5]Sheet1!$A:$A,$A198,[5]Sheet1!$B:$B,$B198,[5]Sheet1!$C:$C,$C198),0)</f>
        <v>0</v>
      </c>
      <c r="AC198" s="169">
        <f>+IFERROR(SUMIFS([5]Sheet1!P:P,[5]Sheet1!$A:$A,$A198,[5]Sheet1!$B:$B,$B198,[5]Sheet1!$C:$C,$C198),0)</f>
        <v>0</v>
      </c>
      <c r="AD198" s="169">
        <f>+IFERROR(SUMIFS([5]Sheet1!Q:Q,[5]Sheet1!$A:$A,$A198,[5]Sheet1!$B:$B,$B198,[5]Sheet1!$C:$C,$C198),0)</f>
        <v>1</v>
      </c>
      <c r="AE198" s="169">
        <f>+IFERROR(SUMIFS([5]Sheet1!R:R,[5]Sheet1!$A:$A,$A198,[5]Sheet1!$B:$B,$B198,[5]Sheet1!$C:$C,$C198),0)</f>
        <v>0</v>
      </c>
      <c r="AF198" s="169">
        <f>+IFERROR(SUMIFS([5]Sheet1!S:S,[5]Sheet1!$A:$A,$A198,[5]Sheet1!$B:$B,$B198,[5]Sheet1!$C:$C,$C198),0)</f>
        <v>2</v>
      </c>
      <c r="AG198" s="169">
        <f>+IFERROR(SUMIFS([5]Sheet1!T:T,[5]Sheet1!$A:$A,$A198,[5]Sheet1!$B:$B,$B198,[5]Sheet1!$C:$C,$C198),0)</f>
        <v>0</v>
      </c>
      <c r="AH198" s="169">
        <f>+IFERROR(SUMIFS([5]Sheet1!U:U,[5]Sheet1!$A:$A,$A198,[5]Sheet1!$B:$B,$B198,[5]Sheet1!$C:$C,$C198),0)</f>
        <v>0</v>
      </c>
      <c r="AI198" s="169">
        <f>+IFERROR(SUMIFS([5]Sheet1!V:V,[5]Sheet1!$A:$A,$A198,[5]Sheet1!$B:$B,$B198,[5]Sheet1!$C:$C,$C198),0)</f>
        <v>0</v>
      </c>
      <c r="AJ198" s="169">
        <f>+IFERROR(SUMIFS([5]Sheet1!W:W,[5]Sheet1!$A:$A,$A198,[5]Sheet1!$B:$B,$B198,[5]Sheet1!$C:$C,$C198),0)</f>
        <v>0</v>
      </c>
      <c r="AK198" s="169">
        <f>+IFERROR(SUMIFS([5]Sheet1!X:X,[5]Sheet1!$A:$A,$A198,[5]Sheet1!$B:$B,$B198,[5]Sheet1!$C:$C,$C198),0)</f>
        <v>0</v>
      </c>
      <c r="AL198" s="169">
        <f>+IFERROR(SUMIFS([5]Sheet1!Y:Y,[5]Sheet1!$A:$A,$A198,[5]Sheet1!$B:$B,$B198,[5]Sheet1!$C:$C,$C198),0)</f>
        <v>0</v>
      </c>
      <c r="AM198" s="169">
        <f>+IFERROR(SUMIFS([5]Sheet1!Z:Z,[5]Sheet1!$A:$A,$A198,[5]Sheet1!$B:$B,$B198,[5]Sheet1!$C:$C,$C198),0)</f>
        <v>0</v>
      </c>
    </row>
    <row r="199" spans="1:39" outlineLevel="1">
      <c r="A199" s="4" t="s">
        <v>3779</v>
      </c>
      <c r="B199" s="4" t="s">
        <v>51</v>
      </c>
      <c r="C199" s="4" t="str">
        <f t="shared" si="109"/>
        <v>X Fiber 200 - neba</v>
      </c>
      <c r="D199" s="205"/>
      <c r="E199" s="203"/>
      <c r="F199" s="204"/>
      <c r="G199" s="12" t="s">
        <v>68</v>
      </c>
      <c r="H199" s="35"/>
      <c r="I199" s="35"/>
      <c r="J199" s="35"/>
      <c r="K199" s="35"/>
      <c r="L199" s="35"/>
      <c r="M199" s="35"/>
      <c r="N199" s="35"/>
      <c r="O199" s="35"/>
      <c r="P199" s="169"/>
      <c r="Q199" s="169">
        <f>+IFERROR(SUMIFS([5]Sheet1!D:D,[5]Sheet1!$A:$A,$A199,[5]Sheet1!$B:$B,$B199,[5]Sheet1!$C:$C,$C199),0)</f>
        <v>0</v>
      </c>
      <c r="R199" s="169">
        <f>+IFERROR(SUMIFS([5]Sheet1!E:E,[5]Sheet1!$A:$A,$A199,[5]Sheet1!$B:$B,$B199,[5]Sheet1!$C:$C,$C199),0)</f>
        <v>1</v>
      </c>
      <c r="S199" s="169">
        <f>+IFERROR(SUMIFS([5]Sheet1!F:F,[5]Sheet1!$A:$A,$A199,[5]Sheet1!$B:$B,$B199,[5]Sheet1!$C:$C,$C199),0)</f>
        <v>0</v>
      </c>
      <c r="T199" s="169">
        <f>+IFERROR(SUMIFS([5]Sheet1!G:G,[5]Sheet1!$A:$A,$A199,[5]Sheet1!$B:$B,$B199,[5]Sheet1!$C:$C,$C199),0)</f>
        <v>0</v>
      </c>
      <c r="U199" s="169">
        <f>+IFERROR(SUMIFS([5]Sheet1!H:H,[5]Sheet1!$A:$A,$A199,[5]Sheet1!$B:$B,$B199,[5]Sheet1!$C:$C,$C199),0)</f>
        <v>0</v>
      </c>
      <c r="V199" s="169">
        <f>+IFERROR(SUMIFS([5]Sheet1!I:I,[5]Sheet1!$A:$A,$A199,[5]Sheet1!$B:$B,$B199,[5]Sheet1!$C:$C,$C199),0)</f>
        <v>1</v>
      </c>
      <c r="W199" s="169">
        <f>+IFERROR(SUMIFS([5]Sheet1!J:J,[5]Sheet1!$A:$A,$A199,[5]Sheet1!$B:$B,$B199,[5]Sheet1!$C:$C,$C199),0)</f>
        <v>1</v>
      </c>
      <c r="X199" s="169">
        <f>+IFERROR(SUMIFS([5]Sheet1!K:K,[5]Sheet1!$A:$A,$A199,[5]Sheet1!$B:$B,$B199,[5]Sheet1!$C:$C,$C199),0)</f>
        <v>2</v>
      </c>
      <c r="Y199" s="169">
        <f>+IFERROR(SUMIFS([5]Sheet1!L:L,[5]Sheet1!$A:$A,$A199,[5]Sheet1!$B:$B,$B199,[5]Sheet1!$C:$C,$C199),0)</f>
        <v>0</v>
      </c>
      <c r="Z199" s="169">
        <f>+IFERROR(SUMIFS([5]Sheet1!M:M,[5]Sheet1!$A:$A,$A199,[5]Sheet1!$B:$B,$B199,[5]Sheet1!$C:$C,$C199),0)</f>
        <v>1</v>
      </c>
      <c r="AA199" s="169">
        <f>+IFERROR(SUMIFS([5]Sheet1!N:N,[5]Sheet1!$A:$A,$A199,[5]Sheet1!$B:$B,$B199,[5]Sheet1!$C:$C,$C199),0)</f>
        <v>0</v>
      </c>
      <c r="AB199" s="169">
        <f>+IFERROR(SUMIFS([5]Sheet1!O:O,[5]Sheet1!$A:$A,$A199,[5]Sheet1!$B:$B,$B199,[5]Sheet1!$C:$C,$C199),0)</f>
        <v>1</v>
      </c>
      <c r="AC199" s="169">
        <f>+IFERROR(SUMIFS([5]Sheet1!P:P,[5]Sheet1!$A:$A,$A199,[5]Sheet1!$B:$B,$B199,[5]Sheet1!$C:$C,$C199),0)</f>
        <v>0</v>
      </c>
      <c r="AD199" s="169">
        <f>+IFERROR(SUMIFS([5]Sheet1!Q:Q,[5]Sheet1!$A:$A,$A199,[5]Sheet1!$B:$B,$B199,[5]Sheet1!$C:$C,$C199),0)</f>
        <v>0</v>
      </c>
      <c r="AE199" s="169">
        <f>+IFERROR(SUMIFS([5]Sheet1!R:R,[5]Sheet1!$A:$A,$A199,[5]Sheet1!$B:$B,$B199,[5]Sheet1!$C:$C,$C199),0)</f>
        <v>0</v>
      </c>
      <c r="AF199" s="169">
        <f>+IFERROR(SUMIFS([5]Sheet1!S:S,[5]Sheet1!$A:$A,$A199,[5]Sheet1!$B:$B,$B199,[5]Sheet1!$C:$C,$C199),0)</f>
        <v>4</v>
      </c>
      <c r="AG199" s="169">
        <f>+IFERROR(SUMIFS([5]Sheet1!T:T,[5]Sheet1!$A:$A,$A199,[5]Sheet1!$B:$B,$B199,[5]Sheet1!$C:$C,$C199),0)</f>
        <v>0</v>
      </c>
      <c r="AH199" s="169">
        <f>+IFERROR(SUMIFS([5]Sheet1!U:U,[5]Sheet1!$A:$A,$A199,[5]Sheet1!$B:$B,$B199,[5]Sheet1!$C:$C,$C199),0)</f>
        <v>0</v>
      </c>
      <c r="AI199" s="169">
        <f>+IFERROR(SUMIFS([5]Sheet1!V:V,[5]Sheet1!$A:$A,$A199,[5]Sheet1!$B:$B,$B199,[5]Sheet1!$C:$C,$C199),0)</f>
        <v>0</v>
      </c>
      <c r="AJ199" s="169">
        <f>+IFERROR(SUMIFS([5]Sheet1!W:W,[5]Sheet1!$A:$A,$A199,[5]Sheet1!$B:$B,$B199,[5]Sheet1!$C:$C,$C199),0)</f>
        <v>0</v>
      </c>
      <c r="AK199" s="169">
        <f>+IFERROR(SUMIFS([5]Sheet1!X:X,[5]Sheet1!$A:$A,$A199,[5]Sheet1!$B:$B,$B199,[5]Sheet1!$C:$C,$C199),0)</f>
        <v>0</v>
      </c>
      <c r="AL199" s="169">
        <f>+IFERROR(SUMIFS([5]Sheet1!Y:Y,[5]Sheet1!$A:$A,$A199,[5]Sheet1!$B:$B,$B199,[5]Sheet1!$C:$C,$C199),0)</f>
        <v>0</v>
      </c>
      <c r="AM199" s="169">
        <f>+IFERROR(SUMIFS([5]Sheet1!Z:Z,[5]Sheet1!$A:$A,$A199,[5]Sheet1!$B:$B,$B199,[5]Sheet1!$C:$C,$C199),0)</f>
        <v>0</v>
      </c>
    </row>
    <row r="200" spans="1:39" outlineLevel="1">
      <c r="A200" s="4" t="s">
        <v>3779</v>
      </c>
      <c r="B200" s="4" t="s">
        <v>51</v>
      </c>
      <c r="C200" s="4" t="str">
        <f t="shared" si="109"/>
        <v>Own Fiber</v>
      </c>
      <c r="D200" s="205"/>
      <c r="E200" s="203"/>
      <c r="F200" s="204"/>
      <c r="G200" s="14" t="s">
        <v>3</v>
      </c>
      <c r="H200" s="37"/>
      <c r="I200" s="37"/>
      <c r="J200" s="37"/>
      <c r="K200" s="37"/>
      <c r="L200" s="37"/>
      <c r="M200" s="37"/>
      <c r="N200" s="37"/>
      <c r="O200" s="37"/>
      <c r="P200" s="173">
        <f t="shared" ref="P200:P201" si="113">+P194+P196+P198</f>
        <v>0</v>
      </c>
      <c r="Q200" s="173"/>
      <c r="R200" s="173">
        <f>+R194+R196+R198</f>
        <v>0</v>
      </c>
      <c r="S200" s="173">
        <f t="shared" ref="S200:AM201" si="114">+S194+S196+S198</f>
        <v>4</v>
      </c>
      <c r="T200" s="173">
        <f t="shared" si="114"/>
        <v>2</v>
      </c>
      <c r="U200" s="173">
        <f t="shared" si="114"/>
        <v>0</v>
      </c>
      <c r="V200" s="173">
        <f t="shared" si="114"/>
        <v>0</v>
      </c>
      <c r="W200" s="173">
        <f t="shared" si="114"/>
        <v>4</v>
      </c>
      <c r="X200" s="173">
        <f t="shared" si="114"/>
        <v>1</v>
      </c>
      <c r="Y200" s="173">
        <f t="shared" si="114"/>
        <v>11</v>
      </c>
      <c r="Z200" s="173">
        <f t="shared" si="114"/>
        <v>1</v>
      </c>
      <c r="AA200" s="173">
        <f t="shared" si="114"/>
        <v>1</v>
      </c>
      <c r="AB200" s="173">
        <f t="shared" si="114"/>
        <v>12</v>
      </c>
      <c r="AC200" s="173">
        <f t="shared" si="114"/>
        <v>4</v>
      </c>
      <c r="AD200" s="173">
        <f t="shared" si="114"/>
        <v>1</v>
      </c>
      <c r="AE200" s="173">
        <f t="shared" si="114"/>
        <v>0</v>
      </c>
      <c r="AF200" s="173">
        <f t="shared" si="114"/>
        <v>4</v>
      </c>
      <c r="AG200" s="173">
        <f t="shared" si="114"/>
        <v>0</v>
      </c>
      <c r="AH200" s="173">
        <f t="shared" si="114"/>
        <v>0</v>
      </c>
      <c r="AI200" s="173">
        <f t="shared" si="114"/>
        <v>0</v>
      </c>
      <c r="AJ200" s="173">
        <f t="shared" si="114"/>
        <v>0</v>
      </c>
      <c r="AK200" s="173">
        <f t="shared" si="114"/>
        <v>0</v>
      </c>
      <c r="AL200" s="173">
        <f t="shared" si="114"/>
        <v>0</v>
      </c>
      <c r="AM200" s="173">
        <f t="shared" si="114"/>
        <v>0</v>
      </c>
    </row>
    <row r="201" spans="1:39" outlineLevel="1">
      <c r="A201" s="4" t="s">
        <v>3779</v>
      </c>
      <c r="B201" s="4" t="s">
        <v>51</v>
      </c>
      <c r="C201" s="4" t="str">
        <f t="shared" si="109"/>
        <v>Indirect Fiber</v>
      </c>
      <c r="D201" s="205"/>
      <c r="E201" s="203"/>
      <c r="F201" s="204"/>
      <c r="G201" s="14" t="s">
        <v>42</v>
      </c>
      <c r="H201" s="37"/>
      <c r="I201" s="37"/>
      <c r="J201" s="37"/>
      <c r="K201" s="37"/>
      <c r="L201" s="37"/>
      <c r="M201" s="37"/>
      <c r="N201" s="37"/>
      <c r="O201" s="37"/>
      <c r="P201" s="173">
        <f t="shared" si="113"/>
        <v>0</v>
      </c>
      <c r="Q201" s="173"/>
      <c r="R201" s="173">
        <f>+R195+R197+R199</f>
        <v>1</v>
      </c>
      <c r="S201" s="173">
        <f t="shared" si="114"/>
        <v>0</v>
      </c>
      <c r="T201" s="173">
        <f t="shared" si="114"/>
        <v>1</v>
      </c>
      <c r="U201" s="173">
        <f t="shared" si="114"/>
        <v>0</v>
      </c>
      <c r="V201" s="173">
        <f t="shared" si="114"/>
        <v>1</v>
      </c>
      <c r="W201" s="173">
        <f t="shared" si="114"/>
        <v>2</v>
      </c>
      <c r="X201" s="173">
        <f t="shared" si="114"/>
        <v>3</v>
      </c>
      <c r="Y201" s="173">
        <f t="shared" si="114"/>
        <v>0</v>
      </c>
      <c r="Z201" s="173">
        <f t="shared" si="114"/>
        <v>2</v>
      </c>
      <c r="AA201" s="173">
        <f t="shared" si="114"/>
        <v>0</v>
      </c>
      <c r="AB201" s="173">
        <f t="shared" si="114"/>
        <v>2</v>
      </c>
      <c r="AC201" s="173">
        <f t="shared" si="114"/>
        <v>13</v>
      </c>
      <c r="AD201" s="173">
        <f t="shared" si="114"/>
        <v>0</v>
      </c>
      <c r="AE201" s="173">
        <f t="shared" si="114"/>
        <v>1</v>
      </c>
      <c r="AF201" s="173">
        <f t="shared" si="114"/>
        <v>4</v>
      </c>
      <c r="AG201" s="173">
        <f t="shared" si="114"/>
        <v>0</v>
      </c>
      <c r="AH201" s="173">
        <f t="shared" si="114"/>
        <v>0</v>
      </c>
      <c r="AI201" s="173">
        <f t="shared" si="114"/>
        <v>0</v>
      </c>
      <c r="AJ201" s="173">
        <f t="shared" si="114"/>
        <v>0</v>
      </c>
      <c r="AK201" s="173">
        <f t="shared" si="114"/>
        <v>0</v>
      </c>
      <c r="AL201" s="173">
        <f t="shared" si="114"/>
        <v>0</v>
      </c>
      <c r="AM201" s="173">
        <f t="shared" si="114"/>
        <v>0</v>
      </c>
    </row>
    <row r="202" spans="1:39">
      <c r="A202" s="4" t="s">
        <v>3779</v>
      </c>
      <c r="B202" s="4" t="s">
        <v>51</v>
      </c>
      <c r="C202" s="4" t="str">
        <f t="shared" si="109"/>
        <v>assets/client</v>
      </c>
      <c r="D202" s="205"/>
      <c r="E202" s="203"/>
      <c r="F202" s="204"/>
      <c r="G202" s="13" t="s">
        <v>90</v>
      </c>
      <c r="H202" s="36"/>
      <c r="I202" s="36"/>
      <c r="J202" s="36"/>
      <c r="K202" s="36"/>
      <c r="L202" s="36"/>
      <c r="M202" s="36"/>
      <c r="N202" s="36"/>
      <c r="O202" s="36"/>
      <c r="P202" s="170" t="str">
        <f t="shared" ref="P202" si="115">+IFERROR(P193/P192,"")</f>
        <v/>
      </c>
      <c r="Q202" s="170"/>
      <c r="R202" s="170">
        <f t="shared" ref="R202:AM202" si="116">+IFERROR(R193/R192,"")</f>
        <v>1</v>
      </c>
      <c r="S202" s="170">
        <f t="shared" si="116"/>
        <v>1</v>
      </c>
      <c r="T202" s="170">
        <f t="shared" si="116"/>
        <v>1</v>
      </c>
      <c r="U202" s="170" t="str">
        <f t="shared" si="116"/>
        <v/>
      </c>
      <c r="V202" s="170">
        <f t="shared" si="116"/>
        <v>1</v>
      </c>
      <c r="W202" s="170">
        <f t="shared" si="116"/>
        <v>1</v>
      </c>
      <c r="X202" s="170">
        <f t="shared" si="116"/>
        <v>2</v>
      </c>
      <c r="Y202" s="170">
        <f t="shared" si="116"/>
        <v>3.6666666666666665</v>
      </c>
      <c r="Z202" s="170">
        <f t="shared" si="116"/>
        <v>1</v>
      </c>
      <c r="AA202" s="170">
        <f t="shared" si="116"/>
        <v>1</v>
      </c>
      <c r="AB202" s="170">
        <f t="shared" si="116"/>
        <v>4.666666666666667</v>
      </c>
      <c r="AC202" s="170">
        <f t="shared" si="116"/>
        <v>17</v>
      </c>
      <c r="AD202" s="170">
        <f t="shared" si="116"/>
        <v>1</v>
      </c>
      <c r="AE202" s="170">
        <f t="shared" si="116"/>
        <v>1</v>
      </c>
      <c r="AF202" s="170">
        <f t="shared" si="116"/>
        <v>8</v>
      </c>
      <c r="AG202" s="170" t="str">
        <f t="shared" si="116"/>
        <v/>
      </c>
      <c r="AH202" s="170" t="str">
        <f t="shared" si="116"/>
        <v/>
      </c>
      <c r="AI202" s="170" t="str">
        <f t="shared" si="116"/>
        <v/>
      </c>
      <c r="AJ202" s="170" t="str">
        <f t="shared" si="116"/>
        <v/>
      </c>
      <c r="AK202" s="170" t="str">
        <f t="shared" si="116"/>
        <v/>
      </c>
      <c r="AL202" s="170" t="str">
        <f t="shared" si="116"/>
        <v/>
      </c>
      <c r="AM202" s="170" t="str">
        <f t="shared" si="116"/>
        <v/>
      </c>
    </row>
    <row r="203" spans="1:39">
      <c r="A203" s="4" t="s">
        <v>3779</v>
      </c>
      <c r="B203" s="4" t="s">
        <v>52</v>
      </c>
      <c r="C203" s="4" t="str">
        <f t="shared" si="109"/>
        <v>Clients</v>
      </c>
      <c r="D203" s="205"/>
      <c r="E203" s="203"/>
      <c r="F203" s="204" t="s">
        <v>52</v>
      </c>
      <c r="G203" s="10" t="s">
        <v>40</v>
      </c>
      <c r="H203" s="19"/>
      <c r="I203" s="19"/>
      <c r="J203" s="19"/>
      <c r="K203" s="19"/>
      <c r="L203" s="19"/>
      <c r="M203" s="19"/>
      <c r="N203" s="19"/>
      <c r="O203" s="19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65"/>
      <c r="AE203" s="165"/>
      <c r="AF203" s="165"/>
      <c r="AG203" s="165"/>
      <c r="AH203" s="165"/>
      <c r="AI203" s="165"/>
      <c r="AJ203" s="165"/>
      <c r="AK203" s="165"/>
      <c r="AL203" s="165"/>
      <c r="AM203" s="165"/>
    </row>
    <row r="204" spans="1:39">
      <c r="A204" s="4" t="s">
        <v>3779</v>
      </c>
      <c r="B204" s="4" t="s">
        <v>52</v>
      </c>
      <c r="C204" s="4" t="str">
        <f t="shared" si="109"/>
        <v>Assets</v>
      </c>
      <c r="D204" s="205"/>
      <c r="E204" s="203"/>
      <c r="F204" s="204"/>
      <c r="G204" s="11" t="s">
        <v>88</v>
      </c>
      <c r="H204" s="34"/>
      <c r="I204" s="34"/>
      <c r="J204" s="34"/>
      <c r="K204" s="34"/>
      <c r="L204" s="34"/>
      <c r="M204" s="34"/>
      <c r="N204" s="34"/>
      <c r="O204" s="34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</row>
    <row r="205" spans="1:39" outlineLevel="1">
      <c r="A205" s="4" t="s">
        <v>3779</v>
      </c>
      <c r="B205" s="4" t="s">
        <v>52</v>
      </c>
      <c r="C205" s="4" t="str">
        <f t="shared" si="109"/>
        <v>Employee</v>
      </c>
      <c r="D205" s="205"/>
      <c r="E205" s="203"/>
      <c r="F205" s="204"/>
      <c r="G205" s="12" t="s">
        <v>4</v>
      </c>
      <c r="H205" s="35"/>
      <c r="I205" s="35"/>
      <c r="J205" s="35"/>
      <c r="K205" s="35"/>
      <c r="L205" s="35"/>
      <c r="M205" s="35"/>
      <c r="N205" s="35"/>
      <c r="O205" s="35"/>
      <c r="P205" s="169"/>
      <c r="Q205" s="169">
        <f>+IFERROR(SUMIFS([5]Sheet1!D:D,[5]Sheet1!$A:$A,$A205,[5]Sheet1!$B:$B,$B205,[5]Sheet1!$C:$C,$C205),0)</f>
        <v>0</v>
      </c>
      <c r="R205" s="169">
        <f>+IFERROR(SUMIFS([5]Sheet1!E:E,[5]Sheet1!$A:$A,$A205,[5]Sheet1!$B:$B,$B205,[5]Sheet1!$C:$C,$C205),0)</f>
        <v>0</v>
      </c>
      <c r="S205" s="169">
        <f>+IFERROR(SUMIFS([5]Sheet1!F:F,[5]Sheet1!$A:$A,$A205,[5]Sheet1!$B:$B,$B205,[5]Sheet1!$C:$C,$C205),0)</f>
        <v>0</v>
      </c>
      <c r="T205" s="169">
        <f>+IFERROR(SUMIFS([5]Sheet1!G:G,[5]Sheet1!$A:$A,$A205,[5]Sheet1!$B:$B,$B205,[5]Sheet1!$C:$C,$C205),0)</f>
        <v>0</v>
      </c>
      <c r="U205" s="169">
        <f>+IFERROR(SUMIFS([5]Sheet1!H:H,[5]Sheet1!$A:$A,$A205,[5]Sheet1!$B:$B,$B205,[5]Sheet1!$C:$C,$C205),0)</f>
        <v>0</v>
      </c>
      <c r="V205" s="169">
        <f>+IFERROR(SUMIFS([5]Sheet1!I:I,[5]Sheet1!$A:$A,$A205,[5]Sheet1!$B:$B,$B205,[5]Sheet1!$C:$C,$C205),0)</f>
        <v>0</v>
      </c>
      <c r="W205" s="169">
        <f>+IFERROR(SUMIFS([5]Sheet1!J:J,[5]Sheet1!$A:$A,$A205,[5]Sheet1!$B:$B,$B205,[5]Sheet1!$C:$C,$C205),0)</f>
        <v>0</v>
      </c>
      <c r="X205" s="169">
        <f>+IFERROR(SUMIFS([5]Sheet1!K:K,[5]Sheet1!$A:$A,$A205,[5]Sheet1!$B:$B,$B205,[5]Sheet1!$C:$C,$C205),0)</f>
        <v>0</v>
      </c>
      <c r="Y205" s="169">
        <f>+IFERROR(SUMIFS([5]Sheet1!L:L,[5]Sheet1!$A:$A,$A205,[5]Sheet1!$B:$B,$B205,[5]Sheet1!$C:$C,$C205),0)</f>
        <v>0</v>
      </c>
      <c r="Z205" s="169">
        <f>+IFERROR(SUMIFS([5]Sheet1!M:M,[5]Sheet1!$A:$A,$A205,[5]Sheet1!$B:$B,$B205,[5]Sheet1!$C:$C,$C205),0)</f>
        <v>0</v>
      </c>
      <c r="AA205" s="169">
        <f>+IFERROR(SUMIFS([5]Sheet1!N:N,[5]Sheet1!$A:$A,$A205,[5]Sheet1!$B:$B,$B205,[5]Sheet1!$C:$C,$C205),0)</f>
        <v>0</v>
      </c>
      <c r="AB205" s="169">
        <f>+IFERROR(SUMIFS([5]Sheet1!O:O,[5]Sheet1!$A:$A,$A205,[5]Sheet1!$B:$B,$B205,[5]Sheet1!$C:$C,$C205),0)</f>
        <v>0</v>
      </c>
      <c r="AC205" s="169">
        <f>+IFERROR(SUMIFS([5]Sheet1!P:P,[5]Sheet1!$A:$A,$A205,[5]Sheet1!$B:$B,$B205,[5]Sheet1!$C:$C,$C205),0)</f>
        <v>0</v>
      </c>
      <c r="AD205" s="169">
        <f>+IFERROR(SUMIFS([5]Sheet1!Q:Q,[5]Sheet1!$A:$A,$A205,[5]Sheet1!$B:$B,$B205,[5]Sheet1!$C:$C,$C205),0)</f>
        <v>0</v>
      </c>
      <c r="AE205" s="169">
        <f>+IFERROR(SUMIFS([5]Sheet1!R:R,[5]Sheet1!$A:$A,$A205,[5]Sheet1!$B:$B,$B205,[5]Sheet1!$C:$C,$C205),0)</f>
        <v>0</v>
      </c>
      <c r="AF205" s="169">
        <f>+IFERROR(SUMIFS([5]Sheet1!S:S,[5]Sheet1!$A:$A,$A205,[5]Sheet1!$B:$B,$B205,[5]Sheet1!$C:$C,$C205),0)</f>
        <v>0</v>
      </c>
      <c r="AG205" s="169">
        <f>+IFERROR(SUMIFS([5]Sheet1!T:T,[5]Sheet1!$A:$A,$A205,[5]Sheet1!$B:$B,$B205,[5]Sheet1!$C:$C,$C205),0)</f>
        <v>0</v>
      </c>
      <c r="AH205" s="169">
        <f>+IFERROR(SUMIFS([5]Sheet1!U:U,[5]Sheet1!$A:$A,$A205,[5]Sheet1!$B:$B,$B205,[5]Sheet1!$C:$C,$C205),0)</f>
        <v>0</v>
      </c>
      <c r="AI205" s="169">
        <f>+IFERROR(SUMIFS([5]Sheet1!V:V,[5]Sheet1!$A:$A,$A205,[5]Sheet1!$B:$B,$B205,[5]Sheet1!$C:$C,$C205),0)</f>
        <v>0</v>
      </c>
      <c r="AJ205" s="169">
        <f>+IFERROR(SUMIFS([5]Sheet1!W:W,[5]Sheet1!$A:$A,$A205,[5]Sheet1!$B:$B,$B205,[5]Sheet1!$C:$C,$C205),0)</f>
        <v>0</v>
      </c>
      <c r="AK205" s="169">
        <f>+IFERROR(SUMIFS([5]Sheet1!X:X,[5]Sheet1!$A:$A,$A205,[5]Sheet1!$B:$B,$B205,[5]Sheet1!$C:$C,$C205),0)</f>
        <v>0</v>
      </c>
      <c r="AL205" s="169">
        <f>+IFERROR(SUMIFS([5]Sheet1!Y:Y,[5]Sheet1!$A:$A,$A205,[5]Sheet1!$B:$B,$B205,[5]Sheet1!$C:$C,$C205),0)</f>
        <v>0</v>
      </c>
      <c r="AM205" s="169">
        <f>+IFERROR(SUMIFS([5]Sheet1!Z:Z,[5]Sheet1!$A:$A,$A205,[5]Sheet1!$B:$B,$B205,[5]Sheet1!$C:$C,$C205),0)</f>
        <v>0</v>
      </c>
    </row>
    <row r="206" spans="1:39" outlineLevel="1">
      <c r="A206" s="4" t="s">
        <v>3779</v>
      </c>
      <c r="B206" s="4" t="s">
        <v>52</v>
      </c>
      <c r="C206" s="4" t="str">
        <f t="shared" si="109"/>
        <v>Manager</v>
      </c>
      <c r="D206" s="205"/>
      <c r="E206" s="203"/>
      <c r="F206" s="204"/>
      <c r="G206" s="12" t="s">
        <v>5</v>
      </c>
      <c r="H206" s="35"/>
      <c r="I206" s="35"/>
      <c r="J206" s="35"/>
      <c r="K206" s="35"/>
      <c r="L206" s="35"/>
      <c r="M206" s="35"/>
      <c r="N206" s="35"/>
      <c r="O206" s="35"/>
      <c r="P206" s="169"/>
      <c r="Q206" s="169">
        <f>+IFERROR(SUMIFS([5]Sheet1!D:D,[5]Sheet1!$A:$A,$A206,[5]Sheet1!$B:$B,$B206,[5]Sheet1!$C:$C,$C206),0)</f>
        <v>0</v>
      </c>
      <c r="R206" s="169">
        <f>+IFERROR(SUMIFS([5]Sheet1!E:E,[5]Sheet1!$A:$A,$A206,[5]Sheet1!$B:$B,$B206,[5]Sheet1!$C:$C,$C206),0)</f>
        <v>0</v>
      </c>
      <c r="S206" s="169">
        <f>+IFERROR(SUMIFS([5]Sheet1!F:F,[5]Sheet1!$A:$A,$A206,[5]Sheet1!$B:$B,$B206,[5]Sheet1!$C:$C,$C206),0)</f>
        <v>0</v>
      </c>
      <c r="T206" s="169">
        <f>+IFERROR(SUMIFS([5]Sheet1!G:G,[5]Sheet1!$A:$A,$A206,[5]Sheet1!$B:$B,$B206,[5]Sheet1!$C:$C,$C206),0)</f>
        <v>0</v>
      </c>
      <c r="U206" s="169">
        <f>+IFERROR(SUMIFS([5]Sheet1!H:H,[5]Sheet1!$A:$A,$A206,[5]Sheet1!$B:$B,$B206,[5]Sheet1!$C:$C,$C206),0)</f>
        <v>0</v>
      </c>
      <c r="V206" s="169">
        <f>+IFERROR(SUMIFS([5]Sheet1!I:I,[5]Sheet1!$A:$A,$A206,[5]Sheet1!$B:$B,$B206,[5]Sheet1!$C:$C,$C206),0)</f>
        <v>0</v>
      </c>
      <c r="W206" s="169">
        <f>+IFERROR(SUMIFS([5]Sheet1!J:J,[5]Sheet1!$A:$A,$A206,[5]Sheet1!$B:$B,$B206,[5]Sheet1!$C:$C,$C206),0)</f>
        <v>0</v>
      </c>
      <c r="X206" s="169">
        <f>+IFERROR(SUMIFS([5]Sheet1!K:K,[5]Sheet1!$A:$A,$A206,[5]Sheet1!$B:$B,$B206,[5]Sheet1!$C:$C,$C206),0)</f>
        <v>0</v>
      </c>
      <c r="Y206" s="169">
        <f>+IFERROR(SUMIFS([5]Sheet1!L:L,[5]Sheet1!$A:$A,$A206,[5]Sheet1!$B:$B,$B206,[5]Sheet1!$C:$C,$C206),0)</f>
        <v>0</v>
      </c>
      <c r="Z206" s="169">
        <f>+IFERROR(SUMIFS([5]Sheet1!M:M,[5]Sheet1!$A:$A,$A206,[5]Sheet1!$B:$B,$B206,[5]Sheet1!$C:$C,$C206),0)</f>
        <v>0</v>
      </c>
      <c r="AA206" s="169">
        <f>+IFERROR(SUMIFS([5]Sheet1!N:N,[5]Sheet1!$A:$A,$A206,[5]Sheet1!$B:$B,$B206,[5]Sheet1!$C:$C,$C206),0)</f>
        <v>0</v>
      </c>
      <c r="AB206" s="169">
        <f>+IFERROR(SUMIFS([5]Sheet1!O:O,[5]Sheet1!$A:$A,$A206,[5]Sheet1!$B:$B,$B206,[5]Sheet1!$C:$C,$C206),0)</f>
        <v>0</v>
      </c>
      <c r="AC206" s="169">
        <f>+IFERROR(SUMIFS([5]Sheet1!P:P,[5]Sheet1!$A:$A,$A206,[5]Sheet1!$B:$B,$B206,[5]Sheet1!$C:$C,$C206),0)</f>
        <v>0</v>
      </c>
      <c r="AD206" s="169">
        <f>+IFERROR(SUMIFS([5]Sheet1!Q:Q,[5]Sheet1!$A:$A,$A206,[5]Sheet1!$B:$B,$B206,[5]Sheet1!$C:$C,$C206),0)</f>
        <v>0</v>
      </c>
      <c r="AE206" s="169">
        <f>+IFERROR(SUMIFS([5]Sheet1!R:R,[5]Sheet1!$A:$A,$A206,[5]Sheet1!$B:$B,$B206,[5]Sheet1!$C:$C,$C206),0)</f>
        <v>0</v>
      </c>
      <c r="AF206" s="169">
        <f>+IFERROR(SUMIFS([5]Sheet1!S:S,[5]Sheet1!$A:$A,$A206,[5]Sheet1!$B:$B,$B206,[5]Sheet1!$C:$C,$C206),0)</f>
        <v>0</v>
      </c>
      <c r="AG206" s="169">
        <f>+IFERROR(SUMIFS([5]Sheet1!T:T,[5]Sheet1!$A:$A,$A206,[5]Sheet1!$B:$B,$B206,[5]Sheet1!$C:$C,$C206),0)</f>
        <v>0</v>
      </c>
      <c r="AH206" s="169">
        <f>+IFERROR(SUMIFS([5]Sheet1!U:U,[5]Sheet1!$A:$A,$A206,[5]Sheet1!$B:$B,$B206,[5]Sheet1!$C:$C,$C206),0)</f>
        <v>0</v>
      </c>
      <c r="AI206" s="169">
        <f>+IFERROR(SUMIFS([5]Sheet1!V:V,[5]Sheet1!$A:$A,$A206,[5]Sheet1!$B:$B,$B206,[5]Sheet1!$C:$C,$C206),0)</f>
        <v>0</v>
      </c>
      <c r="AJ206" s="169">
        <f>+IFERROR(SUMIFS([5]Sheet1!W:W,[5]Sheet1!$A:$A,$A206,[5]Sheet1!$B:$B,$B206,[5]Sheet1!$C:$C,$C206),0)</f>
        <v>0</v>
      </c>
      <c r="AK206" s="169">
        <f>+IFERROR(SUMIFS([5]Sheet1!X:X,[5]Sheet1!$A:$A,$A206,[5]Sheet1!$B:$B,$B206,[5]Sheet1!$C:$C,$C206),0)</f>
        <v>0</v>
      </c>
      <c r="AL206" s="169">
        <f>+IFERROR(SUMIFS([5]Sheet1!Y:Y,[5]Sheet1!$A:$A,$A206,[5]Sheet1!$B:$B,$B206,[5]Sheet1!$C:$C,$C206),0)</f>
        <v>0</v>
      </c>
      <c r="AM206" s="169">
        <f>+IFERROR(SUMIFS([5]Sheet1!Z:Z,[5]Sheet1!$A:$A,$A206,[5]Sheet1!$B:$B,$B206,[5]Sheet1!$C:$C,$C206),0)</f>
        <v>0</v>
      </c>
    </row>
    <row r="207" spans="1:39" outlineLevel="1">
      <c r="A207" s="4" t="s">
        <v>3779</v>
      </c>
      <c r="B207" s="4" t="s">
        <v>52</v>
      </c>
      <c r="C207" s="4" t="str">
        <f t="shared" si="109"/>
        <v>Data bucket</v>
      </c>
      <c r="D207" s="205"/>
      <c r="E207" s="203"/>
      <c r="F207" s="204"/>
      <c r="G207" s="14" t="s">
        <v>81</v>
      </c>
      <c r="H207" s="37"/>
      <c r="I207" s="37"/>
      <c r="J207" s="37"/>
      <c r="K207" s="37"/>
      <c r="L207" s="37"/>
      <c r="M207" s="37"/>
      <c r="N207" s="37"/>
      <c r="O207" s="37"/>
      <c r="P207" s="169"/>
      <c r="Q207" s="169">
        <f>+IFERROR(SUMIFS([5]Sheet1!D:D,[5]Sheet1!$A:$A,$A207,[5]Sheet1!$B:$B,$B207,[5]Sheet1!$C:$C,$C207),0)</f>
        <v>0</v>
      </c>
      <c r="R207" s="169">
        <f>+IFERROR(SUMIFS([5]Sheet1!E:E,[5]Sheet1!$A:$A,$A207,[5]Sheet1!$B:$B,$B207,[5]Sheet1!$C:$C,$C207),0)</f>
        <v>0</v>
      </c>
      <c r="S207" s="169">
        <f>+IFERROR(SUMIFS([5]Sheet1!F:F,[5]Sheet1!$A:$A,$A207,[5]Sheet1!$B:$B,$B207,[5]Sheet1!$C:$C,$C207),0)</f>
        <v>0</v>
      </c>
      <c r="T207" s="169">
        <f>+IFERROR(SUMIFS([5]Sheet1!G:G,[5]Sheet1!$A:$A,$A207,[5]Sheet1!$B:$B,$B207,[5]Sheet1!$C:$C,$C207),0)</f>
        <v>0</v>
      </c>
      <c r="U207" s="169">
        <f>+IFERROR(SUMIFS([5]Sheet1!H:H,[5]Sheet1!$A:$A,$A207,[5]Sheet1!$B:$B,$B207,[5]Sheet1!$C:$C,$C207),0)</f>
        <v>0</v>
      </c>
      <c r="V207" s="169">
        <f>+IFERROR(SUMIFS([5]Sheet1!I:I,[5]Sheet1!$A:$A,$A207,[5]Sheet1!$B:$B,$B207,[5]Sheet1!$C:$C,$C207),0)</f>
        <v>0</v>
      </c>
      <c r="W207" s="169">
        <f>+IFERROR(SUMIFS([5]Sheet1!J:J,[5]Sheet1!$A:$A,$A207,[5]Sheet1!$B:$B,$B207,[5]Sheet1!$C:$C,$C207),0)</f>
        <v>0</v>
      </c>
      <c r="X207" s="169">
        <f>+IFERROR(SUMIFS([5]Sheet1!K:K,[5]Sheet1!$A:$A,$A207,[5]Sheet1!$B:$B,$B207,[5]Sheet1!$C:$C,$C207),0)</f>
        <v>0</v>
      </c>
      <c r="Y207" s="169">
        <f>+IFERROR(SUMIFS([5]Sheet1!L:L,[5]Sheet1!$A:$A,$A207,[5]Sheet1!$B:$B,$B207,[5]Sheet1!$C:$C,$C207),0)</f>
        <v>0</v>
      </c>
      <c r="Z207" s="169">
        <f>+IFERROR(SUMIFS([5]Sheet1!M:M,[5]Sheet1!$A:$A,$A207,[5]Sheet1!$B:$B,$B207,[5]Sheet1!$C:$C,$C207),0)</f>
        <v>0</v>
      </c>
      <c r="AA207" s="169">
        <f>+IFERROR(SUMIFS([5]Sheet1!N:N,[5]Sheet1!$A:$A,$A207,[5]Sheet1!$B:$B,$B207,[5]Sheet1!$C:$C,$C207),0)</f>
        <v>0</v>
      </c>
      <c r="AB207" s="169">
        <f>+IFERROR(SUMIFS([5]Sheet1!O:O,[5]Sheet1!$A:$A,$A207,[5]Sheet1!$B:$B,$B207,[5]Sheet1!$C:$C,$C207),0)</f>
        <v>0</v>
      </c>
      <c r="AC207" s="169">
        <f>+IFERROR(SUMIFS([5]Sheet1!P:P,[5]Sheet1!$A:$A,$A207,[5]Sheet1!$B:$B,$B207,[5]Sheet1!$C:$C,$C207),0)</f>
        <v>0</v>
      </c>
      <c r="AD207" s="169">
        <f>+IFERROR(SUMIFS([5]Sheet1!Q:Q,[5]Sheet1!$A:$A,$A207,[5]Sheet1!$B:$B,$B207,[5]Sheet1!$C:$C,$C207),0)</f>
        <v>0</v>
      </c>
      <c r="AE207" s="169">
        <f>+IFERROR(SUMIFS([5]Sheet1!R:R,[5]Sheet1!$A:$A,$A207,[5]Sheet1!$B:$B,$B207,[5]Sheet1!$C:$C,$C207),0)</f>
        <v>0</v>
      </c>
      <c r="AF207" s="169">
        <f>+IFERROR(SUMIFS([5]Sheet1!S:S,[5]Sheet1!$A:$A,$A207,[5]Sheet1!$B:$B,$B207,[5]Sheet1!$C:$C,$C207),0)</f>
        <v>0</v>
      </c>
      <c r="AG207" s="169">
        <f>+IFERROR(SUMIFS([5]Sheet1!T:T,[5]Sheet1!$A:$A,$A207,[5]Sheet1!$B:$B,$B207,[5]Sheet1!$C:$C,$C207),0)</f>
        <v>0</v>
      </c>
      <c r="AH207" s="169">
        <f>+IFERROR(SUMIFS([5]Sheet1!U:U,[5]Sheet1!$A:$A,$A207,[5]Sheet1!$B:$B,$B207,[5]Sheet1!$C:$C,$C207),0)</f>
        <v>0</v>
      </c>
      <c r="AI207" s="169">
        <f>+IFERROR(SUMIFS([5]Sheet1!V:V,[5]Sheet1!$A:$A,$A207,[5]Sheet1!$B:$B,$B207,[5]Sheet1!$C:$C,$C207),0)</f>
        <v>0</v>
      </c>
      <c r="AJ207" s="169">
        <f>+IFERROR(SUMIFS([5]Sheet1!W:W,[5]Sheet1!$A:$A,$A207,[5]Sheet1!$B:$B,$B207,[5]Sheet1!$C:$C,$C207),0)</f>
        <v>0</v>
      </c>
      <c r="AK207" s="169">
        <f>+IFERROR(SUMIFS([5]Sheet1!X:X,[5]Sheet1!$A:$A,$A207,[5]Sheet1!$B:$B,$B207,[5]Sheet1!$C:$C,$C207),0)</f>
        <v>0</v>
      </c>
      <c r="AL207" s="169">
        <f>+IFERROR(SUMIFS([5]Sheet1!Y:Y,[5]Sheet1!$A:$A,$A207,[5]Sheet1!$B:$B,$B207,[5]Sheet1!$C:$C,$C207),0)</f>
        <v>0</v>
      </c>
      <c r="AM207" s="169">
        <f>+IFERROR(SUMIFS([5]Sheet1!Z:Z,[5]Sheet1!$A:$A,$A207,[5]Sheet1!$B:$B,$B207,[5]Sheet1!$C:$C,$C207),0)</f>
        <v>0</v>
      </c>
    </row>
    <row r="208" spans="1:39">
      <c r="A208" s="4" t="s">
        <v>3779</v>
      </c>
      <c r="B208" s="4" t="s">
        <v>52</v>
      </c>
      <c r="C208" s="4" t="str">
        <f t="shared" si="109"/>
        <v>assets/client</v>
      </c>
      <c r="D208" s="205"/>
      <c r="E208" s="203"/>
      <c r="F208" s="204"/>
      <c r="G208" s="13" t="s">
        <v>90</v>
      </c>
      <c r="H208" s="36"/>
      <c r="I208" s="36"/>
      <c r="J208" s="36"/>
      <c r="K208" s="36"/>
      <c r="L208" s="36"/>
      <c r="M208" s="36"/>
      <c r="N208" s="36"/>
      <c r="O208" s="36"/>
      <c r="P208" s="170"/>
      <c r="Q208" s="170"/>
      <c r="R208" s="170"/>
      <c r="S208" s="170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</row>
    <row r="209" spans="1:39">
      <c r="A209" s="4" t="s">
        <v>121</v>
      </c>
      <c r="B209" s="4" t="s">
        <v>121</v>
      </c>
      <c r="C209" s="4" t="s">
        <v>121</v>
      </c>
      <c r="E209" s="4"/>
      <c r="F209" s="4"/>
      <c r="G209" s="179" t="s">
        <v>117</v>
      </c>
      <c r="P209" s="177" t="str">
        <f t="shared" ref="P209:AM209" si="117">+IFERROR(P108/P$4,"")</f>
        <v/>
      </c>
      <c r="Q209" s="177">
        <f t="shared" si="117"/>
        <v>0.33333333333333331</v>
      </c>
      <c r="R209" s="177">
        <f t="shared" si="117"/>
        <v>0.36363636363636365</v>
      </c>
      <c r="S209" s="177">
        <f t="shared" si="117"/>
        <v>0.15789473684210525</v>
      </c>
      <c r="T209" s="177">
        <f t="shared" si="117"/>
        <v>7.6923076923076927E-2</v>
      </c>
      <c r="U209" s="177">
        <f t="shared" si="117"/>
        <v>0.04</v>
      </c>
      <c r="V209" s="177">
        <f t="shared" si="117"/>
        <v>0.36363636363636365</v>
      </c>
      <c r="W209" s="177">
        <f t="shared" si="117"/>
        <v>0.15789473684210525</v>
      </c>
      <c r="X209" s="177">
        <f t="shared" si="117"/>
        <v>0.2</v>
      </c>
      <c r="Y209" s="177">
        <f t="shared" si="117"/>
        <v>8.8888888888888892E-2</v>
      </c>
      <c r="Z209" s="177">
        <f t="shared" si="117"/>
        <v>1.9607843137254902E-2</v>
      </c>
      <c r="AA209" s="177">
        <f t="shared" si="117"/>
        <v>0.4375</v>
      </c>
      <c r="AB209" s="177">
        <f t="shared" si="117"/>
        <v>3.9215686274509803E-2</v>
      </c>
      <c r="AC209" s="177">
        <f t="shared" si="117"/>
        <v>4.0816326530612242E-2</v>
      </c>
      <c r="AD209" s="177">
        <f t="shared" si="117"/>
        <v>2.3809523809523808E-2</v>
      </c>
      <c r="AE209" s="177">
        <f t="shared" si="117"/>
        <v>2.6315789473684209E-2</v>
      </c>
      <c r="AF209" s="177">
        <f t="shared" si="117"/>
        <v>0</v>
      </c>
      <c r="AG209" s="177" t="str">
        <f t="shared" si="117"/>
        <v/>
      </c>
      <c r="AH209" s="177" t="str">
        <f t="shared" si="117"/>
        <v/>
      </c>
      <c r="AI209" s="177" t="str">
        <f t="shared" si="117"/>
        <v/>
      </c>
      <c r="AJ209" s="177" t="str">
        <f t="shared" si="117"/>
        <v/>
      </c>
      <c r="AK209" s="177" t="str">
        <f t="shared" si="117"/>
        <v/>
      </c>
      <c r="AL209" s="177" t="str">
        <f t="shared" si="117"/>
        <v/>
      </c>
      <c r="AM209" s="177" t="str">
        <f t="shared" si="117"/>
        <v/>
      </c>
    </row>
    <row r="210" spans="1:39">
      <c r="A210" s="4" t="s">
        <v>121</v>
      </c>
      <c r="B210" s="4" t="s">
        <v>121</v>
      </c>
      <c r="C210" s="4" t="s">
        <v>121</v>
      </c>
      <c r="E210" s="4"/>
      <c r="F210" s="4"/>
      <c r="G210" s="180" t="s">
        <v>118</v>
      </c>
      <c r="P210" s="177" t="str">
        <f t="shared" ref="P210:AM210" si="118">+IFERROR(P110/P$6,"")</f>
        <v/>
      </c>
      <c r="Q210" s="178">
        <f t="shared" si="118"/>
        <v>0</v>
      </c>
      <c r="R210" s="178">
        <f t="shared" si="118"/>
        <v>4.1666666666666664E-2</v>
      </c>
      <c r="S210" s="178">
        <f t="shared" si="118"/>
        <v>0.41176470588235292</v>
      </c>
      <c r="T210" s="178">
        <f t="shared" si="118"/>
        <v>0.17142857142857143</v>
      </c>
      <c r="U210" s="178">
        <f t="shared" si="118"/>
        <v>1.7857142857142856E-2</v>
      </c>
      <c r="V210" s="178">
        <f t="shared" si="118"/>
        <v>3.7037037037037035E-2</v>
      </c>
      <c r="W210" s="178">
        <f t="shared" si="118"/>
        <v>0.29268292682926828</v>
      </c>
      <c r="X210" s="178">
        <f t="shared" si="118"/>
        <v>0.14516129032258066</v>
      </c>
      <c r="Y210" s="178">
        <f t="shared" si="118"/>
        <v>0.16058394160583941</v>
      </c>
      <c r="Z210" s="178">
        <f t="shared" si="118"/>
        <v>5.7142857142857141E-2</v>
      </c>
      <c r="AA210" s="178">
        <f t="shared" si="118"/>
        <v>4.3478260869565216E-2</v>
      </c>
      <c r="AB210" s="178">
        <f t="shared" si="118"/>
        <v>0.28313253012048195</v>
      </c>
      <c r="AC210" s="178">
        <f t="shared" si="118"/>
        <v>0.21965317919075145</v>
      </c>
      <c r="AD210" s="178">
        <f t="shared" si="118"/>
        <v>4.5454545454545456E-2</v>
      </c>
      <c r="AE210" s="178">
        <f t="shared" si="118"/>
        <v>7.6335877862595417E-3</v>
      </c>
      <c r="AF210" s="178">
        <f t="shared" si="118"/>
        <v>6.7796610169491525E-2</v>
      </c>
      <c r="AG210" s="178" t="str">
        <f t="shared" si="118"/>
        <v/>
      </c>
      <c r="AH210" s="178" t="str">
        <f t="shared" si="118"/>
        <v/>
      </c>
      <c r="AI210" s="178" t="str">
        <f t="shared" si="118"/>
        <v/>
      </c>
      <c r="AJ210" s="178" t="str">
        <f t="shared" si="118"/>
        <v/>
      </c>
      <c r="AK210" s="178" t="str">
        <f t="shared" si="118"/>
        <v/>
      </c>
      <c r="AL210" s="178" t="str">
        <f t="shared" si="118"/>
        <v/>
      </c>
      <c r="AM210" s="178" t="str">
        <f t="shared" si="118"/>
        <v/>
      </c>
    </row>
    <row r="211" spans="1:39">
      <c r="A211" s="4" t="s">
        <v>121</v>
      </c>
      <c r="B211" s="4" t="s">
        <v>121</v>
      </c>
      <c r="C211" s="4" t="s">
        <v>121</v>
      </c>
      <c r="E211" s="4"/>
      <c r="F211" s="4"/>
    </row>
    <row r="212" spans="1:39" ht="15" customHeight="1">
      <c r="A212" s="4" t="s">
        <v>82</v>
      </c>
      <c r="B212" s="4" t="s">
        <v>3770</v>
      </c>
      <c r="C212" s="4" t="s">
        <v>92</v>
      </c>
      <c r="D212" s="216" t="s">
        <v>82</v>
      </c>
      <c r="E212" s="209" t="s">
        <v>34</v>
      </c>
      <c r="F212" s="70"/>
      <c r="G212" s="70"/>
      <c r="H212" s="32"/>
      <c r="I212" s="32"/>
      <c r="J212" s="32"/>
      <c r="K212" s="32"/>
      <c r="L212" s="32"/>
      <c r="M212" s="32"/>
      <c r="N212" s="32"/>
      <c r="O212" s="32"/>
      <c r="P212" s="175">
        <f>+[3]Sheet1!B2</f>
        <v>2</v>
      </c>
      <c r="Q212" s="175">
        <f>+[3]Sheet1!C2</f>
        <v>6</v>
      </c>
      <c r="R212" s="175">
        <f>+[3]Sheet1!D2</f>
        <v>7</v>
      </c>
      <c r="S212" s="175">
        <f>+[3]Sheet1!E2</f>
        <v>9</v>
      </c>
      <c r="T212" s="175">
        <f>+[3]Sheet1!F2</f>
        <v>23</v>
      </c>
      <c r="U212" s="175">
        <f>+[3]Sheet1!G2</f>
        <v>14</v>
      </c>
      <c r="V212" s="175">
        <f>+[3]Sheet1!H2</f>
        <v>7</v>
      </c>
      <c r="W212" s="175">
        <f>+[3]Sheet1!I2</f>
        <v>15</v>
      </c>
      <c r="X212" s="175">
        <f>+[3]Sheet1!J2</f>
        <v>34</v>
      </c>
      <c r="Y212" s="175">
        <f>+[3]Sheet1!K2</f>
        <v>43</v>
      </c>
      <c r="Z212" s="175">
        <f>+[3]Sheet1!L2</f>
        <v>12</v>
      </c>
      <c r="AA212" s="175">
        <f>+[3]Sheet1!M2</f>
        <v>35</v>
      </c>
      <c r="AB212" s="175">
        <f>+[3]Sheet1!N2</f>
        <v>40</v>
      </c>
      <c r="AC212" s="175">
        <f>+[3]Sheet1!O2</f>
        <v>36</v>
      </c>
      <c r="AD212" s="175">
        <f>+[3]Sheet1!P2</f>
        <v>34</v>
      </c>
      <c r="AE212" s="175">
        <f>+[3]Sheet1!Q2</f>
        <v>30</v>
      </c>
      <c r="AF212" s="175">
        <f>+[3]Sheet1!R2</f>
        <v>0</v>
      </c>
      <c r="AG212" s="175">
        <f>+[3]Sheet1!S2</f>
        <v>0</v>
      </c>
      <c r="AH212" s="175">
        <f>+[3]Sheet1!T2</f>
        <v>0</v>
      </c>
      <c r="AI212" s="175">
        <f>+[3]Sheet1!U2</f>
        <v>0</v>
      </c>
      <c r="AJ212" s="175">
        <f>+[3]Sheet1!V2</f>
        <v>0</v>
      </c>
      <c r="AK212" s="175">
        <f>+[3]Sheet1!W2</f>
        <v>0</v>
      </c>
      <c r="AL212" s="175">
        <f>+[3]Sheet1!X2</f>
        <v>0</v>
      </c>
      <c r="AM212" s="175">
        <f>+[3]Sheet1!Y2</f>
        <v>0</v>
      </c>
    </row>
    <row r="213" spans="1:39">
      <c r="A213" s="4" t="s">
        <v>82</v>
      </c>
      <c r="B213" s="4" t="s">
        <v>121</v>
      </c>
      <c r="C213" s="4" t="s">
        <v>121</v>
      </c>
      <c r="D213" s="216"/>
      <c r="E213" s="210" t="s">
        <v>80</v>
      </c>
      <c r="F213" s="211"/>
      <c r="G213" s="211"/>
      <c r="H213" s="16"/>
      <c r="I213" s="16"/>
      <c r="J213" s="16"/>
      <c r="K213" s="16"/>
      <c r="L213" s="16"/>
      <c r="M213" s="16"/>
      <c r="N213" s="16"/>
      <c r="O213" s="16"/>
      <c r="P213" s="72" t="str">
        <f t="shared" ref="P213:AM213" si="119">IFERROR(+P212/(P216+P228+P255+P258+P266+P284+P287+P290+P293+P296+P307),"")</f>
        <v/>
      </c>
      <c r="Q213" s="72">
        <f t="shared" si="119"/>
        <v>3</v>
      </c>
      <c r="R213" s="72">
        <f t="shared" si="119"/>
        <v>1.1666666666666667</v>
      </c>
      <c r="S213" s="72">
        <f t="shared" si="119"/>
        <v>1.2857142857142858</v>
      </c>
      <c r="T213" s="72">
        <f t="shared" si="119"/>
        <v>2.0909090909090908</v>
      </c>
      <c r="U213" s="72">
        <f t="shared" si="119"/>
        <v>0.56000000000000005</v>
      </c>
      <c r="V213" s="72">
        <f t="shared" si="119"/>
        <v>0.5</v>
      </c>
      <c r="W213" s="72">
        <f t="shared" si="119"/>
        <v>1.875</v>
      </c>
      <c r="X213" s="72">
        <f t="shared" si="119"/>
        <v>1.7894736842105263</v>
      </c>
      <c r="Y213" s="72">
        <f t="shared" si="119"/>
        <v>1.0487804878048781</v>
      </c>
      <c r="Z213" s="72">
        <f t="shared" si="119"/>
        <v>0.25</v>
      </c>
      <c r="AA213" s="72">
        <f t="shared" si="119"/>
        <v>2.9166666666666665</v>
      </c>
      <c r="AB213" s="72">
        <f t="shared" si="119"/>
        <v>1.1428571428571428</v>
      </c>
      <c r="AC213" s="72">
        <f t="shared" si="119"/>
        <v>0.9</v>
      </c>
      <c r="AD213" s="72">
        <f t="shared" si="119"/>
        <v>0.91891891891891897</v>
      </c>
      <c r="AE213" s="72">
        <f t="shared" si="119"/>
        <v>0.88235294117647056</v>
      </c>
      <c r="AF213" s="72">
        <f t="shared" si="119"/>
        <v>0</v>
      </c>
      <c r="AG213" s="72" t="str">
        <f t="shared" si="119"/>
        <v/>
      </c>
      <c r="AH213" s="72" t="str">
        <f t="shared" si="119"/>
        <v/>
      </c>
      <c r="AI213" s="72" t="str">
        <f t="shared" si="119"/>
        <v/>
      </c>
      <c r="AJ213" s="72" t="str">
        <f t="shared" si="119"/>
        <v/>
      </c>
      <c r="AK213" s="72" t="str">
        <f t="shared" si="119"/>
        <v/>
      </c>
      <c r="AL213" s="72" t="str">
        <f t="shared" si="119"/>
        <v/>
      </c>
      <c r="AM213" s="72" t="str">
        <f t="shared" si="119"/>
        <v/>
      </c>
    </row>
    <row r="214" spans="1:39">
      <c r="A214" s="4" t="s">
        <v>82</v>
      </c>
      <c r="B214" s="4" t="s">
        <v>3771</v>
      </c>
      <c r="C214" s="4" t="s">
        <v>92</v>
      </c>
      <c r="D214" s="216"/>
      <c r="E214" s="212" t="s">
        <v>69</v>
      </c>
      <c r="F214" s="71"/>
      <c r="G214" s="71"/>
      <c r="H214" s="33"/>
      <c r="I214" s="33"/>
      <c r="J214" s="33"/>
      <c r="K214" s="33"/>
      <c r="L214" s="33"/>
      <c r="M214" s="33"/>
      <c r="N214" s="33"/>
      <c r="O214" s="33"/>
      <c r="P214" s="163">
        <f t="shared" ref="P214" si="120">+P217+P229+P256+P259+P267+P285+P288+P291+P294+P297+P308+P273+P279</f>
        <v>0</v>
      </c>
      <c r="Q214" s="163">
        <f>+Q217+Q229+Q256+Q259+Q267+Q285+Q288+Q291+Q294+Q297+Q308+Q273+Q279</f>
        <v>2</v>
      </c>
      <c r="R214" s="163">
        <f t="shared" ref="R214:AM214" si="121">+R217+R229+R256+R259+R267+R285+R288+R291+R294+R297+R308+R273+R279</f>
        <v>14</v>
      </c>
      <c r="S214" s="163">
        <f t="shared" si="121"/>
        <v>7</v>
      </c>
      <c r="T214" s="163">
        <f t="shared" si="121"/>
        <v>28</v>
      </c>
      <c r="U214" s="163">
        <f t="shared" si="121"/>
        <v>53</v>
      </c>
      <c r="V214" s="163">
        <f t="shared" si="121"/>
        <v>27</v>
      </c>
      <c r="W214" s="163">
        <f t="shared" si="121"/>
        <v>19</v>
      </c>
      <c r="X214" s="163">
        <f t="shared" si="121"/>
        <v>45</v>
      </c>
      <c r="Y214" s="163">
        <f t="shared" si="121"/>
        <v>104</v>
      </c>
      <c r="Z214" s="163">
        <f t="shared" si="121"/>
        <v>92</v>
      </c>
      <c r="AA214" s="163">
        <f t="shared" si="121"/>
        <v>17</v>
      </c>
      <c r="AB214" s="163">
        <f t="shared" si="121"/>
        <v>103</v>
      </c>
      <c r="AC214" s="163">
        <f t="shared" si="121"/>
        <v>117</v>
      </c>
      <c r="AD214" s="163">
        <f t="shared" si="121"/>
        <v>100</v>
      </c>
      <c r="AE214" s="163">
        <f t="shared" si="121"/>
        <v>113</v>
      </c>
      <c r="AF214" s="163">
        <f t="shared" si="121"/>
        <v>93</v>
      </c>
      <c r="AG214" s="163">
        <f t="shared" si="121"/>
        <v>0</v>
      </c>
      <c r="AH214" s="163">
        <f t="shared" si="121"/>
        <v>0</v>
      </c>
      <c r="AI214" s="163">
        <f t="shared" si="121"/>
        <v>0</v>
      </c>
      <c r="AJ214" s="163">
        <f t="shared" si="121"/>
        <v>0</v>
      </c>
      <c r="AK214" s="163">
        <f t="shared" si="121"/>
        <v>0</v>
      </c>
      <c r="AL214" s="163">
        <f t="shared" si="121"/>
        <v>0</v>
      </c>
      <c r="AM214" s="163">
        <f t="shared" si="121"/>
        <v>0</v>
      </c>
    </row>
    <row r="215" spans="1:39">
      <c r="A215" s="4" t="s">
        <v>82</v>
      </c>
      <c r="B215" s="4" t="s">
        <v>121</v>
      </c>
      <c r="C215" s="4" t="s">
        <v>121</v>
      </c>
      <c r="D215" s="216"/>
      <c r="E215" s="213" t="s">
        <v>84</v>
      </c>
      <c r="F215" s="214"/>
      <c r="G215" s="211"/>
      <c r="H215" s="16"/>
      <c r="I215" s="16"/>
      <c r="J215" s="16"/>
      <c r="K215" s="16"/>
      <c r="L215" s="16"/>
      <c r="M215" s="16"/>
      <c r="N215" s="16"/>
      <c r="O215" s="16"/>
      <c r="P215" s="72">
        <f t="shared" ref="P215:AM215" si="122">+IFERROR(P214/P212,"")</f>
        <v>0</v>
      </c>
      <c r="Q215" s="72">
        <f t="shared" si="122"/>
        <v>0.33333333333333331</v>
      </c>
      <c r="R215" s="72">
        <f t="shared" si="122"/>
        <v>2</v>
      </c>
      <c r="S215" s="72">
        <f t="shared" si="122"/>
        <v>0.77777777777777779</v>
      </c>
      <c r="T215" s="72">
        <f t="shared" si="122"/>
        <v>1.2173913043478262</v>
      </c>
      <c r="U215" s="72">
        <f t="shared" si="122"/>
        <v>3.7857142857142856</v>
      </c>
      <c r="V215" s="72">
        <f t="shared" si="122"/>
        <v>3.8571428571428572</v>
      </c>
      <c r="W215" s="72">
        <f t="shared" si="122"/>
        <v>1.2666666666666666</v>
      </c>
      <c r="X215" s="72">
        <f t="shared" si="122"/>
        <v>1.3235294117647058</v>
      </c>
      <c r="Y215" s="72">
        <f t="shared" si="122"/>
        <v>2.4186046511627906</v>
      </c>
      <c r="Z215" s="72">
        <f t="shared" si="122"/>
        <v>7.666666666666667</v>
      </c>
      <c r="AA215" s="72">
        <f t="shared" si="122"/>
        <v>0.48571428571428571</v>
      </c>
      <c r="AB215" s="72">
        <f t="shared" si="122"/>
        <v>2.5750000000000002</v>
      </c>
      <c r="AC215" s="72">
        <f t="shared" si="122"/>
        <v>3.25</v>
      </c>
      <c r="AD215" s="72">
        <f t="shared" si="122"/>
        <v>2.9411764705882355</v>
      </c>
      <c r="AE215" s="72">
        <f t="shared" si="122"/>
        <v>3.7666666666666666</v>
      </c>
      <c r="AF215" s="72" t="str">
        <f t="shared" si="122"/>
        <v/>
      </c>
      <c r="AG215" s="72" t="str">
        <f t="shared" si="122"/>
        <v/>
      </c>
      <c r="AH215" s="72" t="str">
        <f t="shared" si="122"/>
        <v/>
      </c>
      <c r="AI215" s="72" t="str">
        <f t="shared" si="122"/>
        <v/>
      </c>
      <c r="AJ215" s="72" t="str">
        <f t="shared" si="122"/>
        <v/>
      </c>
      <c r="AK215" s="72" t="str">
        <f t="shared" si="122"/>
        <v/>
      </c>
      <c r="AL215" s="72" t="str">
        <f t="shared" si="122"/>
        <v/>
      </c>
      <c r="AM215" s="72" t="str">
        <f t="shared" si="122"/>
        <v/>
      </c>
    </row>
    <row r="216" spans="1:39" ht="15" customHeight="1">
      <c r="A216" s="4" t="s">
        <v>82</v>
      </c>
      <c r="B216" s="4" t="s">
        <v>48</v>
      </c>
      <c r="C216" s="4" t="str">
        <f>+G216</f>
        <v>Clients</v>
      </c>
      <c r="D216" s="216"/>
      <c r="E216" s="206" t="s">
        <v>35</v>
      </c>
      <c r="F216" s="204" t="s">
        <v>48</v>
      </c>
      <c r="G216" s="10" t="s">
        <v>40</v>
      </c>
      <c r="H216" s="19"/>
      <c r="I216" s="19"/>
      <c r="J216" s="19"/>
      <c r="K216" s="19"/>
      <c r="L216" s="19"/>
      <c r="M216" s="19"/>
      <c r="N216" s="19"/>
      <c r="O216" s="19"/>
      <c r="P216" s="165"/>
      <c r="Q216" s="165">
        <f>+[4]Sheet1!C4</f>
        <v>0</v>
      </c>
      <c r="R216" s="165">
        <f>+[4]Sheet1!D4</f>
        <v>2</v>
      </c>
      <c r="S216" s="165">
        <f>+[4]Sheet1!E4</f>
        <v>0</v>
      </c>
      <c r="T216" s="165">
        <f>+[4]Sheet1!F4</f>
        <v>0</v>
      </c>
      <c r="U216" s="165">
        <f>+[4]Sheet1!G4</f>
        <v>5</v>
      </c>
      <c r="V216" s="165">
        <f>+[4]Sheet1!H4</f>
        <v>7</v>
      </c>
      <c r="W216" s="165">
        <f>+[4]Sheet1!I4</f>
        <v>1</v>
      </c>
      <c r="X216" s="165">
        <f>+[4]Sheet1!J4</f>
        <v>2</v>
      </c>
      <c r="Y216" s="165">
        <f>+[4]Sheet1!K4</f>
        <v>5</v>
      </c>
      <c r="Z216" s="165">
        <f>+[4]Sheet1!L4</f>
        <v>3</v>
      </c>
      <c r="AA216" s="165">
        <f>+[4]Sheet1!M4</f>
        <v>1</v>
      </c>
      <c r="AB216" s="165">
        <f>+[4]Sheet1!N4</f>
        <v>3</v>
      </c>
      <c r="AC216" s="165">
        <f>+[4]Sheet1!O4</f>
        <v>2</v>
      </c>
      <c r="AD216" s="165">
        <f>+[4]Sheet1!P4</f>
        <v>0</v>
      </c>
      <c r="AE216" s="165">
        <f>+[4]Sheet1!Q4</f>
        <v>1</v>
      </c>
      <c r="AF216" s="165">
        <f>+[4]Sheet1!R4</f>
        <v>3</v>
      </c>
      <c r="AG216" s="165">
        <f>+[4]Sheet1!S4</f>
        <v>0</v>
      </c>
      <c r="AH216" s="165">
        <f>+[4]Sheet1!T4</f>
        <v>0</v>
      </c>
      <c r="AI216" s="165">
        <f>+[4]Sheet1!U4</f>
        <v>0</v>
      </c>
      <c r="AJ216" s="165">
        <f>+[4]Sheet1!V4</f>
        <v>0</v>
      </c>
      <c r="AK216" s="165">
        <f>+[4]Sheet1!W4</f>
        <v>0</v>
      </c>
      <c r="AL216" s="165">
        <f>+[4]Sheet1!X4</f>
        <v>0</v>
      </c>
      <c r="AM216" s="165">
        <f>+[4]Sheet1!Y4</f>
        <v>0</v>
      </c>
    </row>
    <row r="217" spans="1:39">
      <c r="A217" s="4" t="s">
        <v>82</v>
      </c>
      <c r="B217" s="4" t="s">
        <v>48</v>
      </c>
      <c r="C217" s="4" t="str">
        <f>+G217</f>
        <v>Assets</v>
      </c>
      <c r="D217" s="216"/>
      <c r="E217" s="207"/>
      <c r="F217" s="204"/>
      <c r="G217" s="11" t="s">
        <v>88</v>
      </c>
      <c r="H217" s="34"/>
      <c r="I217" s="34"/>
      <c r="J217" s="34"/>
      <c r="K217" s="34"/>
      <c r="L217" s="34"/>
      <c r="M217" s="34"/>
      <c r="N217" s="34"/>
      <c r="O217" s="34"/>
      <c r="P217" s="167">
        <f t="shared" ref="P217:Q217" si="123">+SUM(P218:P226)</f>
        <v>0</v>
      </c>
      <c r="Q217" s="167">
        <f t="shared" si="123"/>
        <v>0</v>
      </c>
      <c r="R217" s="167">
        <f>+SUM(R218:R226)</f>
        <v>5</v>
      </c>
      <c r="S217" s="167">
        <f t="shared" ref="S217:AM217" si="124">+SUM(S218:S226)</f>
        <v>0</v>
      </c>
      <c r="T217" s="167">
        <f t="shared" si="124"/>
        <v>0</v>
      </c>
      <c r="U217" s="167">
        <f t="shared" si="124"/>
        <v>12</v>
      </c>
      <c r="V217" s="167">
        <f t="shared" si="124"/>
        <v>14</v>
      </c>
      <c r="W217" s="167">
        <f t="shared" si="124"/>
        <v>2</v>
      </c>
      <c r="X217" s="167">
        <f t="shared" si="124"/>
        <v>12</v>
      </c>
      <c r="Y217" s="167">
        <f t="shared" si="124"/>
        <v>13</v>
      </c>
      <c r="Z217" s="167">
        <f t="shared" si="124"/>
        <v>6</v>
      </c>
      <c r="AA217" s="167">
        <f t="shared" si="124"/>
        <v>2</v>
      </c>
      <c r="AB217" s="167">
        <f t="shared" si="124"/>
        <v>9</v>
      </c>
      <c r="AC217" s="167">
        <f t="shared" si="124"/>
        <v>6</v>
      </c>
      <c r="AD217" s="167">
        <f t="shared" si="124"/>
        <v>0</v>
      </c>
      <c r="AE217" s="167">
        <f t="shared" si="124"/>
        <v>2</v>
      </c>
      <c r="AF217" s="167">
        <f t="shared" si="124"/>
        <v>11</v>
      </c>
      <c r="AG217" s="167">
        <f t="shared" si="124"/>
        <v>0</v>
      </c>
      <c r="AH217" s="167">
        <f t="shared" si="124"/>
        <v>0</v>
      </c>
      <c r="AI217" s="167">
        <f t="shared" si="124"/>
        <v>0</v>
      </c>
      <c r="AJ217" s="167">
        <f t="shared" si="124"/>
        <v>0</v>
      </c>
      <c r="AK217" s="167">
        <f t="shared" si="124"/>
        <v>0</v>
      </c>
      <c r="AL217" s="167">
        <f t="shared" si="124"/>
        <v>0</v>
      </c>
      <c r="AM217" s="167">
        <f t="shared" si="124"/>
        <v>0</v>
      </c>
    </row>
    <row r="218" spans="1:39" outlineLevel="1">
      <c r="A218" s="4" t="s">
        <v>82</v>
      </c>
      <c r="B218" s="4" t="s">
        <v>48</v>
      </c>
      <c r="C218" s="4" t="str">
        <f>+G218</f>
        <v>X Privacy Portable 20</v>
      </c>
      <c r="D218" s="216"/>
      <c r="E218" s="207"/>
      <c r="F218" s="204"/>
      <c r="G218" s="12" t="s">
        <v>76</v>
      </c>
      <c r="H218" s="35"/>
      <c r="I218" s="35"/>
      <c r="J218" s="35"/>
      <c r="K218" s="35"/>
      <c r="L218" s="35"/>
      <c r="M218" s="35"/>
      <c r="N218" s="35"/>
      <c r="O218" s="35"/>
      <c r="P218" s="169"/>
      <c r="Q218" s="169">
        <f>+IFERROR(SUMIFS([5]Sheet1!D:D,[5]Sheet1!$A:$A,$A218,[5]Sheet1!$B:$B,$B218,[5]Sheet1!$C:$C,$C218),0)</f>
        <v>0</v>
      </c>
      <c r="R218" s="169">
        <f>+IFERROR(SUMIFS([5]Sheet1!E:E,[5]Sheet1!$A:$A,$A218,[5]Sheet1!$B:$B,$B218,[5]Sheet1!$C:$C,$C218),0)</f>
        <v>0</v>
      </c>
      <c r="S218" s="169">
        <f>+IFERROR(SUMIFS([5]Sheet1!F:F,[5]Sheet1!$A:$A,$A218,[5]Sheet1!$B:$B,$B218,[5]Sheet1!$C:$C,$C218),0)</f>
        <v>0</v>
      </c>
      <c r="T218" s="169">
        <f>+IFERROR(SUMIFS([5]Sheet1!G:G,[5]Sheet1!$A:$A,$A218,[5]Sheet1!$B:$B,$B218,[5]Sheet1!$C:$C,$C218),0)</f>
        <v>0</v>
      </c>
      <c r="U218" s="169">
        <f>+IFERROR(SUMIFS([5]Sheet1!H:H,[5]Sheet1!$A:$A,$A218,[5]Sheet1!$B:$B,$B218,[5]Sheet1!$C:$C,$C218),0)</f>
        <v>0</v>
      </c>
      <c r="V218" s="169">
        <f>+IFERROR(SUMIFS([5]Sheet1!I:I,[5]Sheet1!$A:$A,$A218,[5]Sheet1!$B:$B,$B218,[5]Sheet1!$C:$C,$C218),0)</f>
        <v>0</v>
      </c>
      <c r="W218" s="169">
        <f>+IFERROR(SUMIFS([5]Sheet1!J:J,[5]Sheet1!$A:$A,$A218,[5]Sheet1!$B:$B,$B218,[5]Sheet1!$C:$C,$C218),0)</f>
        <v>0</v>
      </c>
      <c r="X218" s="169">
        <f>+IFERROR(SUMIFS([5]Sheet1!K:K,[5]Sheet1!$A:$A,$A218,[5]Sheet1!$B:$B,$B218,[5]Sheet1!$C:$C,$C218),0)</f>
        <v>0</v>
      </c>
      <c r="Y218" s="169">
        <f>+IFERROR(SUMIFS([5]Sheet1!L:L,[5]Sheet1!$A:$A,$A218,[5]Sheet1!$B:$B,$B218,[5]Sheet1!$C:$C,$C218),0)</f>
        <v>0</v>
      </c>
      <c r="Z218" s="169">
        <f>+IFERROR(SUMIFS([5]Sheet1!M:M,[5]Sheet1!$A:$A,$A218,[5]Sheet1!$B:$B,$B218,[5]Sheet1!$C:$C,$C218),0)</f>
        <v>0</v>
      </c>
      <c r="AA218" s="169">
        <f>+IFERROR(SUMIFS([5]Sheet1!N:N,[5]Sheet1!$A:$A,$A218,[5]Sheet1!$B:$B,$B218,[5]Sheet1!$C:$C,$C218),0)</f>
        <v>0</v>
      </c>
      <c r="AB218" s="169">
        <f>+IFERROR(SUMIFS([5]Sheet1!O:O,[5]Sheet1!$A:$A,$A218,[5]Sheet1!$B:$B,$B218,[5]Sheet1!$C:$C,$C218),0)</f>
        <v>0</v>
      </c>
      <c r="AC218" s="169">
        <f>+IFERROR(SUMIFS([5]Sheet1!P:P,[5]Sheet1!$A:$A,$A218,[5]Sheet1!$B:$B,$B218,[5]Sheet1!$C:$C,$C218),0)</f>
        <v>0</v>
      </c>
      <c r="AD218" s="169">
        <f>+IFERROR(SUMIFS([5]Sheet1!Q:Q,[5]Sheet1!$A:$A,$A218,[5]Sheet1!$B:$B,$B218,[5]Sheet1!$C:$C,$C218),0)</f>
        <v>0</v>
      </c>
      <c r="AE218" s="169">
        <f>+IFERROR(SUMIFS([5]Sheet1!R:R,[5]Sheet1!$A:$A,$A218,[5]Sheet1!$B:$B,$B218,[5]Sheet1!$C:$C,$C218),0)</f>
        <v>0</v>
      </c>
      <c r="AF218" s="169">
        <f>+IFERROR(SUMIFS([5]Sheet1!S:S,[5]Sheet1!$A:$A,$A218,[5]Sheet1!$B:$B,$B218,[5]Sheet1!$C:$C,$C218),0)</f>
        <v>0</v>
      </c>
      <c r="AG218" s="169">
        <f>+IFERROR(SUMIFS([5]Sheet1!T:T,[5]Sheet1!$A:$A,$A218,[5]Sheet1!$B:$B,$B218,[5]Sheet1!$C:$C,$C218),0)</f>
        <v>0</v>
      </c>
      <c r="AH218" s="169">
        <f>+IFERROR(SUMIFS([5]Sheet1!U:U,[5]Sheet1!$A:$A,$A218,[5]Sheet1!$B:$B,$B218,[5]Sheet1!$C:$C,$C218),0)</f>
        <v>0</v>
      </c>
      <c r="AI218" s="169">
        <f>+IFERROR(SUMIFS([5]Sheet1!V:V,[5]Sheet1!$A:$A,$A218,[5]Sheet1!$B:$B,$B218,[5]Sheet1!$C:$C,$C218),0)</f>
        <v>0</v>
      </c>
      <c r="AJ218" s="169">
        <f>+IFERROR(SUMIFS([5]Sheet1!W:W,[5]Sheet1!$A:$A,$A218,[5]Sheet1!$B:$B,$B218,[5]Sheet1!$C:$C,$C218),0)</f>
        <v>0</v>
      </c>
      <c r="AK218" s="169">
        <f>+IFERROR(SUMIFS([5]Sheet1!X:X,[5]Sheet1!$A:$A,$A218,[5]Sheet1!$B:$B,$B218,[5]Sheet1!$C:$C,$C218),0)</f>
        <v>0</v>
      </c>
      <c r="AL218" s="169">
        <f>+IFERROR(SUMIFS([5]Sheet1!Y:Y,[5]Sheet1!$A:$A,$A218,[5]Sheet1!$B:$B,$B218,[5]Sheet1!$C:$C,$C218),0)</f>
        <v>0</v>
      </c>
      <c r="AM218" s="169">
        <f>+IFERROR(SUMIFS([5]Sheet1!Z:Z,[5]Sheet1!$A:$A,$A218,[5]Sheet1!$B:$B,$B218,[5]Sheet1!$C:$C,$C218),0)</f>
        <v>0</v>
      </c>
    </row>
    <row r="219" spans="1:39" outlineLevel="1">
      <c r="A219" s="4" t="s">
        <v>82</v>
      </c>
      <c r="B219" s="4" t="s">
        <v>48</v>
      </c>
      <c r="C219" s="4" t="str">
        <f t="shared" ref="C219:C226" si="125">+G219</f>
        <v>X Privacy 50</v>
      </c>
      <c r="D219" s="216"/>
      <c r="E219" s="207"/>
      <c r="F219" s="204"/>
      <c r="G219" s="12" t="s">
        <v>55</v>
      </c>
      <c r="H219" s="35"/>
      <c r="I219" s="35"/>
      <c r="J219" s="35"/>
      <c r="K219" s="35"/>
      <c r="L219" s="35"/>
      <c r="M219" s="35"/>
      <c r="N219" s="35"/>
      <c r="O219" s="35"/>
      <c r="P219" s="169"/>
      <c r="Q219" s="169">
        <f>+IFERROR(SUMIFS([5]Sheet1!D:D,[5]Sheet1!$A:$A,$A219,[5]Sheet1!$B:$B,$B219,[5]Sheet1!$C:$C,$C219),0)</f>
        <v>0</v>
      </c>
      <c r="R219" s="169">
        <f>+IFERROR(SUMIFS([5]Sheet1!E:E,[5]Sheet1!$A:$A,$A219,[5]Sheet1!$B:$B,$B219,[5]Sheet1!$C:$C,$C219),0)</f>
        <v>5</v>
      </c>
      <c r="S219" s="169">
        <f>+IFERROR(SUMIFS([5]Sheet1!F:F,[5]Sheet1!$A:$A,$A219,[5]Sheet1!$B:$B,$B219,[5]Sheet1!$C:$C,$C219),0)</f>
        <v>0</v>
      </c>
      <c r="T219" s="169">
        <f>+IFERROR(SUMIFS([5]Sheet1!G:G,[5]Sheet1!$A:$A,$A219,[5]Sheet1!$B:$B,$B219,[5]Sheet1!$C:$C,$C219),0)</f>
        <v>0</v>
      </c>
      <c r="U219" s="169">
        <f>+IFERROR(SUMIFS([5]Sheet1!H:H,[5]Sheet1!$A:$A,$A219,[5]Sheet1!$B:$B,$B219,[5]Sheet1!$C:$C,$C219),0)</f>
        <v>10</v>
      </c>
      <c r="V219" s="169">
        <f>+IFERROR(SUMIFS([5]Sheet1!I:I,[5]Sheet1!$A:$A,$A219,[5]Sheet1!$B:$B,$B219,[5]Sheet1!$C:$C,$C219),0)</f>
        <v>14</v>
      </c>
      <c r="W219" s="169">
        <f>+IFERROR(SUMIFS([5]Sheet1!J:J,[5]Sheet1!$A:$A,$A219,[5]Sheet1!$B:$B,$B219,[5]Sheet1!$C:$C,$C219),0)</f>
        <v>2</v>
      </c>
      <c r="X219" s="169">
        <f>+IFERROR(SUMIFS([5]Sheet1!K:K,[5]Sheet1!$A:$A,$A219,[5]Sheet1!$B:$B,$B219,[5]Sheet1!$C:$C,$C219),0)</f>
        <v>8</v>
      </c>
      <c r="Y219" s="169">
        <f>+IFERROR(SUMIFS([5]Sheet1!L:L,[5]Sheet1!$A:$A,$A219,[5]Sheet1!$B:$B,$B219,[5]Sheet1!$C:$C,$C219),0)</f>
        <v>5</v>
      </c>
      <c r="Z219" s="169">
        <f>+IFERROR(SUMIFS([5]Sheet1!M:M,[5]Sheet1!$A:$A,$A219,[5]Sheet1!$B:$B,$B219,[5]Sheet1!$C:$C,$C219),0)</f>
        <v>5</v>
      </c>
      <c r="AA219" s="169">
        <f>+IFERROR(SUMIFS([5]Sheet1!N:N,[5]Sheet1!$A:$A,$A219,[5]Sheet1!$B:$B,$B219,[5]Sheet1!$C:$C,$C219),0)</f>
        <v>2</v>
      </c>
      <c r="AB219" s="169">
        <f>+IFERROR(SUMIFS([5]Sheet1!O:O,[5]Sheet1!$A:$A,$A219,[5]Sheet1!$B:$B,$B219,[5]Sheet1!$C:$C,$C219),0)</f>
        <v>5</v>
      </c>
      <c r="AC219" s="169">
        <f>+IFERROR(SUMIFS([5]Sheet1!P:P,[5]Sheet1!$A:$A,$A219,[5]Sheet1!$B:$B,$B219,[5]Sheet1!$C:$C,$C219),0)</f>
        <v>0</v>
      </c>
      <c r="AD219" s="169">
        <f>+IFERROR(SUMIFS([5]Sheet1!Q:Q,[5]Sheet1!$A:$A,$A219,[5]Sheet1!$B:$B,$B219,[5]Sheet1!$C:$C,$C219),0)</f>
        <v>0</v>
      </c>
      <c r="AE219" s="169">
        <f>+IFERROR(SUMIFS([5]Sheet1!R:R,[5]Sheet1!$A:$A,$A219,[5]Sheet1!$B:$B,$B219,[5]Sheet1!$C:$C,$C219),0)</f>
        <v>0</v>
      </c>
      <c r="AF219" s="169">
        <f>+IFERROR(SUMIFS([5]Sheet1!S:S,[5]Sheet1!$A:$A,$A219,[5]Sheet1!$B:$B,$B219,[5]Sheet1!$C:$C,$C219),0)</f>
        <v>1</v>
      </c>
      <c r="AG219" s="169">
        <f>+IFERROR(SUMIFS([5]Sheet1!T:T,[5]Sheet1!$A:$A,$A219,[5]Sheet1!$B:$B,$B219,[5]Sheet1!$C:$C,$C219),0)</f>
        <v>0</v>
      </c>
      <c r="AH219" s="169">
        <f>+IFERROR(SUMIFS([5]Sheet1!U:U,[5]Sheet1!$A:$A,$A219,[5]Sheet1!$B:$B,$B219,[5]Sheet1!$C:$C,$C219),0)</f>
        <v>0</v>
      </c>
      <c r="AI219" s="169">
        <f>+IFERROR(SUMIFS([5]Sheet1!V:V,[5]Sheet1!$A:$A,$A219,[5]Sheet1!$B:$B,$B219,[5]Sheet1!$C:$C,$C219),0)</f>
        <v>0</v>
      </c>
      <c r="AJ219" s="169">
        <f>+IFERROR(SUMIFS([5]Sheet1!W:W,[5]Sheet1!$A:$A,$A219,[5]Sheet1!$B:$B,$B219,[5]Sheet1!$C:$C,$C219),0)</f>
        <v>0</v>
      </c>
      <c r="AK219" s="169">
        <f>+IFERROR(SUMIFS([5]Sheet1!X:X,[5]Sheet1!$A:$A,$A219,[5]Sheet1!$B:$B,$B219,[5]Sheet1!$C:$C,$C219),0)</f>
        <v>0</v>
      </c>
      <c r="AL219" s="169">
        <f>+IFERROR(SUMIFS([5]Sheet1!Y:Y,[5]Sheet1!$A:$A,$A219,[5]Sheet1!$B:$B,$B219,[5]Sheet1!$C:$C,$C219),0)</f>
        <v>0</v>
      </c>
      <c r="AM219" s="169">
        <f>+IFERROR(SUMIFS([5]Sheet1!Z:Z,[5]Sheet1!$A:$A,$A219,[5]Sheet1!$B:$B,$B219,[5]Sheet1!$C:$C,$C219),0)</f>
        <v>0</v>
      </c>
    </row>
    <row r="220" spans="1:39" outlineLevel="1">
      <c r="A220" s="4" t="s">
        <v>82</v>
      </c>
      <c r="B220" s="4" t="s">
        <v>48</v>
      </c>
      <c r="C220" s="4" t="str">
        <f t="shared" si="125"/>
        <v>X Privacy 100</v>
      </c>
      <c r="D220" s="216"/>
      <c r="E220" s="207"/>
      <c r="F220" s="204"/>
      <c r="G220" s="12" t="s">
        <v>56</v>
      </c>
      <c r="H220" s="35"/>
      <c r="I220" s="35"/>
      <c r="J220" s="35"/>
      <c r="K220" s="35"/>
      <c r="L220" s="35"/>
      <c r="M220" s="35"/>
      <c r="N220" s="35"/>
      <c r="O220" s="35"/>
      <c r="P220" s="169"/>
      <c r="Q220" s="169">
        <f>+IFERROR(SUMIFS([5]Sheet1!D:D,[5]Sheet1!$A:$A,$A220,[5]Sheet1!$B:$B,$B220,[5]Sheet1!$C:$C,$C220),0)</f>
        <v>0</v>
      </c>
      <c r="R220" s="169">
        <f>+IFERROR(SUMIFS([5]Sheet1!E:E,[5]Sheet1!$A:$A,$A220,[5]Sheet1!$B:$B,$B220,[5]Sheet1!$C:$C,$C220),0)</f>
        <v>0</v>
      </c>
      <c r="S220" s="169">
        <f>+IFERROR(SUMIFS([5]Sheet1!F:F,[5]Sheet1!$A:$A,$A220,[5]Sheet1!$B:$B,$B220,[5]Sheet1!$C:$C,$C220),0)</f>
        <v>0</v>
      </c>
      <c r="T220" s="169">
        <f>+IFERROR(SUMIFS([5]Sheet1!G:G,[5]Sheet1!$A:$A,$A220,[5]Sheet1!$B:$B,$B220,[5]Sheet1!$C:$C,$C220),0)</f>
        <v>0</v>
      </c>
      <c r="U220" s="169">
        <f>+IFERROR(SUMIFS([5]Sheet1!H:H,[5]Sheet1!$A:$A,$A220,[5]Sheet1!$B:$B,$B220,[5]Sheet1!$C:$C,$C220),0)</f>
        <v>2</v>
      </c>
      <c r="V220" s="169">
        <f>+IFERROR(SUMIFS([5]Sheet1!I:I,[5]Sheet1!$A:$A,$A220,[5]Sheet1!$B:$B,$B220,[5]Sheet1!$C:$C,$C220),0)</f>
        <v>0</v>
      </c>
      <c r="W220" s="169">
        <f>+IFERROR(SUMIFS([5]Sheet1!J:J,[5]Sheet1!$A:$A,$A220,[5]Sheet1!$B:$B,$B220,[5]Sheet1!$C:$C,$C220),0)</f>
        <v>0</v>
      </c>
      <c r="X220" s="169">
        <f>+IFERROR(SUMIFS([5]Sheet1!K:K,[5]Sheet1!$A:$A,$A220,[5]Sheet1!$B:$B,$B220,[5]Sheet1!$C:$C,$C220),0)</f>
        <v>0</v>
      </c>
      <c r="Y220" s="169">
        <f>+IFERROR(SUMIFS([5]Sheet1!L:L,[5]Sheet1!$A:$A,$A220,[5]Sheet1!$B:$B,$B220,[5]Sheet1!$C:$C,$C220),0)</f>
        <v>3</v>
      </c>
      <c r="Z220" s="169">
        <f>+IFERROR(SUMIFS([5]Sheet1!M:M,[5]Sheet1!$A:$A,$A220,[5]Sheet1!$B:$B,$B220,[5]Sheet1!$C:$C,$C220),0)</f>
        <v>0</v>
      </c>
      <c r="AA220" s="169">
        <f>+IFERROR(SUMIFS([5]Sheet1!N:N,[5]Sheet1!$A:$A,$A220,[5]Sheet1!$B:$B,$B220,[5]Sheet1!$C:$C,$C220),0)</f>
        <v>0</v>
      </c>
      <c r="AB220" s="169">
        <f>+IFERROR(SUMIFS([5]Sheet1!O:O,[5]Sheet1!$A:$A,$A220,[5]Sheet1!$B:$B,$B220,[5]Sheet1!$C:$C,$C220),0)</f>
        <v>0</v>
      </c>
      <c r="AC220" s="169">
        <f>+IFERROR(SUMIFS([5]Sheet1!P:P,[5]Sheet1!$A:$A,$A220,[5]Sheet1!$B:$B,$B220,[5]Sheet1!$C:$C,$C220),0)</f>
        <v>2</v>
      </c>
      <c r="AD220" s="169">
        <f>+IFERROR(SUMIFS([5]Sheet1!Q:Q,[5]Sheet1!$A:$A,$A220,[5]Sheet1!$B:$B,$B220,[5]Sheet1!$C:$C,$C220),0)</f>
        <v>0</v>
      </c>
      <c r="AE220" s="169">
        <f>+IFERROR(SUMIFS([5]Sheet1!R:R,[5]Sheet1!$A:$A,$A220,[5]Sheet1!$B:$B,$B220,[5]Sheet1!$C:$C,$C220),0)</f>
        <v>2</v>
      </c>
      <c r="AF220" s="169">
        <f>+IFERROR(SUMIFS([5]Sheet1!S:S,[5]Sheet1!$A:$A,$A220,[5]Sheet1!$B:$B,$B220,[5]Sheet1!$C:$C,$C220),0)</f>
        <v>0</v>
      </c>
      <c r="AG220" s="169">
        <f>+IFERROR(SUMIFS([5]Sheet1!T:T,[5]Sheet1!$A:$A,$A220,[5]Sheet1!$B:$B,$B220,[5]Sheet1!$C:$C,$C220),0)</f>
        <v>0</v>
      </c>
      <c r="AH220" s="169">
        <f>+IFERROR(SUMIFS([5]Sheet1!U:U,[5]Sheet1!$A:$A,$A220,[5]Sheet1!$B:$B,$B220,[5]Sheet1!$C:$C,$C220),0)</f>
        <v>0</v>
      </c>
      <c r="AI220" s="169">
        <f>+IFERROR(SUMIFS([5]Sheet1!V:V,[5]Sheet1!$A:$A,$A220,[5]Sheet1!$B:$B,$B220,[5]Sheet1!$C:$C,$C220),0)</f>
        <v>0</v>
      </c>
      <c r="AJ220" s="169">
        <f>+IFERROR(SUMIFS([5]Sheet1!W:W,[5]Sheet1!$A:$A,$A220,[5]Sheet1!$B:$B,$B220,[5]Sheet1!$C:$C,$C220),0)</f>
        <v>0</v>
      </c>
      <c r="AK220" s="169">
        <f>+IFERROR(SUMIFS([5]Sheet1!X:X,[5]Sheet1!$A:$A,$A220,[5]Sheet1!$B:$B,$B220,[5]Sheet1!$C:$C,$C220),0)</f>
        <v>0</v>
      </c>
      <c r="AL220" s="169">
        <f>+IFERROR(SUMIFS([5]Sheet1!Y:Y,[5]Sheet1!$A:$A,$A220,[5]Sheet1!$B:$B,$B220,[5]Sheet1!$C:$C,$C220),0)</f>
        <v>0</v>
      </c>
      <c r="AM220" s="169">
        <f>+IFERROR(SUMIFS([5]Sheet1!Z:Z,[5]Sheet1!$A:$A,$A220,[5]Sheet1!$B:$B,$B220,[5]Sheet1!$C:$C,$C220),0)</f>
        <v>0</v>
      </c>
    </row>
    <row r="221" spans="1:39" outlineLevel="1">
      <c r="A221" s="4" t="s">
        <v>82</v>
      </c>
      <c r="B221" s="4" t="s">
        <v>48</v>
      </c>
      <c r="C221" s="4" t="str">
        <f t="shared" si="125"/>
        <v>X Privacy 200</v>
      </c>
      <c r="D221" s="216"/>
      <c r="E221" s="207"/>
      <c r="F221" s="204"/>
      <c r="G221" s="12" t="s">
        <v>57</v>
      </c>
      <c r="H221" s="35"/>
      <c r="I221" s="35"/>
      <c r="J221" s="35"/>
      <c r="K221" s="35"/>
      <c r="L221" s="35"/>
      <c r="M221" s="35"/>
      <c r="N221" s="35"/>
      <c r="O221" s="35"/>
      <c r="P221" s="169"/>
      <c r="Q221" s="169">
        <f>+IFERROR(SUMIFS([5]Sheet1!D:D,[5]Sheet1!$A:$A,$A221,[5]Sheet1!$B:$B,$B221,[5]Sheet1!$C:$C,$C221),0)</f>
        <v>0</v>
      </c>
      <c r="R221" s="169">
        <f>+IFERROR(SUMIFS([5]Sheet1!E:E,[5]Sheet1!$A:$A,$A221,[5]Sheet1!$B:$B,$B221,[5]Sheet1!$C:$C,$C221),0)</f>
        <v>0</v>
      </c>
      <c r="S221" s="169">
        <f>+IFERROR(SUMIFS([5]Sheet1!F:F,[5]Sheet1!$A:$A,$A221,[5]Sheet1!$B:$B,$B221,[5]Sheet1!$C:$C,$C221),0)</f>
        <v>0</v>
      </c>
      <c r="T221" s="169">
        <f>+IFERROR(SUMIFS([5]Sheet1!G:G,[5]Sheet1!$A:$A,$A221,[5]Sheet1!$B:$B,$B221,[5]Sheet1!$C:$C,$C221),0)</f>
        <v>0</v>
      </c>
      <c r="U221" s="169">
        <f>+IFERROR(SUMIFS([5]Sheet1!H:H,[5]Sheet1!$A:$A,$A221,[5]Sheet1!$B:$B,$B221,[5]Sheet1!$C:$C,$C221),0)</f>
        <v>0</v>
      </c>
      <c r="V221" s="169">
        <f>+IFERROR(SUMIFS([5]Sheet1!I:I,[5]Sheet1!$A:$A,$A221,[5]Sheet1!$B:$B,$B221,[5]Sheet1!$C:$C,$C221),0)</f>
        <v>0</v>
      </c>
      <c r="W221" s="169">
        <f>+IFERROR(SUMIFS([5]Sheet1!J:J,[5]Sheet1!$A:$A,$A221,[5]Sheet1!$B:$B,$B221,[5]Sheet1!$C:$C,$C221),0)</f>
        <v>0</v>
      </c>
      <c r="X221" s="169">
        <f>+IFERROR(SUMIFS([5]Sheet1!K:K,[5]Sheet1!$A:$A,$A221,[5]Sheet1!$B:$B,$B221,[5]Sheet1!$C:$C,$C221),0)</f>
        <v>4</v>
      </c>
      <c r="Y221" s="169">
        <f>+IFERROR(SUMIFS([5]Sheet1!L:L,[5]Sheet1!$A:$A,$A221,[5]Sheet1!$B:$B,$B221,[5]Sheet1!$C:$C,$C221),0)</f>
        <v>5</v>
      </c>
      <c r="Z221" s="169">
        <f>+IFERROR(SUMIFS([5]Sheet1!M:M,[5]Sheet1!$A:$A,$A221,[5]Sheet1!$B:$B,$B221,[5]Sheet1!$C:$C,$C221),0)</f>
        <v>1</v>
      </c>
      <c r="AA221" s="169">
        <f>+IFERROR(SUMIFS([5]Sheet1!N:N,[5]Sheet1!$A:$A,$A221,[5]Sheet1!$B:$B,$B221,[5]Sheet1!$C:$C,$C221),0)</f>
        <v>0</v>
      </c>
      <c r="AB221" s="169">
        <f>+IFERROR(SUMIFS([5]Sheet1!O:O,[5]Sheet1!$A:$A,$A221,[5]Sheet1!$B:$B,$B221,[5]Sheet1!$C:$C,$C221),0)</f>
        <v>4</v>
      </c>
      <c r="AC221" s="169">
        <f>+IFERROR(SUMIFS([5]Sheet1!P:P,[5]Sheet1!$A:$A,$A221,[5]Sheet1!$B:$B,$B221,[5]Sheet1!$C:$C,$C221),0)</f>
        <v>4</v>
      </c>
      <c r="AD221" s="169">
        <f>+IFERROR(SUMIFS([5]Sheet1!Q:Q,[5]Sheet1!$A:$A,$A221,[5]Sheet1!$B:$B,$B221,[5]Sheet1!$C:$C,$C221),0)</f>
        <v>0</v>
      </c>
      <c r="AE221" s="169">
        <f>+IFERROR(SUMIFS([5]Sheet1!R:R,[5]Sheet1!$A:$A,$A221,[5]Sheet1!$B:$B,$B221,[5]Sheet1!$C:$C,$C221),0)</f>
        <v>0</v>
      </c>
      <c r="AF221" s="169">
        <f>+IFERROR(SUMIFS([5]Sheet1!S:S,[5]Sheet1!$A:$A,$A221,[5]Sheet1!$B:$B,$B221,[5]Sheet1!$C:$C,$C221),0)</f>
        <v>10</v>
      </c>
      <c r="AG221" s="169">
        <f>+IFERROR(SUMIFS([5]Sheet1!T:T,[5]Sheet1!$A:$A,$A221,[5]Sheet1!$B:$B,$B221,[5]Sheet1!$C:$C,$C221),0)</f>
        <v>0</v>
      </c>
      <c r="AH221" s="169">
        <f>+IFERROR(SUMIFS([5]Sheet1!U:U,[5]Sheet1!$A:$A,$A221,[5]Sheet1!$B:$B,$B221,[5]Sheet1!$C:$C,$C221),0)</f>
        <v>0</v>
      </c>
      <c r="AI221" s="169">
        <f>+IFERROR(SUMIFS([5]Sheet1!V:V,[5]Sheet1!$A:$A,$A221,[5]Sheet1!$B:$B,$B221,[5]Sheet1!$C:$C,$C221),0)</f>
        <v>0</v>
      </c>
      <c r="AJ221" s="169">
        <f>+IFERROR(SUMIFS([5]Sheet1!W:W,[5]Sheet1!$A:$A,$A221,[5]Sheet1!$B:$B,$B221,[5]Sheet1!$C:$C,$C221),0)</f>
        <v>0</v>
      </c>
      <c r="AK221" s="169">
        <f>+IFERROR(SUMIFS([5]Sheet1!X:X,[5]Sheet1!$A:$A,$A221,[5]Sheet1!$B:$B,$B221,[5]Sheet1!$C:$C,$C221),0)</f>
        <v>0</v>
      </c>
      <c r="AL221" s="169">
        <f>+IFERROR(SUMIFS([5]Sheet1!Y:Y,[5]Sheet1!$A:$A,$A221,[5]Sheet1!$B:$B,$B221,[5]Sheet1!$C:$C,$C221),0)</f>
        <v>0</v>
      </c>
      <c r="AM221" s="169">
        <f>+IFERROR(SUMIFS([5]Sheet1!Z:Z,[5]Sheet1!$A:$A,$A221,[5]Sheet1!$B:$B,$B221,[5]Sheet1!$C:$C,$C221),0)</f>
        <v>0</v>
      </c>
    </row>
    <row r="222" spans="1:39" outlineLevel="1">
      <c r="A222" s="4" t="s">
        <v>82</v>
      </c>
      <c r="B222" s="4" t="s">
        <v>48</v>
      </c>
      <c r="C222" s="4" t="str">
        <f t="shared" si="125"/>
        <v>X Privacy 500</v>
      </c>
      <c r="D222" s="216"/>
      <c r="E222" s="207"/>
      <c r="F222" s="204"/>
      <c r="G222" s="12" t="s">
        <v>3784</v>
      </c>
      <c r="H222" s="35"/>
      <c r="I222" s="35"/>
      <c r="J222" s="35"/>
      <c r="K222" s="35"/>
      <c r="L222" s="35"/>
      <c r="M222" s="35"/>
      <c r="N222" s="35"/>
      <c r="O222" s="35"/>
      <c r="P222" s="169"/>
      <c r="Q222" s="169">
        <f>+IFERROR(SUMIFS([5]Sheet1!D:D,[5]Sheet1!$A:$A,$A222,[5]Sheet1!$B:$B,$B222,[5]Sheet1!$C:$C,$C222),0)</f>
        <v>0</v>
      </c>
      <c r="R222" s="169">
        <f>+IFERROR(SUMIFS([5]Sheet1!E:E,[5]Sheet1!$A:$A,$A222,[5]Sheet1!$B:$B,$B222,[5]Sheet1!$C:$C,$C222),0)</f>
        <v>0</v>
      </c>
      <c r="S222" s="169">
        <f>+IFERROR(SUMIFS([5]Sheet1!F:F,[5]Sheet1!$A:$A,$A222,[5]Sheet1!$B:$B,$B222,[5]Sheet1!$C:$C,$C222),0)</f>
        <v>0</v>
      </c>
      <c r="T222" s="169">
        <f>+IFERROR(SUMIFS([5]Sheet1!G:G,[5]Sheet1!$A:$A,$A222,[5]Sheet1!$B:$B,$B222,[5]Sheet1!$C:$C,$C222),0)</f>
        <v>0</v>
      </c>
      <c r="U222" s="169">
        <f>+IFERROR(SUMIFS([5]Sheet1!H:H,[5]Sheet1!$A:$A,$A222,[5]Sheet1!$B:$B,$B222,[5]Sheet1!$C:$C,$C222),0)</f>
        <v>0</v>
      </c>
      <c r="V222" s="169">
        <f>+IFERROR(SUMIFS([5]Sheet1!I:I,[5]Sheet1!$A:$A,$A222,[5]Sheet1!$B:$B,$B222,[5]Sheet1!$C:$C,$C222),0)</f>
        <v>0</v>
      </c>
      <c r="W222" s="169">
        <f>+IFERROR(SUMIFS([5]Sheet1!J:J,[5]Sheet1!$A:$A,$A222,[5]Sheet1!$B:$B,$B222,[5]Sheet1!$C:$C,$C222),0)</f>
        <v>0</v>
      </c>
      <c r="X222" s="169">
        <f>+IFERROR(SUMIFS([5]Sheet1!K:K,[5]Sheet1!$A:$A,$A222,[5]Sheet1!$B:$B,$B222,[5]Sheet1!$C:$C,$C222),0)</f>
        <v>0</v>
      </c>
      <c r="Y222" s="169">
        <f>+IFERROR(SUMIFS([5]Sheet1!L:L,[5]Sheet1!$A:$A,$A222,[5]Sheet1!$B:$B,$B222,[5]Sheet1!$C:$C,$C222),0)</f>
        <v>0</v>
      </c>
      <c r="Z222" s="169">
        <f>+IFERROR(SUMIFS([5]Sheet1!M:M,[5]Sheet1!$A:$A,$A222,[5]Sheet1!$B:$B,$B222,[5]Sheet1!$C:$C,$C222),0)</f>
        <v>0</v>
      </c>
      <c r="AA222" s="169">
        <f>+IFERROR(SUMIFS([5]Sheet1!N:N,[5]Sheet1!$A:$A,$A222,[5]Sheet1!$B:$B,$B222,[5]Sheet1!$C:$C,$C222),0)</f>
        <v>0</v>
      </c>
      <c r="AB222" s="169">
        <f>+IFERROR(SUMIFS([5]Sheet1!O:O,[5]Sheet1!$A:$A,$A222,[5]Sheet1!$B:$B,$B222,[5]Sheet1!$C:$C,$C222),0)</f>
        <v>0</v>
      </c>
      <c r="AC222" s="169">
        <f>+IFERROR(SUMIFS([5]Sheet1!P:P,[5]Sheet1!$A:$A,$A222,[5]Sheet1!$B:$B,$B222,[5]Sheet1!$C:$C,$C222),0)</f>
        <v>0</v>
      </c>
      <c r="AD222" s="169">
        <f>+IFERROR(SUMIFS([5]Sheet1!Q:Q,[5]Sheet1!$A:$A,$A222,[5]Sheet1!$B:$B,$B222,[5]Sheet1!$C:$C,$C222),0)</f>
        <v>0</v>
      </c>
      <c r="AE222" s="169">
        <f>+IFERROR(SUMIFS([5]Sheet1!R:R,[5]Sheet1!$A:$A,$A222,[5]Sheet1!$B:$B,$B222,[5]Sheet1!$C:$C,$C222),0)</f>
        <v>0</v>
      </c>
      <c r="AF222" s="169">
        <f>+IFERROR(SUMIFS([5]Sheet1!S:S,[5]Sheet1!$A:$A,$A222,[5]Sheet1!$B:$B,$B222,[5]Sheet1!$C:$C,$C222),0)</f>
        <v>0</v>
      </c>
      <c r="AG222" s="169">
        <f>+IFERROR(SUMIFS([5]Sheet1!T:T,[5]Sheet1!$A:$A,$A222,[5]Sheet1!$B:$B,$B222,[5]Sheet1!$C:$C,$C222),0)</f>
        <v>0</v>
      </c>
      <c r="AH222" s="169">
        <f>+IFERROR(SUMIFS([5]Sheet1!U:U,[5]Sheet1!$A:$A,$A222,[5]Sheet1!$B:$B,$B222,[5]Sheet1!$C:$C,$C222),0)</f>
        <v>0</v>
      </c>
      <c r="AI222" s="169">
        <f>+IFERROR(SUMIFS([5]Sheet1!V:V,[5]Sheet1!$A:$A,$A222,[5]Sheet1!$B:$B,$B222,[5]Sheet1!$C:$C,$C222),0)</f>
        <v>0</v>
      </c>
      <c r="AJ222" s="169">
        <f>+IFERROR(SUMIFS([5]Sheet1!W:W,[5]Sheet1!$A:$A,$A222,[5]Sheet1!$B:$B,$B222,[5]Sheet1!$C:$C,$C222),0)</f>
        <v>0</v>
      </c>
      <c r="AK222" s="169">
        <f>+IFERROR(SUMIFS([5]Sheet1!X:X,[5]Sheet1!$A:$A,$A222,[5]Sheet1!$B:$B,$B222,[5]Sheet1!$C:$C,$C222),0)</f>
        <v>0</v>
      </c>
      <c r="AL222" s="169">
        <f>+IFERROR(SUMIFS([5]Sheet1!Y:Y,[5]Sheet1!$A:$A,$A222,[5]Sheet1!$B:$B,$B222,[5]Sheet1!$C:$C,$C222),0)</f>
        <v>0</v>
      </c>
      <c r="AM222" s="169">
        <f>+IFERROR(SUMIFS([5]Sheet1!Z:Z,[5]Sheet1!$A:$A,$A222,[5]Sheet1!$B:$B,$B222,[5]Sheet1!$C:$C,$C222),0)</f>
        <v>0</v>
      </c>
    </row>
    <row r="223" spans="1:39" outlineLevel="1">
      <c r="A223" s="4" t="s">
        <v>82</v>
      </c>
      <c r="B223" s="4" t="s">
        <v>48</v>
      </c>
      <c r="C223" s="4" t="str">
        <f t="shared" si="125"/>
        <v>X Privacy DC 1Gb</v>
      </c>
      <c r="D223" s="216"/>
      <c r="E223" s="207"/>
      <c r="F223" s="204"/>
      <c r="G223" s="12" t="s">
        <v>75</v>
      </c>
      <c r="H223" s="35"/>
      <c r="I223" s="35"/>
      <c r="J223" s="35"/>
      <c r="K223" s="35"/>
      <c r="L223" s="35"/>
      <c r="M223" s="35"/>
      <c r="N223" s="35"/>
      <c r="O223" s="35"/>
      <c r="P223" s="169"/>
      <c r="Q223" s="169">
        <f>+IFERROR(SUMIFS([5]Sheet1!D:D,[5]Sheet1!$A:$A,$A223,[5]Sheet1!$B:$B,$B223,[5]Sheet1!$C:$C,$C223),0)</f>
        <v>0</v>
      </c>
      <c r="R223" s="169">
        <f>+IFERROR(SUMIFS([5]Sheet1!E:E,[5]Sheet1!$A:$A,$A223,[5]Sheet1!$B:$B,$B223,[5]Sheet1!$C:$C,$C223),0)</f>
        <v>0</v>
      </c>
      <c r="S223" s="169">
        <f>+IFERROR(SUMIFS([5]Sheet1!F:F,[5]Sheet1!$A:$A,$A223,[5]Sheet1!$B:$B,$B223,[5]Sheet1!$C:$C,$C223),0)</f>
        <v>0</v>
      </c>
      <c r="T223" s="169">
        <f>+IFERROR(SUMIFS([5]Sheet1!G:G,[5]Sheet1!$A:$A,$A223,[5]Sheet1!$B:$B,$B223,[5]Sheet1!$C:$C,$C223),0)</f>
        <v>0</v>
      </c>
      <c r="U223" s="169">
        <f>+IFERROR(SUMIFS([5]Sheet1!H:H,[5]Sheet1!$A:$A,$A223,[5]Sheet1!$B:$B,$B223,[5]Sheet1!$C:$C,$C223),0)</f>
        <v>0</v>
      </c>
      <c r="V223" s="169">
        <f>+IFERROR(SUMIFS([5]Sheet1!I:I,[5]Sheet1!$A:$A,$A223,[5]Sheet1!$B:$B,$B223,[5]Sheet1!$C:$C,$C223),0)</f>
        <v>0</v>
      </c>
      <c r="W223" s="169">
        <f>+IFERROR(SUMIFS([5]Sheet1!J:J,[5]Sheet1!$A:$A,$A223,[5]Sheet1!$B:$B,$B223,[5]Sheet1!$C:$C,$C223),0)</f>
        <v>0</v>
      </c>
      <c r="X223" s="169">
        <f>+IFERROR(SUMIFS([5]Sheet1!K:K,[5]Sheet1!$A:$A,$A223,[5]Sheet1!$B:$B,$B223,[5]Sheet1!$C:$C,$C223),0)</f>
        <v>0</v>
      </c>
      <c r="Y223" s="169">
        <f>+IFERROR(SUMIFS([5]Sheet1!L:L,[5]Sheet1!$A:$A,$A223,[5]Sheet1!$B:$B,$B223,[5]Sheet1!$C:$C,$C223),0)</f>
        <v>0</v>
      </c>
      <c r="Z223" s="169">
        <f>+IFERROR(SUMIFS([5]Sheet1!M:M,[5]Sheet1!$A:$A,$A223,[5]Sheet1!$B:$B,$B223,[5]Sheet1!$C:$C,$C223),0)</f>
        <v>0</v>
      </c>
      <c r="AA223" s="169">
        <f>+IFERROR(SUMIFS([5]Sheet1!N:N,[5]Sheet1!$A:$A,$A223,[5]Sheet1!$B:$B,$B223,[5]Sheet1!$C:$C,$C223),0)</f>
        <v>0</v>
      </c>
      <c r="AB223" s="169">
        <f>+IFERROR(SUMIFS([5]Sheet1!O:O,[5]Sheet1!$A:$A,$A223,[5]Sheet1!$B:$B,$B223,[5]Sheet1!$C:$C,$C223),0)</f>
        <v>0</v>
      </c>
      <c r="AC223" s="169">
        <f>+IFERROR(SUMIFS([5]Sheet1!P:P,[5]Sheet1!$A:$A,$A223,[5]Sheet1!$B:$B,$B223,[5]Sheet1!$C:$C,$C223),0)</f>
        <v>0</v>
      </c>
      <c r="AD223" s="169">
        <f>+IFERROR(SUMIFS([5]Sheet1!Q:Q,[5]Sheet1!$A:$A,$A223,[5]Sheet1!$B:$B,$B223,[5]Sheet1!$C:$C,$C223),0)</f>
        <v>0</v>
      </c>
      <c r="AE223" s="169">
        <f>+IFERROR(SUMIFS([5]Sheet1!R:R,[5]Sheet1!$A:$A,$A223,[5]Sheet1!$B:$B,$B223,[5]Sheet1!$C:$C,$C223),0)</f>
        <v>0</v>
      </c>
      <c r="AF223" s="169">
        <f>+IFERROR(SUMIFS([5]Sheet1!S:S,[5]Sheet1!$A:$A,$A223,[5]Sheet1!$B:$B,$B223,[5]Sheet1!$C:$C,$C223),0)</f>
        <v>0</v>
      </c>
      <c r="AG223" s="169">
        <f>+IFERROR(SUMIFS([5]Sheet1!T:T,[5]Sheet1!$A:$A,$A223,[5]Sheet1!$B:$B,$B223,[5]Sheet1!$C:$C,$C223),0)</f>
        <v>0</v>
      </c>
      <c r="AH223" s="169">
        <f>+IFERROR(SUMIFS([5]Sheet1!U:U,[5]Sheet1!$A:$A,$A223,[5]Sheet1!$B:$B,$B223,[5]Sheet1!$C:$C,$C223),0)</f>
        <v>0</v>
      </c>
      <c r="AI223" s="169">
        <f>+IFERROR(SUMIFS([5]Sheet1!V:V,[5]Sheet1!$A:$A,$A223,[5]Sheet1!$B:$B,$B223,[5]Sheet1!$C:$C,$C223),0)</f>
        <v>0</v>
      </c>
      <c r="AJ223" s="169">
        <f>+IFERROR(SUMIFS([5]Sheet1!W:W,[5]Sheet1!$A:$A,$A223,[5]Sheet1!$B:$B,$B223,[5]Sheet1!$C:$C,$C223),0)</f>
        <v>0</v>
      </c>
      <c r="AK223" s="169">
        <f>+IFERROR(SUMIFS([5]Sheet1!X:X,[5]Sheet1!$A:$A,$A223,[5]Sheet1!$B:$B,$B223,[5]Sheet1!$C:$C,$C223),0)</f>
        <v>0</v>
      </c>
      <c r="AL223" s="169">
        <f>+IFERROR(SUMIFS([5]Sheet1!Y:Y,[5]Sheet1!$A:$A,$A223,[5]Sheet1!$B:$B,$B223,[5]Sheet1!$C:$C,$C223),0)</f>
        <v>0</v>
      </c>
      <c r="AM223" s="169">
        <f>+IFERROR(SUMIFS([5]Sheet1!Z:Z,[5]Sheet1!$A:$A,$A223,[5]Sheet1!$B:$B,$B223,[5]Sheet1!$C:$C,$C223),0)</f>
        <v>0</v>
      </c>
    </row>
    <row r="224" spans="1:39" outlineLevel="1">
      <c r="A224" s="4" t="s">
        <v>82</v>
      </c>
      <c r="B224" s="4" t="s">
        <v>48</v>
      </c>
      <c r="C224" s="4" t="str">
        <f t="shared" si="125"/>
        <v>X Privacy Virtual 100</v>
      </c>
      <c r="D224" s="216"/>
      <c r="E224" s="207"/>
      <c r="F224" s="204"/>
      <c r="G224" s="12" t="s">
        <v>78</v>
      </c>
      <c r="H224" s="35"/>
      <c r="I224" s="35"/>
      <c r="J224" s="35"/>
      <c r="K224" s="35"/>
      <c r="L224" s="35"/>
      <c r="M224" s="35"/>
      <c r="N224" s="35"/>
      <c r="O224" s="35"/>
      <c r="P224" s="169"/>
      <c r="Q224" s="169">
        <f>+IFERROR(SUMIFS([5]Sheet1!D:D,[5]Sheet1!$A:$A,$A224,[5]Sheet1!$B:$B,$B224,[5]Sheet1!$C:$C,$C224),0)</f>
        <v>0</v>
      </c>
      <c r="R224" s="169">
        <f>+IFERROR(SUMIFS([5]Sheet1!E:E,[5]Sheet1!$A:$A,$A224,[5]Sheet1!$B:$B,$B224,[5]Sheet1!$C:$C,$C224),0)</f>
        <v>0</v>
      </c>
      <c r="S224" s="169">
        <f>+IFERROR(SUMIFS([5]Sheet1!F:F,[5]Sheet1!$A:$A,$A224,[5]Sheet1!$B:$B,$B224,[5]Sheet1!$C:$C,$C224),0)</f>
        <v>0</v>
      </c>
      <c r="T224" s="169">
        <f>+IFERROR(SUMIFS([5]Sheet1!G:G,[5]Sheet1!$A:$A,$A224,[5]Sheet1!$B:$B,$B224,[5]Sheet1!$C:$C,$C224),0)</f>
        <v>0</v>
      </c>
      <c r="U224" s="169">
        <f>+IFERROR(SUMIFS([5]Sheet1!H:H,[5]Sheet1!$A:$A,$A224,[5]Sheet1!$B:$B,$B224,[5]Sheet1!$C:$C,$C224),0)</f>
        <v>0</v>
      </c>
      <c r="V224" s="169">
        <f>+IFERROR(SUMIFS([5]Sheet1!I:I,[5]Sheet1!$A:$A,$A224,[5]Sheet1!$B:$B,$B224,[5]Sheet1!$C:$C,$C224),0)</f>
        <v>0</v>
      </c>
      <c r="W224" s="169">
        <f>+IFERROR(SUMIFS([5]Sheet1!J:J,[5]Sheet1!$A:$A,$A224,[5]Sheet1!$B:$B,$B224,[5]Sheet1!$C:$C,$C224),0)</f>
        <v>0</v>
      </c>
      <c r="X224" s="169">
        <f>+IFERROR(SUMIFS([5]Sheet1!K:K,[5]Sheet1!$A:$A,$A224,[5]Sheet1!$B:$B,$B224,[5]Sheet1!$C:$C,$C224),0)</f>
        <v>0</v>
      </c>
      <c r="Y224" s="169">
        <f>+IFERROR(SUMIFS([5]Sheet1!L:L,[5]Sheet1!$A:$A,$A224,[5]Sheet1!$B:$B,$B224,[5]Sheet1!$C:$C,$C224),0)</f>
        <v>0</v>
      </c>
      <c r="Z224" s="169">
        <f>+IFERROR(SUMIFS([5]Sheet1!M:M,[5]Sheet1!$A:$A,$A224,[5]Sheet1!$B:$B,$B224,[5]Sheet1!$C:$C,$C224),0)</f>
        <v>0</v>
      </c>
      <c r="AA224" s="169">
        <f>+IFERROR(SUMIFS([5]Sheet1!N:N,[5]Sheet1!$A:$A,$A224,[5]Sheet1!$B:$B,$B224,[5]Sheet1!$C:$C,$C224),0)</f>
        <v>0</v>
      </c>
      <c r="AB224" s="169">
        <f>+IFERROR(SUMIFS([5]Sheet1!O:O,[5]Sheet1!$A:$A,$A224,[5]Sheet1!$B:$B,$B224,[5]Sheet1!$C:$C,$C224),0)</f>
        <v>0</v>
      </c>
      <c r="AC224" s="169">
        <f>+IFERROR(SUMIFS([5]Sheet1!P:P,[5]Sheet1!$A:$A,$A224,[5]Sheet1!$B:$B,$B224,[5]Sheet1!$C:$C,$C224),0)</f>
        <v>0</v>
      </c>
      <c r="AD224" s="169">
        <f>+IFERROR(SUMIFS([5]Sheet1!Q:Q,[5]Sheet1!$A:$A,$A224,[5]Sheet1!$B:$B,$B224,[5]Sheet1!$C:$C,$C224),0)</f>
        <v>0</v>
      </c>
      <c r="AE224" s="169">
        <f>+IFERROR(SUMIFS([5]Sheet1!R:R,[5]Sheet1!$A:$A,$A224,[5]Sheet1!$B:$B,$B224,[5]Sheet1!$C:$C,$C224),0)</f>
        <v>0</v>
      </c>
      <c r="AF224" s="169">
        <f>+IFERROR(SUMIFS([5]Sheet1!S:S,[5]Sheet1!$A:$A,$A224,[5]Sheet1!$B:$B,$B224,[5]Sheet1!$C:$C,$C224),0)</f>
        <v>0</v>
      </c>
      <c r="AG224" s="169">
        <f>+IFERROR(SUMIFS([5]Sheet1!T:T,[5]Sheet1!$A:$A,$A224,[5]Sheet1!$B:$B,$B224,[5]Sheet1!$C:$C,$C224),0)</f>
        <v>0</v>
      </c>
      <c r="AH224" s="169">
        <f>+IFERROR(SUMIFS([5]Sheet1!U:U,[5]Sheet1!$A:$A,$A224,[5]Sheet1!$B:$B,$B224,[5]Sheet1!$C:$C,$C224),0)</f>
        <v>0</v>
      </c>
      <c r="AI224" s="169">
        <f>+IFERROR(SUMIFS([5]Sheet1!V:V,[5]Sheet1!$A:$A,$A224,[5]Sheet1!$B:$B,$B224,[5]Sheet1!$C:$C,$C224),0)</f>
        <v>0</v>
      </c>
      <c r="AJ224" s="169">
        <f>+IFERROR(SUMIFS([5]Sheet1!W:W,[5]Sheet1!$A:$A,$A224,[5]Sheet1!$B:$B,$B224,[5]Sheet1!$C:$C,$C224),0)</f>
        <v>0</v>
      </c>
      <c r="AK224" s="169">
        <f>+IFERROR(SUMIFS([5]Sheet1!X:X,[5]Sheet1!$A:$A,$A224,[5]Sheet1!$B:$B,$B224,[5]Sheet1!$C:$C,$C224),0)</f>
        <v>0</v>
      </c>
      <c r="AL224" s="169">
        <f>+IFERROR(SUMIFS([5]Sheet1!Y:Y,[5]Sheet1!$A:$A,$A224,[5]Sheet1!$B:$B,$B224,[5]Sheet1!$C:$C,$C224),0)</f>
        <v>0</v>
      </c>
      <c r="AM224" s="169">
        <f>+IFERROR(SUMIFS([5]Sheet1!Z:Z,[5]Sheet1!$A:$A,$A224,[5]Sheet1!$B:$B,$B224,[5]Sheet1!$C:$C,$C224),0)</f>
        <v>0</v>
      </c>
    </row>
    <row r="225" spans="1:39" outlineLevel="1">
      <c r="A225" s="4" t="s">
        <v>82</v>
      </c>
      <c r="B225" s="4" t="s">
        <v>48</v>
      </c>
      <c r="C225" s="4" t="str">
        <f t="shared" si="125"/>
        <v>X Privacy NOMADA</v>
      </c>
      <c r="D225" s="216"/>
      <c r="E225" s="207"/>
      <c r="F225" s="204"/>
      <c r="G225" s="12" t="s">
        <v>95</v>
      </c>
      <c r="H225" s="35"/>
      <c r="I225" s="35"/>
      <c r="J225" s="35"/>
      <c r="K225" s="35"/>
      <c r="L225" s="35"/>
      <c r="M225" s="35"/>
      <c r="N225" s="35"/>
      <c r="O225" s="35"/>
      <c r="P225" s="169"/>
      <c r="Q225" s="169">
        <f>+IFERROR(SUMIFS([5]Sheet1!D:D,[5]Sheet1!$A:$A,$A225,[5]Sheet1!$B:$B,$B225,[5]Sheet1!$C:$C,$C225),0)</f>
        <v>0</v>
      </c>
      <c r="R225" s="169">
        <f>+IFERROR(SUMIFS([5]Sheet1!E:E,[5]Sheet1!$A:$A,$A225,[5]Sheet1!$B:$B,$B225,[5]Sheet1!$C:$C,$C225),0)</f>
        <v>0</v>
      </c>
      <c r="S225" s="169">
        <f>+IFERROR(SUMIFS([5]Sheet1!F:F,[5]Sheet1!$A:$A,$A225,[5]Sheet1!$B:$B,$B225,[5]Sheet1!$C:$C,$C225),0)</f>
        <v>0</v>
      </c>
      <c r="T225" s="169">
        <f>+IFERROR(SUMIFS([5]Sheet1!G:G,[5]Sheet1!$A:$A,$A225,[5]Sheet1!$B:$B,$B225,[5]Sheet1!$C:$C,$C225),0)</f>
        <v>0</v>
      </c>
      <c r="U225" s="169">
        <f>+IFERROR(SUMIFS([5]Sheet1!H:H,[5]Sheet1!$A:$A,$A225,[5]Sheet1!$B:$B,$B225,[5]Sheet1!$C:$C,$C225),0)</f>
        <v>0</v>
      </c>
      <c r="V225" s="169">
        <f>+IFERROR(SUMIFS([5]Sheet1!I:I,[5]Sheet1!$A:$A,$A225,[5]Sheet1!$B:$B,$B225,[5]Sheet1!$C:$C,$C225),0)</f>
        <v>0</v>
      </c>
      <c r="W225" s="169">
        <f>+IFERROR(SUMIFS([5]Sheet1!J:J,[5]Sheet1!$A:$A,$A225,[5]Sheet1!$B:$B,$B225,[5]Sheet1!$C:$C,$C225),0)</f>
        <v>0</v>
      </c>
      <c r="X225" s="169">
        <f>+IFERROR(SUMIFS([5]Sheet1!K:K,[5]Sheet1!$A:$A,$A225,[5]Sheet1!$B:$B,$B225,[5]Sheet1!$C:$C,$C225),0)</f>
        <v>0</v>
      </c>
      <c r="Y225" s="169">
        <f>+IFERROR(SUMIFS([5]Sheet1!L:L,[5]Sheet1!$A:$A,$A225,[5]Sheet1!$B:$B,$B225,[5]Sheet1!$C:$C,$C225),0)</f>
        <v>0</v>
      </c>
      <c r="Z225" s="169">
        <f>+IFERROR(SUMIFS([5]Sheet1!M:M,[5]Sheet1!$A:$A,$A225,[5]Sheet1!$B:$B,$B225,[5]Sheet1!$C:$C,$C225),0)</f>
        <v>0</v>
      </c>
      <c r="AA225" s="169">
        <f>+IFERROR(SUMIFS([5]Sheet1!N:N,[5]Sheet1!$A:$A,$A225,[5]Sheet1!$B:$B,$B225,[5]Sheet1!$C:$C,$C225),0)</f>
        <v>0</v>
      </c>
      <c r="AB225" s="169">
        <f>+IFERROR(SUMIFS([5]Sheet1!O:O,[5]Sheet1!$A:$A,$A225,[5]Sheet1!$B:$B,$B225,[5]Sheet1!$C:$C,$C225),0)</f>
        <v>0</v>
      </c>
      <c r="AC225" s="169">
        <f>+IFERROR(SUMIFS([5]Sheet1!P:P,[5]Sheet1!$A:$A,$A225,[5]Sheet1!$B:$B,$B225,[5]Sheet1!$C:$C,$C225),0)</f>
        <v>0</v>
      </c>
      <c r="AD225" s="169">
        <f>+IFERROR(SUMIFS([5]Sheet1!Q:Q,[5]Sheet1!$A:$A,$A225,[5]Sheet1!$B:$B,$B225,[5]Sheet1!$C:$C,$C225),0)</f>
        <v>0</v>
      </c>
      <c r="AE225" s="169">
        <f>+IFERROR(SUMIFS([5]Sheet1!R:R,[5]Sheet1!$A:$A,$A225,[5]Sheet1!$B:$B,$B225,[5]Sheet1!$C:$C,$C225),0)</f>
        <v>0</v>
      </c>
      <c r="AF225" s="169">
        <f>+IFERROR(SUMIFS([5]Sheet1!S:S,[5]Sheet1!$A:$A,$A225,[5]Sheet1!$B:$B,$B225,[5]Sheet1!$C:$C,$C225),0)</f>
        <v>0</v>
      </c>
      <c r="AG225" s="169">
        <f>+IFERROR(SUMIFS([5]Sheet1!T:T,[5]Sheet1!$A:$A,$A225,[5]Sheet1!$B:$B,$B225,[5]Sheet1!$C:$C,$C225),0)</f>
        <v>0</v>
      </c>
      <c r="AH225" s="169">
        <f>+IFERROR(SUMIFS([5]Sheet1!U:U,[5]Sheet1!$A:$A,$A225,[5]Sheet1!$B:$B,$B225,[5]Sheet1!$C:$C,$C225),0)</f>
        <v>0</v>
      </c>
      <c r="AI225" s="169">
        <f>+IFERROR(SUMIFS([5]Sheet1!V:V,[5]Sheet1!$A:$A,$A225,[5]Sheet1!$B:$B,$B225,[5]Sheet1!$C:$C,$C225),0)</f>
        <v>0</v>
      </c>
      <c r="AJ225" s="169">
        <f>+IFERROR(SUMIFS([5]Sheet1!W:W,[5]Sheet1!$A:$A,$A225,[5]Sheet1!$B:$B,$B225,[5]Sheet1!$C:$C,$C225),0)</f>
        <v>0</v>
      </c>
      <c r="AK225" s="169">
        <f>+IFERROR(SUMIFS([5]Sheet1!X:X,[5]Sheet1!$A:$A,$A225,[5]Sheet1!$B:$B,$B225,[5]Sheet1!$C:$C,$C225),0)</f>
        <v>0</v>
      </c>
      <c r="AL225" s="169">
        <f>+IFERROR(SUMIFS([5]Sheet1!Y:Y,[5]Sheet1!$A:$A,$A225,[5]Sheet1!$B:$B,$B225,[5]Sheet1!$C:$C,$C225),0)</f>
        <v>0</v>
      </c>
      <c r="AM225" s="169">
        <f>+IFERROR(SUMIFS([5]Sheet1!Z:Z,[5]Sheet1!$A:$A,$A225,[5]Sheet1!$B:$B,$B225,[5]Sheet1!$C:$C,$C225),0)</f>
        <v>0</v>
      </c>
    </row>
    <row r="226" spans="1:39" outlineLevel="1">
      <c r="A226" s="4" t="s">
        <v>82</v>
      </c>
      <c r="B226" s="4" t="s">
        <v>48</v>
      </c>
      <c r="C226" s="4" t="str">
        <f t="shared" si="125"/>
        <v>X Privacy 4G</v>
      </c>
      <c r="D226" s="216"/>
      <c r="E226" s="207"/>
      <c r="F226" s="204"/>
      <c r="G226" s="12" t="s">
        <v>96</v>
      </c>
      <c r="H226" s="35"/>
      <c r="I226" s="35"/>
      <c r="J226" s="35"/>
      <c r="K226" s="35"/>
      <c r="L226" s="35"/>
      <c r="M226" s="35"/>
      <c r="N226" s="35"/>
      <c r="O226" s="35"/>
      <c r="P226" s="169"/>
      <c r="Q226" s="169">
        <f>+IFERROR(SUMIFS([5]Sheet1!D:D,[5]Sheet1!$A:$A,$A226,[5]Sheet1!$B:$B,$B226,[5]Sheet1!$C:$C,$C226),0)</f>
        <v>0</v>
      </c>
      <c r="R226" s="169">
        <f>+IFERROR(SUMIFS([5]Sheet1!E:E,[5]Sheet1!$A:$A,$A226,[5]Sheet1!$B:$B,$B226,[5]Sheet1!$C:$C,$C226),0)</f>
        <v>0</v>
      </c>
      <c r="S226" s="169">
        <f>+IFERROR(SUMIFS([5]Sheet1!F:F,[5]Sheet1!$A:$A,$A226,[5]Sheet1!$B:$B,$B226,[5]Sheet1!$C:$C,$C226),0)</f>
        <v>0</v>
      </c>
      <c r="T226" s="169">
        <f>+IFERROR(SUMIFS([5]Sheet1!G:G,[5]Sheet1!$A:$A,$A226,[5]Sheet1!$B:$B,$B226,[5]Sheet1!$C:$C,$C226),0)</f>
        <v>0</v>
      </c>
      <c r="U226" s="169">
        <f>+IFERROR(SUMIFS([5]Sheet1!H:H,[5]Sheet1!$A:$A,$A226,[5]Sheet1!$B:$B,$B226,[5]Sheet1!$C:$C,$C226),0)</f>
        <v>0</v>
      </c>
      <c r="V226" s="169">
        <f>+IFERROR(SUMIFS([5]Sheet1!I:I,[5]Sheet1!$A:$A,$A226,[5]Sheet1!$B:$B,$B226,[5]Sheet1!$C:$C,$C226),0)</f>
        <v>0</v>
      </c>
      <c r="W226" s="169">
        <f>+IFERROR(SUMIFS([5]Sheet1!J:J,[5]Sheet1!$A:$A,$A226,[5]Sheet1!$B:$B,$B226,[5]Sheet1!$C:$C,$C226),0)</f>
        <v>0</v>
      </c>
      <c r="X226" s="169">
        <f>+IFERROR(SUMIFS([5]Sheet1!K:K,[5]Sheet1!$A:$A,$A226,[5]Sheet1!$B:$B,$B226,[5]Sheet1!$C:$C,$C226),0)</f>
        <v>0</v>
      </c>
      <c r="Y226" s="169">
        <f>+IFERROR(SUMIFS([5]Sheet1!L:L,[5]Sheet1!$A:$A,$A226,[5]Sheet1!$B:$B,$B226,[5]Sheet1!$C:$C,$C226),0)</f>
        <v>0</v>
      </c>
      <c r="Z226" s="169">
        <f>+IFERROR(SUMIFS([5]Sheet1!M:M,[5]Sheet1!$A:$A,$A226,[5]Sheet1!$B:$B,$B226,[5]Sheet1!$C:$C,$C226),0)</f>
        <v>0</v>
      </c>
      <c r="AA226" s="169">
        <f>+IFERROR(SUMIFS([5]Sheet1!N:N,[5]Sheet1!$A:$A,$A226,[5]Sheet1!$B:$B,$B226,[5]Sheet1!$C:$C,$C226),0)</f>
        <v>0</v>
      </c>
      <c r="AB226" s="169">
        <f>+IFERROR(SUMIFS([5]Sheet1!O:O,[5]Sheet1!$A:$A,$A226,[5]Sheet1!$B:$B,$B226,[5]Sheet1!$C:$C,$C226),0)</f>
        <v>0</v>
      </c>
      <c r="AC226" s="169">
        <f>+IFERROR(SUMIFS([5]Sheet1!P:P,[5]Sheet1!$A:$A,$A226,[5]Sheet1!$B:$B,$B226,[5]Sheet1!$C:$C,$C226),0)</f>
        <v>0</v>
      </c>
      <c r="AD226" s="169">
        <f>+IFERROR(SUMIFS([5]Sheet1!Q:Q,[5]Sheet1!$A:$A,$A226,[5]Sheet1!$B:$B,$B226,[5]Sheet1!$C:$C,$C226),0)</f>
        <v>0</v>
      </c>
      <c r="AE226" s="169">
        <f>+IFERROR(SUMIFS([5]Sheet1!R:R,[5]Sheet1!$A:$A,$A226,[5]Sheet1!$B:$B,$B226,[5]Sheet1!$C:$C,$C226),0)</f>
        <v>0</v>
      </c>
      <c r="AF226" s="169">
        <f>+IFERROR(SUMIFS([5]Sheet1!S:S,[5]Sheet1!$A:$A,$A226,[5]Sheet1!$B:$B,$B226,[5]Sheet1!$C:$C,$C226),0)</f>
        <v>0</v>
      </c>
      <c r="AG226" s="169">
        <f>+IFERROR(SUMIFS([5]Sheet1!T:T,[5]Sheet1!$A:$A,$A226,[5]Sheet1!$B:$B,$B226,[5]Sheet1!$C:$C,$C226),0)</f>
        <v>0</v>
      </c>
      <c r="AH226" s="169">
        <f>+IFERROR(SUMIFS([5]Sheet1!U:U,[5]Sheet1!$A:$A,$A226,[5]Sheet1!$B:$B,$B226,[5]Sheet1!$C:$C,$C226),0)</f>
        <v>0</v>
      </c>
      <c r="AI226" s="169">
        <f>+IFERROR(SUMIFS([5]Sheet1!V:V,[5]Sheet1!$A:$A,$A226,[5]Sheet1!$B:$B,$B226,[5]Sheet1!$C:$C,$C226),0)</f>
        <v>0</v>
      </c>
      <c r="AJ226" s="169">
        <f>+IFERROR(SUMIFS([5]Sheet1!W:W,[5]Sheet1!$A:$A,$A226,[5]Sheet1!$B:$B,$B226,[5]Sheet1!$C:$C,$C226),0)</f>
        <v>0</v>
      </c>
      <c r="AK226" s="169">
        <f>+IFERROR(SUMIFS([5]Sheet1!X:X,[5]Sheet1!$A:$A,$A226,[5]Sheet1!$B:$B,$B226,[5]Sheet1!$C:$C,$C226),0)</f>
        <v>0</v>
      </c>
      <c r="AL226" s="169">
        <f>+IFERROR(SUMIFS([5]Sheet1!Y:Y,[5]Sheet1!$A:$A,$A226,[5]Sheet1!$B:$B,$B226,[5]Sheet1!$C:$C,$C226),0)</f>
        <v>0</v>
      </c>
      <c r="AM226" s="169">
        <f>+IFERROR(SUMIFS([5]Sheet1!Z:Z,[5]Sheet1!$A:$A,$A226,[5]Sheet1!$B:$B,$B226,[5]Sheet1!$C:$C,$C226),0)</f>
        <v>0</v>
      </c>
    </row>
    <row r="227" spans="1:39">
      <c r="A227" s="4" t="s">
        <v>82</v>
      </c>
      <c r="B227" s="4" t="s">
        <v>48</v>
      </c>
      <c r="C227" s="202" t="str">
        <f>+G227</f>
        <v>assets/client</v>
      </c>
      <c r="D227" s="216"/>
      <c r="E227" s="207"/>
      <c r="F227" s="204"/>
      <c r="G227" s="13" t="s">
        <v>90</v>
      </c>
      <c r="H227" s="36"/>
      <c r="I227" s="36"/>
      <c r="J227" s="36"/>
      <c r="K227" s="36"/>
      <c r="L227" s="36"/>
      <c r="M227" s="36"/>
      <c r="N227" s="36"/>
      <c r="O227" s="36"/>
      <c r="P227" s="170" t="str">
        <f t="shared" ref="P227:AM227" si="126">+IFERROR(P217/P216,"")</f>
        <v/>
      </c>
      <c r="Q227" s="170" t="str">
        <f t="shared" si="126"/>
        <v/>
      </c>
      <c r="R227" s="170">
        <f t="shared" si="126"/>
        <v>2.5</v>
      </c>
      <c r="S227" s="170" t="str">
        <f t="shared" si="126"/>
        <v/>
      </c>
      <c r="T227" s="170" t="str">
        <f t="shared" si="126"/>
        <v/>
      </c>
      <c r="U227" s="170">
        <f t="shared" si="126"/>
        <v>2.4</v>
      </c>
      <c r="V227" s="170">
        <f t="shared" si="126"/>
        <v>2</v>
      </c>
      <c r="W227" s="170">
        <f t="shared" si="126"/>
        <v>2</v>
      </c>
      <c r="X227" s="170">
        <f t="shared" si="126"/>
        <v>6</v>
      </c>
      <c r="Y227" s="170">
        <f t="shared" si="126"/>
        <v>2.6</v>
      </c>
      <c r="Z227" s="170">
        <f t="shared" si="126"/>
        <v>2</v>
      </c>
      <c r="AA227" s="170">
        <f t="shared" si="126"/>
        <v>2</v>
      </c>
      <c r="AB227" s="170">
        <f t="shared" si="126"/>
        <v>3</v>
      </c>
      <c r="AC227" s="170">
        <f t="shared" si="126"/>
        <v>3</v>
      </c>
      <c r="AD227" s="170" t="str">
        <f t="shared" si="126"/>
        <v/>
      </c>
      <c r="AE227" s="170">
        <f t="shared" si="126"/>
        <v>2</v>
      </c>
      <c r="AF227" s="170">
        <f t="shared" si="126"/>
        <v>3.6666666666666665</v>
      </c>
      <c r="AG227" s="170" t="str">
        <f t="shared" si="126"/>
        <v/>
      </c>
      <c r="AH227" s="170" t="str">
        <f t="shared" si="126"/>
        <v/>
      </c>
      <c r="AI227" s="170" t="str">
        <f t="shared" si="126"/>
        <v/>
      </c>
      <c r="AJ227" s="170" t="str">
        <f t="shared" si="126"/>
        <v/>
      </c>
      <c r="AK227" s="170" t="str">
        <f t="shared" si="126"/>
        <v/>
      </c>
      <c r="AL227" s="170" t="str">
        <f t="shared" si="126"/>
        <v/>
      </c>
      <c r="AM227" s="170" t="str">
        <f t="shared" si="126"/>
        <v/>
      </c>
    </row>
    <row r="228" spans="1:39">
      <c r="A228" s="4" t="s">
        <v>82</v>
      </c>
      <c r="B228" s="4" t="s">
        <v>49</v>
      </c>
      <c r="C228" s="4" t="s">
        <v>3771</v>
      </c>
      <c r="D228" s="216"/>
      <c r="E228" s="207"/>
      <c r="F228" s="204" t="s">
        <v>49</v>
      </c>
      <c r="G228" s="10" t="s">
        <v>40</v>
      </c>
      <c r="H228" s="19"/>
      <c r="I228" s="19"/>
      <c r="J228" s="19"/>
      <c r="K228" s="19"/>
      <c r="L228" s="19"/>
      <c r="M228" s="19"/>
      <c r="N228" s="19"/>
      <c r="O228" s="19"/>
      <c r="P228" s="165"/>
      <c r="Q228" s="165">
        <f>+[4]Sheet1!C6</f>
        <v>0</v>
      </c>
      <c r="R228" s="165">
        <f>+[4]Sheet1!D6</f>
        <v>0</v>
      </c>
      <c r="S228" s="165">
        <f>+[4]Sheet1!E6</f>
        <v>0</v>
      </c>
      <c r="T228" s="165">
        <f>+[4]Sheet1!F6</f>
        <v>0</v>
      </c>
      <c r="U228" s="165">
        <f>+[4]Sheet1!G6</f>
        <v>0</v>
      </c>
      <c r="V228" s="165">
        <f>+[4]Sheet1!H6</f>
        <v>0</v>
      </c>
      <c r="W228" s="165">
        <f>+[4]Sheet1!I6</f>
        <v>0</v>
      </c>
      <c r="X228" s="165">
        <f>+[4]Sheet1!J6</f>
        <v>1</v>
      </c>
      <c r="Y228" s="165">
        <f>+[4]Sheet1!K6</f>
        <v>2</v>
      </c>
      <c r="Z228" s="165">
        <f>+[4]Sheet1!L6</f>
        <v>2</v>
      </c>
      <c r="AA228" s="165">
        <f>+[4]Sheet1!M6</f>
        <v>0</v>
      </c>
      <c r="AB228" s="165">
        <f>+[4]Sheet1!N6</f>
        <v>3</v>
      </c>
      <c r="AC228" s="165">
        <f>+[4]Sheet1!O6</f>
        <v>1</v>
      </c>
      <c r="AD228" s="165">
        <f>+[4]Sheet1!P6</f>
        <v>1</v>
      </c>
      <c r="AE228" s="165">
        <f>+[4]Sheet1!Q6</f>
        <v>1</v>
      </c>
      <c r="AF228" s="165">
        <f>+[4]Sheet1!R6</f>
        <v>0</v>
      </c>
      <c r="AG228" s="165">
        <f>+[4]Sheet1!S6</f>
        <v>0</v>
      </c>
      <c r="AH228" s="165">
        <f>+[4]Sheet1!T6</f>
        <v>0</v>
      </c>
      <c r="AI228" s="165">
        <f>+[4]Sheet1!U6</f>
        <v>0</v>
      </c>
      <c r="AJ228" s="165">
        <f>+[4]Sheet1!V6</f>
        <v>0</v>
      </c>
      <c r="AK228" s="165">
        <f>+[4]Sheet1!W6</f>
        <v>0</v>
      </c>
      <c r="AL228" s="165">
        <f>+[4]Sheet1!X6</f>
        <v>0</v>
      </c>
      <c r="AM228" s="165">
        <f>+[4]Sheet1!Y6</f>
        <v>0</v>
      </c>
    </row>
    <row r="229" spans="1:39">
      <c r="A229" s="4" t="s">
        <v>82</v>
      </c>
      <c r="B229" s="4" t="s">
        <v>49</v>
      </c>
      <c r="C229" s="4" t="str">
        <f>+G229</f>
        <v>Assets</v>
      </c>
      <c r="D229" s="216"/>
      <c r="E229" s="207"/>
      <c r="F229" s="204"/>
      <c r="G229" s="11" t="s">
        <v>88</v>
      </c>
      <c r="H229" s="34"/>
      <c r="I229" s="34"/>
      <c r="J229" s="34"/>
      <c r="K229" s="34"/>
      <c r="L229" s="34"/>
      <c r="M229" s="34"/>
      <c r="N229" s="34"/>
      <c r="O229" s="34"/>
      <c r="P229" s="167">
        <f>+SUM(P230:P247)</f>
        <v>0</v>
      </c>
      <c r="Q229" s="167">
        <f t="shared" ref="Q229:AM229" si="127">+SUM(Q230:Q247)</f>
        <v>0</v>
      </c>
      <c r="R229" s="167">
        <f t="shared" si="127"/>
        <v>0</v>
      </c>
      <c r="S229" s="167">
        <f t="shared" si="127"/>
        <v>0</v>
      </c>
      <c r="T229" s="167">
        <f t="shared" si="127"/>
        <v>0</v>
      </c>
      <c r="U229" s="167">
        <f t="shared" si="127"/>
        <v>0</v>
      </c>
      <c r="V229" s="167">
        <f t="shared" si="127"/>
        <v>0</v>
      </c>
      <c r="W229" s="167">
        <f t="shared" si="127"/>
        <v>0</v>
      </c>
      <c r="X229" s="167">
        <f t="shared" si="127"/>
        <v>2</v>
      </c>
      <c r="Y229" s="167">
        <f t="shared" si="127"/>
        <v>2</v>
      </c>
      <c r="Z229" s="167">
        <f t="shared" si="127"/>
        <v>2</v>
      </c>
      <c r="AA229" s="167">
        <f t="shared" si="127"/>
        <v>0</v>
      </c>
      <c r="AB229" s="167">
        <f t="shared" si="127"/>
        <v>28</v>
      </c>
      <c r="AC229" s="167">
        <f t="shared" si="127"/>
        <v>7</v>
      </c>
      <c r="AD229" s="167">
        <f t="shared" si="127"/>
        <v>2</v>
      </c>
      <c r="AE229" s="167">
        <f t="shared" si="127"/>
        <v>2</v>
      </c>
      <c r="AF229" s="167">
        <f t="shared" si="127"/>
        <v>0</v>
      </c>
      <c r="AG229" s="167">
        <f t="shared" si="127"/>
        <v>0</v>
      </c>
      <c r="AH229" s="167">
        <f t="shared" si="127"/>
        <v>0</v>
      </c>
      <c r="AI229" s="167">
        <f t="shared" si="127"/>
        <v>0</v>
      </c>
      <c r="AJ229" s="167">
        <f t="shared" si="127"/>
        <v>0</v>
      </c>
      <c r="AK229" s="167">
        <f t="shared" si="127"/>
        <v>0</v>
      </c>
      <c r="AL229" s="167">
        <f t="shared" si="127"/>
        <v>0</v>
      </c>
      <c r="AM229" s="167">
        <f t="shared" si="127"/>
        <v>0</v>
      </c>
    </row>
    <row r="230" spans="1:39" outlineLevel="1">
      <c r="A230" s="4" t="s">
        <v>82</v>
      </c>
      <c r="B230" s="4" t="s">
        <v>49</v>
      </c>
      <c r="C230" s="4" t="str">
        <f t="shared" ref="C230:C255" si="128">+G230</f>
        <v>X Security Portable 20</v>
      </c>
      <c r="D230" s="216"/>
      <c r="E230" s="207"/>
      <c r="F230" s="204"/>
      <c r="G230" s="12" t="s">
        <v>77</v>
      </c>
      <c r="H230" s="35"/>
      <c r="I230" s="35"/>
      <c r="J230" s="35"/>
      <c r="K230" s="35"/>
      <c r="L230" s="35"/>
      <c r="M230" s="35"/>
      <c r="N230" s="35"/>
      <c r="O230" s="35"/>
      <c r="P230" s="169"/>
      <c r="Q230" s="169">
        <f>+IFERROR(SUMIFS([5]Sheet1!D:D,[5]Sheet1!$A:$A,$A230,[5]Sheet1!$B:$B,$B230,[5]Sheet1!$C:$C,$C230),0)</f>
        <v>0</v>
      </c>
      <c r="R230" s="169">
        <f>+IFERROR(SUMIFS([5]Sheet1!E:E,[5]Sheet1!$A:$A,$A230,[5]Sheet1!$B:$B,$B230,[5]Sheet1!$C:$C,$C230),0)</f>
        <v>0</v>
      </c>
      <c r="S230" s="169">
        <f>+IFERROR(SUMIFS([5]Sheet1!F:F,[5]Sheet1!$A:$A,$A230,[5]Sheet1!$B:$B,$B230,[5]Sheet1!$C:$C,$C230),0)</f>
        <v>0</v>
      </c>
      <c r="T230" s="169">
        <f>+IFERROR(SUMIFS([5]Sheet1!G:G,[5]Sheet1!$A:$A,$A230,[5]Sheet1!$B:$B,$B230,[5]Sheet1!$C:$C,$C230),0)</f>
        <v>0</v>
      </c>
      <c r="U230" s="169">
        <f>+IFERROR(SUMIFS([5]Sheet1!H:H,[5]Sheet1!$A:$A,$A230,[5]Sheet1!$B:$B,$B230,[5]Sheet1!$C:$C,$C230),0)</f>
        <v>0</v>
      </c>
      <c r="V230" s="169">
        <f>+IFERROR(SUMIFS([5]Sheet1!I:I,[5]Sheet1!$A:$A,$A230,[5]Sheet1!$B:$B,$B230,[5]Sheet1!$C:$C,$C230),0)</f>
        <v>0</v>
      </c>
      <c r="W230" s="169">
        <f>+IFERROR(SUMIFS([5]Sheet1!J:J,[5]Sheet1!$A:$A,$A230,[5]Sheet1!$B:$B,$B230,[5]Sheet1!$C:$C,$C230),0)</f>
        <v>0</v>
      </c>
      <c r="X230" s="169">
        <f>+IFERROR(SUMIFS([5]Sheet1!K:K,[5]Sheet1!$A:$A,$A230,[5]Sheet1!$B:$B,$B230,[5]Sheet1!$C:$C,$C230),0)</f>
        <v>0</v>
      </c>
      <c r="Y230" s="169">
        <f>+IFERROR(SUMIFS([5]Sheet1!L:L,[5]Sheet1!$A:$A,$A230,[5]Sheet1!$B:$B,$B230,[5]Sheet1!$C:$C,$C230),0)</f>
        <v>0</v>
      </c>
      <c r="Z230" s="169">
        <f>+IFERROR(SUMIFS([5]Sheet1!M:M,[5]Sheet1!$A:$A,$A230,[5]Sheet1!$B:$B,$B230,[5]Sheet1!$C:$C,$C230),0)</f>
        <v>0</v>
      </c>
      <c r="AA230" s="169">
        <f>+IFERROR(SUMIFS([5]Sheet1!N:N,[5]Sheet1!$A:$A,$A230,[5]Sheet1!$B:$B,$B230,[5]Sheet1!$C:$C,$C230),0)</f>
        <v>0</v>
      </c>
      <c r="AB230" s="169">
        <f>+IFERROR(SUMIFS([5]Sheet1!O:O,[5]Sheet1!$A:$A,$A230,[5]Sheet1!$B:$B,$B230,[5]Sheet1!$C:$C,$C230),0)</f>
        <v>0</v>
      </c>
      <c r="AC230" s="169">
        <f>+IFERROR(SUMIFS([5]Sheet1!P:P,[5]Sheet1!$A:$A,$A230,[5]Sheet1!$B:$B,$B230,[5]Sheet1!$C:$C,$C230),0)</f>
        <v>0</v>
      </c>
      <c r="AD230" s="169">
        <f>+IFERROR(SUMIFS([5]Sheet1!Q:Q,[5]Sheet1!$A:$A,$A230,[5]Sheet1!$B:$B,$B230,[5]Sheet1!$C:$C,$C230),0)</f>
        <v>0</v>
      </c>
      <c r="AE230" s="169">
        <f>+IFERROR(SUMIFS([5]Sheet1!R:R,[5]Sheet1!$A:$A,$A230,[5]Sheet1!$B:$B,$B230,[5]Sheet1!$C:$C,$C230),0)</f>
        <v>0</v>
      </c>
      <c r="AF230" s="169">
        <f>+IFERROR(SUMIFS([5]Sheet1!S:S,[5]Sheet1!$A:$A,$A230,[5]Sheet1!$B:$B,$B230,[5]Sheet1!$C:$C,$C230),0)</f>
        <v>0</v>
      </c>
      <c r="AG230" s="169">
        <f>+IFERROR(SUMIFS([5]Sheet1!T:T,[5]Sheet1!$A:$A,$A230,[5]Sheet1!$B:$B,$B230,[5]Sheet1!$C:$C,$C230),0)</f>
        <v>0</v>
      </c>
      <c r="AH230" s="169">
        <f>+IFERROR(SUMIFS([5]Sheet1!U:U,[5]Sheet1!$A:$A,$A230,[5]Sheet1!$B:$B,$B230,[5]Sheet1!$C:$C,$C230),0)</f>
        <v>0</v>
      </c>
      <c r="AI230" s="169">
        <f>+IFERROR(SUMIFS([5]Sheet1!V:V,[5]Sheet1!$A:$A,$A230,[5]Sheet1!$B:$B,$B230,[5]Sheet1!$C:$C,$C230),0)</f>
        <v>0</v>
      </c>
      <c r="AJ230" s="169">
        <f>+IFERROR(SUMIFS([5]Sheet1!W:W,[5]Sheet1!$A:$A,$A230,[5]Sheet1!$B:$B,$B230,[5]Sheet1!$C:$C,$C230),0)</f>
        <v>0</v>
      </c>
      <c r="AK230" s="169">
        <f>+IFERROR(SUMIFS([5]Sheet1!X:X,[5]Sheet1!$A:$A,$A230,[5]Sheet1!$B:$B,$B230,[5]Sheet1!$C:$C,$C230),0)</f>
        <v>0</v>
      </c>
      <c r="AL230" s="169">
        <f>+IFERROR(SUMIFS([5]Sheet1!Y:Y,[5]Sheet1!$A:$A,$A230,[5]Sheet1!$B:$B,$B230,[5]Sheet1!$C:$C,$C230),0)</f>
        <v>0</v>
      </c>
      <c r="AM230" s="169">
        <f>+IFERROR(SUMIFS([5]Sheet1!Z:Z,[5]Sheet1!$A:$A,$A230,[5]Sheet1!$B:$B,$B230,[5]Sheet1!$C:$C,$C230),0)</f>
        <v>0</v>
      </c>
    </row>
    <row r="231" spans="1:39" outlineLevel="1">
      <c r="A231" s="4" t="s">
        <v>82</v>
      </c>
      <c r="B231" s="4" t="s">
        <v>49</v>
      </c>
      <c r="C231" s="4" t="str">
        <f t="shared" si="128"/>
        <v>X Security 50</v>
      </c>
      <c r="D231" s="216"/>
      <c r="E231" s="207"/>
      <c r="F231" s="204"/>
      <c r="G231" s="12" t="s">
        <v>58</v>
      </c>
      <c r="H231" s="35"/>
      <c r="I231" s="35"/>
      <c r="J231" s="35"/>
      <c r="K231" s="35"/>
      <c r="L231" s="35"/>
      <c r="M231" s="35"/>
      <c r="N231" s="35"/>
      <c r="O231" s="35"/>
      <c r="P231" s="169"/>
      <c r="Q231" s="169">
        <f>+IFERROR(SUMIFS([5]Sheet1!D:D,[5]Sheet1!$A:$A,$A231,[5]Sheet1!$B:$B,$B231,[5]Sheet1!$C:$C,$C231),0)</f>
        <v>0</v>
      </c>
      <c r="R231" s="169">
        <f>+IFERROR(SUMIFS([5]Sheet1!E:E,[5]Sheet1!$A:$A,$A231,[5]Sheet1!$B:$B,$B231,[5]Sheet1!$C:$C,$C231),0)</f>
        <v>0</v>
      </c>
      <c r="S231" s="169">
        <f>+IFERROR(SUMIFS([5]Sheet1!F:F,[5]Sheet1!$A:$A,$A231,[5]Sheet1!$B:$B,$B231,[5]Sheet1!$C:$C,$C231),0)</f>
        <v>0</v>
      </c>
      <c r="T231" s="169">
        <f>+IFERROR(SUMIFS([5]Sheet1!G:G,[5]Sheet1!$A:$A,$A231,[5]Sheet1!$B:$B,$B231,[5]Sheet1!$C:$C,$C231),0)</f>
        <v>0</v>
      </c>
      <c r="U231" s="169">
        <f>+IFERROR(SUMIFS([5]Sheet1!H:H,[5]Sheet1!$A:$A,$A231,[5]Sheet1!$B:$B,$B231,[5]Sheet1!$C:$C,$C231),0)</f>
        <v>0</v>
      </c>
      <c r="V231" s="169">
        <f>+IFERROR(SUMIFS([5]Sheet1!I:I,[5]Sheet1!$A:$A,$A231,[5]Sheet1!$B:$B,$B231,[5]Sheet1!$C:$C,$C231),0)</f>
        <v>0</v>
      </c>
      <c r="W231" s="169">
        <f>+IFERROR(SUMIFS([5]Sheet1!J:J,[5]Sheet1!$A:$A,$A231,[5]Sheet1!$B:$B,$B231,[5]Sheet1!$C:$C,$C231),0)</f>
        <v>0</v>
      </c>
      <c r="X231" s="169">
        <f>+IFERROR(SUMIFS([5]Sheet1!K:K,[5]Sheet1!$A:$A,$A231,[5]Sheet1!$B:$B,$B231,[5]Sheet1!$C:$C,$C231),0)</f>
        <v>0</v>
      </c>
      <c r="Y231" s="169">
        <f>+IFERROR(SUMIFS([5]Sheet1!L:L,[5]Sheet1!$A:$A,$A231,[5]Sheet1!$B:$B,$B231,[5]Sheet1!$C:$C,$C231),0)</f>
        <v>0</v>
      </c>
      <c r="Z231" s="169">
        <f>+IFERROR(SUMIFS([5]Sheet1!M:M,[5]Sheet1!$A:$A,$A231,[5]Sheet1!$B:$B,$B231,[5]Sheet1!$C:$C,$C231),0)</f>
        <v>0</v>
      </c>
      <c r="AA231" s="169">
        <f>+IFERROR(SUMIFS([5]Sheet1!N:N,[5]Sheet1!$A:$A,$A231,[5]Sheet1!$B:$B,$B231,[5]Sheet1!$C:$C,$C231),0)</f>
        <v>0</v>
      </c>
      <c r="AB231" s="169">
        <f>+IFERROR(SUMIFS([5]Sheet1!O:O,[5]Sheet1!$A:$A,$A231,[5]Sheet1!$B:$B,$B231,[5]Sheet1!$C:$C,$C231),0)</f>
        <v>0</v>
      </c>
      <c r="AC231" s="169">
        <f>+IFERROR(SUMIFS([5]Sheet1!P:P,[5]Sheet1!$A:$A,$A231,[5]Sheet1!$B:$B,$B231,[5]Sheet1!$C:$C,$C231),0)</f>
        <v>0</v>
      </c>
      <c r="AD231" s="169">
        <f>+IFERROR(SUMIFS([5]Sheet1!Q:Q,[5]Sheet1!$A:$A,$A231,[5]Sheet1!$B:$B,$B231,[5]Sheet1!$C:$C,$C231),0)</f>
        <v>0</v>
      </c>
      <c r="AE231" s="169">
        <f>+IFERROR(SUMIFS([5]Sheet1!R:R,[5]Sheet1!$A:$A,$A231,[5]Sheet1!$B:$B,$B231,[5]Sheet1!$C:$C,$C231),0)</f>
        <v>0</v>
      </c>
      <c r="AF231" s="169">
        <f>+IFERROR(SUMIFS([5]Sheet1!S:S,[5]Sheet1!$A:$A,$A231,[5]Sheet1!$B:$B,$B231,[5]Sheet1!$C:$C,$C231),0)</f>
        <v>0</v>
      </c>
      <c r="AG231" s="169">
        <f>+IFERROR(SUMIFS([5]Sheet1!T:T,[5]Sheet1!$A:$A,$A231,[5]Sheet1!$B:$B,$B231,[5]Sheet1!$C:$C,$C231),0)</f>
        <v>0</v>
      </c>
      <c r="AH231" s="169">
        <f>+IFERROR(SUMIFS([5]Sheet1!U:U,[5]Sheet1!$A:$A,$A231,[5]Sheet1!$B:$B,$B231,[5]Sheet1!$C:$C,$C231),0)</f>
        <v>0</v>
      </c>
      <c r="AI231" s="169">
        <f>+IFERROR(SUMIFS([5]Sheet1!V:V,[5]Sheet1!$A:$A,$A231,[5]Sheet1!$B:$B,$B231,[5]Sheet1!$C:$C,$C231),0)</f>
        <v>0</v>
      </c>
      <c r="AJ231" s="169">
        <f>+IFERROR(SUMIFS([5]Sheet1!W:W,[5]Sheet1!$A:$A,$A231,[5]Sheet1!$B:$B,$B231,[5]Sheet1!$C:$C,$C231),0)</f>
        <v>0</v>
      </c>
      <c r="AK231" s="169">
        <f>+IFERROR(SUMIFS([5]Sheet1!X:X,[5]Sheet1!$A:$A,$A231,[5]Sheet1!$B:$B,$B231,[5]Sheet1!$C:$C,$C231),0)</f>
        <v>0</v>
      </c>
      <c r="AL231" s="169">
        <f>+IFERROR(SUMIFS([5]Sheet1!Y:Y,[5]Sheet1!$A:$A,$A231,[5]Sheet1!$B:$B,$B231,[5]Sheet1!$C:$C,$C231),0)</f>
        <v>0</v>
      </c>
      <c r="AM231" s="169">
        <f>+IFERROR(SUMIFS([5]Sheet1!Z:Z,[5]Sheet1!$A:$A,$A231,[5]Sheet1!$B:$B,$B231,[5]Sheet1!$C:$C,$C231),0)</f>
        <v>0</v>
      </c>
    </row>
    <row r="232" spans="1:39" outlineLevel="1">
      <c r="A232" s="4" t="s">
        <v>82</v>
      </c>
      <c r="B232" s="4" t="s">
        <v>49</v>
      </c>
      <c r="C232" s="4" t="str">
        <f t="shared" si="128"/>
        <v>X Security 100</v>
      </c>
      <c r="D232" s="216"/>
      <c r="E232" s="207"/>
      <c r="F232" s="204"/>
      <c r="G232" s="12" t="s">
        <v>59</v>
      </c>
      <c r="H232" s="35"/>
      <c r="I232" s="35"/>
      <c r="J232" s="35"/>
      <c r="K232" s="35"/>
      <c r="L232" s="35"/>
      <c r="M232" s="35"/>
      <c r="N232" s="35"/>
      <c r="O232" s="35"/>
      <c r="P232" s="169"/>
      <c r="Q232" s="169">
        <f>+IFERROR(SUMIFS([5]Sheet1!D:D,[5]Sheet1!$A:$A,$A232,[5]Sheet1!$B:$B,$B232,[5]Sheet1!$C:$C,$C232),0)</f>
        <v>0</v>
      </c>
      <c r="R232" s="169">
        <f>+IFERROR(SUMIFS([5]Sheet1!E:E,[5]Sheet1!$A:$A,$A232,[5]Sheet1!$B:$B,$B232,[5]Sheet1!$C:$C,$C232),0)</f>
        <v>0</v>
      </c>
      <c r="S232" s="169">
        <f>+IFERROR(SUMIFS([5]Sheet1!F:F,[5]Sheet1!$A:$A,$A232,[5]Sheet1!$B:$B,$B232,[5]Sheet1!$C:$C,$C232),0)</f>
        <v>0</v>
      </c>
      <c r="T232" s="169">
        <f>+IFERROR(SUMIFS([5]Sheet1!G:G,[5]Sheet1!$A:$A,$A232,[5]Sheet1!$B:$B,$B232,[5]Sheet1!$C:$C,$C232),0)</f>
        <v>0</v>
      </c>
      <c r="U232" s="169">
        <f>+IFERROR(SUMIFS([5]Sheet1!H:H,[5]Sheet1!$A:$A,$A232,[5]Sheet1!$B:$B,$B232,[5]Sheet1!$C:$C,$C232),0)</f>
        <v>0</v>
      </c>
      <c r="V232" s="169">
        <f>+IFERROR(SUMIFS([5]Sheet1!I:I,[5]Sheet1!$A:$A,$A232,[5]Sheet1!$B:$B,$B232,[5]Sheet1!$C:$C,$C232),0)</f>
        <v>0</v>
      </c>
      <c r="W232" s="169">
        <f>+IFERROR(SUMIFS([5]Sheet1!J:J,[5]Sheet1!$A:$A,$A232,[5]Sheet1!$B:$B,$B232,[5]Sheet1!$C:$C,$C232),0)</f>
        <v>0</v>
      </c>
      <c r="X232" s="169">
        <f>+IFERROR(SUMIFS([5]Sheet1!K:K,[5]Sheet1!$A:$A,$A232,[5]Sheet1!$B:$B,$B232,[5]Sheet1!$C:$C,$C232),0)</f>
        <v>2</v>
      </c>
      <c r="Y232" s="169">
        <f>+IFERROR(SUMIFS([5]Sheet1!L:L,[5]Sheet1!$A:$A,$A232,[5]Sheet1!$B:$B,$B232,[5]Sheet1!$C:$C,$C232),0)</f>
        <v>1</v>
      </c>
      <c r="Z232" s="169">
        <f>+IFERROR(SUMIFS([5]Sheet1!M:M,[5]Sheet1!$A:$A,$A232,[5]Sheet1!$B:$B,$B232,[5]Sheet1!$C:$C,$C232),0)</f>
        <v>2</v>
      </c>
      <c r="AA232" s="169">
        <f>+IFERROR(SUMIFS([5]Sheet1!N:N,[5]Sheet1!$A:$A,$A232,[5]Sheet1!$B:$B,$B232,[5]Sheet1!$C:$C,$C232),0)</f>
        <v>0</v>
      </c>
      <c r="AB232" s="169">
        <f>+IFERROR(SUMIFS([5]Sheet1!O:O,[5]Sheet1!$A:$A,$A232,[5]Sheet1!$B:$B,$B232,[5]Sheet1!$C:$C,$C232),0)</f>
        <v>25</v>
      </c>
      <c r="AC232" s="169">
        <f>+IFERROR(SUMIFS([5]Sheet1!P:P,[5]Sheet1!$A:$A,$A232,[5]Sheet1!$B:$B,$B232,[5]Sheet1!$C:$C,$C232),0)</f>
        <v>6</v>
      </c>
      <c r="AD232" s="169">
        <f>+IFERROR(SUMIFS([5]Sheet1!Q:Q,[5]Sheet1!$A:$A,$A232,[5]Sheet1!$B:$B,$B232,[5]Sheet1!$C:$C,$C232),0)</f>
        <v>0</v>
      </c>
      <c r="AE232" s="169">
        <f>+IFERROR(SUMIFS([5]Sheet1!R:R,[5]Sheet1!$A:$A,$A232,[5]Sheet1!$B:$B,$B232,[5]Sheet1!$C:$C,$C232),0)</f>
        <v>2</v>
      </c>
      <c r="AF232" s="169">
        <f>+IFERROR(SUMIFS([5]Sheet1!S:S,[5]Sheet1!$A:$A,$A232,[5]Sheet1!$B:$B,$B232,[5]Sheet1!$C:$C,$C232),0)</f>
        <v>0</v>
      </c>
      <c r="AG232" s="169">
        <f>+IFERROR(SUMIFS([5]Sheet1!T:T,[5]Sheet1!$A:$A,$A232,[5]Sheet1!$B:$B,$B232,[5]Sheet1!$C:$C,$C232),0)</f>
        <v>0</v>
      </c>
      <c r="AH232" s="169">
        <f>+IFERROR(SUMIFS([5]Sheet1!U:U,[5]Sheet1!$A:$A,$A232,[5]Sheet1!$B:$B,$B232,[5]Sheet1!$C:$C,$C232),0)</f>
        <v>0</v>
      </c>
      <c r="AI232" s="169">
        <f>+IFERROR(SUMIFS([5]Sheet1!V:V,[5]Sheet1!$A:$A,$A232,[5]Sheet1!$B:$B,$B232,[5]Sheet1!$C:$C,$C232),0)</f>
        <v>0</v>
      </c>
      <c r="AJ232" s="169">
        <f>+IFERROR(SUMIFS([5]Sheet1!W:W,[5]Sheet1!$A:$A,$A232,[5]Sheet1!$B:$B,$B232,[5]Sheet1!$C:$C,$C232),0)</f>
        <v>0</v>
      </c>
      <c r="AK232" s="169">
        <f>+IFERROR(SUMIFS([5]Sheet1!X:X,[5]Sheet1!$A:$A,$A232,[5]Sheet1!$B:$B,$B232,[5]Sheet1!$C:$C,$C232),0)</f>
        <v>0</v>
      </c>
      <c r="AL232" s="169">
        <f>+IFERROR(SUMIFS([5]Sheet1!Y:Y,[5]Sheet1!$A:$A,$A232,[5]Sheet1!$B:$B,$B232,[5]Sheet1!$C:$C,$C232),0)</f>
        <v>0</v>
      </c>
      <c r="AM232" s="169">
        <f>+IFERROR(SUMIFS([5]Sheet1!Z:Z,[5]Sheet1!$A:$A,$A232,[5]Sheet1!$B:$B,$B232,[5]Sheet1!$C:$C,$C232),0)</f>
        <v>0</v>
      </c>
    </row>
    <row r="233" spans="1:39" outlineLevel="1">
      <c r="A233" s="4" t="s">
        <v>82</v>
      </c>
      <c r="B233" s="4" t="s">
        <v>49</v>
      </c>
      <c r="C233" s="4" t="str">
        <f t="shared" si="128"/>
        <v>X Security 200</v>
      </c>
      <c r="D233" s="216"/>
      <c r="E233" s="207"/>
      <c r="F233" s="204"/>
      <c r="G233" s="12" t="s">
        <v>60</v>
      </c>
      <c r="H233" s="35"/>
      <c r="I233" s="35"/>
      <c r="J233" s="35"/>
      <c r="K233" s="35"/>
      <c r="L233" s="35"/>
      <c r="M233" s="35"/>
      <c r="N233" s="35"/>
      <c r="O233" s="35"/>
      <c r="P233" s="169"/>
      <c r="Q233" s="169">
        <f>+IFERROR(SUMIFS([5]Sheet1!D:D,[5]Sheet1!$A:$A,$A233,[5]Sheet1!$B:$B,$B233,[5]Sheet1!$C:$C,$C233),0)</f>
        <v>0</v>
      </c>
      <c r="R233" s="169">
        <f>+IFERROR(SUMIFS([5]Sheet1!E:E,[5]Sheet1!$A:$A,$A233,[5]Sheet1!$B:$B,$B233,[5]Sheet1!$C:$C,$C233),0)</f>
        <v>0</v>
      </c>
      <c r="S233" s="169">
        <f>+IFERROR(SUMIFS([5]Sheet1!F:F,[5]Sheet1!$A:$A,$A233,[5]Sheet1!$B:$B,$B233,[5]Sheet1!$C:$C,$C233),0)</f>
        <v>0</v>
      </c>
      <c r="T233" s="169">
        <f>+IFERROR(SUMIFS([5]Sheet1!G:G,[5]Sheet1!$A:$A,$A233,[5]Sheet1!$B:$B,$B233,[5]Sheet1!$C:$C,$C233),0)</f>
        <v>0</v>
      </c>
      <c r="U233" s="169">
        <f>+IFERROR(SUMIFS([5]Sheet1!H:H,[5]Sheet1!$A:$A,$A233,[5]Sheet1!$B:$B,$B233,[5]Sheet1!$C:$C,$C233),0)</f>
        <v>0</v>
      </c>
      <c r="V233" s="169">
        <f>+IFERROR(SUMIFS([5]Sheet1!I:I,[5]Sheet1!$A:$A,$A233,[5]Sheet1!$B:$B,$B233,[5]Sheet1!$C:$C,$C233),0)</f>
        <v>0</v>
      </c>
      <c r="W233" s="169">
        <f>+IFERROR(SUMIFS([5]Sheet1!J:J,[5]Sheet1!$A:$A,$A233,[5]Sheet1!$B:$B,$B233,[5]Sheet1!$C:$C,$C233),0)</f>
        <v>0</v>
      </c>
      <c r="X233" s="169">
        <f>+IFERROR(SUMIFS([5]Sheet1!K:K,[5]Sheet1!$A:$A,$A233,[5]Sheet1!$B:$B,$B233,[5]Sheet1!$C:$C,$C233),0)</f>
        <v>0</v>
      </c>
      <c r="Y233" s="169">
        <f>+IFERROR(SUMIFS([5]Sheet1!L:L,[5]Sheet1!$A:$A,$A233,[5]Sheet1!$B:$B,$B233,[5]Sheet1!$C:$C,$C233),0)</f>
        <v>1</v>
      </c>
      <c r="Z233" s="169">
        <f>+IFERROR(SUMIFS([5]Sheet1!M:M,[5]Sheet1!$A:$A,$A233,[5]Sheet1!$B:$B,$B233,[5]Sheet1!$C:$C,$C233),0)</f>
        <v>0</v>
      </c>
      <c r="AA233" s="169">
        <f>+IFERROR(SUMIFS([5]Sheet1!N:N,[5]Sheet1!$A:$A,$A233,[5]Sheet1!$B:$B,$B233,[5]Sheet1!$C:$C,$C233),0)</f>
        <v>0</v>
      </c>
      <c r="AB233" s="169">
        <f>+IFERROR(SUMIFS([5]Sheet1!O:O,[5]Sheet1!$A:$A,$A233,[5]Sheet1!$B:$B,$B233,[5]Sheet1!$C:$C,$C233),0)</f>
        <v>3</v>
      </c>
      <c r="AC233" s="169">
        <f>+IFERROR(SUMIFS([5]Sheet1!P:P,[5]Sheet1!$A:$A,$A233,[5]Sheet1!$B:$B,$B233,[5]Sheet1!$C:$C,$C233),0)</f>
        <v>1</v>
      </c>
      <c r="AD233" s="169">
        <f>+IFERROR(SUMIFS([5]Sheet1!Q:Q,[5]Sheet1!$A:$A,$A233,[5]Sheet1!$B:$B,$B233,[5]Sheet1!$C:$C,$C233),0)</f>
        <v>2</v>
      </c>
      <c r="AE233" s="169">
        <f>+IFERROR(SUMIFS([5]Sheet1!R:R,[5]Sheet1!$A:$A,$A233,[5]Sheet1!$B:$B,$B233,[5]Sheet1!$C:$C,$C233),0)</f>
        <v>0</v>
      </c>
      <c r="AF233" s="169">
        <f>+IFERROR(SUMIFS([5]Sheet1!S:S,[5]Sheet1!$A:$A,$A233,[5]Sheet1!$B:$B,$B233,[5]Sheet1!$C:$C,$C233),0)</f>
        <v>0</v>
      </c>
      <c r="AG233" s="169">
        <f>+IFERROR(SUMIFS([5]Sheet1!T:T,[5]Sheet1!$A:$A,$A233,[5]Sheet1!$B:$B,$B233,[5]Sheet1!$C:$C,$C233),0)</f>
        <v>0</v>
      </c>
      <c r="AH233" s="169">
        <f>+IFERROR(SUMIFS([5]Sheet1!U:U,[5]Sheet1!$A:$A,$A233,[5]Sheet1!$B:$B,$B233,[5]Sheet1!$C:$C,$C233),0)</f>
        <v>0</v>
      </c>
      <c r="AI233" s="169">
        <f>+IFERROR(SUMIFS([5]Sheet1!V:V,[5]Sheet1!$A:$A,$A233,[5]Sheet1!$B:$B,$B233,[5]Sheet1!$C:$C,$C233),0)</f>
        <v>0</v>
      </c>
      <c r="AJ233" s="169">
        <f>+IFERROR(SUMIFS([5]Sheet1!W:W,[5]Sheet1!$A:$A,$A233,[5]Sheet1!$B:$B,$B233,[5]Sheet1!$C:$C,$C233),0)</f>
        <v>0</v>
      </c>
      <c r="AK233" s="169">
        <f>+IFERROR(SUMIFS([5]Sheet1!X:X,[5]Sheet1!$A:$A,$A233,[5]Sheet1!$B:$B,$B233,[5]Sheet1!$C:$C,$C233),0)</f>
        <v>0</v>
      </c>
      <c r="AL233" s="169">
        <f>+IFERROR(SUMIFS([5]Sheet1!Y:Y,[5]Sheet1!$A:$A,$A233,[5]Sheet1!$B:$B,$B233,[5]Sheet1!$C:$C,$C233),0)</f>
        <v>0</v>
      </c>
      <c r="AM233" s="169">
        <f>+IFERROR(SUMIFS([5]Sheet1!Z:Z,[5]Sheet1!$A:$A,$A233,[5]Sheet1!$B:$B,$B233,[5]Sheet1!$C:$C,$C233),0)</f>
        <v>0</v>
      </c>
    </row>
    <row r="234" spans="1:39" outlineLevel="1">
      <c r="A234" s="4" t="s">
        <v>82</v>
      </c>
      <c r="B234" s="4" t="s">
        <v>49</v>
      </c>
      <c r="C234" s="4" t="str">
        <f t="shared" si="128"/>
        <v>X Security 500</v>
      </c>
      <c r="D234" s="216"/>
      <c r="E234" s="207"/>
      <c r="F234" s="204"/>
      <c r="G234" s="12" t="s">
        <v>3785</v>
      </c>
      <c r="H234" s="35"/>
      <c r="I234" s="35"/>
      <c r="J234" s="35"/>
      <c r="K234" s="35"/>
      <c r="L234" s="35"/>
      <c r="M234" s="35"/>
      <c r="N234" s="35"/>
      <c r="O234" s="35"/>
      <c r="P234" s="169"/>
      <c r="Q234" s="169">
        <f>+IFERROR(SUMIFS([5]Sheet1!D:D,[5]Sheet1!$A:$A,$A234,[5]Sheet1!$B:$B,$B234,[5]Sheet1!$C:$C,$C234),0)</f>
        <v>0</v>
      </c>
      <c r="R234" s="169">
        <f>+IFERROR(SUMIFS([5]Sheet1!E:E,[5]Sheet1!$A:$A,$A234,[5]Sheet1!$B:$B,$B234,[5]Sheet1!$C:$C,$C234),0)</f>
        <v>0</v>
      </c>
      <c r="S234" s="169">
        <f>+IFERROR(SUMIFS([5]Sheet1!F:F,[5]Sheet1!$A:$A,$A234,[5]Sheet1!$B:$B,$B234,[5]Sheet1!$C:$C,$C234),0)</f>
        <v>0</v>
      </c>
      <c r="T234" s="169">
        <f>+IFERROR(SUMIFS([5]Sheet1!G:G,[5]Sheet1!$A:$A,$A234,[5]Sheet1!$B:$B,$B234,[5]Sheet1!$C:$C,$C234),0)</f>
        <v>0</v>
      </c>
      <c r="U234" s="169">
        <f>+IFERROR(SUMIFS([5]Sheet1!H:H,[5]Sheet1!$A:$A,$A234,[5]Sheet1!$B:$B,$B234,[5]Sheet1!$C:$C,$C234),0)</f>
        <v>0</v>
      </c>
      <c r="V234" s="169">
        <f>+IFERROR(SUMIFS([5]Sheet1!I:I,[5]Sheet1!$A:$A,$A234,[5]Sheet1!$B:$B,$B234,[5]Sheet1!$C:$C,$C234),0)</f>
        <v>0</v>
      </c>
      <c r="W234" s="169">
        <f>+IFERROR(SUMIFS([5]Sheet1!J:J,[5]Sheet1!$A:$A,$A234,[5]Sheet1!$B:$B,$B234,[5]Sheet1!$C:$C,$C234),0)</f>
        <v>0</v>
      </c>
      <c r="X234" s="169">
        <f>+IFERROR(SUMIFS([5]Sheet1!K:K,[5]Sheet1!$A:$A,$A234,[5]Sheet1!$B:$B,$B234,[5]Sheet1!$C:$C,$C234),0)</f>
        <v>0</v>
      </c>
      <c r="Y234" s="169">
        <f>+IFERROR(SUMIFS([5]Sheet1!L:L,[5]Sheet1!$A:$A,$A234,[5]Sheet1!$B:$B,$B234,[5]Sheet1!$C:$C,$C234),0)</f>
        <v>0</v>
      </c>
      <c r="Z234" s="169">
        <f>+IFERROR(SUMIFS([5]Sheet1!M:M,[5]Sheet1!$A:$A,$A234,[5]Sheet1!$B:$B,$B234,[5]Sheet1!$C:$C,$C234),0)</f>
        <v>0</v>
      </c>
      <c r="AA234" s="169">
        <f>+IFERROR(SUMIFS([5]Sheet1!N:N,[5]Sheet1!$A:$A,$A234,[5]Sheet1!$B:$B,$B234,[5]Sheet1!$C:$C,$C234),0)</f>
        <v>0</v>
      </c>
      <c r="AB234" s="169">
        <f>+IFERROR(SUMIFS([5]Sheet1!O:O,[5]Sheet1!$A:$A,$A234,[5]Sheet1!$B:$B,$B234,[5]Sheet1!$C:$C,$C234),0)</f>
        <v>0</v>
      </c>
      <c r="AC234" s="169">
        <f>+IFERROR(SUMIFS([5]Sheet1!P:P,[5]Sheet1!$A:$A,$A234,[5]Sheet1!$B:$B,$B234,[5]Sheet1!$C:$C,$C234),0)</f>
        <v>0</v>
      </c>
      <c r="AD234" s="169">
        <f>+IFERROR(SUMIFS([5]Sheet1!Q:Q,[5]Sheet1!$A:$A,$A234,[5]Sheet1!$B:$B,$B234,[5]Sheet1!$C:$C,$C234),0)</f>
        <v>0</v>
      </c>
      <c r="AE234" s="169">
        <f>+IFERROR(SUMIFS([5]Sheet1!R:R,[5]Sheet1!$A:$A,$A234,[5]Sheet1!$B:$B,$B234,[5]Sheet1!$C:$C,$C234),0)</f>
        <v>0</v>
      </c>
      <c r="AF234" s="169">
        <f>+IFERROR(SUMIFS([5]Sheet1!S:S,[5]Sheet1!$A:$A,$A234,[5]Sheet1!$B:$B,$B234,[5]Sheet1!$C:$C,$C234),0)</f>
        <v>0</v>
      </c>
      <c r="AG234" s="169">
        <f>+IFERROR(SUMIFS([5]Sheet1!T:T,[5]Sheet1!$A:$A,$A234,[5]Sheet1!$B:$B,$B234,[5]Sheet1!$C:$C,$C234),0)</f>
        <v>0</v>
      </c>
      <c r="AH234" s="169">
        <f>+IFERROR(SUMIFS([5]Sheet1!U:U,[5]Sheet1!$A:$A,$A234,[5]Sheet1!$B:$B,$B234,[5]Sheet1!$C:$C,$C234),0)</f>
        <v>0</v>
      </c>
      <c r="AI234" s="169">
        <f>+IFERROR(SUMIFS([5]Sheet1!V:V,[5]Sheet1!$A:$A,$A234,[5]Sheet1!$B:$B,$B234,[5]Sheet1!$C:$C,$C234),0)</f>
        <v>0</v>
      </c>
      <c r="AJ234" s="169">
        <f>+IFERROR(SUMIFS([5]Sheet1!W:W,[5]Sheet1!$A:$A,$A234,[5]Sheet1!$B:$B,$B234,[5]Sheet1!$C:$C,$C234),0)</f>
        <v>0</v>
      </c>
      <c r="AK234" s="169">
        <f>+IFERROR(SUMIFS([5]Sheet1!X:X,[5]Sheet1!$A:$A,$A234,[5]Sheet1!$B:$B,$B234,[5]Sheet1!$C:$C,$C234),0)</f>
        <v>0</v>
      </c>
      <c r="AL234" s="169">
        <f>+IFERROR(SUMIFS([5]Sheet1!Y:Y,[5]Sheet1!$A:$A,$A234,[5]Sheet1!$B:$B,$B234,[5]Sheet1!$C:$C,$C234),0)</f>
        <v>0</v>
      </c>
      <c r="AM234" s="169">
        <f>+IFERROR(SUMIFS([5]Sheet1!Z:Z,[5]Sheet1!$A:$A,$A234,[5]Sheet1!$B:$B,$B234,[5]Sheet1!$C:$C,$C234),0)</f>
        <v>0</v>
      </c>
    </row>
    <row r="235" spans="1:39" outlineLevel="1">
      <c r="A235" s="4" t="s">
        <v>82</v>
      </c>
      <c r="B235" s="4" t="s">
        <v>49</v>
      </c>
      <c r="C235" s="4" t="str">
        <f t="shared" si="128"/>
        <v>X Security 1Gb</v>
      </c>
      <c r="D235" s="216"/>
      <c r="E235" s="207"/>
      <c r="F235" s="204"/>
      <c r="G235" s="12" t="s">
        <v>74</v>
      </c>
      <c r="H235" s="35"/>
      <c r="I235" s="35"/>
      <c r="J235" s="35"/>
      <c r="K235" s="35"/>
      <c r="L235" s="35"/>
      <c r="M235" s="35"/>
      <c r="N235" s="35"/>
      <c r="O235" s="35"/>
      <c r="P235" s="169"/>
      <c r="Q235" s="169">
        <f>+IFERROR(SUMIFS([5]Sheet1!D:D,[5]Sheet1!$A:$A,$A235,[5]Sheet1!$B:$B,$B235,[5]Sheet1!$C:$C,$C235),0)</f>
        <v>0</v>
      </c>
      <c r="R235" s="169">
        <f>+IFERROR(SUMIFS([5]Sheet1!E:E,[5]Sheet1!$A:$A,$A235,[5]Sheet1!$B:$B,$B235,[5]Sheet1!$C:$C,$C235),0)</f>
        <v>0</v>
      </c>
      <c r="S235" s="169">
        <f>+IFERROR(SUMIFS([5]Sheet1!F:F,[5]Sheet1!$A:$A,$A235,[5]Sheet1!$B:$B,$B235,[5]Sheet1!$C:$C,$C235),0)</f>
        <v>0</v>
      </c>
      <c r="T235" s="169">
        <f>+IFERROR(SUMIFS([5]Sheet1!G:G,[5]Sheet1!$A:$A,$A235,[5]Sheet1!$B:$B,$B235,[5]Sheet1!$C:$C,$C235),0)</f>
        <v>0</v>
      </c>
      <c r="U235" s="169">
        <f>+IFERROR(SUMIFS([5]Sheet1!H:H,[5]Sheet1!$A:$A,$A235,[5]Sheet1!$B:$B,$B235,[5]Sheet1!$C:$C,$C235),0)</f>
        <v>0</v>
      </c>
      <c r="V235" s="169">
        <f>+IFERROR(SUMIFS([5]Sheet1!I:I,[5]Sheet1!$A:$A,$A235,[5]Sheet1!$B:$B,$B235,[5]Sheet1!$C:$C,$C235),0)</f>
        <v>0</v>
      </c>
      <c r="W235" s="169">
        <f>+IFERROR(SUMIFS([5]Sheet1!J:J,[5]Sheet1!$A:$A,$A235,[5]Sheet1!$B:$B,$B235,[5]Sheet1!$C:$C,$C235),0)</f>
        <v>0</v>
      </c>
      <c r="X235" s="169">
        <f>+IFERROR(SUMIFS([5]Sheet1!K:K,[5]Sheet1!$A:$A,$A235,[5]Sheet1!$B:$B,$B235,[5]Sheet1!$C:$C,$C235),0)</f>
        <v>0</v>
      </c>
      <c r="Y235" s="169">
        <f>+IFERROR(SUMIFS([5]Sheet1!L:L,[5]Sheet1!$A:$A,$A235,[5]Sheet1!$B:$B,$B235,[5]Sheet1!$C:$C,$C235),0)</f>
        <v>0</v>
      </c>
      <c r="Z235" s="169">
        <f>+IFERROR(SUMIFS([5]Sheet1!M:M,[5]Sheet1!$A:$A,$A235,[5]Sheet1!$B:$B,$B235,[5]Sheet1!$C:$C,$C235),0)</f>
        <v>0</v>
      </c>
      <c r="AA235" s="169">
        <f>+IFERROR(SUMIFS([5]Sheet1!N:N,[5]Sheet1!$A:$A,$A235,[5]Sheet1!$B:$B,$B235,[5]Sheet1!$C:$C,$C235),0)</f>
        <v>0</v>
      </c>
      <c r="AB235" s="169">
        <f>+IFERROR(SUMIFS([5]Sheet1!O:O,[5]Sheet1!$A:$A,$A235,[5]Sheet1!$B:$B,$B235,[5]Sheet1!$C:$C,$C235),0)</f>
        <v>0</v>
      </c>
      <c r="AC235" s="169">
        <f>+IFERROR(SUMIFS([5]Sheet1!P:P,[5]Sheet1!$A:$A,$A235,[5]Sheet1!$B:$B,$B235,[5]Sheet1!$C:$C,$C235),0)</f>
        <v>0</v>
      </c>
      <c r="AD235" s="169">
        <f>+IFERROR(SUMIFS([5]Sheet1!Q:Q,[5]Sheet1!$A:$A,$A235,[5]Sheet1!$B:$B,$B235,[5]Sheet1!$C:$C,$C235),0)</f>
        <v>0</v>
      </c>
      <c r="AE235" s="169">
        <f>+IFERROR(SUMIFS([5]Sheet1!R:R,[5]Sheet1!$A:$A,$A235,[5]Sheet1!$B:$B,$B235,[5]Sheet1!$C:$C,$C235),0)</f>
        <v>0</v>
      </c>
      <c r="AF235" s="169">
        <f>+IFERROR(SUMIFS([5]Sheet1!S:S,[5]Sheet1!$A:$A,$A235,[5]Sheet1!$B:$B,$B235,[5]Sheet1!$C:$C,$C235),0)</f>
        <v>0</v>
      </c>
      <c r="AG235" s="169">
        <f>+IFERROR(SUMIFS([5]Sheet1!T:T,[5]Sheet1!$A:$A,$A235,[5]Sheet1!$B:$B,$B235,[5]Sheet1!$C:$C,$C235),0)</f>
        <v>0</v>
      </c>
      <c r="AH235" s="169">
        <f>+IFERROR(SUMIFS([5]Sheet1!U:U,[5]Sheet1!$A:$A,$A235,[5]Sheet1!$B:$B,$B235,[5]Sheet1!$C:$C,$C235),0)</f>
        <v>0</v>
      </c>
      <c r="AI235" s="169">
        <f>+IFERROR(SUMIFS([5]Sheet1!V:V,[5]Sheet1!$A:$A,$A235,[5]Sheet1!$B:$B,$B235,[5]Sheet1!$C:$C,$C235),0)</f>
        <v>0</v>
      </c>
      <c r="AJ235" s="169">
        <f>+IFERROR(SUMIFS([5]Sheet1!W:W,[5]Sheet1!$A:$A,$A235,[5]Sheet1!$B:$B,$B235,[5]Sheet1!$C:$C,$C235),0)</f>
        <v>0</v>
      </c>
      <c r="AK235" s="169">
        <f>+IFERROR(SUMIFS([5]Sheet1!X:X,[5]Sheet1!$A:$A,$A235,[5]Sheet1!$B:$B,$B235,[5]Sheet1!$C:$C,$C235),0)</f>
        <v>0</v>
      </c>
      <c r="AL235" s="169">
        <f>+IFERROR(SUMIFS([5]Sheet1!Y:Y,[5]Sheet1!$A:$A,$A235,[5]Sheet1!$B:$B,$B235,[5]Sheet1!$C:$C,$C235),0)</f>
        <v>0</v>
      </c>
      <c r="AM235" s="169">
        <f>+IFERROR(SUMIFS([5]Sheet1!Z:Z,[5]Sheet1!$A:$A,$A235,[5]Sheet1!$B:$B,$B235,[5]Sheet1!$C:$C,$C235),0)</f>
        <v>0</v>
      </c>
    </row>
    <row r="236" spans="1:39" outlineLevel="1">
      <c r="A236" s="4" t="s">
        <v>82</v>
      </c>
      <c r="B236" s="4" t="s">
        <v>49</v>
      </c>
      <c r="C236" s="4" t="str">
        <f t="shared" si="128"/>
        <v>X Security Virtual 100</v>
      </c>
      <c r="D236" s="216"/>
      <c r="E236" s="207"/>
      <c r="F236" s="204"/>
      <c r="G236" s="12" t="s">
        <v>79</v>
      </c>
      <c r="H236" s="35"/>
      <c r="I236" s="35"/>
      <c r="J236" s="35"/>
      <c r="K236" s="35"/>
      <c r="L236" s="35"/>
      <c r="M236" s="35"/>
      <c r="N236" s="35"/>
      <c r="O236" s="35"/>
      <c r="P236" s="169"/>
      <c r="Q236" s="169">
        <f>+IFERROR(SUMIFS([5]Sheet1!D:D,[5]Sheet1!$A:$A,$A236,[5]Sheet1!$B:$B,$B236,[5]Sheet1!$C:$C,$C236),0)</f>
        <v>0</v>
      </c>
      <c r="R236" s="169">
        <f>+IFERROR(SUMIFS([5]Sheet1!E:E,[5]Sheet1!$A:$A,$A236,[5]Sheet1!$B:$B,$B236,[5]Sheet1!$C:$C,$C236),0)</f>
        <v>0</v>
      </c>
      <c r="S236" s="169">
        <f>+IFERROR(SUMIFS([5]Sheet1!F:F,[5]Sheet1!$A:$A,$A236,[5]Sheet1!$B:$B,$B236,[5]Sheet1!$C:$C,$C236),0)</f>
        <v>0</v>
      </c>
      <c r="T236" s="169">
        <f>+IFERROR(SUMIFS([5]Sheet1!G:G,[5]Sheet1!$A:$A,$A236,[5]Sheet1!$B:$B,$B236,[5]Sheet1!$C:$C,$C236),0)</f>
        <v>0</v>
      </c>
      <c r="U236" s="169">
        <f>+IFERROR(SUMIFS([5]Sheet1!H:H,[5]Sheet1!$A:$A,$A236,[5]Sheet1!$B:$B,$B236,[5]Sheet1!$C:$C,$C236),0)</f>
        <v>0</v>
      </c>
      <c r="V236" s="169">
        <f>+IFERROR(SUMIFS([5]Sheet1!I:I,[5]Sheet1!$A:$A,$A236,[5]Sheet1!$B:$B,$B236,[5]Sheet1!$C:$C,$C236),0)</f>
        <v>0</v>
      </c>
      <c r="W236" s="169">
        <f>+IFERROR(SUMIFS([5]Sheet1!J:J,[5]Sheet1!$A:$A,$A236,[5]Sheet1!$B:$B,$B236,[5]Sheet1!$C:$C,$C236),0)</f>
        <v>0</v>
      </c>
      <c r="X236" s="169">
        <f>+IFERROR(SUMIFS([5]Sheet1!K:K,[5]Sheet1!$A:$A,$A236,[5]Sheet1!$B:$B,$B236,[5]Sheet1!$C:$C,$C236),0)</f>
        <v>0</v>
      </c>
      <c r="Y236" s="169">
        <f>+IFERROR(SUMIFS([5]Sheet1!L:L,[5]Sheet1!$A:$A,$A236,[5]Sheet1!$B:$B,$B236,[5]Sheet1!$C:$C,$C236),0)</f>
        <v>0</v>
      </c>
      <c r="Z236" s="169">
        <f>+IFERROR(SUMIFS([5]Sheet1!M:M,[5]Sheet1!$A:$A,$A236,[5]Sheet1!$B:$B,$B236,[5]Sheet1!$C:$C,$C236),0)</f>
        <v>0</v>
      </c>
      <c r="AA236" s="169">
        <f>+IFERROR(SUMIFS([5]Sheet1!N:N,[5]Sheet1!$A:$A,$A236,[5]Sheet1!$B:$B,$B236,[5]Sheet1!$C:$C,$C236),0)</f>
        <v>0</v>
      </c>
      <c r="AB236" s="169">
        <f>+IFERROR(SUMIFS([5]Sheet1!O:O,[5]Sheet1!$A:$A,$A236,[5]Sheet1!$B:$B,$B236,[5]Sheet1!$C:$C,$C236),0)</f>
        <v>0</v>
      </c>
      <c r="AC236" s="169">
        <f>+IFERROR(SUMIFS([5]Sheet1!P:P,[5]Sheet1!$A:$A,$A236,[5]Sheet1!$B:$B,$B236,[5]Sheet1!$C:$C,$C236),0)</f>
        <v>0</v>
      </c>
      <c r="AD236" s="169">
        <f>+IFERROR(SUMIFS([5]Sheet1!Q:Q,[5]Sheet1!$A:$A,$A236,[5]Sheet1!$B:$B,$B236,[5]Sheet1!$C:$C,$C236),0)</f>
        <v>0</v>
      </c>
      <c r="AE236" s="169">
        <f>+IFERROR(SUMIFS([5]Sheet1!R:R,[5]Sheet1!$A:$A,$A236,[5]Sheet1!$B:$B,$B236,[5]Sheet1!$C:$C,$C236),0)</f>
        <v>0</v>
      </c>
      <c r="AF236" s="169">
        <f>+IFERROR(SUMIFS([5]Sheet1!S:S,[5]Sheet1!$A:$A,$A236,[5]Sheet1!$B:$B,$B236,[5]Sheet1!$C:$C,$C236),0)</f>
        <v>0</v>
      </c>
      <c r="AG236" s="169">
        <f>+IFERROR(SUMIFS([5]Sheet1!T:T,[5]Sheet1!$A:$A,$A236,[5]Sheet1!$B:$B,$B236,[5]Sheet1!$C:$C,$C236),0)</f>
        <v>0</v>
      </c>
      <c r="AH236" s="169">
        <f>+IFERROR(SUMIFS([5]Sheet1!U:U,[5]Sheet1!$A:$A,$A236,[5]Sheet1!$B:$B,$B236,[5]Sheet1!$C:$C,$C236),0)</f>
        <v>0</v>
      </c>
      <c r="AI236" s="169">
        <f>+IFERROR(SUMIFS([5]Sheet1!V:V,[5]Sheet1!$A:$A,$A236,[5]Sheet1!$B:$B,$B236,[5]Sheet1!$C:$C,$C236),0)</f>
        <v>0</v>
      </c>
      <c r="AJ236" s="169">
        <f>+IFERROR(SUMIFS([5]Sheet1!W:W,[5]Sheet1!$A:$A,$A236,[5]Sheet1!$B:$B,$B236,[5]Sheet1!$C:$C,$C236),0)</f>
        <v>0</v>
      </c>
      <c r="AK236" s="169">
        <f>+IFERROR(SUMIFS([5]Sheet1!X:X,[5]Sheet1!$A:$A,$A236,[5]Sheet1!$B:$B,$B236,[5]Sheet1!$C:$C,$C236),0)</f>
        <v>0</v>
      </c>
      <c r="AL236" s="169">
        <f>+IFERROR(SUMIFS([5]Sheet1!Y:Y,[5]Sheet1!$A:$A,$A236,[5]Sheet1!$B:$B,$B236,[5]Sheet1!$C:$C,$C236),0)</f>
        <v>0</v>
      </c>
      <c r="AM236" s="169">
        <f>+IFERROR(SUMIFS([5]Sheet1!Z:Z,[5]Sheet1!$A:$A,$A236,[5]Sheet1!$B:$B,$B236,[5]Sheet1!$C:$C,$C236),0)</f>
        <v>0</v>
      </c>
    </row>
    <row r="237" spans="1:39" outlineLevel="1">
      <c r="A237" s="4" t="s">
        <v>82</v>
      </c>
      <c r="B237" s="4" t="s">
        <v>49</v>
      </c>
      <c r="C237" s="4" t="str">
        <f t="shared" si="128"/>
        <v>X Security NOMADA</v>
      </c>
      <c r="D237" s="216"/>
      <c r="E237" s="207"/>
      <c r="F237" s="204"/>
      <c r="G237" s="12" t="s">
        <v>97</v>
      </c>
      <c r="H237" s="35"/>
      <c r="I237" s="35"/>
      <c r="J237" s="35"/>
      <c r="K237" s="35"/>
      <c r="L237" s="35"/>
      <c r="M237" s="35"/>
      <c r="N237" s="35"/>
      <c r="O237" s="35"/>
      <c r="P237" s="169"/>
      <c r="Q237" s="169">
        <f>+IFERROR(SUMIFS([5]Sheet1!D:D,[5]Sheet1!$A:$A,$A237,[5]Sheet1!$B:$B,$B237,[5]Sheet1!$C:$C,$C237),0)</f>
        <v>0</v>
      </c>
      <c r="R237" s="169">
        <f>+IFERROR(SUMIFS([5]Sheet1!E:E,[5]Sheet1!$A:$A,$A237,[5]Sheet1!$B:$B,$B237,[5]Sheet1!$C:$C,$C237),0)</f>
        <v>0</v>
      </c>
      <c r="S237" s="169">
        <f>+IFERROR(SUMIFS([5]Sheet1!F:F,[5]Sheet1!$A:$A,$A237,[5]Sheet1!$B:$B,$B237,[5]Sheet1!$C:$C,$C237),0)</f>
        <v>0</v>
      </c>
      <c r="T237" s="169">
        <f>+IFERROR(SUMIFS([5]Sheet1!G:G,[5]Sheet1!$A:$A,$A237,[5]Sheet1!$B:$B,$B237,[5]Sheet1!$C:$C,$C237),0)</f>
        <v>0</v>
      </c>
      <c r="U237" s="169">
        <f>+IFERROR(SUMIFS([5]Sheet1!H:H,[5]Sheet1!$A:$A,$A237,[5]Sheet1!$B:$B,$B237,[5]Sheet1!$C:$C,$C237),0)</f>
        <v>0</v>
      </c>
      <c r="V237" s="169">
        <f>+IFERROR(SUMIFS([5]Sheet1!I:I,[5]Sheet1!$A:$A,$A237,[5]Sheet1!$B:$B,$B237,[5]Sheet1!$C:$C,$C237),0)</f>
        <v>0</v>
      </c>
      <c r="W237" s="169">
        <f>+IFERROR(SUMIFS([5]Sheet1!J:J,[5]Sheet1!$A:$A,$A237,[5]Sheet1!$B:$B,$B237,[5]Sheet1!$C:$C,$C237),0)</f>
        <v>0</v>
      </c>
      <c r="X237" s="169">
        <f>+IFERROR(SUMIFS([5]Sheet1!K:K,[5]Sheet1!$A:$A,$A237,[5]Sheet1!$B:$B,$B237,[5]Sheet1!$C:$C,$C237),0)</f>
        <v>0</v>
      </c>
      <c r="Y237" s="169">
        <f>+IFERROR(SUMIFS([5]Sheet1!L:L,[5]Sheet1!$A:$A,$A237,[5]Sheet1!$B:$B,$B237,[5]Sheet1!$C:$C,$C237),0)</f>
        <v>0</v>
      </c>
      <c r="Z237" s="169">
        <f>+IFERROR(SUMIFS([5]Sheet1!M:M,[5]Sheet1!$A:$A,$A237,[5]Sheet1!$B:$B,$B237,[5]Sheet1!$C:$C,$C237),0)</f>
        <v>0</v>
      </c>
      <c r="AA237" s="169">
        <f>+IFERROR(SUMIFS([5]Sheet1!N:N,[5]Sheet1!$A:$A,$A237,[5]Sheet1!$B:$B,$B237,[5]Sheet1!$C:$C,$C237),0)</f>
        <v>0</v>
      </c>
      <c r="AB237" s="169">
        <f>+IFERROR(SUMIFS([5]Sheet1!O:O,[5]Sheet1!$A:$A,$A237,[5]Sheet1!$B:$B,$B237,[5]Sheet1!$C:$C,$C237),0)</f>
        <v>0</v>
      </c>
      <c r="AC237" s="169">
        <f>+IFERROR(SUMIFS([5]Sheet1!P:P,[5]Sheet1!$A:$A,$A237,[5]Sheet1!$B:$B,$B237,[5]Sheet1!$C:$C,$C237),0)</f>
        <v>0</v>
      </c>
      <c r="AD237" s="169">
        <f>+IFERROR(SUMIFS([5]Sheet1!Q:Q,[5]Sheet1!$A:$A,$A237,[5]Sheet1!$B:$B,$B237,[5]Sheet1!$C:$C,$C237),0)</f>
        <v>0</v>
      </c>
      <c r="AE237" s="169">
        <f>+IFERROR(SUMIFS([5]Sheet1!R:R,[5]Sheet1!$A:$A,$A237,[5]Sheet1!$B:$B,$B237,[5]Sheet1!$C:$C,$C237),0)</f>
        <v>0</v>
      </c>
      <c r="AF237" s="169">
        <f>+IFERROR(SUMIFS([5]Sheet1!S:S,[5]Sheet1!$A:$A,$A237,[5]Sheet1!$B:$B,$B237,[5]Sheet1!$C:$C,$C237),0)</f>
        <v>0</v>
      </c>
      <c r="AG237" s="169">
        <f>+IFERROR(SUMIFS([5]Sheet1!T:T,[5]Sheet1!$A:$A,$A237,[5]Sheet1!$B:$B,$B237,[5]Sheet1!$C:$C,$C237),0)</f>
        <v>0</v>
      </c>
      <c r="AH237" s="169">
        <f>+IFERROR(SUMIFS([5]Sheet1!U:U,[5]Sheet1!$A:$A,$A237,[5]Sheet1!$B:$B,$B237,[5]Sheet1!$C:$C,$C237),0)</f>
        <v>0</v>
      </c>
      <c r="AI237" s="169">
        <f>+IFERROR(SUMIFS([5]Sheet1!V:V,[5]Sheet1!$A:$A,$A237,[5]Sheet1!$B:$B,$B237,[5]Sheet1!$C:$C,$C237),0)</f>
        <v>0</v>
      </c>
      <c r="AJ237" s="169">
        <f>+IFERROR(SUMIFS([5]Sheet1!W:W,[5]Sheet1!$A:$A,$A237,[5]Sheet1!$B:$B,$B237,[5]Sheet1!$C:$C,$C237),0)</f>
        <v>0</v>
      </c>
      <c r="AK237" s="169">
        <f>+IFERROR(SUMIFS([5]Sheet1!X:X,[5]Sheet1!$A:$A,$A237,[5]Sheet1!$B:$B,$B237,[5]Sheet1!$C:$C,$C237),0)</f>
        <v>0</v>
      </c>
      <c r="AL237" s="169">
        <f>+IFERROR(SUMIFS([5]Sheet1!Y:Y,[5]Sheet1!$A:$A,$A237,[5]Sheet1!$B:$B,$B237,[5]Sheet1!$C:$C,$C237),0)</f>
        <v>0</v>
      </c>
      <c r="AM237" s="169">
        <f>+IFERROR(SUMIFS([5]Sheet1!Z:Z,[5]Sheet1!$A:$A,$A237,[5]Sheet1!$B:$B,$B237,[5]Sheet1!$C:$C,$C237),0)</f>
        <v>0</v>
      </c>
    </row>
    <row r="238" spans="1:39" outlineLevel="1">
      <c r="A238" s="4" t="s">
        <v>82</v>
      </c>
      <c r="B238" s="4" t="s">
        <v>49</v>
      </c>
      <c r="C238" s="4" t="str">
        <f t="shared" si="128"/>
        <v>X Security 4G</v>
      </c>
      <c r="D238" s="216"/>
      <c r="E238" s="207"/>
      <c r="F238" s="204"/>
      <c r="G238" s="12" t="s">
        <v>98</v>
      </c>
      <c r="H238" s="35"/>
      <c r="I238" s="35"/>
      <c r="J238" s="35"/>
      <c r="K238" s="35"/>
      <c r="L238" s="35"/>
      <c r="M238" s="35"/>
      <c r="N238" s="35"/>
      <c r="O238" s="35"/>
      <c r="P238" s="169"/>
      <c r="Q238" s="169">
        <f>+IFERROR(SUMIFS([5]Sheet1!D:D,[5]Sheet1!$A:$A,$A238,[5]Sheet1!$B:$B,$B238,[5]Sheet1!$C:$C,$C238),0)</f>
        <v>0</v>
      </c>
      <c r="R238" s="169">
        <f>+IFERROR(SUMIFS([5]Sheet1!E:E,[5]Sheet1!$A:$A,$A238,[5]Sheet1!$B:$B,$B238,[5]Sheet1!$C:$C,$C238),0)</f>
        <v>0</v>
      </c>
      <c r="S238" s="169">
        <f>+IFERROR(SUMIFS([5]Sheet1!F:F,[5]Sheet1!$A:$A,$A238,[5]Sheet1!$B:$B,$B238,[5]Sheet1!$C:$C,$C238),0)</f>
        <v>0</v>
      </c>
      <c r="T238" s="169">
        <f>+IFERROR(SUMIFS([5]Sheet1!G:G,[5]Sheet1!$A:$A,$A238,[5]Sheet1!$B:$B,$B238,[5]Sheet1!$C:$C,$C238),0)</f>
        <v>0</v>
      </c>
      <c r="U238" s="169">
        <f>+IFERROR(SUMIFS([5]Sheet1!H:H,[5]Sheet1!$A:$A,$A238,[5]Sheet1!$B:$B,$B238,[5]Sheet1!$C:$C,$C238),0)</f>
        <v>0</v>
      </c>
      <c r="V238" s="169">
        <f>+IFERROR(SUMIFS([5]Sheet1!I:I,[5]Sheet1!$A:$A,$A238,[5]Sheet1!$B:$B,$B238,[5]Sheet1!$C:$C,$C238),0)</f>
        <v>0</v>
      </c>
      <c r="W238" s="169">
        <f>+IFERROR(SUMIFS([5]Sheet1!J:J,[5]Sheet1!$A:$A,$A238,[5]Sheet1!$B:$B,$B238,[5]Sheet1!$C:$C,$C238),0)</f>
        <v>0</v>
      </c>
      <c r="X238" s="169">
        <f>+IFERROR(SUMIFS([5]Sheet1!K:K,[5]Sheet1!$A:$A,$A238,[5]Sheet1!$B:$B,$B238,[5]Sheet1!$C:$C,$C238),0)</f>
        <v>0</v>
      </c>
      <c r="Y238" s="169">
        <f>+IFERROR(SUMIFS([5]Sheet1!L:L,[5]Sheet1!$A:$A,$A238,[5]Sheet1!$B:$B,$B238,[5]Sheet1!$C:$C,$C238),0)</f>
        <v>0</v>
      </c>
      <c r="Z238" s="169">
        <f>+IFERROR(SUMIFS([5]Sheet1!M:M,[5]Sheet1!$A:$A,$A238,[5]Sheet1!$B:$B,$B238,[5]Sheet1!$C:$C,$C238),0)</f>
        <v>0</v>
      </c>
      <c r="AA238" s="169">
        <f>+IFERROR(SUMIFS([5]Sheet1!N:N,[5]Sheet1!$A:$A,$A238,[5]Sheet1!$B:$B,$B238,[5]Sheet1!$C:$C,$C238),0)</f>
        <v>0</v>
      </c>
      <c r="AB238" s="169">
        <f>+IFERROR(SUMIFS([5]Sheet1!O:O,[5]Sheet1!$A:$A,$A238,[5]Sheet1!$B:$B,$B238,[5]Sheet1!$C:$C,$C238),0)</f>
        <v>0</v>
      </c>
      <c r="AC238" s="169">
        <f>+IFERROR(SUMIFS([5]Sheet1!P:P,[5]Sheet1!$A:$A,$A238,[5]Sheet1!$B:$B,$B238,[5]Sheet1!$C:$C,$C238),0)</f>
        <v>0</v>
      </c>
      <c r="AD238" s="169">
        <f>+IFERROR(SUMIFS([5]Sheet1!Q:Q,[5]Sheet1!$A:$A,$A238,[5]Sheet1!$B:$B,$B238,[5]Sheet1!$C:$C,$C238),0)</f>
        <v>0</v>
      </c>
      <c r="AE238" s="169">
        <f>+IFERROR(SUMIFS([5]Sheet1!R:R,[5]Sheet1!$A:$A,$A238,[5]Sheet1!$B:$B,$B238,[5]Sheet1!$C:$C,$C238),0)</f>
        <v>0</v>
      </c>
      <c r="AF238" s="169">
        <f>+IFERROR(SUMIFS([5]Sheet1!S:S,[5]Sheet1!$A:$A,$A238,[5]Sheet1!$B:$B,$B238,[5]Sheet1!$C:$C,$C238),0)</f>
        <v>0</v>
      </c>
      <c r="AG238" s="169">
        <f>+IFERROR(SUMIFS([5]Sheet1!T:T,[5]Sheet1!$A:$A,$A238,[5]Sheet1!$B:$B,$B238,[5]Sheet1!$C:$C,$C238),0)</f>
        <v>0</v>
      </c>
      <c r="AH238" s="169">
        <f>+IFERROR(SUMIFS([5]Sheet1!U:U,[5]Sheet1!$A:$A,$A238,[5]Sheet1!$B:$B,$B238,[5]Sheet1!$C:$C,$C238),0)</f>
        <v>0</v>
      </c>
      <c r="AI238" s="169">
        <f>+IFERROR(SUMIFS([5]Sheet1!V:V,[5]Sheet1!$A:$A,$A238,[5]Sheet1!$B:$B,$B238,[5]Sheet1!$C:$C,$C238),0)</f>
        <v>0</v>
      </c>
      <c r="AJ238" s="169">
        <f>+IFERROR(SUMIFS([5]Sheet1!W:W,[5]Sheet1!$A:$A,$A238,[5]Sheet1!$B:$B,$B238,[5]Sheet1!$C:$C,$C238),0)</f>
        <v>0</v>
      </c>
      <c r="AK238" s="169">
        <f>+IFERROR(SUMIFS([5]Sheet1!X:X,[5]Sheet1!$A:$A,$A238,[5]Sheet1!$B:$B,$B238,[5]Sheet1!$C:$C,$C238),0)</f>
        <v>0</v>
      </c>
      <c r="AL238" s="169">
        <f>+IFERROR(SUMIFS([5]Sheet1!Y:Y,[5]Sheet1!$A:$A,$A238,[5]Sheet1!$B:$B,$B238,[5]Sheet1!$C:$C,$C238),0)</f>
        <v>0</v>
      </c>
      <c r="AM238" s="169">
        <f>+IFERROR(SUMIFS([5]Sheet1!Z:Z,[5]Sheet1!$A:$A,$A238,[5]Sheet1!$B:$B,$B238,[5]Sheet1!$C:$C,$C238),0)</f>
        <v>0</v>
      </c>
    </row>
    <row r="239" spans="1:39" outlineLevel="1">
      <c r="A239" s="4" t="s">
        <v>82</v>
      </c>
      <c r="B239" s="4" t="s">
        <v>49</v>
      </c>
      <c r="C239" s="4" t="str">
        <f t="shared" si="128"/>
        <v>X Security Monosede Portable 20</v>
      </c>
      <c r="D239" s="216"/>
      <c r="E239" s="207"/>
      <c r="F239" s="204"/>
      <c r="G239" s="12" t="s">
        <v>3786</v>
      </c>
      <c r="H239" s="35"/>
      <c r="I239" s="35"/>
      <c r="J239" s="35"/>
      <c r="K239" s="35"/>
      <c r="L239" s="35"/>
      <c r="M239" s="35"/>
      <c r="N239" s="35"/>
      <c r="O239" s="35"/>
      <c r="P239" s="169"/>
      <c r="Q239" s="169">
        <f>+IFERROR(SUMIFS([5]Sheet1!D:D,[5]Sheet1!$A:$A,$A239,[5]Sheet1!$B:$B,$B239,[5]Sheet1!$C:$C,$C239),0)</f>
        <v>0</v>
      </c>
      <c r="R239" s="169">
        <f>+IFERROR(SUMIFS([5]Sheet1!E:E,[5]Sheet1!$A:$A,$A239,[5]Sheet1!$B:$B,$B239,[5]Sheet1!$C:$C,$C239),0)</f>
        <v>0</v>
      </c>
      <c r="S239" s="169">
        <f>+IFERROR(SUMIFS([5]Sheet1!F:F,[5]Sheet1!$A:$A,$A239,[5]Sheet1!$B:$B,$B239,[5]Sheet1!$C:$C,$C239),0)</f>
        <v>0</v>
      </c>
      <c r="T239" s="169">
        <f>+IFERROR(SUMIFS([5]Sheet1!G:G,[5]Sheet1!$A:$A,$A239,[5]Sheet1!$B:$B,$B239,[5]Sheet1!$C:$C,$C239),0)</f>
        <v>0</v>
      </c>
      <c r="U239" s="169">
        <f>+IFERROR(SUMIFS([5]Sheet1!H:H,[5]Sheet1!$A:$A,$A239,[5]Sheet1!$B:$B,$B239,[5]Sheet1!$C:$C,$C239),0)</f>
        <v>0</v>
      </c>
      <c r="V239" s="169">
        <f>+IFERROR(SUMIFS([5]Sheet1!I:I,[5]Sheet1!$A:$A,$A239,[5]Sheet1!$B:$B,$B239,[5]Sheet1!$C:$C,$C239),0)</f>
        <v>0</v>
      </c>
      <c r="W239" s="169">
        <f>+IFERROR(SUMIFS([5]Sheet1!J:J,[5]Sheet1!$A:$A,$A239,[5]Sheet1!$B:$B,$B239,[5]Sheet1!$C:$C,$C239),0)</f>
        <v>0</v>
      </c>
      <c r="X239" s="169">
        <f>+IFERROR(SUMIFS([5]Sheet1!K:K,[5]Sheet1!$A:$A,$A239,[5]Sheet1!$B:$B,$B239,[5]Sheet1!$C:$C,$C239),0)</f>
        <v>0</v>
      </c>
      <c r="Y239" s="169">
        <f>+IFERROR(SUMIFS([5]Sheet1!L:L,[5]Sheet1!$A:$A,$A239,[5]Sheet1!$B:$B,$B239,[5]Sheet1!$C:$C,$C239),0)</f>
        <v>0</v>
      </c>
      <c r="Z239" s="169">
        <f>+IFERROR(SUMIFS([5]Sheet1!M:M,[5]Sheet1!$A:$A,$A239,[5]Sheet1!$B:$B,$B239,[5]Sheet1!$C:$C,$C239),0)</f>
        <v>0</v>
      </c>
      <c r="AA239" s="169">
        <f>+IFERROR(SUMIFS([5]Sheet1!N:N,[5]Sheet1!$A:$A,$A239,[5]Sheet1!$B:$B,$B239,[5]Sheet1!$C:$C,$C239),0)</f>
        <v>0</v>
      </c>
      <c r="AB239" s="169">
        <f>+IFERROR(SUMIFS([5]Sheet1!O:O,[5]Sheet1!$A:$A,$A239,[5]Sheet1!$B:$B,$B239,[5]Sheet1!$C:$C,$C239),0)</f>
        <v>0</v>
      </c>
      <c r="AC239" s="169">
        <f>+IFERROR(SUMIFS([5]Sheet1!P:P,[5]Sheet1!$A:$A,$A239,[5]Sheet1!$B:$B,$B239,[5]Sheet1!$C:$C,$C239),0)</f>
        <v>0</v>
      </c>
      <c r="AD239" s="169">
        <f>+IFERROR(SUMIFS([5]Sheet1!Q:Q,[5]Sheet1!$A:$A,$A239,[5]Sheet1!$B:$B,$B239,[5]Sheet1!$C:$C,$C239),0)</f>
        <v>0</v>
      </c>
      <c r="AE239" s="169">
        <f>+IFERROR(SUMIFS([5]Sheet1!R:R,[5]Sheet1!$A:$A,$A239,[5]Sheet1!$B:$B,$B239,[5]Sheet1!$C:$C,$C239),0)</f>
        <v>0</v>
      </c>
      <c r="AF239" s="169">
        <f>+IFERROR(SUMIFS([5]Sheet1!S:S,[5]Sheet1!$A:$A,$A239,[5]Sheet1!$B:$B,$B239,[5]Sheet1!$C:$C,$C239),0)</f>
        <v>0</v>
      </c>
      <c r="AG239" s="169">
        <f>+IFERROR(SUMIFS([5]Sheet1!T:T,[5]Sheet1!$A:$A,$A239,[5]Sheet1!$B:$B,$B239,[5]Sheet1!$C:$C,$C239),0)</f>
        <v>0</v>
      </c>
      <c r="AH239" s="169">
        <f>+IFERROR(SUMIFS([5]Sheet1!U:U,[5]Sheet1!$A:$A,$A239,[5]Sheet1!$B:$B,$B239,[5]Sheet1!$C:$C,$C239),0)</f>
        <v>0</v>
      </c>
      <c r="AI239" s="169">
        <f>+IFERROR(SUMIFS([5]Sheet1!V:V,[5]Sheet1!$A:$A,$A239,[5]Sheet1!$B:$B,$B239,[5]Sheet1!$C:$C,$C239),0)</f>
        <v>0</v>
      </c>
      <c r="AJ239" s="169">
        <f>+IFERROR(SUMIFS([5]Sheet1!W:W,[5]Sheet1!$A:$A,$A239,[5]Sheet1!$B:$B,$B239,[5]Sheet1!$C:$C,$C239),0)</f>
        <v>0</v>
      </c>
      <c r="AK239" s="169">
        <f>+IFERROR(SUMIFS([5]Sheet1!X:X,[5]Sheet1!$A:$A,$A239,[5]Sheet1!$B:$B,$B239,[5]Sheet1!$C:$C,$C239),0)</f>
        <v>0</v>
      </c>
      <c r="AL239" s="169">
        <f>+IFERROR(SUMIFS([5]Sheet1!Y:Y,[5]Sheet1!$A:$A,$A239,[5]Sheet1!$B:$B,$B239,[5]Sheet1!$C:$C,$C239),0)</f>
        <v>0</v>
      </c>
      <c r="AM239" s="169">
        <f>+IFERROR(SUMIFS([5]Sheet1!Z:Z,[5]Sheet1!$A:$A,$A239,[5]Sheet1!$B:$B,$B239,[5]Sheet1!$C:$C,$C239),0)</f>
        <v>0</v>
      </c>
    </row>
    <row r="240" spans="1:39" outlineLevel="1">
      <c r="A240" s="4" t="s">
        <v>82</v>
      </c>
      <c r="B240" s="4" t="s">
        <v>49</v>
      </c>
      <c r="C240" s="4" t="str">
        <f t="shared" si="128"/>
        <v>X Security Monosede 50</v>
      </c>
      <c r="D240" s="216"/>
      <c r="E240" s="207"/>
      <c r="F240" s="204"/>
      <c r="G240" s="12" t="s">
        <v>3787</v>
      </c>
      <c r="H240" s="35"/>
      <c r="I240" s="35"/>
      <c r="J240" s="35"/>
      <c r="K240" s="35"/>
      <c r="L240" s="35"/>
      <c r="M240" s="35"/>
      <c r="N240" s="35"/>
      <c r="O240" s="35"/>
      <c r="P240" s="169"/>
      <c r="Q240" s="169">
        <f>+IFERROR(SUMIFS([5]Sheet1!D:D,[5]Sheet1!$A:$A,$A240,[5]Sheet1!$B:$B,$B240,[5]Sheet1!$C:$C,$C240),0)</f>
        <v>0</v>
      </c>
      <c r="R240" s="169">
        <f>+IFERROR(SUMIFS([5]Sheet1!E:E,[5]Sheet1!$A:$A,$A240,[5]Sheet1!$B:$B,$B240,[5]Sheet1!$C:$C,$C240),0)</f>
        <v>0</v>
      </c>
      <c r="S240" s="169">
        <f>+IFERROR(SUMIFS([5]Sheet1!F:F,[5]Sheet1!$A:$A,$A240,[5]Sheet1!$B:$B,$B240,[5]Sheet1!$C:$C,$C240),0)</f>
        <v>0</v>
      </c>
      <c r="T240" s="169">
        <f>+IFERROR(SUMIFS([5]Sheet1!G:G,[5]Sheet1!$A:$A,$A240,[5]Sheet1!$B:$B,$B240,[5]Sheet1!$C:$C,$C240),0)</f>
        <v>0</v>
      </c>
      <c r="U240" s="169">
        <f>+IFERROR(SUMIFS([5]Sheet1!H:H,[5]Sheet1!$A:$A,$A240,[5]Sheet1!$B:$B,$B240,[5]Sheet1!$C:$C,$C240),0)</f>
        <v>0</v>
      </c>
      <c r="V240" s="169">
        <f>+IFERROR(SUMIFS([5]Sheet1!I:I,[5]Sheet1!$A:$A,$A240,[5]Sheet1!$B:$B,$B240,[5]Sheet1!$C:$C,$C240),0)</f>
        <v>0</v>
      </c>
      <c r="W240" s="169">
        <f>+IFERROR(SUMIFS([5]Sheet1!J:J,[5]Sheet1!$A:$A,$A240,[5]Sheet1!$B:$B,$B240,[5]Sheet1!$C:$C,$C240),0)</f>
        <v>0</v>
      </c>
      <c r="X240" s="169">
        <f>+IFERROR(SUMIFS([5]Sheet1!K:K,[5]Sheet1!$A:$A,$A240,[5]Sheet1!$B:$B,$B240,[5]Sheet1!$C:$C,$C240),0)</f>
        <v>0</v>
      </c>
      <c r="Y240" s="169">
        <f>+IFERROR(SUMIFS([5]Sheet1!L:L,[5]Sheet1!$A:$A,$A240,[5]Sheet1!$B:$B,$B240,[5]Sheet1!$C:$C,$C240),0)</f>
        <v>0</v>
      </c>
      <c r="Z240" s="169">
        <f>+IFERROR(SUMIFS([5]Sheet1!M:M,[5]Sheet1!$A:$A,$A240,[5]Sheet1!$B:$B,$B240,[5]Sheet1!$C:$C,$C240),0)</f>
        <v>0</v>
      </c>
      <c r="AA240" s="169">
        <f>+IFERROR(SUMIFS([5]Sheet1!N:N,[5]Sheet1!$A:$A,$A240,[5]Sheet1!$B:$B,$B240,[5]Sheet1!$C:$C,$C240),0)</f>
        <v>0</v>
      </c>
      <c r="AB240" s="169">
        <f>+IFERROR(SUMIFS([5]Sheet1!O:O,[5]Sheet1!$A:$A,$A240,[5]Sheet1!$B:$B,$B240,[5]Sheet1!$C:$C,$C240),0)</f>
        <v>0</v>
      </c>
      <c r="AC240" s="169">
        <f>+IFERROR(SUMIFS([5]Sheet1!P:P,[5]Sheet1!$A:$A,$A240,[5]Sheet1!$B:$B,$B240,[5]Sheet1!$C:$C,$C240),0)</f>
        <v>0</v>
      </c>
      <c r="AD240" s="169">
        <f>+IFERROR(SUMIFS([5]Sheet1!Q:Q,[5]Sheet1!$A:$A,$A240,[5]Sheet1!$B:$B,$B240,[5]Sheet1!$C:$C,$C240),0)</f>
        <v>0</v>
      </c>
      <c r="AE240" s="169">
        <f>+IFERROR(SUMIFS([5]Sheet1!R:R,[5]Sheet1!$A:$A,$A240,[5]Sheet1!$B:$B,$B240,[5]Sheet1!$C:$C,$C240),0)</f>
        <v>0</v>
      </c>
      <c r="AF240" s="169">
        <f>+IFERROR(SUMIFS([5]Sheet1!S:S,[5]Sheet1!$A:$A,$A240,[5]Sheet1!$B:$B,$B240,[5]Sheet1!$C:$C,$C240),0)</f>
        <v>0</v>
      </c>
      <c r="AG240" s="169">
        <f>+IFERROR(SUMIFS([5]Sheet1!T:T,[5]Sheet1!$A:$A,$A240,[5]Sheet1!$B:$B,$B240,[5]Sheet1!$C:$C,$C240),0)</f>
        <v>0</v>
      </c>
      <c r="AH240" s="169">
        <f>+IFERROR(SUMIFS([5]Sheet1!U:U,[5]Sheet1!$A:$A,$A240,[5]Sheet1!$B:$B,$B240,[5]Sheet1!$C:$C,$C240),0)</f>
        <v>0</v>
      </c>
      <c r="AI240" s="169">
        <f>+IFERROR(SUMIFS([5]Sheet1!V:V,[5]Sheet1!$A:$A,$A240,[5]Sheet1!$B:$B,$B240,[5]Sheet1!$C:$C,$C240),0)</f>
        <v>0</v>
      </c>
      <c r="AJ240" s="169">
        <f>+IFERROR(SUMIFS([5]Sheet1!W:W,[5]Sheet1!$A:$A,$A240,[5]Sheet1!$B:$B,$B240,[5]Sheet1!$C:$C,$C240),0)</f>
        <v>0</v>
      </c>
      <c r="AK240" s="169">
        <f>+IFERROR(SUMIFS([5]Sheet1!X:X,[5]Sheet1!$A:$A,$A240,[5]Sheet1!$B:$B,$B240,[5]Sheet1!$C:$C,$C240),0)</f>
        <v>0</v>
      </c>
      <c r="AL240" s="169">
        <f>+IFERROR(SUMIFS([5]Sheet1!Y:Y,[5]Sheet1!$A:$A,$A240,[5]Sheet1!$B:$B,$B240,[5]Sheet1!$C:$C,$C240),0)</f>
        <v>0</v>
      </c>
      <c r="AM240" s="169">
        <f>+IFERROR(SUMIFS([5]Sheet1!Z:Z,[5]Sheet1!$A:$A,$A240,[5]Sheet1!$B:$B,$B240,[5]Sheet1!$C:$C,$C240),0)</f>
        <v>0</v>
      </c>
    </row>
    <row r="241" spans="1:39" outlineLevel="1">
      <c r="A241" s="4" t="s">
        <v>82</v>
      </c>
      <c r="B241" s="4" t="s">
        <v>49</v>
      </c>
      <c r="C241" s="4" t="str">
        <f t="shared" si="128"/>
        <v>X Security Monosede 100</v>
      </c>
      <c r="D241" s="216"/>
      <c r="E241" s="207"/>
      <c r="F241" s="204"/>
      <c r="G241" s="12" t="s">
        <v>3788</v>
      </c>
      <c r="H241" s="35"/>
      <c r="I241" s="35"/>
      <c r="J241" s="35"/>
      <c r="K241" s="35"/>
      <c r="L241" s="35"/>
      <c r="M241" s="35"/>
      <c r="N241" s="35"/>
      <c r="O241" s="35"/>
      <c r="P241" s="169"/>
      <c r="Q241" s="169">
        <f>+IFERROR(SUMIFS([5]Sheet1!D:D,[5]Sheet1!$A:$A,$A241,[5]Sheet1!$B:$B,$B241,[5]Sheet1!$C:$C,$C241),0)</f>
        <v>0</v>
      </c>
      <c r="R241" s="169">
        <f>+IFERROR(SUMIFS([5]Sheet1!E:E,[5]Sheet1!$A:$A,$A241,[5]Sheet1!$B:$B,$B241,[5]Sheet1!$C:$C,$C241),0)</f>
        <v>0</v>
      </c>
      <c r="S241" s="169">
        <f>+IFERROR(SUMIFS([5]Sheet1!F:F,[5]Sheet1!$A:$A,$A241,[5]Sheet1!$B:$B,$B241,[5]Sheet1!$C:$C,$C241),0)</f>
        <v>0</v>
      </c>
      <c r="T241" s="169">
        <f>+IFERROR(SUMIFS([5]Sheet1!G:G,[5]Sheet1!$A:$A,$A241,[5]Sheet1!$B:$B,$B241,[5]Sheet1!$C:$C,$C241),0)</f>
        <v>0</v>
      </c>
      <c r="U241" s="169">
        <f>+IFERROR(SUMIFS([5]Sheet1!H:H,[5]Sheet1!$A:$A,$A241,[5]Sheet1!$B:$B,$B241,[5]Sheet1!$C:$C,$C241),0)</f>
        <v>0</v>
      </c>
      <c r="V241" s="169">
        <f>+IFERROR(SUMIFS([5]Sheet1!I:I,[5]Sheet1!$A:$A,$A241,[5]Sheet1!$B:$B,$B241,[5]Sheet1!$C:$C,$C241),0)</f>
        <v>0</v>
      </c>
      <c r="W241" s="169">
        <f>+IFERROR(SUMIFS([5]Sheet1!J:J,[5]Sheet1!$A:$A,$A241,[5]Sheet1!$B:$B,$B241,[5]Sheet1!$C:$C,$C241),0)</f>
        <v>0</v>
      </c>
      <c r="X241" s="169">
        <f>+IFERROR(SUMIFS([5]Sheet1!K:K,[5]Sheet1!$A:$A,$A241,[5]Sheet1!$B:$B,$B241,[5]Sheet1!$C:$C,$C241),0)</f>
        <v>0</v>
      </c>
      <c r="Y241" s="169">
        <f>+IFERROR(SUMIFS([5]Sheet1!L:L,[5]Sheet1!$A:$A,$A241,[5]Sheet1!$B:$B,$B241,[5]Sheet1!$C:$C,$C241),0)</f>
        <v>0</v>
      </c>
      <c r="Z241" s="169">
        <f>+IFERROR(SUMIFS([5]Sheet1!M:M,[5]Sheet1!$A:$A,$A241,[5]Sheet1!$B:$B,$B241,[5]Sheet1!$C:$C,$C241),0)</f>
        <v>0</v>
      </c>
      <c r="AA241" s="169">
        <f>+IFERROR(SUMIFS([5]Sheet1!N:N,[5]Sheet1!$A:$A,$A241,[5]Sheet1!$B:$B,$B241,[5]Sheet1!$C:$C,$C241),0)</f>
        <v>0</v>
      </c>
      <c r="AB241" s="169">
        <f>+IFERROR(SUMIFS([5]Sheet1!O:O,[5]Sheet1!$A:$A,$A241,[5]Sheet1!$B:$B,$B241,[5]Sheet1!$C:$C,$C241),0)</f>
        <v>0</v>
      </c>
      <c r="AC241" s="169">
        <f>+IFERROR(SUMIFS([5]Sheet1!P:P,[5]Sheet1!$A:$A,$A241,[5]Sheet1!$B:$B,$B241,[5]Sheet1!$C:$C,$C241),0)</f>
        <v>0</v>
      </c>
      <c r="AD241" s="169">
        <f>+IFERROR(SUMIFS([5]Sheet1!Q:Q,[5]Sheet1!$A:$A,$A241,[5]Sheet1!$B:$B,$B241,[5]Sheet1!$C:$C,$C241),0)</f>
        <v>0</v>
      </c>
      <c r="AE241" s="169">
        <f>+IFERROR(SUMIFS([5]Sheet1!R:R,[5]Sheet1!$A:$A,$A241,[5]Sheet1!$B:$B,$B241,[5]Sheet1!$C:$C,$C241),0)</f>
        <v>0</v>
      </c>
      <c r="AF241" s="169">
        <f>+IFERROR(SUMIFS([5]Sheet1!S:S,[5]Sheet1!$A:$A,$A241,[5]Sheet1!$B:$B,$B241,[5]Sheet1!$C:$C,$C241),0)</f>
        <v>0</v>
      </c>
      <c r="AG241" s="169">
        <f>+IFERROR(SUMIFS([5]Sheet1!T:T,[5]Sheet1!$A:$A,$A241,[5]Sheet1!$B:$B,$B241,[5]Sheet1!$C:$C,$C241),0)</f>
        <v>0</v>
      </c>
      <c r="AH241" s="169">
        <f>+IFERROR(SUMIFS([5]Sheet1!U:U,[5]Sheet1!$A:$A,$A241,[5]Sheet1!$B:$B,$B241,[5]Sheet1!$C:$C,$C241),0)</f>
        <v>0</v>
      </c>
      <c r="AI241" s="169">
        <f>+IFERROR(SUMIFS([5]Sheet1!V:V,[5]Sheet1!$A:$A,$A241,[5]Sheet1!$B:$B,$B241,[5]Sheet1!$C:$C,$C241),0)</f>
        <v>0</v>
      </c>
      <c r="AJ241" s="169">
        <f>+IFERROR(SUMIFS([5]Sheet1!W:W,[5]Sheet1!$A:$A,$A241,[5]Sheet1!$B:$B,$B241,[5]Sheet1!$C:$C,$C241),0)</f>
        <v>0</v>
      </c>
      <c r="AK241" s="169">
        <f>+IFERROR(SUMIFS([5]Sheet1!X:X,[5]Sheet1!$A:$A,$A241,[5]Sheet1!$B:$B,$B241,[5]Sheet1!$C:$C,$C241),0)</f>
        <v>0</v>
      </c>
      <c r="AL241" s="169">
        <f>+IFERROR(SUMIFS([5]Sheet1!Y:Y,[5]Sheet1!$A:$A,$A241,[5]Sheet1!$B:$B,$B241,[5]Sheet1!$C:$C,$C241),0)</f>
        <v>0</v>
      </c>
      <c r="AM241" s="169">
        <f>+IFERROR(SUMIFS([5]Sheet1!Z:Z,[5]Sheet1!$A:$A,$A241,[5]Sheet1!$B:$B,$B241,[5]Sheet1!$C:$C,$C241),0)</f>
        <v>0</v>
      </c>
    </row>
    <row r="242" spans="1:39" outlineLevel="1">
      <c r="A242" s="4" t="s">
        <v>82</v>
      </c>
      <c r="B242" s="4" t="s">
        <v>49</v>
      </c>
      <c r="C242" s="4" t="str">
        <f t="shared" si="128"/>
        <v>X Security Monosede 200</v>
      </c>
      <c r="D242" s="216"/>
      <c r="E242" s="207"/>
      <c r="F242" s="204"/>
      <c r="G242" s="12" t="s">
        <v>3783</v>
      </c>
      <c r="H242" s="35"/>
      <c r="I242" s="35"/>
      <c r="J242" s="35"/>
      <c r="K242" s="35"/>
      <c r="L242" s="35"/>
      <c r="M242" s="35"/>
      <c r="N242" s="35"/>
      <c r="O242" s="35"/>
      <c r="P242" s="169"/>
      <c r="Q242" s="169">
        <f>+IFERROR(SUMIFS([5]Sheet1!D:D,[5]Sheet1!$A:$A,$A242,[5]Sheet1!$B:$B,$B242,[5]Sheet1!$C:$C,$C242),0)</f>
        <v>0</v>
      </c>
      <c r="R242" s="169">
        <f>+IFERROR(SUMIFS([5]Sheet1!E:E,[5]Sheet1!$A:$A,$A242,[5]Sheet1!$B:$B,$B242,[5]Sheet1!$C:$C,$C242),0)</f>
        <v>0</v>
      </c>
      <c r="S242" s="169">
        <f>+IFERROR(SUMIFS([5]Sheet1!F:F,[5]Sheet1!$A:$A,$A242,[5]Sheet1!$B:$B,$B242,[5]Sheet1!$C:$C,$C242),0)</f>
        <v>0</v>
      </c>
      <c r="T242" s="169">
        <f>+IFERROR(SUMIFS([5]Sheet1!G:G,[5]Sheet1!$A:$A,$A242,[5]Sheet1!$B:$B,$B242,[5]Sheet1!$C:$C,$C242),0)</f>
        <v>0</v>
      </c>
      <c r="U242" s="169">
        <f>+IFERROR(SUMIFS([5]Sheet1!H:H,[5]Sheet1!$A:$A,$A242,[5]Sheet1!$B:$B,$B242,[5]Sheet1!$C:$C,$C242),0)</f>
        <v>0</v>
      </c>
      <c r="V242" s="169">
        <f>+IFERROR(SUMIFS([5]Sheet1!I:I,[5]Sheet1!$A:$A,$A242,[5]Sheet1!$B:$B,$B242,[5]Sheet1!$C:$C,$C242),0)</f>
        <v>0</v>
      </c>
      <c r="W242" s="169">
        <f>+IFERROR(SUMIFS([5]Sheet1!J:J,[5]Sheet1!$A:$A,$A242,[5]Sheet1!$B:$B,$B242,[5]Sheet1!$C:$C,$C242),0)</f>
        <v>0</v>
      </c>
      <c r="X242" s="169">
        <f>+IFERROR(SUMIFS([5]Sheet1!K:K,[5]Sheet1!$A:$A,$A242,[5]Sheet1!$B:$B,$B242,[5]Sheet1!$C:$C,$C242),0)</f>
        <v>0</v>
      </c>
      <c r="Y242" s="169">
        <f>+IFERROR(SUMIFS([5]Sheet1!L:L,[5]Sheet1!$A:$A,$A242,[5]Sheet1!$B:$B,$B242,[5]Sheet1!$C:$C,$C242),0)</f>
        <v>0</v>
      </c>
      <c r="Z242" s="169">
        <f>+IFERROR(SUMIFS([5]Sheet1!M:M,[5]Sheet1!$A:$A,$A242,[5]Sheet1!$B:$B,$B242,[5]Sheet1!$C:$C,$C242),0)</f>
        <v>0</v>
      </c>
      <c r="AA242" s="169">
        <f>+IFERROR(SUMIFS([5]Sheet1!N:N,[5]Sheet1!$A:$A,$A242,[5]Sheet1!$B:$B,$B242,[5]Sheet1!$C:$C,$C242),0)</f>
        <v>0</v>
      </c>
      <c r="AB242" s="169">
        <f>+IFERROR(SUMIFS([5]Sheet1!O:O,[5]Sheet1!$A:$A,$A242,[5]Sheet1!$B:$B,$B242,[5]Sheet1!$C:$C,$C242),0)</f>
        <v>0</v>
      </c>
      <c r="AC242" s="169">
        <f>+IFERROR(SUMIFS([5]Sheet1!P:P,[5]Sheet1!$A:$A,$A242,[5]Sheet1!$B:$B,$B242,[5]Sheet1!$C:$C,$C242),0)</f>
        <v>0</v>
      </c>
      <c r="AD242" s="169">
        <f>+IFERROR(SUMIFS([5]Sheet1!Q:Q,[5]Sheet1!$A:$A,$A242,[5]Sheet1!$B:$B,$B242,[5]Sheet1!$C:$C,$C242),0)</f>
        <v>0</v>
      </c>
      <c r="AE242" s="169">
        <f>+IFERROR(SUMIFS([5]Sheet1!R:R,[5]Sheet1!$A:$A,$A242,[5]Sheet1!$B:$B,$B242,[5]Sheet1!$C:$C,$C242),0)</f>
        <v>0</v>
      </c>
      <c r="AF242" s="169">
        <f>+IFERROR(SUMIFS([5]Sheet1!S:S,[5]Sheet1!$A:$A,$A242,[5]Sheet1!$B:$B,$B242,[5]Sheet1!$C:$C,$C242),0)</f>
        <v>0</v>
      </c>
      <c r="AG242" s="169">
        <f>+IFERROR(SUMIFS([5]Sheet1!T:T,[5]Sheet1!$A:$A,$A242,[5]Sheet1!$B:$B,$B242,[5]Sheet1!$C:$C,$C242),0)</f>
        <v>0</v>
      </c>
      <c r="AH242" s="169">
        <f>+IFERROR(SUMIFS([5]Sheet1!U:U,[5]Sheet1!$A:$A,$A242,[5]Sheet1!$B:$B,$B242,[5]Sheet1!$C:$C,$C242),0)</f>
        <v>0</v>
      </c>
      <c r="AI242" s="169">
        <f>+IFERROR(SUMIFS([5]Sheet1!V:V,[5]Sheet1!$A:$A,$A242,[5]Sheet1!$B:$B,$B242,[5]Sheet1!$C:$C,$C242),0)</f>
        <v>0</v>
      </c>
      <c r="AJ242" s="169">
        <f>+IFERROR(SUMIFS([5]Sheet1!W:W,[5]Sheet1!$A:$A,$A242,[5]Sheet1!$B:$B,$B242,[5]Sheet1!$C:$C,$C242),0)</f>
        <v>0</v>
      </c>
      <c r="AK242" s="169">
        <f>+IFERROR(SUMIFS([5]Sheet1!X:X,[5]Sheet1!$A:$A,$A242,[5]Sheet1!$B:$B,$B242,[5]Sheet1!$C:$C,$C242),0)</f>
        <v>0</v>
      </c>
      <c r="AL242" s="169">
        <f>+IFERROR(SUMIFS([5]Sheet1!Y:Y,[5]Sheet1!$A:$A,$A242,[5]Sheet1!$B:$B,$B242,[5]Sheet1!$C:$C,$C242),0)</f>
        <v>0</v>
      </c>
      <c r="AM242" s="169">
        <f>+IFERROR(SUMIFS([5]Sheet1!Z:Z,[5]Sheet1!$A:$A,$A242,[5]Sheet1!$B:$B,$B242,[5]Sheet1!$C:$C,$C242),0)</f>
        <v>0</v>
      </c>
    </row>
    <row r="243" spans="1:39" outlineLevel="1">
      <c r="A243" s="4" t="s">
        <v>82</v>
      </c>
      <c r="B243" s="4" t="s">
        <v>49</v>
      </c>
      <c r="C243" s="4" t="str">
        <f t="shared" si="128"/>
        <v>X Security Monosede 500</v>
      </c>
      <c r="D243" s="216"/>
      <c r="E243" s="207"/>
      <c r="F243" s="204"/>
      <c r="G243" s="12" t="s">
        <v>3789</v>
      </c>
      <c r="H243" s="35"/>
      <c r="I243" s="35"/>
      <c r="J243" s="35"/>
      <c r="K243" s="35"/>
      <c r="L243" s="35"/>
      <c r="M243" s="35"/>
      <c r="N243" s="35"/>
      <c r="O243" s="35"/>
      <c r="P243" s="169"/>
      <c r="Q243" s="169">
        <f>+IFERROR(SUMIFS([5]Sheet1!D:D,[5]Sheet1!$A:$A,$A243,[5]Sheet1!$B:$B,$B243,[5]Sheet1!$C:$C,$C243),0)</f>
        <v>0</v>
      </c>
      <c r="R243" s="169">
        <f>+IFERROR(SUMIFS([5]Sheet1!E:E,[5]Sheet1!$A:$A,$A243,[5]Sheet1!$B:$B,$B243,[5]Sheet1!$C:$C,$C243),0)</f>
        <v>0</v>
      </c>
      <c r="S243" s="169">
        <f>+IFERROR(SUMIFS([5]Sheet1!F:F,[5]Sheet1!$A:$A,$A243,[5]Sheet1!$B:$B,$B243,[5]Sheet1!$C:$C,$C243),0)</f>
        <v>0</v>
      </c>
      <c r="T243" s="169">
        <f>+IFERROR(SUMIFS([5]Sheet1!G:G,[5]Sheet1!$A:$A,$A243,[5]Sheet1!$B:$B,$B243,[5]Sheet1!$C:$C,$C243),0)</f>
        <v>0</v>
      </c>
      <c r="U243" s="169">
        <f>+IFERROR(SUMIFS([5]Sheet1!H:H,[5]Sheet1!$A:$A,$A243,[5]Sheet1!$B:$B,$B243,[5]Sheet1!$C:$C,$C243),0)</f>
        <v>0</v>
      </c>
      <c r="V243" s="169">
        <f>+IFERROR(SUMIFS([5]Sheet1!I:I,[5]Sheet1!$A:$A,$A243,[5]Sheet1!$B:$B,$B243,[5]Sheet1!$C:$C,$C243),0)</f>
        <v>0</v>
      </c>
      <c r="W243" s="169">
        <f>+IFERROR(SUMIFS([5]Sheet1!J:J,[5]Sheet1!$A:$A,$A243,[5]Sheet1!$B:$B,$B243,[5]Sheet1!$C:$C,$C243),0)</f>
        <v>0</v>
      </c>
      <c r="X243" s="169">
        <f>+IFERROR(SUMIFS([5]Sheet1!K:K,[5]Sheet1!$A:$A,$A243,[5]Sheet1!$B:$B,$B243,[5]Sheet1!$C:$C,$C243),0)</f>
        <v>0</v>
      </c>
      <c r="Y243" s="169">
        <f>+IFERROR(SUMIFS([5]Sheet1!L:L,[5]Sheet1!$A:$A,$A243,[5]Sheet1!$B:$B,$B243,[5]Sheet1!$C:$C,$C243),0)</f>
        <v>0</v>
      </c>
      <c r="Z243" s="169">
        <f>+IFERROR(SUMIFS([5]Sheet1!M:M,[5]Sheet1!$A:$A,$A243,[5]Sheet1!$B:$B,$B243,[5]Sheet1!$C:$C,$C243),0)</f>
        <v>0</v>
      </c>
      <c r="AA243" s="169">
        <f>+IFERROR(SUMIFS([5]Sheet1!N:N,[5]Sheet1!$A:$A,$A243,[5]Sheet1!$B:$B,$B243,[5]Sheet1!$C:$C,$C243),0)</f>
        <v>0</v>
      </c>
      <c r="AB243" s="169">
        <f>+IFERROR(SUMIFS([5]Sheet1!O:O,[5]Sheet1!$A:$A,$A243,[5]Sheet1!$B:$B,$B243,[5]Sheet1!$C:$C,$C243),0)</f>
        <v>0</v>
      </c>
      <c r="AC243" s="169">
        <f>+IFERROR(SUMIFS([5]Sheet1!P:P,[5]Sheet1!$A:$A,$A243,[5]Sheet1!$B:$B,$B243,[5]Sheet1!$C:$C,$C243),0)</f>
        <v>0</v>
      </c>
      <c r="AD243" s="169">
        <f>+IFERROR(SUMIFS([5]Sheet1!Q:Q,[5]Sheet1!$A:$A,$A243,[5]Sheet1!$B:$B,$B243,[5]Sheet1!$C:$C,$C243),0)</f>
        <v>0</v>
      </c>
      <c r="AE243" s="169">
        <f>+IFERROR(SUMIFS([5]Sheet1!R:R,[5]Sheet1!$A:$A,$A243,[5]Sheet1!$B:$B,$B243,[5]Sheet1!$C:$C,$C243),0)</f>
        <v>0</v>
      </c>
      <c r="AF243" s="169">
        <f>+IFERROR(SUMIFS([5]Sheet1!S:S,[5]Sheet1!$A:$A,$A243,[5]Sheet1!$B:$B,$B243,[5]Sheet1!$C:$C,$C243),0)</f>
        <v>0</v>
      </c>
      <c r="AG243" s="169">
        <f>+IFERROR(SUMIFS([5]Sheet1!T:T,[5]Sheet1!$A:$A,$A243,[5]Sheet1!$B:$B,$B243,[5]Sheet1!$C:$C,$C243),0)</f>
        <v>0</v>
      </c>
      <c r="AH243" s="169">
        <f>+IFERROR(SUMIFS([5]Sheet1!U:U,[5]Sheet1!$A:$A,$A243,[5]Sheet1!$B:$B,$B243,[5]Sheet1!$C:$C,$C243),0)</f>
        <v>0</v>
      </c>
      <c r="AI243" s="169">
        <f>+IFERROR(SUMIFS([5]Sheet1!V:V,[5]Sheet1!$A:$A,$A243,[5]Sheet1!$B:$B,$B243,[5]Sheet1!$C:$C,$C243),0)</f>
        <v>0</v>
      </c>
      <c r="AJ243" s="169">
        <f>+IFERROR(SUMIFS([5]Sheet1!W:W,[5]Sheet1!$A:$A,$A243,[5]Sheet1!$B:$B,$B243,[5]Sheet1!$C:$C,$C243),0)</f>
        <v>0</v>
      </c>
      <c r="AK243" s="169">
        <f>+IFERROR(SUMIFS([5]Sheet1!X:X,[5]Sheet1!$A:$A,$A243,[5]Sheet1!$B:$B,$B243,[5]Sheet1!$C:$C,$C243),0)</f>
        <v>0</v>
      </c>
      <c r="AL243" s="169">
        <f>+IFERROR(SUMIFS([5]Sheet1!Y:Y,[5]Sheet1!$A:$A,$A243,[5]Sheet1!$B:$B,$B243,[5]Sheet1!$C:$C,$C243),0)</f>
        <v>0</v>
      </c>
      <c r="AM243" s="169">
        <f>+IFERROR(SUMIFS([5]Sheet1!Z:Z,[5]Sheet1!$A:$A,$A243,[5]Sheet1!$B:$B,$B243,[5]Sheet1!$C:$C,$C243),0)</f>
        <v>0</v>
      </c>
    </row>
    <row r="244" spans="1:39" outlineLevel="1">
      <c r="A244" s="4" t="s">
        <v>82</v>
      </c>
      <c r="B244" s="4" t="s">
        <v>49</v>
      </c>
      <c r="C244" s="4" t="str">
        <f t="shared" si="128"/>
        <v>X Security Monosede 1 Gb</v>
      </c>
      <c r="D244" s="216"/>
      <c r="E244" s="207"/>
      <c r="F244" s="204"/>
      <c r="G244" s="12" t="s">
        <v>3790</v>
      </c>
      <c r="H244" s="35"/>
      <c r="I244" s="35"/>
      <c r="J244" s="35"/>
      <c r="K244" s="35"/>
      <c r="L244" s="35"/>
      <c r="M244" s="35"/>
      <c r="N244" s="35"/>
      <c r="O244" s="35"/>
      <c r="P244" s="169"/>
      <c r="Q244" s="169">
        <f>+IFERROR(SUMIFS([5]Sheet1!D:D,[5]Sheet1!$A:$A,$A244,[5]Sheet1!$B:$B,$B244,[5]Sheet1!$C:$C,$C244),0)</f>
        <v>0</v>
      </c>
      <c r="R244" s="169">
        <f>+IFERROR(SUMIFS([5]Sheet1!E:E,[5]Sheet1!$A:$A,$A244,[5]Sheet1!$B:$B,$B244,[5]Sheet1!$C:$C,$C244),0)</f>
        <v>0</v>
      </c>
      <c r="S244" s="169">
        <f>+IFERROR(SUMIFS([5]Sheet1!F:F,[5]Sheet1!$A:$A,$A244,[5]Sheet1!$B:$B,$B244,[5]Sheet1!$C:$C,$C244),0)</f>
        <v>0</v>
      </c>
      <c r="T244" s="169">
        <f>+IFERROR(SUMIFS([5]Sheet1!G:G,[5]Sheet1!$A:$A,$A244,[5]Sheet1!$B:$B,$B244,[5]Sheet1!$C:$C,$C244),0)</f>
        <v>0</v>
      </c>
      <c r="U244" s="169">
        <f>+IFERROR(SUMIFS([5]Sheet1!H:H,[5]Sheet1!$A:$A,$A244,[5]Sheet1!$B:$B,$B244,[5]Sheet1!$C:$C,$C244),0)</f>
        <v>0</v>
      </c>
      <c r="V244" s="169">
        <f>+IFERROR(SUMIFS([5]Sheet1!I:I,[5]Sheet1!$A:$A,$A244,[5]Sheet1!$B:$B,$B244,[5]Sheet1!$C:$C,$C244),0)</f>
        <v>0</v>
      </c>
      <c r="W244" s="169">
        <f>+IFERROR(SUMIFS([5]Sheet1!J:J,[5]Sheet1!$A:$A,$A244,[5]Sheet1!$B:$B,$B244,[5]Sheet1!$C:$C,$C244),0)</f>
        <v>0</v>
      </c>
      <c r="X244" s="169">
        <f>+IFERROR(SUMIFS([5]Sheet1!K:K,[5]Sheet1!$A:$A,$A244,[5]Sheet1!$B:$B,$B244,[5]Sheet1!$C:$C,$C244),0)</f>
        <v>0</v>
      </c>
      <c r="Y244" s="169">
        <f>+IFERROR(SUMIFS([5]Sheet1!L:L,[5]Sheet1!$A:$A,$A244,[5]Sheet1!$B:$B,$B244,[5]Sheet1!$C:$C,$C244),0)</f>
        <v>0</v>
      </c>
      <c r="Z244" s="169">
        <f>+IFERROR(SUMIFS([5]Sheet1!M:M,[5]Sheet1!$A:$A,$A244,[5]Sheet1!$B:$B,$B244,[5]Sheet1!$C:$C,$C244),0)</f>
        <v>0</v>
      </c>
      <c r="AA244" s="169">
        <f>+IFERROR(SUMIFS([5]Sheet1!N:N,[5]Sheet1!$A:$A,$A244,[5]Sheet1!$B:$B,$B244,[5]Sheet1!$C:$C,$C244),0)</f>
        <v>0</v>
      </c>
      <c r="AB244" s="169">
        <f>+IFERROR(SUMIFS([5]Sheet1!O:O,[5]Sheet1!$A:$A,$A244,[5]Sheet1!$B:$B,$B244,[5]Sheet1!$C:$C,$C244),0)</f>
        <v>0</v>
      </c>
      <c r="AC244" s="169">
        <f>+IFERROR(SUMIFS([5]Sheet1!P:P,[5]Sheet1!$A:$A,$A244,[5]Sheet1!$B:$B,$B244,[5]Sheet1!$C:$C,$C244),0)</f>
        <v>0</v>
      </c>
      <c r="AD244" s="169">
        <f>+IFERROR(SUMIFS([5]Sheet1!Q:Q,[5]Sheet1!$A:$A,$A244,[5]Sheet1!$B:$B,$B244,[5]Sheet1!$C:$C,$C244),0)</f>
        <v>0</v>
      </c>
      <c r="AE244" s="169">
        <f>+IFERROR(SUMIFS([5]Sheet1!R:R,[5]Sheet1!$A:$A,$A244,[5]Sheet1!$B:$B,$B244,[5]Sheet1!$C:$C,$C244),0)</f>
        <v>0</v>
      </c>
      <c r="AF244" s="169">
        <f>+IFERROR(SUMIFS([5]Sheet1!S:S,[5]Sheet1!$A:$A,$A244,[5]Sheet1!$B:$B,$B244,[5]Sheet1!$C:$C,$C244),0)</f>
        <v>0</v>
      </c>
      <c r="AG244" s="169">
        <f>+IFERROR(SUMIFS([5]Sheet1!T:T,[5]Sheet1!$A:$A,$A244,[5]Sheet1!$B:$B,$B244,[5]Sheet1!$C:$C,$C244),0)</f>
        <v>0</v>
      </c>
      <c r="AH244" s="169">
        <f>+IFERROR(SUMIFS([5]Sheet1!U:U,[5]Sheet1!$A:$A,$A244,[5]Sheet1!$B:$B,$B244,[5]Sheet1!$C:$C,$C244),0)</f>
        <v>0</v>
      </c>
      <c r="AI244" s="169">
        <f>+IFERROR(SUMIFS([5]Sheet1!V:V,[5]Sheet1!$A:$A,$A244,[5]Sheet1!$B:$B,$B244,[5]Sheet1!$C:$C,$C244),0)</f>
        <v>0</v>
      </c>
      <c r="AJ244" s="169">
        <f>+IFERROR(SUMIFS([5]Sheet1!W:W,[5]Sheet1!$A:$A,$A244,[5]Sheet1!$B:$B,$B244,[5]Sheet1!$C:$C,$C244),0)</f>
        <v>0</v>
      </c>
      <c r="AK244" s="169">
        <f>+IFERROR(SUMIFS([5]Sheet1!X:X,[5]Sheet1!$A:$A,$A244,[5]Sheet1!$B:$B,$B244,[5]Sheet1!$C:$C,$C244),0)</f>
        <v>0</v>
      </c>
      <c r="AL244" s="169">
        <f>+IFERROR(SUMIFS([5]Sheet1!Y:Y,[5]Sheet1!$A:$A,$A244,[5]Sheet1!$B:$B,$B244,[5]Sheet1!$C:$C,$C244),0)</f>
        <v>0</v>
      </c>
      <c r="AM244" s="169">
        <f>+IFERROR(SUMIFS([5]Sheet1!Z:Z,[5]Sheet1!$A:$A,$A244,[5]Sheet1!$B:$B,$B244,[5]Sheet1!$C:$C,$C244),0)</f>
        <v>0</v>
      </c>
    </row>
    <row r="245" spans="1:39" outlineLevel="1">
      <c r="A245" s="4" t="s">
        <v>82</v>
      </c>
      <c r="B245" s="4" t="s">
        <v>49</v>
      </c>
      <c r="C245" s="4" t="str">
        <f t="shared" si="128"/>
        <v>X Security Monosede Virtual 100</v>
      </c>
      <c r="D245" s="216"/>
      <c r="E245" s="207"/>
      <c r="F245" s="204"/>
      <c r="G245" s="12" t="s">
        <v>3791</v>
      </c>
      <c r="H245" s="35"/>
      <c r="I245" s="35"/>
      <c r="J245" s="35"/>
      <c r="K245" s="35"/>
      <c r="L245" s="35"/>
      <c r="M245" s="35"/>
      <c r="N245" s="35"/>
      <c r="O245" s="35"/>
      <c r="P245" s="169"/>
      <c r="Q245" s="169">
        <f>+IFERROR(SUMIFS([5]Sheet1!D:D,[5]Sheet1!$A:$A,$A245,[5]Sheet1!$B:$B,$B245,[5]Sheet1!$C:$C,$C245),0)</f>
        <v>0</v>
      </c>
      <c r="R245" s="169">
        <f>+IFERROR(SUMIFS([5]Sheet1!E:E,[5]Sheet1!$A:$A,$A245,[5]Sheet1!$B:$B,$B245,[5]Sheet1!$C:$C,$C245),0)</f>
        <v>0</v>
      </c>
      <c r="S245" s="169">
        <f>+IFERROR(SUMIFS([5]Sheet1!F:F,[5]Sheet1!$A:$A,$A245,[5]Sheet1!$B:$B,$B245,[5]Sheet1!$C:$C,$C245),0)</f>
        <v>0</v>
      </c>
      <c r="T245" s="169">
        <f>+IFERROR(SUMIFS([5]Sheet1!G:G,[5]Sheet1!$A:$A,$A245,[5]Sheet1!$B:$B,$B245,[5]Sheet1!$C:$C,$C245),0)</f>
        <v>0</v>
      </c>
      <c r="U245" s="169">
        <f>+IFERROR(SUMIFS([5]Sheet1!H:H,[5]Sheet1!$A:$A,$A245,[5]Sheet1!$B:$B,$B245,[5]Sheet1!$C:$C,$C245),0)</f>
        <v>0</v>
      </c>
      <c r="V245" s="169">
        <f>+IFERROR(SUMIFS([5]Sheet1!I:I,[5]Sheet1!$A:$A,$A245,[5]Sheet1!$B:$B,$B245,[5]Sheet1!$C:$C,$C245),0)</f>
        <v>0</v>
      </c>
      <c r="W245" s="169">
        <f>+IFERROR(SUMIFS([5]Sheet1!J:J,[5]Sheet1!$A:$A,$A245,[5]Sheet1!$B:$B,$B245,[5]Sheet1!$C:$C,$C245),0)</f>
        <v>0</v>
      </c>
      <c r="X245" s="169">
        <f>+IFERROR(SUMIFS([5]Sheet1!K:K,[5]Sheet1!$A:$A,$A245,[5]Sheet1!$B:$B,$B245,[5]Sheet1!$C:$C,$C245),0)</f>
        <v>0</v>
      </c>
      <c r="Y245" s="169">
        <f>+IFERROR(SUMIFS([5]Sheet1!L:L,[5]Sheet1!$A:$A,$A245,[5]Sheet1!$B:$B,$B245,[5]Sheet1!$C:$C,$C245),0)</f>
        <v>0</v>
      </c>
      <c r="Z245" s="169">
        <f>+IFERROR(SUMIFS([5]Sheet1!M:M,[5]Sheet1!$A:$A,$A245,[5]Sheet1!$B:$B,$B245,[5]Sheet1!$C:$C,$C245),0)</f>
        <v>0</v>
      </c>
      <c r="AA245" s="169">
        <f>+IFERROR(SUMIFS([5]Sheet1!N:N,[5]Sheet1!$A:$A,$A245,[5]Sheet1!$B:$B,$B245,[5]Sheet1!$C:$C,$C245),0)</f>
        <v>0</v>
      </c>
      <c r="AB245" s="169">
        <f>+IFERROR(SUMIFS([5]Sheet1!O:O,[5]Sheet1!$A:$A,$A245,[5]Sheet1!$B:$B,$B245,[5]Sheet1!$C:$C,$C245),0)</f>
        <v>0</v>
      </c>
      <c r="AC245" s="169">
        <f>+IFERROR(SUMIFS([5]Sheet1!P:P,[5]Sheet1!$A:$A,$A245,[5]Sheet1!$B:$B,$B245,[5]Sheet1!$C:$C,$C245),0)</f>
        <v>0</v>
      </c>
      <c r="AD245" s="169">
        <f>+IFERROR(SUMIFS([5]Sheet1!Q:Q,[5]Sheet1!$A:$A,$A245,[5]Sheet1!$B:$B,$B245,[5]Sheet1!$C:$C,$C245),0)</f>
        <v>0</v>
      </c>
      <c r="AE245" s="169">
        <f>+IFERROR(SUMIFS([5]Sheet1!R:R,[5]Sheet1!$A:$A,$A245,[5]Sheet1!$B:$B,$B245,[5]Sheet1!$C:$C,$C245),0)</f>
        <v>0</v>
      </c>
      <c r="AF245" s="169">
        <f>+IFERROR(SUMIFS([5]Sheet1!S:S,[5]Sheet1!$A:$A,$A245,[5]Sheet1!$B:$B,$B245,[5]Sheet1!$C:$C,$C245),0)</f>
        <v>0</v>
      </c>
      <c r="AG245" s="169">
        <f>+IFERROR(SUMIFS([5]Sheet1!T:T,[5]Sheet1!$A:$A,$A245,[5]Sheet1!$B:$B,$B245,[5]Sheet1!$C:$C,$C245),0)</f>
        <v>0</v>
      </c>
      <c r="AH245" s="169">
        <f>+IFERROR(SUMIFS([5]Sheet1!U:U,[5]Sheet1!$A:$A,$A245,[5]Sheet1!$B:$B,$B245,[5]Sheet1!$C:$C,$C245),0)</f>
        <v>0</v>
      </c>
      <c r="AI245" s="169">
        <f>+IFERROR(SUMIFS([5]Sheet1!V:V,[5]Sheet1!$A:$A,$A245,[5]Sheet1!$B:$B,$B245,[5]Sheet1!$C:$C,$C245),0)</f>
        <v>0</v>
      </c>
      <c r="AJ245" s="169">
        <f>+IFERROR(SUMIFS([5]Sheet1!W:W,[5]Sheet1!$A:$A,$A245,[5]Sheet1!$B:$B,$B245,[5]Sheet1!$C:$C,$C245),0)</f>
        <v>0</v>
      </c>
      <c r="AK245" s="169">
        <f>+IFERROR(SUMIFS([5]Sheet1!X:X,[5]Sheet1!$A:$A,$A245,[5]Sheet1!$B:$B,$B245,[5]Sheet1!$C:$C,$C245),0)</f>
        <v>0</v>
      </c>
      <c r="AL245" s="169">
        <f>+IFERROR(SUMIFS([5]Sheet1!Y:Y,[5]Sheet1!$A:$A,$A245,[5]Sheet1!$B:$B,$B245,[5]Sheet1!$C:$C,$C245),0)</f>
        <v>0</v>
      </c>
      <c r="AM245" s="169">
        <f>+IFERROR(SUMIFS([5]Sheet1!Z:Z,[5]Sheet1!$A:$A,$A245,[5]Sheet1!$B:$B,$B245,[5]Sheet1!$C:$C,$C245),0)</f>
        <v>0</v>
      </c>
    </row>
    <row r="246" spans="1:39" outlineLevel="1">
      <c r="A246" s="4" t="s">
        <v>82</v>
      </c>
      <c r="B246" s="4" t="s">
        <v>49</v>
      </c>
      <c r="C246" s="4" t="str">
        <f t="shared" si="128"/>
        <v>X Security Monosede NOMADA</v>
      </c>
      <c r="D246" s="216"/>
      <c r="E246" s="207"/>
      <c r="F246" s="204"/>
      <c r="G246" s="12" t="s">
        <v>3792</v>
      </c>
      <c r="H246" s="35"/>
      <c r="I246" s="35"/>
      <c r="J246" s="35"/>
      <c r="K246" s="35"/>
      <c r="L246" s="35"/>
      <c r="M246" s="35"/>
      <c r="N246" s="35"/>
      <c r="O246" s="35"/>
      <c r="P246" s="169"/>
      <c r="Q246" s="169">
        <f>+IFERROR(SUMIFS([5]Sheet1!D:D,[5]Sheet1!$A:$A,$A246,[5]Sheet1!$B:$B,$B246,[5]Sheet1!$C:$C,$C246),0)</f>
        <v>0</v>
      </c>
      <c r="R246" s="169">
        <f>+IFERROR(SUMIFS([5]Sheet1!E:E,[5]Sheet1!$A:$A,$A246,[5]Sheet1!$B:$B,$B246,[5]Sheet1!$C:$C,$C246),0)</f>
        <v>0</v>
      </c>
      <c r="S246" s="169">
        <f>+IFERROR(SUMIFS([5]Sheet1!F:F,[5]Sheet1!$A:$A,$A246,[5]Sheet1!$B:$B,$B246,[5]Sheet1!$C:$C,$C246),0)</f>
        <v>0</v>
      </c>
      <c r="T246" s="169">
        <f>+IFERROR(SUMIFS([5]Sheet1!G:G,[5]Sheet1!$A:$A,$A246,[5]Sheet1!$B:$B,$B246,[5]Sheet1!$C:$C,$C246),0)</f>
        <v>0</v>
      </c>
      <c r="U246" s="169">
        <f>+IFERROR(SUMIFS([5]Sheet1!H:H,[5]Sheet1!$A:$A,$A246,[5]Sheet1!$B:$B,$B246,[5]Sheet1!$C:$C,$C246),0)</f>
        <v>0</v>
      </c>
      <c r="V246" s="169">
        <f>+IFERROR(SUMIFS([5]Sheet1!I:I,[5]Sheet1!$A:$A,$A246,[5]Sheet1!$B:$B,$B246,[5]Sheet1!$C:$C,$C246),0)</f>
        <v>0</v>
      </c>
      <c r="W246" s="169">
        <f>+IFERROR(SUMIFS([5]Sheet1!J:J,[5]Sheet1!$A:$A,$A246,[5]Sheet1!$B:$B,$B246,[5]Sheet1!$C:$C,$C246),0)</f>
        <v>0</v>
      </c>
      <c r="X246" s="169">
        <f>+IFERROR(SUMIFS([5]Sheet1!K:K,[5]Sheet1!$A:$A,$A246,[5]Sheet1!$B:$B,$B246,[5]Sheet1!$C:$C,$C246),0)</f>
        <v>0</v>
      </c>
      <c r="Y246" s="169">
        <f>+IFERROR(SUMIFS([5]Sheet1!L:L,[5]Sheet1!$A:$A,$A246,[5]Sheet1!$B:$B,$B246,[5]Sheet1!$C:$C,$C246),0)</f>
        <v>0</v>
      </c>
      <c r="Z246" s="169">
        <f>+IFERROR(SUMIFS([5]Sheet1!M:M,[5]Sheet1!$A:$A,$A246,[5]Sheet1!$B:$B,$B246,[5]Sheet1!$C:$C,$C246),0)</f>
        <v>0</v>
      </c>
      <c r="AA246" s="169">
        <f>+IFERROR(SUMIFS([5]Sheet1!N:N,[5]Sheet1!$A:$A,$A246,[5]Sheet1!$B:$B,$B246,[5]Sheet1!$C:$C,$C246),0)</f>
        <v>0</v>
      </c>
      <c r="AB246" s="169">
        <f>+IFERROR(SUMIFS([5]Sheet1!O:O,[5]Sheet1!$A:$A,$A246,[5]Sheet1!$B:$B,$B246,[5]Sheet1!$C:$C,$C246),0)</f>
        <v>0</v>
      </c>
      <c r="AC246" s="169">
        <f>+IFERROR(SUMIFS([5]Sheet1!P:P,[5]Sheet1!$A:$A,$A246,[5]Sheet1!$B:$B,$B246,[5]Sheet1!$C:$C,$C246),0)</f>
        <v>0</v>
      </c>
      <c r="AD246" s="169">
        <f>+IFERROR(SUMIFS([5]Sheet1!Q:Q,[5]Sheet1!$A:$A,$A246,[5]Sheet1!$B:$B,$B246,[5]Sheet1!$C:$C,$C246),0)</f>
        <v>0</v>
      </c>
      <c r="AE246" s="169">
        <f>+IFERROR(SUMIFS([5]Sheet1!R:R,[5]Sheet1!$A:$A,$A246,[5]Sheet1!$B:$B,$B246,[5]Sheet1!$C:$C,$C246),0)</f>
        <v>0</v>
      </c>
      <c r="AF246" s="169">
        <f>+IFERROR(SUMIFS([5]Sheet1!S:S,[5]Sheet1!$A:$A,$A246,[5]Sheet1!$B:$B,$B246,[5]Sheet1!$C:$C,$C246),0)</f>
        <v>0</v>
      </c>
      <c r="AG246" s="169">
        <f>+IFERROR(SUMIFS([5]Sheet1!T:T,[5]Sheet1!$A:$A,$A246,[5]Sheet1!$B:$B,$B246,[5]Sheet1!$C:$C,$C246),0)</f>
        <v>0</v>
      </c>
      <c r="AH246" s="169">
        <f>+IFERROR(SUMIFS([5]Sheet1!U:U,[5]Sheet1!$A:$A,$A246,[5]Sheet1!$B:$B,$B246,[5]Sheet1!$C:$C,$C246),0)</f>
        <v>0</v>
      </c>
      <c r="AI246" s="169">
        <f>+IFERROR(SUMIFS([5]Sheet1!V:V,[5]Sheet1!$A:$A,$A246,[5]Sheet1!$B:$B,$B246,[5]Sheet1!$C:$C,$C246),0)</f>
        <v>0</v>
      </c>
      <c r="AJ246" s="169">
        <f>+IFERROR(SUMIFS([5]Sheet1!W:W,[5]Sheet1!$A:$A,$A246,[5]Sheet1!$B:$B,$B246,[5]Sheet1!$C:$C,$C246),0)</f>
        <v>0</v>
      </c>
      <c r="AK246" s="169">
        <f>+IFERROR(SUMIFS([5]Sheet1!X:X,[5]Sheet1!$A:$A,$A246,[5]Sheet1!$B:$B,$B246,[5]Sheet1!$C:$C,$C246),0)</f>
        <v>0</v>
      </c>
      <c r="AL246" s="169">
        <f>+IFERROR(SUMIFS([5]Sheet1!Y:Y,[5]Sheet1!$A:$A,$A246,[5]Sheet1!$B:$B,$B246,[5]Sheet1!$C:$C,$C246),0)</f>
        <v>0</v>
      </c>
      <c r="AM246" s="169">
        <f>+IFERROR(SUMIFS([5]Sheet1!Z:Z,[5]Sheet1!$A:$A,$A246,[5]Sheet1!$B:$B,$B246,[5]Sheet1!$C:$C,$C246),0)</f>
        <v>0</v>
      </c>
    </row>
    <row r="247" spans="1:39" outlineLevel="1">
      <c r="A247" s="4" t="s">
        <v>82</v>
      </c>
      <c r="B247" s="4" t="s">
        <v>49</v>
      </c>
      <c r="C247" s="4" t="str">
        <f t="shared" si="128"/>
        <v>X Security Monosede 4G</v>
      </c>
      <c r="D247" s="216"/>
      <c r="E247" s="207"/>
      <c r="F247" s="204"/>
      <c r="G247" s="12" t="s">
        <v>3793</v>
      </c>
      <c r="H247" s="35"/>
      <c r="I247" s="35"/>
      <c r="J247" s="35"/>
      <c r="K247" s="35"/>
      <c r="L247" s="35"/>
      <c r="M247" s="35"/>
      <c r="N247" s="35"/>
      <c r="O247" s="35"/>
      <c r="P247" s="169"/>
      <c r="Q247" s="169">
        <f>+IFERROR(SUMIFS([5]Sheet1!D:D,[5]Sheet1!$A:$A,$A247,[5]Sheet1!$B:$B,$B247,[5]Sheet1!$C:$C,$C247),0)</f>
        <v>0</v>
      </c>
      <c r="R247" s="169">
        <f>+IFERROR(SUMIFS([5]Sheet1!E:E,[5]Sheet1!$A:$A,$A247,[5]Sheet1!$B:$B,$B247,[5]Sheet1!$C:$C,$C247),0)</f>
        <v>0</v>
      </c>
      <c r="S247" s="169">
        <f>+IFERROR(SUMIFS([5]Sheet1!F:F,[5]Sheet1!$A:$A,$A247,[5]Sheet1!$B:$B,$B247,[5]Sheet1!$C:$C,$C247),0)</f>
        <v>0</v>
      </c>
      <c r="T247" s="169">
        <f>+IFERROR(SUMIFS([5]Sheet1!G:G,[5]Sheet1!$A:$A,$A247,[5]Sheet1!$B:$B,$B247,[5]Sheet1!$C:$C,$C247),0)</f>
        <v>0</v>
      </c>
      <c r="U247" s="169">
        <f>+IFERROR(SUMIFS([5]Sheet1!H:H,[5]Sheet1!$A:$A,$A247,[5]Sheet1!$B:$B,$B247,[5]Sheet1!$C:$C,$C247),0)</f>
        <v>0</v>
      </c>
      <c r="V247" s="169">
        <f>+IFERROR(SUMIFS([5]Sheet1!I:I,[5]Sheet1!$A:$A,$A247,[5]Sheet1!$B:$B,$B247,[5]Sheet1!$C:$C,$C247),0)</f>
        <v>0</v>
      </c>
      <c r="W247" s="169">
        <f>+IFERROR(SUMIFS([5]Sheet1!J:J,[5]Sheet1!$A:$A,$A247,[5]Sheet1!$B:$B,$B247,[5]Sheet1!$C:$C,$C247),0)</f>
        <v>0</v>
      </c>
      <c r="X247" s="169">
        <f>+IFERROR(SUMIFS([5]Sheet1!K:K,[5]Sheet1!$A:$A,$A247,[5]Sheet1!$B:$B,$B247,[5]Sheet1!$C:$C,$C247),0)</f>
        <v>0</v>
      </c>
      <c r="Y247" s="169">
        <f>+IFERROR(SUMIFS([5]Sheet1!L:L,[5]Sheet1!$A:$A,$A247,[5]Sheet1!$B:$B,$B247,[5]Sheet1!$C:$C,$C247),0)</f>
        <v>0</v>
      </c>
      <c r="Z247" s="169">
        <f>+IFERROR(SUMIFS([5]Sheet1!M:M,[5]Sheet1!$A:$A,$A247,[5]Sheet1!$B:$B,$B247,[5]Sheet1!$C:$C,$C247),0)</f>
        <v>0</v>
      </c>
      <c r="AA247" s="169">
        <f>+IFERROR(SUMIFS([5]Sheet1!N:N,[5]Sheet1!$A:$A,$A247,[5]Sheet1!$B:$B,$B247,[5]Sheet1!$C:$C,$C247),0)</f>
        <v>0</v>
      </c>
      <c r="AB247" s="169">
        <f>+IFERROR(SUMIFS([5]Sheet1!O:O,[5]Sheet1!$A:$A,$A247,[5]Sheet1!$B:$B,$B247,[5]Sheet1!$C:$C,$C247),0)</f>
        <v>0</v>
      </c>
      <c r="AC247" s="169">
        <f>+IFERROR(SUMIFS([5]Sheet1!P:P,[5]Sheet1!$A:$A,$A247,[5]Sheet1!$B:$B,$B247,[5]Sheet1!$C:$C,$C247),0)</f>
        <v>0</v>
      </c>
      <c r="AD247" s="169">
        <f>+IFERROR(SUMIFS([5]Sheet1!Q:Q,[5]Sheet1!$A:$A,$A247,[5]Sheet1!$B:$B,$B247,[5]Sheet1!$C:$C,$C247),0)</f>
        <v>0</v>
      </c>
      <c r="AE247" s="169">
        <f>+IFERROR(SUMIFS([5]Sheet1!R:R,[5]Sheet1!$A:$A,$A247,[5]Sheet1!$B:$B,$B247,[5]Sheet1!$C:$C,$C247),0)</f>
        <v>0</v>
      </c>
      <c r="AF247" s="169">
        <f>+IFERROR(SUMIFS([5]Sheet1!S:S,[5]Sheet1!$A:$A,$A247,[5]Sheet1!$B:$B,$B247,[5]Sheet1!$C:$C,$C247),0)</f>
        <v>0</v>
      </c>
      <c r="AG247" s="169">
        <f>+IFERROR(SUMIFS([5]Sheet1!T:T,[5]Sheet1!$A:$A,$A247,[5]Sheet1!$B:$B,$B247,[5]Sheet1!$C:$C,$C247),0)</f>
        <v>0</v>
      </c>
      <c r="AH247" s="169">
        <f>+IFERROR(SUMIFS([5]Sheet1!U:U,[5]Sheet1!$A:$A,$A247,[5]Sheet1!$B:$B,$B247,[5]Sheet1!$C:$C,$C247),0)</f>
        <v>0</v>
      </c>
      <c r="AI247" s="169">
        <f>+IFERROR(SUMIFS([5]Sheet1!V:V,[5]Sheet1!$A:$A,$A247,[5]Sheet1!$B:$B,$B247,[5]Sheet1!$C:$C,$C247),0)</f>
        <v>0</v>
      </c>
      <c r="AJ247" s="169">
        <f>+IFERROR(SUMIFS([5]Sheet1!W:W,[5]Sheet1!$A:$A,$A247,[5]Sheet1!$B:$B,$B247,[5]Sheet1!$C:$C,$C247),0)</f>
        <v>0</v>
      </c>
      <c r="AK247" s="169">
        <f>+IFERROR(SUMIFS([5]Sheet1!X:X,[5]Sheet1!$A:$A,$A247,[5]Sheet1!$B:$B,$B247,[5]Sheet1!$C:$C,$C247),0)</f>
        <v>0</v>
      </c>
      <c r="AL247" s="169">
        <f>+IFERROR(SUMIFS([5]Sheet1!Y:Y,[5]Sheet1!$A:$A,$A247,[5]Sheet1!$B:$B,$B247,[5]Sheet1!$C:$C,$C247),0)</f>
        <v>0</v>
      </c>
      <c r="AM247" s="169">
        <f>+IFERROR(SUMIFS([5]Sheet1!Z:Z,[5]Sheet1!$A:$A,$A247,[5]Sheet1!$B:$B,$B247,[5]Sheet1!$C:$C,$C247),0)</f>
        <v>0</v>
      </c>
    </row>
    <row r="248" spans="1:39">
      <c r="A248" s="4" t="s">
        <v>82</v>
      </c>
      <c r="B248" s="4" t="s">
        <v>49</v>
      </c>
      <c r="C248" s="4" t="str">
        <f t="shared" si="128"/>
        <v>assets/client</v>
      </c>
      <c r="D248" s="216"/>
      <c r="E248" s="207"/>
      <c r="F248" s="204"/>
      <c r="G248" s="13" t="s">
        <v>90</v>
      </c>
      <c r="H248" s="36"/>
      <c r="I248" s="36"/>
      <c r="J248" s="36"/>
      <c r="K248" s="36"/>
      <c r="L248" s="36"/>
      <c r="M248" s="36"/>
      <c r="N248" s="36"/>
      <c r="O248" s="36"/>
      <c r="P248" s="170" t="str">
        <f>+IFERROR(P229/P228,"")</f>
        <v/>
      </c>
      <c r="Q248" s="170" t="str">
        <f t="shared" ref="Q248:S248" si="129">+IFERROR(Q229/Q228,"")</f>
        <v/>
      </c>
      <c r="R248" s="170" t="str">
        <f t="shared" si="129"/>
        <v/>
      </c>
      <c r="S248" s="170" t="str">
        <f t="shared" si="129"/>
        <v/>
      </c>
      <c r="T248" s="170" t="str">
        <f>+IFERROR(T229/T228,"")</f>
        <v/>
      </c>
      <c r="U248" s="170" t="str">
        <f>+IFERROR(U229/U228,"")</f>
        <v/>
      </c>
      <c r="V248" s="170" t="str">
        <f t="shared" ref="V248:AM248" si="130">+IFERROR(V229/V228,"")</f>
        <v/>
      </c>
      <c r="W248" s="170" t="str">
        <f t="shared" si="130"/>
        <v/>
      </c>
      <c r="X248" s="170">
        <f t="shared" si="130"/>
        <v>2</v>
      </c>
      <c r="Y248" s="170">
        <f t="shared" si="130"/>
        <v>1</v>
      </c>
      <c r="Z248" s="170">
        <f t="shared" si="130"/>
        <v>1</v>
      </c>
      <c r="AA248" s="170" t="str">
        <f t="shared" si="130"/>
        <v/>
      </c>
      <c r="AB248" s="170">
        <f t="shared" si="130"/>
        <v>9.3333333333333339</v>
      </c>
      <c r="AC248" s="170">
        <f t="shared" si="130"/>
        <v>7</v>
      </c>
      <c r="AD248" s="170">
        <f t="shared" si="130"/>
        <v>2</v>
      </c>
      <c r="AE248" s="170">
        <f t="shared" si="130"/>
        <v>2</v>
      </c>
      <c r="AF248" s="170" t="str">
        <f t="shared" si="130"/>
        <v/>
      </c>
      <c r="AG248" s="170" t="str">
        <f t="shared" si="130"/>
        <v/>
      </c>
      <c r="AH248" s="170" t="str">
        <f t="shared" si="130"/>
        <v/>
      </c>
      <c r="AI248" s="170" t="str">
        <f t="shared" si="130"/>
        <v/>
      </c>
      <c r="AJ248" s="170" t="str">
        <f t="shared" si="130"/>
        <v/>
      </c>
      <c r="AK248" s="170" t="str">
        <f t="shared" si="130"/>
        <v/>
      </c>
      <c r="AL248" s="170" t="str">
        <f t="shared" si="130"/>
        <v/>
      </c>
      <c r="AM248" s="170" t="str">
        <f t="shared" si="130"/>
        <v/>
      </c>
    </row>
    <row r="249" spans="1:39">
      <c r="A249" s="4" t="s">
        <v>82</v>
      </c>
      <c r="B249" s="4" t="s">
        <v>99</v>
      </c>
      <c r="C249" s="4" t="str">
        <f t="shared" si="128"/>
        <v>Clients</v>
      </c>
      <c r="D249" s="216"/>
      <c r="E249" s="207"/>
      <c r="F249" s="204" t="s">
        <v>99</v>
      </c>
      <c r="G249" s="10" t="s">
        <v>40</v>
      </c>
      <c r="H249" s="19"/>
      <c r="I249" s="19"/>
      <c r="J249" s="19"/>
      <c r="K249" s="19"/>
      <c r="L249" s="19"/>
      <c r="M249" s="19"/>
      <c r="N249" s="19"/>
      <c r="O249" s="19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L249" s="165"/>
      <c r="AM249" s="165"/>
    </row>
    <row r="250" spans="1:39">
      <c r="A250" s="4" t="s">
        <v>82</v>
      </c>
      <c r="B250" s="4" t="s">
        <v>99</v>
      </c>
      <c r="C250" s="4" t="str">
        <f t="shared" si="128"/>
        <v>Assets</v>
      </c>
      <c r="D250" s="216"/>
      <c r="E250" s="207"/>
      <c r="F250" s="204"/>
      <c r="G250" s="11" t="s">
        <v>88</v>
      </c>
      <c r="H250" s="34"/>
      <c r="I250" s="34"/>
      <c r="J250" s="34"/>
      <c r="K250" s="34"/>
      <c r="L250" s="34"/>
      <c r="M250" s="34"/>
      <c r="N250" s="34"/>
      <c r="O250" s="34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</row>
    <row r="251" spans="1:39">
      <c r="A251" s="4" t="s">
        <v>82</v>
      </c>
      <c r="B251" s="4" t="s">
        <v>99</v>
      </c>
      <c r="C251" s="4" t="str">
        <f t="shared" si="128"/>
        <v>Small</v>
      </c>
      <c r="D251" s="216"/>
      <c r="E251" s="207"/>
      <c r="F251" s="204"/>
      <c r="G251" s="12" t="s">
        <v>100</v>
      </c>
      <c r="H251" s="35"/>
      <c r="I251" s="35"/>
      <c r="J251" s="35"/>
      <c r="K251" s="35"/>
      <c r="L251" s="35"/>
      <c r="M251" s="35"/>
      <c r="N251" s="35"/>
      <c r="O251" s="35"/>
      <c r="P251" s="169"/>
      <c r="Q251" s="169">
        <f>+IFERROR(SUMIFS([5]Sheet1!D:D,[5]Sheet1!$A:$A,$A251,[5]Sheet1!$B:$B,$B251,[5]Sheet1!$C:$C,$C251),0)</f>
        <v>0</v>
      </c>
      <c r="R251" s="169">
        <f>+IFERROR(SUMIFS([5]Sheet1!E:E,[5]Sheet1!$A:$A,$A251,[5]Sheet1!$B:$B,$B251,[5]Sheet1!$C:$C,$C251),0)</f>
        <v>0</v>
      </c>
      <c r="S251" s="169">
        <f>+IFERROR(SUMIFS([5]Sheet1!F:F,[5]Sheet1!$A:$A,$A251,[5]Sheet1!$B:$B,$B251,[5]Sheet1!$C:$C,$C251),0)</f>
        <v>0</v>
      </c>
      <c r="T251" s="169">
        <f>+IFERROR(SUMIFS([5]Sheet1!G:G,[5]Sheet1!$A:$A,$A251,[5]Sheet1!$B:$B,$B251,[5]Sheet1!$C:$C,$C251),0)</f>
        <v>0</v>
      </c>
      <c r="U251" s="169">
        <f>+IFERROR(SUMIFS([5]Sheet1!H:H,[5]Sheet1!$A:$A,$A251,[5]Sheet1!$B:$B,$B251,[5]Sheet1!$C:$C,$C251),0)</f>
        <v>0</v>
      </c>
      <c r="V251" s="169">
        <f>+IFERROR(SUMIFS([5]Sheet1!I:I,[5]Sheet1!$A:$A,$A251,[5]Sheet1!$B:$B,$B251,[5]Sheet1!$C:$C,$C251),0)</f>
        <v>0</v>
      </c>
      <c r="W251" s="169">
        <f>+IFERROR(SUMIFS([5]Sheet1!J:J,[5]Sheet1!$A:$A,$A251,[5]Sheet1!$B:$B,$B251,[5]Sheet1!$C:$C,$C251),0)</f>
        <v>0</v>
      </c>
      <c r="X251" s="169">
        <f>+IFERROR(SUMIFS([5]Sheet1!K:K,[5]Sheet1!$A:$A,$A251,[5]Sheet1!$B:$B,$B251,[5]Sheet1!$C:$C,$C251),0)</f>
        <v>0</v>
      </c>
      <c r="Y251" s="169">
        <f>+IFERROR(SUMIFS([5]Sheet1!L:L,[5]Sheet1!$A:$A,$A251,[5]Sheet1!$B:$B,$B251,[5]Sheet1!$C:$C,$C251),0)</f>
        <v>0</v>
      </c>
      <c r="Z251" s="169">
        <f>+IFERROR(SUMIFS([5]Sheet1!M:M,[5]Sheet1!$A:$A,$A251,[5]Sheet1!$B:$B,$B251,[5]Sheet1!$C:$C,$C251),0)</f>
        <v>0</v>
      </c>
      <c r="AA251" s="169">
        <f>+IFERROR(SUMIFS([5]Sheet1!N:N,[5]Sheet1!$A:$A,$A251,[5]Sheet1!$B:$B,$B251,[5]Sheet1!$C:$C,$C251),0)</f>
        <v>0</v>
      </c>
      <c r="AB251" s="169">
        <f>+IFERROR(SUMIFS([5]Sheet1!O:O,[5]Sheet1!$A:$A,$A251,[5]Sheet1!$B:$B,$B251,[5]Sheet1!$C:$C,$C251),0)</f>
        <v>0</v>
      </c>
      <c r="AC251" s="169">
        <f>+IFERROR(SUMIFS([5]Sheet1!P:P,[5]Sheet1!$A:$A,$A251,[5]Sheet1!$B:$B,$B251,[5]Sheet1!$C:$C,$C251),0)</f>
        <v>0</v>
      </c>
      <c r="AD251" s="169">
        <f>+IFERROR(SUMIFS([5]Sheet1!Q:Q,[5]Sheet1!$A:$A,$A251,[5]Sheet1!$B:$B,$B251,[5]Sheet1!$C:$C,$C251),0)</f>
        <v>0</v>
      </c>
      <c r="AE251" s="169">
        <f>+IFERROR(SUMIFS([5]Sheet1!R:R,[5]Sheet1!$A:$A,$A251,[5]Sheet1!$B:$B,$B251,[5]Sheet1!$C:$C,$C251),0)</f>
        <v>0</v>
      </c>
      <c r="AF251" s="169">
        <f>+IFERROR(SUMIFS([5]Sheet1!S:S,[5]Sheet1!$A:$A,$A251,[5]Sheet1!$B:$B,$B251,[5]Sheet1!$C:$C,$C251),0)</f>
        <v>0</v>
      </c>
      <c r="AG251" s="169">
        <f>+IFERROR(SUMIFS([5]Sheet1!T:T,[5]Sheet1!$A:$A,$A251,[5]Sheet1!$B:$B,$B251,[5]Sheet1!$C:$C,$C251),0)</f>
        <v>0</v>
      </c>
      <c r="AH251" s="169">
        <f>+IFERROR(SUMIFS([5]Sheet1!U:U,[5]Sheet1!$A:$A,$A251,[5]Sheet1!$B:$B,$B251,[5]Sheet1!$C:$C,$C251),0)</f>
        <v>0</v>
      </c>
      <c r="AI251" s="169">
        <f>+IFERROR(SUMIFS([5]Sheet1!V:V,[5]Sheet1!$A:$A,$A251,[5]Sheet1!$B:$B,$B251,[5]Sheet1!$C:$C,$C251),0)</f>
        <v>0</v>
      </c>
      <c r="AJ251" s="169">
        <f>+IFERROR(SUMIFS([5]Sheet1!W:W,[5]Sheet1!$A:$A,$A251,[5]Sheet1!$B:$B,$B251,[5]Sheet1!$C:$C,$C251),0)</f>
        <v>0</v>
      </c>
      <c r="AK251" s="169">
        <f>+IFERROR(SUMIFS([5]Sheet1!X:X,[5]Sheet1!$A:$A,$A251,[5]Sheet1!$B:$B,$B251,[5]Sheet1!$C:$C,$C251),0)</f>
        <v>0</v>
      </c>
      <c r="AL251" s="169">
        <f>+IFERROR(SUMIFS([5]Sheet1!Y:Y,[5]Sheet1!$A:$A,$A251,[5]Sheet1!$B:$B,$B251,[5]Sheet1!$C:$C,$C251),0)</f>
        <v>0</v>
      </c>
      <c r="AM251" s="169">
        <f>+IFERROR(SUMIFS([5]Sheet1!Z:Z,[5]Sheet1!$A:$A,$A251,[5]Sheet1!$B:$B,$B251,[5]Sheet1!$C:$C,$C251),0)</f>
        <v>0</v>
      </c>
    </row>
    <row r="252" spans="1:39">
      <c r="A252" s="4" t="s">
        <v>82</v>
      </c>
      <c r="B252" s="4" t="s">
        <v>99</v>
      </c>
      <c r="C252" s="4" t="str">
        <f t="shared" si="128"/>
        <v>Medium</v>
      </c>
      <c r="D252" s="216"/>
      <c r="E252" s="207"/>
      <c r="F252" s="204"/>
      <c r="G252" s="12" t="s">
        <v>101</v>
      </c>
      <c r="H252" s="35"/>
      <c r="I252" s="35"/>
      <c r="J252" s="35"/>
      <c r="K252" s="35"/>
      <c r="L252" s="35"/>
      <c r="M252" s="35"/>
      <c r="N252" s="35"/>
      <c r="O252" s="35"/>
      <c r="P252" s="169"/>
      <c r="Q252" s="169">
        <f>+IFERROR(SUMIFS([5]Sheet1!D:D,[5]Sheet1!$A:$A,$A252,[5]Sheet1!$B:$B,$B252,[5]Sheet1!$C:$C,$C252),0)</f>
        <v>0</v>
      </c>
      <c r="R252" s="169">
        <f>+IFERROR(SUMIFS([5]Sheet1!E:E,[5]Sheet1!$A:$A,$A252,[5]Sheet1!$B:$B,$B252,[5]Sheet1!$C:$C,$C252),0)</f>
        <v>0</v>
      </c>
      <c r="S252" s="169">
        <f>+IFERROR(SUMIFS([5]Sheet1!F:F,[5]Sheet1!$A:$A,$A252,[5]Sheet1!$B:$B,$B252,[5]Sheet1!$C:$C,$C252),0)</f>
        <v>0</v>
      </c>
      <c r="T252" s="169">
        <f>+IFERROR(SUMIFS([5]Sheet1!G:G,[5]Sheet1!$A:$A,$A252,[5]Sheet1!$B:$B,$B252,[5]Sheet1!$C:$C,$C252),0)</f>
        <v>0</v>
      </c>
      <c r="U252" s="169">
        <f>+IFERROR(SUMIFS([5]Sheet1!H:H,[5]Sheet1!$A:$A,$A252,[5]Sheet1!$B:$B,$B252,[5]Sheet1!$C:$C,$C252),0)</f>
        <v>0</v>
      </c>
      <c r="V252" s="169">
        <f>+IFERROR(SUMIFS([5]Sheet1!I:I,[5]Sheet1!$A:$A,$A252,[5]Sheet1!$B:$B,$B252,[5]Sheet1!$C:$C,$C252),0)</f>
        <v>0</v>
      </c>
      <c r="W252" s="169">
        <f>+IFERROR(SUMIFS([5]Sheet1!J:J,[5]Sheet1!$A:$A,$A252,[5]Sheet1!$B:$B,$B252,[5]Sheet1!$C:$C,$C252),0)</f>
        <v>0</v>
      </c>
      <c r="X252" s="169">
        <f>+IFERROR(SUMIFS([5]Sheet1!K:K,[5]Sheet1!$A:$A,$A252,[5]Sheet1!$B:$B,$B252,[5]Sheet1!$C:$C,$C252),0)</f>
        <v>0</v>
      </c>
      <c r="Y252" s="169">
        <f>+IFERROR(SUMIFS([5]Sheet1!L:L,[5]Sheet1!$A:$A,$A252,[5]Sheet1!$B:$B,$B252,[5]Sheet1!$C:$C,$C252),0)</f>
        <v>0</v>
      </c>
      <c r="Z252" s="169">
        <f>+IFERROR(SUMIFS([5]Sheet1!M:M,[5]Sheet1!$A:$A,$A252,[5]Sheet1!$B:$B,$B252,[5]Sheet1!$C:$C,$C252),0)</f>
        <v>0</v>
      </c>
      <c r="AA252" s="169">
        <f>+IFERROR(SUMIFS([5]Sheet1!N:N,[5]Sheet1!$A:$A,$A252,[5]Sheet1!$B:$B,$B252,[5]Sheet1!$C:$C,$C252),0)</f>
        <v>0</v>
      </c>
      <c r="AB252" s="169">
        <f>+IFERROR(SUMIFS([5]Sheet1!O:O,[5]Sheet1!$A:$A,$A252,[5]Sheet1!$B:$B,$B252,[5]Sheet1!$C:$C,$C252),0)</f>
        <v>0</v>
      </c>
      <c r="AC252" s="169">
        <f>+IFERROR(SUMIFS([5]Sheet1!P:P,[5]Sheet1!$A:$A,$A252,[5]Sheet1!$B:$B,$B252,[5]Sheet1!$C:$C,$C252),0)</f>
        <v>0</v>
      </c>
      <c r="AD252" s="169">
        <f>+IFERROR(SUMIFS([5]Sheet1!Q:Q,[5]Sheet1!$A:$A,$A252,[5]Sheet1!$B:$B,$B252,[5]Sheet1!$C:$C,$C252),0)</f>
        <v>0</v>
      </c>
      <c r="AE252" s="169">
        <f>+IFERROR(SUMIFS([5]Sheet1!R:R,[5]Sheet1!$A:$A,$A252,[5]Sheet1!$B:$B,$B252,[5]Sheet1!$C:$C,$C252),0)</f>
        <v>0</v>
      </c>
      <c r="AF252" s="169">
        <f>+IFERROR(SUMIFS([5]Sheet1!S:S,[5]Sheet1!$A:$A,$A252,[5]Sheet1!$B:$B,$B252,[5]Sheet1!$C:$C,$C252),0)</f>
        <v>0</v>
      </c>
      <c r="AG252" s="169">
        <f>+IFERROR(SUMIFS([5]Sheet1!T:T,[5]Sheet1!$A:$A,$A252,[5]Sheet1!$B:$B,$B252,[5]Sheet1!$C:$C,$C252),0)</f>
        <v>0</v>
      </c>
      <c r="AH252" s="169">
        <f>+IFERROR(SUMIFS([5]Sheet1!U:U,[5]Sheet1!$A:$A,$A252,[5]Sheet1!$B:$B,$B252,[5]Sheet1!$C:$C,$C252),0)</f>
        <v>0</v>
      </c>
      <c r="AI252" s="169">
        <f>+IFERROR(SUMIFS([5]Sheet1!V:V,[5]Sheet1!$A:$A,$A252,[5]Sheet1!$B:$B,$B252,[5]Sheet1!$C:$C,$C252),0)</f>
        <v>0</v>
      </c>
      <c r="AJ252" s="169">
        <f>+IFERROR(SUMIFS([5]Sheet1!W:W,[5]Sheet1!$A:$A,$A252,[5]Sheet1!$B:$B,$B252,[5]Sheet1!$C:$C,$C252),0)</f>
        <v>0</v>
      </c>
      <c r="AK252" s="169">
        <f>+IFERROR(SUMIFS([5]Sheet1!X:X,[5]Sheet1!$A:$A,$A252,[5]Sheet1!$B:$B,$B252,[5]Sheet1!$C:$C,$C252),0)</f>
        <v>0</v>
      </c>
      <c r="AL252" s="169">
        <f>+IFERROR(SUMIFS([5]Sheet1!Y:Y,[5]Sheet1!$A:$A,$A252,[5]Sheet1!$B:$B,$B252,[5]Sheet1!$C:$C,$C252),0)</f>
        <v>0</v>
      </c>
      <c r="AM252" s="169">
        <f>+IFERROR(SUMIFS([5]Sheet1!Z:Z,[5]Sheet1!$A:$A,$A252,[5]Sheet1!$B:$B,$B252,[5]Sheet1!$C:$C,$C252),0)</f>
        <v>0</v>
      </c>
    </row>
    <row r="253" spans="1:39">
      <c r="A253" s="4" t="s">
        <v>82</v>
      </c>
      <c r="B253" s="4" t="s">
        <v>99</v>
      </c>
      <c r="C253" s="4" t="str">
        <f t="shared" si="128"/>
        <v>Large</v>
      </c>
      <c r="D253" s="216"/>
      <c r="E253" s="207"/>
      <c r="F253" s="204"/>
      <c r="G253" s="12" t="s">
        <v>102</v>
      </c>
      <c r="H253" s="35"/>
      <c r="I253" s="35"/>
      <c r="J253" s="35"/>
      <c r="K253" s="35"/>
      <c r="L253" s="35"/>
      <c r="M253" s="35"/>
      <c r="N253" s="35"/>
      <c r="O253" s="35"/>
      <c r="P253" s="169"/>
      <c r="Q253" s="169">
        <f>+IFERROR(SUMIFS([5]Sheet1!D:D,[5]Sheet1!$A:$A,$A253,[5]Sheet1!$B:$B,$B253,[5]Sheet1!$C:$C,$C253),0)</f>
        <v>0</v>
      </c>
      <c r="R253" s="169">
        <f>+IFERROR(SUMIFS([5]Sheet1!E:E,[5]Sheet1!$A:$A,$A253,[5]Sheet1!$B:$B,$B253,[5]Sheet1!$C:$C,$C253),0)</f>
        <v>0</v>
      </c>
      <c r="S253" s="169">
        <f>+IFERROR(SUMIFS([5]Sheet1!F:F,[5]Sheet1!$A:$A,$A253,[5]Sheet1!$B:$B,$B253,[5]Sheet1!$C:$C,$C253),0)</f>
        <v>0</v>
      </c>
      <c r="T253" s="169">
        <f>+IFERROR(SUMIFS([5]Sheet1!G:G,[5]Sheet1!$A:$A,$A253,[5]Sheet1!$B:$B,$B253,[5]Sheet1!$C:$C,$C253),0)</f>
        <v>0</v>
      </c>
      <c r="U253" s="169">
        <f>+IFERROR(SUMIFS([5]Sheet1!H:H,[5]Sheet1!$A:$A,$A253,[5]Sheet1!$B:$B,$B253,[5]Sheet1!$C:$C,$C253),0)</f>
        <v>0</v>
      </c>
      <c r="V253" s="169">
        <f>+IFERROR(SUMIFS([5]Sheet1!I:I,[5]Sheet1!$A:$A,$A253,[5]Sheet1!$B:$B,$B253,[5]Sheet1!$C:$C,$C253),0)</f>
        <v>0</v>
      </c>
      <c r="W253" s="169">
        <f>+IFERROR(SUMIFS([5]Sheet1!J:J,[5]Sheet1!$A:$A,$A253,[5]Sheet1!$B:$B,$B253,[5]Sheet1!$C:$C,$C253),0)</f>
        <v>0</v>
      </c>
      <c r="X253" s="169">
        <f>+IFERROR(SUMIFS([5]Sheet1!K:K,[5]Sheet1!$A:$A,$A253,[5]Sheet1!$B:$B,$B253,[5]Sheet1!$C:$C,$C253),0)</f>
        <v>0</v>
      </c>
      <c r="Y253" s="169">
        <f>+IFERROR(SUMIFS([5]Sheet1!L:L,[5]Sheet1!$A:$A,$A253,[5]Sheet1!$B:$B,$B253,[5]Sheet1!$C:$C,$C253),0)</f>
        <v>0</v>
      </c>
      <c r="Z253" s="169">
        <f>+IFERROR(SUMIFS([5]Sheet1!M:M,[5]Sheet1!$A:$A,$A253,[5]Sheet1!$B:$B,$B253,[5]Sheet1!$C:$C,$C253),0)</f>
        <v>0</v>
      </c>
      <c r="AA253" s="169">
        <f>+IFERROR(SUMIFS([5]Sheet1!N:N,[5]Sheet1!$A:$A,$A253,[5]Sheet1!$B:$B,$B253,[5]Sheet1!$C:$C,$C253),0)</f>
        <v>0</v>
      </c>
      <c r="AB253" s="169">
        <f>+IFERROR(SUMIFS([5]Sheet1!O:O,[5]Sheet1!$A:$A,$A253,[5]Sheet1!$B:$B,$B253,[5]Sheet1!$C:$C,$C253),0)</f>
        <v>0</v>
      </c>
      <c r="AC253" s="169">
        <f>+IFERROR(SUMIFS([5]Sheet1!P:P,[5]Sheet1!$A:$A,$A253,[5]Sheet1!$B:$B,$B253,[5]Sheet1!$C:$C,$C253),0)</f>
        <v>0</v>
      </c>
      <c r="AD253" s="169">
        <f>+IFERROR(SUMIFS([5]Sheet1!Q:Q,[5]Sheet1!$A:$A,$A253,[5]Sheet1!$B:$B,$B253,[5]Sheet1!$C:$C,$C253),0)</f>
        <v>0</v>
      </c>
      <c r="AE253" s="169">
        <f>+IFERROR(SUMIFS([5]Sheet1!R:R,[5]Sheet1!$A:$A,$A253,[5]Sheet1!$B:$B,$B253,[5]Sheet1!$C:$C,$C253),0)</f>
        <v>0</v>
      </c>
      <c r="AF253" s="169">
        <f>+IFERROR(SUMIFS([5]Sheet1!S:S,[5]Sheet1!$A:$A,$A253,[5]Sheet1!$B:$B,$B253,[5]Sheet1!$C:$C,$C253),0)</f>
        <v>0</v>
      </c>
      <c r="AG253" s="169">
        <f>+IFERROR(SUMIFS([5]Sheet1!T:T,[5]Sheet1!$A:$A,$A253,[5]Sheet1!$B:$B,$B253,[5]Sheet1!$C:$C,$C253),0)</f>
        <v>0</v>
      </c>
      <c r="AH253" s="169">
        <f>+IFERROR(SUMIFS([5]Sheet1!U:U,[5]Sheet1!$A:$A,$A253,[5]Sheet1!$B:$B,$B253,[5]Sheet1!$C:$C,$C253),0)</f>
        <v>0</v>
      </c>
      <c r="AI253" s="169">
        <f>+IFERROR(SUMIFS([5]Sheet1!V:V,[5]Sheet1!$A:$A,$A253,[5]Sheet1!$B:$B,$B253,[5]Sheet1!$C:$C,$C253),0)</f>
        <v>0</v>
      </c>
      <c r="AJ253" s="169">
        <f>+IFERROR(SUMIFS([5]Sheet1!W:W,[5]Sheet1!$A:$A,$A253,[5]Sheet1!$B:$B,$B253,[5]Sheet1!$C:$C,$C253),0)</f>
        <v>0</v>
      </c>
      <c r="AK253" s="169">
        <f>+IFERROR(SUMIFS([5]Sheet1!X:X,[5]Sheet1!$A:$A,$A253,[5]Sheet1!$B:$B,$B253,[5]Sheet1!$C:$C,$C253),0)</f>
        <v>0</v>
      </c>
      <c r="AL253" s="169">
        <f>+IFERROR(SUMIFS([5]Sheet1!Y:Y,[5]Sheet1!$A:$A,$A253,[5]Sheet1!$B:$B,$B253,[5]Sheet1!$C:$C,$C253),0)</f>
        <v>0</v>
      </c>
      <c r="AM253" s="169">
        <f>+IFERROR(SUMIFS([5]Sheet1!Z:Z,[5]Sheet1!$A:$A,$A253,[5]Sheet1!$B:$B,$B253,[5]Sheet1!$C:$C,$C253),0)</f>
        <v>0</v>
      </c>
    </row>
    <row r="254" spans="1:39">
      <c r="A254" s="4" t="s">
        <v>82</v>
      </c>
      <c r="B254" s="4" t="s">
        <v>99</v>
      </c>
      <c r="C254" s="4" t="str">
        <f t="shared" si="128"/>
        <v>assets/client</v>
      </c>
      <c r="D254" s="216"/>
      <c r="E254" s="207"/>
      <c r="F254" s="204"/>
      <c r="G254" s="13" t="s">
        <v>90</v>
      </c>
      <c r="H254" s="36"/>
      <c r="I254" s="36"/>
      <c r="J254" s="36"/>
      <c r="K254" s="36"/>
      <c r="L254" s="36"/>
      <c r="M254" s="36"/>
      <c r="N254" s="36"/>
      <c r="O254" s="36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</row>
    <row r="255" spans="1:39" ht="15" customHeight="1">
      <c r="A255" s="4" t="s">
        <v>82</v>
      </c>
      <c r="B255" s="4" t="s">
        <v>54</v>
      </c>
      <c r="C255" s="4" t="str">
        <f t="shared" si="128"/>
        <v>Clients</v>
      </c>
      <c r="D255" s="216"/>
      <c r="E255" s="207"/>
      <c r="F255" s="204" t="s">
        <v>54</v>
      </c>
      <c r="G255" s="10" t="s">
        <v>40</v>
      </c>
      <c r="H255" s="19"/>
      <c r="I255" s="19"/>
      <c r="J255" s="19"/>
      <c r="K255" s="19"/>
      <c r="L255" s="19"/>
      <c r="M255" s="19"/>
      <c r="N255" s="19"/>
      <c r="O255" s="19"/>
      <c r="P255" s="165"/>
      <c r="Q255" s="165">
        <f>+[4]Sheet1!C5</f>
        <v>0</v>
      </c>
      <c r="R255" s="165">
        <f>+[4]Sheet1!D5</f>
        <v>0</v>
      </c>
      <c r="S255" s="165">
        <f>+[4]Sheet1!E5</f>
        <v>1</v>
      </c>
      <c r="T255" s="165">
        <f>+[4]Sheet1!F5</f>
        <v>2</v>
      </c>
      <c r="U255" s="165">
        <f>+[4]Sheet1!G5</f>
        <v>5</v>
      </c>
      <c r="V255" s="165">
        <f>+[4]Sheet1!H5</f>
        <v>4</v>
      </c>
      <c r="W255" s="165">
        <f>+[4]Sheet1!I5</f>
        <v>3</v>
      </c>
      <c r="X255" s="165">
        <f>+[4]Sheet1!J5</f>
        <v>4</v>
      </c>
      <c r="Y255" s="165">
        <f>+[4]Sheet1!K5</f>
        <v>14</v>
      </c>
      <c r="Z255" s="165">
        <f>+[4]Sheet1!L5</f>
        <v>17</v>
      </c>
      <c r="AA255" s="165">
        <f>+[4]Sheet1!M5</f>
        <v>5</v>
      </c>
      <c r="AB255" s="165">
        <f>+[4]Sheet1!N5</f>
        <v>9</v>
      </c>
      <c r="AC255" s="165">
        <f>+[4]Sheet1!O5</f>
        <v>16</v>
      </c>
      <c r="AD255" s="165">
        <f>+[4]Sheet1!P5</f>
        <v>10</v>
      </c>
      <c r="AE255" s="165">
        <f>+[4]Sheet1!Q5</f>
        <v>4</v>
      </c>
      <c r="AF255" s="165">
        <f>+[4]Sheet1!R5</f>
        <v>3</v>
      </c>
      <c r="AG255" s="165">
        <f>+[4]Sheet1!S5</f>
        <v>0</v>
      </c>
      <c r="AH255" s="165">
        <f>+[4]Sheet1!T5</f>
        <v>0</v>
      </c>
      <c r="AI255" s="165">
        <f>+[4]Sheet1!U5</f>
        <v>0</v>
      </c>
      <c r="AJ255" s="165">
        <f>+[4]Sheet1!V5</f>
        <v>0</v>
      </c>
      <c r="AK255" s="165">
        <f>+[4]Sheet1!W5</f>
        <v>0</v>
      </c>
      <c r="AL255" s="165">
        <f>+[4]Sheet1!X5</f>
        <v>0</v>
      </c>
      <c r="AM255" s="165">
        <f>+[4]Sheet1!Y5</f>
        <v>0</v>
      </c>
    </row>
    <row r="256" spans="1:39">
      <c r="A256" s="4" t="s">
        <v>82</v>
      </c>
      <c r="B256" s="4" t="s">
        <v>54</v>
      </c>
      <c r="C256" s="4" t="s">
        <v>175</v>
      </c>
      <c r="D256" s="216"/>
      <c r="E256" s="207"/>
      <c r="F256" s="204"/>
      <c r="G256" s="11" t="s">
        <v>88</v>
      </c>
      <c r="H256" s="34"/>
      <c r="I256" s="34"/>
      <c r="J256" s="34"/>
      <c r="K256" s="34"/>
      <c r="L256" s="34"/>
      <c r="M256" s="34"/>
      <c r="N256" s="34"/>
      <c r="O256" s="34"/>
      <c r="P256" s="169"/>
      <c r="Q256" s="169">
        <f>+IFERROR(SUMIFS([5]Sheet1!D:D,[5]Sheet1!$A:$A,$A256,[5]Sheet1!$B:$B,$B256,[5]Sheet1!$C:$C,$C256),0)</f>
        <v>0</v>
      </c>
      <c r="R256" s="169">
        <f>+IFERROR(SUMIFS([5]Sheet1!E:E,[5]Sheet1!$A:$A,$A256,[5]Sheet1!$B:$B,$B256,[5]Sheet1!$C:$C,$C256),0)</f>
        <v>0</v>
      </c>
      <c r="S256" s="169">
        <f>+IFERROR(SUMIFS([5]Sheet1!F:F,[5]Sheet1!$A:$A,$A256,[5]Sheet1!$B:$B,$B256,[5]Sheet1!$C:$C,$C256),0)</f>
        <v>1</v>
      </c>
      <c r="T256" s="169">
        <f>+IFERROR(SUMIFS([5]Sheet1!G:G,[5]Sheet1!$A:$A,$A256,[5]Sheet1!$B:$B,$B256,[5]Sheet1!$C:$C,$C256),0)</f>
        <v>2</v>
      </c>
      <c r="U256" s="169">
        <f>+IFERROR(SUMIFS([5]Sheet1!H:H,[5]Sheet1!$A:$A,$A256,[5]Sheet1!$B:$B,$B256,[5]Sheet1!$C:$C,$C256),0)</f>
        <v>5</v>
      </c>
      <c r="V256" s="169">
        <f>+IFERROR(SUMIFS([5]Sheet1!I:I,[5]Sheet1!$A:$A,$A256,[5]Sheet1!$B:$B,$B256,[5]Sheet1!$C:$C,$C256),0)</f>
        <v>10</v>
      </c>
      <c r="W256" s="169">
        <f>+IFERROR(SUMIFS([5]Sheet1!J:J,[5]Sheet1!$A:$A,$A256,[5]Sheet1!$B:$B,$B256,[5]Sheet1!$C:$C,$C256),0)</f>
        <v>3</v>
      </c>
      <c r="X256" s="169">
        <f>+IFERROR(SUMIFS([5]Sheet1!K:K,[5]Sheet1!$A:$A,$A256,[5]Sheet1!$B:$B,$B256,[5]Sheet1!$C:$C,$C256),0)</f>
        <v>4</v>
      </c>
      <c r="Y256" s="169">
        <f>+IFERROR(SUMIFS([5]Sheet1!L:L,[5]Sheet1!$A:$A,$A256,[5]Sheet1!$B:$B,$B256,[5]Sheet1!$C:$C,$C256),0)</f>
        <v>28</v>
      </c>
      <c r="Z256" s="169">
        <f>+IFERROR(SUMIFS([5]Sheet1!M:M,[5]Sheet1!$A:$A,$A256,[5]Sheet1!$B:$B,$B256,[5]Sheet1!$C:$C,$C256),0)</f>
        <v>20</v>
      </c>
      <c r="AA256" s="169">
        <f>+IFERROR(SUMIFS([5]Sheet1!N:N,[5]Sheet1!$A:$A,$A256,[5]Sheet1!$B:$B,$B256,[5]Sheet1!$C:$C,$C256),0)</f>
        <v>5</v>
      </c>
      <c r="AB256" s="169">
        <f>+IFERROR(SUMIFS([5]Sheet1!O:O,[5]Sheet1!$A:$A,$A256,[5]Sheet1!$B:$B,$B256,[5]Sheet1!$C:$C,$C256),0)</f>
        <v>13</v>
      </c>
      <c r="AC256" s="169">
        <f>+IFERROR(SUMIFS([5]Sheet1!P:P,[5]Sheet1!$A:$A,$A256,[5]Sheet1!$B:$B,$B256,[5]Sheet1!$C:$C,$C256),0)</f>
        <v>27</v>
      </c>
      <c r="AD256" s="169">
        <f>+IFERROR(SUMIFS([5]Sheet1!Q:Q,[5]Sheet1!$A:$A,$A256,[5]Sheet1!$B:$B,$B256,[5]Sheet1!$C:$C,$C256),0)</f>
        <v>22</v>
      </c>
      <c r="AE256" s="169">
        <f>+IFERROR(SUMIFS([5]Sheet1!R:R,[5]Sheet1!$A:$A,$A256,[5]Sheet1!$B:$B,$B256,[5]Sheet1!$C:$C,$C256),0)</f>
        <v>4</v>
      </c>
      <c r="AF256" s="169">
        <f>+IFERROR(SUMIFS([5]Sheet1!S:S,[5]Sheet1!$A:$A,$A256,[5]Sheet1!$B:$B,$B256,[5]Sheet1!$C:$C,$C256),0)</f>
        <v>9</v>
      </c>
      <c r="AG256" s="169">
        <f>+IFERROR(SUMIFS([5]Sheet1!T:T,[5]Sheet1!$A:$A,$A256,[5]Sheet1!$B:$B,$B256,[5]Sheet1!$C:$C,$C256),0)</f>
        <v>0</v>
      </c>
      <c r="AH256" s="169">
        <f>+IFERROR(SUMIFS([5]Sheet1!U:U,[5]Sheet1!$A:$A,$A256,[5]Sheet1!$B:$B,$B256,[5]Sheet1!$C:$C,$C256),0)</f>
        <v>0</v>
      </c>
      <c r="AI256" s="169">
        <f>+IFERROR(SUMIFS([5]Sheet1!V:V,[5]Sheet1!$A:$A,$A256,[5]Sheet1!$B:$B,$B256,[5]Sheet1!$C:$C,$C256),0)</f>
        <v>0</v>
      </c>
      <c r="AJ256" s="169">
        <f>+IFERROR(SUMIFS([5]Sheet1!W:W,[5]Sheet1!$A:$A,$A256,[5]Sheet1!$B:$B,$B256,[5]Sheet1!$C:$C,$C256),0)</f>
        <v>0</v>
      </c>
      <c r="AK256" s="169">
        <f>+IFERROR(SUMIFS([5]Sheet1!X:X,[5]Sheet1!$A:$A,$A256,[5]Sheet1!$B:$B,$B256,[5]Sheet1!$C:$C,$C256),0)</f>
        <v>0</v>
      </c>
      <c r="AL256" s="169">
        <f>+IFERROR(SUMIFS([5]Sheet1!Y:Y,[5]Sheet1!$A:$A,$A256,[5]Sheet1!$B:$B,$B256,[5]Sheet1!$C:$C,$C256),0)</f>
        <v>0</v>
      </c>
      <c r="AM256" s="169">
        <f>+IFERROR(SUMIFS([5]Sheet1!Z:Z,[5]Sheet1!$A:$A,$A256,[5]Sheet1!$B:$B,$B256,[5]Sheet1!$C:$C,$C256),0)</f>
        <v>0</v>
      </c>
    </row>
    <row r="257" spans="1:39">
      <c r="A257" s="4" t="s">
        <v>82</v>
      </c>
      <c r="B257" s="4" t="s">
        <v>54</v>
      </c>
      <c r="C257" s="4" t="str">
        <f t="shared" ref="C257:C284" si="131">+G257</f>
        <v>assets/client</v>
      </c>
      <c r="D257" s="216"/>
      <c r="E257" s="208"/>
      <c r="F257" s="204"/>
      <c r="G257" s="13" t="s">
        <v>90</v>
      </c>
      <c r="H257" s="36"/>
      <c r="I257" s="36"/>
      <c r="J257" s="36"/>
      <c r="K257" s="36"/>
      <c r="L257" s="36"/>
      <c r="M257" s="36"/>
      <c r="N257" s="36"/>
      <c r="O257" s="36"/>
      <c r="P257" s="170" t="str">
        <f t="shared" ref="P257:AM257" si="132">+IFERROR(P256/P255,"")</f>
        <v/>
      </c>
      <c r="Q257" s="170" t="str">
        <f t="shared" si="132"/>
        <v/>
      </c>
      <c r="R257" s="170" t="str">
        <f t="shared" si="132"/>
        <v/>
      </c>
      <c r="S257" s="170">
        <f t="shared" si="132"/>
        <v>1</v>
      </c>
      <c r="T257" s="170">
        <f t="shared" si="132"/>
        <v>1</v>
      </c>
      <c r="U257" s="170">
        <f t="shared" si="132"/>
        <v>1</v>
      </c>
      <c r="V257" s="170">
        <f t="shared" si="132"/>
        <v>2.5</v>
      </c>
      <c r="W257" s="170">
        <f t="shared" si="132"/>
        <v>1</v>
      </c>
      <c r="X257" s="170">
        <f t="shared" si="132"/>
        <v>1</v>
      </c>
      <c r="Y257" s="170">
        <f t="shared" si="132"/>
        <v>2</v>
      </c>
      <c r="Z257" s="170">
        <f t="shared" si="132"/>
        <v>1.1764705882352942</v>
      </c>
      <c r="AA257" s="170">
        <f t="shared" si="132"/>
        <v>1</v>
      </c>
      <c r="AB257" s="170">
        <f t="shared" si="132"/>
        <v>1.4444444444444444</v>
      </c>
      <c r="AC257" s="170">
        <f t="shared" si="132"/>
        <v>1.6875</v>
      </c>
      <c r="AD257" s="170">
        <f t="shared" si="132"/>
        <v>2.2000000000000002</v>
      </c>
      <c r="AE257" s="170">
        <f t="shared" si="132"/>
        <v>1</v>
      </c>
      <c r="AF257" s="170">
        <f t="shared" si="132"/>
        <v>3</v>
      </c>
      <c r="AG257" s="170" t="str">
        <f t="shared" si="132"/>
        <v/>
      </c>
      <c r="AH257" s="170" t="str">
        <f t="shared" si="132"/>
        <v/>
      </c>
      <c r="AI257" s="170" t="str">
        <f t="shared" si="132"/>
        <v/>
      </c>
      <c r="AJ257" s="170" t="str">
        <f t="shared" si="132"/>
        <v/>
      </c>
      <c r="AK257" s="170" t="str">
        <f t="shared" si="132"/>
        <v/>
      </c>
      <c r="AL257" s="170" t="str">
        <f t="shared" si="132"/>
        <v/>
      </c>
      <c r="AM257" s="170" t="str">
        <f t="shared" si="132"/>
        <v/>
      </c>
    </row>
    <row r="258" spans="1:39" ht="15" customHeight="1">
      <c r="A258" s="4" t="s">
        <v>82</v>
      </c>
      <c r="B258" s="4" t="s">
        <v>50</v>
      </c>
      <c r="C258" s="4" t="str">
        <f t="shared" si="131"/>
        <v>Clients</v>
      </c>
      <c r="D258" s="216"/>
      <c r="E258" s="203" t="s">
        <v>36</v>
      </c>
      <c r="F258" s="204" t="s">
        <v>50</v>
      </c>
      <c r="G258" s="10" t="s">
        <v>40</v>
      </c>
      <c r="H258" s="19"/>
      <c r="I258" s="19"/>
      <c r="J258" s="19"/>
      <c r="K258" s="19"/>
      <c r="L258" s="19"/>
      <c r="M258" s="19"/>
      <c r="N258" s="19"/>
      <c r="O258" s="19"/>
      <c r="P258" s="165"/>
      <c r="Q258" s="165">
        <f>+[4]Sheet1!C7</f>
        <v>0</v>
      </c>
      <c r="R258" s="165">
        <f>+[4]Sheet1!D7</f>
        <v>1</v>
      </c>
      <c r="S258" s="165">
        <f>+[4]Sheet1!E7</f>
        <v>0</v>
      </c>
      <c r="T258" s="165">
        <f>+[4]Sheet1!F7</f>
        <v>4</v>
      </c>
      <c r="U258" s="165">
        <f>+[4]Sheet1!G7</f>
        <v>5</v>
      </c>
      <c r="V258" s="165">
        <f>+[4]Sheet1!H7</f>
        <v>1</v>
      </c>
      <c r="W258" s="165">
        <f>+[4]Sheet1!I7</f>
        <v>2</v>
      </c>
      <c r="X258" s="165">
        <f>+[4]Sheet1!J7</f>
        <v>8</v>
      </c>
      <c r="Y258" s="165">
        <f>+[4]Sheet1!K7</f>
        <v>15</v>
      </c>
      <c r="Z258" s="165">
        <f>+[4]Sheet1!L7</f>
        <v>14</v>
      </c>
      <c r="AA258" s="165">
        <f>+[4]Sheet1!M7</f>
        <v>3</v>
      </c>
      <c r="AB258" s="165">
        <f>+[4]Sheet1!N7</f>
        <v>16</v>
      </c>
      <c r="AC258" s="165">
        <f>+[4]Sheet1!O7</f>
        <v>21</v>
      </c>
      <c r="AD258" s="165">
        <f>+[4]Sheet1!P7</f>
        <v>25</v>
      </c>
      <c r="AE258" s="165">
        <f>+[4]Sheet1!Q7</f>
        <v>27</v>
      </c>
      <c r="AF258" s="165">
        <f>+[4]Sheet1!R7</f>
        <v>22</v>
      </c>
      <c r="AG258" s="165">
        <f>+[4]Sheet1!S7</f>
        <v>0</v>
      </c>
      <c r="AH258" s="165">
        <f>+[4]Sheet1!T7</f>
        <v>0</v>
      </c>
      <c r="AI258" s="165">
        <f>+[4]Sheet1!U7</f>
        <v>0</v>
      </c>
      <c r="AJ258" s="165">
        <f>+[4]Sheet1!V7</f>
        <v>0</v>
      </c>
      <c r="AK258" s="165">
        <f>+[4]Sheet1!W7</f>
        <v>0</v>
      </c>
      <c r="AL258" s="165">
        <f>+[4]Sheet1!X7</f>
        <v>0</v>
      </c>
      <c r="AM258" s="165">
        <f>+[4]Sheet1!Y7</f>
        <v>0</v>
      </c>
    </row>
    <row r="259" spans="1:39">
      <c r="A259" s="4" t="s">
        <v>82</v>
      </c>
      <c r="B259" s="4" t="s">
        <v>50</v>
      </c>
      <c r="C259" s="4" t="str">
        <f t="shared" si="131"/>
        <v>Assets</v>
      </c>
      <c r="D259" s="216"/>
      <c r="E259" s="203"/>
      <c r="F259" s="204"/>
      <c r="G259" s="11" t="s">
        <v>88</v>
      </c>
      <c r="H259" s="34"/>
      <c r="I259" s="34"/>
      <c r="J259" s="34"/>
      <c r="K259" s="34"/>
      <c r="L259" s="34"/>
      <c r="M259" s="34"/>
      <c r="N259" s="34"/>
      <c r="O259" s="34"/>
      <c r="P259" s="167">
        <f t="shared" ref="P259" si="133">SUM(P260:P261)</f>
        <v>0</v>
      </c>
      <c r="Q259" s="167"/>
      <c r="R259" s="167">
        <f t="shared" ref="R259:AM259" si="134">SUM(R260:R261)</f>
        <v>5</v>
      </c>
      <c r="S259" s="167">
        <f t="shared" si="134"/>
        <v>0</v>
      </c>
      <c r="T259" s="167">
        <f t="shared" si="134"/>
        <v>19</v>
      </c>
      <c r="U259" s="167">
        <f t="shared" si="134"/>
        <v>21</v>
      </c>
      <c r="V259" s="167">
        <f t="shared" si="134"/>
        <v>1</v>
      </c>
      <c r="W259" s="167">
        <f t="shared" si="134"/>
        <v>12</v>
      </c>
      <c r="X259" s="167">
        <f t="shared" si="134"/>
        <v>18</v>
      </c>
      <c r="Y259" s="167">
        <f t="shared" si="134"/>
        <v>56</v>
      </c>
      <c r="Z259" s="167">
        <f t="shared" si="134"/>
        <v>51</v>
      </c>
      <c r="AA259" s="167">
        <f t="shared" si="134"/>
        <v>7</v>
      </c>
      <c r="AB259" s="167">
        <f t="shared" si="134"/>
        <v>46</v>
      </c>
      <c r="AC259" s="167">
        <f t="shared" si="134"/>
        <v>77</v>
      </c>
      <c r="AD259" s="167">
        <f t="shared" si="134"/>
        <v>75</v>
      </c>
      <c r="AE259" s="167">
        <f t="shared" si="134"/>
        <v>104</v>
      </c>
      <c r="AF259" s="167">
        <f t="shared" si="134"/>
        <v>71</v>
      </c>
      <c r="AG259" s="167">
        <f t="shared" si="134"/>
        <v>0</v>
      </c>
      <c r="AH259" s="167">
        <f t="shared" si="134"/>
        <v>0</v>
      </c>
      <c r="AI259" s="167">
        <f t="shared" si="134"/>
        <v>0</v>
      </c>
      <c r="AJ259" s="167">
        <f t="shared" si="134"/>
        <v>0</v>
      </c>
      <c r="AK259" s="167">
        <f t="shared" si="134"/>
        <v>0</v>
      </c>
      <c r="AL259" s="167">
        <f t="shared" si="134"/>
        <v>0</v>
      </c>
      <c r="AM259" s="167">
        <f t="shared" si="134"/>
        <v>0</v>
      </c>
    </row>
    <row r="260" spans="1:39" outlineLevel="1">
      <c r="A260" s="4" t="s">
        <v>82</v>
      </c>
      <c r="B260" s="4" t="s">
        <v>50</v>
      </c>
      <c r="C260" s="4" t="str">
        <f t="shared" si="131"/>
        <v>Teamwork+PBX</v>
      </c>
      <c r="D260" s="216"/>
      <c r="E260" s="203"/>
      <c r="F260" s="204"/>
      <c r="G260" s="12" t="s">
        <v>1</v>
      </c>
      <c r="H260" s="35"/>
      <c r="I260" s="35"/>
      <c r="J260" s="35"/>
      <c r="K260" s="35"/>
      <c r="L260" s="35"/>
      <c r="M260" s="35"/>
      <c r="N260" s="35"/>
      <c r="O260" s="35"/>
      <c r="P260" s="169"/>
      <c r="Q260" s="169">
        <f>+IFERROR(SUMIFS([5]Sheet1!D:D,[5]Sheet1!$A:$A,$A260,[5]Sheet1!$B:$B,$B260,[5]Sheet1!$C:$C,$C260),0)</f>
        <v>0</v>
      </c>
      <c r="R260" s="169">
        <f>+IFERROR(SUMIFS([5]Sheet1!E:E,[5]Sheet1!$A:$A,$A260,[5]Sheet1!$B:$B,$B260,[5]Sheet1!$C:$C,$C260),0)</f>
        <v>5</v>
      </c>
      <c r="S260" s="169">
        <f>+IFERROR(SUMIFS([5]Sheet1!F:F,[5]Sheet1!$A:$A,$A260,[5]Sheet1!$B:$B,$B260,[5]Sheet1!$C:$C,$C260),0)</f>
        <v>0</v>
      </c>
      <c r="T260" s="169">
        <f>+IFERROR(SUMIFS([5]Sheet1!G:G,[5]Sheet1!$A:$A,$A260,[5]Sheet1!$B:$B,$B260,[5]Sheet1!$C:$C,$C260),0)</f>
        <v>19</v>
      </c>
      <c r="U260" s="169">
        <f>+IFERROR(SUMIFS([5]Sheet1!H:H,[5]Sheet1!$A:$A,$A260,[5]Sheet1!$B:$B,$B260,[5]Sheet1!$C:$C,$C260),0)</f>
        <v>21</v>
      </c>
      <c r="V260" s="169">
        <f>+IFERROR(SUMIFS([5]Sheet1!I:I,[5]Sheet1!$A:$A,$A260,[5]Sheet1!$B:$B,$B260,[5]Sheet1!$C:$C,$C260),0)</f>
        <v>1</v>
      </c>
      <c r="W260" s="169">
        <f>+IFERROR(SUMIFS([5]Sheet1!J:J,[5]Sheet1!$A:$A,$A260,[5]Sheet1!$B:$B,$B260,[5]Sheet1!$C:$C,$C260),0)</f>
        <v>12</v>
      </c>
      <c r="X260" s="169">
        <f>+IFERROR(SUMIFS([5]Sheet1!K:K,[5]Sheet1!$A:$A,$A260,[5]Sheet1!$B:$B,$B260,[5]Sheet1!$C:$C,$C260),0)</f>
        <v>18</v>
      </c>
      <c r="Y260" s="169">
        <f>+IFERROR(SUMIFS([5]Sheet1!L:L,[5]Sheet1!$A:$A,$A260,[5]Sheet1!$B:$B,$B260,[5]Sheet1!$C:$C,$C260),0)</f>
        <v>56</v>
      </c>
      <c r="Z260" s="169">
        <f>+IFERROR(SUMIFS([5]Sheet1!M:M,[5]Sheet1!$A:$A,$A260,[5]Sheet1!$B:$B,$B260,[5]Sheet1!$C:$C,$C260),0)</f>
        <v>51</v>
      </c>
      <c r="AA260" s="169">
        <f>+IFERROR(SUMIFS([5]Sheet1!N:N,[5]Sheet1!$A:$A,$A260,[5]Sheet1!$B:$B,$B260,[5]Sheet1!$C:$C,$C260),0)</f>
        <v>7</v>
      </c>
      <c r="AB260" s="169">
        <f>+IFERROR(SUMIFS([5]Sheet1!O:O,[5]Sheet1!$A:$A,$A260,[5]Sheet1!$B:$B,$B260,[5]Sheet1!$C:$C,$C260),0)</f>
        <v>46</v>
      </c>
      <c r="AC260" s="169">
        <f>+IFERROR(SUMIFS([5]Sheet1!P:P,[5]Sheet1!$A:$A,$A260,[5]Sheet1!$B:$B,$B260,[5]Sheet1!$C:$C,$C260),0)</f>
        <v>77</v>
      </c>
      <c r="AD260" s="169">
        <f>+IFERROR(SUMIFS([5]Sheet1!Q:Q,[5]Sheet1!$A:$A,$A260,[5]Sheet1!$B:$B,$B260,[5]Sheet1!$C:$C,$C260),0)</f>
        <v>75</v>
      </c>
      <c r="AE260" s="169">
        <f>+IFERROR(SUMIFS([5]Sheet1!R:R,[5]Sheet1!$A:$A,$A260,[5]Sheet1!$B:$B,$B260,[5]Sheet1!$C:$C,$C260),0)</f>
        <v>104</v>
      </c>
      <c r="AF260" s="169">
        <f>+IFERROR(SUMIFS([5]Sheet1!S:S,[5]Sheet1!$A:$A,$A260,[5]Sheet1!$B:$B,$B260,[5]Sheet1!$C:$C,$C260),0)</f>
        <v>71</v>
      </c>
      <c r="AG260" s="169">
        <f>+IFERROR(SUMIFS([5]Sheet1!T:T,[5]Sheet1!$A:$A,$A260,[5]Sheet1!$B:$B,$B260,[5]Sheet1!$C:$C,$C260),0)</f>
        <v>0</v>
      </c>
      <c r="AH260" s="169">
        <f>+IFERROR(SUMIFS([5]Sheet1!U:U,[5]Sheet1!$A:$A,$A260,[5]Sheet1!$B:$B,$B260,[5]Sheet1!$C:$C,$C260),0)</f>
        <v>0</v>
      </c>
      <c r="AI260" s="169">
        <f>+IFERROR(SUMIFS([5]Sheet1!V:V,[5]Sheet1!$A:$A,$A260,[5]Sheet1!$B:$B,$B260,[5]Sheet1!$C:$C,$C260),0)</f>
        <v>0</v>
      </c>
      <c r="AJ260" s="169">
        <f>+IFERROR(SUMIFS([5]Sheet1!W:W,[5]Sheet1!$A:$A,$A260,[5]Sheet1!$B:$B,$B260,[5]Sheet1!$C:$C,$C260),0)</f>
        <v>0</v>
      </c>
      <c r="AK260" s="169">
        <f>+IFERROR(SUMIFS([5]Sheet1!X:X,[5]Sheet1!$A:$A,$A260,[5]Sheet1!$B:$B,$B260,[5]Sheet1!$C:$C,$C260),0)</f>
        <v>0</v>
      </c>
      <c r="AL260" s="169">
        <f>+IFERROR(SUMIFS([5]Sheet1!Y:Y,[5]Sheet1!$A:$A,$A260,[5]Sheet1!$B:$B,$B260,[5]Sheet1!$C:$C,$C260),0)</f>
        <v>0</v>
      </c>
      <c r="AM260" s="169">
        <f>+IFERROR(SUMIFS([5]Sheet1!Z:Z,[5]Sheet1!$A:$A,$A260,[5]Sheet1!$B:$B,$B260,[5]Sheet1!$C:$C,$C260),0)</f>
        <v>0</v>
      </c>
    </row>
    <row r="261" spans="1:39" outlineLevel="1">
      <c r="A261" s="4" t="s">
        <v>82</v>
      </c>
      <c r="B261" s="4" t="s">
        <v>50</v>
      </c>
      <c r="C261" s="4" t="str">
        <f t="shared" si="131"/>
        <v>Receptionist</v>
      </c>
      <c r="D261" s="216"/>
      <c r="E261" s="203"/>
      <c r="F261" s="204"/>
      <c r="G261" s="12" t="s">
        <v>2</v>
      </c>
      <c r="H261" s="35"/>
      <c r="I261" s="35"/>
      <c r="J261" s="35"/>
      <c r="K261" s="35"/>
      <c r="L261" s="35"/>
      <c r="M261" s="35"/>
      <c r="N261" s="35"/>
      <c r="O261" s="35"/>
      <c r="P261" s="169"/>
      <c r="Q261" s="169">
        <f>+IFERROR(SUMIFS([5]Sheet1!D:D,[5]Sheet1!$A:$A,$A261,[5]Sheet1!$B:$B,$B261,[5]Sheet1!$C:$C,$C261),0)</f>
        <v>0</v>
      </c>
      <c r="R261" s="169">
        <f>+IFERROR(SUMIFS([5]Sheet1!E:E,[5]Sheet1!$A:$A,$A261,[5]Sheet1!$B:$B,$B261,[5]Sheet1!$C:$C,$C261),0)</f>
        <v>0</v>
      </c>
      <c r="S261" s="169">
        <f>+IFERROR(SUMIFS([5]Sheet1!F:F,[5]Sheet1!$A:$A,$A261,[5]Sheet1!$B:$B,$B261,[5]Sheet1!$C:$C,$C261),0)</f>
        <v>0</v>
      </c>
      <c r="T261" s="169">
        <f>+IFERROR(SUMIFS([5]Sheet1!G:G,[5]Sheet1!$A:$A,$A261,[5]Sheet1!$B:$B,$B261,[5]Sheet1!$C:$C,$C261),0)</f>
        <v>0</v>
      </c>
      <c r="U261" s="169">
        <f>+IFERROR(SUMIFS([5]Sheet1!H:H,[5]Sheet1!$A:$A,$A261,[5]Sheet1!$B:$B,$B261,[5]Sheet1!$C:$C,$C261),0)</f>
        <v>0</v>
      </c>
      <c r="V261" s="169">
        <f>+IFERROR(SUMIFS([5]Sheet1!I:I,[5]Sheet1!$A:$A,$A261,[5]Sheet1!$B:$B,$B261,[5]Sheet1!$C:$C,$C261),0)</f>
        <v>0</v>
      </c>
      <c r="W261" s="169">
        <f>+IFERROR(SUMIFS([5]Sheet1!J:J,[5]Sheet1!$A:$A,$A261,[5]Sheet1!$B:$B,$B261,[5]Sheet1!$C:$C,$C261),0)</f>
        <v>0</v>
      </c>
      <c r="X261" s="169">
        <f>+IFERROR(SUMIFS([5]Sheet1!K:K,[5]Sheet1!$A:$A,$A261,[5]Sheet1!$B:$B,$B261,[5]Sheet1!$C:$C,$C261),0)</f>
        <v>0</v>
      </c>
      <c r="Y261" s="169">
        <f>+IFERROR(SUMIFS([5]Sheet1!L:L,[5]Sheet1!$A:$A,$A261,[5]Sheet1!$B:$B,$B261,[5]Sheet1!$C:$C,$C261),0)</f>
        <v>0</v>
      </c>
      <c r="Z261" s="169">
        <f>+IFERROR(SUMIFS([5]Sheet1!M:M,[5]Sheet1!$A:$A,$A261,[5]Sheet1!$B:$B,$B261,[5]Sheet1!$C:$C,$C261),0)</f>
        <v>0</v>
      </c>
      <c r="AA261" s="169">
        <f>+IFERROR(SUMIFS([5]Sheet1!N:N,[5]Sheet1!$A:$A,$A261,[5]Sheet1!$B:$B,$B261,[5]Sheet1!$C:$C,$C261),0)</f>
        <v>0</v>
      </c>
      <c r="AB261" s="169">
        <f>+IFERROR(SUMIFS([5]Sheet1!O:O,[5]Sheet1!$A:$A,$A261,[5]Sheet1!$B:$B,$B261,[5]Sheet1!$C:$C,$C261),0)</f>
        <v>0</v>
      </c>
      <c r="AC261" s="169">
        <f>+IFERROR(SUMIFS([5]Sheet1!P:P,[5]Sheet1!$A:$A,$A261,[5]Sheet1!$B:$B,$B261,[5]Sheet1!$C:$C,$C261),0)</f>
        <v>0</v>
      </c>
      <c r="AD261" s="169">
        <f>+IFERROR(SUMIFS([5]Sheet1!Q:Q,[5]Sheet1!$A:$A,$A261,[5]Sheet1!$B:$B,$B261,[5]Sheet1!$C:$C,$C261),0)</f>
        <v>0</v>
      </c>
      <c r="AE261" s="169">
        <f>+IFERROR(SUMIFS([5]Sheet1!R:R,[5]Sheet1!$A:$A,$A261,[5]Sheet1!$B:$B,$B261,[5]Sheet1!$C:$C,$C261),0)</f>
        <v>0</v>
      </c>
      <c r="AF261" s="169">
        <f>+IFERROR(SUMIFS([5]Sheet1!S:S,[5]Sheet1!$A:$A,$A261,[5]Sheet1!$B:$B,$B261,[5]Sheet1!$C:$C,$C261),0)</f>
        <v>0</v>
      </c>
      <c r="AG261" s="169">
        <f>+IFERROR(SUMIFS([5]Sheet1!T:T,[5]Sheet1!$A:$A,$A261,[5]Sheet1!$B:$B,$B261,[5]Sheet1!$C:$C,$C261),0)</f>
        <v>0</v>
      </c>
      <c r="AH261" s="169">
        <f>+IFERROR(SUMIFS([5]Sheet1!U:U,[5]Sheet1!$A:$A,$A261,[5]Sheet1!$B:$B,$B261,[5]Sheet1!$C:$C,$C261),0)</f>
        <v>0</v>
      </c>
      <c r="AI261" s="169">
        <f>+IFERROR(SUMIFS([5]Sheet1!V:V,[5]Sheet1!$A:$A,$A261,[5]Sheet1!$B:$B,$B261,[5]Sheet1!$C:$C,$C261),0)</f>
        <v>0</v>
      </c>
      <c r="AJ261" s="169">
        <f>+IFERROR(SUMIFS([5]Sheet1!W:W,[5]Sheet1!$A:$A,$A261,[5]Sheet1!$B:$B,$B261,[5]Sheet1!$C:$C,$C261),0)</f>
        <v>0</v>
      </c>
      <c r="AK261" s="169">
        <f>+IFERROR(SUMIFS([5]Sheet1!X:X,[5]Sheet1!$A:$A,$A261,[5]Sheet1!$B:$B,$B261,[5]Sheet1!$C:$C,$C261),0)</f>
        <v>0</v>
      </c>
      <c r="AL261" s="169">
        <f>+IFERROR(SUMIFS([5]Sheet1!Y:Y,[5]Sheet1!$A:$A,$A261,[5]Sheet1!$B:$B,$B261,[5]Sheet1!$C:$C,$C261),0)</f>
        <v>0</v>
      </c>
      <c r="AM261" s="169">
        <f>+IFERROR(SUMIFS([5]Sheet1!Z:Z,[5]Sheet1!$A:$A,$A261,[5]Sheet1!$B:$B,$B261,[5]Sheet1!$C:$C,$C261),0)</f>
        <v>0</v>
      </c>
    </row>
    <row r="262" spans="1:39" outlineLevel="1">
      <c r="A262" s="4" t="s">
        <v>82</v>
      </c>
      <c r="B262" s="4" t="s">
        <v>50</v>
      </c>
      <c r="C262" s="4" t="str">
        <f t="shared" si="131"/>
        <v>add-on Call recording</v>
      </c>
      <c r="D262" s="216"/>
      <c r="E262" s="203"/>
      <c r="F262" s="204"/>
      <c r="G262" s="14" t="s">
        <v>83</v>
      </c>
      <c r="H262" s="37"/>
      <c r="I262" s="37"/>
      <c r="J262" s="37"/>
      <c r="K262" s="37"/>
      <c r="L262" s="37"/>
      <c r="M262" s="37"/>
      <c r="N262" s="37"/>
      <c r="O262" s="37"/>
      <c r="P262" s="169"/>
      <c r="Q262" s="169">
        <f>+IFERROR(SUMIFS([5]Sheet1!D:D,[5]Sheet1!$A:$A,$A262,[5]Sheet1!$B:$B,$B262,[5]Sheet1!$C:$C,$C262),0)</f>
        <v>0</v>
      </c>
      <c r="R262" s="169">
        <f>+IFERROR(SUMIFS([5]Sheet1!E:E,[5]Sheet1!$A:$A,$A262,[5]Sheet1!$B:$B,$B262,[5]Sheet1!$C:$C,$C262),0)</f>
        <v>0</v>
      </c>
      <c r="S262" s="169">
        <f>+IFERROR(SUMIFS([5]Sheet1!F:F,[5]Sheet1!$A:$A,$A262,[5]Sheet1!$B:$B,$B262,[5]Sheet1!$C:$C,$C262),0)</f>
        <v>0</v>
      </c>
      <c r="T262" s="169">
        <f>+IFERROR(SUMIFS([5]Sheet1!G:G,[5]Sheet1!$A:$A,$A262,[5]Sheet1!$B:$B,$B262,[5]Sheet1!$C:$C,$C262),0)</f>
        <v>0</v>
      </c>
      <c r="U262" s="169">
        <f>+IFERROR(SUMIFS([5]Sheet1!H:H,[5]Sheet1!$A:$A,$A262,[5]Sheet1!$B:$B,$B262,[5]Sheet1!$C:$C,$C262),0)</f>
        <v>0</v>
      </c>
      <c r="V262" s="169">
        <f>+IFERROR(SUMIFS([5]Sheet1!I:I,[5]Sheet1!$A:$A,$A262,[5]Sheet1!$B:$B,$B262,[5]Sheet1!$C:$C,$C262),0)</f>
        <v>0</v>
      </c>
      <c r="W262" s="169">
        <f>+IFERROR(SUMIFS([5]Sheet1!J:J,[5]Sheet1!$A:$A,$A262,[5]Sheet1!$B:$B,$B262,[5]Sheet1!$C:$C,$C262),0)</f>
        <v>0</v>
      </c>
      <c r="X262" s="169">
        <f>+IFERROR(SUMIFS([5]Sheet1!K:K,[5]Sheet1!$A:$A,$A262,[5]Sheet1!$B:$B,$B262,[5]Sheet1!$C:$C,$C262),0)</f>
        <v>0</v>
      </c>
      <c r="Y262" s="169">
        <f>+IFERROR(SUMIFS([5]Sheet1!L:L,[5]Sheet1!$A:$A,$A262,[5]Sheet1!$B:$B,$B262,[5]Sheet1!$C:$C,$C262),0)</f>
        <v>0</v>
      </c>
      <c r="Z262" s="169">
        <f>+IFERROR(SUMIFS([5]Sheet1!M:M,[5]Sheet1!$A:$A,$A262,[5]Sheet1!$B:$B,$B262,[5]Sheet1!$C:$C,$C262),0)</f>
        <v>0</v>
      </c>
      <c r="AA262" s="169">
        <f>+IFERROR(SUMIFS([5]Sheet1!N:N,[5]Sheet1!$A:$A,$A262,[5]Sheet1!$B:$B,$B262,[5]Sheet1!$C:$C,$C262),0)</f>
        <v>0</v>
      </c>
      <c r="AB262" s="169">
        <f>+IFERROR(SUMIFS([5]Sheet1!O:O,[5]Sheet1!$A:$A,$A262,[5]Sheet1!$B:$B,$B262,[5]Sheet1!$C:$C,$C262),0)</f>
        <v>0</v>
      </c>
      <c r="AC262" s="169">
        <f>+IFERROR(SUMIFS([5]Sheet1!P:P,[5]Sheet1!$A:$A,$A262,[5]Sheet1!$B:$B,$B262,[5]Sheet1!$C:$C,$C262),0)</f>
        <v>0</v>
      </c>
      <c r="AD262" s="169">
        <f>+IFERROR(SUMIFS([5]Sheet1!Q:Q,[5]Sheet1!$A:$A,$A262,[5]Sheet1!$B:$B,$B262,[5]Sheet1!$C:$C,$C262),0)</f>
        <v>0</v>
      </c>
      <c r="AE262" s="169">
        <f>+IFERROR(SUMIFS([5]Sheet1!R:R,[5]Sheet1!$A:$A,$A262,[5]Sheet1!$B:$B,$B262,[5]Sheet1!$C:$C,$C262),0)</f>
        <v>0</v>
      </c>
      <c r="AF262" s="169">
        <f>+IFERROR(SUMIFS([5]Sheet1!S:S,[5]Sheet1!$A:$A,$A262,[5]Sheet1!$B:$B,$B262,[5]Sheet1!$C:$C,$C262),0)</f>
        <v>0</v>
      </c>
      <c r="AG262" s="169">
        <f>+IFERROR(SUMIFS([5]Sheet1!T:T,[5]Sheet1!$A:$A,$A262,[5]Sheet1!$B:$B,$B262,[5]Sheet1!$C:$C,$C262),0)</f>
        <v>0</v>
      </c>
      <c r="AH262" s="169">
        <f>+IFERROR(SUMIFS([5]Sheet1!U:U,[5]Sheet1!$A:$A,$A262,[5]Sheet1!$B:$B,$B262,[5]Sheet1!$C:$C,$C262),0)</f>
        <v>0</v>
      </c>
      <c r="AI262" s="169">
        <f>+IFERROR(SUMIFS([5]Sheet1!V:V,[5]Sheet1!$A:$A,$A262,[5]Sheet1!$B:$B,$B262,[5]Sheet1!$C:$C,$C262),0)</f>
        <v>0</v>
      </c>
      <c r="AJ262" s="169">
        <f>+IFERROR(SUMIFS([5]Sheet1!W:W,[5]Sheet1!$A:$A,$A262,[5]Sheet1!$B:$B,$B262,[5]Sheet1!$C:$C,$C262),0)</f>
        <v>0</v>
      </c>
      <c r="AK262" s="169">
        <f>+IFERROR(SUMIFS([5]Sheet1!X:X,[5]Sheet1!$A:$A,$A262,[5]Sheet1!$B:$B,$B262,[5]Sheet1!$C:$C,$C262),0)</f>
        <v>0</v>
      </c>
      <c r="AL262" s="169">
        <f>+IFERROR(SUMIFS([5]Sheet1!Y:Y,[5]Sheet1!$A:$A,$A262,[5]Sheet1!$B:$B,$B262,[5]Sheet1!$C:$C,$C262),0)</f>
        <v>0</v>
      </c>
      <c r="AM262" s="169">
        <f>+IFERROR(SUMIFS([5]Sheet1!Z:Z,[5]Sheet1!$A:$A,$A262,[5]Sheet1!$B:$B,$B262,[5]Sheet1!$C:$C,$C262),0)</f>
        <v>0</v>
      </c>
    </row>
    <row r="263" spans="1:39" outlineLevel="1">
      <c r="A263" s="4" t="s">
        <v>82</v>
      </c>
      <c r="B263" s="4" t="s">
        <v>50</v>
      </c>
      <c r="C263" s="4" t="str">
        <f t="shared" si="131"/>
        <v>add-on automatic operator</v>
      </c>
      <c r="D263" s="216"/>
      <c r="E263" s="203"/>
      <c r="F263" s="204"/>
      <c r="G263" s="14" t="s">
        <v>103</v>
      </c>
      <c r="H263" s="37"/>
      <c r="I263" s="37"/>
      <c r="J263" s="37"/>
      <c r="K263" s="37"/>
      <c r="L263" s="37"/>
      <c r="M263" s="37"/>
      <c r="N263" s="37"/>
      <c r="O263" s="37"/>
      <c r="P263" s="169"/>
      <c r="Q263" s="169">
        <f>+IFERROR(SUMIFS([5]Sheet1!D:D,[5]Sheet1!$A:$A,$A263,[5]Sheet1!$B:$B,$B263,[5]Sheet1!$C:$C,$C263),0)</f>
        <v>0</v>
      </c>
      <c r="R263" s="169">
        <f>+IFERROR(SUMIFS([5]Sheet1!E:E,[5]Sheet1!$A:$A,$A263,[5]Sheet1!$B:$B,$B263,[5]Sheet1!$C:$C,$C263),0)</f>
        <v>0</v>
      </c>
      <c r="S263" s="169">
        <f>+IFERROR(SUMIFS([5]Sheet1!F:F,[5]Sheet1!$A:$A,$A263,[5]Sheet1!$B:$B,$B263,[5]Sheet1!$C:$C,$C263),0)</f>
        <v>0</v>
      </c>
      <c r="T263" s="169">
        <f>+IFERROR(SUMIFS([5]Sheet1!G:G,[5]Sheet1!$A:$A,$A263,[5]Sheet1!$B:$B,$B263,[5]Sheet1!$C:$C,$C263),0)</f>
        <v>0</v>
      </c>
      <c r="U263" s="169">
        <f>+IFERROR(SUMIFS([5]Sheet1!H:H,[5]Sheet1!$A:$A,$A263,[5]Sheet1!$B:$B,$B263,[5]Sheet1!$C:$C,$C263),0)</f>
        <v>0</v>
      </c>
      <c r="V263" s="169">
        <f>+IFERROR(SUMIFS([5]Sheet1!I:I,[5]Sheet1!$A:$A,$A263,[5]Sheet1!$B:$B,$B263,[5]Sheet1!$C:$C,$C263),0)</f>
        <v>0</v>
      </c>
      <c r="W263" s="169">
        <f>+IFERROR(SUMIFS([5]Sheet1!J:J,[5]Sheet1!$A:$A,$A263,[5]Sheet1!$B:$B,$B263,[5]Sheet1!$C:$C,$C263),0)</f>
        <v>0</v>
      </c>
      <c r="X263" s="169">
        <f>+IFERROR(SUMIFS([5]Sheet1!K:K,[5]Sheet1!$A:$A,$A263,[5]Sheet1!$B:$B,$B263,[5]Sheet1!$C:$C,$C263),0)</f>
        <v>0</v>
      </c>
      <c r="Y263" s="169">
        <f>+IFERROR(SUMIFS([5]Sheet1!L:L,[5]Sheet1!$A:$A,$A263,[5]Sheet1!$B:$B,$B263,[5]Sheet1!$C:$C,$C263),0)</f>
        <v>0</v>
      </c>
      <c r="Z263" s="169">
        <f>+IFERROR(SUMIFS([5]Sheet1!M:M,[5]Sheet1!$A:$A,$A263,[5]Sheet1!$B:$B,$B263,[5]Sheet1!$C:$C,$C263),0)</f>
        <v>0</v>
      </c>
      <c r="AA263" s="169">
        <f>+IFERROR(SUMIFS([5]Sheet1!N:N,[5]Sheet1!$A:$A,$A263,[5]Sheet1!$B:$B,$B263,[5]Sheet1!$C:$C,$C263),0)</f>
        <v>0</v>
      </c>
      <c r="AB263" s="169">
        <f>+IFERROR(SUMIFS([5]Sheet1!O:O,[5]Sheet1!$A:$A,$A263,[5]Sheet1!$B:$B,$B263,[5]Sheet1!$C:$C,$C263),0)</f>
        <v>0</v>
      </c>
      <c r="AC263" s="169">
        <f>+IFERROR(SUMIFS([5]Sheet1!P:P,[5]Sheet1!$A:$A,$A263,[5]Sheet1!$B:$B,$B263,[5]Sheet1!$C:$C,$C263),0)</f>
        <v>0</v>
      </c>
      <c r="AD263" s="169">
        <f>+IFERROR(SUMIFS([5]Sheet1!Q:Q,[5]Sheet1!$A:$A,$A263,[5]Sheet1!$B:$B,$B263,[5]Sheet1!$C:$C,$C263),0)</f>
        <v>0</v>
      </c>
      <c r="AE263" s="169">
        <f>+IFERROR(SUMIFS([5]Sheet1!R:R,[5]Sheet1!$A:$A,$A263,[5]Sheet1!$B:$B,$B263,[5]Sheet1!$C:$C,$C263),0)</f>
        <v>0</v>
      </c>
      <c r="AF263" s="169">
        <f>+IFERROR(SUMIFS([5]Sheet1!S:S,[5]Sheet1!$A:$A,$A263,[5]Sheet1!$B:$B,$B263,[5]Sheet1!$C:$C,$C263),0)</f>
        <v>0</v>
      </c>
      <c r="AG263" s="169">
        <f>+IFERROR(SUMIFS([5]Sheet1!T:T,[5]Sheet1!$A:$A,$A263,[5]Sheet1!$B:$B,$B263,[5]Sheet1!$C:$C,$C263),0)</f>
        <v>0</v>
      </c>
      <c r="AH263" s="169">
        <f>+IFERROR(SUMIFS([5]Sheet1!U:U,[5]Sheet1!$A:$A,$A263,[5]Sheet1!$B:$B,$B263,[5]Sheet1!$C:$C,$C263),0)</f>
        <v>0</v>
      </c>
      <c r="AI263" s="169">
        <f>+IFERROR(SUMIFS([5]Sheet1!V:V,[5]Sheet1!$A:$A,$A263,[5]Sheet1!$B:$B,$B263,[5]Sheet1!$C:$C,$C263),0)</f>
        <v>0</v>
      </c>
      <c r="AJ263" s="169">
        <f>+IFERROR(SUMIFS([5]Sheet1!W:W,[5]Sheet1!$A:$A,$A263,[5]Sheet1!$B:$B,$B263,[5]Sheet1!$C:$C,$C263),0)</f>
        <v>0</v>
      </c>
      <c r="AK263" s="169">
        <f>+IFERROR(SUMIFS([5]Sheet1!X:X,[5]Sheet1!$A:$A,$A263,[5]Sheet1!$B:$B,$B263,[5]Sheet1!$C:$C,$C263),0)</f>
        <v>0</v>
      </c>
      <c r="AL263" s="169">
        <f>+IFERROR(SUMIFS([5]Sheet1!Y:Y,[5]Sheet1!$A:$A,$A263,[5]Sheet1!$B:$B,$B263,[5]Sheet1!$C:$C,$C263),0)</f>
        <v>0</v>
      </c>
      <c r="AM263" s="169">
        <f>+IFERROR(SUMIFS([5]Sheet1!Z:Z,[5]Sheet1!$A:$A,$A263,[5]Sheet1!$B:$B,$B263,[5]Sheet1!$C:$C,$C263),0)</f>
        <v>0</v>
      </c>
    </row>
    <row r="264" spans="1:39" outlineLevel="1">
      <c r="A264" s="4" t="s">
        <v>82</v>
      </c>
      <c r="B264" s="4" t="s">
        <v>50</v>
      </c>
      <c r="C264" s="4" t="str">
        <f t="shared" si="131"/>
        <v>add-on call queue</v>
      </c>
      <c r="D264" s="216"/>
      <c r="E264" s="203"/>
      <c r="F264" s="204"/>
      <c r="G264" s="14" t="s">
        <v>104</v>
      </c>
      <c r="H264" s="37"/>
      <c r="I264" s="37"/>
      <c r="J264" s="37"/>
      <c r="K264" s="37"/>
      <c r="L264" s="37"/>
      <c r="M264" s="37"/>
      <c r="N264" s="37"/>
      <c r="O264" s="37"/>
      <c r="P264" s="169"/>
      <c r="Q264" s="169">
        <f>+IFERROR(SUMIFS([5]Sheet1!D:D,[5]Sheet1!$A:$A,$A264,[5]Sheet1!$B:$B,$B264,[5]Sheet1!$C:$C,$C264),0)</f>
        <v>0</v>
      </c>
      <c r="R264" s="169">
        <f>+IFERROR(SUMIFS([5]Sheet1!E:E,[5]Sheet1!$A:$A,$A264,[5]Sheet1!$B:$B,$B264,[5]Sheet1!$C:$C,$C264),0)</f>
        <v>0</v>
      </c>
      <c r="S264" s="169">
        <f>+IFERROR(SUMIFS([5]Sheet1!F:F,[5]Sheet1!$A:$A,$A264,[5]Sheet1!$B:$B,$B264,[5]Sheet1!$C:$C,$C264),0)</f>
        <v>0</v>
      </c>
      <c r="T264" s="169">
        <f>+IFERROR(SUMIFS([5]Sheet1!G:G,[5]Sheet1!$A:$A,$A264,[5]Sheet1!$B:$B,$B264,[5]Sheet1!$C:$C,$C264),0)</f>
        <v>0</v>
      </c>
      <c r="U264" s="169">
        <f>+IFERROR(SUMIFS([5]Sheet1!H:H,[5]Sheet1!$A:$A,$A264,[5]Sheet1!$B:$B,$B264,[5]Sheet1!$C:$C,$C264),0)</f>
        <v>0</v>
      </c>
      <c r="V264" s="169">
        <f>+IFERROR(SUMIFS([5]Sheet1!I:I,[5]Sheet1!$A:$A,$A264,[5]Sheet1!$B:$B,$B264,[5]Sheet1!$C:$C,$C264),0)</f>
        <v>0</v>
      </c>
      <c r="W264" s="169">
        <f>+IFERROR(SUMIFS([5]Sheet1!J:J,[5]Sheet1!$A:$A,$A264,[5]Sheet1!$B:$B,$B264,[5]Sheet1!$C:$C,$C264),0)</f>
        <v>0</v>
      </c>
      <c r="X264" s="169">
        <f>+IFERROR(SUMIFS([5]Sheet1!K:K,[5]Sheet1!$A:$A,$A264,[5]Sheet1!$B:$B,$B264,[5]Sheet1!$C:$C,$C264),0)</f>
        <v>0</v>
      </c>
      <c r="Y264" s="169">
        <f>+IFERROR(SUMIFS([5]Sheet1!L:L,[5]Sheet1!$A:$A,$A264,[5]Sheet1!$B:$B,$B264,[5]Sheet1!$C:$C,$C264),0)</f>
        <v>0</v>
      </c>
      <c r="Z264" s="169">
        <f>+IFERROR(SUMIFS([5]Sheet1!M:M,[5]Sheet1!$A:$A,$A264,[5]Sheet1!$B:$B,$B264,[5]Sheet1!$C:$C,$C264),0)</f>
        <v>0</v>
      </c>
      <c r="AA264" s="169">
        <f>+IFERROR(SUMIFS([5]Sheet1!N:N,[5]Sheet1!$A:$A,$A264,[5]Sheet1!$B:$B,$B264,[5]Sheet1!$C:$C,$C264),0)</f>
        <v>0</v>
      </c>
      <c r="AB264" s="169">
        <f>+IFERROR(SUMIFS([5]Sheet1!O:O,[5]Sheet1!$A:$A,$A264,[5]Sheet1!$B:$B,$B264,[5]Sheet1!$C:$C,$C264),0)</f>
        <v>0</v>
      </c>
      <c r="AC264" s="169">
        <f>+IFERROR(SUMIFS([5]Sheet1!P:P,[5]Sheet1!$A:$A,$A264,[5]Sheet1!$B:$B,$B264,[5]Sheet1!$C:$C,$C264),0)</f>
        <v>0</v>
      </c>
      <c r="AD264" s="169">
        <f>+IFERROR(SUMIFS([5]Sheet1!Q:Q,[5]Sheet1!$A:$A,$A264,[5]Sheet1!$B:$B,$B264,[5]Sheet1!$C:$C,$C264),0)</f>
        <v>0</v>
      </c>
      <c r="AE264" s="169">
        <f>+IFERROR(SUMIFS([5]Sheet1!R:R,[5]Sheet1!$A:$A,$A264,[5]Sheet1!$B:$B,$B264,[5]Sheet1!$C:$C,$C264),0)</f>
        <v>0</v>
      </c>
      <c r="AF264" s="169">
        <f>+IFERROR(SUMIFS([5]Sheet1!S:S,[5]Sheet1!$A:$A,$A264,[5]Sheet1!$B:$B,$B264,[5]Sheet1!$C:$C,$C264),0)</f>
        <v>0</v>
      </c>
      <c r="AG264" s="169">
        <f>+IFERROR(SUMIFS([5]Sheet1!T:T,[5]Sheet1!$A:$A,$A264,[5]Sheet1!$B:$B,$B264,[5]Sheet1!$C:$C,$C264),0)</f>
        <v>0</v>
      </c>
      <c r="AH264" s="169">
        <f>+IFERROR(SUMIFS([5]Sheet1!U:U,[5]Sheet1!$A:$A,$A264,[5]Sheet1!$B:$B,$B264,[5]Sheet1!$C:$C,$C264),0)</f>
        <v>0</v>
      </c>
      <c r="AI264" s="169">
        <f>+IFERROR(SUMIFS([5]Sheet1!V:V,[5]Sheet1!$A:$A,$A264,[5]Sheet1!$B:$B,$B264,[5]Sheet1!$C:$C,$C264),0)</f>
        <v>0</v>
      </c>
      <c r="AJ264" s="169">
        <f>+IFERROR(SUMIFS([5]Sheet1!W:W,[5]Sheet1!$A:$A,$A264,[5]Sheet1!$B:$B,$B264,[5]Sheet1!$C:$C,$C264),0)</f>
        <v>0</v>
      </c>
      <c r="AK264" s="169">
        <f>+IFERROR(SUMIFS([5]Sheet1!X:X,[5]Sheet1!$A:$A,$A264,[5]Sheet1!$B:$B,$B264,[5]Sheet1!$C:$C,$C264),0)</f>
        <v>0</v>
      </c>
      <c r="AL264" s="169">
        <f>+IFERROR(SUMIFS([5]Sheet1!Y:Y,[5]Sheet1!$A:$A,$A264,[5]Sheet1!$B:$B,$B264,[5]Sheet1!$C:$C,$C264),0)</f>
        <v>0</v>
      </c>
      <c r="AM264" s="169">
        <f>+IFERROR(SUMIFS([5]Sheet1!Z:Z,[5]Sheet1!$A:$A,$A264,[5]Sheet1!$B:$B,$B264,[5]Sheet1!$C:$C,$C264),0)</f>
        <v>0</v>
      </c>
    </row>
    <row r="265" spans="1:39">
      <c r="A265" s="4" t="s">
        <v>82</v>
      </c>
      <c r="B265" s="4" t="s">
        <v>50</v>
      </c>
      <c r="C265" s="4" t="str">
        <f t="shared" si="131"/>
        <v>assets/client</v>
      </c>
      <c r="D265" s="216"/>
      <c r="E265" s="203"/>
      <c r="F265" s="204"/>
      <c r="G265" s="13" t="s">
        <v>90</v>
      </c>
      <c r="H265" s="36"/>
      <c r="I265" s="36"/>
      <c r="J265" s="36"/>
      <c r="K265" s="36"/>
      <c r="L265" s="36"/>
      <c r="M265" s="36"/>
      <c r="N265" s="36"/>
      <c r="O265" s="36"/>
      <c r="P265" s="170" t="str">
        <f t="shared" ref="P265" si="135">+IFERROR(P259/P258,"")</f>
        <v/>
      </c>
      <c r="Q265" s="170"/>
      <c r="R265" s="170">
        <f t="shared" ref="R265:AM265" si="136">+IFERROR(R259/R258,"")</f>
        <v>5</v>
      </c>
      <c r="S265" s="170" t="str">
        <f t="shared" si="136"/>
        <v/>
      </c>
      <c r="T265" s="170">
        <f t="shared" si="136"/>
        <v>4.75</v>
      </c>
      <c r="U265" s="170">
        <f t="shared" si="136"/>
        <v>4.2</v>
      </c>
      <c r="V265" s="170">
        <f t="shared" si="136"/>
        <v>1</v>
      </c>
      <c r="W265" s="170">
        <f t="shared" si="136"/>
        <v>6</v>
      </c>
      <c r="X265" s="170">
        <f t="shared" si="136"/>
        <v>2.25</v>
      </c>
      <c r="Y265" s="170">
        <f t="shared" si="136"/>
        <v>3.7333333333333334</v>
      </c>
      <c r="Z265" s="170">
        <f t="shared" si="136"/>
        <v>3.6428571428571428</v>
      </c>
      <c r="AA265" s="170">
        <f t="shared" si="136"/>
        <v>2.3333333333333335</v>
      </c>
      <c r="AB265" s="170">
        <f t="shared" si="136"/>
        <v>2.875</v>
      </c>
      <c r="AC265" s="170">
        <f t="shared" si="136"/>
        <v>3.6666666666666665</v>
      </c>
      <c r="AD265" s="170">
        <f t="shared" si="136"/>
        <v>3</v>
      </c>
      <c r="AE265" s="170">
        <f t="shared" si="136"/>
        <v>3.8518518518518516</v>
      </c>
      <c r="AF265" s="170">
        <f t="shared" si="136"/>
        <v>3.2272727272727271</v>
      </c>
      <c r="AG265" s="170" t="str">
        <f t="shared" si="136"/>
        <v/>
      </c>
      <c r="AH265" s="170" t="str">
        <f t="shared" si="136"/>
        <v/>
      </c>
      <c r="AI265" s="170" t="str">
        <f t="shared" si="136"/>
        <v/>
      </c>
      <c r="AJ265" s="170" t="str">
        <f t="shared" si="136"/>
        <v/>
      </c>
      <c r="AK265" s="170" t="str">
        <f t="shared" si="136"/>
        <v/>
      </c>
      <c r="AL265" s="170" t="str">
        <f t="shared" si="136"/>
        <v/>
      </c>
      <c r="AM265" s="170" t="str">
        <f t="shared" si="136"/>
        <v/>
      </c>
    </row>
    <row r="266" spans="1:39" ht="15" customHeight="1">
      <c r="A266" s="4" t="s">
        <v>82</v>
      </c>
      <c r="B266" s="4" t="s">
        <v>41</v>
      </c>
      <c r="C266" s="4" t="str">
        <f t="shared" si="131"/>
        <v>Clients</v>
      </c>
      <c r="D266" s="216"/>
      <c r="E266" s="206" t="s">
        <v>37</v>
      </c>
      <c r="F266" s="204" t="s">
        <v>41</v>
      </c>
      <c r="G266" s="10" t="s">
        <v>40</v>
      </c>
      <c r="H266" s="19"/>
      <c r="I266" s="19"/>
      <c r="J266" s="19"/>
      <c r="K266" s="19"/>
      <c r="L266" s="19"/>
      <c r="M266" s="19"/>
      <c r="N266" s="19"/>
      <c r="O266" s="19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65"/>
      <c r="AE266" s="165"/>
      <c r="AF266" s="165"/>
      <c r="AG266" s="165"/>
      <c r="AH266" s="165"/>
      <c r="AI266" s="165"/>
      <c r="AJ266" s="165"/>
      <c r="AK266" s="165"/>
      <c r="AL266" s="165"/>
      <c r="AM266" s="165"/>
    </row>
    <row r="267" spans="1:39">
      <c r="A267" s="4" t="s">
        <v>82</v>
      </c>
      <c r="B267" s="4" t="s">
        <v>41</v>
      </c>
      <c r="C267" s="4" t="str">
        <f t="shared" si="131"/>
        <v>Assets</v>
      </c>
      <c r="D267" s="216"/>
      <c r="E267" s="207"/>
      <c r="F267" s="204"/>
      <c r="G267" s="11" t="s">
        <v>88</v>
      </c>
      <c r="H267" s="34"/>
      <c r="I267" s="34"/>
      <c r="J267" s="34"/>
      <c r="K267" s="34"/>
      <c r="L267" s="34"/>
      <c r="M267" s="34"/>
      <c r="N267" s="34"/>
      <c r="O267" s="34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67"/>
      <c r="AL267" s="167"/>
      <c r="AM267" s="167"/>
    </row>
    <row r="268" spans="1:39" outlineLevel="1">
      <c r="A268" s="4" t="s">
        <v>82</v>
      </c>
      <c r="B268" s="4" t="s">
        <v>41</v>
      </c>
      <c r="C268" s="4" t="str">
        <f t="shared" si="131"/>
        <v>X Backup Starter</v>
      </c>
      <c r="D268" s="216"/>
      <c r="E268" s="207"/>
      <c r="F268" s="204"/>
      <c r="G268" s="12" t="s">
        <v>105</v>
      </c>
      <c r="H268" s="35"/>
      <c r="I268" s="35"/>
      <c r="J268" s="35"/>
      <c r="K268" s="35"/>
      <c r="L268" s="35"/>
      <c r="M268" s="35"/>
      <c r="N268" s="35"/>
      <c r="O268" s="35"/>
      <c r="P268" s="169"/>
      <c r="Q268" s="169">
        <f>+IFERROR(SUMIFS([5]Sheet1!D:D,[5]Sheet1!$A:$A,$A268,[5]Sheet1!$B:$B,$B268,[5]Sheet1!$C:$C,$C268),0)</f>
        <v>0</v>
      </c>
      <c r="R268" s="169">
        <f>+IFERROR(SUMIFS([5]Sheet1!E:E,[5]Sheet1!$A:$A,$A268,[5]Sheet1!$B:$B,$B268,[5]Sheet1!$C:$C,$C268),0)</f>
        <v>0</v>
      </c>
      <c r="S268" s="169">
        <f>+IFERROR(SUMIFS([5]Sheet1!F:F,[5]Sheet1!$A:$A,$A268,[5]Sheet1!$B:$B,$B268,[5]Sheet1!$C:$C,$C268),0)</f>
        <v>0</v>
      </c>
      <c r="T268" s="169">
        <f>+IFERROR(SUMIFS([5]Sheet1!G:G,[5]Sheet1!$A:$A,$A268,[5]Sheet1!$B:$B,$B268,[5]Sheet1!$C:$C,$C268),0)</f>
        <v>0</v>
      </c>
      <c r="U268" s="169">
        <f>+IFERROR(SUMIFS([5]Sheet1!H:H,[5]Sheet1!$A:$A,$A268,[5]Sheet1!$B:$B,$B268,[5]Sheet1!$C:$C,$C268),0)</f>
        <v>0</v>
      </c>
      <c r="V268" s="169">
        <f>+IFERROR(SUMIFS([5]Sheet1!I:I,[5]Sheet1!$A:$A,$A268,[5]Sheet1!$B:$B,$B268,[5]Sheet1!$C:$C,$C268),0)</f>
        <v>0</v>
      </c>
      <c r="W268" s="169">
        <f>+IFERROR(SUMIFS([5]Sheet1!J:J,[5]Sheet1!$A:$A,$A268,[5]Sheet1!$B:$B,$B268,[5]Sheet1!$C:$C,$C268),0)</f>
        <v>0</v>
      </c>
      <c r="X268" s="169">
        <f>+IFERROR(SUMIFS([5]Sheet1!K:K,[5]Sheet1!$A:$A,$A268,[5]Sheet1!$B:$B,$B268,[5]Sheet1!$C:$C,$C268),0)</f>
        <v>0</v>
      </c>
      <c r="Y268" s="169">
        <f>+IFERROR(SUMIFS([5]Sheet1!L:L,[5]Sheet1!$A:$A,$A268,[5]Sheet1!$B:$B,$B268,[5]Sheet1!$C:$C,$C268),0)</f>
        <v>0</v>
      </c>
      <c r="Z268" s="169">
        <f>+IFERROR(SUMIFS([5]Sheet1!M:M,[5]Sheet1!$A:$A,$A268,[5]Sheet1!$B:$B,$B268,[5]Sheet1!$C:$C,$C268),0)</f>
        <v>0</v>
      </c>
      <c r="AA268" s="169">
        <f>+IFERROR(SUMIFS([5]Sheet1!N:N,[5]Sheet1!$A:$A,$A268,[5]Sheet1!$B:$B,$B268,[5]Sheet1!$C:$C,$C268),0)</f>
        <v>0</v>
      </c>
      <c r="AB268" s="169">
        <f>+IFERROR(SUMIFS([5]Sheet1!O:O,[5]Sheet1!$A:$A,$A268,[5]Sheet1!$B:$B,$B268,[5]Sheet1!$C:$C,$C268),0)</f>
        <v>0</v>
      </c>
      <c r="AC268" s="169">
        <f>+IFERROR(SUMIFS([5]Sheet1!P:P,[5]Sheet1!$A:$A,$A268,[5]Sheet1!$B:$B,$B268,[5]Sheet1!$C:$C,$C268),0)</f>
        <v>0</v>
      </c>
      <c r="AD268" s="169">
        <f>+IFERROR(SUMIFS([5]Sheet1!Q:Q,[5]Sheet1!$A:$A,$A268,[5]Sheet1!$B:$B,$B268,[5]Sheet1!$C:$C,$C268),0)</f>
        <v>0</v>
      </c>
      <c r="AE268" s="169">
        <f>+IFERROR(SUMIFS([5]Sheet1!R:R,[5]Sheet1!$A:$A,$A268,[5]Sheet1!$B:$B,$B268,[5]Sheet1!$C:$C,$C268),0)</f>
        <v>0</v>
      </c>
      <c r="AF268" s="169">
        <f>+IFERROR(SUMIFS([5]Sheet1!S:S,[5]Sheet1!$A:$A,$A268,[5]Sheet1!$B:$B,$B268,[5]Sheet1!$C:$C,$C268),0)</f>
        <v>0</v>
      </c>
      <c r="AG268" s="169">
        <f>+IFERROR(SUMIFS([5]Sheet1!T:T,[5]Sheet1!$A:$A,$A268,[5]Sheet1!$B:$B,$B268,[5]Sheet1!$C:$C,$C268),0)</f>
        <v>0</v>
      </c>
      <c r="AH268" s="169">
        <f>+IFERROR(SUMIFS([5]Sheet1!U:U,[5]Sheet1!$A:$A,$A268,[5]Sheet1!$B:$B,$B268,[5]Sheet1!$C:$C,$C268),0)</f>
        <v>0</v>
      </c>
      <c r="AI268" s="169">
        <f>+IFERROR(SUMIFS([5]Sheet1!V:V,[5]Sheet1!$A:$A,$A268,[5]Sheet1!$B:$B,$B268,[5]Sheet1!$C:$C,$C268),0)</f>
        <v>0</v>
      </c>
      <c r="AJ268" s="169">
        <f>+IFERROR(SUMIFS([5]Sheet1!W:W,[5]Sheet1!$A:$A,$A268,[5]Sheet1!$B:$B,$B268,[5]Sheet1!$C:$C,$C268),0)</f>
        <v>0</v>
      </c>
      <c r="AK268" s="169">
        <f>+IFERROR(SUMIFS([5]Sheet1!X:X,[5]Sheet1!$A:$A,$A268,[5]Sheet1!$B:$B,$B268,[5]Sheet1!$C:$C,$C268),0)</f>
        <v>0</v>
      </c>
      <c r="AL268" s="169">
        <f>+IFERROR(SUMIFS([5]Sheet1!Y:Y,[5]Sheet1!$A:$A,$A268,[5]Sheet1!$B:$B,$B268,[5]Sheet1!$C:$C,$C268),0)</f>
        <v>0</v>
      </c>
      <c r="AM268" s="169">
        <f>+IFERROR(SUMIFS([5]Sheet1!Z:Z,[5]Sheet1!$A:$A,$A268,[5]Sheet1!$B:$B,$B268,[5]Sheet1!$C:$C,$C268),0)</f>
        <v>0</v>
      </c>
    </row>
    <row r="269" spans="1:39" outlineLevel="1">
      <c r="A269" s="4" t="s">
        <v>82</v>
      </c>
      <c r="B269" s="4" t="s">
        <v>41</v>
      </c>
      <c r="C269" s="4" t="str">
        <f t="shared" si="131"/>
        <v>X Backup Basico</v>
      </c>
      <c r="D269" s="216"/>
      <c r="E269" s="207"/>
      <c r="F269" s="204"/>
      <c r="G269" s="12" t="s">
        <v>106</v>
      </c>
      <c r="H269" s="35"/>
      <c r="I269" s="35"/>
      <c r="J269" s="35"/>
      <c r="K269" s="35"/>
      <c r="L269" s="35"/>
      <c r="M269" s="35"/>
      <c r="N269" s="35"/>
      <c r="O269" s="35"/>
      <c r="P269" s="169"/>
      <c r="Q269" s="169">
        <f>+IFERROR(SUMIFS([5]Sheet1!D:D,[5]Sheet1!$A:$A,$A269,[5]Sheet1!$B:$B,$B269,[5]Sheet1!$C:$C,$C269),0)</f>
        <v>0</v>
      </c>
      <c r="R269" s="169">
        <f>+IFERROR(SUMIFS([5]Sheet1!E:E,[5]Sheet1!$A:$A,$A269,[5]Sheet1!$B:$B,$B269,[5]Sheet1!$C:$C,$C269),0)</f>
        <v>0</v>
      </c>
      <c r="S269" s="169">
        <f>+IFERROR(SUMIFS([5]Sheet1!F:F,[5]Sheet1!$A:$A,$A269,[5]Sheet1!$B:$B,$B269,[5]Sheet1!$C:$C,$C269),0)</f>
        <v>0</v>
      </c>
      <c r="T269" s="169">
        <f>+IFERROR(SUMIFS([5]Sheet1!G:G,[5]Sheet1!$A:$A,$A269,[5]Sheet1!$B:$B,$B269,[5]Sheet1!$C:$C,$C269),0)</f>
        <v>0</v>
      </c>
      <c r="U269" s="169">
        <f>+IFERROR(SUMIFS([5]Sheet1!H:H,[5]Sheet1!$A:$A,$A269,[5]Sheet1!$B:$B,$B269,[5]Sheet1!$C:$C,$C269),0)</f>
        <v>0</v>
      </c>
      <c r="V269" s="169">
        <f>+IFERROR(SUMIFS([5]Sheet1!I:I,[5]Sheet1!$A:$A,$A269,[5]Sheet1!$B:$B,$B269,[5]Sheet1!$C:$C,$C269),0)</f>
        <v>0</v>
      </c>
      <c r="W269" s="169">
        <f>+IFERROR(SUMIFS([5]Sheet1!J:J,[5]Sheet1!$A:$A,$A269,[5]Sheet1!$B:$B,$B269,[5]Sheet1!$C:$C,$C269),0)</f>
        <v>0</v>
      </c>
      <c r="X269" s="169">
        <f>+IFERROR(SUMIFS([5]Sheet1!K:K,[5]Sheet1!$A:$A,$A269,[5]Sheet1!$B:$B,$B269,[5]Sheet1!$C:$C,$C269),0)</f>
        <v>0</v>
      </c>
      <c r="Y269" s="169">
        <f>+IFERROR(SUMIFS([5]Sheet1!L:L,[5]Sheet1!$A:$A,$A269,[5]Sheet1!$B:$B,$B269,[5]Sheet1!$C:$C,$C269),0)</f>
        <v>0</v>
      </c>
      <c r="Z269" s="169">
        <f>+IFERROR(SUMIFS([5]Sheet1!M:M,[5]Sheet1!$A:$A,$A269,[5]Sheet1!$B:$B,$B269,[5]Sheet1!$C:$C,$C269),0)</f>
        <v>0</v>
      </c>
      <c r="AA269" s="169">
        <f>+IFERROR(SUMIFS([5]Sheet1!N:N,[5]Sheet1!$A:$A,$A269,[5]Sheet1!$B:$B,$B269,[5]Sheet1!$C:$C,$C269),0)</f>
        <v>0</v>
      </c>
      <c r="AB269" s="169">
        <f>+IFERROR(SUMIFS([5]Sheet1!O:O,[5]Sheet1!$A:$A,$A269,[5]Sheet1!$B:$B,$B269,[5]Sheet1!$C:$C,$C269),0)</f>
        <v>0</v>
      </c>
      <c r="AC269" s="169">
        <f>+IFERROR(SUMIFS([5]Sheet1!P:P,[5]Sheet1!$A:$A,$A269,[5]Sheet1!$B:$B,$B269,[5]Sheet1!$C:$C,$C269),0)</f>
        <v>0</v>
      </c>
      <c r="AD269" s="169">
        <f>+IFERROR(SUMIFS([5]Sheet1!Q:Q,[5]Sheet1!$A:$A,$A269,[5]Sheet1!$B:$B,$B269,[5]Sheet1!$C:$C,$C269),0)</f>
        <v>0</v>
      </c>
      <c r="AE269" s="169">
        <f>+IFERROR(SUMIFS([5]Sheet1!R:R,[5]Sheet1!$A:$A,$A269,[5]Sheet1!$B:$B,$B269,[5]Sheet1!$C:$C,$C269),0)</f>
        <v>0</v>
      </c>
      <c r="AF269" s="169">
        <f>+IFERROR(SUMIFS([5]Sheet1!S:S,[5]Sheet1!$A:$A,$A269,[5]Sheet1!$B:$B,$B269,[5]Sheet1!$C:$C,$C269),0)</f>
        <v>0</v>
      </c>
      <c r="AG269" s="169">
        <f>+IFERROR(SUMIFS([5]Sheet1!T:T,[5]Sheet1!$A:$A,$A269,[5]Sheet1!$B:$B,$B269,[5]Sheet1!$C:$C,$C269),0)</f>
        <v>0</v>
      </c>
      <c r="AH269" s="169">
        <f>+IFERROR(SUMIFS([5]Sheet1!U:U,[5]Sheet1!$A:$A,$A269,[5]Sheet1!$B:$B,$B269,[5]Sheet1!$C:$C,$C269),0)</f>
        <v>0</v>
      </c>
      <c r="AI269" s="169">
        <f>+IFERROR(SUMIFS([5]Sheet1!V:V,[5]Sheet1!$A:$A,$A269,[5]Sheet1!$B:$B,$B269,[5]Sheet1!$C:$C,$C269),0)</f>
        <v>0</v>
      </c>
      <c r="AJ269" s="169">
        <f>+IFERROR(SUMIFS([5]Sheet1!W:W,[5]Sheet1!$A:$A,$A269,[5]Sheet1!$B:$B,$B269,[5]Sheet1!$C:$C,$C269),0)</f>
        <v>0</v>
      </c>
      <c r="AK269" s="169">
        <f>+IFERROR(SUMIFS([5]Sheet1!X:X,[5]Sheet1!$A:$A,$A269,[5]Sheet1!$B:$B,$B269,[5]Sheet1!$C:$C,$C269),0)</f>
        <v>0</v>
      </c>
      <c r="AL269" s="169">
        <f>+IFERROR(SUMIFS([5]Sheet1!Y:Y,[5]Sheet1!$A:$A,$A269,[5]Sheet1!$B:$B,$B269,[5]Sheet1!$C:$C,$C269),0)</f>
        <v>0</v>
      </c>
      <c r="AM269" s="169">
        <f>+IFERROR(SUMIFS([5]Sheet1!Z:Z,[5]Sheet1!$A:$A,$A269,[5]Sheet1!$B:$B,$B269,[5]Sheet1!$C:$C,$C269),0)</f>
        <v>0</v>
      </c>
    </row>
    <row r="270" spans="1:39" outlineLevel="1">
      <c r="A270" s="4" t="s">
        <v>82</v>
      </c>
      <c r="B270" s="4" t="s">
        <v>41</v>
      </c>
      <c r="C270" s="4" t="str">
        <f t="shared" si="131"/>
        <v>X Backup Premium</v>
      </c>
      <c r="D270" s="216"/>
      <c r="E270" s="207"/>
      <c r="F270" s="204"/>
      <c r="G270" s="12" t="s">
        <v>107</v>
      </c>
      <c r="H270" s="35"/>
      <c r="I270" s="35"/>
      <c r="J270" s="35"/>
      <c r="K270" s="35"/>
      <c r="L270" s="35"/>
      <c r="M270" s="35"/>
      <c r="N270" s="35"/>
      <c r="O270" s="35"/>
      <c r="P270" s="169"/>
      <c r="Q270" s="169">
        <f>+IFERROR(SUMIFS([5]Sheet1!D:D,[5]Sheet1!$A:$A,$A270,[5]Sheet1!$B:$B,$B270,[5]Sheet1!$C:$C,$C270),0)</f>
        <v>0</v>
      </c>
      <c r="R270" s="169">
        <f>+IFERROR(SUMIFS([5]Sheet1!E:E,[5]Sheet1!$A:$A,$A270,[5]Sheet1!$B:$B,$B270,[5]Sheet1!$C:$C,$C270),0)</f>
        <v>0</v>
      </c>
      <c r="S270" s="169">
        <f>+IFERROR(SUMIFS([5]Sheet1!F:F,[5]Sheet1!$A:$A,$A270,[5]Sheet1!$B:$B,$B270,[5]Sheet1!$C:$C,$C270),0)</f>
        <v>0</v>
      </c>
      <c r="T270" s="169">
        <f>+IFERROR(SUMIFS([5]Sheet1!G:G,[5]Sheet1!$A:$A,$A270,[5]Sheet1!$B:$B,$B270,[5]Sheet1!$C:$C,$C270),0)</f>
        <v>0</v>
      </c>
      <c r="U270" s="169">
        <f>+IFERROR(SUMIFS([5]Sheet1!H:H,[5]Sheet1!$A:$A,$A270,[5]Sheet1!$B:$B,$B270,[5]Sheet1!$C:$C,$C270),0)</f>
        <v>0</v>
      </c>
      <c r="V270" s="169">
        <f>+IFERROR(SUMIFS([5]Sheet1!I:I,[5]Sheet1!$A:$A,$A270,[5]Sheet1!$B:$B,$B270,[5]Sheet1!$C:$C,$C270),0)</f>
        <v>0</v>
      </c>
      <c r="W270" s="169">
        <f>+IFERROR(SUMIFS([5]Sheet1!J:J,[5]Sheet1!$A:$A,$A270,[5]Sheet1!$B:$B,$B270,[5]Sheet1!$C:$C,$C270),0)</f>
        <v>0</v>
      </c>
      <c r="X270" s="169">
        <f>+IFERROR(SUMIFS([5]Sheet1!K:K,[5]Sheet1!$A:$A,$A270,[5]Sheet1!$B:$B,$B270,[5]Sheet1!$C:$C,$C270),0)</f>
        <v>0</v>
      </c>
      <c r="Y270" s="169">
        <f>+IFERROR(SUMIFS([5]Sheet1!L:L,[5]Sheet1!$A:$A,$A270,[5]Sheet1!$B:$B,$B270,[5]Sheet1!$C:$C,$C270),0)</f>
        <v>0</v>
      </c>
      <c r="Z270" s="169">
        <f>+IFERROR(SUMIFS([5]Sheet1!M:M,[5]Sheet1!$A:$A,$A270,[5]Sheet1!$B:$B,$B270,[5]Sheet1!$C:$C,$C270),0)</f>
        <v>0</v>
      </c>
      <c r="AA270" s="169">
        <f>+IFERROR(SUMIFS([5]Sheet1!N:N,[5]Sheet1!$A:$A,$A270,[5]Sheet1!$B:$B,$B270,[5]Sheet1!$C:$C,$C270),0)</f>
        <v>0</v>
      </c>
      <c r="AB270" s="169">
        <f>+IFERROR(SUMIFS([5]Sheet1!O:O,[5]Sheet1!$A:$A,$A270,[5]Sheet1!$B:$B,$B270,[5]Sheet1!$C:$C,$C270),0)</f>
        <v>0</v>
      </c>
      <c r="AC270" s="169">
        <f>+IFERROR(SUMIFS([5]Sheet1!P:P,[5]Sheet1!$A:$A,$A270,[5]Sheet1!$B:$B,$B270,[5]Sheet1!$C:$C,$C270),0)</f>
        <v>0</v>
      </c>
      <c r="AD270" s="169">
        <f>+IFERROR(SUMIFS([5]Sheet1!Q:Q,[5]Sheet1!$A:$A,$A270,[5]Sheet1!$B:$B,$B270,[5]Sheet1!$C:$C,$C270),0)</f>
        <v>0</v>
      </c>
      <c r="AE270" s="169">
        <f>+IFERROR(SUMIFS([5]Sheet1!R:R,[5]Sheet1!$A:$A,$A270,[5]Sheet1!$B:$B,$B270,[5]Sheet1!$C:$C,$C270),0)</f>
        <v>0</v>
      </c>
      <c r="AF270" s="169">
        <f>+IFERROR(SUMIFS([5]Sheet1!S:S,[5]Sheet1!$A:$A,$A270,[5]Sheet1!$B:$B,$B270,[5]Sheet1!$C:$C,$C270),0)</f>
        <v>0</v>
      </c>
      <c r="AG270" s="169">
        <f>+IFERROR(SUMIFS([5]Sheet1!T:T,[5]Sheet1!$A:$A,$A270,[5]Sheet1!$B:$B,$B270,[5]Sheet1!$C:$C,$C270),0)</f>
        <v>0</v>
      </c>
      <c r="AH270" s="169">
        <f>+IFERROR(SUMIFS([5]Sheet1!U:U,[5]Sheet1!$A:$A,$A270,[5]Sheet1!$B:$B,$B270,[5]Sheet1!$C:$C,$C270),0)</f>
        <v>0</v>
      </c>
      <c r="AI270" s="169">
        <f>+IFERROR(SUMIFS([5]Sheet1!V:V,[5]Sheet1!$A:$A,$A270,[5]Sheet1!$B:$B,$B270,[5]Sheet1!$C:$C,$C270),0)</f>
        <v>0</v>
      </c>
      <c r="AJ270" s="169">
        <f>+IFERROR(SUMIFS([5]Sheet1!W:W,[5]Sheet1!$A:$A,$A270,[5]Sheet1!$B:$B,$B270,[5]Sheet1!$C:$C,$C270),0)</f>
        <v>0</v>
      </c>
      <c r="AK270" s="169">
        <f>+IFERROR(SUMIFS([5]Sheet1!X:X,[5]Sheet1!$A:$A,$A270,[5]Sheet1!$B:$B,$B270,[5]Sheet1!$C:$C,$C270),0)</f>
        <v>0</v>
      </c>
      <c r="AL270" s="169">
        <f>+IFERROR(SUMIFS([5]Sheet1!Y:Y,[5]Sheet1!$A:$A,$A270,[5]Sheet1!$B:$B,$B270,[5]Sheet1!$C:$C,$C270),0)</f>
        <v>0</v>
      </c>
      <c r="AM270" s="169">
        <f>+IFERROR(SUMIFS([5]Sheet1!Z:Z,[5]Sheet1!$A:$A,$A270,[5]Sheet1!$B:$B,$B270,[5]Sheet1!$C:$C,$C270),0)</f>
        <v>0</v>
      </c>
    </row>
    <row r="271" spans="1:39">
      <c r="A271" s="4" t="s">
        <v>82</v>
      </c>
      <c r="B271" s="4" t="s">
        <v>41</v>
      </c>
      <c r="C271" s="4" t="str">
        <f t="shared" si="131"/>
        <v>assets/client</v>
      </c>
      <c r="D271" s="216"/>
      <c r="E271" s="207"/>
      <c r="F271" s="204"/>
      <c r="G271" s="13" t="s">
        <v>90</v>
      </c>
      <c r="H271" s="36"/>
      <c r="I271" s="36"/>
      <c r="J271" s="36"/>
      <c r="K271" s="36"/>
      <c r="L271" s="36"/>
      <c r="M271" s="36"/>
      <c r="N271" s="36"/>
      <c r="O271" s="36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</row>
    <row r="272" spans="1:39">
      <c r="A272" s="4" t="s">
        <v>82</v>
      </c>
      <c r="B272" s="8" t="s">
        <v>108</v>
      </c>
      <c r="C272" s="4" t="str">
        <f t="shared" si="131"/>
        <v>Clients</v>
      </c>
      <c r="D272" s="216"/>
      <c r="E272" s="207"/>
      <c r="F272" s="204" t="s">
        <v>108</v>
      </c>
      <c r="G272" s="10" t="s">
        <v>40</v>
      </c>
      <c r="H272" s="19"/>
      <c r="I272" s="19"/>
      <c r="J272" s="19"/>
      <c r="K272" s="19"/>
      <c r="L272" s="19"/>
      <c r="M272" s="19"/>
      <c r="N272" s="19"/>
      <c r="O272" s="19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</row>
    <row r="273" spans="1:39">
      <c r="A273" s="4" t="s">
        <v>82</v>
      </c>
      <c r="B273" s="8" t="s">
        <v>108</v>
      </c>
      <c r="C273" s="4" t="str">
        <f t="shared" si="131"/>
        <v>Assets</v>
      </c>
      <c r="D273" s="216"/>
      <c r="E273" s="207"/>
      <c r="F273" s="204"/>
      <c r="G273" s="11" t="s">
        <v>88</v>
      </c>
      <c r="H273" s="34"/>
      <c r="I273" s="34"/>
      <c r="J273" s="34"/>
      <c r="K273" s="34"/>
      <c r="L273" s="34"/>
      <c r="M273" s="34"/>
      <c r="N273" s="34"/>
      <c r="O273" s="34"/>
      <c r="P273" s="167">
        <f t="shared" ref="P273" si="137">+SUM(P274:P276)</f>
        <v>0</v>
      </c>
      <c r="Q273" s="167"/>
      <c r="R273" s="167">
        <f t="shared" ref="R273" si="138">+SUM(R274:R276)</f>
        <v>0</v>
      </c>
      <c r="S273" s="167">
        <f t="shared" ref="S273:AM273" si="139">+SUM(S274:S276)</f>
        <v>0</v>
      </c>
      <c r="T273" s="167">
        <f t="shared" si="139"/>
        <v>0</v>
      </c>
      <c r="U273" s="167">
        <f t="shared" si="139"/>
        <v>0</v>
      </c>
      <c r="V273" s="167">
        <f t="shared" si="139"/>
        <v>0</v>
      </c>
      <c r="W273" s="167">
        <f t="shared" si="139"/>
        <v>0</v>
      </c>
      <c r="X273" s="167">
        <f t="shared" si="139"/>
        <v>0</v>
      </c>
      <c r="Y273" s="167">
        <f t="shared" si="139"/>
        <v>0</v>
      </c>
      <c r="Z273" s="167">
        <f t="shared" si="139"/>
        <v>0</v>
      </c>
      <c r="AA273" s="167">
        <f t="shared" si="139"/>
        <v>0</v>
      </c>
      <c r="AB273" s="167">
        <f t="shared" si="139"/>
        <v>0</v>
      </c>
      <c r="AC273" s="167">
        <f t="shared" si="139"/>
        <v>0</v>
      </c>
      <c r="AD273" s="167">
        <f t="shared" si="139"/>
        <v>0</v>
      </c>
      <c r="AE273" s="167">
        <f t="shared" si="139"/>
        <v>0</v>
      </c>
      <c r="AF273" s="167">
        <f t="shared" si="139"/>
        <v>0</v>
      </c>
      <c r="AG273" s="167">
        <f t="shared" si="139"/>
        <v>0</v>
      </c>
      <c r="AH273" s="167">
        <f t="shared" si="139"/>
        <v>0</v>
      </c>
      <c r="AI273" s="167">
        <f t="shared" si="139"/>
        <v>0</v>
      </c>
      <c r="AJ273" s="167">
        <f t="shared" si="139"/>
        <v>0</v>
      </c>
      <c r="AK273" s="167">
        <f t="shared" si="139"/>
        <v>0</v>
      </c>
      <c r="AL273" s="167">
        <f t="shared" si="139"/>
        <v>0</v>
      </c>
      <c r="AM273" s="167">
        <f t="shared" si="139"/>
        <v>0</v>
      </c>
    </row>
    <row r="274" spans="1:39">
      <c r="A274" s="4" t="s">
        <v>82</v>
      </c>
      <c r="B274" s="8" t="s">
        <v>108</v>
      </c>
      <c r="C274" s="4" t="str">
        <f t="shared" si="131"/>
        <v>X Files Starter</v>
      </c>
      <c r="D274" s="216"/>
      <c r="E274" s="207"/>
      <c r="F274" s="204"/>
      <c r="G274" s="12" t="s">
        <v>110</v>
      </c>
      <c r="H274" s="35"/>
      <c r="I274" s="35"/>
      <c r="J274" s="35"/>
      <c r="K274" s="35"/>
      <c r="L274" s="35"/>
      <c r="M274" s="35"/>
      <c r="N274" s="35"/>
      <c r="O274" s="35"/>
      <c r="P274" s="169"/>
      <c r="Q274" s="169">
        <f>+IFERROR(SUMIFS([5]Sheet1!D:D,[5]Sheet1!$A:$A,$A274,[5]Sheet1!$B:$B,$B274,[5]Sheet1!$C:$C,$C274),0)</f>
        <v>0</v>
      </c>
      <c r="R274" s="169">
        <f>+IFERROR(SUMIFS([5]Sheet1!E:E,[5]Sheet1!$A:$A,$A274,[5]Sheet1!$B:$B,$B274,[5]Sheet1!$C:$C,$C274),0)</f>
        <v>0</v>
      </c>
      <c r="S274" s="169">
        <f>+IFERROR(SUMIFS([5]Sheet1!F:F,[5]Sheet1!$A:$A,$A274,[5]Sheet1!$B:$B,$B274,[5]Sheet1!$C:$C,$C274),0)</f>
        <v>0</v>
      </c>
      <c r="T274" s="169">
        <f>+IFERROR(SUMIFS([5]Sheet1!G:G,[5]Sheet1!$A:$A,$A274,[5]Sheet1!$B:$B,$B274,[5]Sheet1!$C:$C,$C274),0)</f>
        <v>0</v>
      </c>
      <c r="U274" s="169">
        <f>+IFERROR(SUMIFS([5]Sheet1!H:H,[5]Sheet1!$A:$A,$A274,[5]Sheet1!$B:$B,$B274,[5]Sheet1!$C:$C,$C274),0)</f>
        <v>0</v>
      </c>
      <c r="V274" s="169">
        <f>+IFERROR(SUMIFS([5]Sheet1!I:I,[5]Sheet1!$A:$A,$A274,[5]Sheet1!$B:$B,$B274,[5]Sheet1!$C:$C,$C274),0)</f>
        <v>0</v>
      </c>
      <c r="W274" s="169">
        <f>+IFERROR(SUMIFS([5]Sheet1!J:J,[5]Sheet1!$A:$A,$A274,[5]Sheet1!$B:$B,$B274,[5]Sheet1!$C:$C,$C274),0)</f>
        <v>0</v>
      </c>
      <c r="X274" s="169">
        <f>+IFERROR(SUMIFS([5]Sheet1!K:K,[5]Sheet1!$A:$A,$A274,[5]Sheet1!$B:$B,$B274,[5]Sheet1!$C:$C,$C274),0)</f>
        <v>0</v>
      </c>
      <c r="Y274" s="169">
        <f>+IFERROR(SUMIFS([5]Sheet1!L:L,[5]Sheet1!$A:$A,$A274,[5]Sheet1!$B:$B,$B274,[5]Sheet1!$C:$C,$C274),0)</f>
        <v>0</v>
      </c>
      <c r="Z274" s="169">
        <f>+IFERROR(SUMIFS([5]Sheet1!M:M,[5]Sheet1!$A:$A,$A274,[5]Sheet1!$B:$B,$B274,[5]Sheet1!$C:$C,$C274),0)</f>
        <v>0</v>
      </c>
      <c r="AA274" s="169">
        <f>+IFERROR(SUMIFS([5]Sheet1!N:N,[5]Sheet1!$A:$A,$A274,[5]Sheet1!$B:$B,$B274,[5]Sheet1!$C:$C,$C274),0)</f>
        <v>0</v>
      </c>
      <c r="AB274" s="169">
        <f>+IFERROR(SUMIFS([5]Sheet1!O:O,[5]Sheet1!$A:$A,$A274,[5]Sheet1!$B:$B,$B274,[5]Sheet1!$C:$C,$C274),0)</f>
        <v>0</v>
      </c>
      <c r="AC274" s="169">
        <f>+IFERROR(SUMIFS([5]Sheet1!P:P,[5]Sheet1!$A:$A,$A274,[5]Sheet1!$B:$B,$B274,[5]Sheet1!$C:$C,$C274),0)</f>
        <v>0</v>
      </c>
      <c r="AD274" s="169">
        <f>+IFERROR(SUMIFS([5]Sheet1!Q:Q,[5]Sheet1!$A:$A,$A274,[5]Sheet1!$B:$B,$B274,[5]Sheet1!$C:$C,$C274),0)</f>
        <v>0</v>
      </c>
      <c r="AE274" s="169">
        <f>+IFERROR(SUMIFS([5]Sheet1!R:R,[5]Sheet1!$A:$A,$A274,[5]Sheet1!$B:$B,$B274,[5]Sheet1!$C:$C,$C274),0)</f>
        <v>0</v>
      </c>
      <c r="AF274" s="169">
        <f>+IFERROR(SUMIFS([5]Sheet1!S:S,[5]Sheet1!$A:$A,$A274,[5]Sheet1!$B:$B,$B274,[5]Sheet1!$C:$C,$C274),0)</f>
        <v>0</v>
      </c>
      <c r="AG274" s="169">
        <f>+IFERROR(SUMIFS([5]Sheet1!T:T,[5]Sheet1!$A:$A,$A274,[5]Sheet1!$B:$B,$B274,[5]Sheet1!$C:$C,$C274),0)</f>
        <v>0</v>
      </c>
      <c r="AH274" s="169">
        <f>+IFERROR(SUMIFS([5]Sheet1!U:U,[5]Sheet1!$A:$A,$A274,[5]Sheet1!$B:$B,$B274,[5]Sheet1!$C:$C,$C274),0)</f>
        <v>0</v>
      </c>
      <c r="AI274" s="169">
        <f>+IFERROR(SUMIFS([5]Sheet1!V:V,[5]Sheet1!$A:$A,$A274,[5]Sheet1!$B:$B,$B274,[5]Sheet1!$C:$C,$C274),0)</f>
        <v>0</v>
      </c>
      <c r="AJ274" s="169">
        <f>+IFERROR(SUMIFS([5]Sheet1!W:W,[5]Sheet1!$A:$A,$A274,[5]Sheet1!$B:$B,$B274,[5]Sheet1!$C:$C,$C274),0)</f>
        <v>0</v>
      </c>
      <c r="AK274" s="169">
        <f>+IFERROR(SUMIFS([5]Sheet1!X:X,[5]Sheet1!$A:$A,$A274,[5]Sheet1!$B:$B,$B274,[5]Sheet1!$C:$C,$C274),0)</f>
        <v>0</v>
      </c>
      <c r="AL274" s="169">
        <f>+IFERROR(SUMIFS([5]Sheet1!Y:Y,[5]Sheet1!$A:$A,$A274,[5]Sheet1!$B:$B,$B274,[5]Sheet1!$C:$C,$C274),0)</f>
        <v>0</v>
      </c>
      <c r="AM274" s="169">
        <f>+IFERROR(SUMIFS([5]Sheet1!Z:Z,[5]Sheet1!$A:$A,$A274,[5]Sheet1!$B:$B,$B274,[5]Sheet1!$C:$C,$C274),0)</f>
        <v>0</v>
      </c>
    </row>
    <row r="275" spans="1:39">
      <c r="A275" s="4" t="s">
        <v>82</v>
      </c>
      <c r="B275" s="8" t="s">
        <v>108</v>
      </c>
      <c r="C275" s="4" t="str">
        <f t="shared" si="131"/>
        <v>X Files Basico</v>
      </c>
      <c r="D275" s="216"/>
      <c r="E275" s="207"/>
      <c r="F275" s="204"/>
      <c r="G275" s="12" t="s">
        <v>111</v>
      </c>
      <c r="H275" s="35"/>
      <c r="I275" s="35"/>
      <c r="J275" s="35"/>
      <c r="K275" s="35"/>
      <c r="L275" s="35"/>
      <c r="M275" s="35"/>
      <c r="N275" s="35"/>
      <c r="O275" s="35"/>
      <c r="P275" s="169"/>
      <c r="Q275" s="169">
        <f>+IFERROR(SUMIFS([5]Sheet1!D:D,[5]Sheet1!$A:$A,$A275,[5]Sheet1!$B:$B,$B275,[5]Sheet1!$C:$C,$C275),0)</f>
        <v>0</v>
      </c>
      <c r="R275" s="169">
        <f>+IFERROR(SUMIFS([5]Sheet1!E:E,[5]Sheet1!$A:$A,$A275,[5]Sheet1!$B:$B,$B275,[5]Sheet1!$C:$C,$C275),0)</f>
        <v>0</v>
      </c>
      <c r="S275" s="169">
        <f>+IFERROR(SUMIFS([5]Sheet1!F:F,[5]Sheet1!$A:$A,$A275,[5]Sheet1!$B:$B,$B275,[5]Sheet1!$C:$C,$C275),0)</f>
        <v>0</v>
      </c>
      <c r="T275" s="169">
        <f>+IFERROR(SUMIFS([5]Sheet1!G:G,[5]Sheet1!$A:$A,$A275,[5]Sheet1!$B:$B,$B275,[5]Sheet1!$C:$C,$C275),0)</f>
        <v>0</v>
      </c>
      <c r="U275" s="169">
        <f>+IFERROR(SUMIFS([5]Sheet1!H:H,[5]Sheet1!$A:$A,$A275,[5]Sheet1!$B:$B,$B275,[5]Sheet1!$C:$C,$C275),0)</f>
        <v>0</v>
      </c>
      <c r="V275" s="169">
        <f>+IFERROR(SUMIFS([5]Sheet1!I:I,[5]Sheet1!$A:$A,$A275,[5]Sheet1!$B:$B,$B275,[5]Sheet1!$C:$C,$C275),0)</f>
        <v>0</v>
      </c>
      <c r="W275" s="169">
        <f>+IFERROR(SUMIFS([5]Sheet1!J:J,[5]Sheet1!$A:$A,$A275,[5]Sheet1!$B:$B,$B275,[5]Sheet1!$C:$C,$C275),0)</f>
        <v>0</v>
      </c>
      <c r="X275" s="169">
        <f>+IFERROR(SUMIFS([5]Sheet1!K:K,[5]Sheet1!$A:$A,$A275,[5]Sheet1!$B:$B,$B275,[5]Sheet1!$C:$C,$C275),0)</f>
        <v>0</v>
      </c>
      <c r="Y275" s="169">
        <f>+IFERROR(SUMIFS([5]Sheet1!L:L,[5]Sheet1!$A:$A,$A275,[5]Sheet1!$B:$B,$B275,[5]Sheet1!$C:$C,$C275),0)</f>
        <v>0</v>
      </c>
      <c r="Z275" s="169">
        <f>+IFERROR(SUMIFS([5]Sheet1!M:M,[5]Sheet1!$A:$A,$A275,[5]Sheet1!$B:$B,$B275,[5]Sheet1!$C:$C,$C275),0)</f>
        <v>0</v>
      </c>
      <c r="AA275" s="169">
        <f>+IFERROR(SUMIFS([5]Sheet1!N:N,[5]Sheet1!$A:$A,$A275,[5]Sheet1!$B:$B,$B275,[5]Sheet1!$C:$C,$C275),0)</f>
        <v>0</v>
      </c>
      <c r="AB275" s="169">
        <f>+IFERROR(SUMIFS([5]Sheet1!O:O,[5]Sheet1!$A:$A,$A275,[5]Sheet1!$B:$B,$B275,[5]Sheet1!$C:$C,$C275),0)</f>
        <v>0</v>
      </c>
      <c r="AC275" s="169">
        <f>+IFERROR(SUMIFS([5]Sheet1!P:P,[5]Sheet1!$A:$A,$A275,[5]Sheet1!$B:$B,$B275,[5]Sheet1!$C:$C,$C275),0)</f>
        <v>0</v>
      </c>
      <c r="AD275" s="169">
        <f>+IFERROR(SUMIFS([5]Sheet1!Q:Q,[5]Sheet1!$A:$A,$A275,[5]Sheet1!$B:$B,$B275,[5]Sheet1!$C:$C,$C275),0)</f>
        <v>0</v>
      </c>
      <c r="AE275" s="169">
        <f>+IFERROR(SUMIFS([5]Sheet1!R:R,[5]Sheet1!$A:$A,$A275,[5]Sheet1!$B:$B,$B275,[5]Sheet1!$C:$C,$C275),0)</f>
        <v>0</v>
      </c>
      <c r="AF275" s="169">
        <f>+IFERROR(SUMIFS([5]Sheet1!S:S,[5]Sheet1!$A:$A,$A275,[5]Sheet1!$B:$B,$B275,[5]Sheet1!$C:$C,$C275),0)</f>
        <v>0</v>
      </c>
      <c r="AG275" s="169">
        <f>+IFERROR(SUMIFS([5]Sheet1!T:T,[5]Sheet1!$A:$A,$A275,[5]Sheet1!$B:$B,$B275,[5]Sheet1!$C:$C,$C275),0)</f>
        <v>0</v>
      </c>
      <c r="AH275" s="169">
        <f>+IFERROR(SUMIFS([5]Sheet1!U:U,[5]Sheet1!$A:$A,$A275,[5]Sheet1!$B:$B,$B275,[5]Sheet1!$C:$C,$C275),0)</f>
        <v>0</v>
      </c>
      <c r="AI275" s="169">
        <f>+IFERROR(SUMIFS([5]Sheet1!V:V,[5]Sheet1!$A:$A,$A275,[5]Sheet1!$B:$B,$B275,[5]Sheet1!$C:$C,$C275),0)</f>
        <v>0</v>
      </c>
      <c r="AJ275" s="169">
        <f>+IFERROR(SUMIFS([5]Sheet1!W:W,[5]Sheet1!$A:$A,$A275,[5]Sheet1!$B:$B,$B275,[5]Sheet1!$C:$C,$C275),0)</f>
        <v>0</v>
      </c>
      <c r="AK275" s="169">
        <f>+IFERROR(SUMIFS([5]Sheet1!X:X,[5]Sheet1!$A:$A,$A275,[5]Sheet1!$B:$B,$B275,[5]Sheet1!$C:$C,$C275),0)</f>
        <v>0</v>
      </c>
      <c r="AL275" s="169">
        <f>+IFERROR(SUMIFS([5]Sheet1!Y:Y,[5]Sheet1!$A:$A,$A275,[5]Sheet1!$B:$B,$B275,[5]Sheet1!$C:$C,$C275),0)</f>
        <v>0</v>
      </c>
      <c r="AM275" s="169">
        <f>+IFERROR(SUMIFS([5]Sheet1!Z:Z,[5]Sheet1!$A:$A,$A275,[5]Sheet1!$B:$B,$B275,[5]Sheet1!$C:$C,$C275),0)</f>
        <v>0</v>
      </c>
    </row>
    <row r="276" spans="1:39">
      <c r="A276" s="4" t="s">
        <v>82</v>
      </c>
      <c r="B276" s="8" t="s">
        <v>108</v>
      </c>
      <c r="C276" s="4" t="str">
        <f t="shared" si="131"/>
        <v>X Files Premium</v>
      </c>
      <c r="D276" s="216"/>
      <c r="E276" s="207"/>
      <c r="F276" s="204"/>
      <c r="G276" s="12" t="s">
        <v>112</v>
      </c>
      <c r="H276" s="35"/>
      <c r="I276" s="35"/>
      <c r="J276" s="35"/>
      <c r="K276" s="35"/>
      <c r="L276" s="35"/>
      <c r="M276" s="35"/>
      <c r="N276" s="35"/>
      <c r="O276" s="35"/>
      <c r="P276" s="169"/>
      <c r="Q276" s="169">
        <f>+IFERROR(SUMIFS([5]Sheet1!D:D,[5]Sheet1!$A:$A,$A276,[5]Sheet1!$B:$B,$B276,[5]Sheet1!$C:$C,$C276),0)</f>
        <v>0</v>
      </c>
      <c r="R276" s="169">
        <f>+IFERROR(SUMIFS([5]Sheet1!E:E,[5]Sheet1!$A:$A,$A276,[5]Sheet1!$B:$B,$B276,[5]Sheet1!$C:$C,$C276),0)</f>
        <v>0</v>
      </c>
      <c r="S276" s="169">
        <f>+IFERROR(SUMIFS([5]Sheet1!F:F,[5]Sheet1!$A:$A,$A276,[5]Sheet1!$B:$B,$B276,[5]Sheet1!$C:$C,$C276),0)</f>
        <v>0</v>
      </c>
      <c r="T276" s="169">
        <f>+IFERROR(SUMIFS([5]Sheet1!G:G,[5]Sheet1!$A:$A,$A276,[5]Sheet1!$B:$B,$B276,[5]Sheet1!$C:$C,$C276),0)</f>
        <v>0</v>
      </c>
      <c r="U276" s="169">
        <f>+IFERROR(SUMIFS([5]Sheet1!H:H,[5]Sheet1!$A:$A,$A276,[5]Sheet1!$B:$B,$B276,[5]Sheet1!$C:$C,$C276),0)</f>
        <v>0</v>
      </c>
      <c r="V276" s="169">
        <f>+IFERROR(SUMIFS([5]Sheet1!I:I,[5]Sheet1!$A:$A,$A276,[5]Sheet1!$B:$B,$B276,[5]Sheet1!$C:$C,$C276),0)</f>
        <v>0</v>
      </c>
      <c r="W276" s="169">
        <f>+IFERROR(SUMIFS([5]Sheet1!J:J,[5]Sheet1!$A:$A,$A276,[5]Sheet1!$B:$B,$B276,[5]Sheet1!$C:$C,$C276),0)</f>
        <v>0</v>
      </c>
      <c r="X276" s="169">
        <f>+IFERROR(SUMIFS([5]Sheet1!K:K,[5]Sheet1!$A:$A,$A276,[5]Sheet1!$B:$B,$B276,[5]Sheet1!$C:$C,$C276),0)</f>
        <v>0</v>
      </c>
      <c r="Y276" s="169">
        <f>+IFERROR(SUMIFS([5]Sheet1!L:L,[5]Sheet1!$A:$A,$A276,[5]Sheet1!$B:$B,$B276,[5]Sheet1!$C:$C,$C276),0)</f>
        <v>0</v>
      </c>
      <c r="Z276" s="169">
        <f>+IFERROR(SUMIFS([5]Sheet1!M:M,[5]Sheet1!$A:$A,$A276,[5]Sheet1!$B:$B,$B276,[5]Sheet1!$C:$C,$C276),0)</f>
        <v>0</v>
      </c>
      <c r="AA276" s="169">
        <f>+IFERROR(SUMIFS([5]Sheet1!N:N,[5]Sheet1!$A:$A,$A276,[5]Sheet1!$B:$B,$B276,[5]Sheet1!$C:$C,$C276),0)</f>
        <v>0</v>
      </c>
      <c r="AB276" s="169">
        <f>+IFERROR(SUMIFS([5]Sheet1!O:O,[5]Sheet1!$A:$A,$A276,[5]Sheet1!$B:$B,$B276,[5]Sheet1!$C:$C,$C276),0)</f>
        <v>0</v>
      </c>
      <c r="AC276" s="169">
        <f>+IFERROR(SUMIFS([5]Sheet1!P:P,[5]Sheet1!$A:$A,$A276,[5]Sheet1!$B:$B,$B276,[5]Sheet1!$C:$C,$C276),0)</f>
        <v>0</v>
      </c>
      <c r="AD276" s="169">
        <f>+IFERROR(SUMIFS([5]Sheet1!Q:Q,[5]Sheet1!$A:$A,$A276,[5]Sheet1!$B:$B,$B276,[5]Sheet1!$C:$C,$C276),0)</f>
        <v>0</v>
      </c>
      <c r="AE276" s="169">
        <f>+IFERROR(SUMIFS([5]Sheet1!R:R,[5]Sheet1!$A:$A,$A276,[5]Sheet1!$B:$B,$B276,[5]Sheet1!$C:$C,$C276),0)</f>
        <v>0</v>
      </c>
      <c r="AF276" s="169">
        <f>+IFERROR(SUMIFS([5]Sheet1!S:S,[5]Sheet1!$A:$A,$A276,[5]Sheet1!$B:$B,$B276,[5]Sheet1!$C:$C,$C276),0)</f>
        <v>0</v>
      </c>
      <c r="AG276" s="169">
        <f>+IFERROR(SUMIFS([5]Sheet1!T:T,[5]Sheet1!$A:$A,$A276,[5]Sheet1!$B:$B,$B276,[5]Sheet1!$C:$C,$C276),0)</f>
        <v>0</v>
      </c>
      <c r="AH276" s="169">
        <f>+IFERROR(SUMIFS([5]Sheet1!U:U,[5]Sheet1!$A:$A,$A276,[5]Sheet1!$B:$B,$B276,[5]Sheet1!$C:$C,$C276),0)</f>
        <v>0</v>
      </c>
      <c r="AI276" s="169">
        <f>+IFERROR(SUMIFS([5]Sheet1!V:V,[5]Sheet1!$A:$A,$A276,[5]Sheet1!$B:$B,$B276,[5]Sheet1!$C:$C,$C276),0)</f>
        <v>0</v>
      </c>
      <c r="AJ276" s="169">
        <f>+IFERROR(SUMIFS([5]Sheet1!W:W,[5]Sheet1!$A:$A,$A276,[5]Sheet1!$B:$B,$B276,[5]Sheet1!$C:$C,$C276),0)</f>
        <v>0</v>
      </c>
      <c r="AK276" s="169">
        <f>+IFERROR(SUMIFS([5]Sheet1!X:X,[5]Sheet1!$A:$A,$A276,[5]Sheet1!$B:$B,$B276,[5]Sheet1!$C:$C,$C276),0)</f>
        <v>0</v>
      </c>
      <c r="AL276" s="169">
        <f>+IFERROR(SUMIFS([5]Sheet1!Y:Y,[5]Sheet1!$A:$A,$A276,[5]Sheet1!$B:$B,$B276,[5]Sheet1!$C:$C,$C276),0)</f>
        <v>0</v>
      </c>
      <c r="AM276" s="169">
        <f>+IFERROR(SUMIFS([5]Sheet1!Z:Z,[5]Sheet1!$A:$A,$A276,[5]Sheet1!$B:$B,$B276,[5]Sheet1!$C:$C,$C276),0)</f>
        <v>0</v>
      </c>
    </row>
    <row r="277" spans="1:39">
      <c r="A277" s="4" t="s">
        <v>82</v>
      </c>
      <c r="B277" s="8" t="s">
        <v>108</v>
      </c>
      <c r="C277" s="4" t="str">
        <f t="shared" si="131"/>
        <v>assets/client</v>
      </c>
      <c r="D277" s="216"/>
      <c r="E277" s="207"/>
      <c r="F277" s="204"/>
      <c r="G277" s="13" t="s">
        <v>90</v>
      </c>
      <c r="H277" s="36"/>
      <c r="I277" s="36"/>
      <c r="J277" s="36"/>
      <c r="K277" s="36"/>
      <c r="L277" s="36"/>
      <c r="M277" s="36"/>
      <c r="N277" s="36"/>
      <c r="O277" s="36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</row>
    <row r="278" spans="1:39">
      <c r="A278" s="4" t="s">
        <v>82</v>
      </c>
      <c r="B278" s="8" t="s">
        <v>109</v>
      </c>
      <c r="C278" s="4" t="str">
        <f t="shared" si="131"/>
        <v>Clients</v>
      </c>
      <c r="D278" s="216"/>
      <c r="E278" s="207"/>
      <c r="F278" s="204" t="s">
        <v>109</v>
      </c>
      <c r="G278" s="10" t="s">
        <v>40</v>
      </c>
      <c r="H278" s="19"/>
      <c r="I278" s="19"/>
      <c r="J278" s="19"/>
      <c r="K278" s="19"/>
      <c r="L278" s="19"/>
      <c r="M278" s="19"/>
      <c r="N278" s="19"/>
      <c r="O278" s="19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65"/>
      <c r="AE278" s="165"/>
      <c r="AF278" s="165"/>
      <c r="AG278" s="165"/>
      <c r="AH278" s="165"/>
      <c r="AI278" s="165"/>
      <c r="AJ278" s="165"/>
      <c r="AK278" s="165"/>
      <c r="AL278" s="165"/>
      <c r="AM278" s="165"/>
    </row>
    <row r="279" spans="1:39">
      <c r="A279" s="4" t="s">
        <v>82</v>
      </c>
      <c r="B279" s="8" t="s">
        <v>109</v>
      </c>
      <c r="C279" s="4" t="str">
        <f t="shared" si="131"/>
        <v>Assets</v>
      </c>
      <c r="D279" s="216"/>
      <c r="E279" s="207"/>
      <c r="F279" s="204"/>
      <c r="G279" s="11" t="s">
        <v>88</v>
      </c>
      <c r="H279" s="34"/>
      <c r="I279" s="34"/>
      <c r="J279" s="34"/>
      <c r="K279" s="34"/>
      <c r="L279" s="34"/>
      <c r="M279" s="34"/>
      <c r="N279" s="34"/>
      <c r="O279" s="34"/>
      <c r="P279" s="167">
        <f t="shared" ref="P279" si="140">+SUM(P280:P282)</f>
        <v>0</v>
      </c>
      <c r="Q279" s="167">
        <f>+SUM(Q280:Q282)</f>
        <v>0</v>
      </c>
      <c r="R279" s="167">
        <f t="shared" ref="R279:AM279" si="141">+SUM(R280:R282)</f>
        <v>0</v>
      </c>
      <c r="S279" s="167">
        <f t="shared" si="141"/>
        <v>0</v>
      </c>
      <c r="T279" s="167">
        <f t="shared" si="141"/>
        <v>0</v>
      </c>
      <c r="U279" s="167">
        <f t="shared" si="141"/>
        <v>0</v>
      </c>
      <c r="V279" s="167">
        <f t="shared" si="141"/>
        <v>0</v>
      </c>
      <c r="W279" s="167">
        <f t="shared" si="141"/>
        <v>0</v>
      </c>
      <c r="X279" s="167">
        <f t="shared" si="141"/>
        <v>0</v>
      </c>
      <c r="Y279" s="167">
        <f t="shared" si="141"/>
        <v>0</v>
      </c>
      <c r="Z279" s="167">
        <f t="shared" si="141"/>
        <v>0</v>
      </c>
      <c r="AA279" s="167">
        <f t="shared" si="141"/>
        <v>0</v>
      </c>
      <c r="AB279" s="167">
        <f t="shared" si="141"/>
        <v>0</v>
      </c>
      <c r="AC279" s="167">
        <f t="shared" si="141"/>
        <v>0</v>
      </c>
      <c r="AD279" s="167">
        <f t="shared" si="141"/>
        <v>0</v>
      </c>
      <c r="AE279" s="167">
        <f t="shared" si="141"/>
        <v>0</v>
      </c>
      <c r="AF279" s="167">
        <f t="shared" si="141"/>
        <v>0</v>
      </c>
      <c r="AG279" s="167">
        <f t="shared" si="141"/>
        <v>0</v>
      </c>
      <c r="AH279" s="167">
        <f t="shared" si="141"/>
        <v>0</v>
      </c>
      <c r="AI279" s="167">
        <f t="shared" si="141"/>
        <v>0</v>
      </c>
      <c r="AJ279" s="167">
        <f t="shared" si="141"/>
        <v>0</v>
      </c>
      <c r="AK279" s="167">
        <f t="shared" si="141"/>
        <v>0</v>
      </c>
      <c r="AL279" s="167">
        <f t="shared" si="141"/>
        <v>0</v>
      </c>
      <c r="AM279" s="167">
        <f t="shared" si="141"/>
        <v>0</v>
      </c>
    </row>
    <row r="280" spans="1:39">
      <c r="A280" s="4" t="s">
        <v>82</v>
      </c>
      <c r="B280" s="8" t="s">
        <v>109</v>
      </c>
      <c r="C280" s="4" t="str">
        <f t="shared" si="131"/>
        <v>X Recovery Starter</v>
      </c>
      <c r="D280" s="216"/>
      <c r="E280" s="207"/>
      <c r="F280" s="204"/>
      <c r="G280" s="12" t="s">
        <v>113</v>
      </c>
      <c r="H280" s="35"/>
      <c r="I280" s="35"/>
      <c r="J280" s="35"/>
      <c r="K280" s="35"/>
      <c r="L280" s="35"/>
      <c r="M280" s="35"/>
      <c r="N280" s="35"/>
      <c r="O280" s="35"/>
      <c r="P280" s="169"/>
      <c r="Q280" s="169">
        <f>+IFERROR(SUMIFS([5]Sheet1!D:D,[5]Sheet1!$A:$A,$A280,[5]Sheet1!$B:$B,$B280,[5]Sheet1!$C:$C,$C280),0)</f>
        <v>0</v>
      </c>
      <c r="R280" s="169">
        <f>+IFERROR(SUMIFS([5]Sheet1!E:E,[5]Sheet1!$A:$A,$A280,[5]Sheet1!$B:$B,$B280,[5]Sheet1!$C:$C,$C280),0)</f>
        <v>0</v>
      </c>
      <c r="S280" s="169">
        <f>+IFERROR(SUMIFS([5]Sheet1!F:F,[5]Sheet1!$A:$A,$A280,[5]Sheet1!$B:$B,$B280,[5]Sheet1!$C:$C,$C280),0)</f>
        <v>0</v>
      </c>
      <c r="T280" s="169">
        <f>+IFERROR(SUMIFS([5]Sheet1!G:G,[5]Sheet1!$A:$A,$A280,[5]Sheet1!$B:$B,$B280,[5]Sheet1!$C:$C,$C280),0)</f>
        <v>0</v>
      </c>
      <c r="U280" s="169">
        <f>+IFERROR(SUMIFS([5]Sheet1!H:H,[5]Sheet1!$A:$A,$A280,[5]Sheet1!$B:$B,$B280,[5]Sheet1!$C:$C,$C280),0)</f>
        <v>0</v>
      </c>
      <c r="V280" s="169">
        <f>+IFERROR(SUMIFS([5]Sheet1!I:I,[5]Sheet1!$A:$A,$A280,[5]Sheet1!$B:$B,$B280,[5]Sheet1!$C:$C,$C280),0)</f>
        <v>0</v>
      </c>
      <c r="W280" s="169">
        <f>+IFERROR(SUMIFS([5]Sheet1!J:J,[5]Sheet1!$A:$A,$A280,[5]Sheet1!$B:$B,$B280,[5]Sheet1!$C:$C,$C280),0)</f>
        <v>0</v>
      </c>
      <c r="X280" s="169">
        <f>+IFERROR(SUMIFS([5]Sheet1!K:K,[5]Sheet1!$A:$A,$A280,[5]Sheet1!$B:$B,$B280,[5]Sheet1!$C:$C,$C280),0)</f>
        <v>0</v>
      </c>
      <c r="Y280" s="169">
        <f>+IFERROR(SUMIFS([5]Sheet1!L:L,[5]Sheet1!$A:$A,$A280,[5]Sheet1!$B:$B,$B280,[5]Sheet1!$C:$C,$C280),0)</f>
        <v>0</v>
      </c>
      <c r="Z280" s="169">
        <f>+IFERROR(SUMIFS([5]Sheet1!M:M,[5]Sheet1!$A:$A,$A280,[5]Sheet1!$B:$B,$B280,[5]Sheet1!$C:$C,$C280),0)</f>
        <v>0</v>
      </c>
      <c r="AA280" s="169">
        <f>+IFERROR(SUMIFS([5]Sheet1!N:N,[5]Sheet1!$A:$A,$A280,[5]Sheet1!$B:$B,$B280,[5]Sheet1!$C:$C,$C280),0)</f>
        <v>0</v>
      </c>
      <c r="AB280" s="169">
        <f>+IFERROR(SUMIFS([5]Sheet1!O:O,[5]Sheet1!$A:$A,$A280,[5]Sheet1!$B:$B,$B280,[5]Sheet1!$C:$C,$C280),0)</f>
        <v>0</v>
      </c>
      <c r="AC280" s="169">
        <f>+IFERROR(SUMIFS([5]Sheet1!P:P,[5]Sheet1!$A:$A,$A280,[5]Sheet1!$B:$B,$B280,[5]Sheet1!$C:$C,$C280),0)</f>
        <v>0</v>
      </c>
      <c r="AD280" s="169">
        <f>+IFERROR(SUMIFS([5]Sheet1!Q:Q,[5]Sheet1!$A:$A,$A280,[5]Sheet1!$B:$B,$B280,[5]Sheet1!$C:$C,$C280),0)</f>
        <v>0</v>
      </c>
      <c r="AE280" s="169">
        <f>+IFERROR(SUMIFS([5]Sheet1!R:R,[5]Sheet1!$A:$A,$A280,[5]Sheet1!$B:$B,$B280,[5]Sheet1!$C:$C,$C280),0)</f>
        <v>0</v>
      </c>
      <c r="AF280" s="169">
        <f>+IFERROR(SUMIFS([5]Sheet1!S:S,[5]Sheet1!$A:$A,$A280,[5]Sheet1!$B:$B,$B280,[5]Sheet1!$C:$C,$C280),0)</f>
        <v>0</v>
      </c>
      <c r="AG280" s="169">
        <f>+IFERROR(SUMIFS([5]Sheet1!T:T,[5]Sheet1!$A:$A,$A280,[5]Sheet1!$B:$B,$B280,[5]Sheet1!$C:$C,$C280),0)</f>
        <v>0</v>
      </c>
      <c r="AH280" s="169">
        <f>+IFERROR(SUMIFS([5]Sheet1!U:U,[5]Sheet1!$A:$A,$A280,[5]Sheet1!$B:$B,$B280,[5]Sheet1!$C:$C,$C280),0)</f>
        <v>0</v>
      </c>
      <c r="AI280" s="169">
        <f>+IFERROR(SUMIFS([5]Sheet1!V:V,[5]Sheet1!$A:$A,$A280,[5]Sheet1!$B:$B,$B280,[5]Sheet1!$C:$C,$C280),0)</f>
        <v>0</v>
      </c>
      <c r="AJ280" s="169">
        <f>+IFERROR(SUMIFS([5]Sheet1!W:W,[5]Sheet1!$A:$A,$A280,[5]Sheet1!$B:$B,$B280,[5]Sheet1!$C:$C,$C280),0)</f>
        <v>0</v>
      </c>
      <c r="AK280" s="169">
        <f>+IFERROR(SUMIFS([5]Sheet1!X:X,[5]Sheet1!$A:$A,$A280,[5]Sheet1!$B:$B,$B280,[5]Sheet1!$C:$C,$C280),0)</f>
        <v>0</v>
      </c>
      <c r="AL280" s="169">
        <f>+IFERROR(SUMIFS([5]Sheet1!Y:Y,[5]Sheet1!$A:$A,$A280,[5]Sheet1!$B:$B,$B280,[5]Sheet1!$C:$C,$C280),0)</f>
        <v>0</v>
      </c>
      <c r="AM280" s="169">
        <f>+IFERROR(SUMIFS([5]Sheet1!Z:Z,[5]Sheet1!$A:$A,$A280,[5]Sheet1!$B:$B,$B280,[5]Sheet1!$C:$C,$C280),0)</f>
        <v>0</v>
      </c>
    </row>
    <row r="281" spans="1:39">
      <c r="A281" s="4" t="s">
        <v>82</v>
      </c>
      <c r="B281" s="8" t="s">
        <v>109</v>
      </c>
      <c r="C281" s="4" t="str">
        <f t="shared" si="131"/>
        <v>X Recovery Basico</v>
      </c>
      <c r="D281" s="216"/>
      <c r="E281" s="207"/>
      <c r="F281" s="204"/>
      <c r="G281" s="12" t="s">
        <v>114</v>
      </c>
      <c r="H281" s="35"/>
      <c r="I281" s="35"/>
      <c r="J281" s="35"/>
      <c r="K281" s="35"/>
      <c r="L281" s="35"/>
      <c r="M281" s="35"/>
      <c r="N281" s="35"/>
      <c r="O281" s="35"/>
      <c r="P281" s="169"/>
      <c r="Q281" s="169">
        <f>+IFERROR(SUMIFS([5]Sheet1!D:D,[5]Sheet1!$A:$A,$A281,[5]Sheet1!$B:$B,$B281,[5]Sheet1!$C:$C,$C281),0)</f>
        <v>0</v>
      </c>
      <c r="R281" s="169">
        <f>+IFERROR(SUMIFS([5]Sheet1!E:E,[5]Sheet1!$A:$A,$A281,[5]Sheet1!$B:$B,$B281,[5]Sheet1!$C:$C,$C281),0)</f>
        <v>0</v>
      </c>
      <c r="S281" s="169">
        <f>+IFERROR(SUMIFS([5]Sheet1!F:F,[5]Sheet1!$A:$A,$A281,[5]Sheet1!$B:$B,$B281,[5]Sheet1!$C:$C,$C281),0)</f>
        <v>0</v>
      </c>
      <c r="T281" s="169">
        <f>+IFERROR(SUMIFS([5]Sheet1!G:G,[5]Sheet1!$A:$A,$A281,[5]Sheet1!$B:$B,$B281,[5]Sheet1!$C:$C,$C281),0)</f>
        <v>0</v>
      </c>
      <c r="U281" s="169">
        <f>+IFERROR(SUMIFS([5]Sheet1!H:H,[5]Sheet1!$A:$A,$A281,[5]Sheet1!$B:$B,$B281,[5]Sheet1!$C:$C,$C281),0)</f>
        <v>0</v>
      </c>
      <c r="V281" s="169">
        <f>+IFERROR(SUMIFS([5]Sheet1!I:I,[5]Sheet1!$A:$A,$A281,[5]Sheet1!$B:$B,$B281,[5]Sheet1!$C:$C,$C281),0)</f>
        <v>0</v>
      </c>
      <c r="W281" s="169">
        <f>+IFERROR(SUMIFS([5]Sheet1!J:J,[5]Sheet1!$A:$A,$A281,[5]Sheet1!$B:$B,$B281,[5]Sheet1!$C:$C,$C281),0)</f>
        <v>0</v>
      </c>
      <c r="X281" s="169">
        <f>+IFERROR(SUMIFS([5]Sheet1!K:K,[5]Sheet1!$A:$A,$A281,[5]Sheet1!$B:$B,$B281,[5]Sheet1!$C:$C,$C281),0)</f>
        <v>0</v>
      </c>
      <c r="Y281" s="169">
        <f>+IFERROR(SUMIFS([5]Sheet1!L:L,[5]Sheet1!$A:$A,$A281,[5]Sheet1!$B:$B,$B281,[5]Sheet1!$C:$C,$C281),0)</f>
        <v>0</v>
      </c>
      <c r="Z281" s="169">
        <f>+IFERROR(SUMIFS([5]Sheet1!M:M,[5]Sheet1!$A:$A,$A281,[5]Sheet1!$B:$B,$B281,[5]Sheet1!$C:$C,$C281),0)</f>
        <v>0</v>
      </c>
      <c r="AA281" s="169">
        <f>+IFERROR(SUMIFS([5]Sheet1!N:N,[5]Sheet1!$A:$A,$A281,[5]Sheet1!$B:$B,$B281,[5]Sheet1!$C:$C,$C281),0)</f>
        <v>0</v>
      </c>
      <c r="AB281" s="169">
        <f>+IFERROR(SUMIFS([5]Sheet1!O:O,[5]Sheet1!$A:$A,$A281,[5]Sheet1!$B:$B,$B281,[5]Sheet1!$C:$C,$C281),0)</f>
        <v>0</v>
      </c>
      <c r="AC281" s="169">
        <f>+IFERROR(SUMIFS([5]Sheet1!P:P,[5]Sheet1!$A:$A,$A281,[5]Sheet1!$B:$B,$B281,[5]Sheet1!$C:$C,$C281),0)</f>
        <v>0</v>
      </c>
      <c r="AD281" s="169">
        <f>+IFERROR(SUMIFS([5]Sheet1!Q:Q,[5]Sheet1!$A:$A,$A281,[5]Sheet1!$B:$B,$B281,[5]Sheet1!$C:$C,$C281),0)</f>
        <v>0</v>
      </c>
      <c r="AE281" s="169">
        <f>+IFERROR(SUMIFS([5]Sheet1!R:R,[5]Sheet1!$A:$A,$A281,[5]Sheet1!$B:$B,$B281,[5]Sheet1!$C:$C,$C281),0)</f>
        <v>0</v>
      </c>
      <c r="AF281" s="169">
        <f>+IFERROR(SUMIFS([5]Sheet1!S:S,[5]Sheet1!$A:$A,$A281,[5]Sheet1!$B:$B,$B281,[5]Sheet1!$C:$C,$C281),0)</f>
        <v>0</v>
      </c>
      <c r="AG281" s="169">
        <f>+IFERROR(SUMIFS([5]Sheet1!T:T,[5]Sheet1!$A:$A,$A281,[5]Sheet1!$B:$B,$B281,[5]Sheet1!$C:$C,$C281),0)</f>
        <v>0</v>
      </c>
      <c r="AH281" s="169">
        <f>+IFERROR(SUMIFS([5]Sheet1!U:U,[5]Sheet1!$A:$A,$A281,[5]Sheet1!$B:$B,$B281,[5]Sheet1!$C:$C,$C281),0)</f>
        <v>0</v>
      </c>
      <c r="AI281" s="169">
        <f>+IFERROR(SUMIFS([5]Sheet1!V:V,[5]Sheet1!$A:$A,$A281,[5]Sheet1!$B:$B,$B281,[5]Sheet1!$C:$C,$C281),0)</f>
        <v>0</v>
      </c>
      <c r="AJ281" s="169">
        <f>+IFERROR(SUMIFS([5]Sheet1!W:W,[5]Sheet1!$A:$A,$A281,[5]Sheet1!$B:$B,$B281,[5]Sheet1!$C:$C,$C281),0)</f>
        <v>0</v>
      </c>
      <c r="AK281" s="169">
        <f>+IFERROR(SUMIFS([5]Sheet1!X:X,[5]Sheet1!$A:$A,$A281,[5]Sheet1!$B:$B,$B281,[5]Sheet1!$C:$C,$C281),0)</f>
        <v>0</v>
      </c>
      <c r="AL281" s="169">
        <f>+IFERROR(SUMIFS([5]Sheet1!Y:Y,[5]Sheet1!$A:$A,$A281,[5]Sheet1!$B:$B,$B281,[5]Sheet1!$C:$C,$C281),0)</f>
        <v>0</v>
      </c>
      <c r="AM281" s="169">
        <f>+IFERROR(SUMIFS([5]Sheet1!Z:Z,[5]Sheet1!$A:$A,$A281,[5]Sheet1!$B:$B,$B281,[5]Sheet1!$C:$C,$C281),0)</f>
        <v>0</v>
      </c>
    </row>
    <row r="282" spans="1:39">
      <c r="A282" s="4" t="s">
        <v>82</v>
      </c>
      <c r="B282" s="8" t="s">
        <v>109</v>
      </c>
      <c r="C282" s="4" t="str">
        <f t="shared" si="131"/>
        <v>X Recovery Premium</v>
      </c>
      <c r="D282" s="216"/>
      <c r="E282" s="207"/>
      <c r="F282" s="204"/>
      <c r="G282" s="12" t="s">
        <v>115</v>
      </c>
      <c r="H282" s="35"/>
      <c r="I282" s="35"/>
      <c r="J282" s="35"/>
      <c r="K282" s="35"/>
      <c r="L282" s="35"/>
      <c r="M282" s="35"/>
      <c r="N282" s="35"/>
      <c r="O282" s="35"/>
      <c r="P282" s="169"/>
      <c r="Q282" s="169">
        <f>+IFERROR(SUMIFS([5]Sheet1!D:D,[5]Sheet1!$A:$A,$A282,[5]Sheet1!$B:$B,$B282,[5]Sheet1!$C:$C,$C282),0)</f>
        <v>0</v>
      </c>
      <c r="R282" s="169">
        <f>+IFERROR(SUMIFS([5]Sheet1!E:E,[5]Sheet1!$A:$A,$A282,[5]Sheet1!$B:$B,$B282,[5]Sheet1!$C:$C,$C282),0)</f>
        <v>0</v>
      </c>
      <c r="S282" s="169">
        <f>+IFERROR(SUMIFS([5]Sheet1!F:F,[5]Sheet1!$A:$A,$A282,[5]Sheet1!$B:$B,$B282,[5]Sheet1!$C:$C,$C282),0)</f>
        <v>0</v>
      </c>
      <c r="T282" s="169">
        <f>+IFERROR(SUMIFS([5]Sheet1!G:G,[5]Sheet1!$A:$A,$A282,[5]Sheet1!$B:$B,$B282,[5]Sheet1!$C:$C,$C282),0)</f>
        <v>0</v>
      </c>
      <c r="U282" s="169">
        <f>+IFERROR(SUMIFS([5]Sheet1!H:H,[5]Sheet1!$A:$A,$A282,[5]Sheet1!$B:$B,$B282,[5]Sheet1!$C:$C,$C282),0)</f>
        <v>0</v>
      </c>
      <c r="V282" s="169">
        <f>+IFERROR(SUMIFS([5]Sheet1!I:I,[5]Sheet1!$A:$A,$A282,[5]Sheet1!$B:$B,$B282,[5]Sheet1!$C:$C,$C282),0)</f>
        <v>0</v>
      </c>
      <c r="W282" s="169">
        <f>+IFERROR(SUMIFS([5]Sheet1!J:J,[5]Sheet1!$A:$A,$A282,[5]Sheet1!$B:$B,$B282,[5]Sheet1!$C:$C,$C282),0)</f>
        <v>0</v>
      </c>
      <c r="X282" s="169">
        <f>+IFERROR(SUMIFS([5]Sheet1!K:K,[5]Sheet1!$A:$A,$A282,[5]Sheet1!$B:$B,$B282,[5]Sheet1!$C:$C,$C282),0)</f>
        <v>0</v>
      </c>
      <c r="Y282" s="169">
        <f>+IFERROR(SUMIFS([5]Sheet1!L:L,[5]Sheet1!$A:$A,$A282,[5]Sheet1!$B:$B,$B282,[5]Sheet1!$C:$C,$C282),0)</f>
        <v>0</v>
      </c>
      <c r="Z282" s="169">
        <f>+IFERROR(SUMIFS([5]Sheet1!M:M,[5]Sheet1!$A:$A,$A282,[5]Sheet1!$B:$B,$B282,[5]Sheet1!$C:$C,$C282),0)</f>
        <v>0</v>
      </c>
      <c r="AA282" s="169">
        <f>+IFERROR(SUMIFS([5]Sheet1!N:N,[5]Sheet1!$A:$A,$A282,[5]Sheet1!$B:$B,$B282,[5]Sheet1!$C:$C,$C282),0)</f>
        <v>0</v>
      </c>
      <c r="AB282" s="169">
        <f>+IFERROR(SUMIFS([5]Sheet1!O:O,[5]Sheet1!$A:$A,$A282,[5]Sheet1!$B:$B,$B282,[5]Sheet1!$C:$C,$C282),0)</f>
        <v>0</v>
      </c>
      <c r="AC282" s="169">
        <f>+IFERROR(SUMIFS([5]Sheet1!P:P,[5]Sheet1!$A:$A,$A282,[5]Sheet1!$B:$B,$B282,[5]Sheet1!$C:$C,$C282),0)</f>
        <v>0</v>
      </c>
      <c r="AD282" s="169">
        <f>+IFERROR(SUMIFS([5]Sheet1!Q:Q,[5]Sheet1!$A:$A,$A282,[5]Sheet1!$B:$B,$B282,[5]Sheet1!$C:$C,$C282),0)</f>
        <v>0</v>
      </c>
      <c r="AE282" s="169">
        <f>+IFERROR(SUMIFS([5]Sheet1!R:R,[5]Sheet1!$A:$A,$A282,[5]Sheet1!$B:$B,$B282,[5]Sheet1!$C:$C,$C282),0)</f>
        <v>0</v>
      </c>
      <c r="AF282" s="169">
        <f>+IFERROR(SUMIFS([5]Sheet1!S:S,[5]Sheet1!$A:$A,$A282,[5]Sheet1!$B:$B,$B282,[5]Sheet1!$C:$C,$C282),0)</f>
        <v>0</v>
      </c>
      <c r="AG282" s="169">
        <f>+IFERROR(SUMIFS([5]Sheet1!T:T,[5]Sheet1!$A:$A,$A282,[5]Sheet1!$B:$B,$B282,[5]Sheet1!$C:$C,$C282),0)</f>
        <v>0</v>
      </c>
      <c r="AH282" s="169">
        <f>+IFERROR(SUMIFS([5]Sheet1!U:U,[5]Sheet1!$A:$A,$A282,[5]Sheet1!$B:$B,$B282,[5]Sheet1!$C:$C,$C282),0)</f>
        <v>0</v>
      </c>
      <c r="AI282" s="169">
        <f>+IFERROR(SUMIFS([5]Sheet1!V:V,[5]Sheet1!$A:$A,$A282,[5]Sheet1!$B:$B,$B282,[5]Sheet1!$C:$C,$C282),0)</f>
        <v>0</v>
      </c>
      <c r="AJ282" s="169">
        <f>+IFERROR(SUMIFS([5]Sheet1!W:W,[5]Sheet1!$A:$A,$A282,[5]Sheet1!$B:$B,$B282,[5]Sheet1!$C:$C,$C282),0)</f>
        <v>0</v>
      </c>
      <c r="AK282" s="169">
        <f>+IFERROR(SUMIFS([5]Sheet1!X:X,[5]Sheet1!$A:$A,$A282,[5]Sheet1!$B:$B,$B282,[5]Sheet1!$C:$C,$C282),0)</f>
        <v>0</v>
      </c>
      <c r="AL282" s="169">
        <f>+IFERROR(SUMIFS([5]Sheet1!Y:Y,[5]Sheet1!$A:$A,$A282,[5]Sheet1!$B:$B,$B282,[5]Sheet1!$C:$C,$C282),0)</f>
        <v>0</v>
      </c>
      <c r="AM282" s="169">
        <f>+IFERROR(SUMIFS([5]Sheet1!Z:Z,[5]Sheet1!$A:$A,$A282,[5]Sheet1!$B:$B,$B282,[5]Sheet1!$C:$C,$C282),0)</f>
        <v>0</v>
      </c>
    </row>
    <row r="283" spans="1:39">
      <c r="A283" s="4" t="s">
        <v>82</v>
      </c>
      <c r="B283" s="8" t="s">
        <v>109</v>
      </c>
      <c r="C283" s="4" t="str">
        <f t="shared" si="131"/>
        <v>assets/client</v>
      </c>
      <c r="D283" s="216"/>
      <c r="E283" s="208"/>
      <c r="F283" s="204"/>
      <c r="G283" s="13" t="s">
        <v>90</v>
      </c>
      <c r="H283" s="36"/>
      <c r="I283" s="36"/>
      <c r="J283" s="36"/>
      <c r="K283" s="36"/>
      <c r="L283" s="36"/>
      <c r="M283" s="36"/>
      <c r="N283" s="36"/>
      <c r="O283" s="36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4"/>
      <c r="AJ283" s="174"/>
      <c r="AK283" s="174"/>
      <c r="AL283" s="174"/>
      <c r="AM283" s="174"/>
    </row>
    <row r="284" spans="1:39" ht="15" customHeight="1">
      <c r="A284" s="4" t="s">
        <v>82</v>
      </c>
      <c r="B284" s="4" t="s">
        <v>61</v>
      </c>
      <c r="C284" s="4" t="str">
        <f t="shared" si="131"/>
        <v>Clients</v>
      </c>
      <c r="D284" s="216"/>
      <c r="E284" s="203" t="s">
        <v>38</v>
      </c>
      <c r="F284" s="204" t="s">
        <v>61</v>
      </c>
      <c r="G284" s="10" t="s">
        <v>40</v>
      </c>
      <c r="H284" s="19"/>
      <c r="I284" s="19"/>
      <c r="J284" s="19"/>
      <c r="K284" s="19"/>
      <c r="L284" s="19"/>
      <c r="M284" s="19"/>
      <c r="N284" s="19"/>
      <c r="O284" s="19"/>
      <c r="P284" s="165"/>
      <c r="Q284" s="165">
        <f>+[4]Sheet1!C3</f>
        <v>2</v>
      </c>
      <c r="R284" s="165">
        <f>+[4]Sheet1!D3</f>
        <v>1</v>
      </c>
      <c r="S284" s="165">
        <f>+[4]Sheet1!E3</f>
        <v>3</v>
      </c>
      <c r="T284" s="165">
        <f>+[4]Sheet1!F3</f>
        <v>1</v>
      </c>
      <c r="U284" s="165">
        <f>+[4]Sheet1!G3</f>
        <v>4</v>
      </c>
      <c r="V284" s="165">
        <f>+[4]Sheet1!H3</f>
        <v>1</v>
      </c>
      <c r="W284" s="165">
        <f>+[4]Sheet1!I3</f>
        <v>0</v>
      </c>
      <c r="X284" s="165">
        <f>+[4]Sheet1!J3</f>
        <v>0</v>
      </c>
      <c r="Y284" s="165">
        <f>+[4]Sheet1!K3</f>
        <v>0</v>
      </c>
      <c r="Z284" s="165">
        <f>+[4]Sheet1!L3</f>
        <v>0</v>
      </c>
      <c r="AA284" s="165">
        <f>+[4]Sheet1!M3</f>
        <v>0</v>
      </c>
      <c r="AB284" s="165">
        <f>+[4]Sheet1!N3</f>
        <v>1</v>
      </c>
      <c r="AC284" s="165">
        <f>+[4]Sheet1!O3</f>
        <v>0</v>
      </c>
      <c r="AD284" s="165">
        <f>+[4]Sheet1!P3</f>
        <v>0</v>
      </c>
      <c r="AE284" s="165">
        <f>+[4]Sheet1!Q3</f>
        <v>0</v>
      </c>
      <c r="AF284" s="165">
        <f>+[4]Sheet1!R3</f>
        <v>1</v>
      </c>
      <c r="AG284" s="165">
        <f>+[4]Sheet1!S3</f>
        <v>0</v>
      </c>
      <c r="AH284" s="165">
        <f>+[4]Sheet1!T3</f>
        <v>0</v>
      </c>
      <c r="AI284" s="165">
        <f>+[4]Sheet1!U3</f>
        <v>0</v>
      </c>
      <c r="AJ284" s="165">
        <f>+[4]Sheet1!V3</f>
        <v>0</v>
      </c>
      <c r="AK284" s="165">
        <f>+[4]Sheet1!W3</f>
        <v>0</v>
      </c>
      <c r="AL284" s="165">
        <f>+[4]Sheet1!X3</f>
        <v>0</v>
      </c>
      <c r="AM284" s="165">
        <f>+[4]Sheet1!Y3</f>
        <v>0</v>
      </c>
    </row>
    <row r="285" spans="1:39">
      <c r="A285" s="4" t="s">
        <v>82</v>
      </c>
      <c r="B285" s="4" t="s">
        <v>61</v>
      </c>
      <c r="C285" s="4" t="s">
        <v>450</v>
      </c>
      <c r="D285" s="216"/>
      <c r="E285" s="203"/>
      <c r="F285" s="204"/>
      <c r="G285" s="11" t="s">
        <v>88</v>
      </c>
      <c r="H285" s="34"/>
      <c r="I285" s="34"/>
      <c r="J285" s="34"/>
      <c r="K285" s="34"/>
      <c r="L285" s="34"/>
      <c r="M285" s="34"/>
      <c r="N285" s="34"/>
      <c r="O285" s="34"/>
      <c r="P285" s="169"/>
      <c r="Q285" s="169">
        <f>+IFERROR(SUMIFS([5]Sheet1!D:D,[5]Sheet1!$A:$A,$A285,[5]Sheet1!$B:$B,$B285,[5]Sheet1!$C:$C,$C285),0)</f>
        <v>2</v>
      </c>
      <c r="R285" s="169">
        <f>+IFERROR(SUMIFS([5]Sheet1!E:E,[5]Sheet1!$A:$A,$A285,[5]Sheet1!$B:$B,$B285,[5]Sheet1!$C:$C,$C285),0)</f>
        <v>1</v>
      </c>
      <c r="S285" s="169">
        <f>+IFERROR(SUMIFS([5]Sheet1!F:F,[5]Sheet1!$A:$A,$A285,[5]Sheet1!$B:$B,$B285,[5]Sheet1!$C:$C,$C285),0)</f>
        <v>3</v>
      </c>
      <c r="T285" s="169">
        <f>+IFERROR(SUMIFS([5]Sheet1!G:G,[5]Sheet1!$A:$A,$A285,[5]Sheet1!$B:$B,$B285,[5]Sheet1!$C:$C,$C285),0)</f>
        <v>3</v>
      </c>
      <c r="U285" s="169">
        <f>+IFERROR(SUMIFS([5]Sheet1!H:H,[5]Sheet1!$A:$A,$A285,[5]Sheet1!$B:$B,$B285,[5]Sheet1!$C:$C,$C285),0)</f>
        <v>7</v>
      </c>
      <c r="V285" s="169">
        <f>+IFERROR(SUMIFS([5]Sheet1!I:I,[5]Sheet1!$A:$A,$A285,[5]Sheet1!$B:$B,$B285,[5]Sheet1!$C:$C,$C285),0)</f>
        <v>1</v>
      </c>
      <c r="W285" s="169">
        <f>+IFERROR(SUMIFS([5]Sheet1!J:J,[5]Sheet1!$A:$A,$A285,[5]Sheet1!$B:$B,$B285,[5]Sheet1!$C:$C,$C285),0)</f>
        <v>0</v>
      </c>
      <c r="X285" s="169">
        <f>+IFERROR(SUMIFS([5]Sheet1!K:K,[5]Sheet1!$A:$A,$A285,[5]Sheet1!$B:$B,$B285,[5]Sheet1!$C:$C,$C285),0)</f>
        <v>0</v>
      </c>
      <c r="Y285" s="169">
        <f>+IFERROR(SUMIFS([5]Sheet1!L:L,[5]Sheet1!$A:$A,$A285,[5]Sheet1!$B:$B,$B285,[5]Sheet1!$C:$C,$C285),0)</f>
        <v>0</v>
      </c>
      <c r="Z285" s="169">
        <f>+IFERROR(SUMIFS([5]Sheet1!M:M,[5]Sheet1!$A:$A,$A285,[5]Sheet1!$B:$B,$B285,[5]Sheet1!$C:$C,$C285),0)</f>
        <v>0</v>
      </c>
      <c r="AA285" s="169">
        <f>+IFERROR(SUMIFS([5]Sheet1!N:N,[5]Sheet1!$A:$A,$A285,[5]Sheet1!$B:$B,$B285,[5]Sheet1!$C:$C,$C285),0)</f>
        <v>0</v>
      </c>
      <c r="AB285" s="169">
        <f>+IFERROR(SUMIFS([5]Sheet1!O:O,[5]Sheet1!$A:$A,$A285,[5]Sheet1!$B:$B,$B285,[5]Sheet1!$C:$C,$C285),0)</f>
        <v>3</v>
      </c>
      <c r="AC285" s="169">
        <f>+IFERROR(SUMIFS([5]Sheet1!P:P,[5]Sheet1!$A:$A,$A285,[5]Sheet1!$B:$B,$B285,[5]Sheet1!$C:$C,$C285),0)</f>
        <v>0</v>
      </c>
      <c r="AD285" s="169">
        <f>+IFERROR(SUMIFS([5]Sheet1!Q:Q,[5]Sheet1!$A:$A,$A285,[5]Sheet1!$B:$B,$B285,[5]Sheet1!$C:$C,$C285),0)</f>
        <v>0</v>
      </c>
      <c r="AE285" s="169">
        <f>+IFERROR(SUMIFS([5]Sheet1!R:R,[5]Sheet1!$A:$A,$A285,[5]Sheet1!$B:$B,$B285,[5]Sheet1!$C:$C,$C285),0)</f>
        <v>0</v>
      </c>
      <c r="AF285" s="169">
        <f>+IFERROR(SUMIFS([5]Sheet1!S:S,[5]Sheet1!$A:$A,$A285,[5]Sheet1!$B:$B,$B285,[5]Sheet1!$C:$C,$C285),0)</f>
        <v>1</v>
      </c>
      <c r="AG285" s="169">
        <f>+IFERROR(SUMIFS([5]Sheet1!T:T,[5]Sheet1!$A:$A,$A285,[5]Sheet1!$B:$B,$B285,[5]Sheet1!$C:$C,$C285),0)</f>
        <v>0</v>
      </c>
      <c r="AH285" s="169">
        <f>+IFERROR(SUMIFS([5]Sheet1!U:U,[5]Sheet1!$A:$A,$A285,[5]Sheet1!$B:$B,$B285,[5]Sheet1!$C:$C,$C285),0)</f>
        <v>0</v>
      </c>
      <c r="AI285" s="169">
        <f>+IFERROR(SUMIFS([5]Sheet1!V:V,[5]Sheet1!$A:$A,$A285,[5]Sheet1!$B:$B,$B285,[5]Sheet1!$C:$C,$C285),0)</f>
        <v>0</v>
      </c>
      <c r="AJ285" s="169">
        <f>+IFERROR(SUMIFS([5]Sheet1!W:W,[5]Sheet1!$A:$A,$A285,[5]Sheet1!$B:$B,$B285,[5]Sheet1!$C:$C,$C285),0)</f>
        <v>0</v>
      </c>
      <c r="AK285" s="169">
        <f>+IFERROR(SUMIFS([5]Sheet1!X:X,[5]Sheet1!$A:$A,$A285,[5]Sheet1!$B:$B,$B285,[5]Sheet1!$C:$C,$C285),0)</f>
        <v>0</v>
      </c>
      <c r="AL285" s="169">
        <f>+IFERROR(SUMIFS([5]Sheet1!Y:Y,[5]Sheet1!$A:$A,$A285,[5]Sheet1!$B:$B,$B285,[5]Sheet1!$C:$C,$C285),0)</f>
        <v>0</v>
      </c>
      <c r="AM285" s="169">
        <f>+IFERROR(SUMIFS([5]Sheet1!Z:Z,[5]Sheet1!$A:$A,$A285,[5]Sheet1!$B:$B,$B285,[5]Sheet1!$C:$C,$C285),0)</f>
        <v>0</v>
      </c>
    </row>
    <row r="286" spans="1:39">
      <c r="A286" s="4" t="s">
        <v>82</v>
      </c>
      <c r="B286" s="4" t="s">
        <v>61</v>
      </c>
      <c r="C286" s="4" t="str">
        <f t="shared" ref="C286:C287" si="142">+G286</f>
        <v>assets/client</v>
      </c>
      <c r="D286" s="216"/>
      <c r="E286" s="203"/>
      <c r="F286" s="204"/>
      <c r="G286" s="13" t="s">
        <v>90</v>
      </c>
      <c r="H286" s="36"/>
      <c r="I286" s="36"/>
      <c r="J286" s="36"/>
      <c r="K286" s="36"/>
      <c r="L286" s="36"/>
      <c r="M286" s="36"/>
      <c r="N286" s="36"/>
      <c r="O286" s="36"/>
      <c r="P286" s="170" t="str">
        <f t="shared" ref="P286:AM286" si="143">+IFERROR(P285/P284,"")</f>
        <v/>
      </c>
      <c r="Q286" s="170">
        <f t="shared" si="143"/>
        <v>1</v>
      </c>
      <c r="R286" s="170">
        <f t="shared" si="143"/>
        <v>1</v>
      </c>
      <c r="S286" s="170">
        <f t="shared" si="143"/>
        <v>1</v>
      </c>
      <c r="T286" s="170">
        <f t="shared" si="143"/>
        <v>3</v>
      </c>
      <c r="U286" s="170">
        <f t="shared" si="143"/>
        <v>1.75</v>
      </c>
      <c r="V286" s="170">
        <f t="shared" si="143"/>
        <v>1</v>
      </c>
      <c r="W286" s="170" t="str">
        <f t="shared" si="143"/>
        <v/>
      </c>
      <c r="X286" s="170" t="str">
        <f t="shared" si="143"/>
        <v/>
      </c>
      <c r="Y286" s="170" t="str">
        <f t="shared" si="143"/>
        <v/>
      </c>
      <c r="Z286" s="170" t="str">
        <f t="shared" si="143"/>
        <v/>
      </c>
      <c r="AA286" s="170" t="str">
        <f t="shared" si="143"/>
        <v/>
      </c>
      <c r="AB286" s="170">
        <f t="shared" si="143"/>
        <v>3</v>
      </c>
      <c r="AC286" s="170" t="str">
        <f t="shared" si="143"/>
        <v/>
      </c>
      <c r="AD286" s="170" t="str">
        <f t="shared" si="143"/>
        <v/>
      </c>
      <c r="AE286" s="170" t="str">
        <f t="shared" si="143"/>
        <v/>
      </c>
      <c r="AF286" s="170">
        <f t="shared" si="143"/>
        <v>1</v>
      </c>
      <c r="AG286" s="170" t="str">
        <f t="shared" si="143"/>
        <v/>
      </c>
      <c r="AH286" s="170" t="str">
        <f t="shared" si="143"/>
        <v/>
      </c>
      <c r="AI286" s="170" t="str">
        <f t="shared" si="143"/>
        <v/>
      </c>
      <c r="AJ286" s="170" t="str">
        <f t="shared" si="143"/>
        <v/>
      </c>
      <c r="AK286" s="170" t="str">
        <f t="shared" si="143"/>
        <v/>
      </c>
      <c r="AL286" s="170" t="str">
        <f t="shared" si="143"/>
        <v/>
      </c>
      <c r="AM286" s="170" t="str">
        <f t="shared" si="143"/>
        <v/>
      </c>
    </row>
    <row r="287" spans="1:39">
      <c r="A287" s="4" t="s">
        <v>82</v>
      </c>
      <c r="B287" s="4" t="s">
        <v>62</v>
      </c>
      <c r="C287" s="4" t="str">
        <f t="shared" si="142"/>
        <v>Clients</v>
      </c>
      <c r="D287" s="216"/>
      <c r="E287" s="203"/>
      <c r="F287" s="204" t="s">
        <v>62</v>
      </c>
      <c r="G287" s="10" t="s">
        <v>40</v>
      </c>
      <c r="H287" s="19"/>
      <c r="I287" s="19"/>
      <c r="J287" s="19"/>
      <c r="K287" s="19"/>
      <c r="L287" s="19"/>
      <c r="M287" s="19"/>
      <c r="N287" s="19"/>
      <c r="O287" s="19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L287" s="165"/>
      <c r="AM287" s="165"/>
    </row>
    <row r="288" spans="1:39">
      <c r="A288" s="4" t="s">
        <v>82</v>
      </c>
      <c r="B288" s="4" t="s">
        <v>62</v>
      </c>
      <c r="C288" s="4" t="s">
        <v>3780</v>
      </c>
      <c r="D288" s="216"/>
      <c r="E288" s="203"/>
      <c r="F288" s="204"/>
      <c r="G288" s="11" t="s">
        <v>88</v>
      </c>
      <c r="H288" s="34"/>
      <c r="I288" s="34"/>
      <c r="J288" s="34"/>
      <c r="K288" s="34"/>
      <c r="L288" s="34"/>
      <c r="M288" s="34"/>
      <c r="N288" s="34"/>
      <c r="O288" s="34"/>
      <c r="P288" s="169"/>
      <c r="Q288" s="169">
        <f>+IFERROR(SUMIFS([5]Sheet1!D:D,[5]Sheet1!$A:$A,$A288,[5]Sheet1!$B:$B,$B288,[5]Sheet1!$C:$C,$C288),0)</f>
        <v>0</v>
      </c>
      <c r="R288" s="169">
        <f>+IFERROR(SUMIFS([5]Sheet1!E:E,[5]Sheet1!$A:$A,$A288,[5]Sheet1!$B:$B,$B288,[5]Sheet1!$C:$C,$C288),0)</f>
        <v>0</v>
      </c>
      <c r="S288" s="169">
        <f>+IFERROR(SUMIFS([5]Sheet1!F:F,[5]Sheet1!$A:$A,$A288,[5]Sheet1!$B:$B,$B288,[5]Sheet1!$C:$C,$C288),0)</f>
        <v>0</v>
      </c>
      <c r="T288" s="169">
        <f>+IFERROR(SUMIFS([5]Sheet1!G:G,[5]Sheet1!$A:$A,$A288,[5]Sheet1!$B:$B,$B288,[5]Sheet1!$C:$C,$C288),0)</f>
        <v>0</v>
      </c>
      <c r="U288" s="169">
        <f>+IFERROR(SUMIFS([5]Sheet1!H:H,[5]Sheet1!$A:$A,$A288,[5]Sheet1!$B:$B,$B288,[5]Sheet1!$C:$C,$C288),0)</f>
        <v>0</v>
      </c>
      <c r="V288" s="169">
        <f>+IFERROR(SUMIFS([5]Sheet1!I:I,[5]Sheet1!$A:$A,$A288,[5]Sheet1!$B:$B,$B288,[5]Sheet1!$C:$C,$C288),0)</f>
        <v>0</v>
      </c>
      <c r="W288" s="169">
        <f>+IFERROR(SUMIFS([5]Sheet1!J:J,[5]Sheet1!$A:$A,$A288,[5]Sheet1!$B:$B,$B288,[5]Sheet1!$C:$C,$C288),0)</f>
        <v>0</v>
      </c>
      <c r="X288" s="169">
        <f>+IFERROR(SUMIFS([5]Sheet1!K:K,[5]Sheet1!$A:$A,$A288,[5]Sheet1!$B:$B,$B288,[5]Sheet1!$C:$C,$C288),0)</f>
        <v>0</v>
      </c>
      <c r="Y288" s="169">
        <f>+IFERROR(SUMIFS([5]Sheet1!L:L,[5]Sheet1!$A:$A,$A288,[5]Sheet1!$B:$B,$B288,[5]Sheet1!$C:$C,$C288),0)</f>
        <v>0</v>
      </c>
      <c r="Z288" s="169">
        <f>+IFERROR(SUMIFS([5]Sheet1!M:M,[5]Sheet1!$A:$A,$A288,[5]Sheet1!$B:$B,$B288,[5]Sheet1!$C:$C,$C288),0)</f>
        <v>0</v>
      </c>
      <c r="AA288" s="169">
        <f>+IFERROR(SUMIFS([5]Sheet1!N:N,[5]Sheet1!$A:$A,$A288,[5]Sheet1!$B:$B,$B288,[5]Sheet1!$C:$C,$C288),0)</f>
        <v>0</v>
      </c>
      <c r="AB288" s="169">
        <f>+IFERROR(SUMIFS([5]Sheet1!O:O,[5]Sheet1!$A:$A,$A288,[5]Sheet1!$B:$B,$B288,[5]Sheet1!$C:$C,$C288),0)</f>
        <v>0</v>
      </c>
      <c r="AC288" s="169">
        <f>+IFERROR(SUMIFS([5]Sheet1!P:P,[5]Sheet1!$A:$A,$A288,[5]Sheet1!$B:$B,$B288,[5]Sheet1!$C:$C,$C288),0)</f>
        <v>0</v>
      </c>
      <c r="AD288" s="169">
        <f>+IFERROR(SUMIFS([5]Sheet1!Q:Q,[5]Sheet1!$A:$A,$A288,[5]Sheet1!$B:$B,$B288,[5]Sheet1!$C:$C,$C288),0)</f>
        <v>0</v>
      </c>
      <c r="AE288" s="169">
        <f>+IFERROR(SUMIFS([5]Sheet1!R:R,[5]Sheet1!$A:$A,$A288,[5]Sheet1!$B:$B,$B288,[5]Sheet1!$C:$C,$C288),0)</f>
        <v>0</v>
      </c>
      <c r="AF288" s="169">
        <f>+IFERROR(SUMIFS([5]Sheet1!S:S,[5]Sheet1!$A:$A,$A288,[5]Sheet1!$B:$B,$B288,[5]Sheet1!$C:$C,$C288),0)</f>
        <v>0</v>
      </c>
      <c r="AG288" s="169">
        <f>+IFERROR(SUMIFS([5]Sheet1!T:T,[5]Sheet1!$A:$A,$A288,[5]Sheet1!$B:$B,$B288,[5]Sheet1!$C:$C,$C288),0)</f>
        <v>0</v>
      </c>
      <c r="AH288" s="169">
        <f>+IFERROR(SUMIFS([5]Sheet1!U:U,[5]Sheet1!$A:$A,$A288,[5]Sheet1!$B:$B,$B288,[5]Sheet1!$C:$C,$C288),0)</f>
        <v>0</v>
      </c>
      <c r="AI288" s="169">
        <f>+IFERROR(SUMIFS([5]Sheet1!V:V,[5]Sheet1!$A:$A,$A288,[5]Sheet1!$B:$B,$B288,[5]Sheet1!$C:$C,$C288),0)</f>
        <v>0</v>
      </c>
      <c r="AJ288" s="169">
        <f>+IFERROR(SUMIFS([5]Sheet1!W:W,[5]Sheet1!$A:$A,$A288,[5]Sheet1!$B:$B,$B288,[5]Sheet1!$C:$C,$C288),0)</f>
        <v>0</v>
      </c>
      <c r="AK288" s="169">
        <f>+IFERROR(SUMIFS([5]Sheet1!X:X,[5]Sheet1!$A:$A,$A288,[5]Sheet1!$B:$B,$B288,[5]Sheet1!$C:$C,$C288),0)</f>
        <v>0</v>
      </c>
      <c r="AL288" s="169">
        <f>+IFERROR(SUMIFS([5]Sheet1!Y:Y,[5]Sheet1!$A:$A,$A288,[5]Sheet1!$B:$B,$B288,[5]Sheet1!$C:$C,$C288),0)</f>
        <v>0</v>
      </c>
      <c r="AM288" s="169">
        <f>+IFERROR(SUMIFS([5]Sheet1!Z:Z,[5]Sheet1!$A:$A,$A288,[5]Sheet1!$B:$B,$B288,[5]Sheet1!$C:$C,$C288),0)</f>
        <v>0</v>
      </c>
    </row>
    <row r="289" spans="1:39">
      <c r="A289" s="4" t="s">
        <v>82</v>
      </c>
      <c r="B289" s="4" t="s">
        <v>62</v>
      </c>
      <c r="C289" s="4" t="str">
        <f t="shared" ref="C289:C290" si="144">+G289</f>
        <v>assets/client</v>
      </c>
      <c r="D289" s="216"/>
      <c r="E289" s="203"/>
      <c r="F289" s="204"/>
      <c r="G289" s="13" t="s">
        <v>90</v>
      </c>
      <c r="H289" s="36"/>
      <c r="I289" s="36"/>
      <c r="J289" s="36"/>
      <c r="K289" s="36"/>
      <c r="L289" s="36"/>
      <c r="M289" s="36"/>
      <c r="N289" s="36"/>
      <c r="O289" s="36"/>
      <c r="P289" s="170"/>
      <c r="Q289" s="170" t="str">
        <f t="shared" ref="Q289:S289" si="145">+IFERROR(Q288/Q287,"")</f>
        <v/>
      </c>
      <c r="R289" s="170" t="str">
        <f t="shared" si="145"/>
        <v/>
      </c>
      <c r="S289" s="170" t="str">
        <f t="shared" si="145"/>
        <v/>
      </c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  <c r="AG289" s="170"/>
      <c r="AH289" s="170"/>
      <c r="AI289" s="170"/>
      <c r="AJ289" s="170"/>
      <c r="AK289" s="170"/>
      <c r="AL289" s="170"/>
      <c r="AM289" s="170"/>
    </row>
    <row r="290" spans="1:39" ht="15" customHeight="1">
      <c r="A290" s="4" t="s">
        <v>82</v>
      </c>
      <c r="B290" s="8" t="s">
        <v>72</v>
      </c>
      <c r="C290" s="4" t="str">
        <f t="shared" si="144"/>
        <v>Clients</v>
      </c>
      <c r="D290" s="216"/>
      <c r="E290" s="203"/>
      <c r="F290" s="204" t="s">
        <v>72</v>
      </c>
      <c r="G290" s="10" t="s">
        <v>40</v>
      </c>
      <c r="H290" s="19"/>
      <c r="I290" s="19"/>
      <c r="J290" s="19"/>
      <c r="K290" s="19"/>
      <c r="L290" s="19"/>
      <c r="M290" s="19"/>
      <c r="N290" s="19"/>
      <c r="O290" s="19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</row>
    <row r="291" spans="1:39">
      <c r="A291" s="4" t="s">
        <v>82</v>
      </c>
      <c r="B291" s="8" t="s">
        <v>72</v>
      </c>
      <c r="C291" s="4" t="s">
        <v>3781</v>
      </c>
      <c r="D291" s="216"/>
      <c r="E291" s="203"/>
      <c r="F291" s="204"/>
      <c r="G291" s="11" t="s">
        <v>88</v>
      </c>
      <c r="H291" s="34"/>
      <c r="I291" s="34"/>
      <c r="J291" s="34"/>
      <c r="K291" s="34"/>
      <c r="L291" s="34"/>
      <c r="M291" s="34"/>
      <c r="N291" s="34"/>
      <c r="O291" s="34"/>
      <c r="P291" s="169"/>
      <c r="Q291" s="169">
        <f>+IFERROR(SUMIFS([5]Sheet1!D:D,[5]Sheet1!$A:$A,$A291,[5]Sheet1!$B:$B,$B291,[5]Sheet1!$C:$C,$C291),0)</f>
        <v>0</v>
      </c>
      <c r="R291" s="169">
        <f>+IFERROR(SUMIFS([5]Sheet1!E:E,[5]Sheet1!$A:$A,$A291,[5]Sheet1!$B:$B,$B291,[5]Sheet1!$C:$C,$C291),0)</f>
        <v>0</v>
      </c>
      <c r="S291" s="169">
        <f>+IFERROR(SUMIFS([5]Sheet1!F:F,[5]Sheet1!$A:$A,$A291,[5]Sheet1!$B:$B,$B291,[5]Sheet1!$C:$C,$C291),0)</f>
        <v>0</v>
      </c>
      <c r="T291" s="169">
        <f>+IFERROR(SUMIFS([5]Sheet1!G:G,[5]Sheet1!$A:$A,$A291,[5]Sheet1!$B:$B,$B291,[5]Sheet1!$C:$C,$C291),0)</f>
        <v>0</v>
      </c>
      <c r="U291" s="169">
        <f>+IFERROR(SUMIFS([5]Sheet1!H:H,[5]Sheet1!$A:$A,$A291,[5]Sheet1!$B:$B,$B291,[5]Sheet1!$C:$C,$C291),0)</f>
        <v>0</v>
      </c>
      <c r="V291" s="169">
        <f>+IFERROR(SUMIFS([5]Sheet1!I:I,[5]Sheet1!$A:$A,$A291,[5]Sheet1!$B:$B,$B291,[5]Sheet1!$C:$C,$C291),0)</f>
        <v>0</v>
      </c>
      <c r="W291" s="169">
        <f>+IFERROR(SUMIFS([5]Sheet1!J:J,[5]Sheet1!$A:$A,$A291,[5]Sheet1!$B:$B,$B291,[5]Sheet1!$C:$C,$C291),0)</f>
        <v>0</v>
      </c>
      <c r="X291" s="169">
        <f>+IFERROR(SUMIFS([5]Sheet1!K:K,[5]Sheet1!$A:$A,$A291,[5]Sheet1!$B:$B,$B291,[5]Sheet1!$C:$C,$C291),0)</f>
        <v>0</v>
      </c>
      <c r="Y291" s="169">
        <f>+IFERROR(SUMIFS([5]Sheet1!L:L,[5]Sheet1!$A:$A,$A291,[5]Sheet1!$B:$B,$B291,[5]Sheet1!$C:$C,$C291),0)</f>
        <v>0</v>
      </c>
      <c r="Z291" s="169">
        <f>+IFERROR(SUMIFS([5]Sheet1!M:M,[5]Sheet1!$A:$A,$A291,[5]Sheet1!$B:$B,$B291,[5]Sheet1!$C:$C,$C291),0)</f>
        <v>0</v>
      </c>
      <c r="AA291" s="169">
        <f>+IFERROR(SUMIFS([5]Sheet1!N:N,[5]Sheet1!$A:$A,$A291,[5]Sheet1!$B:$B,$B291,[5]Sheet1!$C:$C,$C291),0)</f>
        <v>0</v>
      </c>
      <c r="AB291" s="169">
        <f>+IFERROR(SUMIFS([5]Sheet1!O:O,[5]Sheet1!$A:$A,$A291,[5]Sheet1!$B:$B,$B291,[5]Sheet1!$C:$C,$C291),0)</f>
        <v>0</v>
      </c>
      <c r="AC291" s="169">
        <f>+IFERROR(SUMIFS([5]Sheet1!P:P,[5]Sheet1!$A:$A,$A291,[5]Sheet1!$B:$B,$B291,[5]Sheet1!$C:$C,$C291),0)</f>
        <v>0</v>
      </c>
      <c r="AD291" s="169">
        <f>+IFERROR(SUMIFS([5]Sheet1!Q:Q,[5]Sheet1!$A:$A,$A291,[5]Sheet1!$B:$B,$B291,[5]Sheet1!$C:$C,$C291),0)</f>
        <v>0</v>
      </c>
      <c r="AE291" s="169">
        <f>+IFERROR(SUMIFS([5]Sheet1!R:R,[5]Sheet1!$A:$A,$A291,[5]Sheet1!$B:$B,$B291,[5]Sheet1!$C:$C,$C291),0)</f>
        <v>0</v>
      </c>
      <c r="AF291" s="169">
        <f>+IFERROR(SUMIFS([5]Sheet1!S:S,[5]Sheet1!$A:$A,$A291,[5]Sheet1!$B:$B,$B291,[5]Sheet1!$C:$C,$C291),0)</f>
        <v>0</v>
      </c>
      <c r="AG291" s="169">
        <f>+IFERROR(SUMIFS([5]Sheet1!T:T,[5]Sheet1!$A:$A,$A291,[5]Sheet1!$B:$B,$B291,[5]Sheet1!$C:$C,$C291),0)</f>
        <v>0</v>
      </c>
      <c r="AH291" s="169">
        <f>+IFERROR(SUMIFS([5]Sheet1!U:U,[5]Sheet1!$A:$A,$A291,[5]Sheet1!$B:$B,$B291,[5]Sheet1!$C:$C,$C291),0)</f>
        <v>0</v>
      </c>
      <c r="AI291" s="169">
        <f>+IFERROR(SUMIFS([5]Sheet1!V:V,[5]Sheet1!$A:$A,$A291,[5]Sheet1!$B:$B,$B291,[5]Sheet1!$C:$C,$C291),0)</f>
        <v>0</v>
      </c>
      <c r="AJ291" s="169">
        <f>+IFERROR(SUMIFS([5]Sheet1!W:W,[5]Sheet1!$A:$A,$A291,[5]Sheet1!$B:$B,$B291,[5]Sheet1!$C:$C,$C291),0)</f>
        <v>0</v>
      </c>
      <c r="AK291" s="169">
        <f>+IFERROR(SUMIFS([5]Sheet1!X:X,[5]Sheet1!$A:$A,$A291,[5]Sheet1!$B:$B,$B291,[5]Sheet1!$C:$C,$C291),0)</f>
        <v>0</v>
      </c>
      <c r="AL291" s="169">
        <f>+IFERROR(SUMIFS([5]Sheet1!Y:Y,[5]Sheet1!$A:$A,$A291,[5]Sheet1!$B:$B,$B291,[5]Sheet1!$C:$C,$C291),0)</f>
        <v>0</v>
      </c>
      <c r="AM291" s="169">
        <f>+IFERROR(SUMIFS([5]Sheet1!Z:Z,[5]Sheet1!$A:$A,$A291,[5]Sheet1!$B:$B,$B291,[5]Sheet1!$C:$C,$C291),0)</f>
        <v>0</v>
      </c>
    </row>
    <row r="292" spans="1:39">
      <c r="A292" s="4" t="s">
        <v>82</v>
      </c>
      <c r="B292" s="8" t="s">
        <v>72</v>
      </c>
      <c r="C292" s="4" t="str">
        <f t="shared" ref="C292:C293" si="146">+G292</f>
        <v>assets/client</v>
      </c>
      <c r="D292" s="216"/>
      <c r="E292" s="203"/>
      <c r="F292" s="204"/>
      <c r="G292" s="13" t="s">
        <v>90</v>
      </c>
      <c r="H292" s="36"/>
      <c r="I292" s="36"/>
      <c r="J292" s="36"/>
      <c r="K292" s="36"/>
      <c r="L292" s="36"/>
      <c r="M292" s="36"/>
      <c r="N292" s="36"/>
      <c r="O292" s="36"/>
      <c r="P292" s="170"/>
      <c r="Q292" s="170" t="str">
        <f t="shared" ref="Q292:S292" si="147">+IFERROR(Q291/Q290,"")</f>
        <v/>
      </c>
      <c r="R292" s="170" t="str">
        <f t="shared" si="147"/>
        <v/>
      </c>
      <c r="S292" s="170" t="str">
        <f t="shared" si="147"/>
        <v/>
      </c>
      <c r="T292" s="170"/>
      <c r="U292" s="170"/>
      <c r="V292" s="170"/>
      <c r="W292" s="170"/>
      <c r="X292" s="170"/>
      <c r="Y292" s="170"/>
      <c r="Z292" s="170"/>
      <c r="AA292" s="170"/>
      <c r="AB292" s="170"/>
      <c r="AC292" s="170"/>
      <c r="AD292" s="170"/>
      <c r="AE292" s="170"/>
      <c r="AF292" s="170"/>
      <c r="AG292" s="170"/>
      <c r="AH292" s="170"/>
      <c r="AI292" s="170"/>
      <c r="AJ292" s="170"/>
      <c r="AK292" s="170"/>
      <c r="AL292" s="170"/>
      <c r="AM292" s="170"/>
    </row>
    <row r="293" spans="1:39" ht="15" customHeight="1">
      <c r="A293" s="4" t="s">
        <v>82</v>
      </c>
      <c r="B293" s="8" t="s">
        <v>73</v>
      </c>
      <c r="C293" s="4" t="str">
        <f t="shared" si="146"/>
        <v>Clients</v>
      </c>
      <c r="D293" s="216"/>
      <c r="E293" s="203"/>
      <c r="F293" s="204" t="s">
        <v>73</v>
      </c>
      <c r="G293" s="10" t="s">
        <v>40</v>
      </c>
      <c r="H293" s="19"/>
      <c r="I293" s="19"/>
      <c r="J293" s="19"/>
      <c r="K293" s="19"/>
      <c r="L293" s="19"/>
      <c r="M293" s="19"/>
      <c r="N293" s="19"/>
      <c r="O293" s="19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</row>
    <row r="294" spans="1:39">
      <c r="A294" s="4" t="s">
        <v>82</v>
      </c>
      <c r="B294" s="8" t="s">
        <v>73</v>
      </c>
      <c r="C294" s="4" t="s">
        <v>3782</v>
      </c>
      <c r="D294" s="216"/>
      <c r="E294" s="203"/>
      <c r="F294" s="204"/>
      <c r="G294" s="11" t="s">
        <v>88</v>
      </c>
      <c r="H294" s="34"/>
      <c r="I294" s="34"/>
      <c r="J294" s="34"/>
      <c r="K294" s="34"/>
      <c r="L294" s="34"/>
      <c r="M294" s="34"/>
      <c r="N294" s="34"/>
      <c r="O294" s="34"/>
      <c r="P294" s="169"/>
      <c r="Q294" s="169">
        <f>+IFERROR(SUMIFS([5]Sheet1!D:D,[5]Sheet1!$A:$A,$A294,[5]Sheet1!$B:$B,$B294,[5]Sheet1!$C:$C,$C294),0)</f>
        <v>0</v>
      </c>
      <c r="R294" s="169">
        <f>+IFERROR(SUMIFS([5]Sheet1!E:E,[5]Sheet1!$A:$A,$A294,[5]Sheet1!$B:$B,$B294,[5]Sheet1!$C:$C,$C294),0)</f>
        <v>0</v>
      </c>
      <c r="S294" s="169">
        <f>+IFERROR(SUMIFS([5]Sheet1!F:F,[5]Sheet1!$A:$A,$A294,[5]Sheet1!$B:$B,$B294,[5]Sheet1!$C:$C,$C294),0)</f>
        <v>0</v>
      </c>
      <c r="T294" s="169">
        <f>+IFERROR(SUMIFS([5]Sheet1!G:G,[5]Sheet1!$A:$A,$A294,[5]Sheet1!$B:$B,$B294,[5]Sheet1!$C:$C,$C294),0)</f>
        <v>0</v>
      </c>
      <c r="U294" s="169">
        <f>+IFERROR(SUMIFS([5]Sheet1!H:H,[5]Sheet1!$A:$A,$A294,[5]Sheet1!$B:$B,$B294,[5]Sheet1!$C:$C,$C294),0)</f>
        <v>0</v>
      </c>
      <c r="V294" s="169">
        <f>+IFERROR(SUMIFS([5]Sheet1!I:I,[5]Sheet1!$A:$A,$A294,[5]Sheet1!$B:$B,$B294,[5]Sheet1!$C:$C,$C294),0)</f>
        <v>0</v>
      </c>
      <c r="W294" s="169">
        <f>+IFERROR(SUMIFS([5]Sheet1!J:J,[5]Sheet1!$A:$A,$A294,[5]Sheet1!$B:$B,$B294,[5]Sheet1!$C:$C,$C294),0)</f>
        <v>0</v>
      </c>
      <c r="X294" s="169">
        <f>+IFERROR(SUMIFS([5]Sheet1!K:K,[5]Sheet1!$A:$A,$A294,[5]Sheet1!$B:$B,$B294,[5]Sheet1!$C:$C,$C294),0)</f>
        <v>0</v>
      </c>
      <c r="Y294" s="169">
        <f>+IFERROR(SUMIFS([5]Sheet1!L:L,[5]Sheet1!$A:$A,$A294,[5]Sheet1!$B:$B,$B294,[5]Sheet1!$C:$C,$C294),0)</f>
        <v>0</v>
      </c>
      <c r="Z294" s="169">
        <f>+IFERROR(SUMIFS([5]Sheet1!M:M,[5]Sheet1!$A:$A,$A294,[5]Sheet1!$B:$B,$B294,[5]Sheet1!$C:$C,$C294),0)</f>
        <v>0</v>
      </c>
      <c r="AA294" s="169">
        <f>+IFERROR(SUMIFS([5]Sheet1!N:N,[5]Sheet1!$A:$A,$A294,[5]Sheet1!$B:$B,$B294,[5]Sheet1!$C:$C,$C294),0)</f>
        <v>0</v>
      </c>
      <c r="AB294" s="169">
        <f>+IFERROR(SUMIFS([5]Sheet1!O:O,[5]Sheet1!$A:$A,$A294,[5]Sheet1!$B:$B,$B294,[5]Sheet1!$C:$C,$C294),0)</f>
        <v>0</v>
      </c>
      <c r="AC294" s="169">
        <f>+IFERROR(SUMIFS([5]Sheet1!P:P,[5]Sheet1!$A:$A,$A294,[5]Sheet1!$B:$B,$B294,[5]Sheet1!$C:$C,$C294),0)</f>
        <v>0</v>
      </c>
      <c r="AD294" s="169">
        <f>+IFERROR(SUMIFS([5]Sheet1!Q:Q,[5]Sheet1!$A:$A,$A294,[5]Sheet1!$B:$B,$B294,[5]Sheet1!$C:$C,$C294),0)</f>
        <v>0</v>
      </c>
      <c r="AE294" s="169">
        <f>+IFERROR(SUMIFS([5]Sheet1!R:R,[5]Sheet1!$A:$A,$A294,[5]Sheet1!$B:$B,$B294,[5]Sheet1!$C:$C,$C294),0)</f>
        <v>0</v>
      </c>
      <c r="AF294" s="169">
        <f>+IFERROR(SUMIFS([5]Sheet1!S:S,[5]Sheet1!$A:$A,$A294,[5]Sheet1!$B:$B,$B294,[5]Sheet1!$C:$C,$C294),0)</f>
        <v>0</v>
      </c>
      <c r="AG294" s="169">
        <f>+IFERROR(SUMIFS([5]Sheet1!T:T,[5]Sheet1!$A:$A,$A294,[5]Sheet1!$B:$B,$B294,[5]Sheet1!$C:$C,$C294),0)</f>
        <v>0</v>
      </c>
      <c r="AH294" s="169">
        <f>+IFERROR(SUMIFS([5]Sheet1!U:U,[5]Sheet1!$A:$A,$A294,[5]Sheet1!$B:$B,$B294,[5]Sheet1!$C:$C,$C294),0)</f>
        <v>0</v>
      </c>
      <c r="AI294" s="169">
        <f>+IFERROR(SUMIFS([5]Sheet1!V:V,[5]Sheet1!$A:$A,$A294,[5]Sheet1!$B:$B,$B294,[5]Sheet1!$C:$C,$C294),0)</f>
        <v>0</v>
      </c>
      <c r="AJ294" s="169">
        <f>+IFERROR(SUMIFS([5]Sheet1!W:W,[5]Sheet1!$A:$A,$A294,[5]Sheet1!$B:$B,$B294,[5]Sheet1!$C:$C,$C294),0)</f>
        <v>0</v>
      </c>
      <c r="AK294" s="169">
        <f>+IFERROR(SUMIFS([5]Sheet1!X:X,[5]Sheet1!$A:$A,$A294,[5]Sheet1!$B:$B,$B294,[5]Sheet1!$C:$C,$C294),0)</f>
        <v>0</v>
      </c>
      <c r="AL294" s="169">
        <f>+IFERROR(SUMIFS([5]Sheet1!Y:Y,[5]Sheet1!$A:$A,$A294,[5]Sheet1!$B:$B,$B294,[5]Sheet1!$C:$C,$C294),0)</f>
        <v>0</v>
      </c>
      <c r="AM294" s="169">
        <f>+IFERROR(SUMIFS([5]Sheet1!Z:Z,[5]Sheet1!$A:$A,$A294,[5]Sheet1!$B:$B,$B294,[5]Sheet1!$C:$C,$C294),0)</f>
        <v>0</v>
      </c>
    </row>
    <row r="295" spans="1:39">
      <c r="A295" s="4" t="s">
        <v>82</v>
      </c>
      <c r="B295" s="8" t="s">
        <v>73</v>
      </c>
      <c r="C295" s="4" t="str">
        <f t="shared" ref="C295:C312" si="148">+G295</f>
        <v>assets/client</v>
      </c>
      <c r="D295" s="216"/>
      <c r="E295" s="203"/>
      <c r="F295" s="204"/>
      <c r="G295" s="13" t="s">
        <v>90</v>
      </c>
      <c r="H295" s="36"/>
      <c r="I295" s="36"/>
      <c r="J295" s="36"/>
      <c r="K295" s="36"/>
      <c r="L295" s="36"/>
      <c r="M295" s="36"/>
      <c r="N295" s="36"/>
      <c r="O295" s="36"/>
      <c r="P295" s="170"/>
      <c r="Q295" s="170" t="str">
        <f t="shared" ref="Q295:S295" si="149">+IFERROR(Q294/Q293,"")</f>
        <v/>
      </c>
      <c r="R295" s="170" t="str">
        <f t="shared" si="149"/>
        <v/>
      </c>
      <c r="S295" s="170" t="str">
        <f t="shared" si="149"/>
        <v/>
      </c>
      <c r="T295" s="170"/>
      <c r="U295" s="170"/>
      <c r="V295" s="170"/>
      <c r="W295" s="170"/>
      <c r="X295" s="170"/>
      <c r="Y295" s="170"/>
      <c r="Z295" s="170"/>
      <c r="AA295" s="170"/>
      <c r="AB295" s="170"/>
      <c r="AC295" s="170"/>
      <c r="AD295" s="170"/>
      <c r="AE295" s="170"/>
      <c r="AF295" s="170"/>
      <c r="AG295" s="170"/>
      <c r="AH295" s="170"/>
      <c r="AI295" s="170"/>
      <c r="AJ295" s="170"/>
      <c r="AK295" s="170"/>
      <c r="AL295" s="170"/>
      <c r="AM295" s="170"/>
    </row>
    <row r="296" spans="1:39" ht="15" customHeight="1">
      <c r="A296" s="4" t="s">
        <v>82</v>
      </c>
      <c r="B296" s="4" t="s">
        <v>51</v>
      </c>
      <c r="C296" s="4" t="str">
        <f t="shared" si="148"/>
        <v>Clients</v>
      </c>
      <c r="D296" s="216"/>
      <c r="E296" s="203" t="s">
        <v>39</v>
      </c>
      <c r="F296" s="204" t="s">
        <v>51</v>
      </c>
      <c r="G296" s="10" t="s">
        <v>40</v>
      </c>
      <c r="H296" s="19"/>
      <c r="I296" s="19"/>
      <c r="J296" s="19"/>
      <c r="K296" s="19"/>
      <c r="L296" s="19"/>
      <c r="M296" s="19"/>
      <c r="N296" s="19"/>
      <c r="O296" s="19"/>
      <c r="P296" s="165"/>
      <c r="Q296" s="165">
        <f>+[4]Sheet1!C2</f>
        <v>0</v>
      </c>
      <c r="R296" s="165">
        <f>+[4]Sheet1!D2</f>
        <v>2</v>
      </c>
      <c r="S296" s="165">
        <f>+[4]Sheet1!E2</f>
        <v>3</v>
      </c>
      <c r="T296" s="165">
        <f>+[4]Sheet1!F2</f>
        <v>4</v>
      </c>
      <c r="U296" s="165">
        <f>+[4]Sheet1!G2</f>
        <v>6</v>
      </c>
      <c r="V296" s="165">
        <f>+[4]Sheet1!H2</f>
        <v>1</v>
      </c>
      <c r="W296" s="165">
        <f>+[4]Sheet1!I2</f>
        <v>2</v>
      </c>
      <c r="X296" s="165">
        <f>+[4]Sheet1!J2</f>
        <v>4</v>
      </c>
      <c r="Y296" s="165">
        <f>+[4]Sheet1!K2</f>
        <v>5</v>
      </c>
      <c r="Z296" s="165">
        <f>+[4]Sheet1!L2</f>
        <v>12</v>
      </c>
      <c r="AA296" s="165">
        <f>+[4]Sheet1!M2</f>
        <v>3</v>
      </c>
      <c r="AB296" s="165">
        <f>+[4]Sheet1!N2</f>
        <v>3</v>
      </c>
      <c r="AC296" s="165">
        <f>+[4]Sheet1!O2</f>
        <v>0</v>
      </c>
      <c r="AD296" s="165">
        <f>+[4]Sheet1!P2</f>
        <v>1</v>
      </c>
      <c r="AE296" s="165">
        <f>+[4]Sheet1!Q2</f>
        <v>1</v>
      </c>
      <c r="AF296" s="165">
        <f>+[4]Sheet1!R2</f>
        <v>1</v>
      </c>
      <c r="AG296" s="165">
        <f>+[4]Sheet1!S2</f>
        <v>0</v>
      </c>
      <c r="AH296" s="165">
        <f>+[4]Sheet1!T2</f>
        <v>0</v>
      </c>
      <c r="AI296" s="165">
        <f>+[4]Sheet1!U2</f>
        <v>0</v>
      </c>
      <c r="AJ296" s="165">
        <f>+[4]Sheet1!V2</f>
        <v>0</v>
      </c>
      <c r="AK296" s="165">
        <f>+[4]Sheet1!W2</f>
        <v>0</v>
      </c>
      <c r="AL296" s="165">
        <f>+[4]Sheet1!X2</f>
        <v>0</v>
      </c>
      <c r="AM296" s="165">
        <f>+[4]Sheet1!Y2</f>
        <v>0</v>
      </c>
    </row>
    <row r="297" spans="1:39">
      <c r="A297" s="4" t="s">
        <v>82</v>
      </c>
      <c r="B297" s="4" t="s">
        <v>51</v>
      </c>
      <c r="C297" s="4" t="str">
        <f t="shared" si="148"/>
        <v>Assets</v>
      </c>
      <c r="D297" s="216"/>
      <c r="E297" s="203"/>
      <c r="F297" s="204"/>
      <c r="G297" s="11" t="s">
        <v>88</v>
      </c>
      <c r="H297" s="34"/>
      <c r="I297" s="34"/>
      <c r="J297" s="34"/>
      <c r="K297" s="34"/>
      <c r="L297" s="34"/>
      <c r="M297" s="34"/>
      <c r="N297" s="34"/>
      <c r="O297" s="34"/>
      <c r="P297" s="167">
        <f t="shared" ref="P297" si="150">SUM(P298:P303)</f>
        <v>0</v>
      </c>
      <c r="Q297" s="167">
        <f>SUM(Q298:Q303)</f>
        <v>0</v>
      </c>
      <c r="R297" s="167">
        <f t="shared" ref="R297:AM297" si="151">SUM(R298:R303)</f>
        <v>3</v>
      </c>
      <c r="S297" s="167">
        <f t="shared" si="151"/>
        <v>3</v>
      </c>
      <c r="T297" s="167">
        <f t="shared" si="151"/>
        <v>4</v>
      </c>
      <c r="U297" s="167">
        <f t="shared" si="151"/>
        <v>8</v>
      </c>
      <c r="V297" s="167">
        <f t="shared" si="151"/>
        <v>1</v>
      </c>
      <c r="W297" s="167">
        <f t="shared" si="151"/>
        <v>2</v>
      </c>
      <c r="X297" s="167">
        <f t="shared" si="151"/>
        <v>9</v>
      </c>
      <c r="Y297" s="167">
        <f t="shared" si="151"/>
        <v>5</v>
      </c>
      <c r="Z297" s="167">
        <f t="shared" si="151"/>
        <v>13</v>
      </c>
      <c r="AA297" s="167">
        <f t="shared" si="151"/>
        <v>3</v>
      </c>
      <c r="AB297" s="167">
        <f t="shared" si="151"/>
        <v>4</v>
      </c>
      <c r="AC297" s="167">
        <f t="shared" si="151"/>
        <v>0</v>
      </c>
      <c r="AD297" s="167">
        <f t="shared" si="151"/>
        <v>1</v>
      </c>
      <c r="AE297" s="167">
        <f t="shared" si="151"/>
        <v>1</v>
      </c>
      <c r="AF297" s="167">
        <f t="shared" si="151"/>
        <v>1</v>
      </c>
      <c r="AG297" s="167">
        <f t="shared" si="151"/>
        <v>0</v>
      </c>
      <c r="AH297" s="167">
        <f t="shared" si="151"/>
        <v>0</v>
      </c>
      <c r="AI297" s="167">
        <f t="shared" si="151"/>
        <v>0</v>
      </c>
      <c r="AJ297" s="167">
        <f t="shared" si="151"/>
        <v>0</v>
      </c>
      <c r="AK297" s="167">
        <f t="shared" si="151"/>
        <v>0</v>
      </c>
      <c r="AL297" s="167">
        <f t="shared" si="151"/>
        <v>0</v>
      </c>
      <c r="AM297" s="167">
        <f t="shared" si="151"/>
        <v>0</v>
      </c>
    </row>
    <row r="298" spans="1:39" outlineLevel="1">
      <c r="A298" s="4" t="s">
        <v>82</v>
      </c>
      <c r="B298" s="4" t="s">
        <v>51</v>
      </c>
      <c r="C298" s="4" t="str">
        <f t="shared" si="148"/>
        <v>X Fiber 50 - own</v>
      </c>
      <c r="D298" s="216"/>
      <c r="E298" s="203"/>
      <c r="F298" s="204"/>
      <c r="G298" s="12" t="s">
        <v>63</v>
      </c>
      <c r="H298" s="35"/>
      <c r="I298" s="35"/>
      <c r="J298" s="35"/>
      <c r="K298" s="35"/>
      <c r="L298" s="35"/>
      <c r="M298" s="35"/>
      <c r="N298" s="35"/>
      <c r="O298" s="35"/>
      <c r="P298" s="169"/>
      <c r="Q298" s="169">
        <f>+IFERROR(SUMIFS([5]Sheet1!D:D,[5]Sheet1!$A:$A,$A298,[5]Sheet1!$B:$B,$B298,[5]Sheet1!$C:$C,$C298),0)</f>
        <v>0</v>
      </c>
      <c r="R298" s="169">
        <f>+IFERROR(SUMIFS([5]Sheet1!E:E,[5]Sheet1!$A:$A,$A298,[5]Sheet1!$B:$B,$B298,[5]Sheet1!$C:$C,$C298),0)</f>
        <v>2</v>
      </c>
      <c r="S298" s="169">
        <f>+IFERROR(SUMIFS([5]Sheet1!F:F,[5]Sheet1!$A:$A,$A298,[5]Sheet1!$B:$B,$B298,[5]Sheet1!$C:$C,$C298),0)</f>
        <v>1</v>
      </c>
      <c r="T298" s="169">
        <f>+IFERROR(SUMIFS([5]Sheet1!G:G,[5]Sheet1!$A:$A,$A298,[5]Sheet1!$B:$B,$B298,[5]Sheet1!$C:$C,$C298),0)</f>
        <v>2</v>
      </c>
      <c r="U298" s="169">
        <f>+IFERROR(SUMIFS([5]Sheet1!H:H,[5]Sheet1!$A:$A,$A298,[5]Sheet1!$B:$B,$B298,[5]Sheet1!$C:$C,$C298),0)</f>
        <v>0</v>
      </c>
      <c r="V298" s="169">
        <f>+IFERROR(SUMIFS([5]Sheet1!I:I,[5]Sheet1!$A:$A,$A298,[5]Sheet1!$B:$B,$B298,[5]Sheet1!$C:$C,$C298),0)</f>
        <v>1</v>
      </c>
      <c r="W298" s="169">
        <f>+IFERROR(SUMIFS([5]Sheet1!J:J,[5]Sheet1!$A:$A,$A298,[5]Sheet1!$B:$B,$B298,[5]Sheet1!$C:$C,$C298),0)</f>
        <v>0</v>
      </c>
      <c r="X298" s="169">
        <f>+IFERROR(SUMIFS([5]Sheet1!K:K,[5]Sheet1!$A:$A,$A298,[5]Sheet1!$B:$B,$B298,[5]Sheet1!$C:$C,$C298),0)</f>
        <v>0</v>
      </c>
      <c r="Y298" s="169">
        <f>+IFERROR(SUMIFS([5]Sheet1!L:L,[5]Sheet1!$A:$A,$A298,[5]Sheet1!$B:$B,$B298,[5]Sheet1!$C:$C,$C298),0)</f>
        <v>1</v>
      </c>
      <c r="Z298" s="169">
        <f>+IFERROR(SUMIFS([5]Sheet1!M:M,[5]Sheet1!$A:$A,$A298,[5]Sheet1!$B:$B,$B298,[5]Sheet1!$C:$C,$C298),0)</f>
        <v>3</v>
      </c>
      <c r="AA298" s="169">
        <f>+IFERROR(SUMIFS([5]Sheet1!N:N,[5]Sheet1!$A:$A,$A298,[5]Sheet1!$B:$B,$B298,[5]Sheet1!$C:$C,$C298),0)</f>
        <v>1</v>
      </c>
      <c r="AB298" s="169">
        <f>+IFERROR(SUMIFS([5]Sheet1!O:O,[5]Sheet1!$A:$A,$A298,[5]Sheet1!$B:$B,$B298,[5]Sheet1!$C:$C,$C298),0)</f>
        <v>0</v>
      </c>
      <c r="AC298" s="169">
        <f>+IFERROR(SUMIFS([5]Sheet1!P:P,[5]Sheet1!$A:$A,$A298,[5]Sheet1!$B:$B,$B298,[5]Sheet1!$C:$C,$C298),0)</f>
        <v>0</v>
      </c>
      <c r="AD298" s="169">
        <f>+IFERROR(SUMIFS([5]Sheet1!Q:Q,[5]Sheet1!$A:$A,$A298,[5]Sheet1!$B:$B,$B298,[5]Sheet1!$C:$C,$C298),0)</f>
        <v>0</v>
      </c>
      <c r="AE298" s="169">
        <f>+IFERROR(SUMIFS([5]Sheet1!R:R,[5]Sheet1!$A:$A,$A298,[5]Sheet1!$B:$B,$B298,[5]Sheet1!$C:$C,$C298),0)</f>
        <v>0</v>
      </c>
      <c r="AF298" s="169">
        <f>+IFERROR(SUMIFS([5]Sheet1!S:S,[5]Sheet1!$A:$A,$A298,[5]Sheet1!$B:$B,$B298,[5]Sheet1!$C:$C,$C298),0)</f>
        <v>0</v>
      </c>
      <c r="AG298" s="169">
        <f>+IFERROR(SUMIFS([5]Sheet1!T:T,[5]Sheet1!$A:$A,$A298,[5]Sheet1!$B:$B,$B298,[5]Sheet1!$C:$C,$C298),0)</f>
        <v>0</v>
      </c>
      <c r="AH298" s="169">
        <f>+IFERROR(SUMIFS([5]Sheet1!U:U,[5]Sheet1!$A:$A,$A298,[5]Sheet1!$B:$B,$B298,[5]Sheet1!$C:$C,$C298),0)</f>
        <v>0</v>
      </c>
      <c r="AI298" s="169">
        <f>+IFERROR(SUMIFS([5]Sheet1!V:V,[5]Sheet1!$A:$A,$A298,[5]Sheet1!$B:$B,$B298,[5]Sheet1!$C:$C,$C298),0)</f>
        <v>0</v>
      </c>
      <c r="AJ298" s="169">
        <f>+IFERROR(SUMIFS([5]Sheet1!W:W,[5]Sheet1!$A:$A,$A298,[5]Sheet1!$B:$B,$B298,[5]Sheet1!$C:$C,$C298),0)</f>
        <v>0</v>
      </c>
      <c r="AK298" s="169">
        <f>+IFERROR(SUMIFS([5]Sheet1!X:X,[5]Sheet1!$A:$A,$A298,[5]Sheet1!$B:$B,$B298,[5]Sheet1!$C:$C,$C298),0)</f>
        <v>0</v>
      </c>
      <c r="AL298" s="169">
        <f>+IFERROR(SUMIFS([5]Sheet1!Y:Y,[5]Sheet1!$A:$A,$A298,[5]Sheet1!$B:$B,$B298,[5]Sheet1!$C:$C,$C298),0)</f>
        <v>0</v>
      </c>
      <c r="AM298" s="169">
        <f>+IFERROR(SUMIFS([5]Sheet1!Z:Z,[5]Sheet1!$A:$A,$A298,[5]Sheet1!$B:$B,$B298,[5]Sheet1!$C:$C,$C298),0)</f>
        <v>0</v>
      </c>
    </row>
    <row r="299" spans="1:39" outlineLevel="1">
      <c r="A299" s="4" t="s">
        <v>82</v>
      </c>
      <c r="B299" s="4" t="s">
        <v>51</v>
      </c>
      <c r="C299" s="4" t="str">
        <f t="shared" si="148"/>
        <v>X Fiber 50 - neba</v>
      </c>
      <c r="D299" s="216"/>
      <c r="E299" s="203"/>
      <c r="F299" s="204"/>
      <c r="G299" s="12" t="s">
        <v>64</v>
      </c>
      <c r="H299" s="35"/>
      <c r="I299" s="35"/>
      <c r="J299" s="35"/>
      <c r="K299" s="35"/>
      <c r="L299" s="35"/>
      <c r="M299" s="35"/>
      <c r="N299" s="35"/>
      <c r="O299" s="35"/>
      <c r="P299" s="169"/>
      <c r="Q299" s="169">
        <f>+IFERROR(SUMIFS([5]Sheet1!D:D,[5]Sheet1!$A:$A,$A299,[5]Sheet1!$B:$B,$B299,[5]Sheet1!$C:$C,$C299),0)</f>
        <v>0</v>
      </c>
      <c r="R299" s="169">
        <f>+IFERROR(SUMIFS([5]Sheet1!E:E,[5]Sheet1!$A:$A,$A299,[5]Sheet1!$B:$B,$B299,[5]Sheet1!$C:$C,$C299),0)</f>
        <v>1</v>
      </c>
      <c r="S299" s="169">
        <f>+IFERROR(SUMIFS([5]Sheet1!F:F,[5]Sheet1!$A:$A,$A299,[5]Sheet1!$B:$B,$B299,[5]Sheet1!$C:$C,$C299),0)</f>
        <v>1</v>
      </c>
      <c r="T299" s="169">
        <f>+IFERROR(SUMIFS([5]Sheet1!G:G,[5]Sheet1!$A:$A,$A299,[5]Sheet1!$B:$B,$B299,[5]Sheet1!$C:$C,$C299),0)</f>
        <v>0</v>
      </c>
      <c r="U299" s="169">
        <f>+IFERROR(SUMIFS([5]Sheet1!H:H,[5]Sheet1!$A:$A,$A299,[5]Sheet1!$B:$B,$B299,[5]Sheet1!$C:$C,$C299),0)</f>
        <v>3</v>
      </c>
      <c r="V299" s="169">
        <f>+IFERROR(SUMIFS([5]Sheet1!I:I,[5]Sheet1!$A:$A,$A299,[5]Sheet1!$B:$B,$B299,[5]Sheet1!$C:$C,$C299),0)</f>
        <v>0</v>
      </c>
      <c r="W299" s="169">
        <f>+IFERROR(SUMIFS([5]Sheet1!J:J,[5]Sheet1!$A:$A,$A299,[5]Sheet1!$B:$B,$B299,[5]Sheet1!$C:$C,$C299),0)</f>
        <v>0</v>
      </c>
      <c r="X299" s="169">
        <f>+IFERROR(SUMIFS([5]Sheet1!K:K,[5]Sheet1!$A:$A,$A299,[5]Sheet1!$B:$B,$B299,[5]Sheet1!$C:$C,$C299),0)</f>
        <v>0</v>
      </c>
      <c r="Y299" s="169">
        <f>+IFERROR(SUMIFS([5]Sheet1!L:L,[5]Sheet1!$A:$A,$A299,[5]Sheet1!$B:$B,$B299,[5]Sheet1!$C:$C,$C299),0)</f>
        <v>0</v>
      </c>
      <c r="Z299" s="169">
        <f>+IFERROR(SUMIFS([5]Sheet1!M:M,[5]Sheet1!$A:$A,$A299,[5]Sheet1!$B:$B,$B299,[5]Sheet1!$C:$C,$C299),0)</f>
        <v>3</v>
      </c>
      <c r="AA299" s="169">
        <f>+IFERROR(SUMIFS([5]Sheet1!N:N,[5]Sheet1!$A:$A,$A299,[5]Sheet1!$B:$B,$B299,[5]Sheet1!$C:$C,$C299),0)</f>
        <v>1</v>
      </c>
      <c r="AB299" s="169">
        <f>+IFERROR(SUMIFS([5]Sheet1!O:O,[5]Sheet1!$A:$A,$A299,[5]Sheet1!$B:$B,$B299,[5]Sheet1!$C:$C,$C299),0)</f>
        <v>0</v>
      </c>
      <c r="AC299" s="169">
        <f>+IFERROR(SUMIFS([5]Sheet1!P:P,[5]Sheet1!$A:$A,$A299,[5]Sheet1!$B:$B,$B299,[5]Sheet1!$C:$C,$C299),0)</f>
        <v>0</v>
      </c>
      <c r="AD299" s="169">
        <f>+IFERROR(SUMIFS([5]Sheet1!Q:Q,[5]Sheet1!$A:$A,$A299,[5]Sheet1!$B:$B,$B299,[5]Sheet1!$C:$C,$C299),0)</f>
        <v>1</v>
      </c>
      <c r="AE299" s="169">
        <f>+IFERROR(SUMIFS([5]Sheet1!R:R,[5]Sheet1!$A:$A,$A299,[5]Sheet1!$B:$B,$B299,[5]Sheet1!$C:$C,$C299),0)</f>
        <v>0</v>
      </c>
      <c r="AF299" s="169">
        <f>+IFERROR(SUMIFS([5]Sheet1!S:S,[5]Sheet1!$A:$A,$A299,[5]Sheet1!$B:$B,$B299,[5]Sheet1!$C:$C,$C299),0)</f>
        <v>0</v>
      </c>
      <c r="AG299" s="169">
        <f>+IFERROR(SUMIFS([5]Sheet1!T:T,[5]Sheet1!$A:$A,$A299,[5]Sheet1!$B:$B,$B299,[5]Sheet1!$C:$C,$C299),0)</f>
        <v>0</v>
      </c>
      <c r="AH299" s="169">
        <f>+IFERROR(SUMIFS([5]Sheet1!U:U,[5]Sheet1!$A:$A,$A299,[5]Sheet1!$B:$B,$B299,[5]Sheet1!$C:$C,$C299),0)</f>
        <v>0</v>
      </c>
      <c r="AI299" s="169">
        <f>+IFERROR(SUMIFS([5]Sheet1!V:V,[5]Sheet1!$A:$A,$A299,[5]Sheet1!$B:$B,$B299,[5]Sheet1!$C:$C,$C299),0)</f>
        <v>0</v>
      </c>
      <c r="AJ299" s="169">
        <f>+IFERROR(SUMIFS([5]Sheet1!W:W,[5]Sheet1!$A:$A,$A299,[5]Sheet1!$B:$B,$B299,[5]Sheet1!$C:$C,$C299),0)</f>
        <v>0</v>
      </c>
      <c r="AK299" s="169">
        <f>+IFERROR(SUMIFS([5]Sheet1!X:X,[5]Sheet1!$A:$A,$A299,[5]Sheet1!$B:$B,$B299,[5]Sheet1!$C:$C,$C299),0)</f>
        <v>0</v>
      </c>
      <c r="AL299" s="169">
        <f>+IFERROR(SUMIFS([5]Sheet1!Y:Y,[5]Sheet1!$A:$A,$A299,[5]Sheet1!$B:$B,$B299,[5]Sheet1!$C:$C,$C299),0)</f>
        <v>0</v>
      </c>
      <c r="AM299" s="169">
        <f>+IFERROR(SUMIFS([5]Sheet1!Z:Z,[5]Sheet1!$A:$A,$A299,[5]Sheet1!$B:$B,$B299,[5]Sheet1!$C:$C,$C299),0)</f>
        <v>0</v>
      </c>
    </row>
    <row r="300" spans="1:39" outlineLevel="1">
      <c r="A300" s="4" t="s">
        <v>82</v>
      </c>
      <c r="B300" s="4" t="s">
        <v>51</v>
      </c>
      <c r="C300" s="4" t="str">
        <f t="shared" si="148"/>
        <v>X Fiber 100 - own</v>
      </c>
      <c r="D300" s="216"/>
      <c r="E300" s="203"/>
      <c r="F300" s="204"/>
      <c r="G300" s="12" t="s">
        <v>65</v>
      </c>
      <c r="H300" s="35"/>
      <c r="I300" s="35"/>
      <c r="J300" s="35"/>
      <c r="K300" s="35"/>
      <c r="L300" s="35"/>
      <c r="M300" s="35"/>
      <c r="N300" s="35"/>
      <c r="O300" s="35"/>
      <c r="P300" s="169"/>
      <c r="Q300" s="169">
        <f>+IFERROR(SUMIFS([5]Sheet1!D:D,[5]Sheet1!$A:$A,$A300,[5]Sheet1!$B:$B,$B300,[5]Sheet1!$C:$C,$C300),0)</f>
        <v>0</v>
      </c>
      <c r="R300" s="169">
        <f>+IFERROR(SUMIFS([5]Sheet1!E:E,[5]Sheet1!$A:$A,$A300,[5]Sheet1!$B:$B,$B300,[5]Sheet1!$C:$C,$C300),0)</f>
        <v>0</v>
      </c>
      <c r="S300" s="169">
        <f>+IFERROR(SUMIFS([5]Sheet1!F:F,[5]Sheet1!$A:$A,$A300,[5]Sheet1!$B:$B,$B300,[5]Sheet1!$C:$C,$C300),0)</f>
        <v>1</v>
      </c>
      <c r="T300" s="169">
        <f>+IFERROR(SUMIFS([5]Sheet1!G:G,[5]Sheet1!$A:$A,$A300,[5]Sheet1!$B:$B,$B300,[5]Sheet1!$C:$C,$C300),0)</f>
        <v>1</v>
      </c>
      <c r="U300" s="169">
        <f>+IFERROR(SUMIFS([5]Sheet1!H:H,[5]Sheet1!$A:$A,$A300,[5]Sheet1!$B:$B,$B300,[5]Sheet1!$C:$C,$C300),0)</f>
        <v>2</v>
      </c>
      <c r="V300" s="169">
        <f>+IFERROR(SUMIFS([5]Sheet1!I:I,[5]Sheet1!$A:$A,$A300,[5]Sheet1!$B:$B,$B300,[5]Sheet1!$C:$C,$C300),0)</f>
        <v>0</v>
      </c>
      <c r="W300" s="169">
        <f>+IFERROR(SUMIFS([5]Sheet1!J:J,[5]Sheet1!$A:$A,$A300,[5]Sheet1!$B:$B,$B300,[5]Sheet1!$C:$C,$C300),0)</f>
        <v>1</v>
      </c>
      <c r="X300" s="169">
        <f>+IFERROR(SUMIFS([5]Sheet1!K:K,[5]Sheet1!$A:$A,$A300,[5]Sheet1!$B:$B,$B300,[5]Sheet1!$C:$C,$C300),0)</f>
        <v>2</v>
      </c>
      <c r="Y300" s="169">
        <f>+IFERROR(SUMIFS([5]Sheet1!L:L,[5]Sheet1!$A:$A,$A300,[5]Sheet1!$B:$B,$B300,[5]Sheet1!$C:$C,$C300),0)</f>
        <v>0</v>
      </c>
      <c r="Z300" s="169">
        <f>+IFERROR(SUMIFS([5]Sheet1!M:M,[5]Sheet1!$A:$A,$A300,[5]Sheet1!$B:$B,$B300,[5]Sheet1!$C:$C,$C300),0)</f>
        <v>1</v>
      </c>
      <c r="AA300" s="169">
        <f>+IFERROR(SUMIFS([5]Sheet1!N:N,[5]Sheet1!$A:$A,$A300,[5]Sheet1!$B:$B,$B300,[5]Sheet1!$C:$C,$C300),0)</f>
        <v>0</v>
      </c>
      <c r="AB300" s="169">
        <f>+IFERROR(SUMIFS([5]Sheet1!O:O,[5]Sheet1!$A:$A,$A300,[5]Sheet1!$B:$B,$B300,[5]Sheet1!$C:$C,$C300),0)</f>
        <v>2</v>
      </c>
      <c r="AC300" s="169">
        <f>+IFERROR(SUMIFS([5]Sheet1!P:P,[5]Sheet1!$A:$A,$A300,[5]Sheet1!$B:$B,$B300,[5]Sheet1!$C:$C,$C300),0)</f>
        <v>0</v>
      </c>
      <c r="AD300" s="169">
        <f>+IFERROR(SUMIFS([5]Sheet1!Q:Q,[5]Sheet1!$A:$A,$A300,[5]Sheet1!$B:$B,$B300,[5]Sheet1!$C:$C,$C300),0)</f>
        <v>0</v>
      </c>
      <c r="AE300" s="169">
        <f>+IFERROR(SUMIFS([5]Sheet1!R:R,[5]Sheet1!$A:$A,$A300,[5]Sheet1!$B:$B,$B300,[5]Sheet1!$C:$C,$C300),0)</f>
        <v>0</v>
      </c>
      <c r="AF300" s="169">
        <f>+IFERROR(SUMIFS([5]Sheet1!S:S,[5]Sheet1!$A:$A,$A300,[5]Sheet1!$B:$B,$B300,[5]Sheet1!$C:$C,$C300),0)</f>
        <v>0</v>
      </c>
      <c r="AG300" s="169">
        <f>+IFERROR(SUMIFS([5]Sheet1!T:T,[5]Sheet1!$A:$A,$A300,[5]Sheet1!$B:$B,$B300,[5]Sheet1!$C:$C,$C300),0)</f>
        <v>0</v>
      </c>
      <c r="AH300" s="169">
        <f>+IFERROR(SUMIFS([5]Sheet1!U:U,[5]Sheet1!$A:$A,$A300,[5]Sheet1!$B:$B,$B300,[5]Sheet1!$C:$C,$C300),0)</f>
        <v>0</v>
      </c>
      <c r="AI300" s="169">
        <f>+IFERROR(SUMIFS([5]Sheet1!V:V,[5]Sheet1!$A:$A,$A300,[5]Sheet1!$B:$B,$B300,[5]Sheet1!$C:$C,$C300),0)</f>
        <v>0</v>
      </c>
      <c r="AJ300" s="169">
        <f>+IFERROR(SUMIFS([5]Sheet1!W:W,[5]Sheet1!$A:$A,$A300,[5]Sheet1!$B:$B,$B300,[5]Sheet1!$C:$C,$C300),0)</f>
        <v>0</v>
      </c>
      <c r="AK300" s="169">
        <f>+IFERROR(SUMIFS([5]Sheet1!X:X,[5]Sheet1!$A:$A,$A300,[5]Sheet1!$B:$B,$B300,[5]Sheet1!$C:$C,$C300),0)</f>
        <v>0</v>
      </c>
      <c r="AL300" s="169">
        <f>+IFERROR(SUMIFS([5]Sheet1!Y:Y,[5]Sheet1!$A:$A,$A300,[5]Sheet1!$B:$B,$B300,[5]Sheet1!$C:$C,$C300),0)</f>
        <v>0</v>
      </c>
      <c r="AM300" s="169">
        <f>+IFERROR(SUMIFS([5]Sheet1!Z:Z,[5]Sheet1!$A:$A,$A300,[5]Sheet1!$B:$B,$B300,[5]Sheet1!$C:$C,$C300),0)</f>
        <v>0</v>
      </c>
    </row>
    <row r="301" spans="1:39" outlineLevel="1">
      <c r="A301" s="4" t="s">
        <v>82</v>
      </c>
      <c r="B301" s="4" t="s">
        <v>51</v>
      </c>
      <c r="C301" s="4" t="str">
        <f t="shared" si="148"/>
        <v>X Fiber 100 - neba</v>
      </c>
      <c r="D301" s="216"/>
      <c r="E301" s="203"/>
      <c r="F301" s="204"/>
      <c r="G301" s="12" t="s">
        <v>66</v>
      </c>
      <c r="H301" s="35"/>
      <c r="I301" s="35"/>
      <c r="J301" s="35"/>
      <c r="K301" s="35"/>
      <c r="L301" s="35"/>
      <c r="M301" s="35"/>
      <c r="N301" s="35"/>
      <c r="O301" s="35"/>
      <c r="P301" s="169"/>
      <c r="Q301" s="169">
        <f>+IFERROR(SUMIFS([5]Sheet1!D:D,[5]Sheet1!$A:$A,$A301,[5]Sheet1!$B:$B,$B301,[5]Sheet1!$C:$C,$C301),0)</f>
        <v>0</v>
      </c>
      <c r="R301" s="169">
        <f>+IFERROR(SUMIFS([5]Sheet1!E:E,[5]Sheet1!$A:$A,$A301,[5]Sheet1!$B:$B,$B301,[5]Sheet1!$C:$C,$C301),0)</f>
        <v>0</v>
      </c>
      <c r="S301" s="169">
        <f>+IFERROR(SUMIFS([5]Sheet1!F:F,[5]Sheet1!$A:$A,$A301,[5]Sheet1!$B:$B,$B301,[5]Sheet1!$C:$C,$C301),0)</f>
        <v>0</v>
      </c>
      <c r="T301" s="169">
        <f>+IFERROR(SUMIFS([5]Sheet1!G:G,[5]Sheet1!$A:$A,$A301,[5]Sheet1!$B:$B,$B301,[5]Sheet1!$C:$C,$C301),0)</f>
        <v>1</v>
      </c>
      <c r="U301" s="169">
        <f>+IFERROR(SUMIFS([5]Sheet1!H:H,[5]Sheet1!$A:$A,$A301,[5]Sheet1!$B:$B,$B301,[5]Sheet1!$C:$C,$C301),0)</f>
        <v>2</v>
      </c>
      <c r="V301" s="169">
        <f>+IFERROR(SUMIFS([5]Sheet1!I:I,[5]Sheet1!$A:$A,$A301,[5]Sheet1!$B:$B,$B301,[5]Sheet1!$C:$C,$C301),0)</f>
        <v>0</v>
      </c>
      <c r="W301" s="169">
        <f>+IFERROR(SUMIFS([5]Sheet1!J:J,[5]Sheet1!$A:$A,$A301,[5]Sheet1!$B:$B,$B301,[5]Sheet1!$C:$C,$C301),0)</f>
        <v>0</v>
      </c>
      <c r="X301" s="169">
        <f>+IFERROR(SUMIFS([5]Sheet1!K:K,[5]Sheet1!$A:$A,$A301,[5]Sheet1!$B:$B,$B301,[5]Sheet1!$C:$C,$C301),0)</f>
        <v>1</v>
      </c>
      <c r="Y301" s="169">
        <f>+IFERROR(SUMIFS([5]Sheet1!L:L,[5]Sheet1!$A:$A,$A301,[5]Sheet1!$B:$B,$B301,[5]Sheet1!$C:$C,$C301),0)</f>
        <v>0</v>
      </c>
      <c r="Z301" s="169">
        <f>+IFERROR(SUMIFS([5]Sheet1!M:M,[5]Sheet1!$A:$A,$A301,[5]Sheet1!$B:$B,$B301,[5]Sheet1!$C:$C,$C301),0)</f>
        <v>1</v>
      </c>
      <c r="AA301" s="169">
        <f>+IFERROR(SUMIFS([5]Sheet1!N:N,[5]Sheet1!$A:$A,$A301,[5]Sheet1!$B:$B,$B301,[5]Sheet1!$C:$C,$C301),0)</f>
        <v>1</v>
      </c>
      <c r="AB301" s="169">
        <f>+IFERROR(SUMIFS([5]Sheet1!O:O,[5]Sheet1!$A:$A,$A301,[5]Sheet1!$B:$B,$B301,[5]Sheet1!$C:$C,$C301),0)</f>
        <v>0</v>
      </c>
      <c r="AC301" s="169">
        <f>+IFERROR(SUMIFS([5]Sheet1!P:P,[5]Sheet1!$A:$A,$A301,[5]Sheet1!$B:$B,$B301,[5]Sheet1!$C:$C,$C301),0)</f>
        <v>0</v>
      </c>
      <c r="AD301" s="169">
        <f>+IFERROR(SUMIFS([5]Sheet1!Q:Q,[5]Sheet1!$A:$A,$A301,[5]Sheet1!$B:$B,$B301,[5]Sheet1!$C:$C,$C301),0)</f>
        <v>0</v>
      </c>
      <c r="AE301" s="169">
        <f>+IFERROR(SUMIFS([5]Sheet1!R:R,[5]Sheet1!$A:$A,$A301,[5]Sheet1!$B:$B,$B301,[5]Sheet1!$C:$C,$C301),0)</f>
        <v>0</v>
      </c>
      <c r="AF301" s="169">
        <f>+IFERROR(SUMIFS([5]Sheet1!S:S,[5]Sheet1!$A:$A,$A301,[5]Sheet1!$B:$B,$B301,[5]Sheet1!$C:$C,$C301),0)</f>
        <v>1</v>
      </c>
      <c r="AG301" s="169">
        <f>+IFERROR(SUMIFS([5]Sheet1!T:T,[5]Sheet1!$A:$A,$A301,[5]Sheet1!$B:$B,$B301,[5]Sheet1!$C:$C,$C301),0)</f>
        <v>0</v>
      </c>
      <c r="AH301" s="169">
        <f>+IFERROR(SUMIFS([5]Sheet1!U:U,[5]Sheet1!$A:$A,$A301,[5]Sheet1!$B:$B,$B301,[5]Sheet1!$C:$C,$C301),0)</f>
        <v>0</v>
      </c>
      <c r="AI301" s="169">
        <f>+IFERROR(SUMIFS([5]Sheet1!V:V,[5]Sheet1!$A:$A,$A301,[5]Sheet1!$B:$B,$B301,[5]Sheet1!$C:$C,$C301),0)</f>
        <v>0</v>
      </c>
      <c r="AJ301" s="169">
        <f>+IFERROR(SUMIFS([5]Sheet1!W:W,[5]Sheet1!$A:$A,$A301,[5]Sheet1!$B:$B,$B301,[5]Sheet1!$C:$C,$C301),0)</f>
        <v>0</v>
      </c>
      <c r="AK301" s="169">
        <f>+IFERROR(SUMIFS([5]Sheet1!X:X,[5]Sheet1!$A:$A,$A301,[5]Sheet1!$B:$B,$B301,[5]Sheet1!$C:$C,$C301),0)</f>
        <v>0</v>
      </c>
      <c r="AL301" s="169">
        <f>+IFERROR(SUMIFS([5]Sheet1!Y:Y,[5]Sheet1!$A:$A,$A301,[5]Sheet1!$B:$B,$B301,[5]Sheet1!$C:$C,$C301),0)</f>
        <v>0</v>
      </c>
      <c r="AM301" s="169">
        <f>+IFERROR(SUMIFS([5]Sheet1!Z:Z,[5]Sheet1!$A:$A,$A301,[5]Sheet1!$B:$B,$B301,[5]Sheet1!$C:$C,$C301),0)</f>
        <v>0</v>
      </c>
    </row>
    <row r="302" spans="1:39" outlineLevel="1">
      <c r="A302" s="4" t="s">
        <v>82</v>
      </c>
      <c r="B302" s="4" t="s">
        <v>51</v>
      </c>
      <c r="C302" s="4" t="str">
        <f t="shared" si="148"/>
        <v>X Fiber 200 - own</v>
      </c>
      <c r="D302" s="216"/>
      <c r="E302" s="203"/>
      <c r="F302" s="204"/>
      <c r="G302" s="12" t="s">
        <v>67</v>
      </c>
      <c r="H302" s="35"/>
      <c r="I302" s="35"/>
      <c r="J302" s="35"/>
      <c r="K302" s="35"/>
      <c r="L302" s="35"/>
      <c r="M302" s="35"/>
      <c r="N302" s="35"/>
      <c r="O302" s="35"/>
      <c r="P302" s="169"/>
      <c r="Q302" s="169">
        <f>+IFERROR(SUMIFS([5]Sheet1!D:D,[5]Sheet1!$A:$A,$A302,[5]Sheet1!$B:$B,$B302,[5]Sheet1!$C:$C,$C302),0)</f>
        <v>0</v>
      </c>
      <c r="R302" s="169">
        <f>+IFERROR(SUMIFS([5]Sheet1!E:E,[5]Sheet1!$A:$A,$A302,[5]Sheet1!$B:$B,$B302,[5]Sheet1!$C:$C,$C302),0)</f>
        <v>0</v>
      </c>
      <c r="S302" s="169">
        <f>+IFERROR(SUMIFS([5]Sheet1!F:F,[5]Sheet1!$A:$A,$A302,[5]Sheet1!$B:$B,$B302,[5]Sheet1!$C:$C,$C302),0)</f>
        <v>0</v>
      </c>
      <c r="T302" s="169">
        <f>+IFERROR(SUMIFS([5]Sheet1!G:G,[5]Sheet1!$A:$A,$A302,[5]Sheet1!$B:$B,$B302,[5]Sheet1!$C:$C,$C302),0)</f>
        <v>0</v>
      </c>
      <c r="U302" s="169">
        <f>+IFERROR(SUMIFS([5]Sheet1!H:H,[5]Sheet1!$A:$A,$A302,[5]Sheet1!$B:$B,$B302,[5]Sheet1!$C:$C,$C302),0)</f>
        <v>0</v>
      </c>
      <c r="V302" s="169">
        <f>+IFERROR(SUMIFS([5]Sheet1!I:I,[5]Sheet1!$A:$A,$A302,[5]Sheet1!$B:$B,$B302,[5]Sheet1!$C:$C,$C302),0)</f>
        <v>0</v>
      </c>
      <c r="W302" s="169">
        <f>+IFERROR(SUMIFS([5]Sheet1!J:J,[5]Sheet1!$A:$A,$A302,[5]Sheet1!$B:$B,$B302,[5]Sheet1!$C:$C,$C302),0)</f>
        <v>0</v>
      </c>
      <c r="X302" s="169">
        <f>+IFERROR(SUMIFS([5]Sheet1!K:K,[5]Sheet1!$A:$A,$A302,[5]Sheet1!$B:$B,$B302,[5]Sheet1!$C:$C,$C302),0)</f>
        <v>6</v>
      </c>
      <c r="Y302" s="169">
        <f>+IFERROR(SUMIFS([5]Sheet1!L:L,[5]Sheet1!$A:$A,$A302,[5]Sheet1!$B:$B,$B302,[5]Sheet1!$C:$C,$C302),0)</f>
        <v>0</v>
      </c>
      <c r="Z302" s="169">
        <f>+IFERROR(SUMIFS([5]Sheet1!M:M,[5]Sheet1!$A:$A,$A302,[5]Sheet1!$B:$B,$B302,[5]Sheet1!$C:$C,$C302),0)</f>
        <v>1</v>
      </c>
      <c r="AA302" s="169">
        <f>+IFERROR(SUMIFS([5]Sheet1!N:N,[5]Sheet1!$A:$A,$A302,[5]Sheet1!$B:$B,$B302,[5]Sheet1!$C:$C,$C302),0)</f>
        <v>0</v>
      </c>
      <c r="AB302" s="169">
        <f>+IFERROR(SUMIFS([5]Sheet1!O:O,[5]Sheet1!$A:$A,$A302,[5]Sheet1!$B:$B,$B302,[5]Sheet1!$C:$C,$C302),0)</f>
        <v>1</v>
      </c>
      <c r="AC302" s="169">
        <f>+IFERROR(SUMIFS([5]Sheet1!P:P,[5]Sheet1!$A:$A,$A302,[5]Sheet1!$B:$B,$B302,[5]Sheet1!$C:$C,$C302),0)</f>
        <v>0</v>
      </c>
      <c r="AD302" s="169">
        <f>+IFERROR(SUMIFS([5]Sheet1!Q:Q,[5]Sheet1!$A:$A,$A302,[5]Sheet1!$B:$B,$B302,[5]Sheet1!$C:$C,$C302),0)</f>
        <v>0</v>
      </c>
      <c r="AE302" s="169">
        <f>+IFERROR(SUMIFS([5]Sheet1!R:R,[5]Sheet1!$A:$A,$A302,[5]Sheet1!$B:$B,$B302,[5]Sheet1!$C:$C,$C302),0)</f>
        <v>1</v>
      </c>
      <c r="AF302" s="169">
        <f>+IFERROR(SUMIFS([5]Sheet1!S:S,[5]Sheet1!$A:$A,$A302,[5]Sheet1!$B:$B,$B302,[5]Sheet1!$C:$C,$C302),0)</f>
        <v>0</v>
      </c>
      <c r="AG302" s="169">
        <f>+IFERROR(SUMIFS([5]Sheet1!T:T,[5]Sheet1!$A:$A,$A302,[5]Sheet1!$B:$B,$B302,[5]Sheet1!$C:$C,$C302),0)</f>
        <v>0</v>
      </c>
      <c r="AH302" s="169">
        <f>+IFERROR(SUMIFS([5]Sheet1!U:U,[5]Sheet1!$A:$A,$A302,[5]Sheet1!$B:$B,$B302,[5]Sheet1!$C:$C,$C302),0)</f>
        <v>0</v>
      </c>
      <c r="AI302" s="169">
        <f>+IFERROR(SUMIFS([5]Sheet1!V:V,[5]Sheet1!$A:$A,$A302,[5]Sheet1!$B:$B,$B302,[5]Sheet1!$C:$C,$C302),0)</f>
        <v>0</v>
      </c>
      <c r="AJ302" s="169">
        <f>+IFERROR(SUMIFS([5]Sheet1!W:W,[5]Sheet1!$A:$A,$A302,[5]Sheet1!$B:$B,$B302,[5]Sheet1!$C:$C,$C302),0)</f>
        <v>0</v>
      </c>
      <c r="AK302" s="169">
        <f>+IFERROR(SUMIFS([5]Sheet1!X:X,[5]Sheet1!$A:$A,$A302,[5]Sheet1!$B:$B,$B302,[5]Sheet1!$C:$C,$C302),0)</f>
        <v>0</v>
      </c>
      <c r="AL302" s="169">
        <f>+IFERROR(SUMIFS([5]Sheet1!Y:Y,[5]Sheet1!$A:$A,$A302,[5]Sheet1!$B:$B,$B302,[5]Sheet1!$C:$C,$C302),0)</f>
        <v>0</v>
      </c>
      <c r="AM302" s="169">
        <f>+IFERROR(SUMIFS([5]Sheet1!Z:Z,[5]Sheet1!$A:$A,$A302,[5]Sheet1!$B:$B,$B302,[5]Sheet1!$C:$C,$C302),0)</f>
        <v>0</v>
      </c>
    </row>
    <row r="303" spans="1:39" outlineLevel="1">
      <c r="A303" s="4" t="s">
        <v>82</v>
      </c>
      <c r="B303" s="4" t="s">
        <v>51</v>
      </c>
      <c r="C303" s="4" t="str">
        <f t="shared" si="148"/>
        <v>X Fiber 200 - neba</v>
      </c>
      <c r="D303" s="216"/>
      <c r="E303" s="203"/>
      <c r="F303" s="204"/>
      <c r="G303" s="12" t="s">
        <v>68</v>
      </c>
      <c r="H303" s="35"/>
      <c r="I303" s="35"/>
      <c r="J303" s="35"/>
      <c r="K303" s="35"/>
      <c r="L303" s="35"/>
      <c r="M303" s="35"/>
      <c r="N303" s="35"/>
      <c r="O303" s="35"/>
      <c r="P303" s="169"/>
      <c r="Q303" s="169">
        <f>+IFERROR(SUMIFS([5]Sheet1!D:D,[5]Sheet1!$A:$A,$A303,[5]Sheet1!$B:$B,$B303,[5]Sheet1!$C:$C,$C303),0)</f>
        <v>0</v>
      </c>
      <c r="R303" s="169">
        <f>+IFERROR(SUMIFS([5]Sheet1!E:E,[5]Sheet1!$A:$A,$A303,[5]Sheet1!$B:$B,$B303,[5]Sheet1!$C:$C,$C303),0)</f>
        <v>0</v>
      </c>
      <c r="S303" s="169">
        <f>+IFERROR(SUMIFS([5]Sheet1!F:F,[5]Sheet1!$A:$A,$A303,[5]Sheet1!$B:$B,$B303,[5]Sheet1!$C:$C,$C303),0)</f>
        <v>0</v>
      </c>
      <c r="T303" s="169">
        <f>+IFERROR(SUMIFS([5]Sheet1!G:G,[5]Sheet1!$A:$A,$A303,[5]Sheet1!$B:$B,$B303,[5]Sheet1!$C:$C,$C303),0)</f>
        <v>0</v>
      </c>
      <c r="U303" s="169">
        <f>+IFERROR(SUMIFS([5]Sheet1!H:H,[5]Sheet1!$A:$A,$A303,[5]Sheet1!$B:$B,$B303,[5]Sheet1!$C:$C,$C303),0)</f>
        <v>1</v>
      </c>
      <c r="V303" s="169">
        <f>+IFERROR(SUMIFS([5]Sheet1!I:I,[5]Sheet1!$A:$A,$A303,[5]Sheet1!$B:$B,$B303,[5]Sheet1!$C:$C,$C303),0)</f>
        <v>0</v>
      </c>
      <c r="W303" s="169">
        <f>+IFERROR(SUMIFS([5]Sheet1!J:J,[5]Sheet1!$A:$A,$A303,[5]Sheet1!$B:$B,$B303,[5]Sheet1!$C:$C,$C303),0)</f>
        <v>1</v>
      </c>
      <c r="X303" s="169">
        <f>+IFERROR(SUMIFS([5]Sheet1!K:K,[5]Sheet1!$A:$A,$A303,[5]Sheet1!$B:$B,$B303,[5]Sheet1!$C:$C,$C303),0)</f>
        <v>0</v>
      </c>
      <c r="Y303" s="169">
        <f>+IFERROR(SUMIFS([5]Sheet1!L:L,[5]Sheet1!$A:$A,$A303,[5]Sheet1!$B:$B,$B303,[5]Sheet1!$C:$C,$C303),0)</f>
        <v>4</v>
      </c>
      <c r="Z303" s="169">
        <f>+IFERROR(SUMIFS([5]Sheet1!M:M,[5]Sheet1!$A:$A,$A303,[5]Sheet1!$B:$B,$B303,[5]Sheet1!$C:$C,$C303),0)</f>
        <v>4</v>
      </c>
      <c r="AA303" s="169">
        <f>+IFERROR(SUMIFS([5]Sheet1!N:N,[5]Sheet1!$A:$A,$A303,[5]Sheet1!$B:$B,$B303,[5]Sheet1!$C:$C,$C303),0)</f>
        <v>0</v>
      </c>
      <c r="AB303" s="169">
        <f>+IFERROR(SUMIFS([5]Sheet1!O:O,[5]Sheet1!$A:$A,$A303,[5]Sheet1!$B:$B,$B303,[5]Sheet1!$C:$C,$C303),0)</f>
        <v>1</v>
      </c>
      <c r="AC303" s="169">
        <f>+IFERROR(SUMIFS([5]Sheet1!P:P,[5]Sheet1!$A:$A,$A303,[5]Sheet1!$B:$B,$B303,[5]Sheet1!$C:$C,$C303),0)</f>
        <v>0</v>
      </c>
      <c r="AD303" s="169">
        <f>+IFERROR(SUMIFS([5]Sheet1!Q:Q,[5]Sheet1!$A:$A,$A303,[5]Sheet1!$B:$B,$B303,[5]Sheet1!$C:$C,$C303),0)</f>
        <v>0</v>
      </c>
      <c r="AE303" s="169">
        <f>+IFERROR(SUMIFS([5]Sheet1!R:R,[5]Sheet1!$A:$A,$A303,[5]Sheet1!$B:$B,$B303,[5]Sheet1!$C:$C,$C303),0)</f>
        <v>0</v>
      </c>
      <c r="AF303" s="169">
        <f>+IFERROR(SUMIFS([5]Sheet1!S:S,[5]Sheet1!$A:$A,$A303,[5]Sheet1!$B:$B,$B303,[5]Sheet1!$C:$C,$C303),0)</f>
        <v>0</v>
      </c>
      <c r="AG303" s="169">
        <f>+IFERROR(SUMIFS([5]Sheet1!T:T,[5]Sheet1!$A:$A,$A303,[5]Sheet1!$B:$B,$B303,[5]Sheet1!$C:$C,$C303),0)</f>
        <v>0</v>
      </c>
      <c r="AH303" s="169">
        <f>+IFERROR(SUMIFS([5]Sheet1!U:U,[5]Sheet1!$A:$A,$A303,[5]Sheet1!$B:$B,$B303,[5]Sheet1!$C:$C,$C303),0)</f>
        <v>0</v>
      </c>
      <c r="AI303" s="169">
        <f>+IFERROR(SUMIFS([5]Sheet1!V:V,[5]Sheet1!$A:$A,$A303,[5]Sheet1!$B:$B,$B303,[5]Sheet1!$C:$C,$C303),0)</f>
        <v>0</v>
      </c>
      <c r="AJ303" s="169">
        <f>+IFERROR(SUMIFS([5]Sheet1!W:W,[5]Sheet1!$A:$A,$A303,[5]Sheet1!$B:$B,$B303,[5]Sheet1!$C:$C,$C303),0)</f>
        <v>0</v>
      </c>
      <c r="AK303" s="169">
        <f>+IFERROR(SUMIFS([5]Sheet1!X:X,[5]Sheet1!$A:$A,$A303,[5]Sheet1!$B:$B,$B303,[5]Sheet1!$C:$C,$C303),0)</f>
        <v>0</v>
      </c>
      <c r="AL303" s="169">
        <f>+IFERROR(SUMIFS([5]Sheet1!Y:Y,[5]Sheet1!$A:$A,$A303,[5]Sheet1!$B:$B,$B303,[5]Sheet1!$C:$C,$C303),0)</f>
        <v>0</v>
      </c>
      <c r="AM303" s="169">
        <f>+IFERROR(SUMIFS([5]Sheet1!Z:Z,[5]Sheet1!$A:$A,$A303,[5]Sheet1!$B:$B,$B303,[5]Sheet1!$C:$C,$C303),0)</f>
        <v>0</v>
      </c>
    </row>
    <row r="304" spans="1:39" outlineLevel="1">
      <c r="A304" s="4" t="s">
        <v>82</v>
      </c>
      <c r="B304" s="4" t="s">
        <v>51</v>
      </c>
      <c r="C304" s="4" t="str">
        <f t="shared" si="148"/>
        <v>Own Fiber</v>
      </c>
      <c r="D304" s="216"/>
      <c r="E304" s="203"/>
      <c r="F304" s="204"/>
      <c r="G304" s="14" t="s">
        <v>3</v>
      </c>
      <c r="H304" s="37"/>
      <c r="I304" s="37"/>
      <c r="J304" s="37"/>
      <c r="K304" s="37"/>
      <c r="L304" s="37"/>
      <c r="M304" s="37"/>
      <c r="N304" s="37"/>
      <c r="O304" s="37"/>
      <c r="P304" s="173">
        <f t="shared" ref="P304:P305" si="152">+P298+P300+P302</f>
        <v>0</v>
      </c>
      <c r="Q304" s="173">
        <f>+Q298+Q300+Q302</f>
        <v>0</v>
      </c>
      <c r="R304" s="173">
        <f>+R298+R300+R302</f>
        <v>2</v>
      </c>
      <c r="S304" s="173">
        <f t="shared" ref="S304:T305" si="153">+S298+S300+S302</f>
        <v>2</v>
      </c>
      <c r="T304" s="173">
        <f t="shared" si="153"/>
        <v>3</v>
      </c>
      <c r="U304" s="173">
        <f t="shared" ref="U304:AM304" si="154">+ROUND(U297*0.7,0)</f>
        <v>6</v>
      </c>
      <c r="V304" s="173">
        <f t="shared" si="154"/>
        <v>1</v>
      </c>
      <c r="W304" s="173">
        <f t="shared" si="154"/>
        <v>1</v>
      </c>
      <c r="X304" s="173">
        <f t="shared" si="154"/>
        <v>6</v>
      </c>
      <c r="Y304" s="173">
        <f t="shared" si="154"/>
        <v>4</v>
      </c>
      <c r="Z304" s="173">
        <f t="shared" si="154"/>
        <v>9</v>
      </c>
      <c r="AA304" s="173">
        <f t="shared" si="154"/>
        <v>2</v>
      </c>
      <c r="AB304" s="173">
        <f t="shared" si="154"/>
        <v>3</v>
      </c>
      <c r="AC304" s="173">
        <f t="shared" si="154"/>
        <v>0</v>
      </c>
      <c r="AD304" s="173">
        <f t="shared" si="154"/>
        <v>1</v>
      </c>
      <c r="AE304" s="173">
        <f t="shared" si="154"/>
        <v>1</v>
      </c>
      <c r="AF304" s="173">
        <f t="shared" si="154"/>
        <v>1</v>
      </c>
      <c r="AG304" s="173">
        <f t="shared" si="154"/>
        <v>0</v>
      </c>
      <c r="AH304" s="173">
        <f t="shared" si="154"/>
        <v>0</v>
      </c>
      <c r="AI304" s="173">
        <f t="shared" si="154"/>
        <v>0</v>
      </c>
      <c r="AJ304" s="173">
        <f t="shared" si="154"/>
        <v>0</v>
      </c>
      <c r="AK304" s="173">
        <f t="shared" si="154"/>
        <v>0</v>
      </c>
      <c r="AL304" s="173">
        <f t="shared" si="154"/>
        <v>0</v>
      </c>
      <c r="AM304" s="173">
        <f t="shared" si="154"/>
        <v>0</v>
      </c>
    </row>
    <row r="305" spans="1:39" outlineLevel="1">
      <c r="A305" s="4" t="s">
        <v>82</v>
      </c>
      <c r="B305" s="4" t="s">
        <v>51</v>
      </c>
      <c r="C305" s="4" t="str">
        <f t="shared" si="148"/>
        <v>Indirect Fiber</v>
      </c>
      <c r="D305" s="216"/>
      <c r="E305" s="203"/>
      <c r="F305" s="204"/>
      <c r="G305" s="14" t="s">
        <v>42</v>
      </c>
      <c r="H305" s="37"/>
      <c r="I305" s="37"/>
      <c r="J305" s="37"/>
      <c r="K305" s="37"/>
      <c r="L305" s="37"/>
      <c r="M305" s="37"/>
      <c r="N305" s="37"/>
      <c r="O305" s="37"/>
      <c r="P305" s="173">
        <f t="shared" si="152"/>
        <v>0</v>
      </c>
      <c r="Q305" s="173">
        <f>+Q299+Q301+Q303</f>
        <v>0</v>
      </c>
      <c r="R305" s="173">
        <f>+R299+R301+R303</f>
        <v>1</v>
      </c>
      <c r="S305" s="173">
        <f t="shared" si="153"/>
        <v>1</v>
      </c>
      <c r="T305" s="173">
        <f t="shared" si="153"/>
        <v>1</v>
      </c>
      <c r="U305" s="173">
        <f t="shared" ref="U305:AM305" si="155">+U297-U304</f>
        <v>2</v>
      </c>
      <c r="V305" s="173">
        <f t="shared" si="155"/>
        <v>0</v>
      </c>
      <c r="W305" s="173">
        <f t="shared" si="155"/>
        <v>1</v>
      </c>
      <c r="X305" s="173">
        <f t="shared" si="155"/>
        <v>3</v>
      </c>
      <c r="Y305" s="173">
        <f t="shared" si="155"/>
        <v>1</v>
      </c>
      <c r="Z305" s="173">
        <f t="shared" si="155"/>
        <v>4</v>
      </c>
      <c r="AA305" s="173">
        <f t="shared" si="155"/>
        <v>1</v>
      </c>
      <c r="AB305" s="173">
        <f t="shared" si="155"/>
        <v>1</v>
      </c>
      <c r="AC305" s="173">
        <f t="shared" si="155"/>
        <v>0</v>
      </c>
      <c r="AD305" s="173">
        <f t="shared" si="155"/>
        <v>0</v>
      </c>
      <c r="AE305" s="173">
        <f t="shared" si="155"/>
        <v>0</v>
      </c>
      <c r="AF305" s="173">
        <f t="shared" si="155"/>
        <v>0</v>
      </c>
      <c r="AG305" s="173">
        <f t="shared" si="155"/>
        <v>0</v>
      </c>
      <c r="AH305" s="173">
        <f t="shared" si="155"/>
        <v>0</v>
      </c>
      <c r="AI305" s="173">
        <f t="shared" si="155"/>
        <v>0</v>
      </c>
      <c r="AJ305" s="173">
        <f t="shared" si="155"/>
        <v>0</v>
      </c>
      <c r="AK305" s="173">
        <f t="shared" si="155"/>
        <v>0</v>
      </c>
      <c r="AL305" s="173">
        <f t="shared" si="155"/>
        <v>0</v>
      </c>
      <c r="AM305" s="173">
        <f t="shared" si="155"/>
        <v>0</v>
      </c>
    </row>
    <row r="306" spans="1:39">
      <c r="A306" s="4" t="s">
        <v>82</v>
      </c>
      <c r="B306" s="4" t="s">
        <v>51</v>
      </c>
      <c r="C306" s="4" t="str">
        <f t="shared" si="148"/>
        <v>assets/client</v>
      </c>
      <c r="D306" s="216"/>
      <c r="E306" s="203"/>
      <c r="F306" s="204"/>
      <c r="G306" s="13" t="s">
        <v>90</v>
      </c>
      <c r="H306" s="36"/>
      <c r="I306" s="36"/>
      <c r="J306" s="36"/>
      <c r="K306" s="36"/>
      <c r="L306" s="36"/>
      <c r="M306" s="36"/>
      <c r="N306" s="36"/>
      <c r="O306" s="36"/>
      <c r="P306" s="170" t="str">
        <f t="shared" ref="P306" si="156">+IFERROR(P297/P296,"")</f>
        <v/>
      </c>
      <c r="Q306" s="170"/>
      <c r="R306" s="170">
        <f t="shared" ref="R306:AM306" si="157">+IFERROR(R297/R296,"")</f>
        <v>1.5</v>
      </c>
      <c r="S306" s="170">
        <f t="shared" si="157"/>
        <v>1</v>
      </c>
      <c r="T306" s="170">
        <f t="shared" si="157"/>
        <v>1</v>
      </c>
      <c r="U306" s="170">
        <f t="shared" si="157"/>
        <v>1.3333333333333333</v>
      </c>
      <c r="V306" s="170">
        <f t="shared" si="157"/>
        <v>1</v>
      </c>
      <c r="W306" s="170">
        <f t="shared" si="157"/>
        <v>1</v>
      </c>
      <c r="X306" s="170">
        <f t="shared" si="157"/>
        <v>2.25</v>
      </c>
      <c r="Y306" s="170">
        <f t="shared" si="157"/>
        <v>1</v>
      </c>
      <c r="Z306" s="170">
        <f t="shared" si="157"/>
        <v>1.0833333333333333</v>
      </c>
      <c r="AA306" s="170">
        <f t="shared" si="157"/>
        <v>1</v>
      </c>
      <c r="AB306" s="170">
        <f t="shared" si="157"/>
        <v>1.3333333333333333</v>
      </c>
      <c r="AC306" s="170" t="str">
        <f t="shared" si="157"/>
        <v/>
      </c>
      <c r="AD306" s="170">
        <f t="shared" si="157"/>
        <v>1</v>
      </c>
      <c r="AE306" s="170">
        <f t="shared" si="157"/>
        <v>1</v>
      </c>
      <c r="AF306" s="170">
        <f t="shared" si="157"/>
        <v>1</v>
      </c>
      <c r="AG306" s="170" t="str">
        <f t="shared" si="157"/>
        <v/>
      </c>
      <c r="AH306" s="170" t="str">
        <f t="shared" si="157"/>
        <v/>
      </c>
      <c r="AI306" s="170" t="str">
        <f t="shared" si="157"/>
        <v/>
      </c>
      <c r="AJ306" s="170" t="str">
        <f t="shared" si="157"/>
        <v/>
      </c>
      <c r="AK306" s="170" t="str">
        <f t="shared" si="157"/>
        <v/>
      </c>
      <c r="AL306" s="170" t="str">
        <f t="shared" si="157"/>
        <v/>
      </c>
      <c r="AM306" s="170" t="str">
        <f t="shared" si="157"/>
        <v/>
      </c>
    </row>
    <row r="307" spans="1:39">
      <c r="A307" s="4" t="s">
        <v>82</v>
      </c>
      <c r="B307" s="4" t="s">
        <v>52</v>
      </c>
      <c r="C307" s="4" t="str">
        <f t="shared" si="148"/>
        <v>Clients</v>
      </c>
      <c r="D307" s="216"/>
      <c r="E307" s="203"/>
      <c r="F307" s="204" t="s">
        <v>52</v>
      </c>
      <c r="G307" s="10" t="s">
        <v>40</v>
      </c>
      <c r="H307" s="19"/>
      <c r="I307" s="19"/>
      <c r="J307" s="19"/>
      <c r="K307" s="19"/>
      <c r="L307" s="19"/>
      <c r="M307" s="19"/>
      <c r="N307" s="19"/>
      <c r="O307" s="19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65"/>
      <c r="AE307" s="165"/>
      <c r="AF307" s="165"/>
      <c r="AG307" s="165"/>
      <c r="AH307" s="165"/>
      <c r="AI307" s="165"/>
      <c r="AJ307" s="165"/>
      <c r="AK307" s="165"/>
      <c r="AL307" s="165"/>
      <c r="AM307" s="165"/>
    </row>
    <row r="308" spans="1:39">
      <c r="A308" s="4" t="s">
        <v>82</v>
      </c>
      <c r="B308" s="4" t="s">
        <v>52</v>
      </c>
      <c r="C308" s="4" t="str">
        <f t="shared" si="148"/>
        <v>Assets</v>
      </c>
      <c r="D308" s="216"/>
      <c r="E308" s="203"/>
      <c r="F308" s="204"/>
      <c r="G308" s="11" t="s">
        <v>88</v>
      </c>
      <c r="H308" s="34"/>
      <c r="I308" s="34"/>
      <c r="J308" s="34"/>
      <c r="K308" s="34"/>
      <c r="L308" s="34"/>
      <c r="M308" s="34"/>
      <c r="N308" s="34"/>
      <c r="O308" s="34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</row>
    <row r="309" spans="1:39" outlineLevel="1">
      <c r="A309" s="4" t="s">
        <v>82</v>
      </c>
      <c r="B309" s="4" t="s">
        <v>52</v>
      </c>
      <c r="C309" s="4" t="str">
        <f t="shared" si="148"/>
        <v>Employee</v>
      </c>
      <c r="D309" s="216"/>
      <c r="E309" s="203"/>
      <c r="F309" s="204"/>
      <c r="G309" s="12" t="s">
        <v>4</v>
      </c>
      <c r="H309" s="35"/>
      <c r="I309" s="35"/>
      <c r="J309" s="35"/>
      <c r="K309" s="35"/>
      <c r="L309" s="35"/>
      <c r="M309" s="35"/>
      <c r="N309" s="35"/>
      <c r="O309" s="35"/>
      <c r="P309" s="169"/>
      <c r="Q309" s="169">
        <f>+IFERROR(SUMIFS([5]Sheet1!D:D,[5]Sheet1!$A:$A,$A309,[5]Sheet1!$B:$B,$B309,[5]Sheet1!$C:$C,$C309),0)</f>
        <v>0</v>
      </c>
      <c r="R309" s="169">
        <f>+IFERROR(SUMIFS([5]Sheet1!E:E,[5]Sheet1!$A:$A,$A309,[5]Sheet1!$B:$B,$B309,[5]Sheet1!$C:$C,$C309),0)</f>
        <v>0</v>
      </c>
      <c r="S309" s="169">
        <f>+IFERROR(SUMIFS([5]Sheet1!F:F,[5]Sheet1!$A:$A,$A309,[5]Sheet1!$B:$B,$B309,[5]Sheet1!$C:$C,$C309),0)</f>
        <v>0</v>
      </c>
      <c r="T309" s="169">
        <f>+IFERROR(SUMIFS([5]Sheet1!G:G,[5]Sheet1!$A:$A,$A309,[5]Sheet1!$B:$B,$B309,[5]Sheet1!$C:$C,$C309),0)</f>
        <v>0</v>
      </c>
      <c r="U309" s="169">
        <f>+IFERROR(SUMIFS([5]Sheet1!H:H,[5]Sheet1!$A:$A,$A309,[5]Sheet1!$B:$B,$B309,[5]Sheet1!$C:$C,$C309),0)</f>
        <v>0</v>
      </c>
      <c r="V309" s="169">
        <f>+IFERROR(SUMIFS([5]Sheet1!I:I,[5]Sheet1!$A:$A,$A309,[5]Sheet1!$B:$B,$B309,[5]Sheet1!$C:$C,$C309),0)</f>
        <v>0</v>
      </c>
      <c r="W309" s="169">
        <f>+IFERROR(SUMIFS([5]Sheet1!J:J,[5]Sheet1!$A:$A,$A309,[5]Sheet1!$B:$B,$B309,[5]Sheet1!$C:$C,$C309),0)</f>
        <v>0</v>
      </c>
      <c r="X309" s="169">
        <f>+IFERROR(SUMIFS([5]Sheet1!K:K,[5]Sheet1!$A:$A,$A309,[5]Sheet1!$B:$B,$B309,[5]Sheet1!$C:$C,$C309),0)</f>
        <v>0</v>
      </c>
      <c r="Y309" s="169">
        <f>+IFERROR(SUMIFS([5]Sheet1!L:L,[5]Sheet1!$A:$A,$A309,[5]Sheet1!$B:$B,$B309,[5]Sheet1!$C:$C,$C309),0)</f>
        <v>0</v>
      </c>
      <c r="Z309" s="169">
        <f>+IFERROR(SUMIFS([5]Sheet1!M:M,[5]Sheet1!$A:$A,$A309,[5]Sheet1!$B:$B,$B309,[5]Sheet1!$C:$C,$C309),0)</f>
        <v>0</v>
      </c>
      <c r="AA309" s="169">
        <f>+IFERROR(SUMIFS([5]Sheet1!N:N,[5]Sheet1!$A:$A,$A309,[5]Sheet1!$B:$B,$B309,[5]Sheet1!$C:$C,$C309),0)</f>
        <v>0</v>
      </c>
      <c r="AB309" s="169">
        <f>+IFERROR(SUMIFS([5]Sheet1!O:O,[5]Sheet1!$A:$A,$A309,[5]Sheet1!$B:$B,$B309,[5]Sheet1!$C:$C,$C309),0)</f>
        <v>0</v>
      </c>
      <c r="AC309" s="169">
        <f>+IFERROR(SUMIFS([5]Sheet1!P:P,[5]Sheet1!$A:$A,$A309,[5]Sheet1!$B:$B,$B309,[5]Sheet1!$C:$C,$C309),0)</f>
        <v>0</v>
      </c>
      <c r="AD309" s="169">
        <f>+IFERROR(SUMIFS([5]Sheet1!Q:Q,[5]Sheet1!$A:$A,$A309,[5]Sheet1!$B:$B,$B309,[5]Sheet1!$C:$C,$C309),0)</f>
        <v>0</v>
      </c>
      <c r="AE309" s="169">
        <f>+IFERROR(SUMIFS([5]Sheet1!R:R,[5]Sheet1!$A:$A,$A309,[5]Sheet1!$B:$B,$B309,[5]Sheet1!$C:$C,$C309),0)</f>
        <v>0</v>
      </c>
      <c r="AF309" s="169">
        <f>+IFERROR(SUMIFS([5]Sheet1!S:S,[5]Sheet1!$A:$A,$A309,[5]Sheet1!$B:$B,$B309,[5]Sheet1!$C:$C,$C309),0)</f>
        <v>0</v>
      </c>
      <c r="AG309" s="169">
        <f>+IFERROR(SUMIFS([5]Sheet1!T:T,[5]Sheet1!$A:$A,$A309,[5]Sheet1!$B:$B,$B309,[5]Sheet1!$C:$C,$C309),0)</f>
        <v>0</v>
      </c>
      <c r="AH309" s="169">
        <f>+IFERROR(SUMIFS([5]Sheet1!U:U,[5]Sheet1!$A:$A,$A309,[5]Sheet1!$B:$B,$B309,[5]Sheet1!$C:$C,$C309),0)</f>
        <v>0</v>
      </c>
      <c r="AI309" s="169">
        <f>+IFERROR(SUMIFS([5]Sheet1!V:V,[5]Sheet1!$A:$A,$A309,[5]Sheet1!$B:$B,$B309,[5]Sheet1!$C:$C,$C309),0)</f>
        <v>0</v>
      </c>
      <c r="AJ309" s="169">
        <f>+IFERROR(SUMIFS([5]Sheet1!W:W,[5]Sheet1!$A:$A,$A309,[5]Sheet1!$B:$B,$B309,[5]Sheet1!$C:$C,$C309),0)</f>
        <v>0</v>
      </c>
      <c r="AK309" s="169">
        <f>+IFERROR(SUMIFS([5]Sheet1!X:X,[5]Sheet1!$A:$A,$A309,[5]Sheet1!$B:$B,$B309,[5]Sheet1!$C:$C,$C309),0)</f>
        <v>0</v>
      </c>
      <c r="AL309" s="169">
        <f>+IFERROR(SUMIFS([5]Sheet1!Y:Y,[5]Sheet1!$A:$A,$A309,[5]Sheet1!$B:$B,$B309,[5]Sheet1!$C:$C,$C309),0)</f>
        <v>0</v>
      </c>
      <c r="AM309" s="169">
        <f>+IFERROR(SUMIFS([5]Sheet1!Z:Z,[5]Sheet1!$A:$A,$A309,[5]Sheet1!$B:$B,$B309,[5]Sheet1!$C:$C,$C309),0)</f>
        <v>0</v>
      </c>
    </row>
    <row r="310" spans="1:39" outlineLevel="1">
      <c r="A310" s="4" t="s">
        <v>82</v>
      </c>
      <c r="B310" s="4" t="s">
        <v>52</v>
      </c>
      <c r="C310" s="4" t="str">
        <f t="shared" si="148"/>
        <v>Manager</v>
      </c>
      <c r="D310" s="216"/>
      <c r="E310" s="203"/>
      <c r="F310" s="204"/>
      <c r="G310" s="12" t="s">
        <v>5</v>
      </c>
      <c r="H310" s="35"/>
      <c r="I310" s="35"/>
      <c r="J310" s="35"/>
      <c r="K310" s="35"/>
      <c r="L310" s="35"/>
      <c r="M310" s="35"/>
      <c r="N310" s="35"/>
      <c r="O310" s="35"/>
      <c r="P310" s="169"/>
      <c r="Q310" s="169">
        <f>+IFERROR(SUMIFS([5]Sheet1!D:D,[5]Sheet1!$A:$A,$A310,[5]Sheet1!$B:$B,$B310,[5]Sheet1!$C:$C,$C310),0)</f>
        <v>0</v>
      </c>
      <c r="R310" s="169">
        <f>+IFERROR(SUMIFS([5]Sheet1!E:E,[5]Sheet1!$A:$A,$A310,[5]Sheet1!$B:$B,$B310,[5]Sheet1!$C:$C,$C310),0)</f>
        <v>0</v>
      </c>
      <c r="S310" s="169">
        <f>+IFERROR(SUMIFS([5]Sheet1!F:F,[5]Sheet1!$A:$A,$A310,[5]Sheet1!$B:$B,$B310,[5]Sheet1!$C:$C,$C310),0)</f>
        <v>0</v>
      </c>
      <c r="T310" s="169">
        <f>+IFERROR(SUMIFS([5]Sheet1!G:G,[5]Sheet1!$A:$A,$A310,[5]Sheet1!$B:$B,$B310,[5]Sheet1!$C:$C,$C310),0)</f>
        <v>0</v>
      </c>
      <c r="U310" s="169">
        <f>+IFERROR(SUMIFS([5]Sheet1!H:H,[5]Sheet1!$A:$A,$A310,[5]Sheet1!$B:$B,$B310,[5]Sheet1!$C:$C,$C310),0)</f>
        <v>0</v>
      </c>
      <c r="V310" s="169">
        <f>+IFERROR(SUMIFS([5]Sheet1!I:I,[5]Sheet1!$A:$A,$A310,[5]Sheet1!$B:$B,$B310,[5]Sheet1!$C:$C,$C310),0)</f>
        <v>0</v>
      </c>
      <c r="W310" s="169">
        <f>+IFERROR(SUMIFS([5]Sheet1!J:J,[5]Sheet1!$A:$A,$A310,[5]Sheet1!$B:$B,$B310,[5]Sheet1!$C:$C,$C310),0)</f>
        <v>0</v>
      </c>
      <c r="X310" s="169">
        <f>+IFERROR(SUMIFS([5]Sheet1!K:K,[5]Sheet1!$A:$A,$A310,[5]Sheet1!$B:$B,$B310,[5]Sheet1!$C:$C,$C310),0)</f>
        <v>0</v>
      </c>
      <c r="Y310" s="169">
        <f>+IFERROR(SUMIFS([5]Sheet1!L:L,[5]Sheet1!$A:$A,$A310,[5]Sheet1!$B:$B,$B310,[5]Sheet1!$C:$C,$C310),0)</f>
        <v>0</v>
      </c>
      <c r="Z310" s="169">
        <f>+IFERROR(SUMIFS([5]Sheet1!M:M,[5]Sheet1!$A:$A,$A310,[5]Sheet1!$B:$B,$B310,[5]Sheet1!$C:$C,$C310),0)</f>
        <v>0</v>
      </c>
      <c r="AA310" s="169">
        <f>+IFERROR(SUMIFS([5]Sheet1!N:N,[5]Sheet1!$A:$A,$A310,[5]Sheet1!$B:$B,$B310,[5]Sheet1!$C:$C,$C310),0)</f>
        <v>0</v>
      </c>
      <c r="AB310" s="169">
        <f>+IFERROR(SUMIFS([5]Sheet1!O:O,[5]Sheet1!$A:$A,$A310,[5]Sheet1!$B:$B,$B310,[5]Sheet1!$C:$C,$C310),0)</f>
        <v>0</v>
      </c>
      <c r="AC310" s="169">
        <f>+IFERROR(SUMIFS([5]Sheet1!P:P,[5]Sheet1!$A:$A,$A310,[5]Sheet1!$B:$B,$B310,[5]Sheet1!$C:$C,$C310),0)</f>
        <v>0</v>
      </c>
      <c r="AD310" s="169">
        <f>+IFERROR(SUMIFS([5]Sheet1!Q:Q,[5]Sheet1!$A:$A,$A310,[5]Sheet1!$B:$B,$B310,[5]Sheet1!$C:$C,$C310),0)</f>
        <v>0</v>
      </c>
      <c r="AE310" s="169">
        <f>+IFERROR(SUMIFS([5]Sheet1!R:R,[5]Sheet1!$A:$A,$A310,[5]Sheet1!$B:$B,$B310,[5]Sheet1!$C:$C,$C310),0)</f>
        <v>0</v>
      </c>
      <c r="AF310" s="169">
        <f>+IFERROR(SUMIFS([5]Sheet1!S:S,[5]Sheet1!$A:$A,$A310,[5]Sheet1!$B:$B,$B310,[5]Sheet1!$C:$C,$C310),0)</f>
        <v>0</v>
      </c>
      <c r="AG310" s="169">
        <f>+IFERROR(SUMIFS([5]Sheet1!T:T,[5]Sheet1!$A:$A,$A310,[5]Sheet1!$B:$B,$B310,[5]Sheet1!$C:$C,$C310),0)</f>
        <v>0</v>
      </c>
      <c r="AH310" s="169">
        <f>+IFERROR(SUMIFS([5]Sheet1!U:U,[5]Sheet1!$A:$A,$A310,[5]Sheet1!$B:$B,$B310,[5]Sheet1!$C:$C,$C310),0)</f>
        <v>0</v>
      </c>
      <c r="AI310" s="169">
        <f>+IFERROR(SUMIFS([5]Sheet1!V:V,[5]Sheet1!$A:$A,$A310,[5]Sheet1!$B:$B,$B310,[5]Sheet1!$C:$C,$C310),0)</f>
        <v>0</v>
      </c>
      <c r="AJ310" s="169">
        <f>+IFERROR(SUMIFS([5]Sheet1!W:W,[5]Sheet1!$A:$A,$A310,[5]Sheet1!$B:$B,$B310,[5]Sheet1!$C:$C,$C310),0)</f>
        <v>0</v>
      </c>
      <c r="AK310" s="169">
        <f>+IFERROR(SUMIFS([5]Sheet1!X:X,[5]Sheet1!$A:$A,$A310,[5]Sheet1!$B:$B,$B310,[5]Sheet1!$C:$C,$C310),0)</f>
        <v>0</v>
      </c>
      <c r="AL310" s="169">
        <f>+IFERROR(SUMIFS([5]Sheet1!Y:Y,[5]Sheet1!$A:$A,$A310,[5]Sheet1!$B:$B,$B310,[5]Sheet1!$C:$C,$C310),0)</f>
        <v>0</v>
      </c>
      <c r="AM310" s="169">
        <f>+IFERROR(SUMIFS([5]Sheet1!Z:Z,[5]Sheet1!$A:$A,$A310,[5]Sheet1!$B:$B,$B310,[5]Sheet1!$C:$C,$C310),0)</f>
        <v>0</v>
      </c>
    </row>
    <row r="311" spans="1:39" outlineLevel="1">
      <c r="A311" s="4" t="s">
        <v>82</v>
      </c>
      <c r="B311" s="4" t="s">
        <v>52</v>
      </c>
      <c r="C311" s="4" t="str">
        <f t="shared" si="148"/>
        <v>Data bucket</v>
      </c>
      <c r="D311" s="216"/>
      <c r="E311" s="203"/>
      <c r="F311" s="204"/>
      <c r="G311" s="14" t="s">
        <v>81</v>
      </c>
      <c r="H311" s="37"/>
      <c r="I311" s="37"/>
      <c r="J311" s="37"/>
      <c r="K311" s="37"/>
      <c r="L311" s="37"/>
      <c r="M311" s="37"/>
      <c r="N311" s="37"/>
      <c r="O311" s="37"/>
      <c r="P311" s="169"/>
      <c r="Q311" s="169">
        <f>+IFERROR(SUMIFS([5]Sheet1!D:D,[5]Sheet1!$A:$A,$A311,[5]Sheet1!$B:$B,$B311,[5]Sheet1!$C:$C,$C311),0)</f>
        <v>0</v>
      </c>
      <c r="R311" s="169">
        <f>+IFERROR(SUMIFS([5]Sheet1!E:E,[5]Sheet1!$A:$A,$A311,[5]Sheet1!$B:$B,$B311,[5]Sheet1!$C:$C,$C311),0)</f>
        <v>0</v>
      </c>
      <c r="S311" s="169">
        <f>+IFERROR(SUMIFS([5]Sheet1!F:F,[5]Sheet1!$A:$A,$A311,[5]Sheet1!$B:$B,$B311,[5]Sheet1!$C:$C,$C311),0)</f>
        <v>0</v>
      </c>
      <c r="T311" s="169">
        <f>+IFERROR(SUMIFS([5]Sheet1!G:G,[5]Sheet1!$A:$A,$A311,[5]Sheet1!$B:$B,$B311,[5]Sheet1!$C:$C,$C311),0)</f>
        <v>0</v>
      </c>
      <c r="U311" s="169">
        <f>+IFERROR(SUMIFS([5]Sheet1!H:H,[5]Sheet1!$A:$A,$A311,[5]Sheet1!$B:$B,$B311,[5]Sheet1!$C:$C,$C311),0)</f>
        <v>0</v>
      </c>
      <c r="V311" s="169">
        <f>+IFERROR(SUMIFS([5]Sheet1!I:I,[5]Sheet1!$A:$A,$A311,[5]Sheet1!$B:$B,$B311,[5]Sheet1!$C:$C,$C311),0)</f>
        <v>0</v>
      </c>
      <c r="W311" s="169">
        <f>+IFERROR(SUMIFS([5]Sheet1!J:J,[5]Sheet1!$A:$A,$A311,[5]Sheet1!$B:$B,$B311,[5]Sheet1!$C:$C,$C311),0)</f>
        <v>0</v>
      </c>
      <c r="X311" s="169">
        <f>+IFERROR(SUMIFS([5]Sheet1!K:K,[5]Sheet1!$A:$A,$A311,[5]Sheet1!$B:$B,$B311,[5]Sheet1!$C:$C,$C311),0)</f>
        <v>0</v>
      </c>
      <c r="Y311" s="169">
        <f>+IFERROR(SUMIFS([5]Sheet1!L:L,[5]Sheet1!$A:$A,$A311,[5]Sheet1!$B:$B,$B311,[5]Sheet1!$C:$C,$C311),0)</f>
        <v>0</v>
      </c>
      <c r="Z311" s="169">
        <f>+IFERROR(SUMIFS([5]Sheet1!M:M,[5]Sheet1!$A:$A,$A311,[5]Sheet1!$B:$B,$B311,[5]Sheet1!$C:$C,$C311),0)</f>
        <v>0</v>
      </c>
      <c r="AA311" s="169">
        <f>+IFERROR(SUMIFS([5]Sheet1!N:N,[5]Sheet1!$A:$A,$A311,[5]Sheet1!$B:$B,$B311,[5]Sheet1!$C:$C,$C311),0)</f>
        <v>0</v>
      </c>
      <c r="AB311" s="169">
        <f>+IFERROR(SUMIFS([5]Sheet1!O:O,[5]Sheet1!$A:$A,$A311,[5]Sheet1!$B:$B,$B311,[5]Sheet1!$C:$C,$C311),0)</f>
        <v>0</v>
      </c>
      <c r="AC311" s="169">
        <f>+IFERROR(SUMIFS([5]Sheet1!P:P,[5]Sheet1!$A:$A,$A311,[5]Sheet1!$B:$B,$B311,[5]Sheet1!$C:$C,$C311),0)</f>
        <v>0</v>
      </c>
      <c r="AD311" s="169">
        <f>+IFERROR(SUMIFS([5]Sheet1!Q:Q,[5]Sheet1!$A:$A,$A311,[5]Sheet1!$B:$B,$B311,[5]Sheet1!$C:$C,$C311),0)</f>
        <v>0</v>
      </c>
      <c r="AE311" s="169">
        <f>+IFERROR(SUMIFS([5]Sheet1!R:R,[5]Sheet1!$A:$A,$A311,[5]Sheet1!$B:$B,$B311,[5]Sheet1!$C:$C,$C311),0)</f>
        <v>0</v>
      </c>
      <c r="AF311" s="169">
        <f>+IFERROR(SUMIFS([5]Sheet1!S:S,[5]Sheet1!$A:$A,$A311,[5]Sheet1!$B:$B,$B311,[5]Sheet1!$C:$C,$C311),0)</f>
        <v>0</v>
      </c>
      <c r="AG311" s="169">
        <f>+IFERROR(SUMIFS([5]Sheet1!T:T,[5]Sheet1!$A:$A,$A311,[5]Sheet1!$B:$B,$B311,[5]Sheet1!$C:$C,$C311),0)</f>
        <v>0</v>
      </c>
      <c r="AH311" s="169">
        <f>+IFERROR(SUMIFS([5]Sheet1!U:U,[5]Sheet1!$A:$A,$A311,[5]Sheet1!$B:$B,$B311,[5]Sheet1!$C:$C,$C311),0)</f>
        <v>0</v>
      </c>
      <c r="AI311" s="169">
        <f>+IFERROR(SUMIFS([5]Sheet1!V:V,[5]Sheet1!$A:$A,$A311,[5]Sheet1!$B:$B,$B311,[5]Sheet1!$C:$C,$C311),0)</f>
        <v>0</v>
      </c>
      <c r="AJ311" s="169">
        <f>+IFERROR(SUMIFS([5]Sheet1!W:W,[5]Sheet1!$A:$A,$A311,[5]Sheet1!$B:$B,$B311,[5]Sheet1!$C:$C,$C311),0)</f>
        <v>0</v>
      </c>
      <c r="AK311" s="169">
        <f>+IFERROR(SUMIFS([5]Sheet1!X:X,[5]Sheet1!$A:$A,$A311,[5]Sheet1!$B:$B,$B311,[5]Sheet1!$C:$C,$C311),0)</f>
        <v>0</v>
      </c>
      <c r="AL311" s="169">
        <f>+IFERROR(SUMIFS([5]Sheet1!Y:Y,[5]Sheet1!$A:$A,$A311,[5]Sheet1!$B:$B,$B311,[5]Sheet1!$C:$C,$C311),0)</f>
        <v>0</v>
      </c>
      <c r="AM311" s="169">
        <f>+IFERROR(SUMIFS([5]Sheet1!Z:Z,[5]Sheet1!$A:$A,$A311,[5]Sheet1!$B:$B,$B311,[5]Sheet1!$C:$C,$C311),0)</f>
        <v>0</v>
      </c>
    </row>
    <row r="312" spans="1:39">
      <c r="A312" s="4" t="s">
        <v>82</v>
      </c>
      <c r="B312" s="4" t="s">
        <v>52</v>
      </c>
      <c r="C312" s="4" t="str">
        <f t="shared" si="148"/>
        <v>assets/client</v>
      </c>
      <c r="D312" s="216"/>
      <c r="E312" s="203"/>
      <c r="F312" s="204"/>
      <c r="G312" s="13" t="s">
        <v>90</v>
      </c>
      <c r="H312" s="36"/>
      <c r="I312" s="36"/>
      <c r="J312" s="36"/>
      <c r="K312" s="36"/>
      <c r="L312" s="36"/>
      <c r="M312" s="36"/>
      <c r="N312" s="36"/>
      <c r="O312" s="36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</row>
    <row r="313" spans="1:39">
      <c r="A313" s="4" t="s">
        <v>121</v>
      </c>
      <c r="B313" s="4" t="s">
        <v>121</v>
      </c>
      <c r="C313" s="4" t="s">
        <v>121</v>
      </c>
      <c r="G313" s="179" t="s">
        <v>117</v>
      </c>
      <c r="P313" s="177" t="str">
        <f t="shared" ref="P313:AM313" si="158">+IFERROR(P212/P$4,"")</f>
        <v/>
      </c>
      <c r="Q313" s="177">
        <f t="shared" si="158"/>
        <v>2</v>
      </c>
      <c r="R313" s="177">
        <f t="shared" si="158"/>
        <v>0.63636363636363635</v>
      </c>
      <c r="S313" s="177">
        <f t="shared" si="158"/>
        <v>0.47368421052631576</v>
      </c>
      <c r="T313" s="177">
        <f t="shared" si="158"/>
        <v>1.7692307692307692</v>
      </c>
      <c r="U313" s="177">
        <f t="shared" si="158"/>
        <v>0.56000000000000005</v>
      </c>
      <c r="V313" s="177">
        <f t="shared" si="158"/>
        <v>0.31818181818181818</v>
      </c>
      <c r="W313" s="177">
        <f t="shared" si="158"/>
        <v>0.78947368421052633</v>
      </c>
      <c r="X313" s="177">
        <f t="shared" si="158"/>
        <v>1.36</v>
      </c>
      <c r="Y313" s="177">
        <f t="shared" si="158"/>
        <v>0.9555555555555556</v>
      </c>
      <c r="Z313" s="177">
        <f t="shared" si="158"/>
        <v>0.23529411764705882</v>
      </c>
      <c r="AA313" s="177">
        <f t="shared" si="158"/>
        <v>2.1875</v>
      </c>
      <c r="AB313" s="177">
        <f t="shared" si="158"/>
        <v>0.78431372549019607</v>
      </c>
      <c r="AC313" s="177">
        <f t="shared" si="158"/>
        <v>0.73469387755102045</v>
      </c>
      <c r="AD313" s="177">
        <f t="shared" si="158"/>
        <v>0.80952380952380953</v>
      </c>
      <c r="AE313" s="177">
        <f t="shared" si="158"/>
        <v>0.78947368421052633</v>
      </c>
      <c r="AF313" s="177">
        <f t="shared" si="158"/>
        <v>0</v>
      </c>
      <c r="AG313" s="177" t="str">
        <f t="shared" si="158"/>
        <v/>
      </c>
      <c r="AH313" s="177" t="str">
        <f t="shared" si="158"/>
        <v/>
      </c>
      <c r="AI313" s="177" t="str">
        <f t="shared" si="158"/>
        <v/>
      </c>
      <c r="AJ313" s="177" t="str">
        <f t="shared" si="158"/>
        <v/>
      </c>
      <c r="AK313" s="177" t="str">
        <f t="shared" si="158"/>
        <v/>
      </c>
      <c r="AL313" s="177" t="str">
        <f t="shared" si="158"/>
        <v/>
      </c>
      <c r="AM313" s="177" t="str">
        <f t="shared" si="158"/>
        <v/>
      </c>
    </row>
    <row r="314" spans="1:39">
      <c r="A314" s="4" t="s">
        <v>121</v>
      </c>
      <c r="B314" s="4" t="s">
        <v>121</v>
      </c>
      <c r="C314" s="4" t="s">
        <v>121</v>
      </c>
      <c r="G314" s="180" t="s">
        <v>118</v>
      </c>
      <c r="P314" s="177" t="str">
        <f t="shared" ref="P314:AM314" si="159">+IFERROR(P214/P$6,"")</f>
        <v/>
      </c>
      <c r="Q314" s="178">
        <f t="shared" si="159"/>
        <v>0.66666666666666663</v>
      </c>
      <c r="R314" s="178">
        <f t="shared" si="159"/>
        <v>0.58333333333333337</v>
      </c>
      <c r="S314" s="178">
        <f t="shared" si="159"/>
        <v>0.20588235294117646</v>
      </c>
      <c r="T314" s="178">
        <f t="shared" si="159"/>
        <v>0.8</v>
      </c>
      <c r="U314" s="178">
        <f t="shared" si="159"/>
        <v>0.9464285714285714</v>
      </c>
      <c r="V314" s="178">
        <f t="shared" si="159"/>
        <v>0.5</v>
      </c>
      <c r="W314" s="178">
        <f t="shared" si="159"/>
        <v>0.46341463414634149</v>
      </c>
      <c r="X314" s="178">
        <f t="shared" si="159"/>
        <v>0.72580645161290325</v>
      </c>
      <c r="Y314" s="178">
        <f t="shared" si="159"/>
        <v>0.75912408759124084</v>
      </c>
      <c r="Z314" s="178">
        <f t="shared" si="159"/>
        <v>0.87619047619047619</v>
      </c>
      <c r="AA314" s="178">
        <f t="shared" si="159"/>
        <v>0.73913043478260865</v>
      </c>
      <c r="AB314" s="178">
        <f t="shared" si="159"/>
        <v>0.62048192771084343</v>
      </c>
      <c r="AC314" s="178">
        <f t="shared" si="159"/>
        <v>0.67630057803468213</v>
      </c>
      <c r="AD314" s="178">
        <f t="shared" si="159"/>
        <v>0.90909090909090906</v>
      </c>
      <c r="AE314" s="178">
        <f t="shared" si="159"/>
        <v>0.86259541984732824</v>
      </c>
      <c r="AF314" s="178">
        <f t="shared" si="159"/>
        <v>0.78813559322033899</v>
      </c>
      <c r="AG314" s="178" t="str">
        <f t="shared" si="159"/>
        <v/>
      </c>
      <c r="AH314" s="178" t="str">
        <f t="shared" si="159"/>
        <v/>
      </c>
      <c r="AI314" s="178" t="str">
        <f t="shared" si="159"/>
        <v/>
      </c>
      <c r="AJ314" s="178" t="str">
        <f t="shared" si="159"/>
        <v/>
      </c>
      <c r="AK314" s="178" t="str">
        <f t="shared" si="159"/>
        <v/>
      </c>
      <c r="AL314" s="178" t="str">
        <f t="shared" si="159"/>
        <v/>
      </c>
      <c r="AM314" s="178" t="str">
        <f t="shared" si="159"/>
        <v/>
      </c>
    </row>
    <row r="315" spans="1:39">
      <c r="A315" s="4" t="s">
        <v>121</v>
      </c>
      <c r="B315" s="4" t="s">
        <v>121</v>
      </c>
      <c r="C315" s="4" t="s">
        <v>121</v>
      </c>
    </row>
    <row r="316" spans="1:39" ht="15" customHeight="1">
      <c r="A316" s="4" t="s">
        <v>87</v>
      </c>
      <c r="B316" s="4" t="s">
        <v>3770</v>
      </c>
      <c r="C316" s="4" t="s">
        <v>92</v>
      </c>
      <c r="D316" s="217" t="s">
        <v>87</v>
      </c>
      <c r="E316" s="209" t="s">
        <v>34</v>
      </c>
      <c r="F316" s="70"/>
      <c r="G316" s="70"/>
      <c r="H316" s="32"/>
      <c r="I316" s="32"/>
      <c r="J316" s="32"/>
      <c r="K316" s="32"/>
      <c r="L316" s="32"/>
      <c r="M316" s="32"/>
      <c r="N316" s="32"/>
      <c r="O316" s="32"/>
      <c r="P316" s="175">
        <f>+[3]Sheet1!B4</f>
        <v>1</v>
      </c>
      <c r="Q316" s="175">
        <f>+[3]Sheet1!C4</f>
        <v>4</v>
      </c>
      <c r="R316" s="175">
        <f>+[3]Sheet1!D4</f>
        <v>8</v>
      </c>
      <c r="S316" s="175">
        <f>+[3]Sheet1!E4</f>
        <v>1</v>
      </c>
      <c r="T316" s="175">
        <f>+[3]Sheet1!F4</f>
        <v>1</v>
      </c>
      <c r="U316" s="175">
        <f>+[3]Sheet1!G4</f>
        <v>7</v>
      </c>
      <c r="V316" s="175">
        <f>+[3]Sheet1!H4</f>
        <v>4</v>
      </c>
      <c r="W316" s="175">
        <f>+[3]Sheet1!I4</f>
        <v>7</v>
      </c>
      <c r="X316" s="175">
        <f>+[3]Sheet1!J4</f>
        <v>6</v>
      </c>
      <c r="Y316" s="175">
        <f>+[3]Sheet1!K4</f>
        <v>4</v>
      </c>
      <c r="Z316" s="175">
        <f>+[3]Sheet1!L4</f>
        <v>3</v>
      </c>
      <c r="AA316" s="175">
        <f>+[3]Sheet1!M4</f>
        <v>9</v>
      </c>
      <c r="AB316" s="175">
        <f>+[3]Sheet1!N4</f>
        <v>7</v>
      </c>
      <c r="AC316" s="175">
        <f>+[3]Sheet1!O4</f>
        <v>4</v>
      </c>
      <c r="AD316" s="175">
        <f>+[3]Sheet1!P4</f>
        <v>3</v>
      </c>
      <c r="AE316" s="175">
        <f>+[3]Sheet1!Q4</f>
        <v>5</v>
      </c>
      <c r="AF316" s="175">
        <f>+[3]Sheet1!R4</f>
        <v>0</v>
      </c>
      <c r="AG316" s="175">
        <f>+[3]Sheet1!S4</f>
        <v>0</v>
      </c>
      <c r="AH316" s="175">
        <f>+[3]Sheet1!T4</f>
        <v>0</v>
      </c>
      <c r="AI316" s="175">
        <f>+[3]Sheet1!U4</f>
        <v>0</v>
      </c>
      <c r="AJ316" s="175">
        <f>+[3]Sheet1!V4</f>
        <v>0</v>
      </c>
      <c r="AK316" s="175">
        <f>+[3]Sheet1!W4</f>
        <v>0</v>
      </c>
      <c r="AL316" s="175">
        <f>+[3]Sheet1!X4</f>
        <v>0</v>
      </c>
      <c r="AM316" s="175">
        <f>+[3]Sheet1!Y4</f>
        <v>0</v>
      </c>
    </row>
    <row r="317" spans="1:39">
      <c r="A317" s="4" t="s">
        <v>87</v>
      </c>
      <c r="B317" s="4" t="s">
        <v>121</v>
      </c>
      <c r="C317" s="4" t="s">
        <v>121</v>
      </c>
      <c r="D317" s="217"/>
      <c r="E317" s="210" t="s">
        <v>80</v>
      </c>
      <c r="F317" s="211"/>
      <c r="G317" s="211"/>
      <c r="H317" s="16"/>
      <c r="I317" s="16"/>
      <c r="J317" s="16"/>
      <c r="K317" s="16"/>
      <c r="L317" s="16"/>
      <c r="M317" s="16"/>
      <c r="N317" s="16"/>
      <c r="O317" s="16"/>
      <c r="P317" s="72" t="str">
        <f t="shared" ref="P317:AM317" si="160">IFERROR(+P316/(P320+P332+P359+P362+P370+P388+P391+P394+P397+P400+P411),"")</f>
        <v/>
      </c>
      <c r="Q317" s="72">
        <f t="shared" si="160"/>
        <v>4</v>
      </c>
      <c r="R317" s="72">
        <f t="shared" si="160"/>
        <v>2</v>
      </c>
      <c r="S317" s="72">
        <f t="shared" si="160"/>
        <v>0.125</v>
      </c>
      <c r="T317" s="72">
        <f t="shared" si="160"/>
        <v>1</v>
      </c>
      <c r="U317" s="72">
        <f t="shared" si="160"/>
        <v>7</v>
      </c>
      <c r="V317" s="72">
        <f t="shared" si="160"/>
        <v>0.5714285714285714</v>
      </c>
      <c r="W317" s="72">
        <f t="shared" si="160"/>
        <v>1.75</v>
      </c>
      <c r="X317" s="72">
        <f t="shared" si="160"/>
        <v>0.8571428571428571</v>
      </c>
      <c r="Y317" s="72">
        <f t="shared" si="160"/>
        <v>0.66666666666666663</v>
      </c>
      <c r="Z317" s="72">
        <f t="shared" si="160"/>
        <v>0.75</v>
      </c>
      <c r="AA317" s="72">
        <f t="shared" si="160"/>
        <v>3</v>
      </c>
      <c r="AB317" s="72">
        <f t="shared" si="160"/>
        <v>0.77777777777777779</v>
      </c>
      <c r="AC317" s="72">
        <f t="shared" si="160"/>
        <v>0.5714285714285714</v>
      </c>
      <c r="AD317" s="72">
        <f t="shared" si="160"/>
        <v>0.75</v>
      </c>
      <c r="AE317" s="72">
        <f t="shared" si="160"/>
        <v>1.6666666666666667</v>
      </c>
      <c r="AF317" s="72">
        <f t="shared" si="160"/>
        <v>0</v>
      </c>
      <c r="AG317" s="72" t="str">
        <f t="shared" si="160"/>
        <v/>
      </c>
      <c r="AH317" s="72" t="str">
        <f t="shared" si="160"/>
        <v/>
      </c>
      <c r="AI317" s="72" t="str">
        <f t="shared" si="160"/>
        <v/>
      </c>
      <c r="AJ317" s="72" t="str">
        <f t="shared" si="160"/>
        <v/>
      </c>
      <c r="AK317" s="72" t="str">
        <f t="shared" si="160"/>
        <v/>
      </c>
      <c r="AL317" s="72" t="str">
        <f t="shared" si="160"/>
        <v/>
      </c>
      <c r="AM317" s="72" t="str">
        <f t="shared" si="160"/>
        <v/>
      </c>
    </row>
    <row r="318" spans="1:39">
      <c r="A318" s="4" t="s">
        <v>87</v>
      </c>
      <c r="B318" s="4" t="s">
        <v>3771</v>
      </c>
      <c r="C318" s="4" t="s">
        <v>92</v>
      </c>
      <c r="D318" s="217"/>
      <c r="E318" s="212" t="s">
        <v>69</v>
      </c>
      <c r="F318" s="71"/>
      <c r="G318" s="71"/>
      <c r="H318" s="33"/>
      <c r="I318" s="33"/>
      <c r="J318" s="33"/>
      <c r="K318" s="33"/>
      <c r="L318" s="33"/>
      <c r="M318" s="33"/>
      <c r="N318" s="33"/>
      <c r="O318" s="33"/>
      <c r="P318" s="163">
        <f t="shared" ref="P318" si="161">+P321+P333+P360+P363+P371+P389+P392+P395+P398+P401+P412+P377+P383</f>
        <v>0</v>
      </c>
      <c r="Q318" s="163">
        <f>+Q321+Q333+Q360+Q363+Q371+Q389+Q392+Q395+Q398+Q401+Q412+Q377+Q383</f>
        <v>1</v>
      </c>
      <c r="R318" s="163">
        <f t="shared" ref="R318:AM318" si="162">+R321+R333+R360+R363+R371+R389+R392+R395+R398+R401+R412+R377+R383</f>
        <v>9</v>
      </c>
      <c r="S318" s="163">
        <f t="shared" si="162"/>
        <v>13</v>
      </c>
      <c r="T318" s="163">
        <f t="shared" si="162"/>
        <v>1</v>
      </c>
      <c r="U318" s="163">
        <f t="shared" si="162"/>
        <v>2</v>
      </c>
      <c r="V318" s="163">
        <f t="shared" si="162"/>
        <v>25</v>
      </c>
      <c r="W318" s="163">
        <f t="shared" si="162"/>
        <v>10</v>
      </c>
      <c r="X318" s="163">
        <f t="shared" si="162"/>
        <v>8</v>
      </c>
      <c r="Y318" s="163">
        <f t="shared" si="162"/>
        <v>11</v>
      </c>
      <c r="Z318" s="163">
        <f t="shared" si="162"/>
        <v>7</v>
      </c>
      <c r="AA318" s="163">
        <f t="shared" si="162"/>
        <v>5</v>
      </c>
      <c r="AB318" s="163">
        <f t="shared" si="162"/>
        <v>16</v>
      </c>
      <c r="AC318" s="163">
        <f t="shared" si="162"/>
        <v>18</v>
      </c>
      <c r="AD318" s="163">
        <f t="shared" si="162"/>
        <v>5</v>
      </c>
      <c r="AE318" s="163">
        <f t="shared" si="162"/>
        <v>17</v>
      </c>
      <c r="AF318" s="163">
        <f t="shared" si="162"/>
        <v>17</v>
      </c>
      <c r="AG318" s="163">
        <f t="shared" si="162"/>
        <v>0</v>
      </c>
      <c r="AH318" s="163">
        <f t="shared" si="162"/>
        <v>0</v>
      </c>
      <c r="AI318" s="163">
        <f t="shared" si="162"/>
        <v>0</v>
      </c>
      <c r="AJ318" s="163">
        <f t="shared" si="162"/>
        <v>0</v>
      </c>
      <c r="AK318" s="163">
        <f t="shared" si="162"/>
        <v>0</v>
      </c>
      <c r="AL318" s="163">
        <f t="shared" si="162"/>
        <v>0</v>
      </c>
      <c r="AM318" s="163">
        <f t="shared" si="162"/>
        <v>0</v>
      </c>
    </row>
    <row r="319" spans="1:39">
      <c r="A319" s="4" t="s">
        <v>87</v>
      </c>
      <c r="B319" s="4" t="s">
        <v>121</v>
      </c>
      <c r="C319" s="4" t="s">
        <v>121</v>
      </c>
      <c r="D319" s="217"/>
      <c r="E319" s="213" t="s">
        <v>84</v>
      </c>
      <c r="F319" s="214"/>
      <c r="G319" s="211"/>
      <c r="H319" s="16"/>
      <c r="I319" s="16"/>
      <c r="J319" s="16"/>
      <c r="K319" s="16"/>
      <c r="L319" s="16"/>
      <c r="M319" s="16"/>
      <c r="N319" s="16"/>
      <c r="O319" s="16"/>
      <c r="P319" s="72">
        <f t="shared" ref="P319" si="163">+IFERROR(P318/P316,"")</f>
        <v>0</v>
      </c>
      <c r="Q319" s="72">
        <f>+IFERROR(Q318/Q316,"")</f>
        <v>0.25</v>
      </c>
      <c r="R319" s="72">
        <f>+IFERROR(R318/R316,"")</f>
        <v>1.125</v>
      </c>
      <c r="S319" s="72">
        <f t="shared" ref="S319:AM319" si="164">+IFERROR(S318/S316,"")</f>
        <v>13</v>
      </c>
      <c r="T319" s="72">
        <f t="shared" si="164"/>
        <v>1</v>
      </c>
      <c r="U319" s="72">
        <f t="shared" si="164"/>
        <v>0.2857142857142857</v>
      </c>
      <c r="V319" s="72">
        <f t="shared" si="164"/>
        <v>6.25</v>
      </c>
      <c r="W319" s="72">
        <f t="shared" si="164"/>
        <v>1.4285714285714286</v>
      </c>
      <c r="X319" s="72">
        <f t="shared" si="164"/>
        <v>1.3333333333333333</v>
      </c>
      <c r="Y319" s="72">
        <f t="shared" si="164"/>
        <v>2.75</v>
      </c>
      <c r="Z319" s="72">
        <f t="shared" si="164"/>
        <v>2.3333333333333335</v>
      </c>
      <c r="AA319" s="72">
        <f t="shared" si="164"/>
        <v>0.55555555555555558</v>
      </c>
      <c r="AB319" s="72">
        <f t="shared" si="164"/>
        <v>2.2857142857142856</v>
      </c>
      <c r="AC319" s="72">
        <f t="shared" si="164"/>
        <v>4.5</v>
      </c>
      <c r="AD319" s="72">
        <f t="shared" si="164"/>
        <v>1.6666666666666667</v>
      </c>
      <c r="AE319" s="72">
        <f t="shared" si="164"/>
        <v>3.4</v>
      </c>
      <c r="AF319" s="72" t="str">
        <f t="shared" si="164"/>
        <v/>
      </c>
      <c r="AG319" s="72" t="str">
        <f t="shared" si="164"/>
        <v/>
      </c>
      <c r="AH319" s="72" t="str">
        <f t="shared" si="164"/>
        <v/>
      </c>
      <c r="AI319" s="72" t="str">
        <f t="shared" si="164"/>
        <v/>
      </c>
      <c r="AJ319" s="72" t="str">
        <f t="shared" si="164"/>
        <v/>
      </c>
      <c r="AK319" s="72" t="str">
        <f t="shared" si="164"/>
        <v/>
      </c>
      <c r="AL319" s="72" t="str">
        <f t="shared" si="164"/>
        <v/>
      </c>
      <c r="AM319" s="72" t="str">
        <f t="shared" si="164"/>
        <v/>
      </c>
    </row>
    <row r="320" spans="1:39" ht="15" customHeight="1">
      <c r="A320" s="4" t="s">
        <v>87</v>
      </c>
      <c r="B320" s="4" t="s">
        <v>48</v>
      </c>
      <c r="C320" s="4" t="str">
        <f>+G320</f>
        <v>Clients</v>
      </c>
      <c r="D320" s="217"/>
      <c r="E320" s="206" t="s">
        <v>35</v>
      </c>
      <c r="F320" s="204" t="s">
        <v>48</v>
      </c>
      <c r="G320" s="10" t="s">
        <v>40</v>
      </c>
      <c r="H320" s="19"/>
      <c r="I320" s="19"/>
      <c r="J320" s="19"/>
      <c r="K320" s="19"/>
      <c r="L320" s="19"/>
      <c r="M320" s="19"/>
      <c r="N320" s="19"/>
      <c r="O320" s="19"/>
      <c r="P320" s="165"/>
      <c r="Q320" s="165">
        <f>+[4]Sheet1!C16</f>
        <v>0</v>
      </c>
      <c r="R320" s="165">
        <f>+[4]Sheet1!D16</f>
        <v>0</v>
      </c>
      <c r="S320" s="165">
        <f>+[4]Sheet1!E16</f>
        <v>1</v>
      </c>
      <c r="T320" s="165">
        <f>+[4]Sheet1!F16</f>
        <v>0</v>
      </c>
      <c r="U320" s="165">
        <f>+[4]Sheet1!G16</f>
        <v>0</v>
      </c>
      <c r="V320" s="165">
        <f>+[4]Sheet1!H16</f>
        <v>0</v>
      </c>
      <c r="W320" s="165">
        <f>+[4]Sheet1!I16</f>
        <v>1</v>
      </c>
      <c r="X320" s="165">
        <f>+[4]Sheet1!J16</f>
        <v>0</v>
      </c>
      <c r="Y320" s="165">
        <f>+[4]Sheet1!K16</f>
        <v>0</v>
      </c>
      <c r="Z320" s="165">
        <f>+[4]Sheet1!L16</f>
        <v>0</v>
      </c>
      <c r="AA320" s="165">
        <f>+[4]Sheet1!M16</f>
        <v>0</v>
      </c>
      <c r="AB320" s="165">
        <f>+[4]Sheet1!N16</f>
        <v>0</v>
      </c>
      <c r="AC320" s="165">
        <f>+[4]Sheet1!O16</f>
        <v>0</v>
      </c>
      <c r="AD320" s="165">
        <f>+[4]Sheet1!P16</f>
        <v>0</v>
      </c>
      <c r="AE320" s="165">
        <f>+[4]Sheet1!Q16</f>
        <v>0</v>
      </c>
      <c r="AF320" s="165">
        <f>+[4]Sheet1!R16</f>
        <v>0</v>
      </c>
      <c r="AG320" s="165">
        <f>+[4]Sheet1!S16</f>
        <v>0</v>
      </c>
      <c r="AH320" s="165">
        <f>+[4]Sheet1!T16</f>
        <v>0</v>
      </c>
      <c r="AI320" s="165">
        <f>+[4]Sheet1!U16</f>
        <v>0</v>
      </c>
      <c r="AJ320" s="165">
        <f>+[4]Sheet1!V16</f>
        <v>0</v>
      </c>
      <c r="AK320" s="165">
        <f>+[4]Sheet1!W16</f>
        <v>0</v>
      </c>
      <c r="AL320" s="165">
        <f>+[4]Sheet1!X16</f>
        <v>0</v>
      </c>
      <c r="AM320" s="165">
        <f>+[4]Sheet1!Y16</f>
        <v>0</v>
      </c>
    </row>
    <row r="321" spans="1:39">
      <c r="A321" s="4" t="s">
        <v>87</v>
      </c>
      <c r="B321" s="4" t="s">
        <v>48</v>
      </c>
      <c r="C321" s="4" t="str">
        <f>+G321</f>
        <v>Assets</v>
      </c>
      <c r="D321" s="217"/>
      <c r="E321" s="207"/>
      <c r="F321" s="204"/>
      <c r="G321" s="11" t="s">
        <v>88</v>
      </c>
      <c r="H321" s="34"/>
      <c r="I321" s="34"/>
      <c r="J321" s="34"/>
      <c r="K321" s="34"/>
      <c r="L321" s="34"/>
      <c r="M321" s="34"/>
      <c r="N321" s="34"/>
      <c r="O321" s="34"/>
      <c r="P321" s="167">
        <f t="shared" ref="P321:Q321" si="165">+SUM(P322:P330)</f>
        <v>0</v>
      </c>
      <c r="Q321" s="167">
        <f t="shared" si="165"/>
        <v>0</v>
      </c>
      <c r="R321" s="167">
        <f>+SUM(R322:R330)</f>
        <v>0</v>
      </c>
      <c r="S321" s="167">
        <f t="shared" ref="S321:AM321" si="166">+SUM(S322:S330)</f>
        <v>2</v>
      </c>
      <c r="T321" s="167">
        <f t="shared" si="166"/>
        <v>0</v>
      </c>
      <c r="U321" s="167">
        <f t="shared" si="166"/>
        <v>0</v>
      </c>
      <c r="V321" s="167">
        <f t="shared" si="166"/>
        <v>0</v>
      </c>
      <c r="W321" s="167">
        <f t="shared" si="166"/>
        <v>2</v>
      </c>
      <c r="X321" s="167">
        <f t="shared" si="166"/>
        <v>0</v>
      </c>
      <c r="Y321" s="167">
        <f t="shared" si="166"/>
        <v>0</v>
      </c>
      <c r="Z321" s="167">
        <f t="shared" si="166"/>
        <v>0</v>
      </c>
      <c r="AA321" s="167">
        <f t="shared" si="166"/>
        <v>0</v>
      </c>
      <c r="AB321" s="167">
        <f t="shared" si="166"/>
        <v>0</v>
      </c>
      <c r="AC321" s="167">
        <f t="shared" si="166"/>
        <v>0</v>
      </c>
      <c r="AD321" s="167">
        <f t="shared" si="166"/>
        <v>0</v>
      </c>
      <c r="AE321" s="167">
        <f t="shared" si="166"/>
        <v>0</v>
      </c>
      <c r="AF321" s="167">
        <f t="shared" si="166"/>
        <v>0</v>
      </c>
      <c r="AG321" s="167">
        <f t="shared" si="166"/>
        <v>0</v>
      </c>
      <c r="AH321" s="167">
        <f t="shared" si="166"/>
        <v>0</v>
      </c>
      <c r="AI321" s="167">
        <f t="shared" si="166"/>
        <v>0</v>
      </c>
      <c r="AJ321" s="167">
        <f t="shared" si="166"/>
        <v>0</v>
      </c>
      <c r="AK321" s="167">
        <f t="shared" si="166"/>
        <v>0</v>
      </c>
      <c r="AL321" s="167">
        <f t="shared" si="166"/>
        <v>0</v>
      </c>
      <c r="AM321" s="167">
        <f t="shared" si="166"/>
        <v>0</v>
      </c>
    </row>
    <row r="322" spans="1:39" outlineLevel="1">
      <c r="A322" s="4" t="s">
        <v>87</v>
      </c>
      <c r="B322" s="4" t="s">
        <v>48</v>
      </c>
      <c r="C322" s="4" t="str">
        <f>+G322</f>
        <v>X Privacy Portable 20</v>
      </c>
      <c r="D322" s="217"/>
      <c r="E322" s="207"/>
      <c r="F322" s="204"/>
      <c r="G322" s="12" t="s">
        <v>76</v>
      </c>
      <c r="H322" s="35"/>
      <c r="I322" s="35"/>
      <c r="J322" s="35"/>
      <c r="K322" s="35"/>
      <c r="L322" s="35"/>
      <c r="M322" s="35"/>
      <c r="N322" s="35"/>
      <c r="O322" s="35"/>
      <c r="P322" s="169"/>
      <c r="Q322" s="169">
        <f>+IFERROR(SUMIFS([5]Sheet1!D:D,[5]Sheet1!$A:$A,$A322,[5]Sheet1!$B:$B,$B322,[5]Sheet1!$C:$C,$C322),0)</f>
        <v>0</v>
      </c>
      <c r="R322" s="169">
        <f>+IFERROR(SUMIFS([5]Sheet1!E:E,[5]Sheet1!$A:$A,$A322,[5]Sheet1!$B:$B,$B322,[5]Sheet1!$C:$C,$C322),0)</f>
        <v>0</v>
      </c>
      <c r="S322" s="169">
        <f>+IFERROR(SUMIFS([5]Sheet1!F:F,[5]Sheet1!$A:$A,$A322,[5]Sheet1!$B:$B,$B322,[5]Sheet1!$C:$C,$C322),0)</f>
        <v>0</v>
      </c>
      <c r="T322" s="169">
        <f>+IFERROR(SUMIFS([5]Sheet1!G:G,[5]Sheet1!$A:$A,$A322,[5]Sheet1!$B:$B,$B322,[5]Sheet1!$C:$C,$C322),0)</f>
        <v>0</v>
      </c>
      <c r="U322" s="169">
        <f>+IFERROR(SUMIFS([5]Sheet1!H:H,[5]Sheet1!$A:$A,$A322,[5]Sheet1!$B:$B,$B322,[5]Sheet1!$C:$C,$C322),0)</f>
        <v>0</v>
      </c>
      <c r="V322" s="169">
        <f>+IFERROR(SUMIFS([5]Sheet1!I:I,[5]Sheet1!$A:$A,$A322,[5]Sheet1!$B:$B,$B322,[5]Sheet1!$C:$C,$C322),0)</f>
        <v>0</v>
      </c>
      <c r="W322" s="169">
        <f>+IFERROR(SUMIFS([5]Sheet1!J:J,[5]Sheet1!$A:$A,$A322,[5]Sheet1!$B:$B,$B322,[5]Sheet1!$C:$C,$C322),0)</f>
        <v>0</v>
      </c>
      <c r="X322" s="169">
        <f>+IFERROR(SUMIFS([5]Sheet1!K:K,[5]Sheet1!$A:$A,$A322,[5]Sheet1!$B:$B,$B322,[5]Sheet1!$C:$C,$C322),0)</f>
        <v>0</v>
      </c>
      <c r="Y322" s="169">
        <f>+IFERROR(SUMIFS([5]Sheet1!L:L,[5]Sheet1!$A:$A,$A322,[5]Sheet1!$B:$B,$B322,[5]Sheet1!$C:$C,$C322),0)</f>
        <v>0</v>
      </c>
      <c r="Z322" s="169">
        <f>+IFERROR(SUMIFS([5]Sheet1!M:M,[5]Sheet1!$A:$A,$A322,[5]Sheet1!$B:$B,$B322,[5]Sheet1!$C:$C,$C322),0)</f>
        <v>0</v>
      </c>
      <c r="AA322" s="169">
        <f>+IFERROR(SUMIFS([5]Sheet1!N:N,[5]Sheet1!$A:$A,$A322,[5]Sheet1!$B:$B,$B322,[5]Sheet1!$C:$C,$C322),0)</f>
        <v>0</v>
      </c>
      <c r="AB322" s="169">
        <f>+IFERROR(SUMIFS([5]Sheet1!O:O,[5]Sheet1!$A:$A,$A322,[5]Sheet1!$B:$B,$B322,[5]Sheet1!$C:$C,$C322),0)</f>
        <v>0</v>
      </c>
      <c r="AC322" s="169">
        <f>+IFERROR(SUMIFS([5]Sheet1!P:P,[5]Sheet1!$A:$A,$A322,[5]Sheet1!$B:$B,$B322,[5]Sheet1!$C:$C,$C322),0)</f>
        <v>0</v>
      </c>
      <c r="AD322" s="169">
        <f>+IFERROR(SUMIFS([5]Sheet1!Q:Q,[5]Sheet1!$A:$A,$A322,[5]Sheet1!$B:$B,$B322,[5]Sheet1!$C:$C,$C322),0)</f>
        <v>0</v>
      </c>
      <c r="AE322" s="169">
        <f>+IFERROR(SUMIFS([5]Sheet1!R:R,[5]Sheet1!$A:$A,$A322,[5]Sheet1!$B:$B,$B322,[5]Sheet1!$C:$C,$C322),0)</f>
        <v>0</v>
      </c>
      <c r="AF322" s="169">
        <f>+IFERROR(SUMIFS([5]Sheet1!S:S,[5]Sheet1!$A:$A,$A322,[5]Sheet1!$B:$B,$B322,[5]Sheet1!$C:$C,$C322),0)</f>
        <v>0</v>
      </c>
      <c r="AG322" s="169">
        <f>+IFERROR(SUMIFS([5]Sheet1!T:T,[5]Sheet1!$A:$A,$A322,[5]Sheet1!$B:$B,$B322,[5]Sheet1!$C:$C,$C322),0)</f>
        <v>0</v>
      </c>
      <c r="AH322" s="169">
        <f>+IFERROR(SUMIFS([5]Sheet1!U:U,[5]Sheet1!$A:$A,$A322,[5]Sheet1!$B:$B,$B322,[5]Sheet1!$C:$C,$C322),0)</f>
        <v>0</v>
      </c>
      <c r="AI322" s="169">
        <f>+IFERROR(SUMIFS([5]Sheet1!V:V,[5]Sheet1!$A:$A,$A322,[5]Sheet1!$B:$B,$B322,[5]Sheet1!$C:$C,$C322),0)</f>
        <v>0</v>
      </c>
      <c r="AJ322" s="169">
        <f>+IFERROR(SUMIFS([5]Sheet1!W:W,[5]Sheet1!$A:$A,$A322,[5]Sheet1!$B:$B,$B322,[5]Sheet1!$C:$C,$C322),0)</f>
        <v>0</v>
      </c>
      <c r="AK322" s="169">
        <f>+IFERROR(SUMIFS([5]Sheet1!X:X,[5]Sheet1!$A:$A,$A322,[5]Sheet1!$B:$B,$B322,[5]Sheet1!$C:$C,$C322),0)</f>
        <v>0</v>
      </c>
      <c r="AL322" s="169">
        <f>+IFERROR(SUMIFS([5]Sheet1!Y:Y,[5]Sheet1!$A:$A,$A322,[5]Sheet1!$B:$B,$B322,[5]Sheet1!$C:$C,$C322),0)</f>
        <v>0</v>
      </c>
      <c r="AM322" s="169">
        <f>+IFERROR(SUMIFS([5]Sheet1!Z:Z,[5]Sheet1!$A:$A,$A322,[5]Sheet1!$B:$B,$B322,[5]Sheet1!$C:$C,$C322),0)</f>
        <v>0</v>
      </c>
    </row>
    <row r="323" spans="1:39" outlineLevel="1">
      <c r="A323" s="4" t="s">
        <v>87</v>
      </c>
      <c r="B323" s="4" t="s">
        <v>48</v>
      </c>
      <c r="C323" s="4" t="str">
        <f t="shared" ref="C323:C330" si="167">+G323</f>
        <v>X Privacy 50</v>
      </c>
      <c r="D323" s="217"/>
      <c r="E323" s="207"/>
      <c r="F323" s="204"/>
      <c r="G323" s="12" t="s">
        <v>55</v>
      </c>
      <c r="H323" s="35"/>
      <c r="I323" s="35"/>
      <c r="J323" s="35"/>
      <c r="K323" s="35"/>
      <c r="L323" s="35"/>
      <c r="M323" s="35"/>
      <c r="N323" s="35"/>
      <c r="O323" s="35"/>
      <c r="P323" s="169"/>
      <c r="Q323" s="169">
        <f>+IFERROR(SUMIFS([5]Sheet1!D:D,[5]Sheet1!$A:$A,$A323,[5]Sheet1!$B:$B,$B323,[5]Sheet1!$C:$C,$C323),0)</f>
        <v>0</v>
      </c>
      <c r="R323" s="169">
        <f>+IFERROR(SUMIFS([5]Sheet1!E:E,[5]Sheet1!$A:$A,$A323,[5]Sheet1!$B:$B,$B323,[5]Sheet1!$C:$C,$C323),0)</f>
        <v>0</v>
      </c>
      <c r="S323" s="169">
        <f>+IFERROR(SUMIFS([5]Sheet1!F:F,[5]Sheet1!$A:$A,$A323,[5]Sheet1!$B:$B,$B323,[5]Sheet1!$C:$C,$C323),0)</f>
        <v>2</v>
      </c>
      <c r="T323" s="169">
        <f>+IFERROR(SUMIFS([5]Sheet1!G:G,[5]Sheet1!$A:$A,$A323,[5]Sheet1!$B:$B,$B323,[5]Sheet1!$C:$C,$C323),0)</f>
        <v>0</v>
      </c>
      <c r="U323" s="169">
        <f>+IFERROR(SUMIFS([5]Sheet1!H:H,[5]Sheet1!$A:$A,$A323,[5]Sheet1!$B:$B,$B323,[5]Sheet1!$C:$C,$C323),0)</f>
        <v>0</v>
      </c>
      <c r="V323" s="169">
        <f>+IFERROR(SUMIFS([5]Sheet1!I:I,[5]Sheet1!$A:$A,$A323,[5]Sheet1!$B:$B,$B323,[5]Sheet1!$C:$C,$C323),0)</f>
        <v>0</v>
      </c>
      <c r="W323" s="169">
        <f>+IFERROR(SUMIFS([5]Sheet1!J:J,[5]Sheet1!$A:$A,$A323,[5]Sheet1!$B:$B,$B323,[5]Sheet1!$C:$C,$C323),0)</f>
        <v>0</v>
      </c>
      <c r="X323" s="169">
        <f>+IFERROR(SUMIFS([5]Sheet1!K:K,[5]Sheet1!$A:$A,$A323,[5]Sheet1!$B:$B,$B323,[5]Sheet1!$C:$C,$C323),0)</f>
        <v>0</v>
      </c>
      <c r="Y323" s="169">
        <f>+IFERROR(SUMIFS([5]Sheet1!L:L,[5]Sheet1!$A:$A,$A323,[5]Sheet1!$B:$B,$B323,[5]Sheet1!$C:$C,$C323),0)</f>
        <v>0</v>
      </c>
      <c r="Z323" s="169">
        <f>+IFERROR(SUMIFS([5]Sheet1!M:M,[5]Sheet1!$A:$A,$A323,[5]Sheet1!$B:$B,$B323,[5]Sheet1!$C:$C,$C323),0)</f>
        <v>0</v>
      </c>
      <c r="AA323" s="169">
        <f>+IFERROR(SUMIFS([5]Sheet1!N:N,[5]Sheet1!$A:$A,$A323,[5]Sheet1!$B:$B,$B323,[5]Sheet1!$C:$C,$C323),0)</f>
        <v>0</v>
      </c>
      <c r="AB323" s="169">
        <f>+IFERROR(SUMIFS([5]Sheet1!O:O,[5]Sheet1!$A:$A,$A323,[5]Sheet1!$B:$B,$B323,[5]Sheet1!$C:$C,$C323),0)</f>
        <v>0</v>
      </c>
      <c r="AC323" s="169">
        <f>+IFERROR(SUMIFS([5]Sheet1!P:P,[5]Sheet1!$A:$A,$A323,[5]Sheet1!$B:$B,$B323,[5]Sheet1!$C:$C,$C323),0)</f>
        <v>0</v>
      </c>
      <c r="AD323" s="169">
        <f>+IFERROR(SUMIFS([5]Sheet1!Q:Q,[5]Sheet1!$A:$A,$A323,[5]Sheet1!$B:$B,$B323,[5]Sheet1!$C:$C,$C323),0)</f>
        <v>0</v>
      </c>
      <c r="AE323" s="169">
        <f>+IFERROR(SUMIFS([5]Sheet1!R:R,[5]Sheet1!$A:$A,$A323,[5]Sheet1!$B:$B,$B323,[5]Sheet1!$C:$C,$C323),0)</f>
        <v>0</v>
      </c>
      <c r="AF323" s="169">
        <f>+IFERROR(SUMIFS([5]Sheet1!S:S,[5]Sheet1!$A:$A,$A323,[5]Sheet1!$B:$B,$B323,[5]Sheet1!$C:$C,$C323),0)</f>
        <v>0</v>
      </c>
      <c r="AG323" s="169">
        <f>+IFERROR(SUMIFS([5]Sheet1!T:T,[5]Sheet1!$A:$A,$A323,[5]Sheet1!$B:$B,$B323,[5]Sheet1!$C:$C,$C323),0)</f>
        <v>0</v>
      </c>
      <c r="AH323" s="169">
        <f>+IFERROR(SUMIFS([5]Sheet1!U:U,[5]Sheet1!$A:$A,$A323,[5]Sheet1!$B:$B,$B323,[5]Sheet1!$C:$C,$C323),0)</f>
        <v>0</v>
      </c>
      <c r="AI323" s="169">
        <f>+IFERROR(SUMIFS([5]Sheet1!V:V,[5]Sheet1!$A:$A,$A323,[5]Sheet1!$B:$B,$B323,[5]Sheet1!$C:$C,$C323),0)</f>
        <v>0</v>
      </c>
      <c r="AJ323" s="169">
        <f>+IFERROR(SUMIFS([5]Sheet1!W:W,[5]Sheet1!$A:$A,$A323,[5]Sheet1!$B:$B,$B323,[5]Sheet1!$C:$C,$C323),0)</f>
        <v>0</v>
      </c>
      <c r="AK323" s="169">
        <f>+IFERROR(SUMIFS([5]Sheet1!X:X,[5]Sheet1!$A:$A,$A323,[5]Sheet1!$B:$B,$B323,[5]Sheet1!$C:$C,$C323),0)</f>
        <v>0</v>
      </c>
      <c r="AL323" s="169">
        <f>+IFERROR(SUMIFS([5]Sheet1!Y:Y,[5]Sheet1!$A:$A,$A323,[5]Sheet1!$B:$B,$B323,[5]Sheet1!$C:$C,$C323),0)</f>
        <v>0</v>
      </c>
      <c r="AM323" s="169">
        <f>+IFERROR(SUMIFS([5]Sheet1!Z:Z,[5]Sheet1!$A:$A,$A323,[5]Sheet1!$B:$B,$B323,[5]Sheet1!$C:$C,$C323),0)</f>
        <v>0</v>
      </c>
    </row>
    <row r="324" spans="1:39" outlineLevel="1">
      <c r="A324" s="4" t="s">
        <v>87</v>
      </c>
      <c r="B324" s="4" t="s">
        <v>48</v>
      </c>
      <c r="C324" s="4" t="str">
        <f t="shared" si="167"/>
        <v>X Privacy 100</v>
      </c>
      <c r="D324" s="217"/>
      <c r="E324" s="207"/>
      <c r="F324" s="204"/>
      <c r="G324" s="12" t="s">
        <v>56</v>
      </c>
      <c r="H324" s="35"/>
      <c r="I324" s="35"/>
      <c r="J324" s="35"/>
      <c r="K324" s="35"/>
      <c r="L324" s="35"/>
      <c r="M324" s="35"/>
      <c r="N324" s="35"/>
      <c r="O324" s="35"/>
      <c r="P324" s="169"/>
      <c r="Q324" s="169">
        <f>+IFERROR(SUMIFS([5]Sheet1!D:D,[5]Sheet1!$A:$A,$A324,[5]Sheet1!$B:$B,$B324,[5]Sheet1!$C:$C,$C324),0)</f>
        <v>0</v>
      </c>
      <c r="R324" s="169">
        <f>+IFERROR(SUMIFS([5]Sheet1!E:E,[5]Sheet1!$A:$A,$A324,[5]Sheet1!$B:$B,$B324,[5]Sheet1!$C:$C,$C324),0)</f>
        <v>0</v>
      </c>
      <c r="S324" s="169">
        <f>+IFERROR(SUMIFS([5]Sheet1!F:F,[5]Sheet1!$A:$A,$A324,[5]Sheet1!$B:$B,$B324,[5]Sheet1!$C:$C,$C324),0)</f>
        <v>0</v>
      </c>
      <c r="T324" s="169">
        <f>+IFERROR(SUMIFS([5]Sheet1!G:G,[5]Sheet1!$A:$A,$A324,[5]Sheet1!$B:$B,$B324,[5]Sheet1!$C:$C,$C324),0)</f>
        <v>0</v>
      </c>
      <c r="U324" s="169">
        <f>+IFERROR(SUMIFS([5]Sheet1!H:H,[5]Sheet1!$A:$A,$A324,[5]Sheet1!$B:$B,$B324,[5]Sheet1!$C:$C,$C324),0)</f>
        <v>0</v>
      </c>
      <c r="V324" s="169">
        <f>+IFERROR(SUMIFS([5]Sheet1!I:I,[5]Sheet1!$A:$A,$A324,[5]Sheet1!$B:$B,$B324,[5]Sheet1!$C:$C,$C324),0)</f>
        <v>0</v>
      </c>
      <c r="W324" s="169">
        <f>+IFERROR(SUMIFS([5]Sheet1!J:J,[5]Sheet1!$A:$A,$A324,[5]Sheet1!$B:$B,$B324,[5]Sheet1!$C:$C,$C324),0)</f>
        <v>2</v>
      </c>
      <c r="X324" s="169">
        <f>+IFERROR(SUMIFS([5]Sheet1!K:K,[5]Sheet1!$A:$A,$A324,[5]Sheet1!$B:$B,$B324,[5]Sheet1!$C:$C,$C324),0)</f>
        <v>0</v>
      </c>
      <c r="Y324" s="169">
        <f>+IFERROR(SUMIFS([5]Sheet1!L:L,[5]Sheet1!$A:$A,$A324,[5]Sheet1!$B:$B,$B324,[5]Sheet1!$C:$C,$C324),0)</f>
        <v>0</v>
      </c>
      <c r="Z324" s="169">
        <f>+IFERROR(SUMIFS([5]Sheet1!M:M,[5]Sheet1!$A:$A,$A324,[5]Sheet1!$B:$B,$B324,[5]Sheet1!$C:$C,$C324),0)</f>
        <v>0</v>
      </c>
      <c r="AA324" s="169">
        <f>+IFERROR(SUMIFS([5]Sheet1!N:N,[5]Sheet1!$A:$A,$A324,[5]Sheet1!$B:$B,$B324,[5]Sheet1!$C:$C,$C324),0)</f>
        <v>0</v>
      </c>
      <c r="AB324" s="169">
        <f>+IFERROR(SUMIFS([5]Sheet1!O:O,[5]Sheet1!$A:$A,$A324,[5]Sheet1!$B:$B,$B324,[5]Sheet1!$C:$C,$C324),0)</f>
        <v>0</v>
      </c>
      <c r="AC324" s="169">
        <f>+IFERROR(SUMIFS([5]Sheet1!P:P,[5]Sheet1!$A:$A,$A324,[5]Sheet1!$B:$B,$B324,[5]Sheet1!$C:$C,$C324),0)</f>
        <v>0</v>
      </c>
      <c r="AD324" s="169">
        <f>+IFERROR(SUMIFS([5]Sheet1!Q:Q,[5]Sheet1!$A:$A,$A324,[5]Sheet1!$B:$B,$B324,[5]Sheet1!$C:$C,$C324),0)</f>
        <v>0</v>
      </c>
      <c r="AE324" s="169">
        <f>+IFERROR(SUMIFS([5]Sheet1!R:R,[5]Sheet1!$A:$A,$A324,[5]Sheet1!$B:$B,$B324,[5]Sheet1!$C:$C,$C324),0)</f>
        <v>0</v>
      </c>
      <c r="AF324" s="169">
        <f>+IFERROR(SUMIFS([5]Sheet1!S:S,[5]Sheet1!$A:$A,$A324,[5]Sheet1!$B:$B,$B324,[5]Sheet1!$C:$C,$C324),0)</f>
        <v>0</v>
      </c>
      <c r="AG324" s="169">
        <f>+IFERROR(SUMIFS([5]Sheet1!T:T,[5]Sheet1!$A:$A,$A324,[5]Sheet1!$B:$B,$B324,[5]Sheet1!$C:$C,$C324),0)</f>
        <v>0</v>
      </c>
      <c r="AH324" s="169">
        <f>+IFERROR(SUMIFS([5]Sheet1!U:U,[5]Sheet1!$A:$A,$A324,[5]Sheet1!$B:$B,$B324,[5]Sheet1!$C:$C,$C324),0)</f>
        <v>0</v>
      </c>
      <c r="AI324" s="169">
        <f>+IFERROR(SUMIFS([5]Sheet1!V:V,[5]Sheet1!$A:$A,$A324,[5]Sheet1!$B:$B,$B324,[5]Sheet1!$C:$C,$C324),0)</f>
        <v>0</v>
      </c>
      <c r="AJ324" s="169">
        <f>+IFERROR(SUMIFS([5]Sheet1!W:W,[5]Sheet1!$A:$A,$A324,[5]Sheet1!$B:$B,$B324,[5]Sheet1!$C:$C,$C324),0)</f>
        <v>0</v>
      </c>
      <c r="AK324" s="169">
        <f>+IFERROR(SUMIFS([5]Sheet1!X:X,[5]Sheet1!$A:$A,$A324,[5]Sheet1!$B:$B,$B324,[5]Sheet1!$C:$C,$C324),0)</f>
        <v>0</v>
      </c>
      <c r="AL324" s="169">
        <f>+IFERROR(SUMIFS([5]Sheet1!Y:Y,[5]Sheet1!$A:$A,$A324,[5]Sheet1!$B:$B,$B324,[5]Sheet1!$C:$C,$C324),0)</f>
        <v>0</v>
      </c>
      <c r="AM324" s="169">
        <f>+IFERROR(SUMIFS([5]Sheet1!Z:Z,[5]Sheet1!$A:$A,$A324,[5]Sheet1!$B:$B,$B324,[5]Sheet1!$C:$C,$C324),0)</f>
        <v>0</v>
      </c>
    </row>
    <row r="325" spans="1:39" outlineLevel="1">
      <c r="A325" s="4" t="s">
        <v>87</v>
      </c>
      <c r="B325" s="4" t="s">
        <v>48</v>
      </c>
      <c r="C325" s="4" t="str">
        <f t="shared" si="167"/>
        <v>X Privacy 200</v>
      </c>
      <c r="D325" s="217"/>
      <c r="E325" s="207"/>
      <c r="F325" s="204"/>
      <c r="G325" s="12" t="s">
        <v>57</v>
      </c>
      <c r="H325" s="35"/>
      <c r="I325" s="35"/>
      <c r="J325" s="35"/>
      <c r="K325" s="35"/>
      <c r="L325" s="35"/>
      <c r="M325" s="35"/>
      <c r="N325" s="35"/>
      <c r="O325" s="35"/>
      <c r="P325" s="169"/>
      <c r="Q325" s="169">
        <f>+IFERROR(SUMIFS([5]Sheet1!D:D,[5]Sheet1!$A:$A,$A325,[5]Sheet1!$B:$B,$B325,[5]Sheet1!$C:$C,$C325),0)</f>
        <v>0</v>
      </c>
      <c r="R325" s="169">
        <f>+IFERROR(SUMIFS([5]Sheet1!E:E,[5]Sheet1!$A:$A,$A325,[5]Sheet1!$B:$B,$B325,[5]Sheet1!$C:$C,$C325),0)</f>
        <v>0</v>
      </c>
      <c r="S325" s="169">
        <f>+IFERROR(SUMIFS([5]Sheet1!F:F,[5]Sheet1!$A:$A,$A325,[5]Sheet1!$B:$B,$B325,[5]Sheet1!$C:$C,$C325),0)</f>
        <v>0</v>
      </c>
      <c r="T325" s="169">
        <f>+IFERROR(SUMIFS([5]Sheet1!G:G,[5]Sheet1!$A:$A,$A325,[5]Sheet1!$B:$B,$B325,[5]Sheet1!$C:$C,$C325),0)</f>
        <v>0</v>
      </c>
      <c r="U325" s="169">
        <f>+IFERROR(SUMIFS([5]Sheet1!H:H,[5]Sheet1!$A:$A,$A325,[5]Sheet1!$B:$B,$B325,[5]Sheet1!$C:$C,$C325),0)</f>
        <v>0</v>
      </c>
      <c r="V325" s="169">
        <f>+IFERROR(SUMIFS([5]Sheet1!I:I,[5]Sheet1!$A:$A,$A325,[5]Sheet1!$B:$B,$B325,[5]Sheet1!$C:$C,$C325),0)</f>
        <v>0</v>
      </c>
      <c r="W325" s="169">
        <f>+IFERROR(SUMIFS([5]Sheet1!J:J,[5]Sheet1!$A:$A,$A325,[5]Sheet1!$B:$B,$B325,[5]Sheet1!$C:$C,$C325),0)</f>
        <v>0</v>
      </c>
      <c r="X325" s="169">
        <f>+IFERROR(SUMIFS([5]Sheet1!K:K,[5]Sheet1!$A:$A,$A325,[5]Sheet1!$B:$B,$B325,[5]Sheet1!$C:$C,$C325),0)</f>
        <v>0</v>
      </c>
      <c r="Y325" s="169">
        <f>+IFERROR(SUMIFS([5]Sheet1!L:L,[5]Sheet1!$A:$A,$A325,[5]Sheet1!$B:$B,$B325,[5]Sheet1!$C:$C,$C325),0)</f>
        <v>0</v>
      </c>
      <c r="Z325" s="169">
        <f>+IFERROR(SUMIFS([5]Sheet1!M:M,[5]Sheet1!$A:$A,$A325,[5]Sheet1!$B:$B,$B325,[5]Sheet1!$C:$C,$C325),0)</f>
        <v>0</v>
      </c>
      <c r="AA325" s="169">
        <f>+IFERROR(SUMIFS([5]Sheet1!N:N,[5]Sheet1!$A:$A,$A325,[5]Sheet1!$B:$B,$B325,[5]Sheet1!$C:$C,$C325),0)</f>
        <v>0</v>
      </c>
      <c r="AB325" s="169">
        <f>+IFERROR(SUMIFS([5]Sheet1!O:O,[5]Sheet1!$A:$A,$A325,[5]Sheet1!$B:$B,$B325,[5]Sheet1!$C:$C,$C325),0)</f>
        <v>0</v>
      </c>
      <c r="AC325" s="169">
        <f>+IFERROR(SUMIFS([5]Sheet1!P:P,[5]Sheet1!$A:$A,$A325,[5]Sheet1!$B:$B,$B325,[5]Sheet1!$C:$C,$C325),0)</f>
        <v>0</v>
      </c>
      <c r="AD325" s="169">
        <f>+IFERROR(SUMIFS([5]Sheet1!Q:Q,[5]Sheet1!$A:$A,$A325,[5]Sheet1!$B:$B,$B325,[5]Sheet1!$C:$C,$C325),0)</f>
        <v>0</v>
      </c>
      <c r="AE325" s="169">
        <f>+IFERROR(SUMIFS([5]Sheet1!R:R,[5]Sheet1!$A:$A,$A325,[5]Sheet1!$B:$B,$B325,[5]Sheet1!$C:$C,$C325),0)</f>
        <v>0</v>
      </c>
      <c r="AF325" s="169">
        <f>+IFERROR(SUMIFS([5]Sheet1!S:S,[5]Sheet1!$A:$A,$A325,[5]Sheet1!$B:$B,$B325,[5]Sheet1!$C:$C,$C325),0)</f>
        <v>0</v>
      </c>
      <c r="AG325" s="169">
        <f>+IFERROR(SUMIFS([5]Sheet1!T:T,[5]Sheet1!$A:$A,$A325,[5]Sheet1!$B:$B,$B325,[5]Sheet1!$C:$C,$C325),0)</f>
        <v>0</v>
      </c>
      <c r="AH325" s="169">
        <f>+IFERROR(SUMIFS([5]Sheet1!U:U,[5]Sheet1!$A:$A,$A325,[5]Sheet1!$B:$B,$B325,[5]Sheet1!$C:$C,$C325),0)</f>
        <v>0</v>
      </c>
      <c r="AI325" s="169">
        <f>+IFERROR(SUMIFS([5]Sheet1!V:V,[5]Sheet1!$A:$A,$A325,[5]Sheet1!$B:$B,$B325,[5]Sheet1!$C:$C,$C325),0)</f>
        <v>0</v>
      </c>
      <c r="AJ325" s="169">
        <f>+IFERROR(SUMIFS([5]Sheet1!W:W,[5]Sheet1!$A:$A,$A325,[5]Sheet1!$B:$B,$B325,[5]Sheet1!$C:$C,$C325),0)</f>
        <v>0</v>
      </c>
      <c r="AK325" s="169">
        <f>+IFERROR(SUMIFS([5]Sheet1!X:X,[5]Sheet1!$A:$A,$A325,[5]Sheet1!$B:$B,$B325,[5]Sheet1!$C:$C,$C325),0)</f>
        <v>0</v>
      </c>
      <c r="AL325" s="169">
        <f>+IFERROR(SUMIFS([5]Sheet1!Y:Y,[5]Sheet1!$A:$A,$A325,[5]Sheet1!$B:$B,$B325,[5]Sheet1!$C:$C,$C325),0)</f>
        <v>0</v>
      </c>
      <c r="AM325" s="169">
        <f>+IFERROR(SUMIFS([5]Sheet1!Z:Z,[5]Sheet1!$A:$A,$A325,[5]Sheet1!$B:$B,$B325,[5]Sheet1!$C:$C,$C325),0)</f>
        <v>0</v>
      </c>
    </row>
    <row r="326" spans="1:39" outlineLevel="1">
      <c r="B326" s="4" t="s">
        <v>48</v>
      </c>
      <c r="C326" s="4" t="str">
        <f t="shared" si="167"/>
        <v>X Privacy 500</v>
      </c>
      <c r="D326" s="217"/>
      <c r="E326" s="207"/>
      <c r="F326" s="204"/>
      <c r="G326" s="12" t="s">
        <v>3784</v>
      </c>
      <c r="H326" s="35"/>
      <c r="I326" s="35"/>
      <c r="J326" s="35"/>
      <c r="K326" s="35"/>
      <c r="L326" s="35"/>
      <c r="M326" s="35"/>
      <c r="N326" s="35"/>
      <c r="O326" s="35"/>
      <c r="P326" s="169"/>
      <c r="Q326" s="169">
        <f>+IFERROR(SUMIFS([5]Sheet1!D:D,[5]Sheet1!$A:$A,$A326,[5]Sheet1!$B:$B,$B326,[5]Sheet1!$C:$C,$C326),0)</f>
        <v>0</v>
      </c>
      <c r="R326" s="169">
        <f>+IFERROR(SUMIFS([5]Sheet1!E:E,[5]Sheet1!$A:$A,$A326,[5]Sheet1!$B:$B,$B326,[5]Sheet1!$C:$C,$C326),0)</f>
        <v>0</v>
      </c>
      <c r="S326" s="169">
        <f>+IFERROR(SUMIFS([5]Sheet1!F:F,[5]Sheet1!$A:$A,$A326,[5]Sheet1!$B:$B,$B326,[5]Sheet1!$C:$C,$C326),0)</f>
        <v>0</v>
      </c>
      <c r="T326" s="169">
        <f>+IFERROR(SUMIFS([5]Sheet1!G:G,[5]Sheet1!$A:$A,$A326,[5]Sheet1!$B:$B,$B326,[5]Sheet1!$C:$C,$C326),0)</f>
        <v>0</v>
      </c>
      <c r="U326" s="169">
        <f>+IFERROR(SUMIFS([5]Sheet1!H:H,[5]Sheet1!$A:$A,$A326,[5]Sheet1!$B:$B,$B326,[5]Sheet1!$C:$C,$C326),0)</f>
        <v>0</v>
      </c>
      <c r="V326" s="169">
        <f>+IFERROR(SUMIFS([5]Sheet1!I:I,[5]Sheet1!$A:$A,$A326,[5]Sheet1!$B:$B,$B326,[5]Sheet1!$C:$C,$C326),0)</f>
        <v>0</v>
      </c>
      <c r="W326" s="169">
        <f>+IFERROR(SUMIFS([5]Sheet1!J:J,[5]Sheet1!$A:$A,$A326,[5]Sheet1!$B:$B,$B326,[5]Sheet1!$C:$C,$C326),0)</f>
        <v>0</v>
      </c>
      <c r="X326" s="169">
        <f>+IFERROR(SUMIFS([5]Sheet1!K:K,[5]Sheet1!$A:$A,$A326,[5]Sheet1!$B:$B,$B326,[5]Sheet1!$C:$C,$C326),0)</f>
        <v>0</v>
      </c>
      <c r="Y326" s="169">
        <f>+IFERROR(SUMIFS([5]Sheet1!L:L,[5]Sheet1!$A:$A,$A326,[5]Sheet1!$B:$B,$B326,[5]Sheet1!$C:$C,$C326),0)</f>
        <v>0</v>
      </c>
      <c r="Z326" s="169">
        <f>+IFERROR(SUMIFS([5]Sheet1!M:M,[5]Sheet1!$A:$A,$A326,[5]Sheet1!$B:$B,$B326,[5]Sheet1!$C:$C,$C326),0)</f>
        <v>0</v>
      </c>
      <c r="AA326" s="169">
        <f>+IFERROR(SUMIFS([5]Sheet1!N:N,[5]Sheet1!$A:$A,$A326,[5]Sheet1!$B:$B,$B326,[5]Sheet1!$C:$C,$C326),0)</f>
        <v>0</v>
      </c>
      <c r="AB326" s="169">
        <f>+IFERROR(SUMIFS([5]Sheet1!O:O,[5]Sheet1!$A:$A,$A326,[5]Sheet1!$B:$B,$B326,[5]Sheet1!$C:$C,$C326),0)</f>
        <v>0</v>
      </c>
      <c r="AC326" s="169">
        <f>+IFERROR(SUMIFS([5]Sheet1!P:P,[5]Sheet1!$A:$A,$A326,[5]Sheet1!$B:$B,$B326,[5]Sheet1!$C:$C,$C326),0)</f>
        <v>0</v>
      </c>
      <c r="AD326" s="169">
        <f>+IFERROR(SUMIFS([5]Sheet1!Q:Q,[5]Sheet1!$A:$A,$A326,[5]Sheet1!$B:$B,$B326,[5]Sheet1!$C:$C,$C326),0)</f>
        <v>0</v>
      </c>
      <c r="AE326" s="169">
        <f>+IFERROR(SUMIFS([5]Sheet1!R:R,[5]Sheet1!$A:$A,$A326,[5]Sheet1!$B:$B,$B326,[5]Sheet1!$C:$C,$C326),0)</f>
        <v>0</v>
      </c>
      <c r="AF326" s="169">
        <f>+IFERROR(SUMIFS([5]Sheet1!S:S,[5]Sheet1!$A:$A,$A326,[5]Sheet1!$B:$B,$B326,[5]Sheet1!$C:$C,$C326),0)</f>
        <v>0</v>
      </c>
      <c r="AG326" s="169">
        <f>+IFERROR(SUMIFS([5]Sheet1!T:T,[5]Sheet1!$A:$A,$A326,[5]Sheet1!$B:$B,$B326,[5]Sheet1!$C:$C,$C326),0)</f>
        <v>0</v>
      </c>
      <c r="AH326" s="169">
        <f>+IFERROR(SUMIFS([5]Sheet1!U:U,[5]Sheet1!$A:$A,$A326,[5]Sheet1!$B:$B,$B326,[5]Sheet1!$C:$C,$C326),0)</f>
        <v>0</v>
      </c>
      <c r="AI326" s="169">
        <f>+IFERROR(SUMIFS([5]Sheet1!V:V,[5]Sheet1!$A:$A,$A326,[5]Sheet1!$B:$B,$B326,[5]Sheet1!$C:$C,$C326),0)</f>
        <v>0</v>
      </c>
      <c r="AJ326" s="169">
        <f>+IFERROR(SUMIFS([5]Sheet1!W:W,[5]Sheet1!$A:$A,$A326,[5]Sheet1!$B:$B,$B326,[5]Sheet1!$C:$C,$C326),0)</f>
        <v>0</v>
      </c>
      <c r="AK326" s="169">
        <f>+IFERROR(SUMIFS([5]Sheet1!X:X,[5]Sheet1!$A:$A,$A326,[5]Sheet1!$B:$B,$B326,[5]Sheet1!$C:$C,$C326),0)</f>
        <v>0</v>
      </c>
      <c r="AL326" s="169">
        <f>+IFERROR(SUMIFS([5]Sheet1!Y:Y,[5]Sheet1!$A:$A,$A326,[5]Sheet1!$B:$B,$B326,[5]Sheet1!$C:$C,$C326),0)</f>
        <v>0</v>
      </c>
      <c r="AM326" s="169">
        <f>+IFERROR(SUMIFS([5]Sheet1!Z:Z,[5]Sheet1!$A:$A,$A326,[5]Sheet1!$B:$B,$B326,[5]Sheet1!$C:$C,$C326),0)</f>
        <v>0</v>
      </c>
    </row>
    <row r="327" spans="1:39" outlineLevel="1">
      <c r="A327" s="4" t="s">
        <v>87</v>
      </c>
      <c r="B327" s="4" t="s">
        <v>48</v>
      </c>
      <c r="C327" s="4" t="str">
        <f t="shared" si="167"/>
        <v>X Privacy DC 1Gb</v>
      </c>
      <c r="D327" s="217"/>
      <c r="E327" s="207"/>
      <c r="F327" s="204"/>
      <c r="G327" s="12" t="s">
        <v>75</v>
      </c>
      <c r="H327" s="35"/>
      <c r="I327" s="35"/>
      <c r="J327" s="35"/>
      <c r="K327" s="35"/>
      <c r="L327" s="35"/>
      <c r="M327" s="35"/>
      <c r="N327" s="35"/>
      <c r="O327" s="35"/>
      <c r="P327" s="169"/>
      <c r="Q327" s="169">
        <f>+IFERROR(SUMIFS([5]Sheet1!D:D,[5]Sheet1!$A:$A,$A327,[5]Sheet1!$B:$B,$B327,[5]Sheet1!$C:$C,$C327),0)</f>
        <v>0</v>
      </c>
      <c r="R327" s="169">
        <f>+IFERROR(SUMIFS([5]Sheet1!E:E,[5]Sheet1!$A:$A,$A327,[5]Sheet1!$B:$B,$B327,[5]Sheet1!$C:$C,$C327),0)</f>
        <v>0</v>
      </c>
      <c r="S327" s="169">
        <f>+IFERROR(SUMIFS([5]Sheet1!F:F,[5]Sheet1!$A:$A,$A327,[5]Sheet1!$B:$B,$B327,[5]Sheet1!$C:$C,$C327),0)</f>
        <v>0</v>
      </c>
      <c r="T327" s="169">
        <f>+IFERROR(SUMIFS([5]Sheet1!G:G,[5]Sheet1!$A:$A,$A327,[5]Sheet1!$B:$B,$B327,[5]Sheet1!$C:$C,$C327),0)</f>
        <v>0</v>
      </c>
      <c r="U327" s="169">
        <f>+IFERROR(SUMIFS([5]Sheet1!H:H,[5]Sheet1!$A:$A,$A327,[5]Sheet1!$B:$B,$B327,[5]Sheet1!$C:$C,$C327),0)</f>
        <v>0</v>
      </c>
      <c r="V327" s="169">
        <f>+IFERROR(SUMIFS([5]Sheet1!I:I,[5]Sheet1!$A:$A,$A327,[5]Sheet1!$B:$B,$B327,[5]Sheet1!$C:$C,$C327),0)</f>
        <v>0</v>
      </c>
      <c r="W327" s="169">
        <f>+IFERROR(SUMIFS([5]Sheet1!J:J,[5]Sheet1!$A:$A,$A327,[5]Sheet1!$B:$B,$B327,[5]Sheet1!$C:$C,$C327),0)</f>
        <v>0</v>
      </c>
      <c r="X327" s="169">
        <f>+IFERROR(SUMIFS([5]Sheet1!K:K,[5]Sheet1!$A:$A,$A327,[5]Sheet1!$B:$B,$B327,[5]Sheet1!$C:$C,$C327),0)</f>
        <v>0</v>
      </c>
      <c r="Y327" s="169">
        <f>+IFERROR(SUMIFS([5]Sheet1!L:L,[5]Sheet1!$A:$A,$A327,[5]Sheet1!$B:$B,$B327,[5]Sheet1!$C:$C,$C327),0)</f>
        <v>0</v>
      </c>
      <c r="Z327" s="169">
        <f>+IFERROR(SUMIFS([5]Sheet1!M:M,[5]Sheet1!$A:$A,$A327,[5]Sheet1!$B:$B,$B327,[5]Sheet1!$C:$C,$C327),0)</f>
        <v>0</v>
      </c>
      <c r="AA327" s="169">
        <f>+IFERROR(SUMIFS([5]Sheet1!N:N,[5]Sheet1!$A:$A,$A327,[5]Sheet1!$B:$B,$B327,[5]Sheet1!$C:$C,$C327),0)</f>
        <v>0</v>
      </c>
      <c r="AB327" s="169">
        <f>+IFERROR(SUMIFS([5]Sheet1!O:O,[5]Sheet1!$A:$A,$A327,[5]Sheet1!$B:$B,$B327,[5]Sheet1!$C:$C,$C327),0)</f>
        <v>0</v>
      </c>
      <c r="AC327" s="169">
        <f>+IFERROR(SUMIFS([5]Sheet1!P:P,[5]Sheet1!$A:$A,$A327,[5]Sheet1!$B:$B,$B327,[5]Sheet1!$C:$C,$C327),0)</f>
        <v>0</v>
      </c>
      <c r="AD327" s="169">
        <f>+IFERROR(SUMIFS([5]Sheet1!Q:Q,[5]Sheet1!$A:$A,$A327,[5]Sheet1!$B:$B,$B327,[5]Sheet1!$C:$C,$C327),0)</f>
        <v>0</v>
      </c>
      <c r="AE327" s="169">
        <f>+IFERROR(SUMIFS([5]Sheet1!R:R,[5]Sheet1!$A:$A,$A327,[5]Sheet1!$B:$B,$B327,[5]Sheet1!$C:$C,$C327),0)</f>
        <v>0</v>
      </c>
      <c r="AF327" s="169">
        <f>+IFERROR(SUMIFS([5]Sheet1!S:S,[5]Sheet1!$A:$A,$A327,[5]Sheet1!$B:$B,$B327,[5]Sheet1!$C:$C,$C327),0)</f>
        <v>0</v>
      </c>
      <c r="AG327" s="169">
        <f>+IFERROR(SUMIFS([5]Sheet1!T:T,[5]Sheet1!$A:$A,$A327,[5]Sheet1!$B:$B,$B327,[5]Sheet1!$C:$C,$C327),0)</f>
        <v>0</v>
      </c>
      <c r="AH327" s="169">
        <f>+IFERROR(SUMIFS([5]Sheet1!U:U,[5]Sheet1!$A:$A,$A327,[5]Sheet1!$B:$B,$B327,[5]Sheet1!$C:$C,$C327),0)</f>
        <v>0</v>
      </c>
      <c r="AI327" s="169">
        <f>+IFERROR(SUMIFS([5]Sheet1!V:V,[5]Sheet1!$A:$A,$A327,[5]Sheet1!$B:$B,$B327,[5]Sheet1!$C:$C,$C327),0)</f>
        <v>0</v>
      </c>
      <c r="AJ327" s="169">
        <f>+IFERROR(SUMIFS([5]Sheet1!W:W,[5]Sheet1!$A:$A,$A327,[5]Sheet1!$B:$B,$B327,[5]Sheet1!$C:$C,$C327),0)</f>
        <v>0</v>
      </c>
      <c r="AK327" s="169">
        <f>+IFERROR(SUMIFS([5]Sheet1!X:X,[5]Sheet1!$A:$A,$A327,[5]Sheet1!$B:$B,$B327,[5]Sheet1!$C:$C,$C327),0)</f>
        <v>0</v>
      </c>
      <c r="AL327" s="169">
        <f>+IFERROR(SUMIFS([5]Sheet1!Y:Y,[5]Sheet1!$A:$A,$A327,[5]Sheet1!$B:$B,$B327,[5]Sheet1!$C:$C,$C327),0)</f>
        <v>0</v>
      </c>
      <c r="AM327" s="169">
        <f>+IFERROR(SUMIFS([5]Sheet1!Z:Z,[5]Sheet1!$A:$A,$A327,[5]Sheet1!$B:$B,$B327,[5]Sheet1!$C:$C,$C327),0)</f>
        <v>0</v>
      </c>
    </row>
    <row r="328" spans="1:39" outlineLevel="1">
      <c r="A328" s="4" t="s">
        <v>87</v>
      </c>
      <c r="B328" s="4" t="s">
        <v>48</v>
      </c>
      <c r="C328" s="4" t="str">
        <f t="shared" si="167"/>
        <v>X Privacy Virtual 100</v>
      </c>
      <c r="D328" s="217"/>
      <c r="E328" s="207"/>
      <c r="F328" s="204"/>
      <c r="G328" s="12" t="s">
        <v>78</v>
      </c>
      <c r="H328" s="35"/>
      <c r="I328" s="35"/>
      <c r="J328" s="35"/>
      <c r="K328" s="35"/>
      <c r="L328" s="35"/>
      <c r="M328" s="35"/>
      <c r="N328" s="35"/>
      <c r="O328" s="35"/>
      <c r="P328" s="169"/>
      <c r="Q328" s="169">
        <f>+IFERROR(SUMIFS([5]Sheet1!D:D,[5]Sheet1!$A:$A,$A328,[5]Sheet1!$B:$B,$B328,[5]Sheet1!$C:$C,$C328),0)</f>
        <v>0</v>
      </c>
      <c r="R328" s="169">
        <f>+IFERROR(SUMIFS([5]Sheet1!E:E,[5]Sheet1!$A:$A,$A328,[5]Sheet1!$B:$B,$B328,[5]Sheet1!$C:$C,$C328),0)</f>
        <v>0</v>
      </c>
      <c r="S328" s="169">
        <f>+IFERROR(SUMIFS([5]Sheet1!F:F,[5]Sheet1!$A:$A,$A328,[5]Sheet1!$B:$B,$B328,[5]Sheet1!$C:$C,$C328),0)</f>
        <v>0</v>
      </c>
      <c r="T328" s="169">
        <f>+IFERROR(SUMIFS([5]Sheet1!G:G,[5]Sheet1!$A:$A,$A328,[5]Sheet1!$B:$B,$B328,[5]Sheet1!$C:$C,$C328),0)</f>
        <v>0</v>
      </c>
      <c r="U328" s="169">
        <f>+IFERROR(SUMIFS([5]Sheet1!H:H,[5]Sheet1!$A:$A,$A328,[5]Sheet1!$B:$B,$B328,[5]Sheet1!$C:$C,$C328),0)</f>
        <v>0</v>
      </c>
      <c r="V328" s="169">
        <f>+IFERROR(SUMIFS([5]Sheet1!I:I,[5]Sheet1!$A:$A,$A328,[5]Sheet1!$B:$B,$B328,[5]Sheet1!$C:$C,$C328),0)</f>
        <v>0</v>
      </c>
      <c r="W328" s="169">
        <f>+IFERROR(SUMIFS([5]Sheet1!J:J,[5]Sheet1!$A:$A,$A328,[5]Sheet1!$B:$B,$B328,[5]Sheet1!$C:$C,$C328),0)</f>
        <v>0</v>
      </c>
      <c r="X328" s="169">
        <f>+IFERROR(SUMIFS([5]Sheet1!K:K,[5]Sheet1!$A:$A,$A328,[5]Sheet1!$B:$B,$B328,[5]Sheet1!$C:$C,$C328),0)</f>
        <v>0</v>
      </c>
      <c r="Y328" s="169">
        <f>+IFERROR(SUMIFS([5]Sheet1!L:L,[5]Sheet1!$A:$A,$A328,[5]Sheet1!$B:$B,$B328,[5]Sheet1!$C:$C,$C328),0)</f>
        <v>0</v>
      </c>
      <c r="Z328" s="169">
        <f>+IFERROR(SUMIFS([5]Sheet1!M:M,[5]Sheet1!$A:$A,$A328,[5]Sheet1!$B:$B,$B328,[5]Sheet1!$C:$C,$C328),0)</f>
        <v>0</v>
      </c>
      <c r="AA328" s="169">
        <f>+IFERROR(SUMIFS([5]Sheet1!N:N,[5]Sheet1!$A:$A,$A328,[5]Sheet1!$B:$B,$B328,[5]Sheet1!$C:$C,$C328),0)</f>
        <v>0</v>
      </c>
      <c r="AB328" s="169">
        <f>+IFERROR(SUMIFS([5]Sheet1!O:O,[5]Sheet1!$A:$A,$A328,[5]Sheet1!$B:$B,$B328,[5]Sheet1!$C:$C,$C328),0)</f>
        <v>0</v>
      </c>
      <c r="AC328" s="169">
        <f>+IFERROR(SUMIFS([5]Sheet1!P:P,[5]Sheet1!$A:$A,$A328,[5]Sheet1!$B:$B,$B328,[5]Sheet1!$C:$C,$C328),0)</f>
        <v>0</v>
      </c>
      <c r="AD328" s="169">
        <f>+IFERROR(SUMIFS([5]Sheet1!Q:Q,[5]Sheet1!$A:$A,$A328,[5]Sheet1!$B:$B,$B328,[5]Sheet1!$C:$C,$C328),0)</f>
        <v>0</v>
      </c>
      <c r="AE328" s="169">
        <f>+IFERROR(SUMIFS([5]Sheet1!R:R,[5]Sheet1!$A:$A,$A328,[5]Sheet1!$B:$B,$B328,[5]Sheet1!$C:$C,$C328),0)</f>
        <v>0</v>
      </c>
      <c r="AF328" s="169">
        <f>+IFERROR(SUMIFS([5]Sheet1!S:S,[5]Sheet1!$A:$A,$A328,[5]Sheet1!$B:$B,$B328,[5]Sheet1!$C:$C,$C328),0)</f>
        <v>0</v>
      </c>
      <c r="AG328" s="169">
        <f>+IFERROR(SUMIFS([5]Sheet1!T:T,[5]Sheet1!$A:$A,$A328,[5]Sheet1!$B:$B,$B328,[5]Sheet1!$C:$C,$C328),0)</f>
        <v>0</v>
      </c>
      <c r="AH328" s="169">
        <f>+IFERROR(SUMIFS([5]Sheet1!U:U,[5]Sheet1!$A:$A,$A328,[5]Sheet1!$B:$B,$B328,[5]Sheet1!$C:$C,$C328),0)</f>
        <v>0</v>
      </c>
      <c r="AI328" s="169">
        <f>+IFERROR(SUMIFS([5]Sheet1!V:V,[5]Sheet1!$A:$A,$A328,[5]Sheet1!$B:$B,$B328,[5]Sheet1!$C:$C,$C328),0)</f>
        <v>0</v>
      </c>
      <c r="AJ328" s="169">
        <f>+IFERROR(SUMIFS([5]Sheet1!W:W,[5]Sheet1!$A:$A,$A328,[5]Sheet1!$B:$B,$B328,[5]Sheet1!$C:$C,$C328),0)</f>
        <v>0</v>
      </c>
      <c r="AK328" s="169">
        <f>+IFERROR(SUMIFS([5]Sheet1!X:X,[5]Sheet1!$A:$A,$A328,[5]Sheet1!$B:$B,$B328,[5]Sheet1!$C:$C,$C328),0)</f>
        <v>0</v>
      </c>
      <c r="AL328" s="169">
        <f>+IFERROR(SUMIFS([5]Sheet1!Y:Y,[5]Sheet1!$A:$A,$A328,[5]Sheet1!$B:$B,$B328,[5]Sheet1!$C:$C,$C328),0)</f>
        <v>0</v>
      </c>
      <c r="AM328" s="169">
        <f>+IFERROR(SUMIFS([5]Sheet1!Z:Z,[5]Sheet1!$A:$A,$A328,[5]Sheet1!$B:$B,$B328,[5]Sheet1!$C:$C,$C328),0)</f>
        <v>0</v>
      </c>
    </row>
    <row r="329" spans="1:39" outlineLevel="1">
      <c r="A329" s="4" t="s">
        <v>87</v>
      </c>
      <c r="B329" s="4" t="s">
        <v>48</v>
      </c>
      <c r="C329" s="4" t="str">
        <f t="shared" si="167"/>
        <v>X Privacy NOMADA</v>
      </c>
      <c r="D329" s="217"/>
      <c r="E329" s="207"/>
      <c r="F329" s="204"/>
      <c r="G329" s="12" t="s">
        <v>95</v>
      </c>
      <c r="H329" s="35"/>
      <c r="I329" s="35"/>
      <c r="J329" s="35"/>
      <c r="K329" s="35"/>
      <c r="L329" s="35"/>
      <c r="M329" s="35"/>
      <c r="N329" s="35"/>
      <c r="O329" s="35"/>
      <c r="P329" s="169"/>
      <c r="Q329" s="169">
        <f>+IFERROR(SUMIFS([5]Sheet1!D:D,[5]Sheet1!$A:$A,$A329,[5]Sheet1!$B:$B,$B329,[5]Sheet1!$C:$C,$C329),0)</f>
        <v>0</v>
      </c>
      <c r="R329" s="169">
        <f>+IFERROR(SUMIFS([5]Sheet1!E:E,[5]Sheet1!$A:$A,$A329,[5]Sheet1!$B:$B,$B329,[5]Sheet1!$C:$C,$C329),0)</f>
        <v>0</v>
      </c>
      <c r="S329" s="169">
        <f>+IFERROR(SUMIFS([5]Sheet1!F:F,[5]Sheet1!$A:$A,$A329,[5]Sheet1!$B:$B,$B329,[5]Sheet1!$C:$C,$C329),0)</f>
        <v>0</v>
      </c>
      <c r="T329" s="169">
        <f>+IFERROR(SUMIFS([5]Sheet1!G:G,[5]Sheet1!$A:$A,$A329,[5]Sheet1!$B:$B,$B329,[5]Sheet1!$C:$C,$C329),0)</f>
        <v>0</v>
      </c>
      <c r="U329" s="169">
        <f>+IFERROR(SUMIFS([5]Sheet1!H:H,[5]Sheet1!$A:$A,$A329,[5]Sheet1!$B:$B,$B329,[5]Sheet1!$C:$C,$C329),0)</f>
        <v>0</v>
      </c>
      <c r="V329" s="169">
        <f>+IFERROR(SUMIFS([5]Sheet1!I:I,[5]Sheet1!$A:$A,$A329,[5]Sheet1!$B:$B,$B329,[5]Sheet1!$C:$C,$C329),0)</f>
        <v>0</v>
      </c>
      <c r="W329" s="169">
        <f>+IFERROR(SUMIFS([5]Sheet1!J:J,[5]Sheet1!$A:$A,$A329,[5]Sheet1!$B:$B,$B329,[5]Sheet1!$C:$C,$C329),0)</f>
        <v>0</v>
      </c>
      <c r="X329" s="169">
        <f>+IFERROR(SUMIFS([5]Sheet1!K:K,[5]Sheet1!$A:$A,$A329,[5]Sheet1!$B:$B,$B329,[5]Sheet1!$C:$C,$C329),0)</f>
        <v>0</v>
      </c>
      <c r="Y329" s="169">
        <f>+IFERROR(SUMIFS([5]Sheet1!L:L,[5]Sheet1!$A:$A,$A329,[5]Sheet1!$B:$B,$B329,[5]Sheet1!$C:$C,$C329),0)</f>
        <v>0</v>
      </c>
      <c r="Z329" s="169">
        <f>+IFERROR(SUMIFS([5]Sheet1!M:M,[5]Sheet1!$A:$A,$A329,[5]Sheet1!$B:$B,$B329,[5]Sheet1!$C:$C,$C329),0)</f>
        <v>0</v>
      </c>
      <c r="AA329" s="169">
        <f>+IFERROR(SUMIFS([5]Sheet1!N:N,[5]Sheet1!$A:$A,$A329,[5]Sheet1!$B:$B,$B329,[5]Sheet1!$C:$C,$C329),0)</f>
        <v>0</v>
      </c>
      <c r="AB329" s="169">
        <f>+IFERROR(SUMIFS([5]Sheet1!O:O,[5]Sheet1!$A:$A,$A329,[5]Sheet1!$B:$B,$B329,[5]Sheet1!$C:$C,$C329),0)</f>
        <v>0</v>
      </c>
      <c r="AC329" s="169">
        <f>+IFERROR(SUMIFS([5]Sheet1!P:P,[5]Sheet1!$A:$A,$A329,[5]Sheet1!$B:$B,$B329,[5]Sheet1!$C:$C,$C329),0)</f>
        <v>0</v>
      </c>
      <c r="AD329" s="169">
        <f>+IFERROR(SUMIFS([5]Sheet1!Q:Q,[5]Sheet1!$A:$A,$A329,[5]Sheet1!$B:$B,$B329,[5]Sheet1!$C:$C,$C329),0)</f>
        <v>0</v>
      </c>
      <c r="AE329" s="169">
        <f>+IFERROR(SUMIFS([5]Sheet1!R:R,[5]Sheet1!$A:$A,$A329,[5]Sheet1!$B:$B,$B329,[5]Sheet1!$C:$C,$C329),0)</f>
        <v>0</v>
      </c>
      <c r="AF329" s="169">
        <f>+IFERROR(SUMIFS([5]Sheet1!S:S,[5]Sheet1!$A:$A,$A329,[5]Sheet1!$B:$B,$B329,[5]Sheet1!$C:$C,$C329),0)</f>
        <v>0</v>
      </c>
      <c r="AG329" s="169">
        <f>+IFERROR(SUMIFS([5]Sheet1!T:T,[5]Sheet1!$A:$A,$A329,[5]Sheet1!$B:$B,$B329,[5]Sheet1!$C:$C,$C329),0)</f>
        <v>0</v>
      </c>
      <c r="AH329" s="169">
        <f>+IFERROR(SUMIFS([5]Sheet1!U:U,[5]Sheet1!$A:$A,$A329,[5]Sheet1!$B:$B,$B329,[5]Sheet1!$C:$C,$C329),0)</f>
        <v>0</v>
      </c>
      <c r="AI329" s="169">
        <f>+IFERROR(SUMIFS([5]Sheet1!V:V,[5]Sheet1!$A:$A,$A329,[5]Sheet1!$B:$B,$B329,[5]Sheet1!$C:$C,$C329),0)</f>
        <v>0</v>
      </c>
      <c r="AJ329" s="169">
        <f>+IFERROR(SUMIFS([5]Sheet1!W:W,[5]Sheet1!$A:$A,$A329,[5]Sheet1!$B:$B,$B329,[5]Sheet1!$C:$C,$C329),0)</f>
        <v>0</v>
      </c>
      <c r="AK329" s="169">
        <f>+IFERROR(SUMIFS([5]Sheet1!X:X,[5]Sheet1!$A:$A,$A329,[5]Sheet1!$B:$B,$B329,[5]Sheet1!$C:$C,$C329),0)</f>
        <v>0</v>
      </c>
      <c r="AL329" s="169">
        <f>+IFERROR(SUMIFS([5]Sheet1!Y:Y,[5]Sheet1!$A:$A,$A329,[5]Sheet1!$B:$B,$B329,[5]Sheet1!$C:$C,$C329),0)</f>
        <v>0</v>
      </c>
      <c r="AM329" s="169">
        <f>+IFERROR(SUMIFS([5]Sheet1!Z:Z,[5]Sheet1!$A:$A,$A329,[5]Sheet1!$B:$B,$B329,[5]Sheet1!$C:$C,$C329),0)</f>
        <v>0</v>
      </c>
    </row>
    <row r="330" spans="1:39" outlineLevel="1">
      <c r="A330" s="4" t="s">
        <v>87</v>
      </c>
      <c r="B330" s="4" t="s">
        <v>48</v>
      </c>
      <c r="C330" s="4" t="str">
        <f t="shared" si="167"/>
        <v>X Privacy 4G</v>
      </c>
      <c r="D330" s="217"/>
      <c r="E330" s="207"/>
      <c r="F330" s="204"/>
      <c r="G330" s="12" t="s">
        <v>96</v>
      </c>
      <c r="H330" s="35"/>
      <c r="I330" s="35"/>
      <c r="J330" s="35"/>
      <c r="K330" s="35"/>
      <c r="L330" s="35"/>
      <c r="M330" s="35"/>
      <c r="N330" s="35"/>
      <c r="O330" s="35"/>
      <c r="P330" s="169"/>
      <c r="Q330" s="169">
        <f>+IFERROR(SUMIFS([5]Sheet1!D:D,[5]Sheet1!$A:$A,$A330,[5]Sheet1!$B:$B,$B330,[5]Sheet1!$C:$C,$C330),0)</f>
        <v>0</v>
      </c>
      <c r="R330" s="169">
        <f>+IFERROR(SUMIFS([5]Sheet1!E:E,[5]Sheet1!$A:$A,$A330,[5]Sheet1!$B:$B,$B330,[5]Sheet1!$C:$C,$C330),0)</f>
        <v>0</v>
      </c>
      <c r="S330" s="169">
        <f>+IFERROR(SUMIFS([5]Sheet1!F:F,[5]Sheet1!$A:$A,$A330,[5]Sheet1!$B:$B,$B330,[5]Sheet1!$C:$C,$C330),0)</f>
        <v>0</v>
      </c>
      <c r="T330" s="169">
        <f>+IFERROR(SUMIFS([5]Sheet1!G:G,[5]Sheet1!$A:$A,$A330,[5]Sheet1!$B:$B,$B330,[5]Sheet1!$C:$C,$C330),0)</f>
        <v>0</v>
      </c>
      <c r="U330" s="169">
        <f>+IFERROR(SUMIFS([5]Sheet1!H:H,[5]Sheet1!$A:$A,$A330,[5]Sheet1!$B:$B,$B330,[5]Sheet1!$C:$C,$C330),0)</f>
        <v>0</v>
      </c>
      <c r="V330" s="169">
        <f>+IFERROR(SUMIFS([5]Sheet1!I:I,[5]Sheet1!$A:$A,$A330,[5]Sheet1!$B:$B,$B330,[5]Sheet1!$C:$C,$C330),0)</f>
        <v>0</v>
      </c>
      <c r="W330" s="169">
        <f>+IFERROR(SUMIFS([5]Sheet1!J:J,[5]Sheet1!$A:$A,$A330,[5]Sheet1!$B:$B,$B330,[5]Sheet1!$C:$C,$C330),0)</f>
        <v>0</v>
      </c>
      <c r="X330" s="169">
        <f>+IFERROR(SUMIFS([5]Sheet1!K:K,[5]Sheet1!$A:$A,$A330,[5]Sheet1!$B:$B,$B330,[5]Sheet1!$C:$C,$C330),0)</f>
        <v>0</v>
      </c>
      <c r="Y330" s="169">
        <f>+IFERROR(SUMIFS([5]Sheet1!L:L,[5]Sheet1!$A:$A,$A330,[5]Sheet1!$B:$B,$B330,[5]Sheet1!$C:$C,$C330),0)</f>
        <v>0</v>
      </c>
      <c r="Z330" s="169">
        <f>+IFERROR(SUMIFS([5]Sheet1!M:M,[5]Sheet1!$A:$A,$A330,[5]Sheet1!$B:$B,$B330,[5]Sheet1!$C:$C,$C330),0)</f>
        <v>0</v>
      </c>
      <c r="AA330" s="169">
        <f>+IFERROR(SUMIFS([5]Sheet1!N:N,[5]Sheet1!$A:$A,$A330,[5]Sheet1!$B:$B,$B330,[5]Sheet1!$C:$C,$C330),0)</f>
        <v>0</v>
      </c>
      <c r="AB330" s="169">
        <f>+IFERROR(SUMIFS([5]Sheet1!O:O,[5]Sheet1!$A:$A,$A330,[5]Sheet1!$B:$B,$B330,[5]Sheet1!$C:$C,$C330),0)</f>
        <v>0</v>
      </c>
      <c r="AC330" s="169">
        <f>+IFERROR(SUMIFS([5]Sheet1!P:P,[5]Sheet1!$A:$A,$A330,[5]Sheet1!$B:$B,$B330,[5]Sheet1!$C:$C,$C330),0)</f>
        <v>0</v>
      </c>
      <c r="AD330" s="169">
        <f>+IFERROR(SUMIFS([5]Sheet1!Q:Q,[5]Sheet1!$A:$A,$A330,[5]Sheet1!$B:$B,$B330,[5]Sheet1!$C:$C,$C330),0)</f>
        <v>0</v>
      </c>
      <c r="AE330" s="169">
        <f>+IFERROR(SUMIFS([5]Sheet1!R:R,[5]Sheet1!$A:$A,$A330,[5]Sheet1!$B:$B,$B330,[5]Sheet1!$C:$C,$C330),0)</f>
        <v>0</v>
      </c>
      <c r="AF330" s="169">
        <f>+IFERROR(SUMIFS([5]Sheet1!S:S,[5]Sheet1!$A:$A,$A330,[5]Sheet1!$B:$B,$B330,[5]Sheet1!$C:$C,$C330),0)</f>
        <v>0</v>
      </c>
      <c r="AG330" s="169">
        <f>+IFERROR(SUMIFS([5]Sheet1!T:T,[5]Sheet1!$A:$A,$A330,[5]Sheet1!$B:$B,$B330,[5]Sheet1!$C:$C,$C330),0)</f>
        <v>0</v>
      </c>
      <c r="AH330" s="169">
        <f>+IFERROR(SUMIFS([5]Sheet1!U:U,[5]Sheet1!$A:$A,$A330,[5]Sheet1!$B:$B,$B330,[5]Sheet1!$C:$C,$C330),0)</f>
        <v>0</v>
      </c>
      <c r="AI330" s="169">
        <f>+IFERROR(SUMIFS([5]Sheet1!V:V,[5]Sheet1!$A:$A,$A330,[5]Sheet1!$B:$B,$B330,[5]Sheet1!$C:$C,$C330),0)</f>
        <v>0</v>
      </c>
      <c r="AJ330" s="169">
        <f>+IFERROR(SUMIFS([5]Sheet1!W:W,[5]Sheet1!$A:$A,$A330,[5]Sheet1!$B:$B,$B330,[5]Sheet1!$C:$C,$C330),0)</f>
        <v>0</v>
      </c>
      <c r="AK330" s="169">
        <f>+IFERROR(SUMIFS([5]Sheet1!X:X,[5]Sheet1!$A:$A,$A330,[5]Sheet1!$B:$B,$B330,[5]Sheet1!$C:$C,$C330),0)</f>
        <v>0</v>
      </c>
      <c r="AL330" s="169">
        <f>+IFERROR(SUMIFS([5]Sheet1!Y:Y,[5]Sheet1!$A:$A,$A330,[5]Sheet1!$B:$B,$B330,[5]Sheet1!$C:$C,$C330),0)</f>
        <v>0</v>
      </c>
      <c r="AM330" s="169">
        <f>+IFERROR(SUMIFS([5]Sheet1!Z:Z,[5]Sheet1!$A:$A,$A330,[5]Sheet1!$B:$B,$B330,[5]Sheet1!$C:$C,$C330),0)</f>
        <v>0</v>
      </c>
    </row>
    <row r="331" spans="1:39">
      <c r="A331" s="4" t="s">
        <v>87</v>
      </c>
      <c r="B331" s="4" t="s">
        <v>48</v>
      </c>
      <c r="C331" s="202" t="str">
        <f>+G331</f>
        <v>assets/client</v>
      </c>
      <c r="D331" s="217"/>
      <c r="E331" s="207"/>
      <c r="F331" s="204"/>
      <c r="G331" s="13" t="s">
        <v>90</v>
      </c>
      <c r="H331" s="36"/>
      <c r="I331" s="36"/>
      <c r="J331" s="36"/>
      <c r="K331" s="36"/>
      <c r="L331" s="36"/>
      <c r="M331" s="36"/>
      <c r="N331" s="36"/>
      <c r="O331" s="36"/>
      <c r="P331" s="170" t="str">
        <f t="shared" ref="P331:AM331" si="168">+IFERROR(P321/P320,"")</f>
        <v/>
      </c>
      <c r="Q331" s="170" t="str">
        <f t="shared" si="168"/>
        <v/>
      </c>
      <c r="R331" s="170" t="str">
        <f t="shared" si="168"/>
        <v/>
      </c>
      <c r="S331" s="170">
        <f>+IFERROR(S321/S320,"")</f>
        <v>2</v>
      </c>
      <c r="T331" s="170" t="str">
        <f t="shared" si="168"/>
        <v/>
      </c>
      <c r="U331" s="170" t="str">
        <f t="shared" si="168"/>
        <v/>
      </c>
      <c r="V331" s="170" t="str">
        <f t="shared" si="168"/>
        <v/>
      </c>
      <c r="W331" s="170">
        <f t="shared" si="168"/>
        <v>2</v>
      </c>
      <c r="X331" s="170" t="str">
        <f t="shared" si="168"/>
        <v/>
      </c>
      <c r="Y331" s="170" t="str">
        <f t="shared" si="168"/>
        <v/>
      </c>
      <c r="Z331" s="170" t="str">
        <f t="shared" si="168"/>
        <v/>
      </c>
      <c r="AA331" s="170" t="str">
        <f t="shared" si="168"/>
        <v/>
      </c>
      <c r="AB331" s="170" t="str">
        <f t="shared" si="168"/>
        <v/>
      </c>
      <c r="AC331" s="170" t="str">
        <f t="shared" si="168"/>
        <v/>
      </c>
      <c r="AD331" s="170" t="str">
        <f t="shared" si="168"/>
        <v/>
      </c>
      <c r="AE331" s="170" t="str">
        <f t="shared" si="168"/>
        <v/>
      </c>
      <c r="AF331" s="170" t="str">
        <f t="shared" si="168"/>
        <v/>
      </c>
      <c r="AG331" s="170" t="str">
        <f t="shared" si="168"/>
        <v/>
      </c>
      <c r="AH331" s="170" t="str">
        <f t="shared" si="168"/>
        <v/>
      </c>
      <c r="AI331" s="170" t="str">
        <f t="shared" si="168"/>
        <v/>
      </c>
      <c r="AJ331" s="170" t="str">
        <f t="shared" si="168"/>
        <v/>
      </c>
      <c r="AK331" s="170" t="str">
        <f t="shared" si="168"/>
        <v/>
      </c>
      <c r="AL331" s="170" t="str">
        <f t="shared" si="168"/>
        <v/>
      </c>
      <c r="AM331" s="170" t="str">
        <f t="shared" si="168"/>
        <v/>
      </c>
    </row>
    <row r="332" spans="1:39">
      <c r="A332" s="4" t="s">
        <v>87</v>
      </c>
      <c r="B332" s="4" t="s">
        <v>49</v>
      </c>
      <c r="C332" s="4" t="s">
        <v>3771</v>
      </c>
      <c r="D332" s="217"/>
      <c r="E332" s="207"/>
      <c r="F332" s="204" t="s">
        <v>49</v>
      </c>
      <c r="G332" s="10" t="s">
        <v>40</v>
      </c>
      <c r="H332" s="19"/>
      <c r="I332" s="19"/>
      <c r="J332" s="19"/>
      <c r="K332" s="19"/>
      <c r="L332" s="19"/>
      <c r="M332" s="19"/>
      <c r="N332" s="19"/>
      <c r="O332" s="19"/>
      <c r="P332" s="165"/>
      <c r="Q332" s="165">
        <f>+[4]Sheet1!C18</f>
        <v>0</v>
      </c>
      <c r="R332" s="165">
        <f>+[4]Sheet1!D18</f>
        <v>0</v>
      </c>
      <c r="S332" s="165">
        <f>+[4]Sheet1!E18</f>
        <v>0</v>
      </c>
      <c r="T332" s="165">
        <f>+[4]Sheet1!F18</f>
        <v>0</v>
      </c>
      <c r="U332" s="165">
        <f>+[4]Sheet1!G18</f>
        <v>0</v>
      </c>
      <c r="V332" s="165">
        <f>+[4]Sheet1!H18</f>
        <v>0</v>
      </c>
      <c r="W332" s="165">
        <f>+[4]Sheet1!I18</f>
        <v>0</v>
      </c>
      <c r="X332" s="165">
        <f>+[4]Sheet1!J18</f>
        <v>0</v>
      </c>
      <c r="Y332" s="165">
        <f>+[4]Sheet1!K18</f>
        <v>0</v>
      </c>
      <c r="Z332" s="165">
        <f>+[4]Sheet1!L18</f>
        <v>0</v>
      </c>
      <c r="AA332" s="165">
        <f>+[4]Sheet1!M18</f>
        <v>0</v>
      </c>
      <c r="AB332" s="165">
        <f>+[4]Sheet1!N18</f>
        <v>0</v>
      </c>
      <c r="AC332" s="165">
        <f>+[4]Sheet1!O18</f>
        <v>0</v>
      </c>
      <c r="AD332" s="165">
        <f>+[4]Sheet1!P18</f>
        <v>0</v>
      </c>
      <c r="AE332" s="165">
        <f>+[4]Sheet1!Q18</f>
        <v>0</v>
      </c>
      <c r="AF332" s="165">
        <f>+[4]Sheet1!R18</f>
        <v>1</v>
      </c>
      <c r="AG332" s="165">
        <f>+[4]Sheet1!S18</f>
        <v>0</v>
      </c>
      <c r="AH332" s="165">
        <f>+[4]Sheet1!T18</f>
        <v>0</v>
      </c>
      <c r="AI332" s="165">
        <f>+[4]Sheet1!U18</f>
        <v>0</v>
      </c>
      <c r="AJ332" s="165">
        <f>+[4]Sheet1!V18</f>
        <v>0</v>
      </c>
      <c r="AK332" s="165">
        <f>+[4]Sheet1!W18</f>
        <v>0</v>
      </c>
      <c r="AL332" s="165">
        <f>+[4]Sheet1!X18</f>
        <v>0</v>
      </c>
      <c r="AM332" s="165">
        <f>+[4]Sheet1!Y18</f>
        <v>0</v>
      </c>
    </row>
    <row r="333" spans="1:39">
      <c r="A333" s="4" t="s">
        <v>87</v>
      </c>
      <c r="B333" s="4" t="s">
        <v>49</v>
      </c>
      <c r="C333" s="4" t="str">
        <f>+G333</f>
        <v>Assets</v>
      </c>
      <c r="D333" s="217"/>
      <c r="E333" s="207"/>
      <c r="F333" s="204"/>
      <c r="G333" s="11" t="s">
        <v>88</v>
      </c>
      <c r="H333" s="34"/>
      <c r="I333" s="34"/>
      <c r="J333" s="34"/>
      <c r="K333" s="34"/>
      <c r="L333" s="34"/>
      <c r="M333" s="34"/>
      <c r="N333" s="34"/>
      <c r="O333" s="34"/>
      <c r="P333" s="167">
        <f>+SUM(P334:P351)</f>
        <v>0</v>
      </c>
      <c r="Q333" s="167">
        <f t="shared" ref="Q333:AM333" si="169">+SUM(Q334:Q351)</f>
        <v>0</v>
      </c>
      <c r="R333" s="167">
        <f t="shared" si="169"/>
        <v>0</v>
      </c>
      <c r="S333" s="167">
        <f t="shared" si="169"/>
        <v>0</v>
      </c>
      <c r="T333" s="167">
        <f t="shared" si="169"/>
        <v>0</v>
      </c>
      <c r="U333" s="167">
        <f t="shared" si="169"/>
        <v>0</v>
      </c>
      <c r="V333" s="167">
        <f t="shared" si="169"/>
        <v>0</v>
      </c>
      <c r="W333" s="167">
        <f t="shared" si="169"/>
        <v>0</v>
      </c>
      <c r="X333" s="167">
        <f t="shared" si="169"/>
        <v>0</v>
      </c>
      <c r="Y333" s="167">
        <f t="shared" si="169"/>
        <v>0</v>
      </c>
      <c r="Z333" s="167">
        <f t="shared" si="169"/>
        <v>0</v>
      </c>
      <c r="AA333" s="167">
        <f t="shared" si="169"/>
        <v>0</v>
      </c>
      <c r="AB333" s="167">
        <f t="shared" si="169"/>
        <v>0</v>
      </c>
      <c r="AC333" s="167">
        <f t="shared" si="169"/>
        <v>0</v>
      </c>
      <c r="AD333" s="167">
        <f t="shared" si="169"/>
        <v>0</v>
      </c>
      <c r="AE333" s="167">
        <f t="shared" si="169"/>
        <v>0</v>
      </c>
      <c r="AF333" s="167">
        <f t="shared" si="169"/>
        <v>1</v>
      </c>
      <c r="AG333" s="167">
        <f t="shared" si="169"/>
        <v>0</v>
      </c>
      <c r="AH333" s="167">
        <f t="shared" si="169"/>
        <v>0</v>
      </c>
      <c r="AI333" s="167">
        <f t="shared" si="169"/>
        <v>0</v>
      </c>
      <c r="AJ333" s="167">
        <f t="shared" si="169"/>
        <v>0</v>
      </c>
      <c r="AK333" s="167">
        <f t="shared" si="169"/>
        <v>0</v>
      </c>
      <c r="AL333" s="167">
        <f t="shared" si="169"/>
        <v>0</v>
      </c>
      <c r="AM333" s="167">
        <f t="shared" si="169"/>
        <v>0</v>
      </c>
    </row>
    <row r="334" spans="1:39" outlineLevel="1">
      <c r="A334" s="4" t="s">
        <v>87</v>
      </c>
      <c r="B334" s="4" t="s">
        <v>49</v>
      </c>
      <c r="C334" s="4" t="str">
        <f t="shared" ref="C334:C359" si="170">+G334</f>
        <v>X Security Portable 20</v>
      </c>
      <c r="D334" s="217"/>
      <c r="E334" s="207"/>
      <c r="F334" s="204"/>
      <c r="G334" s="12" t="s">
        <v>77</v>
      </c>
      <c r="H334" s="35"/>
      <c r="I334" s="35"/>
      <c r="J334" s="35"/>
      <c r="K334" s="35"/>
      <c r="L334" s="35"/>
      <c r="M334" s="35"/>
      <c r="N334" s="35"/>
      <c r="O334" s="35"/>
      <c r="P334" s="169"/>
      <c r="Q334" s="169">
        <f>+IFERROR(SUMIFS([5]Sheet1!D:D,[5]Sheet1!$A:$A,$A334,[5]Sheet1!$B:$B,$B334,[5]Sheet1!$C:$C,$C334),0)</f>
        <v>0</v>
      </c>
      <c r="R334" s="169">
        <f>+IFERROR(SUMIFS([5]Sheet1!E:E,[5]Sheet1!$A:$A,$A334,[5]Sheet1!$B:$B,$B334,[5]Sheet1!$C:$C,$C334),0)</f>
        <v>0</v>
      </c>
      <c r="S334" s="169">
        <f>+IFERROR(SUMIFS([5]Sheet1!F:F,[5]Sheet1!$A:$A,$A334,[5]Sheet1!$B:$B,$B334,[5]Sheet1!$C:$C,$C334),0)</f>
        <v>0</v>
      </c>
      <c r="T334" s="169">
        <f>+IFERROR(SUMIFS([5]Sheet1!G:G,[5]Sheet1!$A:$A,$A334,[5]Sheet1!$B:$B,$B334,[5]Sheet1!$C:$C,$C334),0)</f>
        <v>0</v>
      </c>
      <c r="U334" s="169">
        <f>+IFERROR(SUMIFS([5]Sheet1!H:H,[5]Sheet1!$A:$A,$A334,[5]Sheet1!$B:$B,$B334,[5]Sheet1!$C:$C,$C334),0)</f>
        <v>0</v>
      </c>
      <c r="V334" s="169">
        <f>+IFERROR(SUMIFS([5]Sheet1!I:I,[5]Sheet1!$A:$A,$A334,[5]Sheet1!$B:$B,$B334,[5]Sheet1!$C:$C,$C334),0)</f>
        <v>0</v>
      </c>
      <c r="W334" s="169">
        <f>+IFERROR(SUMIFS([5]Sheet1!J:J,[5]Sheet1!$A:$A,$A334,[5]Sheet1!$B:$B,$B334,[5]Sheet1!$C:$C,$C334),0)</f>
        <v>0</v>
      </c>
      <c r="X334" s="169">
        <f>+IFERROR(SUMIFS([5]Sheet1!K:K,[5]Sheet1!$A:$A,$A334,[5]Sheet1!$B:$B,$B334,[5]Sheet1!$C:$C,$C334),0)</f>
        <v>0</v>
      </c>
      <c r="Y334" s="169">
        <f>+IFERROR(SUMIFS([5]Sheet1!L:L,[5]Sheet1!$A:$A,$A334,[5]Sheet1!$B:$B,$B334,[5]Sheet1!$C:$C,$C334),0)</f>
        <v>0</v>
      </c>
      <c r="Z334" s="169">
        <f>+IFERROR(SUMIFS([5]Sheet1!M:M,[5]Sheet1!$A:$A,$A334,[5]Sheet1!$B:$B,$B334,[5]Sheet1!$C:$C,$C334),0)</f>
        <v>0</v>
      </c>
      <c r="AA334" s="169">
        <f>+IFERROR(SUMIFS([5]Sheet1!N:N,[5]Sheet1!$A:$A,$A334,[5]Sheet1!$B:$B,$B334,[5]Sheet1!$C:$C,$C334),0)</f>
        <v>0</v>
      </c>
      <c r="AB334" s="169">
        <f>+IFERROR(SUMIFS([5]Sheet1!O:O,[5]Sheet1!$A:$A,$A334,[5]Sheet1!$B:$B,$B334,[5]Sheet1!$C:$C,$C334),0)</f>
        <v>0</v>
      </c>
      <c r="AC334" s="169">
        <f>+IFERROR(SUMIFS([5]Sheet1!P:P,[5]Sheet1!$A:$A,$A334,[5]Sheet1!$B:$B,$B334,[5]Sheet1!$C:$C,$C334),0)</f>
        <v>0</v>
      </c>
      <c r="AD334" s="169">
        <f>+IFERROR(SUMIFS([5]Sheet1!Q:Q,[5]Sheet1!$A:$A,$A334,[5]Sheet1!$B:$B,$B334,[5]Sheet1!$C:$C,$C334),0)</f>
        <v>0</v>
      </c>
      <c r="AE334" s="169">
        <f>+IFERROR(SUMIFS([5]Sheet1!R:R,[5]Sheet1!$A:$A,$A334,[5]Sheet1!$B:$B,$B334,[5]Sheet1!$C:$C,$C334),0)</f>
        <v>0</v>
      </c>
      <c r="AF334" s="169">
        <f>+IFERROR(SUMIFS([5]Sheet1!S:S,[5]Sheet1!$A:$A,$A334,[5]Sheet1!$B:$B,$B334,[5]Sheet1!$C:$C,$C334),0)</f>
        <v>0</v>
      </c>
      <c r="AG334" s="169">
        <f>+IFERROR(SUMIFS([5]Sheet1!T:T,[5]Sheet1!$A:$A,$A334,[5]Sheet1!$B:$B,$B334,[5]Sheet1!$C:$C,$C334),0)</f>
        <v>0</v>
      </c>
      <c r="AH334" s="169">
        <f>+IFERROR(SUMIFS([5]Sheet1!U:U,[5]Sheet1!$A:$A,$A334,[5]Sheet1!$B:$B,$B334,[5]Sheet1!$C:$C,$C334),0)</f>
        <v>0</v>
      </c>
      <c r="AI334" s="169">
        <f>+IFERROR(SUMIFS([5]Sheet1!V:V,[5]Sheet1!$A:$A,$A334,[5]Sheet1!$B:$B,$B334,[5]Sheet1!$C:$C,$C334),0)</f>
        <v>0</v>
      </c>
      <c r="AJ334" s="169">
        <f>+IFERROR(SUMIFS([5]Sheet1!W:W,[5]Sheet1!$A:$A,$A334,[5]Sheet1!$B:$B,$B334,[5]Sheet1!$C:$C,$C334),0)</f>
        <v>0</v>
      </c>
      <c r="AK334" s="169">
        <f>+IFERROR(SUMIFS([5]Sheet1!X:X,[5]Sheet1!$A:$A,$A334,[5]Sheet1!$B:$B,$B334,[5]Sheet1!$C:$C,$C334),0)</f>
        <v>0</v>
      </c>
      <c r="AL334" s="169">
        <f>+IFERROR(SUMIFS([5]Sheet1!Y:Y,[5]Sheet1!$A:$A,$A334,[5]Sheet1!$B:$B,$B334,[5]Sheet1!$C:$C,$C334),0)</f>
        <v>0</v>
      </c>
      <c r="AM334" s="169">
        <f>+IFERROR(SUMIFS([5]Sheet1!Z:Z,[5]Sheet1!$A:$A,$A334,[5]Sheet1!$B:$B,$B334,[5]Sheet1!$C:$C,$C334),0)</f>
        <v>0</v>
      </c>
    </row>
    <row r="335" spans="1:39" outlineLevel="1">
      <c r="A335" s="4" t="s">
        <v>87</v>
      </c>
      <c r="B335" s="4" t="s">
        <v>49</v>
      </c>
      <c r="C335" s="4" t="str">
        <f t="shared" si="170"/>
        <v>X Security 50</v>
      </c>
      <c r="D335" s="217"/>
      <c r="E335" s="207"/>
      <c r="F335" s="204"/>
      <c r="G335" s="12" t="s">
        <v>58</v>
      </c>
      <c r="H335" s="35"/>
      <c r="I335" s="35"/>
      <c r="J335" s="35"/>
      <c r="K335" s="35"/>
      <c r="L335" s="35"/>
      <c r="M335" s="35"/>
      <c r="N335" s="35"/>
      <c r="O335" s="35"/>
      <c r="P335" s="169"/>
      <c r="Q335" s="169">
        <f>+IFERROR(SUMIFS([5]Sheet1!D:D,[5]Sheet1!$A:$A,$A335,[5]Sheet1!$B:$B,$B335,[5]Sheet1!$C:$C,$C335),0)</f>
        <v>0</v>
      </c>
      <c r="R335" s="169">
        <f>+IFERROR(SUMIFS([5]Sheet1!E:E,[5]Sheet1!$A:$A,$A335,[5]Sheet1!$B:$B,$B335,[5]Sheet1!$C:$C,$C335),0)</f>
        <v>0</v>
      </c>
      <c r="S335" s="169">
        <f>+IFERROR(SUMIFS([5]Sheet1!F:F,[5]Sheet1!$A:$A,$A335,[5]Sheet1!$B:$B,$B335,[5]Sheet1!$C:$C,$C335),0)</f>
        <v>0</v>
      </c>
      <c r="T335" s="169">
        <f>+IFERROR(SUMIFS([5]Sheet1!G:G,[5]Sheet1!$A:$A,$A335,[5]Sheet1!$B:$B,$B335,[5]Sheet1!$C:$C,$C335),0)</f>
        <v>0</v>
      </c>
      <c r="U335" s="169">
        <f>+IFERROR(SUMIFS([5]Sheet1!H:H,[5]Sheet1!$A:$A,$A335,[5]Sheet1!$B:$B,$B335,[5]Sheet1!$C:$C,$C335),0)</f>
        <v>0</v>
      </c>
      <c r="V335" s="169">
        <f>+IFERROR(SUMIFS([5]Sheet1!I:I,[5]Sheet1!$A:$A,$A335,[5]Sheet1!$B:$B,$B335,[5]Sheet1!$C:$C,$C335),0)</f>
        <v>0</v>
      </c>
      <c r="W335" s="169">
        <f>+IFERROR(SUMIFS([5]Sheet1!J:J,[5]Sheet1!$A:$A,$A335,[5]Sheet1!$B:$B,$B335,[5]Sheet1!$C:$C,$C335),0)</f>
        <v>0</v>
      </c>
      <c r="X335" s="169">
        <f>+IFERROR(SUMIFS([5]Sheet1!K:K,[5]Sheet1!$A:$A,$A335,[5]Sheet1!$B:$B,$B335,[5]Sheet1!$C:$C,$C335),0)</f>
        <v>0</v>
      </c>
      <c r="Y335" s="169">
        <f>+IFERROR(SUMIFS([5]Sheet1!L:L,[5]Sheet1!$A:$A,$A335,[5]Sheet1!$B:$B,$B335,[5]Sheet1!$C:$C,$C335),0)</f>
        <v>0</v>
      </c>
      <c r="Z335" s="169">
        <f>+IFERROR(SUMIFS([5]Sheet1!M:M,[5]Sheet1!$A:$A,$A335,[5]Sheet1!$B:$B,$B335,[5]Sheet1!$C:$C,$C335),0)</f>
        <v>0</v>
      </c>
      <c r="AA335" s="169">
        <f>+IFERROR(SUMIFS([5]Sheet1!N:N,[5]Sheet1!$A:$A,$A335,[5]Sheet1!$B:$B,$B335,[5]Sheet1!$C:$C,$C335),0)</f>
        <v>0</v>
      </c>
      <c r="AB335" s="169">
        <f>+IFERROR(SUMIFS([5]Sheet1!O:O,[5]Sheet1!$A:$A,$A335,[5]Sheet1!$B:$B,$B335,[5]Sheet1!$C:$C,$C335),0)</f>
        <v>0</v>
      </c>
      <c r="AC335" s="169">
        <f>+IFERROR(SUMIFS([5]Sheet1!P:P,[5]Sheet1!$A:$A,$A335,[5]Sheet1!$B:$B,$B335,[5]Sheet1!$C:$C,$C335),0)</f>
        <v>0</v>
      </c>
      <c r="AD335" s="169">
        <f>+IFERROR(SUMIFS([5]Sheet1!Q:Q,[5]Sheet1!$A:$A,$A335,[5]Sheet1!$B:$B,$B335,[5]Sheet1!$C:$C,$C335),0)</f>
        <v>0</v>
      </c>
      <c r="AE335" s="169">
        <f>+IFERROR(SUMIFS([5]Sheet1!R:R,[5]Sheet1!$A:$A,$A335,[5]Sheet1!$B:$B,$B335,[5]Sheet1!$C:$C,$C335),0)</f>
        <v>0</v>
      </c>
      <c r="AF335" s="169">
        <f>+IFERROR(SUMIFS([5]Sheet1!S:S,[5]Sheet1!$A:$A,$A335,[5]Sheet1!$B:$B,$B335,[5]Sheet1!$C:$C,$C335),0)</f>
        <v>0</v>
      </c>
      <c r="AG335" s="169">
        <f>+IFERROR(SUMIFS([5]Sheet1!T:T,[5]Sheet1!$A:$A,$A335,[5]Sheet1!$B:$B,$B335,[5]Sheet1!$C:$C,$C335),0)</f>
        <v>0</v>
      </c>
      <c r="AH335" s="169">
        <f>+IFERROR(SUMIFS([5]Sheet1!U:U,[5]Sheet1!$A:$A,$A335,[5]Sheet1!$B:$B,$B335,[5]Sheet1!$C:$C,$C335),0)</f>
        <v>0</v>
      </c>
      <c r="AI335" s="169">
        <f>+IFERROR(SUMIFS([5]Sheet1!V:V,[5]Sheet1!$A:$A,$A335,[5]Sheet1!$B:$B,$B335,[5]Sheet1!$C:$C,$C335),0)</f>
        <v>0</v>
      </c>
      <c r="AJ335" s="169">
        <f>+IFERROR(SUMIFS([5]Sheet1!W:W,[5]Sheet1!$A:$A,$A335,[5]Sheet1!$B:$B,$B335,[5]Sheet1!$C:$C,$C335),0)</f>
        <v>0</v>
      </c>
      <c r="AK335" s="169">
        <f>+IFERROR(SUMIFS([5]Sheet1!X:X,[5]Sheet1!$A:$A,$A335,[5]Sheet1!$B:$B,$B335,[5]Sheet1!$C:$C,$C335),0)</f>
        <v>0</v>
      </c>
      <c r="AL335" s="169">
        <f>+IFERROR(SUMIFS([5]Sheet1!Y:Y,[5]Sheet1!$A:$A,$A335,[5]Sheet1!$B:$B,$B335,[5]Sheet1!$C:$C,$C335),0)</f>
        <v>0</v>
      </c>
      <c r="AM335" s="169">
        <f>+IFERROR(SUMIFS([5]Sheet1!Z:Z,[5]Sheet1!$A:$A,$A335,[5]Sheet1!$B:$B,$B335,[5]Sheet1!$C:$C,$C335),0)</f>
        <v>0</v>
      </c>
    </row>
    <row r="336" spans="1:39" outlineLevel="1">
      <c r="A336" s="220" t="s">
        <v>87</v>
      </c>
      <c r="B336" s="4" t="s">
        <v>49</v>
      </c>
      <c r="C336" s="4" t="str">
        <f t="shared" si="170"/>
        <v>X Security 100</v>
      </c>
      <c r="D336" s="217"/>
      <c r="E336" s="207"/>
      <c r="F336" s="204"/>
      <c r="G336" s="12" t="s">
        <v>59</v>
      </c>
      <c r="H336" s="35"/>
      <c r="I336" s="35"/>
      <c r="J336" s="35"/>
      <c r="K336" s="35"/>
      <c r="L336" s="35"/>
      <c r="M336" s="35"/>
      <c r="N336" s="35"/>
      <c r="O336" s="35"/>
      <c r="P336" s="169"/>
      <c r="Q336" s="169">
        <f>+IFERROR(SUMIFS([5]Sheet1!D:D,[5]Sheet1!$A:$A,$A336,[5]Sheet1!$B:$B,$B336,[5]Sheet1!$C:$C,$C336),0)</f>
        <v>0</v>
      </c>
      <c r="R336" s="169">
        <f>+IFERROR(SUMIFS([5]Sheet1!E:E,[5]Sheet1!$A:$A,$A336,[5]Sheet1!$B:$B,$B336,[5]Sheet1!$C:$C,$C336),0)</f>
        <v>0</v>
      </c>
      <c r="S336" s="169">
        <f>+IFERROR(SUMIFS([5]Sheet1!F:F,[5]Sheet1!$A:$A,$A336,[5]Sheet1!$B:$B,$B336,[5]Sheet1!$C:$C,$C336),0)</f>
        <v>0</v>
      </c>
      <c r="T336" s="169">
        <f>+IFERROR(SUMIFS([5]Sheet1!G:G,[5]Sheet1!$A:$A,$A336,[5]Sheet1!$B:$B,$B336,[5]Sheet1!$C:$C,$C336),0)</f>
        <v>0</v>
      </c>
      <c r="U336" s="169">
        <f>+IFERROR(SUMIFS([5]Sheet1!H:H,[5]Sheet1!$A:$A,$A336,[5]Sheet1!$B:$B,$B336,[5]Sheet1!$C:$C,$C336),0)</f>
        <v>0</v>
      </c>
      <c r="V336" s="169">
        <f>+IFERROR(SUMIFS([5]Sheet1!I:I,[5]Sheet1!$A:$A,$A336,[5]Sheet1!$B:$B,$B336,[5]Sheet1!$C:$C,$C336),0)</f>
        <v>0</v>
      </c>
      <c r="W336" s="169">
        <f>+IFERROR(SUMIFS([5]Sheet1!J:J,[5]Sheet1!$A:$A,$A336,[5]Sheet1!$B:$B,$B336,[5]Sheet1!$C:$C,$C336),0)</f>
        <v>0</v>
      </c>
      <c r="X336" s="169">
        <f>+IFERROR(SUMIFS([5]Sheet1!K:K,[5]Sheet1!$A:$A,$A336,[5]Sheet1!$B:$B,$B336,[5]Sheet1!$C:$C,$C336),0)</f>
        <v>0</v>
      </c>
      <c r="Y336" s="169">
        <f>+IFERROR(SUMIFS([5]Sheet1!L:L,[5]Sheet1!$A:$A,$A336,[5]Sheet1!$B:$B,$B336,[5]Sheet1!$C:$C,$C336),0)</f>
        <v>0</v>
      </c>
      <c r="Z336" s="169">
        <f>+IFERROR(SUMIFS([5]Sheet1!M:M,[5]Sheet1!$A:$A,$A336,[5]Sheet1!$B:$B,$B336,[5]Sheet1!$C:$C,$C336),0)</f>
        <v>0</v>
      </c>
      <c r="AA336" s="169">
        <f>+IFERROR(SUMIFS([5]Sheet1!N:N,[5]Sheet1!$A:$A,$A336,[5]Sheet1!$B:$B,$B336,[5]Sheet1!$C:$C,$C336),0)</f>
        <v>0</v>
      </c>
      <c r="AB336" s="169">
        <f>+IFERROR(SUMIFS([5]Sheet1!O:O,[5]Sheet1!$A:$A,$A336,[5]Sheet1!$B:$B,$B336,[5]Sheet1!$C:$C,$C336),0)</f>
        <v>0</v>
      </c>
      <c r="AC336" s="169">
        <f>+IFERROR(SUMIFS([5]Sheet1!P:P,[5]Sheet1!$A:$A,$A336,[5]Sheet1!$B:$B,$B336,[5]Sheet1!$C:$C,$C336),0)</f>
        <v>0</v>
      </c>
      <c r="AD336" s="169">
        <f>+IFERROR(SUMIFS([5]Sheet1!Q:Q,[5]Sheet1!$A:$A,$A336,[5]Sheet1!$B:$B,$B336,[5]Sheet1!$C:$C,$C336),0)</f>
        <v>0</v>
      </c>
      <c r="AE336" s="169">
        <f>+IFERROR(SUMIFS([5]Sheet1!R:R,[5]Sheet1!$A:$A,$A336,[5]Sheet1!$B:$B,$B336,[5]Sheet1!$C:$C,$C336),0)</f>
        <v>0</v>
      </c>
      <c r="AF336" s="169">
        <f>+IFERROR(SUMIFS([5]Sheet1!S:S,[5]Sheet1!$A:$A,$A336,[5]Sheet1!$B:$B,$B336,[5]Sheet1!$C:$C,$C336),0)</f>
        <v>0</v>
      </c>
      <c r="AG336" s="169">
        <f>+IFERROR(SUMIFS([5]Sheet1!T:T,[5]Sheet1!$A:$A,$A336,[5]Sheet1!$B:$B,$B336,[5]Sheet1!$C:$C,$C336),0)</f>
        <v>0</v>
      </c>
      <c r="AH336" s="169">
        <f>+IFERROR(SUMIFS([5]Sheet1!U:U,[5]Sheet1!$A:$A,$A336,[5]Sheet1!$B:$B,$B336,[5]Sheet1!$C:$C,$C336),0)</f>
        <v>0</v>
      </c>
      <c r="AI336" s="169">
        <f>+IFERROR(SUMIFS([5]Sheet1!V:V,[5]Sheet1!$A:$A,$A336,[5]Sheet1!$B:$B,$B336,[5]Sheet1!$C:$C,$C336),0)</f>
        <v>0</v>
      </c>
      <c r="AJ336" s="169">
        <f>+IFERROR(SUMIFS([5]Sheet1!W:W,[5]Sheet1!$A:$A,$A336,[5]Sheet1!$B:$B,$B336,[5]Sheet1!$C:$C,$C336),0)</f>
        <v>0</v>
      </c>
      <c r="AK336" s="169">
        <f>+IFERROR(SUMIFS([5]Sheet1!X:X,[5]Sheet1!$A:$A,$A336,[5]Sheet1!$B:$B,$B336,[5]Sheet1!$C:$C,$C336),0)</f>
        <v>0</v>
      </c>
      <c r="AL336" s="169">
        <f>+IFERROR(SUMIFS([5]Sheet1!Y:Y,[5]Sheet1!$A:$A,$A336,[5]Sheet1!$B:$B,$B336,[5]Sheet1!$C:$C,$C336),0)</f>
        <v>0</v>
      </c>
      <c r="AM336" s="169">
        <f>+IFERROR(SUMIFS([5]Sheet1!Z:Z,[5]Sheet1!$A:$A,$A336,[5]Sheet1!$B:$B,$B336,[5]Sheet1!$C:$C,$C336),0)</f>
        <v>0</v>
      </c>
    </row>
    <row r="337" spans="1:39" outlineLevel="1">
      <c r="A337" s="220" t="s">
        <v>87</v>
      </c>
      <c r="B337" s="4" t="s">
        <v>49</v>
      </c>
      <c r="C337" s="4" t="str">
        <f t="shared" si="170"/>
        <v>X Security 200</v>
      </c>
      <c r="D337" s="217"/>
      <c r="E337" s="207"/>
      <c r="F337" s="204"/>
      <c r="G337" s="12" t="s">
        <v>60</v>
      </c>
      <c r="H337" s="35"/>
      <c r="I337" s="35"/>
      <c r="J337" s="35"/>
      <c r="K337" s="35"/>
      <c r="L337" s="35"/>
      <c r="M337" s="35"/>
      <c r="N337" s="35"/>
      <c r="O337" s="35"/>
      <c r="P337" s="169"/>
      <c r="Q337" s="169">
        <f>+IFERROR(SUMIFS([5]Sheet1!D:D,[5]Sheet1!$A:$A,$A337,[5]Sheet1!$B:$B,$B337,[5]Sheet1!$C:$C,$C337),0)</f>
        <v>0</v>
      </c>
      <c r="R337" s="169">
        <f>+IFERROR(SUMIFS([5]Sheet1!E:E,[5]Sheet1!$A:$A,$A337,[5]Sheet1!$B:$B,$B337,[5]Sheet1!$C:$C,$C337),0)</f>
        <v>0</v>
      </c>
      <c r="S337" s="169">
        <f>+IFERROR(SUMIFS([5]Sheet1!F:F,[5]Sheet1!$A:$A,$A337,[5]Sheet1!$B:$B,$B337,[5]Sheet1!$C:$C,$C337),0)</f>
        <v>0</v>
      </c>
      <c r="T337" s="169">
        <f>+IFERROR(SUMIFS([5]Sheet1!G:G,[5]Sheet1!$A:$A,$A337,[5]Sheet1!$B:$B,$B337,[5]Sheet1!$C:$C,$C337),0)</f>
        <v>0</v>
      </c>
      <c r="U337" s="169">
        <f>+IFERROR(SUMIFS([5]Sheet1!H:H,[5]Sheet1!$A:$A,$A337,[5]Sheet1!$B:$B,$B337,[5]Sheet1!$C:$C,$C337),0)</f>
        <v>0</v>
      </c>
      <c r="V337" s="169">
        <f>+IFERROR(SUMIFS([5]Sheet1!I:I,[5]Sheet1!$A:$A,$A337,[5]Sheet1!$B:$B,$B337,[5]Sheet1!$C:$C,$C337),0)</f>
        <v>0</v>
      </c>
      <c r="W337" s="169">
        <f>+IFERROR(SUMIFS([5]Sheet1!J:J,[5]Sheet1!$A:$A,$A337,[5]Sheet1!$B:$B,$B337,[5]Sheet1!$C:$C,$C337),0)</f>
        <v>0</v>
      </c>
      <c r="X337" s="169">
        <f>+IFERROR(SUMIFS([5]Sheet1!K:K,[5]Sheet1!$A:$A,$A337,[5]Sheet1!$B:$B,$B337,[5]Sheet1!$C:$C,$C337),0)</f>
        <v>0</v>
      </c>
      <c r="Y337" s="169">
        <f>+IFERROR(SUMIFS([5]Sheet1!L:L,[5]Sheet1!$A:$A,$A337,[5]Sheet1!$B:$B,$B337,[5]Sheet1!$C:$C,$C337),0)</f>
        <v>0</v>
      </c>
      <c r="Z337" s="169">
        <f>+IFERROR(SUMIFS([5]Sheet1!M:M,[5]Sheet1!$A:$A,$A337,[5]Sheet1!$B:$B,$B337,[5]Sheet1!$C:$C,$C337),0)</f>
        <v>0</v>
      </c>
      <c r="AA337" s="169">
        <f>+IFERROR(SUMIFS([5]Sheet1!N:N,[5]Sheet1!$A:$A,$A337,[5]Sheet1!$B:$B,$B337,[5]Sheet1!$C:$C,$C337),0)</f>
        <v>0</v>
      </c>
      <c r="AB337" s="169">
        <f>+IFERROR(SUMIFS([5]Sheet1!O:O,[5]Sheet1!$A:$A,$A337,[5]Sheet1!$B:$B,$B337,[5]Sheet1!$C:$C,$C337),0)</f>
        <v>0</v>
      </c>
      <c r="AC337" s="169">
        <f>+IFERROR(SUMIFS([5]Sheet1!P:P,[5]Sheet1!$A:$A,$A337,[5]Sheet1!$B:$B,$B337,[5]Sheet1!$C:$C,$C337),0)</f>
        <v>0</v>
      </c>
      <c r="AD337" s="169">
        <f>+IFERROR(SUMIFS([5]Sheet1!Q:Q,[5]Sheet1!$A:$A,$A337,[5]Sheet1!$B:$B,$B337,[5]Sheet1!$C:$C,$C337),0)</f>
        <v>0</v>
      </c>
      <c r="AE337" s="169">
        <f>+IFERROR(SUMIFS([5]Sheet1!R:R,[5]Sheet1!$A:$A,$A337,[5]Sheet1!$B:$B,$B337,[5]Sheet1!$C:$C,$C337),0)</f>
        <v>0</v>
      </c>
      <c r="AF337" s="169">
        <f>+IFERROR(SUMIFS([5]Sheet1!S:S,[5]Sheet1!$A:$A,$A337,[5]Sheet1!$B:$B,$B337,[5]Sheet1!$C:$C,$C337),0)</f>
        <v>0</v>
      </c>
      <c r="AG337" s="169">
        <f>+IFERROR(SUMIFS([5]Sheet1!T:T,[5]Sheet1!$A:$A,$A337,[5]Sheet1!$B:$B,$B337,[5]Sheet1!$C:$C,$C337),0)</f>
        <v>0</v>
      </c>
      <c r="AH337" s="169">
        <f>+IFERROR(SUMIFS([5]Sheet1!U:U,[5]Sheet1!$A:$A,$A337,[5]Sheet1!$B:$B,$B337,[5]Sheet1!$C:$C,$C337),0)</f>
        <v>0</v>
      </c>
      <c r="AI337" s="169">
        <f>+IFERROR(SUMIFS([5]Sheet1!V:V,[5]Sheet1!$A:$A,$A337,[5]Sheet1!$B:$B,$B337,[5]Sheet1!$C:$C,$C337),0)</f>
        <v>0</v>
      </c>
      <c r="AJ337" s="169">
        <f>+IFERROR(SUMIFS([5]Sheet1!W:W,[5]Sheet1!$A:$A,$A337,[5]Sheet1!$B:$B,$B337,[5]Sheet1!$C:$C,$C337),0)</f>
        <v>0</v>
      </c>
      <c r="AK337" s="169">
        <f>+IFERROR(SUMIFS([5]Sheet1!X:X,[5]Sheet1!$A:$A,$A337,[5]Sheet1!$B:$B,$B337,[5]Sheet1!$C:$C,$C337),0)</f>
        <v>0</v>
      </c>
      <c r="AL337" s="169">
        <f>+IFERROR(SUMIFS([5]Sheet1!Y:Y,[5]Sheet1!$A:$A,$A337,[5]Sheet1!$B:$B,$B337,[5]Sheet1!$C:$C,$C337),0)</f>
        <v>0</v>
      </c>
      <c r="AM337" s="169">
        <f>+IFERROR(SUMIFS([5]Sheet1!Z:Z,[5]Sheet1!$A:$A,$A337,[5]Sheet1!$B:$B,$B337,[5]Sheet1!$C:$C,$C337),0)</f>
        <v>0</v>
      </c>
    </row>
    <row r="338" spans="1:39" outlineLevel="1">
      <c r="A338" s="220" t="s">
        <v>87</v>
      </c>
      <c r="B338" s="4" t="s">
        <v>49</v>
      </c>
      <c r="C338" s="4" t="str">
        <f t="shared" si="170"/>
        <v>X Security 500</v>
      </c>
      <c r="D338" s="217"/>
      <c r="E338" s="207"/>
      <c r="F338" s="204"/>
      <c r="G338" s="12" t="s">
        <v>3785</v>
      </c>
      <c r="H338" s="35"/>
      <c r="I338" s="35"/>
      <c r="J338" s="35"/>
      <c r="K338" s="35"/>
      <c r="L338" s="35"/>
      <c r="M338" s="35"/>
      <c r="N338" s="35"/>
      <c r="O338" s="35"/>
      <c r="P338" s="169"/>
      <c r="Q338" s="169">
        <f>+IFERROR(SUMIFS([5]Sheet1!D:D,[5]Sheet1!$A:$A,$A338,[5]Sheet1!$B:$B,$B338,[5]Sheet1!$C:$C,$C338),0)</f>
        <v>0</v>
      </c>
      <c r="R338" s="169">
        <f>+IFERROR(SUMIFS([5]Sheet1!E:E,[5]Sheet1!$A:$A,$A338,[5]Sheet1!$B:$B,$B338,[5]Sheet1!$C:$C,$C338),0)</f>
        <v>0</v>
      </c>
      <c r="S338" s="169">
        <f>+IFERROR(SUMIFS([5]Sheet1!F:F,[5]Sheet1!$A:$A,$A338,[5]Sheet1!$B:$B,$B338,[5]Sheet1!$C:$C,$C338),0)</f>
        <v>0</v>
      </c>
      <c r="T338" s="169">
        <f>+IFERROR(SUMIFS([5]Sheet1!G:G,[5]Sheet1!$A:$A,$A338,[5]Sheet1!$B:$B,$B338,[5]Sheet1!$C:$C,$C338),0)</f>
        <v>0</v>
      </c>
      <c r="U338" s="169">
        <f>+IFERROR(SUMIFS([5]Sheet1!H:H,[5]Sheet1!$A:$A,$A338,[5]Sheet1!$B:$B,$B338,[5]Sheet1!$C:$C,$C338),0)</f>
        <v>0</v>
      </c>
      <c r="V338" s="169">
        <f>+IFERROR(SUMIFS([5]Sheet1!I:I,[5]Sheet1!$A:$A,$A338,[5]Sheet1!$B:$B,$B338,[5]Sheet1!$C:$C,$C338),0)</f>
        <v>0</v>
      </c>
      <c r="W338" s="169">
        <f>+IFERROR(SUMIFS([5]Sheet1!J:J,[5]Sheet1!$A:$A,$A338,[5]Sheet1!$B:$B,$B338,[5]Sheet1!$C:$C,$C338),0)</f>
        <v>0</v>
      </c>
      <c r="X338" s="169">
        <f>+IFERROR(SUMIFS([5]Sheet1!K:K,[5]Sheet1!$A:$A,$A338,[5]Sheet1!$B:$B,$B338,[5]Sheet1!$C:$C,$C338),0)</f>
        <v>0</v>
      </c>
      <c r="Y338" s="169">
        <f>+IFERROR(SUMIFS([5]Sheet1!L:L,[5]Sheet1!$A:$A,$A338,[5]Sheet1!$B:$B,$B338,[5]Sheet1!$C:$C,$C338),0)</f>
        <v>0</v>
      </c>
      <c r="Z338" s="169">
        <f>+IFERROR(SUMIFS([5]Sheet1!M:M,[5]Sheet1!$A:$A,$A338,[5]Sheet1!$B:$B,$B338,[5]Sheet1!$C:$C,$C338),0)</f>
        <v>0</v>
      </c>
      <c r="AA338" s="169">
        <f>+IFERROR(SUMIFS([5]Sheet1!N:N,[5]Sheet1!$A:$A,$A338,[5]Sheet1!$B:$B,$B338,[5]Sheet1!$C:$C,$C338),0)</f>
        <v>0</v>
      </c>
      <c r="AB338" s="169">
        <f>+IFERROR(SUMIFS([5]Sheet1!O:O,[5]Sheet1!$A:$A,$A338,[5]Sheet1!$B:$B,$B338,[5]Sheet1!$C:$C,$C338),0)</f>
        <v>0</v>
      </c>
      <c r="AC338" s="169">
        <f>+IFERROR(SUMIFS([5]Sheet1!P:P,[5]Sheet1!$A:$A,$A338,[5]Sheet1!$B:$B,$B338,[5]Sheet1!$C:$C,$C338),0)</f>
        <v>0</v>
      </c>
      <c r="AD338" s="169">
        <f>+IFERROR(SUMIFS([5]Sheet1!Q:Q,[5]Sheet1!$A:$A,$A338,[5]Sheet1!$B:$B,$B338,[5]Sheet1!$C:$C,$C338),0)</f>
        <v>0</v>
      </c>
      <c r="AE338" s="169">
        <f>+IFERROR(SUMIFS([5]Sheet1!R:R,[5]Sheet1!$A:$A,$A338,[5]Sheet1!$B:$B,$B338,[5]Sheet1!$C:$C,$C338),0)</f>
        <v>0</v>
      </c>
      <c r="AF338" s="169">
        <f>+IFERROR(SUMIFS([5]Sheet1!S:S,[5]Sheet1!$A:$A,$A338,[5]Sheet1!$B:$B,$B338,[5]Sheet1!$C:$C,$C338),0)</f>
        <v>0</v>
      </c>
      <c r="AG338" s="169">
        <f>+IFERROR(SUMIFS([5]Sheet1!T:T,[5]Sheet1!$A:$A,$A338,[5]Sheet1!$B:$B,$B338,[5]Sheet1!$C:$C,$C338),0)</f>
        <v>0</v>
      </c>
      <c r="AH338" s="169">
        <f>+IFERROR(SUMIFS([5]Sheet1!U:U,[5]Sheet1!$A:$A,$A338,[5]Sheet1!$B:$B,$B338,[5]Sheet1!$C:$C,$C338),0)</f>
        <v>0</v>
      </c>
      <c r="AI338" s="169">
        <f>+IFERROR(SUMIFS([5]Sheet1!V:V,[5]Sheet1!$A:$A,$A338,[5]Sheet1!$B:$B,$B338,[5]Sheet1!$C:$C,$C338),0)</f>
        <v>0</v>
      </c>
      <c r="AJ338" s="169">
        <f>+IFERROR(SUMIFS([5]Sheet1!W:W,[5]Sheet1!$A:$A,$A338,[5]Sheet1!$B:$B,$B338,[5]Sheet1!$C:$C,$C338),0)</f>
        <v>0</v>
      </c>
      <c r="AK338" s="169">
        <f>+IFERROR(SUMIFS([5]Sheet1!X:X,[5]Sheet1!$A:$A,$A338,[5]Sheet1!$B:$B,$B338,[5]Sheet1!$C:$C,$C338),0)</f>
        <v>0</v>
      </c>
      <c r="AL338" s="169">
        <f>+IFERROR(SUMIFS([5]Sheet1!Y:Y,[5]Sheet1!$A:$A,$A338,[5]Sheet1!$B:$B,$B338,[5]Sheet1!$C:$C,$C338),0)</f>
        <v>0</v>
      </c>
      <c r="AM338" s="169">
        <f>+IFERROR(SUMIFS([5]Sheet1!Z:Z,[5]Sheet1!$A:$A,$A338,[5]Sheet1!$B:$B,$B338,[5]Sheet1!$C:$C,$C338),0)</f>
        <v>0</v>
      </c>
    </row>
    <row r="339" spans="1:39" outlineLevel="1">
      <c r="A339" s="220" t="s">
        <v>87</v>
      </c>
      <c r="B339" s="4" t="s">
        <v>49</v>
      </c>
      <c r="C339" s="4" t="str">
        <f t="shared" si="170"/>
        <v>X Security 1Gb</v>
      </c>
      <c r="D339" s="217"/>
      <c r="E339" s="207"/>
      <c r="F339" s="204"/>
      <c r="G339" s="12" t="s">
        <v>74</v>
      </c>
      <c r="H339" s="35"/>
      <c r="I339" s="35"/>
      <c r="J339" s="35"/>
      <c r="K339" s="35"/>
      <c r="L339" s="35"/>
      <c r="M339" s="35"/>
      <c r="N339" s="35"/>
      <c r="O339" s="35"/>
      <c r="P339" s="169"/>
      <c r="Q339" s="169">
        <f>+IFERROR(SUMIFS([5]Sheet1!D:D,[5]Sheet1!$A:$A,$A339,[5]Sheet1!$B:$B,$B339,[5]Sheet1!$C:$C,$C339),0)</f>
        <v>0</v>
      </c>
      <c r="R339" s="169">
        <f>+IFERROR(SUMIFS([5]Sheet1!E:E,[5]Sheet1!$A:$A,$A339,[5]Sheet1!$B:$B,$B339,[5]Sheet1!$C:$C,$C339),0)</f>
        <v>0</v>
      </c>
      <c r="S339" s="169">
        <f>+IFERROR(SUMIFS([5]Sheet1!F:F,[5]Sheet1!$A:$A,$A339,[5]Sheet1!$B:$B,$B339,[5]Sheet1!$C:$C,$C339),0)</f>
        <v>0</v>
      </c>
      <c r="T339" s="169">
        <f>+IFERROR(SUMIFS([5]Sheet1!G:G,[5]Sheet1!$A:$A,$A339,[5]Sheet1!$B:$B,$B339,[5]Sheet1!$C:$C,$C339),0)</f>
        <v>0</v>
      </c>
      <c r="U339" s="169">
        <f>+IFERROR(SUMIFS([5]Sheet1!H:H,[5]Sheet1!$A:$A,$A339,[5]Sheet1!$B:$B,$B339,[5]Sheet1!$C:$C,$C339),0)</f>
        <v>0</v>
      </c>
      <c r="V339" s="169">
        <f>+IFERROR(SUMIFS([5]Sheet1!I:I,[5]Sheet1!$A:$A,$A339,[5]Sheet1!$B:$B,$B339,[5]Sheet1!$C:$C,$C339),0)</f>
        <v>0</v>
      </c>
      <c r="W339" s="169">
        <f>+IFERROR(SUMIFS([5]Sheet1!J:J,[5]Sheet1!$A:$A,$A339,[5]Sheet1!$B:$B,$B339,[5]Sheet1!$C:$C,$C339),0)</f>
        <v>0</v>
      </c>
      <c r="X339" s="169">
        <f>+IFERROR(SUMIFS([5]Sheet1!K:K,[5]Sheet1!$A:$A,$A339,[5]Sheet1!$B:$B,$B339,[5]Sheet1!$C:$C,$C339),0)</f>
        <v>0</v>
      </c>
      <c r="Y339" s="169">
        <f>+IFERROR(SUMIFS([5]Sheet1!L:L,[5]Sheet1!$A:$A,$A339,[5]Sheet1!$B:$B,$B339,[5]Sheet1!$C:$C,$C339),0)</f>
        <v>0</v>
      </c>
      <c r="Z339" s="169">
        <f>+IFERROR(SUMIFS([5]Sheet1!M:M,[5]Sheet1!$A:$A,$A339,[5]Sheet1!$B:$B,$B339,[5]Sheet1!$C:$C,$C339),0)</f>
        <v>0</v>
      </c>
      <c r="AA339" s="169">
        <f>+IFERROR(SUMIFS([5]Sheet1!N:N,[5]Sheet1!$A:$A,$A339,[5]Sheet1!$B:$B,$B339,[5]Sheet1!$C:$C,$C339),0)</f>
        <v>0</v>
      </c>
      <c r="AB339" s="169">
        <f>+IFERROR(SUMIFS([5]Sheet1!O:O,[5]Sheet1!$A:$A,$A339,[5]Sheet1!$B:$B,$B339,[5]Sheet1!$C:$C,$C339),0)</f>
        <v>0</v>
      </c>
      <c r="AC339" s="169">
        <f>+IFERROR(SUMIFS([5]Sheet1!P:P,[5]Sheet1!$A:$A,$A339,[5]Sheet1!$B:$B,$B339,[5]Sheet1!$C:$C,$C339),0)</f>
        <v>0</v>
      </c>
      <c r="AD339" s="169">
        <f>+IFERROR(SUMIFS([5]Sheet1!Q:Q,[5]Sheet1!$A:$A,$A339,[5]Sheet1!$B:$B,$B339,[5]Sheet1!$C:$C,$C339),0)</f>
        <v>0</v>
      </c>
      <c r="AE339" s="169">
        <f>+IFERROR(SUMIFS([5]Sheet1!R:R,[5]Sheet1!$A:$A,$A339,[5]Sheet1!$B:$B,$B339,[5]Sheet1!$C:$C,$C339),0)</f>
        <v>0</v>
      </c>
      <c r="AF339" s="169">
        <f>+IFERROR(SUMIFS([5]Sheet1!S:S,[5]Sheet1!$A:$A,$A339,[5]Sheet1!$B:$B,$B339,[5]Sheet1!$C:$C,$C339),0)</f>
        <v>0</v>
      </c>
      <c r="AG339" s="169">
        <f>+IFERROR(SUMIFS([5]Sheet1!T:T,[5]Sheet1!$A:$A,$A339,[5]Sheet1!$B:$B,$B339,[5]Sheet1!$C:$C,$C339),0)</f>
        <v>0</v>
      </c>
      <c r="AH339" s="169">
        <f>+IFERROR(SUMIFS([5]Sheet1!U:U,[5]Sheet1!$A:$A,$A339,[5]Sheet1!$B:$B,$B339,[5]Sheet1!$C:$C,$C339),0)</f>
        <v>0</v>
      </c>
      <c r="AI339" s="169">
        <f>+IFERROR(SUMIFS([5]Sheet1!V:V,[5]Sheet1!$A:$A,$A339,[5]Sheet1!$B:$B,$B339,[5]Sheet1!$C:$C,$C339),0)</f>
        <v>0</v>
      </c>
      <c r="AJ339" s="169">
        <f>+IFERROR(SUMIFS([5]Sheet1!W:W,[5]Sheet1!$A:$A,$A339,[5]Sheet1!$B:$B,$B339,[5]Sheet1!$C:$C,$C339),0)</f>
        <v>0</v>
      </c>
      <c r="AK339" s="169">
        <f>+IFERROR(SUMIFS([5]Sheet1!X:X,[5]Sheet1!$A:$A,$A339,[5]Sheet1!$B:$B,$B339,[5]Sheet1!$C:$C,$C339),0)</f>
        <v>0</v>
      </c>
      <c r="AL339" s="169">
        <f>+IFERROR(SUMIFS([5]Sheet1!Y:Y,[5]Sheet1!$A:$A,$A339,[5]Sheet1!$B:$B,$B339,[5]Sheet1!$C:$C,$C339),0)</f>
        <v>0</v>
      </c>
      <c r="AM339" s="169">
        <f>+IFERROR(SUMIFS([5]Sheet1!Z:Z,[5]Sheet1!$A:$A,$A339,[5]Sheet1!$B:$B,$B339,[5]Sheet1!$C:$C,$C339),0)</f>
        <v>0</v>
      </c>
    </row>
    <row r="340" spans="1:39" outlineLevel="1">
      <c r="A340" s="220" t="s">
        <v>87</v>
      </c>
      <c r="B340" s="4" t="s">
        <v>49</v>
      </c>
      <c r="C340" s="4" t="str">
        <f t="shared" si="170"/>
        <v>X Security Virtual 100</v>
      </c>
      <c r="D340" s="217"/>
      <c r="E340" s="207"/>
      <c r="F340" s="204"/>
      <c r="G340" s="12" t="s">
        <v>79</v>
      </c>
      <c r="H340" s="35"/>
      <c r="I340" s="35"/>
      <c r="J340" s="35"/>
      <c r="K340" s="35"/>
      <c r="L340" s="35"/>
      <c r="M340" s="35"/>
      <c r="N340" s="35"/>
      <c r="O340" s="35"/>
      <c r="P340" s="169"/>
      <c r="Q340" s="169">
        <f>+IFERROR(SUMIFS([5]Sheet1!D:D,[5]Sheet1!$A:$A,$A340,[5]Sheet1!$B:$B,$B340,[5]Sheet1!$C:$C,$C340),0)</f>
        <v>0</v>
      </c>
      <c r="R340" s="169">
        <f>+IFERROR(SUMIFS([5]Sheet1!E:E,[5]Sheet1!$A:$A,$A340,[5]Sheet1!$B:$B,$B340,[5]Sheet1!$C:$C,$C340),0)</f>
        <v>0</v>
      </c>
      <c r="S340" s="169">
        <f>+IFERROR(SUMIFS([5]Sheet1!F:F,[5]Sheet1!$A:$A,$A340,[5]Sheet1!$B:$B,$B340,[5]Sheet1!$C:$C,$C340),0)</f>
        <v>0</v>
      </c>
      <c r="T340" s="169">
        <f>+IFERROR(SUMIFS([5]Sheet1!G:G,[5]Sheet1!$A:$A,$A340,[5]Sheet1!$B:$B,$B340,[5]Sheet1!$C:$C,$C340),0)</f>
        <v>0</v>
      </c>
      <c r="U340" s="169">
        <f>+IFERROR(SUMIFS([5]Sheet1!H:H,[5]Sheet1!$A:$A,$A340,[5]Sheet1!$B:$B,$B340,[5]Sheet1!$C:$C,$C340),0)</f>
        <v>0</v>
      </c>
      <c r="V340" s="169">
        <f>+IFERROR(SUMIFS([5]Sheet1!I:I,[5]Sheet1!$A:$A,$A340,[5]Sheet1!$B:$B,$B340,[5]Sheet1!$C:$C,$C340),0)</f>
        <v>0</v>
      </c>
      <c r="W340" s="169">
        <f>+IFERROR(SUMIFS([5]Sheet1!J:J,[5]Sheet1!$A:$A,$A340,[5]Sheet1!$B:$B,$B340,[5]Sheet1!$C:$C,$C340),0)</f>
        <v>0</v>
      </c>
      <c r="X340" s="169">
        <f>+IFERROR(SUMIFS([5]Sheet1!K:K,[5]Sheet1!$A:$A,$A340,[5]Sheet1!$B:$B,$B340,[5]Sheet1!$C:$C,$C340),0)</f>
        <v>0</v>
      </c>
      <c r="Y340" s="169">
        <f>+IFERROR(SUMIFS([5]Sheet1!L:L,[5]Sheet1!$A:$A,$A340,[5]Sheet1!$B:$B,$B340,[5]Sheet1!$C:$C,$C340),0)</f>
        <v>0</v>
      </c>
      <c r="Z340" s="169">
        <f>+IFERROR(SUMIFS([5]Sheet1!M:M,[5]Sheet1!$A:$A,$A340,[5]Sheet1!$B:$B,$B340,[5]Sheet1!$C:$C,$C340),0)</f>
        <v>0</v>
      </c>
      <c r="AA340" s="169">
        <f>+IFERROR(SUMIFS([5]Sheet1!N:N,[5]Sheet1!$A:$A,$A340,[5]Sheet1!$B:$B,$B340,[5]Sheet1!$C:$C,$C340),0)</f>
        <v>0</v>
      </c>
      <c r="AB340" s="169">
        <f>+IFERROR(SUMIFS([5]Sheet1!O:O,[5]Sheet1!$A:$A,$A340,[5]Sheet1!$B:$B,$B340,[5]Sheet1!$C:$C,$C340),0)</f>
        <v>0</v>
      </c>
      <c r="AC340" s="169">
        <f>+IFERROR(SUMIFS([5]Sheet1!P:P,[5]Sheet1!$A:$A,$A340,[5]Sheet1!$B:$B,$B340,[5]Sheet1!$C:$C,$C340),0)</f>
        <v>0</v>
      </c>
      <c r="AD340" s="169">
        <f>+IFERROR(SUMIFS([5]Sheet1!Q:Q,[5]Sheet1!$A:$A,$A340,[5]Sheet1!$B:$B,$B340,[5]Sheet1!$C:$C,$C340),0)</f>
        <v>0</v>
      </c>
      <c r="AE340" s="169">
        <f>+IFERROR(SUMIFS([5]Sheet1!R:R,[5]Sheet1!$A:$A,$A340,[5]Sheet1!$B:$B,$B340,[5]Sheet1!$C:$C,$C340),0)</f>
        <v>0</v>
      </c>
      <c r="AF340" s="169">
        <f>+IFERROR(SUMIFS([5]Sheet1!S:S,[5]Sheet1!$A:$A,$A340,[5]Sheet1!$B:$B,$B340,[5]Sheet1!$C:$C,$C340),0)</f>
        <v>0</v>
      </c>
      <c r="AG340" s="169">
        <f>+IFERROR(SUMIFS([5]Sheet1!T:T,[5]Sheet1!$A:$A,$A340,[5]Sheet1!$B:$B,$B340,[5]Sheet1!$C:$C,$C340),0)</f>
        <v>0</v>
      </c>
      <c r="AH340" s="169">
        <f>+IFERROR(SUMIFS([5]Sheet1!U:U,[5]Sheet1!$A:$A,$A340,[5]Sheet1!$B:$B,$B340,[5]Sheet1!$C:$C,$C340),0)</f>
        <v>0</v>
      </c>
      <c r="AI340" s="169">
        <f>+IFERROR(SUMIFS([5]Sheet1!V:V,[5]Sheet1!$A:$A,$A340,[5]Sheet1!$B:$B,$B340,[5]Sheet1!$C:$C,$C340),0)</f>
        <v>0</v>
      </c>
      <c r="AJ340" s="169">
        <f>+IFERROR(SUMIFS([5]Sheet1!W:W,[5]Sheet1!$A:$A,$A340,[5]Sheet1!$B:$B,$B340,[5]Sheet1!$C:$C,$C340),0)</f>
        <v>0</v>
      </c>
      <c r="AK340" s="169">
        <f>+IFERROR(SUMIFS([5]Sheet1!X:X,[5]Sheet1!$A:$A,$A340,[5]Sheet1!$B:$B,$B340,[5]Sheet1!$C:$C,$C340),0)</f>
        <v>0</v>
      </c>
      <c r="AL340" s="169">
        <f>+IFERROR(SUMIFS([5]Sheet1!Y:Y,[5]Sheet1!$A:$A,$A340,[5]Sheet1!$B:$B,$B340,[5]Sheet1!$C:$C,$C340),0)</f>
        <v>0</v>
      </c>
      <c r="AM340" s="169">
        <f>+IFERROR(SUMIFS([5]Sheet1!Z:Z,[5]Sheet1!$A:$A,$A340,[5]Sheet1!$B:$B,$B340,[5]Sheet1!$C:$C,$C340),0)</f>
        <v>0</v>
      </c>
    </row>
    <row r="341" spans="1:39" outlineLevel="1">
      <c r="A341" s="220" t="s">
        <v>87</v>
      </c>
      <c r="B341" s="4" t="s">
        <v>49</v>
      </c>
      <c r="C341" s="4" t="str">
        <f t="shared" si="170"/>
        <v>X Security NOMADA</v>
      </c>
      <c r="D341" s="217"/>
      <c r="E341" s="207"/>
      <c r="F341" s="204"/>
      <c r="G341" s="12" t="s">
        <v>97</v>
      </c>
      <c r="H341" s="35"/>
      <c r="I341" s="35"/>
      <c r="J341" s="35"/>
      <c r="K341" s="35"/>
      <c r="L341" s="35"/>
      <c r="M341" s="35"/>
      <c r="N341" s="35"/>
      <c r="O341" s="35"/>
      <c r="P341" s="169"/>
      <c r="Q341" s="169">
        <f>+IFERROR(SUMIFS([5]Sheet1!D:D,[5]Sheet1!$A:$A,$A341,[5]Sheet1!$B:$B,$B341,[5]Sheet1!$C:$C,$C341),0)</f>
        <v>0</v>
      </c>
      <c r="R341" s="169">
        <f>+IFERROR(SUMIFS([5]Sheet1!E:E,[5]Sheet1!$A:$A,$A341,[5]Sheet1!$B:$B,$B341,[5]Sheet1!$C:$C,$C341),0)</f>
        <v>0</v>
      </c>
      <c r="S341" s="169">
        <f>+IFERROR(SUMIFS([5]Sheet1!F:F,[5]Sheet1!$A:$A,$A341,[5]Sheet1!$B:$B,$B341,[5]Sheet1!$C:$C,$C341),0)</f>
        <v>0</v>
      </c>
      <c r="T341" s="169">
        <f>+IFERROR(SUMIFS([5]Sheet1!G:G,[5]Sheet1!$A:$A,$A341,[5]Sheet1!$B:$B,$B341,[5]Sheet1!$C:$C,$C341),0)</f>
        <v>0</v>
      </c>
      <c r="U341" s="169">
        <f>+IFERROR(SUMIFS([5]Sheet1!H:H,[5]Sheet1!$A:$A,$A341,[5]Sheet1!$B:$B,$B341,[5]Sheet1!$C:$C,$C341),0)</f>
        <v>0</v>
      </c>
      <c r="V341" s="169">
        <f>+IFERROR(SUMIFS([5]Sheet1!I:I,[5]Sheet1!$A:$A,$A341,[5]Sheet1!$B:$B,$B341,[5]Sheet1!$C:$C,$C341),0)</f>
        <v>0</v>
      </c>
      <c r="W341" s="169">
        <f>+IFERROR(SUMIFS([5]Sheet1!J:J,[5]Sheet1!$A:$A,$A341,[5]Sheet1!$B:$B,$B341,[5]Sheet1!$C:$C,$C341),0)</f>
        <v>0</v>
      </c>
      <c r="X341" s="169">
        <f>+IFERROR(SUMIFS([5]Sheet1!K:K,[5]Sheet1!$A:$A,$A341,[5]Sheet1!$B:$B,$B341,[5]Sheet1!$C:$C,$C341),0)</f>
        <v>0</v>
      </c>
      <c r="Y341" s="169">
        <f>+IFERROR(SUMIFS([5]Sheet1!L:L,[5]Sheet1!$A:$A,$A341,[5]Sheet1!$B:$B,$B341,[5]Sheet1!$C:$C,$C341),0)</f>
        <v>0</v>
      </c>
      <c r="Z341" s="169">
        <f>+IFERROR(SUMIFS([5]Sheet1!M:M,[5]Sheet1!$A:$A,$A341,[5]Sheet1!$B:$B,$B341,[5]Sheet1!$C:$C,$C341),0)</f>
        <v>0</v>
      </c>
      <c r="AA341" s="169">
        <f>+IFERROR(SUMIFS([5]Sheet1!N:N,[5]Sheet1!$A:$A,$A341,[5]Sheet1!$B:$B,$B341,[5]Sheet1!$C:$C,$C341),0)</f>
        <v>0</v>
      </c>
      <c r="AB341" s="169">
        <f>+IFERROR(SUMIFS([5]Sheet1!O:O,[5]Sheet1!$A:$A,$A341,[5]Sheet1!$B:$B,$B341,[5]Sheet1!$C:$C,$C341),0)</f>
        <v>0</v>
      </c>
      <c r="AC341" s="169">
        <f>+IFERROR(SUMIFS([5]Sheet1!P:P,[5]Sheet1!$A:$A,$A341,[5]Sheet1!$B:$B,$B341,[5]Sheet1!$C:$C,$C341),0)</f>
        <v>0</v>
      </c>
      <c r="AD341" s="169">
        <f>+IFERROR(SUMIFS([5]Sheet1!Q:Q,[5]Sheet1!$A:$A,$A341,[5]Sheet1!$B:$B,$B341,[5]Sheet1!$C:$C,$C341),0)</f>
        <v>0</v>
      </c>
      <c r="AE341" s="169">
        <f>+IFERROR(SUMIFS([5]Sheet1!R:R,[5]Sheet1!$A:$A,$A341,[5]Sheet1!$B:$B,$B341,[5]Sheet1!$C:$C,$C341),0)</f>
        <v>0</v>
      </c>
      <c r="AF341" s="169">
        <f>+IFERROR(SUMIFS([5]Sheet1!S:S,[5]Sheet1!$A:$A,$A341,[5]Sheet1!$B:$B,$B341,[5]Sheet1!$C:$C,$C341),0)</f>
        <v>0</v>
      </c>
      <c r="AG341" s="169">
        <f>+IFERROR(SUMIFS([5]Sheet1!T:T,[5]Sheet1!$A:$A,$A341,[5]Sheet1!$B:$B,$B341,[5]Sheet1!$C:$C,$C341),0)</f>
        <v>0</v>
      </c>
      <c r="AH341" s="169">
        <f>+IFERROR(SUMIFS([5]Sheet1!U:U,[5]Sheet1!$A:$A,$A341,[5]Sheet1!$B:$B,$B341,[5]Sheet1!$C:$C,$C341),0)</f>
        <v>0</v>
      </c>
      <c r="AI341" s="169">
        <f>+IFERROR(SUMIFS([5]Sheet1!V:V,[5]Sheet1!$A:$A,$A341,[5]Sheet1!$B:$B,$B341,[5]Sheet1!$C:$C,$C341),0)</f>
        <v>0</v>
      </c>
      <c r="AJ341" s="169">
        <f>+IFERROR(SUMIFS([5]Sheet1!W:W,[5]Sheet1!$A:$A,$A341,[5]Sheet1!$B:$B,$B341,[5]Sheet1!$C:$C,$C341),0)</f>
        <v>0</v>
      </c>
      <c r="AK341" s="169">
        <f>+IFERROR(SUMIFS([5]Sheet1!X:X,[5]Sheet1!$A:$A,$A341,[5]Sheet1!$B:$B,$B341,[5]Sheet1!$C:$C,$C341),0)</f>
        <v>0</v>
      </c>
      <c r="AL341" s="169">
        <f>+IFERROR(SUMIFS([5]Sheet1!Y:Y,[5]Sheet1!$A:$A,$A341,[5]Sheet1!$B:$B,$B341,[5]Sheet1!$C:$C,$C341),0)</f>
        <v>0</v>
      </c>
      <c r="AM341" s="169">
        <f>+IFERROR(SUMIFS([5]Sheet1!Z:Z,[5]Sheet1!$A:$A,$A341,[5]Sheet1!$B:$B,$B341,[5]Sheet1!$C:$C,$C341),0)</f>
        <v>0</v>
      </c>
    </row>
    <row r="342" spans="1:39" outlineLevel="1">
      <c r="A342" s="220" t="s">
        <v>87</v>
      </c>
      <c r="B342" s="4" t="s">
        <v>49</v>
      </c>
      <c r="C342" s="4" t="str">
        <f t="shared" si="170"/>
        <v>X Security 4G</v>
      </c>
      <c r="D342" s="217"/>
      <c r="E342" s="207"/>
      <c r="F342" s="204"/>
      <c r="G342" s="12" t="s">
        <v>98</v>
      </c>
      <c r="H342" s="35"/>
      <c r="I342" s="35"/>
      <c r="J342" s="35"/>
      <c r="K342" s="35"/>
      <c r="L342" s="35"/>
      <c r="M342" s="35"/>
      <c r="N342" s="35"/>
      <c r="O342" s="35"/>
      <c r="P342" s="169"/>
      <c r="Q342" s="169">
        <f>+IFERROR(SUMIFS([5]Sheet1!D:D,[5]Sheet1!$A:$A,$A342,[5]Sheet1!$B:$B,$B342,[5]Sheet1!$C:$C,$C342),0)</f>
        <v>0</v>
      </c>
      <c r="R342" s="169">
        <f>+IFERROR(SUMIFS([5]Sheet1!E:E,[5]Sheet1!$A:$A,$A342,[5]Sheet1!$B:$B,$B342,[5]Sheet1!$C:$C,$C342),0)</f>
        <v>0</v>
      </c>
      <c r="S342" s="169">
        <f>+IFERROR(SUMIFS([5]Sheet1!F:F,[5]Sheet1!$A:$A,$A342,[5]Sheet1!$B:$B,$B342,[5]Sheet1!$C:$C,$C342),0)</f>
        <v>0</v>
      </c>
      <c r="T342" s="169">
        <f>+IFERROR(SUMIFS([5]Sheet1!G:G,[5]Sheet1!$A:$A,$A342,[5]Sheet1!$B:$B,$B342,[5]Sheet1!$C:$C,$C342),0)</f>
        <v>0</v>
      </c>
      <c r="U342" s="169">
        <f>+IFERROR(SUMIFS([5]Sheet1!H:H,[5]Sheet1!$A:$A,$A342,[5]Sheet1!$B:$B,$B342,[5]Sheet1!$C:$C,$C342),0)</f>
        <v>0</v>
      </c>
      <c r="V342" s="169">
        <f>+IFERROR(SUMIFS([5]Sheet1!I:I,[5]Sheet1!$A:$A,$A342,[5]Sheet1!$B:$B,$B342,[5]Sheet1!$C:$C,$C342),0)</f>
        <v>0</v>
      </c>
      <c r="W342" s="169">
        <f>+IFERROR(SUMIFS([5]Sheet1!J:J,[5]Sheet1!$A:$A,$A342,[5]Sheet1!$B:$B,$B342,[5]Sheet1!$C:$C,$C342),0)</f>
        <v>0</v>
      </c>
      <c r="X342" s="169">
        <f>+IFERROR(SUMIFS([5]Sheet1!K:K,[5]Sheet1!$A:$A,$A342,[5]Sheet1!$B:$B,$B342,[5]Sheet1!$C:$C,$C342),0)</f>
        <v>0</v>
      </c>
      <c r="Y342" s="169">
        <f>+IFERROR(SUMIFS([5]Sheet1!L:L,[5]Sheet1!$A:$A,$A342,[5]Sheet1!$B:$B,$B342,[5]Sheet1!$C:$C,$C342),0)</f>
        <v>0</v>
      </c>
      <c r="Z342" s="169">
        <f>+IFERROR(SUMIFS([5]Sheet1!M:M,[5]Sheet1!$A:$A,$A342,[5]Sheet1!$B:$B,$B342,[5]Sheet1!$C:$C,$C342),0)</f>
        <v>0</v>
      </c>
      <c r="AA342" s="169">
        <f>+IFERROR(SUMIFS([5]Sheet1!N:N,[5]Sheet1!$A:$A,$A342,[5]Sheet1!$B:$B,$B342,[5]Sheet1!$C:$C,$C342),0)</f>
        <v>0</v>
      </c>
      <c r="AB342" s="169">
        <f>+IFERROR(SUMIFS([5]Sheet1!O:O,[5]Sheet1!$A:$A,$A342,[5]Sheet1!$B:$B,$B342,[5]Sheet1!$C:$C,$C342),0)</f>
        <v>0</v>
      </c>
      <c r="AC342" s="169">
        <f>+IFERROR(SUMIFS([5]Sheet1!P:P,[5]Sheet1!$A:$A,$A342,[5]Sheet1!$B:$B,$B342,[5]Sheet1!$C:$C,$C342),0)</f>
        <v>0</v>
      </c>
      <c r="AD342" s="169">
        <f>+IFERROR(SUMIFS([5]Sheet1!Q:Q,[5]Sheet1!$A:$A,$A342,[5]Sheet1!$B:$B,$B342,[5]Sheet1!$C:$C,$C342),0)</f>
        <v>0</v>
      </c>
      <c r="AE342" s="169">
        <f>+IFERROR(SUMIFS([5]Sheet1!R:R,[5]Sheet1!$A:$A,$A342,[5]Sheet1!$B:$B,$B342,[5]Sheet1!$C:$C,$C342),0)</f>
        <v>0</v>
      </c>
      <c r="AF342" s="169">
        <f>+IFERROR(SUMIFS([5]Sheet1!S:S,[5]Sheet1!$A:$A,$A342,[5]Sheet1!$B:$B,$B342,[5]Sheet1!$C:$C,$C342),0)</f>
        <v>0</v>
      </c>
      <c r="AG342" s="169">
        <f>+IFERROR(SUMIFS([5]Sheet1!T:T,[5]Sheet1!$A:$A,$A342,[5]Sheet1!$B:$B,$B342,[5]Sheet1!$C:$C,$C342),0)</f>
        <v>0</v>
      </c>
      <c r="AH342" s="169">
        <f>+IFERROR(SUMIFS([5]Sheet1!U:U,[5]Sheet1!$A:$A,$A342,[5]Sheet1!$B:$B,$B342,[5]Sheet1!$C:$C,$C342),0)</f>
        <v>0</v>
      </c>
      <c r="AI342" s="169">
        <f>+IFERROR(SUMIFS([5]Sheet1!V:V,[5]Sheet1!$A:$A,$A342,[5]Sheet1!$B:$B,$B342,[5]Sheet1!$C:$C,$C342),0)</f>
        <v>0</v>
      </c>
      <c r="AJ342" s="169">
        <f>+IFERROR(SUMIFS([5]Sheet1!W:W,[5]Sheet1!$A:$A,$A342,[5]Sheet1!$B:$B,$B342,[5]Sheet1!$C:$C,$C342),0)</f>
        <v>0</v>
      </c>
      <c r="AK342" s="169">
        <f>+IFERROR(SUMIFS([5]Sheet1!X:X,[5]Sheet1!$A:$A,$A342,[5]Sheet1!$B:$B,$B342,[5]Sheet1!$C:$C,$C342),0)</f>
        <v>0</v>
      </c>
      <c r="AL342" s="169">
        <f>+IFERROR(SUMIFS([5]Sheet1!Y:Y,[5]Sheet1!$A:$A,$A342,[5]Sheet1!$B:$B,$B342,[5]Sheet1!$C:$C,$C342),0)</f>
        <v>0</v>
      </c>
      <c r="AM342" s="169">
        <f>+IFERROR(SUMIFS([5]Sheet1!Z:Z,[5]Sheet1!$A:$A,$A342,[5]Sheet1!$B:$B,$B342,[5]Sheet1!$C:$C,$C342),0)</f>
        <v>0</v>
      </c>
    </row>
    <row r="343" spans="1:39" outlineLevel="1">
      <c r="A343" s="220" t="s">
        <v>87</v>
      </c>
      <c r="B343" s="4" t="s">
        <v>49</v>
      </c>
      <c r="C343" s="4" t="str">
        <f t="shared" si="170"/>
        <v>X Security Monosede Portable 20</v>
      </c>
      <c r="D343" s="217"/>
      <c r="E343" s="207"/>
      <c r="F343" s="204"/>
      <c r="G343" s="12" t="s">
        <v>3786</v>
      </c>
      <c r="H343" s="35"/>
      <c r="I343" s="35"/>
      <c r="J343" s="35"/>
      <c r="K343" s="35"/>
      <c r="L343" s="35"/>
      <c r="M343" s="35"/>
      <c r="N343" s="35"/>
      <c r="O343" s="35"/>
      <c r="P343" s="169"/>
      <c r="Q343" s="169">
        <f>+IFERROR(SUMIFS([5]Sheet1!D:D,[5]Sheet1!$A:$A,$A343,[5]Sheet1!$B:$B,$B343,[5]Sheet1!$C:$C,$C343),0)</f>
        <v>0</v>
      </c>
      <c r="R343" s="169">
        <f>+IFERROR(SUMIFS([5]Sheet1!E:E,[5]Sheet1!$A:$A,$A343,[5]Sheet1!$B:$B,$B343,[5]Sheet1!$C:$C,$C343),0)</f>
        <v>0</v>
      </c>
      <c r="S343" s="169">
        <f>+IFERROR(SUMIFS([5]Sheet1!F:F,[5]Sheet1!$A:$A,$A343,[5]Sheet1!$B:$B,$B343,[5]Sheet1!$C:$C,$C343),0)</f>
        <v>0</v>
      </c>
      <c r="T343" s="169">
        <f>+IFERROR(SUMIFS([5]Sheet1!G:G,[5]Sheet1!$A:$A,$A343,[5]Sheet1!$B:$B,$B343,[5]Sheet1!$C:$C,$C343),0)</f>
        <v>0</v>
      </c>
      <c r="U343" s="169">
        <f>+IFERROR(SUMIFS([5]Sheet1!H:H,[5]Sheet1!$A:$A,$A343,[5]Sheet1!$B:$B,$B343,[5]Sheet1!$C:$C,$C343),0)</f>
        <v>0</v>
      </c>
      <c r="V343" s="169">
        <f>+IFERROR(SUMIFS([5]Sheet1!I:I,[5]Sheet1!$A:$A,$A343,[5]Sheet1!$B:$B,$B343,[5]Sheet1!$C:$C,$C343),0)</f>
        <v>0</v>
      </c>
      <c r="W343" s="169">
        <f>+IFERROR(SUMIFS([5]Sheet1!J:J,[5]Sheet1!$A:$A,$A343,[5]Sheet1!$B:$B,$B343,[5]Sheet1!$C:$C,$C343),0)</f>
        <v>0</v>
      </c>
      <c r="X343" s="169">
        <f>+IFERROR(SUMIFS([5]Sheet1!K:K,[5]Sheet1!$A:$A,$A343,[5]Sheet1!$B:$B,$B343,[5]Sheet1!$C:$C,$C343),0)</f>
        <v>0</v>
      </c>
      <c r="Y343" s="169">
        <f>+IFERROR(SUMIFS([5]Sheet1!L:L,[5]Sheet1!$A:$A,$A343,[5]Sheet1!$B:$B,$B343,[5]Sheet1!$C:$C,$C343),0)</f>
        <v>0</v>
      </c>
      <c r="Z343" s="169">
        <f>+IFERROR(SUMIFS([5]Sheet1!M:M,[5]Sheet1!$A:$A,$A343,[5]Sheet1!$B:$B,$B343,[5]Sheet1!$C:$C,$C343),0)</f>
        <v>0</v>
      </c>
      <c r="AA343" s="169">
        <f>+IFERROR(SUMIFS([5]Sheet1!N:N,[5]Sheet1!$A:$A,$A343,[5]Sheet1!$B:$B,$B343,[5]Sheet1!$C:$C,$C343),0)</f>
        <v>0</v>
      </c>
      <c r="AB343" s="169">
        <f>+IFERROR(SUMIFS([5]Sheet1!O:O,[5]Sheet1!$A:$A,$A343,[5]Sheet1!$B:$B,$B343,[5]Sheet1!$C:$C,$C343),0)</f>
        <v>0</v>
      </c>
      <c r="AC343" s="169">
        <f>+IFERROR(SUMIFS([5]Sheet1!P:P,[5]Sheet1!$A:$A,$A343,[5]Sheet1!$B:$B,$B343,[5]Sheet1!$C:$C,$C343),0)</f>
        <v>0</v>
      </c>
      <c r="AD343" s="169">
        <f>+IFERROR(SUMIFS([5]Sheet1!Q:Q,[5]Sheet1!$A:$A,$A343,[5]Sheet1!$B:$B,$B343,[5]Sheet1!$C:$C,$C343),0)</f>
        <v>0</v>
      </c>
      <c r="AE343" s="169">
        <f>+IFERROR(SUMIFS([5]Sheet1!R:R,[5]Sheet1!$A:$A,$A343,[5]Sheet1!$B:$B,$B343,[5]Sheet1!$C:$C,$C343),0)</f>
        <v>0</v>
      </c>
      <c r="AF343" s="169">
        <f>+IFERROR(SUMIFS([5]Sheet1!S:S,[5]Sheet1!$A:$A,$A343,[5]Sheet1!$B:$B,$B343,[5]Sheet1!$C:$C,$C343),0)</f>
        <v>0</v>
      </c>
      <c r="AG343" s="169">
        <f>+IFERROR(SUMIFS([5]Sheet1!T:T,[5]Sheet1!$A:$A,$A343,[5]Sheet1!$B:$B,$B343,[5]Sheet1!$C:$C,$C343),0)</f>
        <v>0</v>
      </c>
      <c r="AH343" s="169">
        <f>+IFERROR(SUMIFS([5]Sheet1!U:U,[5]Sheet1!$A:$A,$A343,[5]Sheet1!$B:$B,$B343,[5]Sheet1!$C:$C,$C343),0)</f>
        <v>0</v>
      </c>
      <c r="AI343" s="169">
        <f>+IFERROR(SUMIFS([5]Sheet1!V:V,[5]Sheet1!$A:$A,$A343,[5]Sheet1!$B:$B,$B343,[5]Sheet1!$C:$C,$C343),0)</f>
        <v>0</v>
      </c>
      <c r="AJ343" s="169">
        <f>+IFERROR(SUMIFS([5]Sheet1!W:W,[5]Sheet1!$A:$A,$A343,[5]Sheet1!$B:$B,$B343,[5]Sheet1!$C:$C,$C343),0)</f>
        <v>0</v>
      </c>
      <c r="AK343" s="169">
        <f>+IFERROR(SUMIFS([5]Sheet1!X:X,[5]Sheet1!$A:$A,$A343,[5]Sheet1!$B:$B,$B343,[5]Sheet1!$C:$C,$C343),0)</f>
        <v>0</v>
      </c>
      <c r="AL343" s="169">
        <f>+IFERROR(SUMIFS([5]Sheet1!Y:Y,[5]Sheet1!$A:$A,$A343,[5]Sheet1!$B:$B,$B343,[5]Sheet1!$C:$C,$C343),0)</f>
        <v>0</v>
      </c>
      <c r="AM343" s="169">
        <f>+IFERROR(SUMIFS([5]Sheet1!Z:Z,[5]Sheet1!$A:$A,$A343,[5]Sheet1!$B:$B,$B343,[5]Sheet1!$C:$C,$C343),0)</f>
        <v>0</v>
      </c>
    </row>
    <row r="344" spans="1:39" outlineLevel="1">
      <c r="A344" s="220" t="s">
        <v>87</v>
      </c>
      <c r="B344" s="4" t="s">
        <v>49</v>
      </c>
      <c r="C344" s="4" t="str">
        <f t="shared" si="170"/>
        <v>X Security Monosede 50</v>
      </c>
      <c r="D344" s="217"/>
      <c r="E344" s="207"/>
      <c r="F344" s="204"/>
      <c r="G344" s="12" t="s">
        <v>3787</v>
      </c>
      <c r="H344" s="35"/>
      <c r="I344" s="35"/>
      <c r="J344" s="35"/>
      <c r="K344" s="35"/>
      <c r="L344" s="35"/>
      <c r="M344" s="35"/>
      <c r="N344" s="35"/>
      <c r="O344" s="35"/>
      <c r="P344" s="169"/>
      <c r="Q344" s="169">
        <f>+IFERROR(SUMIFS([5]Sheet1!D:D,[5]Sheet1!$A:$A,$A344,[5]Sheet1!$B:$B,$B344,[5]Sheet1!$C:$C,$C344),0)</f>
        <v>0</v>
      </c>
      <c r="R344" s="169">
        <f>+IFERROR(SUMIFS([5]Sheet1!E:E,[5]Sheet1!$A:$A,$A344,[5]Sheet1!$B:$B,$B344,[5]Sheet1!$C:$C,$C344),0)</f>
        <v>0</v>
      </c>
      <c r="S344" s="169">
        <f>+IFERROR(SUMIFS([5]Sheet1!F:F,[5]Sheet1!$A:$A,$A344,[5]Sheet1!$B:$B,$B344,[5]Sheet1!$C:$C,$C344),0)</f>
        <v>0</v>
      </c>
      <c r="T344" s="169">
        <f>+IFERROR(SUMIFS([5]Sheet1!G:G,[5]Sheet1!$A:$A,$A344,[5]Sheet1!$B:$B,$B344,[5]Sheet1!$C:$C,$C344),0)</f>
        <v>0</v>
      </c>
      <c r="U344" s="169">
        <f>+IFERROR(SUMIFS([5]Sheet1!H:H,[5]Sheet1!$A:$A,$A344,[5]Sheet1!$B:$B,$B344,[5]Sheet1!$C:$C,$C344),0)</f>
        <v>0</v>
      </c>
      <c r="V344" s="169">
        <f>+IFERROR(SUMIFS([5]Sheet1!I:I,[5]Sheet1!$A:$A,$A344,[5]Sheet1!$B:$B,$B344,[5]Sheet1!$C:$C,$C344),0)</f>
        <v>0</v>
      </c>
      <c r="W344" s="169">
        <f>+IFERROR(SUMIFS([5]Sheet1!J:J,[5]Sheet1!$A:$A,$A344,[5]Sheet1!$B:$B,$B344,[5]Sheet1!$C:$C,$C344),0)</f>
        <v>0</v>
      </c>
      <c r="X344" s="169">
        <f>+IFERROR(SUMIFS([5]Sheet1!K:K,[5]Sheet1!$A:$A,$A344,[5]Sheet1!$B:$B,$B344,[5]Sheet1!$C:$C,$C344),0)</f>
        <v>0</v>
      </c>
      <c r="Y344" s="169">
        <f>+IFERROR(SUMIFS([5]Sheet1!L:L,[5]Sheet1!$A:$A,$A344,[5]Sheet1!$B:$B,$B344,[5]Sheet1!$C:$C,$C344),0)</f>
        <v>0</v>
      </c>
      <c r="Z344" s="169">
        <f>+IFERROR(SUMIFS([5]Sheet1!M:M,[5]Sheet1!$A:$A,$A344,[5]Sheet1!$B:$B,$B344,[5]Sheet1!$C:$C,$C344),0)</f>
        <v>0</v>
      </c>
      <c r="AA344" s="169">
        <f>+IFERROR(SUMIFS([5]Sheet1!N:N,[5]Sheet1!$A:$A,$A344,[5]Sheet1!$B:$B,$B344,[5]Sheet1!$C:$C,$C344),0)</f>
        <v>0</v>
      </c>
      <c r="AB344" s="169">
        <f>+IFERROR(SUMIFS([5]Sheet1!O:O,[5]Sheet1!$A:$A,$A344,[5]Sheet1!$B:$B,$B344,[5]Sheet1!$C:$C,$C344),0)</f>
        <v>0</v>
      </c>
      <c r="AC344" s="169">
        <f>+IFERROR(SUMIFS([5]Sheet1!P:P,[5]Sheet1!$A:$A,$A344,[5]Sheet1!$B:$B,$B344,[5]Sheet1!$C:$C,$C344),0)</f>
        <v>0</v>
      </c>
      <c r="AD344" s="169">
        <f>+IFERROR(SUMIFS([5]Sheet1!Q:Q,[5]Sheet1!$A:$A,$A344,[5]Sheet1!$B:$B,$B344,[5]Sheet1!$C:$C,$C344),0)</f>
        <v>0</v>
      </c>
      <c r="AE344" s="169">
        <f>+IFERROR(SUMIFS([5]Sheet1!R:R,[5]Sheet1!$A:$A,$A344,[5]Sheet1!$B:$B,$B344,[5]Sheet1!$C:$C,$C344),0)</f>
        <v>0</v>
      </c>
      <c r="AF344" s="169">
        <f>+IFERROR(SUMIFS([5]Sheet1!S:S,[5]Sheet1!$A:$A,$A344,[5]Sheet1!$B:$B,$B344,[5]Sheet1!$C:$C,$C344),0)</f>
        <v>0</v>
      </c>
      <c r="AG344" s="169">
        <f>+IFERROR(SUMIFS([5]Sheet1!T:T,[5]Sheet1!$A:$A,$A344,[5]Sheet1!$B:$B,$B344,[5]Sheet1!$C:$C,$C344),0)</f>
        <v>0</v>
      </c>
      <c r="AH344" s="169">
        <f>+IFERROR(SUMIFS([5]Sheet1!U:U,[5]Sheet1!$A:$A,$A344,[5]Sheet1!$B:$B,$B344,[5]Sheet1!$C:$C,$C344),0)</f>
        <v>0</v>
      </c>
      <c r="AI344" s="169">
        <f>+IFERROR(SUMIFS([5]Sheet1!V:V,[5]Sheet1!$A:$A,$A344,[5]Sheet1!$B:$B,$B344,[5]Sheet1!$C:$C,$C344),0)</f>
        <v>0</v>
      </c>
      <c r="AJ344" s="169">
        <f>+IFERROR(SUMIFS([5]Sheet1!W:W,[5]Sheet1!$A:$A,$A344,[5]Sheet1!$B:$B,$B344,[5]Sheet1!$C:$C,$C344),0)</f>
        <v>0</v>
      </c>
      <c r="AK344" s="169">
        <f>+IFERROR(SUMIFS([5]Sheet1!X:X,[5]Sheet1!$A:$A,$A344,[5]Sheet1!$B:$B,$B344,[5]Sheet1!$C:$C,$C344),0)</f>
        <v>0</v>
      </c>
      <c r="AL344" s="169">
        <f>+IFERROR(SUMIFS([5]Sheet1!Y:Y,[5]Sheet1!$A:$A,$A344,[5]Sheet1!$B:$B,$B344,[5]Sheet1!$C:$C,$C344),0)</f>
        <v>0</v>
      </c>
      <c r="AM344" s="169">
        <f>+IFERROR(SUMIFS([5]Sheet1!Z:Z,[5]Sheet1!$A:$A,$A344,[5]Sheet1!$B:$B,$B344,[5]Sheet1!$C:$C,$C344),0)</f>
        <v>0</v>
      </c>
    </row>
    <row r="345" spans="1:39" outlineLevel="1">
      <c r="A345" s="220" t="s">
        <v>87</v>
      </c>
      <c r="B345" s="4" t="s">
        <v>49</v>
      </c>
      <c r="C345" s="4" t="str">
        <f t="shared" si="170"/>
        <v>X Security Monosede 100</v>
      </c>
      <c r="D345" s="217"/>
      <c r="E345" s="207"/>
      <c r="F345" s="204"/>
      <c r="G345" s="12" t="s">
        <v>3788</v>
      </c>
      <c r="H345" s="35"/>
      <c r="I345" s="35"/>
      <c r="J345" s="35"/>
      <c r="K345" s="35"/>
      <c r="L345" s="35"/>
      <c r="M345" s="35"/>
      <c r="N345" s="35"/>
      <c r="O345" s="35"/>
      <c r="P345" s="169"/>
      <c r="Q345" s="169">
        <f>+IFERROR(SUMIFS([5]Sheet1!D:D,[5]Sheet1!$A:$A,$A345,[5]Sheet1!$B:$B,$B345,[5]Sheet1!$C:$C,$C345),0)</f>
        <v>0</v>
      </c>
      <c r="R345" s="169">
        <f>+IFERROR(SUMIFS([5]Sheet1!E:E,[5]Sheet1!$A:$A,$A345,[5]Sheet1!$B:$B,$B345,[5]Sheet1!$C:$C,$C345),0)</f>
        <v>0</v>
      </c>
      <c r="S345" s="169">
        <f>+IFERROR(SUMIFS([5]Sheet1!F:F,[5]Sheet1!$A:$A,$A345,[5]Sheet1!$B:$B,$B345,[5]Sheet1!$C:$C,$C345),0)</f>
        <v>0</v>
      </c>
      <c r="T345" s="169">
        <f>+IFERROR(SUMIFS([5]Sheet1!G:G,[5]Sheet1!$A:$A,$A345,[5]Sheet1!$B:$B,$B345,[5]Sheet1!$C:$C,$C345),0)</f>
        <v>0</v>
      </c>
      <c r="U345" s="169">
        <f>+IFERROR(SUMIFS([5]Sheet1!H:H,[5]Sheet1!$A:$A,$A345,[5]Sheet1!$B:$B,$B345,[5]Sheet1!$C:$C,$C345),0)</f>
        <v>0</v>
      </c>
      <c r="V345" s="169">
        <f>+IFERROR(SUMIFS([5]Sheet1!I:I,[5]Sheet1!$A:$A,$A345,[5]Sheet1!$B:$B,$B345,[5]Sheet1!$C:$C,$C345),0)</f>
        <v>0</v>
      </c>
      <c r="W345" s="169">
        <f>+IFERROR(SUMIFS([5]Sheet1!J:J,[5]Sheet1!$A:$A,$A345,[5]Sheet1!$B:$B,$B345,[5]Sheet1!$C:$C,$C345),0)</f>
        <v>0</v>
      </c>
      <c r="X345" s="169">
        <f>+IFERROR(SUMIFS([5]Sheet1!K:K,[5]Sheet1!$A:$A,$A345,[5]Sheet1!$B:$B,$B345,[5]Sheet1!$C:$C,$C345),0)</f>
        <v>0</v>
      </c>
      <c r="Y345" s="169">
        <f>+IFERROR(SUMIFS([5]Sheet1!L:L,[5]Sheet1!$A:$A,$A345,[5]Sheet1!$B:$B,$B345,[5]Sheet1!$C:$C,$C345),0)</f>
        <v>0</v>
      </c>
      <c r="Z345" s="169">
        <f>+IFERROR(SUMIFS([5]Sheet1!M:M,[5]Sheet1!$A:$A,$A345,[5]Sheet1!$B:$B,$B345,[5]Sheet1!$C:$C,$C345),0)</f>
        <v>0</v>
      </c>
      <c r="AA345" s="169">
        <f>+IFERROR(SUMIFS([5]Sheet1!N:N,[5]Sheet1!$A:$A,$A345,[5]Sheet1!$B:$B,$B345,[5]Sheet1!$C:$C,$C345),0)</f>
        <v>0</v>
      </c>
      <c r="AB345" s="169">
        <f>+IFERROR(SUMIFS([5]Sheet1!O:O,[5]Sheet1!$A:$A,$A345,[5]Sheet1!$B:$B,$B345,[5]Sheet1!$C:$C,$C345),0)</f>
        <v>0</v>
      </c>
      <c r="AC345" s="169">
        <f>+IFERROR(SUMIFS([5]Sheet1!P:P,[5]Sheet1!$A:$A,$A345,[5]Sheet1!$B:$B,$B345,[5]Sheet1!$C:$C,$C345),0)</f>
        <v>0</v>
      </c>
      <c r="AD345" s="169">
        <f>+IFERROR(SUMIFS([5]Sheet1!Q:Q,[5]Sheet1!$A:$A,$A345,[5]Sheet1!$B:$B,$B345,[5]Sheet1!$C:$C,$C345),0)</f>
        <v>0</v>
      </c>
      <c r="AE345" s="169">
        <f>+IFERROR(SUMIFS([5]Sheet1!R:R,[5]Sheet1!$A:$A,$A345,[5]Sheet1!$B:$B,$B345,[5]Sheet1!$C:$C,$C345),0)</f>
        <v>0</v>
      </c>
      <c r="AF345" s="169">
        <f>+IFERROR(SUMIFS([5]Sheet1!S:S,[5]Sheet1!$A:$A,$A345,[5]Sheet1!$B:$B,$B345,[5]Sheet1!$C:$C,$C345),0)</f>
        <v>0</v>
      </c>
      <c r="AG345" s="169">
        <f>+IFERROR(SUMIFS([5]Sheet1!T:T,[5]Sheet1!$A:$A,$A345,[5]Sheet1!$B:$B,$B345,[5]Sheet1!$C:$C,$C345),0)</f>
        <v>0</v>
      </c>
      <c r="AH345" s="169">
        <f>+IFERROR(SUMIFS([5]Sheet1!U:U,[5]Sheet1!$A:$A,$A345,[5]Sheet1!$B:$B,$B345,[5]Sheet1!$C:$C,$C345),0)</f>
        <v>0</v>
      </c>
      <c r="AI345" s="169">
        <f>+IFERROR(SUMIFS([5]Sheet1!V:V,[5]Sheet1!$A:$A,$A345,[5]Sheet1!$B:$B,$B345,[5]Sheet1!$C:$C,$C345),0)</f>
        <v>0</v>
      </c>
      <c r="AJ345" s="169">
        <f>+IFERROR(SUMIFS([5]Sheet1!W:W,[5]Sheet1!$A:$A,$A345,[5]Sheet1!$B:$B,$B345,[5]Sheet1!$C:$C,$C345),0)</f>
        <v>0</v>
      </c>
      <c r="AK345" s="169">
        <f>+IFERROR(SUMIFS([5]Sheet1!X:X,[5]Sheet1!$A:$A,$A345,[5]Sheet1!$B:$B,$B345,[5]Sheet1!$C:$C,$C345),0)</f>
        <v>0</v>
      </c>
      <c r="AL345" s="169">
        <f>+IFERROR(SUMIFS([5]Sheet1!Y:Y,[5]Sheet1!$A:$A,$A345,[5]Sheet1!$B:$B,$B345,[5]Sheet1!$C:$C,$C345),0)</f>
        <v>0</v>
      </c>
      <c r="AM345" s="169">
        <f>+IFERROR(SUMIFS([5]Sheet1!Z:Z,[5]Sheet1!$A:$A,$A345,[5]Sheet1!$B:$B,$B345,[5]Sheet1!$C:$C,$C345),0)</f>
        <v>0</v>
      </c>
    </row>
    <row r="346" spans="1:39" outlineLevel="1">
      <c r="A346" s="220" t="s">
        <v>87</v>
      </c>
      <c r="B346" s="4" t="s">
        <v>49</v>
      </c>
      <c r="C346" s="4" t="str">
        <f t="shared" si="170"/>
        <v>X Security Monosede 200</v>
      </c>
      <c r="D346" s="217"/>
      <c r="E346" s="207"/>
      <c r="F346" s="204"/>
      <c r="G346" s="12" t="s">
        <v>3783</v>
      </c>
      <c r="H346" s="35"/>
      <c r="I346" s="35"/>
      <c r="J346" s="35"/>
      <c r="K346" s="35"/>
      <c r="L346" s="35"/>
      <c r="M346" s="35"/>
      <c r="N346" s="35"/>
      <c r="O346" s="35"/>
      <c r="P346" s="169"/>
      <c r="Q346" s="169">
        <f>+IFERROR(SUMIFS([5]Sheet1!D:D,[5]Sheet1!$A:$A,$A346,[5]Sheet1!$B:$B,$B346,[5]Sheet1!$C:$C,$C346),0)</f>
        <v>0</v>
      </c>
      <c r="R346" s="169">
        <f>+IFERROR(SUMIFS([5]Sheet1!E:E,[5]Sheet1!$A:$A,$A346,[5]Sheet1!$B:$B,$B346,[5]Sheet1!$C:$C,$C346),0)</f>
        <v>0</v>
      </c>
      <c r="S346" s="169">
        <f>+IFERROR(SUMIFS([5]Sheet1!F:F,[5]Sheet1!$A:$A,$A346,[5]Sheet1!$B:$B,$B346,[5]Sheet1!$C:$C,$C346),0)</f>
        <v>0</v>
      </c>
      <c r="T346" s="169">
        <f>+IFERROR(SUMIFS([5]Sheet1!G:G,[5]Sheet1!$A:$A,$A346,[5]Sheet1!$B:$B,$B346,[5]Sheet1!$C:$C,$C346),0)</f>
        <v>0</v>
      </c>
      <c r="U346" s="169">
        <f>+IFERROR(SUMIFS([5]Sheet1!H:H,[5]Sheet1!$A:$A,$A346,[5]Sheet1!$B:$B,$B346,[5]Sheet1!$C:$C,$C346),0)</f>
        <v>0</v>
      </c>
      <c r="V346" s="169">
        <f>+IFERROR(SUMIFS([5]Sheet1!I:I,[5]Sheet1!$A:$A,$A346,[5]Sheet1!$B:$B,$B346,[5]Sheet1!$C:$C,$C346),0)</f>
        <v>0</v>
      </c>
      <c r="W346" s="169">
        <f>+IFERROR(SUMIFS([5]Sheet1!J:J,[5]Sheet1!$A:$A,$A346,[5]Sheet1!$B:$B,$B346,[5]Sheet1!$C:$C,$C346),0)</f>
        <v>0</v>
      </c>
      <c r="X346" s="169">
        <f>+IFERROR(SUMIFS([5]Sheet1!K:K,[5]Sheet1!$A:$A,$A346,[5]Sheet1!$B:$B,$B346,[5]Sheet1!$C:$C,$C346),0)</f>
        <v>0</v>
      </c>
      <c r="Y346" s="169">
        <f>+IFERROR(SUMIFS([5]Sheet1!L:L,[5]Sheet1!$A:$A,$A346,[5]Sheet1!$B:$B,$B346,[5]Sheet1!$C:$C,$C346),0)</f>
        <v>0</v>
      </c>
      <c r="Z346" s="169">
        <f>+IFERROR(SUMIFS([5]Sheet1!M:M,[5]Sheet1!$A:$A,$A346,[5]Sheet1!$B:$B,$B346,[5]Sheet1!$C:$C,$C346),0)</f>
        <v>0</v>
      </c>
      <c r="AA346" s="169">
        <f>+IFERROR(SUMIFS([5]Sheet1!N:N,[5]Sheet1!$A:$A,$A346,[5]Sheet1!$B:$B,$B346,[5]Sheet1!$C:$C,$C346),0)</f>
        <v>0</v>
      </c>
      <c r="AB346" s="169">
        <f>+IFERROR(SUMIFS([5]Sheet1!O:O,[5]Sheet1!$A:$A,$A346,[5]Sheet1!$B:$B,$B346,[5]Sheet1!$C:$C,$C346),0)</f>
        <v>0</v>
      </c>
      <c r="AC346" s="169">
        <f>+IFERROR(SUMIFS([5]Sheet1!P:P,[5]Sheet1!$A:$A,$A346,[5]Sheet1!$B:$B,$B346,[5]Sheet1!$C:$C,$C346),0)</f>
        <v>0</v>
      </c>
      <c r="AD346" s="169">
        <f>+IFERROR(SUMIFS([5]Sheet1!Q:Q,[5]Sheet1!$A:$A,$A346,[5]Sheet1!$B:$B,$B346,[5]Sheet1!$C:$C,$C346),0)</f>
        <v>0</v>
      </c>
      <c r="AE346" s="169">
        <f>+IFERROR(SUMIFS([5]Sheet1!R:R,[5]Sheet1!$A:$A,$A346,[5]Sheet1!$B:$B,$B346,[5]Sheet1!$C:$C,$C346),0)</f>
        <v>0</v>
      </c>
      <c r="AF346" s="169">
        <f>+IFERROR(SUMIFS([5]Sheet1!S:S,[5]Sheet1!$A:$A,$A346,[5]Sheet1!$B:$B,$B346,[5]Sheet1!$C:$C,$C346),0)</f>
        <v>1</v>
      </c>
      <c r="AG346" s="169">
        <f>+IFERROR(SUMIFS([5]Sheet1!T:T,[5]Sheet1!$A:$A,$A346,[5]Sheet1!$B:$B,$B346,[5]Sheet1!$C:$C,$C346),0)</f>
        <v>0</v>
      </c>
      <c r="AH346" s="169">
        <f>+IFERROR(SUMIFS([5]Sheet1!U:U,[5]Sheet1!$A:$A,$A346,[5]Sheet1!$B:$B,$B346,[5]Sheet1!$C:$C,$C346),0)</f>
        <v>0</v>
      </c>
      <c r="AI346" s="169">
        <f>+IFERROR(SUMIFS([5]Sheet1!V:V,[5]Sheet1!$A:$A,$A346,[5]Sheet1!$B:$B,$B346,[5]Sheet1!$C:$C,$C346),0)</f>
        <v>0</v>
      </c>
      <c r="AJ346" s="169">
        <f>+IFERROR(SUMIFS([5]Sheet1!W:W,[5]Sheet1!$A:$A,$A346,[5]Sheet1!$B:$B,$B346,[5]Sheet1!$C:$C,$C346),0)</f>
        <v>0</v>
      </c>
      <c r="AK346" s="169">
        <f>+IFERROR(SUMIFS([5]Sheet1!X:X,[5]Sheet1!$A:$A,$A346,[5]Sheet1!$B:$B,$B346,[5]Sheet1!$C:$C,$C346),0)</f>
        <v>0</v>
      </c>
      <c r="AL346" s="169">
        <f>+IFERROR(SUMIFS([5]Sheet1!Y:Y,[5]Sheet1!$A:$A,$A346,[5]Sheet1!$B:$B,$B346,[5]Sheet1!$C:$C,$C346),0)</f>
        <v>0</v>
      </c>
      <c r="AM346" s="169">
        <f>+IFERROR(SUMIFS([5]Sheet1!Z:Z,[5]Sheet1!$A:$A,$A346,[5]Sheet1!$B:$B,$B346,[5]Sheet1!$C:$C,$C346),0)</f>
        <v>0</v>
      </c>
    </row>
    <row r="347" spans="1:39" outlineLevel="1">
      <c r="A347" s="220" t="s">
        <v>87</v>
      </c>
      <c r="B347" s="4" t="s">
        <v>49</v>
      </c>
      <c r="C347" s="4" t="str">
        <f t="shared" si="170"/>
        <v>X Security Monosede 500</v>
      </c>
      <c r="D347" s="217"/>
      <c r="E347" s="207"/>
      <c r="F347" s="204"/>
      <c r="G347" s="12" t="s">
        <v>3789</v>
      </c>
      <c r="H347" s="35"/>
      <c r="I347" s="35"/>
      <c r="J347" s="35"/>
      <c r="K347" s="35"/>
      <c r="L347" s="35"/>
      <c r="M347" s="35"/>
      <c r="N347" s="35"/>
      <c r="O347" s="35"/>
      <c r="P347" s="169"/>
      <c r="Q347" s="169">
        <f>+IFERROR(SUMIFS([5]Sheet1!D:D,[5]Sheet1!$A:$A,$A347,[5]Sheet1!$B:$B,$B347,[5]Sheet1!$C:$C,$C347),0)</f>
        <v>0</v>
      </c>
      <c r="R347" s="169">
        <f>+IFERROR(SUMIFS([5]Sheet1!E:E,[5]Sheet1!$A:$A,$A347,[5]Sheet1!$B:$B,$B347,[5]Sheet1!$C:$C,$C347),0)</f>
        <v>0</v>
      </c>
      <c r="S347" s="169">
        <f>+IFERROR(SUMIFS([5]Sheet1!F:F,[5]Sheet1!$A:$A,$A347,[5]Sheet1!$B:$B,$B347,[5]Sheet1!$C:$C,$C347),0)</f>
        <v>0</v>
      </c>
      <c r="T347" s="169">
        <f>+IFERROR(SUMIFS([5]Sheet1!G:G,[5]Sheet1!$A:$A,$A347,[5]Sheet1!$B:$B,$B347,[5]Sheet1!$C:$C,$C347),0)</f>
        <v>0</v>
      </c>
      <c r="U347" s="169">
        <f>+IFERROR(SUMIFS([5]Sheet1!H:H,[5]Sheet1!$A:$A,$A347,[5]Sheet1!$B:$B,$B347,[5]Sheet1!$C:$C,$C347),0)</f>
        <v>0</v>
      </c>
      <c r="V347" s="169">
        <f>+IFERROR(SUMIFS([5]Sheet1!I:I,[5]Sheet1!$A:$A,$A347,[5]Sheet1!$B:$B,$B347,[5]Sheet1!$C:$C,$C347),0)</f>
        <v>0</v>
      </c>
      <c r="W347" s="169">
        <f>+IFERROR(SUMIFS([5]Sheet1!J:J,[5]Sheet1!$A:$A,$A347,[5]Sheet1!$B:$B,$B347,[5]Sheet1!$C:$C,$C347),0)</f>
        <v>0</v>
      </c>
      <c r="X347" s="169">
        <f>+IFERROR(SUMIFS([5]Sheet1!K:K,[5]Sheet1!$A:$A,$A347,[5]Sheet1!$B:$B,$B347,[5]Sheet1!$C:$C,$C347),0)</f>
        <v>0</v>
      </c>
      <c r="Y347" s="169">
        <f>+IFERROR(SUMIFS([5]Sheet1!L:L,[5]Sheet1!$A:$A,$A347,[5]Sheet1!$B:$B,$B347,[5]Sheet1!$C:$C,$C347),0)</f>
        <v>0</v>
      </c>
      <c r="Z347" s="169">
        <f>+IFERROR(SUMIFS([5]Sheet1!M:M,[5]Sheet1!$A:$A,$A347,[5]Sheet1!$B:$B,$B347,[5]Sheet1!$C:$C,$C347),0)</f>
        <v>0</v>
      </c>
      <c r="AA347" s="169">
        <f>+IFERROR(SUMIFS([5]Sheet1!N:N,[5]Sheet1!$A:$A,$A347,[5]Sheet1!$B:$B,$B347,[5]Sheet1!$C:$C,$C347),0)</f>
        <v>0</v>
      </c>
      <c r="AB347" s="169">
        <f>+IFERROR(SUMIFS([5]Sheet1!O:O,[5]Sheet1!$A:$A,$A347,[5]Sheet1!$B:$B,$B347,[5]Sheet1!$C:$C,$C347),0)</f>
        <v>0</v>
      </c>
      <c r="AC347" s="169">
        <f>+IFERROR(SUMIFS([5]Sheet1!P:P,[5]Sheet1!$A:$A,$A347,[5]Sheet1!$B:$B,$B347,[5]Sheet1!$C:$C,$C347),0)</f>
        <v>0</v>
      </c>
      <c r="AD347" s="169">
        <f>+IFERROR(SUMIFS([5]Sheet1!Q:Q,[5]Sheet1!$A:$A,$A347,[5]Sheet1!$B:$B,$B347,[5]Sheet1!$C:$C,$C347),0)</f>
        <v>0</v>
      </c>
      <c r="AE347" s="169">
        <f>+IFERROR(SUMIFS([5]Sheet1!R:R,[5]Sheet1!$A:$A,$A347,[5]Sheet1!$B:$B,$B347,[5]Sheet1!$C:$C,$C347),0)</f>
        <v>0</v>
      </c>
      <c r="AF347" s="169">
        <f>+IFERROR(SUMIFS([5]Sheet1!S:S,[5]Sheet1!$A:$A,$A347,[5]Sheet1!$B:$B,$B347,[5]Sheet1!$C:$C,$C347),0)</f>
        <v>0</v>
      </c>
      <c r="AG347" s="169">
        <f>+IFERROR(SUMIFS([5]Sheet1!T:T,[5]Sheet1!$A:$A,$A347,[5]Sheet1!$B:$B,$B347,[5]Sheet1!$C:$C,$C347),0)</f>
        <v>0</v>
      </c>
      <c r="AH347" s="169">
        <f>+IFERROR(SUMIFS([5]Sheet1!U:U,[5]Sheet1!$A:$A,$A347,[5]Sheet1!$B:$B,$B347,[5]Sheet1!$C:$C,$C347),0)</f>
        <v>0</v>
      </c>
      <c r="AI347" s="169">
        <f>+IFERROR(SUMIFS([5]Sheet1!V:V,[5]Sheet1!$A:$A,$A347,[5]Sheet1!$B:$B,$B347,[5]Sheet1!$C:$C,$C347),0)</f>
        <v>0</v>
      </c>
      <c r="AJ347" s="169">
        <f>+IFERROR(SUMIFS([5]Sheet1!W:W,[5]Sheet1!$A:$A,$A347,[5]Sheet1!$B:$B,$B347,[5]Sheet1!$C:$C,$C347),0)</f>
        <v>0</v>
      </c>
      <c r="AK347" s="169">
        <f>+IFERROR(SUMIFS([5]Sheet1!X:X,[5]Sheet1!$A:$A,$A347,[5]Sheet1!$B:$B,$B347,[5]Sheet1!$C:$C,$C347),0)</f>
        <v>0</v>
      </c>
      <c r="AL347" s="169">
        <f>+IFERROR(SUMIFS([5]Sheet1!Y:Y,[5]Sheet1!$A:$A,$A347,[5]Sheet1!$B:$B,$B347,[5]Sheet1!$C:$C,$C347),0)</f>
        <v>0</v>
      </c>
      <c r="AM347" s="169">
        <f>+IFERROR(SUMIFS([5]Sheet1!Z:Z,[5]Sheet1!$A:$A,$A347,[5]Sheet1!$B:$B,$B347,[5]Sheet1!$C:$C,$C347),0)</f>
        <v>0</v>
      </c>
    </row>
    <row r="348" spans="1:39" outlineLevel="1">
      <c r="A348" s="220" t="s">
        <v>87</v>
      </c>
      <c r="B348" s="4" t="s">
        <v>49</v>
      </c>
      <c r="C348" s="4" t="str">
        <f t="shared" si="170"/>
        <v>X Security Monosede 1 Gb</v>
      </c>
      <c r="D348" s="217"/>
      <c r="E348" s="207"/>
      <c r="F348" s="204"/>
      <c r="G348" s="12" t="s">
        <v>3790</v>
      </c>
      <c r="H348" s="35"/>
      <c r="I348" s="35"/>
      <c r="J348" s="35"/>
      <c r="K348" s="35"/>
      <c r="L348" s="35"/>
      <c r="M348" s="35"/>
      <c r="N348" s="35"/>
      <c r="O348" s="35"/>
      <c r="P348" s="169"/>
      <c r="Q348" s="169">
        <f>+IFERROR(SUMIFS([5]Sheet1!D:D,[5]Sheet1!$A:$A,$A348,[5]Sheet1!$B:$B,$B348,[5]Sheet1!$C:$C,$C348),0)</f>
        <v>0</v>
      </c>
      <c r="R348" s="169">
        <f>+IFERROR(SUMIFS([5]Sheet1!E:E,[5]Sheet1!$A:$A,$A348,[5]Sheet1!$B:$B,$B348,[5]Sheet1!$C:$C,$C348),0)</f>
        <v>0</v>
      </c>
      <c r="S348" s="169">
        <f>+IFERROR(SUMIFS([5]Sheet1!F:F,[5]Sheet1!$A:$A,$A348,[5]Sheet1!$B:$B,$B348,[5]Sheet1!$C:$C,$C348),0)</f>
        <v>0</v>
      </c>
      <c r="T348" s="169">
        <f>+IFERROR(SUMIFS([5]Sheet1!G:G,[5]Sheet1!$A:$A,$A348,[5]Sheet1!$B:$B,$B348,[5]Sheet1!$C:$C,$C348),0)</f>
        <v>0</v>
      </c>
      <c r="U348" s="169">
        <f>+IFERROR(SUMIFS([5]Sheet1!H:H,[5]Sheet1!$A:$A,$A348,[5]Sheet1!$B:$B,$B348,[5]Sheet1!$C:$C,$C348),0)</f>
        <v>0</v>
      </c>
      <c r="V348" s="169">
        <f>+IFERROR(SUMIFS([5]Sheet1!I:I,[5]Sheet1!$A:$A,$A348,[5]Sheet1!$B:$B,$B348,[5]Sheet1!$C:$C,$C348),0)</f>
        <v>0</v>
      </c>
      <c r="W348" s="169">
        <f>+IFERROR(SUMIFS([5]Sheet1!J:J,[5]Sheet1!$A:$A,$A348,[5]Sheet1!$B:$B,$B348,[5]Sheet1!$C:$C,$C348),0)</f>
        <v>0</v>
      </c>
      <c r="X348" s="169">
        <f>+IFERROR(SUMIFS([5]Sheet1!K:K,[5]Sheet1!$A:$A,$A348,[5]Sheet1!$B:$B,$B348,[5]Sheet1!$C:$C,$C348),0)</f>
        <v>0</v>
      </c>
      <c r="Y348" s="169">
        <f>+IFERROR(SUMIFS([5]Sheet1!L:L,[5]Sheet1!$A:$A,$A348,[5]Sheet1!$B:$B,$B348,[5]Sheet1!$C:$C,$C348),0)</f>
        <v>0</v>
      </c>
      <c r="Z348" s="169">
        <f>+IFERROR(SUMIFS([5]Sheet1!M:M,[5]Sheet1!$A:$A,$A348,[5]Sheet1!$B:$B,$B348,[5]Sheet1!$C:$C,$C348),0)</f>
        <v>0</v>
      </c>
      <c r="AA348" s="169">
        <f>+IFERROR(SUMIFS([5]Sheet1!N:N,[5]Sheet1!$A:$A,$A348,[5]Sheet1!$B:$B,$B348,[5]Sheet1!$C:$C,$C348),0)</f>
        <v>0</v>
      </c>
      <c r="AB348" s="169">
        <f>+IFERROR(SUMIFS([5]Sheet1!O:O,[5]Sheet1!$A:$A,$A348,[5]Sheet1!$B:$B,$B348,[5]Sheet1!$C:$C,$C348),0)</f>
        <v>0</v>
      </c>
      <c r="AC348" s="169">
        <f>+IFERROR(SUMIFS([5]Sheet1!P:P,[5]Sheet1!$A:$A,$A348,[5]Sheet1!$B:$B,$B348,[5]Sheet1!$C:$C,$C348),0)</f>
        <v>0</v>
      </c>
      <c r="AD348" s="169">
        <f>+IFERROR(SUMIFS([5]Sheet1!Q:Q,[5]Sheet1!$A:$A,$A348,[5]Sheet1!$B:$B,$B348,[5]Sheet1!$C:$C,$C348),0)</f>
        <v>0</v>
      </c>
      <c r="AE348" s="169">
        <f>+IFERROR(SUMIFS([5]Sheet1!R:R,[5]Sheet1!$A:$A,$A348,[5]Sheet1!$B:$B,$B348,[5]Sheet1!$C:$C,$C348),0)</f>
        <v>0</v>
      </c>
      <c r="AF348" s="169">
        <f>+IFERROR(SUMIFS([5]Sheet1!S:S,[5]Sheet1!$A:$A,$A348,[5]Sheet1!$B:$B,$B348,[5]Sheet1!$C:$C,$C348),0)</f>
        <v>0</v>
      </c>
      <c r="AG348" s="169">
        <f>+IFERROR(SUMIFS([5]Sheet1!T:T,[5]Sheet1!$A:$A,$A348,[5]Sheet1!$B:$B,$B348,[5]Sheet1!$C:$C,$C348),0)</f>
        <v>0</v>
      </c>
      <c r="AH348" s="169">
        <f>+IFERROR(SUMIFS([5]Sheet1!U:U,[5]Sheet1!$A:$A,$A348,[5]Sheet1!$B:$B,$B348,[5]Sheet1!$C:$C,$C348),0)</f>
        <v>0</v>
      </c>
      <c r="AI348" s="169">
        <f>+IFERROR(SUMIFS([5]Sheet1!V:V,[5]Sheet1!$A:$A,$A348,[5]Sheet1!$B:$B,$B348,[5]Sheet1!$C:$C,$C348),0)</f>
        <v>0</v>
      </c>
      <c r="AJ348" s="169">
        <f>+IFERROR(SUMIFS([5]Sheet1!W:W,[5]Sheet1!$A:$A,$A348,[5]Sheet1!$B:$B,$B348,[5]Sheet1!$C:$C,$C348),0)</f>
        <v>0</v>
      </c>
      <c r="AK348" s="169">
        <f>+IFERROR(SUMIFS([5]Sheet1!X:X,[5]Sheet1!$A:$A,$A348,[5]Sheet1!$B:$B,$B348,[5]Sheet1!$C:$C,$C348),0)</f>
        <v>0</v>
      </c>
      <c r="AL348" s="169">
        <f>+IFERROR(SUMIFS([5]Sheet1!Y:Y,[5]Sheet1!$A:$A,$A348,[5]Sheet1!$B:$B,$B348,[5]Sheet1!$C:$C,$C348),0)</f>
        <v>0</v>
      </c>
      <c r="AM348" s="169">
        <f>+IFERROR(SUMIFS([5]Sheet1!Z:Z,[5]Sheet1!$A:$A,$A348,[5]Sheet1!$B:$B,$B348,[5]Sheet1!$C:$C,$C348),0)</f>
        <v>0</v>
      </c>
    </row>
    <row r="349" spans="1:39" outlineLevel="1">
      <c r="A349" s="220" t="s">
        <v>87</v>
      </c>
      <c r="B349" s="4" t="s">
        <v>49</v>
      </c>
      <c r="C349" s="4" t="str">
        <f t="shared" si="170"/>
        <v>X Security Monosede Virtual 100</v>
      </c>
      <c r="D349" s="217"/>
      <c r="E349" s="207"/>
      <c r="F349" s="204"/>
      <c r="G349" s="12" t="s">
        <v>3791</v>
      </c>
      <c r="H349" s="35"/>
      <c r="I349" s="35"/>
      <c r="J349" s="35"/>
      <c r="K349" s="35"/>
      <c r="L349" s="35"/>
      <c r="M349" s="35"/>
      <c r="N349" s="35"/>
      <c r="O349" s="35"/>
      <c r="P349" s="169"/>
      <c r="Q349" s="169">
        <f>+IFERROR(SUMIFS([5]Sheet1!D:D,[5]Sheet1!$A:$A,$A349,[5]Sheet1!$B:$B,$B349,[5]Sheet1!$C:$C,$C349),0)</f>
        <v>0</v>
      </c>
      <c r="R349" s="169">
        <f>+IFERROR(SUMIFS([5]Sheet1!E:E,[5]Sheet1!$A:$A,$A349,[5]Sheet1!$B:$B,$B349,[5]Sheet1!$C:$C,$C349),0)</f>
        <v>0</v>
      </c>
      <c r="S349" s="169">
        <f>+IFERROR(SUMIFS([5]Sheet1!F:F,[5]Sheet1!$A:$A,$A349,[5]Sheet1!$B:$B,$B349,[5]Sheet1!$C:$C,$C349),0)</f>
        <v>0</v>
      </c>
      <c r="T349" s="169">
        <f>+IFERROR(SUMIFS([5]Sheet1!G:G,[5]Sheet1!$A:$A,$A349,[5]Sheet1!$B:$B,$B349,[5]Sheet1!$C:$C,$C349),0)</f>
        <v>0</v>
      </c>
      <c r="U349" s="169">
        <f>+IFERROR(SUMIFS([5]Sheet1!H:H,[5]Sheet1!$A:$A,$A349,[5]Sheet1!$B:$B,$B349,[5]Sheet1!$C:$C,$C349),0)</f>
        <v>0</v>
      </c>
      <c r="V349" s="169">
        <f>+IFERROR(SUMIFS([5]Sheet1!I:I,[5]Sheet1!$A:$A,$A349,[5]Sheet1!$B:$B,$B349,[5]Sheet1!$C:$C,$C349),0)</f>
        <v>0</v>
      </c>
      <c r="W349" s="169">
        <f>+IFERROR(SUMIFS([5]Sheet1!J:J,[5]Sheet1!$A:$A,$A349,[5]Sheet1!$B:$B,$B349,[5]Sheet1!$C:$C,$C349),0)</f>
        <v>0</v>
      </c>
      <c r="X349" s="169">
        <f>+IFERROR(SUMIFS([5]Sheet1!K:K,[5]Sheet1!$A:$A,$A349,[5]Sheet1!$B:$B,$B349,[5]Sheet1!$C:$C,$C349),0)</f>
        <v>0</v>
      </c>
      <c r="Y349" s="169">
        <f>+IFERROR(SUMIFS([5]Sheet1!L:L,[5]Sheet1!$A:$A,$A349,[5]Sheet1!$B:$B,$B349,[5]Sheet1!$C:$C,$C349),0)</f>
        <v>0</v>
      </c>
      <c r="Z349" s="169">
        <f>+IFERROR(SUMIFS([5]Sheet1!M:M,[5]Sheet1!$A:$A,$A349,[5]Sheet1!$B:$B,$B349,[5]Sheet1!$C:$C,$C349),0)</f>
        <v>0</v>
      </c>
      <c r="AA349" s="169">
        <f>+IFERROR(SUMIFS([5]Sheet1!N:N,[5]Sheet1!$A:$A,$A349,[5]Sheet1!$B:$B,$B349,[5]Sheet1!$C:$C,$C349),0)</f>
        <v>0</v>
      </c>
      <c r="AB349" s="169">
        <f>+IFERROR(SUMIFS([5]Sheet1!O:O,[5]Sheet1!$A:$A,$A349,[5]Sheet1!$B:$B,$B349,[5]Sheet1!$C:$C,$C349),0)</f>
        <v>0</v>
      </c>
      <c r="AC349" s="169">
        <f>+IFERROR(SUMIFS([5]Sheet1!P:P,[5]Sheet1!$A:$A,$A349,[5]Sheet1!$B:$B,$B349,[5]Sheet1!$C:$C,$C349),0)</f>
        <v>0</v>
      </c>
      <c r="AD349" s="169">
        <f>+IFERROR(SUMIFS([5]Sheet1!Q:Q,[5]Sheet1!$A:$A,$A349,[5]Sheet1!$B:$B,$B349,[5]Sheet1!$C:$C,$C349),0)</f>
        <v>0</v>
      </c>
      <c r="AE349" s="169">
        <f>+IFERROR(SUMIFS([5]Sheet1!R:R,[5]Sheet1!$A:$A,$A349,[5]Sheet1!$B:$B,$B349,[5]Sheet1!$C:$C,$C349),0)</f>
        <v>0</v>
      </c>
      <c r="AF349" s="169">
        <f>+IFERROR(SUMIFS([5]Sheet1!S:S,[5]Sheet1!$A:$A,$A349,[5]Sheet1!$B:$B,$B349,[5]Sheet1!$C:$C,$C349),0)</f>
        <v>0</v>
      </c>
      <c r="AG349" s="169">
        <f>+IFERROR(SUMIFS([5]Sheet1!T:T,[5]Sheet1!$A:$A,$A349,[5]Sheet1!$B:$B,$B349,[5]Sheet1!$C:$C,$C349),0)</f>
        <v>0</v>
      </c>
      <c r="AH349" s="169">
        <f>+IFERROR(SUMIFS([5]Sheet1!U:U,[5]Sheet1!$A:$A,$A349,[5]Sheet1!$B:$B,$B349,[5]Sheet1!$C:$C,$C349),0)</f>
        <v>0</v>
      </c>
      <c r="AI349" s="169">
        <f>+IFERROR(SUMIFS([5]Sheet1!V:V,[5]Sheet1!$A:$A,$A349,[5]Sheet1!$B:$B,$B349,[5]Sheet1!$C:$C,$C349),0)</f>
        <v>0</v>
      </c>
      <c r="AJ349" s="169">
        <f>+IFERROR(SUMIFS([5]Sheet1!W:W,[5]Sheet1!$A:$A,$A349,[5]Sheet1!$B:$B,$B349,[5]Sheet1!$C:$C,$C349),0)</f>
        <v>0</v>
      </c>
      <c r="AK349" s="169">
        <f>+IFERROR(SUMIFS([5]Sheet1!X:X,[5]Sheet1!$A:$A,$A349,[5]Sheet1!$B:$B,$B349,[5]Sheet1!$C:$C,$C349),0)</f>
        <v>0</v>
      </c>
      <c r="AL349" s="169">
        <f>+IFERROR(SUMIFS([5]Sheet1!Y:Y,[5]Sheet1!$A:$A,$A349,[5]Sheet1!$B:$B,$B349,[5]Sheet1!$C:$C,$C349),0)</f>
        <v>0</v>
      </c>
      <c r="AM349" s="169">
        <f>+IFERROR(SUMIFS([5]Sheet1!Z:Z,[5]Sheet1!$A:$A,$A349,[5]Sheet1!$B:$B,$B349,[5]Sheet1!$C:$C,$C349),0)</f>
        <v>0</v>
      </c>
    </row>
    <row r="350" spans="1:39" outlineLevel="1">
      <c r="A350" s="220" t="s">
        <v>87</v>
      </c>
      <c r="B350" s="4" t="s">
        <v>49</v>
      </c>
      <c r="C350" s="4" t="str">
        <f t="shared" si="170"/>
        <v>X Security Monosede NOMADA</v>
      </c>
      <c r="D350" s="217"/>
      <c r="E350" s="207"/>
      <c r="F350" s="204"/>
      <c r="G350" s="12" t="s">
        <v>3792</v>
      </c>
      <c r="H350" s="35"/>
      <c r="I350" s="35"/>
      <c r="J350" s="35"/>
      <c r="K350" s="35"/>
      <c r="L350" s="35"/>
      <c r="M350" s="35"/>
      <c r="N350" s="35"/>
      <c r="O350" s="35"/>
      <c r="P350" s="169"/>
      <c r="Q350" s="169">
        <f>+IFERROR(SUMIFS([5]Sheet1!D:D,[5]Sheet1!$A:$A,$A350,[5]Sheet1!$B:$B,$B350,[5]Sheet1!$C:$C,$C350),0)</f>
        <v>0</v>
      </c>
      <c r="R350" s="169">
        <f>+IFERROR(SUMIFS([5]Sheet1!E:E,[5]Sheet1!$A:$A,$A350,[5]Sheet1!$B:$B,$B350,[5]Sheet1!$C:$C,$C350),0)</f>
        <v>0</v>
      </c>
      <c r="S350" s="169">
        <f>+IFERROR(SUMIFS([5]Sheet1!F:F,[5]Sheet1!$A:$A,$A350,[5]Sheet1!$B:$B,$B350,[5]Sheet1!$C:$C,$C350),0)</f>
        <v>0</v>
      </c>
      <c r="T350" s="169">
        <f>+IFERROR(SUMIFS([5]Sheet1!G:G,[5]Sheet1!$A:$A,$A350,[5]Sheet1!$B:$B,$B350,[5]Sheet1!$C:$C,$C350),0)</f>
        <v>0</v>
      </c>
      <c r="U350" s="169">
        <f>+IFERROR(SUMIFS([5]Sheet1!H:H,[5]Sheet1!$A:$A,$A350,[5]Sheet1!$B:$B,$B350,[5]Sheet1!$C:$C,$C350),0)</f>
        <v>0</v>
      </c>
      <c r="V350" s="169">
        <f>+IFERROR(SUMIFS([5]Sheet1!I:I,[5]Sheet1!$A:$A,$A350,[5]Sheet1!$B:$B,$B350,[5]Sheet1!$C:$C,$C350),0)</f>
        <v>0</v>
      </c>
      <c r="W350" s="169">
        <f>+IFERROR(SUMIFS([5]Sheet1!J:J,[5]Sheet1!$A:$A,$A350,[5]Sheet1!$B:$B,$B350,[5]Sheet1!$C:$C,$C350),0)</f>
        <v>0</v>
      </c>
      <c r="X350" s="169">
        <f>+IFERROR(SUMIFS([5]Sheet1!K:K,[5]Sheet1!$A:$A,$A350,[5]Sheet1!$B:$B,$B350,[5]Sheet1!$C:$C,$C350),0)</f>
        <v>0</v>
      </c>
      <c r="Y350" s="169">
        <f>+IFERROR(SUMIFS([5]Sheet1!L:L,[5]Sheet1!$A:$A,$A350,[5]Sheet1!$B:$B,$B350,[5]Sheet1!$C:$C,$C350),0)</f>
        <v>0</v>
      </c>
      <c r="Z350" s="169">
        <f>+IFERROR(SUMIFS([5]Sheet1!M:M,[5]Sheet1!$A:$A,$A350,[5]Sheet1!$B:$B,$B350,[5]Sheet1!$C:$C,$C350),0)</f>
        <v>0</v>
      </c>
      <c r="AA350" s="169">
        <f>+IFERROR(SUMIFS([5]Sheet1!N:N,[5]Sheet1!$A:$A,$A350,[5]Sheet1!$B:$B,$B350,[5]Sheet1!$C:$C,$C350),0)</f>
        <v>0</v>
      </c>
      <c r="AB350" s="169">
        <f>+IFERROR(SUMIFS([5]Sheet1!O:O,[5]Sheet1!$A:$A,$A350,[5]Sheet1!$B:$B,$B350,[5]Sheet1!$C:$C,$C350),0)</f>
        <v>0</v>
      </c>
      <c r="AC350" s="169">
        <f>+IFERROR(SUMIFS([5]Sheet1!P:P,[5]Sheet1!$A:$A,$A350,[5]Sheet1!$B:$B,$B350,[5]Sheet1!$C:$C,$C350),0)</f>
        <v>0</v>
      </c>
      <c r="AD350" s="169">
        <f>+IFERROR(SUMIFS([5]Sheet1!Q:Q,[5]Sheet1!$A:$A,$A350,[5]Sheet1!$B:$B,$B350,[5]Sheet1!$C:$C,$C350),0)</f>
        <v>0</v>
      </c>
      <c r="AE350" s="169">
        <f>+IFERROR(SUMIFS([5]Sheet1!R:R,[5]Sheet1!$A:$A,$A350,[5]Sheet1!$B:$B,$B350,[5]Sheet1!$C:$C,$C350),0)</f>
        <v>0</v>
      </c>
      <c r="AF350" s="169">
        <f>+IFERROR(SUMIFS([5]Sheet1!S:S,[5]Sheet1!$A:$A,$A350,[5]Sheet1!$B:$B,$B350,[5]Sheet1!$C:$C,$C350),0)</f>
        <v>0</v>
      </c>
      <c r="AG350" s="169">
        <f>+IFERROR(SUMIFS([5]Sheet1!T:T,[5]Sheet1!$A:$A,$A350,[5]Sheet1!$B:$B,$B350,[5]Sheet1!$C:$C,$C350),0)</f>
        <v>0</v>
      </c>
      <c r="AH350" s="169">
        <f>+IFERROR(SUMIFS([5]Sheet1!U:U,[5]Sheet1!$A:$A,$A350,[5]Sheet1!$B:$B,$B350,[5]Sheet1!$C:$C,$C350),0)</f>
        <v>0</v>
      </c>
      <c r="AI350" s="169">
        <f>+IFERROR(SUMIFS([5]Sheet1!V:V,[5]Sheet1!$A:$A,$A350,[5]Sheet1!$B:$B,$B350,[5]Sheet1!$C:$C,$C350),0)</f>
        <v>0</v>
      </c>
      <c r="AJ350" s="169">
        <f>+IFERROR(SUMIFS([5]Sheet1!W:W,[5]Sheet1!$A:$A,$A350,[5]Sheet1!$B:$B,$B350,[5]Sheet1!$C:$C,$C350),0)</f>
        <v>0</v>
      </c>
      <c r="AK350" s="169">
        <f>+IFERROR(SUMIFS([5]Sheet1!X:X,[5]Sheet1!$A:$A,$A350,[5]Sheet1!$B:$B,$B350,[5]Sheet1!$C:$C,$C350),0)</f>
        <v>0</v>
      </c>
      <c r="AL350" s="169">
        <f>+IFERROR(SUMIFS([5]Sheet1!Y:Y,[5]Sheet1!$A:$A,$A350,[5]Sheet1!$B:$B,$B350,[5]Sheet1!$C:$C,$C350),0)</f>
        <v>0</v>
      </c>
      <c r="AM350" s="169">
        <f>+IFERROR(SUMIFS([5]Sheet1!Z:Z,[5]Sheet1!$A:$A,$A350,[5]Sheet1!$B:$B,$B350,[5]Sheet1!$C:$C,$C350),0)</f>
        <v>0</v>
      </c>
    </row>
    <row r="351" spans="1:39" outlineLevel="1">
      <c r="A351" s="220" t="s">
        <v>87</v>
      </c>
      <c r="B351" s="4" t="s">
        <v>49</v>
      </c>
      <c r="C351" s="4" t="str">
        <f t="shared" si="170"/>
        <v>X Security Monosede 4G</v>
      </c>
      <c r="D351" s="217"/>
      <c r="E351" s="207"/>
      <c r="F351" s="204"/>
      <c r="G351" s="12" t="s">
        <v>3793</v>
      </c>
      <c r="H351" s="35"/>
      <c r="I351" s="35"/>
      <c r="J351" s="35"/>
      <c r="K351" s="35"/>
      <c r="L351" s="35"/>
      <c r="M351" s="35"/>
      <c r="N351" s="35"/>
      <c r="O351" s="35"/>
      <c r="P351" s="169"/>
      <c r="Q351" s="169">
        <f>+IFERROR(SUMIFS([5]Sheet1!D:D,[5]Sheet1!$A:$A,$A351,[5]Sheet1!$B:$B,$B351,[5]Sheet1!$C:$C,$C351),0)</f>
        <v>0</v>
      </c>
      <c r="R351" s="169">
        <f>+IFERROR(SUMIFS([5]Sheet1!E:E,[5]Sheet1!$A:$A,$A351,[5]Sheet1!$B:$B,$B351,[5]Sheet1!$C:$C,$C351),0)</f>
        <v>0</v>
      </c>
      <c r="S351" s="169">
        <f>+IFERROR(SUMIFS([5]Sheet1!F:F,[5]Sheet1!$A:$A,$A351,[5]Sheet1!$B:$B,$B351,[5]Sheet1!$C:$C,$C351),0)</f>
        <v>0</v>
      </c>
      <c r="T351" s="169">
        <f>+IFERROR(SUMIFS([5]Sheet1!G:G,[5]Sheet1!$A:$A,$A351,[5]Sheet1!$B:$B,$B351,[5]Sheet1!$C:$C,$C351),0)</f>
        <v>0</v>
      </c>
      <c r="U351" s="169">
        <f>+IFERROR(SUMIFS([5]Sheet1!H:H,[5]Sheet1!$A:$A,$A351,[5]Sheet1!$B:$B,$B351,[5]Sheet1!$C:$C,$C351),0)</f>
        <v>0</v>
      </c>
      <c r="V351" s="169">
        <f>+IFERROR(SUMIFS([5]Sheet1!I:I,[5]Sheet1!$A:$A,$A351,[5]Sheet1!$B:$B,$B351,[5]Sheet1!$C:$C,$C351),0)</f>
        <v>0</v>
      </c>
      <c r="W351" s="169">
        <f>+IFERROR(SUMIFS([5]Sheet1!J:J,[5]Sheet1!$A:$A,$A351,[5]Sheet1!$B:$B,$B351,[5]Sheet1!$C:$C,$C351),0)</f>
        <v>0</v>
      </c>
      <c r="X351" s="169">
        <f>+IFERROR(SUMIFS([5]Sheet1!K:K,[5]Sheet1!$A:$A,$A351,[5]Sheet1!$B:$B,$B351,[5]Sheet1!$C:$C,$C351),0)</f>
        <v>0</v>
      </c>
      <c r="Y351" s="169">
        <f>+IFERROR(SUMIFS([5]Sheet1!L:L,[5]Sheet1!$A:$A,$A351,[5]Sheet1!$B:$B,$B351,[5]Sheet1!$C:$C,$C351),0)</f>
        <v>0</v>
      </c>
      <c r="Z351" s="169">
        <f>+IFERROR(SUMIFS([5]Sheet1!M:M,[5]Sheet1!$A:$A,$A351,[5]Sheet1!$B:$B,$B351,[5]Sheet1!$C:$C,$C351),0)</f>
        <v>0</v>
      </c>
      <c r="AA351" s="169">
        <f>+IFERROR(SUMIFS([5]Sheet1!N:N,[5]Sheet1!$A:$A,$A351,[5]Sheet1!$B:$B,$B351,[5]Sheet1!$C:$C,$C351),0)</f>
        <v>0</v>
      </c>
      <c r="AB351" s="169">
        <f>+IFERROR(SUMIFS([5]Sheet1!O:O,[5]Sheet1!$A:$A,$A351,[5]Sheet1!$B:$B,$B351,[5]Sheet1!$C:$C,$C351),0)</f>
        <v>0</v>
      </c>
      <c r="AC351" s="169">
        <f>+IFERROR(SUMIFS([5]Sheet1!P:P,[5]Sheet1!$A:$A,$A351,[5]Sheet1!$B:$B,$B351,[5]Sheet1!$C:$C,$C351),0)</f>
        <v>0</v>
      </c>
      <c r="AD351" s="169">
        <f>+IFERROR(SUMIFS([5]Sheet1!Q:Q,[5]Sheet1!$A:$A,$A351,[5]Sheet1!$B:$B,$B351,[5]Sheet1!$C:$C,$C351),0)</f>
        <v>0</v>
      </c>
      <c r="AE351" s="169">
        <f>+IFERROR(SUMIFS([5]Sheet1!R:R,[5]Sheet1!$A:$A,$A351,[5]Sheet1!$B:$B,$B351,[5]Sheet1!$C:$C,$C351),0)</f>
        <v>0</v>
      </c>
      <c r="AF351" s="169">
        <f>+IFERROR(SUMIFS([5]Sheet1!S:S,[5]Sheet1!$A:$A,$A351,[5]Sheet1!$B:$B,$B351,[5]Sheet1!$C:$C,$C351),0)</f>
        <v>0</v>
      </c>
      <c r="AG351" s="169">
        <f>+IFERROR(SUMIFS([5]Sheet1!T:T,[5]Sheet1!$A:$A,$A351,[5]Sheet1!$B:$B,$B351,[5]Sheet1!$C:$C,$C351),0)</f>
        <v>0</v>
      </c>
      <c r="AH351" s="169">
        <f>+IFERROR(SUMIFS([5]Sheet1!U:U,[5]Sheet1!$A:$A,$A351,[5]Sheet1!$B:$B,$B351,[5]Sheet1!$C:$C,$C351),0)</f>
        <v>0</v>
      </c>
      <c r="AI351" s="169">
        <f>+IFERROR(SUMIFS([5]Sheet1!V:V,[5]Sheet1!$A:$A,$A351,[5]Sheet1!$B:$B,$B351,[5]Sheet1!$C:$C,$C351),0)</f>
        <v>0</v>
      </c>
      <c r="AJ351" s="169">
        <f>+IFERROR(SUMIFS([5]Sheet1!W:W,[5]Sheet1!$A:$A,$A351,[5]Sheet1!$B:$B,$B351,[5]Sheet1!$C:$C,$C351),0)</f>
        <v>0</v>
      </c>
      <c r="AK351" s="169">
        <f>+IFERROR(SUMIFS([5]Sheet1!X:X,[5]Sheet1!$A:$A,$A351,[5]Sheet1!$B:$B,$B351,[5]Sheet1!$C:$C,$C351),0)</f>
        <v>0</v>
      </c>
      <c r="AL351" s="169">
        <f>+IFERROR(SUMIFS([5]Sheet1!Y:Y,[5]Sheet1!$A:$A,$A351,[5]Sheet1!$B:$B,$B351,[5]Sheet1!$C:$C,$C351),0)</f>
        <v>0</v>
      </c>
      <c r="AM351" s="169">
        <f>+IFERROR(SUMIFS([5]Sheet1!Z:Z,[5]Sheet1!$A:$A,$A351,[5]Sheet1!$B:$B,$B351,[5]Sheet1!$C:$C,$C351),0)</f>
        <v>0</v>
      </c>
    </row>
    <row r="352" spans="1:39">
      <c r="A352" s="220" t="s">
        <v>87</v>
      </c>
      <c r="B352" s="4" t="s">
        <v>49</v>
      </c>
      <c r="C352" s="4" t="str">
        <f t="shared" si="170"/>
        <v>assets/client</v>
      </c>
      <c r="D352" s="217"/>
      <c r="E352" s="207"/>
      <c r="F352" s="204"/>
      <c r="G352" s="13" t="s">
        <v>90</v>
      </c>
      <c r="H352" s="36"/>
      <c r="I352" s="36"/>
      <c r="J352" s="36"/>
      <c r="K352" s="36"/>
      <c r="L352" s="36"/>
      <c r="M352" s="36"/>
      <c r="N352" s="36"/>
      <c r="O352" s="36"/>
      <c r="P352" s="170" t="str">
        <f>+IFERROR(P333/P332,"")</f>
        <v/>
      </c>
      <c r="Q352" s="170" t="str">
        <f t="shared" ref="Q352:S352" si="171">+IFERROR(Q333/Q332,"")</f>
        <v/>
      </c>
      <c r="R352" s="170" t="str">
        <f t="shared" si="171"/>
        <v/>
      </c>
      <c r="S352" s="170" t="str">
        <f t="shared" si="171"/>
        <v/>
      </c>
      <c r="T352" s="170" t="str">
        <f>+IFERROR(T333/T332,"")</f>
        <v/>
      </c>
      <c r="U352" s="170" t="str">
        <f>+IFERROR(U333/U332,"")</f>
        <v/>
      </c>
      <c r="V352" s="170" t="str">
        <f t="shared" ref="V352:AM352" si="172">+IFERROR(V333/V332,"")</f>
        <v/>
      </c>
      <c r="W352" s="170" t="str">
        <f t="shared" si="172"/>
        <v/>
      </c>
      <c r="X352" s="170" t="str">
        <f t="shared" si="172"/>
        <v/>
      </c>
      <c r="Y352" s="170" t="str">
        <f t="shared" si="172"/>
        <v/>
      </c>
      <c r="Z352" s="170" t="str">
        <f t="shared" si="172"/>
        <v/>
      </c>
      <c r="AA352" s="170" t="str">
        <f t="shared" si="172"/>
        <v/>
      </c>
      <c r="AB352" s="170" t="str">
        <f t="shared" si="172"/>
        <v/>
      </c>
      <c r="AC352" s="170" t="str">
        <f t="shared" si="172"/>
        <v/>
      </c>
      <c r="AD352" s="170" t="str">
        <f t="shared" si="172"/>
        <v/>
      </c>
      <c r="AE352" s="170" t="str">
        <f t="shared" si="172"/>
        <v/>
      </c>
      <c r="AF352" s="170">
        <f t="shared" si="172"/>
        <v>1</v>
      </c>
      <c r="AG352" s="170" t="str">
        <f t="shared" si="172"/>
        <v/>
      </c>
      <c r="AH352" s="170" t="str">
        <f t="shared" si="172"/>
        <v/>
      </c>
      <c r="AI352" s="170" t="str">
        <f t="shared" si="172"/>
        <v/>
      </c>
      <c r="AJ352" s="170" t="str">
        <f t="shared" si="172"/>
        <v/>
      </c>
      <c r="AK352" s="170" t="str">
        <f t="shared" si="172"/>
        <v/>
      </c>
      <c r="AL352" s="170" t="str">
        <f t="shared" si="172"/>
        <v/>
      </c>
      <c r="AM352" s="170" t="str">
        <f t="shared" si="172"/>
        <v/>
      </c>
    </row>
    <row r="353" spans="1:39">
      <c r="A353" s="220" t="s">
        <v>87</v>
      </c>
      <c r="B353" s="4" t="s">
        <v>99</v>
      </c>
      <c r="C353" s="4" t="str">
        <f t="shared" si="170"/>
        <v>Clients</v>
      </c>
      <c r="D353" s="217"/>
      <c r="E353" s="207"/>
      <c r="F353" s="204" t="s">
        <v>99</v>
      </c>
      <c r="G353" s="10" t="s">
        <v>40</v>
      </c>
      <c r="H353" s="19"/>
      <c r="I353" s="19"/>
      <c r="J353" s="19"/>
      <c r="K353" s="19"/>
      <c r="L353" s="19"/>
      <c r="M353" s="19"/>
      <c r="N353" s="19"/>
      <c r="O353" s="19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65"/>
      <c r="AE353" s="165"/>
      <c r="AF353" s="165"/>
      <c r="AG353" s="165"/>
      <c r="AH353" s="165"/>
      <c r="AI353" s="165"/>
      <c r="AJ353" s="165"/>
      <c r="AK353" s="165"/>
      <c r="AL353" s="165"/>
      <c r="AM353" s="165"/>
    </row>
    <row r="354" spans="1:39">
      <c r="A354" s="220" t="s">
        <v>87</v>
      </c>
      <c r="B354" s="4" t="s">
        <v>99</v>
      </c>
      <c r="C354" s="4" t="str">
        <f t="shared" si="170"/>
        <v>Assets</v>
      </c>
      <c r="D354" s="217"/>
      <c r="E354" s="207"/>
      <c r="F354" s="204"/>
      <c r="G354" s="11" t="s">
        <v>88</v>
      </c>
      <c r="H354" s="34"/>
      <c r="I354" s="34"/>
      <c r="J354" s="34"/>
      <c r="K354" s="34"/>
      <c r="L354" s="34"/>
      <c r="M354" s="34"/>
      <c r="N354" s="34"/>
      <c r="O354" s="34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  <c r="AD354" s="167"/>
      <c r="AE354" s="167"/>
      <c r="AF354" s="167"/>
      <c r="AG354" s="167"/>
      <c r="AH354" s="167"/>
      <c r="AI354" s="167"/>
      <c r="AJ354" s="167"/>
      <c r="AK354" s="167"/>
      <c r="AL354" s="167"/>
      <c r="AM354" s="167"/>
    </row>
    <row r="355" spans="1:39">
      <c r="A355" s="220" t="s">
        <v>87</v>
      </c>
      <c r="B355" s="4" t="s">
        <v>99</v>
      </c>
      <c r="C355" s="4" t="str">
        <f t="shared" si="170"/>
        <v>Small</v>
      </c>
      <c r="D355" s="217"/>
      <c r="E355" s="207"/>
      <c r="F355" s="204"/>
      <c r="G355" s="12" t="s">
        <v>100</v>
      </c>
      <c r="H355" s="35"/>
      <c r="I355" s="35"/>
      <c r="J355" s="35"/>
      <c r="K355" s="35"/>
      <c r="L355" s="35"/>
      <c r="M355" s="35"/>
      <c r="N355" s="35"/>
      <c r="O355" s="35"/>
      <c r="P355" s="169"/>
      <c r="Q355" s="169">
        <f>+IFERROR(SUMIFS([5]Sheet1!D:D,[5]Sheet1!$A:$A,$A355,[5]Sheet1!$B:$B,$B355,[5]Sheet1!$C:$C,$C355),0)</f>
        <v>0</v>
      </c>
      <c r="R355" s="169">
        <f>+IFERROR(SUMIFS([5]Sheet1!E:E,[5]Sheet1!$A:$A,$A355,[5]Sheet1!$B:$B,$B355,[5]Sheet1!$C:$C,$C355),0)</f>
        <v>0</v>
      </c>
      <c r="S355" s="169">
        <f>+IFERROR(SUMIFS([5]Sheet1!F:F,[5]Sheet1!$A:$A,$A355,[5]Sheet1!$B:$B,$B355,[5]Sheet1!$C:$C,$C355),0)</f>
        <v>0</v>
      </c>
      <c r="T355" s="169">
        <f>+IFERROR(SUMIFS([5]Sheet1!G:G,[5]Sheet1!$A:$A,$A355,[5]Sheet1!$B:$B,$B355,[5]Sheet1!$C:$C,$C355),0)</f>
        <v>0</v>
      </c>
      <c r="U355" s="169">
        <f>+IFERROR(SUMIFS([5]Sheet1!H:H,[5]Sheet1!$A:$A,$A355,[5]Sheet1!$B:$B,$B355,[5]Sheet1!$C:$C,$C355),0)</f>
        <v>0</v>
      </c>
      <c r="V355" s="169">
        <f>+IFERROR(SUMIFS([5]Sheet1!I:I,[5]Sheet1!$A:$A,$A355,[5]Sheet1!$B:$B,$B355,[5]Sheet1!$C:$C,$C355),0)</f>
        <v>0</v>
      </c>
      <c r="W355" s="169">
        <f>+IFERROR(SUMIFS([5]Sheet1!J:J,[5]Sheet1!$A:$A,$A355,[5]Sheet1!$B:$B,$B355,[5]Sheet1!$C:$C,$C355),0)</f>
        <v>0</v>
      </c>
      <c r="X355" s="169">
        <f>+IFERROR(SUMIFS([5]Sheet1!K:K,[5]Sheet1!$A:$A,$A355,[5]Sheet1!$B:$B,$B355,[5]Sheet1!$C:$C,$C355),0)</f>
        <v>0</v>
      </c>
      <c r="Y355" s="169">
        <f>+IFERROR(SUMIFS([5]Sheet1!L:L,[5]Sheet1!$A:$A,$A355,[5]Sheet1!$B:$B,$B355,[5]Sheet1!$C:$C,$C355),0)</f>
        <v>0</v>
      </c>
      <c r="Z355" s="169">
        <f>+IFERROR(SUMIFS([5]Sheet1!M:M,[5]Sheet1!$A:$A,$A355,[5]Sheet1!$B:$B,$B355,[5]Sheet1!$C:$C,$C355),0)</f>
        <v>0</v>
      </c>
      <c r="AA355" s="169">
        <f>+IFERROR(SUMIFS([5]Sheet1!N:N,[5]Sheet1!$A:$A,$A355,[5]Sheet1!$B:$B,$B355,[5]Sheet1!$C:$C,$C355),0)</f>
        <v>0</v>
      </c>
      <c r="AB355" s="169">
        <f>+IFERROR(SUMIFS([5]Sheet1!O:O,[5]Sheet1!$A:$A,$A355,[5]Sheet1!$B:$B,$B355,[5]Sheet1!$C:$C,$C355),0)</f>
        <v>0</v>
      </c>
      <c r="AC355" s="169">
        <f>+IFERROR(SUMIFS([5]Sheet1!P:P,[5]Sheet1!$A:$A,$A355,[5]Sheet1!$B:$B,$B355,[5]Sheet1!$C:$C,$C355),0)</f>
        <v>0</v>
      </c>
      <c r="AD355" s="169">
        <f>+IFERROR(SUMIFS([5]Sheet1!Q:Q,[5]Sheet1!$A:$A,$A355,[5]Sheet1!$B:$B,$B355,[5]Sheet1!$C:$C,$C355),0)</f>
        <v>0</v>
      </c>
      <c r="AE355" s="169">
        <f>+IFERROR(SUMIFS([5]Sheet1!R:R,[5]Sheet1!$A:$A,$A355,[5]Sheet1!$B:$B,$B355,[5]Sheet1!$C:$C,$C355),0)</f>
        <v>0</v>
      </c>
      <c r="AF355" s="169">
        <f>+IFERROR(SUMIFS([5]Sheet1!S:S,[5]Sheet1!$A:$A,$A355,[5]Sheet1!$B:$B,$B355,[5]Sheet1!$C:$C,$C355),0)</f>
        <v>0</v>
      </c>
      <c r="AG355" s="169">
        <f>+IFERROR(SUMIFS([5]Sheet1!T:T,[5]Sheet1!$A:$A,$A355,[5]Sheet1!$B:$B,$B355,[5]Sheet1!$C:$C,$C355),0)</f>
        <v>0</v>
      </c>
      <c r="AH355" s="169">
        <f>+IFERROR(SUMIFS([5]Sheet1!U:U,[5]Sheet1!$A:$A,$A355,[5]Sheet1!$B:$B,$B355,[5]Sheet1!$C:$C,$C355),0)</f>
        <v>0</v>
      </c>
      <c r="AI355" s="169">
        <f>+IFERROR(SUMIFS([5]Sheet1!V:V,[5]Sheet1!$A:$A,$A355,[5]Sheet1!$B:$B,$B355,[5]Sheet1!$C:$C,$C355),0)</f>
        <v>0</v>
      </c>
      <c r="AJ355" s="169">
        <f>+IFERROR(SUMIFS([5]Sheet1!W:W,[5]Sheet1!$A:$A,$A355,[5]Sheet1!$B:$B,$B355,[5]Sheet1!$C:$C,$C355),0)</f>
        <v>0</v>
      </c>
      <c r="AK355" s="169">
        <f>+IFERROR(SUMIFS([5]Sheet1!X:X,[5]Sheet1!$A:$A,$A355,[5]Sheet1!$B:$B,$B355,[5]Sheet1!$C:$C,$C355),0)</f>
        <v>0</v>
      </c>
      <c r="AL355" s="169">
        <f>+IFERROR(SUMIFS([5]Sheet1!Y:Y,[5]Sheet1!$A:$A,$A355,[5]Sheet1!$B:$B,$B355,[5]Sheet1!$C:$C,$C355),0)</f>
        <v>0</v>
      </c>
      <c r="AM355" s="169">
        <f>+IFERROR(SUMIFS([5]Sheet1!Z:Z,[5]Sheet1!$A:$A,$A355,[5]Sheet1!$B:$B,$B355,[5]Sheet1!$C:$C,$C355),0)</f>
        <v>0</v>
      </c>
    </row>
    <row r="356" spans="1:39">
      <c r="A356" s="4" t="s">
        <v>87</v>
      </c>
      <c r="B356" s="4" t="s">
        <v>99</v>
      </c>
      <c r="C356" s="4" t="str">
        <f t="shared" si="170"/>
        <v>Medium</v>
      </c>
      <c r="D356" s="217"/>
      <c r="E356" s="207"/>
      <c r="F356" s="204"/>
      <c r="G356" s="12" t="s">
        <v>101</v>
      </c>
      <c r="H356" s="35"/>
      <c r="I356" s="35"/>
      <c r="J356" s="35"/>
      <c r="K356" s="35"/>
      <c r="L356" s="35"/>
      <c r="M356" s="35"/>
      <c r="N356" s="35"/>
      <c r="O356" s="35"/>
      <c r="P356" s="169"/>
      <c r="Q356" s="169">
        <f>+IFERROR(SUMIFS([5]Sheet1!D:D,[5]Sheet1!$A:$A,$A356,[5]Sheet1!$B:$B,$B356,[5]Sheet1!$C:$C,$C356),0)</f>
        <v>0</v>
      </c>
      <c r="R356" s="169">
        <f>+IFERROR(SUMIFS([5]Sheet1!E:E,[5]Sheet1!$A:$A,$A356,[5]Sheet1!$B:$B,$B356,[5]Sheet1!$C:$C,$C356),0)</f>
        <v>0</v>
      </c>
      <c r="S356" s="169">
        <f>+IFERROR(SUMIFS([5]Sheet1!F:F,[5]Sheet1!$A:$A,$A356,[5]Sheet1!$B:$B,$B356,[5]Sheet1!$C:$C,$C356),0)</f>
        <v>0</v>
      </c>
      <c r="T356" s="169">
        <f>+IFERROR(SUMIFS([5]Sheet1!G:G,[5]Sheet1!$A:$A,$A356,[5]Sheet1!$B:$B,$B356,[5]Sheet1!$C:$C,$C356),0)</f>
        <v>0</v>
      </c>
      <c r="U356" s="169">
        <f>+IFERROR(SUMIFS([5]Sheet1!H:H,[5]Sheet1!$A:$A,$A356,[5]Sheet1!$B:$B,$B356,[5]Sheet1!$C:$C,$C356),0)</f>
        <v>0</v>
      </c>
      <c r="V356" s="169">
        <f>+IFERROR(SUMIFS([5]Sheet1!I:I,[5]Sheet1!$A:$A,$A356,[5]Sheet1!$B:$B,$B356,[5]Sheet1!$C:$C,$C356),0)</f>
        <v>0</v>
      </c>
      <c r="W356" s="169">
        <f>+IFERROR(SUMIFS([5]Sheet1!J:J,[5]Sheet1!$A:$A,$A356,[5]Sheet1!$B:$B,$B356,[5]Sheet1!$C:$C,$C356),0)</f>
        <v>0</v>
      </c>
      <c r="X356" s="169">
        <f>+IFERROR(SUMIFS([5]Sheet1!K:K,[5]Sheet1!$A:$A,$A356,[5]Sheet1!$B:$B,$B356,[5]Sheet1!$C:$C,$C356),0)</f>
        <v>0</v>
      </c>
      <c r="Y356" s="169">
        <f>+IFERROR(SUMIFS([5]Sheet1!L:L,[5]Sheet1!$A:$A,$A356,[5]Sheet1!$B:$B,$B356,[5]Sheet1!$C:$C,$C356),0)</f>
        <v>0</v>
      </c>
      <c r="Z356" s="169">
        <f>+IFERROR(SUMIFS([5]Sheet1!M:M,[5]Sheet1!$A:$A,$A356,[5]Sheet1!$B:$B,$B356,[5]Sheet1!$C:$C,$C356),0)</f>
        <v>0</v>
      </c>
      <c r="AA356" s="169">
        <f>+IFERROR(SUMIFS([5]Sheet1!N:N,[5]Sheet1!$A:$A,$A356,[5]Sheet1!$B:$B,$B356,[5]Sheet1!$C:$C,$C356),0)</f>
        <v>0</v>
      </c>
      <c r="AB356" s="169">
        <f>+IFERROR(SUMIFS([5]Sheet1!O:O,[5]Sheet1!$A:$A,$A356,[5]Sheet1!$B:$B,$B356,[5]Sheet1!$C:$C,$C356),0)</f>
        <v>0</v>
      </c>
      <c r="AC356" s="169">
        <f>+IFERROR(SUMIFS([5]Sheet1!P:P,[5]Sheet1!$A:$A,$A356,[5]Sheet1!$B:$B,$B356,[5]Sheet1!$C:$C,$C356),0)</f>
        <v>0</v>
      </c>
      <c r="AD356" s="169">
        <f>+IFERROR(SUMIFS([5]Sheet1!Q:Q,[5]Sheet1!$A:$A,$A356,[5]Sheet1!$B:$B,$B356,[5]Sheet1!$C:$C,$C356),0)</f>
        <v>0</v>
      </c>
      <c r="AE356" s="169">
        <f>+IFERROR(SUMIFS([5]Sheet1!R:R,[5]Sheet1!$A:$A,$A356,[5]Sheet1!$B:$B,$B356,[5]Sheet1!$C:$C,$C356),0)</f>
        <v>0</v>
      </c>
      <c r="AF356" s="169">
        <f>+IFERROR(SUMIFS([5]Sheet1!S:S,[5]Sheet1!$A:$A,$A356,[5]Sheet1!$B:$B,$B356,[5]Sheet1!$C:$C,$C356),0)</f>
        <v>0</v>
      </c>
      <c r="AG356" s="169">
        <f>+IFERROR(SUMIFS([5]Sheet1!T:T,[5]Sheet1!$A:$A,$A356,[5]Sheet1!$B:$B,$B356,[5]Sheet1!$C:$C,$C356),0)</f>
        <v>0</v>
      </c>
      <c r="AH356" s="169">
        <f>+IFERROR(SUMIFS([5]Sheet1!U:U,[5]Sheet1!$A:$A,$A356,[5]Sheet1!$B:$B,$B356,[5]Sheet1!$C:$C,$C356),0)</f>
        <v>0</v>
      </c>
      <c r="AI356" s="169">
        <f>+IFERROR(SUMIFS([5]Sheet1!V:V,[5]Sheet1!$A:$A,$A356,[5]Sheet1!$B:$B,$B356,[5]Sheet1!$C:$C,$C356),0)</f>
        <v>0</v>
      </c>
      <c r="AJ356" s="169">
        <f>+IFERROR(SUMIFS([5]Sheet1!W:W,[5]Sheet1!$A:$A,$A356,[5]Sheet1!$B:$B,$B356,[5]Sheet1!$C:$C,$C356),0)</f>
        <v>0</v>
      </c>
      <c r="AK356" s="169">
        <f>+IFERROR(SUMIFS([5]Sheet1!X:X,[5]Sheet1!$A:$A,$A356,[5]Sheet1!$B:$B,$B356,[5]Sheet1!$C:$C,$C356),0)</f>
        <v>0</v>
      </c>
      <c r="AL356" s="169">
        <f>+IFERROR(SUMIFS([5]Sheet1!Y:Y,[5]Sheet1!$A:$A,$A356,[5]Sheet1!$B:$B,$B356,[5]Sheet1!$C:$C,$C356),0)</f>
        <v>0</v>
      </c>
      <c r="AM356" s="169">
        <f>+IFERROR(SUMIFS([5]Sheet1!Z:Z,[5]Sheet1!$A:$A,$A356,[5]Sheet1!$B:$B,$B356,[5]Sheet1!$C:$C,$C356),0)</f>
        <v>0</v>
      </c>
    </row>
    <row r="357" spans="1:39">
      <c r="A357" s="4" t="s">
        <v>87</v>
      </c>
      <c r="B357" s="4" t="s">
        <v>99</v>
      </c>
      <c r="C357" s="4" t="str">
        <f t="shared" si="170"/>
        <v>Large</v>
      </c>
      <c r="D357" s="217"/>
      <c r="E357" s="207"/>
      <c r="F357" s="204"/>
      <c r="G357" s="12" t="s">
        <v>102</v>
      </c>
      <c r="H357" s="35"/>
      <c r="I357" s="35"/>
      <c r="J357" s="35"/>
      <c r="K357" s="35"/>
      <c r="L357" s="35"/>
      <c r="M357" s="35"/>
      <c r="N357" s="35"/>
      <c r="O357" s="35"/>
      <c r="P357" s="169"/>
      <c r="Q357" s="169">
        <f>+IFERROR(SUMIFS([5]Sheet1!D:D,[5]Sheet1!$A:$A,$A357,[5]Sheet1!$B:$B,$B357,[5]Sheet1!$C:$C,$C357),0)</f>
        <v>0</v>
      </c>
      <c r="R357" s="169">
        <f>+IFERROR(SUMIFS([5]Sheet1!E:E,[5]Sheet1!$A:$A,$A357,[5]Sheet1!$B:$B,$B357,[5]Sheet1!$C:$C,$C357),0)</f>
        <v>0</v>
      </c>
      <c r="S357" s="169">
        <f>+IFERROR(SUMIFS([5]Sheet1!F:F,[5]Sheet1!$A:$A,$A357,[5]Sheet1!$B:$B,$B357,[5]Sheet1!$C:$C,$C357),0)</f>
        <v>0</v>
      </c>
      <c r="T357" s="169">
        <f>+IFERROR(SUMIFS([5]Sheet1!G:G,[5]Sheet1!$A:$A,$A357,[5]Sheet1!$B:$B,$B357,[5]Sheet1!$C:$C,$C357),0)</f>
        <v>0</v>
      </c>
      <c r="U357" s="169">
        <f>+IFERROR(SUMIFS([5]Sheet1!H:H,[5]Sheet1!$A:$A,$A357,[5]Sheet1!$B:$B,$B357,[5]Sheet1!$C:$C,$C357),0)</f>
        <v>0</v>
      </c>
      <c r="V357" s="169">
        <f>+IFERROR(SUMIFS([5]Sheet1!I:I,[5]Sheet1!$A:$A,$A357,[5]Sheet1!$B:$B,$B357,[5]Sheet1!$C:$C,$C357),0)</f>
        <v>0</v>
      </c>
      <c r="W357" s="169">
        <f>+IFERROR(SUMIFS([5]Sheet1!J:J,[5]Sheet1!$A:$A,$A357,[5]Sheet1!$B:$B,$B357,[5]Sheet1!$C:$C,$C357),0)</f>
        <v>0</v>
      </c>
      <c r="X357" s="169">
        <f>+IFERROR(SUMIFS([5]Sheet1!K:K,[5]Sheet1!$A:$A,$A357,[5]Sheet1!$B:$B,$B357,[5]Sheet1!$C:$C,$C357),0)</f>
        <v>0</v>
      </c>
      <c r="Y357" s="169">
        <f>+IFERROR(SUMIFS([5]Sheet1!L:L,[5]Sheet1!$A:$A,$A357,[5]Sheet1!$B:$B,$B357,[5]Sheet1!$C:$C,$C357),0)</f>
        <v>0</v>
      </c>
      <c r="Z357" s="169">
        <f>+IFERROR(SUMIFS([5]Sheet1!M:M,[5]Sheet1!$A:$A,$A357,[5]Sheet1!$B:$B,$B357,[5]Sheet1!$C:$C,$C357),0)</f>
        <v>0</v>
      </c>
      <c r="AA357" s="169">
        <f>+IFERROR(SUMIFS([5]Sheet1!N:N,[5]Sheet1!$A:$A,$A357,[5]Sheet1!$B:$B,$B357,[5]Sheet1!$C:$C,$C357),0)</f>
        <v>0</v>
      </c>
      <c r="AB357" s="169">
        <f>+IFERROR(SUMIFS([5]Sheet1!O:O,[5]Sheet1!$A:$A,$A357,[5]Sheet1!$B:$B,$B357,[5]Sheet1!$C:$C,$C357),0)</f>
        <v>0</v>
      </c>
      <c r="AC357" s="169">
        <f>+IFERROR(SUMIFS([5]Sheet1!P:P,[5]Sheet1!$A:$A,$A357,[5]Sheet1!$B:$B,$B357,[5]Sheet1!$C:$C,$C357),0)</f>
        <v>0</v>
      </c>
      <c r="AD357" s="169">
        <f>+IFERROR(SUMIFS([5]Sheet1!Q:Q,[5]Sheet1!$A:$A,$A357,[5]Sheet1!$B:$B,$B357,[5]Sheet1!$C:$C,$C357),0)</f>
        <v>0</v>
      </c>
      <c r="AE357" s="169">
        <f>+IFERROR(SUMIFS([5]Sheet1!R:R,[5]Sheet1!$A:$A,$A357,[5]Sheet1!$B:$B,$B357,[5]Sheet1!$C:$C,$C357),0)</f>
        <v>0</v>
      </c>
      <c r="AF357" s="169">
        <f>+IFERROR(SUMIFS([5]Sheet1!S:S,[5]Sheet1!$A:$A,$A357,[5]Sheet1!$B:$B,$B357,[5]Sheet1!$C:$C,$C357),0)</f>
        <v>0</v>
      </c>
      <c r="AG357" s="169">
        <f>+IFERROR(SUMIFS([5]Sheet1!T:T,[5]Sheet1!$A:$A,$A357,[5]Sheet1!$B:$B,$B357,[5]Sheet1!$C:$C,$C357),0)</f>
        <v>0</v>
      </c>
      <c r="AH357" s="169">
        <f>+IFERROR(SUMIFS([5]Sheet1!U:U,[5]Sheet1!$A:$A,$A357,[5]Sheet1!$B:$B,$B357,[5]Sheet1!$C:$C,$C357),0)</f>
        <v>0</v>
      </c>
      <c r="AI357" s="169">
        <f>+IFERROR(SUMIFS([5]Sheet1!V:V,[5]Sheet1!$A:$A,$A357,[5]Sheet1!$B:$B,$B357,[5]Sheet1!$C:$C,$C357),0)</f>
        <v>0</v>
      </c>
      <c r="AJ357" s="169">
        <f>+IFERROR(SUMIFS([5]Sheet1!W:W,[5]Sheet1!$A:$A,$A357,[5]Sheet1!$B:$B,$B357,[5]Sheet1!$C:$C,$C357),0)</f>
        <v>0</v>
      </c>
      <c r="AK357" s="169">
        <f>+IFERROR(SUMIFS([5]Sheet1!X:X,[5]Sheet1!$A:$A,$A357,[5]Sheet1!$B:$B,$B357,[5]Sheet1!$C:$C,$C357),0)</f>
        <v>0</v>
      </c>
      <c r="AL357" s="169">
        <f>+IFERROR(SUMIFS([5]Sheet1!Y:Y,[5]Sheet1!$A:$A,$A357,[5]Sheet1!$B:$B,$B357,[5]Sheet1!$C:$C,$C357),0)</f>
        <v>0</v>
      </c>
      <c r="AM357" s="169">
        <f>+IFERROR(SUMIFS([5]Sheet1!Z:Z,[5]Sheet1!$A:$A,$A357,[5]Sheet1!$B:$B,$B357,[5]Sheet1!$C:$C,$C357),0)</f>
        <v>0</v>
      </c>
    </row>
    <row r="358" spans="1:39">
      <c r="A358" s="4" t="s">
        <v>87</v>
      </c>
      <c r="B358" s="4" t="s">
        <v>99</v>
      </c>
      <c r="C358" s="4" t="str">
        <f t="shared" si="170"/>
        <v>assets/client</v>
      </c>
      <c r="D358" s="217"/>
      <c r="E358" s="207"/>
      <c r="F358" s="204"/>
      <c r="G358" s="13" t="s">
        <v>90</v>
      </c>
      <c r="H358" s="36"/>
      <c r="I358" s="36"/>
      <c r="J358" s="36"/>
      <c r="K358" s="36"/>
      <c r="L358" s="36"/>
      <c r="M358" s="36"/>
      <c r="N358" s="36"/>
      <c r="O358" s="36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</row>
    <row r="359" spans="1:39" ht="15" customHeight="1">
      <c r="A359" s="4" t="s">
        <v>87</v>
      </c>
      <c r="B359" s="4" t="s">
        <v>54</v>
      </c>
      <c r="C359" s="4" t="str">
        <f t="shared" si="170"/>
        <v>Clients</v>
      </c>
      <c r="D359" s="217"/>
      <c r="E359" s="207"/>
      <c r="F359" s="204" t="s">
        <v>54</v>
      </c>
      <c r="G359" s="10" t="s">
        <v>40</v>
      </c>
      <c r="H359" s="19"/>
      <c r="I359" s="19"/>
      <c r="J359" s="19"/>
      <c r="K359" s="19"/>
      <c r="L359" s="19"/>
      <c r="M359" s="19"/>
      <c r="N359" s="19"/>
      <c r="O359" s="19"/>
      <c r="P359" s="165"/>
      <c r="Q359" s="165">
        <f>+[4]Sheet1!C17</f>
        <v>0</v>
      </c>
      <c r="R359" s="165">
        <f>+[4]Sheet1!D17</f>
        <v>0</v>
      </c>
      <c r="S359" s="165">
        <f>+[4]Sheet1!E17</f>
        <v>3</v>
      </c>
      <c r="T359" s="165">
        <f>+[4]Sheet1!F17</f>
        <v>0</v>
      </c>
      <c r="U359" s="165">
        <f>+[4]Sheet1!G17</f>
        <v>0</v>
      </c>
      <c r="V359" s="165">
        <f>+[4]Sheet1!H17</f>
        <v>1</v>
      </c>
      <c r="W359" s="165">
        <f>+[4]Sheet1!I17</f>
        <v>2</v>
      </c>
      <c r="X359" s="165">
        <f>+[4]Sheet1!J17</f>
        <v>0</v>
      </c>
      <c r="Y359" s="165">
        <f>+[4]Sheet1!K17</f>
        <v>1</v>
      </c>
      <c r="Z359" s="165">
        <f>+[4]Sheet1!L17</f>
        <v>0</v>
      </c>
      <c r="AA359" s="165">
        <f>+[4]Sheet1!M17</f>
        <v>0</v>
      </c>
      <c r="AB359" s="165">
        <f>+[4]Sheet1!N17</f>
        <v>0</v>
      </c>
      <c r="AC359" s="165">
        <f>+[4]Sheet1!O17</f>
        <v>1</v>
      </c>
      <c r="AD359" s="165">
        <f>+[4]Sheet1!P17</f>
        <v>1</v>
      </c>
      <c r="AE359" s="165">
        <f>+[4]Sheet1!Q17</f>
        <v>0</v>
      </c>
      <c r="AF359" s="165">
        <f>+[4]Sheet1!R17</f>
        <v>0</v>
      </c>
      <c r="AG359" s="165">
        <f>+[4]Sheet1!S17</f>
        <v>0</v>
      </c>
      <c r="AH359" s="165">
        <f>+[4]Sheet1!T17</f>
        <v>0</v>
      </c>
      <c r="AI359" s="165">
        <f>+[4]Sheet1!U17</f>
        <v>0</v>
      </c>
      <c r="AJ359" s="165">
        <f>+[4]Sheet1!V17</f>
        <v>0</v>
      </c>
      <c r="AK359" s="165">
        <f>+[4]Sheet1!W17</f>
        <v>0</v>
      </c>
      <c r="AL359" s="165">
        <f>+[4]Sheet1!X17</f>
        <v>0</v>
      </c>
      <c r="AM359" s="165">
        <f>+[4]Sheet1!Y17</f>
        <v>0</v>
      </c>
    </row>
    <row r="360" spans="1:39">
      <c r="A360" s="4" t="s">
        <v>87</v>
      </c>
      <c r="B360" s="4" t="s">
        <v>54</v>
      </c>
      <c r="C360" s="4" t="s">
        <v>175</v>
      </c>
      <c r="D360" s="217"/>
      <c r="E360" s="207"/>
      <c r="F360" s="204"/>
      <c r="G360" s="11" t="s">
        <v>88</v>
      </c>
      <c r="H360" s="34"/>
      <c r="I360" s="34"/>
      <c r="J360" s="34"/>
      <c r="K360" s="34"/>
      <c r="L360" s="34"/>
      <c r="M360" s="34"/>
      <c r="N360" s="34"/>
      <c r="O360" s="34"/>
      <c r="P360" s="169"/>
      <c r="Q360" s="169">
        <f>+IFERROR(SUMIFS([5]Sheet1!D:D,[5]Sheet1!$A:$A,$A360,[5]Sheet1!$B:$B,$B360,[5]Sheet1!$C:$C,$C360),0)</f>
        <v>0</v>
      </c>
      <c r="R360" s="169">
        <f>+IFERROR(SUMIFS([5]Sheet1!E:E,[5]Sheet1!$A:$A,$A360,[5]Sheet1!$B:$B,$B360,[5]Sheet1!$C:$C,$C360),0)</f>
        <v>0</v>
      </c>
      <c r="S360" s="169">
        <f>+IFERROR(SUMIFS([5]Sheet1!F:F,[5]Sheet1!$A:$A,$A360,[5]Sheet1!$B:$B,$B360,[5]Sheet1!$C:$C,$C360),0)</f>
        <v>3</v>
      </c>
      <c r="T360" s="169">
        <f>+IFERROR(SUMIFS([5]Sheet1!G:G,[5]Sheet1!$A:$A,$A360,[5]Sheet1!$B:$B,$B360,[5]Sheet1!$C:$C,$C360),0)</f>
        <v>0</v>
      </c>
      <c r="U360" s="169">
        <f>+IFERROR(SUMIFS([5]Sheet1!H:H,[5]Sheet1!$A:$A,$A360,[5]Sheet1!$B:$B,$B360,[5]Sheet1!$C:$C,$C360),0)</f>
        <v>0</v>
      </c>
      <c r="V360" s="169">
        <f>+IFERROR(SUMIFS([5]Sheet1!I:I,[5]Sheet1!$A:$A,$A360,[5]Sheet1!$B:$B,$B360,[5]Sheet1!$C:$C,$C360),0)</f>
        <v>15</v>
      </c>
      <c r="W360" s="169">
        <f>+IFERROR(SUMIFS([5]Sheet1!J:J,[5]Sheet1!$A:$A,$A360,[5]Sheet1!$B:$B,$B360,[5]Sheet1!$C:$C,$C360),0)</f>
        <v>7</v>
      </c>
      <c r="X360" s="169">
        <f>+IFERROR(SUMIFS([5]Sheet1!K:K,[5]Sheet1!$A:$A,$A360,[5]Sheet1!$B:$B,$B360,[5]Sheet1!$C:$C,$C360),0)</f>
        <v>0</v>
      </c>
      <c r="Y360" s="169">
        <f>+IFERROR(SUMIFS([5]Sheet1!L:L,[5]Sheet1!$A:$A,$A360,[5]Sheet1!$B:$B,$B360,[5]Sheet1!$C:$C,$C360),0)</f>
        <v>1</v>
      </c>
      <c r="Z360" s="169">
        <f>+IFERROR(SUMIFS([5]Sheet1!M:M,[5]Sheet1!$A:$A,$A360,[5]Sheet1!$B:$B,$B360,[5]Sheet1!$C:$C,$C360),0)</f>
        <v>0</v>
      </c>
      <c r="AA360" s="169">
        <f>+IFERROR(SUMIFS([5]Sheet1!N:N,[5]Sheet1!$A:$A,$A360,[5]Sheet1!$B:$B,$B360,[5]Sheet1!$C:$C,$C360),0)</f>
        <v>0</v>
      </c>
      <c r="AB360" s="169">
        <f>+IFERROR(SUMIFS([5]Sheet1!O:O,[5]Sheet1!$A:$A,$A360,[5]Sheet1!$B:$B,$B360,[5]Sheet1!$C:$C,$C360),0)</f>
        <v>0</v>
      </c>
      <c r="AC360" s="169">
        <f>+IFERROR(SUMIFS([5]Sheet1!P:P,[5]Sheet1!$A:$A,$A360,[5]Sheet1!$B:$B,$B360,[5]Sheet1!$C:$C,$C360),0)</f>
        <v>1</v>
      </c>
      <c r="AD360" s="169">
        <f>+IFERROR(SUMIFS([5]Sheet1!Q:Q,[5]Sheet1!$A:$A,$A360,[5]Sheet1!$B:$B,$B360,[5]Sheet1!$C:$C,$C360),0)</f>
        <v>2</v>
      </c>
      <c r="AE360" s="169">
        <f>+IFERROR(SUMIFS([5]Sheet1!R:R,[5]Sheet1!$A:$A,$A360,[5]Sheet1!$B:$B,$B360,[5]Sheet1!$C:$C,$C360),0)</f>
        <v>0</v>
      </c>
      <c r="AF360" s="169">
        <f>+IFERROR(SUMIFS([5]Sheet1!S:S,[5]Sheet1!$A:$A,$A360,[5]Sheet1!$B:$B,$B360,[5]Sheet1!$C:$C,$C360),0)</f>
        <v>0</v>
      </c>
      <c r="AG360" s="169">
        <f>+IFERROR(SUMIFS([5]Sheet1!T:T,[5]Sheet1!$A:$A,$A360,[5]Sheet1!$B:$B,$B360,[5]Sheet1!$C:$C,$C360),0)</f>
        <v>0</v>
      </c>
      <c r="AH360" s="169">
        <f>+IFERROR(SUMIFS([5]Sheet1!U:U,[5]Sheet1!$A:$A,$A360,[5]Sheet1!$B:$B,$B360,[5]Sheet1!$C:$C,$C360),0)</f>
        <v>0</v>
      </c>
      <c r="AI360" s="169">
        <f>+IFERROR(SUMIFS([5]Sheet1!V:V,[5]Sheet1!$A:$A,$A360,[5]Sheet1!$B:$B,$B360,[5]Sheet1!$C:$C,$C360),0)</f>
        <v>0</v>
      </c>
      <c r="AJ360" s="169">
        <f>+IFERROR(SUMIFS([5]Sheet1!W:W,[5]Sheet1!$A:$A,$A360,[5]Sheet1!$B:$B,$B360,[5]Sheet1!$C:$C,$C360),0)</f>
        <v>0</v>
      </c>
      <c r="AK360" s="169">
        <f>+IFERROR(SUMIFS([5]Sheet1!X:X,[5]Sheet1!$A:$A,$A360,[5]Sheet1!$B:$B,$B360,[5]Sheet1!$C:$C,$C360),0)</f>
        <v>0</v>
      </c>
      <c r="AL360" s="169">
        <f>+IFERROR(SUMIFS([5]Sheet1!Y:Y,[5]Sheet1!$A:$A,$A360,[5]Sheet1!$B:$B,$B360,[5]Sheet1!$C:$C,$C360),0)</f>
        <v>0</v>
      </c>
      <c r="AM360" s="169">
        <f>+IFERROR(SUMIFS([5]Sheet1!Z:Z,[5]Sheet1!$A:$A,$A360,[5]Sheet1!$B:$B,$B360,[5]Sheet1!$C:$C,$C360),0)</f>
        <v>0</v>
      </c>
    </row>
    <row r="361" spans="1:39">
      <c r="A361" s="4" t="s">
        <v>87</v>
      </c>
      <c r="B361" s="4" t="s">
        <v>54</v>
      </c>
      <c r="C361" s="4" t="str">
        <f t="shared" ref="C361:C388" si="173">+G361</f>
        <v>assets/client</v>
      </c>
      <c r="D361" s="217"/>
      <c r="E361" s="208"/>
      <c r="F361" s="204"/>
      <c r="G361" s="13" t="s">
        <v>90</v>
      </c>
      <c r="H361" s="36"/>
      <c r="I361" s="36"/>
      <c r="J361" s="36"/>
      <c r="K361" s="36"/>
      <c r="L361" s="36"/>
      <c r="M361" s="36"/>
      <c r="N361" s="36"/>
      <c r="O361" s="36"/>
      <c r="P361" s="170" t="str">
        <f t="shared" ref="P361:AM361" si="174">+IFERROR(P360/P359,"")</f>
        <v/>
      </c>
      <c r="Q361" s="170" t="str">
        <f t="shared" si="174"/>
        <v/>
      </c>
      <c r="R361" s="170" t="str">
        <f t="shared" si="174"/>
        <v/>
      </c>
      <c r="S361" s="170">
        <f t="shared" si="174"/>
        <v>1</v>
      </c>
      <c r="T361" s="170" t="str">
        <f t="shared" si="174"/>
        <v/>
      </c>
      <c r="U361" s="170" t="str">
        <f t="shared" si="174"/>
        <v/>
      </c>
      <c r="V361" s="170">
        <f t="shared" si="174"/>
        <v>15</v>
      </c>
      <c r="W361" s="170">
        <f t="shared" si="174"/>
        <v>3.5</v>
      </c>
      <c r="X361" s="170" t="str">
        <f t="shared" si="174"/>
        <v/>
      </c>
      <c r="Y361" s="170">
        <f t="shared" si="174"/>
        <v>1</v>
      </c>
      <c r="Z361" s="170" t="str">
        <f t="shared" si="174"/>
        <v/>
      </c>
      <c r="AA361" s="170" t="str">
        <f t="shared" si="174"/>
        <v/>
      </c>
      <c r="AB361" s="170" t="str">
        <f t="shared" si="174"/>
        <v/>
      </c>
      <c r="AC361" s="170">
        <f t="shared" si="174"/>
        <v>1</v>
      </c>
      <c r="AD361" s="170">
        <f t="shared" si="174"/>
        <v>2</v>
      </c>
      <c r="AE361" s="170" t="str">
        <f t="shared" si="174"/>
        <v/>
      </c>
      <c r="AF361" s="170" t="str">
        <f t="shared" si="174"/>
        <v/>
      </c>
      <c r="AG361" s="170" t="str">
        <f t="shared" si="174"/>
        <v/>
      </c>
      <c r="AH361" s="170" t="str">
        <f t="shared" si="174"/>
        <v/>
      </c>
      <c r="AI361" s="170" t="str">
        <f t="shared" si="174"/>
        <v/>
      </c>
      <c r="AJ361" s="170" t="str">
        <f t="shared" si="174"/>
        <v/>
      </c>
      <c r="AK361" s="170" t="str">
        <f t="shared" si="174"/>
        <v/>
      </c>
      <c r="AL361" s="170" t="str">
        <f t="shared" si="174"/>
        <v/>
      </c>
      <c r="AM361" s="170" t="str">
        <f t="shared" si="174"/>
        <v/>
      </c>
    </row>
    <row r="362" spans="1:39" ht="15" customHeight="1">
      <c r="A362" s="4" t="s">
        <v>87</v>
      </c>
      <c r="B362" s="4" t="s">
        <v>50</v>
      </c>
      <c r="C362" s="4" t="str">
        <f t="shared" si="173"/>
        <v>Clients</v>
      </c>
      <c r="D362" s="217"/>
      <c r="E362" s="203" t="s">
        <v>36</v>
      </c>
      <c r="F362" s="204" t="s">
        <v>50</v>
      </c>
      <c r="G362" s="10" t="s">
        <v>40</v>
      </c>
      <c r="H362" s="19"/>
      <c r="I362" s="19"/>
      <c r="J362" s="19"/>
      <c r="K362" s="19"/>
      <c r="L362" s="19"/>
      <c r="M362" s="19"/>
      <c r="N362" s="19"/>
      <c r="O362" s="19"/>
      <c r="P362" s="165"/>
      <c r="Q362" s="165">
        <f>+[4]Sheet1!C19</f>
        <v>0</v>
      </c>
      <c r="R362" s="165">
        <f>+[4]Sheet1!D19</f>
        <v>3</v>
      </c>
      <c r="S362" s="165">
        <f>+[4]Sheet1!E19</f>
        <v>3</v>
      </c>
      <c r="T362" s="165">
        <f>+[4]Sheet1!F19</f>
        <v>1</v>
      </c>
      <c r="U362" s="165">
        <f>+[4]Sheet1!G19</f>
        <v>0</v>
      </c>
      <c r="V362" s="165">
        <f>+[4]Sheet1!H19</f>
        <v>5</v>
      </c>
      <c r="W362" s="165">
        <f>+[4]Sheet1!I19</f>
        <v>1</v>
      </c>
      <c r="X362" s="165">
        <f>+[4]Sheet1!J19</f>
        <v>2</v>
      </c>
      <c r="Y362" s="165">
        <f>+[4]Sheet1!K19</f>
        <v>4</v>
      </c>
      <c r="Z362" s="165">
        <f>+[4]Sheet1!L19</f>
        <v>3</v>
      </c>
      <c r="AA362" s="165">
        <f>+[4]Sheet1!M19</f>
        <v>3</v>
      </c>
      <c r="AB362" s="165">
        <f>+[4]Sheet1!N19</f>
        <v>6</v>
      </c>
      <c r="AC362" s="165">
        <f>+[4]Sheet1!O19</f>
        <v>6</v>
      </c>
      <c r="AD362" s="165">
        <f>+[4]Sheet1!P19</f>
        <v>3</v>
      </c>
      <c r="AE362" s="165">
        <f>+[4]Sheet1!Q19</f>
        <v>2</v>
      </c>
      <c r="AF362" s="165">
        <f>+[4]Sheet1!R19</f>
        <v>3</v>
      </c>
      <c r="AG362" s="165">
        <f>+[4]Sheet1!S19</f>
        <v>0</v>
      </c>
      <c r="AH362" s="165">
        <f>+[4]Sheet1!T19</f>
        <v>0</v>
      </c>
      <c r="AI362" s="165">
        <f>+[4]Sheet1!U19</f>
        <v>0</v>
      </c>
      <c r="AJ362" s="165">
        <f>+[4]Sheet1!V19</f>
        <v>0</v>
      </c>
      <c r="AK362" s="165">
        <f>+[4]Sheet1!W19</f>
        <v>0</v>
      </c>
      <c r="AL362" s="165">
        <f>+[4]Sheet1!X19</f>
        <v>0</v>
      </c>
      <c r="AM362" s="165">
        <f>+[4]Sheet1!Y19</f>
        <v>0</v>
      </c>
    </row>
    <row r="363" spans="1:39">
      <c r="A363" s="4" t="s">
        <v>87</v>
      </c>
      <c r="B363" s="4" t="s">
        <v>50</v>
      </c>
      <c r="C363" s="4" t="str">
        <f t="shared" si="173"/>
        <v>Assets</v>
      </c>
      <c r="D363" s="217"/>
      <c r="E363" s="203"/>
      <c r="F363" s="204"/>
      <c r="G363" s="11" t="s">
        <v>88</v>
      </c>
      <c r="H363" s="34"/>
      <c r="I363" s="34"/>
      <c r="J363" s="34"/>
      <c r="K363" s="34"/>
      <c r="L363" s="34"/>
      <c r="M363" s="34"/>
      <c r="N363" s="34"/>
      <c r="O363" s="34"/>
      <c r="P363" s="167">
        <f t="shared" ref="P363" si="175">SUM(P364:P365)</f>
        <v>0</v>
      </c>
      <c r="Q363" s="167"/>
      <c r="R363" s="167">
        <f t="shared" ref="R363:AM363" si="176">SUM(R364:R365)</f>
        <v>8</v>
      </c>
      <c r="S363" s="167">
        <f t="shared" si="176"/>
        <v>7</v>
      </c>
      <c r="T363" s="167">
        <f t="shared" si="176"/>
        <v>1</v>
      </c>
      <c r="U363" s="167">
        <f t="shared" si="176"/>
        <v>0</v>
      </c>
      <c r="V363" s="167">
        <f t="shared" si="176"/>
        <v>9</v>
      </c>
      <c r="W363" s="167">
        <f t="shared" si="176"/>
        <v>1</v>
      </c>
      <c r="X363" s="167">
        <f t="shared" si="176"/>
        <v>3</v>
      </c>
      <c r="Y363" s="167">
        <f t="shared" si="176"/>
        <v>9</v>
      </c>
      <c r="Z363" s="167">
        <f t="shared" si="176"/>
        <v>6</v>
      </c>
      <c r="AA363" s="167">
        <f t="shared" si="176"/>
        <v>5</v>
      </c>
      <c r="AB363" s="167">
        <f t="shared" si="176"/>
        <v>13</v>
      </c>
      <c r="AC363" s="167">
        <f t="shared" si="176"/>
        <v>17</v>
      </c>
      <c r="AD363" s="167">
        <f t="shared" si="176"/>
        <v>3</v>
      </c>
      <c r="AE363" s="167">
        <f t="shared" si="176"/>
        <v>16</v>
      </c>
      <c r="AF363" s="167">
        <f t="shared" si="176"/>
        <v>5</v>
      </c>
      <c r="AG363" s="167">
        <f t="shared" si="176"/>
        <v>0</v>
      </c>
      <c r="AH363" s="167">
        <f t="shared" si="176"/>
        <v>0</v>
      </c>
      <c r="AI363" s="167">
        <f t="shared" si="176"/>
        <v>0</v>
      </c>
      <c r="AJ363" s="167">
        <f t="shared" si="176"/>
        <v>0</v>
      </c>
      <c r="AK363" s="167">
        <f t="shared" si="176"/>
        <v>0</v>
      </c>
      <c r="AL363" s="167">
        <f t="shared" si="176"/>
        <v>0</v>
      </c>
      <c r="AM363" s="167">
        <f t="shared" si="176"/>
        <v>0</v>
      </c>
    </row>
    <row r="364" spans="1:39" outlineLevel="1">
      <c r="A364" s="4" t="s">
        <v>87</v>
      </c>
      <c r="B364" s="4" t="s">
        <v>50</v>
      </c>
      <c r="C364" s="4" t="str">
        <f t="shared" si="173"/>
        <v>Teamwork+PBX</v>
      </c>
      <c r="D364" s="217"/>
      <c r="E364" s="203"/>
      <c r="F364" s="204"/>
      <c r="G364" s="12" t="s">
        <v>1</v>
      </c>
      <c r="H364" s="35"/>
      <c r="I364" s="35"/>
      <c r="J364" s="35"/>
      <c r="K364" s="35"/>
      <c r="L364" s="35"/>
      <c r="M364" s="35"/>
      <c r="N364" s="35"/>
      <c r="O364" s="35"/>
      <c r="P364" s="169"/>
      <c r="Q364" s="169">
        <f>+IFERROR(SUMIFS([5]Sheet1!D:D,[5]Sheet1!$A:$A,$A364,[5]Sheet1!$B:$B,$B364,[5]Sheet1!$C:$C,$C364),0)</f>
        <v>0</v>
      </c>
      <c r="R364" s="169">
        <f>+IFERROR(SUMIFS([5]Sheet1!E:E,[5]Sheet1!$A:$A,$A364,[5]Sheet1!$B:$B,$B364,[5]Sheet1!$C:$C,$C364),0)</f>
        <v>8</v>
      </c>
      <c r="S364" s="169">
        <f>+IFERROR(SUMIFS([5]Sheet1!F:F,[5]Sheet1!$A:$A,$A364,[5]Sheet1!$B:$B,$B364,[5]Sheet1!$C:$C,$C364),0)</f>
        <v>7</v>
      </c>
      <c r="T364" s="169">
        <f>+IFERROR(SUMIFS([5]Sheet1!G:G,[5]Sheet1!$A:$A,$A364,[5]Sheet1!$B:$B,$B364,[5]Sheet1!$C:$C,$C364),0)</f>
        <v>1</v>
      </c>
      <c r="U364" s="169">
        <f>+IFERROR(SUMIFS([5]Sheet1!H:H,[5]Sheet1!$A:$A,$A364,[5]Sheet1!$B:$B,$B364,[5]Sheet1!$C:$C,$C364),0)</f>
        <v>0</v>
      </c>
      <c r="V364" s="169">
        <f>+IFERROR(SUMIFS([5]Sheet1!I:I,[5]Sheet1!$A:$A,$A364,[5]Sheet1!$B:$B,$B364,[5]Sheet1!$C:$C,$C364),0)</f>
        <v>9</v>
      </c>
      <c r="W364" s="169">
        <f>+IFERROR(SUMIFS([5]Sheet1!J:J,[5]Sheet1!$A:$A,$A364,[5]Sheet1!$B:$B,$B364,[5]Sheet1!$C:$C,$C364),0)</f>
        <v>1</v>
      </c>
      <c r="X364" s="169">
        <f>+IFERROR(SUMIFS([5]Sheet1!K:K,[5]Sheet1!$A:$A,$A364,[5]Sheet1!$B:$B,$B364,[5]Sheet1!$C:$C,$C364),0)</f>
        <v>3</v>
      </c>
      <c r="Y364" s="169">
        <f>+IFERROR(SUMIFS([5]Sheet1!L:L,[5]Sheet1!$A:$A,$A364,[5]Sheet1!$B:$B,$B364,[5]Sheet1!$C:$C,$C364),0)</f>
        <v>9</v>
      </c>
      <c r="Z364" s="169">
        <f>+IFERROR(SUMIFS([5]Sheet1!M:M,[5]Sheet1!$A:$A,$A364,[5]Sheet1!$B:$B,$B364,[5]Sheet1!$C:$C,$C364),0)</f>
        <v>6</v>
      </c>
      <c r="AA364" s="169">
        <f>+IFERROR(SUMIFS([5]Sheet1!N:N,[5]Sheet1!$A:$A,$A364,[5]Sheet1!$B:$B,$B364,[5]Sheet1!$C:$C,$C364),0)</f>
        <v>5</v>
      </c>
      <c r="AB364" s="169">
        <f>+IFERROR(SUMIFS([5]Sheet1!O:O,[5]Sheet1!$A:$A,$A364,[5]Sheet1!$B:$B,$B364,[5]Sheet1!$C:$C,$C364),0)</f>
        <v>13</v>
      </c>
      <c r="AC364" s="169">
        <f>+IFERROR(SUMIFS([5]Sheet1!P:P,[5]Sheet1!$A:$A,$A364,[5]Sheet1!$B:$B,$B364,[5]Sheet1!$C:$C,$C364),0)</f>
        <v>17</v>
      </c>
      <c r="AD364" s="169">
        <f>+IFERROR(SUMIFS([5]Sheet1!Q:Q,[5]Sheet1!$A:$A,$A364,[5]Sheet1!$B:$B,$B364,[5]Sheet1!$C:$C,$C364),0)</f>
        <v>3</v>
      </c>
      <c r="AE364" s="169">
        <f>+IFERROR(SUMIFS([5]Sheet1!R:R,[5]Sheet1!$A:$A,$A364,[5]Sheet1!$B:$B,$B364,[5]Sheet1!$C:$C,$C364),0)</f>
        <v>16</v>
      </c>
      <c r="AF364" s="169">
        <f>+IFERROR(SUMIFS([5]Sheet1!S:S,[5]Sheet1!$A:$A,$A364,[5]Sheet1!$B:$B,$B364,[5]Sheet1!$C:$C,$C364),0)</f>
        <v>5</v>
      </c>
      <c r="AG364" s="169">
        <f>+IFERROR(SUMIFS([5]Sheet1!T:T,[5]Sheet1!$A:$A,$A364,[5]Sheet1!$B:$B,$B364,[5]Sheet1!$C:$C,$C364),0)</f>
        <v>0</v>
      </c>
      <c r="AH364" s="169">
        <f>+IFERROR(SUMIFS([5]Sheet1!U:U,[5]Sheet1!$A:$A,$A364,[5]Sheet1!$B:$B,$B364,[5]Sheet1!$C:$C,$C364),0)</f>
        <v>0</v>
      </c>
      <c r="AI364" s="169">
        <f>+IFERROR(SUMIFS([5]Sheet1!V:V,[5]Sheet1!$A:$A,$A364,[5]Sheet1!$B:$B,$B364,[5]Sheet1!$C:$C,$C364),0)</f>
        <v>0</v>
      </c>
      <c r="AJ364" s="169">
        <f>+IFERROR(SUMIFS([5]Sheet1!W:W,[5]Sheet1!$A:$A,$A364,[5]Sheet1!$B:$B,$B364,[5]Sheet1!$C:$C,$C364),0)</f>
        <v>0</v>
      </c>
      <c r="AK364" s="169">
        <f>+IFERROR(SUMIFS([5]Sheet1!X:X,[5]Sheet1!$A:$A,$A364,[5]Sheet1!$B:$B,$B364,[5]Sheet1!$C:$C,$C364),0)</f>
        <v>0</v>
      </c>
      <c r="AL364" s="169">
        <f>+IFERROR(SUMIFS([5]Sheet1!Y:Y,[5]Sheet1!$A:$A,$A364,[5]Sheet1!$B:$B,$B364,[5]Sheet1!$C:$C,$C364),0)</f>
        <v>0</v>
      </c>
      <c r="AM364" s="169">
        <f>+IFERROR(SUMIFS([5]Sheet1!Z:Z,[5]Sheet1!$A:$A,$A364,[5]Sheet1!$B:$B,$B364,[5]Sheet1!$C:$C,$C364),0)</f>
        <v>0</v>
      </c>
    </row>
    <row r="365" spans="1:39" outlineLevel="1">
      <c r="A365" s="4" t="s">
        <v>87</v>
      </c>
      <c r="B365" s="4" t="s">
        <v>50</v>
      </c>
      <c r="C365" s="4" t="str">
        <f t="shared" si="173"/>
        <v>Receptionist</v>
      </c>
      <c r="D365" s="217"/>
      <c r="E365" s="203"/>
      <c r="F365" s="204"/>
      <c r="G365" s="12" t="s">
        <v>2</v>
      </c>
      <c r="H365" s="35"/>
      <c r="I365" s="35"/>
      <c r="J365" s="35"/>
      <c r="K365" s="35"/>
      <c r="L365" s="35"/>
      <c r="M365" s="35"/>
      <c r="N365" s="35"/>
      <c r="O365" s="35"/>
      <c r="P365" s="169"/>
      <c r="Q365" s="169">
        <f>+IFERROR(SUMIFS([5]Sheet1!D:D,[5]Sheet1!$A:$A,$A365,[5]Sheet1!$B:$B,$B365,[5]Sheet1!$C:$C,$C365),0)</f>
        <v>0</v>
      </c>
      <c r="R365" s="169">
        <f>+IFERROR(SUMIFS([5]Sheet1!E:E,[5]Sheet1!$A:$A,$A365,[5]Sheet1!$B:$B,$B365,[5]Sheet1!$C:$C,$C365),0)</f>
        <v>0</v>
      </c>
      <c r="S365" s="169">
        <f>+IFERROR(SUMIFS([5]Sheet1!F:F,[5]Sheet1!$A:$A,$A365,[5]Sheet1!$B:$B,$B365,[5]Sheet1!$C:$C,$C365),0)</f>
        <v>0</v>
      </c>
      <c r="T365" s="169">
        <f>+IFERROR(SUMIFS([5]Sheet1!G:G,[5]Sheet1!$A:$A,$A365,[5]Sheet1!$B:$B,$B365,[5]Sheet1!$C:$C,$C365),0)</f>
        <v>0</v>
      </c>
      <c r="U365" s="169">
        <f>+IFERROR(SUMIFS([5]Sheet1!H:H,[5]Sheet1!$A:$A,$A365,[5]Sheet1!$B:$B,$B365,[5]Sheet1!$C:$C,$C365),0)</f>
        <v>0</v>
      </c>
      <c r="V365" s="169">
        <f>+IFERROR(SUMIFS([5]Sheet1!I:I,[5]Sheet1!$A:$A,$A365,[5]Sheet1!$B:$B,$B365,[5]Sheet1!$C:$C,$C365),0)</f>
        <v>0</v>
      </c>
      <c r="W365" s="169">
        <f>+IFERROR(SUMIFS([5]Sheet1!J:J,[5]Sheet1!$A:$A,$A365,[5]Sheet1!$B:$B,$B365,[5]Sheet1!$C:$C,$C365),0)</f>
        <v>0</v>
      </c>
      <c r="X365" s="169">
        <f>+IFERROR(SUMIFS([5]Sheet1!K:K,[5]Sheet1!$A:$A,$A365,[5]Sheet1!$B:$B,$B365,[5]Sheet1!$C:$C,$C365),0)</f>
        <v>0</v>
      </c>
      <c r="Y365" s="169">
        <f>+IFERROR(SUMIFS([5]Sheet1!L:L,[5]Sheet1!$A:$A,$A365,[5]Sheet1!$B:$B,$B365,[5]Sheet1!$C:$C,$C365),0)</f>
        <v>0</v>
      </c>
      <c r="Z365" s="169">
        <f>+IFERROR(SUMIFS([5]Sheet1!M:M,[5]Sheet1!$A:$A,$A365,[5]Sheet1!$B:$B,$B365,[5]Sheet1!$C:$C,$C365),0)</f>
        <v>0</v>
      </c>
      <c r="AA365" s="169">
        <f>+IFERROR(SUMIFS([5]Sheet1!N:N,[5]Sheet1!$A:$A,$A365,[5]Sheet1!$B:$B,$B365,[5]Sheet1!$C:$C,$C365),0)</f>
        <v>0</v>
      </c>
      <c r="AB365" s="169">
        <f>+IFERROR(SUMIFS([5]Sheet1!O:O,[5]Sheet1!$A:$A,$A365,[5]Sheet1!$B:$B,$B365,[5]Sheet1!$C:$C,$C365),0)</f>
        <v>0</v>
      </c>
      <c r="AC365" s="169">
        <f>+IFERROR(SUMIFS([5]Sheet1!P:P,[5]Sheet1!$A:$A,$A365,[5]Sheet1!$B:$B,$B365,[5]Sheet1!$C:$C,$C365),0)</f>
        <v>0</v>
      </c>
      <c r="AD365" s="169">
        <f>+IFERROR(SUMIFS([5]Sheet1!Q:Q,[5]Sheet1!$A:$A,$A365,[5]Sheet1!$B:$B,$B365,[5]Sheet1!$C:$C,$C365),0)</f>
        <v>0</v>
      </c>
      <c r="AE365" s="169">
        <f>+IFERROR(SUMIFS([5]Sheet1!R:R,[5]Sheet1!$A:$A,$A365,[5]Sheet1!$B:$B,$B365,[5]Sheet1!$C:$C,$C365),0)</f>
        <v>0</v>
      </c>
      <c r="AF365" s="169">
        <f>+IFERROR(SUMIFS([5]Sheet1!S:S,[5]Sheet1!$A:$A,$A365,[5]Sheet1!$B:$B,$B365,[5]Sheet1!$C:$C,$C365),0)</f>
        <v>0</v>
      </c>
      <c r="AG365" s="169">
        <f>+IFERROR(SUMIFS([5]Sheet1!T:T,[5]Sheet1!$A:$A,$A365,[5]Sheet1!$B:$B,$B365,[5]Sheet1!$C:$C,$C365),0)</f>
        <v>0</v>
      </c>
      <c r="AH365" s="169">
        <f>+IFERROR(SUMIFS([5]Sheet1!U:U,[5]Sheet1!$A:$A,$A365,[5]Sheet1!$B:$B,$B365,[5]Sheet1!$C:$C,$C365),0)</f>
        <v>0</v>
      </c>
      <c r="AI365" s="169">
        <f>+IFERROR(SUMIFS([5]Sheet1!V:V,[5]Sheet1!$A:$A,$A365,[5]Sheet1!$B:$B,$B365,[5]Sheet1!$C:$C,$C365),0)</f>
        <v>0</v>
      </c>
      <c r="AJ365" s="169">
        <f>+IFERROR(SUMIFS([5]Sheet1!W:W,[5]Sheet1!$A:$A,$A365,[5]Sheet1!$B:$B,$B365,[5]Sheet1!$C:$C,$C365),0)</f>
        <v>0</v>
      </c>
      <c r="AK365" s="169">
        <f>+IFERROR(SUMIFS([5]Sheet1!X:X,[5]Sheet1!$A:$A,$A365,[5]Sheet1!$B:$B,$B365,[5]Sheet1!$C:$C,$C365),0)</f>
        <v>0</v>
      </c>
      <c r="AL365" s="169">
        <f>+IFERROR(SUMIFS([5]Sheet1!Y:Y,[5]Sheet1!$A:$A,$A365,[5]Sheet1!$B:$B,$B365,[5]Sheet1!$C:$C,$C365),0)</f>
        <v>0</v>
      </c>
      <c r="AM365" s="169">
        <f>+IFERROR(SUMIFS([5]Sheet1!Z:Z,[5]Sheet1!$A:$A,$A365,[5]Sheet1!$B:$B,$B365,[5]Sheet1!$C:$C,$C365),0)</f>
        <v>0</v>
      </c>
    </row>
    <row r="366" spans="1:39" outlineLevel="1">
      <c r="A366" s="4" t="s">
        <v>87</v>
      </c>
      <c r="B366" s="4" t="s">
        <v>50</v>
      </c>
      <c r="C366" s="4" t="str">
        <f t="shared" si="173"/>
        <v>add-on Call recording</v>
      </c>
      <c r="D366" s="217"/>
      <c r="E366" s="203"/>
      <c r="F366" s="204"/>
      <c r="G366" s="14" t="s">
        <v>83</v>
      </c>
      <c r="H366" s="37"/>
      <c r="I366" s="37"/>
      <c r="J366" s="37"/>
      <c r="K366" s="37"/>
      <c r="L366" s="37"/>
      <c r="M366" s="37"/>
      <c r="N366" s="37"/>
      <c r="O366" s="37"/>
      <c r="P366" s="169"/>
      <c r="Q366" s="169">
        <f>+IFERROR(SUMIFS([5]Sheet1!D:D,[5]Sheet1!$A:$A,$A366,[5]Sheet1!$B:$B,$B366,[5]Sheet1!$C:$C,$C366),0)</f>
        <v>0</v>
      </c>
      <c r="R366" s="169">
        <f>+IFERROR(SUMIFS([5]Sheet1!E:E,[5]Sheet1!$A:$A,$A366,[5]Sheet1!$B:$B,$B366,[5]Sheet1!$C:$C,$C366),0)</f>
        <v>0</v>
      </c>
      <c r="S366" s="169">
        <f>+IFERROR(SUMIFS([5]Sheet1!F:F,[5]Sheet1!$A:$A,$A366,[5]Sheet1!$B:$B,$B366,[5]Sheet1!$C:$C,$C366),0)</f>
        <v>0</v>
      </c>
      <c r="T366" s="169">
        <f>+IFERROR(SUMIFS([5]Sheet1!G:G,[5]Sheet1!$A:$A,$A366,[5]Sheet1!$B:$B,$B366,[5]Sheet1!$C:$C,$C366),0)</f>
        <v>0</v>
      </c>
      <c r="U366" s="169">
        <f>+IFERROR(SUMIFS([5]Sheet1!H:H,[5]Sheet1!$A:$A,$A366,[5]Sheet1!$B:$B,$B366,[5]Sheet1!$C:$C,$C366),0)</f>
        <v>0</v>
      </c>
      <c r="V366" s="169">
        <f>+IFERROR(SUMIFS([5]Sheet1!I:I,[5]Sheet1!$A:$A,$A366,[5]Sheet1!$B:$B,$B366,[5]Sheet1!$C:$C,$C366),0)</f>
        <v>0</v>
      </c>
      <c r="W366" s="169">
        <f>+IFERROR(SUMIFS([5]Sheet1!J:J,[5]Sheet1!$A:$A,$A366,[5]Sheet1!$B:$B,$B366,[5]Sheet1!$C:$C,$C366),0)</f>
        <v>0</v>
      </c>
      <c r="X366" s="169">
        <f>+IFERROR(SUMIFS([5]Sheet1!K:K,[5]Sheet1!$A:$A,$A366,[5]Sheet1!$B:$B,$B366,[5]Sheet1!$C:$C,$C366),0)</f>
        <v>0</v>
      </c>
      <c r="Y366" s="169">
        <f>+IFERROR(SUMIFS([5]Sheet1!L:L,[5]Sheet1!$A:$A,$A366,[5]Sheet1!$B:$B,$B366,[5]Sheet1!$C:$C,$C366),0)</f>
        <v>0</v>
      </c>
      <c r="Z366" s="169">
        <f>+IFERROR(SUMIFS([5]Sheet1!M:M,[5]Sheet1!$A:$A,$A366,[5]Sheet1!$B:$B,$B366,[5]Sheet1!$C:$C,$C366),0)</f>
        <v>0</v>
      </c>
      <c r="AA366" s="169">
        <f>+IFERROR(SUMIFS([5]Sheet1!N:N,[5]Sheet1!$A:$A,$A366,[5]Sheet1!$B:$B,$B366,[5]Sheet1!$C:$C,$C366),0)</f>
        <v>0</v>
      </c>
      <c r="AB366" s="169">
        <f>+IFERROR(SUMIFS([5]Sheet1!O:O,[5]Sheet1!$A:$A,$A366,[5]Sheet1!$B:$B,$B366,[5]Sheet1!$C:$C,$C366),0)</f>
        <v>0</v>
      </c>
      <c r="AC366" s="169">
        <f>+IFERROR(SUMIFS([5]Sheet1!P:P,[5]Sheet1!$A:$A,$A366,[5]Sheet1!$B:$B,$B366,[5]Sheet1!$C:$C,$C366),0)</f>
        <v>0</v>
      </c>
      <c r="AD366" s="169">
        <f>+IFERROR(SUMIFS([5]Sheet1!Q:Q,[5]Sheet1!$A:$A,$A366,[5]Sheet1!$B:$B,$B366,[5]Sheet1!$C:$C,$C366),0)</f>
        <v>0</v>
      </c>
      <c r="AE366" s="169">
        <f>+IFERROR(SUMIFS([5]Sheet1!R:R,[5]Sheet1!$A:$A,$A366,[5]Sheet1!$B:$B,$B366,[5]Sheet1!$C:$C,$C366),0)</f>
        <v>0</v>
      </c>
      <c r="AF366" s="169">
        <f>+IFERROR(SUMIFS([5]Sheet1!S:S,[5]Sheet1!$A:$A,$A366,[5]Sheet1!$B:$B,$B366,[5]Sheet1!$C:$C,$C366),0)</f>
        <v>0</v>
      </c>
      <c r="AG366" s="169">
        <f>+IFERROR(SUMIFS([5]Sheet1!T:T,[5]Sheet1!$A:$A,$A366,[5]Sheet1!$B:$B,$B366,[5]Sheet1!$C:$C,$C366),0)</f>
        <v>0</v>
      </c>
      <c r="AH366" s="169">
        <f>+IFERROR(SUMIFS([5]Sheet1!U:U,[5]Sheet1!$A:$A,$A366,[5]Sheet1!$B:$B,$B366,[5]Sheet1!$C:$C,$C366),0)</f>
        <v>0</v>
      </c>
      <c r="AI366" s="169">
        <f>+IFERROR(SUMIFS([5]Sheet1!V:V,[5]Sheet1!$A:$A,$A366,[5]Sheet1!$B:$B,$B366,[5]Sheet1!$C:$C,$C366),0)</f>
        <v>0</v>
      </c>
      <c r="AJ366" s="169">
        <f>+IFERROR(SUMIFS([5]Sheet1!W:W,[5]Sheet1!$A:$A,$A366,[5]Sheet1!$B:$B,$B366,[5]Sheet1!$C:$C,$C366),0)</f>
        <v>0</v>
      </c>
      <c r="AK366" s="169">
        <f>+IFERROR(SUMIFS([5]Sheet1!X:X,[5]Sheet1!$A:$A,$A366,[5]Sheet1!$B:$B,$B366,[5]Sheet1!$C:$C,$C366),0)</f>
        <v>0</v>
      </c>
      <c r="AL366" s="169">
        <f>+IFERROR(SUMIFS([5]Sheet1!Y:Y,[5]Sheet1!$A:$A,$A366,[5]Sheet1!$B:$B,$B366,[5]Sheet1!$C:$C,$C366),0)</f>
        <v>0</v>
      </c>
      <c r="AM366" s="169">
        <f>+IFERROR(SUMIFS([5]Sheet1!Z:Z,[5]Sheet1!$A:$A,$A366,[5]Sheet1!$B:$B,$B366,[5]Sheet1!$C:$C,$C366),0)</f>
        <v>0</v>
      </c>
    </row>
    <row r="367" spans="1:39" outlineLevel="1">
      <c r="A367" s="4" t="s">
        <v>87</v>
      </c>
      <c r="B367" s="4" t="s">
        <v>50</v>
      </c>
      <c r="C367" s="4" t="str">
        <f t="shared" si="173"/>
        <v>add-on automatic operator</v>
      </c>
      <c r="D367" s="217"/>
      <c r="E367" s="203"/>
      <c r="F367" s="204"/>
      <c r="G367" s="14" t="s">
        <v>103</v>
      </c>
      <c r="H367" s="37"/>
      <c r="I367" s="37"/>
      <c r="J367" s="37"/>
      <c r="K367" s="37"/>
      <c r="L367" s="37"/>
      <c r="M367" s="37"/>
      <c r="N367" s="37"/>
      <c r="O367" s="37"/>
      <c r="P367" s="169"/>
      <c r="Q367" s="169">
        <f>+IFERROR(SUMIFS([5]Sheet1!D:D,[5]Sheet1!$A:$A,$A367,[5]Sheet1!$B:$B,$B367,[5]Sheet1!$C:$C,$C367),0)</f>
        <v>0</v>
      </c>
      <c r="R367" s="169">
        <f>+IFERROR(SUMIFS([5]Sheet1!E:E,[5]Sheet1!$A:$A,$A367,[5]Sheet1!$B:$B,$B367,[5]Sheet1!$C:$C,$C367),0)</f>
        <v>0</v>
      </c>
      <c r="S367" s="169">
        <f>+IFERROR(SUMIFS([5]Sheet1!F:F,[5]Sheet1!$A:$A,$A367,[5]Sheet1!$B:$B,$B367,[5]Sheet1!$C:$C,$C367),0)</f>
        <v>0</v>
      </c>
      <c r="T367" s="169">
        <f>+IFERROR(SUMIFS([5]Sheet1!G:G,[5]Sheet1!$A:$A,$A367,[5]Sheet1!$B:$B,$B367,[5]Sheet1!$C:$C,$C367),0)</f>
        <v>0</v>
      </c>
      <c r="U367" s="169">
        <f>+IFERROR(SUMIFS([5]Sheet1!H:H,[5]Sheet1!$A:$A,$A367,[5]Sheet1!$B:$B,$B367,[5]Sheet1!$C:$C,$C367),0)</f>
        <v>0</v>
      </c>
      <c r="V367" s="169">
        <f>+IFERROR(SUMIFS([5]Sheet1!I:I,[5]Sheet1!$A:$A,$A367,[5]Sheet1!$B:$B,$B367,[5]Sheet1!$C:$C,$C367),0)</f>
        <v>0</v>
      </c>
      <c r="W367" s="169">
        <f>+IFERROR(SUMIFS([5]Sheet1!J:J,[5]Sheet1!$A:$A,$A367,[5]Sheet1!$B:$B,$B367,[5]Sheet1!$C:$C,$C367),0)</f>
        <v>0</v>
      </c>
      <c r="X367" s="169">
        <f>+IFERROR(SUMIFS([5]Sheet1!K:K,[5]Sheet1!$A:$A,$A367,[5]Sheet1!$B:$B,$B367,[5]Sheet1!$C:$C,$C367),0)</f>
        <v>0</v>
      </c>
      <c r="Y367" s="169">
        <f>+IFERROR(SUMIFS([5]Sheet1!L:L,[5]Sheet1!$A:$A,$A367,[5]Sheet1!$B:$B,$B367,[5]Sheet1!$C:$C,$C367),0)</f>
        <v>0</v>
      </c>
      <c r="Z367" s="169">
        <f>+IFERROR(SUMIFS([5]Sheet1!M:M,[5]Sheet1!$A:$A,$A367,[5]Sheet1!$B:$B,$B367,[5]Sheet1!$C:$C,$C367),0)</f>
        <v>0</v>
      </c>
      <c r="AA367" s="169">
        <f>+IFERROR(SUMIFS([5]Sheet1!N:N,[5]Sheet1!$A:$A,$A367,[5]Sheet1!$B:$B,$B367,[5]Sheet1!$C:$C,$C367),0)</f>
        <v>0</v>
      </c>
      <c r="AB367" s="169">
        <f>+IFERROR(SUMIFS([5]Sheet1!O:O,[5]Sheet1!$A:$A,$A367,[5]Sheet1!$B:$B,$B367,[5]Sheet1!$C:$C,$C367),0)</f>
        <v>0</v>
      </c>
      <c r="AC367" s="169">
        <f>+IFERROR(SUMIFS([5]Sheet1!P:P,[5]Sheet1!$A:$A,$A367,[5]Sheet1!$B:$B,$B367,[5]Sheet1!$C:$C,$C367),0)</f>
        <v>0</v>
      </c>
      <c r="AD367" s="169">
        <f>+IFERROR(SUMIFS([5]Sheet1!Q:Q,[5]Sheet1!$A:$A,$A367,[5]Sheet1!$B:$B,$B367,[5]Sheet1!$C:$C,$C367),0)</f>
        <v>0</v>
      </c>
      <c r="AE367" s="169">
        <f>+IFERROR(SUMIFS([5]Sheet1!R:R,[5]Sheet1!$A:$A,$A367,[5]Sheet1!$B:$B,$B367,[5]Sheet1!$C:$C,$C367),0)</f>
        <v>0</v>
      </c>
      <c r="AF367" s="169">
        <f>+IFERROR(SUMIFS([5]Sheet1!S:S,[5]Sheet1!$A:$A,$A367,[5]Sheet1!$B:$B,$B367,[5]Sheet1!$C:$C,$C367),0)</f>
        <v>0</v>
      </c>
      <c r="AG367" s="169">
        <f>+IFERROR(SUMIFS([5]Sheet1!T:T,[5]Sheet1!$A:$A,$A367,[5]Sheet1!$B:$B,$B367,[5]Sheet1!$C:$C,$C367),0)</f>
        <v>0</v>
      </c>
      <c r="AH367" s="169">
        <f>+IFERROR(SUMIFS([5]Sheet1!U:U,[5]Sheet1!$A:$A,$A367,[5]Sheet1!$B:$B,$B367,[5]Sheet1!$C:$C,$C367),0)</f>
        <v>0</v>
      </c>
      <c r="AI367" s="169">
        <f>+IFERROR(SUMIFS([5]Sheet1!V:V,[5]Sheet1!$A:$A,$A367,[5]Sheet1!$B:$B,$B367,[5]Sheet1!$C:$C,$C367),0)</f>
        <v>0</v>
      </c>
      <c r="AJ367" s="169">
        <f>+IFERROR(SUMIFS([5]Sheet1!W:W,[5]Sheet1!$A:$A,$A367,[5]Sheet1!$B:$B,$B367,[5]Sheet1!$C:$C,$C367),0)</f>
        <v>0</v>
      </c>
      <c r="AK367" s="169">
        <f>+IFERROR(SUMIFS([5]Sheet1!X:X,[5]Sheet1!$A:$A,$A367,[5]Sheet1!$B:$B,$B367,[5]Sheet1!$C:$C,$C367),0)</f>
        <v>0</v>
      </c>
      <c r="AL367" s="169">
        <f>+IFERROR(SUMIFS([5]Sheet1!Y:Y,[5]Sheet1!$A:$A,$A367,[5]Sheet1!$B:$B,$B367,[5]Sheet1!$C:$C,$C367),0)</f>
        <v>0</v>
      </c>
      <c r="AM367" s="169">
        <f>+IFERROR(SUMIFS([5]Sheet1!Z:Z,[5]Sheet1!$A:$A,$A367,[5]Sheet1!$B:$B,$B367,[5]Sheet1!$C:$C,$C367),0)</f>
        <v>0</v>
      </c>
    </row>
    <row r="368" spans="1:39" outlineLevel="1">
      <c r="A368" s="4" t="s">
        <v>87</v>
      </c>
      <c r="B368" s="4" t="s">
        <v>50</v>
      </c>
      <c r="C368" s="4" t="str">
        <f t="shared" si="173"/>
        <v>add-on call queue</v>
      </c>
      <c r="D368" s="217"/>
      <c r="E368" s="203"/>
      <c r="F368" s="204"/>
      <c r="G368" s="14" t="s">
        <v>104</v>
      </c>
      <c r="H368" s="37"/>
      <c r="I368" s="37"/>
      <c r="J368" s="37"/>
      <c r="K368" s="37"/>
      <c r="L368" s="37"/>
      <c r="M368" s="37"/>
      <c r="N368" s="37"/>
      <c r="O368" s="37"/>
      <c r="P368" s="169"/>
      <c r="Q368" s="169">
        <f>+IFERROR(SUMIFS([5]Sheet1!D:D,[5]Sheet1!$A:$A,$A368,[5]Sheet1!$B:$B,$B368,[5]Sheet1!$C:$C,$C368),0)</f>
        <v>0</v>
      </c>
      <c r="R368" s="169">
        <f>+IFERROR(SUMIFS([5]Sheet1!E:E,[5]Sheet1!$A:$A,$A368,[5]Sheet1!$B:$B,$B368,[5]Sheet1!$C:$C,$C368),0)</f>
        <v>0</v>
      </c>
      <c r="S368" s="169">
        <f>+IFERROR(SUMIFS([5]Sheet1!F:F,[5]Sheet1!$A:$A,$A368,[5]Sheet1!$B:$B,$B368,[5]Sheet1!$C:$C,$C368),0)</f>
        <v>0</v>
      </c>
      <c r="T368" s="169">
        <f>+IFERROR(SUMIFS([5]Sheet1!G:G,[5]Sheet1!$A:$A,$A368,[5]Sheet1!$B:$B,$B368,[5]Sheet1!$C:$C,$C368),0)</f>
        <v>0</v>
      </c>
      <c r="U368" s="169">
        <f>+IFERROR(SUMIFS([5]Sheet1!H:H,[5]Sheet1!$A:$A,$A368,[5]Sheet1!$B:$B,$B368,[5]Sheet1!$C:$C,$C368),0)</f>
        <v>0</v>
      </c>
      <c r="V368" s="169">
        <f>+IFERROR(SUMIFS([5]Sheet1!I:I,[5]Sheet1!$A:$A,$A368,[5]Sheet1!$B:$B,$B368,[5]Sheet1!$C:$C,$C368),0)</f>
        <v>0</v>
      </c>
      <c r="W368" s="169">
        <f>+IFERROR(SUMIFS([5]Sheet1!J:J,[5]Sheet1!$A:$A,$A368,[5]Sheet1!$B:$B,$B368,[5]Sheet1!$C:$C,$C368),0)</f>
        <v>0</v>
      </c>
      <c r="X368" s="169">
        <f>+IFERROR(SUMIFS([5]Sheet1!K:K,[5]Sheet1!$A:$A,$A368,[5]Sheet1!$B:$B,$B368,[5]Sheet1!$C:$C,$C368),0)</f>
        <v>0</v>
      </c>
      <c r="Y368" s="169">
        <f>+IFERROR(SUMIFS([5]Sheet1!L:L,[5]Sheet1!$A:$A,$A368,[5]Sheet1!$B:$B,$B368,[5]Sheet1!$C:$C,$C368),0)</f>
        <v>0</v>
      </c>
      <c r="Z368" s="169">
        <f>+IFERROR(SUMIFS([5]Sheet1!M:M,[5]Sheet1!$A:$A,$A368,[5]Sheet1!$B:$B,$B368,[5]Sheet1!$C:$C,$C368),0)</f>
        <v>0</v>
      </c>
      <c r="AA368" s="169">
        <f>+IFERROR(SUMIFS([5]Sheet1!N:N,[5]Sheet1!$A:$A,$A368,[5]Sheet1!$B:$B,$B368,[5]Sheet1!$C:$C,$C368),0)</f>
        <v>0</v>
      </c>
      <c r="AB368" s="169">
        <f>+IFERROR(SUMIFS([5]Sheet1!O:O,[5]Sheet1!$A:$A,$A368,[5]Sheet1!$B:$B,$B368,[5]Sheet1!$C:$C,$C368),0)</f>
        <v>0</v>
      </c>
      <c r="AC368" s="169">
        <f>+IFERROR(SUMIFS([5]Sheet1!P:P,[5]Sheet1!$A:$A,$A368,[5]Sheet1!$B:$B,$B368,[5]Sheet1!$C:$C,$C368),0)</f>
        <v>0</v>
      </c>
      <c r="AD368" s="169">
        <f>+IFERROR(SUMIFS([5]Sheet1!Q:Q,[5]Sheet1!$A:$A,$A368,[5]Sheet1!$B:$B,$B368,[5]Sheet1!$C:$C,$C368),0)</f>
        <v>0</v>
      </c>
      <c r="AE368" s="169">
        <f>+IFERROR(SUMIFS([5]Sheet1!R:R,[5]Sheet1!$A:$A,$A368,[5]Sheet1!$B:$B,$B368,[5]Sheet1!$C:$C,$C368),0)</f>
        <v>0</v>
      </c>
      <c r="AF368" s="169">
        <f>+IFERROR(SUMIFS([5]Sheet1!S:S,[5]Sheet1!$A:$A,$A368,[5]Sheet1!$B:$B,$B368,[5]Sheet1!$C:$C,$C368),0)</f>
        <v>0</v>
      </c>
      <c r="AG368" s="169">
        <f>+IFERROR(SUMIFS([5]Sheet1!T:T,[5]Sheet1!$A:$A,$A368,[5]Sheet1!$B:$B,$B368,[5]Sheet1!$C:$C,$C368),0)</f>
        <v>0</v>
      </c>
      <c r="AH368" s="169">
        <f>+IFERROR(SUMIFS([5]Sheet1!U:U,[5]Sheet1!$A:$A,$A368,[5]Sheet1!$B:$B,$B368,[5]Sheet1!$C:$C,$C368),0)</f>
        <v>0</v>
      </c>
      <c r="AI368" s="169">
        <f>+IFERROR(SUMIFS([5]Sheet1!V:V,[5]Sheet1!$A:$A,$A368,[5]Sheet1!$B:$B,$B368,[5]Sheet1!$C:$C,$C368),0)</f>
        <v>0</v>
      </c>
      <c r="AJ368" s="169">
        <f>+IFERROR(SUMIFS([5]Sheet1!W:W,[5]Sheet1!$A:$A,$A368,[5]Sheet1!$B:$B,$B368,[5]Sheet1!$C:$C,$C368),0)</f>
        <v>0</v>
      </c>
      <c r="AK368" s="169">
        <f>+IFERROR(SUMIFS([5]Sheet1!X:X,[5]Sheet1!$A:$A,$A368,[5]Sheet1!$B:$B,$B368,[5]Sheet1!$C:$C,$C368),0)</f>
        <v>0</v>
      </c>
      <c r="AL368" s="169">
        <f>+IFERROR(SUMIFS([5]Sheet1!Y:Y,[5]Sheet1!$A:$A,$A368,[5]Sheet1!$B:$B,$B368,[5]Sheet1!$C:$C,$C368),0)</f>
        <v>0</v>
      </c>
      <c r="AM368" s="169">
        <f>+IFERROR(SUMIFS([5]Sheet1!Z:Z,[5]Sheet1!$A:$A,$A368,[5]Sheet1!$B:$B,$B368,[5]Sheet1!$C:$C,$C368),0)</f>
        <v>0</v>
      </c>
    </row>
    <row r="369" spans="1:39">
      <c r="A369" s="4" t="s">
        <v>87</v>
      </c>
      <c r="B369" s="4" t="s">
        <v>50</v>
      </c>
      <c r="C369" s="4" t="str">
        <f t="shared" si="173"/>
        <v>assets/client</v>
      </c>
      <c r="D369" s="217"/>
      <c r="E369" s="203"/>
      <c r="F369" s="204"/>
      <c r="G369" s="13" t="s">
        <v>90</v>
      </c>
      <c r="H369" s="36"/>
      <c r="I369" s="36"/>
      <c r="J369" s="36"/>
      <c r="K369" s="36"/>
      <c r="L369" s="36"/>
      <c r="M369" s="36"/>
      <c r="N369" s="36"/>
      <c r="O369" s="36"/>
      <c r="P369" s="170" t="str">
        <f t="shared" ref="P369" si="177">+IFERROR(P363/P362,"")</f>
        <v/>
      </c>
      <c r="Q369" s="170"/>
      <c r="R369" s="170">
        <f t="shared" ref="R369:AM369" si="178">+IFERROR(R363/R362,"")</f>
        <v>2.6666666666666665</v>
      </c>
      <c r="S369" s="170">
        <f t="shared" si="178"/>
        <v>2.3333333333333335</v>
      </c>
      <c r="T369" s="170">
        <f t="shared" si="178"/>
        <v>1</v>
      </c>
      <c r="U369" s="170" t="str">
        <f t="shared" si="178"/>
        <v/>
      </c>
      <c r="V369" s="170">
        <f t="shared" si="178"/>
        <v>1.8</v>
      </c>
      <c r="W369" s="170">
        <f t="shared" si="178"/>
        <v>1</v>
      </c>
      <c r="X369" s="170">
        <f t="shared" si="178"/>
        <v>1.5</v>
      </c>
      <c r="Y369" s="170">
        <f t="shared" si="178"/>
        <v>2.25</v>
      </c>
      <c r="Z369" s="170">
        <f t="shared" si="178"/>
        <v>2</v>
      </c>
      <c r="AA369" s="170">
        <f t="shared" si="178"/>
        <v>1.6666666666666667</v>
      </c>
      <c r="AB369" s="170">
        <f t="shared" si="178"/>
        <v>2.1666666666666665</v>
      </c>
      <c r="AC369" s="170">
        <f t="shared" si="178"/>
        <v>2.8333333333333335</v>
      </c>
      <c r="AD369" s="170">
        <f t="shared" si="178"/>
        <v>1</v>
      </c>
      <c r="AE369" s="170">
        <f t="shared" si="178"/>
        <v>8</v>
      </c>
      <c r="AF369" s="170">
        <f t="shared" si="178"/>
        <v>1.6666666666666667</v>
      </c>
      <c r="AG369" s="170" t="str">
        <f t="shared" si="178"/>
        <v/>
      </c>
      <c r="AH369" s="170" t="str">
        <f t="shared" si="178"/>
        <v/>
      </c>
      <c r="AI369" s="170" t="str">
        <f t="shared" si="178"/>
        <v/>
      </c>
      <c r="AJ369" s="170" t="str">
        <f t="shared" si="178"/>
        <v/>
      </c>
      <c r="AK369" s="170" t="str">
        <f t="shared" si="178"/>
        <v/>
      </c>
      <c r="AL369" s="170" t="str">
        <f t="shared" si="178"/>
        <v/>
      </c>
      <c r="AM369" s="170" t="str">
        <f t="shared" si="178"/>
        <v/>
      </c>
    </row>
    <row r="370" spans="1:39" ht="15" customHeight="1">
      <c r="A370" s="4" t="s">
        <v>87</v>
      </c>
      <c r="B370" s="4" t="s">
        <v>41</v>
      </c>
      <c r="C370" s="4" t="str">
        <f t="shared" si="173"/>
        <v>Clients</v>
      </c>
      <c r="D370" s="217"/>
      <c r="E370" s="206" t="s">
        <v>37</v>
      </c>
      <c r="F370" s="204" t="s">
        <v>41</v>
      </c>
      <c r="G370" s="10" t="s">
        <v>40</v>
      </c>
      <c r="H370" s="19"/>
      <c r="I370" s="19"/>
      <c r="J370" s="19"/>
      <c r="K370" s="19"/>
      <c r="L370" s="19"/>
      <c r="M370" s="19"/>
      <c r="N370" s="19"/>
      <c r="O370" s="19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65"/>
      <c r="AE370" s="165"/>
      <c r="AF370" s="165"/>
      <c r="AG370" s="165"/>
      <c r="AH370" s="165"/>
      <c r="AI370" s="165"/>
      <c r="AJ370" s="165"/>
      <c r="AK370" s="165"/>
      <c r="AL370" s="165"/>
      <c r="AM370" s="165"/>
    </row>
    <row r="371" spans="1:39">
      <c r="A371" s="4" t="s">
        <v>87</v>
      </c>
      <c r="B371" s="4" t="s">
        <v>41</v>
      </c>
      <c r="C371" s="4" t="str">
        <f t="shared" si="173"/>
        <v>Assets</v>
      </c>
      <c r="D371" s="217"/>
      <c r="E371" s="207"/>
      <c r="F371" s="204"/>
      <c r="G371" s="11" t="s">
        <v>88</v>
      </c>
      <c r="H371" s="34"/>
      <c r="I371" s="34"/>
      <c r="J371" s="34"/>
      <c r="K371" s="34"/>
      <c r="L371" s="34"/>
      <c r="M371" s="34"/>
      <c r="N371" s="34"/>
      <c r="O371" s="34"/>
      <c r="P371" s="167">
        <f t="shared" ref="P371" si="179">+SUM(P372:P374)</f>
        <v>0</v>
      </c>
      <c r="Q371" s="167">
        <f>+SUM(Q372:Q374)</f>
        <v>0</v>
      </c>
      <c r="R371" s="167">
        <f t="shared" ref="R371:AM371" si="180">+SUM(R372:R374)</f>
        <v>0</v>
      </c>
      <c r="S371" s="167">
        <f t="shared" si="180"/>
        <v>0</v>
      </c>
      <c r="T371" s="167">
        <f t="shared" si="180"/>
        <v>0</v>
      </c>
      <c r="U371" s="167">
        <f t="shared" si="180"/>
        <v>0</v>
      </c>
      <c r="V371" s="167">
        <f t="shared" si="180"/>
        <v>0</v>
      </c>
      <c r="W371" s="167">
        <f t="shared" si="180"/>
        <v>0</v>
      </c>
      <c r="X371" s="167">
        <f t="shared" si="180"/>
        <v>0</v>
      </c>
      <c r="Y371" s="167">
        <f t="shared" si="180"/>
        <v>0</v>
      </c>
      <c r="Z371" s="167">
        <f t="shared" si="180"/>
        <v>0</v>
      </c>
      <c r="AA371" s="167">
        <f t="shared" si="180"/>
        <v>0</v>
      </c>
      <c r="AB371" s="167">
        <f t="shared" si="180"/>
        <v>0</v>
      </c>
      <c r="AC371" s="167">
        <f t="shared" si="180"/>
        <v>0</v>
      </c>
      <c r="AD371" s="167">
        <f t="shared" si="180"/>
        <v>0</v>
      </c>
      <c r="AE371" s="167">
        <f t="shared" si="180"/>
        <v>0</v>
      </c>
      <c r="AF371" s="167">
        <f t="shared" si="180"/>
        <v>0</v>
      </c>
      <c r="AG371" s="167">
        <f t="shared" si="180"/>
        <v>0</v>
      </c>
      <c r="AH371" s="167">
        <f t="shared" si="180"/>
        <v>0</v>
      </c>
      <c r="AI371" s="167">
        <f t="shared" si="180"/>
        <v>0</v>
      </c>
      <c r="AJ371" s="167">
        <f t="shared" si="180"/>
        <v>0</v>
      </c>
      <c r="AK371" s="167">
        <f t="shared" si="180"/>
        <v>0</v>
      </c>
      <c r="AL371" s="167">
        <f t="shared" si="180"/>
        <v>0</v>
      </c>
      <c r="AM371" s="167">
        <f t="shared" si="180"/>
        <v>0</v>
      </c>
    </row>
    <row r="372" spans="1:39" outlineLevel="1">
      <c r="A372" s="4" t="s">
        <v>87</v>
      </c>
      <c r="B372" s="4" t="s">
        <v>41</v>
      </c>
      <c r="C372" s="4" t="str">
        <f t="shared" si="173"/>
        <v>X Backup Starter</v>
      </c>
      <c r="D372" s="217"/>
      <c r="E372" s="207"/>
      <c r="F372" s="204"/>
      <c r="G372" s="12" t="s">
        <v>105</v>
      </c>
      <c r="H372" s="35"/>
      <c r="I372" s="35"/>
      <c r="J372" s="35"/>
      <c r="K372" s="35"/>
      <c r="L372" s="35"/>
      <c r="M372" s="35"/>
      <c r="N372" s="35"/>
      <c r="O372" s="35"/>
      <c r="P372" s="169"/>
      <c r="Q372" s="169">
        <f>+IFERROR(SUMIFS([5]Sheet1!D:D,[5]Sheet1!$A:$A,$A372,[5]Sheet1!$B:$B,$B372,[5]Sheet1!$C:$C,$C372),0)</f>
        <v>0</v>
      </c>
      <c r="R372" s="169">
        <f>+IFERROR(SUMIFS([5]Sheet1!E:E,[5]Sheet1!$A:$A,$A372,[5]Sheet1!$B:$B,$B372,[5]Sheet1!$C:$C,$C372),0)</f>
        <v>0</v>
      </c>
      <c r="S372" s="169">
        <f>+IFERROR(SUMIFS([5]Sheet1!F:F,[5]Sheet1!$A:$A,$A372,[5]Sheet1!$B:$B,$B372,[5]Sheet1!$C:$C,$C372),0)</f>
        <v>0</v>
      </c>
      <c r="T372" s="169">
        <f>+IFERROR(SUMIFS([5]Sheet1!G:G,[5]Sheet1!$A:$A,$A372,[5]Sheet1!$B:$B,$B372,[5]Sheet1!$C:$C,$C372),0)</f>
        <v>0</v>
      </c>
      <c r="U372" s="169">
        <f>+IFERROR(SUMIFS([5]Sheet1!H:H,[5]Sheet1!$A:$A,$A372,[5]Sheet1!$B:$B,$B372,[5]Sheet1!$C:$C,$C372),0)</f>
        <v>0</v>
      </c>
      <c r="V372" s="169">
        <f>+IFERROR(SUMIFS([5]Sheet1!I:I,[5]Sheet1!$A:$A,$A372,[5]Sheet1!$B:$B,$B372,[5]Sheet1!$C:$C,$C372),0)</f>
        <v>0</v>
      </c>
      <c r="W372" s="169">
        <f>+IFERROR(SUMIFS([5]Sheet1!J:J,[5]Sheet1!$A:$A,$A372,[5]Sheet1!$B:$B,$B372,[5]Sheet1!$C:$C,$C372),0)</f>
        <v>0</v>
      </c>
      <c r="X372" s="169">
        <f>+IFERROR(SUMIFS([5]Sheet1!K:K,[5]Sheet1!$A:$A,$A372,[5]Sheet1!$B:$B,$B372,[5]Sheet1!$C:$C,$C372),0)</f>
        <v>0</v>
      </c>
      <c r="Y372" s="169">
        <f>+IFERROR(SUMIFS([5]Sheet1!L:L,[5]Sheet1!$A:$A,$A372,[5]Sheet1!$B:$B,$B372,[5]Sheet1!$C:$C,$C372),0)</f>
        <v>0</v>
      </c>
      <c r="Z372" s="169">
        <f>+IFERROR(SUMIFS([5]Sheet1!M:M,[5]Sheet1!$A:$A,$A372,[5]Sheet1!$B:$B,$B372,[5]Sheet1!$C:$C,$C372),0)</f>
        <v>0</v>
      </c>
      <c r="AA372" s="169">
        <f>+IFERROR(SUMIFS([5]Sheet1!N:N,[5]Sheet1!$A:$A,$A372,[5]Sheet1!$B:$B,$B372,[5]Sheet1!$C:$C,$C372),0)</f>
        <v>0</v>
      </c>
      <c r="AB372" s="169">
        <f>+IFERROR(SUMIFS([5]Sheet1!O:O,[5]Sheet1!$A:$A,$A372,[5]Sheet1!$B:$B,$B372,[5]Sheet1!$C:$C,$C372),0)</f>
        <v>0</v>
      </c>
      <c r="AC372" s="169">
        <f>+IFERROR(SUMIFS([5]Sheet1!P:P,[5]Sheet1!$A:$A,$A372,[5]Sheet1!$B:$B,$B372,[5]Sheet1!$C:$C,$C372),0)</f>
        <v>0</v>
      </c>
      <c r="AD372" s="169">
        <f>+IFERROR(SUMIFS([5]Sheet1!Q:Q,[5]Sheet1!$A:$A,$A372,[5]Sheet1!$B:$B,$B372,[5]Sheet1!$C:$C,$C372),0)</f>
        <v>0</v>
      </c>
      <c r="AE372" s="169">
        <f>+IFERROR(SUMIFS([5]Sheet1!R:R,[5]Sheet1!$A:$A,$A372,[5]Sheet1!$B:$B,$B372,[5]Sheet1!$C:$C,$C372),0)</f>
        <v>0</v>
      </c>
      <c r="AF372" s="169">
        <f>+IFERROR(SUMIFS([5]Sheet1!S:S,[5]Sheet1!$A:$A,$A372,[5]Sheet1!$B:$B,$B372,[5]Sheet1!$C:$C,$C372),0)</f>
        <v>0</v>
      </c>
      <c r="AG372" s="169">
        <f>+IFERROR(SUMIFS([5]Sheet1!T:T,[5]Sheet1!$A:$A,$A372,[5]Sheet1!$B:$B,$B372,[5]Sheet1!$C:$C,$C372),0)</f>
        <v>0</v>
      </c>
      <c r="AH372" s="169">
        <f>+IFERROR(SUMIFS([5]Sheet1!U:U,[5]Sheet1!$A:$A,$A372,[5]Sheet1!$B:$B,$B372,[5]Sheet1!$C:$C,$C372),0)</f>
        <v>0</v>
      </c>
      <c r="AI372" s="169">
        <f>+IFERROR(SUMIFS([5]Sheet1!V:V,[5]Sheet1!$A:$A,$A372,[5]Sheet1!$B:$B,$B372,[5]Sheet1!$C:$C,$C372),0)</f>
        <v>0</v>
      </c>
      <c r="AJ372" s="169">
        <f>+IFERROR(SUMIFS([5]Sheet1!W:W,[5]Sheet1!$A:$A,$A372,[5]Sheet1!$B:$B,$B372,[5]Sheet1!$C:$C,$C372),0)</f>
        <v>0</v>
      </c>
      <c r="AK372" s="169">
        <f>+IFERROR(SUMIFS([5]Sheet1!X:X,[5]Sheet1!$A:$A,$A372,[5]Sheet1!$B:$B,$B372,[5]Sheet1!$C:$C,$C372),0)</f>
        <v>0</v>
      </c>
      <c r="AL372" s="169">
        <f>+IFERROR(SUMIFS([5]Sheet1!Y:Y,[5]Sheet1!$A:$A,$A372,[5]Sheet1!$B:$B,$B372,[5]Sheet1!$C:$C,$C372),0)</f>
        <v>0</v>
      </c>
      <c r="AM372" s="169">
        <f>+IFERROR(SUMIFS([5]Sheet1!Z:Z,[5]Sheet1!$A:$A,$A372,[5]Sheet1!$B:$B,$B372,[5]Sheet1!$C:$C,$C372),0)</f>
        <v>0</v>
      </c>
    </row>
    <row r="373" spans="1:39" outlineLevel="1">
      <c r="A373" s="4" t="s">
        <v>87</v>
      </c>
      <c r="B373" s="4" t="s">
        <v>41</v>
      </c>
      <c r="C373" s="4" t="str">
        <f t="shared" si="173"/>
        <v>X Backup Basico</v>
      </c>
      <c r="D373" s="217"/>
      <c r="E373" s="207"/>
      <c r="F373" s="204"/>
      <c r="G373" s="12" t="s">
        <v>106</v>
      </c>
      <c r="H373" s="35"/>
      <c r="I373" s="35"/>
      <c r="J373" s="35"/>
      <c r="K373" s="35"/>
      <c r="L373" s="35"/>
      <c r="M373" s="35"/>
      <c r="N373" s="35"/>
      <c r="O373" s="35"/>
      <c r="P373" s="169"/>
      <c r="Q373" s="169">
        <f>+IFERROR(SUMIFS([5]Sheet1!D:D,[5]Sheet1!$A:$A,$A373,[5]Sheet1!$B:$B,$B373,[5]Sheet1!$C:$C,$C373),0)</f>
        <v>0</v>
      </c>
      <c r="R373" s="169">
        <f>+IFERROR(SUMIFS([5]Sheet1!E:E,[5]Sheet1!$A:$A,$A373,[5]Sheet1!$B:$B,$B373,[5]Sheet1!$C:$C,$C373),0)</f>
        <v>0</v>
      </c>
      <c r="S373" s="169">
        <f>+IFERROR(SUMIFS([5]Sheet1!F:F,[5]Sheet1!$A:$A,$A373,[5]Sheet1!$B:$B,$B373,[5]Sheet1!$C:$C,$C373),0)</f>
        <v>0</v>
      </c>
      <c r="T373" s="169">
        <f>+IFERROR(SUMIFS([5]Sheet1!G:G,[5]Sheet1!$A:$A,$A373,[5]Sheet1!$B:$B,$B373,[5]Sheet1!$C:$C,$C373),0)</f>
        <v>0</v>
      </c>
      <c r="U373" s="169">
        <f>+IFERROR(SUMIFS([5]Sheet1!H:H,[5]Sheet1!$A:$A,$A373,[5]Sheet1!$B:$B,$B373,[5]Sheet1!$C:$C,$C373),0)</f>
        <v>0</v>
      </c>
      <c r="V373" s="169">
        <f>+IFERROR(SUMIFS([5]Sheet1!I:I,[5]Sheet1!$A:$A,$A373,[5]Sheet1!$B:$B,$B373,[5]Sheet1!$C:$C,$C373),0)</f>
        <v>0</v>
      </c>
      <c r="W373" s="169">
        <f>+IFERROR(SUMIFS([5]Sheet1!J:J,[5]Sheet1!$A:$A,$A373,[5]Sheet1!$B:$B,$B373,[5]Sheet1!$C:$C,$C373),0)</f>
        <v>0</v>
      </c>
      <c r="X373" s="169">
        <f>+IFERROR(SUMIFS([5]Sheet1!K:K,[5]Sheet1!$A:$A,$A373,[5]Sheet1!$B:$B,$B373,[5]Sheet1!$C:$C,$C373),0)</f>
        <v>0</v>
      </c>
      <c r="Y373" s="169">
        <f>+IFERROR(SUMIFS([5]Sheet1!L:L,[5]Sheet1!$A:$A,$A373,[5]Sheet1!$B:$B,$B373,[5]Sheet1!$C:$C,$C373),0)</f>
        <v>0</v>
      </c>
      <c r="Z373" s="169">
        <f>+IFERROR(SUMIFS([5]Sheet1!M:M,[5]Sheet1!$A:$A,$A373,[5]Sheet1!$B:$B,$B373,[5]Sheet1!$C:$C,$C373),0)</f>
        <v>0</v>
      </c>
      <c r="AA373" s="169">
        <f>+IFERROR(SUMIFS([5]Sheet1!N:N,[5]Sheet1!$A:$A,$A373,[5]Sheet1!$B:$B,$B373,[5]Sheet1!$C:$C,$C373),0)</f>
        <v>0</v>
      </c>
      <c r="AB373" s="169">
        <f>+IFERROR(SUMIFS([5]Sheet1!O:O,[5]Sheet1!$A:$A,$A373,[5]Sheet1!$B:$B,$B373,[5]Sheet1!$C:$C,$C373),0)</f>
        <v>0</v>
      </c>
      <c r="AC373" s="169">
        <f>+IFERROR(SUMIFS([5]Sheet1!P:P,[5]Sheet1!$A:$A,$A373,[5]Sheet1!$B:$B,$B373,[5]Sheet1!$C:$C,$C373),0)</f>
        <v>0</v>
      </c>
      <c r="AD373" s="169">
        <f>+IFERROR(SUMIFS([5]Sheet1!Q:Q,[5]Sheet1!$A:$A,$A373,[5]Sheet1!$B:$B,$B373,[5]Sheet1!$C:$C,$C373),0)</f>
        <v>0</v>
      </c>
      <c r="AE373" s="169">
        <f>+IFERROR(SUMIFS([5]Sheet1!R:R,[5]Sheet1!$A:$A,$A373,[5]Sheet1!$B:$B,$B373,[5]Sheet1!$C:$C,$C373),0)</f>
        <v>0</v>
      </c>
      <c r="AF373" s="169">
        <f>+IFERROR(SUMIFS([5]Sheet1!S:S,[5]Sheet1!$A:$A,$A373,[5]Sheet1!$B:$B,$B373,[5]Sheet1!$C:$C,$C373),0)</f>
        <v>0</v>
      </c>
      <c r="AG373" s="169">
        <f>+IFERROR(SUMIFS([5]Sheet1!T:T,[5]Sheet1!$A:$A,$A373,[5]Sheet1!$B:$B,$B373,[5]Sheet1!$C:$C,$C373),0)</f>
        <v>0</v>
      </c>
      <c r="AH373" s="169">
        <f>+IFERROR(SUMIFS([5]Sheet1!U:U,[5]Sheet1!$A:$A,$A373,[5]Sheet1!$B:$B,$B373,[5]Sheet1!$C:$C,$C373),0)</f>
        <v>0</v>
      </c>
      <c r="AI373" s="169">
        <f>+IFERROR(SUMIFS([5]Sheet1!V:V,[5]Sheet1!$A:$A,$A373,[5]Sheet1!$B:$B,$B373,[5]Sheet1!$C:$C,$C373),0)</f>
        <v>0</v>
      </c>
      <c r="AJ373" s="169">
        <f>+IFERROR(SUMIFS([5]Sheet1!W:W,[5]Sheet1!$A:$A,$A373,[5]Sheet1!$B:$B,$B373,[5]Sheet1!$C:$C,$C373),0)</f>
        <v>0</v>
      </c>
      <c r="AK373" s="169">
        <f>+IFERROR(SUMIFS([5]Sheet1!X:X,[5]Sheet1!$A:$A,$A373,[5]Sheet1!$B:$B,$B373,[5]Sheet1!$C:$C,$C373),0)</f>
        <v>0</v>
      </c>
      <c r="AL373" s="169">
        <f>+IFERROR(SUMIFS([5]Sheet1!Y:Y,[5]Sheet1!$A:$A,$A373,[5]Sheet1!$B:$B,$B373,[5]Sheet1!$C:$C,$C373),0)</f>
        <v>0</v>
      </c>
      <c r="AM373" s="169">
        <f>+IFERROR(SUMIFS([5]Sheet1!Z:Z,[5]Sheet1!$A:$A,$A373,[5]Sheet1!$B:$B,$B373,[5]Sheet1!$C:$C,$C373),0)</f>
        <v>0</v>
      </c>
    </row>
    <row r="374" spans="1:39" outlineLevel="1">
      <c r="A374" s="4" t="s">
        <v>87</v>
      </c>
      <c r="B374" s="4" t="s">
        <v>41</v>
      </c>
      <c r="C374" s="4" t="str">
        <f t="shared" si="173"/>
        <v>X Backup Premium</v>
      </c>
      <c r="D374" s="217"/>
      <c r="E374" s="207"/>
      <c r="F374" s="204"/>
      <c r="G374" s="12" t="s">
        <v>107</v>
      </c>
      <c r="H374" s="35"/>
      <c r="I374" s="35"/>
      <c r="J374" s="35"/>
      <c r="K374" s="35"/>
      <c r="L374" s="35"/>
      <c r="M374" s="35"/>
      <c r="N374" s="35"/>
      <c r="O374" s="35"/>
      <c r="P374" s="169"/>
      <c r="Q374" s="169">
        <f>+IFERROR(SUMIFS([5]Sheet1!D:D,[5]Sheet1!$A:$A,$A374,[5]Sheet1!$B:$B,$B374,[5]Sheet1!$C:$C,$C374),0)</f>
        <v>0</v>
      </c>
      <c r="R374" s="169">
        <f>+IFERROR(SUMIFS([5]Sheet1!E:E,[5]Sheet1!$A:$A,$A374,[5]Sheet1!$B:$B,$B374,[5]Sheet1!$C:$C,$C374),0)</f>
        <v>0</v>
      </c>
      <c r="S374" s="169">
        <f>+IFERROR(SUMIFS([5]Sheet1!F:F,[5]Sheet1!$A:$A,$A374,[5]Sheet1!$B:$B,$B374,[5]Sheet1!$C:$C,$C374),0)</f>
        <v>0</v>
      </c>
      <c r="T374" s="169">
        <f>+IFERROR(SUMIFS([5]Sheet1!G:G,[5]Sheet1!$A:$A,$A374,[5]Sheet1!$B:$B,$B374,[5]Sheet1!$C:$C,$C374),0)</f>
        <v>0</v>
      </c>
      <c r="U374" s="169">
        <f>+IFERROR(SUMIFS([5]Sheet1!H:H,[5]Sheet1!$A:$A,$A374,[5]Sheet1!$B:$B,$B374,[5]Sheet1!$C:$C,$C374),0)</f>
        <v>0</v>
      </c>
      <c r="V374" s="169">
        <f>+IFERROR(SUMIFS([5]Sheet1!I:I,[5]Sheet1!$A:$A,$A374,[5]Sheet1!$B:$B,$B374,[5]Sheet1!$C:$C,$C374),0)</f>
        <v>0</v>
      </c>
      <c r="W374" s="169">
        <f>+IFERROR(SUMIFS([5]Sheet1!J:J,[5]Sheet1!$A:$A,$A374,[5]Sheet1!$B:$B,$B374,[5]Sheet1!$C:$C,$C374),0)</f>
        <v>0</v>
      </c>
      <c r="X374" s="169">
        <f>+IFERROR(SUMIFS([5]Sheet1!K:K,[5]Sheet1!$A:$A,$A374,[5]Sheet1!$B:$B,$B374,[5]Sheet1!$C:$C,$C374),0)</f>
        <v>0</v>
      </c>
      <c r="Y374" s="169">
        <f>+IFERROR(SUMIFS([5]Sheet1!L:L,[5]Sheet1!$A:$A,$A374,[5]Sheet1!$B:$B,$B374,[5]Sheet1!$C:$C,$C374),0)</f>
        <v>0</v>
      </c>
      <c r="Z374" s="169">
        <f>+IFERROR(SUMIFS([5]Sheet1!M:M,[5]Sheet1!$A:$A,$A374,[5]Sheet1!$B:$B,$B374,[5]Sheet1!$C:$C,$C374),0)</f>
        <v>0</v>
      </c>
      <c r="AA374" s="169">
        <f>+IFERROR(SUMIFS([5]Sheet1!N:N,[5]Sheet1!$A:$A,$A374,[5]Sheet1!$B:$B,$B374,[5]Sheet1!$C:$C,$C374),0)</f>
        <v>0</v>
      </c>
      <c r="AB374" s="169">
        <f>+IFERROR(SUMIFS([5]Sheet1!O:O,[5]Sheet1!$A:$A,$A374,[5]Sheet1!$B:$B,$B374,[5]Sheet1!$C:$C,$C374),0)</f>
        <v>0</v>
      </c>
      <c r="AC374" s="169">
        <f>+IFERROR(SUMIFS([5]Sheet1!P:P,[5]Sheet1!$A:$A,$A374,[5]Sheet1!$B:$B,$B374,[5]Sheet1!$C:$C,$C374),0)</f>
        <v>0</v>
      </c>
      <c r="AD374" s="169">
        <f>+IFERROR(SUMIFS([5]Sheet1!Q:Q,[5]Sheet1!$A:$A,$A374,[5]Sheet1!$B:$B,$B374,[5]Sheet1!$C:$C,$C374),0)</f>
        <v>0</v>
      </c>
      <c r="AE374" s="169">
        <f>+IFERROR(SUMIFS([5]Sheet1!R:R,[5]Sheet1!$A:$A,$A374,[5]Sheet1!$B:$B,$B374,[5]Sheet1!$C:$C,$C374),0)</f>
        <v>0</v>
      </c>
      <c r="AF374" s="169">
        <f>+IFERROR(SUMIFS([5]Sheet1!S:S,[5]Sheet1!$A:$A,$A374,[5]Sheet1!$B:$B,$B374,[5]Sheet1!$C:$C,$C374),0)</f>
        <v>0</v>
      </c>
      <c r="AG374" s="169">
        <f>+IFERROR(SUMIFS([5]Sheet1!T:T,[5]Sheet1!$A:$A,$A374,[5]Sheet1!$B:$B,$B374,[5]Sheet1!$C:$C,$C374),0)</f>
        <v>0</v>
      </c>
      <c r="AH374" s="169">
        <f>+IFERROR(SUMIFS([5]Sheet1!U:U,[5]Sheet1!$A:$A,$A374,[5]Sheet1!$B:$B,$B374,[5]Sheet1!$C:$C,$C374),0)</f>
        <v>0</v>
      </c>
      <c r="AI374" s="169">
        <f>+IFERROR(SUMIFS([5]Sheet1!V:V,[5]Sheet1!$A:$A,$A374,[5]Sheet1!$B:$B,$B374,[5]Sheet1!$C:$C,$C374),0)</f>
        <v>0</v>
      </c>
      <c r="AJ374" s="169">
        <f>+IFERROR(SUMIFS([5]Sheet1!W:W,[5]Sheet1!$A:$A,$A374,[5]Sheet1!$B:$B,$B374,[5]Sheet1!$C:$C,$C374),0)</f>
        <v>0</v>
      </c>
      <c r="AK374" s="169">
        <f>+IFERROR(SUMIFS([5]Sheet1!X:X,[5]Sheet1!$A:$A,$A374,[5]Sheet1!$B:$B,$B374,[5]Sheet1!$C:$C,$C374),0)</f>
        <v>0</v>
      </c>
      <c r="AL374" s="169">
        <f>+IFERROR(SUMIFS([5]Sheet1!Y:Y,[5]Sheet1!$A:$A,$A374,[5]Sheet1!$B:$B,$B374,[5]Sheet1!$C:$C,$C374),0)</f>
        <v>0</v>
      </c>
      <c r="AM374" s="169">
        <f>+IFERROR(SUMIFS([5]Sheet1!Z:Z,[5]Sheet1!$A:$A,$A374,[5]Sheet1!$B:$B,$B374,[5]Sheet1!$C:$C,$C374),0)</f>
        <v>0</v>
      </c>
    </row>
    <row r="375" spans="1:39">
      <c r="A375" s="4" t="s">
        <v>87</v>
      </c>
      <c r="B375" s="4" t="s">
        <v>41</v>
      </c>
      <c r="C375" s="4" t="str">
        <f t="shared" si="173"/>
        <v>assets/client</v>
      </c>
      <c r="D375" s="217"/>
      <c r="E375" s="207"/>
      <c r="F375" s="204"/>
      <c r="G375" s="13" t="s">
        <v>90</v>
      </c>
      <c r="H375" s="36"/>
      <c r="I375" s="36"/>
      <c r="J375" s="36"/>
      <c r="K375" s="36"/>
      <c r="L375" s="36"/>
      <c r="M375" s="36"/>
      <c r="N375" s="36"/>
      <c r="O375" s="36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4"/>
      <c r="AJ375" s="174"/>
      <c r="AK375" s="174"/>
      <c r="AL375" s="174"/>
      <c r="AM375" s="174"/>
    </row>
    <row r="376" spans="1:39">
      <c r="A376" s="4" t="s">
        <v>87</v>
      </c>
      <c r="B376" s="8" t="s">
        <v>108</v>
      </c>
      <c r="C376" s="4" t="str">
        <f t="shared" si="173"/>
        <v>Clients</v>
      </c>
      <c r="D376" s="217"/>
      <c r="E376" s="207"/>
      <c r="F376" s="204" t="s">
        <v>108</v>
      </c>
      <c r="G376" s="10" t="s">
        <v>40</v>
      </c>
      <c r="H376" s="19"/>
      <c r="I376" s="19"/>
      <c r="J376" s="19"/>
      <c r="K376" s="19"/>
      <c r="L376" s="19"/>
      <c r="M376" s="19"/>
      <c r="N376" s="19"/>
      <c r="O376" s="19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65"/>
      <c r="AE376" s="165"/>
      <c r="AF376" s="165"/>
      <c r="AG376" s="165"/>
      <c r="AH376" s="165"/>
      <c r="AI376" s="165"/>
      <c r="AJ376" s="165"/>
      <c r="AK376" s="165"/>
      <c r="AL376" s="165"/>
      <c r="AM376" s="165"/>
    </row>
    <row r="377" spans="1:39">
      <c r="A377" s="4" t="s">
        <v>87</v>
      </c>
      <c r="B377" s="8" t="s">
        <v>108</v>
      </c>
      <c r="C377" s="4" t="str">
        <f t="shared" si="173"/>
        <v>Assets</v>
      </c>
      <c r="D377" s="217"/>
      <c r="E377" s="207"/>
      <c r="F377" s="204"/>
      <c r="G377" s="11" t="s">
        <v>88</v>
      </c>
      <c r="H377" s="34"/>
      <c r="I377" s="34"/>
      <c r="J377" s="34"/>
      <c r="K377" s="34"/>
      <c r="L377" s="34"/>
      <c r="M377" s="34"/>
      <c r="N377" s="34"/>
      <c r="O377" s="34"/>
      <c r="P377" s="167">
        <f t="shared" ref="P377" si="181">+SUM(P378:P380)</f>
        <v>0</v>
      </c>
      <c r="Q377" s="167">
        <f>+SUM(Q378:Q380)</f>
        <v>0</v>
      </c>
      <c r="R377" s="167">
        <f t="shared" ref="R377:AM377" si="182">+SUM(R378:R380)</f>
        <v>0</v>
      </c>
      <c r="S377" s="167">
        <f t="shared" si="182"/>
        <v>0</v>
      </c>
      <c r="T377" s="167">
        <f t="shared" si="182"/>
        <v>0</v>
      </c>
      <c r="U377" s="167">
        <f t="shared" si="182"/>
        <v>0</v>
      </c>
      <c r="V377" s="167">
        <f t="shared" si="182"/>
        <v>0</v>
      </c>
      <c r="W377" s="167">
        <f t="shared" si="182"/>
        <v>0</v>
      </c>
      <c r="X377" s="167">
        <f t="shared" si="182"/>
        <v>0</v>
      </c>
      <c r="Y377" s="167">
        <f t="shared" si="182"/>
        <v>0</v>
      </c>
      <c r="Z377" s="167">
        <f t="shared" si="182"/>
        <v>0</v>
      </c>
      <c r="AA377" s="167">
        <f t="shared" si="182"/>
        <v>0</v>
      </c>
      <c r="AB377" s="167">
        <f t="shared" si="182"/>
        <v>0</v>
      </c>
      <c r="AC377" s="167">
        <f t="shared" si="182"/>
        <v>0</v>
      </c>
      <c r="AD377" s="167">
        <f t="shared" si="182"/>
        <v>0</v>
      </c>
      <c r="AE377" s="167">
        <f t="shared" si="182"/>
        <v>0</v>
      </c>
      <c r="AF377" s="167">
        <f t="shared" si="182"/>
        <v>0</v>
      </c>
      <c r="AG377" s="167">
        <f t="shared" si="182"/>
        <v>0</v>
      </c>
      <c r="AH377" s="167">
        <f t="shared" si="182"/>
        <v>0</v>
      </c>
      <c r="AI377" s="167">
        <f t="shared" si="182"/>
        <v>0</v>
      </c>
      <c r="AJ377" s="167">
        <f t="shared" si="182"/>
        <v>0</v>
      </c>
      <c r="AK377" s="167">
        <f t="shared" si="182"/>
        <v>0</v>
      </c>
      <c r="AL377" s="167">
        <f t="shared" si="182"/>
        <v>0</v>
      </c>
      <c r="AM377" s="167">
        <f t="shared" si="182"/>
        <v>0</v>
      </c>
    </row>
    <row r="378" spans="1:39">
      <c r="A378" s="4" t="s">
        <v>87</v>
      </c>
      <c r="B378" s="8" t="s">
        <v>108</v>
      </c>
      <c r="C378" s="4" t="str">
        <f t="shared" si="173"/>
        <v>X Files Starter</v>
      </c>
      <c r="D378" s="217"/>
      <c r="E378" s="207"/>
      <c r="F378" s="204"/>
      <c r="G378" s="12" t="s">
        <v>110</v>
      </c>
      <c r="H378" s="35"/>
      <c r="I378" s="35"/>
      <c r="J378" s="35"/>
      <c r="K378" s="35"/>
      <c r="L378" s="35"/>
      <c r="M378" s="35"/>
      <c r="N378" s="35"/>
      <c r="O378" s="35"/>
      <c r="P378" s="169"/>
      <c r="Q378" s="169">
        <f>+IFERROR(SUMIFS([5]Sheet1!D:D,[5]Sheet1!$A:$A,$A378,[5]Sheet1!$B:$B,$B378,[5]Sheet1!$C:$C,$C378),0)</f>
        <v>0</v>
      </c>
      <c r="R378" s="169">
        <f>+IFERROR(SUMIFS([5]Sheet1!E:E,[5]Sheet1!$A:$A,$A378,[5]Sheet1!$B:$B,$B378,[5]Sheet1!$C:$C,$C378),0)</f>
        <v>0</v>
      </c>
      <c r="S378" s="169">
        <f>+IFERROR(SUMIFS([5]Sheet1!F:F,[5]Sheet1!$A:$A,$A378,[5]Sheet1!$B:$B,$B378,[5]Sheet1!$C:$C,$C378),0)</f>
        <v>0</v>
      </c>
      <c r="T378" s="169">
        <f>+IFERROR(SUMIFS([5]Sheet1!G:G,[5]Sheet1!$A:$A,$A378,[5]Sheet1!$B:$B,$B378,[5]Sheet1!$C:$C,$C378),0)</f>
        <v>0</v>
      </c>
      <c r="U378" s="169">
        <f>+IFERROR(SUMIFS([5]Sheet1!H:H,[5]Sheet1!$A:$A,$A378,[5]Sheet1!$B:$B,$B378,[5]Sheet1!$C:$C,$C378),0)</f>
        <v>0</v>
      </c>
      <c r="V378" s="169">
        <f>+IFERROR(SUMIFS([5]Sheet1!I:I,[5]Sheet1!$A:$A,$A378,[5]Sheet1!$B:$B,$B378,[5]Sheet1!$C:$C,$C378),0)</f>
        <v>0</v>
      </c>
      <c r="W378" s="169">
        <f>+IFERROR(SUMIFS([5]Sheet1!J:J,[5]Sheet1!$A:$A,$A378,[5]Sheet1!$B:$B,$B378,[5]Sheet1!$C:$C,$C378),0)</f>
        <v>0</v>
      </c>
      <c r="X378" s="169">
        <f>+IFERROR(SUMIFS([5]Sheet1!K:K,[5]Sheet1!$A:$A,$A378,[5]Sheet1!$B:$B,$B378,[5]Sheet1!$C:$C,$C378),0)</f>
        <v>0</v>
      </c>
      <c r="Y378" s="169">
        <f>+IFERROR(SUMIFS([5]Sheet1!L:L,[5]Sheet1!$A:$A,$A378,[5]Sheet1!$B:$B,$B378,[5]Sheet1!$C:$C,$C378),0)</f>
        <v>0</v>
      </c>
      <c r="Z378" s="169">
        <f>+IFERROR(SUMIFS([5]Sheet1!M:M,[5]Sheet1!$A:$A,$A378,[5]Sheet1!$B:$B,$B378,[5]Sheet1!$C:$C,$C378),0)</f>
        <v>0</v>
      </c>
      <c r="AA378" s="169">
        <f>+IFERROR(SUMIFS([5]Sheet1!N:N,[5]Sheet1!$A:$A,$A378,[5]Sheet1!$B:$B,$B378,[5]Sheet1!$C:$C,$C378),0)</f>
        <v>0</v>
      </c>
      <c r="AB378" s="169">
        <f>+IFERROR(SUMIFS([5]Sheet1!O:O,[5]Sheet1!$A:$A,$A378,[5]Sheet1!$B:$B,$B378,[5]Sheet1!$C:$C,$C378),0)</f>
        <v>0</v>
      </c>
      <c r="AC378" s="169">
        <f>+IFERROR(SUMIFS([5]Sheet1!P:P,[5]Sheet1!$A:$A,$A378,[5]Sheet1!$B:$B,$B378,[5]Sheet1!$C:$C,$C378),0)</f>
        <v>0</v>
      </c>
      <c r="AD378" s="169">
        <f>+IFERROR(SUMIFS([5]Sheet1!Q:Q,[5]Sheet1!$A:$A,$A378,[5]Sheet1!$B:$B,$B378,[5]Sheet1!$C:$C,$C378),0)</f>
        <v>0</v>
      </c>
      <c r="AE378" s="169">
        <f>+IFERROR(SUMIFS([5]Sheet1!R:R,[5]Sheet1!$A:$A,$A378,[5]Sheet1!$B:$B,$B378,[5]Sheet1!$C:$C,$C378),0)</f>
        <v>0</v>
      </c>
      <c r="AF378" s="169">
        <f>+IFERROR(SUMIFS([5]Sheet1!S:S,[5]Sheet1!$A:$A,$A378,[5]Sheet1!$B:$B,$B378,[5]Sheet1!$C:$C,$C378),0)</f>
        <v>0</v>
      </c>
      <c r="AG378" s="169">
        <f>+IFERROR(SUMIFS([5]Sheet1!T:T,[5]Sheet1!$A:$A,$A378,[5]Sheet1!$B:$B,$B378,[5]Sheet1!$C:$C,$C378),0)</f>
        <v>0</v>
      </c>
      <c r="AH378" s="169">
        <f>+IFERROR(SUMIFS([5]Sheet1!U:U,[5]Sheet1!$A:$A,$A378,[5]Sheet1!$B:$B,$B378,[5]Sheet1!$C:$C,$C378),0)</f>
        <v>0</v>
      </c>
      <c r="AI378" s="169">
        <f>+IFERROR(SUMIFS([5]Sheet1!V:V,[5]Sheet1!$A:$A,$A378,[5]Sheet1!$B:$B,$B378,[5]Sheet1!$C:$C,$C378),0)</f>
        <v>0</v>
      </c>
      <c r="AJ378" s="169">
        <f>+IFERROR(SUMIFS([5]Sheet1!W:W,[5]Sheet1!$A:$A,$A378,[5]Sheet1!$B:$B,$B378,[5]Sheet1!$C:$C,$C378),0)</f>
        <v>0</v>
      </c>
      <c r="AK378" s="169">
        <f>+IFERROR(SUMIFS([5]Sheet1!X:X,[5]Sheet1!$A:$A,$A378,[5]Sheet1!$B:$B,$B378,[5]Sheet1!$C:$C,$C378),0)</f>
        <v>0</v>
      </c>
      <c r="AL378" s="169">
        <f>+IFERROR(SUMIFS([5]Sheet1!Y:Y,[5]Sheet1!$A:$A,$A378,[5]Sheet1!$B:$B,$B378,[5]Sheet1!$C:$C,$C378),0)</f>
        <v>0</v>
      </c>
      <c r="AM378" s="169">
        <f>+IFERROR(SUMIFS([5]Sheet1!Z:Z,[5]Sheet1!$A:$A,$A378,[5]Sheet1!$B:$B,$B378,[5]Sheet1!$C:$C,$C378),0)</f>
        <v>0</v>
      </c>
    </row>
    <row r="379" spans="1:39">
      <c r="A379" s="4" t="s">
        <v>87</v>
      </c>
      <c r="B379" s="8" t="s">
        <v>108</v>
      </c>
      <c r="C379" s="4" t="str">
        <f t="shared" si="173"/>
        <v>X Files Basico</v>
      </c>
      <c r="D379" s="217"/>
      <c r="E379" s="207"/>
      <c r="F379" s="204"/>
      <c r="G379" s="12" t="s">
        <v>111</v>
      </c>
      <c r="H379" s="35"/>
      <c r="I379" s="35"/>
      <c r="J379" s="35"/>
      <c r="K379" s="35"/>
      <c r="L379" s="35"/>
      <c r="M379" s="35"/>
      <c r="N379" s="35"/>
      <c r="O379" s="35"/>
      <c r="P379" s="169"/>
      <c r="Q379" s="169">
        <f>+IFERROR(SUMIFS([5]Sheet1!D:D,[5]Sheet1!$A:$A,$A379,[5]Sheet1!$B:$B,$B379,[5]Sheet1!$C:$C,$C379),0)</f>
        <v>0</v>
      </c>
      <c r="R379" s="169">
        <f>+IFERROR(SUMIFS([5]Sheet1!E:E,[5]Sheet1!$A:$A,$A379,[5]Sheet1!$B:$B,$B379,[5]Sheet1!$C:$C,$C379),0)</f>
        <v>0</v>
      </c>
      <c r="S379" s="169">
        <f>+IFERROR(SUMIFS([5]Sheet1!F:F,[5]Sheet1!$A:$A,$A379,[5]Sheet1!$B:$B,$B379,[5]Sheet1!$C:$C,$C379),0)</f>
        <v>0</v>
      </c>
      <c r="T379" s="169">
        <f>+IFERROR(SUMIFS([5]Sheet1!G:G,[5]Sheet1!$A:$A,$A379,[5]Sheet1!$B:$B,$B379,[5]Sheet1!$C:$C,$C379),0)</f>
        <v>0</v>
      </c>
      <c r="U379" s="169">
        <f>+IFERROR(SUMIFS([5]Sheet1!H:H,[5]Sheet1!$A:$A,$A379,[5]Sheet1!$B:$B,$B379,[5]Sheet1!$C:$C,$C379),0)</f>
        <v>0</v>
      </c>
      <c r="V379" s="169">
        <f>+IFERROR(SUMIFS([5]Sheet1!I:I,[5]Sheet1!$A:$A,$A379,[5]Sheet1!$B:$B,$B379,[5]Sheet1!$C:$C,$C379),0)</f>
        <v>0</v>
      </c>
      <c r="W379" s="169">
        <f>+IFERROR(SUMIFS([5]Sheet1!J:J,[5]Sheet1!$A:$A,$A379,[5]Sheet1!$B:$B,$B379,[5]Sheet1!$C:$C,$C379),0)</f>
        <v>0</v>
      </c>
      <c r="X379" s="169">
        <f>+IFERROR(SUMIFS([5]Sheet1!K:K,[5]Sheet1!$A:$A,$A379,[5]Sheet1!$B:$B,$B379,[5]Sheet1!$C:$C,$C379),0)</f>
        <v>0</v>
      </c>
      <c r="Y379" s="169">
        <f>+IFERROR(SUMIFS([5]Sheet1!L:L,[5]Sheet1!$A:$A,$A379,[5]Sheet1!$B:$B,$B379,[5]Sheet1!$C:$C,$C379),0)</f>
        <v>0</v>
      </c>
      <c r="Z379" s="169">
        <f>+IFERROR(SUMIFS([5]Sheet1!M:M,[5]Sheet1!$A:$A,$A379,[5]Sheet1!$B:$B,$B379,[5]Sheet1!$C:$C,$C379),0)</f>
        <v>0</v>
      </c>
      <c r="AA379" s="169">
        <f>+IFERROR(SUMIFS([5]Sheet1!N:N,[5]Sheet1!$A:$A,$A379,[5]Sheet1!$B:$B,$B379,[5]Sheet1!$C:$C,$C379),0)</f>
        <v>0</v>
      </c>
      <c r="AB379" s="169">
        <f>+IFERROR(SUMIFS([5]Sheet1!O:O,[5]Sheet1!$A:$A,$A379,[5]Sheet1!$B:$B,$B379,[5]Sheet1!$C:$C,$C379),0)</f>
        <v>0</v>
      </c>
      <c r="AC379" s="169">
        <f>+IFERROR(SUMIFS([5]Sheet1!P:P,[5]Sheet1!$A:$A,$A379,[5]Sheet1!$B:$B,$B379,[5]Sheet1!$C:$C,$C379),0)</f>
        <v>0</v>
      </c>
      <c r="AD379" s="169">
        <f>+IFERROR(SUMIFS([5]Sheet1!Q:Q,[5]Sheet1!$A:$A,$A379,[5]Sheet1!$B:$B,$B379,[5]Sheet1!$C:$C,$C379),0)</f>
        <v>0</v>
      </c>
      <c r="AE379" s="169">
        <f>+IFERROR(SUMIFS([5]Sheet1!R:R,[5]Sheet1!$A:$A,$A379,[5]Sheet1!$B:$B,$B379,[5]Sheet1!$C:$C,$C379),0)</f>
        <v>0</v>
      </c>
      <c r="AF379" s="169">
        <f>+IFERROR(SUMIFS([5]Sheet1!S:S,[5]Sheet1!$A:$A,$A379,[5]Sheet1!$B:$B,$B379,[5]Sheet1!$C:$C,$C379),0)</f>
        <v>0</v>
      </c>
      <c r="AG379" s="169">
        <f>+IFERROR(SUMIFS([5]Sheet1!T:T,[5]Sheet1!$A:$A,$A379,[5]Sheet1!$B:$B,$B379,[5]Sheet1!$C:$C,$C379),0)</f>
        <v>0</v>
      </c>
      <c r="AH379" s="169">
        <f>+IFERROR(SUMIFS([5]Sheet1!U:U,[5]Sheet1!$A:$A,$A379,[5]Sheet1!$B:$B,$B379,[5]Sheet1!$C:$C,$C379),0)</f>
        <v>0</v>
      </c>
      <c r="AI379" s="169">
        <f>+IFERROR(SUMIFS([5]Sheet1!V:V,[5]Sheet1!$A:$A,$A379,[5]Sheet1!$B:$B,$B379,[5]Sheet1!$C:$C,$C379),0)</f>
        <v>0</v>
      </c>
      <c r="AJ379" s="169">
        <f>+IFERROR(SUMIFS([5]Sheet1!W:W,[5]Sheet1!$A:$A,$A379,[5]Sheet1!$B:$B,$B379,[5]Sheet1!$C:$C,$C379),0)</f>
        <v>0</v>
      </c>
      <c r="AK379" s="169">
        <f>+IFERROR(SUMIFS([5]Sheet1!X:X,[5]Sheet1!$A:$A,$A379,[5]Sheet1!$B:$B,$B379,[5]Sheet1!$C:$C,$C379),0)</f>
        <v>0</v>
      </c>
      <c r="AL379" s="169">
        <f>+IFERROR(SUMIFS([5]Sheet1!Y:Y,[5]Sheet1!$A:$A,$A379,[5]Sheet1!$B:$B,$B379,[5]Sheet1!$C:$C,$C379),0)</f>
        <v>0</v>
      </c>
      <c r="AM379" s="169">
        <f>+IFERROR(SUMIFS([5]Sheet1!Z:Z,[5]Sheet1!$A:$A,$A379,[5]Sheet1!$B:$B,$B379,[5]Sheet1!$C:$C,$C379),0)</f>
        <v>0</v>
      </c>
    </row>
    <row r="380" spans="1:39">
      <c r="A380" s="4" t="s">
        <v>87</v>
      </c>
      <c r="B380" s="8" t="s">
        <v>108</v>
      </c>
      <c r="C380" s="4" t="str">
        <f t="shared" si="173"/>
        <v>X Files Premium</v>
      </c>
      <c r="D380" s="217"/>
      <c r="E380" s="207"/>
      <c r="F380" s="204"/>
      <c r="G380" s="12" t="s">
        <v>112</v>
      </c>
      <c r="H380" s="35"/>
      <c r="I380" s="35"/>
      <c r="J380" s="35"/>
      <c r="K380" s="35"/>
      <c r="L380" s="35"/>
      <c r="M380" s="35"/>
      <c r="N380" s="35"/>
      <c r="O380" s="35"/>
      <c r="P380" s="169"/>
      <c r="Q380" s="169">
        <f>+IFERROR(SUMIFS([5]Sheet1!D:D,[5]Sheet1!$A:$A,$A380,[5]Sheet1!$B:$B,$B380,[5]Sheet1!$C:$C,$C380),0)</f>
        <v>0</v>
      </c>
      <c r="R380" s="169">
        <f>+IFERROR(SUMIFS([5]Sheet1!E:E,[5]Sheet1!$A:$A,$A380,[5]Sheet1!$B:$B,$B380,[5]Sheet1!$C:$C,$C380),0)</f>
        <v>0</v>
      </c>
      <c r="S380" s="169">
        <f>+IFERROR(SUMIFS([5]Sheet1!F:F,[5]Sheet1!$A:$A,$A380,[5]Sheet1!$B:$B,$B380,[5]Sheet1!$C:$C,$C380),0)</f>
        <v>0</v>
      </c>
      <c r="T380" s="169">
        <f>+IFERROR(SUMIFS([5]Sheet1!G:G,[5]Sheet1!$A:$A,$A380,[5]Sheet1!$B:$B,$B380,[5]Sheet1!$C:$C,$C380),0)</f>
        <v>0</v>
      </c>
      <c r="U380" s="169">
        <f>+IFERROR(SUMIFS([5]Sheet1!H:H,[5]Sheet1!$A:$A,$A380,[5]Sheet1!$B:$B,$B380,[5]Sheet1!$C:$C,$C380),0)</f>
        <v>0</v>
      </c>
      <c r="V380" s="169">
        <f>+IFERROR(SUMIFS([5]Sheet1!I:I,[5]Sheet1!$A:$A,$A380,[5]Sheet1!$B:$B,$B380,[5]Sheet1!$C:$C,$C380),0)</f>
        <v>0</v>
      </c>
      <c r="W380" s="169">
        <f>+IFERROR(SUMIFS([5]Sheet1!J:J,[5]Sheet1!$A:$A,$A380,[5]Sheet1!$B:$B,$B380,[5]Sheet1!$C:$C,$C380),0)</f>
        <v>0</v>
      </c>
      <c r="X380" s="169">
        <f>+IFERROR(SUMIFS([5]Sheet1!K:K,[5]Sheet1!$A:$A,$A380,[5]Sheet1!$B:$B,$B380,[5]Sheet1!$C:$C,$C380),0)</f>
        <v>0</v>
      </c>
      <c r="Y380" s="169">
        <f>+IFERROR(SUMIFS([5]Sheet1!L:L,[5]Sheet1!$A:$A,$A380,[5]Sheet1!$B:$B,$B380,[5]Sheet1!$C:$C,$C380),0)</f>
        <v>0</v>
      </c>
      <c r="Z380" s="169">
        <f>+IFERROR(SUMIFS([5]Sheet1!M:M,[5]Sheet1!$A:$A,$A380,[5]Sheet1!$B:$B,$B380,[5]Sheet1!$C:$C,$C380),0)</f>
        <v>0</v>
      </c>
      <c r="AA380" s="169">
        <f>+IFERROR(SUMIFS([5]Sheet1!N:N,[5]Sheet1!$A:$A,$A380,[5]Sheet1!$B:$B,$B380,[5]Sheet1!$C:$C,$C380),0)</f>
        <v>0</v>
      </c>
      <c r="AB380" s="169">
        <f>+IFERROR(SUMIFS([5]Sheet1!O:O,[5]Sheet1!$A:$A,$A380,[5]Sheet1!$B:$B,$B380,[5]Sheet1!$C:$C,$C380),0)</f>
        <v>0</v>
      </c>
      <c r="AC380" s="169">
        <f>+IFERROR(SUMIFS([5]Sheet1!P:P,[5]Sheet1!$A:$A,$A380,[5]Sheet1!$B:$B,$B380,[5]Sheet1!$C:$C,$C380),0)</f>
        <v>0</v>
      </c>
      <c r="AD380" s="169">
        <f>+IFERROR(SUMIFS([5]Sheet1!Q:Q,[5]Sheet1!$A:$A,$A380,[5]Sheet1!$B:$B,$B380,[5]Sheet1!$C:$C,$C380),0)</f>
        <v>0</v>
      </c>
      <c r="AE380" s="169">
        <f>+IFERROR(SUMIFS([5]Sheet1!R:R,[5]Sheet1!$A:$A,$A380,[5]Sheet1!$B:$B,$B380,[5]Sheet1!$C:$C,$C380),0)</f>
        <v>0</v>
      </c>
      <c r="AF380" s="169">
        <f>+IFERROR(SUMIFS([5]Sheet1!S:S,[5]Sheet1!$A:$A,$A380,[5]Sheet1!$B:$B,$B380,[5]Sheet1!$C:$C,$C380),0)</f>
        <v>0</v>
      </c>
      <c r="AG380" s="169">
        <f>+IFERROR(SUMIFS([5]Sheet1!T:T,[5]Sheet1!$A:$A,$A380,[5]Sheet1!$B:$B,$B380,[5]Sheet1!$C:$C,$C380),0)</f>
        <v>0</v>
      </c>
      <c r="AH380" s="169">
        <f>+IFERROR(SUMIFS([5]Sheet1!U:U,[5]Sheet1!$A:$A,$A380,[5]Sheet1!$B:$B,$B380,[5]Sheet1!$C:$C,$C380),0)</f>
        <v>0</v>
      </c>
      <c r="AI380" s="169">
        <f>+IFERROR(SUMIFS([5]Sheet1!V:V,[5]Sheet1!$A:$A,$A380,[5]Sheet1!$B:$B,$B380,[5]Sheet1!$C:$C,$C380),0)</f>
        <v>0</v>
      </c>
      <c r="AJ380" s="169">
        <f>+IFERROR(SUMIFS([5]Sheet1!W:W,[5]Sheet1!$A:$A,$A380,[5]Sheet1!$B:$B,$B380,[5]Sheet1!$C:$C,$C380),0)</f>
        <v>0</v>
      </c>
      <c r="AK380" s="169">
        <f>+IFERROR(SUMIFS([5]Sheet1!X:X,[5]Sheet1!$A:$A,$A380,[5]Sheet1!$B:$B,$B380,[5]Sheet1!$C:$C,$C380),0)</f>
        <v>0</v>
      </c>
      <c r="AL380" s="169">
        <f>+IFERROR(SUMIFS([5]Sheet1!Y:Y,[5]Sheet1!$A:$A,$A380,[5]Sheet1!$B:$B,$B380,[5]Sheet1!$C:$C,$C380),0)</f>
        <v>0</v>
      </c>
      <c r="AM380" s="169">
        <f>+IFERROR(SUMIFS([5]Sheet1!Z:Z,[5]Sheet1!$A:$A,$A380,[5]Sheet1!$B:$B,$B380,[5]Sheet1!$C:$C,$C380),0)</f>
        <v>0</v>
      </c>
    </row>
    <row r="381" spans="1:39">
      <c r="A381" s="4" t="s">
        <v>87</v>
      </c>
      <c r="B381" s="8" t="s">
        <v>108</v>
      </c>
      <c r="C381" s="4" t="str">
        <f t="shared" si="173"/>
        <v>assets/client</v>
      </c>
      <c r="D381" s="217"/>
      <c r="E381" s="207"/>
      <c r="F381" s="204"/>
      <c r="G381" s="13" t="s">
        <v>90</v>
      </c>
      <c r="H381" s="36"/>
      <c r="I381" s="36"/>
      <c r="J381" s="36"/>
      <c r="K381" s="36"/>
      <c r="L381" s="36"/>
      <c r="M381" s="36"/>
      <c r="N381" s="36"/>
      <c r="O381" s="36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4"/>
      <c r="AJ381" s="174"/>
      <c r="AK381" s="174"/>
      <c r="AL381" s="174"/>
      <c r="AM381" s="174"/>
    </row>
    <row r="382" spans="1:39">
      <c r="A382" s="4" t="s">
        <v>87</v>
      </c>
      <c r="B382" s="8" t="s">
        <v>109</v>
      </c>
      <c r="C382" s="4" t="str">
        <f t="shared" si="173"/>
        <v>Clients</v>
      </c>
      <c r="D382" s="217"/>
      <c r="E382" s="207"/>
      <c r="F382" s="204" t="s">
        <v>109</v>
      </c>
      <c r="G382" s="10" t="s">
        <v>40</v>
      </c>
      <c r="H382" s="19"/>
      <c r="I382" s="19"/>
      <c r="J382" s="19"/>
      <c r="K382" s="19"/>
      <c r="L382" s="19"/>
      <c r="M382" s="19"/>
      <c r="N382" s="19"/>
      <c r="O382" s="19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65"/>
      <c r="AE382" s="165"/>
      <c r="AF382" s="165"/>
      <c r="AG382" s="165"/>
      <c r="AH382" s="165"/>
      <c r="AI382" s="165"/>
      <c r="AJ382" s="165"/>
      <c r="AK382" s="165"/>
      <c r="AL382" s="165"/>
      <c r="AM382" s="165"/>
    </row>
    <row r="383" spans="1:39">
      <c r="A383" s="4" t="s">
        <v>87</v>
      </c>
      <c r="B383" s="8" t="s">
        <v>109</v>
      </c>
      <c r="C383" s="4" t="str">
        <f t="shared" si="173"/>
        <v>Assets</v>
      </c>
      <c r="D383" s="217"/>
      <c r="E383" s="207"/>
      <c r="F383" s="204"/>
      <c r="G383" s="11" t="s">
        <v>88</v>
      </c>
      <c r="H383" s="34"/>
      <c r="I383" s="34"/>
      <c r="J383" s="34"/>
      <c r="K383" s="34"/>
      <c r="L383" s="34"/>
      <c r="M383" s="34"/>
      <c r="N383" s="34"/>
      <c r="O383" s="34"/>
      <c r="P383" s="167">
        <f t="shared" ref="P383" si="183">+SUM(P384:P386)</f>
        <v>0</v>
      </c>
      <c r="Q383" s="167">
        <f>+SUM(Q384:Q386)</f>
        <v>0</v>
      </c>
      <c r="R383" s="167">
        <f t="shared" ref="R383:AM383" si="184">+SUM(R384:R386)</f>
        <v>0</v>
      </c>
      <c r="S383" s="167">
        <f t="shared" si="184"/>
        <v>0</v>
      </c>
      <c r="T383" s="167">
        <f t="shared" si="184"/>
        <v>0</v>
      </c>
      <c r="U383" s="167">
        <f t="shared" si="184"/>
        <v>0</v>
      </c>
      <c r="V383" s="167">
        <f t="shared" si="184"/>
        <v>0</v>
      </c>
      <c r="W383" s="167">
        <f t="shared" si="184"/>
        <v>0</v>
      </c>
      <c r="X383" s="167">
        <f t="shared" si="184"/>
        <v>0</v>
      </c>
      <c r="Y383" s="167">
        <f t="shared" si="184"/>
        <v>0</v>
      </c>
      <c r="Z383" s="167">
        <f t="shared" si="184"/>
        <v>0</v>
      </c>
      <c r="AA383" s="167">
        <f t="shared" si="184"/>
        <v>0</v>
      </c>
      <c r="AB383" s="167">
        <f t="shared" si="184"/>
        <v>0</v>
      </c>
      <c r="AC383" s="167">
        <f t="shared" si="184"/>
        <v>0</v>
      </c>
      <c r="AD383" s="167">
        <f t="shared" si="184"/>
        <v>0</v>
      </c>
      <c r="AE383" s="167">
        <f t="shared" si="184"/>
        <v>0</v>
      </c>
      <c r="AF383" s="167">
        <f t="shared" si="184"/>
        <v>0</v>
      </c>
      <c r="AG383" s="167">
        <f t="shared" si="184"/>
        <v>0</v>
      </c>
      <c r="AH383" s="167">
        <f t="shared" si="184"/>
        <v>0</v>
      </c>
      <c r="AI383" s="167">
        <f t="shared" si="184"/>
        <v>0</v>
      </c>
      <c r="AJ383" s="167">
        <f t="shared" si="184"/>
        <v>0</v>
      </c>
      <c r="AK383" s="167">
        <f t="shared" si="184"/>
        <v>0</v>
      </c>
      <c r="AL383" s="167">
        <f t="shared" si="184"/>
        <v>0</v>
      </c>
      <c r="AM383" s="167">
        <f t="shared" si="184"/>
        <v>0</v>
      </c>
    </row>
    <row r="384" spans="1:39">
      <c r="A384" s="4" t="s">
        <v>87</v>
      </c>
      <c r="B384" s="8" t="s">
        <v>109</v>
      </c>
      <c r="C384" s="4" t="str">
        <f t="shared" si="173"/>
        <v>X Recovery Starter</v>
      </c>
      <c r="D384" s="217"/>
      <c r="E384" s="207"/>
      <c r="F384" s="204"/>
      <c r="G384" s="12" t="s">
        <v>113</v>
      </c>
      <c r="H384" s="35"/>
      <c r="I384" s="35"/>
      <c r="J384" s="35"/>
      <c r="K384" s="35"/>
      <c r="L384" s="35"/>
      <c r="M384" s="35"/>
      <c r="N384" s="35"/>
      <c r="O384" s="35"/>
      <c r="P384" s="169"/>
      <c r="Q384" s="169">
        <f>+IFERROR(SUMIFS([5]Sheet1!D:D,[5]Sheet1!$A:$A,$A384,[5]Sheet1!$B:$B,$B384,[5]Sheet1!$C:$C,$C384),0)</f>
        <v>0</v>
      </c>
      <c r="R384" s="169">
        <f>+IFERROR(SUMIFS([5]Sheet1!E:E,[5]Sheet1!$A:$A,$A384,[5]Sheet1!$B:$B,$B384,[5]Sheet1!$C:$C,$C384),0)</f>
        <v>0</v>
      </c>
      <c r="S384" s="169">
        <f>+IFERROR(SUMIFS([5]Sheet1!F:F,[5]Sheet1!$A:$A,$A384,[5]Sheet1!$B:$B,$B384,[5]Sheet1!$C:$C,$C384),0)</f>
        <v>0</v>
      </c>
      <c r="T384" s="169">
        <f>+IFERROR(SUMIFS([5]Sheet1!G:G,[5]Sheet1!$A:$A,$A384,[5]Sheet1!$B:$B,$B384,[5]Sheet1!$C:$C,$C384),0)</f>
        <v>0</v>
      </c>
      <c r="U384" s="169">
        <f>+IFERROR(SUMIFS([5]Sheet1!H:H,[5]Sheet1!$A:$A,$A384,[5]Sheet1!$B:$B,$B384,[5]Sheet1!$C:$C,$C384),0)</f>
        <v>0</v>
      </c>
      <c r="V384" s="169">
        <f>+IFERROR(SUMIFS([5]Sheet1!I:I,[5]Sheet1!$A:$A,$A384,[5]Sheet1!$B:$B,$B384,[5]Sheet1!$C:$C,$C384),0)</f>
        <v>0</v>
      </c>
      <c r="W384" s="169">
        <f>+IFERROR(SUMIFS([5]Sheet1!J:J,[5]Sheet1!$A:$A,$A384,[5]Sheet1!$B:$B,$B384,[5]Sheet1!$C:$C,$C384),0)</f>
        <v>0</v>
      </c>
      <c r="X384" s="169">
        <f>+IFERROR(SUMIFS([5]Sheet1!K:K,[5]Sheet1!$A:$A,$A384,[5]Sheet1!$B:$B,$B384,[5]Sheet1!$C:$C,$C384),0)</f>
        <v>0</v>
      </c>
      <c r="Y384" s="169">
        <f>+IFERROR(SUMIFS([5]Sheet1!L:L,[5]Sheet1!$A:$A,$A384,[5]Sheet1!$B:$B,$B384,[5]Sheet1!$C:$C,$C384),0)</f>
        <v>0</v>
      </c>
      <c r="Z384" s="169">
        <f>+IFERROR(SUMIFS([5]Sheet1!M:M,[5]Sheet1!$A:$A,$A384,[5]Sheet1!$B:$B,$B384,[5]Sheet1!$C:$C,$C384),0)</f>
        <v>0</v>
      </c>
      <c r="AA384" s="169">
        <f>+IFERROR(SUMIFS([5]Sheet1!N:N,[5]Sheet1!$A:$A,$A384,[5]Sheet1!$B:$B,$B384,[5]Sheet1!$C:$C,$C384),0)</f>
        <v>0</v>
      </c>
      <c r="AB384" s="169">
        <f>+IFERROR(SUMIFS([5]Sheet1!O:O,[5]Sheet1!$A:$A,$A384,[5]Sheet1!$B:$B,$B384,[5]Sheet1!$C:$C,$C384),0)</f>
        <v>0</v>
      </c>
      <c r="AC384" s="169">
        <f>+IFERROR(SUMIFS([5]Sheet1!P:P,[5]Sheet1!$A:$A,$A384,[5]Sheet1!$B:$B,$B384,[5]Sheet1!$C:$C,$C384),0)</f>
        <v>0</v>
      </c>
      <c r="AD384" s="169">
        <f>+IFERROR(SUMIFS([5]Sheet1!Q:Q,[5]Sheet1!$A:$A,$A384,[5]Sheet1!$B:$B,$B384,[5]Sheet1!$C:$C,$C384),0)</f>
        <v>0</v>
      </c>
      <c r="AE384" s="169">
        <f>+IFERROR(SUMIFS([5]Sheet1!R:R,[5]Sheet1!$A:$A,$A384,[5]Sheet1!$B:$B,$B384,[5]Sheet1!$C:$C,$C384),0)</f>
        <v>0</v>
      </c>
      <c r="AF384" s="169">
        <f>+IFERROR(SUMIFS([5]Sheet1!S:S,[5]Sheet1!$A:$A,$A384,[5]Sheet1!$B:$B,$B384,[5]Sheet1!$C:$C,$C384),0)</f>
        <v>0</v>
      </c>
      <c r="AG384" s="169">
        <f>+IFERROR(SUMIFS([5]Sheet1!T:T,[5]Sheet1!$A:$A,$A384,[5]Sheet1!$B:$B,$B384,[5]Sheet1!$C:$C,$C384),0)</f>
        <v>0</v>
      </c>
      <c r="AH384" s="169">
        <f>+IFERROR(SUMIFS([5]Sheet1!U:U,[5]Sheet1!$A:$A,$A384,[5]Sheet1!$B:$B,$B384,[5]Sheet1!$C:$C,$C384),0)</f>
        <v>0</v>
      </c>
      <c r="AI384" s="169">
        <f>+IFERROR(SUMIFS([5]Sheet1!V:V,[5]Sheet1!$A:$A,$A384,[5]Sheet1!$B:$B,$B384,[5]Sheet1!$C:$C,$C384),0)</f>
        <v>0</v>
      </c>
      <c r="AJ384" s="169">
        <f>+IFERROR(SUMIFS([5]Sheet1!W:W,[5]Sheet1!$A:$A,$A384,[5]Sheet1!$B:$B,$B384,[5]Sheet1!$C:$C,$C384),0)</f>
        <v>0</v>
      </c>
      <c r="AK384" s="169">
        <f>+IFERROR(SUMIFS([5]Sheet1!X:X,[5]Sheet1!$A:$A,$A384,[5]Sheet1!$B:$B,$B384,[5]Sheet1!$C:$C,$C384),0)</f>
        <v>0</v>
      </c>
      <c r="AL384" s="169">
        <f>+IFERROR(SUMIFS([5]Sheet1!Y:Y,[5]Sheet1!$A:$A,$A384,[5]Sheet1!$B:$B,$B384,[5]Sheet1!$C:$C,$C384),0)</f>
        <v>0</v>
      </c>
      <c r="AM384" s="169">
        <f>+IFERROR(SUMIFS([5]Sheet1!Z:Z,[5]Sheet1!$A:$A,$A384,[5]Sheet1!$B:$B,$B384,[5]Sheet1!$C:$C,$C384),0)</f>
        <v>0</v>
      </c>
    </row>
    <row r="385" spans="1:39">
      <c r="A385" s="4" t="s">
        <v>87</v>
      </c>
      <c r="B385" s="8" t="s">
        <v>109</v>
      </c>
      <c r="C385" s="4" t="str">
        <f t="shared" si="173"/>
        <v>X Recovery Basico</v>
      </c>
      <c r="D385" s="217"/>
      <c r="E385" s="207"/>
      <c r="F385" s="204"/>
      <c r="G385" s="12" t="s">
        <v>114</v>
      </c>
      <c r="H385" s="35"/>
      <c r="I385" s="35"/>
      <c r="J385" s="35"/>
      <c r="K385" s="35"/>
      <c r="L385" s="35"/>
      <c r="M385" s="35"/>
      <c r="N385" s="35"/>
      <c r="O385" s="35"/>
      <c r="P385" s="169"/>
      <c r="Q385" s="169">
        <f>+IFERROR(SUMIFS([5]Sheet1!D:D,[5]Sheet1!$A:$A,$A385,[5]Sheet1!$B:$B,$B385,[5]Sheet1!$C:$C,$C385),0)</f>
        <v>0</v>
      </c>
      <c r="R385" s="169">
        <f>+IFERROR(SUMIFS([5]Sheet1!E:E,[5]Sheet1!$A:$A,$A385,[5]Sheet1!$B:$B,$B385,[5]Sheet1!$C:$C,$C385),0)</f>
        <v>0</v>
      </c>
      <c r="S385" s="169">
        <f>+IFERROR(SUMIFS([5]Sheet1!F:F,[5]Sheet1!$A:$A,$A385,[5]Sheet1!$B:$B,$B385,[5]Sheet1!$C:$C,$C385),0)</f>
        <v>0</v>
      </c>
      <c r="T385" s="169">
        <f>+IFERROR(SUMIFS([5]Sheet1!G:G,[5]Sheet1!$A:$A,$A385,[5]Sheet1!$B:$B,$B385,[5]Sheet1!$C:$C,$C385),0)</f>
        <v>0</v>
      </c>
      <c r="U385" s="169">
        <f>+IFERROR(SUMIFS([5]Sheet1!H:H,[5]Sheet1!$A:$A,$A385,[5]Sheet1!$B:$B,$B385,[5]Sheet1!$C:$C,$C385),0)</f>
        <v>0</v>
      </c>
      <c r="V385" s="169">
        <f>+IFERROR(SUMIFS([5]Sheet1!I:I,[5]Sheet1!$A:$A,$A385,[5]Sheet1!$B:$B,$B385,[5]Sheet1!$C:$C,$C385),0)</f>
        <v>0</v>
      </c>
      <c r="W385" s="169">
        <f>+IFERROR(SUMIFS([5]Sheet1!J:J,[5]Sheet1!$A:$A,$A385,[5]Sheet1!$B:$B,$B385,[5]Sheet1!$C:$C,$C385),0)</f>
        <v>0</v>
      </c>
      <c r="X385" s="169">
        <f>+IFERROR(SUMIFS([5]Sheet1!K:K,[5]Sheet1!$A:$A,$A385,[5]Sheet1!$B:$B,$B385,[5]Sheet1!$C:$C,$C385),0)</f>
        <v>0</v>
      </c>
      <c r="Y385" s="169">
        <f>+IFERROR(SUMIFS([5]Sheet1!L:L,[5]Sheet1!$A:$A,$A385,[5]Sheet1!$B:$B,$B385,[5]Sheet1!$C:$C,$C385),0)</f>
        <v>0</v>
      </c>
      <c r="Z385" s="169">
        <f>+IFERROR(SUMIFS([5]Sheet1!M:M,[5]Sheet1!$A:$A,$A385,[5]Sheet1!$B:$B,$B385,[5]Sheet1!$C:$C,$C385),0)</f>
        <v>0</v>
      </c>
      <c r="AA385" s="169">
        <f>+IFERROR(SUMIFS([5]Sheet1!N:N,[5]Sheet1!$A:$A,$A385,[5]Sheet1!$B:$B,$B385,[5]Sheet1!$C:$C,$C385),0)</f>
        <v>0</v>
      </c>
      <c r="AB385" s="169">
        <f>+IFERROR(SUMIFS([5]Sheet1!O:O,[5]Sheet1!$A:$A,$A385,[5]Sheet1!$B:$B,$B385,[5]Sheet1!$C:$C,$C385),0)</f>
        <v>0</v>
      </c>
      <c r="AC385" s="169">
        <f>+IFERROR(SUMIFS([5]Sheet1!P:P,[5]Sheet1!$A:$A,$A385,[5]Sheet1!$B:$B,$B385,[5]Sheet1!$C:$C,$C385),0)</f>
        <v>0</v>
      </c>
      <c r="AD385" s="169">
        <f>+IFERROR(SUMIFS([5]Sheet1!Q:Q,[5]Sheet1!$A:$A,$A385,[5]Sheet1!$B:$B,$B385,[5]Sheet1!$C:$C,$C385),0)</f>
        <v>0</v>
      </c>
      <c r="AE385" s="169">
        <f>+IFERROR(SUMIFS([5]Sheet1!R:R,[5]Sheet1!$A:$A,$A385,[5]Sheet1!$B:$B,$B385,[5]Sheet1!$C:$C,$C385),0)</f>
        <v>0</v>
      </c>
      <c r="AF385" s="169">
        <f>+IFERROR(SUMIFS([5]Sheet1!S:S,[5]Sheet1!$A:$A,$A385,[5]Sheet1!$B:$B,$B385,[5]Sheet1!$C:$C,$C385),0)</f>
        <v>0</v>
      </c>
      <c r="AG385" s="169">
        <f>+IFERROR(SUMIFS([5]Sheet1!T:T,[5]Sheet1!$A:$A,$A385,[5]Sheet1!$B:$B,$B385,[5]Sheet1!$C:$C,$C385),0)</f>
        <v>0</v>
      </c>
      <c r="AH385" s="169">
        <f>+IFERROR(SUMIFS([5]Sheet1!U:U,[5]Sheet1!$A:$A,$A385,[5]Sheet1!$B:$B,$B385,[5]Sheet1!$C:$C,$C385),0)</f>
        <v>0</v>
      </c>
      <c r="AI385" s="169">
        <f>+IFERROR(SUMIFS([5]Sheet1!V:V,[5]Sheet1!$A:$A,$A385,[5]Sheet1!$B:$B,$B385,[5]Sheet1!$C:$C,$C385),0)</f>
        <v>0</v>
      </c>
      <c r="AJ385" s="169">
        <f>+IFERROR(SUMIFS([5]Sheet1!W:W,[5]Sheet1!$A:$A,$A385,[5]Sheet1!$B:$B,$B385,[5]Sheet1!$C:$C,$C385),0)</f>
        <v>0</v>
      </c>
      <c r="AK385" s="169">
        <f>+IFERROR(SUMIFS([5]Sheet1!X:X,[5]Sheet1!$A:$A,$A385,[5]Sheet1!$B:$B,$B385,[5]Sheet1!$C:$C,$C385),0)</f>
        <v>0</v>
      </c>
      <c r="AL385" s="169">
        <f>+IFERROR(SUMIFS([5]Sheet1!Y:Y,[5]Sheet1!$A:$A,$A385,[5]Sheet1!$B:$B,$B385,[5]Sheet1!$C:$C,$C385),0)</f>
        <v>0</v>
      </c>
      <c r="AM385" s="169">
        <f>+IFERROR(SUMIFS([5]Sheet1!Z:Z,[5]Sheet1!$A:$A,$A385,[5]Sheet1!$B:$B,$B385,[5]Sheet1!$C:$C,$C385),0)</f>
        <v>0</v>
      </c>
    </row>
    <row r="386" spans="1:39">
      <c r="A386" s="4" t="s">
        <v>87</v>
      </c>
      <c r="B386" s="8" t="s">
        <v>109</v>
      </c>
      <c r="C386" s="4" t="str">
        <f t="shared" si="173"/>
        <v>X Recovery Premium</v>
      </c>
      <c r="D386" s="217"/>
      <c r="E386" s="207"/>
      <c r="F386" s="204"/>
      <c r="G386" s="12" t="s">
        <v>115</v>
      </c>
      <c r="H386" s="35"/>
      <c r="I386" s="35"/>
      <c r="J386" s="35"/>
      <c r="K386" s="35"/>
      <c r="L386" s="35"/>
      <c r="M386" s="35"/>
      <c r="N386" s="35"/>
      <c r="O386" s="35"/>
      <c r="P386" s="169"/>
      <c r="Q386" s="169">
        <f>+IFERROR(SUMIFS([5]Sheet1!D:D,[5]Sheet1!$A:$A,$A386,[5]Sheet1!$B:$B,$B386,[5]Sheet1!$C:$C,$C386),0)</f>
        <v>0</v>
      </c>
      <c r="R386" s="169">
        <f>+IFERROR(SUMIFS([5]Sheet1!E:E,[5]Sheet1!$A:$A,$A386,[5]Sheet1!$B:$B,$B386,[5]Sheet1!$C:$C,$C386),0)</f>
        <v>0</v>
      </c>
      <c r="S386" s="169">
        <f>+IFERROR(SUMIFS([5]Sheet1!F:F,[5]Sheet1!$A:$A,$A386,[5]Sheet1!$B:$B,$B386,[5]Sheet1!$C:$C,$C386),0)</f>
        <v>0</v>
      </c>
      <c r="T386" s="169">
        <f>+IFERROR(SUMIFS([5]Sheet1!G:G,[5]Sheet1!$A:$A,$A386,[5]Sheet1!$B:$B,$B386,[5]Sheet1!$C:$C,$C386),0)</f>
        <v>0</v>
      </c>
      <c r="U386" s="169">
        <f>+IFERROR(SUMIFS([5]Sheet1!H:H,[5]Sheet1!$A:$A,$A386,[5]Sheet1!$B:$B,$B386,[5]Sheet1!$C:$C,$C386),0)</f>
        <v>0</v>
      </c>
      <c r="V386" s="169">
        <f>+IFERROR(SUMIFS([5]Sheet1!I:I,[5]Sheet1!$A:$A,$A386,[5]Sheet1!$B:$B,$B386,[5]Sheet1!$C:$C,$C386),0)</f>
        <v>0</v>
      </c>
      <c r="W386" s="169">
        <f>+IFERROR(SUMIFS([5]Sheet1!J:J,[5]Sheet1!$A:$A,$A386,[5]Sheet1!$B:$B,$B386,[5]Sheet1!$C:$C,$C386),0)</f>
        <v>0</v>
      </c>
      <c r="X386" s="169">
        <f>+IFERROR(SUMIFS([5]Sheet1!K:K,[5]Sheet1!$A:$A,$A386,[5]Sheet1!$B:$B,$B386,[5]Sheet1!$C:$C,$C386),0)</f>
        <v>0</v>
      </c>
      <c r="Y386" s="169">
        <f>+IFERROR(SUMIFS([5]Sheet1!L:L,[5]Sheet1!$A:$A,$A386,[5]Sheet1!$B:$B,$B386,[5]Sheet1!$C:$C,$C386),0)</f>
        <v>0</v>
      </c>
      <c r="Z386" s="169">
        <f>+IFERROR(SUMIFS([5]Sheet1!M:M,[5]Sheet1!$A:$A,$A386,[5]Sheet1!$B:$B,$B386,[5]Sheet1!$C:$C,$C386),0)</f>
        <v>0</v>
      </c>
      <c r="AA386" s="169">
        <f>+IFERROR(SUMIFS([5]Sheet1!N:N,[5]Sheet1!$A:$A,$A386,[5]Sheet1!$B:$B,$B386,[5]Sheet1!$C:$C,$C386),0)</f>
        <v>0</v>
      </c>
      <c r="AB386" s="169">
        <f>+IFERROR(SUMIFS([5]Sheet1!O:O,[5]Sheet1!$A:$A,$A386,[5]Sheet1!$B:$B,$B386,[5]Sheet1!$C:$C,$C386),0)</f>
        <v>0</v>
      </c>
      <c r="AC386" s="169">
        <f>+IFERROR(SUMIFS([5]Sheet1!P:P,[5]Sheet1!$A:$A,$A386,[5]Sheet1!$B:$B,$B386,[5]Sheet1!$C:$C,$C386),0)</f>
        <v>0</v>
      </c>
      <c r="AD386" s="169">
        <f>+IFERROR(SUMIFS([5]Sheet1!Q:Q,[5]Sheet1!$A:$A,$A386,[5]Sheet1!$B:$B,$B386,[5]Sheet1!$C:$C,$C386),0)</f>
        <v>0</v>
      </c>
      <c r="AE386" s="169">
        <f>+IFERROR(SUMIFS([5]Sheet1!R:R,[5]Sheet1!$A:$A,$A386,[5]Sheet1!$B:$B,$B386,[5]Sheet1!$C:$C,$C386),0)</f>
        <v>0</v>
      </c>
      <c r="AF386" s="169">
        <f>+IFERROR(SUMIFS([5]Sheet1!S:S,[5]Sheet1!$A:$A,$A386,[5]Sheet1!$B:$B,$B386,[5]Sheet1!$C:$C,$C386),0)</f>
        <v>0</v>
      </c>
      <c r="AG386" s="169">
        <f>+IFERROR(SUMIFS([5]Sheet1!T:T,[5]Sheet1!$A:$A,$A386,[5]Sheet1!$B:$B,$B386,[5]Sheet1!$C:$C,$C386),0)</f>
        <v>0</v>
      </c>
      <c r="AH386" s="169">
        <f>+IFERROR(SUMIFS([5]Sheet1!U:U,[5]Sheet1!$A:$A,$A386,[5]Sheet1!$B:$B,$B386,[5]Sheet1!$C:$C,$C386),0)</f>
        <v>0</v>
      </c>
      <c r="AI386" s="169">
        <f>+IFERROR(SUMIFS([5]Sheet1!V:V,[5]Sheet1!$A:$A,$A386,[5]Sheet1!$B:$B,$B386,[5]Sheet1!$C:$C,$C386),0)</f>
        <v>0</v>
      </c>
      <c r="AJ386" s="169">
        <f>+IFERROR(SUMIFS([5]Sheet1!W:W,[5]Sheet1!$A:$A,$A386,[5]Sheet1!$B:$B,$B386,[5]Sheet1!$C:$C,$C386),0)</f>
        <v>0</v>
      </c>
      <c r="AK386" s="169">
        <f>+IFERROR(SUMIFS([5]Sheet1!X:X,[5]Sheet1!$A:$A,$A386,[5]Sheet1!$B:$B,$B386,[5]Sheet1!$C:$C,$C386),0)</f>
        <v>0</v>
      </c>
      <c r="AL386" s="169">
        <f>+IFERROR(SUMIFS([5]Sheet1!Y:Y,[5]Sheet1!$A:$A,$A386,[5]Sheet1!$B:$B,$B386,[5]Sheet1!$C:$C,$C386),0)</f>
        <v>0</v>
      </c>
      <c r="AM386" s="169">
        <f>+IFERROR(SUMIFS([5]Sheet1!Z:Z,[5]Sheet1!$A:$A,$A386,[5]Sheet1!$B:$B,$B386,[5]Sheet1!$C:$C,$C386),0)</f>
        <v>0</v>
      </c>
    </row>
    <row r="387" spans="1:39">
      <c r="A387" s="4" t="s">
        <v>87</v>
      </c>
      <c r="B387" s="8" t="s">
        <v>109</v>
      </c>
      <c r="C387" s="4" t="str">
        <f t="shared" si="173"/>
        <v>assets/client</v>
      </c>
      <c r="D387" s="217"/>
      <c r="E387" s="208"/>
      <c r="F387" s="204"/>
      <c r="G387" s="13" t="s">
        <v>90</v>
      </c>
      <c r="H387" s="36"/>
      <c r="I387" s="36"/>
      <c r="J387" s="36"/>
      <c r="K387" s="36"/>
      <c r="L387" s="36"/>
      <c r="M387" s="36"/>
      <c r="N387" s="36"/>
      <c r="O387" s="36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4"/>
      <c r="AJ387" s="174"/>
      <c r="AK387" s="174"/>
      <c r="AL387" s="174"/>
      <c r="AM387" s="174"/>
    </row>
    <row r="388" spans="1:39" ht="15" customHeight="1">
      <c r="A388" s="4" t="s">
        <v>87</v>
      </c>
      <c r="B388" s="4" t="s">
        <v>61</v>
      </c>
      <c r="C388" s="4" t="str">
        <f t="shared" si="173"/>
        <v>Clients</v>
      </c>
      <c r="D388" s="217"/>
      <c r="E388" s="203" t="s">
        <v>38</v>
      </c>
      <c r="F388" s="204" t="s">
        <v>61</v>
      </c>
      <c r="G388" s="10" t="s">
        <v>40</v>
      </c>
      <c r="H388" s="19"/>
      <c r="I388" s="19"/>
      <c r="J388" s="19"/>
      <c r="K388" s="19"/>
      <c r="L388" s="19"/>
      <c r="M388" s="19"/>
      <c r="N388" s="19"/>
      <c r="O388" s="19"/>
      <c r="P388" s="165"/>
      <c r="Q388" s="165">
        <f>+[4]Sheet1!C15</f>
        <v>1</v>
      </c>
      <c r="R388" s="165">
        <f>+[4]Sheet1!D15</f>
        <v>1</v>
      </c>
      <c r="S388" s="165">
        <f>+[4]Sheet1!E15</f>
        <v>0</v>
      </c>
      <c r="T388" s="165">
        <f>+[4]Sheet1!F15</f>
        <v>0</v>
      </c>
      <c r="U388" s="165">
        <f>+[4]Sheet1!G15</f>
        <v>0</v>
      </c>
      <c r="V388" s="165">
        <f>+[4]Sheet1!H15</f>
        <v>1</v>
      </c>
      <c r="W388" s="165">
        <f>+[4]Sheet1!I15</f>
        <v>0</v>
      </c>
      <c r="X388" s="165">
        <f>+[4]Sheet1!J15</f>
        <v>5</v>
      </c>
      <c r="Y388" s="165">
        <f>+[4]Sheet1!K15</f>
        <v>0</v>
      </c>
      <c r="Z388" s="165">
        <f>+[4]Sheet1!L15</f>
        <v>0</v>
      </c>
      <c r="AA388" s="165">
        <f>+[4]Sheet1!M15</f>
        <v>0</v>
      </c>
      <c r="AB388" s="165">
        <f>+[4]Sheet1!N15</f>
        <v>1</v>
      </c>
      <c r="AC388" s="165">
        <f>+[4]Sheet1!O15</f>
        <v>0</v>
      </c>
      <c r="AD388" s="165">
        <f>+[4]Sheet1!P15</f>
        <v>0</v>
      </c>
      <c r="AE388" s="165">
        <f>+[4]Sheet1!Q15</f>
        <v>0</v>
      </c>
      <c r="AF388" s="165">
        <f>+[4]Sheet1!R15</f>
        <v>0</v>
      </c>
      <c r="AG388" s="165">
        <f>+[4]Sheet1!S15</f>
        <v>0</v>
      </c>
      <c r="AH388" s="165">
        <f>+[4]Sheet1!T15</f>
        <v>0</v>
      </c>
      <c r="AI388" s="165">
        <f>+[4]Sheet1!U15</f>
        <v>0</v>
      </c>
      <c r="AJ388" s="165">
        <f>+[4]Sheet1!V15</f>
        <v>0</v>
      </c>
      <c r="AK388" s="165">
        <f>+[4]Sheet1!W15</f>
        <v>0</v>
      </c>
      <c r="AL388" s="165">
        <f>+[4]Sheet1!X15</f>
        <v>0</v>
      </c>
      <c r="AM388" s="165">
        <f>+[4]Sheet1!Y15</f>
        <v>0</v>
      </c>
    </row>
    <row r="389" spans="1:39">
      <c r="A389" s="4" t="s">
        <v>87</v>
      </c>
      <c r="B389" s="4" t="s">
        <v>61</v>
      </c>
      <c r="C389" s="4" t="s">
        <v>450</v>
      </c>
      <c r="D389" s="217"/>
      <c r="E389" s="203"/>
      <c r="F389" s="204"/>
      <c r="G389" s="11" t="s">
        <v>88</v>
      </c>
      <c r="H389" s="34"/>
      <c r="I389" s="34"/>
      <c r="J389" s="34"/>
      <c r="K389" s="34"/>
      <c r="L389" s="34"/>
      <c r="M389" s="34"/>
      <c r="N389" s="34"/>
      <c r="O389" s="34"/>
      <c r="P389" s="169"/>
      <c r="Q389" s="169">
        <f>+IFERROR(SUMIFS([5]Sheet1!D:D,[5]Sheet1!$A:$A,$A389,[5]Sheet1!$B:$B,$B389,[5]Sheet1!$C:$C,$C389),0)</f>
        <v>1</v>
      </c>
      <c r="R389" s="169">
        <f>+IFERROR(SUMIFS([5]Sheet1!E:E,[5]Sheet1!$A:$A,$A389,[5]Sheet1!$B:$B,$B389,[5]Sheet1!$C:$C,$C389),0)</f>
        <v>1</v>
      </c>
      <c r="S389" s="169">
        <f>+IFERROR(SUMIFS([5]Sheet1!F:F,[5]Sheet1!$A:$A,$A389,[5]Sheet1!$B:$B,$B389,[5]Sheet1!$C:$C,$C389),0)</f>
        <v>0</v>
      </c>
      <c r="T389" s="169">
        <f>+IFERROR(SUMIFS([5]Sheet1!G:G,[5]Sheet1!$A:$A,$A389,[5]Sheet1!$B:$B,$B389,[5]Sheet1!$C:$C,$C389),0)</f>
        <v>0</v>
      </c>
      <c r="U389" s="169">
        <f>+IFERROR(SUMIFS([5]Sheet1!H:H,[5]Sheet1!$A:$A,$A389,[5]Sheet1!$B:$B,$B389,[5]Sheet1!$C:$C,$C389),0)</f>
        <v>0</v>
      </c>
      <c r="V389" s="169">
        <f>+IFERROR(SUMIFS([5]Sheet1!I:I,[5]Sheet1!$A:$A,$A389,[5]Sheet1!$B:$B,$B389,[5]Sheet1!$C:$C,$C389),0)</f>
        <v>1</v>
      </c>
      <c r="W389" s="169">
        <f>+IFERROR(SUMIFS([5]Sheet1!J:J,[5]Sheet1!$A:$A,$A389,[5]Sheet1!$B:$B,$B389,[5]Sheet1!$C:$C,$C389),0)</f>
        <v>0</v>
      </c>
      <c r="X389" s="169">
        <f>+IFERROR(SUMIFS([5]Sheet1!K:K,[5]Sheet1!$A:$A,$A389,[5]Sheet1!$B:$B,$B389,[5]Sheet1!$C:$C,$C389),0)</f>
        <v>5</v>
      </c>
      <c r="Y389" s="169">
        <f>+IFERROR(SUMIFS([5]Sheet1!L:L,[5]Sheet1!$A:$A,$A389,[5]Sheet1!$B:$B,$B389,[5]Sheet1!$C:$C,$C389),0)</f>
        <v>0</v>
      </c>
      <c r="Z389" s="169">
        <f>+IFERROR(SUMIFS([5]Sheet1!M:M,[5]Sheet1!$A:$A,$A389,[5]Sheet1!$B:$B,$B389,[5]Sheet1!$C:$C,$C389),0)</f>
        <v>0</v>
      </c>
      <c r="AA389" s="169">
        <f>+IFERROR(SUMIFS([5]Sheet1!N:N,[5]Sheet1!$A:$A,$A389,[5]Sheet1!$B:$B,$B389,[5]Sheet1!$C:$C,$C389),0)</f>
        <v>0</v>
      </c>
      <c r="AB389" s="169">
        <f>+IFERROR(SUMIFS([5]Sheet1!O:O,[5]Sheet1!$A:$A,$A389,[5]Sheet1!$B:$B,$B389,[5]Sheet1!$C:$C,$C389),0)</f>
        <v>1</v>
      </c>
      <c r="AC389" s="169">
        <f>+IFERROR(SUMIFS([5]Sheet1!P:P,[5]Sheet1!$A:$A,$A389,[5]Sheet1!$B:$B,$B389,[5]Sheet1!$C:$C,$C389),0)</f>
        <v>0</v>
      </c>
      <c r="AD389" s="169">
        <f>+IFERROR(SUMIFS([5]Sheet1!Q:Q,[5]Sheet1!$A:$A,$A389,[5]Sheet1!$B:$B,$B389,[5]Sheet1!$C:$C,$C389),0)</f>
        <v>0</v>
      </c>
      <c r="AE389" s="169">
        <f>+IFERROR(SUMIFS([5]Sheet1!R:R,[5]Sheet1!$A:$A,$A389,[5]Sheet1!$B:$B,$B389,[5]Sheet1!$C:$C,$C389),0)</f>
        <v>0</v>
      </c>
      <c r="AF389" s="169">
        <f>+IFERROR(SUMIFS([5]Sheet1!S:S,[5]Sheet1!$A:$A,$A389,[5]Sheet1!$B:$B,$B389,[5]Sheet1!$C:$C,$C389),0)</f>
        <v>0</v>
      </c>
      <c r="AG389" s="169">
        <f>+IFERROR(SUMIFS([5]Sheet1!T:T,[5]Sheet1!$A:$A,$A389,[5]Sheet1!$B:$B,$B389,[5]Sheet1!$C:$C,$C389),0)</f>
        <v>0</v>
      </c>
      <c r="AH389" s="169">
        <f>+IFERROR(SUMIFS([5]Sheet1!U:U,[5]Sheet1!$A:$A,$A389,[5]Sheet1!$B:$B,$B389,[5]Sheet1!$C:$C,$C389),0)</f>
        <v>0</v>
      </c>
      <c r="AI389" s="169">
        <f>+IFERROR(SUMIFS([5]Sheet1!V:V,[5]Sheet1!$A:$A,$A389,[5]Sheet1!$B:$B,$B389,[5]Sheet1!$C:$C,$C389),0)</f>
        <v>0</v>
      </c>
      <c r="AJ389" s="169">
        <f>+IFERROR(SUMIFS([5]Sheet1!W:W,[5]Sheet1!$A:$A,$A389,[5]Sheet1!$B:$B,$B389,[5]Sheet1!$C:$C,$C389),0)</f>
        <v>0</v>
      </c>
      <c r="AK389" s="169">
        <f>+IFERROR(SUMIFS([5]Sheet1!X:X,[5]Sheet1!$A:$A,$A389,[5]Sheet1!$B:$B,$B389,[5]Sheet1!$C:$C,$C389),0)</f>
        <v>0</v>
      </c>
      <c r="AL389" s="169">
        <f>+IFERROR(SUMIFS([5]Sheet1!Y:Y,[5]Sheet1!$A:$A,$A389,[5]Sheet1!$B:$B,$B389,[5]Sheet1!$C:$C,$C389),0)</f>
        <v>0</v>
      </c>
      <c r="AM389" s="169">
        <f>+IFERROR(SUMIFS([5]Sheet1!Z:Z,[5]Sheet1!$A:$A,$A389,[5]Sheet1!$B:$B,$B389,[5]Sheet1!$C:$C,$C389),0)</f>
        <v>0</v>
      </c>
    </row>
    <row r="390" spans="1:39">
      <c r="A390" s="4" t="s">
        <v>87</v>
      </c>
      <c r="B390" s="4" t="s">
        <v>61</v>
      </c>
      <c r="C390" s="4" t="str">
        <f t="shared" ref="C390:C391" si="185">+G390</f>
        <v>assets/client</v>
      </c>
      <c r="D390" s="217"/>
      <c r="E390" s="203"/>
      <c r="F390" s="204"/>
      <c r="G390" s="13" t="s">
        <v>90</v>
      </c>
      <c r="H390" s="36"/>
      <c r="I390" s="36"/>
      <c r="J390" s="36"/>
      <c r="K390" s="36"/>
      <c r="L390" s="36"/>
      <c r="M390" s="36"/>
      <c r="N390" s="36"/>
      <c r="O390" s="36"/>
      <c r="P390" s="170" t="str">
        <f>+IFERROR(P389/P388,"")</f>
        <v/>
      </c>
      <c r="Q390" s="170">
        <f t="shared" ref="Q390:AM390" si="186">+IFERROR(Q389/Q388,"")</f>
        <v>1</v>
      </c>
      <c r="R390" s="170">
        <f t="shared" si="186"/>
        <v>1</v>
      </c>
      <c r="S390" s="170" t="str">
        <f t="shared" si="186"/>
        <v/>
      </c>
      <c r="T390" s="170" t="str">
        <f t="shared" si="186"/>
        <v/>
      </c>
      <c r="U390" s="170" t="str">
        <f t="shared" si="186"/>
        <v/>
      </c>
      <c r="V390" s="170">
        <f t="shared" si="186"/>
        <v>1</v>
      </c>
      <c r="W390" s="170" t="str">
        <f t="shared" si="186"/>
        <v/>
      </c>
      <c r="X390" s="170">
        <f t="shared" si="186"/>
        <v>1</v>
      </c>
      <c r="Y390" s="170" t="str">
        <f t="shared" si="186"/>
        <v/>
      </c>
      <c r="Z390" s="170" t="str">
        <f t="shared" si="186"/>
        <v/>
      </c>
      <c r="AA390" s="170" t="str">
        <f t="shared" si="186"/>
        <v/>
      </c>
      <c r="AB390" s="170">
        <f t="shared" si="186"/>
        <v>1</v>
      </c>
      <c r="AC390" s="170" t="str">
        <f t="shared" si="186"/>
        <v/>
      </c>
      <c r="AD390" s="170" t="str">
        <f t="shared" si="186"/>
        <v/>
      </c>
      <c r="AE390" s="170" t="str">
        <f t="shared" si="186"/>
        <v/>
      </c>
      <c r="AF390" s="170" t="str">
        <f t="shared" si="186"/>
        <v/>
      </c>
      <c r="AG390" s="170" t="str">
        <f t="shared" si="186"/>
        <v/>
      </c>
      <c r="AH390" s="170" t="str">
        <f t="shared" si="186"/>
        <v/>
      </c>
      <c r="AI390" s="170" t="str">
        <f t="shared" si="186"/>
        <v/>
      </c>
      <c r="AJ390" s="170" t="str">
        <f t="shared" si="186"/>
        <v/>
      </c>
      <c r="AK390" s="170" t="str">
        <f t="shared" si="186"/>
        <v/>
      </c>
      <c r="AL390" s="170" t="str">
        <f t="shared" si="186"/>
        <v/>
      </c>
      <c r="AM390" s="170" t="str">
        <f t="shared" si="186"/>
        <v/>
      </c>
    </row>
    <row r="391" spans="1:39">
      <c r="A391" s="4" t="s">
        <v>87</v>
      </c>
      <c r="B391" s="4" t="s">
        <v>62</v>
      </c>
      <c r="C391" s="4" t="str">
        <f t="shared" si="185"/>
        <v>Clients</v>
      </c>
      <c r="D391" s="217"/>
      <c r="E391" s="203"/>
      <c r="F391" s="204" t="s">
        <v>62</v>
      </c>
      <c r="G391" s="10" t="s">
        <v>40</v>
      </c>
      <c r="H391" s="19"/>
      <c r="I391" s="19"/>
      <c r="J391" s="19"/>
      <c r="K391" s="19"/>
      <c r="L391" s="19"/>
      <c r="M391" s="19"/>
      <c r="N391" s="19"/>
      <c r="O391" s="19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L391" s="165"/>
      <c r="AM391" s="165"/>
    </row>
    <row r="392" spans="1:39">
      <c r="A392" s="4" t="s">
        <v>87</v>
      </c>
      <c r="B392" s="4" t="s">
        <v>62</v>
      </c>
      <c r="C392" s="4" t="s">
        <v>3780</v>
      </c>
      <c r="D392" s="217"/>
      <c r="E392" s="203"/>
      <c r="F392" s="204"/>
      <c r="G392" s="11" t="s">
        <v>88</v>
      </c>
      <c r="H392" s="34"/>
      <c r="I392" s="34"/>
      <c r="J392" s="34"/>
      <c r="K392" s="34"/>
      <c r="L392" s="34"/>
      <c r="M392" s="34"/>
      <c r="N392" s="34"/>
      <c r="O392" s="34"/>
      <c r="P392" s="169"/>
      <c r="Q392" s="169">
        <f>+IFERROR(SUMIFS([5]Sheet1!D:D,[5]Sheet1!$A:$A,$A392,[5]Sheet1!$B:$B,$B392,[5]Sheet1!$C:$C,$C392),0)</f>
        <v>0</v>
      </c>
      <c r="R392" s="169">
        <f>+IFERROR(SUMIFS([5]Sheet1!E:E,[5]Sheet1!$A:$A,$A392,[5]Sheet1!$B:$B,$B392,[5]Sheet1!$C:$C,$C392),0)</f>
        <v>0</v>
      </c>
      <c r="S392" s="169">
        <f>+IFERROR(SUMIFS([5]Sheet1!F:F,[5]Sheet1!$A:$A,$A392,[5]Sheet1!$B:$B,$B392,[5]Sheet1!$C:$C,$C392),0)</f>
        <v>0</v>
      </c>
      <c r="T392" s="169">
        <f>+IFERROR(SUMIFS([5]Sheet1!G:G,[5]Sheet1!$A:$A,$A392,[5]Sheet1!$B:$B,$B392,[5]Sheet1!$C:$C,$C392),0)</f>
        <v>0</v>
      </c>
      <c r="U392" s="169">
        <f>+IFERROR(SUMIFS([5]Sheet1!H:H,[5]Sheet1!$A:$A,$A392,[5]Sheet1!$B:$B,$B392,[5]Sheet1!$C:$C,$C392),0)</f>
        <v>0</v>
      </c>
      <c r="V392" s="169">
        <f>+IFERROR(SUMIFS([5]Sheet1!I:I,[5]Sheet1!$A:$A,$A392,[5]Sheet1!$B:$B,$B392,[5]Sheet1!$C:$C,$C392),0)</f>
        <v>0</v>
      </c>
      <c r="W392" s="169">
        <f>+IFERROR(SUMIFS([5]Sheet1!J:J,[5]Sheet1!$A:$A,$A392,[5]Sheet1!$B:$B,$B392,[5]Sheet1!$C:$C,$C392),0)</f>
        <v>0</v>
      </c>
      <c r="X392" s="169">
        <f>+IFERROR(SUMIFS([5]Sheet1!K:K,[5]Sheet1!$A:$A,$A392,[5]Sheet1!$B:$B,$B392,[5]Sheet1!$C:$C,$C392),0)</f>
        <v>0</v>
      </c>
      <c r="Y392" s="169">
        <f>+IFERROR(SUMIFS([5]Sheet1!L:L,[5]Sheet1!$A:$A,$A392,[5]Sheet1!$B:$B,$B392,[5]Sheet1!$C:$C,$C392),0)</f>
        <v>0</v>
      </c>
      <c r="Z392" s="169">
        <f>+IFERROR(SUMIFS([5]Sheet1!M:M,[5]Sheet1!$A:$A,$A392,[5]Sheet1!$B:$B,$B392,[5]Sheet1!$C:$C,$C392),0)</f>
        <v>0</v>
      </c>
      <c r="AA392" s="169">
        <f>+IFERROR(SUMIFS([5]Sheet1!N:N,[5]Sheet1!$A:$A,$A392,[5]Sheet1!$B:$B,$B392,[5]Sheet1!$C:$C,$C392),0)</f>
        <v>0</v>
      </c>
      <c r="AB392" s="169">
        <f>+IFERROR(SUMIFS([5]Sheet1!O:O,[5]Sheet1!$A:$A,$A392,[5]Sheet1!$B:$B,$B392,[5]Sheet1!$C:$C,$C392),0)</f>
        <v>0</v>
      </c>
      <c r="AC392" s="169">
        <f>+IFERROR(SUMIFS([5]Sheet1!P:P,[5]Sheet1!$A:$A,$A392,[5]Sheet1!$B:$B,$B392,[5]Sheet1!$C:$C,$C392),0)</f>
        <v>0</v>
      </c>
      <c r="AD392" s="169">
        <f>+IFERROR(SUMIFS([5]Sheet1!Q:Q,[5]Sheet1!$A:$A,$A392,[5]Sheet1!$B:$B,$B392,[5]Sheet1!$C:$C,$C392),0)</f>
        <v>0</v>
      </c>
      <c r="AE392" s="169">
        <f>+IFERROR(SUMIFS([5]Sheet1!R:R,[5]Sheet1!$A:$A,$A392,[5]Sheet1!$B:$B,$B392,[5]Sheet1!$C:$C,$C392),0)</f>
        <v>0</v>
      </c>
      <c r="AF392" s="169">
        <f>+IFERROR(SUMIFS([5]Sheet1!S:S,[5]Sheet1!$A:$A,$A392,[5]Sheet1!$B:$B,$B392,[5]Sheet1!$C:$C,$C392),0)</f>
        <v>0</v>
      </c>
      <c r="AG392" s="169">
        <f>+IFERROR(SUMIFS([5]Sheet1!T:T,[5]Sheet1!$A:$A,$A392,[5]Sheet1!$B:$B,$B392,[5]Sheet1!$C:$C,$C392),0)</f>
        <v>0</v>
      </c>
      <c r="AH392" s="169">
        <f>+IFERROR(SUMIFS([5]Sheet1!U:U,[5]Sheet1!$A:$A,$A392,[5]Sheet1!$B:$B,$B392,[5]Sheet1!$C:$C,$C392),0)</f>
        <v>0</v>
      </c>
      <c r="AI392" s="169">
        <f>+IFERROR(SUMIFS([5]Sheet1!V:V,[5]Sheet1!$A:$A,$A392,[5]Sheet1!$B:$B,$B392,[5]Sheet1!$C:$C,$C392),0)</f>
        <v>0</v>
      </c>
      <c r="AJ392" s="169">
        <f>+IFERROR(SUMIFS([5]Sheet1!W:W,[5]Sheet1!$A:$A,$A392,[5]Sheet1!$B:$B,$B392,[5]Sheet1!$C:$C,$C392),0)</f>
        <v>0</v>
      </c>
      <c r="AK392" s="169">
        <f>+IFERROR(SUMIFS([5]Sheet1!X:X,[5]Sheet1!$A:$A,$A392,[5]Sheet1!$B:$B,$B392,[5]Sheet1!$C:$C,$C392),0)</f>
        <v>0</v>
      </c>
      <c r="AL392" s="169">
        <f>+IFERROR(SUMIFS([5]Sheet1!Y:Y,[5]Sheet1!$A:$A,$A392,[5]Sheet1!$B:$B,$B392,[5]Sheet1!$C:$C,$C392),0)</f>
        <v>0</v>
      </c>
      <c r="AM392" s="169">
        <f>+IFERROR(SUMIFS([5]Sheet1!Z:Z,[5]Sheet1!$A:$A,$A392,[5]Sheet1!$B:$B,$B392,[5]Sheet1!$C:$C,$C392),0)</f>
        <v>0</v>
      </c>
    </row>
    <row r="393" spans="1:39">
      <c r="A393" s="4" t="s">
        <v>87</v>
      </c>
      <c r="B393" s="4" t="s">
        <v>62</v>
      </c>
      <c r="C393" s="4" t="str">
        <f t="shared" ref="C393:C394" si="187">+G393</f>
        <v>assets/client</v>
      </c>
      <c r="D393" s="217"/>
      <c r="E393" s="203"/>
      <c r="F393" s="204"/>
      <c r="G393" s="13" t="s">
        <v>90</v>
      </c>
      <c r="H393" s="36"/>
      <c r="I393" s="36"/>
      <c r="J393" s="36"/>
      <c r="K393" s="36"/>
      <c r="L393" s="36"/>
      <c r="M393" s="36"/>
      <c r="N393" s="36"/>
      <c r="O393" s="36"/>
      <c r="P393" s="170"/>
      <c r="Q393" s="170" t="str">
        <f>+IFERROR(Q392/Q391,"")</f>
        <v/>
      </c>
      <c r="R393" s="170" t="str">
        <f t="shared" ref="R393:S393" si="188">+IFERROR(R392/R391,"")</f>
        <v/>
      </c>
      <c r="S393" s="170" t="str">
        <f t="shared" si="188"/>
        <v/>
      </c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70"/>
      <c r="AE393" s="170"/>
      <c r="AF393" s="170"/>
      <c r="AG393" s="170"/>
      <c r="AH393" s="170"/>
      <c r="AI393" s="170"/>
      <c r="AJ393" s="170"/>
      <c r="AK393" s="170"/>
      <c r="AL393" s="170"/>
      <c r="AM393" s="170"/>
    </row>
    <row r="394" spans="1:39" ht="15" customHeight="1">
      <c r="A394" s="4" t="s">
        <v>87</v>
      </c>
      <c r="B394" s="8" t="s">
        <v>72</v>
      </c>
      <c r="C394" s="4" t="str">
        <f t="shared" si="187"/>
        <v>Clients</v>
      </c>
      <c r="D394" s="217"/>
      <c r="E394" s="203"/>
      <c r="F394" s="204" t="s">
        <v>72</v>
      </c>
      <c r="G394" s="10" t="s">
        <v>40</v>
      </c>
      <c r="H394" s="19"/>
      <c r="I394" s="19"/>
      <c r="J394" s="19"/>
      <c r="K394" s="19"/>
      <c r="L394" s="19"/>
      <c r="M394" s="19"/>
      <c r="N394" s="19"/>
      <c r="O394" s="19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65"/>
      <c r="AE394" s="165"/>
      <c r="AF394" s="165"/>
      <c r="AG394" s="165"/>
      <c r="AH394" s="165"/>
      <c r="AI394" s="165"/>
      <c r="AJ394" s="165"/>
      <c r="AK394" s="165"/>
      <c r="AL394" s="165"/>
      <c r="AM394" s="165"/>
    </row>
    <row r="395" spans="1:39">
      <c r="A395" s="4" t="s">
        <v>87</v>
      </c>
      <c r="B395" s="8" t="s">
        <v>72</v>
      </c>
      <c r="C395" s="4" t="s">
        <v>3781</v>
      </c>
      <c r="D395" s="217"/>
      <c r="E395" s="203"/>
      <c r="F395" s="204"/>
      <c r="G395" s="11" t="s">
        <v>88</v>
      </c>
      <c r="H395" s="34"/>
      <c r="I395" s="34"/>
      <c r="J395" s="34"/>
      <c r="K395" s="34"/>
      <c r="L395" s="34"/>
      <c r="M395" s="34"/>
      <c r="N395" s="34"/>
      <c r="O395" s="34"/>
      <c r="P395" s="169"/>
      <c r="Q395" s="169">
        <f>+IFERROR(SUMIFS([5]Sheet1!D:D,[5]Sheet1!$A:$A,$A395,[5]Sheet1!$B:$B,$B395,[5]Sheet1!$C:$C,$C395),0)</f>
        <v>0</v>
      </c>
      <c r="R395" s="169">
        <f>+IFERROR(SUMIFS([5]Sheet1!E:E,[5]Sheet1!$A:$A,$A395,[5]Sheet1!$B:$B,$B395,[5]Sheet1!$C:$C,$C395),0)</f>
        <v>0</v>
      </c>
      <c r="S395" s="169">
        <f>+IFERROR(SUMIFS([5]Sheet1!F:F,[5]Sheet1!$A:$A,$A395,[5]Sheet1!$B:$B,$B395,[5]Sheet1!$C:$C,$C395),0)</f>
        <v>0</v>
      </c>
      <c r="T395" s="169">
        <f>+IFERROR(SUMIFS([5]Sheet1!G:G,[5]Sheet1!$A:$A,$A395,[5]Sheet1!$B:$B,$B395,[5]Sheet1!$C:$C,$C395),0)</f>
        <v>0</v>
      </c>
      <c r="U395" s="169">
        <f>+IFERROR(SUMIFS([5]Sheet1!H:H,[5]Sheet1!$A:$A,$A395,[5]Sheet1!$B:$B,$B395,[5]Sheet1!$C:$C,$C395),0)</f>
        <v>0</v>
      </c>
      <c r="V395" s="169">
        <f>+IFERROR(SUMIFS([5]Sheet1!I:I,[5]Sheet1!$A:$A,$A395,[5]Sheet1!$B:$B,$B395,[5]Sheet1!$C:$C,$C395),0)</f>
        <v>0</v>
      </c>
      <c r="W395" s="169">
        <f>+IFERROR(SUMIFS([5]Sheet1!J:J,[5]Sheet1!$A:$A,$A395,[5]Sheet1!$B:$B,$B395,[5]Sheet1!$C:$C,$C395),0)</f>
        <v>0</v>
      </c>
      <c r="X395" s="169">
        <f>+IFERROR(SUMIFS([5]Sheet1!K:K,[5]Sheet1!$A:$A,$A395,[5]Sheet1!$B:$B,$B395,[5]Sheet1!$C:$C,$C395),0)</f>
        <v>0</v>
      </c>
      <c r="Y395" s="169">
        <f>+IFERROR(SUMIFS([5]Sheet1!L:L,[5]Sheet1!$A:$A,$A395,[5]Sheet1!$B:$B,$B395,[5]Sheet1!$C:$C,$C395),0)</f>
        <v>0</v>
      </c>
      <c r="Z395" s="169">
        <f>+IFERROR(SUMIFS([5]Sheet1!M:M,[5]Sheet1!$A:$A,$A395,[5]Sheet1!$B:$B,$B395,[5]Sheet1!$C:$C,$C395),0)</f>
        <v>0</v>
      </c>
      <c r="AA395" s="169">
        <f>+IFERROR(SUMIFS([5]Sheet1!N:N,[5]Sheet1!$A:$A,$A395,[5]Sheet1!$B:$B,$B395,[5]Sheet1!$C:$C,$C395),0)</f>
        <v>0</v>
      </c>
      <c r="AB395" s="169">
        <f>+IFERROR(SUMIFS([5]Sheet1!O:O,[5]Sheet1!$A:$A,$A395,[5]Sheet1!$B:$B,$B395,[5]Sheet1!$C:$C,$C395),0)</f>
        <v>0</v>
      </c>
      <c r="AC395" s="169">
        <f>+IFERROR(SUMIFS([5]Sheet1!P:P,[5]Sheet1!$A:$A,$A395,[5]Sheet1!$B:$B,$B395,[5]Sheet1!$C:$C,$C395),0)</f>
        <v>0</v>
      </c>
      <c r="AD395" s="169">
        <f>+IFERROR(SUMIFS([5]Sheet1!Q:Q,[5]Sheet1!$A:$A,$A395,[5]Sheet1!$B:$B,$B395,[5]Sheet1!$C:$C,$C395),0)</f>
        <v>0</v>
      </c>
      <c r="AE395" s="169">
        <f>+IFERROR(SUMIFS([5]Sheet1!R:R,[5]Sheet1!$A:$A,$A395,[5]Sheet1!$B:$B,$B395,[5]Sheet1!$C:$C,$C395),0)</f>
        <v>0</v>
      </c>
      <c r="AF395" s="169">
        <f>+IFERROR(SUMIFS([5]Sheet1!S:S,[5]Sheet1!$A:$A,$A395,[5]Sheet1!$B:$B,$B395,[5]Sheet1!$C:$C,$C395),0)</f>
        <v>0</v>
      </c>
      <c r="AG395" s="169">
        <f>+IFERROR(SUMIFS([5]Sheet1!T:T,[5]Sheet1!$A:$A,$A395,[5]Sheet1!$B:$B,$B395,[5]Sheet1!$C:$C,$C395),0)</f>
        <v>0</v>
      </c>
      <c r="AH395" s="169">
        <f>+IFERROR(SUMIFS([5]Sheet1!U:U,[5]Sheet1!$A:$A,$A395,[5]Sheet1!$B:$B,$B395,[5]Sheet1!$C:$C,$C395),0)</f>
        <v>0</v>
      </c>
      <c r="AI395" s="169">
        <f>+IFERROR(SUMIFS([5]Sheet1!V:V,[5]Sheet1!$A:$A,$A395,[5]Sheet1!$B:$B,$B395,[5]Sheet1!$C:$C,$C395),0)</f>
        <v>0</v>
      </c>
      <c r="AJ395" s="169">
        <f>+IFERROR(SUMIFS([5]Sheet1!W:W,[5]Sheet1!$A:$A,$A395,[5]Sheet1!$B:$B,$B395,[5]Sheet1!$C:$C,$C395),0)</f>
        <v>0</v>
      </c>
      <c r="AK395" s="169">
        <f>+IFERROR(SUMIFS([5]Sheet1!X:X,[5]Sheet1!$A:$A,$A395,[5]Sheet1!$B:$B,$B395,[5]Sheet1!$C:$C,$C395),0)</f>
        <v>0</v>
      </c>
      <c r="AL395" s="169">
        <f>+IFERROR(SUMIFS([5]Sheet1!Y:Y,[5]Sheet1!$A:$A,$A395,[5]Sheet1!$B:$B,$B395,[5]Sheet1!$C:$C,$C395),0)</f>
        <v>0</v>
      </c>
      <c r="AM395" s="169">
        <f>+IFERROR(SUMIFS([5]Sheet1!Z:Z,[5]Sheet1!$A:$A,$A395,[5]Sheet1!$B:$B,$B395,[5]Sheet1!$C:$C,$C395),0)</f>
        <v>0</v>
      </c>
    </row>
    <row r="396" spans="1:39">
      <c r="A396" s="4" t="s">
        <v>87</v>
      </c>
      <c r="B396" s="8" t="s">
        <v>72</v>
      </c>
      <c r="C396" s="4" t="str">
        <f t="shared" ref="C396:C397" si="189">+G396</f>
        <v>assets/client</v>
      </c>
      <c r="D396" s="217"/>
      <c r="E396" s="203"/>
      <c r="F396" s="204"/>
      <c r="G396" s="13" t="s">
        <v>90</v>
      </c>
      <c r="H396" s="36"/>
      <c r="I396" s="36"/>
      <c r="J396" s="36"/>
      <c r="K396" s="36"/>
      <c r="L396" s="36"/>
      <c r="M396" s="36"/>
      <c r="N396" s="36"/>
      <c r="O396" s="36"/>
      <c r="P396" s="170"/>
      <c r="Q396" s="170" t="str">
        <f>+IFERROR(Q395/Q394,"")</f>
        <v/>
      </c>
      <c r="R396" s="170" t="str">
        <f t="shared" ref="R396:S396" si="190">+IFERROR(R395/R394,"")</f>
        <v/>
      </c>
      <c r="S396" s="170" t="str">
        <f t="shared" si="190"/>
        <v/>
      </c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  <c r="AG396" s="170"/>
      <c r="AH396" s="170"/>
      <c r="AI396" s="170"/>
      <c r="AJ396" s="170"/>
      <c r="AK396" s="170"/>
      <c r="AL396" s="170"/>
      <c r="AM396" s="170"/>
    </row>
    <row r="397" spans="1:39" ht="15" customHeight="1">
      <c r="A397" s="4" t="s">
        <v>87</v>
      </c>
      <c r="B397" s="8" t="s">
        <v>73</v>
      </c>
      <c r="C397" s="4" t="str">
        <f t="shared" si="189"/>
        <v>Clients</v>
      </c>
      <c r="D397" s="217"/>
      <c r="E397" s="203"/>
      <c r="F397" s="204" t="s">
        <v>73</v>
      </c>
      <c r="G397" s="10" t="s">
        <v>40</v>
      </c>
      <c r="H397" s="19"/>
      <c r="I397" s="19"/>
      <c r="J397" s="19"/>
      <c r="K397" s="19"/>
      <c r="L397" s="19"/>
      <c r="M397" s="19"/>
      <c r="N397" s="19"/>
      <c r="O397" s="19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L397" s="165"/>
      <c r="AM397" s="165"/>
    </row>
    <row r="398" spans="1:39">
      <c r="A398" s="4" t="s">
        <v>87</v>
      </c>
      <c r="B398" s="8" t="s">
        <v>73</v>
      </c>
      <c r="C398" s="4" t="s">
        <v>3782</v>
      </c>
      <c r="D398" s="217"/>
      <c r="E398" s="203"/>
      <c r="F398" s="204"/>
      <c r="G398" s="11" t="s">
        <v>88</v>
      </c>
      <c r="H398" s="34"/>
      <c r="I398" s="34"/>
      <c r="J398" s="34"/>
      <c r="K398" s="34"/>
      <c r="L398" s="34"/>
      <c r="M398" s="34"/>
      <c r="N398" s="34"/>
      <c r="O398" s="34"/>
      <c r="P398" s="169"/>
      <c r="Q398" s="169">
        <f>+IFERROR(SUMIFS([5]Sheet1!D:D,[5]Sheet1!$A:$A,$A398,[5]Sheet1!$B:$B,$B398,[5]Sheet1!$C:$C,$C398),0)</f>
        <v>0</v>
      </c>
      <c r="R398" s="169">
        <f>+IFERROR(SUMIFS([5]Sheet1!E:E,[5]Sheet1!$A:$A,$A398,[5]Sheet1!$B:$B,$B398,[5]Sheet1!$C:$C,$C398),0)</f>
        <v>0</v>
      </c>
      <c r="S398" s="169">
        <f>+IFERROR(SUMIFS([5]Sheet1!F:F,[5]Sheet1!$A:$A,$A398,[5]Sheet1!$B:$B,$B398,[5]Sheet1!$C:$C,$C398),0)</f>
        <v>0</v>
      </c>
      <c r="T398" s="169">
        <f>+IFERROR(SUMIFS([5]Sheet1!G:G,[5]Sheet1!$A:$A,$A398,[5]Sheet1!$B:$B,$B398,[5]Sheet1!$C:$C,$C398),0)</f>
        <v>0</v>
      </c>
      <c r="U398" s="169">
        <f>+IFERROR(SUMIFS([5]Sheet1!H:H,[5]Sheet1!$A:$A,$A398,[5]Sheet1!$B:$B,$B398,[5]Sheet1!$C:$C,$C398),0)</f>
        <v>0</v>
      </c>
      <c r="V398" s="169">
        <f>+IFERROR(SUMIFS([5]Sheet1!I:I,[5]Sheet1!$A:$A,$A398,[5]Sheet1!$B:$B,$B398,[5]Sheet1!$C:$C,$C398),0)</f>
        <v>0</v>
      </c>
      <c r="W398" s="169">
        <f>+IFERROR(SUMIFS([5]Sheet1!J:J,[5]Sheet1!$A:$A,$A398,[5]Sheet1!$B:$B,$B398,[5]Sheet1!$C:$C,$C398),0)</f>
        <v>0</v>
      </c>
      <c r="X398" s="169">
        <f>+IFERROR(SUMIFS([5]Sheet1!K:K,[5]Sheet1!$A:$A,$A398,[5]Sheet1!$B:$B,$B398,[5]Sheet1!$C:$C,$C398),0)</f>
        <v>0</v>
      </c>
      <c r="Y398" s="169">
        <f>+IFERROR(SUMIFS([5]Sheet1!L:L,[5]Sheet1!$A:$A,$A398,[5]Sheet1!$B:$B,$B398,[5]Sheet1!$C:$C,$C398),0)</f>
        <v>0</v>
      </c>
      <c r="Z398" s="169">
        <f>+IFERROR(SUMIFS([5]Sheet1!M:M,[5]Sheet1!$A:$A,$A398,[5]Sheet1!$B:$B,$B398,[5]Sheet1!$C:$C,$C398),0)</f>
        <v>0</v>
      </c>
      <c r="AA398" s="169">
        <f>+IFERROR(SUMIFS([5]Sheet1!N:N,[5]Sheet1!$A:$A,$A398,[5]Sheet1!$B:$B,$B398,[5]Sheet1!$C:$C,$C398),0)</f>
        <v>0</v>
      </c>
      <c r="AB398" s="169">
        <f>+IFERROR(SUMIFS([5]Sheet1!O:O,[5]Sheet1!$A:$A,$A398,[5]Sheet1!$B:$B,$B398,[5]Sheet1!$C:$C,$C398),0)</f>
        <v>0</v>
      </c>
      <c r="AC398" s="169">
        <f>+IFERROR(SUMIFS([5]Sheet1!P:P,[5]Sheet1!$A:$A,$A398,[5]Sheet1!$B:$B,$B398,[5]Sheet1!$C:$C,$C398),0)</f>
        <v>0</v>
      </c>
      <c r="AD398" s="169">
        <f>+IFERROR(SUMIFS([5]Sheet1!Q:Q,[5]Sheet1!$A:$A,$A398,[5]Sheet1!$B:$B,$B398,[5]Sheet1!$C:$C,$C398),0)</f>
        <v>0</v>
      </c>
      <c r="AE398" s="169">
        <f>+IFERROR(SUMIFS([5]Sheet1!R:R,[5]Sheet1!$A:$A,$A398,[5]Sheet1!$B:$B,$B398,[5]Sheet1!$C:$C,$C398),0)</f>
        <v>0</v>
      </c>
      <c r="AF398" s="169">
        <f>+IFERROR(SUMIFS([5]Sheet1!S:S,[5]Sheet1!$A:$A,$A398,[5]Sheet1!$B:$B,$B398,[5]Sheet1!$C:$C,$C398),0)</f>
        <v>0</v>
      </c>
      <c r="AG398" s="169">
        <f>+IFERROR(SUMIFS([5]Sheet1!T:T,[5]Sheet1!$A:$A,$A398,[5]Sheet1!$B:$B,$B398,[5]Sheet1!$C:$C,$C398),0)</f>
        <v>0</v>
      </c>
      <c r="AH398" s="169">
        <f>+IFERROR(SUMIFS([5]Sheet1!U:U,[5]Sheet1!$A:$A,$A398,[5]Sheet1!$B:$B,$B398,[5]Sheet1!$C:$C,$C398),0)</f>
        <v>0</v>
      </c>
      <c r="AI398" s="169">
        <f>+IFERROR(SUMIFS([5]Sheet1!V:V,[5]Sheet1!$A:$A,$A398,[5]Sheet1!$B:$B,$B398,[5]Sheet1!$C:$C,$C398),0)</f>
        <v>0</v>
      </c>
      <c r="AJ398" s="169">
        <f>+IFERROR(SUMIFS([5]Sheet1!W:W,[5]Sheet1!$A:$A,$A398,[5]Sheet1!$B:$B,$B398,[5]Sheet1!$C:$C,$C398),0)</f>
        <v>0</v>
      </c>
      <c r="AK398" s="169">
        <f>+IFERROR(SUMIFS([5]Sheet1!X:X,[5]Sheet1!$A:$A,$A398,[5]Sheet1!$B:$B,$B398,[5]Sheet1!$C:$C,$C398),0)</f>
        <v>0</v>
      </c>
      <c r="AL398" s="169">
        <f>+IFERROR(SUMIFS([5]Sheet1!Y:Y,[5]Sheet1!$A:$A,$A398,[5]Sheet1!$B:$B,$B398,[5]Sheet1!$C:$C,$C398),0)</f>
        <v>0</v>
      </c>
      <c r="AM398" s="169">
        <f>+IFERROR(SUMIFS([5]Sheet1!Z:Z,[5]Sheet1!$A:$A,$A398,[5]Sheet1!$B:$B,$B398,[5]Sheet1!$C:$C,$C398),0)</f>
        <v>0</v>
      </c>
    </row>
    <row r="399" spans="1:39">
      <c r="A399" s="4" t="s">
        <v>87</v>
      </c>
      <c r="B399" s="8" t="s">
        <v>73</v>
      </c>
      <c r="C399" s="4" t="str">
        <f t="shared" ref="C399:C416" si="191">+G399</f>
        <v>assets/client</v>
      </c>
      <c r="D399" s="217"/>
      <c r="E399" s="203"/>
      <c r="F399" s="204"/>
      <c r="G399" s="13" t="s">
        <v>90</v>
      </c>
      <c r="H399" s="36"/>
      <c r="I399" s="36"/>
      <c r="J399" s="36"/>
      <c r="K399" s="36"/>
      <c r="L399" s="36"/>
      <c r="M399" s="36"/>
      <c r="N399" s="36"/>
      <c r="O399" s="36"/>
      <c r="P399" s="170"/>
      <c r="Q399" s="170" t="str">
        <f t="shared" ref="Q399:S399" si="192">+IFERROR(Q398/Q397,"")</f>
        <v/>
      </c>
      <c r="R399" s="170" t="str">
        <f t="shared" si="192"/>
        <v/>
      </c>
      <c r="S399" s="170" t="str">
        <f t="shared" si="192"/>
        <v/>
      </c>
      <c r="T399" s="170"/>
      <c r="U399" s="170"/>
      <c r="V399" s="170"/>
      <c r="W399" s="170"/>
      <c r="X399" s="170"/>
      <c r="Y399" s="170"/>
      <c r="Z399" s="170"/>
      <c r="AA399" s="170"/>
      <c r="AB399" s="170"/>
      <c r="AC399" s="170"/>
      <c r="AD399" s="170"/>
      <c r="AE399" s="170"/>
      <c r="AF399" s="170"/>
      <c r="AG399" s="170"/>
      <c r="AH399" s="170"/>
      <c r="AI399" s="170"/>
      <c r="AJ399" s="170"/>
      <c r="AK399" s="170"/>
      <c r="AL399" s="170"/>
      <c r="AM399" s="170"/>
    </row>
    <row r="400" spans="1:39" ht="15" customHeight="1">
      <c r="A400" s="4" t="s">
        <v>87</v>
      </c>
      <c r="B400" s="4" t="s">
        <v>51</v>
      </c>
      <c r="C400" s="4" t="str">
        <f t="shared" si="191"/>
        <v>Clients</v>
      </c>
      <c r="D400" s="217"/>
      <c r="E400" s="203" t="s">
        <v>39</v>
      </c>
      <c r="F400" s="204" t="s">
        <v>51</v>
      </c>
      <c r="G400" s="10" t="s">
        <v>40</v>
      </c>
      <c r="H400" s="19"/>
      <c r="I400" s="19"/>
      <c r="J400" s="19"/>
      <c r="K400" s="19"/>
      <c r="L400" s="19"/>
      <c r="M400" s="19"/>
      <c r="N400" s="19"/>
      <c r="O400" s="19"/>
      <c r="P400" s="165"/>
      <c r="Q400" s="165">
        <f>+[4]Sheet1!C14</f>
        <v>0</v>
      </c>
      <c r="R400" s="165">
        <f>+[4]Sheet1!D14</f>
        <v>0</v>
      </c>
      <c r="S400" s="165">
        <f>+[4]Sheet1!E14</f>
        <v>1</v>
      </c>
      <c r="T400" s="165">
        <f>+[4]Sheet1!F14</f>
        <v>0</v>
      </c>
      <c r="U400" s="165">
        <f>+[4]Sheet1!G14</f>
        <v>1</v>
      </c>
      <c r="V400" s="165">
        <f>+[4]Sheet1!H14</f>
        <v>0</v>
      </c>
      <c r="W400" s="165">
        <f>+[4]Sheet1!I14</f>
        <v>0</v>
      </c>
      <c r="X400" s="165">
        <f>+[4]Sheet1!J14</f>
        <v>0</v>
      </c>
      <c r="Y400" s="165">
        <f>+[4]Sheet1!K14</f>
        <v>1</v>
      </c>
      <c r="Z400" s="165">
        <f>+[4]Sheet1!L14</f>
        <v>1</v>
      </c>
      <c r="AA400" s="165">
        <f>+[4]Sheet1!M14</f>
        <v>0</v>
      </c>
      <c r="AB400" s="165">
        <f>+[4]Sheet1!N14</f>
        <v>2</v>
      </c>
      <c r="AC400" s="165">
        <f>+[4]Sheet1!O14</f>
        <v>0</v>
      </c>
      <c r="AD400" s="165">
        <f>+[4]Sheet1!P14</f>
        <v>0</v>
      </c>
      <c r="AE400" s="165">
        <f>+[4]Sheet1!Q14</f>
        <v>1</v>
      </c>
      <c r="AF400" s="165">
        <f>+[4]Sheet1!R14</f>
        <v>1</v>
      </c>
      <c r="AG400" s="165">
        <f>+[4]Sheet1!S14</f>
        <v>0</v>
      </c>
      <c r="AH400" s="165">
        <f>+[4]Sheet1!T14</f>
        <v>0</v>
      </c>
      <c r="AI400" s="165">
        <f>+[4]Sheet1!U14</f>
        <v>0</v>
      </c>
      <c r="AJ400" s="165">
        <f>+[4]Sheet1!V14</f>
        <v>0</v>
      </c>
      <c r="AK400" s="165">
        <f>+[4]Sheet1!W14</f>
        <v>0</v>
      </c>
      <c r="AL400" s="165">
        <f>+[4]Sheet1!X14</f>
        <v>0</v>
      </c>
      <c r="AM400" s="165">
        <f>+[4]Sheet1!Y14</f>
        <v>0</v>
      </c>
    </row>
    <row r="401" spans="1:39">
      <c r="A401" s="4" t="s">
        <v>87</v>
      </c>
      <c r="B401" s="4" t="s">
        <v>51</v>
      </c>
      <c r="C401" s="4" t="str">
        <f t="shared" si="191"/>
        <v>Assets</v>
      </c>
      <c r="D401" s="217"/>
      <c r="E401" s="203"/>
      <c r="F401" s="204"/>
      <c r="G401" s="11" t="s">
        <v>88</v>
      </c>
      <c r="H401" s="34"/>
      <c r="I401" s="34"/>
      <c r="J401" s="34"/>
      <c r="K401" s="34"/>
      <c r="L401" s="34"/>
      <c r="M401" s="34"/>
      <c r="N401" s="34"/>
      <c r="O401" s="34"/>
      <c r="P401" s="167">
        <f t="shared" ref="P401" si="193">SUM(P402:P407)</f>
        <v>0</v>
      </c>
      <c r="Q401" s="167">
        <f>SUM(Q402:Q407)</f>
        <v>0</v>
      </c>
      <c r="R401" s="167">
        <f t="shared" ref="R401:AM401" si="194">SUM(R402:R407)</f>
        <v>0</v>
      </c>
      <c r="S401" s="167">
        <f t="shared" si="194"/>
        <v>1</v>
      </c>
      <c r="T401" s="167">
        <f t="shared" si="194"/>
        <v>0</v>
      </c>
      <c r="U401" s="167">
        <f t="shared" si="194"/>
        <v>2</v>
      </c>
      <c r="V401" s="167">
        <f t="shared" si="194"/>
        <v>0</v>
      </c>
      <c r="W401" s="167">
        <f t="shared" si="194"/>
        <v>0</v>
      </c>
      <c r="X401" s="167">
        <f t="shared" si="194"/>
        <v>0</v>
      </c>
      <c r="Y401" s="167">
        <f t="shared" si="194"/>
        <v>1</v>
      </c>
      <c r="Z401" s="167">
        <f t="shared" si="194"/>
        <v>1</v>
      </c>
      <c r="AA401" s="167">
        <f t="shared" si="194"/>
        <v>0</v>
      </c>
      <c r="AB401" s="167">
        <f t="shared" si="194"/>
        <v>2</v>
      </c>
      <c r="AC401" s="167">
        <f t="shared" si="194"/>
        <v>0</v>
      </c>
      <c r="AD401" s="167">
        <f t="shared" si="194"/>
        <v>0</v>
      </c>
      <c r="AE401" s="167">
        <f t="shared" si="194"/>
        <v>1</v>
      </c>
      <c r="AF401" s="167">
        <f t="shared" si="194"/>
        <v>11</v>
      </c>
      <c r="AG401" s="167">
        <f t="shared" si="194"/>
        <v>0</v>
      </c>
      <c r="AH401" s="167">
        <f t="shared" si="194"/>
        <v>0</v>
      </c>
      <c r="AI401" s="167">
        <f t="shared" si="194"/>
        <v>0</v>
      </c>
      <c r="AJ401" s="167">
        <f t="shared" si="194"/>
        <v>0</v>
      </c>
      <c r="AK401" s="167">
        <f t="shared" si="194"/>
        <v>0</v>
      </c>
      <c r="AL401" s="167">
        <f t="shared" si="194"/>
        <v>0</v>
      </c>
      <c r="AM401" s="167">
        <f t="shared" si="194"/>
        <v>0</v>
      </c>
    </row>
    <row r="402" spans="1:39" outlineLevel="1">
      <c r="A402" s="4" t="s">
        <v>87</v>
      </c>
      <c r="B402" s="4" t="s">
        <v>51</v>
      </c>
      <c r="C402" s="4" t="str">
        <f t="shared" si="191"/>
        <v>X Fiber 50 - own</v>
      </c>
      <c r="D402" s="217"/>
      <c r="E402" s="203"/>
      <c r="F402" s="204"/>
      <c r="G402" s="12" t="s">
        <v>63</v>
      </c>
      <c r="H402" s="35"/>
      <c r="I402" s="35"/>
      <c r="J402" s="35"/>
      <c r="K402" s="35"/>
      <c r="L402" s="35"/>
      <c r="M402" s="35"/>
      <c r="N402" s="35"/>
      <c r="O402" s="35"/>
      <c r="P402" s="169"/>
      <c r="Q402" s="169">
        <f>+IFERROR(SUMIFS([5]Sheet1!D:D,[5]Sheet1!$A:$A,$A402,[5]Sheet1!$B:$B,$B402,[5]Sheet1!$C:$C,$C402),0)</f>
        <v>0</v>
      </c>
      <c r="R402" s="169">
        <f>+IFERROR(SUMIFS([5]Sheet1!E:E,[5]Sheet1!$A:$A,$A402,[5]Sheet1!$B:$B,$B402,[5]Sheet1!$C:$C,$C402),0)</f>
        <v>0</v>
      </c>
      <c r="S402" s="169">
        <f>+IFERROR(SUMIFS([5]Sheet1!F:F,[5]Sheet1!$A:$A,$A402,[5]Sheet1!$B:$B,$B402,[5]Sheet1!$C:$C,$C402),0)</f>
        <v>0</v>
      </c>
      <c r="T402" s="169">
        <f>+IFERROR(SUMIFS([5]Sheet1!G:G,[5]Sheet1!$A:$A,$A402,[5]Sheet1!$B:$B,$B402,[5]Sheet1!$C:$C,$C402),0)</f>
        <v>0</v>
      </c>
      <c r="U402" s="169">
        <f>+IFERROR(SUMIFS([5]Sheet1!H:H,[5]Sheet1!$A:$A,$A402,[5]Sheet1!$B:$B,$B402,[5]Sheet1!$C:$C,$C402),0)</f>
        <v>0</v>
      </c>
      <c r="V402" s="169">
        <f>+IFERROR(SUMIFS([5]Sheet1!I:I,[5]Sheet1!$A:$A,$A402,[5]Sheet1!$B:$B,$B402,[5]Sheet1!$C:$C,$C402),0)</f>
        <v>0</v>
      </c>
      <c r="W402" s="169">
        <f>+IFERROR(SUMIFS([5]Sheet1!J:J,[5]Sheet1!$A:$A,$A402,[5]Sheet1!$B:$B,$B402,[5]Sheet1!$C:$C,$C402),0)</f>
        <v>0</v>
      </c>
      <c r="X402" s="169">
        <f>+IFERROR(SUMIFS([5]Sheet1!K:K,[5]Sheet1!$A:$A,$A402,[5]Sheet1!$B:$B,$B402,[5]Sheet1!$C:$C,$C402),0)</f>
        <v>0</v>
      </c>
      <c r="Y402" s="169">
        <f>+IFERROR(SUMIFS([5]Sheet1!L:L,[5]Sheet1!$A:$A,$A402,[5]Sheet1!$B:$B,$B402,[5]Sheet1!$C:$C,$C402),0)</f>
        <v>0</v>
      </c>
      <c r="Z402" s="169">
        <f>+IFERROR(SUMIFS([5]Sheet1!M:M,[5]Sheet1!$A:$A,$A402,[5]Sheet1!$B:$B,$B402,[5]Sheet1!$C:$C,$C402),0)</f>
        <v>1</v>
      </c>
      <c r="AA402" s="169">
        <f>+IFERROR(SUMIFS([5]Sheet1!N:N,[5]Sheet1!$A:$A,$A402,[5]Sheet1!$B:$B,$B402,[5]Sheet1!$C:$C,$C402),0)</f>
        <v>0</v>
      </c>
      <c r="AB402" s="169">
        <f>+IFERROR(SUMIFS([5]Sheet1!O:O,[5]Sheet1!$A:$A,$A402,[5]Sheet1!$B:$B,$B402,[5]Sheet1!$C:$C,$C402),0)</f>
        <v>0</v>
      </c>
      <c r="AC402" s="169">
        <f>+IFERROR(SUMIFS([5]Sheet1!P:P,[5]Sheet1!$A:$A,$A402,[5]Sheet1!$B:$B,$B402,[5]Sheet1!$C:$C,$C402),0)</f>
        <v>0</v>
      </c>
      <c r="AD402" s="169">
        <f>+IFERROR(SUMIFS([5]Sheet1!Q:Q,[5]Sheet1!$A:$A,$A402,[5]Sheet1!$B:$B,$B402,[5]Sheet1!$C:$C,$C402),0)</f>
        <v>0</v>
      </c>
      <c r="AE402" s="169">
        <f>+IFERROR(SUMIFS([5]Sheet1!R:R,[5]Sheet1!$A:$A,$A402,[5]Sheet1!$B:$B,$B402,[5]Sheet1!$C:$C,$C402),0)</f>
        <v>0</v>
      </c>
      <c r="AF402" s="169">
        <f>+IFERROR(SUMIFS([5]Sheet1!S:S,[5]Sheet1!$A:$A,$A402,[5]Sheet1!$B:$B,$B402,[5]Sheet1!$C:$C,$C402),0)</f>
        <v>11</v>
      </c>
      <c r="AG402" s="169">
        <f>+IFERROR(SUMIFS([5]Sheet1!T:T,[5]Sheet1!$A:$A,$A402,[5]Sheet1!$B:$B,$B402,[5]Sheet1!$C:$C,$C402),0)</f>
        <v>0</v>
      </c>
      <c r="AH402" s="169">
        <f>+IFERROR(SUMIFS([5]Sheet1!U:U,[5]Sheet1!$A:$A,$A402,[5]Sheet1!$B:$B,$B402,[5]Sheet1!$C:$C,$C402),0)</f>
        <v>0</v>
      </c>
      <c r="AI402" s="169">
        <f>+IFERROR(SUMIFS([5]Sheet1!V:V,[5]Sheet1!$A:$A,$A402,[5]Sheet1!$B:$B,$B402,[5]Sheet1!$C:$C,$C402),0)</f>
        <v>0</v>
      </c>
      <c r="AJ402" s="169">
        <f>+IFERROR(SUMIFS([5]Sheet1!W:W,[5]Sheet1!$A:$A,$A402,[5]Sheet1!$B:$B,$B402,[5]Sheet1!$C:$C,$C402),0)</f>
        <v>0</v>
      </c>
      <c r="AK402" s="169">
        <f>+IFERROR(SUMIFS([5]Sheet1!X:X,[5]Sheet1!$A:$A,$A402,[5]Sheet1!$B:$B,$B402,[5]Sheet1!$C:$C,$C402),0)</f>
        <v>0</v>
      </c>
      <c r="AL402" s="169">
        <f>+IFERROR(SUMIFS([5]Sheet1!Y:Y,[5]Sheet1!$A:$A,$A402,[5]Sheet1!$B:$B,$B402,[5]Sheet1!$C:$C,$C402),0)</f>
        <v>0</v>
      </c>
      <c r="AM402" s="169">
        <f>+IFERROR(SUMIFS([5]Sheet1!Z:Z,[5]Sheet1!$A:$A,$A402,[5]Sheet1!$B:$B,$B402,[5]Sheet1!$C:$C,$C402),0)</f>
        <v>0</v>
      </c>
    </row>
    <row r="403" spans="1:39" outlineLevel="1">
      <c r="A403" s="4" t="s">
        <v>87</v>
      </c>
      <c r="B403" s="4" t="s">
        <v>51</v>
      </c>
      <c r="C403" s="4" t="str">
        <f t="shared" si="191"/>
        <v>X Fiber 50 - neba</v>
      </c>
      <c r="D403" s="217"/>
      <c r="E403" s="203"/>
      <c r="F403" s="204"/>
      <c r="G403" s="12" t="s">
        <v>64</v>
      </c>
      <c r="H403" s="35"/>
      <c r="I403" s="35"/>
      <c r="J403" s="35"/>
      <c r="K403" s="35"/>
      <c r="L403" s="35"/>
      <c r="M403" s="35"/>
      <c r="N403" s="35"/>
      <c r="O403" s="35"/>
      <c r="P403" s="169"/>
      <c r="Q403" s="169">
        <f>+IFERROR(SUMIFS([5]Sheet1!D:D,[5]Sheet1!$A:$A,$A403,[5]Sheet1!$B:$B,$B403,[5]Sheet1!$C:$C,$C403),0)</f>
        <v>0</v>
      </c>
      <c r="R403" s="169">
        <f>+IFERROR(SUMIFS([5]Sheet1!E:E,[5]Sheet1!$A:$A,$A403,[5]Sheet1!$B:$B,$B403,[5]Sheet1!$C:$C,$C403),0)</f>
        <v>0</v>
      </c>
      <c r="S403" s="169">
        <f>+IFERROR(SUMIFS([5]Sheet1!F:F,[5]Sheet1!$A:$A,$A403,[5]Sheet1!$B:$B,$B403,[5]Sheet1!$C:$C,$C403),0)</f>
        <v>0</v>
      </c>
      <c r="T403" s="169">
        <f>+IFERROR(SUMIFS([5]Sheet1!G:G,[5]Sheet1!$A:$A,$A403,[5]Sheet1!$B:$B,$B403,[5]Sheet1!$C:$C,$C403),0)</f>
        <v>0</v>
      </c>
      <c r="U403" s="169">
        <f>+IFERROR(SUMIFS([5]Sheet1!H:H,[5]Sheet1!$A:$A,$A403,[5]Sheet1!$B:$B,$B403,[5]Sheet1!$C:$C,$C403),0)</f>
        <v>0</v>
      </c>
      <c r="V403" s="169">
        <f>+IFERROR(SUMIFS([5]Sheet1!I:I,[5]Sheet1!$A:$A,$A403,[5]Sheet1!$B:$B,$B403,[5]Sheet1!$C:$C,$C403),0)</f>
        <v>0</v>
      </c>
      <c r="W403" s="169">
        <f>+IFERROR(SUMIFS([5]Sheet1!J:J,[5]Sheet1!$A:$A,$A403,[5]Sheet1!$B:$B,$B403,[5]Sheet1!$C:$C,$C403),0)</f>
        <v>0</v>
      </c>
      <c r="X403" s="169">
        <f>+IFERROR(SUMIFS([5]Sheet1!K:K,[5]Sheet1!$A:$A,$A403,[5]Sheet1!$B:$B,$B403,[5]Sheet1!$C:$C,$C403),0)</f>
        <v>0</v>
      </c>
      <c r="Y403" s="169">
        <f>+IFERROR(SUMIFS([5]Sheet1!L:L,[5]Sheet1!$A:$A,$A403,[5]Sheet1!$B:$B,$B403,[5]Sheet1!$C:$C,$C403),0)</f>
        <v>0</v>
      </c>
      <c r="Z403" s="169">
        <f>+IFERROR(SUMIFS([5]Sheet1!M:M,[5]Sheet1!$A:$A,$A403,[5]Sheet1!$B:$B,$B403,[5]Sheet1!$C:$C,$C403),0)</f>
        <v>0</v>
      </c>
      <c r="AA403" s="169">
        <f>+IFERROR(SUMIFS([5]Sheet1!N:N,[5]Sheet1!$A:$A,$A403,[5]Sheet1!$B:$B,$B403,[5]Sheet1!$C:$C,$C403),0)</f>
        <v>0</v>
      </c>
      <c r="AB403" s="169">
        <f>+IFERROR(SUMIFS([5]Sheet1!O:O,[5]Sheet1!$A:$A,$A403,[5]Sheet1!$B:$B,$B403,[5]Sheet1!$C:$C,$C403),0)</f>
        <v>0</v>
      </c>
      <c r="AC403" s="169">
        <f>+IFERROR(SUMIFS([5]Sheet1!P:P,[5]Sheet1!$A:$A,$A403,[5]Sheet1!$B:$B,$B403,[5]Sheet1!$C:$C,$C403),0)</f>
        <v>0</v>
      </c>
      <c r="AD403" s="169">
        <f>+IFERROR(SUMIFS([5]Sheet1!Q:Q,[5]Sheet1!$A:$A,$A403,[5]Sheet1!$B:$B,$B403,[5]Sheet1!$C:$C,$C403),0)</f>
        <v>0</v>
      </c>
      <c r="AE403" s="169">
        <f>+IFERROR(SUMIFS([5]Sheet1!R:R,[5]Sheet1!$A:$A,$A403,[5]Sheet1!$B:$B,$B403,[5]Sheet1!$C:$C,$C403),0)</f>
        <v>0</v>
      </c>
      <c r="AF403" s="169">
        <f>+IFERROR(SUMIFS([5]Sheet1!S:S,[5]Sheet1!$A:$A,$A403,[5]Sheet1!$B:$B,$B403,[5]Sheet1!$C:$C,$C403),0)</f>
        <v>0</v>
      </c>
      <c r="AG403" s="169">
        <f>+IFERROR(SUMIFS([5]Sheet1!T:T,[5]Sheet1!$A:$A,$A403,[5]Sheet1!$B:$B,$B403,[5]Sheet1!$C:$C,$C403),0)</f>
        <v>0</v>
      </c>
      <c r="AH403" s="169">
        <f>+IFERROR(SUMIFS([5]Sheet1!U:U,[5]Sheet1!$A:$A,$A403,[5]Sheet1!$B:$B,$B403,[5]Sheet1!$C:$C,$C403),0)</f>
        <v>0</v>
      </c>
      <c r="AI403" s="169">
        <f>+IFERROR(SUMIFS([5]Sheet1!V:V,[5]Sheet1!$A:$A,$A403,[5]Sheet1!$B:$B,$B403,[5]Sheet1!$C:$C,$C403),0)</f>
        <v>0</v>
      </c>
      <c r="AJ403" s="169">
        <f>+IFERROR(SUMIFS([5]Sheet1!W:W,[5]Sheet1!$A:$A,$A403,[5]Sheet1!$B:$B,$B403,[5]Sheet1!$C:$C,$C403),0)</f>
        <v>0</v>
      </c>
      <c r="AK403" s="169">
        <f>+IFERROR(SUMIFS([5]Sheet1!X:X,[5]Sheet1!$A:$A,$A403,[5]Sheet1!$B:$B,$B403,[5]Sheet1!$C:$C,$C403),0)</f>
        <v>0</v>
      </c>
      <c r="AL403" s="169">
        <f>+IFERROR(SUMIFS([5]Sheet1!Y:Y,[5]Sheet1!$A:$A,$A403,[5]Sheet1!$B:$B,$B403,[5]Sheet1!$C:$C,$C403),0)</f>
        <v>0</v>
      </c>
      <c r="AM403" s="169">
        <f>+IFERROR(SUMIFS([5]Sheet1!Z:Z,[5]Sheet1!$A:$A,$A403,[5]Sheet1!$B:$B,$B403,[5]Sheet1!$C:$C,$C403),0)</f>
        <v>0</v>
      </c>
    </row>
    <row r="404" spans="1:39" outlineLevel="1">
      <c r="A404" s="4" t="s">
        <v>87</v>
      </c>
      <c r="B404" s="4" t="s">
        <v>51</v>
      </c>
      <c r="C404" s="4" t="str">
        <f t="shared" si="191"/>
        <v>X Fiber 100 - own</v>
      </c>
      <c r="D404" s="217"/>
      <c r="E404" s="203"/>
      <c r="F404" s="204"/>
      <c r="G404" s="12" t="s">
        <v>65</v>
      </c>
      <c r="H404" s="35"/>
      <c r="I404" s="35"/>
      <c r="J404" s="35"/>
      <c r="K404" s="35"/>
      <c r="L404" s="35"/>
      <c r="M404" s="35"/>
      <c r="N404" s="35"/>
      <c r="O404" s="35"/>
      <c r="P404" s="169"/>
      <c r="Q404" s="169">
        <f>+IFERROR(SUMIFS([5]Sheet1!D:D,[5]Sheet1!$A:$A,$A404,[5]Sheet1!$B:$B,$B404,[5]Sheet1!$C:$C,$C404),0)</f>
        <v>0</v>
      </c>
      <c r="R404" s="169">
        <f>+IFERROR(SUMIFS([5]Sheet1!E:E,[5]Sheet1!$A:$A,$A404,[5]Sheet1!$B:$B,$B404,[5]Sheet1!$C:$C,$C404),0)</f>
        <v>0</v>
      </c>
      <c r="S404" s="169">
        <f>+IFERROR(SUMIFS([5]Sheet1!F:F,[5]Sheet1!$A:$A,$A404,[5]Sheet1!$B:$B,$B404,[5]Sheet1!$C:$C,$C404),0)</f>
        <v>0</v>
      </c>
      <c r="T404" s="169">
        <f>+IFERROR(SUMIFS([5]Sheet1!G:G,[5]Sheet1!$A:$A,$A404,[5]Sheet1!$B:$B,$B404,[5]Sheet1!$C:$C,$C404),0)</f>
        <v>0</v>
      </c>
      <c r="U404" s="169">
        <f>+IFERROR(SUMIFS([5]Sheet1!H:H,[5]Sheet1!$A:$A,$A404,[5]Sheet1!$B:$B,$B404,[5]Sheet1!$C:$C,$C404),0)</f>
        <v>0</v>
      </c>
      <c r="V404" s="169">
        <f>+IFERROR(SUMIFS([5]Sheet1!I:I,[5]Sheet1!$A:$A,$A404,[5]Sheet1!$B:$B,$B404,[5]Sheet1!$C:$C,$C404),0)</f>
        <v>0</v>
      </c>
      <c r="W404" s="169">
        <f>+IFERROR(SUMIFS([5]Sheet1!J:J,[5]Sheet1!$A:$A,$A404,[5]Sheet1!$B:$B,$B404,[5]Sheet1!$C:$C,$C404),0)</f>
        <v>0</v>
      </c>
      <c r="X404" s="169">
        <f>+IFERROR(SUMIFS([5]Sheet1!K:K,[5]Sheet1!$A:$A,$A404,[5]Sheet1!$B:$B,$B404,[5]Sheet1!$C:$C,$C404),0)</f>
        <v>0</v>
      </c>
      <c r="Y404" s="169">
        <f>+IFERROR(SUMIFS([5]Sheet1!L:L,[5]Sheet1!$A:$A,$A404,[5]Sheet1!$B:$B,$B404,[5]Sheet1!$C:$C,$C404),0)</f>
        <v>1</v>
      </c>
      <c r="Z404" s="169">
        <f>+IFERROR(SUMIFS([5]Sheet1!M:M,[5]Sheet1!$A:$A,$A404,[5]Sheet1!$B:$B,$B404,[5]Sheet1!$C:$C,$C404),0)</f>
        <v>0</v>
      </c>
      <c r="AA404" s="169">
        <f>+IFERROR(SUMIFS([5]Sheet1!N:N,[5]Sheet1!$A:$A,$A404,[5]Sheet1!$B:$B,$B404,[5]Sheet1!$C:$C,$C404),0)</f>
        <v>0</v>
      </c>
      <c r="AB404" s="169">
        <f>+IFERROR(SUMIFS([5]Sheet1!O:O,[5]Sheet1!$A:$A,$A404,[5]Sheet1!$B:$B,$B404,[5]Sheet1!$C:$C,$C404),0)</f>
        <v>1</v>
      </c>
      <c r="AC404" s="169">
        <f>+IFERROR(SUMIFS([5]Sheet1!P:P,[5]Sheet1!$A:$A,$A404,[5]Sheet1!$B:$B,$B404,[5]Sheet1!$C:$C,$C404),0)</f>
        <v>0</v>
      </c>
      <c r="AD404" s="169">
        <f>+IFERROR(SUMIFS([5]Sheet1!Q:Q,[5]Sheet1!$A:$A,$A404,[5]Sheet1!$B:$B,$B404,[5]Sheet1!$C:$C,$C404),0)</f>
        <v>0</v>
      </c>
      <c r="AE404" s="169">
        <f>+IFERROR(SUMIFS([5]Sheet1!R:R,[5]Sheet1!$A:$A,$A404,[5]Sheet1!$B:$B,$B404,[5]Sheet1!$C:$C,$C404),0)</f>
        <v>0</v>
      </c>
      <c r="AF404" s="169">
        <f>+IFERROR(SUMIFS([5]Sheet1!S:S,[5]Sheet1!$A:$A,$A404,[5]Sheet1!$B:$B,$B404,[5]Sheet1!$C:$C,$C404),0)</f>
        <v>0</v>
      </c>
      <c r="AG404" s="169">
        <f>+IFERROR(SUMIFS([5]Sheet1!T:T,[5]Sheet1!$A:$A,$A404,[5]Sheet1!$B:$B,$B404,[5]Sheet1!$C:$C,$C404),0)</f>
        <v>0</v>
      </c>
      <c r="AH404" s="169">
        <f>+IFERROR(SUMIFS([5]Sheet1!U:U,[5]Sheet1!$A:$A,$A404,[5]Sheet1!$B:$B,$B404,[5]Sheet1!$C:$C,$C404),0)</f>
        <v>0</v>
      </c>
      <c r="AI404" s="169">
        <f>+IFERROR(SUMIFS([5]Sheet1!V:V,[5]Sheet1!$A:$A,$A404,[5]Sheet1!$B:$B,$B404,[5]Sheet1!$C:$C,$C404),0)</f>
        <v>0</v>
      </c>
      <c r="AJ404" s="169">
        <f>+IFERROR(SUMIFS([5]Sheet1!W:W,[5]Sheet1!$A:$A,$A404,[5]Sheet1!$B:$B,$B404,[5]Sheet1!$C:$C,$C404),0)</f>
        <v>0</v>
      </c>
      <c r="AK404" s="169">
        <f>+IFERROR(SUMIFS([5]Sheet1!X:X,[5]Sheet1!$A:$A,$A404,[5]Sheet1!$B:$B,$B404,[5]Sheet1!$C:$C,$C404),0)</f>
        <v>0</v>
      </c>
      <c r="AL404" s="169">
        <f>+IFERROR(SUMIFS([5]Sheet1!Y:Y,[5]Sheet1!$A:$A,$A404,[5]Sheet1!$B:$B,$B404,[5]Sheet1!$C:$C,$C404),0)</f>
        <v>0</v>
      </c>
      <c r="AM404" s="169">
        <f>+IFERROR(SUMIFS([5]Sheet1!Z:Z,[5]Sheet1!$A:$A,$A404,[5]Sheet1!$B:$B,$B404,[5]Sheet1!$C:$C,$C404),0)</f>
        <v>0</v>
      </c>
    </row>
    <row r="405" spans="1:39" outlineLevel="1">
      <c r="A405" s="4" t="s">
        <v>87</v>
      </c>
      <c r="B405" s="4" t="s">
        <v>51</v>
      </c>
      <c r="C405" s="4" t="str">
        <f t="shared" si="191"/>
        <v>X Fiber 100 - neba</v>
      </c>
      <c r="D405" s="217"/>
      <c r="E405" s="203"/>
      <c r="F405" s="204"/>
      <c r="G405" s="12" t="s">
        <v>66</v>
      </c>
      <c r="H405" s="35"/>
      <c r="I405" s="35"/>
      <c r="J405" s="35"/>
      <c r="K405" s="35"/>
      <c r="L405" s="35"/>
      <c r="M405" s="35"/>
      <c r="N405" s="35"/>
      <c r="O405" s="35"/>
      <c r="P405" s="169"/>
      <c r="Q405" s="169">
        <f>+IFERROR(SUMIFS([5]Sheet1!D:D,[5]Sheet1!$A:$A,$A405,[5]Sheet1!$B:$B,$B405,[5]Sheet1!$C:$C,$C405),0)</f>
        <v>0</v>
      </c>
      <c r="R405" s="169">
        <f>+IFERROR(SUMIFS([5]Sheet1!E:E,[5]Sheet1!$A:$A,$A405,[5]Sheet1!$B:$B,$B405,[5]Sheet1!$C:$C,$C405),0)</f>
        <v>0</v>
      </c>
      <c r="S405" s="169">
        <f>+IFERROR(SUMIFS([5]Sheet1!F:F,[5]Sheet1!$A:$A,$A405,[5]Sheet1!$B:$B,$B405,[5]Sheet1!$C:$C,$C405),0)</f>
        <v>0</v>
      </c>
      <c r="T405" s="169">
        <f>+IFERROR(SUMIFS([5]Sheet1!G:G,[5]Sheet1!$A:$A,$A405,[5]Sheet1!$B:$B,$B405,[5]Sheet1!$C:$C,$C405),0)</f>
        <v>0</v>
      </c>
      <c r="U405" s="169">
        <f>+IFERROR(SUMIFS([5]Sheet1!H:H,[5]Sheet1!$A:$A,$A405,[5]Sheet1!$B:$B,$B405,[5]Sheet1!$C:$C,$C405),0)</f>
        <v>0</v>
      </c>
      <c r="V405" s="169">
        <f>+IFERROR(SUMIFS([5]Sheet1!I:I,[5]Sheet1!$A:$A,$A405,[5]Sheet1!$B:$B,$B405,[5]Sheet1!$C:$C,$C405),0)</f>
        <v>0</v>
      </c>
      <c r="W405" s="169">
        <f>+IFERROR(SUMIFS([5]Sheet1!J:J,[5]Sheet1!$A:$A,$A405,[5]Sheet1!$B:$B,$B405,[5]Sheet1!$C:$C,$C405),0)</f>
        <v>0</v>
      </c>
      <c r="X405" s="169">
        <f>+IFERROR(SUMIFS([5]Sheet1!K:K,[5]Sheet1!$A:$A,$A405,[5]Sheet1!$B:$B,$B405,[5]Sheet1!$C:$C,$C405),0)</f>
        <v>0</v>
      </c>
      <c r="Y405" s="169">
        <f>+IFERROR(SUMIFS([5]Sheet1!L:L,[5]Sheet1!$A:$A,$A405,[5]Sheet1!$B:$B,$B405,[5]Sheet1!$C:$C,$C405),0)</f>
        <v>0</v>
      </c>
      <c r="Z405" s="169">
        <f>+IFERROR(SUMIFS([5]Sheet1!M:M,[5]Sheet1!$A:$A,$A405,[5]Sheet1!$B:$B,$B405,[5]Sheet1!$C:$C,$C405),0)</f>
        <v>0</v>
      </c>
      <c r="AA405" s="169">
        <f>+IFERROR(SUMIFS([5]Sheet1!N:N,[5]Sheet1!$A:$A,$A405,[5]Sheet1!$B:$B,$B405,[5]Sheet1!$C:$C,$C405),0)</f>
        <v>0</v>
      </c>
      <c r="AB405" s="169">
        <f>+IFERROR(SUMIFS([5]Sheet1!O:O,[5]Sheet1!$A:$A,$A405,[5]Sheet1!$B:$B,$B405,[5]Sheet1!$C:$C,$C405),0)</f>
        <v>0</v>
      </c>
      <c r="AC405" s="169">
        <f>+IFERROR(SUMIFS([5]Sheet1!P:P,[5]Sheet1!$A:$A,$A405,[5]Sheet1!$B:$B,$B405,[5]Sheet1!$C:$C,$C405),0)</f>
        <v>0</v>
      </c>
      <c r="AD405" s="169">
        <f>+IFERROR(SUMIFS([5]Sheet1!Q:Q,[5]Sheet1!$A:$A,$A405,[5]Sheet1!$B:$B,$B405,[5]Sheet1!$C:$C,$C405),0)</f>
        <v>0</v>
      </c>
      <c r="AE405" s="169">
        <f>+IFERROR(SUMIFS([5]Sheet1!R:R,[5]Sheet1!$A:$A,$A405,[5]Sheet1!$B:$B,$B405,[5]Sheet1!$C:$C,$C405),0)</f>
        <v>0</v>
      </c>
      <c r="AF405" s="169">
        <f>+IFERROR(SUMIFS([5]Sheet1!S:S,[5]Sheet1!$A:$A,$A405,[5]Sheet1!$B:$B,$B405,[5]Sheet1!$C:$C,$C405),0)</f>
        <v>0</v>
      </c>
      <c r="AG405" s="169">
        <f>+IFERROR(SUMIFS([5]Sheet1!T:T,[5]Sheet1!$A:$A,$A405,[5]Sheet1!$B:$B,$B405,[5]Sheet1!$C:$C,$C405),0)</f>
        <v>0</v>
      </c>
      <c r="AH405" s="169">
        <f>+IFERROR(SUMIFS([5]Sheet1!U:U,[5]Sheet1!$A:$A,$A405,[5]Sheet1!$B:$B,$B405,[5]Sheet1!$C:$C,$C405),0)</f>
        <v>0</v>
      </c>
      <c r="AI405" s="169">
        <f>+IFERROR(SUMIFS([5]Sheet1!V:V,[5]Sheet1!$A:$A,$A405,[5]Sheet1!$B:$B,$B405,[5]Sheet1!$C:$C,$C405),0)</f>
        <v>0</v>
      </c>
      <c r="AJ405" s="169">
        <f>+IFERROR(SUMIFS([5]Sheet1!W:W,[5]Sheet1!$A:$A,$A405,[5]Sheet1!$B:$B,$B405,[5]Sheet1!$C:$C,$C405),0)</f>
        <v>0</v>
      </c>
      <c r="AK405" s="169">
        <f>+IFERROR(SUMIFS([5]Sheet1!X:X,[5]Sheet1!$A:$A,$A405,[5]Sheet1!$B:$B,$B405,[5]Sheet1!$C:$C,$C405),0)</f>
        <v>0</v>
      </c>
      <c r="AL405" s="169">
        <f>+IFERROR(SUMIFS([5]Sheet1!Y:Y,[5]Sheet1!$A:$A,$A405,[5]Sheet1!$B:$B,$B405,[5]Sheet1!$C:$C,$C405),0)</f>
        <v>0</v>
      </c>
      <c r="AM405" s="169">
        <f>+IFERROR(SUMIFS([5]Sheet1!Z:Z,[5]Sheet1!$A:$A,$A405,[5]Sheet1!$B:$B,$B405,[5]Sheet1!$C:$C,$C405),0)</f>
        <v>0</v>
      </c>
    </row>
    <row r="406" spans="1:39" outlineLevel="1">
      <c r="A406" s="4" t="s">
        <v>87</v>
      </c>
      <c r="B406" s="4" t="s">
        <v>51</v>
      </c>
      <c r="C406" s="4" t="str">
        <f t="shared" si="191"/>
        <v>X Fiber 200 - own</v>
      </c>
      <c r="D406" s="217"/>
      <c r="E406" s="203"/>
      <c r="F406" s="204"/>
      <c r="G406" s="12" t="s">
        <v>67</v>
      </c>
      <c r="H406" s="35"/>
      <c r="I406" s="35"/>
      <c r="J406" s="35"/>
      <c r="K406" s="35"/>
      <c r="L406" s="35"/>
      <c r="M406" s="35"/>
      <c r="N406" s="35"/>
      <c r="O406" s="35"/>
      <c r="P406" s="169"/>
      <c r="Q406" s="169">
        <f>+IFERROR(SUMIFS([5]Sheet1!D:D,[5]Sheet1!$A:$A,$A406,[5]Sheet1!$B:$B,$B406,[5]Sheet1!$C:$C,$C406),0)</f>
        <v>0</v>
      </c>
      <c r="R406" s="169">
        <f>+IFERROR(SUMIFS([5]Sheet1!E:E,[5]Sheet1!$A:$A,$A406,[5]Sheet1!$B:$B,$B406,[5]Sheet1!$C:$C,$C406),0)</f>
        <v>0</v>
      </c>
      <c r="S406" s="169">
        <f>+IFERROR(SUMIFS([5]Sheet1!F:F,[5]Sheet1!$A:$A,$A406,[5]Sheet1!$B:$B,$B406,[5]Sheet1!$C:$C,$C406),0)</f>
        <v>0</v>
      </c>
      <c r="T406" s="169">
        <f>+IFERROR(SUMIFS([5]Sheet1!G:G,[5]Sheet1!$A:$A,$A406,[5]Sheet1!$B:$B,$B406,[5]Sheet1!$C:$C,$C406),0)</f>
        <v>0</v>
      </c>
      <c r="U406" s="169">
        <f>+IFERROR(SUMIFS([5]Sheet1!H:H,[5]Sheet1!$A:$A,$A406,[5]Sheet1!$B:$B,$B406,[5]Sheet1!$C:$C,$C406),0)</f>
        <v>0</v>
      </c>
      <c r="V406" s="169">
        <f>+IFERROR(SUMIFS([5]Sheet1!I:I,[5]Sheet1!$A:$A,$A406,[5]Sheet1!$B:$B,$B406,[5]Sheet1!$C:$C,$C406),0)</f>
        <v>0</v>
      </c>
      <c r="W406" s="169">
        <f>+IFERROR(SUMIFS([5]Sheet1!J:J,[5]Sheet1!$A:$A,$A406,[5]Sheet1!$B:$B,$B406,[5]Sheet1!$C:$C,$C406),0)</f>
        <v>0</v>
      </c>
      <c r="X406" s="169">
        <f>+IFERROR(SUMIFS([5]Sheet1!K:K,[5]Sheet1!$A:$A,$A406,[5]Sheet1!$B:$B,$B406,[5]Sheet1!$C:$C,$C406),0)</f>
        <v>0</v>
      </c>
      <c r="Y406" s="169">
        <f>+IFERROR(SUMIFS([5]Sheet1!L:L,[5]Sheet1!$A:$A,$A406,[5]Sheet1!$B:$B,$B406,[5]Sheet1!$C:$C,$C406),0)</f>
        <v>0</v>
      </c>
      <c r="Z406" s="169">
        <f>+IFERROR(SUMIFS([5]Sheet1!M:M,[5]Sheet1!$A:$A,$A406,[5]Sheet1!$B:$B,$B406,[5]Sheet1!$C:$C,$C406),0)</f>
        <v>0</v>
      </c>
      <c r="AA406" s="169">
        <f>+IFERROR(SUMIFS([5]Sheet1!N:N,[5]Sheet1!$A:$A,$A406,[5]Sheet1!$B:$B,$B406,[5]Sheet1!$C:$C,$C406),0)</f>
        <v>0</v>
      </c>
      <c r="AB406" s="169">
        <f>+IFERROR(SUMIFS([5]Sheet1!O:O,[5]Sheet1!$A:$A,$A406,[5]Sheet1!$B:$B,$B406,[5]Sheet1!$C:$C,$C406),0)</f>
        <v>1</v>
      </c>
      <c r="AC406" s="169">
        <f>+IFERROR(SUMIFS([5]Sheet1!P:P,[5]Sheet1!$A:$A,$A406,[5]Sheet1!$B:$B,$B406,[5]Sheet1!$C:$C,$C406),0)</f>
        <v>0</v>
      </c>
      <c r="AD406" s="169">
        <f>+IFERROR(SUMIFS([5]Sheet1!Q:Q,[5]Sheet1!$A:$A,$A406,[5]Sheet1!$B:$B,$B406,[5]Sheet1!$C:$C,$C406),0)</f>
        <v>0</v>
      </c>
      <c r="AE406" s="169">
        <f>+IFERROR(SUMIFS([5]Sheet1!R:R,[5]Sheet1!$A:$A,$A406,[5]Sheet1!$B:$B,$B406,[5]Sheet1!$C:$C,$C406),0)</f>
        <v>1</v>
      </c>
      <c r="AF406" s="169">
        <f>+IFERROR(SUMIFS([5]Sheet1!S:S,[5]Sheet1!$A:$A,$A406,[5]Sheet1!$B:$B,$B406,[5]Sheet1!$C:$C,$C406),0)</f>
        <v>0</v>
      </c>
      <c r="AG406" s="169">
        <f>+IFERROR(SUMIFS([5]Sheet1!T:T,[5]Sheet1!$A:$A,$A406,[5]Sheet1!$B:$B,$B406,[5]Sheet1!$C:$C,$C406),0)</f>
        <v>0</v>
      </c>
      <c r="AH406" s="169">
        <f>+IFERROR(SUMIFS([5]Sheet1!U:U,[5]Sheet1!$A:$A,$A406,[5]Sheet1!$B:$B,$B406,[5]Sheet1!$C:$C,$C406),0)</f>
        <v>0</v>
      </c>
      <c r="AI406" s="169">
        <f>+IFERROR(SUMIFS([5]Sheet1!V:V,[5]Sheet1!$A:$A,$A406,[5]Sheet1!$B:$B,$B406,[5]Sheet1!$C:$C,$C406),0)</f>
        <v>0</v>
      </c>
      <c r="AJ406" s="169">
        <f>+IFERROR(SUMIFS([5]Sheet1!W:W,[5]Sheet1!$A:$A,$A406,[5]Sheet1!$B:$B,$B406,[5]Sheet1!$C:$C,$C406),0)</f>
        <v>0</v>
      </c>
      <c r="AK406" s="169">
        <f>+IFERROR(SUMIFS([5]Sheet1!X:X,[5]Sheet1!$A:$A,$A406,[5]Sheet1!$B:$B,$B406,[5]Sheet1!$C:$C,$C406),0)</f>
        <v>0</v>
      </c>
      <c r="AL406" s="169">
        <f>+IFERROR(SUMIFS([5]Sheet1!Y:Y,[5]Sheet1!$A:$A,$A406,[5]Sheet1!$B:$B,$B406,[5]Sheet1!$C:$C,$C406),0)</f>
        <v>0</v>
      </c>
      <c r="AM406" s="169">
        <f>+IFERROR(SUMIFS([5]Sheet1!Z:Z,[5]Sheet1!$A:$A,$A406,[5]Sheet1!$B:$B,$B406,[5]Sheet1!$C:$C,$C406),0)</f>
        <v>0</v>
      </c>
    </row>
    <row r="407" spans="1:39" outlineLevel="1">
      <c r="A407" s="4" t="s">
        <v>87</v>
      </c>
      <c r="B407" s="4" t="s">
        <v>51</v>
      </c>
      <c r="C407" s="4" t="str">
        <f t="shared" si="191"/>
        <v>X Fiber 200 - neba</v>
      </c>
      <c r="D407" s="217"/>
      <c r="E407" s="203"/>
      <c r="F407" s="204"/>
      <c r="G407" s="12" t="s">
        <v>68</v>
      </c>
      <c r="H407" s="35"/>
      <c r="I407" s="35"/>
      <c r="J407" s="35"/>
      <c r="K407" s="35"/>
      <c r="L407" s="35"/>
      <c r="M407" s="35"/>
      <c r="N407" s="35"/>
      <c r="O407" s="35"/>
      <c r="P407" s="169"/>
      <c r="Q407" s="169">
        <f>+IFERROR(SUMIFS([5]Sheet1!D:D,[5]Sheet1!$A:$A,$A407,[5]Sheet1!$B:$B,$B407,[5]Sheet1!$C:$C,$C407),0)</f>
        <v>0</v>
      </c>
      <c r="R407" s="169">
        <f>+IFERROR(SUMIFS([5]Sheet1!E:E,[5]Sheet1!$A:$A,$A407,[5]Sheet1!$B:$B,$B407,[5]Sheet1!$C:$C,$C407),0)</f>
        <v>0</v>
      </c>
      <c r="S407" s="169">
        <f>+IFERROR(SUMIFS([5]Sheet1!F:F,[5]Sheet1!$A:$A,$A407,[5]Sheet1!$B:$B,$B407,[5]Sheet1!$C:$C,$C407),0)</f>
        <v>1</v>
      </c>
      <c r="T407" s="169">
        <f>+IFERROR(SUMIFS([5]Sheet1!G:G,[5]Sheet1!$A:$A,$A407,[5]Sheet1!$B:$B,$B407,[5]Sheet1!$C:$C,$C407),0)</f>
        <v>0</v>
      </c>
      <c r="U407" s="169">
        <f>+IFERROR(SUMIFS([5]Sheet1!H:H,[5]Sheet1!$A:$A,$A407,[5]Sheet1!$B:$B,$B407,[5]Sheet1!$C:$C,$C407),0)</f>
        <v>2</v>
      </c>
      <c r="V407" s="169">
        <f>+IFERROR(SUMIFS([5]Sheet1!I:I,[5]Sheet1!$A:$A,$A407,[5]Sheet1!$B:$B,$B407,[5]Sheet1!$C:$C,$C407),0)</f>
        <v>0</v>
      </c>
      <c r="W407" s="169">
        <f>+IFERROR(SUMIFS([5]Sheet1!J:J,[5]Sheet1!$A:$A,$A407,[5]Sheet1!$B:$B,$B407,[5]Sheet1!$C:$C,$C407),0)</f>
        <v>0</v>
      </c>
      <c r="X407" s="169">
        <f>+IFERROR(SUMIFS([5]Sheet1!K:K,[5]Sheet1!$A:$A,$A407,[5]Sheet1!$B:$B,$B407,[5]Sheet1!$C:$C,$C407),0)</f>
        <v>0</v>
      </c>
      <c r="Y407" s="169">
        <f>+IFERROR(SUMIFS([5]Sheet1!L:L,[5]Sheet1!$A:$A,$A407,[5]Sheet1!$B:$B,$B407,[5]Sheet1!$C:$C,$C407),0)</f>
        <v>0</v>
      </c>
      <c r="Z407" s="169">
        <f>+IFERROR(SUMIFS([5]Sheet1!M:M,[5]Sheet1!$A:$A,$A407,[5]Sheet1!$B:$B,$B407,[5]Sheet1!$C:$C,$C407),0)</f>
        <v>0</v>
      </c>
      <c r="AA407" s="169">
        <f>+IFERROR(SUMIFS([5]Sheet1!N:N,[5]Sheet1!$A:$A,$A407,[5]Sheet1!$B:$B,$B407,[5]Sheet1!$C:$C,$C407),0)</f>
        <v>0</v>
      </c>
      <c r="AB407" s="169">
        <f>+IFERROR(SUMIFS([5]Sheet1!O:O,[5]Sheet1!$A:$A,$A407,[5]Sheet1!$B:$B,$B407,[5]Sheet1!$C:$C,$C407),0)</f>
        <v>0</v>
      </c>
      <c r="AC407" s="169">
        <f>+IFERROR(SUMIFS([5]Sheet1!P:P,[5]Sheet1!$A:$A,$A407,[5]Sheet1!$B:$B,$B407,[5]Sheet1!$C:$C,$C407),0)</f>
        <v>0</v>
      </c>
      <c r="AD407" s="169">
        <f>+IFERROR(SUMIFS([5]Sheet1!Q:Q,[5]Sheet1!$A:$A,$A407,[5]Sheet1!$B:$B,$B407,[5]Sheet1!$C:$C,$C407),0)</f>
        <v>0</v>
      </c>
      <c r="AE407" s="169">
        <f>+IFERROR(SUMIFS([5]Sheet1!R:R,[5]Sheet1!$A:$A,$A407,[5]Sheet1!$B:$B,$B407,[5]Sheet1!$C:$C,$C407),0)</f>
        <v>0</v>
      </c>
      <c r="AF407" s="169">
        <f>+IFERROR(SUMIFS([5]Sheet1!S:S,[5]Sheet1!$A:$A,$A407,[5]Sheet1!$B:$B,$B407,[5]Sheet1!$C:$C,$C407),0)</f>
        <v>0</v>
      </c>
      <c r="AG407" s="169">
        <f>+IFERROR(SUMIFS([5]Sheet1!T:T,[5]Sheet1!$A:$A,$A407,[5]Sheet1!$B:$B,$B407,[5]Sheet1!$C:$C,$C407),0)</f>
        <v>0</v>
      </c>
      <c r="AH407" s="169">
        <f>+IFERROR(SUMIFS([5]Sheet1!U:U,[5]Sheet1!$A:$A,$A407,[5]Sheet1!$B:$B,$B407,[5]Sheet1!$C:$C,$C407),0)</f>
        <v>0</v>
      </c>
      <c r="AI407" s="169">
        <f>+IFERROR(SUMIFS([5]Sheet1!V:V,[5]Sheet1!$A:$A,$A407,[5]Sheet1!$B:$B,$B407,[5]Sheet1!$C:$C,$C407),0)</f>
        <v>0</v>
      </c>
      <c r="AJ407" s="169">
        <f>+IFERROR(SUMIFS([5]Sheet1!W:W,[5]Sheet1!$A:$A,$A407,[5]Sheet1!$B:$B,$B407,[5]Sheet1!$C:$C,$C407),0)</f>
        <v>0</v>
      </c>
      <c r="AK407" s="169">
        <f>+IFERROR(SUMIFS([5]Sheet1!X:X,[5]Sheet1!$A:$A,$A407,[5]Sheet1!$B:$B,$B407,[5]Sheet1!$C:$C,$C407),0)</f>
        <v>0</v>
      </c>
      <c r="AL407" s="169">
        <f>+IFERROR(SUMIFS([5]Sheet1!Y:Y,[5]Sheet1!$A:$A,$A407,[5]Sheet1!$B:$B,$B407,[5]Sheet1!$C:$C,$C407),0)</f>
        <v>0</v>
      </c>
      <c r="AM407" s="169">
        <f>+IFERROR(SUMIFS([5]Sheet1!Z:Z,[5]Sheet1!$A:$A,$A407,[5]Sheet1!$B:$B,$B407,[5]Sheet1!$C:$C,$C407),0)</f>
        <v>0</v>
      </c>
    </row>
    <row r="408" spans="1:39" outlineLevel="1">
      <c r="A408" s="4" t="s">
        <v>87</v>
      </c>
      <c r="B408" s="4" t="s">
        <v>51</v>
      </c>
      <c r="C408" s="4" t="str">
        <f t="shared" si="191"/>
        <v>Own Fiber</v>
      </c>
      <c r="D408" s="217"/>
      <c r="E408" s="203"/>
      <c r="F408" s="204"/>
      <c r="G408" s="14" t="s">
        <v>3</v>
      </c>
      <c r="H408" s="37"/>
      <c r="I408" s="37"/>
      <c r="J408" s="37"/>
      <c r="K408" s="37"/>
      <c r="L408" s="37"/>
      <c r="M408" s="37"/>
      <c r="N408" s="37"/>
      <c r="O408" s="37"/>
      <c r="P408" s="173">
        <f t="shared" ref="P408:P409" si="195">+P402+P404+P406</f>
        <v>0</v>
      </c>
      <c r="Q408" s="173"/>
      <c r="R408" s="173">
        <f>+R402+R404+R406</f>
        <v>0</v>
      </c>
      <c r="S408" s="173">
        <f t="shared" ref="S408:AM409" si="196">+S402+S404+S406</f>
        <v>0</v>
      </c>
      <c r="T408" s="173">
        <f t="shared" si="196"/>
        <v>0</v>
      </c>
      <c r="U408" s="173">
        <f t="shared" si="196"/>
        <v>0</v>
      </c>
      <c r="V408" s="173">
        <f t="shared" si="196"/>
        <v>0</v>
      </c>
      <c r="W408" s="173">
        <f t="shared" si="196"/>
        <v>0</v>
      </c>
      <c r="X408" s="173">
        <f t="shared" si="196"/>
        <v>0</v>
      </c>
      <c r="Y408" s="173">
        <f t="shared" si="196"/>
        <v>1</v>
      </c>
      <c r="Z408" s="173">
        <f t="shared" si="196"/>
        <v>1</v>
      </c>
      <c r="AA408" s="173">
        <f t="shared" si="196"/>
        <v>0</v>
      </c>
      <c r="AB408" s="173">
        <f t="shared" si="196"/>
        <v>2</v>
      </c>
      <c r="AC408" s="173">
        <f t="shared" si="196"/>
        <v>0</v>
      </c>
      <c r="AD408" s="173">
        <f t="shared" si="196"/>
        <v>0</v>
      </c>
      <c r="AE408" s="173">
        <f t="shared" si="196"/>
        <v>1</v>
      </c>
      <c r="AF408" s="173">
        <f t="shared" si="196"/>
        <v>11</v>
      </c>
      <c r="AG408" s="173">
        <f t="shared" si="196"/>
        <v>0</v>
      </c>
      <c r="AH408" s="173">
        <f t="shared" si="196"/>
        <v>0</v>
      </c>
      <c r="AI408" s="173">
        <f t="shared" si="196"/>
        <v>0</v>
      </c>
      <c r="AJ408" s="173">
        <f t="shared" si="196"/>
        <v>0</v>
      </c>
      <c r="AK408" s="173">
        <f t="shared" si="196"/>
        <v>0</v>
      </c>
      <c r="AL408" s="173">
        <f t="shared" si="196"/>
        <v>0</v>
      </c>
      <c r="AM408" s="173">
        <f t="shared" si="196"/>
        <v>0</v>
      </c>
    </row>
    <row r="409" spans="1:39" outlineLevel="1">
      <c r="A409" s="4" t="s">
        <v>87</v>
      </c>
      <c r="B409" s="4" t="s">
        <v>51</v>
      </c>
      <c r="C409" s="4" t="str">
        <f t="shared" si="191"/>
        <v>Indirect Fiber</v>
      </c>
      <c r="D409" s="217"/>
      <c r="E409" s="203"/>
      <c r="F409" s="204"/>
      <c r="G409" s="14" t="s">
        <v>42</v>
      </c>
      <c r="H409" s="37"/>
      <c r="I409" s="37"/>
      <c r="J409" s="37"/>
      <c r="K409" s="37"/>
      <c r="L409" s="37"/>
      <c r="M409" s="37"/>
      <c r="N409" s="37"/>
      <c r="O409" s="37"/>
      <c r="P409" s="173">
        <f t="shared" si="195"/>
        <v>0</v>
      </c>
      <c r="Q409" s="173"/>
      <c r="R409" s="173">
        <f>+R403+R405+R407</f>
        <v>0</v>
      </c>
      <c r="S409" s="173">
        <f t="shared" si="196"/>
        <v>1</v>
      </c>
      <c r="T409" s="173">
        <f t="shared" si="196"/>
        <v>0</v>
      </c>
      <c r="U409" s="173">
        <f t="shared" si="196"/>
        <v>2</v>
      </c>
      <c r="V409" s="173">
        <f t="shared" si="196"/>
        <v>0</v>
      </c>
      <c r="W409" s="173">
        <f t="shared" si="196"/>
        <v>0</v>
      </c>
      <c r="X409" s="173">
        <f t="shared" si="196"/>
        <v>0</v>
      </c>
      <c r="Y409" s="173">
        <f t="shared" si="196"/>
        <v>0</v>
      </c>
      <c r="Z409" s="173">
        <f t="shared" si="196"/>
        <v>0</v>
      </c>
      <c r="AA409" s="173">
        <f t="shared" si="196"/>
        <v>0</v>
      </c>
      <c r="AB409" s="173">
        <f t="shared" si="196"/>
        <v>0</v>
      </c>
      <c r="AC409" s="173">
        <f t="shared" si="196"/>
        <v>0</v>
      </c>
      <c r="AD409" s="173">
        <f t="shared" si="196"/>
        <v>0</v>
      </c>
      <c r="AE409" s="173">
        <f t="shared" si="196"/>
        <v>0</v>
      </c>
      <c r="AF409" s="173">
        <f t="shared" si="196"/>
        <v>0</v>
      </c>
      <c r="AG409" s="173">
        <f t="shared" si="196"/>
        <v>0</v>
      </c>
      <c r="AH409" s="173">
        <f t="shared" si="196"/>
        <v>0</v>
      </c>
      <c r="AI409" s="173">
        <f t="shared" si="196"/>
        <v>0</v>
      </c>
      <c r="AJ409" s="173">
        <f t="shared" si="196"/>
        <v>0</v>
      </c>
      <c r="AK409" s="173">
        <f t="shared" si="196"/>
        <v>0</v>
      </c>
      <c r="AL409" s="173">
        <f t="shared" si="196"/>
        <v>0</v>
      </c>
      <c r="AM409" s="173">
        <f t="shared" si="196"/>
        <v>0</v>
      </c>
    </row>
    <row r="410" spans="1:39">
      <c r="A410" s="4" t="s">
        <v>87</v>
      </c>
      <c r="B410" s="4" t="s">
        <v>51</v>
      </c>
      <c r="C410" s="4" t="str">
        <f t="shared" si="191"/>
        <v>assets/client</v>
      </c>
      <c r="D410" s="217"/>
      <c r="E410" s="203"/>
      <c r="F410" s="204"/>
      <c r="G410" s="13" t="s">
        <v>90</v>
      </c>
      <c r="H410" s="36"/>
      <c r="I410" s="36"/>
      <c r="J410" s="36"/>
      <c r="K410" s="36"/>
      <c r="L410" s="36"/>
      <c r="M410" s="36"/>
      <c r="N410" s="36"/>
      <c r="O410" s="36"/>
      <c r="P410" s="170" t="str">
        <f t="shared" ref="P410" si="197">+IFERROR(P401/P400,"")</f>
        <v/>
      </c>
      <c r="Q410" s="170"/>
      <c r="R410" s="170" t="str">
        <f t="shared" ref="R410:AM410" si="198">+IFERROR(R401/R400,"")</f>
        <v/>
      </c>
      <c r="S410" s="170">
        <f t="shared" si="198"/>
        <v>1</v>
      </c>
      <c r="T410" s="170" t="str">
        <f t="shared" si="198"/>
        <v/>
      </c>
      <c r="U410" s="170">
        <f t="shared" si="198"/>
        <v>2</v>
      </c>
      <c r="V410" s="170" t="str">
        <f t="shared" si="198"/>
        <v/>
      </c>
      <c r="W410" s="170" t="str">
        <f t="shared" si="198"/>
        <v/>
      </c>
      <c r="X410" s="170" t="str">
        <f t="shared" si="198"/>
        <v/>
      </c>
      <c r="Y410" s="170">
        <f t="shared" si="198"/>
        <v>1</v>
      </c>
      <c r="Z410" s="170">
        <f t="shared" si="198"/>
        <v>1</v>
      </c>
      <c r="AA410" s="170" t="str">
        <f t="shared" si="198"/>
        <v/>
      </c>
      <c r="AB410" s="170">
        <f t="shared" si="198"/>
        <v>1</v>
      </c>
      <c r="AC410" s="170" t="str">
        <f t="shared" si="198"/>
        <v/>
      </c>
      <c r="AD410" s="170" t="str">
        <f t="shared" si="198"/>
        <v/>
      </c>
      <c r="AE410" s="170">
        <f t="shared" si="198"/>
        <v>1</v>
      </c>
      <c r="AF410" s="170">
        <f t="shared" si="198"/>
        <v>11</v>
      </c>
      <c r="AG410" s="170" t="str">
        <f t="shared" si="198"/>
        <v/>
      </c>
      <c r="AH410" s="170" t="str">
        <f t="shared" si="198"/>
        <v/>
      </c>
      <c r="AI410" s="170" t="str">
        <f t="shared" si="198"/>
        <v/>
      </c>
      <c r="AJ410" s="170" t="str">
        <f t="shared" si="198"/>
        <v/>
      </c>
      <c r="AK410" s="170" t="str">
        <f t="shared" si="198"/>
        <v/>
      </c>
      <c r="AL410" s="170" t="str">
        <f t="shared" si="198"/>
        <v/>
      </c>
      <c r="AM410" s="170" t="str">
        <f t="shared" si="198"/>
        <v/>
      </c>
    </row>
    <row r="411" spans="1:39">
      <c r="A411" s="4" t="s">
        <v>87</v>
      </c>
      <c r="B411" s="4" t="s">
        <v>52</v>
      </c>
      <c r="C411" s="4" t="str">
        <f t="shared" si="191"/>
        <v>Clients</v>
      </c>
      <c r="D411" s="217"/>
      <c r="E411" s="203"/>
      <c r="F411" s="204" t="s">
        <v>52</v>
      </c>
      <c r="G411" s="10" t="s">
        <v>40</v>
      </c>
      <c r="H411" s="19"/>
      <c r="I411" s="19"/>
      <c r="J411" s="19"/>
      <c r="K411" s="19"/>
      <c r="L411" s="19"/>
      <c r="M411" s="19"/>
      <c r="N411" s="19"/>
      <c r="O411" s="19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L411" s="165"/>
      <c r="AM411" s="165"/>
    </row>
    <row r="412" spans="1:39">
      <c r="A412" s="4" t="s">
        <v>87</v>
      </c>
      <c r="B412" s="4" t="s">
        <v>52</v>
      </c>
      <c r="C412" s="4" t="str">
        <f t="shared" si="191"/>
        <v>Assets</v>
      </c>
      <c r="D412" s="217"/>
      <c r="E412" s="203"/>
      <c r="F412" s="204"/>
      <c r="G412" s="11" t="s">
        <v>88</v>
      </c>
      <c r="H412" s="34"/>
      <c r="I412" s="34"/>
      <c r="J412" s="34"/>
      <c r="K412" s="34"/>
      <c r="L412" s="34"/>
      <c r="M412" s="34"/>
      <c r="N412" s="34"/>
      <c r="O412" s="34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  <c r="AD412" s="167"/>
      <c r="AE412" s="167"/>
      <c r="AF412" s="167"/>
      <c r="AG412" s="167"/>
      <c r="AH412" s="167"/>
      <c r="AI412" s="167"/>
      <c r="AJ412" s="167"/>
      <c r="AK412" s="167"/>
      <c r="AL412" s="167"/>
      <c r="AM412" s="167"/>
    </row>
    <row r="413" spans="1:39" outlineLevel="1">
      <c r="A413" s="4" t="s">
        <v>87</v>
      </c>
      <c r="B413" s="4" t="s">
        <v>52</v>
      </c>
      <c r="C413" s="4" t="str">
        <f t="shared" si="191"/>
        <v>Employee</v>
      </c>
      <c r="D413" s="217"/>
      <c r="E413" s="203"/>
      <c r="F413" s="204"/>
      <c r="G413" s="12" t="s">
        <v>4</v>
      </c>
      <c r="H413" s="35"/>
      <c r="I413" s="35"/>
      <c r="J413" s="35"/>
      <c r="K413" s="35"/>
      <c r="L413" s="35"/>
      <c r="M413" s="35"/>
      <c r="N413" s="35"/>
      <c r="O413" s="35"/>
      <c r="P413" s="169"/>
      <c r="Q413" s="169">
        <f>+IFERROR(SUMIFS([5]Sheet1!D:D,[5]Sheet1!$A:$A,$A413,[5]Sheet1!$B:$B,$B413,[5]Sheet1!$C:$C,$C413),0)</f>
        <v>0</v>
      </c>
      <c r="R413" s="169">
        <f>+IFERROR(SUMIFS([5]Sheet1!E:E,[5]Sheet1!$A:$A,$A413,[5]Sheet1!$B:$B,$B413,[5]Sheet1!$C:$C,$C413),0)</f>
        <v>0</v>
      </c>
      <c r="S413" s="169">
        <f>+IFERROR(SUMIFS([5]Sheet1!F:F,[5]Sheet1!$A:$A,$A413,[5]Sheet1!$B:$B,$B413,[5]Sheet1!$C:$C,$C413),0)</f>
        <v>0</v>
      </c>
      <c r="T413" s="169">
        <f>+IFERROR(SUMIFS([5]Sheet1!G:G,[5]Sheet1!$A:$A,$A413,[5]Sheet1!$B:$B,$B413,[5]Sheet1!$C:$C,$C413),0)</f>
        <v>0</v>
      </c>
      <c r="U413" s="169">
        <f>+IFERROR(SUMIFS([5]Sheet1!H:H,[5]Sheet1!$A:$A,$A413,[5]Sheet1!$B:$B,$B413,[5]Sheet1!$C:$C,$C413),0)</f>
        <v>0</v>
      </c>
      <c r="V413" s="169">
        <f>+IFERROR(SUMIFS([5]Sheet1!I:I,[5]Sheet1!$A:$A,$A413,[5]Sheet1!$B:$B,$B413,[5]Sheet1!$C:$C,$C413),0)</f>
        <v>0</v>
      </c>
      <c r="W413" s="169">
        <f>+IFERROR(SUMIFS([5]Sheet1!J:J,[5]Sheet1!$A:$A,$A413,[5]Sheet1!$B:$B,$B413,[5]Sheet1!$C:$C,$C413),0)</f>
        <v>0</v>
      </c>
      <c r="X413" s="169">
        <f>+IFERROR(SUMIFS([5]Sheet1!K:K,[5]Sheet1!$A:$A,$A413,[5]Sheet1!$B:$B,$B413,[5]Sheet1!$C:$C,$C413),0)</f>
        <v>0</v>
      </c>
      <c r="Y413" s="169">
        <f>+IFERROR(SUMIFS([5]Sheet1!L:L,[5]Sheet1!$A:$A,$A413,[5]Sheet1!$B:$B,$B413,[5]Sheet1!$C:$C,$C413),0)</f>
        <v>0</v>
      </c>
      <c r="Z413" s="169">
        <f>+IFERROR(SUMIFS([5]Sheet1!M:M,[5]Sheet1!$A:$A,$A413,[5]Sheet1!$B:$B,$B413,[5]Sheet1!$C:$C,$C413),0)</f>
        <v>0</v>
      </c>
      <c r="AA413" s="169">
        <f>+IFERROR(SUMIFS([5]Sheet1!N:N,[5]Sheet1!$A:$A,$A413,[5]Sheet1!$B:$B,$B413,[5]Sheet1!$C:$C,$C413),0)</f>
        <v>0</v>
      </c>
      <c r="AB413" s="169">
        <f>+IFERROR(SUMIFS([5]Sheet1!O:O,[5]Sheet1!$A:$A,$A413,[5]Sheet1!$B:$B,$B413,[5]Sheet1!$C:$C,$C413),0)</f>
        <v>0</v>
      </c>
      <c r="AC413" s="169">
        <f>+IFERROR(SUMIFS([5]Sheet1!P:P,[5]Sheet1!$A:$A,$A413,[5]Sheet1!$B:$B,$B413,[5]Sheet1!$C:$C,$C413),0)</f>
        <v>0</v>
      </c>
      <c r="AD413" s="169">
        <f>+IFERROR(SUMIFS([5]Sheet1!Q:Q,[5]Sheet1!$A:$A,$A413,[5]Sheet1!$B:$B,$B413,[5]Sheet1!$C:$C,$C413),0)</f>
        <v>0</v>
      </c>
      <c r="AE413" s="169">
        <f>+IFERROR(SUMIFS([5]Sheet1!R:R,[5]Sheet1!$A:$A,$A413,[5]Sheet1!$B:$B,$B413,[5]Sheet1!$C:$C,$C413),0)</f>
        <v>0</v>
      </c>
      <c r="AF413" s="169">
        <f>+IFERROR(SUMIFS([5]Sheet1!S:S,[5]Sheet1!$A:$A,$A413,[5]Sheet1!$B:$B,$B413,[5]Sheet1!$C:$C,$C413),0)</f>
        <v>0</v>
      </c>
      <c r="AG413" s="169">
        <f>+IFERROR(SUMIFS([5]Sheet1!T:T,[5]Sheet1!$A:$A,$A413,[5]Sheet1!$B:$B,$B413,[5]Sheet1!$C:$C,$C413),0)</f>
        <v>0</v>
      </c>
      <c r="AH413" s="169">
        <f>+IFERROR(SUMIFS([5]Sheet1!U:U,[5]Sheet1!$A:$A,$A413,[5]Sheet1!$B:$B,$B413,[5]Sheet1!$C:$C,$C413),0)</f>
        <v>0</v>
      </c>
      <c r="AI413" s="169">
        <f>+IFERROR(SUMIFS([5]Sheet1!V:V,[5]Sheet1!$A:$A,$A413,[5]Sheet1!$B:$B,$B413,[5]Sheet1!$C:$C,$C413),0)</f>
        <v>0</v>
      </c>
      <c r="AJ413" s="169">
        <f>+IFERROR(SUMIFS([5]Sheet1!W:W,[5]Sheet1!$A:$A,$A413,[5]Sheet1!$B:$B,$B413,[5]Sheet1!$C:$C,$C413),0)</f>
        <v>0</v>
      </c>
      <c r="AK413" s="169">
        <f>+IFERROR(SUMIFS([5]Sheet1!X:X,[5]Sheet1!$A:$A,$A413,[5]Sheet1!$B:$B,$B413,[5]Sheet1!$C:$C,$C413),0)</f>
        <v>0</v>
      </c>
      <c r="AL413" s="169">
        <f>+IFERROR(SUMIFS([5]Sheet1!Y:Y,[5]Sheet1!$A:$A,$A413,[5]Sheet1!$B:$B,$B413,[5]Sheet1!$C:$C,$C413),0)</f>
        <v>0</v>
      </c>
      <c r="AM413" s="169">
        <f>+IFERROR(SUMIFS([5]Sheet1!Z:Z,[5]Sheet1!$A:$A,$A413,[5]Sheet1!$B:$B,$B413,[5]Sheet1!$C:$C,$C413),0)</f>
        <v>0</v>
      </c>
    </row>
    <row r="414" spans="1:39" outlineLevel="1">
      <c r="A414" s="4" t="s">
        <v>87</v>
      </c>
      <c r="B414" s="4" t="s">
        <v>52</v>
      </c>
      <c r="C414" s="4" t="str">
        <f t="shared" si="191"/>
        <v>Manager</v>
      </c>
      <c r="D414" s="217"/>
      <c r="E414" s="203"/>
      <c r="F414" s="204"/>
      <c r="G414" s="12" t="s">
        <v>5</v>
      </c>
      <c r="H414" s="35"/>
      <c r="I414" s="35"/>
      <c r="J414" s="35"/>
      <c r="K414" s="35"/>
      <c r="L414" s="35"/>
      <c r="M414" s="35"/>
      <c r="N414" s="35"/>
      <c r="O414" s="35"/>
      <c r="P414" s="169"/>
      <c r="Q414" s="169">
        <f>+IFERROR(SUMIFS([5]Sheet1!D:D,[5]Sheet1!$A:$A,$A414,[5]Sheet1!$B:$B,$B414,[5]Sheet1!$C:$C,$C414),0)</f>
        <v>0</v>
      </c>
      <c r="R414" s="169">
        <f>+IFERROR(SUMIFS([5]Sheet1!E:E,[5]Sheet1!$A:$A,$A414,[5]Sheet1!$B:$B,$B414,[5]Sheet1!$C:$C,$C414),0)</f>
        <v>0</v>
      </c>
      <c r="S414" s="169">
        <f>+IFERROR(SUMIFS([5]Sheet1!F:F,[5]Sheet1!$A:$A,$A414,[5]Sheet1!$B:$B,$B414,[5]Sheet1!$C:$C,$C414),0)</f>
        <v>0</v>
      </c>
      <c r="T414" s="169">
        <f>+IFERROR(SUMIFS([5]Sheet1!G:G,[5]Sheet1!$A:$A,$A414,[5]Sheet1!$B:$B,$B414,[5]Sheet1!$C:$C,$C414),0)</f>
        <v>0</v>
      </c>
      <c r="U414" s="169">
        <f>+IFERROR(SUMIFS([5]Sheet1!H:H,[5]Sheet1!$A:$A,$A414,[5]Sheet1!$B:$B,$B414,[5]Sheet1!$C:$C,$C414),0)</f>
        <v>0</v>
      </c>
      <c r="V414" s="169">
        <f>+IFERROR(SUMIFS([5]Sheet1!I:I,[5]Sheet1!$A:$A,$A414,[5]Sheet1!$B:$B,$B414,[5]Sheet1!$C:$C,$C414),0)</f>
        <v>0</v>
      </c>
      <c r="W414" s="169">
        <f>+IFERROR(SUMIFS([5]Sheet1!J:J,[5]Sheet1!$A:$A,$A414,[5]Sheet1!$B:$B,$B414,[5]Sheet1!$C:$C,$C414),0)</f>
        <v>0</v>
      </c>
      <c r="X414" s="169">
        <f>+IFERROR(SUMIFS([5]Sheet1!K:K,[5]Sheet1!$A:$A,$A414,[5]Sheet1!$B:$B,$B414,[5]Sheet1!$C:$C,$C414),0)</f>
        <v>0</v>
      </c>
      <c r="Y414" s="169">
        <f>+IFERROR(SUMIFS([5]Sheet1!L:L,[5]Sheet1!$A:$A,$A414,[5]Sheet1!$B:$B,$B414,[5]Sheet1!$C:$C,$C414),0)</f>
        <v>0</v>
      </c>
      <c r="Z414" s="169">
        <f>+IFERROR(SUMIFS([5]Sheet1!M:M,[5]Sheet1!$A:$A,$A414,[5]Sheet1!$B:$B,$B414,[5]Sheet1!$C:$C,$C414),0)</f>
        <v>0</v>
      </c>
      <c r="AA414" s="169">
        <f>+IFERROR(SUMIFS([5]Sheet1!N:N,[5]Sheet1!$A:$A,$A414,[5]Sheet1!$B:$B,$B414,[5]Sheet1!$C:$C,$C414),0)</f>
        <v>0</v>
      </c>
      <c r="AB414" s="169">
        <f>+IFERROR(SUMIFS([5]Sheet1!O:O,[5]Sheet1!$A:$A,$A414,[5]Sheet1!$B:$B,$B414,[5]Sheet1!$C:$C,$C414),0)</f>
        <v>0</v>
      </c>
      <c r="AC414" s="169">
        <f>+IFERROR(SUMIFS([5]Sheet1!P:P,[5]Sheet1!$A:$A,$A414,[5]Sheet1!$B:$B,$B414,[5]Sheet1!$C:$C,$C414),0)</f>
        <v>0</v>
      </c>
      <c r="AD414" s="169">
        <f>+IFERROR(SUMIFS([5]Sheet1!Q:Q,[5]Sheet1!$A:$A,$A414,[5]Sheet1!$B:$B,$B414,[5]Sheet1!$C:$C,$C414),0)</f>
        <v>0</v>
      </c>
      <c r="AE414" s="169">
        <f>+IFERROR(SUMIFS([5]Sheet1!R:R,[5]Sheet1!$A:$A,$A414,[5]Sheet1!$B:$B,$B414,[5]Sheet1!$C:$C,$C414),0)</f>
        <v>0</v>
      </c>
      <c r="AF414" s="169">
        <f>+IFERROR(SUMIFS([5]Sheet1!S:S,[5]Sheet1!$A:$A,$A414,[5]Sheet1!$B:$B,$B414,[5]Sheet1!$C:$C,$C414),0)</f>
        <v>0</v>
      </c>
      <c r="AG414" s="169">
        <f>+IFERROR(SUMIFS([5]Sheet1!T:T,[5]Sheet1!$A:$A,$A414,[5]Sheet1!$B:$B,$B414,[5]Sheet1!$C:$C,$C414),0)</f>
        <v>0</v>
      </c>
      <c r="AH414" s="169">
        <f>+IFERROR(SUMIFS([5]Sheet1!U:U,[5]Sheet1!$A:$A,$A414,[5]Sheet1!$B:$B,$B414,[5]Sheet1!$C:$C,$C414),0)</f>
        <v>0</v>
      </c>
      <c r="AI414" s="169">
        <f>+IFERROR(SUMIFS([5]Sheet1!V:V,[5]Sheet1!$A:$A,$A414,[5]Sheet1!$B:$B,$B414,[5]Sheet1!$C:$C,$C414),0)</f>
        <v>0</v>
      </c>
      <c r="AJ414" s="169">
        <f>+IFERROR(SUMIFS([5]Sheet1!W:W,[5]Sheet1!$A:$A,$A414,[5]Sheet1!$B:$B,$B414,[5]Sheet1!$C:$C,$C414),0)</f>
        <v>0</v>
      </c>
      <c r="AK414" s="169">
        <f>+IFERROR(SUMIFS([5]Sheet1!X:X,[5]Sheet1!$A:$A,$A414,[5]Sheet1!$B:$B,$B414,[5]Sheet1!$C:$C,$C414),0)</f>
        <v>0</v>
      </c>
      <c r="AL414" s="169">
        <f>+IFERROR(SUMIFS([5]Sheet1!Y:Y,[5]Sheet1!$A:$A,$A414,[5]Sheet1!$B:$B,$B414,[5]Sheet1!$C:$C,$C414),0)</f>
        <v>0</v>
      </c>
      <c r="AM414" s="169">
        <f>+IFERROR(SUMIFS([5]Sheet1!Z:Z,[5]Sheet1!$A:$A,$A414,[5]Sheet1!$B:$B,$B414,[5]Sheet1!$C:$C,$C414),0)</f>
        <v>0</v>
      </c>
    </row>
    <row r="415" spans="1:39" outlineLevel="1">
      <c r="A415" s="4" t="s">
        <v>87</v>
      </c>
      <c r="B415" s="4" t="s">
        <v>52</v>
      </c>
      <c r="C415" s="4" t="str">
        <f t="shared" si="191"/>
        <v>Data bucket</v>
      </c>
      <c r="D415" s="217"/>
      <c r="E415" s="203"/>
      <c r="F415" s="204"/>
      <c r="G415" s="14" t="s">
        <v>81</v>
      </c>
      <c r="H415" s="37"/>
      <c r="I415" s="37"/>
      <c r="J415" s="37"/>
      <c r="K415" s="37"/>
      <c r="L415" s="37"/>
      <c r="M415" s="37"/>
      <c r="N415" s="37"/>
      <c r="O415" s="37"/>
      <c r="P415" s="169"/>
      <c r="Q415" s="169">
        <f>+IFERROR(SUMIFS([5]Sheet1!D:D,[5]Sheet1!$A:$A,$A415,[5]Sheet1!$B:$B,$B415,[5]Sheet1!$C:$C,$C415),0)</f>
        <v>0</v>
      </c>
      <c r="R415" s="169">
        <f>+IFERROR(SUMIFS([5]Sheet1!E:E,[5]Sheet1!$A:$A,$A415,[5]Sheet1!$B:$B,$B415,[5]Sheet1!$C:$C,$C415),0)</f>
        <v>0</v>
      </c>
      <c r="S415" s="169">
        <f>+IFERROR(SUMIFS([5]Sheet1!F:F,[5]Sheet1!$A:$A,$A415,[5]Sheet1!$B:$B,$B415,[5]Sheet1!$C:$C,$C415),0)</f>
        <v>0</v>
      </c>
      <c r="T415" s="169">
        <f>+IFERROR(SUMIFS([5]Sheet1!G:G,[5]Sheet1!$A:$A,$A415,[5]Sheet1!$B:$B,$B415,[5]Sheet1!$C:$C,$C415),0)</f>
        <v>0</v>
      </c>
      <c r="U415" s="169">
        <f>+IFERROR(SUMIFS([5]Sheet1!H:H,[5]Sheet1!$A:$A,$A415,[5]Sheet1!$B:$B,$B415,[5]Sheet1!$C:$C,$C415),0)</f>
        <v>0</v>
      </c>
      <c r="V415" s="169">
        <f>+IFERROR(SUMIFS([5]Sheet1!I:I,[5]Sheet1!$A:$A,$A415,[5]Sheet1!$B:$B,$B415,[5]Sheet1!$C:$C,$C415),0)</f>
        <v>0</v>
      </c>
      <c r="W415" s="169">
        <f>+IFERROR(SUMIFS([5]Sheet1!J:J,[5]Sheet1!$A:$A,$A415,[5]Sheet1!$B:$B,$B415,[5]Sheet1!$C:$C,$C415),0)</f>
        <v>0</v>
      </c>
      <c r="X415" s="169">
        <f>+IFERROR(SUMIFS([5]Sheet1!K:K,[5]Sheet1!$A:$A,$A415,[5]Sheet1!$B:$B,$B415,[5]Sheet1!$C:$C,$C415),0)</f>
        <v>0</v>
      </c>
      <c r="Y415" s="169">
        <f>+IFERROR(SUMIFS([5]Sheet1!L:L,[5]Sheet1!$A:$A,$A415,[5]Sheet1!$B:$B,$B415,[5]Sheet1!$C:$C,$C415),0)</f>
        <v>0</v>
      </c>
      <c r="Z415" s="169">
        <f>+IFERROR(SUMIFS([5]Sheet1!M:M,[5]Sheet1!$A:$A,$A415,[5]Sheet1!$B:$B,$B415,[5]Sheet1!$C:$C,$C415),0)</f>
        <v>0</v>
      </c>
      <c r="AA415" s="169">
        <f>+IFERROR(SUMIFS([5]Sheet1!N:N,[5]Sheet1!$A:$A,$A415,[5]Sheet1!$B:$B,$B415,[5]Sheet1!$C:$C,$C415),0)</f>
        <v>0</v>
      </c>
      <c r="AB415" s="169">
        <f>+IFERROR(SUMIFS([5]Sheet1!O:O,[5]Sheet1!$A:$A,$A415,[5]Sheet1!$B:$B,$B415,[5]Sheet1!$C:$C,$C415),0)</f>
        <v>0</v>
      </c>
      <c r="AC415" s="169">
        <f>+IFERROR(SUMIFS([5]Sheet1!P:P,[5]Sheet1!$A:$A,$A415,[5]Sheet1!$B:$B,$B415,[5]Sheet1!$C:$C,$C415),0)</f>
        <v>0</v>
      </c>
      <c r="AD415" s="169">
        <f>+IFERROR(SUMIFS([5]Sheet1!Q:Q,[5]Sheet1!$A:$A,$A415,[5]Sheet1!$B:$B,$B415,[5]Sheet1!$C:$C,$C415),0)</f>
        <v>0</v>
      </c>
      <c r="AE415" s="169">
        <f>+IFERROR(SUMIFS([5]Sheet1!R:R,[5]Sheet1!$A:$A,$A415,[5]Sheet1!$B:$B,$B415,[5]Sheet1!$C:$C,$C415),0)</f>
        <v>0</v>
      </c>
      <c r="AF415" s="169">
        <f>+IFERROR(SUMIFS([5]Sheet1!S:S,[5]Sheet1!$A:$A,$A415,[5]Sheet1!$B:$B,$B415,[5]Sheet1!$C:$C,$C415),0)</f>
        <v>0</v>
      </c>
      <c r="AG415" s="169">
        <f>+IFERROR(SUMIFS([5]Sheet1!T:T,[5]Sheet1!$A:$A,$A415,[5]Sheet1!$B:$B,$B415,[5]Sheet1!$C:$C,$C415),0)</f>
        <v>0</v>
      </c>
      <c r="AH415" s="169">
        <f>+IFERROR(SUMIFS([5]Sheet1!U:U,[5]Sheet1!$A:$A,$A415,[5]Sheet1!$B:$B,$B415,[5]Sheet1!$C:$C,$C415),0)</f>
        <v>0</v>
      </c>
      <c r="AI415" s="169">
        <f>+IFERROR(SUMIFS([5]Sheet1!V:V,[5]Sheet1!$A:$A,$A415,[5]Sheet1!$B:$B,$B415,[5]Sheet1!$C:$C,$C415),0)</f>
        <v>0</v>
      </c>
      <c r="AJ415" s="169">
        <f>+IFERROR(SUMIFS([5]Sheet1!W:W,[5]Sheet1!$A:$A,$A415,[5]Sheet1!$B:$B,$B415,[5]Sheet1!$C:$C,$C415),0)</f>
        <v>0</v>
      </c>
      <c r="AK415" s="169">
        <f>+IFERROR(SUMIFS([5]Sheet1!X:X,[5]Sheet1!$A:$A,$A415,[5]Sheet1!$B:$B,$B415,[5]Sheet1!$C:$C,$C415),0)</f>
        <v>0</v>
      </c>
      <c r="AL415" s="169">
        <f>+IFERROR(SUMIFS([5]Sheet1!Y:Y,[5]Sheet1!$A:$A,$A415,[5]Sheet1!$B:$B,$B415,[5]Sheet1!$C:$C,$C415),0)</f>
        <v>0</v>
      </c>
      <c r="AM415" s="169">
        <f>+IFERROR(SUMIFS([5]Sheet1!Z:Z,[5]Sheet1!$A:$A,$A415,[5]Sheet1!$B:$B,$B415,[5]Sheet1!$C:$C,$C415),0)</f>
        <v>0</v>
      </c>
    </row>
    <row r="416" spans="1:39">
      <c r="A416" s="4" t="s">
        <v>87</v>
      </c>
      <c r="B416" s="4" t="s">
        <v>52</v>
      </c>
      <c r="C416" s="4" t="str">
        <f t="shared" si="191"/>
        <v>assets/client</v>
      </c>
      <c r="D416" s="217"/>
      <c r="E416" s="203"/>
      <c r="F416" s="204"/>
      <c r="G416" s="13" t="s">
        <v>90</v>
      </c>
      <c r="H416" s="36"/>
      <c r="I416" s="36"/>
      <c r="J416" s="36"/>
      <c r="K416" s="36"/>
      <c r="L416" s="36"/>
      <c r="M416" s="36"/>
      <c r="N416" s="36"/>
      <c r="O416" s="36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  <c r="AD416" s="170"/>
      <c r="AE416" s="170"/>
      <c r="AF416" s="170"/>
      <c r="AG416" s="170"/>
      <c r="AH416" s="170"/>
      <c r="AI416" s="170"/>
      <c r="AJ416" s="170"/>
      <c r="AK416" s="170"/>
      <c r="AL416" s="170"/>
      <c r="AM416" s="170"/>
    </row>
    <row r="417" spans="1:39">
      <c r="A417" s="4" t="s">
        <v>121</v>
      </c>
      <c r="B417" s="4" t="s">
        <v>121</v>
      </c>
      <c r="C417" s="4" t="s">
        <v>121</v>
      </c>
      <c r="G417" s="179" t="s">
        <v>117</v>
      </c>
      <c r="P417" s="177" t="str">
        <f t="shared" ref="P417:AM417" si="199">+IFERROR(P316/P$4,"")</f>
        <v/>
      </c>
      <c r="Q417" s="177">
        <f t="shared" si="199"/>
        <v>1.3333333333333333</v>
      </c>
      <c r="R417" s="177">
        <f t="shared" si="199"/>
        <v>0.72727272727272729</v>
      </c>
      <c r="S417" s="177">
        <f t="shared" si="199"/>
        <v>5.2631578947368418E-2</v>
      </c>
      <c r="T417" s="177">
        <f t="shared" si="199"/>
        <v>7.6923076923076927E-2</v>
      </c>
      <c r="U417" s="177">
        <f t="shared" si="199"/>
        <v>0.28000000000000003</v>
      </c>
      <c r="V417" s="177">
        <f t="shared" si="199"/>
        <v>0.18181818181818182</v>
      </c>
      <c r="W417" s="177">
        <f t="shared" si="199"/>
        <v>0.36842105263157893</v>
      </c>
      <c r="X417" s="177">
        <f t="shared" si="199"/>
        <v>0.24</v>
      </c>
      <c r="Y417" s="177">
        <f t="shared" si="199"/>
        <v>8.8888888888888892E-2</v>
      </c>
      <c r="Z417" s="177">
        <f t="shared" si="199"/>
        <v>5.8823529411764705E-2</v>
      </c>
      <c r="AA417" s="177">
        <f t="shared" si="199"/>
        <v>0.5625</v>
      </c>
      <c r="AB417" s="177">
        <f t="shared" si="199"/>
        <v>0.13725490196078433</v>
      </c>
      <c r="AC417" s="177">
        <f t="shared" si="199"/>
        <v>8.1632653061224483E-2</v>
      </c>
      <c r="AD417" s="177">
        <f t="shared" si="199"/>
        <v>7.1428571428571425E-2</v>
      </c>
      <c r="AE417" s="177">
        <f t="shared" si="199"/>
        <v>0.13157894736842105</v>
      </c>
      <c r="AF417" s="177">
        <f t="shared" si="199"/>
        <v>0</v>
      </c>
      <c r="AG417" s="177" t="str">
        <f t="shared" si="199"/>
        <v/>
      </c>
      <c r="AH417" s="177" t="str">
        <f t="shared" si="199"/>
        <v/>
      </c>
      <c r="AI417" s="177" t="str">
        <f t="shared" si="199"/>
        <v/>
      </c>
      <c r="AJ417" s="177" t="str">
        <f t="shared" si="199"/>
        <v/>
      </c>
      <c r="AK417" s="177" t="str">
        <f t="shared" si="199"/>
        <v/>
      </c>
      <c r="AL417" s="177" t="str">
        <f t="shared" si="199"/>
        <v/>
      </c>
      <c r="AM417" s="177" t="str">
        <f t="shared" si="199"/>
        <v/>
      </c>
    </row>
    <row r="418" spans="1:39">
      <c r="A418" s="4" t="s">
        <v>121</v>
      </c>
      <c r="B418" s="4" t="s">
        <v>121</v>
      </c>
      <c r="C418" s="4" t="s">
        <v>121</v>
      </c>
      <c r="G418" s="180" t="s">
        <v>118</v>
      </c>
      <c r="P418" s="177" t="str">
        <f t="shared" ref="P418:AM418" si="200">+IFERROR(P318/P$6,"")</f>
        <v/>
      </c>
      <c r="Q418" s="178">
        <f t="shared" si="200"/>
        <v>0.33333333333333331</v>
      </c>
      <c r="R418" s="178">
        <f t="shared" si="200"/>
        <v>0.375</v>
      </c>
      <c r="S418" s="178">
        <f t="shared" si="200"/>
        <v>0.38235294117647056</v>
      </c>
      <c r="T418" s="178">
        <f t="shared" si="200"/>
        <v>2.8571428571428571E-2</v>
      </c>
      <c r="U418" s="178">
        <f t="shared" si="200"/>
        <v>3.5714285714285712E-2</v>
      </c>
      <c r="V418" s="178">
        <f t="shared" si="200"/>
        <v>0.46296296296296297</v>
      </c>
      <c r="W418" s="178">
        <f t="shared" si="200"/>
        <v>0.24390243902439024</v>
      </c>
      <c r="X418" s="178">
        <f t="shared" si="200"/>
        <v>0.12903225806451613</v>
      </c>
      <c r="Y418" s="178">
        <f t="shared" si="200"/>
        <v>8.0291970802919707E-2</v>
      </c>
      <c r="Z418" s="178">
        <f t="shared" si="200"/>
        <v>6.6666666666666666E-2</v>
      </c>
      <c r="AA418" s="178">
        <f t="shared" si="200"/>
        <v>0.21739130434782608</v>
      </c>
      <c r="AB418" s="178">
        <f t="shared" si="200"/>
        <v>9.6385542168674704E-2</v>
      </c>
      <c r="AC418" s="178">
        <f t="shared" si="200"/>
        <v>0.10404624277456648</v>
      </c>
      <c r="AD418" s="178">
        <f t="shared" si="200"/>
        <v>4.5454545454545456E-2</v>
      </c>
      <c r="AE418" s="178">
        <f t="shared" si="200"/>
        <v>0.12977099236641221</v>
      </c>
      <c r="AF418" s="178">
        <f t="shared" si="200"/>
        <v>0.1440677966101695</v>
      </c>
      <c r="AG418" s="178" t="str">
        <f t="shared" si="200"/>
        <v/>
      </c>
      <c r="AH418" s="178" t="str">
        <f t="shared" si="200"/>
        <v/>
      </c>
      <c r="AI418" s="178" t="str">
        <f t="shared" si="200"/>
        <v/>
      </c>
      <c r="AJ418" s="178" t="str">
        <f t="shared" si="200"/>
        <v/>
      </c>
      <c r="AK418" s="178" t="str">
        <f t="shared" si="200"/>
        <v/>
      </c>
      <c r="AL418" s="178" t="str">
        <f t="shared" si="200"/>
        <v/>
      </c>
      <c r="AM418" s="178" t="str">
        <f t="shared" si="200"/>
        <v/>
      </c>
    </row>
    <row r="419" spans="1:39">
      <c r="A419" s="4" t="s">
        <v>121</v>
      </c>
      <c r="B419" s="4" t="s">
        <v>121</v>
      </c>
      <c r="C419" s="4" t="s">
        <v>121</v>
      </c>
    </row>
    <row r="420" spans="1:39" ht="14.4" customHeight="1">
      <c r="A420" s="4" t="s">
        <v>116</v>
      </c>
      <c r="B420" s="4" t="s">
        <v>3770</v>
      </c>
      <c r="C420" s="4" t="s">
        <v>92</v>
      </c>
      <c r="D420" s="218" t="s">
        <v>116</v>
      </c>
      <c r="E420" s="209" t="s">
        <v>34</v>
      </c>
      <c r="F420" s="70"/>
      <c r="G420" s="70"/>
      <c r="H420" s="32"/>
      <c r="I420" s="32"/>
      <c r="J420" s="32"/>
      <c r="K420" s="32"/>
      <c r="L420" s="32"/>
      <c r="M420" s="32"/>
      <c r="N420" s="32"/>
      <c r="O420" s="32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</row>
    <row r="421" spans="1:39">
      <c r="A421" s="4" t="s">
        <v>116</v>
      </c>
      <c r="B421" s="4" t="s">
        <v>121</v>
      </c>
      <c r="C421" s="4" t="s">
        <v>121</v>
      </c>
      <c r="D421" s="218"/>
      <c r="E421" s="210" t="s">
        <v>80</v>
      </c>
      <c r="F421" s="211"/>
      <c r="G421" s="211"/>
      <c r="H421" s="16"/>
      <c r="I421" s="16"/>
      <c r="J421" s="16"/>
      <c r="K421" s="16"/>
      <c r="L421" s="16"/>
      <c r="M421" s="16"/>
      <c r="N421" s="16"/>
      <c r="O421" s="16"/>
      <c r="P421" s="72" t="str">
        <f t="shared" ref="P421:AM421" si="201">IFERROR(+P420/(P424+P436+P463+P466+P474+P492+P495+P498+P501+P504+P515),"")</f>
        <v/>
      </c>
      <c r="Q421" s="72" t="str">
        <f t="shared" si="201"/>
        <v/>
      </c>
      <c r="R421" s="72" t="str">
        <f t="shared" si="201"/>
        <v/>
      </c>
      <c r="S421" s="72" t="str">
        <f t="shared" si="201"/>
        <v/>
      </c>
      <c r="T421" s="72" t="str">
        <f t="shared" si="201"/>
        <v/>
      </c>
      <c r="U421" s="72" t="str">
        <f t="shared" si="201"/>
        <v/>
      </c>
      <c r="V421" s="72" t="str">
        <f t="shared" si="201"/>
        <v/>
      </c>
      <c r="W421" s="72" t="str">
        <f t="shared" si="201"/>
        <v/>
      </c>
      <c r="X421" s="72" t="str">
        <f t="shared" si="201"/>
        <v/>
      </c>
      <c r="Y421" s="72" t="str">
        <f t="shared" si="201"/>
        <v/>
      </c>
      <c r="Z421" s="72" t="str">
        <f t="shared" si="201"/>
        <v/>
      </c>
      <c r="AA421" s="72" t="str">
        <f t="shared" si="201"/>
        <v/>
      </c>
      <c r="AB421" s="72" t="str">
        <f t="shared" si="201"/>
        <v/>
      </c>
      <c r="AC421" s="72" t="str">
        <f t="shared" si="201"/>
        <v/>
      </c>
      <c r="AD421" s="72" t="str">
        <f t="shared" si="201"/>
        <v/>
      </c>
      <c r="AE421" s="72" t="str">
        <f t="shared" si="201"/>
        <v/>
      </c>
      <c r="AF421" s="72" t="str">
        <f t="shared" si="201"/>
        <v/>
      </c>
      <c r="AG421" s="72" t="str">
        <f t="shared" si="201"/>
        <v/>
      </c>
      <c r="AH421" s="72" t="str">
        <f t="shared" si="201"/>
        <v/>
      </c>
      <c r="AI421" s="72" t="str">
        <f t="shared" si="201"/>
        <v/>
      </c>
      <c r="AJ421" s="72" t="str">
        <f t="shared" si="201"/>
        <v/>
      </c>
      <c r="AK421" s="72" t="str">
        <f t="shared" si="201"/>
        <v/>
      </c>
      <c r="AL421" s="72" t="str">
        <f t="shared" si="201"/>
        <v/>
      </c>
      <c r="AM421" s="72" t="str">
        <f t="shared" si="201"/>
        <v/>
      </c>
    </row>
    <row r="422" spans="1:39">
      <c r="A422" s="4" t="s">
        <v>116</v>
      </c>
      <c r="B422" s="4" t="s">
        <v>3771</v>
      </c>
      <c r="C422" s="4" t="s">
        <v>92</v>
      </c>
      <c r="D422" s="218"/>
      <c r="E422" s="212" t="s">
        <v>69</v>
      </c>
      <c r="F422" s="71"/>
      <c r="G422" s="71"/>
      <c r="H422" s="33"/>
      <c r="I422" s="33"/>
      <c r="J422" s="33"/>
      <c r="K422" s="33"/>
      <c r="L422" s="33"/>
      <c r="M422" s="33"/>
      <c r="N422" s="33"/>
      <c r="O422" s="33"/>
      <c r="P422" s="163">
        <f t="shared" ref="P422" si="202">+P425+P437+P464+P467+P475+P493+P496+P499+P502+P505+P516+P481+P487</f>
        <v>0</v>
      </c>
      <c r="Q422" s="163">
        <f>+Q425+Q437+Q464+Q467+Q475+Q493+Q496+Q499+Q502+Q505+Q516+Q481+Q487</f>
        <v>0</v>
      </c>
      <c r="R422" s="163">
        <f t="shared" ref="R422:AM422" si="203">+R425+R437+R464+R467+R475+R493+R496+R499+R502+R505+R516+R481+R487</f>
        <v>0</v>
      </c>
      <c r="S422" s="163">
        <f t="shared" si="203"/>
        <v>0</v>
      </c>
      <c r="T422" s="163">
        <f t="shared" si="203"/>
        <v>0</v>
      </c>
      <c r="U422" s="163">
        <f t="shared" si="203"/>
        <v>0</v>
      </c>
      <c r="V422" s="163">
        <f t="shared" si="203"/>
        <v>0</v>
      </c>
      <c r="W422" s="163">
        <f t="shared" si="203"/>
        <v>0</v>
      </c>
      <c r="X422" s="163">
        <f t="shared" si="203"/>
        <v>0</v>
      </c>
      <c r="Y422" s="163">
        <f t="shared" si="203"/>
        <v>0</v>
      </c>
      <c r="Z422" s="163">
        <f t="shared" si="203"/>
        <v>0</v>
      </c>
      <c r="AA422" s="163">
        <f t="shared" si="203"/>
        <v>0</v>
      </c>
      <c r="AB422" s="163">
        <f t="shared" si="203"/>
        <v>0</v>
      </c>
      <c r="AC422" s="163">
        <f t="shared" si="203"/>
        <v>0</v>
      </c>
      <c r="AD422" s="163">
        <f t="shared" si="203"/>
        <v>0</v>
      </c>
      <c r="AE422" s="163">
        <f t="shared" si="203"/>
        <v>0</v>
      </c>
      <c r="AF422" s="163">
        <f t="shared" si="203"/>
        <v>0</v>
      </c>
      <c r="AG422" s="163">
        <f t="shared" si="203"/>
        <v>0</v>
      </c>
      <c r="AH422" s="163">
        <f t="shared" si="203"/>
        <v>0</v>
      </c>
      <c r="AI422" s="163">
        <f t="shared" si="203"/>
        <v>0</v>
      </c>
      <c r="AJ422" s="163">
        <f t="shared" si="203"/>
        <v>0</v>
      </c>
      <c r="AK422" s="163">
        <f t="shared" si="203"/>
        <v>0</v>
      </c>
      <c r="AL422" s="163">
        <f t="shared" si="203"/>
        <v>0</v>
      </c>
      <c r="AM422" s="163">
        <f t="shared" si="203"/>
        <v>0</v>
      </c>
    </row>
    <row r="423" spans="1:39">
      <c r="A423" s="4" t="s">
        <v>116</v>
      </c>
      <c r="B423" s="4" t="s">
        <v>121</v>
      </c>
      <c r="C423" s="4" t="s">
        <v>121</v>
      </c>
      <c r="D423" s="218"/>
      <c r="E423" s="213" t="s">
        <v>84</v>
      </c>
      <c r="F423" s="214"/>
      <c r="G423" s="211"/>
      <c r="H423" s="16"/>
      <c r="I423" s="16"/>
      <c r="J423" s="16"/>
      <c r="K423" s="16"/>
      <c r="L423" s="16"/>
      <c r="M423" s="16"/>
      <c r="N423" s="16"/>
      <c r="O423" s="16"/>
      <c r="P423" s="72" t="str">
        <f t="shared" ref="P423" si="204">+IFERROR(P422/P420,"")</f>
        <v/>
      </c>
      <c r="Q423" s="72" t="str">
        <f>+IFERROR(Q422/Q420,"")</f>
        <v/>
      </c>
      <c r="R423" s="72" t="str">
        <f>+IFERROR(R422/R420,"")</f>
        <v/>
      </c>
      <c r="S423" s="72" t="str">
        <f t="shared" ref="S423:AM423" si="205">+IFERROR(S422/S420,"")</f>
        <v/>
      </c>
      <c r="T423" s="72" t="str">
        <f t="shared" si="205"/>
        <v/>
      </c>
      <c r="U423" s="72" t="str">
        <f t="shared" si="205"/>
        <v/>
      </c>
      <c r="V423" s="72" t="str">
        <f t="shared" si="205"/>
        <v/>
      </c>
      <c r="W423" s="72" t="str">
        <f t="shared" si="205"/>
        <v/>
      </c>
      <c r="X423" s="72" t="str">
        <f t="shared" si="205"/>
        <v/>
      </c>
      <c r="Y423" s="72" t="str">
        <f t="shared" si="205"/>
        <v/>
      </c>
      <c r="Z423" s="72" t="str">
        <f t="shared" si="205"/>
        <v/>
      </c>
      <c r="AA423" s="72" t="str">
        <f t="shared" si="205"/>
        <v/>
      </c>
      <c r="AB423" s="72" t="str">
        <f t="shared" si="205"/>
        <v/>
      </c>
      <c r="AC423" s="72" t="str">
        <f t="shared" si="205"/>
        <v/>
      </c>
      <c r="AD423" s="72" t="str">
        <f t="shared" si="205"/>
        <v/>
      </c>
      <c r="AE423" s="72" t="str">
        <f t="shared" si="205"/>
        <v/>
      </c>
      <c r="AF423" s="72" t="str">
        <f t="shared" si="205"/>
        <v/>
      </c>
      <c r="AG423" s="72" t="str">
        <f t="shared" si="205"/>
        <v/>
      </c>
      <c r="AH423" s="72" t="str">
        <f t="shared" si="205"/>
        <v/>
      </c>
      <c r="AI423" s="72" t="str">
        <f t="shared" si="205"/>
        <v/>
      </c>
      <c r="AJ423" s="72" t="str">
        <f t="shared" si="205"/>
        <v/>
      </c>
      <c r="AK423" s="72" t="str">
        <f t="shared" si="205"/>
        <v/>
      </c>
      <c r="AL423" s="72" t="str">
        <f t="shared" si="205"/>
        <v/>
      </c>
      <c r="AM423" s="72" t="str">
        <f t="shared" si="205"/>
        <v/>
      </c>
    </row>
    <row r="424" spans="1:39" ht="14.4" customHeight="1">
      <c r="A424" s="4" t="s">
        <v>116</v>
      </c>
      <c r="B424" s="4" t="s">
        <v>48</v>
      </c>
      <c r="C424" s="4" t="str">
        <f>+G424</f>
        <v>Clients</v>
      </c>
      <c r="D424" s="218"/>
      <c r="E424" s="206" t="s">
        <v>35</v>
      </c>
      <c r="F424" s="204" t="s">
        <v>48</v>
      </c>
      <c r="G424" s="10" t="s">
        <v>40</v>
      </c>
      <c r="H424" s="19"/>
      <c r="I424" s="19"/>
      <c r="J424" s="19"/>
      <c r="K424" s="19"/>
      <c r="L424" s="19"/>
      <c r="M424" s="19"/>
      <c r="N424" s="19"/>
      <c r="O424" s="19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65"/>
      <c r="AE424" s="165"/>
      <c r="AF424" s="165"/>
      <c r="AG424" s="165"/>
      <c r="AH424" s="165"/>
      <c r="AI424" s="165"/>
      <c r="AJ424" s="165"/>
      <c r="AK424" s="165"/>
      <c r="AL424" s="165"/>
      <c r="AM424" s="165"/>
    </row>
    <row r="425" spans="1:39">
      <c r="A425" s="4" t="s">
        <v>116</v>
      </c>
      <c r="B425" s="4" t="s">
        <v>48</v>
      </c>
      <c r="C425" s="4" t="str">
        <f>+G425</f>
        <v>Assets</v>
      </c>
      <c r="D425" s="218"/>
      <c r="E425" s="207"/>
      <c r="F425" s="204"/>
      <c r="G425" s="11" t="s">
        <v>88</v>
      </c>
      <c r="H425" s="34"/>
      <c r="I425" s="34"/>
      <c r="J425" s="34"/>
      <c r="K425" s="34"/>
      <c r="L425" s="34"/>
      <c r="M425" s="34"/>
      <c r="N425" s="34"/>
      <c r="O425" s="34"/>
      <c r="P425" s="167">
        <f t="shared" ref="P425:Q425" si="206">+SUM(P426:P434)</f>
        <v>0</v>
      </c>
      <c r="Q425" s="167">
        <f t="shared" si="206"/>
        <v>0</v>
      </c>
      <c r="R425" s="167">
        <f>+SUM(R426:R434)</f>
        <v>0</v>
      </c>
      <c r="S425" s="167">
        <f t="shared" ref="S425:AM425" si="207">+SUM(S426:S434)</f>
        <v>0</v>
      </c>
      <c r="T425" s="167">
        <f t="shared" si="207"/>
        <v>0</v>
      </c>
      <c r="U425" s="167">
        <f t="shared" si="207"/>
        <v>0</v>
      </c>
      <c r="V425" s="167">
        <f t="shared" si="207"/>
        <v>0</v>
      </c>
      <c r="W425" s="167">
        <f t="shared" si="207"/>
        <v>0</v>
      </c>
      <c r="X425" s="167">
        <f t="shared" si="207"/>
        <v>0</v>
      </c>
      <c r="Y425" s="167">
        <f t="shared" si="207"/>
        <v>0</v>
      </c>
      <c r="Z425" s="167">
        <f t="shared" si="207"/>
        <v>0</v>
      </c>
      <c r="AA425" s="167">
        <f t="shared" si="207"/>
        <v>0</v>
      </c>
      <c r="AB425" s="167">
        <f t="shared" si="207"/>
        <v>0</v>
      </c>
      <c r="AC425" s="167">
        <f t="shared" si="207"/>
        <v>0</v>
      </c>
      <c r="AD425" s="167">
        <f t="shared" si="207"/>
        <v>0</v>
      </c>
      <c r="AE425" s="167">
        <f t="shared" si="207"/>
        <v>0</v>
      </c>
      <c r="AF425" s="167">
        <f t="shared" si="207"/>
        <v>0</v>
      </c>
      <c r="AG425" s="167">
        <f t="shared" si="207"/>
        <v>0</v>
      </c>
      <c r="AH425" s="167">
        <f t="shared" si="207"/>
        <v>0</v>
      </c>
      <c r="AI425" s="167">
        <f t="shared" si="207"/>
        <v>0</v>
      </c>
      <c r="AJ425" s="167">
        <f t="shared" si="207"/>
        <v>0</v>
      </c>
      <c r="AK425" s="167">
        <f t="shared" si="207"/>
        <v>0</v>
      </c>
      <c r="AL425" s="167">
        <f t="shared" si="207"/>
        <v>0</v>
      </c>
      <c r="AM425" s="167">
        <f t="shared" si="207"/>
        <v>0</v>
      </c>
    </row>
    <row r="426" spans="1:39">
      <c r="A426" s="4" t="s">
        <v>116</v>
      </c>
      <c r="B426" s="4" t="s">
        <v>48</v>
      </c>
      <c r="C426" s="4" t="str">
        <f>+G426</f>
        <v>X Privacy Portable 20</v>
      </c>
      <c r="D426" s="218"/>
      <c r="E426" s="207"/>
      <c r="F426" s="204"/>
      <c r="G426" s="12" t="s">
        <v>76</v>
      </c>
      <c r="H426" s="35"/>
      <c r="I426" s="35"/>
      <c r="J426" s="35"/>
      <c r="K426" s="35"/>
      <c r="L426" s="35"/>
      <c r="M426" s="35"/>
      <c r="N426" s="35"/>
      <c r="O426" s="35"/>
      <c r="P426" s="169"/>
      <c r="Q426" s="169">
        <f>+IFERROR(SUMIFS([5]Sheet1!D:D,[5]Sheet1!$A:$A,$A426,[5]Sheet1!$B:$B,$B426,[5]Sheet1!$C:$C,$C426),0)</f>
        <v>0</v>
      </c>
      <c r="R426" s="169">
        <f>+IFERROR(SUMIFS([5]Sheet1!E:E,[5]Sheet1!$A:$A,$A426,[5]Sheet1!$B:$B,$B426,[5]Sheet1!$C:$C,$C426),0)</f>
        <v>0</v>
      </c>
      <c r="S426" s="169">
        <f>+IFERROR(SUMIFS([5]Sheet1!F:F,[5]Sheet1!$A:$A,$A426,[5]Sheet1!$B:$B,$B426,[5]Sheet1!$C:$C,$C426),0)</f>
        <v>0</v>
      </c>
      <c r="T426" s="169">
        <f>+IFERROR(SUMIFS([5]Sheet1!G:G,[5]Sheet1!$A:$A,$A426,[5]Sheet1!$B:$B,$B426,[5]Sheet1!$C:$C,$C426),0)</f>
        <v>0</v>
      </c>
      <c r="U426" s="169">
        <f>+IFERROR(SUMIFS([5]Sheet1!H:H,[5]Sheet1!$A:$A,$A426,[5]Sheet1!$B:$B,$B426,[5]Sheet1!$C:$C,$C426),0)</f>
        <v>0</v>
      </c>
      <c r="V426" s="169">
        <f>+IFERROR(SUMIFS([5]Sheet1!I:I,[5]Sheet1!$A:$A,$A426,[5]Sheet1!$B:$B,$B426,[5]Sheet1!$C:$C,$C426),0)</f>
        <v>0</v>
      </c>
      <c r="W426" s="169">
        <f>+IFERROR(SUMIFS([5]Sheet1!J:J,[5]Sheet1!$A:$A,$A426,[5]Sheet1!$B:$B,$B426,[5]Sheet1!$C:$C,$C426),0)</f>
        <v>0</v>
      </c>
      <c r="X426" s="169">
        <f>+IFERROR(SUMIFS([5]Sheet1!K:K,[5]Sheet1!$A:$A,$A426,[5]Sheet1!$B:$B,$B426,[5]Sheet1!$C:$C,$C426),0)</f>
        <v>0</v>
      </c>
      <c r="Y426" s="169">
        <f>+IFERROR(SUMIFS([5]Sheet1!L:L,[5]Sheet1!$A:$A,$A426,[5]Sheet1!$B:$B,$B426,[5]Sheet1!$C:$C,$C426),0)</f>
        <v>0</v>
      </c>
      <c r="Z426" s="169">
        <f>+IFERROR(SUMIFS([5]Sheet1!M:M,[5]Sheet1!$A:$A,$A426,[5]Sheet1!$B:$B,$B426,[5]Sheet1!$C:$C,$C426),0)</f>
        <v>0</v>
      </c>
      <c r="AA426" s="169">
        <f>+IFERROR(SUMIFS([5]Sheet1!N:N,[5]Sheet1!$A:$A,$A426,[5]Sheet1!$B:$B,$B426,[5]Sheet1!$C:$C,$C426),0)</f>
        <v>0</v>
      </c>
      <c r="AB426" s="169">
        <f>+IFERROR(SUMIFS([5]Sheet1!O:O,[5]Sheet1!$A:$A,$A426,[5]Sheet1!$B:$B,$B426,[5]Sheet1!$C:$C,$C426),0)</f>
        <v>0</v>
      </c>
      <c r="AC426" s="169">
        <f>+IFERROR(SUMIFS([5]Sheet1!P:P,[5]Sheet1!$A:$A,$A426,[5]Sheet1!$B:$B,$B426,[5]Sheet1!$C:$C,$C426),0)</f>
        <v>0</v>
      </c>
      <c r="AD426" s="169">
        <f>+IFERROR(SUMIFS([5]Sheet1!Q:Q,[5]Sheet1!$A:$A,$A426,[5]Sheet1!$B:$B,$B426,[5]Sheet1!$C:$C,$C426),0)</f>
        <v>0</v>
      </c>
      <c r="AE426" s="169">
        <f>+IFERROR(SUMIFS([5]Sheet1!R:R,[5]Sheet1!$A:$A,$A426,[5]Sheet1!$B:$B,$B426,[5]Sheet1!$C:$C,$C426),0)</f>
        <v>0</v>
      </c>
      <c r="AF426" s="169">
        <f>+IFERROR(SUMIFS([5]Sheet1!S:S,[5]Sheet1!$A:$A,$A426,[5]Sheet1!$B:$B,$B426,[5]Sheet1!$C:$C,$C426),0)</f>
        <v>0</v>
      </c>
      <c r="AG426" s="169">
        <f>+IFERROR(SUMIFS([5]Sheet1!T:T,[5]Sheet1!$A:$A,$A426,[5]Sheet1!$B:$B,$B426,[5]Sheet1!$C:$C,$C426),0)</f>
        <v>0</v>
      </c>
      <c r="AH426" s="169">
        <f>+IFERROR(SUMIFS([5]Sheet1!U:U,[5]Sheet1!$A:$A,$A426,[5]Sheet1!$B:$B,$B426,[5]Sheet1!$C:$C,$C426),0)</f>
        <v>0</v>
      </c>
      <c r="AI426" s="169">
        <f>+IFERROR(SUMIFS([5]Sheet1!V:V,[5]Sheet1!$A:$A,$A426,[5]Sheet1!$B:$B,$B426,[5]Sheet1!$C:$C,$C426),0)</f>
        <v>0</v>
      </c>
      <c r="AJ426" s="169">
        <f>+IFERROR(SUMIFS([5]Sheet1!W:W,[5]Sheet1!$A:$A,$A426,[5]Sheet1!$B:$B,$B426,[5]Sheet1!$C:$C,$C426),0)</f>
        <v>0</v>
      </c>
      <c r="AK426" s="169">
        <f>+IFERROR(SUMIFS([5]Sheet1!X:X,[5]Sheet1!$A:$A,$A426,[5]Sheet1!$B:$B,$B426,[5]Sheet1!$C:$C,$C426),0)</f>
        <v>0</v>
      </c>
      <c r="AL426" s="169">
        <f>+IFERROR(SUMIFS([5]Sheet1!Y:Y,[5]Sheet1!$A:$A,$A426,[5]Sheet1!$B:$B,$B426,[5]Sheet1!$C:$C,$C426),0)</f>
        <v>0</v>
      </c>
      <c r="AM426" s="169">
        <f>+IFERROR(SUMIFS([5]Sheet1!Z:Z,[5]Sheet1!$A:$A,$A426,[5]Sheet1!$B:$B,$B426,[5]Sheet1!$C:$C,$C426),0)</f>
        <v>0</v>
      </c>
    </row>
    <row r="427" spans="1:39">
      <c r="A427" s="4" t="s">
        <v>116</v>
      </c>
      <c r="B427" s="4" t="s">
        <v>48</v>
      </c>
      <c r="C427" s="4" t="str">
        <f t="shared" ref="C427:C434" si="208">+G427</f>
        <v>X Privacy 50</v>
      </c>
      <c r="D427" s="218"/>
      <c r="E427" s="207"/>
      <c r="F427" s="204"/>
      <c r="G427" s="12" t="s">
        <v>55</v>
      </c>
      <c r="H427" s="35"/>
      <c r="I427" s="35"/>
      <c r="J427" s="35"/>
      <c r="K427" s="35"/>
      <c r="L427" s="35"/>
      <c r="M427" s="35"/>
      <c r="N427" s="35"/>
      <c r="O427" s="35"/>
      <c r="P427" s="169"/>
      <c r="Q427" s="169">
        <f>+IFERROR(SUMIFS([5]Sheet1!D:D,[5]Sheet1!$A:$A,$A427,[5]Sheet1!$B:$B,$B427,[5]Sheet1!$C:$C,$C427),0)</f>
        <v>0</v>
      </c>
      <c r="R427" s="169">
        <f>+IFERROR(SUMIFS([5]Sheet1!E:E,[5]Sheet1!$A:$A,$A427,[5]Sheet1!$B:$B,$B427,[5]Sheet1!$C:$C,$C427),0)</f>
        <v>0</v>
      </c>
      <c r="S427" s="169">
        <f>+IFERROR(SUMIFS([5]Sheet1!F:F,[5]Sheet1!$A:$A,$A427,[5]Sheet1!$B:$B,$B427,[5]Sheet1!$C:$C,$C427),0)</f>
        <v>0</v>
      </c>
      <c r="T427" s="169">
        <f>+IFERROR(SUMIFS([5]Sheet1!G:G,[5]Sheet1!$A:$A,$A427,[5]Sheet1!$B:$B,$B427,[5]Sheet1!$C:$C,$C427),0)</f>
        <v>0</v>
      </c>
      <c r="U427" s="169">
        <f>+IFERROR(SUMIFS([5]Sheet1!H:H,[5]Sheet1!$A:$A,$A427,[5]Sheet1!$B:$B,$B427,[5]Sheet1!$C:$C,$C427),0)</f>
        <v>0</v>
      </c>
      <c r="V427" s="169">
        <f>+IFERROR(SUMIFS([5]Sheet1!I:I,[5]Sheet1!$A:$A,$A427,[5]Sheet1!$B:$B,$B427,[5]Sheet1!$C:$C,$C427),0)</f>
        <v>0</v>
      </c>
      <c r="W427" s="169">
        <f>+IFERROR(SUMIFS([5]Sheet1!J:J,[5]Sheet1!$A:$A,$A427,[5]Sheet1!$B:$B,$B427,[5]Sheet1!$C:$C,$C427),0)</f>
        <v>0</v>
      </c>
      <c r="X427" s="169">
        <f>+IFERROR(SUMIFS([5]Sheet1!K:K,[5]Sheet1!$A:$A,$A427,[5]Sheet1!$B:$B,$B427,[5]Sheet1!$C:$C,$C427),0)</f>
        <v>0</v>
      </c>
      <c r="Y427" s="169">
        <f>+IFERROR(SUMIFS([5]Sheet1!L:L,[5]Sheet1!$A:$A,$A427,[5]Sheet1!$B:$B,$B427,[5]Sheet1!$C:$C,$C427),0)</f>
        <v>0</v>
      </c>
      <c r="Z427" s="169">
        <f>+IFERROR(SUMIFS([5]Sheet1!M:M,[5]Sheet1!$A:$A,$A427,[5]Sheet1!$B:$B,$B427,[5]Sheet1!$C:$C,$C427),0)</f>
        <v>0</v>
      </c>
      <c r="AA427" s="169">
        <f>+IFERROR(SUMIFS([5]Sheet1!N:N,[5]Sheet1!$A:$A,$A427,[5]Sheet1!$B:$B,$B427,[5]Sheet1!$C:$C,$C427),0)</f>
        <v>0</v>
      </c>
      <c r="AB427" s="169">
        <f>+IFERROR(SUMIFS([5]Sheet1!O:O,[5]Sheet1!$A:$A,$A427,[5]Sheet1!$B:$B,$B427,[5]Sheet1!$C:$C,$C427),0)</f>
        <v>0</v>
      </c>
      <c r="AC427" s="169">
        <f>+IFERROR(SUMIFS([5]Sheet1!P:P,[5]Sheet1!$A:$A,$A427,[5]Sheet1!$B:$B,$B427,[5]Sheet1!$C:$C,$C427),0)</f>
        <v>0</v>
      </c>
      <c r="AD427" s="169">
        <f>+IFERROR(SUMIFS([5]Sheet1!Q:Q,[5]Sheet1!$A:$A,$A427,[5]Sheet1!$B:$B,$B427,[5]Sheet1!$C:$C,$C427),0)</f>
        <v>0</v>
      </c>
      <c r="AE427" s="169">
        <f>+IFERROR(SUMIFS([5]Sheet1!R:R,[5]Sheet1!$A:$A,$A427,[5]Sheet1!$B:$B,$B427,[5]Sheet1!$C:$C,$C427),0)</f>
        <v>0</v>
      </c>
      <c r="AF427" s="169">
        <f>+IFERROR(SUMIFS([5]Sheet1!S:S,[5]Sheet1!$A:$A,$A427,[5]Sheet1!$B:$B,$B427,[5]Sheet1!$C:$C,$C427),0)</f>
        <v>0</v>
      </c>
      <c r="AG427" s="169">
        <f>+IFERROR(SUMIFS([5]Sheet1!T:T,[5]Sheet1!$A:$A,$A427,[5]Sheet1!$B:$B,$B427,[5]Sheet1!$C:$C,$C427),0)</f>
        <v>0</v>
      </c>
      <c r="AH427" s="169">
        <f>+IFERROR(SUMIFS([5]Sheet1!U:U,[5]Sheet1!$A:$A,$A427,[5]Sheet1!$B:$B,$B427,[5]Sheet1!$C:$C,$C427),0)</f>
        <v>0</v>
      </c>
      <c r="AI427" s="169">
        <f>+IFERROR(SUMIFS([5]Sheet1!V:V,[5]Sheet1!$A:$A,$A427,[5]Sheet1!$B:$B,$B427,[5]Sheet1!$C:$C,$C427),0)</f>
        <v>0</v>
      </c>
      <c r="AJ427" s="169">
        <f>+IFERROR(SUMIFS([5]Sheet1!W:W,[5]Sheet1!$A:$A,$A427,[5]Sheet1!$B:$B,$B427,[5]Sheet1!$C:$C,$C427),0)</f>
        <v>0</v>
      </c>
      <c r="AK427" s="169">
        <f>+IFERROR(SUMIFS([5]Sheet1!X:X,[5]Sheet1!$A:$A,$A427,[5]Sheet1!$B:$B,$B427,[5]Sheet1!$C:$C,$C427),0)</f>
        <v>0</v>
      </c>
      <c r="AL427" s="169">
        <f>+IFERROR(SUMIFS([5]Sheet1!Y:Y,[5]Sheet1!$A:$A,$A427,[5]Sheet1!$B:$B,$B427,[5]Sheet1!$C:$C,$C427),0)</f>
        <v>0</v>
      </c>
      <c r="AM427" s="169">
        <f>+IFERROR(SUMIFS([5]Sheet1!Z:Z,[5]Sheet1!$A:$A,$A427,[5]Sheet1!$B:$B,$B427,[5]Sheet1!$C:$C,$C427),0)</f>
        <v>0</v>
      </c>
    </row>
    <row r="428" spans="1:39">
      <c r="A428" s="4" t="s">
        <v>116</v>
      </c>
      <c r="B428" s="4" t="s">
        <v>48</v>
      </c>
      <c r="C428" s="4" t="str">
        <f t="shared" si="208"/>
        <v>X Privacy 100</v>
      </c>
      <c r="D428" s="218"/>
      <c r="E428" s="207"/>
      <c r="F428" s="204"/>
      <c r="G428" s="12" t="s">
        <v>56</v>
      </c>
      <c r="H428" s="35"/>
      <c r="I428" s="35"/>
      <c r="J428" s="35"/>
      <c r="K428" s="35"/>
      <c r="L428" s="35"/>
      <c r="M428" s="35"/>
      <c r="N428" s="35"/>
      <c r="O428" s="35"/>
      <c r="P428" s="169"/>
      <c r="Q428" s="169">
        <f>+IFERROR(SUMIFS([5]Sheet1!D:D,[5]Sheet1!$A:$A,$A428,[5]Sheet1!$B:$B,$B428,[5]Sheet1!$C:$C,$C428),0)</f>
        <v>0</v>
      </c>
      <c r="R428" s="169">
        <f>+IFERROR(SUMIFS([5]Sheet1!E:E,[5]Sheet1!$A:$A,$A428,[5]Sheet1!$B:$B,$B428,[5]Sheet1!$C:$C,$C428),0)</f>
        <v>0</v>
      </c>
      <c r="S428" s="169">
        <f>+IFERROR(SUMIFS([5]Sheet1!F:F,[5]Sheet1!$A:$A,$A428,[5]Sheet1!$B:$B,$B428,[5]Sheet1!$C:$C,$C428),0)</f>
        <v>0</v>
      </c>
      <c r="T428" s="169">
        <f>+IFERROR(SUMIFS([5]Sheet1!G:G,[5]Sheet1!$A:$A,$A428,[5]Sheet1!$B:$B,$B428,[5]Sheet1!$C:$C,$C428),0)</f>
        <v>0</v>
      </c>
      <c r="U428" s="169">
        <f>+IFERROR(SUMIFS([5]Sheet1!H:H,[5]Sheet1!$A:$A,$A428,[5]Sheet1!$B:$B,$B428,[5]Sheet1!$C:$C,$C428),0)</f>
        <v>0</v>
      </c>
      <c r="V428" s="169">
        <f>+IFERROR(SUMIFS([5]Sheet1!I:I,[5]Sheet1!$A:$A,$A428,[5]Sheet1!$B:$B,$B428,[5]Sheet1!$C:$C,$C428),0)</f>
        <v>0</v>
      </c>
      <c r="W428" s="169">
        <f>+IFERROR(SUMIFS([5]Sheet1!J:J,[5]Sheet1!$A:$A,$A428,[5]Sheet1!$B:$B,$B428,[5]Sheet1!$C:$C,$C428),0)</f>
        <v>0</v>
      </c>
      <c r="X428" s="169">
        <f>+IFERROR(SUMIFS([5]Sheet1!K:K,[5]Sheet1!$A:$A,$A428,[5]Sheet1!$B:$B,$B428,[5]Sheet1!$C:$C,$C428),0)</f>
        <v>0</v>
      </c>
      <c r="Y428" s="169">
        <f>+IFERROR(SUMIFS([5]Sheet1!L:L,[5]Sheet1!$A:$A,$A428,[5]Sheet1!$B:$B,$B428,[5]Sheet1!$C:$C,$C428),0)</f>
        <v>0</v>
      </c>
      <c r="Z428" s="169">
        <f>+IFERROR(SUMIFS([5]Sheet1!M:M,[5]Sheet1!$A:$A,$A428,[5]Sheet1!$B:$B,$B428,[5]Sheet1!$C:$C,$C428),0)</f>
        <v>0</v>
      </c>
      <c r="AA428" s="169">
        <f>+IFERROR(SUMIFS([5]Sheet1!N:N,[5]Sheet1!$A:$A,$A428,[5]Sheet1!$B:$B,$B428,[5]Sheet1!$C:$C,$C428),0)</f>
        <v>0</v>
      </c>
      <c r="AB428" s="169">
        <f>+IFERROR(SUMIFS([5]Sheet1!O:O,[5]Sheet1!$A:$A,$A428,[5]Sheet1!$B:$B,$B428,[5]Sheet1!$C:$C,$C428),0)</f>
        <v>0</v>
      </c>
      <c r="AC428" s="169">
        <f>+IFERROR(SUMIFS([5]Sheet1!P:P,[5]Sheet1!$A:$A,$A428,[5]Sheet1!$B:$B,$B428,[5]Sheet1!$C:$C,$C428),0)</f>
        <v>0</v>
      </c>
      <c r="AD428" s="169">
        <f>+IFERROR(SUMIFS([5]Sheet1!Q:Q,[5]Sheet1!$A:$A,$A428,[5]Sheet1!$B:$B,$B428,[5]Sheet1!$C:$C,$C428),0)</f>
        <v>0</v>
      </c>
      <c r="AE428" s="169">
        <f>+IFERROR(SUMIFS([5]Sheet1!R:R,[5]Sheet1!$A:$A,$A428,[5]Sheet1!$B:$B,$B428,[5]Sheet1!$C:$C,$C428),0)</f>
        <v>0</v>
      </c>
      <c r="AF428" s="169">
        <f>+IFERROR(SUMIFS([5]Sheet1!S:S,[5]Sheet1!$A:$A,$A428,[5]Sheet1!$B:$B,$B428,[5]Sheet1!$C:$C,$C428),0)</f>
        <v>0</v>
      </c>
      <c r="AG428" s="169">
        <f>+IFERROR(SUMIFS([5]Sheet1!T:T,[5]Sheet1!$A:$A,$A428,[5]Sheet1!$B:$B,$B428,[5]Sheet1!$C:$C,$C428),0)</f>
        <v>0</v>
      </c>
      <c r="AH428" s="169">
        <f>+IFERROR(SUMIFS([5]Sheet1!U:U,[5]Sheet1!$A:$A,$A428,[5]Sheet1!$B:$B,$B428,[5]Sheet1!$C:$C,$C428),0)</f>
        <v>0</v>
      </c>
      <c r="AI428" s="169">
        <f>+IFERROR(SUMIFS([5]Sheet1!V:V,[5]Sheet1!$A:$A,$A428,[5]Sheet1!$B:$B,$B428,[5]Sheet1!$C:$C,$C428),0)</f>
        <v>0</v>
      </c>
      <c r="AJ428" s="169">
        <f>+IFERROR(SUMIFS([5]Sheet1!W:W,[5]Sheet1!$A:$A,$A428,[5]Sheet1!$B:$B,$B428,[5]Sheet1!$C:$C,$C428),0)</f>
        <v>0</v>
      </c>
      <c r="AK428" s="169">
        <f>+IFERROR(SUMIFS([5]Sheet1!X:X,[5]Sheet1!$A:$A,$A428,[5]Sheet1!$B:$B,$B428,[5]Sheet1!$C:$C,$C428),0)</f>
        <v>0</v>
      </c>
      <c r="AL428" s="169">
        <f>+IFERROR(SUMIFS([5]Sheet1!Y:Y,[5]Sheet1!$A:$A,$A428,[5]Sheet1!$B:$B,$B428,[5]Sheet1!$C:$C,$C428),0)</f>
        <v>0</v>
      </c>
      <c r="AM428" s="169">
        <f>+IFERROR(SUMIFS([5]Sheet1!Z:Z,[5]Sheet1!$A:$A,$A428,[5]Sheet1!$B:$B,$B428,[5]Sheet1!$C:$C,$C428),0)</f>
        <v>0</v>
      </c>
    </row>
    <row r="429" spans="1:39">
      <c r="A429" s="4" t="s">
        <v>116</v>
      </c>
      <c r="B429" s="4" t="s">
        <v>48</v>
      </c>
      <c r="C429" s="4" t="str">
        <f t="shared" si="208"/>
        <v>X Privacy 200</v>
      </c>
      <c r="D429" s="218"/>
      <c r="E429" s="207"/>
      <c r="F429" s="204"/>
      <c r="G429" s="12" t="s">
        <v>57</v>
      </c>
      <c r="H429" s="35"/>
      <c r="I429" s="35"/>
      <c r="J429" s="35"/>
      <c r="K429" s="35"/>
      <c r="L429" s="35"/>
      <c r="M429" s="35"/>
      <c r="N429" s="35"/>
      <c r="O429" s="35"/>
      <c r="P429" s="169"/>
      <c r="Q429" s="169">
        <f>+IFERROR(SUMIFS([5]Sheet1!D:D,[5]Sheet1!$A:$A,$A429,[5]Sheet1!$B:$B,$B429,[5]Sheet1!$C:$C,$C429),0)</f>
        <v>0</v>
      </c>
      <c r="R429" s="169">
        <f>+IFERROR(SUMIFS([5]Sheet1!E:E,[5]Sheet1!$A:$A,$A429,[5]Sheet1!$B:$B,$B429,[5]Sheet1!$C:$C,$C429),0)</f>
        <v>0</v>
      </c>
      <c r="S429" s="169">
        <f>+IFERROR(SUMIFS([5]Sheet1!F:F,[5]Sheet1!$A:$A,$A429,[5]Sheet1!$B:$B,$B429,[5]Sheet1!$C:$C,$C429),0)</f>
        <v>0</v>
      </c>
      <c r="T429" s="169">
        <f>+IFERROR(SUMIFS([5]Sheet1!G:G,[5]Sheet1!$A:$A,$A429,[5]Sheet1!$B:$B,$B429,[5]Sheet1!$C:$C,$C429),0)</f>
        <v>0</v>
      </c>
      <c r="U429" s="169">
        <f>+IFERROR(SUMIFS([5]Sheet1!H:H,[5]Sheet1!$A:$A,$A429,[5]Sheet1!$B:$B,$B429,[5]Sheet1!$C:$C,$C429),0)</f>
        <v>0</v>
      </c>
      <c r="V429" s="169">
        <f>+IFERROR(SUMIFS([5]Sheet1!I:I,[5]Sheet1!$A:$A,$A429,[5]Sheet1!$B:$B,$B429,[5]Sheet1!$C:$C,$C429),0)</f>
        <v>0</v>
      </c>
      <c r="W429" s="169">
        <f>+IFERROR(SUMIFS([5]Sheet1!J:J,[5]Sheet1!$A:$A,$A429,[5]Sheet1!$B:$B,$B429,[5]Sheet1!$C:$C,$C429),0)</f>
        <v>0</v>
      </c>
      <c r="X429" s="169">
        <f>+IFERROR(SUMIFS([5]Sheet1!K:K,[5]Sheet1!$A:$A,$A429,[5]Sheet1!$B:$B,$B429,[5]Sheet1!$C:$C,$C429),0)</f>
        <v>0</v>
      </c>
      <c r="Y429" s="169">
        <f>+IFERROR(SUMIFS([5]Sheet1!L:L,[5]Sheet1!$A:$A,$A429,[5]Sheet1!$B:$B,$B429,[5]Sheet1!$C:$C,$C429),0)</f>
        <v>0</v>
      </c>
      <c r="Z429" s="169">
        <f>+IFERROR(SUMIFS([5]Sheet1!M:M,[5]Sheet1!$A:$A,$A429,[5]Sheet1!$B:$B,$B429,[5]Sheet1!$C:$C,$C429),0)</f>
        <v>0</v>
      </c>
      <c r="AA429" s="169">
        <f>+IFERROR(SUMIFS([5]Sheet1!N:N,[5]Sheet1!$A:$A,$A429,[5]Sheet1!$B:$B,$B429,[5]Sheet1!$C:$C,$C429),0)</f>
        <v>0</v>
      </c>
      <c r="AB429" s="169">
        <f>+IFERROR(SUMIFS([5]Sheet1!O:O,[5]Sheet1!$A:$A,$A429,[5]Sheet1!$B:$B,$B429,[5]Sheet1!$C:$C,$C429),0)</f>
        <v>0</v>
      </c>
      <c r="AC429" s="169">
        <f>+IFERROR(SUMIFS([5]Sheet1!P:P,[5]Sheet1!$A:$A,$A429,[5]Sheet1!$B:$B,$B429,[5]Sheet1!$C:$C,$C429),0)</f>
        <v>0</v>
      </c>
      <c r="AD429" s="169">
        <f>+IFERROR(SUMIFS([5]Sheet1!Q:Q,[5]Sheet1!$A:$A,$A429,[5]Sheet1!$B:$B,$B429,[5]Sheet1!$C:$C,$C429),0)</f>
        <v>0</v>
      </c>
      <c r="AE429" s="169">
        <f>+IFERROR(SUMIFS([5]Sheet1!R:R,[5]Sheet1!$A:$A,$A429,[5]Sheet1!$B:$B,$B429,[5]Sheet1!$C:$C,$C429),0)</f>
        <v>0</v>
      </c>
      <c r="AF429" s="169">
        <f>+IFERROR(SUMIFS([5]Sheet1!S:S,[5]Sheet1!$A:$A,$A429,[5]Sheet1!$B:$B,$B429,[5]Sheet1!$C:$C,$C429),0)</f>
        <v>0</v>
      </c>
      <c r="AG429" s="169">
        <f>+IFERROR(SUMIFS([5]Sheet1!T:T,[5]Sheet1!$A:$A,$A429,[5]Sheet1!$B:$B,$B429,[5]Sheet1!$C:$C,$C429),0)</f>
        <v>0</v>
      </c>
      <c r="AH429" s="169">
        <f>+IFERROR(SUMIFS([5]Sheet1!U:U,[5]Sheet1!$A:$A,$A429,[5]Sheet1!$B:$B,$B429,[5]Sheet1!$C:$C,$C429),0)</f>
        <v>0</v>
      </c>
      <c r="AI429" s="169">
        <f>+IFERROR(SUMIFS([5]Sheet1!V:V,[5]Sheet1!$A:$A,$A429,[5]Sheet1!$B:$B,$B429,[5]Sheet1!$C:$C,$C429),0)</f>
        <v>0</v>
      </c>
      <c r="AJ429" s="169">
        <f>+IFERROR(SUMIFS([5]Sheet1!W:W,[5]Sheet1!$A:$A,$A429,[5]Sheet1!$B:$B,$B429,[5]Sheet1!$C:$C,$C429),0)</f>
        <v>0</v>
      </c>
      <c r="AK429" s="169">
        <f>+IFERROR(SUMIFS([5]Sheet1!X:X,[5]Sheet1!$A:$A,$A429,[5]Sheet1!$B:$B,$B429,[5]Sheet1!$C:$C,$C429),0)</f>
        <v>0</v>
      </c>
      <c r="AL429" s="169">
        <f>+IFERROR(SUMIFS([5]Sheet1!Y:Y,[5]Sheet1!$A:$A,$A429,[5]Sheet1!$B:$B,$B429,[5]Sheet1!$C:$C,$C429),0)</f>
        <v>0</v>
      </c>
      <c r="AM429" s="169">
        <f>+IFERROR(SUMIFS([5]Sheet1!Z:Z,[5]Sheet1!$A:$A,$A429,[5]Sheet1!$B:$B,$B429,[5]Sheet1!$C:$C,$C429),0)</f>
        <v>0</v>
      </c>
    </row>
    <row r="430" spans="1:39">
      <c r="A430" s="4" t="s">
        <v>116</v>
      </c>
      <c r="B430" s="4" t="s">
        <v>48</v>
      </c>
      <c r="C430" s="4" t="str">
        <f t="shared" si="208"/>
        <v>X Privacy 500</v>
      </c>
      <c r="D430" s="218"/>
      <c r="E430" s="207"/>
      <c r="F430" s="204"/>
      <c r="G430" s="12" t="s">
        <v>3784</v>
      </c>
      <c r="H430" s="35"/>
      <c r="I430" s="35"/>
      <c r="J430" s="35"/>
      <c r="K430" s="35"/>
      <c r="L430" s="35"/>
      <c r="M430" s="35"/>
      <c r="N430" s="35"/>
      <c r="O430" s="35"/>
      <c r="P430" s="169"/>
      <c r="Q430" s="169">
        <f>+IFERROR(SUMIFS([5]Sheet1!D:D,[5]Sheet1!$A:$A,$A430,[5]Sheet1!$B:$B,$B430,[5]Sheet1!$C:$C,$C430),0)</f>
        <v>0</v>
      </c>
      <c r="R430" s="169">
        <f>+IFERROR(SUMIFS([5]Sheet1!E:E,[5]Sheet1!$A:$A,$A430,[5]Sheet1!$B:$B,$B430,[5]Sheet1!$C:$C,$C430),0)</f>
        <v>0</v>
      </c>
      <c r="S430" s="169">
        <f>+IFERROR(SUMIFS([5]Sheet1!F:F,[5]Sheet1!$A:$A,$A430,[5]Sheet1!$B:$B,$B430,[5]Sheet1!$C:$C,$C430),0)</f>
        <v>0</v>
      </c>
      <c r="T430" s="169">
        <f>+IFERROR(SUMIFS([5]Sheet1!G:G,[5]Sheet1!$A:$A,$A430,[5]Sheet1!$B:$B,$B430,[5]Sheet1!$C:$C,$C430),0)</f>
        <v>0</v>
      </c>
      <c r="U430" s="169">
        <f>+IFERROR(SUMIFS([5]Sheet1!H:H,[5]Sheet1!$A:$A,$A430,[5]Sheet1!$B:$B,$B430,[5]Sheet1!$C:$C,$C430),0)</f>
        <v>0</v>
      </c>
      <c r="V430" s="169">
        <f>+IFERROR(SUMIFS([5]Sheet1!I:I,[5]Sheet1!$A:$A,$A430,[5]Sheet1!$B:$B,$B430,[5]Sheet1!$C:$C,$C430),0)</f>
        <v>0</v>
      </c>
      <c r="W430" s="169">
        <f>+IFERROR(SUMIFS([5]Sheet1!J:J,[5]Sheet1!$A:$A,$A430,[5]Sheet1!$B:$B,$B430,[5]Sheet1!$C:$C,$C430),0)</f>
        <v>0</v>
      </c>
      <c r="X430" s="169">
        <f>+IFERROR(SUMIFS([5]Sheet1!K:K,[5]Sheet1!$A:$A,$A430,[5]Sheet1!$B:$B,$B430,[5]Sheet1!$C:$C,$C430),0)</f>
        <v>0</v>
      </c>
      <c r="Y430" s="169">
        <f>+IFERROR(SUMIFS([5]Sheet1!L:L,[5]Sheet1!$A:$A,$A430,[5]Sheet1!$B:$B,$B430,[5]Sheet1!$C:$C,$C430),0)</f>
        <v>0</v>
      </c>
      <c r="Z430" s="169">
        <f>+IFERROR(SUMIFS([5]Sheet1!M:M,[5]Sheet1!$A:$A,$A430,[5]Sheet1!$B:$B,$B430,[5]Sheet1!$C:$C,$C430),0)</f>
        <v>0</v>
      </c>
      <c r="AA430" s="169">
        <f>+IFERROR(SUMIFS([5]Sheet1!N:N,[5]Sheet1!$A:$A,$A430,[5]Sheet1!$B:$B,$B430,[5]Sheet1!$C:$C,$C430),0)</f>
        <v>0</v>
      </c>
      <c r="AB430" s="169">
        <f>+IFERROR(SUMIFS([5]Sheet1!O:O,[5]Sheet1!$A:$A,$A430,[5]Sheet1!$B:$B,$B430,[5]Sheet1!$C:$C,$C430),0)</f>
        <v>0</v>
      </c>
      <c r="AC430" s="169">
        <f>+IFERROR(SUMIFS([5]Sheet1!P:P,[5]Sheet1!$A:$A,$A430,[5]Sheet1!$B:$B,$B430,[5]Sheet1!$C:$C,$C430),0)</f>
        <v>0</v>
      </c>
      <c r="AD430" s="169">
        <f>+IFERROR(SUMIFS([5]Sheet1!Q:Q,[5]Sheet1!$A:$A,$A430,[5]Sheet1!$B:$B,$B430,[5]Sheet1!$C:$C,$C430),0)</f>
        <v>0</v>
      </c>
      <c r="AE430" s="169">
        <f>+IFERROR(SUMIFS([5]Sheet1!R:R,[5]Sheet1!$A:$A,$A430,[5]Sheet1!$B:$B,$B430,[5]Sheet1!$C:$C,$C430),0)</f>
        <v>0</v>
      </c>
      <c r="AF430" s="169">
        <f>+IFERROR(SUMIFS([5]Sheet1!S:S,[5]Sheet1!$A:$A,$A430,[5]Sheet1!$B:$B,$B430,[5]Sheet1!$C:$C,$C430),0)</f>
        <v>0</v>
      </c>
      <c r="AG430" s="169">
        <f>+IFERROR(SUMIFS([5]Sheet1!T:T,[5]Sheet1!$A:$A,$A430,[5]Sheet1!$B:$B,$B430,[5]Sheet1!$C:$C,$C430),0)</f>
        <v>0</v>
      </c>
      <c r="AH430" s="169">
        <f>+IFERROR(SUMIFS([5]Sheet1!U:U,[5]Sheet1!$A:$A,$A430,[5]Sheet1!$B:$B,$B430,[5]Sheet1!$C:$C,$C430),0)</f>
        <v>0</v>
      </c>
      <c r="AI430" s="169">
        <f>+IFERROR(SUMIFS([5]Sheet1!V:V,[5]Sheet1!$A:$A,$A430,[5]Sheet1!$B:$B,$B430,[5]Sheet1!$C:$C,$C430),0)</f>
        <v>0</v>
      </c>
      <c r="AJ430" s="169">
        <f>+IFERROR(SUMIFS([5]Sheet1!W:W,[5]Sheet1!$A:$A,$A430,[5]Sheet1!$B:$B,$B430,[5]Sheet1!$C:$C,$C430),0)</f>
        <v>0</v>
      </c>
      <c r="AK430" s="169">
        <f>+IFERROR(SUMIFS([5]Sheet1!X:X,[5]Sheet1!$A:$A,$A430,[5]Sheet1!$B:$B,$B430,[5]Sheet1!$C:$C,$C430),0)</f>
        <v>0</v>
      </c>
      <c r="AL430" s="169">
        <f>+IFERROR(SUMIFS([5]Sheet1!Y:Y,[5]Sheet1!$A:$A,$A430,[5]Sheet1!$B:$B,$B430,[5]Sheet1!$C:$C,$C430),0)</f>
        <v>0</v>
      </c>
      <c r="AM430" s="169">
        <f>+IFERROR(SUMIFS([5]Sheet1!Z:Z,[5]Sheet1!$A:$A,$A430,[5]Sheet1!$B:$B,$B430,[5]Sheet1!$C:$C,$C430),0)</f>
        <v>0</v>
      </c>
    </row>
    <row r="431" spans="1:39">
      <c r="A431" s="4" t="s">
        <v>116</v>
      </c>
      <c r="B431" s="4" t="s">
        <v>48</v>
      </c>
      <c r="C431" s="4" t="str">
        <f t="shared" si="208"/>
        <v>X Privacy DC 1Gb</v>
      </c>
      <c r="D431" s="218"/>
      <c r="E431" s="207"/>
      <c r="F431" s="204"/>
      <c r="G431" s="12" t="s">
        <v>75</v>
      </c>
      <c r="H431" s="35"/>
      <c r="I431" s="35"/>
      <c r="J431" s="35"/>
      <c r="K431" s="35"/>
      <c r="L431" s="35"/>
      <c r="M431" s="35"/>
      <c r="N431" s="35"/>
      <c r="O431" s="35"/>
      <c r="P431" s="169"/>
      <c r="Q431" s="169">
        <f>+IFERROR(SUMIFS([5]Sheet1!D:D,[5]Sheet1!$A:$A,$A431,[5]Sheet1!$B:$B,$B431,[5]Sheet1!$C:$C,$C431),0)</f>
        <v>0</v>
      </c>
      <c r="R431" s="169">
        <f>+IFERROR(SUMIFS([5]Sheet1!E:E,[5]Sheet1!$A:$A,$A431,[5]Sheet1!$B:$B,$B431,[5]Sheet1!$C:$C,$C431),0)</f>
        <v>0</v>
      </c>
      <c r="S431" s="169">
        <f>+IFERROR(SUMIFS([5]Sheet1!F:F,[5]Sheet1!$A:$A,$A431,[5]Sheet1!$B:$B,$B431,[5]Sheet1!$C:$C,$C431),0)</f>
        <v>0</v>
      </c>
      <c r="T431" s="169">
        <f>+IFERROR(SUMIFS([5]Sheet1!G:G,[5]Sheet1!$A:$A,$A431,[5]Sheet1!$B:$B,$B431,[5]Sheet1!$C:$C,$C431),0)</f>
        <v>0</v>
      </c>
      <c r="U431" s="169">
        <f>+IFERROR(SUMIFS([5]Sheet1!H:H,[5]Sheet1!$A:$A,$A431,[5]Sheet1!$B:$B,$B431,[5]Sheet1!$C:$C,$C431),0)</f>
        <v>0</v>
      </c>
      <c r="V431" s="169">
        <f>+IFERROR(SUMIFS([5]Sheet1!I:I,[5]Sheet1!$A:$A,$A431,[5]Sheet1!$B:$B,$B431,[5]Sheet1!$C:$C,$C431),0)</f>
        <v>0</v>
      </c>
      <c r="W431" s="169">
        <f>+IFERROR(SUMIFS([5]Sheet1!J:J,[5]Sheet1!$A:$A,$A431,[5]Sheet1!$B:$B,$B431,[5]Sheet1!$C:$C,$C431),0)</f>
        <v>0</v>
      </c>
      <c r="X431" s="169">
        <f>+IFERROR(SUMIFS([5]Sheet1!K:K,[5]Sheet1!$A:$A,$A431,[5]Sheet1!$B:$B,$B431,[5]Sheet1!$C:$C,$C431),0)</f>
        <v>0</v>
      </c>
      <c r="Y431" s="169">
        <f>+IFERROR(SUMIFS([5]Sheet1!L:L,[5]Sheet1!$A:$A,$A431,[5]Sheet1!$B:$B,$B431,[5]Sheet1!$C:$C,$C431),0)</f>
        <v>0</v>
      </c>
      <c r="Z431" s="169">
        <f>+IFERROR(SUMIFS([5]Sheet1!M:M,[5]Sheet1!$A:$A,$A431,[5]Sheet1!$B:$B,$B431,[5]Sheet1!$C:$C,$C431),0)</f>
        <v>0</v>
      </c>
      <c r="AA431" s="169">
        <f>+IFERROR(SUMIFS([5]Sheet1!N:N,[5]Sheet1!$A:$A,$A431,[5]Sheet1!$B:$B,$B431,[5]Sheet1!$C:$C,$C431),0)</f>
        <v>0</v>
      </c>
      <c r="AB431" s="169">
        <f>+IFERROR(SUMIFS([5]Sheet1!O:O,[5]Sheet1!$A:$A,$A431,[5]Sheet1!$B:$B,$B431,[5]Sheet1!$C:$C,$C431),0)</f>
        <v>0</v>
      </c>
      <c r="AC431" s="169">
        <f>+IFERROR(SUMIFS([5]Sheet1!P:P,[5]Sheet1!$A:$A,$A431,[5]Sheet1!$B:$B,$B431,[5]Sheet1!$C:$C,$C431),0)</f>
        <v>0</v>
      </c>
      <c r="AD431" s="169">
        <f>+IFERROR(SUMIFS([5]Sheet1!Q:Q,[5]Sheet1!$A:$A,$A431,[5]Sheet1!$B:$B,$B431,[5]Sheet1!$C:$C,$C431),0)</f>
        <v>0</v>
      </c>
      <c r="AE431" s="169">
        <f>+IFERROR(SUMIFS([5]Sheet1!R:R,[5]Sheet1!$A:$A,$A431,[5]Sheet1!$B:$B,$B431,[5]Sheet1!$C:$C,$C431),0)</f>
        <v>0</v>
      </c>
      <c r="AF431" s="169">
        <f>+IFERROR(SUMIFS([5]Sheet1!S:S,[5]Sheet1!$A:$A,$A431,[5]Sheet1!$B:$B,$B431,[5]Sheet1!$C:$C,$C431),0)</f>
        <v>0</v>
      </c>
      <c r="AG431" s="169">
        <f>+IFERROR(SUMIFS([5]Sheet1!T:T,[5]Sheet1!$A:$A,$A431,[5]Sheet1!$B:$B,$B431,[5]Sheet1!$C:$C,$C431),0)</f>
        <v>0</v>
      </c>
      <c r="AH431" s="169">
        <f>+IFERROR(SUMIFS([5]Sheet1!U:U,[5]Sheet1!$A:$A,$A431,[5]Sheet1!$B:$B,$B431,[5]Sheet1!$C:$C,$C431),0)</f>
        <v>0</v>
      </c>
      <c r="AI431" s="169">
        <f>+IFERROR(SUMIFS([5]Sheet1!V:V,[5]Sheet1!$A:$A,$A431,[5]Sheet1!$B:$B,$B431,[5]Sheet1!$C:$C,$C431),0)</f>
        <v>0</v>
      </c>
      <c r="AJ431" s="169">
        <f>+IFERROR(SUMIFS([5]Sheet1!W:W,[5]Sheet1!$A:$A,$A431,[5]Sheet1!$B:$B,$B431,[5]Sheet1!$C:$C,$C431),0)</f>
        <v>0</v>
      </c>
      <c r="AK431" s="169">
        <f>+IFERROR(SUMIFS([5]Sheet1!X:X,[5]Sheet1!$A:$A,$A431,[5]Sheet1!$B:$B,$B431,[5]Sheet1!$C:$C,$C431),0)</f>
        <v>0</v>
      </c>
      <c r="AL431" s="169">
        <f>+IFERROR(SUMIFS([5]Sheet1!Y:Y,[5]Sheet1!$A:$A,$A431,[5]Sheet1!$B:$B,$B431,[5]Sheet1!$C:$C,$C431),0)</f>
        <v>0</v>
      </c>
      <c r="AM431" s="169">
        <f>+IFERROR(SUMIFS([5]Sheet1!Z:Z,[5]Sheet1!$A:$A,$A431,[5]Sheet1!$B:$B,$B431,[5]Sheet1!$C:$C,$C431),0)</f>
        <v>0</v>
      </c>
    </row>
    <row r="432" spans="1:39">
      <c r="A432" s="4" t="s">
        <v>116</v>
      </c>
      <c r="B432" s="4" t="s">
        <v>48</v>
      </c>
      <c r="C432" s="4" t="str">
        <f t="shared" si="208"/>
        <v>X Privacy Virtual 100</v>
      </c>
      <c r="D432" s="218"/>
      <c r="E432" s="207"/>
      <c r="F432" s="204"/>
      <c r="G432" s="12" t="s">
        <v>78</v>
      </c>
      <c r="H432" s="35"/>
      <c r="I432" s="35"/>
      <c r="J432" s="35"/>
      <c r="K432" s="35"/>
      <c r="L432" s="35"/>
      <c r="M432" s="35"/>
      <c r="N432" s="35"/>
      <c r="O432" s="35"/>
      <c r="P432" s="169"/>
      <c r="Q432" s="169">
        <f>+IFERROR(SUMIFS([5]Sheet1!D:D,[5]Sheet1!$A:$A,$A432,[5]Sheet1!$B:$B,$B432,[5]Sheet1!$C:$C,$C432),0)</f>
        <v>0</v>
      </c>
      <c r="R432" s="169">
        <f>+IFERROR(SUMIFS([5]Sheet1!E:E,[5]Sheet1!$A:$A,$A432,[5]Sheet1!$B:$B,$B432,[5]Sheet1!$C:$C,$C432),0)</f>
        <v>0</v>
      </c>
      <c r="S432" s="169">
        <f>+IFERROR(SUMIFS([5]Sheet1!F:F,[5]Sheet1!$A:$A,$A432,[5]Sheet1!$B:$B,$B432,[5]Sheet1!$C:$C,$C432),0)</f>
        <v>0</v>
      </c>
      <c r="T432" s="169">
        <f>+IFERROR(SUMIFS([5]Sheet1!G:G,[5]Sheet1!$A:$A,$A432,[5]Sheet1!$B:$B,$B432,[5]Sheet1!$C:$C,$C432),0)</f>
        <v>0</v>
      </c>
      <c r="U432" s="169">
        <f>+IFERROR(SUMIFS([5]Sheet1!H:H,[5]Sheet1!$A:$A,$A432,[5]Sheet1!$B:$B,$B432,[5]Sheet1!$C:$C,$C432),0)</f>
        <v>0</v>
      </c>
      <c r="V432" s="169">
        <f>+IFERROR(SUMIFS([5]Sheet1!I:I,[5]Sheet1!$A:$A,$A432,[5]Sheet1!$B:$B,$B432,[5]Sheet1!$C:$C,$C432),0)</f>
        <v>0</v>
      </c>
      <c r="W432" s="169">
        <f>+IFERROR(SUMIFS([5]Sheet1!J:J,[5]Sheet1!$A:$A,$A432,[5]Sheet1!$B:$B,$B432,[5]Sheet1!$C:$C,$C432),0)</f>
        <v>0</v>
      </c>
      <c r="X432" s="169">
        <f>+IFERROR(SUMIFS([5]Sheet1!K:K,[5]Sheet1!$A:$A,$A432,[5]Sheet1!$B:$B,$B432,[5]Sheet1!$C:$C,$C432),0)</f>
        <v>0</v>
      </c>
      <c r="Y432" s="169">
        <f>+IFERROR(SUMIFS([5]Sheet1!L:L,[5]Sheet1!$A:$A,$A432,[5]Sheet1!$B:$B,$B432,[5]Sheet1!$C:$C,$C432),0)</f>
        <v>0</v>
      </c>
      <c r="Z432" s="169">
        <f>+IFERROR(SUMIFS([5]Sheet1!M:M,[5]Sheet1!$A:$A,$A432,[5]Sheet1!$B:$B,$B432,[5]Sheet1!$C:$C,$C432),0)</f>
        <v>0</v>
      </c>
      <c r="AA432" s="169">
        <f>+IFERROR(SUMIFS([5]Sheet1!N:N,[5]Sheet1!$A:$A,$A432,[5]Sheet1!$B:$B,$B432,[5]Sheet1!$C:$C,$C432),0)</f>
        <v>0</v>
      </c>
      <c r="AB432" s="169">
        <f>+IFERROR(SUMIFS([5]Sheet1!O:O,[5]Sheet1!$A:$A,$A432,[5]Sheet1!$B:$B,$B432,[5]Sheet1!$C:$C,$C432),0)</f>
        <v>0</v>
      </c>
      <c r="AC432" s="169">
        <f>+IFERROR(SUMIFS([5]Sheet1!P:P,[5]Sheet1!$A:$A,$A432,[5]Sheet1!$B:$B,$B432,[5]Sheet1!$C:$C,$C432),0)</f>
        <v>0</v>
      </c>
      <c r="AD432" s="169">
        <f>+IFERROR(SUMIFS([5]Sheet1!Q:Q,[5]Sheet1!$A:$A,$A432,[5]Sheet1!$B:$B,$B432,[5]Sheet1!$C:$C,$C432),0)</f>
        <v>0</v>
      </c>
      <c r="AE432" s="169">
        <f>+IFERROR(SUMIFS([5]Sheet1!R:R,[5]Sheet1!$A:$A,$A432,[5]Sheet1!$B:$B,$B432,[5]Sheet1!$C:$C,$C432),0)</f>
        <v>0</v>
      </c>
      <c r="AF432" s="169">
        <f>+IFERROR(SUMIFS([5]Sheet1!S:S,[5]Sheet1!$A:$A,$A432,[5]Sheet1!$B:$B,$B432,[5]Sheet1!$C:$C,$C432),0)</f>
        <v>0</v>
      </c>
      <c r="AG432" s="169">
        <f>+IFERROR(SUMIFS([5]Sheet1!T:T,[5]Sheet1!$A:$A,$A432,[5]Sheet1!$B:$B,$B432,[5]Sheet1!$C:$C,$C432),0)</f>
        <v>0</v>
      </c>
      <c r="AH432" s="169">
        <f>+IFERROR(SUMIFS([5]Sheet1!U:U,[5]Sheet1!$A:$A,$A432,[5]Sheet1!$B:$B,$B432,[5]Sheet1!$C:$C,$C432),0)</f>
        <v>0</v>
      </c>
      <c r="AI432" s="169">
        <f>+IFERROR(SUMIFS([5]Sheet1!V:V,[5]Sheet1!$A:$A,$A432,[5]Sheet1!$B:$B,$B432,[5]Sheet1!$C:$C,$C432),0)</f>
        <v>0</v>
      </c>
      <c r="AJ432" s="169">
        <f>+IFERROR(SUMIFS([5]Sheet1!W:W,[5]Sheet1!$A:$A,$A432,[5]Sheet1!$B:$B,$B432,[5]Sheet1!$C:$C,$C432),0)</f>
        <v>0</v>
      </c>
      <c r="AK432" s="169">
        <f>+IFERROR(SUMIFS([5]Sheet1!X:X,[5]Sheet1!$A:$A,$A432,[5]Sheet1!$B:$B,$B432,[5]Sheet1!$C:$C,$C432),0)</f>
        <v>0</v>
      </c>
      <c r="AL432" s="169">
        <f>+IFERROR(SUMIFS([5]Sheet1!Y:Y,[5]Sheet1!$A:$A,$A432,[5]Sheet1!$B:$B,$B432,[5]Sheet1!$C:$C,$C432),0)</f>
        <v>0</v>
      </c>
      <c r="AM432" s="169">
        <f>+IFERROR(SUMIFS([5]Sheet1!Z:Z,[5]Sheet1!$A:$A,$A432,[5]Sheet1!$B:$B,$B432,[5]Sheet1!$C:$C,$C432),0)</f>
        <v>0</v>
      </c>
    </row>
    <row r="433" spans="1:39">
      <c r="A433" s="4" t="s">
        <v>116</v>
      </c>
      <c r="B433" s="4" t="s">
        <v>48</v>
      </c>
      <c r="C433" s="4" t="str">
        <f t="shared" si="208"/>
        <v>X Privacy NOMADA</v>
      </c>
      <c r="D433" s="218"/>
      <c r="E433" s="207"/>
      <c r="F433" s="204"/>
      <c r="G433" s="12" t="s">
        <v>95</v>
      </c>
      <c r="H433" s="35"/>
      <c r="I433" s="35"/>
      <c r="J433" s="35"/>
      <c r="K433" s="35"/>
      <c r="L433" s="35"/>
      <c r="M433" s="35"/>
      <c r="N433" s="35"/>
      <c r="O433" s="35"/>
      <c r="P433" s="169"/>
      <c r="Q433" s="169">
        <f>+IFERROR(SUMIFS([5]Sheet1!D:D,[5]Sheet1!$A:$A,$A433,[5]Sheet1!$B:$B,$B433,[5]Sheet1!$C:$C,$C433),0)</f>
        <v>0</v>
      </c>
      <c r="R433" s="169">
        <f>+IFERROR(SUMIFS([5]Sheet1!E:E,[5]Sheet1!$A:$A,$A433,[5]Sheet1!$B:$B,$B433,[5]Sheet1!$C:$C,$C433),0)</f>
        <v>0</v>
      </c>
      <c r="S433" s="169">
        <f>+IFERROR(SUMIFS([5]Sheet1!F:F,[5]Sheet1!$A:$A,$A433,[5]Sheet1!$B:$B,$B433,[5]Sheet1!$C:$C,$C433),0)</f>
        <v>0</v>
      </c>
      <c r="T433" s="169">
        <f>+IFERROR(SUMIFS([5]Sheet1!G:G,[5]Sheet1!$A:$A,$A433,[5]Sheet1!$B:$B,$B433,[5]Sheet1!$C:$C,$C433),0)</f>
        <v>0</v>
      </c>
      <c r="U433" s="169">
        <f>+IFERROR(SUMIFS([5]Sheet1!H:H,[5]Sheet1!$A:$A,$A433,[5]Sheet1!$B:$B,$B433,[5]Sheet1!$C:$C,$C433),0)</f>
        <v>0</v>
      </c>
      <c r="V433" s="169">
        <f>+IFERROR(SUMIFS([5]Sheet1!I:I,[5]Sheet1!$A:$A,$A433,[5]Sheet1!$B:$B,$B433,[5]Sheet1!$C:$C,$C433),0)</f>
        <v>0</v>
      </c>
      <c r="W433" s="169">
        <f>+IFERROR(SUMIFS([5]Sheet1!J:J,[5]Sheet1!$A:$A,$A433,[5]Sheet1!$B:$B,$B433,[5]Sheet1!$C:$C,$C433),0)</f>
        <v>0</v>
      </c>
      <c r="X433" s="169">
        <f>+IFERROR(SUMIFS([5]Sheet1!K:K,[5]Sheet1!$A:$A,$A433,[5]Sheet1!$B:$B,$B433,[5]Sheet1!$C:$C,$C433),0)</f>
        <v>0</v>
      </c>
      <c r="Y433" s="169">
        <f>+IFERROR(SUMIFS([5]Sheet1!L:L,[5]Sheet1!$A:$A,$A433,[5]Sheet1!$B:$B,$B433,[5]Sheet1!$C:$C,$C433),0)</f>
        <v>0</v>
      </c>
      <c r="Z433" s="169">
        <f>+IFERROR(SUMIFS([5]Sheet1!M:M,[5]Sheet1!$A:$A,$A433,[5]Sheet1!$B:$B,$B433,[5]Sheet1!$C:$C,$C433),0)</f>
        <v>0</v>
      </c>
      <c r="AA433" s="169">
        <f>+IFERROR(SUMIFS([5]Sheet1!N:N,[5]Sheet1!$A:$A,$A433,[5]Sheet1!$B:$B,$B433,[5]Sheet1!$C:$C,$C433),0)</f>
        <v>0</v>
      </c>
      <c r="AB433" s="169">
        <f>+IFERROR(SUMIFS([5]Sheet1!O:O,[5]Sheet1!$A:$A,$A433,[5]Sheet1!$B:$B,$B433,[5]Sheet1!$C:$C,$C433),0)</f>
        <v>0</v>
      </c>
      <c r="AC433" s="169">
        <f>+IFERROR(SUMIFS([5]Sheet1!P:P,[5]Sheet1!$A:$A,$A433,[5]Sheet1!$B:$B,$B433,[5]Sheet1!$C:$C,$C433),0)</f>
        <v>0</v>
      </c>
      <c r="AD433" s="169">
        <f>+IFERROR(SUMIFS([5]Sheet1!Q:Q,[5]Sheet1!$A:$A,$A433,[5]Sheet1!$B:$B,$B433,[5]Sheet1!$C:$C,$C433),0)</f>
        <v>0</v>
      </c>
      <c r="AE433" s="169">
        <f>+IFERROR(SUMIFS([5]Sheet1!R:R,[5]Sheet1!$A:$A,$A433,[5]Sheet1!$B:$B,$B433,[5]Sheet1!$C:$C,$C433),0)</f>
        <v>0</v>
      </c>
      <c r="AF433" s="169">
        <f>+IFERROR(SUMIFS([5]Sheet1!S:S,[5]Sheet1!$A:$A,$A433,[5]Sheet1!$B:$B,$B433,[5]Sheet1!$C:$C,$C433),0)</f>
        <v>0</v>
      </c>
      <c r="AG433" s="169">
        <f>+IFERROR(SUMIFS([5]Sheet1!T:T,[5]Sheet1!$A:$A,$A433,[5]Sheet1!$B:$B,$B433,[5]Sheet1!$C:$C,$C433),0)</f>
        <v>0</v>
      </c>
      <c r="AH433" s="169">
        <f>+IFERROR(SUMIFS([5]Sheet1!U:U,[5]Sheet1!$A:$A,$A433,[5]Sheet1!$B:$B,$B433,[5]Sheet1!$C:$C,$C433),0)</f>
        <v>0</v>
      </c>
      <c r="AI433" s="169">
        <f>+IFERROR(SUMIFS([5]Sheet1!V:V,[5]Sheet1!$A:$A,$A433,[5]Sheet1!$B:$B,$B433,[5]Sheet1!$C:$C,$C433),0)</f>
        <v>0</v>
      </c>
      <c r="AJ433" s="169">
        <f>+IFERROR(SUMIFS([5]Sheet1!W:W,[5]Sheet1!$A:$A,$A433,[5]Sheet1!$B:$B,$B433,[5]Sheet1!$C:$C,$C433),0)</f>
        <v>0</v>
      </c>
      <c r="AK433" s="169">
        <f>+IFERROR(SUMIFS([5]Sheet1!X:X,[5]Sheet1!$A:$A,$A433,[5]Sheet1!$B:$B,$B433,[5]Sheet1!$C:$C,$C433),0)</f>
        <v>0</v>
      </c>
      <c r="AL433" s="169">
        <f>+IFERROR(SUMIFS([5]Sheet1!Y:Y,[5]Sheet1!$A:$A,$A433,[5]Sheet1!$B:$B,$B433,[5]Sheet1!$C:$C,$C433),0)</f>
        <v>0</v>
      </c>
      <c r="AM433" s="169">
        <f>+IFERROR(SUMIFS([5]Sheet1!Z:Z,[5]Sheet1!$A:$A,$A433,[5]Sheet1!$B:$B,$B433,[5]Sheet1!$C:$C,$C433),0)</f>
        <v>0</v>
      </c>
    </row>
    <row r="434" spans="1:39">
      <c r="A434" s="4" t="s">
        <v>116</v>
      </c>
      <c r="B434" s="4" t="s">
        <v>48</v>
      </c>
      <c r="C434" s="4" t="str">
        <f t="shared" si="208"/>
        <v>X Privacy 4G</v>
      </c>
      <c r="D434" s="218"/>
      <c r="E434" s="207"/>
      <c r="F434" s="204"/>
      <c r="G434" s="12" t="s">
        <v>96</v>
      </c>
      <c r="H434" s="35"/>
      <c r="I434" s="35"/>
      <c r="J434" s="35"/>
      <c r="K434" s="35"/>
      <c r="L434" s="35"/>
      <c r="M434" s="35"/>
      <c r="N434" s="35"/>
      <c r="O434" s="35"/>
      <c r="P434" s="169"/>
      <c r="Q434" s="169">
        <f>+IFERROR(SUMIFS([5]Sheet1!D:D,[5]Sheet1!$A:$A,$A434,[5]Sheet1!$B:$B,$B434,[5]Sheet1!$C:$C,$C434),0)</f>
        <v>0</v>
      </c>
      <c r="R434" s="169">
        <f>+IFERROR(SUMIFS([5]Sheet1!E:E,[5]Sheet1!$A:$A,$A434,[5]Sheet1!$B:$B,$B434,[5]Sheet1!$C:$C,$C434),0)</f>
        <v>0</v>
      </c>
      <c r="S434" s="169">
        <f>+IFERROR(SUMIFS([5]Sheet1!F:F,[5]Sheet1!$A:$A,$A434,[5]Sheet1!$B:$B,$B434,[5]Sheet1!$C:$C,$C434),0)</f>
        <v>0</v>
      </c>
      <c r="T434" s="169">
        <f>+IFERROR(SUMIFS([5]Sheet1!G:G,[5]Sheet1!$A:$A,$A434,[5]Sheet1!$B:$B,$B434,[5]Sheet1!$C:$C,$C434),0)</f>
        <v>0</v>
      </c>
      <c r="U434" s="169">
        <f>+IFERROR(SUMIFS([5]Sheet1!H:H,[5]Sheet1!$A:$A,$A434,[5]Sheet1!$B:$B,$B434,[5]Sheet1!$C:$C,$C434),0)</f>
        <v>0</v>
      </c>
      <c r="V434" s="169">
        <f>+IFERROR(SUMIFS([5]Sheet1!I:I,[5]Sheet1!$A:$A,$A434,[5]Sheet1!$B:$B,$B434,[5]Sheet1!$C:$C,$C434),0)</f>
        <v>0</v>
      </c>
      <c r="W434" s="169">
        <f>+IFERROR(SUMIFS([5]Sheet1!J:J,[5]Sheet1!$A:$A,$A434,[5]Sheet1!$B:$B,$B434,[5]Sheet1!$C:$C,$C434),0)</f>
        <v>0</v>
      </c>
      <c r="X434" s="169">
        <f>+IFERROR(SUMIFS([5]Sheet1!K:K,[5]Sheet1!$A:$A,$A434,[5]Sheet1!$B:$B,$B434,[5]Sheet1!$C:$C,$C434),0)</f>
        <v>0</v>
      </c>
      <c r="Y434" s="169">
        <f>+IFERROR(SUMIFS([5]Sheet1!L:L,[5]Sheet1!$A:$A,$A434,[5]Sheet1!$B:$B,$B434,[5]Sheet1!$C:$C,$C434),0)</f>
        <v>0</v>
      </c>
      <c r="Z434" s="169">
        <f>+IFERROR(SUMIFS([5]Sheet1!M:M,[5]Sheet1!$A:$A,$A434,[5]Sheet1!$B:$B,$B434,[5]Sheet1!$C:$C,$C434),0)</f>
        <v>0</v>
      </c>
      <c r="AA434" s="169">
        <f>+IFERROR(SUMIFS([5]Sheet1!N:N,[5]Sheet1!$A:$A,$A434,[5]Sheet1!$B:$B,$B434,[5]Sheet1!$C:$C,$C434),0)</f>
        <v>0</v>
      </c>
      <c r="AB434" s="169">
        <f>+IFERROR(SUMIFS([5]Sheet1!O:O,[5]Sheet1!$A:$A,$A434,[5]Sheet1!$B:$B,$B434,[5]Sheet1!$C:$C,$C434),0)</f>
        <v>0</v>
      </c>
      <c r="AC434" s="169">
        <f>+IFERROR(SUMIFS([5]Sheet1!P:P,[5]Sheet1!$A:$A,$A434,[5]Sheet1!$B:$B,$B434,[5]Sheet1!$C:$C,$C434),0)</f>
        <v>0</v>
      </c>
      <c r="AD434" s="169">
        <f>+IFERROR(SUMIFS([5]Sheet1!Q:Q,[5]Sheet1!$A:$A,$A434,[5]Sheet1!$B:$B,$B434,[5]Sheet1!$C:$C,$C434),0)</f>
        <v>0</v>
      </c>
      <c r="AE434" s="169">
        <f>+IFERROR(SUMIFS([5]Sheet1!R:R,[5]Sheet1!$A:$A,$A434,[5]Sheet1!$B:$B,$B434,[5]Sheet1!$C:$C,$C434),0)</f>
        <v>0</v>
      </c>
      <c r="AF434" s="169">
        <f>+IFERROR(SUMIFS([5]Sheet1!S:S,[5]Sheet1!$A:$A,$A434,[5]Sheet1!$B:$B,$B434,[5]Sheet1!$C:$C,$C434),0)</f>
        <v>0</v>
      </c>
      <c r="AG434" s="169">
        <f>+IFERROR(SUMIFS([5]Sheet1!T:T,[5]Sheet1!$A:$A,$A434,[5]Sheet1!$B:$B,$B434,[5]Sheet1!$C:$C,$C434),0)</f>
        <v>0</v>
      </c>
      <c r="AH434" s="169">
        <f>+IFERROR(SUMIFS([5]Sheet1!U:U,[5]Sheet1!$A:$A,$A434,[5]Sheet1!$B:$B,$B434,[5]Sheet1!$C:$C,$C434),0)</f>
        <v>0</v>
      </c>
      <c r="AI434" s="169">
        <f>+IFERROR(SUMIFS([5]Sheet1!V:V,[5]Sheet1!$A:$A,$A434,[5]Sheet1!$B:$B,$B434,[5]Sheet1!$C:$C,$C434),0)</f>
        <v>0</v>
      </c>
      <c r="AJ434" s="169">
        <f>+IFERROR(SUMIFS([5]Sheet1!W:W,[5]Sheet1!$A:$A,$A434,[5]Sheet1!$B:$B,$B434,[5]Sheet1!$C:$C,$C434),0)</f>
        <v>0</v>
      </c>
      <c r="AK434" s="169">
        <f>+IFERROR(SUMIFS([5]Sheet1!X:X,[5]Sheet1!$A:$A,$A434,[5]Sheet1!$B:$B,$B434,[5]Sheet1!$C:$C,$C434),0)</f>
        <v>0</v>
      </c>
      <c r="AL434" s="169">
        <f>+IFERROR(SUMIFS([5]Sheet1!Y:Y,[5]Sheet1!$A:$A,$A434,[5]Sheet1!$B:$B,$B434,[5]Sheet1!$C:$C,$C434),0)</f>
        <v>0</v>
      </c>
      <c r="AM434" s="169">
        <f>+IFERROR(SUMIFS([5]Sheet1!Z:Z,[5]Sheet1!$A:$A,$A434,[5]Sheet1!$B:$B,$B434,[5]Sheet1!$C:$C,$C434),0)</f>
        <v>0</v>
      </c>
    </row>
    <row r="435" spans="1:39">
      <c r="A435" s="4" t="s">
        <v>116</v>
      </c>
      <c r="B435" s="4" t="s">
        <v>48</v>
      </c>
      <c r="C435" s="202" t="str">
        <f>+G435</f>
        <v>assets/client</v>
      </c>
      <c r="D435" s="218"/>
      <c r="E435" s="207"/>
      <c r="F435" s="204"/>
      <c r="G435" s="13" t="s">
        <v>90</v>
      </c>
      <c r="H435" s="36"/>
      <c r="I435" s="36"/>
      <c r="J435" s="36"/>
      <c r="K435" s="36"/>
      <c r="L435" s="36"/>
      <c r="M435" s="36"/>
      <c r="N435" s="36"/>
      <c r="O435" s="36"/>
      <c r="P435" s="170" t="str">
        <f t="shared" ref="P435:R435" si="209">+IFERROR(P425/P424,"")</f>
        <v/>
      </c>
      <c r="Q435" s="170" t="str">
        <f t="shared" si="209"/>
        <v/>
      </c>
      <c r="R435" s="170" t="str">
        <f t="shared" si="209"/>
        <v/>
      </c>
      <c r="S435" s="170" t="str">
        <f>+IFERROR(S425/S424,"")</f>
        <v/>
      </c>
      <c r="T435" s="170" t="str">
        <f t="shared" ref="T435:AM435" si="210">+IFERROR(T425/T424,"")</f>
        <v/>
      </c>
      <c r="U435" s="170" t="str">
        <f t="shared" si="210"/>
        <v/>
      </c>
      <c r="V435" s="170" t="str">
        <f t="shared" si="210"/>
        <v/>
      </c>
      <c r="W435" s="170" t="str">
        <f t="shared" si="210"/>
        <v/>
      </c>
      <c r="X435" s="170" t="str">
        <f t="shared" si="210"/>
        <v/>
      </c>
      <c r="Y435" s="170" t="str">
        <f t="shared" si="210"/>
        <v/>
      </c>
      <c r="Z435" s="170" t="str">
        <f t="shared" si="210"/>
        <v/>
      </c>
      <c r="AA435" s="170" t="str">
        <f t="shared" si="210"/>
        <v/>
      </c>
      <c r="AB435" s="170" t="str">
        <f t="shared" si="210"/>
        <v/>
      </c>
      <c r="AC435" s="170" t="str">
        <f t="shared" si="210"/>
        <v/>
      </c>
      <c r="AD435" s="170" t="str">
        <f t="shared" si="210"/>
        <v/>
      </c>
      <c r="AE435" s="170" t="str">
        <f t="shared" si="210"/>
        <v/>
      </c>
      <c r="AF435" s="170" t="str">
        <f t="shared" si="210"/>
        <v/>
      </c>
      <c r="AG435" s="170" t="str">
        <f t="shared" si="210"/>
        <v/>
      </c>
      <c r="AH435" s="170" t="str">
        <f t="shared" si="210"/>
        <v/>
      </c>
      <c r="AI435" s="170" t="str">
        <f t="shared" si="210"/>
        <v/>
      </c>
      <c r="AJ435" s="170" t="str">
        <f t="shared" si="210"/>
        <v/>
      </c>
      <c r="AK435" s="170" t="str">
        <f t="shared" si="210"/>
        <v/>
      </c>
      <c r="AL435" s="170" t="str">
        <f t="shared" si="210"/>
        <v/>
      </c>
      <c r="AM435" s="170" t="str">
        <f t="shared" si="210"/>
        <v/>
      </c>
    </row>
    <row r="436" spans="1:39">
      <c r="A436" s="4" t="s">
        <v>116</v>
      </c>
      <c r="B436" s="4" t="s">
        <v>49</v>
      </c>
      <c r="C436" s="4" t="s">
        <v>3771</v>
      </c>
      <c r="D436" s="218"/>
      <c r="E436" s="207"/>
      <c r="F436" s="204" t="s">
        <v>49</v>
      </c>
      <c r="G436" s="10" t="s">
        <v>40</v>
      </c>
      <c r="H436" s="19"/>
      <c r="I436" s="19"/>
      <c r="J436" s="19"/>
      <c r="K436" s="19"/>
      <c r="L436" s="19"/>
      <c r="M436" s="19"/>
      <c r="N436" s="19"/>
      <c r="O436" s="19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65"/>
      <c r="AE436" s="165"/>
      <c r="AF436" s="165"/>
      <c r="AG436" s="165"/>
      <c r="AH436" s="165"/>
      <c r="AI436" s="165"/>
      <c r="AJ436" s="165"/>
      <c r="AK436" s="165"/>
      <c r="AL436" s="165"/>
      <c r="AM436" s="165"/>
    </row>
    <row r="437" spans="1:39">
      <c r="A437" s="4" t="s">
        <v>116</v>
      </c>
      <c r="B437" s="4" t="s">
        <v>49</v>
      </c>
      <c r="C437" s="4" t="str">
        <f>+G437</f>
        <v>Assets</v>
      </c>
      <c r="D437" s="218"/>
      <c r="E437" s="207"/>
      <c r="F437" s="204"/>
      <c r="G437" s="11" t="s">
        <v>88</v>
      </c>
      <c r="H437" s="34"/>
      <c r="I437" s="34"/>
      <c r="J437" s="34"/>
      <c r="K437" s="34"/>
      <c r="L437" s="34"/>
      <c r="M437" s="34"/>
      <c r="N437" s="34"/>
      <c r="O437" s="34"/>
      <c r="P437" s="167">
        <f>+SUM(P438:P455)</f>
        <v>0</v>
      </c>
      <c r="Q437" s="167">
        <f t="shared" ref="Q437:AM437" si="211">+SUM(Q438:Q455)</f>
        <v>0</v>
      </c>
      <c r="R437" s="167">
        <f t="shared" si="211"/>
        <v>0</v>
      </c>
      <c r="S437" s="167">
        <f t="shared" si="211"/>
        <v>0</v>
      </c>
      <c r="T437" s="167">
        <f t="shared" si="211"/>
        <v>0</v>
      </c>
      <c r="U437" s="167">
        <f t="shared" si="211"/>
        <v>0</v>
      </c>
      <c r="V437" s="167">
        <f t="shared" si="211"/>
        <v>0</v>
      </c>
      <c r="W437" s="167">
        <f t="shared" si="211"/>
        <v>0</v>
      </c>
      <c r="X437" s="167">
        <f t="shared" si="211"/>
        <v>0</v>
      </c>
      <c r="Y437" s="167">
        <f t="shared" si="211"/>
        <v>0</v>
      </c>
      <c r="Z437" s="167">
        <f t="shared" si="211"/>
        <v>0</v>
      </c>
      <c r="AA437" s="167">
        <f t="shared" si="211"/>
        <v>0</v>
      </c>
      <c r="AB437" s="167">
        <f t="shared" si="211"/>
        <v>0</v>
      </c>
      <c r="AC437" s="167">
        <f t="shared" si="211"/>
        <v>0</v>
      </c>
      <c r="AD437" s="167">
        <f t="shared" si="211"/>
        <v>0</v>
      </c>
      <c r="AE437" s="167">
        <f t="shared" si="211"/>
        <v>0</v>
      </c>
      <c r="AF437" s="167">
        <f t="shared" si="211"/>
        <v>0</v>
      </c>
      <c r="AG437" s="167">
        <f t="shared" si="211"/>
        <v>0</v>
      </c>
      <c r="AH437" s="167">
        <f t="shared" si="211"/>
        <v>0</v>
      </c>
      <c r="AI437" s="167">
        <f t="shared" si="211"/>
        <v>0</v>
      </c>
      <c r="AJ437" s="167">
        <f t="shared" si="211"/>
        <v>0</v>
      </c>
      <c r="AK437" s="167">
        <f t="shared" si="211"/>
        <v>0</v>
      </c>
      <c r="AL437" s="167">
        <f t="shared" si="211"/>
        <v>0</v>
      </c>
      <c r="AM437" s="167">
        <f t="shared" si="211"/>
        <v>0</v>
      </c>
    </row>
    <row r="438" spans="1:39">
      <c r="A438" s="4" t="s">
        <v>116</v>
      </c>
      <c r="B438" s="4" t="s">
        <v>49</v>
      </c>
      <c r="C438" s="4" t="str">
        <f t="shared" ref="C438:C463" si="212">+G438</f>
        <v>X Security Portable 20</v>
      </c>
      <c r="D438" s="218"/>
      <c r="E438" s="207"/>
      <c r="F438" s="204"/>
      <c r="G438" s="12" t="s">
        <v>77</v>
      </c>
      <c r="H438" s="35"/>
      <c r="I438" s="35"/>
      <c r="J438" s="35"/>
      <c r="K438" s="35"/>
      <c r="L438" s="35"/>
      <c r="M438" s="35"/>
      <c r="N438" s="35"/>
      <c r="O438" s="35"/>
      <c r="P438" s="169"/>
      <c r="Q438" s="169">
        <f>+IFERROR(SUMIFS([5]Sheet1!D:D,[5]Sheet1!$A:$A,$A438,[5]Sheet1!$B:$B,$B438,[5]Sheet1!$C:$C,$C438),0)</f>
        <v>0</v>
      </c>
      <c r="R438" s="169">
        <f>+IFERROR(SUMIFS([5]Sheet1!E:E,[5]Sheet1!$A:$A,$A438,[5]Sheet1!$B:$B,$B438,[5]Sheet1!$C:$C,$C438),0)</f>
        <v>0</v>
      </c>
      <c r="S438" s="169">
        <f>+IFERROR(SUMIFS([5]Sheet1!F:F,[5]Sheet1!$A:$A,$A438,[5]Sheet1!$B:$B,$B438,[5]Sheet1!$C:$C,$C438),0)</f>
        <v>0</v>
      </c>
      <c r="T438" s="169">
        <f>+IFERROR(SUMIFS([5]Sheet1!G:G,[5]Sheet1!$A:$A,$A438,[5]Sheet1!$B:$B,$B438,[5]Sheet1!$C:$C,$C438),0)</f>
        <v>0</v>
      </c>
      <c r="U438" s="169">
        <f>+IFERROR(SUMIFS([5]Sheet1!H:H,[5]Sheet1!$A:$A,$A438,[5]Sheet1!$B:$B,$B438,[5]Sheet1!$C:$C,$C438),0)</f>
        <v>0</v>
      </c>
      <c r="V438" s="169">
        <f>+IFERROR(SUMIFS([5]Sheet1!I:I,[5]Sheet1!$A:$A,$A438,[5]Sheet1!$B:$B,$B438,[5]Sheet1!$C:$C,$C438),0)</f>
        <v>0</v>
      </c>
      <c r="W438" s="169">
        <f>+IFERROR(SUMIFS([5]Sheet1!J:J,[5]Sheet1!$A:$A,$A438,[5]Sheet1!$B:$B,$B438,[5]Sheet1!$C:$C,$C438),0)</f>
        <v>0</v>
      </c>
      <c r="X438" s="169">
        <f>+IFERROR(SUMIFS([5]Sheet1!K:K,[5]Sheet1!$A:$A,$A438,[5]Sheet1!$B:$B,$B438,[5]Sheet1!$C:$C,$C438),0)</f>
        <v>0</v>
      </c>
      <c r="Y438" s="169">
        <f>+IFERROR(SUMIFS([5]Sheet1!L:L,[5]Sheet1!$A:$A,$A438,[5]Sheet1!$B:$B,$B438,[5]Sheet1!$C:$C,$C438),0)</f>
        <v>0</v>
      </c>
      <c r="Z438" s="169">
        <f>+IFERROR(SUMIFS([5]Sheet1!M:M,[5]Sheet1!$A:$A,$A438,[5]Sheet1!$B:$B,$B438,[5]Sheet1!$C:$C,$C438),0)</f>
        <v>0</v>
      </c>
      <c r="AA438" s="169">
        <f>+IFERROR(SUMIFS([5]Sheet1!N:N,[5]Sheet1!$A:$A,$A438,[5]Sheet1!$B:$B,$B438,[5]Sheet1!$C:$C,$C438),0)</f>
        <v>0</v>
      </c>
      <c r="AB438" s="169">
        <f>+IFERROR(SUMIFS([5]Sheet1!O:O,[5]Sheet1!$A:$A,$A438,[5]Sheet1!$B:$B,$B438,[5]Sheet1!$C:$C,$C438),0)</f>
        <v>0</v>
      </c>
      <c r="AC438" s="169">
        <f>+IFERROR(SUMIFS([5]Sheet1!P:P,[5]Sheet1!$A:$A,$A438,[5]Sheet1!$B:$B,$B438,[5]Sheet1!$C:$C,$C438),0)</f>
        <v>0</v>
      </c>
      <c r="AD438" s="169">
        <f>+IFERROR(SUMIFS([5]Sheet1!Q:Q,[5]Sheet1!$A:$A,$A438,[5]Sheet1!$B:$B,$B438,[5]Sheet1!$C:$C,$C438),0)</f>
        <v>0</v>
      </c>
      <c r="AE438" s="169">
        <f>+IFERROR(SUMIFS([5]Sheet1!R:R,[5]Sheet1!$A:$A,$A438,[5]Sheet1!$B:$B,$B438,[5]Sheet1!$C:$C,$C438),0)</f>
        <v>0</v>
      </c>
      <c r="AF438" s="169">
        <f>+IFERROR(SUMIFS([5]Sheet1!S:S,[5]Sheet1!$A:$A,$A438,[5]Sheet1!$B:$B,$B438,[5]Sheet1!$C:$C,$C438),0)</f>
        <v>0</v>
      </c>
      <c r="AG438" s="169">
        <f>+IFERROR(SUMIFS([5]Sheet1!T:T,[5]Sheet1!$A:$A,$A438,[5]Sheet1!$B:$B,$B438,[5]Sheet1!$C:$C,$C438),0)</f>
        <v>0</v>
      </c>
      <c r="AH438" s="169">
        <f>+IFERROR(SUMIFS([5]Sheet1!U:U,[5]Sheet1!$A:$A,$A438,[5]Sheet1!$B:$B,$B438,[5]Sheet1!$C:$C,$C438),0)</f>
        <v>0</v>
      </c>
      <c r="AI438" s="169">
        <f>+IFERROR(SUMIFS([5]Sheet1!V:V,[5]Sheet1!$A:$A,$A438,[5]Sheet1!$B:$B,$B438,[5]Sheet1!$C:$C,$C438),0)</f>
        <v>0</v>
      </c>
      <c r="AJ438" s="169">
        <f>+IFERROR(SUMIFS([5]Sheet1!W:W,[5]Sheet1!$A:$A,$A438,[5]Sheet1!$B:$B,$B438,[5]Sheet1!$C:$C,$C438),0)</f>
        <v>0</v>
      </c>
      <c r="AK438" s="169">
        <f>+IFERROR(SUMIFS([5]Sheet1!X:X,[5]Sheet1!$A:$A,$A438,[5]Sheet1!$B:$B,$B438,[5]Sheet1!$C:$C,$C438),0)</f>
        <v>0</v>
      </c>
      <c r="AL438" s="169">
        <f>+IFERROR(SUMIFS([5]Sheet1!Y:Y,[5]Sheet1!$A:$A,$A438,[5]Sheet1!$B:$B,$B438,[5]Sheet1!$C:$C,$C438),0)</f>
        <v>0</v>
      </c>
      <c r="AM438" s="169">
        <f>+IFERROR(SUMIFS([5]Sheet1!Z:Z,[5]Sheet1!$A:$A,$A438,[5]Sheet1!$B:$B,$B438,[5]Sheet1!$C:$C,$C438),0)</f>
        <v>0</v>
      </c>
    </row>
    <row r="439" spans="1:39">
      <c r="A439" s="4" t="s">
        <v>116</v>
      </c>
      <c r="B439" s="4" t="s">
        <v>49</v>
      </c>
      <c r="C439" s="4" t="str">
        <f t="shared" si="212"/>
        <v>X Security 50</v>
      </c>
      <c r="D439" s="218"/>
      <c r="E439" s="207"/>
      <c r="F439" s="204"/>
      <c r="G439" s="12" t="s">
        <v>58</v>
      </c>
      <c r="H439" s="35"/>
      <c r="I439" s="35"/>
      <c r="J439" s="35"/>
      <c r="K439" s="35"/>
      <c r="L439" s="35"/>
      <c r="M439" s="35"/>
      <c r="N439" s="35"/>
      <c r="O439" s="35"/>
      <c r="P439" s="169"/>
      <c r="Q439" s="169">
        <f>+IFERROR(SUMIFS([5]Sheet1!D:D,[5]Sheet1!$A:$A,$A439,[5]Sheet1!$B:$B,$B439,[5]Sheet1!$C:$C,$C439),0)</f>
        <v>0</v>
      </c>
      <c r="R439" s="169">
        <f>+IFERROR(SUMIFS([5]Sheet1!E:E,[5]Sheet1!$A:$A,$A439,[5]Sheet1!$B:$B,$B439,[5]Sheet1!$C:$C,$C439),0)</f>
        <v>0</v>
      </c>
      <c r="S439" s="169">
        <f>+IFERROR(SUMIFS([5]Sheet1!F:F,[5]Sheet1!$A:$A,$A439,[5]Sheet1!$B:$B,$B439,[5]Sheet1!$C:$C,$C439),0)</f>
        <v>0</v>
      </c>
      <c r="T439" s="169">
        <f>+IFERROR(SUMIFS([5]Sheet1!G:G,[5]Sheet1!$A:$A,$A439,[5]Sheet1!$B:$B,$B439,[5]Sheet1!$C:$C,$C439),0)</f>
        <v>0</v>
      </c>
      <c r="U439" s="169">
        <f>+IFERROR(SUMIFS([5]Sheet1!H:H,[5]Sheet1!$A:$A,$A439,[5]Sheet1!$B:$B,$B439,[5]Sheet1!$C:$C,$C439),0)</f>
        <v>0</v>
      </c>
      <c r="V439" s="169">
        <f>+IFERROR(SUMIFS([5]Sheet1!I:I,[5]Sheet1!$A:$A,$A439,[5]Sheet1!$B:$B,$B439,[5]Sheet1!$C:$C,$C439),0)</f>
        <v>0</v>
      </c>
      <c r="W439" s="169">
        <f>+IFERROR(SUMIFS([5]Sheet1!J:J,[5]Sheet1!$A:$A,$A439,[5]Sheet1!$B:$B,$B439,[5]Sheet1!$C:$C,$C439),0)</f>
        <v>0</v>
      </c>
      <c r="X439" s="169">
        <f>+IFERROR(SUMIFS([5]Sheet1!K:K,[5]Sheet1!$A:$A,$A439,[5]Sheet1!$B:$B,$B439,[5]Sheet1!$C:$C,$C439),0)</f>
        <v>0</v>
      </c>
      <c r="Y439" s="169">
        <f>+IFERROR(SUMIFS([5]Sheet1!L:L,[5]Sheet1!$A:$A,$A439,[5]Sheet1!$B:$B,$B439,[5]Sheet1!$C:$C,$C439),0)</f>
        <v>0</v>
      </c>
      <c r="Z439" s="169">
        <f>+IFERROR(SUMIFS([5]Sheet1!M:M,[5]Sheet1!$A:$A,$A439,[5]Sheet1!$B:$B,$B439,[5]Sheet1!$C:$C,$C439),0)</f>
        <v>0</v>
      </c>
      <c r="AA439" s="169">
        <f>+IFERROR(SUMIFS([5]Sheet1!N:N,[5]Sheet1!$A:$A,$A439,[5]Sheet1!$B:$B,$B439,[5]Sheet1!$C:$C,$C439),0)</f>
        <v>0</v>
      </c>
      <c r="AB439" s="169">
        <f>+IFERROR(SUMIFS([5]Sheet1!O:O,[5]Sheet1!$A:$A,$A439,[5]Sheet1!$B:$B,$B439,[5]Sheet1!$C:$C,$C439),0)</f>
        <v>0</v>
      </c>
      <c r="AC439" s="169">
        <f>+IFERROR(SUMIFS([5]Sheet1!P:P,[5]Sheet1!$A:$A,$A439,[5]Sheet1!$B:$B,$B439,[5]Sheet1!$C:$C,$C439),0)</f>
        <v>0</v>
      </c>
      <c r="AD439" s="169">
        <f>+IFERROR(SUMIFS([5]Sheet1!Q:Q,[5]Sheet1!$A:$A,$A439,[5]Sheet1!$B:$B,$B439,[5]Sheet1!$C:$C,$C439),0)</f>
        <v>0</v>
      </c>
      <c r="AE439" s="169">
        <f>+IFERROR(SUMIFS([5]Sheet1!R:R,[5]Sheet1!$A:$A,$A439,[5]Sheet1!$B:$B,$B439,[5]Sheet1!$C:$C,$C439),0)</f>
        <v>0</v>
      </c>
      <c r="AF439" s="169">
        <f>+IFERROR(SUMIFS([5]Sheet1!S:S,[5]Sheet1!$A:$A,$A439,[5]Sheet1!$B:$B,$B439,[5]Sheet1!$C:$C,$C439),0)</f>
        <v>0</v>
      </c>
      <c r="AG439" s="169">
        <f>+IFERROR(SUMIFS([5]Sheet1!T:T,[5]Sheet1!$A:$A,$A439,[5]Sheet1!$B:$B,$B439,[5]Sheet1!$C:$C,$C439),0)</f>
        <v>0</v>
      </c>
      <c r="AH439" s="169">
        <f>+IFERROR(SUMIFS([5]Sheet1!U:U,[5]Sheet1!$A:$A,$A439,[5]Sheet1!$B:$B,$B439,[5]Sheet1!$C:$C,$C439),0)</f>
        <v>0</v>
      </c>
      <c r="AI439" s="169">
        <f>+IFERROR(SUMIFS([5]Sheet1!V:V,[5]Sheet1!$A:$A,$A439,[5]Sheet1!$B:$B,$B439,[5]Sheet1!$C:$C,$C439),0)</f>
        <v>0</v>
      </c>
      <c r="AJ439" s="169">
        <f>+IFERROR(SUMIFS([5]Sheet1!W:W,[5]Sheet1!$A:$A,$A439,[5]Sheet1!$B:$B,$B439,[5]Sheet1!$C:$C,$C439),0)</f>
        <v>0</v>
      </c>
      <c r="AK439" s="169">
        <f>+IFERROR(SUMIFS([5]Sheet1!X:X,[5]Sheet1!$A:$A,$A439,[5]Sheet1!$B:$B,$B439,[5]Sheet1!$C:$C,$C439),0)</f>
        <v>0</v>
      </c>
      <c r="AL439" s="169">
        <f>+IFERROR(SUMIFS([5]Sheet1!Y:Y,[5]Sheet1!$A:$A,$A439,[5]Sheet1!$B:$B,$B439,[5]Sheet1!$C:$C,$C439),0)</f>
        <v>0</v>
      </c>
      <c r="AM439" s="169">
        <f>+IFERROR(SUMIFS([5]Sheet1!Z:Z,[5]Sheet1!$A:$A,$A439,[5]Sheet1!$B:$B,$B439,[5]Sheet1!$C:$C,$C439),0)</f>
        <v>0</v>
      </c>
    </row>
    <row r="440" spans="1:39">
      <c r="A440" s="4" t="s">
        <v>116</v>
      </c>
      <c r="B440" s="4" t="s">
        <v>49</v>
      </c>
      <c r="C440" s="4" t="str">
        <f t="shared" si="212"/>
        <v>X Security 100</v>
      </c>
      <c r="D440" s="218"/>
      <c r="E440" s="207"/>
      <c r="F440" s="204"/>
      <c r="G440" s="12" t="s">
        <v>59</v>
      </c>
      <c r="H440" s="35"/>
      <c r="I440" s="35"/>
      <c r="J440" s="35"/>
      <c r="K440" s="35"/>
      <c r="L440" s="35"/>
      <c r="M440" s="35"/>
      <c r="N440" s="35"/>
      <c r="O440" s="35"/>
      <c r="P440" s="169"/>
      <c r="Q440" s="169">
        <f>+IFERROR(SUMIFS([5]Sheet1!D:D,[5]Sheet1!$A:$A,$A440,[5]Sheet1!$B:$B,$B440,[5]Sheet1!$C:$C,$C440),0)</f>
        <v>0</v>
      </c>
      <c r="R440" s="169">
        <f>+IFERROR(SUMIFS([5]Sheet1!E:E,[5]Sheet1!$A:$A,$A440,[5]Sheet1!$B:$B,$B440,[5]Sheet1!$C:$C,$C440),0)</f>
        <v>0</v>
      </c>
      <c r="S440" s="169">
        <f>+IFERROR(SUMIFS([5]Sheet1!F:F,[5]Sheet1!$A:$A,$A440,[5]Sheet1!$B:$B,$B440,[5]Sheet1!$C:$C,$C440),0)</f>
        <v>0</v>
      </c>
      <c r="T440" s="169">
        <f>+IFERROR(SUMIFS([5]Sheet1!G:G,[5]Sheet1!$A:$A,$A440,[5]Sheet1!$B:$B,$B440,[5]Sheet1!$C:$C,$C440),0)</f>
        <v>0</v>
      </c>
      <c r="U440" s="169">
        <f>+IFERROR(SUMIFS([5]Sheet1!H:H,[5]Sheet1!$A:$A,$A440,[5]Sheet1!$B:$B,$B440,[5]Sheet1!$C:$C,$C440),0)</f>
        <v>0</v>
      </c>
      <c r="V440" s="169">
        <f>+IFERROR(SUMIFS([5]Sheet1!I:I,[5]Sheet1!$A:$A,$A440,[5]Sheet1!$B:$B,$B440,[5]Sheet1!$C:$C,$C440),0)</f>
        <v>0</v>
      </c>
      <c r="W440" s="169">
        <f>+IFERROR(SUMIFS([5]Sheet1!J:J,[5]Sheet1!$A:$A,$A440,[5]Sheet1!$B:$B,$B440,[5]Sheet1!$C:$C,$C440),0)</f>
        <v>0</v>
      </c>
      <c r="X440" s="169">
        <f>+IFERROR(SUMIFS([5]Sheet1!K:K,[5]Sheet1!$A:$A,$A440,[5]Sheet1!$B:$B,$B440,[5]Sheet1!$C:$C,$C440),0)</f>
        <v>0</v>
      </c>
      <c r="Y440" s="169">
        <f>+IFERROR(SUMIFS([5]Sheet1!L:L,[5]Sheet1!$A:$A,$A440,[5]Sheet1!$B:$B,$B440,[5]Sheet1!$C:$C,$C440),0)</f>
        <v>0</v>
      </c>
      <c r="Z440" s="169">
        <f>+IFERROR(SUMIFS([5]Sheet1!M:M,[5]Sheet1!$A:$A,$A440,[5]Sheet1!$B:$B,$B440,[5]Sheet1!$C:$C,$C440),0)</f>
        <v>0</v>
      </c>
      <c r="AA440" s="169">
        <f>+IFERROR(SUMIFS([5]Sheet1!N:N,[5]Sheet1!$A:$A,$A440,[5]Sheet1!$B:$B,$B440,[5]Sheet1!$C:$C,$C440),0)</f>
        <v>0</v>
      </c>
      <c r="AB440" s="169">
        <f>+IFERROR(SUMIFS([5]Sheet1!O:O,[5]Sheet1!$A:$A,$A440,[5]Sheet1!$B:$B,$B440,[5]Sheet1!$C:$C,$C440),0)</f>
        <v>0</v>
      </c>
      <c r="AC440" s="169">
        <f>+IFERROR(SUMIFS([5]Sheet1!P:P,[5]Sheet1!$A:$A,$A440,[5]Sheet1!$B:$B,$B440,[5]Sheet1!$C:$C,$C440),0)</f>
        <v>0</v>
      </c>
      <c r="AD440" s="169">
        <f>+IFERROR(SUMIFS([5]Sheet1!Q:Q,[5]Sheet1!$A:$A,$A440,[5]Sheet1!$B:$B,$B440,[5]Sheet1!$C:$C,$C440),0)</f>
        <v>0</v>
      </c>
      <c r="AE440" s="169">
        <f>+IFERROR(SUMIFS([5]Sheet1!R:R,[5]Sheet1!$A:$A,$A440,[5]Sheet1!$B:$B,$B440,[5]Sheet1!$C:$C,$C440),0)</f>
        <v>0</v>
      </c>
      <c r="AF440" s="169">
        <f>+IFERROR(SUMIFS([5]Sheet1!S:S,[5]Sheet1!$A:$A,$A440,[5]Sheet1!$B:$B,$B440,[5]Sheet1!$C:$C,$C440),0)</f>
        <v>0</v>
      </c>
      <c r="AG440" s="169">
        <f>+IFERROR(SUMIFS([5]Sheet1!T:T,[5]Sheet1!$A:$A,$A440,[5]Sheet1!$B:$B,$B440,[5]Sheet1!$C:$C,$C440),0)</f>
        <v>0</v>
      </c>
      <c r="AH440" s="169">
        <f>+IFERROR(SUMIFS([5]Sheet1!U:U,[5]Sheet1!$A:$A,$A440,[5]Sheet1!$B:$B,$B440,[5]Sheet1!$C:$C,$C440),0)</f>
        <v>0</v>
      </c>
      <c r="AI440" s="169">
        <f>+IFERROR(SUMIFS([5]Sheet1!V:V,[5]Sheet1!$A:$A,$A440,[5]Sheet1!$B:$B,$B440,[5]Sheet1!$C:$C,$C440),0)</f>
        <v>0</v>
      </c>
      <c r="AJ440" s="169">
        <f>+IFERROR(SUMIFS([5]Sheet1!W:W,[5]Sheet1!$A:$A,$A440,[5]Sheet1!$B:$B,$B440,[5]Sheet1!$C:$C,$C440),0)</f>
        <v>0</v>
      </c>
      <c r="AK440" s="169">
        <f>+IFERROR(SUMIFS([5]Sheet1!X:X,[5]Sheet1!$A:$A,$A440,[5]Sheet1!$B:$B,$B440,[5]Sheet1!$C:$C,$C440),0)</f>
        <v>0</v>
      </c>
      <c r="AL440" s="169">
        <f>+IFERROR(SUMIFS([5]Sheet1!Y:Y,[5]Sheet1!$A:$A,$A440,[5]Sheet1!$B:$B,$B440,[5]Sheet1!$C:$C,$C440),0)</f>
        <v>0</v>
      </c>
      <c r="AM440" s="169">
        <f>+IFERROR(SUMIFS([5]Sheet1!Z:Z,[5]Sheet1!$A:$A,$A440,[5]Sheet1!$B:$B,$B440,[5]Sheet1!$C:$C,$C440),0)</f>
        <v>0</v>
      </c>
    </row>
    <row r="441" spans="1:39">
      <c r="A441" s="4" t="s">
        <v>116</v>
      </c>
      <c r="B441" s="4" t="s">
        <v>49</v>
      </c>
      <c r="C441" s="4" t="str">
        <f t="shared" si="212"/>
        <v>X Security 200</v>
      </c>
      <c r="D441" s="218"/>
      <c r="E441" s="207"/>
      <c r="F441" s="204"/>
      <c r="G441" s="12" t="s">
        <v>60</v>
      </c>
      <c r="H441" s="35"/>
      <c r="I441" s="35"/>
      <c r="J441" s="35"/>
      <c r="K441" s="35"/>
      <c r="L441" s="35"/>
      <c r="M441" s="35"/>
      <c r="N441" s="35"/>
      <c r="O441" s="35"/>
      <c r="P441" s="169"/>
      <c r="Q441" s="169">
        <f>+IFERROR(SUMIFS([5]Sheet1!D:D,[5]Sheet1!$A:$A,$A441,[5]Sheet1!$B:$B,$B441,[5]Sheet1!$C:$C,$C441),0)</f>
        <v>0</v>
      </c>
      <c r="R441" s="169">
        <f>+IFERROR(SUMIFS([5]Sheet1!E:E,[5]Sheet1!$A:$A,$A441,[5]Sheet1!$B:$B,$B441,[5]Sheet1!$C:$C,$C441),0)</f>
        <v>0</v>
      </c>
      <c r="S441" s="169">
        <f>+IFERROR(SUMIFS([5]Sheet1!F:F,[5]Sheet1!$A:$A,$A441,[5]Sheet1!$B:$B,$B441,[5]Sheet1!$C:$C,$C441),0)</f>
        <v>0</v>
      </c>
      <c r="T441" s="169">
        <f>+IFERROR(SUMIFS([5]Sheet1!G:G,[5]Sheet1!$A:$A,$A441,[5]Sheet1!$B:$B,$B441,[5]Sheet1!$C:$C,$C441),0)</f>
        <v>0</v>
      </c>
      <c r="U441" s="169">
        <f>+IFERROR(SUMIFS([5]Sheet1!H:H,[5]Sheet1!$A:$A,$A441,[5]Sheet1!$B:$B,$B441,[5]Sheet1!$C:$C,$C441),0)</f>
        <v>0</v>
      </c>
      <c r="V441" s="169">
        <f>+IFERROR(SUMIFS([5]Sheet1!I:I,[5]Sheet1!$A:$A,$A441,[5]Sheet1!$B:$B,$B441,[5]Sheet1!$C:$C,$C441),0)</f>
        <v>0</v>
      </c>
      <c r="W441" s="169">
        <f>+IFERROR(SUMIFS([5]Sheet1!J:J,[5]Sheet1!$A:$A,$A441,[5]Sheet1!$B:$B,$B441,[5]Sheet1!$C:$C,$C441),0)</f>
        <v>0</v>
      </c>
      <c r="X441" s="169">
        <f>+IFERROR(SUMIFS([5]Sheet1!K:K,[5]Sheet1!$A:$A,$A441,[5]Sheet1!$B:$B,$B441,[5]Sheet1!$C:$C,$C441),0)</f>
        <v>0</v>
      </c>
      <c r="Y441" s="169">
        <f>+IFERROR(SUMIFS([5]Sheet1!L:L,[5]Sheet1!$A:$A,$A441,[5]Sheet1!$B:$B,$B441,[5]Sheet1!$C:$C,$C441),0)</f>
        <v>0</v>
      </c>
      <c r="Z441" s="169">
        <f>+IFERROR(SUMIFS([5]Sheet1!M:M,[5]Sheet1!$A:$A,$A441,[5]Sheet1!$B:$B,$B441,[5]Sheet1!$C:$C,$C441),0)</f>
        <v>0</v>
      </c>
      <c r="AA441" s="169">
        <f>+IFERROR(SUMIFS([5]Sheet1!N:N,[5]Sheet1!$A:$A,$A441,[5]Sheet1!$B:$B,$B441,[5]Sheet1!$C:$C,$C441),0)</f>
        <v>0</v>
      </c>
      <c r="AB441" s="169">
        <f>+IFERROR(SUMIFS([5]Sheet1!O:O,[5]Sheet1!$A:$A,$A441,[5]Sheet1!$B:$B,$B441,[5]Sheet1!$C:$C,$C441),0)</f>
        <v>0</v>
      </c>
      <c r="AC441" s="169">
        <f>+IFERROR(SUMIFS([5]Sheet1!P:P,[5]Sheet1!$A:$A,$A441,[5]Sheet1!$B:$B,$B441,[5]Sheet1!$C:$C,$C441),0)</f>
        <v>0</v>
      </c>
      <c r="AD441" s="169">
        <f>+IFERROR(SUMIFS([5]Sheet1!Q:Q,[5]Sheet1!$A:$A,$A441,[5]Sheet1!$B:$B,$B441,[5]Sheet1!$C:$C,$C441),0)</f>
        <v>0</v>
      </c>
      <c r="AE441" s="169">
        <f>+IFERROR(SUMIFS([5]Sheet1!R:R,[5]Sheet1!$A:$A,$A441,[5]Sheet1!$B:$B,$B441,[5]Sheet1!$C:$C,$C441),0)</f>
        <v>0</v>
      </c>
      <c r="AF441" s="169">
        <f>+IFERROR(SUMIFS([5]Sheet1!S:S,[5]Sheet1!$A:$A,$A441,[5]Sheet1!$B:$B,$B441,[5]Sheet1!$C:$C,$C441),0)</f>
        <v>0</v>
      </c>
      <c r="AG441" s="169">
        <f>+IFERROR(SUMIFS([5]Sheet1!T:T,[5]Sheet1!$A:$A,$A441,[5]Sheet1!$B:$B,$B441,[5]Sheet1!$C:$C,$C441),0)</f>
        <v>0</v>
      </c>
      <c r="AH441" s="169">
        <f>+IFERROR(SUMIFS([5]Sheet1!U:U,[5]Sheet1!$A:$A,$A441,[5]Sheet1!$B:$B,$B441,[5]Sheet1!$C:$C,$C441),0)</f>
        <v>0</v>
      </c>
      <c r="AI441" s="169">
        <f>+IFERROR(SUMIFS([5]Sheet1!V:V,[5]Sheet1!$A:$A,$A441,[5]Sheet1!$B:$B,$B441,[5]Sheet1!$C:$C,$C441),0)</f>
        <v>0</v>
      </c>
      <c r="AJ441" s="169">
        <f>+IFERROR(SUMIFS([5]Sheet1!W:W,[5]Sheet1!$A:$A,$A441,[5]Sheet1!$B:$B,$B441,[5]Sheet1!$C:$C,$C441),0)</f>
        <v>0</v>
      </c>
      <c r="AK441" s="169">
        <f>+IFERROR(SUMIFS([5]Sheet1!X:X,[5]Sheet1!$A:$A,$A441,[5]Sheet1!$B:$B,$B441,[5]Sheet1!$C:$C,$C441),0)</f>
        <v>0</v>
      </c>
      <c r="AL441" s="169">
        <f>+IFERROR(SUMIFS([5]Sheet1!Y:Y,[5]Sheet1!$A:$A,$A441,[5]Sheet1!$B:$B,$B441,[5]Sheet1!$C:$C,$C441),0)</f>
        <v>0</v>
      </c>
      <c r="AM441" s="169">
        <f>+IFERROR(SUMIFS([5]Sheet1!Z:Z,[5]Sheet1!$A:$A,$A441,[5]Sheet1!$B:$B,$B441,[5]Sheet1!$C:$C,$C441),0)</f>
        <v>0</v>
      </c>
    </row>
    <row r="442" spans="1:39">
      <c r="A442" s="4" t="s">
        <v>116</v>
      </c>
      <c r="B442" s="4" t="s">
        <v>49</v>
      </c>
      <c r="C442" s="4" t="str">
        <f t="shared" si="212"/>
        <v>X Security 500</v>
      </c>
      <c r="D442" s="218"/>
      <c r="E442" s="207"/>
      <c r="F442" s="204"/>
      <c r="G442" s="12" t="s">
        <v>3785</v>
      </c>
      <c r="H442" s="35"/>
      <c r="I442" s="35"/>
      <c r="J442" s="35"/>
      <c r="K442" s="35"/>
      <c r="L442" s="35"/>
      <c r="M442" s="35"/>
      <c r="N442" s="35"/>
      <c r="O442" s="35"/>
      <c r="P442" s="169"/>
      <c r="Q442" s="169">
        <f>+IFERROR(SUMIFS([5]Sheet1!D:D,[5]Sheet1!$A:$A,$A442,[5]Sheet1!$B:$B,$B442,[5]Sheet1!$C:$C,$C442),0)</f>
        <v>0</v>
      </c>
      <c r="R442" s="169">
        <f>+IFERROR(SUMIFS([5]Sheet1!E:E,[5]Sheet1!$A:$A,$A442,[5]Sheet1!$B:$B,$B442,[5]Sheet1!$C:$C,$C442),0)</f>
        <v>0</v>
      </c>
      <c r="S442" s="169">
        <f>+IFERROR(SUMIFS([5]Sheet1!F:F,[5]Sheet1!$A:$A,$A442,[5]Sheet1!$B:$B,$B442,[5]Sheet1!$C:$C,$C442),0)</f>
        <v>0</v>
      </c>
      <c r="T442" s="169">
        <f>+IFERROR(SUMIFS([5]Sheet1!G:G,[5]Sheet1!$A:$A,$A442,[5]Sheet1!$B:$B,$B442,[5]Sheet1!$C:$C,$C442),0)</f>
        <v>0</v>
      </c>
      <c r="U442" s="169">
        <f>+IFERROR(SUMIFS([5]Sheet1!H:H,[5]Sheet1!$A:$A,$A442,[5]Sheet1!$B:$B,$B442,[5]Sheet1!$C:$C,$C442),0)</f>
        <v>0</v>
      </c>
      <c r="V442" s="169">
        <f>+IFERROR(SUMIFS([5]Sheet1!I:I,[5]Sheet1!$A:$A,$A442,[5]Sheet1!$B:$B,$B442,[5]Sheet1!$C:$C,$C442),0)</f>
        <v>0</v>
      </c>
      <c r="W442" s="169">
        <f>+IFERROR(SUMIFS([5]Sheet1!J:J,[5]Sheet1!$A:$A,$A442,[5]Sheet1!$B:$B,$B442,[5]Sheet1!$C:$C,$C442),0)</f>
        <v>0</v>
      </c>
      <c r="X442" s="169">
        <f>+IFERROR(SUMIFS([5]Sheet1!K:K,[5]Sheet1!$A:$A,$A442,[5]Sheet1!$B:$B,$B442,[5]Sheet1!$C:$C,$C442),0)</f>
        <v>0</v>
      </c>
      <c r="Y442" s="169">
        <f>+IFERROR(SUMIFS([5]Sheet1!L:L,[5]Sheet1!$A:$A,$A442,[5]Sheet1!$B:$B,$B442,[5]Sheet1!$C:$C,$C442),0)</f>
        <v>0</v>
      </c>
      <c r="Z442" s="169">
        <f>+IFERROR(SUMIFS([5]Sheet1!M:M,[5]Sheet1!$A:$A,$A442,[5]Sheet1!$B:$B,$B442,[5]Sheet1!$C:$C,$C442),0)</f>
        <v>0</v>
      </c>
      <c r="AA442" s="169">
        <f>+IFERROR(SUMIFS([5]Sheet1!N:N,[5]Sheet1!$A:$A,$A442,[5]Sheet1!$B:$B,$B442,[5]Sheet1!$C:$C,$C442),0)</f>
        <v>0</v>
      </c>
      <c r="AB442" s="169">
        <f>+IFERROR(SUMIFS([5]Sheet1!O:O,[5]Sheet1!$A:$A,$A442,[5]Sheet1!$B:$B,$B442,[5]Sheet1!$C:$C,$C442),0)</f>
        <v>0</v>
      </c>
      <c r="AC442" s="169">
        <f>+IFERROR(SUMIFS([5]Sheet1!P:P,[5]Sheet1!$A:$A,$A442,[5]Sheet1!$B:$B,$B442,[5]Sheet1!$C:$C,$C442),0)</f>
        <v>0</v>
      </c>
      <c r="AD442" s="169">
        <f>+IFERROR(SUMIFS([5]Sheet1!Q:Q,[5]Sheet1!$A:$A,$A442,[5]Sheet1!$B:$B,$B442,[5]Sheet1!$C:$C,$C442),0)</f>
        <v>0</v>
      </c>
      <c r="AE442" s="169">
        <f>+IFERROR(SUMIFS([5]Sheet1!R:R,[5]Sheet1!$A:$A,$A442,[5]Sheet1!$B:$B,$B442,[5]Sheet1!$C:$C,$C442),0)</f>
        <v>0</v>
      </c>
      <c r="AF442" s="169">
        <f>+IFERROR(SUMIFS([5]Sheet1!S:S,[5]Sheet1!$A:$A,$A442,[5]Sheet1!$B:$B,$B442,[5]Sheet1!$C:$C,$C442),0)</f>
        <v>0</v>
      </c>
      <c r="AG442" s="169">
        <f>+IFERROR(SUMIFS([5]Sheet1!T:T,[5]Sheet1!$A:$A,$A442,[5]Sheet1!$B:$B,$B442,[5]Sheet1!$C:$C,$C442),0)</f>
        <v>0</v>
      </c>
      <c r="AH442" s="169">
        <f>+IFERROR(SUMIFS([5]Sheet1!U:U,[5]Sheet1!$A:$A,$A442,[5]Sheet1!$B:$B,$B442,[5]Sheet1!$C:$C,$C442),0)</f>
        <v>0</v>
      </c>
      <c r="AI442" s="169">
        <f>+IFERROR(SUMIFS([5]Sheet1!V:V,[5]Sheet1!$A:$A,$A442,[5]Sheet1!$B:$B,$B442,[5]Sheet1!$C:$C,$C442),0)</f>
        <v>0</v>
      </c>
      <c r="AJ442" s="169">
        <f>+IFERROR(SUMIFS([5]Sheet1!W:W,[5]Sheet1!$A:$A,$A442,[5]Sheet1!$B:$B,$B442,[5]Sheet1!$C:$C,$C442),0)</f>
        <v>0</v>
      </c>
      <c r="AK442" s="169">
        <f>+IFERROR(SUMIFS([5]Sheet1!X:X,[5]Sheet1!$A:$A,$A442,[5]Sheet1!$B:$B,$B442,[5]Sheet1!$C:$C,$C442),0)</f>
        <v>0</v>
      </c>
      <c r="AL442" s="169">
        <f>+IFERROR(SUMIFS([5]Sheet1!Y:Y,[5]Sheet1!$A:$A,$A442,[5]Sheet1!$B:$B,$B442,[5]Sheet1!$C:$C,$C442),0)</f>
        <v>0</v>
      </c>
      <c r="AM442" s="169">
        <f>+IFERROR(SUMIFS([5]Sheet1!Z:Z,[5]Sheet1!$A:$A,$A442,[5]Sheet1!$B:$B,$B442,[5]Sheet1!$C:$C,$C442),0)</f>
        <v>0</v>
      </c>
    </row>
    <row r="443" spans="1:39">
      <c r="A443" s="4" t="s">
        <v>116</v>
      </c>
      <c r="B443" s="4" t="s">
        <v>49</v>
      </c>
      <c r="C443" s="4" t="str">
        <f t="shared" si="212"/>
        <v>X Security 1Gb</v>
      </c>
      <c r="D443" s="218"/>
      <c r="E443" s="207"/>
      <c r="F443" s="204"/>
      <c r="G443" s="12" t="s">
        <v>74</v>
      </c>
      <c r="H443" s="35"/>
      <c r="I443" s="35"/>
      <c r="J443" s="35"/>
      <c r="K443" s="35"/>
      <c r="L443" s="35"/>
      <c r="M443" s="35"/>
      <c r="N443" s="35"/>
      <c r="O443" s="35"/>
      <c r="P443" s="169"/>
      <c r="Q443" s="169">
        <f>+IFERROR(SUMIFS([5]Sheet1!D:D,[5]Sheet1!$A:$A,$A443,[5]Sheet1!$B:$B,$B443,[5]Sheet1!$C:$C,$C443),0)</f>
        <v>0</v>
      </c>
      <c r="R443" s="169">
        <f>+IFERROR(SUMIFS([5]Sheet1!E:E,[5]Sheet1!$A:$A,$A443,[5]Sheet1!$B:$B,$B443,[5]Sheet1!$C:$C,$C443),0)</f>
        <v>0</v>
      </c>
      <c r="S443" s="169">
        <f>+IFERROR(SUMIFS([5]Sheet1!F:F,[5]Sheet1!$A:$A,$A443,[5]Sheet1!$B:$B,$B443,[5]Sheet1!$C:$C,$C443),0)</f>
        <v>0</v>
      </c>
      <c r="T443" s="169">
        <f>+IFERROR(SUMIFS([5]Sheet1!G:G,[5]Sheet1!$A:$A,$A443,[5]Sheet1!$B:$B,$B443,[5]Sheet1!$C:$C,$C443),0)</f>
        <v>0</v>
      </c>
      <c r="U443" s="169">
        <f>+IFERROR(SUMIFS([5]Sheet1!H:H,[5]Sheet1!$A:$A,$A443,[5]Sheet1!$B:$B,$B443,[5]Sheet1!$C:$C,$C443),0)</f>
        <v>0</v>
      </c>
      <c r="V443" s="169">
        <f>+IFERROR(SUMIFS([5]Sheet1!I:I,[5]Sheet1!$A:$A,$A443,[5]Sheet1!$B:$B,$B443,[5]Sheet1!$C:$C,$C443),0)</f>
        <v>0</v>
      </c>
      <c r="W443" s="169">
        <f>+IFERROR(SUMIFS([5]Sheet1!J:J,[5]Sheet1!$A:$A,$A443,[5]Sheet1!$B:$B,$B443,[5]Sheet1!$C:$C,$C443),0)</f>
        <v>0</v>
      </c>
      <c r="X443" s="169">
        <f>+IFERROR(SUMIFS([5]Sheet1!K:K,[5]Sheet1!$A:$A,$A443,[5]Sheet1!$B:$B,$B443,[5]Sheet1!$C:$C,$C443),0)</f>
        <v>0</v>
      </c>
      <c r="Y443" s="169">
        <f>+IFERROR(SUMIFS([5]Sheet1!L:L,[5]Sheet1!$A:$A,$A443,[5]Sheet1!$B:$B,$B443,[5]Sheet1!$C:$C,$C443),0)</f>
        <v>0</v>
      </c>
      <c r="Z443" s="169">
        <f>+IFERROR(SUMIFS([5]Sheet1!M:M,[5]Sheet1!$A:$A,$A443,[5]Sheet1!$B:$B,$B443,[5]Sheet1!$C:$C,$C443),0)</f>
        <v>0</v>
      </c>
      <c r="AA443" s="169">
        <f>+IFERROR(SUMIFS([5]Sheet1!N:N,[5]Sheet1!$A:$A,$A443,[5]Sheet1!$B:$B,$B443,[5]Sheet1!$C:$C,$C443),0)</f>
        <v>0</v>
      </c>
      <c r="AB443" s="169">
        <f>+IFERROR(SUMIFS([5]Sheet1!O:O,[5]Sheet1!$A:$A,$A443,[5]Sheet1!$B:$B,$B443,[5]Sheet1!$C:$C,$C443),0)</f>
        <v>0</v>
      </c>
      <c r="AC443" s="169">
        <f>+IFERROR(SUMIFS([5]Sheet1!P:P,[5]Sheet1!$A:$A,$A443,[5]Sheet1!$B:$B,$B443,[5]Sheet1!$C:$C,$C443),0)</f>
        <v>0</v>
      </c>
      <c r="AD443" s="169">
        <f>+IFERROR(SUMIFS([5]Sheet1!Q:Q,[5]Sheet1!$A:$A,$A443,[5]Sheet1!$B:$B,$B443,[5]Sheet1!$C:$C,$C443),0)</f>
        <v>0</v>
      </c>
      <c r="AE443" s="169">
        <f>+IFERROR(SUMIFS([5]Sheet1!R:R,[5]Sheet1!$A:$A,$A443,[5]Sheet1!$B:$B,$B443,[5]Sheet1!$C:$C,$C443),0)</f>
        <v>0</v>
      </c>
      <c r="AF443" s="169">
        <f>+IFERROR(SUMIFS([5]Sheet1!S:S,[5]Sheet1!$A:$A,$A443,[5]Sheet1!$B:$B,$B443,[5]Sheet1!$C:$C,$C443),0)</f>
        <v>0</v>
      </c>
      <c r="AG443" s="169">
        <f>+IFERROR(SUMIFS([5]Sheet1!T:T,[5]Sheet1!$A:$A,$A443,[5]Sheet1!$B:$B,$B443,[5]Sheet1!$C:$C,$C443),0)</f>
        <v>0</v>
      </c>
      <c r="AH443" s="169">
        <f>+IFERROR(SUMIFS([5]Sheet1!U:U,[5]Sheet1!$A:$A,$A443,[5]Sheet1!$B:$B,$B443,[5]Sheet1!$C:$C,$C443),0)</f>
        <v>0</v>
      </c>
      <c r="AI443" s="169">
        <f>+IFERROR(SUMIFS([5]Sheet1!V:V,[5]Sheet1!$A:$A,$A443,[5]Sheet1!$B:$B,$B443,[5]Sheet1!$C:$C,$C443),0)</f>
        <v>0</v>
      </c>
      <c r="AJ443" s="169">
        <f>+IFERROR(SUMIFS([5]Sheet1!W:W,[5]Sheet1!$A:$A,$A443,[5]Sheet1!$B:$B,$B443,[5]Sheet1!$C:$C,$C443),0)</f>
        <v>0</v>
      </c>
      <c r="AK443" s="169">
        <f>+IFERROR(SUMIFS([5]Sheet1!X:X,[5]Sheet1!$A:$A,$A443,[5]Sheet1!$B:$B,$B443,[5]Sheet1!$C:$C,$C443),0)</f>
        <v>0</v>
      </c>
      <c r="AL443" s="169">
        <f>+IFERROR(SUMIFS([5]Sheet1!Y:Y,[5]Sheet1!$A:$A,$A443,[5]Sheet1!$B:$B,$B443,[5]Sheet1!$C:$C,$C443),0)</f>
        <v>0</v>
      </c>
      <c r="AM443" s="169">
        <f>+IFERROR(SUMIFS([5]Sheet1!Z:Z,[5]Sheet1!$A:$A,$A443,[5]Sheet1!$B:$B,$B443,[5]Sheet1!$C:$C,$C443),0)</f>
        <v>0</v>
      </c>
    </row>
    <row r="444" spans="1:39">
      <c r="A444" s="4" t="s">
        <v>116</v>
      </c>
      <c r="B444" s="4" t="s">
        <v>49</v>
      </c>
      <c r="C444" s="4" t="str">
        <f t="shared" si="212"/>
        <v>X Security Virtual 100</v>
      </c>
      <c r="D444" s="218"/>
      <c r="E444" s="207"/>
      <c r="F444" s="204"/>
      <c r="G444" s="12" t="s">
        <v>79</v>
      </c>
      <c r="H444" s="35"/>
      <c r="I444" s="35"/>
      <c r="J444" s="35"/>
      <c r="K444" s="35"/>
      <c r="L444" s="35"/>
      <c r="M444" s="35"/>
      <c r="N444" s="35"/>
      <c r="O444" s="35"/>
      <c r="P444" s="169"/>
      <c r="Q444" s="169">
        <f>+IFERROR(SUMIFS([5]Sheet1!D:D,[5]Sheet1!$A:$A,$A444,[5]Sheet1!$B:$B,$B444,[5]Sheet1!$C:$C,$C444),0)</f>
        <v>0</v>
      </c>
      <c r="R444" s="169">
        <f>+IFERROR(SUMIFS([5]Sheet1!E:E,[5]Sheet1!$A:$A,$A444,[5]Sheet1!$B:$B,$B444,[5]Sheet1!$C:$C,$C444),0)</f>
        <v>0</v>
      </c>
      <c r="S444" s="169">
        <f>+IFERROR(SUMIFS([5]Sheet1!F:F,[5]Sheet1!$A:$A,$A444,[5]Sheet1!$B:$B,$B444,[5]Sheet1!$C:$C,$C444),0)</f>
        <v>0</v>
      </c>
      <c r="T444" s="169">
        <f>+IFERROR(SUMIFS([5]Sheet1!G:G,[5]Sheet1!$A:$A,$A444,[5]Sheet1!$B:$B,$B444,[5]Sheet1!$C:$C,$C444),0)</f>
        <v>0</v>
      </c>
      <c r="U444" s="169">
        <f>+IFERROR(SUMIFS([5]Sheet1!H:H,[5]Sheet1!$A:$A,$A444,[5]Sheet1!$B:$B,$B444,[5]Sheet1!$C:$C,$C444),0)</f>
        <v>0</v>
      </c>
      <c r="V444" s="169">
        <f>+IFERROR(SUMIFS([5]Sheet1!I:I,[5]Sheet1!$A:$A,$A444,[5]Sheet1!$B:$B,$B444,[5]Sheet1!$C:$C,$C444),0)</f>
        <v>0</v>
      </c>
      <c r="W444" s="169">
        <f>+IFERROR(SUMIFS([5]Sheet1!J:J,[5]Sheet1!$A:$A,$A444,[5]Sheet1!$B:$B,$B444,[5]Sheet1!$C:$C,$C444),0)</f>
        <v>0</v>
      </c>
      <c r="X444" s="169">
        <f>+IFERROR(SUMIFS([5]Sheet1!K:K,[5]Sheet1!$A:$A,$A444,[5]Sheet1!$B:$B,$B444,[5]Sheet1!$C:$C,$C444),0)</f>
        <v>0</v>
      </c>
      <c r="Y444" s="169">
        <f>+IFERROR(SUMIFS([5]Sheet1!L:L,[5]Sheet1!$A:$A,$A444,[5]Sheet1!$B:$B,$B444,[5]Sheet1!$C:$C,$C444),0)</f>
        <v>0</v>
      </c>
      <c r="Z444" s="169">
        <f>+IFERROR(SUMIFS([5]Sheet1!M:M,[5]Sheet1!$A:$A,$A444,[5]Sheet1!$B:$B,$B444,[5]Sheet1!$C:$C,$C444),0)</f>
        <v>0</v>
      </c>
      <c r="AA444" s="169">
        <f>+IFERROR(SUMIFS([5]Sheet1!N:N,[5]Sheet1!$A:$A,$A444,[5]Sheet1!$B:$B,$B444,[5]Sheet1!$C:$C,$C444),0)</f>
        <v>0</v>
      </c>
      <c r="AB444" s="169">
        <f>+IFERROR(SUMIFS([5]Sheet1!O:O,[5]Sheet1!$A:$A,$A444,[5]Sheet1!$B:$B,$B444,[5]Sheet1!$C:$C,$C444),0)</f>
        <v>0</v>
      </c>
      <c r="AC444" s="169">
        <f>+IFERROR(SUMIFS([5]Sheet1!P:P,[5]Sheet1!$A:$A,$A444,[5]Sheet1!$B:$B,$B444,[5]Sheet1!$C:$C,$C444),0)</f>
        <v>0</v>
      </c>
      <c r="AD444" s="169">
        <f>+IFERROR(SUMIFS([5]Sheet1!Q:Q,[5]Sheet1!$A:$A,$A444,[5]Sheet1!$B:$B,$B444,[5]Sheet1!$C:$C,$C444),0)</f>
        <v>0</v>
      </c>
      <c r="AE444" s="169">
        <f>+IFERROR(SUMIFS([5]Sheet1!R:R,[5]Sheet1!$A:$A,$A444,[5]Sheet1!$B:$B,$B444,[5]Sheet1!$C:$C,$C444),0)</f>
        <v>0</v>
      </c>
      <c r="AF444" s="169">
        <f>+IFERROR(SUMIFS([5]Sheet1!S:S,[5]Sheet1!$A:$A,$A444,[5]Sheet1!$B:$B,$B444,[5]Sheet1!$C:$C,$C444),0)</f>
        <v>0</v>
      </c>
      <c r="AG444" s="169">
        <f>+IFERROR(SUMIFS([5]Sheet1!T:T,[5]Sheet1!$A:$A,$A444,[5]Sheet1!$B:$B,$B444,[5]Sheet1!$C:$C,$C444),0)</f>
        <v>0</v>
      </c>
      <c r="AH444" s="169">
        <f>+IFERROR(SUMIFS([5]Sheet1!U:U,[5]Sheet1!$A:$A,$A444,[5]Sheet1!$B:$B,$B444,[5]Sheet1!$C:$C,$C444),0)</f>
        <v>0</v>
      </c>
      <c r="AI444" s="169">
        <f>+IFERROR(SUMIFS([5]Sheet1!V:V,[5]Sheet1!$A:$A,$A444,[5]Sheet1!$B:$B,$B444,[5]Sheet1!$C:$C,$C444),0)</f>
        <v>0</v>
      </c>
      <c r="AJ444" s="169">
        <f>+IFERROR(SUMIFS([5]Sheet1!W:W,[5]Sheet1!$A:$A,$A444,[5]Sheet1!$B:$B,$B444,[5]Sheet1!$C:$C,$C444),0)</f>
        <v>0</v>
      </c>
      <c r="AK444" s="169">
        <f>+IFERROR(SUMIFS([5]Sheet1!X:X,[5]Sheet1!$A:$A,$A444,[5]Sheet1!$B:$B,$B444,[5]Sheet1!$C:$C,$C444),0)</f>
        <v>0</v>
      </c>
      <c r="AL444" s="169">
        <f>+IFERROR(SUMIFS([5]Sheet1!Y:Y,[5]Sheet1!$A:$A,$A444,[5]Sheet1!$B:$B,$B444,[5]Sheet1!$C:$C,$C444),0)</f>
        <v>0</v>
      </c>
      <c r="AM444" s="169">
        <f>+IFERROR(SUMIFS([5]Sheet1!Z:Z,[5]Sheet1!$A:$A,$A444,[5]Sheet1!$B:$B,$B444,[5]Sheet1!$C:$C,$C444),0)</f>
        <v>0</v>
      </c>
    </row>
    <row r="445" spans="1:39">
      <c r="A445" s="4" t="s">
        <v>116</v>
      </c>
      <c r="B445" s="4" t="s">
        <v>49</v>
      </c>
      <c r="C445" s="4" t="str">
        <f t="shared" si="212"/>
        <v>X Security NOMADA</v>
      </c>
      <c r="D445" s="218"/>
      <c r="E445" s="207"/>
      <c r="F445" s="204"/>
      <c r="G445" s="12" t="s">
        <v>97</v>
      </c>
      <c r="H445" s="35"/>
      <c r="I445" s="35"/>
      <c r="J445" s="35"/>
      <c r="K445" s="35"/>
      <c r="L445" s="35"/>
      <c r="M445" s="35"/>
      <c r="N445" s="35"/>
      <c r="O445" s="35"/>
      <c r="P445" s="169"/>
      <c r="Q445" s="169">
        <f>+IFERROR(SUMIFS([5]Sheet1!D:D,[5]Sheet1!$A:$A,$A445,[5]Sheet1!$B:$B,$B445,[5]Sheet1!$C:$C,$C445),0)</f>
        <v>0</v>
      </c>
      <c r="R445" s="169">
        <f>+IFERROR(SUMIFS([5]Sheet1!E:E,[5]Sheet1!$A:$A,$A445,[5]Sheet1!$B:$B,$B445,[5]Sheet1!$C:$C,$C445),0)</f>
        <v>0</v>
      </c>
      <c r="S445" s="169">
        <f>+IFERROR(SUMIFS([5]Sheet1!F:F,[5]Sheet1!$A:$A,$A445,[5]Sheet1!$B:$B,$B445,[5]Sheet1!$C:$C,$C445),0)</f>
        <v>0</v>
      </c>
      <c r="T445" s="169">
        <f>+IFERROR(SUMIFS([5]Sheet1!G:G,[5]Sheet1!$A:$A,$A445,[5]Sheet1!$B:$B,$B445,[5]Sheet1!$C:$C,$C445),0)</f>
        <v>0</v>
      </c>
      <c r="U445" s="169">
        <f>+IFERROR(SUMIFS([5]Sheet1!H:H,[5]Sheet1!$A:$A,$A445,[5]Sheet1!$B:$B,$B445,[5]Sheet1!$C:$C,$C445),0)</f>
        <v>0</v>
      </c>
      <c r="V445" s="169">
        <f>+IFERROR(SUMIFS([5]Sheet1!I:I,[5]Sheet1!$A:$A,$A445,[5]Sheet1!$B:$B,$B445,[5]Sheet1!$C:$C,$C445),0)</f>
        <v>0</v>
      </c>
      <c r="W445" s="169">
        <f>+IFERROR(SUMIFS([5]Sheet1!J:J,[5]Sheet1!$A:$A,$A445,[5]Sheet1!$B:$B,$B445,[5]Sheet1!$C:$C,$C445),0)</f>
        <v>0</v>
      </c>
      <c r="X445" s="169">
        <f>+IFERROR(SUMIFS([5]Sheet1!K:K,[5]Sheet1!$A:$A,$A445,[5]Sheet1!$B:$B,$B445,[5]Sheet1!$C:$C,$C445),0)</f>
        <v>0</v>
      </c>
      <c r="Y445" s="169">
        <f>+IFERROR(SUMIFS([5]Sheet1!L:L,[5]Sheet1!$A:$A,$A445,[5]Sheet1!$B:$B,$B445,[5]Sheet1!$C:$C,$C445),0)</f>
        <v>0</v>
      </c>
      <c r="Z445" s="169">
        <f>+IFERROR(SUMIFS([5]Sheet1!M:M,[5]Sheet1!$A:$A,$A445,[5]Sheet1!$B:$B,$B445,[5]Sheet1!$C:$C,$C445),0)</f>
        <v>0</v>
      </c>
      <c r="AA445" s="169">
        <f>+IFERROR(SUMIFS([5]Sheet1!N:N,[5]Sheet1!$A:$A,$A445,[5]Sheet1!$B:$B,$B445,[5]Sheet1!$C:$C,$C445),0)</f>
        <v>0</v>
      </c>
      <c r="AB445" s="169">
        <f>+IFERROR(SUMIFS([5]Sheet1!O:O,[5]Sheet1!$A:$A,$A445,[5]Sheet1!$B:$B,$B445,[5]Sheet1!$C:$C,$C445),0)</f>
        <v>0</v>
      </c>
      <c r="AC445" s="169">
        <f>+IFERROR(SUMIFS([5]Sheet1!P:P,[5]Sheet1!$A:$A,$A445,[5]Sheet1!$B:$B,$B445,[5]Sheet1!$C:$C,$C445),0)</f>
        <v>0</v>
      </c>
      <c r="AD445" s="169">
        <f>+IFERROR(SUMIFS([5]Sheet1!Q:Q,[5]Sheet1!$A:$A,$A445,[5]Sheet1!$B:$B,$B445,[5]Sheet1!$C:$C,$C445),0)</f>
        <v>0</v>
      </c>
      <c r="AE445" s="169">
        <f>+IFERROR(SUMIFS([5]Sheet1!R:R,[5]Sheet1!$A:$A,$A445,[5]Sheet1!$B:$B,$B445,[5]Sheet1!$C:$C,$C445),0)</f>
        <v>0</v>
      </c>
      <c r="AF445" s="169">
        <f>+IFERROR(SUMIFS([5]Sheet1!S:S,[5]Sheet1!$A:$A,$A445,[5]Sheet1!$B:$B,$B445,[5]Sheet1!$C:$C,$C445),0)</f>
        <v>0</v>
      </c>
      <c r="AG445" s="169">
        <f>+IFERROR(SUMIFS([5]Sheet1!T:T,[5]Sheet1!$A:$A,$A445,[5]Sheet1!$B:$B,$B445,[5]Sheet1!$C:$C,$C445),0)</f>
        <v>0</v>
      </c>
      <c r="AH445" s="169">
        <f>+IFERROR(SUMIFS([5]Sheet1!U:U,[5]Sheet1!$A:$A,$A445,[5]Sheet1!$B:$B,$B445,[5]Sheet1!$C:$C,$C445),0)</f>
        <v>0</v>
      </c>
      <c r="AI445" s="169">
        <f>+IFERROR(SUMIFS([5]Sheet1!V:V,[5]Sheet1!$A:$A,$A445,[5]Sheet1!$B:$B,$B445,[5]Sheet1!$C:$C,$C445),0)</f>
        <v>0</v>
      </c>
      <c r="AJ445" s="169">
        <f>+IFERROR(SUMIFS([5]Sheet1!W:W,[5]Sheet1!$A:$A,$A445,[5]Sheet1!$B:$B,$B445,[5]Sheet1!$C:$C,$C445),0)</f>
        <v>0</v>
      </c>
      <c r="AK445" s="169">
        <f>+IFERROR(SUMIFS([5]Sheet1!X:X,[5]Sheet1!$A:$A,$A445,[5]Sheet1!$B:$B,$B445,[5]Sheet1!$C:$C,$C445),0)</f>
        <v>0</v>
      </c>
      <c r="AL445" s="169">
        <f>+IFERROR(SUMIFS([5]Sheet1!Y:Y,[5]Sheet1!$A:$A,$A445,[5]Sheet1!$B:$B,$B445,[5]Sheet1!$C:$C,$C445),0)</f>
        <v>0</v>
      </c>
      <c r="AM445" s="169">
        <f>+IFERROR(SUMIFS([5]Sheet1!Z:Z,[5]Sheet1!$A:$A,$A445,[5]Sheet1!$B:$B,$B445,[5]Sheet1!$C:$C,$C445),0)</f>
        <v>0</v>
      </c>
    </row>
    <row r="446" spans="1:39">
      <c r="A446" s="4" t="s">
        <v>116</v>
      </c>
      <c r="B446" s="4" t="s">
        <v>49</v>
      </c>
      <c r="C446" s="4" t="str">
        <f t="shared" si="212"/>
        <v>X Security 4G</v>
      </c>
      <c r="D446" s="218"/>
      <c r="E446" s="207"/>
      <c r="F446" s="204"/>
      <c r="G446" s="12" t="s">
        <v>98</v>
      </c>
      <c r="H446" s="35"/>
      <c r="I446" s="35"/>
      <c r="J446" s="35"/>
      <c r="K446" s="35"/>
      <c r="L446" s="35"/>
      <c r="M446" s="35"/>
      <c r="N446" s="35"/>
      <c r="O446" s="35"/>
      <c r="P446" s="169"/>
      <c r="Q446" s="169">
        <f>+IFERROR(SUMIFS([5]Sheet1!D:D,[5]Sheet1!$A:$A,$A446,[5]Sheet1!$B:$B,$B446,[5]Sheet1!$C:$C,$C446),0)</f>
        <v>0</v>
      </c>
      <c r="R446" s="169">
        <f>+IFERROR(SUMIFS([5]Sheet1!E:E,[5]Sheet1!$A:$A,$A446,[5]Sheet1!$B:$B,$B446,[5]Sheet1!$C:$C,$C446),0)</f>
        <v>0</v>
      </c>
      <c r="S446" s="169">
        <f>+IFERROR(SUMIFS([5]Sheet1!F:F,[5]Sheet1!$A:$A,$A446,[5]Sheet1!$B:$B,$B446,[5]Sheet1!$C:$C,$C446),0)</f>
        <v>0</v>
      </c>
      <c r="T446" s="169">
        <f>+IFERROR(SUMIFS([5]Sheet1!G:G,[5]Sheet1!$A:$A,$A446,[5]Sheet1!$B:$B,$B446,[5]Sheet1!$C:$C,$C446),0)</f>
        <v>0</v>
      </c>
      <c r="U446" s="169">
        <f>+IFERROR(SUMIFS([5]Sheet1!H:H,[5]Sheet1!$A:$A,$A446,[5]Sheet1!$B:$B,$B446,[5]Sheet1!$C:$C,$C446),0)</f>
        <v>0</v>
      </c>
      <c r="V446" s="169">
        <f>+IFERROR(SUMIFS([5]Sheet1!I:I,[5]Sheet1!$A:$A,$A446,[5]Sheet1!$B:$B,$B446,[5]Sheet1!$C:$C,$C446),0)</f>
        <v>0</v>
      </c>
      <c r="W446" s="169">
        <f>+IFERROR(SUMIFS([5]Sheet1!J:J,[5]Sheet1!$A:$A,$A446,[5]Sheet1!$B:$B,$B446,[5]Sheet1!$C:$C,$C446),0)</f>
        <v>0</v>
      </c>
      <c r="X446" s="169">
        <f>+IFERROR(SUMIFS([5]Sheet1!K:K,[5]Sheet1!$A:$A,$A446,[5]Sheet1!$B:$B,$B446,[5]Sheet1!$C:$C,$C446),0)</f>
        <v>0</v>
      </c>
      <c r="Y446" s="169">
        <f>+IFERROR(SUMIFS([5]Sheet1!L:L,[5]Sheet1!$A:$A,$A446,[5]Sheet1!$B:$B,$B446,[5]Sheet1!$C:$C,$C446),0)</f>
        <v>0</v>
      </c>
      <c r="Z446" s="169">
        <f>+IFERROR(SUMIFS([5]Sheet1!M:M,[5]Sheet1!$A:$A,$A446,[5]Sheet1!$B:$B,$B446,[5]Sheet1!$C:$C,$C446),0)</f>
        <v>0</v>
      </c>
      <c r="AA446" s="169">
        <f>+IFERROR(SUMIFS([5]Sheet1!N:N,[5]Sheet1!$A:$A,$A446,[5]Sheet1!$B:$B,$B446,[5]Sheet1!$C:$C,$C446),0)</f>
        <v>0</v>
      </c>
      <c r="AB446" s="169">
        <f>+IFERROR(SUMIFS([5]Sheet1!O:O,[5]Sheet1!$A:$A,$A446,[5]Sheet1!$B:$B,$B446,[5]Sheet1!$C:$C,$C446),0)</f>
        <v>0</v>
      </c>
      <c r="AC446" s="169">
        <f>+IFERROR(SUMIFS([5]Sheet1!P:P,[5]Sheet1!$A:$A,$A446,[5]Sheet1!$B:$B,$B446,[5]Sheet1!$C:$C,$C446),0)</f>
        <v>0</v>
      </c>
      <c r="AD446" s="169">
        <f>+IFERROR(SUMIFS([5]Sheet1!Q:Q,[5]Sheet1!$A:$A,$A446,[5]Sheet1!$B:$B,$B446,[5]Sheet1!$C:$C,$C446),0)</f>
        <v>0</v>
      </c>
      <c r="AE446" s="169">
        <f>+IFERROR(SUMIFS([5]Sheet1!R:R,[5]Sheet1!$A:$A,$A446,[5]Sheet1!$B:$B,$B446,[5]Sheet1!$C:$C,$C446),0)</f>
        <v>0</v>
      </c>
      <c r="AF446" s="169">
        <f>+IFERROR(SUMIFS([5]Sheet1!S:S,[5]Sheet1!$A:$A,$A446,[5]Sheet1!$B:$B,$B446,[5]Sheet1!$C:$C,$C446),0)</f>
        <v>0</v>
      </c>
      <c r="AG446" s="169">
        <f>+IFERROR(SUMIFS([5]Sheet1!T:T,[5]Sheet1!$A:$A,$A446,[5]Sheet1!$B:$B,$B446,[5]Sheet1!$C:$C,$C446),0)</f>
        <v>0</v>
      </c>
      <c r="AH446" s="169">
        <f>+IFERROR(SUMIFS([5]Sheet1!U:U,[5]Sheet1!$A:$A,$A446,[5]Sheet1!$B:$B,$B446,[5]Sheet1!$C:$C,$C446),0)</f>
        <v>0</v>
      </c>
      <c r="AI446" s="169">
        <f>+IFERROR(SUMIFS([5]Sheet1!V:V,[5]Sheet1!$A:$A,$A446,[5]Sheet1!$B:$B,$B446,[5]Sheet1!$C:$C,$C446),0)</f>
        <v>0</v>
      </c>
      <c r="AJ446" s="169">
        <f>+IFERROR(SUMIFS([5]Sheet1!W:W,[5]Sheet1!$A:$A,$A446,[5]Sheet1!$B:$B,$B446,[5]Sheet1!$C:$C,$C446),0)</f>
        <v>0</v>
      </c>
      <c r="AK446" s="169">
        <f>+IFERROR(SUMIFS([5]Sheet1!X:X,[5]Sheet1!$A:$A,$A446,[5]Sheet1!$B:$B,$B446,[5]Sheet1!$C:$C,$C446),0)</f>
        <v>0</v>
      </c>
      <c r="AL446" s="169">
        <f>+IFERROR(SUMIFS([5]Sheet1!Y:Y,[5]Sheet1!$A:$A,$A446,[5]Sheet1!$B:$B,$B446,[5]Sheet1!$C:$C,$C446),0)</f>
        <v>0</v>
      </c>
      <c r="AM446" s="169">
        <f>+IFERROR(SUMIFS([5]Sheet1!Z:Z,[5]Sheet1!$A:$A,$A446,[5]Sheet1!$B:$B,$B446,[5]Sheet1!$C:$C,$C446),0)</f>
        <v>0</v>
      </c>
    </row>
    <row r="447" spans="1:39">
      <c r="A447" s="4" t="s">
        <v>116</v>
      </c>
      <c r="B447" s="4" t="s">
        <v>49</v>
      </c>
      <c r="C447" s="4" t="str">
        <f t="shared" si="212"/>
        <v>X Security Monosede Portable 20</v>
      </c>
      <c r="D447" s="218"/>
      <c r="E447" s="207"/>
      <c r="F447" s="204"/>
      <c r="G447" s="12" t="s">
        <v>3786</v>
      </c>
      <c r="H447" s="35"/>
      <c r="I447" s="35"/>
      <c r="J447" s="35"/>
      <c r="K447" s="35"/>
      <c r="L447" s="35"/>
      <c r="M447" s="35"/>
      <c r="N447" s="35"/>
      <c r="O447" s="35"/>
      <c r="P447" s="169"/>
      <c r="Q447" s="169">
        <f>+IFERROR(SUMIFS([5]Sheet1!D:D,[5]Sheet1!$A:$A,$A447,[5]Sheet1!$B:$B,$B447,[5]Sheet1!$C:$C,$C447),0)</f>
        <v>0</v>
      </c>
      <c r="R447" s="169">
        <f>+IFERROR(SUMIFS([5]Sheet1!E:E,[5]Sheet1!$A:$A,$A447,[5]Sheet1!$B:$B,$B447,[5]Sheet1!$C:$C,$C447),0)</f>
        <v>0</v>
      </c>
      <c r="S447" s="169">
        <f>+IFERROR(SUMIFS([5]Sheet1!F:F,[5]Sheet1!$A:$A,$A447,[5]Sheet1!$B:$B,$B447,[5]Sheet1!$C:$C,$C447),0)</f>
        <v>0</v>
      </c>
      <c r="T447" s="169">
        <f>+IFERROR(SUMIFS([5]Sheet1!G:G,[5]Sheet1!$A:$A,$A447,[5]Sheet1!$B:$B,$B447,[5]Sheet1!$C:$C,$C447),0)</f>
        <v>0</v>
      </c>
      <c r="U447" s="169">
        <f>+IFERROR(SUMIFS([5]Sheet1!H:H,[5]Sheet1!$A:$A,$A447,[5]Sheet1!$B:$B,$B447,[5]Sheet1!$C:$C,$C447),0)</f>
        <v>0</v>
      </c>
      <c r="V447" s="169">
        <f>+IFERROR(SUMIFS([5]Sheet1!I:I,[5]Sheet1!$A:$A,$A447,[5]Sheet1!$B:$B,$B447,[5]Sheet1!$C:$C,$C447),0)</f>
        <v>0</v>
      </c>
      <c r="W447" s="169">
        <f>+IFERROR(SUMIFS([5]Sheet1!J:J,[5]Sheet1!$A:$A,$A447,[5]Sheet1!$B:$B,$B447,[5]Sheet1!$C:$C,$C447),0)</f>
        <v>0</v>
      </c>
      <c r="X447" s="169">
        <f>+IFERROR(SUMIFS([5]Sheet1!K:K,[5]Sheet1!$A:$A,$A447,[5]Sheet1!$B:$B,$B447,[5]Sheet1!$C:$C,$C447),0)</f>
        <v>0</v>
      </c>
      <c r="Y447" s="169">
        <f>+IFERROR(SUMIFS([5]Sheet1!L:L,[5]Sheet1!$A:$A,$A447,[5]Sheet1!$B:$B,$B447,[5]Sheet1!$C:$C,$C447),0)</f>
        <v>0</v>
      </c>
      <c r="Z447" s="169">
        <f>+IFERROR(SUMIFS([5]Sheet1!M:M,[5]Sheet1!$A:$A,$A447,[5]Sheet1!$B:$B,$B447,[5]Sheet1!$C:$C,$C447),0)</f>
        <v>0</v>
      </c>
      <c r="AA447" s="169">
        <f>+IFERROR(SUMIFS([5]Sheet1!N:N,[5]Sheet1!$A:$A,$A447,[5]Sheet1!$B:$B,$B447,[5]Sheet1!$C:$C,$C447),0)</f>
        <v>0</v>
      </c>
      <c r="AB447" s="169">
        <f>+IFERROR(SUMIFS([5]Sheet1!O:O,[5]Sheet1!$A:$A,$A447,[5]Sheet1!$B:$B,$B447,[5]Sheet1!$C:$C,$C447),0)</f>
        <v>0</v>
      </c>
      <c r="AC447" s="169">
        <f>+IFERROR(SUMIFS([5]Sheet1!P:P,[5]Sheet1!$A:$A,$A447,[5]Sheet1!$B:$B,$B447,[5]Sheet1!$C:$C,$C447),0)</f>
        <v>0</v>
      </c>
      <c r="AD447" s="169">
        <f>+IFERROR(SUMIFS([5]Sheet1!Q:Q,[5]Sheet1!$A:$A,$A447,[5]Sheet1!$B:$B,$B447,[5]Sheet1!$C:$C,$C447),0)</f>
        <v>0</v>
      </c>
      <c r="AE447" s="169">
        <f>+IFERROR(SUMIFS([5]Sheet1!R:R,[5]Sheet1!$A:$A,$A447,[5]Sheet1!$B:$B,$B447,[5]Sheet1!$C:$C,$C447),0)</f>
        <v>0</v>
      </c>
      <c r="AF447" s="169">
        <f>+IFERROR(SUMIFS([5]Sheet1!S:S,[5]Sheet1!$A:$A,$A447,[5]Sheet1!$B:$B,$B447,[5]Sheet1!$C:$C,$C447),0)</f>
        <v>0</v>
      </c>
      <c r="AG447" s="169">
        <f>+IFERROR(SUMIFS([5]Sheet1!T:T,[5]Sheet1!$A:$A,$A447,[5]Sheet1!$B:$B,$B447,[5]Sheet1!$C:$C,$C447),0)</f>
        <v>0</v>
      </c>
      <c r="AH447" s="169">
        <f>+IFERROR(SUMIFS([5]Sheet1!U:U,[5]Sheet1!$A:$A,$A447,[5]Sheet1!$B:$B,$B447,[5]Sheet1!$C:$C,$C447),0)</f>
        <v>0</v>
      </c>
      <c r="AI447" s="169">
        <f>+IFERROR(SUMIFS([5]Sheet1!V:V,[5]Sheet1!$A:$A,$A447,[5]Sheet1!$B:$B,$B447,[5]Sheet1!$C:$C,$C447),0)</f>
        <v>0</v>
      </c>
      <c r="AJ447" s="169">
        <f>+IFERROR(SUMIFS([5]Sheet1!W:W,[5]Sheet1!$A:$A,$A447,[5]Sheet1!$B:$B,$B447,[5]Sheet1!$C:$C,$C447),0)</f>
        <v>0</v>
      </c>
      <c r="AK447" s="169">
        <f>+IFERROR(SUMIFS([5]Sheet1!X:X,[5]Sheet1!$A:$A,$A447,[5]Sheet1!$B:$B,$B447,[5]Sheet1!$C:$C,$C447),0)</f>
        <v>0</v>
      </c>
      <c r="AL447" s="169">
        <f>+IFERROR(SUMIFS([5]Sheet1!Y:Y,[5]Sheet1!$A:$A,$A447,[5]Sheet1!$B:$B,$B447,[5]Sheet1!$C:$C,$C447),0)</f>
        <v>0</v>
      </c>
      <c r="AM447" s="169">
        <f>+IFERROR(SUMIFS([5]Sheet1!Z:Z,[5]Sheet1!$A:$A,$A447,[5]Sheet1!$B:$B,$B447,[5]Sheet1!$C:$C,$C447),0)</f>
        <v>0</v>
      </c>
    </row>
    <row r="448" spans="1:39">
      <c r="A448" s="4" t="s">
        <v>116</v>
      </c>
      <c r="B448" s="4" t="s">
        <v>49</v>
      </c>
      <c r="C448" s="4" t="str">
        <f t="shared" si="212"/>
        <v>X Security Monosede 50</v>
      </c>
      <c r="D448" s="218"/>
      <c r="E448" s="207"/>
      <c r="F448" s="204"/>
      <c r="G448" s="12" t="s">
        <v>3787</v>
      </c>
      <c r="H448" s="35"/>
      <c r="I448" s="35"/>
      <c r="J448" s="35"/>
      <c r="K448" s="35"/>
      <c r="L448" s="35"/>
      <c r="M448" s="35"/>
      <c r="N448" s="35"/>
      <c r="O448" s="35"/>
      <c r="P448" s="169"/>
      <c r="Q448" s="169">
        <f>+IFERROR(SUMIFS([5]Sheet1!D:D,[5]Sheet1!$A:$A,$A448,[5]Sheet1!$B:$B,$B448,[5]Sheet1!$C:$C,$C448),0)</f>
        <v>0</v>
      </c>
      <c r="R448" s="169">
        <f>+IFERROR(SUMIFS([5]Sheet1!E:E,[5]Sheet1!$A:$A,$A448,[5]Sheet1!$B:$B,$B448,[5]Sheet1!$C:$C,$C448),0)</f>
        <v>0</v>
      </c>
      <c r="S448" s="169">
        <f>+IFERROR(SUMIFS([5]Sheet1!F:F,[5]Sheet1!$A:$A,$A448,[5]Sheet1!$B:$B,$B448,[5]Sheet1!$C:$C,$C448),0)</f>
        <v>0</v>
      </c>
      <c r="T448" s="169">
        <f>+IFERROR(SUMIFS([5]Sheet1!G:G,[5]Sheet1!$A:$A,$A448,[5]Sheet1!$B:$B,$B448,[5]Sheet1!$C:$C,$C448),0)</f>
        <v>0</v>
      </c>
      <c r="U448" s="169">
        <f>+IFERROR(SUMIFS([5]Sheet1!H:H,[5]Sheet1!$A:$A,$A448,[5]Sheet1!$B:$B,$B448,[5]Sheet1!$C:$C,$C448),0)</f>
        <v>0</v>
      </c>
      <c r="V448" s="169">
        <f>+IFERROR(SUMIFS([5]Sheet1!I:I,[5]Sheet1!$A:$A,$A448,[5]Sheet1!$B:$B,$B448,[5]Sheet1!$C:$C,$C448),0)</f>
        <v>0</v>
      </c>
      <c r="W448" s="169">
        <f>+IFERROR(SUMIFS([5]Sheet1!J:J,[5]Sheet1!$A:$A,$A448,[5]Sheet1!$B:$B,$B448,[5]Sheet1!$C:$C,$C448),0)</f>
        <v>0</v>
      </c>
      <c r="X448" s="169">
        <f>+IFERROR(SUMIFS([5]Sheet1!K:K,[5]Sheet1!$A:$A,$A448,[5]Sheet1!$B:$B,$B448,[5]Sheet1!$C:$C,$C448),0)</f>
        <v>0</v>
      </c>
      <c r="Y448" s="169">
        <f>+IFERROR(SUMIFS([5]Sheet1!L:L,[5]Sheet1!$A:$A,$A448,[5]Sheet1!$B:$B,$B448,[5]Sheet1!$C:$C,$C448),0)</f>
        <v>0</v>
      </c>
      <c r="Z448" s="169">
        <f>+IFERROR(SUMIFS([5]Sheet1!M:M,[5]Sheet1!$A:$A,$A448,[5]Sheet1!$B:$B,$B448,[5]Sheet1!$C:$C,$C448),0)</f>
        <v>0</v>
      </c>
      <c r="AA448" s="169">
        <f>+IFERROR(SUMIFS([5]Sheet1!N:N,[5]Sheet1!$A:$A,$A448,[5]Sheet1!$B:$B,$B448,[5]Sheet1!$C:$C,$C448),0)</f>
        <v>0</v>
      </c>
      <c r="AB448" s="169">
        <f>+IFERROR(SUMIFS([5]Sheet1!O:O,[5]Sheet1!$A:$A,$A448,[5]Sheet1!$B:$B,$B448,[5]Sheet1!$C:$C,$C448),0)</f>
        <v>0</v>
      </c>
      <c r="AC448" s="169">
        <f>+IFERROR(SUMIFS([5]Sheet1!P:P,[5]Sheet1!$A:$A,$A448,[5]Sheet1!$B:$B,$B448,[5]Sheet1!$C:$C,$C448),0)</f>
        <v>0</v>
      </c>
      <c r="AD448" s="169">
        <f>+IFERROR(SUMIFS([5]Sheet1!Q:Q,[5]Sheet1!$A:$A,$A448,[5]Sheet1!$B:$B,$B448,[5]Sheet1!$C:$C,$C448),0)</f>
        <v>0</v>
      </c>
      <c r="AE448" s="169">
        <f>+IFERROR(SUMIFS([5]Sheet1!R:R,[5]Sheet1!$A:$A,$A448,[5]Sheet1!$B:$B,$B448,[5]Sheet1!$C:$C,$C448),0)</f>
        <v>0</v>
      </c>
      <c r="AF448" s="169">
        <f>+IFERROR(SUMIFS([5]Sheet1!S:S,[5]Sheet1!$A:$A,$A448,[5]Sheet1!$B:$B,$B448,[5]Sheet1!$C:$C,$C448),0)</f>
        <v>0</v>
      </c>
      <c r="AG448" s="169">
        <f>+IFERROR(SUMIFS([5]Sheet1!T:T,[5]Sheet1!$A:$A,$A448,[5]Sheet1!$B:$B,$B448,[5]Sheet1!$C:$C,$C448),0)</f>
        <v>0</v>
      </c>
      <c r="AH448" s="169">
        <f>+IFERROR(SUMIFS([5]Sheet1!U:U,[5]Sheet1!$A:$A,$A448,[5]Sheet1!$B:$B,$B448,[5]Sheet1!$C:$C,$C448),0)</f>
        <v>0</v>
      </c>
      <c r="AI448" s="169">
        <f>+IFERROR(SUMIFS([5]Sheet1!V:V,[5]Sheet1!$A:$A,$A448,[5]Sheet1!$B:$B,$B448,[5]Sheet1!$C:$C,$C448),0)</f>
        <v>0</v>
      </c>
      <c r="AJ448" s="169">
        <f>+IFERROR(SUMIFS([5]Sheet1!W:W,[5]Sheet1!$A:$A,$A448,[5]Sheet1!$B:$B,$B448,[5]Sheet1!$C:$C,$C448),0)</f>
        <v>0</v>
      </c>
      <c r="AK448" s="169">
        <f>+IFERROR(SUMIFS([5]Sheet1!X:X,[5]Sheet1!$A:$A,$A448,[5]Sheet1!$B:$B,$B448,[5]Sheet1!$C:$C,$C448),0)</f>
        <v>0</v>
      </c>
      <c r="AL448" s="169">
        <f>+IFERROR(SUMIFS([5]Sheet1!Y:Y,[5]Sheet1!$A:$A,$A448,[5]Sheet1!$B:$B,$B448,[5]Sheet1!$C:$C,$C448),0)</f>
        <v>0</v>
      </c>
      <c r="AM448" s="169">
        <f>+IFERROR(SUMIFS([5]Sheet1!Z:Z,[5]Sheet1!$A:$A,$A448,[5]Sheet1!$B:$B,$B448,[5]Sheet1!$C:$C,$C448),0)</f>
        <v>0</v>
      </c>
    </row>
    <row r="449" spans="1:39">
      <c r="A449" s="4" t="s">
        <v>116</v>
      </c>
      <c r="B449" s="4" t="s">
        <v>49</v>
      </c>
      <c r="C449" s="4" t="str">
        <f t="shared" si="212"/>
        <v>X Security Monosede 100</v>
      </c>
      <c r="D449" s="218"/>
      <c r="E449" s="207"/>
      <c r="F449" s="204"/>
      <c r="G449" s="12" t="s">
        <v>3788</v>
      </c>
      <c r="H449" s="35"/>
      <c r="I449" s="35"/>
      <c r="J449" s="35"/>
      <c r="K449" s="35"/>
      <c r="L449" s="35"/>
      <c r="M449" s="35"/>
      <c r="N449" s="35"/>
      <c r="O449" s="35"/>
      <c r="P449" s="169"/>
      <c r="Q449" s="169">
        <f>+IFERROR(SUMIFS([5]Sheet1!D:D,[5]Sheet1!$A:$A,$A449,[5]Sheet1!$B:$B,$B449,[5]Sheet1!$C:$C,$C449),0)</f>
        <v>0</v>
      </c>
      <c r="R449" s="169">
        <f>+IFERROR(SUMIFS([5]Sheet1!E:E,[5]Sheet1!$A:$A,$A449,[5]Sheet1!$B:$B,$B449,[5]Sheet1!$C:$C,$C449),0)</f>
        <v>0</v>
      </c>
      <c r="S449" s="169">
        <f>+IFERROR(SUMIFS([5]Sheet1!F:F,[5]Sheet1!$A:$A,$A449,[5]Sheet1!$B:$B,$B449,[5]Sheet1!$C:$C,$C449),0)</f>
        <v>0</v>
      </c>
      <c r="T449" s="169">
        <f>+IFERROR(SUMIFS([5]Sheet1!G:G,[5]Sheet1!$A:$A,$A449,[5]Sheet1!$B:$B,$B449,[5]Sheet1!$C:$C,$C449),0)</f>
        <v>0</v>
      </c>
      <c r="U449" s="169">
        <f>+IFERROR(SUMIFS([5]Sheet1!H:H,[5]Sheet1!$A:$A,$A449,[5]Sheet1!$B:$B,$B449,[5]Sheet1!$C:$C,$C449),0)</f>
        <v>0</v>
      </c>
      <c r="V449" s="169">
        <f>+IFERROR(SUMIFS([5]Sheet1!I:I,[5]Sheet1!$A:$A,$A449,[5]Sheet1!$B:$B,$B449,[5]Sheet1!$C:$C,$C449),0)</f>
        <v>0</v>
      </c>
      <c r="W449" s="169">
        <f>+IFERROR(SUMIFS([5]Sheet1!J:J,[5]Sheet1!$A:$A,$A449,[5]Sheet1!$B:$B,$B449,[5]Sheet1!$C:$C,$C449),0)</f>
        <v>0</v>
      </c>
      <c r="X449" s="169">
        <f>+IFERROR(SUMIFS([5]Sheet1!K:K,[5]Sheet1!$A:$A,$A449,[5]Sheet1!$B:$B,$B449,[5]Sheet1!$C:$C,$C449),0)</f>
        <v>0</v>
      </c>
      <c r="Y449" s="169">
        <f>+IFERROR(SUMIFS([5]Sheet1!L:L,[5]Sheet1!$A:$A,$A449,[5]Sheet1!$B:$B,$B449,[5]Sheet1!$C:$C,$C449),0)</f>
        <v>0</v>
      </c>
      <c r="Z449" s="169">
        <f>+IFERROR(SUMIFS([5]Sheet1!M:M,[5]Sheet1!$A:$A,$A449,[5]Sheet1!$B:$B,$B449,[5]Sheet1!$C:$C,$C449),0)</f>
        <v>0</v>
      </c>
      <c r="AA449" s="169">
        <f>+IFERROR(SUMIFS([5]Sheet1!N:N,[5]Sheet1!$A:$A,$A449,[5]Sheet1!$B:$B,$B449,[5]Sheet1!$C:$C,$C449),0)</f>
        <v>0</v>
      </c>
      <c r="AB449" s="169">
        <f>+IFERROR(SUMIFS([5]Sheet1!O:O,[5]Sheet1!$A:$A,$A449,[5]Sheet1!$B:$B,$B449,[5]Sheet1!$C:$C,$C449),0)</f>
        <v>0</v>
      </c>
      <c r="AC449" s="169">
        <f>+IFERROR(SUMIFS([5]Sheet1!P:P,[5]Sheet1!$A:$A,$A449,[5]Sheet1!$B:$B,$B449,[5]Sheet1!$C:$C,$C449),0)</f>
        <v>0</v>
      </c>
      <c r="AD449" s="169">
        <f>+IFERROR(SUMIFS([5]Sheet1!Q:Q,[5]Sheet1!$A:$A,$A449,[5]Sheet1!$B:$B,$B449,[5]Sheet1!$C:$C,$C449),0)</f>
        <v>0</v>
      </c>
      <c r="AE449" s="169">
        <f>+IFERROR(SUMIFS([5]Sheet1!R:R,[5]Sheet1!$A:$A,$A449,[5]Sheet1!$B:$B,$B449,[5]Sheet1!$C:$C,$C449),0)</f>
        <v>0</v>
      </c>
      <c r="AF449" s="169">
        <f>+IFERROR(SUMIFS([5]Sheet1!S:S,[5]Sheet1!$A:$A,$A449,[5]Sheet1!$B:$B,$B449,[5]Sheet1!$C:$C,$C449),0)</f>
        <v>0</v>
      </c>
      <c r="AG449" s="169">
        <f>+IFERROR(SUMIFS([5]Sheet1!T:T,[5]Sheet1!$A:$A,$A449,[5]Sheet1!$B:$B,$B449,[5]Sheet1!$C:$C,$C449),0)</f>
        <v>0</v>
      </c>
      <c r="AH449" s="169">
        <f>+IFERROR(SUMIFS([5]Sheet1!U:U,[5]Sheet1!$A:$A,$A449,[5]Sheet1!$B:$B,$B449,[5]Sheet1!$C:$C,$C449),0)</f>
        <v>0</v>
      </c>
      <c r="AI449" s="169">
        <f>+IFERROR(SUMIFS([5]Sheet1!V:V,[5]Sheet1!$A:$A,$A449,[5]Sheet1!$B:$B,$B449,[5]Sheet1!$C:$C,$C449),0)</f>
        <v>0</v>
      </c>
      <c r="AJ449" s="169">
        <f>+IFERROR(SUMIFS([5]Sheet1!W:W,[5]Sheet1!$A:$A,$A449,[5]Sheet1!$B:$B,$B449,[5]Sheet1!$C:$C,$C449),0)</f>
        <v>0</v>
      </c>
      <c r="AK449" s="169">
        <f>+IFERROR(SUMIFS([5]Sheet1!X:X,[5]Sheet1!$A:$A,$A449,[5]Sheet1!$B:$B,$B449,[5]Sheet1!$C:$C,$C449),0)</f>
        <v>0</v>
      </c>
      <c r="AL449" s="169">
        <f>+IFERROR(SUMIFS([5]Sheet1!Y:Y,[5]Sheet1!$A:$A,$A449,[5]Sheet1!$B:$B,$B449,[5]Sheet1!$C:$C,$C449),0)</f>
        <v>0</v>
      </c>
      <c r="AM449" s="169">
        <f>+IFERROR(SUMIFS([5]Sheet1!Z:Z,[5]Sheet1!$A:$A,$A449,[5]Sheet1!$B:$B,$B449,[5]Sheet1!$C:$C,$C449),0)</f>
        <v>0</v>
      </c>
    </row>
    <row r="450" spans="1:39">
      <c r="A450" s="4" t="s">
        <v>116</v>
      </c>
      <c r="B450" s="4" t="s">
        <v>49</v>
      </c>
      <c r="C450" s="4" t="str">
        <f t="shared" si="212"/>
        <v>X Security Monosede 200</v>
      </c>
      <c r="D450" s="218"/>
      <c r="E450" s="207"/>
      <c r="F450" s="204"/>
      <c r="G450" s="12" t="s">
        <v>3783</v>
      </c>
      <c r="H450" s="35"/>
      <c r="I450" s="35"/>
      <c r="J450" s="35"/>
      <c r="K450" s="35"/>
      <c r="L450" s="35"/>
      <c r="M450" s="35"/>
      <c r="N450" s="35"/>
      <c r="O450" s="35"/>
      <c r="P450" s="169"/>
      <c r="Q450" s="169">
        <f>+IFERROR(SUMIFS([5]Sheet1!D:D,[5]Sheet1!$A:$A,$A450,[5]Sheet1!$B:$B,$B450,[5]Sheet1!$C:$C,$C450),0)</f>
        <v>0</v>
      </c>
      <c r="R450" s="169">
        <f>+IFERROR(SUMIFS([5]Sheet1!E:E,[5]Sheet1!$A:$A,$A450,[5]Sheet1!$B:$B,$B450,[5]Sheet1!$C:$C,$C450),0)</f>
        <v>0</v>
      </c>
      <c r="S450" s="169">
        <f>+IFERROR(SUMIFS([5]Sheet1!F:F,[5]Sheet1!$A:$A,$A450,[5]Sheet1!$B:$B,$B450,[5]Sheet1!$C:$C,$C450),0)</f>
        <v>0</v>
      </c>
      <c r="T450" s="169">
        <f>+IFERROR(SUMIFS([5]Sheet1!G:G,[5]Sheet1!$A:$A,$A450,[5]Sheet1!$B:$B,$B450,[5]Sheet1!$C:$C,$C450),0)</f>
        <v>0</v>
      </c>
      <c r="U450" s="169">
        <f>+IFERROR(SUMIFS([5]Sheet1!H:H,[5]Sheet1!$A:$A,$A450,[5]Sheet1!$B:$B,$B450,[5]Sheet1!$C:$C,$C450),0)</f>
        <v>0</v>
      </c>
      <c r="V450" s="169">
        <f>+IFERROR(SUMIFS([5]Sheet1!I:I,[5]Sheet1!$A:$A,$A450,[5]Sheet1!$B:$B,$B450,[5]Sheet1!$C:$C,$C450),0)</f>
        <v>0</v>
      </c>
      <c r="W450" s="169">
        <f>+IFERROR(SUMIFS([5]Sheet1!J:J,[5]Sheet1!$A:$A,$A450,[5]Sheet1!$B:$B,$B450,[5]Sheet1!$C:$C,$C450),0)</f>
        <v>0</v>
      </c>
      <c r="X450" s="169">
        <f>+IFERROR(SUMIFS([5]Sheet1!K:K,[5]Sheet1!$A:$A,$A450,[5]Sheet1!$B:$B,$B450,[5]Sheet1!$C:$C,$C450),0)</f>
        <v>0</v>
      </c>
      <c r="Y450" s="169">
        <f>+IFERROR(SUMIFS([5]Sheet1!L:L,[5]Sheet1!$A:$A,$A450,[5]Sheet1!$B:$B,$B450,[5]Sheet1!$C:$C,$C450),0)</f>
        <v>0</v>
      </c>
      <c r="Z450" s="169">
        <f>+IFERROR(SUMIFS([5]Sheet1!M:M,[5]Sheet1!$A:$A,$A450,[5]Sheet1!$B:$B,$B450,[5]Sheet1!$C:$C,$C450),0)</f>
        <v>0</v>
      </c>
      <c r="AA450" s="169">
        <f>+IFERROR(SUMIFS([5]Sheet1!N:N,[5]Sheet1!$A:$A,$A450,[5]Sheet1!$B:$B,$B450,[5]Sheet1!$C:$C,$C450),0)</f>
        <v>0</v>
      </c>
      <c r="AB450" s="169">
        <f>+IFERROR(SUMIFS([5]Sheet1!O:O,[5]Sheet1!$A:$A,$A450,[5]Sheet1!$B:$B,$B450,[5]Sheet1!$C:$C,$C450),0)</f>
        <v>0</v>
      </c>
      <c r="AC450" s="169">
        <f>+IFERROR(SUMIFS([5]Sheet1!P:P,[5]Sheet1!$A:$A,$A450,[5]Sheet1!$B:$B,$B450,[5]Sheet1!$C:$C,$C450),0)</f>
        <v>0</v>
      </c>
      <c r="AD450" s="169">
        <f>+IFERROR(SUMIFS([5]Sheet1!Q:Q,[5]Sheet1!$A:$A,$A450,[5]Sheet1!$B:$B,$B450,[5]Sheet1!$C:$C,$C450),0)</f>
        <v>0</v>
      </c>
      <c r="AE450" s="169">
        <f>+IFERROR(SUMIFS([5]Sheet1!R:R,[5]Sheet1!$A:$A,$A450,[5]Sheet1!$B:$B,$B450,[5]Sheet1!$C:$C,$C450),0)</f>
        <v>0</v>
      </c>
      <c r="AF450" s="169">
        <f>+IFERROR(SUMIFS([5]Sheet1!S:S,[5]Sheet1!$A:$A,$A450,[5]Sheet1!$B:$B,$B450,[5]Sheet1!$C:$C,$C450),0)</f>
        <v>0</v>
      </c>
      <c r="AG450" s="169">
        <f>+IFERROR(SUMIFS([5]Sheet1!T:T,[5]Sheet1!$A:$A,$A450,[5]Sheet1!$B:$B,$B450,[5]Sheet1!$C:$C,$C450),0)</f>
        <v>0</v>
      </c>
      <c r="AH450" s="169">
        <f>+IFERROR(SUMIFS([5]Sheet1!U:U,[5]Sheet1!$A:$A,$A450,[5]Sheet1!$B:$B,$B450,[5]Sheet1!$C:$C,$C450),0)</f>
        <v>0</v>
      </c>
      <c r="AI450" s="169">
        <f>+IFERROR(SUMIFS([5]Sheet1!V:V,[5]Sheet1!$A:$A,$A450,[5]Sheet1!$B:$B,$B450,[5]Sheet1!$C:$C,$C450),0)</f>
        <v>0</v>
      </c>
      <c r="AJ450" s="169">
        <f>+IFERROR(SUMIFS([5]Sheet1!W:W,[5]Sheet1!$A:$A,$A450,[5]Sheet1!$B:$B,$B450,[5]Sheet1!$C:$C,$C450),0)</f>
        <v>0</v>
      </c>
      <c r="AK450" s="169">
        <f>+IFERROR(SUMIFS([5]Sheet1!X:X,[5]Sheet1!$A:$A,$A450,[5]Sheet1!$B:$B,$B450,[5]Sheet1!$C:$C,$C450),0)</f>
        <v>0</v>
      </c>
      <c r="AL450" s="169">
        <f>+IFERROR(SUMIFS([5]Sheet1!Y:Y,[5]Sheet1!$A:$A,$A450,[5]Sheet1!$B:$B,$B450,[5]Sheet1!$C:$C,$C450),0)</f>
        <v>0</v>
      </c>
      <c r="AM450" s="169">
        <f>+IFERROR(SUMIFS([5]Sheet1!Z:Z,[5]Sheet1!$A:$A,$A450,[5]Sheet1!$B:$B,$B450,[5]Sheet1!$C:$C,$C450),0)</f>
        <v>0</v>
      </c>
    </row>
    <row r="451" spans="1:39">
      <c r="A451" s="4" t="s">
        <v>116</v>
      </c>
      <c r="B451" s="4" t="s">
        <v>49</v>
      </c>
      <c r="C451" s="4" t="str">
        <f t="shared" si="212"/>
        <v>X Security Monosede 500</v>
      </c>
      <c r="D451" s="218"/>
      <c r="E451" s="207"/>
      <c r="F451" s="204"/>
      <c r="G451" s="12" t="s">
        <v>3789</v>
      </c>
      <c r="H451" s="35"/>
      <c r="I451" s="35"/>
      <c r="J451" s="35"/>
      <c r="K451" s="35"/>
      <c r="L451" s="35"/>
      <c r="M451" s="35"/>
      <c r="N451" s="35"/>
      <c r="O451" s="35"/>
      <c r="P451" s="169"/>
      <c r="Q451" s="169">
        <f>+IFERROR(SUMIFS([5]Sheet1!D:D,[5]Sheet1!$A:$A,$A451,[5]Sheet1!$B:$B,$B451,[5]Sheet1!$C:$C,$C451),0)</f>
        <v>0</v>
      </c>
      <c r="R451" s="169">
        <f>+IFERROR(SUMIFS([5]Sheet1!E:E,[5]Sheet1!$A:$A,$A451,[5]Sheet1!$B:$B,$B451,[5]Sheet1!$C:$C,$C451),0)</f>
        <v>0</v>
      </c>
      <c r="S451" s="169">
        <f>+IFERROR(SUMIFS([5]Sheet1!F:F,[5]Sheet1!$A:$A,$A451,[5]Sheet1!$B:$B,$B451,[5]Sheet1!$C:$C,$C451),0)</f>
        <v>0</v>
      </c>
      <c r="T451" s="169">
        <f>+IFERROR(SUMIFS([5]Sheet1!G:G,[5]Sheet1!$A:$A,$A451,[5]Sheet1!$B:$B,$B451,[5]Sheet1!$C:$C,$C451),0)</f>
        <v>0</v>
      </c>
      <c r="U451" s="169">
        <f>+IFERROR(SUMIFS([5]Sheet1!H:H,[5]Sheet1!$A:$A,$A451,[5]Sheet1!$B:$B,$B451,[5]Sheet1!$C:$C,$C451),0)</f>
        <v>0</v>
      </c>
      <c r="V451" s="169">
        <f>+IFERROR(SUMIFS([5]Sheet1!I:I,[5]Sheet1!$A:$A,$A451,[5]Sheet1!$B:$B,$B451,[5]Sheet1!$C:$C,$C451),0)</f>
        <v>0</v>
      </c>
      <c r="W451" s="169">
        <f>+IFERROR(SUMIFS([5]Sheet1!J:J,[5]Sheet1!$A:$A,$A451,[5]Sheet1!$B:$B,$B451,[5]Sheet1!$C:$C,$C451),0)</f>
        <v>0</v>
      </c>
      <c r="X451" s="169">
        <f>+IFERROR(SUMIFS([5]Sheet1!K:K,[5]Sheet1!$A:$A,$A451,[5]Sheet1!$B:$B,$B451,[5]Sheet1!$C:$C,$C451),0)</f>
        <v>0</v>
      </c>
      <c r="Y451" s="169">
        <f>+IFERROR(SUMIFS([5]Sheet1!L:L,[5]Sheet1!$A:$A,$A451,[5]Sheet1!$B:$B,$B451,[5]Sheet1!$C:$C,$C451),0)</f>
        <v>0</v>
      </c>
      <c r="Z451" s="169">
        <f>+IFERROR(SUMIFS([5]Sheet1!M:M,[5]Sheet1!$A:$A,$A451,[5]Sheet1!$B:$B,$B451,[5]Sheet1!$C:$C,$C451),0)</f>
        <v>0</v>
      </c>
      <c r="AA451" s="169">
        <f>+IFERROR(SUMIFS([5]Sheet1!N:N,[5]Sheet1!$A:$A,$A451,[5]Sheet1!$B:$B,$B451,[5]Sheet1!$C:$C,$C451),0)</f>
        <v>0</v>
      </c>
      <c r="AB451" s="169">
        <f>+IFERROR(SUMIFS([5]Sheet1!O:O,[5]Sheet1!$A:$A,$A451,[5]Sheet1!$B:$B,$B451,[5]Sheet1!$C:$C,$C451),0)</f>
        <v>0</v>
      </c>
      <c r="AC451" s="169">
        <f>+IFERROR(SUMIFS([5]Sheet1!P:P,[5]Sheet1!$A:$A,$A451,[5]Sheet1!$B:$B,$B451,[5]Sheet1!$C:$C,$C451),0)</f>
        <v>0</v>
      </c>
      <c r="AD451" s="169">
        <f>+IFERROR(SUMIFS([5]Sheet1!Q:Q,[5]Sheet1!$A:$A,$A451,[5]Sheet1!$B:$B,$B451,[5]Sheet1!$C:$C,$C451),0)</f>
        <v>0</v>
      </c>
      <c r="AE451" s="169">
        <f>+IFERROR(SUMIFS([5]Sheet1!R:R,[5]Sheet1!$A:$A,$A451,[5]Sheet1!$B:$B,$B451,[5]Sheet1!$C:$C,$C451),0)</f>
        <v>0</v>
      </c>
      <c r="AF451" s="169">
        <f>+IFERROR(SUMIFS([5]Sheet1!S:S,[5]Sheet1!$A:$A,$A451,[5]Sheet1!$B:$B,$B451,[5]Sheet1!$C:$C,$C451),0)</f>
        <v>0</v>
      </c>
      <c r="AG451" s="169">
        <f>+IFERROR(SUMIFS([5]Sheet1!T:T,[5]Sheet1!$A:$A,$A451,[5]Sheet1!$B:$B,$B451,[5]Sheet1!$C:$C,$C451),0)</f>
        <v>0</v>
      </c>
      <c r="AH451" s="169">
        <f>+IFERROR(SUMIFS([5]Sheet1!U:U,[5]Sheet1!$A:$A,$A451,[5]Sheet1!$B:$B,$B451,[5]Sheet1!$C:$C,$C451),0)</f>
        <v>0</v>
      </c>
      <c r="AI451" s="169">
        <f>+IFERROR(SUMIFS([5]Sheet1!V:V,[5]Sheet1!$A:$A,$A451,[5]Sheet1!$B:$B,$B451,[5]Sheet1!$C:$C,$C451),0)</f>
        <v>0</v>
      </c>
      <c r="AJ451" s="169">
        <f>+IFERROR(SUMIFS([5]Sheet1!W:W,[5]Sheet1!$A:$A,$A451,[5]Sheet1!$B:$B,$B451,[5]Sheet1!$C:$C,$C451),0)</f>
        <v>0</v>
      </c>
      <c r="AK451" s="169">
        <f>+IFERROR(SUMIFS([5]Sheet1!X:X,[5]Sheet1!$A:$A,$A451,[5]Sheet1!$B:$B,$B451,[5]Sheet1!$C:$C,$C451),0)</f>
        <v>0</v>
      </c>
      <c r="AL451" s="169">
        <f>+IFERROR(SUMIFS([5]Sheet1!Y:Y,[5]Sheet1!$A:$A,$A451,[5]Sheet1!$B:$B,$B451,[5]Sheet1!$C:$C,$C451),0)</f>
        <v>0</v>
      </c>
      <c r="AM451" s="169">
        <f>+IFERROR(SUMIFS([5]Sheet1!Z:Z,[5]Sheet1!$A:$A,$A451,[5]Sheet1!$B:$B,$B451,[5]Sheet1!$C:$C,$C451),0)</f>
        <v>0</v>
      </c>
    </row>
    <row r="452" spans="1:39">
      <c r="A452" s="4" t="s">
        <v>116</v>
      </c>
      <c r="B452" s="4" t="s">
        <v>49</v>
      </c>
      <c r="C452" s="4" t="str">
        <f t="shared" si="212"/>
        <v>X Security Monosede 1 Gb</v>
      </c>
      <c r="D452" s="218"/>
      <c r="E452" s="207"/>
      <c r="F452" s="204"/>
      <c r="G452" s="12" t="s">
        <v>3790</v>
      </c>
      <c r="H452" s="35"/>
      <c r="I452" s="35"/>
      <c r="J452" s="35"/>
      <c r="K452" s="35"/>
      <c r="L452" s="35"/>
      <c r="M452" s="35"/>
      <c r="N452" s="35"/>
      <c r="O452" s="35"/>
      <c r="P452" s="169"/>
      <c r="Q452" s="169">
        <f>+IFERROR(SUMIFS([5]Sheet1!D:D,[5]Sheet1!$A:$A,$A452,[5]Sheet1!$B:$B,$B452,[5]Sheet1!$C:$C,$C452),0)</f>
        <v>0</v>
      </c>
      <c r="R452" s="169">
        <f>+IFERROR(SUMIFS([5]Sheet1!E:E,[5]Sheet1!$A:$A,$A452,[5]Sheet1!$B:$B,$B452,[5]Sheet1!$C:$C,$C452),0)</f>
        <v>0</v>
      </c>
      <c r="S452" s="169">
        <f>+IFERROR(SUMIFS([5]Sheet1!F:F,[5]Sheet1!$A:$A,$A452,[5]Sheet1!$B:$B,$B452,[5]Sheet1!$C:$C,$C452),0)</f>
        <v>0</v>
      </c>
      <c r="T452" s="169">
        <f>+IFERROR(SUMIFS([5]Sheet1!G:G,[5]Sheet1!$A:$A,$A452,[5]Sheet1!$B:$B,$B452,[5]Sheet1!$C:$C,$C452),0)</f>
        <v>0</v>
      </c>
      <c r="U452" s="169">
        <f>+IFERROR(SUMIFS([5]Sheet1!H:H,[5]Sheet1!$A:$A,$A452,[5]Sheet1!$B:$B,$B452,[5]Sheet1!$C:$C,$C452),0)</f>
        <v>0</v>
      </c>
      <c r="V452" s="169">
        <f>+IFERROR(SUMIFS([5]Sheet1!I:I,[5]Sheet1!$A:$A,$A452,[5]Sheet1!$B:$B,$B452,[5]Sheet1!$C:$C,$C452),0)</f>
        <v>0</v>
      </c>
      <c r="W452" s="169">
        <f>+IFERROR(SUMIFS([5]Sheet1!J:J,[5]Sheet1!$A:$A,$A452,[5]Sheet1!$B:$B,$B452,[5]Sheet1!$C:$C,$C452),0)</f>
        <v>0</v>
      </c>
      <c r="X452" s="169">
        <f>+IFERROR(SUMIFS([5]Sheet1!K:K,[5]Sheet1!$A:$A,$A452,[5]Sheet1!$B:$B,$B452,[5]Sheet1!$C:$C,$C452),0)</f>
        <v>0</v>
      </c>
      <c r="Y452" s="169">
        <f>+IFERROR(SUMIFS([5]Sheet1!L:L,[5]Sheet1!$A:$A,$A452,[5]Sheet1!$B:$B,$B452,[5]Sheet1!$C:$C,$C452),0)</f>
        <v>0</v>
      </c>
      <c r="Z452" s="169">
        <f>+IFERROR(SUMIFS([5]Sheet1!M:M,[5]Sheet1!$A:$A,$A452,[5]Sheet1!$B:$B,$B452,[5]Sheet1!$C:$C,$C452),0)</f>
        <v>0</v>
      </c>
      <c r="AA452" s="169">
        <f>+IFERROR(SUMIFS([5]Sheet1!N:N,[5]Sheet1!$A:$A,$A452,[5]Sheet1!$B:$B,$B452,[5]Sheet1!$C:$C,$C452),0)</f>
        <v>0</v>
      </c>
      <c r="AB452" s="169">
        <f>+IFERROR(SUMIFS([5]Sheet1!O:O,[5]Sheet1!$A:$A,$A452,[5]Sheet1!$B:$B,$B452,[5]Sheet1!$C:$C,$C452),0)</f>
        <v>0</v>
      </c>
      <c r="AC452" s="169">
        <f>+IFERROR(SUMIFS([5]Sheet1!P:P,[5]Sheet1!$A:$A,$A452,[5]Sheet1!$B:$B,$B452,[5]Sheet1!$C:$C,$C452),0)</f>
        <v>0</v>
      </c>
      <c r="AD452" s="169">
        <f>+IFERROR(SUMIFS([5]Sheet1!Q:Q,[5]Sheet1!$A:$A,$A452,[5]Sheet1!$B:$B,$B452,[5]Sheet1!$C:$C,$C452),0)</f>
        <v>0</v>
      </c>
      <c r="AE452" s="169">
        <f>+IFERROR(SUMIFS([5]Sheet1!R:R,[5]Sheet1!$A:$A,$A452,[5]Sheet1!$B:$B,$B452,[5]Sheet1!$C:$C,$C452),0)</f>
        <v>0</v>
      </c>
      <c r="AF452" s="169">
        <f>+IFERROR(SUMIFS([5]Sheet1!S:S,[5]Sheet1!$A:$A,$A452,[5]Sheet1!$B:$B,$B452,[5]Sheet1!$C:$C,$C452),0)</f>
        <v>0</v>
      </c>
      <c r="AG452" s="169">
        <f>+IFERROR(SUMIFS([5]Sheet1!T:T,[5]Sheet1!$A:$A,$A452,[5]Sheet1!$B:$B,$B452,[5]Sheet1!$C:$C,$C452),0)</f>
        <v>0</v>
      </c>
      <c r="AH452" s="169">
        <f>+IFERROR(SUMIFS([5]Sheet1!U:U,[5]Sheet1!$A:$A,$A452,[5]Sheet1!$B:$B,$B452,[5]Sheet1!$C:$C,$C452),0)</f>
        <v>0</v>
      </c>
      <c r="AI452" s="169">
        <f>+IFERROR(SUMIFS([5]Sheet1!V:V,[5]Sheet1!$A:$A,$A452,[5]Sheet1!$B:$B,$B452,[5]Sheet1!$C:$C,$C452),0)</f>
        <v>0</v>
      </c>
      <c r="AJ452" s="169">
        <f>+IFERROR(SUMIFS([5]Sheet1!W:W,[5]Sheet1!$A:$A,$A452,[5]Sheet1!$B:$B,$B452,[5]Sheet1!$C:$C,$C452),0)</f>
        <v>0</v>
      </c>
      <c r="AK452" s="169">
        <f>+IFERROR(SUMIFS([5]Sheet1!X:X,[5]Sheet1!$A:$A,$A452,[5]Sheet1!$B:$B,$B452,[5]Sheet1!$C:$C,$C452),0)</f>
        <v>0</v>
      </c>
      <c r="AL452" s="169">
        <f>+IFERROR(SUMIFS([5]Sheet1!Y:Y,[5]Sheet1!$A:$A,$A452,[5]Sheet1!$B:$B,$B452,[5]Sheet1!$C:$C,$C452),0)</f>
        <v>0</v>
      </c>
      <c r="AM452" s="169">
        <f>+IFERROR(SUMIFS([5]Sheet1!Z:Z,[5]Sheet1!$A:$A,$A452,[5]Sheet1!$B:$B,$B452,[5]Sheet1!$C:$C,$C452),0)</f>
        <v>0</v>
      </c>
    </row>
    <row r="453" spans="1:39">
      <c r="A453" s="4" t="s">
        <v>116</v>
      </c>
      <c r="B453" s="4" t="s">
        <v>49</v>
      </c>
      <c r="C453" s="4" t="str">
        <f t="shared" si="212"/>
        <v>X Security Monosede Virtual 100</v>
      </c>
      <c r="D453" s="218"/>
      <c r="E453" s="207"/>
      <c r="F453" s="204"/>
      <c r="G453" s="12" t="s">
        <v>3791</v>
      </c>
      <c r="H453" s="35"/>
      <c r="I453" s="35"/>
      <c r="J453" s="35"/>
      <c r="K453" s="35"/>
      <c r="L453" s="35"/>
      <c r="M453" s="35"/>
      <c r="N453" s="35"/>
      <c r="O453" s="35"/>
      <c r="P453" s="169"/>
      <c r="Q453" s="169">
        <f>+IFERROR(SUMIFS([5]Sheet1!D:D,[5]Sheet1!$A:$A,$A453,[5]Sheet1!$B:$B,$B453,[5]Sheet1!$C:$C,$C453),0)</f>
        <v>0</v>
      </c>
      <c r="R453" s="169">
        <f>+IFERROR(SUMIFS([5]Sheet1!E:E,[5]Sheet1!$A:$A,$A453,[5]Sheet1!$B:$B,$B453,[5]Sheet1!$C:$C,$C453),0)</f>
        <v>0</v>
      </c>
      <c r="S453" s="169">
        <f>+IFERROR(SUMIFS([5]Sheet1!F:F,[5]Sheet1!$A:$A,$A453,[5]Sheet1!$B:$B,$B453,[5]Sheet1!$C:$C,$C453),0)</f>
        <v>0</v>
      </c>
      <c r="T453" s="169">
        <f>+IFERROR(SUMIFS([5]Sheet1!G:G,[5]Sheet1!$A:$A,$A453,[5]Sheet1!$B:$B,$B453,[5]Sheet1!$C:$C,$C453),0)</f>
        <v>0</v>
      </c>
      <c r="U453" s="169">
        <f>+IFERROR(SUMIFS([5]Sheet1!H:H,[5]Sheet1!$A:$A,$A453,[5]Sheet1!$B:$B,$B453,[5]Sheet1!$C:$C,$C453),0)</f>
        <v>0</v>
      </c>
      <c r="V453" s="169">
        <f>+IFERROR(SUMIFS([5]Sheet1!I:I,[5]Sheet1!$A:$A,$A453,[5]Sheet1!$B:$B,$B453,[5]Sheet1!$C:$C,$C453),0)</f>
        <v>0</v>
      </c>
      <c r="W453" s="169">
        <f>+IFERROR(SUMIFS([5]Sheet1!J:J,[5]Sheet1!$A:$A,$A453,[5]Sheet1!$B:$B,$B453,[5]Sheet1!$C:$C,$C453),0)</f>
        <v>0</v>
      </c>
      <c r="X453" s="169">
        <f>+IFERROR(SUMIFS([5]Sheet1!K:K,[5]Sheet1!$A:$A,$A453,[5]Sheet1!$B:$B,$B453,[5]Sheet1!$C:$C,$C453),0)</f>
        <v>0</v>
      </c>
      <c r="Y453" s="169">
        <f>+IFERROR(SUMIFS([5]Sheet1!L:L,[5]Sheet1!$A:$A,$A453,[5]Sheet1!$B:$B,$B453,[5]Sheet1!$C:$C,$C453),0)</f>
        <v>0</v>
      </c>
      <c r="Z453" s="169">
        <f>+IFERROR(SUMIFS([5]Sheet1!M:M,[5]Sheet1!$A:$A,$A453,[5]Sheet1!$B:$B,$B453,[5]Sheet1!$C:$C,$C453),0)</f>
        <v>0</v>
      </c>
      <c r="AA453" s="169">
        <f>+IFERROR(SUMIFS([5]Sheet1!N:N,[5]Sheet1!$A:$A,$A453,[5]Sheet1!$B:$B,$B453,[5]Sheet1!$C:$C,$C453),0)</f>
        <v>0</v>
      </c>
      <c r="AB453" s="169">
        <f>+IFERROR(SUMIFS([5]Sheet1!O:O,[5]Sheet1!$A:$A,$A453,[5]Sheet1!$B:$B,$B453,[5]Sheet1!$C:$C,$C453),0)</f>
        <v>0</v>
      </c>
      <c r="AC453" s="169">
        <f>+IFERROR(SUMIFS([5]Sheet1!P:P,[5]Sheet1!$A:$A,$A453,[5]Sheet1!$B:$B,$B453,[5]Sheet1!$C:$C,$C453),0)</f>
        <v>0</v>
      </c>
      <c r="AD453" s="169">
        <f>+IFERROR(SUMIFS([5]Sheet1!Q:Q,[5]Sheet1!$A:$A,$A453,[5]Sheet1!$B:$B,$B453,[5]Sheet1!$C:$C,$C453),0)</f>
        <v>0</v>
      </c>
      <c r="AE453" s="169">
        <f>+IFERROR(SUMIFS([5]Sheet1!R:R,[5]Sheet1!$A:$A,$A453,[5]Sheet1!$B:$B,$B453,[5]Sheet1!$C:$C,$C453),0)</f>
        <v>0</v>
      </c>
      <c r="AF453" s="169">
        <f>+IFERROR(SUMIFS([5]Sheet1!S:S,[5]Sheet1!$A:$A,$A453,[5]Sheet1!$B:$B,$B453,[5]Sheet1!$C:$C,$C453),0)</f>
        <v>0</v>
      </c>
      <c r="AG453" s="169">
        <f>+IFERROR(SUMIFS([5]Sheet1!T:T,[5]Sheet1!$A:$A,$A453,[5]Sheet1!$B:$B,$B453,[5]Sheet1!$C:$C,$C453),0)</f>
        <v>0</v>
      </c>
      <c r="AH453" s="169">
        <f>+IFERROR(SUMIFS([5]Sheet1!U:U,[5]Sheet1!$A:$A,$A453,[5]Sheet1!$B:$B,$B453,[5]Sheet1!$C:$C,$C453),0)</f>
        <v>0</v>
      </c>
      <c r="AI453" s="169">
        <f>+IFERROR(SUMIFS([5]Sheet1!V:V,[5]Sheet1!$A:$A,$A453,[5]Sheet1!$B:$B,$B453,[5]Sheet1!$C:$C,$C453),0)</f>
        <v>0</v>
      </c>
      <c r="AJ453" s="169">
        <f>+IFERROR(SUMIFS([5]Sheet1!W:W,[5]Sheet1!$A:$A,$A453,[5]Sheet1!$B:$B,$B453,[5]Sheet1!$C:$C,$C453),0)</f>
        <v>0</v>
      </c>
      <c r="AK453" s="169">
        <f>+IFERROR(SUMIFS([5]Sheet1!X:X,[5]Sheet1!$A:$A,$A453,[5]Sheet1!$B:$B,$B453,[5]Sheet1!$C:$C,$C453),0)</f>
        <v>0</v>
      </c>
      <c r="AL453" s="169">
        <f>+IFERROR(SUMIFS([5]Sheet1!Y:Y,[5]Sheet1!$A:$A,$A453,[5]Sheet1!$B:$B,$B453,[5]Sheet1!$C:$C,$C453),0)</f>
        <v>0</v>
      </c>
      <c r="AM453" s="169">
        <f>+IFERROR(SUMIFS([5]Sheet1!Z:Z,[5]Sheet1!$A:$A,$A453,[5]Sheet1!$B:$B,$B453,[5]Sheet1!$C:$C,$C453),0)</f>
        <v>0</v>
      </c>
    </row>
    <row r="454" spans="1:39">
      <c r="A454" s="4" t="s">
        <v>116</v>
      </c>
      <c r="B454" s="4" t="s">
        <v>49</v>
      </c>
      <c r="C454" s="4" t="str">
        <f t="shared" si="212"/>
        <v>X Security Monosede NOMADA</v>
      </c>
      <c r="D454" s="218"/>
      <c r="E454" s="207"/>
      <c r="F454" s="204"/>
      <c r="G454" s="12" t="s">
        <v>3792</v>
      </c>
      <c r="H454" s="35"/>
      <c r="I454" s="35"/>
      <c r="J454" s="35"/>
      <c r="K454" s="35"/>
      <c r="L454" s="35"/>
      <c r="M454" s="35"/>
      <c r="N454" s="35"/>
      <c r="O454" s="35"/>
      <c r="P454" s="169"/>
      <c r="Q454" s="169">
        <f>+IFERROR(SUMIFS([5]Sheet1!D:D,[5]Sheet1!$A:$A,$A454,[5]Sheet1!$B:$B,$B454,[5]Sheet1!$C:$C,$C454),0)</f>
        <v>0</v>
      </c>
      <c r="R454" s="169">
        <f>+IFERROR(SUMIFS([5]Sheet1!E:E,[5]Sheet1!$A:$A,$A454,[5]Sheet1!$B:$B,$B454,[5]Sheet1!$C:$C,$C454),0)</f>
        <v>0</v>
      </c>
      <c r="S454" s="169">
        <f>+IFERROR(SUMIFS([5]Sheet1!F:F,[5]Sheet1!$A:$A,$A454,[5]Sheet1!$B:$B,$B454,[5]Sheet1!$C:$C,$C454),0)</f>
        <v>0</v>
      </c>
      <c r="T454" s="169">
        <f>+IFERROR(SUMIFS([5]Sheet1!G:G,[5]Sheet1!$A:$A,$A454,[5]Sheet1!$B:$B,$B454,[5]Sheet1!$C:$C,$C454),0)</f>
        <v>0</v>
      </c>
      <c r="U454" s="169">
        <f>+IFERROR(SUMIFS([5]Sheet1!H:H,[5]Sheet1!$A:$A,$A454,[5]Sheet1!$B:$B,$B454,[5]Sheet1!$C:$C,$C454),0)</f>
        <v>0</v>
      </c>
      <c r="V454" s="169">
        <f>+IFERROR(SUMIFS([5]Sheet1!I:I,[5]Sheet1!$A:$A,$A454,[5]Sheet1!$B:$B,$B454,[5]Sheet1!$C:$C,$C454),0)</f>
        <v>0</v>
      </c>
      <c r="W454" s="169">
        <f>+IFERROR(SUMIFS([5]Sheet1!J:J,[5]Sheet1!$A:$A,$A454,[5]Sheet1!$B:$B,$B454,[5]Sheet1!$C:$C,$C454),0)</f>
        <v>0</v>
      </c>
      <c r="X454" s="169">
        <f>+IFERROR(SUMIFS([5]Sheet1!K:K,[5]Sheet1!$A:$A,$A454,[5]Sheet1!$B:$B,$B454,[5]Sheet1!$C:$C,$C454),0)</f>
        <v>0</v>
      </c>
      <c r="Y454" s="169">
        <f>+IFERROR(SUMIFS([5]Sheet1!L:L,[5]Sheet1!$A:$A,$A454,[5]Sheet1!$B:$B,$B454,[5]Sheet1!$C:$C,$C454),0)</f>
        <v>0</v>
      </c>
      <c r="Z454" s="169">
        <f>+IFERROR(SUMIFS([5]Sheet1!M:M,[5]Sheet1!$A:$A,$A454,[5]Sheet1!$B:$B,$B454,[5]Sheet1!$C:$C,$C454),0)</f>
        <v>0</v>
      </c>
      <c r="AA454" s="169">
        <f>+IFERROR(SUMIFS([5]Sheet1!N:N,[5]Sheet1!$A:$A,$A454,[5]Sheet1!$B:$B,$B454,[5]Sheet1!$C:$C,$C454),0)</f>
        <v>0</v>
      </c>
      <c r="AB454" s="169">
        <f>+IFERROR(SUMIFS([5]Sheet1!O:O,[5]Sheet1!$A:$A,$A454,[5]Sheet1!$B:$B,$B454,[5]Sheet1!$C:$C,$C454),0)</f>
        <v>0</v>
      </c>
      <c r="AC454" s="169">
        <f>+IFERROR(SUMIFS([5]Sheet1!P:P,[5]Sheet1!$A:$A,$A454,[5]Sheet1!$B:$B,$B454,[5]Sheet1!$C:$C,$C454),0)</f>
        <v>0</v>
      </c>
      <c r="AD454" s="169">
        <f>+IFERROR(SUMIFS([5]Sheet1!Q:Q,[5]Sheet1!$A:$A,$A454,[5]Sheet1!$B:$B,$B454,[5]Sheet1!$C:$C,$C454),0)</f>
        <v>0</v>
      </c>
      <c r="AE454" s="169">
        <f>+IFERROR(SUMIFS([5]Sheet1!R:R,[5]Sheet1!$A:$A,$A454,[5]Sheet1!$B:$B,$B454,[5]Sheet1!$C:$C,$C454),0)</f>
        <v>0</v>
      </c>
      <c r="AF454" s="169">
        <f>+IFERROR(SUMIFS([5]Sheet1!S:S,[5]Sheet1!$A:$A,$A454,[5]Sheet1!$B:$B,$B454,[5]Sheet1!$C:$C,$C454),0)</f>
        <v>0</v>
      </c>
      <c r="AG454" s="169">
        <f>+IFERROR(SUMIFS([5]Sheet1!T:T,[5]Sheet1!$A:$A,$A454,[5]Sheet1!$B:$B,$B454,[5]Sheet1!$C:$C,$C454),0)</f>
        <v>0</v>
      </c>
      <c r="AH454" s="169">
        <f>+IFERROR(SUMIFS([5]Sheet1!U:U,[5]Sheet1!$A:$A,$A454,[5]Sheet1!$B:$B,$B454,[5]Sheet1!$C:$C,$C454),0)</f>
        <v>0</v>
      </c>
      <c r="AI454" s="169">
        <f>+IFERROR(SUMIFS([5]Sheet1!V:V,[5]Sheet1!$A:$A,$A454,[5]Sheet1!$B:$B,$B454,[5]Sheet1!$C:$C,$C454),0)</f>
        <v>0</v>
      </c>
      <c r="AJ454" s="169">
        <f>+IFERROR(SUMIFS([5]Sheet1!W:W,[5]Sheet1!$A:$A,$A454,[5]Sheet1!$B:$B,$B454,[5]Sheet1!$C:$C,$C454),0)</f>
        <v>0</v>
      </c>
      <c r="AK454" s="169">
        <f>+IFERROR(SUMIFS([5]Sheet1!X:X,[5]Sheet1!$A:$A,$A454,[5]Sheet1!$B:$B,$B454,[5]Sheet1!$C:$C,$C454),0)</f>
        <v>0</v>
      </c>
      <c r="AL454" s="169">
        <f>+IFERROR(SUMIFS([5]Sheet1!Y:Y,[5]Sheet1!$A:$A,$A454,[5]Sheet1!$B:$B,$B454,[5]Sheet1!$C:$C,$C454),0)</f>
        <v>0</v>
      </c>
      <c r="AM454" s="169">
        <f>+IFERROR(SUMIFS([5]Sheet1!Z:Z,[5]Sheet1!$A:$A,$A454,[5]Sheet1!$B:$B,$B454,[5]Sheet1!$C:$C,$C454),0)</f>
        <v>0</v>
      </c>
    </row>
    <row r="455" spans="1:39">
      <c r="A455" s="4" t="s">
        <v>116</v>
      </c>
      <c r="B455" s="4" t="s">
        <v>49</v>
      </c>
      <c r="C455" s="4" t="str">
        <f t="shared" si="212"/>
        <v>X Security Monosede 4G</v>
      </c>
      <c r="D455" s="218"/>
      <c r="E455" s="207"/>
      <c r="F455" s="204"/>
      <c r="G455" s="12" t="s">
        <v>3793</v>
      </c>
      <c r="H455" s="35"/>
      <c r="I455" s="35"/>
      <c r="J455" s="35"/>
      <c r="K455" s="35"/>
      <c r="L455" s="35"/>
      <c r="M455" s="35"/>
      <c r="N455" s="35"/>
      <c r="O455" s="35"/>
      <c r="P455" s="169"/>
      <c r="Q455" s="169">
        <f>+IFERROR(SUMIFS([5]Sheet1!D:D,[5]Sheet1!$A:$A,$A455,[5]Sheet1!$B:$B,$B455,[5]Sheet1!$C:$C,$C455),0)</f>
        <v>0</v>
      </c>
      <c r="R455" s="169">
        <f>+IFERROR(SUMIFS([5]Sheet1!E:E,[5]Sheet1!$A:$A,$A455,[5]Sheet1!$B:$B,$B455,[5]Sheet1!$C:$C,$C455),0)</f>
        <v>0</v>
      </c>
      <c r="S455" s="169">
        <f>+IFERROR(SUMIFS([5]Sheet1!F:F,[5]Sheet1!$A:$A,$A455,[5]Sheet1!$B:$B,$B455,[5]Sheet1!$C:$C,$C455),0)</f>
        <v>0</v>
      </c>
      <c r="T455" s="169">
        <f>+IFERROR(SUMIFS([5]Sheet1!G:G,[5]Sheet1!$A:$A,$A455,[5]Sheet1!$B:$B,$B455,[5]Sheet1!$C:$C,$C455),0)</f>
        <v>0</v>
      </c>
      <c r="U455" s="169">
        <f>+IFERROR(SUMIFS([5]Sheet1!H:H,[5]Sheet1!$A:$A,$A455,[5]Sheet1!$B:$B,$B455,[5]Sheet1!$C:$C,$C455),0)</f>
        <v>0</v>
      </c>
      <c r="V455" s="169">
        <f>+IFERROR(SUMIFS([5]Sheet1!I:I,[5]Sheet1!$A:$A,$A455,[5]Sheet1!$B:$B,$B455,[5]Sheet1!$C:$C,$C455),0)</f>
        <v>0</v>
      </c>
      <c r="W455" s="169">
        <f>+IFERROR(SUMIFS([5]Sheet1!J:J,[5]Sheet1!$A:$A,$A455,[5]Sheet1!$B:$B,$B455,[5]Sheet1!$C:$C,$C455),0)</f>
        <v>0</v>
      </c>
      <c r="X455" s="169">
        <f>+IFERROR(SUMIFS([5]Sheet1!K:K,[5]Sheet1!$A:$A,$A455,[5]Sheet1!$B:$B,$B455,[5]Sheet1!$C:$C,$C455),0)</f>
        <v>0</v>
      </c>
      <c r="Y455" s="169">
        <f>+IFERROR(SUMIFS([5]Sheet1!L:L,[5]Sheet1!$A:$A,$A455,[5]Sheet1!$B:$B,$B455,[5]Sheet1!$C:$C,$C455),0)</f>
        <v>0</v>
      </c>
      <c r="Z455" s="169">
        <f>+IFERROR(SUMIFS([5]Sheet1!M:M,[5]Sheet1!$A:$A,$A455,[5]Sheet1!$B:$B,$B455,[5]Sheet1!$C:$C,$C455),0)</f>
        <v>0</v>
      </c>
      <c r="AA455" s="169">
        <f>+IFERROR(SUMIFS([5]Sheet1!N:N,[5]Sheet1!$A:$A,$A455,[5]Sheet1!$B:$B,$B455,[5]Sheet1!$C:$C,$C455),0)</f>
        <v>0</v>
      </c>
      <c r="AB455" s="169">
        <f>+IFERROR(SUMIFS([5]Sheet1!O:O,[5]Sheet1!$A:$A,$A455,[5]Sheet1!$B:$B,$B455,[5]Sheet1!$C:$C,$C455),0)</f>
        <v>0</v>
      </c>
      <c r="AC455" s="169">
        <f>+IFERROR(SUMIFS([5]Sheet1!P:P,[5]Sheet1!$A:$A,$A455,[5]Sheet1!$B:$B,$B455,[5]Sheet1!$C:$C,$C455),0)</f>
        <v>0</v>
      </c>
      <c r="AD455" s="169">
        <f>+IFERROR(SUMIFS([5]Sheet1!Q:Q,[5]Sheet1!$A:$A,$A455,[5]Sheet1!$B:$B,$B455,[5]Sheet1!$C:$C,$C455),0)</f>
        <v>0</v>
      </c>
      <c r="AE455" s="169">
        <f>+IFERROR(SUMIFS([5]Sheet1!R:R,[5]Sheet1!$A:$A,$A455,[5]Sheet1!$B:$B,$B455,[5]Sheet1!$C:$C,$C455),0)</f>
        <v>0</v>
      </c>
      <c r="AF455" s="169">
        <f>+IFERROR(SUMIFS([5]Sheet1!S:S,[5]Sheet1!$A:$A,$A455,[5]Sheet1!$B:$B,$B455,[5]Sheet1!$C:$C,$C455),0)</f>
        <v>0</v>
      </c>
      <c r="AG455" s="169">
        <f>+IFERROR(SUMIFS([5]Sheet1!T:T,[5]Sheet1!$A:$A,$A455,[5]Sheet1!$B:$B,$B455,[5]Sheet1!$C:$C,$C455),0)</f>
        <v>0</v>
      </c>
      <c r="AH455" s="169">
        <f>+IFERROR(SUMIFS([5]Sheet1!U:U,[5]Sheet1!$A:$A,$A455,[5]Sheet1!$B:$B,$B455,[5]Sheet1!$C:$C,$C455),0)</f>
        <v>0</v>
      </c>
      <c r="AI455" s="169">
        <f>+IFERROR(SUMIFS([5]Sheet1!V:V,[5]Sheet1!$A:$A,$A455,[5]Sheet1!$B:$B,$B455,[5]Sheet1!$C:$C,$C455),0)</f>
        <v>0</v>
      </c>
      <c r="AJ455" s="169">
        <f>+IFERROR(SUMIFS([5]Sheet1!W:W,[5]Sheet1!$A:$A,$A455,[5]Sheet1!$B:$B,$B455,[5]Sheet1!$C:$C,$C455),0)</f>
        <v>0</v>
      </c>
      <c r="AK455" s="169">
        <f>+IFERROR(SUMIFS([5]Sheet1!X:X,[5]Sheet1!$A:$A,$A455,[5]Sheet1!$B:$B,$B455,[5]Sheet1!$C:$C,$C455),0)</f>
        <v>0</v>
      </c>
      <c r="AL455" s="169">
        <f>+IFERROR(SUMIFS([5]Sheet1!Y:Y,[5]Sheet1!$A:$A,$A455,[5]Sheet1!$B:$B,$B455,[5]Sheet1!$C:$C,$C455),0)</f>
        <v>0</v>
      </c>
      <c r="AM455" s="169">
        <f>+IFERROR(SUMIFS([5]Sheet1!Z:Z,[5]Sheet1!$A:$A,$A455,[5]Sheet1!$B:$B,$B455,[5]Sheet1!$C:$C,$C455),0)</f>
        <v>0</v>
      </c>
    </row>
    <row r="456" spans="1:39">
      <c r="A456" s="4" t="s">
        <v>116</v>
      </c>
      <c r="B456" s="4" t="s">
        <v>49</v>
      </c>
      <c r="C456" s="4" t="str">
        <f t="shared" si="212"/>
        <v>assets/client</v>
      </c>
      <c r="D456" s="218"/>
      <c r="E456" s="207"/>
      <c r="F456" s="204"/>
      <c r="G456" s="13" t="s">
        <v>90</v>
      </c>
      <c r="H456" s="36"/>
      <c r="I456" s="36"/>
      <c r="J456" s="36"/>
      <c r="K456" s="36"/>
      <c r="L456" s="36"/>
      <c r="M456" s="36"/>
      <c r="N456" s="36"/>
      <c r="O456" s="36"/>
      <c r="P456" s="170" t="str">
        <f>+IFERROR(P437/P436,"")</f>
        <v/>
      </c>
      <c r="Q456" s="170" t="str">
        <f t="shared" ref="Q456:S456" si="213">+IFERROR(Q437/Q436,"")</f>
        <v/>
      </c>
      <c r="R456" s="170" t="str">
        <f t="shared" si="213"/>
        <v/>
      </c>
      <c r="S456" s="170" t="str">
        <f t="shared" si="213"/>
        <v/>
      </c>
      <c r="T456" s="170" t="str">
        <f>+IFERROR(T437/T436,"")</f>
        <v/>
      </c>
      <c r="U456" s="170" t="str">
        <f>+IFERROR(U437/U436,"")</f>
        <v/>
      </c>
      <c r="V456" s="170" t="str">
        <f t="shared" ref="V456:AM456" si="214">+IFERROR(V437/V436,"")</f>
        <v/>
      </c>
      <c r="W456" s="170" t="str">
        <f t="shared" si="214"/>
        <v/>
      </c>
      <c r="X456" s="170" t="str">
        <f t="shared" si="214"/>
        <v/>
      </c>
      <c r="Y456" s="170" t="str">
        <f t="shared" si="214"/>
        <v/>
      </c>
      <c r="Z456" s="170" t="str">
        <f t="shared" si="214"/>
        <v/>
      </c>
      <c r="AA456" s="170" t="str">
        <f t="shared" si="214"/>
        <v/>
      </c>
      <c r="AB456" s="170" t="str">
        <f t="shared" si="214"/>
        <v/>
      </c>
      <c r="AC456" s="170" t="str">
        <f t="shared" si="214"/>
        <v/>
      </c>
      <c r="AD456" s="170" t="str">
        <f t="shared" si="214"/>
        <v/>
      </c>
      <c r="AE456" s="170" t="str">
        <f t="shared" si="214"/>
        <v/>
      </c>
      <c r="AF456" s="170" t="str">
        <f t="shared" si="214"/>
        <v/>
      </c>
      <c r="AG456" s="170" t="str">
        <f t="shared" si="214"/>
        <v/>
      </c>
      <c r="AH456" s="170" t="str">
        <f t="shared" si="214"/>
        <v/>
      </c>
      <c r="AI456" s="170" t="str">
        <f t="shared" si="214"/>
        <v/>
      </c>
      <c r="AJ456" s="170" t="str">
        <f t="shared" si="214"/>
        <v/>
      </c>
      <c r="AK456" s="170" t="str">
        <f t="shared" si="214"/>
        <v/>
      </c>
      <c r="AL456" s="170" t="str">
        <f t="shared" si="214"/>
        <v/>
      </c>
      <c r="AM456" s="170" t="str">
        <f t="shared" si="214"/>
        <v/>
      </c>
    </row>
    <row r="457" spans="1:39">
      <c r="A457" s="4" t="s">
        <v>116</v>
      </c>
      <c r="B457" s="4" t="s">
        <v>99</v>
      </c>
      <c r="C457" s="4" t="str">
        <f t="shared" si="212"/>
        <v>Clients</v>
      </c>
      <c r="D457" s="218"/>
      <c r="E457" s="207"/>
      <c r="F457" s="204" t="s">
        <v>99</v>
      </c>
      <c r="G457" s="10" t="s">
        <v>40</v>
      </c>
      <c r="H457" s="19"/>
      <c r="I457" s="19"/>
      <c r="J457" s="19"/>
      <c r="K457" s="19"/>
      <c r="L457" s="19"/>
      <c r="M457" s="19"/>
      <c r="N457" s="19"/>
      <c r="O457" s="19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65"/>
      <c r="AE457" s="165"/>
      <c r="AF457" s="165"/>
      <c r="AG457" s="165"/>
      <c r="AH457" s="165"/>
      <c r="AI457" s="165"/>
      <c r="AJ457" s="165"/>
      <c r="AK457" s="165"/>
      <c r="AL457" s="165"/>
      <c r="AM457" s="165"/>
    </row>
    <row r="458" spans="1:39">
      <c r="A458" s="4" t="s">
        <v>116</v>
      </c>
      <c r="B458" s="4" t="s">
        <v>99</v>
      </c>
      <c r="C458" s="4" t="str">
        <f t="shared" si="212"/>
        <v>Assets</v>
      </c>
      <c r="D458" s="218"/>
      <c r="E458" s="207"/>
      <c r="F458" s="204"/>
      <c r="G458" s="11" t="s">
        <v>88</v>
      </c>
      <c r="H458" s="34"/>
      <c r="I458" s="34"/>
      <c r="J458" s="34"/>
      <c r="K458" s="34"/>
      <c r="L458" s="34"/>
      <c r="M458" s="34"/>
      <c r="N458" s="34"/>
      <c r="O458" s="34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  <c r="AD458" s="167"/>
      <c r="AE458" s="167"/>
      <c r="AF458" s="167"/>
      <c r="AG458" s="167"/>
      <c r="AH458" s="167"/>
      <c r="AI458" s="167"/>
      <c r="AJ458" s="167"/>
      <c r="AK458" s="167"/>
      <c r="AL458" s="167"/>
      <c r="AM458" s="167"/>
    </row>
    <row r="459" spans="1:39">
      <c r="A459" s="4" t="s">
        <v>116</v>
      </c>
      <c r="B459" s="4" t="s">
        <v>99</v>
      </c>
      <c r="C459" s="4" t="str">
        <f t="shared" si="212"/>
        <v>Small</v>
      </c>
      <c r="D459" s="218"/>
      <c r="E459" s="207"/>
      <c r="F459" s="204"/>
      <c r="G459" s="12" t="s">
        <v>100</v>
      </c>
      <c r="H459" s="35"/>
      <c r="I459" s="35"/>
      <c r="J459" s="35"/>
      <c r="K459" s="35"/>
      <c r="L459" s="35"/>
      <c r="M459" s="35"/>
      <c r="N459" s="35"/>
      <c r="O459" s="35"/>
      <c r="P459" s="169"/>
      <c r="Q459" s="169">
        <f>+IFERROR(SUMIFS([5]Sheet1!D:D,[5]Sheet1!$A:$A,$A459,[5]Sheet1!$B:$B,$B459,[5]Sheet1!$C:$C,$C459),0)</f>
        <v>0</v>
      </c>
      <c r="R459" s="169">
        <f>+IFERROR(SUMIFS([5]Sheet1!E:E,[5]Sheet1!$A:$A,$A459,[5]Sheet1!$B:$B,$B459,[5]Sheet1!$C:$C,$C459),0)</f>
        <v>0</v>
      </c>
      <c r="S459" s="169">
        <f>+IFERROR(SUMIFS([5]Sheet1!F:F,[5]Sheet1!$A:$A,$A459,[5]Sheet1!$B:$B,$B459,[5]Sheet1!$C:$C,$C459),0)</f>
        <v>0</v>
      </c>
      <c r="T459" s="169">
        <f>+IFERROR(SUMIFS([5]Sheet1!G:G,[5]Sheet1!$A:$A,$A459,[5]Sheet1!$B:$B,$B459,[5]Sheet1!$C:$C,$C459),0)</f>
        <v>0</v>
      </c>
      <c r="U459" s="169">
        <f>+IFERROR(SUMIFS([5]Sheet1!H:H,[5]Sheet1!$A:$A,$A459,[5]Sheet1!$B:$B,$B459,[5]Sheet1!$C:$C,$C459),0)</f>
        <v>0</v>
      </c>
      <c r="V459" s="169">
        <f>+IFERROR(SUMIFS([5]Sheet1!I:I,[5]Sheet1!$A:$A,$A459,[5]Sheet1!$B:$B,$B459,[5]Sheet1!$C:$C,$C459),0)</f>
        <v>0</v>
      </c>
      <c r="W459" s="169">
        <f>+IFERROR(SUMIFS([5]Sheet1!J:J,[5]Sheet1!$A:$A,$A459,[5]Sheet1!$B:$B,$B459,[5]Sheet1!$C:$C,$C459),0)</f>
        <v>0</v>
      </c>
      <c r="X459" s="169">
        <f>+IFERROR(SUMIFS([5]Sheet1!K:K,[5]Sheet1!$A:$A,$A459,[5]Sheet1!$B:$B,$B459,[5]Sheet1!$C:$C,$C459),0)</f>
        <v>0</v>
      </c>
      <c r="Y459" s="169">
        <f>+IFERROR(SUMIFS([5]Sheet1!L:L,[5]Sheet1!$A:$A,$A459,[5]Sheet1!$B:$B,$B459,[5]Sheet1!$C:$C,$C459),0)</f>
        <v>0</v>
      </c>
      <c r="Z459" s="169">
        <f>+IFERROR(SUMIFS([5]Sheet1!M:M,[5]Sheet1!$A:$A,$A459,[5]Sheet1!$B:$B,$B459,[5]Sheet1!$C:$C,$C459),0)</f>
        <v>0</v>
      </c>
      <c r="AA459" s="169">
        <f>+IFERROR(SUMIFS([5]Sheet1!N:N,[5]Sheet1!$A:$A,$A459,[5]Sheet1!$B:$B,$B459,[5]Sheet1!$C:$C,$C459),0)</f>
        <v>0</v>
      </c>
      <c r="AB459" s="169">
        <f>+IFERROR(SUMIFS([5]Sheet1!O:O,[5]Sheet1!$A:$A,$A459,[5]Sheet1!$B:$B,$B459,[5]Sheet1!$C:$C,$C459),0)</f>
        <v>0</v>
      </c>
      <c r="AC459" s="169">
        <f>+IFERROR(SUMIFS([5]Sheet1!P:P,[5]Sheet1!$A:$A,$A459,[5]Sheet1!$B:$B,$B459,[5]Sheet1!$C:$C,$C459),0)</f>
        <v>0</v>
      </c>
      <c r="AD459" s="169">
        <f>+IFERROR(SUMIFS([5]Sheet1!Q:Q,[5]Sheet1!$A:$A,$A459,[5]Sheet1!$B:$B,$B459,[5]Sheet1!$C:$C,$C459),0)</f>
        <v>0</v>
      </c>
      <c r="AE459" s="169">
        <f>+IFERROR(SUMIFS([5]Sheet1!R:R,[5]Sheet1!$A:$A,$A459,[5]Sheet1!$B:$B,$B459,[5]Sheet1!$C:$C,$C459),0)</f>
        <v>0</v>
      </c>
      <c r="AF459" s="169">
        <f>+IFERROR(SUMIFS([5]Sheet1!S:S,[5]Sheet1!$A:$A,$A459,[5]Sheet1!$B:$B,$B459,[5]Sheet1!$C:$C,$C459),0)</f>
        <v>0</v>
      </c>
      <c r="AG459" s="169">
        <f>+IFERROR(SUMIFS([5]Sheet1!T:T,[5]Sheet1!$A:$A,$A459,[5]Sheet1!$B:$B,$B459,[5]Sheet1!$C:$C,$C459),0)</f>
        <v>0</v>
      </c>
      <c r="AH459" s="169">
        <f>+IFERROR(SUMIFS([5]Sheet1!U:U,[5]Sheet1!$A:$A,$A459,[5]Sheet1!$B:$B,$B459,[5]Sheet1!$C:$C,$C459),0)</f>
        <v>0</v>
      </c>
      <c r="AI459" s="169">
        <f>+IFERROR(SUMIFS([5]Sheet1!V:V,[5]Sheet1!$A:$A,$A459,[5]Sheet1!$B:$B,$B459,[5]Sheet1!$C:$C,$C459),0)</f>
        <v>0</v>
      </c>
      <c r="AJ459" s="169">
        <f>+IFERROR(SUMIFS([5]Sheet1!W:W,[5]Sheet1!$A:$A,$A459,[5]Sheet1!$B:$B,$B459,[5]Sheet1!$C:$C,$C459),0)</f>
        <v>0</v>
      </c>
      <c r="AK459" s="169">
        <f>+IFERROR(SUMIFS([5]Sheet1!X:X,[5]Sheet1!$A:$A,$A459,[5]Sheet1!$B:$B,$B459,[5]Sheet1!$C:$C,$C459),0)</f>
        <v>0</v>
      </c>
      <c r="AL459" s="169">
        <f>+IFERROR(SUMIFS([5]Sheet1!Y:Y,[5]Sheet1!$A:$A,$A459,[5]Sheet1!$B:$B,$B459,[5]Sheet1!$C:$C,$C459),0)</f>
        <v>0</v>
      </c>
      <c r="AM459" s="169">
        <f>+IFERROR(SUMIFS([5]Sheet1!Z:Z,[5]Sheet1!$A:$A,$A459,[5]Sheet1!$B:$B,$B459,[5]Sheet1!$C:$C,$C459),0)</f>
        <v>0</v>
      </c>
    </row>
    <row r="460" spans="1:39">
      <c r="A460" s="4" t="s">
        <v>116</v>
      </c>
      <c r="B460" s="4" t="s">
        <v>99</v>
      </c>
      <c r="C460" s="4" t="str">
        <f t="shared" si="212"/>
        <v>Medium</v>
      </c>
      <c r="D460" s="218"/>
      <c r="E460" s="207"/>
      <c r="F460" s="204"/>
      <c r="G460" s="12" t="s">
        <v>101</v>
      </c>
      <c r="H460" s="35"/>
      <c r="I460" s="35"/>
      <c r="J460" s="35"/>
      <c r="K460" s="35"/>
      <c r="L460" s="35"/>
      <c r="M460" s="35"/>
      <c r="N460" s="35"/>
      <c r="O460" s="35"/>
      <c r="P460" s="169"/>
      <c r="Q460" s="169">
        <f>+IFERROR(SUMIFS([5]Sheet1!D:D,[5]Sheet1!$A:$A,$A460,[5]Sheet1!$B:$B,$B460,[5]Sheet1!$C:$C,$C460),0)</f>
        <v>0</v>
      </c>
      <c r="R460" s="169">
        <f>+IFERROR(SUMIFS([5]Sheet1!E:E,[5]Sheet1!$A:$A,$A460,[5]Sheet1!$B:$B,$B460,[5]Sheet1!$C:$C,$C460),0)</f>
        <v>0</v>
      </c>
      <c r="S460" s="169">
        <f>+IFERROR(SUMIFS([5]Sheet1!F:F,[5]Sheet1!$A:$A,$A460,[5]Sheet1!$B:$B,$B460,[5]Sheet1!$C:$C,$C460),0)</f>
        <v>0</v>
      </c>
      <c r="T460" s="169">
        <f>+IFERROR(SUMIFS([5]Sheet1!G:G,[5]Sheet1!$A:$A,$A460,[5]Sheet1!$B:$B,$B460,[5]Sheet1!$C:$C,$C460),0)</f>
        <v>0</v>
      </c>
      <c r="U460" s="169">
        <f>+IFERROR(SUMIFS([5]Sheet1!H:H,[5]Sheet1!$A:$A,$A460,[5]Sheet1!$B:$B,$B460,[5]Sheet1!$C:$C,$C460),0)</f>
        <v>0</v>
      </c>
      <c r="V460" s="169">
        <f>+IFERROR(SUMIFS([5]Sheet1!I:I,[5]Sheet1!$A:$A,$A460,[5]Sheet1!$B:$B,$B460,[5]Sheet1!$C:$C,$C460),0)</f>
        <v>0</v>
      </c>
      <c r="W460" s="169">
        <f>+IFERROR(SUMIFS([5]Sheet1!J:J,[5]Sheet1!$A:$A,$A460,[5]Sheet1!$B:$B,$B460,[5]Sheet1!$C:$C,$C460),0)</f>
        <v>0</v>
      </c>
      <c r="X460" s="169">
        <f>+IFERROR(SUMIFS([5]Sheet1!K:K,[5]Sheet1!$A:$A,$A460,[5]Sheet1!$B:$B,$B460,[5]Sheet1!$C:$C,$C460),0)</f>
        <v>0</v>
      </c>
      <c r="Y460" s="169">
        <f>+IFERROR(SUMIFS([5]Sheet1!L:L,[5]Sheet1!$A:$A,$A460,[5]Sheet1!$B:$B,$B460,[5]Sheet1!$C:$C,$C460),0)</f>
        <v>0</v>
      </c>
      <c r="Z460" s="169">
        <f>+IFERROR(SUMIFS([5]Sheet1!M:M,[5]Sheet1!$A:$A,$A460,[5]Sheet1!$B:$B,$B460,[5]Sheet1!$C:$C,$C460),0)</f>
        <v>0</v>
      </c>
      <c r="AA460" s="169">
        <f>+IFERROR(SUMIFS([5]Sheet1!N:N,[5]Sheet1!$A:$A,$A460,[5]Sheet1!$B:$B,$B460,[5]Sheet1!$C:$C,$C460),0)</f>
        <v>0</v>
      </c>
      <c r="AB460" s="169">
        <f>+IFERROR(SUMIFS([5]Sheet1!O:O,[5]Sheet1!$A:$A,$A460,[5]Sheet1!$B:$B,$B460,[5]Sheet1!$C:$C,$C460),0)</f>
        <v>0</v>
      </c>
      <c r="AC460" s="169">
        <f>+IFERROR(SUMIFS([5]Sheet1!P:P,[5]Sheet1!$A:$A,$A460,[5]Sheet1!$B:$B,$B460,[5]Sheet1!$C:$C,$C460),0)</f>
        <v>0</v>
      </c>
      <c r="AD460" s="169">
        <f>+IFERROR(SUMIFS([5]Sheet1!Q:Q,[5]Sheet1!$A:$A,$A460,[5]Sheet1!$B:$B,$B460,[5]Sheet1!$C:$C,$C460),0)</f>
        <v>0</v>
      </c>
      <c r="AE460" s="169">
        <f>+IFERROR(SUMIFS([5]Sheet1!R:R,[5]Sheet1!$A:$A,$A460,[5]Sheet1!$B:$B,$B460,[5]Sheet1!$C:$C,$C460),0)</f>
        <v>0</v>
      </c>
      <c r="AF460" s="169">
        <f>+IFERROR(SUMIFS([5]Sheet1!S:S,[5]Sheet1!$A:$A,$A460,[5]Sheet1!$B:$B,$B460,[5]Sheet1!$C:$C,$C460),0)</f>
        <v>0</v>
      </c>
      <c r="AG460" s="169">
        <f>+IFERROR(SUMIFS([5]Sheet1!T:T,[5]Sheet1!$A:$A,$A460,[5]Sheet1!$B:$B,$B460,[5]Sheet1!$C:$C,$C460),0)</f>
        <v>0</v>
      </c>
      <c r="AH460" s="169">
        <f>+IFERROR(SUMIFS([5]Sheet1!U:U,[5]Sheet1!$A:$A,$A460,[5]Sheet1!$B:$B,$B460,[5]Sheet1!$C:$C,$C460),0)</f>
        <v>0</v>
      </c>
      <c r="AI460" s="169">
        <f>+IFERROR(SUMIFS([5]Sheet1!V:V,[5]Sheet1!$A:$A,$A460,[5]Sheet1!$B:$B,$B460,[5]Sheet1!$C:$C,$C460),0)</f>
        <v>0</v>
      </c>
      <c r="AJ460" s="169">
        <f>+IFERROR(SUMIFS([5]Sheet1!W:W,[5]Sheet1!$A:$A,$A460,[5]Sheet1!$B:$B,$B460,[5]Sheet1!$C:$C,$C460),0)</f>
        <v>0</v>
      </c>
      <c r="AK460" s="169">
        <f>+IFERROR(SUMIFS([5]Sheet1!X:X,[5]Sheet1!$A:$A,$A460,[5]Sheet1!$B:$B,$B460,[5]Sheet1!$C:$C,$C460),0)</f>
        <v>0</v>
      </c>
      <c r="AL460" s="169">
        <f>+IFERROR(SUMIFS([5]Sheet1!Y:Y,[5]Sheet1!$A:$A,$A460,[5]Sheet1!$B:$B,$B460,[5]Sheet1!$C:$C,$C460),0)</f>
        <v>0</v>
      </c>
      <c r="AM460" s="169">
        <f>+IFERROR(SUMIFS([5]Sheet1!Z:Z,[5]Sheet1!$A:$A,$A460,[5]Sheet1!$B:$B,$B460,[5]Sheet1!$C:$C,$C460),0)</f>
        <v>0</v>
      </c>
    </row>
    <row r="461" spans="1:39">
      <c r="A461" s="4" t="s">
        <v>116</v>
      </c>
      <c r="B461" s="4" t="s">
        <v>99</v>
      </c>
      <c r="C461" s="4" t="str">
        <f t="shared" si="212"/>
        <v>Large</v>
      </c>
      <c r="D461" s="218"/>
      <c r="E461" s="207"/>
      <c r="F461" s="204"/>
      <c r="G461" s="12" t="s">
        <v>102</v>
      </c>
      <c r="H461" s="35"/>
      <c r="I461" s="35"/>
      <c r="J461" s="35"/>
      <c r="K461" s="35"/>
      <c r="L461" s="35"/>
      <c r="M461" s="35"/>
      <c r="N461" s="35"/>
      <c r="O461" s="35"/>
      <c r="P461" s="169"/>
      <c r="Q461" s="169">
        <f>+IFERROR(SUMIFS([5]Sheet1!D:D,[5]Sheet1!$A:$A,$A461,[5]Sheet1!$B:$B,$B461,[5]Sheet1!$C:$C,$C461),0)</f>
        <v>0</v>
      </c>
      <c r="R461" s="169">
        <f>+IFERROR(SUMIFS([5]Sheet1!E:E,[5]Sheet1!$A:$A,$A461,[5]Sheet1!$B:$B,$B461,[5]Sheet1!$C:$C,$C461),0)</f>
        <v>0</v>
      </c>
      <c r="S461" s="169">
        <f>+IFERROR(SUMIFS([5]Sheet1!F:F,[5]Sheet1!$A:$A,$A461,[5]Sheet1!$B:$B,$B461,[5]Sheet1!$C:$C,$C461),0)</f>
        <v>0</v>
      </c>
      <c r="T461" s="169">
        <f>+IFERROR(SUMIFS([5]Sheet1!G:G,[5]Sheet1!$A:$A,$A461,[5]Sheet1!$B:$B,$B461,[5]Sheet1!$C:$C,$C461),0)</f>
        <v>0</v>
      </c>
      <c r="U461" s="169">
        <f>+IFERROR(SUMIFS([5]Sheet1!H:H,[5]Sheet1!$A:$A,$A461,[5]Sheet1!$B:$B,$B461,[5]Sheet1!$C:$C,$C461),0)</f>
        <v>0</v>
      </c>
      <c r="V461" s="169">
        <f>+IFERROR(SUMIFS([5]Sheet1!I:I,[5]Sheet1!$A:$A,$A461,[5]Sheet1!$B:$B,$B461,[5]Sheet1!$C:$C,$C461),0)</f>
        <v>0</v>
      </c>
      <c r="W461" s="169">
        <f>+IFERROR(SUMIFS([5]Sheet1!J:J,[5]Sheet1!$A:$A,$A461,[5]Sheet1!$B:$B,$B461,[5]Sheet1!$C:$C,$C461),0)</f>
        <v>0</v>
      </c>
      <c r="X461" s="169">
        <f>+IFERROR(SUMIFS([5]Sheet1!K:K,[5]Sheet1!$A:$A,$A461,[5]Sheet1!$B:$B,$B461,[5]Sheet1!$C:$C,$C461),0)</f>
        <v>0</v>
      </c>
      <c r="Y461" s="169">
        <f>+IFERROR(SUMIFS([5]Sheet1!L:L,[5]Sheet1!$A:$A,$A461,[5]Sheet1!$B:$B,$B461,[5]Sheet1!$C:$C,$C461),0)</f>
        <v>0</v>
      </c>
      <c r="Z461" s="169">
        <f>+IFERROR(SUMIFS([5]Sheet1!M:M,[5]Sheet1!$A:$A,$A461,[5]Sheet1!$B:$B,$B461,[5]Sheet1!$C:$C,$C461),0)</f>
        <v>0</v>
      </c>
      <c r="AA461" s="169">
        <f>+IFERROR(SUMIFS([5]Sheet1!N:N,[5]Sheet1!$A:$A,$A461,[5]Sheet1!$B:$B,$B461,[5]Sheet1!$C:$C,$C461),0)</f>
        <v>0</v>
      </c>
      <c r="AB461" s="169">
        <f>+IFERROR(SUMIFS([5]Sheet1!O:O,[5]Sheet1!$A:$A,$A461,[5]Sheet1!$B:$B,$B461,[5]Sheet1!$C:$C,$C461),0)</f>
        <v>0</v>
      </c>
      <c r="AC461" s="169">
        <f>+IFERROR(SUMIFS([5]Sheet1!P:P,[5]Sheet1!$A:$A,$A461,[5]Sheet1!$B:$B,$B461,[5]Sheet1!$C:$C,$C461),0)</f>
        <v>0</v>
      </c>
      <c r="AD461" s="169">
        <f>+IFERROR(SUMIFS([5]Sheet1!Q:Q,[5]Sheet1!$A:$A,$A461,[5]Sheet1!$B:$B,$B461,[5]Sheet1!$C:$C,$C461),0)</f>
        <v>0</v>
      </c>
      <c r="AE461" s="169">
        <f>+IFERROR(SUMIFS([5]Sheet1!R:R,[5]Sheet1!$A:$A,$A461,[5]Sheet1!$B:$B,$B461,[5]Sheet1!$C:$C,$C461),0)</f>
        <v>0</v>
      </c>
      <c r="AF461" s="169">
        <f>+IFERROR(SUMIFS([5]Sheet1!S:S,[5]Sheet1!$A:$A,$A461,[5]Sheet1!$B:$B,$B461,[5]Sheet1!$C:$C,$C461),0)</f>
        <v>0</v>
      </c>
      <c r="AG461" s="169">
        <f>+IFERROR(SUMIFS([5]Sheet1!T:T,[5]Sheet1!$A:$A,$A461,[5]Sheet1!$B:$B,$B461,[5]Sheet1!$C:$C,$C461),0)</f>
        <v>0</v>
      </c>
      <c r="AH461" s="169">
        <f>+IFERROR(SUMIFS([5]Sheet1!U:U,[5]Sheet1!$A:$A,$A461,[5]Sheet1!$B:$B,$B461,[5]Sheet1!$C:$C,$C461),0)</f>
        <v>0</v>
      </c>
      <c r="AI461" s="169">
        <f>+IFERROR(SUMIFS([5]Sheet1!V:V,[5]Sheet1!$A:$A,$A461,[5]Sheet1!$B:$B,$B461,[5]Sheet1!$C:$C,$C461),0)</f>
        <v>0</v>
      </c>
      <c r="AJ461" s="169">
        <f>+IFERROR(SUMIFS([5]Sheet1!W:W,[5]Sheet1!$A:$A,$A461,[5]Sheet1!$B:$B,$B461,[5]Sheet1!$C:$C,$C461),0)</f>
        <v>0</v>
      </c>
      <c r="AK461" s="169">
        <f>+IFERROR(SUMIFS([5]Sheet1!X:X,[5]Sheet1!$A:$A,$A461,[5]Sheet1!$B:$B,$B461,[5]Sheet1!$C:$C,$C461),0)</f>
        <v>0</v>
      </c>
      <c r="AL461" s="169">
        <f>+IFERROR(SUMIFS([5]Sheet1!Y:Y,[5]Sheet1!$A:$A,$A461,[5]Sheet1!$B:$B,$B461,[5]Sheet1!$C:$C,$C461),0)</f>
        <v>0</v>
      </c>
      <c r="AM461" s="169">
        <f>+IFERROR(SUMIFS([5]Sheet1!Z:Z,[5]Sheet1!$A:$A,$A461,[5]Sheet1!$B:$B,$B461,[5]Sheet1!$C:$C,$C461),0)</f>
        <v>0</v>
      </c>
    </row>
    <row r="462" spans="1:39">
      <c r="A462" s="4" t="s">
        <v>116</v>
      </c>
      <c r="B462" s="4" t="s">
        <v>99</v>
      </c>
      <c r="C462" s="4" t="str">
        <f t="shared" si="212"/>
        <v>assets/client</v>
      </c>
      <c r="D462" s="218"/>
      <c r="E462" s="207"/>
      <c r="F462" s="204"/>
      <c r="G462" s="13" t="s">
        <v>90</v>
      </c>
      <c r="H462" s="36"/>
      <c r="I462" s="36"/>
      <c r="J462" s="36"/>
      <c r="K462" s="36"/>
      <c r="L462" s="36"/>
      <c r="M462" s="36"/>
      <c r="N462" s="36"/>
      <c r="O462" s="36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</row>
    <row r="463" spans="1:39" ht="14.4" customHeight="1">
      <c r="A463" s="4" t="s">
        <v>116</v>
      </c>
      <c r="B463" s="4" t="s">
        <v>54</v>
      </c>
      <c r="C463" s="4" t="str">
        <f t="shared" si="212"/>
        <v>Clients</v>
      </c>
      <c r="D463" s="218"/>
      <c r="E463" s="207"/>
      <c r="F463" s="204" t="s">
        <v>54</v>
      </c>
      <c r="G463" s="10" t="s">
        <v>40</v>
      </c>
      <c r="H463" s="19"/>
      <c r="I463" s="19"/>
      <c r="J463" s="19"/>
      <c r="K463" s="19"/>
      <c r="L463" s="19"/>
      <c r="M463" s="19"/>
      <c r="N463" s="19"/>
      <c r="O463" s="19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65"/>
      <c r="AE463" s="165"/>
      <c r="AF463" s="165"/>
      <c r="AG463" s="165"/>
      <c r="AH463" s="165"/>
      <c r="AI463" s="165"/>
      <c r="AJ463" s="165"/>
      <c r="AK463" s="165"/>
      <c r="AL463" s="165"/>
      <c r="AM463" s="165"/>
    </row>
    <row r="464" spans="1:39">
      <c r="A464" s="4" t="s">
        <v>116</v>
      </c>
      <c r="B464" s="4" t="s">
        <v>54</v>
      </c>
      <c r="C464" s="4" t="s">
        <v>175</v>
      </c>
      <c r="D464" s="218"/>
      <c r="E464" s="207"/>
      <c r="F464" s="204"/>
      <c r="G464" s="11" t="s">
        <v>88</v>
      </c>
      <c r="H464" s="34"/>
      <c r="I464" s="34"/>
      <c r="J464" s="34"/>
      <c r="K464" s="34"/>
      <c r="L464" s="34"/>
      <c r="M464" s="34"/>
      <c r="N464" s="34"/>
      <c r="O464" s="34"/>
      <c r="P464" s="169"/>
      <c r="Q464" s="169">
        <f>+IFERROR(SUMIFS([5]Sheet1!D:D,[5]Sheet1!$A:$A,$A464,[5]Sheet1!$B:$B,$B464,[5]Sheet1!$C:$C,$C464),0)</f>
        <v>0</v>
      </c>
      <c r="R464" s="169">
        <f>+IFERROR(SUMIFS([5]Sheet1!E:E,[5]Sheet1!$A:$A,$A464,[5]Sheet1!$B:$B,$B464,[5]Sheet1!$C:$C,$C464),0)</f>
        <v>0</v>
      </c>
      <c r="S464" s="169">
        <f>+IFERROR(SUMIFS([5]Sheet1!F:F,[5]Sheet1!$A:$A,$A464,[5]Sheet1!$B:$B,$B464,[5]Sheet1!$C:$C,$C464),0)</f>
        <v>0</v>
      </c>
      <c r="T464" s="169">
        <f>+IFERROR(SUMIFS([5]Sheet1!G:G,[5]Sheet1!$A:$A,$A464,[5]Sheet1!$B:$B,$B464,[5]Sheet1!$C:$C,$C464),0)</f>
        <v>0</v>
      </c>
      <c r="U464" s="169">
        <f>+IFERROR(SUMIFS([5]Sheet1!H:H,[5]Sheet1!$A:$A,$A464,[5]Sheet1!$B:$B,$B464,[5]Sheet1!$C:$C,$C464),0)</f>
        <v>0</v>
      </c>
      <c r="V464" s="169">
        <f>+IFERROR(SUMIFS([5]Sheet1!I:I,[5]Sheet1!$A:$A,$A464,[5]Sheet1!$B:$B,$B464,[5]Sheet1!$C:$C,$C464),0)</f>
        <v>0</v>
      </c>
      <c r="W464" s="169">
        <f>+IFERROR(SUMIFS([5]Sheet1!J:J,[5]Sheet1!$A:$A,$A464,[5]Sheet1!$B:$B,$B464,[5]Sheet1!$C:$C,$C464),0)</f>
        <v>0</v>
      </c>
      <c r="X464" s="169">
        <f>+IFERROR(SUMIFS([5]Sheet1!K:K,[5]Sheet1!$A:$A,$A464,[5]Sheet1!$B:$B,$B464,[5]Sheet1!$C:$C,$C464),0)</f>
        <v>0</v>
      </c>
      <c r="Y464" s="169">
        <f>+IFERROR(SUMIFS([5]Sheet1!L:L,[5]Sheet1!$A:$A,$A464,[5]Sheet1!$B:$B,$B464,[5]Sheet1!$C:$C,$C464),0)</f>
        <v>0</v>
      </c>
      <c r="Z464" s="169">
        <f>+IFERROR(SUMIFS([5]Sheet1!M:M,[5]Sheet1!$A:$A,$A464,[5]Sheet1!$B:$B,$B464,[5]Sheet1!$C:$C,$C464),0)</f>
        <v>0</v>
      </c>
      <c r="AA464" s="169">
        <f>+IFERROR(SUMIFS([5]Sheet1!N:N,[5]Sheet1!$A:$A,$A464,[5]Sheet1!$B:$B,$B464,[5]Sheet1!$C:$C,$C464),0)</f>
        <v>0</v>
      </c>
      <c r="AB464" s="169">
        <f>+IFERROR(SUMIFS([5]Sheet1!O:O,[5]Sheet1!$A:$A,$A464,[5]Sheet1!$B:$B,$B464,[5]Sheet1!$C:$C,$C464),0)</f>
        <v>0</v>
      </c>
      <c r="AC464" s="169">
        <f>+IFERROR(SUMIFS([5]Sheet1!P:P,[5]Sheet1!$A:$A,$A464,[5]Sheet1!$B:$B,$B464,[5]Sheet1!$C:$C,$C464),0)</f>
        <v>0</v>
      </c>
      <c r="AD464" s="169">
        <f>+IFERROR(SUMIFS([5]Sheet1!Q:Q,[5]Sheet1!$A:$A,$A464,[5]Sheet1!$B:$B,$B464,[5]Sheet1!$C:$C,$C464),0)</f>
        <v>0</v>
      </c>
      <c r="AE464" s="169">
        <f>+IFERROR(SUMIFS([5]Sheet1!R:R,[5]Sheet1!$A:$A,$A464,[5]Sheet1!$B:$B,$B464,[5]Sheet1!$C:$C,$C464),0)</f>
        <v>0</v>
      </c>
      <c r="AF464" s="169">
        <f>+IFERROR(SUMIFS([5]Sheet1!S:S,[5]Sheet1!$A:$A,$A464,[5]Sheet1!$B:$B,$B464,[5]Sheet1!$C:$C,$C464),0)</f>
        <v>0</v>
      </c>
      <c r="AG464" s="169">
        <f>+IFERROR(SUMIFS([5]Sheet1!T:T,[5]Sheet1!$A:$A,$A464,[5]Sheet1!$B:$B,$B464,[5]Sheet1!$C:$C,$C464),0)</f>
        <v>0</v>
      </c>
      <c r="AH464" s="169">
        <f>+IFERROR(SUMIFS([5]Sheet1!U:U,[5]Sheet1!$A:$A,$A464,[5]Sheet1!$B:$B,$B464,[5]Sheet1!$C:$C,$C464),0)</f>
        <v>0</v>
      </c>
      <c r="AI464" s="169">
        <f>+IFERROR(SUMIFS([5]Sheet1!V:V,[5]Sheet1!$A:$A,$A464,[5]Sheet1!$B:$B,$B464,[5]Sheet1!$C:$C,$C464),0)</f>
        <v>0</v>
      </c>
      <c r="AJ464" s="169">
        <f>+IFERROR(SUMIFS([5]Sheet1!W:W,[5]Sheet1!$A:$A,$A464,[5]Sheet1!$B:$B,$B464,[5]Sheet1!$C:$C,$C464),0)</f>
        <v>0</v>
      </c>
      <c r="AK464" s="169">
        <f>+IFERROR(SUMIFS([5]Sheet1!X:X,[5]Sheet1!$A:$A,$A464,[5]Sheet1!$B:$B,$B464,[5]Sheet1!$C:$C,$C464),0)</f>
        <v>0</v>
      </c>
      <c r="AL464" s="169">
        <f>+IFERROR(SUMIFS([5]Sheet1!Y:Y,[5]Sheet1!$A:$A,$A464,[5]Sheet1!$B:$B,$B464,[5]Sheet1!$C:$C,$C464),0)</f>
        <v>0</v>
      </c>
      <c r="AM464" s="169">
        <f>+IFERROR(SUMIFS([5]Sheet1!Z:Z,[5]Sheet1!$A:$A,$A464,[5]Sheet1!$B:$B,$B464,[5]Sheet1!$C:$C,$C464),0)</f>
        <v>0</v>
      </c>
    </row>
    <row r="465" spans="1:39">
      <c r="A465" s="4" t="s">
        <v>116</v>
      </c>
      <c r="B465" s="4" t="s">
        <v>54</v>
      </c>
      <c r="C465" s="4" t="str">
        <f t="shared" ref="C465:C492" si="215">+G465</f>
        <v>assets/client</v>
      </c>
      <c r="D465" s="218"/>
      <c r="E465" s="208"/>
      <c r="F465" s="204"/>
      <c r="G465" s="13" t="s">
        <v>90</v>
      </c>
      <c r="H465" s="36"/>
      <c r="I465" s="36"/>
      <c r="J465" s="36"/>
      <c r="K465" s="36"/>
      <c r="L465" s="36"/>
      <c r="M465" s="36"/>
      <c r="N465" s="36"/>
      <c r="O465" s="36"/>
      <c r="P465" s="170" t="str">
        <f t="shared" ref="P465:AM465" si="216">+IFERROR(P464/P463,"")</f>
        <v/>
      </c>
      <c r="Q465" s="170" t="str">
        <f t="shared" si="216"/>
        <v/>
      </c>
      <c r="R465" s="170" t="str">
        <f t="shared" si="216"/>
        <v/>
      </c>
      <c r="S465" s="170" t="str">
        <f t="shared" si="216"/>
        <v/>
      </c>
      <c r="T465" s="170" t="str">
        <f t="shared" si="216"/>
        <v/>
      </c>
      <c r="U465" s="170" t="str">
        <f t="shared" si="216"/>
        <v/>
      </c>
      <c r="V465" s="170" t="str">
        <f t="shared" si="216"/>
        <v/>
      </c>
      <c r="W465" s="170" t="str">
        <f t="shared" si="216"/>
        <v/>
      </c>
      <c r="X465" s="170" t="str">
        <f t="shared" si="216"/>
        <v/>
      </c>
      <c r="Y465" s="170" t="str">
        <f t="shared" si="216"/>
        <v/>
      </c>
      <c r="Z465" s="170" t="str">
        <f t="shared" si="216"/>
        <v/>
      </c>
      <c r="AA465" s="170" t="str">
        <f t="shared" si="216"/>
        <v/>
      </c>
      <c r="AB465" s="170" t="str">
        <f t="shared" si="216"/>
        <v/>
      </c>
      <c r="AC465" s="170" t="str">
        <f t="shared" si="216"/>
        <v/>
      </c>
      <c r="AD465" s="170" t="str">
        <f t="shared" si="216"/>
        <v/>
      </c>
      <c r="AE465" s="170" t="str">
        <f t="shared" si="216"/>
        <v/>
      </c>
      <c r="AF465" s="170" t="str">
        <f t="shared" si="216"/>
        <v/>
      </c>
      <c r="AG465" s="170" t="str">
        <f t="shared" si="216"/>
        <v/>
      </c>
      <c r="AH465" s="170" t="str">
        <f t="shared" si="216"/>
        <v/>
      </c>
      <c r="AI465" s="170" t="str">
        <f t="shared" si="216"/>
        <v/>
      </c>
      <c r="AJ465" s="170" t="str">
        <f t="shared" si="216"/>
        <v/>
      </c>
      <c r="AK465" s="170" t="str">
        <f t="shared" si="216"/>
        <v/>
      </c>
      <c r="AL465" s="170" t="str">
        <f t="shared" si="216"/>
        <v/>
      </c>
      <c r="AM465" s="170" t="str">
        <f t="shared" si="216"/>
        <v/>
      </c>
    </row>
    <row r="466" spans="1:39" ht="14.4" customHeight="1">
      <c r="A466" s="4" t="s">
        <v>116</v>
      </c>
      <c r="B466" s="4" t="s">
        <v>50</v>
      </c>
      <c r="C466" s="4" t="str">
        <f t="shared" si="215"/>
        <v>Clients</v>
      </c>
      <c r="D466" s="218"/>
      <c r="E466" s="203" t="s">
        <v>36</v>
      </c>
      <c r="F466" s="204" t="s">
        <v>50</v>
      </c>
      <c r="G466" s="10" t="s">
        <v>40</v>
      </c>
      <c r="H466" s="19"/>
      <c r="I466" s="19"/>
      <c r="J466" s="19"/>
      <c r="K466" s="19"/>
      <c r="L466" s="19"/>
      <c r="M466" s="19"/>
      <c r="N466" s="19"/>
      <c r="O466" s="19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65"/>
      <c r="AE466" s="165"/>
      <c r="AF466" s="165"/>
      <c r="AG466" s="165"/>
      <c r="AH466" s="165"/>
      <c r="AI466" s="165"/>
      <c r="AJ466" s="165"/>
      <c r="AK466" s="165"/>
      <c r="AL466" s="165"/>
      <c r="AM466" s="165"/>
    </row>
    <row r="467" spans="1:39">
      <c r="A467" s="4" t="s">
        <v>116</v>
      </c>
      <c r="B467" s="4" t="s">
        <v>50</v>
      </c>
      <c r="C467" s="4" t="str">
        <f t="shared" si="215"/>
        <v>Assets</v>
      </c>
      <c r="D467" s="218"/>
      <c r="E467" s="203"/>
      <c r="F467" s="204"/>
      <c r="G467" s="11" t="s">
        <v>88</v>
      </c>
      <c r="H467" s="34"/>
      <c r="I467" s="34"/>
      <c r="J467" s="34"/>
      <c r="K467" s="34"/>
      <c r="L467" s="34"/>
      <c r="M467" s="34"/>
      <c r="N467" s="34"/>
      <c r="O467" s="34"/>
      <c r="P467" s="167">
        <f t="shared" ref="P467" si="217">SUM(P468:P469)</f>
        <v>0</v>
      </c>
      <c r="Q467" s="167"/>
      <c r="R467" s="167">
        <f t="shared" ref="R467:AM467" si="218">SUM(R468:R469)</f>
        <v>0</v>
      </c>
      <c r="S467" s="167">
        <f t="shared" si="218"/>
        <v>0</v>
      </c>
      <c r="T467" s="167">
        <f t="shared" si="218"/>
        <v>0</v>
      </c>
      <c r="U467" s="167">
        <f t="shared" si="218"/>
        <v>0</v>
      </c>
      <c r="V467" s="167">
        <f t="shared" si="218"/>
        <v>0</v>
      </c>
      <c r="W467" s="167">
        <f t="shared" si="218"/>
        <v>0</v>
      </c>
      <c r="X467" s="167">
        <f t="shared" si="218"/>
        <v>0</v>
      </c>
      <c r="Y467" s="167">
        <f t="shared" si="218"/>
        <v>0</v>
      </c>
      <c r="Z467" s="167">
        <f t="shared" si="218"/>
        <v>0</v>
      </c>
      <c r="AA467" s="167">
        <f t="shared" si="218"/>
        <v>0</v>
      </c>
      <c r="AB467" s="167">
        <f t="shared" si="218"/>
        <v>0</v>
      </c>
      <c r="AC467" s="167">
        <f t="shared" si="218"/>
        <v>0</v>
      </c>
      <c r="AD467" s="167">
        <f t="shared" si="218"/>
        <v>0</v>
      </c>
      <c r="AE467" s="167">
        <f t="shared" si="218"/>
        <v>0</v>
      </c>
      <c r="AF467" s="167">
        <f t="shared" si="218"/>
        <v>0</v>
      </c>
      <c r="AG467" s="167">
        <f t="shared" si="218"/>
        <v>0</v>
      </c>
      <c r="AH467" s="167">
        <f t="shared" si="218"/>
        <v>0</v>
      </c>
      <c r="AI467" s="167">
        <f t="shared" si="218"/>
        <v>0</v>
      </c>
      <c r="AJ467" s="167">
        <f t="shared" si="218"/>
        <v>0</v>
      </c>
      <c r="AK467" s="167">
        <f t="shared" si="218"/>
        <v>0</v>
      </c>
      <c r="AL467" s="167">
        <f t="shared" si="218"/>
        <v>0</v>
      </c>
      <c r="AM467" s="167">
        <f t="shared" si="218"/>
        <v>0</v>
      </c>
    </row>
    <row r="468" spans="1:39">
      <c r="A468" s="4" t="s">
        <v>116</v>
      </c>
      <c r="B468" s="4" t="s">
        <v>50</v>
      </c>
      <c r="C468" s="4" t="str">
        <f t="shared" si="215"/>
        <v>Teamwork+PBX</v>
      </c>
      <c r="D468" s="218"/>
      <c r="E468" s="203"/>
      <c r="F468" s="204"/>
      <c r="G468" s="12" t="s">
        <v>1</v>
      </c>
      <c r="H468" s="35"/>
      <c r="I468" s="35"/>
      <c r="J468" s="35"/>
      <c r="K468" s="35"/>
      <c r="L468" s="35"/>
      <c r="M468" s="35"/>
      <c r="N468" s="35"/>
      <c r="O468" s="35"/>
      <c r="P468" s="169"/>
      <c r="Q468" s="169">
        <f>+IFERROR(SUMIFS([5]Sheet1!D:D,[5]Sheet1!$A:$A,$A468,[5]Sheet1!$B:$B,$B468,[5]Sheet1!$C:$C,$C468),0)</f>
        <v>0</v>
      </c>
      <c r="R468" s="169">
        <f>+IFERROR(SUMIFS([5]Sheet1!E:E,[5]Sheet1!$A:$A,$A468,[5]Sheet1!$B:$B,$B468,[5]Sheet1!$C:$C,$C468),0)</f>
        <v>0</v>
      </c>
      <c r="S468" s="169">
        <f>+IFERROR(SUMIFS([5]Sheet1!F:F,[5]Sheet1!$A:$A,$A468,[5]Sheet1!$B:$B,$B468,[5]Sheet1!$C:$C,$C468),0)</f>
        <v>0</v>
      </c>
      <c r="T468" s="169">
        <f>+IFERROR(SUMIFS([5]Sheet1!G:G,[5]Sheet1!$A:$A,$A468,[5]Sheet1!$B:$B,$B468,[5]Sheet1!$C:$C,$C468),0)</f>
        <v>0</v>
      </c>
      <c r="U468" s="169">
        <f>+IFERROR(SUMIFS([5]Sheet1!H:H,[5]Sheet1!$A:$A,$A468,[5]Sheet1!$B:$B,$B468,[5]Sheet1!$C:$C,$C468),0)</f>
        <v>0</v>
      </c>
      <c r="V468" s="169">
        <f>+IFERROR(SUMIFS([5]Sheet1!I:I,[5]Sheet1!$A:$A,$A468,[5]Sheet1!$B:$B,$B468,[5]Sheet1!$C:$C,$C468),0)</f>
        <v>0</v>
      </c>
      <c r="W468" s="169">
        <f>+IFERROR(SUMIFS([5]Sheet1!J:J,[5]Sheet1!$A:$A,$A468,[5]Sheet1!$B:$B,$B468,[5]Sheet1!$C:$C,$C468),0)</f>
        <v>0</v>
      </c>
      <c r="X468" s="169">
        <f>+IFERROR(SUMIFS([5]Sheet1!K:K,[5]Sheet1!$A:$A,$A468,[5]Sheet1!$B:$B,$B468,[5]Sheet1!$C:$C,$C468),0)</f>
        <v>0</v>
      </c>
      <c r="Y468" s="169">
        <f>+IFERROR(SUMIFS([5]Sheet1!L:L,[5]Sheet1!$A:$A,$A468,[5]Sheet1!$B:$B,$B468,[5]Sheet1!$C:$C,$C468),0)</f>
        <v>0</v>
      </c>
      <c r="Z468" s="169">
        <f>+IFERROR(SUMIFS([5]Sheet1!M:M,[5]Sheet1!$A:$A,$A468,[5]Sheet1!$B:$B,$B468,[5]Sheet1!$C:$C,$C468),0)</f>
        <v>0</v>
      </c>
      <c r="AA468" s="169">
        <f>+IFERROR(SUMIFS([5]Sheet1!N:N,[5]Sheet1!$A:$A,$A468,[5]Sheet1!$B:$B,$B468,[5]Sheet1!$C:$C,$C468),0)</f>
        <v>0</v>
      </c>
      <c r="AB468" s="169">
        <f>+IFERROR(SUMIFS([5]Sheet1!O:O,[5]Sheet1!$A:$A,$A468,[5]Sheet1!$B:$B,$B468,[5]Sheet1!$C:$C,$C468),0)</f>
        <v>0</v>
      </c>
      <c r="AC468" s="169">
        <f>+IFERROR(SUMIFS([5]Sheet1!P:P,[5]Sheet1!$A:$A,$A468,[5]Sheet1!$B:$B,$B468,[5]Sheet1!$C:$C,$C468),0)</f>
        <v>0</v>
      </c>
      <c r="AD468" s="169">
        <f>+IFERROR(SUMIFS([5]Sheet1!Q:Q,[5]Sheet1!$A:$A,$A468,[5]Sheet1!$B:$B,$B468,[5]Sheet1!$C:$C,$C468),0)</f>
        <v>0</v>
      </c>
      <c r="AE468" s="169">
        <f>+IFERROR(SUMIFS([5]Sheet1!R:R,[5]Sheet1!$A:$A,$A468,[5]Sheet1!$B:$B,$B468,[5]Sheet1!$C:$C,$C468),0)</f>
        <v>0</v>
      </c>
      <c r="AF468" s="169">
        <f>+IFERROR(SUMIFS([5]Sheet1!S:S,[5]Sheet1!$A:$A,$A468,[5]Sheet1!$B:$B,$B468,[5]Sheet1!$C:$C,$C468),0)</f>
        <v>0</v>
      </c>
      <c r="AG468" s="169">
        <f>+IFERROR(SUMIFS([5]Sheet1!T:T,[5]Sheet1!$A:$A,$A468,[5]Sheet1!$B:$B,$B468,[5]Sheet1!$C:$C,$C468),0)</f>
        <v>0</v>
      </c>
      <c r="AH468" s="169">
        <f>+IFERROR(SUMIFS([5]Sheet1!U:U,[5]Sheet1!$A:$A,$A468,[5]Sheet1!$B:$B,$B468,[5]Sheet1!$C:$C,$C468),0)</f>
        <v>0</v>
      </c>
      <c r="AI468" s="169">
        <f>+IFERROR(SUMIFS([5]Sheet1!V:V,[5]Sheet1!$A:$A,$A468,[5]Sheet1!$B:$B,$B468,[5]Sheet1!$C:$C,$C468),0)</f>
        <v>0</v>
      </c>
      <c r="AJ468" s="169">
        <f>+IFERROR(SUMIFS([5]Sheet1!W:W,[5]Sheet1!$A:$A,$A468,[5]Sheet1!$B:$B,$B468,[5]Sheet1!$C:$C,$C468),0)</f>
        <v>0</v>
      </c>
      <c r="AK468" s="169">
        <f>+IFERROR(SUMIFS([5]Sheet1!X:X,[5]Sheet1!$A:$A,$A468,[5]Sheet1!$B:$B,$B468,[5]Sheet1!$C:$C,$C468),0)</f>
        <v>0</v>
      </c>
      <c r="AL468" s="169">
        <f>+IFERROR(SUMIFS([5]Sheet1!Y:Y,[5]Sheet1!$A:$A,$A468,[5]Sheet1!$B:$B,$B468,[5]Sheet1!$C:$C,$C468),0)</f>
        <v>0</v>
      </c>
      <c r="AM468" s="169">
        <f>+IFERROR(SUMIFS([5]Sheet1!Z:Z,[5]Sheet1!$A:$A,$A468,[5]Sheet1!$B:$B,$B468,[5]Sheet1!$C:$C,$C468),0)</f>
        <v>0</v>
      </c>
    </row>
    <row r="469" spans="1:39">
      <c r="A469" s="4" t="s">
        <v>116</v>
      </c>
      <c r="B469" s="4" t="s">
        <v>50</v>
      </c>
      <c r="C469" s="4" t="str">
        <f t="shared" si="215"/>
        <v>Receptionist</v>
      </c>
      <c r="D469" s="218"/>
      <c r="E469" s="203"/>
      <c r="F469" s="204"/>
      <c r="G469" s="12" t="s">
        <v>2</v>
      </c>
      <c r="H469" s="35"/>
      <c r="I469" s="35"/>
      <c r="J469" s="35"/>
      <c r="K469" s="35"/>
      <c r="L469" s="35"/>
      <c r="M469" s="35"/>
      <c r="N469" s="35"/>
      <c r="O469" s="35"/>
      <c r="P469" s="169"/>
      <c r="Q469" s="169">
        <f>+IFERROR(SUMIFS([5]Sheet1!D:D,[5]Sheet1!$A:$A,$A469,[5]Sheet1!$B:$B,$B469,[5]Sheet1!$C:$C,$C469),0)</f>
        <v>0</v>
      </c>
      <c r="R469" s="169">
        <f>+IFERROR(SUMIFS([5]Sheet1!E:E,[5]Sheet1!$A:$A,$A469,[5]Sheet1!$B:$B,$B469,[5]Sheet1!$C:$C,$C469),0)</f>
        <v>0</v>
      </c>
      <c r="S469" s="169">
        <f>+IFERROR(SUMIFS([5]Sheet1!F:F,[5]Sheet1!$A:$A,$A469,[5]Sheet1!$B:$B,$B469,[5]Sheet1!$C:$C,$C469),0)</f>
        <v>0</v>
      </c>
      <c r="T469" s="169">
        <f>+IFERROR(SUMIFS([5]Sheet1!G:G,[5]Sheet1!$A:$A,$A469,[5]Sheet1!$B:$B,$B469,[5]Sheet1!$C:$C,$C469),0)</f>
        <v>0</v>
      </c>
      <c r="U469" s="169">
        <f>+IFERROR(SUMIFS([5]Sheet1!H:H,[5]Sheet1!$A:$A,$A469,[5]Sheet1!$B:$B,$B469,[5]Sheet1!$C:$C,$C469),0)</f>
        <v>0</v>
      </c>
      <c r="V469" s="169">
        <f>+IFERROR(SUMIFS([5]Sheet1!I:I,[5]Sheet1!$A:$A,$A469,[5]Sheet1!$B:$B,$B469,[5]Sheet1!$C:$C,$C469),0)</f>
        <v>0</v>
      </c>
      <c r="W469" s="169">
        <f>+IFERROR(SUMIFS([5]Sheet1!J:J,[5]Sheet1!$A:$A,$A469,[5]Sheet1!$B:$B,$B469,[5]Sheet1!$C:$C,$C469),0)</f>
        <v>0</v>
      </c>
      <c r="X469" s="169">
        <f>+IFERROR(SUMIFS([5]Sheet1!K:K,[5]Sheet1!$A:$A,$A469,[5]Sheet1!$B:$B,$B469,[5]Sheet1!$C:$C,$C469),0)</f>
        <v>0</v>
      </c>
      <c r="Y469" s="169">
        <f>+IFERROR(SUMIFS([5]Sheet1!L:L,[5]Sheet1!$A:$A,$A469,[5]Sheet1!$B:$B,$B469,[5]Sheet1!$C:$C,$C469),0)</f>
        <v>0</v>
      </c>
      <c r="Z469" s="169">
        <f>+IFERROR(SUMIFS([5]Sheet1!M:M,[5]Sheet1!$A:$A,$A469,[5]Sheet1!$B:$B,$B469,[5]Sheet1!$C:$C,$C469),0)</f>
        <v>0</v>
      </c>
      <c r="AA469" s="169">
        <f>+IFERROR(SUMIFS([5]Sheet1!N:N,[5]Sheet1!$A:$A,$A469,[5]Sheet1!$B:$B,$B469,[5]Sheet1!$C:$C,$C469),0)</f>
        <v>0</v>
      </c>
      <c r="AB469" s="169">
        <f>+IFERROR(SUMIFS([5]Sheet1!O:O,[5]Sheet1!$A:$A,$A469,[5]Sheet1!$B:$B,$B469,[5]Sheet1!$C:$C,$C469),0)</f>
        <v>0</v>
      </c>
      <c r="AC469" s="169">
        <f>+IFERROR(SUMIFS([5]Sheet1!P:P,[5]Sheet1!$A:$A,$A469,[5]Sheet1!$B:$B,$B469,[5]Sheet1!$C:$C,$C469),0)</f>
        <v>0</v>
      </c>
      <c r="AD469" s="169">
        <f>+IFERROR(SUMIFS([5]Sheet1!Q:Q,[5]Sheet1!$A:$A,$A469,[5]Sheet1!$B:$B,$B469,[5]Sheet1!$C:$C,$C469),0)</f>
        <v>0</v>
      </c>
      <c r="AE469" s="169">
        <f>+IFERROR(SUMIFS([5]Sheet1!R:R,[5]Sheet1!$A:$A,$A469,[5]Sheet1!$B:$B,$B469,[5]Sheet1!$C:$C,$C469),0)</f>
        <v>0</v>
      </c>
      <c r="AF469" s="169">
        <f>+IFERROR(SUMIFS([5]Sheet1!S:S,[5]Sheet1!$A:$A,$A469,[5]Sheet1!$B:$B,$B469,[5]Sheet1!$C:$C,$C469),0)</f>
        <v>0</v>
      </c>
      <c r="AG469" s="169">
        <f>+IFERROR(SUMIFS([5]Sheet1!T:T,[5]Sheet1!$A:$A,$A469,[5]Sheet1!$B:$B,$B469,[5]Sheet1!$C:$C,$C469),0)</f>
        <v>0</v>
      </c>
      <c r="AH469" s="169">
        <f>+IFERROR(SUMIFS([5]Sheet1!U:U,[5]Sheet1!$A:$A,$A469,[5]Sheet1!$B:$B,$B469,[5]Sheet1!$C:$C,$C469),0)</f>
        <v>0</v>
      </c>
      <c r="AI469" s="169">
        <f>+IFERROR(SUMIFS([5]Sheet1!V:V,[5]Sheet1!$A:$A,$A469,[5]Sheet1!$B:$B,$B469,[5]Sheet1!$C:$C,$C469),0)</f>
        <v>0</v>
      </c>
      <c r="AJ469" s="169">
        <f>+IFERROR(SUMIFS([5]Sheet1!W:W,[5]Sheet1!$A:$A,$A469,[5]Sheet1!$B:$B,$B469,[5]Sheet1!$C:$C,$C469),0)</f>
        <v>0</v>
      </c>
      <c r="AK469" s="169">
        <f>+IFERROR(SUMIFS([5]Sheet1!X:X,[5]Sheet1!$A:$A,$A469,[5]Sheet1!$B:$B,$B469,[5]Sheet1!$C:$C,$C469),0)</f>
        <v>0</v>
      </c>
      <c r="AL469" s="169">
        <f>+IFERROR(SUMIFS([5]Sheet1!Y:Y,[5]Sheet1!$A:$A,$A469,[5]Sheet1!$B:$B,$B469,[5]Sheet1!$C:$C,$C469),0)</f>
        <v>0</v>
      </c>
      <c r="AM469" s="169">
        <f>+IFERROR(SUMIFS([5]Sheet1!Z:Z,[5]Sheet1!$A:$A,$A469,[5]Sheet1!$B:$B,$B469,[5]Sheet1!$C:$C,$C469),0)</f>
        <v>0</v>
      </c>
    </row>
    <row r="470" spans="1:39">
      <c r="A470" s="4" t="s">
        <v>116</v>
      </c>
      <c r="B470" s="4" t="s">
        <v>50</v>
      </c>
      <c r="C470" s="4" t="str">
        <f t="shared" si="215"/>
        <v>add-on Call recording</v>
      </c>
      <c r="D470" s="218"/>
      <c r="E470" s="203"/>
      <c r="F470" s="204"/>
      <c r="G470" s="14" t="s">
        <v>83</v>
      </c>
      <c r="H470" s="37"/>
      <c r="I470" s="37"/>
      <c r="J470" s="37"/>
      <c r="K470" s="37"/>
      <c r="L470" s="37"/>
      <c r="M470" s="37"/>
      <c r="N470" s="37"/>
      <c r="O470" s="37"/>
      <c r="P470" s="169"/>
      <c r="Q470" s="169">
        <f>+IFERROR(SUMIFS([5]Sheet1!D:D,[5]Sheet1!$A:$A,$A470,[5]Sheet1!$B:$B,$B470,[5]Sheet1!$C:$C,$C470),0)</f>
        <v>0</v>
      </c>
      <c r="R470" s="169">
        <f>+IFERROR(SUMIFS([5]Sheet1!E:E,[5]Sheet1!$A:$A,$A470,[5]Sheet1!$B:$B,$B470,[5]Sheet1!$C:$C,$C470),0)</f>
        <v>0</v>
      </c>
      <c r="S470" s="169">
        <f>+IFERROR(SUMIFS([5]Sheet1!F:F,[5]Sheet1!$A:$A,$A470,[5]Sheet1!$B:$B,$B470,[5]Sheet1!$C:$C,$C470),0)</f>
        <v>0</v>
      </c>
      <c r="T470" s="169">
        <f>+IFERROR(SUMIFS([5]Sheet1!G:G,[5]Sheet1!$A:$A,$A470,[5]Sheet1!$B:$B,$B470,[5]Sheet1!$C:$C,$C470),0)</f>
        <v>0</v>
      </c>
      <c r="U470" s="169">
        <f>+IFERROR(SUMIFS([5]Sheet1!H:H,[5]Sheet1!$A:$A,$A470,[5]Sheet1!$B:$B,$B470,[5]Sheet1!$C:$C,$C470),0)</f>
        <v>0</v>
      </c>
      <c r="V470" s="169">
        <f>+IFERROR(SUMIFS([5]Sheet1!I:I,[5]Sheet1!$A:$A,$A470,[5]Sheet1!$B:$B,$B470,[5]Sheet1!$C:$C,$C470),0)</f>
        <v>0</v>
      </c>
      <c r="W470" s="169">
        <f>+IFERROR(SUMIFS([5]Sheet1!J:J,[5]Sheet1!$A:$A,$A470,[5]Sheet1!$B:$B,$B470,[5]Sheet1!$C:$C,$C470),0)</f>
        <v>0</v>
      </c>
      <c r="X470" s="169">
        <f>+IFERROR(SUMIFS([5]Sheet1!K:K,[5]Sheet1!$A:$A,$A470,[5]Sheet1!$B:$B,$B470,[5]Sheet1!$C:$C,$C470),0)</f>
        <v>0</v>
      </c>
      <c r="Y470" s="169">
        <f>+IFERROR(SUMIFS([5]Sheet1!L:L,[5]Sheet1!$A:$A,$A470,[5]Sheet1!$B:$B,$B470,[5]Sheet1!$C:$C,$C470),0)</f>
        <v>0</v>
      </c>
      <c r="Z470" s="169">
        <f>+IFERROR(SUMIFS([5]Sheet1!M:M,[5]Sheet1!$A:$A,$A470,[5]Sheet1!$B:$B,$B470,[5]Sheet1!$C:$C,$C470),0)</f>
        <v>0</v>
      </c>
      <c r="AA470" s="169">
        <f>+IFERROR(SUMIFS([5]Sheet1!N:N,[5]Sheet1!$A:$A,$A470,[5]Sheet1!$B:$B,$B470,[5]Sheet1!$C:$C,$C470),0)</f>
        <v>0</v>
      </c>
      <c r="AB470" s="169">
        <f>+IFERROR(SUMIFS([5]Sheet1!O:O,[5]Sheet1!$A:$A,$A470,[5]Sheet1!$B:$B,$B470,[5]Sheet1!$C:$C,$C470),0)</f>
        <v>0</v>
      </c>
      <c r="AC470" s="169">
        <f>+IFERROR(SUMIFS([5]Sheet1!P:P,[5]Sheet1!$A:$A,$A470,[5]Sheet1!$B:$B,$B470,[5]Sheet1!$C:$C,$C470),0)</f>
        <v>0</v>
      </c>
      <c r="AD470" s="169">
        <f>+IFERROR(SUMIFS([5]Sheet1!Q:Q,[5]Sheet1!$A:$A,$A470,[5]Sheet1!$B:$B,$B470,[5]Sheet1!$C:$C,$C470),0)</f>
        <v>0</v>
      </c>
      <c r="AE470" s="169">
        <f>+IFERROR(SUMIFS([5]Sheet1!R:R,[5]Sheet1!$A:$A,$A470,[5]Sheet1!$B:$B,$B470,[5]Sheet1!$C:$C,$C470),0)</f>
        <v>0</v>
      </c>
      <c r="AF470" s="169">
        <f>+IFERROR(SUMIFS([5]Sheet1!S:S,[5]Sheet1!$A:$A,$A470,[5]Sheet1!$B:$B,$B470,[5]Sheet1!$C:$C,$C470),0)</f>
        <v>0</v>
      </c>
      <c r="AG470" s="169">
        <f>+IFERROR(SUMIFS([5]Sheet1!T:T,[5]Sheet1!$A:$A,$A470,[5]Sheet1!$B:$B,$B470,[5]Sheet1!$C:$C,$C470),0)</f>
        <v>0</v>
      </c>
      <c r="AH470" s="169">
        <f>+IFERROR(SUMIFS([5]Sheet1!U:U,[5]Sheet1!$A:$A,$A470,[5]Sheet1!$B:$B,$B470,[5]Sheet1!$C:$C,$C470),0)</f>
        <v>0</v>
      </c>
      <c r="AI470" s="169">
        <f>+IFERROR(SUMIFS([5]Sheet1!V:V,[5]Sheet1!$A:$A,$A470,[5]Sheet1!$B:$B,$B470,[5]Sheet1!$C:$C,$C470),0)</f>
        <v>0</v>
      </c>
      <c r="AJ470" s="169">
        <f>+IFERROR(SUMIFS([5]Sheet1!W:W,[5]Sheet1!$A:$A,$A470,[5]Sheet1!$B:$B,$B470,[5]Sheet1!$C:$C,$C470),0)</f>
        <v>0</v>
      </c>
      <c r="AK470" s="169">
        <f>+IFERROR(SUMIFS([5]Sheet1!X:X,[5]Sheet1!$A:$A,$A470,[5]Sheet1!$B:$B,$B470,[5]Sheet1!$C:$C,$C470),0)</f>
        <v>0</v>
      </c>
      <c r="AL470" s="169">
        <f>+IFERROR(SUMIFS([5]Sheet1!Y:Y,[5]Sheet1!$A:$A,$A470,[5]Sheet1!$B:$B,$B470,[5]Sheet1!$C:$C,$C470),0)</f>
        <v>0</v>
      </c>
      <c r="AM470" s="169">
        <f>+IFERROR(SUMIFS([5]Sheet1!Z:Z,[5]Sheet1!$A:$A,$A470,[5]Sheet1!$B:$B,$B470,[5]Sheet1!$C:$C,$C470),0)</f>
        <v>0</v>
      </c>
    </row>
    <row r="471" spans="1:39">
      <c r="A471" s="4" t="s">
        <v>116</v>
      </c>
      <c r="B471" s="4" t="s">
        <v>50</v>
      </c>
      <c r="C471" s="4" t="str">
        <f t="shared" si="215"/>
        <v>add-on automatic operator</v>
      </c>
      <c r="D471" s="218"/>
      <c r="E471" s="203"/>
      <c r="F471" s="204"/>
      <c r="G471" s="14" t="s">
        <v>103</v>
      </c>
      <c r="H471" s="37"/>
      <c r="I471" s="37"/>
      <c r="J471" s="37"/>
      <c r="K471" s="37"/>
      <c r="L471" s="37"/>
      <c r="M471" s="37"/>
      <c r="N471" s="37"/>
      <c r="O471" s="37"/>
      <c r="P471" s="169"/>
      <c r="Q471" s="169">
        <f>+IFERROR(SUMIFS([5]Sheet1!D:D,[5]Sheet1!$A:$A,$A471,[5]Sheet1!$B:$B,$B471,[5]Sheet1!$C:$C,$C471),0)</f>
        <v>0</v>
      </c>
      <c r="R471" s="169">
        <f>+IFERROR(SUMIFS([5]Sheet1!E:E,[5]Sheet1!$A:$A,$A471,[5]Sheet1!$B:$B,$B471,[5]Sheet1!$C:$C,$C471),0)</f>
        <v>0</v>
      </c>
      <c r="S471" s="169">
        <f>+IFERROR(SUMIFS([5]Sheet1!F:F,[5]Sheet1!$A:$A,$A471,[5]Sheet1!$B:$B,$B471,[5]Sheet1!$C:$C,$C471),0)</f>
        <v>0</v>
      </c>
      <c r="T471" s="169">
        <f>+IFERROR(SUMIFS([5]Sheet1!G:G,[5]Sheet1!$A:$A,$A471,[5]Sheet1!$B:$B,$B471,[5]Sheet1!$C:$C,$C471),0)</f>
        <v>0</v>
      </c>
      <c r="U471" s="169">
        <f>+IFERROR(SUMIFS([5]Sheet1!H:H,[5]Sheet1!$A:$A,$A471,[5]Sheet1!$B:$B,$B471,[5]Sheet1!$C:$C,$C471),0)</f>
        <v>0</v>
      </c>
      <c r="V471" s="169">
        <f>+IFERROR(SUMIFS([5]Sheet1!I:I,[5]Sheet1!$A:$A,$A471,[5]Sheet1!$B:$B,$B471,[5]Sheet1!$C:$C,$C471),0)</f>
        <v>0</v>
      </c>
      <c r="W471" s="169">
        <f>+IFERROR(SUMIFS([5]Sheet1!J:J,[5]Sheet1!$A:$A,$A471,[5]Sheet1!$B:$B,$B471,[5]Sheet1!$C:$C,$C471),0)</f>
        <v>0</v>
      </c>
      <c r="X471" s="169">
        <f>+IFERROR(SUMIFS([5]Sheet1!K:K,[5]Sheet1!$A:$A,$A471,[5]Sheet1!$B:$B,$B471,[5]Sheet1!$C:$C,$C471),0)</f>
        <v>0</v>
      </c>
      <c r="Y471" s="169">
        <f>+IFERROR(SUMIFS([5]Sheet1!L:L,[5]Sheet1!$A:$A,$A471,[5]Sheet1!$B:$B,$B471,[5]Sheet1!$C:$C,$C471),0)</f>
        <v>0</v>
      </c>
      <c r="Z471" s="169">
        <f>+IFERROR(SUMIFS([5]Sheet1!M:M,[5]Sheet1!$A:$A,$A471,[5]Sheet1!$B:$B,$B471,[5]Sheet1!$C:$C,$C471),0)</f>
        <v>0</v>
      </c>
      <c r="AA471" s="169">
        <f>+IFERROR(SUMIFS([5]Sheet1!N:N,[5]Sheet1!$A:$A,$A471,[5]Sheet1!$B:$B,$B471,[5]Sheet1!$C:$C,$C471),0)</f>
        <v>0</v>
      </c>
      <c r="AB471" s="169">
        <f>+IFERROR(SUMIFS([5]Sheet1!O:O,[5]Sheet1!$A:$A,$A471,[5]Sheet1!$B:$B,$B471,[5]Sheet1!$C:$C,$C471),0)</f>
        <v>0</v>
      </c>
      <c r="AC471" s="169">
        <f>+IFERROR(SUMIFS([5]Sheet1!P:P,[5]Sheet1!$A:$A,$A471,[5]Sheet1!$B:$B,$B471,[5]Sheet1!$C:$C,$C471),0)</f>
        <v>0</v>
      </c>
      <c r="AD471" s="169">
        <f>+IFERROR(SUMIFS([5]Sheet1!Q:Q,[5]Sheet1!$A:$A,$A471,[5]Sheet1!$B:$B,$B471,[5]Sheet1!$C:$C,$C471),0)</f>
        <v>0</v>
      </c>
      <c r="AE471" s="169">
        <f>+IFERROR(SUMIFS([5]Sheet1!R:R,[5]Sheet1!$A:$A,$A471,[5]Sheet1!$B:$B,$B471,[5]Sheet1!$C:$C,$C471),0)</f>
        <v>0</v>
      </c>
      <c r="AF471" s="169">
        <f>+IFERROR(SUMIFS([5]Sheet1!S:S,[5]Sheet1!$A:$A,$A471,[5]Sheet1!$B:$B,$B471,[5]Sheet1!$C:$C,$C471),0)</f>
        <v>0</v>
      </c>
      <c r="AG471" s="169">
        <f>+IFERROR(SUMIFS([5]Sheet1!T:T,[5]Sheet1!$A:$A,$A471,[5]Sheet1!$B:$B,$B471,[5]Sheet1!$C:$C,$C471),0)</f>
        <v>0</v>
      </c>
      <c r="AH471" s="169">
        <f>+IFERROR(SUMIFS([5]Sheet1!U:U,[5]Sheet1!$A:$A,$A471,[5]Sheet1!$B:$B,$B471,[5]Sheet1!$C:$C,$C471),0)</f>
        <v>0</v>
      </c>
      <c r="AI471" s="169">
        <f>+IFERROR(SUMIFS([5]Sheet1!V:V,[5]Sheet1!$A:$A,$A471,[5]Sheet1!$B:$B,$B471,[5]Sheet1!$C:$C,$C471),0)</f>
        <v>0</v>
      </c>
      <c r="AJ471" s="169">
        <f>+IFERROR(SUMIFS([5]Sheet1!W:W,[5]Sheet1!$A:$A,$A471,[5]Sheet1!$B:$B,$B471,[5]Sheet1!$C:$C,$C471),0)</f>
        <v>0</v>
      </c>
      <c r="AK471" s="169">
        <f>+IFERROR(SUMIFS([5]Sheet1!X:X,[5]Sheet1!$A:$A,$A471,[5]Sheet1!$B:$B,$B471,[5]Sheet1!$C:$C,$C471),0)</f>
        <v>0</v>
      </c>
      <c r="AL471" s="169">
        <f>+IFERROR(SUMIFS([5]Sheet1!Y:Y,[5]Sheet1!$A:$A,$A471,[5]Sheet1!$B:$B,$B471,[5]Sheet1!$C:$C,$C471),0)</f>
        <v>0</v>
      </c>
      <c r="AM471" s="169">
        <f>+IFERROR(SUMIFS([5]Sheet1!Z:Z,[5]Sheet1!$A:$A,$A471,[5]Sheet1!$B:$B,$B471,[5]Sheet1!$C:$C,$C471),0)</f>
        <v>0</v>
      </c>
    </row>
    <row r="472" spans="1:39">
      <c r="A472" s="4" t="s">
        <v>116</v>
      </c>
      <c r="B472" s="4" t="s">
        <v>50</v>
      </c>
      <c r="C472" s="4" t="str">
        <f t="shared" si="215"/>
        <v>add-on call queue</v>
      </c>
      <c r="D472" s="218"/>
      <c r="E472" s="203"/>
      <c r="F472" s="204"/>
      <c r="G472" s="14" t="s">
        <v>104</v>
      </c>
      <c r="H472" s="37"/>
      <c r="I472" s="37"/>
      <c r="J472" s="37"/>
      <c r="K472" s="37"/>
      <c r="L472" s="37"/>
      <c r="M472" s="37"/>
      <c r="N472" s="37"/>
      <c r="O472" s="37"/>
      <c r="P472" s="169"/>
      <c r="Q472" s="169">
        <f>+IFERROR(SUMIFS([5]Sheet1!D:D,[5]Sheet1!$A:$A,$A472,[5]Sheet1!$B:$B,$B472,[5]Sheet1!$C:$C,$C472),0)</f>
        <v>0</v>
      </c>
      <c r="R472" s="169">
        <f>+IFERROR(SUMIFS([5]Sheet1!E:E,[5]Sheet1!$A:$A,$A472,[5]Sheet1!$B:$B,$B472,[5]Sheet1!$C:$C,$C472),0)</f>
        <v>0</v>
      </c>
      <c r="S472" s="169">
        <f>+IFERROR(SUMIFS([5]Sheet1!F:F,[5]Sheet1!$A:$A,$A472,[5]Sheet1!$B:$B,$B472,[5]Sheet1!$C:$C,$C472),0)</f>
        <v>0</v>
      </c>
      <c r="T472" s="169">
        <f>+IFERROR(SUMIFS([5]Sheet1!G:G,[5]Sheet1!$A:$A,$A472,[5]Sheet1!$B:$B,$B472,[5]Sheet1!$C:$C,$C472),0)</f>
        <v>0</v>
      </c>
      <c r="U472" s="169">
        <f>+IFERROR(SUMIFS([5]Sheet1!H:H,[5]Sheet1!$A:$A,$A472,[5]Sheet1!$B:$B,$B472,[5]Sheet1!$C:$C,$C472),0)</f>
        <v>0</v>
      </c>
      <c r="V472" s="169">
        <f>+IFERROR(SUMIFS([5]Sheet1!I:I,[5]Sheet1!$A:$A,$A472,[5]Sheet1!$B:$B,$B472,[5]Sheet1!$C:$C,$C472),0)</f>
        <v>0</v>
      </c>
      <c r="W472" s="169">
        <f>+IFERROR(SUMIFS([5]Sheet1!J:J,[5]Sheet1!$A:$A,$A472,[5]Sheet1!$B:$B,$B472,[5]Sheet1!$C:$C,$C472),0)</f>
        <v>0</v>
      </c>
      <c r="X472" s="169">
        <f>+IFERROR(SUMIFS([5]Sheet1!K:K,[5]Sheet1!$A:$A,$A472,[5]Sheet1!$B:$B,$B472,[5]Sheet1!$C:$C,$C472),0)</f>
        <v>0</v>
      </c>
      <c r="Y472" s="169">
        <f>+IFERROR(SUMIFS([5]Sheet1!L:L,[5]Sheet1!$A:$A,$A472,[5]Sheet1!$B:$B,$B472,[5]Sheet1!$C:$C,$C472),0)</f>
        <v>0</v>
      </c>
      <c r="Z472" s="169">
        <f>+IFERROR(SUMIFS([5]Sheet1!M:M,[5]Sheet1!$A:$A,$A472,[5]Sheet1!$B:$B,$B472,[5]Sheet1!$C:$C,$C472),0)</f>
        <v>0</v>
      </c>
      <c r="AA472" s="169">
        <f>+IFERROR(SUMIFS([5]Sheet1!N:N,[5]Sheet1!$A:$A,$A472,[5]Sheet1!$B:$B,$B472,[5]Sheet1!$C:$C,$C472),0)</f>
        <v>0</v>
      </c>
      <c r="AB472" s="169">
        <f>+IFERROR(SUMIFS([5]Sheet1!O:O,[5]Sheet1!$A:$A,$A472,[5]Sheet1!$B:$B,$B472,[5]Sheet1!$C:$C,$C472),0)</f>
        <v>0</v>
      </c>
      <c r="AC472" s="169">
        <f>+IFERROR(SUMIFS([5]Sheet1!P:P,[5]Sheet1!$A:$A,$A472,[5]Sheet1!$B:$B,$B472,[5]Sheet1!$C:$C,$C472),0)</f>
        <v>0</v>
      </c>
      <c r="AD472" s="169">
        <f>+IFERROR(SUMIFS([5]Sheet1!Q:Q,[5]Sheet1!$A:$A,$A472,[5]Sheet1!$B:$B,$B472,[5]Sheet1!$C:$C,$C472),0)</f>
        <v>0</v>
      </c>
      <c r="AE472" s="169">
        <f>+IFERROR(SUMIFS([5]Sheet1!R:R,[5]Sheet1!$A:$A,$A472,[5]Sheet1!$B:$B,$B472,[5]Sheet1!$C:$C,$C472),0)</f>
        <v>0</v>
      </c>
      <c r="AF472" s="169">
        <f>+IFERROR(SUMIFS([5]Sheet1!S:S,[5]Sheet1!$A:$A,$A472,[5]Sheet1!$B:$B,$B472,[5]Sheet1!$C:$C,$C472),0)</f>
        <v>0</v>
      </c>
      <c r="AG472" s="169">
        <f>+IFERROR(SUMIFS([5]Sheet1!T:T,[5]Sheet1!$A:$A,$A472,[5]Sheet1!$B:$B,$B472,[5]Sheet1!$C:$C,$C472),0)</f>
        <v>0</v>
      </c>
      <c r="AH472" s="169">
        <f>+IFERROR(SUMIFS([5]Sheet1!U:U,[5]Sheet1!$A:$A,$A472,[5]Sheet1!$B:$B,$B472,[5]Sheet1!$C:$C,$C472),0)</f>
        <v>0</v>
      </c>
      <c r="AI472" s="169">
        <f>+IFERROR(SUMIFS([5]Sheet1!V:V,[5]Sheet1!$A:$A,$A472,[5]Sheet1!$B:$B,$B472,[5]Sheet1!$C:$C,$C472),0)</f>
        <v>0</v>
      </c>
      <c r="AJ472" s="169">
        <f>+IFERROR(SUMIFS([5]Sheet1!W:W,[5]Sheet1!$A:$A,$A472,[5]Sheet1!$B:$B,$B472,[5]Sheet1!$C:$C,$C472),0)</f>
        <v>0</v>
      </c>
      <c r="AK472" s="169">
        <f>+IFERROR(SUMIFS([5]Sheet1!X:X,[5]Sheet1!$A:$A,$A472,[5]Sheet1!$B:$B,$B472,[5]Sheet1!$C:$C,$C472),0)</f>
        <v>0</v>
      </c>
      <c r="AL472" s="169">
        <f>+IFERROR(SUMIFS([5]Sheet1!Y:Y,[5]Sheet1!$A:$A,$A472,[5]Sheet1!$B:$B,$B472,[5]Sheet1!$C:$C,$C472),0)</f>
        <v>0</v>
      </c>
      <c r="AM472" s="169">
        <f>+IFERROR(SUMIFS([5]Sheet1!Z:Z,[5]Sheet1!$A:$A,$A472,[5]Sheet1!$B:$B,$B472,[5]Sheet1!$C:$C,$C472),0)</f>
        <v>0</v>
      </c>
    </row>
    <row r="473" spans="1:39">
      <c r="A473" s="4" t="s">
        <v>116</v>
      </c>
      <c r="B473" s="4" t="s">
        <v>50</v>
      </c>
      <c r="C473" s="4" t="str">
        <f t="shared" si="215"/>
        <v>assets/client</v>
      </c>
      <c r="D473" s="218"/>
      <c r="E473" s="203"/>
      <c r="F473" s="204"/>
      <c r="G473" s="13" t="s">
        <v>90</v>
      </c>
      <c r="H473" s="36"/>
      <c r="I473" s="36"/>
      <c r="J473" s="36"/>
      <c r="K473" s="36"/>
      <c r="L473" s="36"/>
      <c r="M473" s="36"/>
      <c r="N473" s="36"/>
      <c r="O473" s="36"/>
      <c r="P473" s="170" t="str">
        <f t="shared" ref="P473" si="219">+IFERROR(P467/P466,"")</f>
        <v/>
      </c>
      <c r="Q473" s="170"/>
      <c r="R473" s="170" t="str">
        <f t="shared" ref="R473:AM473" si="220">+IFERROR(R467/R466,"")</f>
        <v/>
      </c>
      <c r="S473" s="170" t="str">
        <f t="shared" si="220"/>
        <v/>
      </c>
      <c r="T473" s="170" t="str">
        <f t="shared" si="220"/>
        <v/>
      </c>
      <c r="U473" s="170" t="str">
        <f t="shared" si="220"/>
        <v/>
      </c>
      <c r="V473" s="170" t="str">
        <f t="shared" si="220"/>
        <v/>
      </c>
      <c r="W473" s="170" t="str">
        <f t="shared" si="220"/>
        <v/>
      </c>
      <c r="X473" s="170" t="str">
        <f t="shared" si="220"/>
        <v/>
      </c>
      <c r="Y473" s="170" t="str">
        <f t="shared" si="220"/>
        <v/>
      </c>
      <c r="Z473" s="170" t="str">
        <f t="shared" si="220"/>
        <v/>
      </c>
      <c r="AA473" s="170" t="str">
        <f t="shared" si="220"/>
        <v/>
      </c>
      <c r="AB473" s="170" t="str">
        <f t="shared" si="220"/>
        <v/>
      </c>
      <c r="AC473" s="170" t="str">
        <f t="shared" si="220"/>
        <v/>
      </c>
      <c r="AD473" s="170" t="str">
        <f t="shared" si="220"/>
        <v/>
      </c>
      <c r="AE473" s="170" t="str">
        <f t="shared" si="220"/>
        <v/>
      </c>
      <c r="AF473" s="170" t="str">
        <f t="shared" si="220"/>
        <v/>
      </c>
      <c r="AG473" s="170" t="str">
        <f t="shared" si="220"/>
        <v/>
      </c>
      <c r="AH473" s="170" t="str">
        <f t="shared" si="220"/>
        <v/>
      </c>
      <c r="AI473" s="170" t="str">
        <f t="shared" si="220"/>
        <v/>
      </c>
      <c r="AJ473" s="170" t="str">
        <f t="shared" si="220"/>
        <v/>
      </c>
      <c r="AK473" s="170" t="str">
        <f t="shared" si="220"/>
        <v/>
      </c>
      <c r="AL473" s="170" t="str">
        <f t="shared" si="220"/>
        <v/>
      </c>
      <c r="AM473" s="170" t="str">
        <f t="shared" si="220"/>
        <v/>
      </c>
    </row>
    <row r="474" spans="1:39" ht="14.4" customHeight="1">
      <c r="A474" s="4" t="s">
        <v>116</v>
      </c>
      <c r="B474" s="4" t="s">
        <v>41</v>
      </c>
      <c r="C474" s="4" t="str">
        <f t="shared" si="215"/>
        <v>Clients</v>
      </c>
      <c r="D474" s="218"/>
      <c r="E474" s="206" t="s">
        <v>37</v>
      </c>
      <c r="F474" s="204" t="s">
        <v>41</v>
      </c>
      <c r="G474" s="10" t="s">
        <v>40</v>
      </c>
      <c r="H474" s="19"/>
      <c r="I474" s="19"/>
      <c r="J474" s="19"/>
      <c r="K474" s="19"/>
      <c r="L474" s="19"/>
      <c r="M474" s="19"/>
      <c r="N474" s="19"/>
      <c r="O474" s="19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65"/>
      <c r="AE474" s="165"/>
      <c r="AF474" s="165"/>
      <c r="AG474" s="165"/>
      <c r="AH474" s="165"/>
      <c r="AI474" s="165"/>
      <c r="AJ474" s="165"/>
      <c r="AK474" s="165"/>
      <c r="AL474" s="165"/>
      <c r="AM474" s="165"/>
    </row>
    <row r="475" spans="1:39">
      <c r="A475" s="4" t="s">
        <v>116</v>
      </c>
      <c r="B475" s="4" t="s">
        <v>41</v>
      </c>
      <c r="C475" s="4" t="str">
        <f t="shared" si="215"/>
        <v>Assets</v>
      </c>
      <c r="D475" s="218"/>
      <c r="E475" s="207"/>
      <c r="F475" s="204"/>
      <c r="G475" s="11" t="s">
        <v>88</v>
      </c>
      <c r="H475" s="34"/>
      <c r="I475" s="34"/>
      <c r="J475" s="34"/>
      <c r="K475" s="34"/>
      <c r="L475" s="34"/>
      <c r="M475" s="34"/>
      <c r="N475" s="34"/>
      <c r="O475" s="34"/>
      <c r="P475" s="167">
        <f t="shared" ref="P475" si="221">+SUM(P476:P478)</f>
        <v>0</v>
      </c>
      <c r="Q475" s="167">
        <f>+SUM(Q476:Q478)</f>
        <v>0</v>
      </c>
      <c r="R475" s="167">
        <f t="shared" ref="R475:AM475" si="222">+SUM(R476:R478)</f>
        <v>0</v>
      </c>
      <c r="S475" s="167">
        <f t="shared" si="222"/>
        <v>0</v>
      </c>
      <c r="T475" s="167">
        <f t="shared" si="222"/>
        <v>0</v>
      </c>
      <c r="U475" s="167">
        <f t="shared" si="222"/>
        <v>0</v>
      </c>
      <c r="V475" s="167">
        <f t="shared" si="222"/>
        <v>0</v>
      </c>
      <c r="W475" s="167">
        <f t="shared" si="222"/>
        <v>0</v>
      </c>
      <c r="X475" s="167">
        <f t="shared" si="222"/>
        <v>0</v>
      </c>
      <c r="Y475" s="167">
        <f t="shared" si="222"/>
        <v>0</v>
      </c>
      <c r="Z475" s="167">
        <f t="shared" si="222"/>
        <v>0</v>
      </c>
      <c r="AA475" s="167">
        <f t="shared" si="222"/>
        <v>0</v>
      </c>
      <c r="AB475" s="167">
        <f t="shared" si="222"/>
        <v>0</v>
      </c>
      <c r="AC475" s="167">
        <f t="shared" si="222"/>
        <v>0</v>
      </c>
      <c r="AD475" s="167">
        <f t="shared" si="222"/>
        <v>0</v>
      </c>
      <c r="AE475" s="167">
        <f t="shared" si="222"/>
        <v>0</v>
      </c>
      <c r="AF475" s="167">
        <f t="shared" si="222"/>
        <v>0</v>
      </c>
      <c r="AG475" s="167">
        <f t="shared" si="222"/>
        <v>0</v>
      </c>
      <c r="AH475" s="167">
        <f t="shared" si="222"/>
        <v>0</v>
      </c>
      <c r="AI475" s="167">
        <f t="shared" si="222"/>
        <v>0</v>
      </c>
      <c r="AJ475" s="167">
        <f t="shared" si="222"/>
        <v>0</v>
      </c>
      <c r="AK475" s="167">
        <f t="shared" si="222"/>
        <v>0</v>
      </c>
      <c r="AL475" s="167">
        <f t="shared" si="222"/>
        <v>0</v>
      </c>
      <c r="AM475" s="167">
        <f t="shared" si="222"/>
        <v>0</v>
      </c>
    </row>
    <row r="476" spans="1:39">
      <c r="A476" s="4" t="s">
        <v>116</v>
      </c>
      <c r="B476" s="4" t="s">
        <v>41</v>
      </c>
      <c r="C476" s="4" t="str">
        <f t="shared" si="215"/>
        <v>X Backup Starter</v>
      </c>
      <c r="D476" s="218"/>
      <c r="E476" s="207"/>
      <c r="F476" s="204"/>
      <c r="G476" s="12" t="s">
        <v>105</v>
      </c>
      <c r="H476" s="35"/>
      <c r="I476" s="35"/>
      <c r="J476" s="35"/>
      <c r="K476" s="35"/>
      <c r="L476" s="35"/>
      <c r="M476" s="35"/>
      <c r="N476" s="35"/>
      <c r="O476" s="35"/>
      <c r="P476" s="169"/>
      <c r="Q476" s="169">
        <f>+IFERROR(SUMIFS([5]Sheet1!D:D,[5]Sheet1!$A:$A,$A476,[5]Sheet1!$B:$B,$B476,[5]Sheet1!$C:$C,$C476),0)</f>
        <v>0</v>
      </c>
      <c r="R476" s="169">
        <f>+IFERROR(SUMIFS([5]Sheet1!E:E,[5]Sheet1!$A:$A,$A476,[5]Sheet1!$B:$B,$B476,[5]Sheet1!$C:$C,$C476),0)</f>
        <v>0</v>
      </c>
      <c r="S476" s="169">
        <f>+IFERROR(SUMIFS([5]Sheet1!F:F,[5]Sheet1!$A:$A,$A476,[5]Sheet1!$B:$B,$B476,[5]Sheet1!$C:$C,$C476),0)</f>
        <v>0</v>
      </c>
      <c r="T476" s="169">
        <f>+IFERROR(SUMIFS([5]Sheet1!G:G,[5]Sheet1!$A:$A,$A476,[5]Sheet1!$B:$B,$B476,[5]Sheet1!$C:$C,$C476),0)</f>
        <v>0</v>
      </c>
      <c r="U476" s="169">
        <f>+IFERROR(SUMIFS([5]Sheet1!H:H,[5]Sheet1!$A:$A,$A476,[5]Sheet1!$B:$B,$B476,[5]Sheet1!$C:$C,$C476),0)</f>
        <v>0</v>
      </c>
      <c r="V476" s="169">
        <f>+IFERROR(SUMIFS([5]Sheet1!I:I,[5]Sheet1!$A:$A,$A476,[5]Sheet1!$B:$B,$B476,[5]Sheet1!$C:$C,$C476),0)</f>
        <v>0</v>
      </c>
      <c r="W476" s="169">
        <f>+IFERROR(SUMIFS([5]Sheet1!J:J,[5]Sheet1!$A:$A,$A476,[5]Sheet1!$B:$B,$B476,[5]Sheet1!$C:$C,$C476),0)</f>
        <v>0</v>
      </c>
      <c r="X476" s="169">
        <f>+IFERROR(SUMIFS([5]Sheet1!K:K,[5]Sheet1!$A:$A,$A476,[5]Sheet1!$B:$B,$B476,[5]Sheet1!$C:$C,$C476),0)</f>
        <v>0</v>
      </c>
      <c r="Y476" s="169">
        <f>+IFERROR(SUMIFS([5]Sheet1!L:L,[5]Sheet1!$A:$A,$A476,[5]Sheet1!$B:$B,$B476,[5]Sheet1!$C:$C,$C476),0)</f>
        <v>0</v>
      </c>
      <c r="Z476" s="169">
        <f>+IFERROR(SUMIFS([5]Sheet1!M:M,[5]Sheet1!$A:$A,$A476,[5]Sheet1!$B:$B,$B476,[5]Sheet1!$C:$C,$C476),0)</f>
        <v>0</v>
      </c>
      <c r="AA476" s="169">
        <f>+IFERROR(SUMIFS([5]Sheet1!N:N,[5]Sheet1!$A:$A,$A476,[5]Sheet1!$B:$B,$B476,[5]Sheet1!$C:$C,$C476),0)</f>
        <v>0</v>
      </c>
      <c r="AB476" s="169">
        <f>+IFERROR(SUMIFS([5]Sheet1!O:O,[5]Sheet1!$A:$A,$A476,[5]Sheet1!$B:$B,$B476,[5]Sheet1!$C:$C,$C476),0)</f>
        <v>0</v>
      </c>
      <c r="AC476" s="169">
        <f>+IFERROR(SUMIFS([5]Sheet1!P:P,[5]Sheet1!$A:$A,$A476,[5]Sheet1!$B:$B,$B476,[5]Sheet1!$C:$C,$C476),0)</f>
        <v>0</v>
      </c>
      <c r="AD476" s="169">
        <f>+IFERROR(SUMIFS([5]Sheet1!Q:Q,[5]Sheet1!$A:$A,$A476,[5]Sheet1!$B:$B,$B476,[5]Sheet1!$C:$C,$C476),0)</f>
        <v>0</v>
      </c>
      <c r="AE476" s="169">
        <f>+IFERROR(SUMIFS([5]Sheet1!R:R,[5]Sheet1!$A:$A,$A476,[5]Sheet1!$B:$B,$B476,[5]Sheet1!$C:$C,$C476),0)</f>
        <v>0</v>
      </c>
      <c r="AF476" s="169">
        <f>+IFERROR(SUMIFS([5]Sheet1!S:S,[5]Sheet1!$A:$A,$A476,[5]Sheet1!$B:$B,$B476,[5]Sheet1!$C:$C,$C476),0)</f>
        <v>0</v>
      </c>
      <c r="AG476" s="169">
        <f>+IFERROR(SUMIFS([5]Sheet1!T:T,[5]Sheet1!$A:$A,$A476,[5]Sheet1!$B:$B,$B476,[5]Sheet1!$C:$C,$C476),0)</f>
        <v>0</v>
      </c>
      <c r="AH476" s="169">
        <f>+IFERROR(SUMIFS([5]Sheet1!U:U,[5]Sheet1!$A:$A,$A476,[5]Sheet1!$B:$B,$B476,[5]Sheet1!$C:$C,$C476),0)</f>
        <v>0</v>
      </c>
      <c r="AI476" s="169">
        <f>+IFERROR(SUMIFS([5]Sheet1!V:V,[5]Sheet1!$A:$A,$A476,[5]Sheet1!$B:$B,$B476,[5]Sheet1!$C:$C,$C476),0)</f>
        <v>0</v>
      </c>
      <c r="AJ476" s="169">
        <f>+IFERROR(SUMIFS([5]Sheet1!W:W,[5]Sheet1!$A:$A,$A476,[5]Sheet1!$B:$B,$B476,[5]Sheet1!$C:$C,$C476),0)</f>
        <v>0</v>
      </c>
      <c r="AK476" s="169">
        <f>+IFERROR(SUMIFS([5]Sheet1!X:X,[5]Sheet1!$A:$A,$A476,[5]Sheet1!$B:$B,$B476,[5]Sheet1!$C:$C,$C476),0)</f>
        <v>0</v>
      </c>
      <c r="AL476" s="169">
        <f>+IFERROR(SUMIFS([5]Sheet1!Y:Y,[5]Sheet1!$A:$A,$A476,[5]Sheet1!$B:$B,$B476,[5]Sheet1!$C:$C,$C476),0)</f>
        <v>0</v>
      </c>
      <c r="AM476" s="169">
        <f>+IFERROR(SUMIFS([5]Sheet1!Z:Z,[5]Sheet1!$A:$A,$A476,[5]Sheet1!$B:$B,$B476,[5]Sheet1!$C:$C,$C476),0)</f>
        <v>0</v>
      </c>
    </row>
    <row r="477" spans="1:39">
      <c r="A477" s="4" t="s">
        <v>116</v>
      </c>
      <c r="B477" s="4" t="s">
        <v>41</v>
      </c>
      <c r="C477" s="4" t="str">
        <f t="shared" si="215"/>
        <v>X Backup Basico</v>
      </c>
      <c r="D477" s="218"/>
      <c r="E477" s="207"/>
      <c r="F477" s="204"/>
      <c r="G477" s="12" t="s">
        <v>106</v>
      </c>
      <c r="H477" s="35"/>
      <c r="I477" s="35"/>
      <c r="J477" s="35"/>
      <c r="K477" s="35"/>
      <c r="L477" s="35"/>
      <c r="M477" s="35"/>
      <c r="N477" s="35"/>
      <c r="O477" s="35"/>
      <c r="P477" s="169"/>
      <c r="Q477" s="169">
        <f>+IFERROR(SUMIFS([5]Sheet1!D:D,[5]Sheet1!$A:$A,$A477,[5]Sheet1!$B:$B,$B477,[5]Sheet1!$C:$C,$C477),0)</f>
        <v>0</v>
      </c>
      <c r="R477" s="169">
        <f>+IFERROR(SUMIFS([5]Sheet1!E:E,[5]Sheet1!$A:$A,$A477,[5]Sheet1!$B:$B,$B477,[5]Sheet1!$C:$C,$C477),0)</f>
        <v>0</v>
      </c>
      <c r="S477" s="169">
        <f>+IFERROR(SUMIFS([5]Sheet1!F:F,[5]Sheet1!$A:$A,$A477,[5]Sheet1!$B:$B,$B477,[5]Sheet1!$C:$C,$C477),0)</f>
        <v>0</v>
      </c>
      <c r="T477" s="169">
        <f>+IFERROR(SUMIFS([5]Sheet1!G:G,[5]Sheet1!$A:$A,$A477,[5]Sheet1!$B:$B,$B477,[5]Sheet1!$C:$C,$C477),0)</f>
        <v>0</v>
      </c>
      <c r="U477" s="169">
        <f>+IFERROR(SUMIFS([5]Sheet1!H:H,[5]Sheet1!$A:$A,$A477,[5]Sheet1!$B:$B,$B477,[5]Sheet1!$C:$C,$C477),0)</f>
        <v>0</v>
      </c>
      <c r="V477" s="169">
        <f>+IFERROR(SUMIFS([5]Sheet1!I:I,[5]Sheet1!$A:$A,$A477,[5]Sheet1!$B:$B,$B477,[5]Sheet1!$C:$C,$C477),0)</f>
        <v>0</v>
      </c>
      <c r="W477" s="169">
        <f>+IFERROR(SUMIFS([5]Sheet1!J:J,[5]Sheet1!$A:$A,$A477,[5]Sheet1!$B:$B,$B477,[5]Sheet1!$C:$C,$C477),0)</f>
        <v>0</v>
      </c>
      <c r="X477" s="169">
        <f>+IFERROR(SUMIFS([5]Sheet1!K:K,[5]Sheet1!$A:$A,$A477,[5]Sheet1!$B:$B,$B477,[5]Sheet1!$C:$C,$C477),0)</f>
        <v>0</v>
      </c>
      <c r="Y477" s="169">
        <f>+IFERROR(SUMIFS([5]Sheet1!L:L,[5]Sheet1!$A:$A,$A477,[5]Sheet1!$B:$B,$B477,[5]Sheet1!$C:$C,$C477),0)</f>
        <v>0</v>
      </c>
      <c r="Z477" s="169">
        <f>+IFERROR(SUMIFS([5]Sheet1!M:M,[5]Sheet1!$A:$A,$A477,[5]Sheet1!$B:$B,$B477,[5]Sheet1!$C:$C,$C477),0)</f>
        <v>0</v>
      </c>
      <c r="AA477" s="169">
        <f>+IFERROR(SUMIFS([5]Sheet1!N:N,[5]Sheet1!$A:$A,$A477,[5]Sheet1!$B:$B,$B477,[5]Sheet1!$C:$C,$C477),0)</f>
        <v>0</v>
      </c>
      <c r="AB477" s="169">
        <f>+IFERROR(SUMIFS([5]Sheet1!O:O,[5]Sheet1!$A:$A,$A477,[5]Sheet1!$B:$B,$B477,[5]Sheet1!$C:$C,$C477),0)</f>
        <v>0</v>
      </c>
      <c r="AC477" s="169">
        <f>+IFERROR(SUMIFS([5]Sheet1!P:P,[5]Sheet1!$A:$A,$A477,[5]Sheet1!$B:$B,$B477,[5]Sheet1!$C:$C,$C477),0)</f>
        <v>0</v>
      </c>
      <c r="AD477" s="169">
        <f>+IFERROR(SUMIFS([5]Sheet1!Q:Q,[5]Sheet1!$A:$A,$A477,[5]Sheet1!$B:$B,$B477,[5]Sheet1!$C:$C,$C477),0)</f>
        <v>0</v>
      </c>
      <c r="AE477" s="169">
        <f>+IFERROR(SUMIFS([5]Sheet1!R:R,[5]Sheet1!$A:$A,$A477,[5]Sheet1!$B:$B,$B477,[5]Sheet1!$C:$C,$C477),0)</f>
        <v>0</v>
      </c>
      <c r="AF477" s="169">
        <f>+IFERROR(SUMIFS([5]Sheet1!S:S,[5]Sheet1!$A:$A,$A477,[5]Sheet1!$B:$B,$B477,[5]Sheet1!$C:$C,$C477),0)</f>
        <v>0</v>
      </c>
      <c r="AG477" s="169">
        <f>+IFERROR(SUMIFS([5]Sheet1!T:T,[5]Sheet1!$A:$A,$A477,[5]Sheet1!$B:$B,$B477,[5]Sheet1!$C:$C,$C477),0)</f>
        <v>0</v>
      </c>
      <c r="AH477" s="169">
        <f>+IFERROR(SUMIFS([5]Sheet1!U:U,[5]Sheet1!$A:$A,$A477,[5]Sheet1!$B:$B,$B477,[5]Sheet1!$C:$C,$C477),0)</f>
        <v>0</v>
      </c>
      <c r="AI477" s="169">
        <f>+IFERROR(SUMIFS([5]Sheet1!V:V,[5]Sheet1!$A:$A,$A477,[5]Sheet1!$B:$B,$B477,[5]Sheet1!$C:$C,$C477),0)</f>
        <v>0</v>
      </c>
      <c r="AJ477" s="169">
        <f>+IFERROR(SUMIFS([5]Sheet1!W:W,[5]Sheet1!$A:$A,$A477,[5]Sheet1!$B:$B,$B477,[5]Sheet1!$C:$C,$C477),0)</f>
        <v>0</v>
      </c>
      <c r="AK477" s="169">
        <f>+IFERROR(SUMIFS([5]Sheet1!X:X,[5]Sheet1!$A:$A,$A477,[5]Sheet1!$B:$B,$B477,[5]Sheet1!$C:$C,$C477),0)</f>
        <v>0</v>
      </c>
      <c r="AL477" s="169">
        <f>+IFERROR(SUMIFS([5]Sheet1!Y:Y,[5]Sheet1!$A:$A,$A477,[5]Sheet1!$B:$B,$B477,[5]Sheet1!$C:$C,$C477),0)</f>
        <v>0</v>
      </c>
      <c r="AM477" s="169">
        <f>+IFERROR(SUMIFS([5]Sheet1!Z:Z,[5]Sheet1!$A:$A,$A477,[5]Sheet1!$B:$B,$B477,[5]Sheet1!$C:$C,$C477),0)</f>
        <v>0</v>
      </c>
    </row>
    <row r="478" spans="1:39">
      <c r="A478" s="4" t="s">
        <v>116</v>
      </c>
      <c r="B478" s="4" t="s">
        <v>41</v>
      </c>
      <c r="C478" s="4" t="str">
        <f t="shared" si="215"/>
        <v>X Backup Premium</v>
      </c>
      <c r="D478" s="218"/>
      <c r="E478" s="207"/>
      <c r="F478" s="204"/>
      <c r="G478" s="12" t="s">
        <v>107</v>
      </c>
      <c r="H478" s="35"/>
      <c r="I478" s="35"/>
      <c r="J478" s="35"/>
      <c r="K478" s="35"/>
      <c r="L478" s="35"/>
      <c r="M478" s="35"/>
      <c r="N478" s="35"/>
      <c r="O478" s="35"/>
      <c r="P478" s="169"/>
      <c r="Q478" s="169">
        <f>+IFERROR(SUMIFS([5]Sheet1!D:D,[5]Sheet1!$A:$A,$A478,[5]Sheet1!$B:$B,$B478,[5]Sheet1!$C:$C,$C478),0)</f>
        <v>0</v>
      </c>
      <c r="R478" s="169">
        <f>+IFERROR(SUMIFS([5]Sheet1!E:E,[5]Sheet1!$A:$A,$A478,[5]Sheet1!$B:$B,$B478,[5]Sheet1!$C:$C,$C478),0)</f>
        <v>0</v>
      </c>
      <c r="S478" s="169">
        <f>+IFERROR(SUMIFS([5]Sheet1!F:F,[5]Sheet1!$A:$A,$A478,[5]Sheet1!$B:$B,$B478,[5]Sheet1!$C:$C,$C478),0)</f>
        <v>0</v>
      </c>
      <c r="T478" s="169">
        <f>+IFERROR(SUMIFS([5]Sheet1!G:G,[5]Sheet1!$A:$A,$A478,[5]Sheet1!$B:$B,$B478,[5]Sheet1!$C:$C,$C478),0)</f>
        <v>0</v>
      </c>
      <c r="U478" s="169">
        <f>+IFERROR(SUMIFS([5]Sheet1!H:H,[5]Sheet1!$A:$A,$A478,[5]Sheet1!$B:$B,$B478,[5]Sheet1!$C:$C,$C478),0)</f>
        <v>0</v>
      </c>
      <c r="V478" s="169">
        <f>+IFERROR(SUMIFS([5]Sheet1!I:I,[5]Sheet1!$A:$A,$A478,[5]Sheet1!$B:$B,$B478,[5]Sheet1!$C:$C,$C478),0)</f>
        <v>0</v>
      </c>
      <c r="W478" s="169">
        <f>+IFERROR(SUMIFS([5]Sheet1!J:J,[5]Sheet1!$A:$A,$A478,[5]Sheet1!$B:$B,$B478,[5]Sheet1!$C:$C,$C478),0)</f>
        <v>0</v>
      </c>
      <c r="X478" s="169">
        <f>+IFERROR(SUMIFS([5]Sheet1!K:K,[5]Sheet1!$A:$A,$A478,[5]Sheet1!$B:$B,$B478,[5]Sheet1!$C:$C,$C478),0)</f>
        <v>0</v>
      </c>
      <c r="Y478" s="169">
        <f>+IFERROR(SUMIFS([5]Sheet1!L:L,[5]Sheet1!$A:$A,$A478,[5]Sheet1!$B:$B,$B478,[5]Sheet1!$C:$C,$C478),0)</f>
        <v>0</v>
      </c>
      <c r="Z478" s="169">
        <f>+IFERROR(SUMIFS([5]Sheet1!M:M,[5]Sheet1!$A:$A,$A478,[5]Sheet1!$B:$B,$B478,[5]Sheet1!$C:$C,$C478),0)</f>
        <v>0</v>
      </c>
      <c r="AA478" s="169">
        <f>+IFERROR(SUMIFS([5]Sheet1!N:N,[5]Sheet1!$A:$A,$A478,[5]Sheet1!$B:$B,$B478,[5]Sheet1!$C:$C,$C478),0)</f>
        <v>0</v>
      </c>
      <c r="AB478" s="169">
        <f>+IFERROR(SUMIFS([5]Sheet1!O:O,[5]Sheet1!$A:$A,$A478,[5]Sheet1!$B:$B,$B478,[5]Sheet1!$C:$C,$C478),0)</f>
        <v>0</v>
      </c>
      <c r="AC478" s="169">
        <f>+IFERROR(SUMIFS([5]Sheet1!P:P,[5]Sheet1!$A:$A,$A478,[5]Sheet1!$B:$B,$B478,[5]Sheet1!$C:$C,$C478),0)</f>
        <v>0</v>
      </c>
      <c r="AD478" s="169">
        <f>+IFERROR(SUMIFS([5]Sheet1!Q:Q,[5]Sheet1!$A:$A,$A478,[5]Sheet1!$B:$B,$B478,[5]Sheet1!$C:$C,$C478),0)</f>
        <v>0</v>
      </c>
      <c r="AE478" s="169">
        <f>+IFERROR(SUMIFS([5]Sheet1!R:R,[5]Sheet1!$A:$A,$A478,[5]Sheet1!$B:$B,$B478,[5]Sheet1!$C:$C,$C478),0)</f>
        <v>0</v>
      </c>
      <c r="AF478" s="169">
        <f>+IFERROR(SUMIFS([5]Sheet1!S:S,[5]Sheet1!$A:$A,$A478,[5]Sheet1!$B:$B,$B478,[5]Sheet1!$C:$C,$C478),0)</f>
        <v>0</v>
      </c>
      <c r="AG478" s="169">
        <f>+IFERROR(SUMIFS([5]Sheet1!T:T,[5]Sheet1!$A:$A,$A478,[5]Sheet1!$B:$B,$B478,[5]Sheet1!$C:$C,$C478),0)</f>
        <v>0</v>
      </c>
      <c r="AH478" s="169">
        <f>+IFERROR(SUMIFS([5]Sheet1!U:U,[5]Sheet1!$A:$A,$A478,[5]Sheet1!$B:$B,$B478,[5]Sheet1!$C:$C,$C478),0)</f>
        <v>0</v>
      </c>
      <c r="AI478" s="169">
        <f>+IFERROR(SUMIFS([5]Sheet1!V:V,[5]Sheet1!$A:$A,$A478,[5]Sheet1!$B:$B,$B478,[5]Sheet1!$C:$C,$C478),0)</f>
        <v>0</v>
      </c>
      <c r="AJ478" s="169">
        <f>+IFERROR(SUMIFS([5]Sheet1!W:W,[5]Sheet1!$A:$A,$A478,[5]Sheet1!$B:$B,$B478,[5]Sheet1!$C:$C,$C478),0)</f>
        <v>0</v>
      </c>
      <c r="AK478" s="169">
        <f>+IFERROR(SUMIFS([5]Sheet1!X:X,[5]Sheet1!$A:$A,$A478,[5]Sheet1!$B:$B,$B478,[5]Sheet1!$C:$C,$C478),0)</f>
        <v>0</v>
      </c>
      <c r="AL478" s="169">
        <f>+IFERROR(SUMIFS([5]Sheet1!Y:Y,[5]Sheet1!$A:$A,$A478,[5]Sheet1!$B:$B,$B478,[5]Sheet1!$C:$C,$C478),0)</f>
        <v>0</v>
      </c>
      <c r="AM478" s="169">
        <f>+IFERROR(SUMIFS([5]Sheet1!Z:Z,[5]Sheet1!$A:$A,$A478,[5]Sheet1!$B:$B,$B478,[5]Sheet1!$C:$C,$C478),0)</f>
        <v>0</v>
      </c>
    </row>
    <row r="479" spans="1:39">
      <c r="A479" s="4" t="s">
        <v>116</v>
      </c>
      <c r="B479" s="4" t="s">
        <v>41</v>
      </c>
      <c r="C479" s="4" t="str">
        <f t="shared" si="215"/>
        <v>assets/client</v>
      </c>
      <c r="D479" s="218"/>
      <c r="E479" s="207"/>
      <c r="F479" s="204"/>
      <c r="G479" s="13" t="s">
        <v>90</v>
      </c>
      <c r="H479" s="36"/>
      <c r="I479" s="36"/>
      <c r="J479" s="36"/>
      <c r="K479" s="36"/>
      <c r="L479" s="36"/>
      <c r="M479" s="36"/>
      <c r="N479" s="36"/>
      <c r="O479" s="36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4"/>
      <c r="AJ479" s="174"/>
      <c r="AK479" s="174"/>
      <c r="AL479" s="174"/>
      <c r="AM479" s="174"/>
    </row>
    <row r="480" spans="1:39">
      <c r="A480" s="4" t="s">
        <v>116</v>
      </c>
      <c r="B480" s="8" t="s">
        <v>108</v>
      </c>
      <c r="C480" s="4" t="str">
        <f t="shared" si="215"/>
        <v>Clients</v>
      </c>
      <c r="D480" s="218"/>
      <c r="E480" s="207"/>
      <c r="F480" s="204" t="s">
        <v>108</v>
      </c>
      <c r="G480" s="10" t="s">
        <v>40</v>
      </c>
      <c r="H480" s="19"/>
      <c r="I480" s="19"/>
      <c r="J480" s="19"/>
      <c r="K480" s="19"/>
      <c r="L480" s="19"/>
      <c r="M480" s="19"/>
      <c r="N480" s="19"/>
      <c r="O480" s="19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L480" s="165"/>
      <c r="AM480" s="165"/>
    </row>
    <row r="481" spans="1:39">
      <c r="A481" s="4" t="s">
        <v>116</v>
      </c>
      <c r="B481" s="8" t="s">
        <v>108</v>
      </c>
      <c r="C481" s="4" t="str">
        <f t="shared" si="215"/>
        <v>Assets</v>
      </c>
      <c r="D481" s="218"/>
      <c r="E481" s="207"/>
      <c r="F481" s="204"/>
      <c r="G481" s="11" t="s">
        <v>88</v>
      </c>
      <c r="H481" s="34"/>
      <c r="I481" s="34"/>
      <c r="J481" s="34"/>
      <c r="K481" s="34"/>
      <c r="L481" s="34"/>
      <c r="M481" s="34"/>
      <c r="N481" s="34"/>
      <c r="O481" s="34"/>
      <c r="P481" s="167">
        <f t="shared" ref="P481" si="223">+SUM(P482:P484)</f>
        <v>0</v>
      </c>
      <c r="Q481" s="167">
        <f>+SUM(Q482:Q484)</f>
        <v>0</v>
      </c>
      <c r="R481" s="167">
        <f t="shared" ref="R481:AM481" si="224">+SUM(R482:R484)</f>
        <v>0</v>
      </c>
      <c r="S481" s="167">
        <f t="shared" si="224"/>
        <v>0</v>
      </c>
      <c r="T481" s="167">
        <f t="shared" si="224"/>
        <v>0</v>
      </c>
      <c r="U481" s="167">
        <f t="shared" si="224"/>
        <v>0</v>
      </c>
      <c r="V481" s="167">
        <f t="shared" si="224"/>
        <v>0</v>
      </c>
      <c r="W481" s="167">
        <f t="shared" si="224"/>
        <v>0</v>
      </c>
      <c r="X481" s="167">
        <f t="shared" si="224"/>
        <v>0</v>
      </c>
      <c r="Y481" s="167">
        <f t="shared" si="224"/>
        <v>0</v>
      </c>
      <c r="Z481" s="167">
        <f t="shared" si="224"/>
        <v>0</v>
      </c>
      <c r="AA481" s="167">
        <f t="shared" si="224"/>
        <v>0</v>
      </c>
      <c r="AB481" s="167">
        <f t="shared" si="224"/>
        <v>0</v>
      </c>
      <c r="AC481" s="167">
        <f t="shared" si="224"/>
        <v>0</v>
      </c>
      <c r="AD481" s="167">
        <f t="shared" si="224"/>
        <v>0</v>
      </c>
      <c r="AE481" s="167">
        <f t="shared" si="224"/>
        <v>0</v>
      </c>
      <c r="AF481" s="167">
        <f t="shared" si="224"/>
        <v>0</v>
      </c>
      <c r="AG481" s="167">
        <f t="shared" si="224"/>
        <v>0</v>
      </c>
      <c r="AH481" s="167">
        <f t="shared" si="224"/>
        <v>0</v>
      </c>
      <c r="AI481" s="167">
        <f t="shared" si="224"/>
        <v>0</v>
      </c>
      <c r="AJ481" s="167">
        <f t="shared" si="224"/>
        <v>0</v>
      </c>
      <c r="AK481" s="167">
        <f t="shared" si="224"/>
        <v>0</v>
      </c>
      <c r="AL481" s="167">
        <f t="shared" si="224"/>
        <v>0</v>
      </c>
      <c r="AM481" s="167">
        <f t="shared" si="224"/>
        <v>0</v>
      </c>
    </row>
    <row r="482" spans="1:39">
      <c r="A482" s="4" t="s">
        <v>116</v>
      </c>
      <c r="B482" s="8" t="s">
        <v>108</v>
      </c>
      <c r="C482" s="4" t="str">
        <f t="shared" si="215"/>
        <v>X Files Starter</v>
      </c>
      <c r="D482" s="218"/>
      <c r="E482" s="207"/>
      <c r="F482" s="204"/>
      <c r="G482" s="12" t="s">
        <v>110</v>
      </c>
      <c r="H482" s="35"/>
      <c r="I482" s="35"/>
      <c r="J482" s="35"/>
      <c r="K482" s="35"/>
      <c r="L482" s="35"/>
      <c r="M482" s="35"/>
      <c r="N482" s="35"/>
      <c r="O482" s="35"/>
      <c r="P482" s="169"/>
      <c r="Q482" s="169">
        <f>+IFERROR(SUMIFS([5]Sheet1!D:D,[5]Sheet1!$A:$A,$A482,[5]Sheet1!$B:$B,$B482,[5]Sheet1!$C:$C,$C482),0)</f>
        <v>0</v>
      </c>
      <c r="R482" s="169">
        <f>+IFERROR(SUMIFS([5]Sheet1!E:E,[5]Sheet1!$A:$A,$A482,[5]Sheet1!$B:$B,$B482,[5]Sheet1!$C:$C,$C482),0)</f>
        <v>0</v>
      </c>
      <c r="S482" s="169">
        <f>+IFERROR(SUMIFS([5]Sheet1!F:F,[5]Sheet1!$A:$A,$A482,[5]Sheet1!$B:$B,$B482,[5]Sheet1!$C:$C,$C482),0)</f>
        <v>0</v>
      </c>
      <c r="T482" s="169">
        <f>+IFERROR(SUMIFS([5]Sheet1!G:G,[5]Sheet1!$A:$A,$A482,[5]Sheet1!$B:$B,$B482,[5]Sheet1!$C:$C,$C482),0)</f>
        <v>0</v>
      </c>
      <c r="U482" s="169">
        <f>+IFERROR(SUMIFS([5]Sheet1!H:H,[5]Sheet1!$A:$A,$A482,[5]Sheet1!$B:$B,$B482,[5]Sheet1!$C:$C,$C482),0)</f>
        <v>0</v>
      </c>
      <c r="V482" s="169">
        <f>+IFERROR(SUMIFS([5]Sheet1!I:I,[5]Sheet1!$A:$A,$A482,[5]Sheet1!$B:$B,$B482,[5]Sheet1!$C:$C,$C482),0)</f>
        <v>0</v>
      </c>
      <c r="W482" s="169">
        <f>+IFERROR(SUMIFS([5]Sheet1!J:J,[5]Sheet1!$A:$A,$A482,[5]Sheet1!$B:$B,$B482,[5]Sheet1!$C:$C,$C482),0)</f>
        <v>0</v>
      </c>
      <c r="X482" s="169">
        <f>+IFERROR(SUMIFS([5]Sheet1!K:K,[5]Sheet1!$A:$A,$A482,[5]Sheet1!$B:$B,$B482,[5]Sheet1!$C:$C,$C482),0)</f>
        <v>0</v>
      </c>
      <c r="Y482" s="169">
        <f>+IFERROR(SUMIFS([5]Sheet1!L:L,[5]Sheet1!$A:$A,$A482,[5]Sheet1!$B:$B,$B482,[5]Sheet1!$C:$C,$C482),0)</f>
        <v>0</v>
      </c>
      <c r="Z482" s="169">
        <f>+IFERROR(SUMIFS([5]Sheet1!M:M,[5]Sheet1!$A:$A,$A482,[5]Sheet1!$B:$B,$B482,[5]Sheet1!$C:$C,$C482),0)</f>
        <v>0</v>
      </c>
      <c r="AA482" s="169">
        <f>+IFERROR(SUMIFS([5]Sheet1!N:N,[5]Sheet1!$A:$A,$A482,[5]Sheet1!$B:$B,$B482,[5]Sheet1!$C:$C,$C482),0)</f>
        <v>0</v>
      </c>
      <c r="AB482" s="169">
        <f>+IFERROR(SUMIFS([5]Sheet1!O:O,[5]Sheet1!$A:$A,$A482,[5]Sheet1!$B:$B,$B482,[5]Sheet1!$C:$C,$C482),0)</f>
        <v>0</v>
      </c>
      <c r="AC482" s="169">
        <f>+IFERROR(SUMIFS([5]Sheet1!P:P,[5]Sheet1!$A:$A,$A482,[5]Sheet1!$B:$B,$B482,[5]Sheet1!$C:$C,$C482),0)</f>
        <v>0</v>
      </c>
      <c r="AD482" s="169">
        <f>+IFERROR(SUMIFS([5]Sheet1!Q:Q,[5]Sheet1!$A:$A,$A482,[5]Sheet1!$B:$B,$B482,[5]Sheet1!$C:$C,$C482),0)</f>
        <v>0</v>
      </c>
      <c r="AE482" s="169">
        <f>+IFERROR(SUMIFS([5]Sheet1!R:R,[5]Sheet1!$A:$A,$A482,[5]Sheet1!$B:$B,$B482,[5]Sheet1!$C:$C,$C482),0)</f>
        <v>0</v>
      </c>
      <c r="AF482" s="169">
        <f>+IFERROR(SUMIFS([5]Sheet1!S:S,[5]Sheet1!$A:$A,$A482,[5]Sheet1!$B:$B,$B482,[5]Sheet1!$C:$C,$C482),0)</f>
        <v>0</v>
      </c>
      <c r="AG482" s="169">
        <f>+IFERROR(SUMIFS([5]Sheet1!T:T,[5]Sheet1!$A:$A,$A482,[5]Sheet1!$B:$B,$B482,[5]Sheet1!$C:$C,$C482),0)</f>
        <v>0</v>
      </c>
      <c r="AH482" s="169">
        <f>+IFERROR(SUMIFS([5]Sheet1!U:U,[5]Sheet1!$A:$A,$A482,[5]Sheet1!$B:$B,$B482,[5]Sheet1!$C:$C,$C482),0)</f>
        <v>0</v>
      </c>
      <c r="AI482" s="169">
        <f>+IFERROR(SUMIFS([5]Sheet1!V:V,[5]Sheet1!$A:$A,$A482,[5]Sheet1!$B:$B,$B482,[5]Sheet1!$C:$C,$C482),0)</f>
        <v>0</v>
      </c>
      <c r="AJ482" s="169">
        <f>+IFERROR(SUMIFS([5]Sheet1!W:W,[5]Sheet1!$A:$A,$A482,[5]Sheet1!$B:$B,$B482,[5]Sheet1!$C:$C,$C482),0)</f>
        <v>0</v>
      </c>
      <c r="AK482" s="169">
        <f>+IFERROR(SUMIFS([5]Sheet1!X:X,[5]Sheet1!$A:$A,$A482,[5]Sheet1!$B:$B,$B482,[5]Sheet1!$C:$C,$C482),0)</f>
        <v>0</v>
      </c>
      <c r="AL482" s="169">
        <f>+IFERROR(SUMIFS([5]Sheet1!Y:Y,[5]Sheet1!$A:$A,$A482,[5]Sheet1!$B:$B,$B482,[5]Sheet1!$C:$C,$C482),0)</f>
        <v>0</v>
      </c>
      <c r="AM482" s="169">
        <f>+IFERROR(SUMIFS([5]Sheet1!Z:Z,[5]Sheet1!$A:$A,$A482,[5]Sheet1!$B:$B,$B482,[5]Sheet1!$C:$C,$C482),0)</f>
        <v>0</v>
      </c>
    </row>
    <row r="483" spans="1:39">
      <c r="A483" s="4" t="s">
        <v>116</v>
      </c>
      <c r="B483" s="8" t="s">
        <v>108</v>
      </c>
      <c r="C483" s="4" t="str">
        <f t="shared" si="215"/>
        <v>X Files Basico</v>
      </c>
      <c r="D483" s="218"/>
      <c r="E483" s="207"/>
      <c r="F483" s="204"/>
      <c r="G483" s="12" t="s">
        <v>111</v>
      </c>
      <c r="H483" s="35"/>
      <c r="I483" s="35"/>
      <c r="J483" s="35"/>
      <c r="K483" s="35"/>
      <c r="L483" s="35"/>
      <c r="M483" s="35"/>
      <c r="N483" s="35"/>
      <c r="O483" s="35"/>
      <c r="P483" s="169"/>
      <c r="Q483" s="169">
        <f>+IFERROR(SUMIFS([5]Sheet1!D:D,[5]Sheet1!$A:$A,$A483,[5]Sheet1!$B:$B,$B483,[5]Sheet1!$C:$C,$C483),0)</f>
        <v>0</v>
      </c>
      <c r="R483" s="169">
        <f>+IFERROR(SUMIFS([5]Sheet1!E:E,[5]Sheet1!$A:$A,$A483,[5]Sheet1!$B:$B,$B483,[5]Sheet1!$C:$C,$C483),0)</f>
        <v>0</v>
      </c>
      <c r="S483" s="169">
        <f>+IFERROR(SUMIFS([5]Sheet1!F:F,[5]Sheet1!$A:$A,$A483,[5]Sheet1!$B:$B,$B483,[5]Sheet1!$C:$C,$C483),0)</f>
        <v>0</v>
      </c>
      <c r="T483" s="169">
        <f>+IFERROR(SUMIFS([5]Sheet1!G:G,[5]Sheet1!$A:$A,$A483,[5]Sheet1!$B:$B,$B483,[5]Sheet1!$C:$C,$C483),0)</f>
        <v>0</v>
      </c>
      <c r="U483" s="169">
        <f>+IFERROR(SUMIFS([5]Sheet1!H:H,[5]Sheet1!$A:$A,$A483,[5]Sheet1!$B:$B,$B483,[5]Sheet1!$C:$C,$C483),0)</f>
        <v>0</v>
      </c>
      <c r="V483" s="169">
        <f>+IFERROR(SUMIFS([5]Sheet1!I:I,[5]Sheet1!$A:$A,$A483,[5]Sheet1!$B:$B,$B483,[5]Sheet1!$C:$C,$C483),0)</f>
        <v>0</v>
      </c>
      <c r="W483" s="169">
        <f>+IFERROR(SUMIFS([5]Sheet1!J:J,[5]Sheet1!$A:$A,$A483,[5]Sheet1!$B:$B,$B483,[5]Sheet1!$C:$C,$C483),0)</f>
        <v>0</v>
      </c>
      <c r="X483" s="169">
        <f>+IFERROR(SUMIFS([5]Sheet1!K:K,[5]Sheet1!$A:$A,$A483,[5]Sheet1!$B:$B,$B483,[5]Sheet1!$C:$C,$C483),0)</f>
        <v>0</v>
      </c>
      <c r="Y483" s="169">
        <f>+IFERROR(SUMIFS([5]Sheet1!L:L,[5]Sheet1!$A:$A,$A483,[5]Sheet1!$B:$B,$B483,[5]Sheet1!$C:$C,$C483),0)</f>
        <v>0</v>
      </c>
      <c r="Z483" s="169">
        <f>+IFERROR(SUMIFS([5]Sheet1!M:M,[5]Sheet1!$A:$A,$A483,[5]Sheet1!$B:$B,$B483,[5]Sheet1!$C:$C,$C483),0)</f>
        <v>0</v>
      </c>
      <c r="AA483" s="169">
        <f>+IFERROR(SUMIFS([5]Sheet1!N:N,[5]Sheet1!$A:$A,$A483,[5]Sheet1!$B:$B,$B483,[5]Sheet1!$C:$C,$C483),0)</f>
        <v>0</v>
      </c>
      <c r="AB483" s="169">
        <f>+IFERROR(SUMIFS([5]Sheet1!O:O,[5]Sheet1!$A:$A,$A483,[5]Sheet1!$B:$B,$B483,[5]Sheet1!$C:$C,$C483),0)</f>
        <v>0</v>
      </c>
      <c r="AC483" s="169">
        <f>+IFERROR(SUMIFS([5]Sheet1!P:P,[5]Sheet1!$A:$A,$A483,[5]Sheet1!$B:$B,$B483,[5]Sheet1!$C:$C,$C483),0)</f>
        <v>0</v>
      </c>
      <c r="AD483" s="169">
        <f>+IFERROR(SUMIFS([5]Sheet1!Q:Q,[5]Sheet1!$A:$A,$A483,[5]Sheet1!$B:$B,$B483,[5]Sheet1!$C:$C,$C483),0)</f>
        <v>0</v>
      </c>
      <c r="AE483" s="169">
        <f>+IFERROR(SUMIFS([5]Sheet1!R:R,[5]Sheet1!$A:$A,$A483,[5]Sheet1!$B:$B,$B483,[5]Sheet1!$C:$C,$C483),0)</f>
        <v>0</v>
      </c>
      <c r="AF483" s="169">
        <f>+IFERROR(SUMIFS([5]Sheet1!S:S,[5]Sheet1!$A:$A,$A483,[5]Sheet1!$B:$B,$B483,[5]Sheet1!$C:$C,$C483),0)</f>
        <v>0</v>
      </c>
      <c r="AG483" s="169">
        <f>+IFERROR(SUMIFS([5]Sheet1!T:T,[5]Sheet1!$A:$A,$A483,[5]Sheet1!$B:$B,$B483,[5]Sheet1!$C:$C,$C483),0)</f>
        <v>0</v>
      </c>
      <c r="AH483" s="169">
        <f>+IFERROR(SUMIFS([5]Sheet1!U:U,[5]Sheet1!$A:$A,$A483,[5]Sheet1!$B:$B,$B483,[5]Sheet1!$C:$C,$C483),0)</f>
        <v>0</v>
      </c>
      <c r="AI483" s="169">
        <f>+IFERROR(SUMIFS([5]Sheet1!V:V,[5]Sheet1!$A:$A,$A483,[5]Sheet1!$B:$B,$B483,[5]Sheet1!$C:$C,$C483),0)</f>
        <v>0</v>
      </c>
      <c r="AJ483" s="169">
        <f>+IFERROR(SUMIFS([5]Sheet1!W:W,[5]Sheet1!$A:$A,$A483,[5]Sheet1!$B:$B,$B483,[5]Sheet1!$C:$C,$C483),0)</f>
        <v>0</v>
      </c>
      <c r="AK483" s="169">
        <f>+IFERROR(SUMIFS([5]Sheet1!X:X,[5]Sheet1!$A:$A,$A483,[5]Sheet1!$B:$B,$B483,[5]Sheet1!$C:$C,$C483),0)</f>
        <v>0</v>
      </c>
      <c r="AL483" s="169">
        <f>+IFERROR(SUMIFS([5]Sheet1!Y:Y,[5]Sheet1!$A:$A,$A483,[5]Sheet1!$B:$B,$B483,[5]Sheet1!$C:$C,$C483),0)</f>
        <v>0</v>
      </c>
      <c r="AM483" s="169">
        <f>+IFERROR(SUMIFS([5]Sheet1!Z:Z,[5]Sheet1!$A:$A,$A483,[5]Sheet1!$B:$B,$B483,[5]Sheet1!$C:$C,$C483),0)</f>
        <v>0</v>
      </c>
    </row>
    <row r="484" spans="1:39">
      <c r="A484" s="4" t="s">
        <v>116</v>
      </c>
      <c r="B484" s="8" t="s">
        <v>108</v>
      </c>
      <c r="C484" s="4" t="str">
        <f t="shared" si="215"/>
        <v>X Files Premium</v>
      </c>
      <c r="D484" s="218"/>
      <c r="E484" s="207"/>
      <c r="F484" s="204"/>
      <c r="G484" s="12" t="s">
        <v>112</v>
      </c>
      <c r="H484" s="35"/>
      <c r="I484" s="35"/>
      <c r="J484" s="35"/>
      <c r="K484" s="35"/>
      <c r="L484" s="35"/>
      <c r="M484" s="35"/>
      <c r="N484" s="35"/>
      <c r="O484" s="35"/>
      <c r="P484" s="169"/>
      <c r="Q484" s="169">
        <f>+IFERROR(SUMIFS([5]Sheet1!D:D,[5]Sheet1!$A:$A,$A484,[5]Sheet1!$B:$B,$B484,[5]Sheet1!$C:$C,$C484),0)</f>
        <v>0</v>
      </c>
      <c r="R484" s="169">
        <f>+IFERROR(SUMIFS([5]Sheet1!E:E,[5]Sheet1!$A:$A,$A484,[5]Sheet1!$B:$B,$B484,[5]Sheet1!$C:$C,$C484),0)</f>
        <v>0</v>
      </c>
      <c r="S484" s="169">
        <f>+IFERROR(SUMIFS([5]Sheet1!F:F,[5]Sheet1!$A:$A,$A484,[5]Sheet1!$B:$B,$B484,[5]Sheet1!$C:$C,$C484),0)</f>
        <v>0</v>
      </c>
      <c r="T484" s="169">
        <f>+IFERROR(SUMIFS([5]Sheet1!G:G,[5]Sheet1!$A:$A,$A484,[5]Sheet1!$B:$B,$B484,[5]Sheet1!$C:$C,$C484),0)</f>
        <v>0</v>
      </c>
      <c r="U484" s="169">
        <f>+IFERROR(SUMIFS([5]Sheet1!H:H,[5]Sheet1!$A:$A,$A484,[5]Sheet1!$B:$B,$B484,[5]Sheet1!$C:$C,$C484),0)</f>
        <v>0</v>
      </c>
      <c r="V484" s="169">
        <f>+IFERROR(SUMIFS([5]Sheet1!I:I,[5]Sheet1!$A:$A,$A484,[5]Sheet1!$B:$B,$B484,[5]Sheet1!$C:$C,$C484),0)</f>
        <v>0</v>
      </c>
      <c r="W484" s="169">
        <f>+IFERROR(SUMIFS([5]Sheet1!J:J,[5]Sheet1!$A:$A,$A484,[5]Sheet1!$B:$B,$B484,[5]Sheet1!$C:$C,$C484),0)</f>
        <v>0</v>
      </c>
      <c r="X484" s="169">
        <f>+IFERROR(SUMIFS([5]Sheet1!K:K,[5]Sheet1!$A:$A,$A484,[5]Sheet1!$B:$B,$B484,[5]Sheet1!$C:$C,$C484),0)</f>
        <v>0</v>
      </c>
      <c r="Y484" s="169">
        <f>+IFERROR(SUMIFS([5]Sheet1!L:L,[5]Sheet1!$A:$A,$A484,[5]Sheet1!$B:$B,$B484,[5]Sheet1!$C:$C,$C484),0)</f>
        <v>0</v>
      </c>
      <c r="Z484" s="169">
        <f>+IFERROR(SUMIFS([5]Sheet1!M:M,[5]Sheet1!$A:$A,$A484,[5]Sheet1!$B:$B,$B484,[5]Sheet1!$C:$C,$C484),0)</f>
        <v>0</v>
      </c>
      <c r="AA484" s="169">
        <f>+IFERROR(SUMIFS([5]Sheet1!N:N,[5]Sheet1!$A:$A,$A484,[5]Sheet1!$B:$B,$B484,[5]Sheet1!$C:$C,$C484),0)</f>
        <v>0</v>
      </c>
      <c r="AB484" s="169">
        <f>+IFERROR(SUMIFS([5]Sheet1!O:O,[5]Sheet1!$A:$A,$A484,[5]Sheet1!$B:$B,$B484,[5]Sheet1!$C:$C,$C484),0)</f>
        <v>0</v>
      </c>
      <c r="AC484" s="169">
        <f>+IFERROR(SUMIFS([5]Sheet1!P:P,[5]Sheet1!$A:$A,$A484,[5]Sheet1!$B:$B,$B484,[5]Sheet1!$C:$C,$C484),0)</f>
        <v>0</v>
      </c>
      <c r="AD484" s="169">
        <f>+IFERROR(SUMIFS([5]Sheet1!Q:Q,[5]Sheet1!$A:$A,$A484,[5]Sheet1!$B:$B,$B484,[5]Sheet1!$C:$C,$C484),0)</f>
        <v>0</v>
      </c>
      <c r="AE484" s="169">
        <f>+IFERROR(SUMIFS([5]Sheet1!R:R,[5]Sheet1!$A:$A,$A484,[5]Sheet1!$B:$B,$B484,[5]Sheet1!$C:$C,$C484),0)</f>
        <v>0</v>
      </c>
      <c r="AF484" s="169">
        <f>+IFERROR(SUMIFS([5]Sheet1!S:S,[5]Sheet1!$A:$A,$A484,[5]Sheet1!$B:$B,$B484,[5]Sheet1!$C:$C,$C484),0)</f>
        <v>0</v>
      </c>
      <c r="AG484" s="169">
        <f>+IFERROR(SUMIFS([5]Sheet1!T:T,[5]Sheet1!$A:$A,$A484,[5]Sheet1!$B:$B,$B484,[5]Sheet1!$C:$C,$C484),0)</f>
        <v>0</v>
      </c>
      <c r="AH484" s="169">
        <f>+IFERROR(SUMIFS([5]Sheet1!U:U,[5]Sheet1!$A:$A,$A484,[5]Sheet1!$B:$B,$B484,[5]Sheet1!$C:$C,$C484),0)</f>
        <v>0</v>
      </c>
      <c r="AI484" s="169">
        <f>+IFERROR(SUMIFS([5]Sheet1!V:V,[5]Sheet1!$A:$A,$A484,[5]Sheet1!$B:$B,$B484,[5]Sheet1!$C:$C,$C484),0)</f>
        <v>0</v>
      </c>
      <c r="AJ484" s="169">
        <f>+IFERROR(SUMIFS([5]Sheet1!W:W,[5]Sheet1!$A:$A,$A484,[5]Sheet1!$B:$B,$B484,[5]Sheet1!$C:$C,$C484),0)</f>
        <v>0</v>
      </c>
      <c r="AK484" s="169">
        <f>+IFERROR(SUMIFS([5]Sheet1!X:X,[5]Sheet1!$A:$A,$A484,[5]Sheet1!$B:$B,$B484,[5]Sheet1!$C:$C,$C484),0)</f>
        <v>0</v>
      </c>
      <c r="AL484" s="169">
        <f>+IFERROR(SUMIFS([5]Sheet1!Y:Y,[5]Sheet1!$A:$A,$A484,[5]Sheet1!$B:$B,$B484,[5]Sheet1!$C:$C,$C484),0)</f>
        <v>0</v>
      </c>
      <c r="AM484" s="169">
        <f>+IFERROR(SUMIFS([5]Sheet1!Z:Z,[5]Sheet1!$A:$A,$A484,[5]Sheet1!$B:$B,$B484,[5]Sheet1!$C:$C,$C484),0)</f>
        <v>0</v>
      </c>
    </row>
    <row r="485" spans="1:39">
      <c r="A485" s="4" t="s">
        <v>116</v>
      </c>
      <c r="B485" s="8" t="s">
        <v>108</v>
      </c>
      <c r="C485" s="4" t="str">
        <f t="shared" si="215"/>
        <v>assets/client</v>
      </c>
      <c r="D485" s="218"/>
      <c r="E485" s="207"/>
      <c r="F485" s="204"/>
      <c r="G485" s="13" t="s">
        <v>90</v>
      </c>
      <c r="H485" s="36"/>
      <c r="I485" s="36"/>
      <c r="J485" s="36"/>
      <c r="K485" s="36"/>
      <c r="L485" s="36"/>
      <c r="M485" s="36"/>
      <c r="N485" s="36"/>
      <c r="O485" s="36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4"/>
      <c r="AJ485" s="174"/>
      <c r="AK485" s="174"/>
      <c r="AL485" s="174"/>
      <c r="AM485" s="174"/>
    </row>
    <row r="486" spans="1:39">
      <c r="A486" s="4" t="s">
        <v>116</v>
      </c>
      <c r="B486" s="8" t="s">
        <v>109</v>
      </c>
      <c r="C486" s="4" t="str">
        <f t="shared" si="215"/>
        <v>Clients</v>
      </c>
      <c r="D486" s="218"/>
      <c r="E486" s="207"/>
      <c r="F486" s="204" t="s">
        <v>109</v>
      </c>
      <c r="G486" s="10" t="s">
        <v>40</v>
      </c>
      <c r="H486" s="19"/>
      <c r="I486" s="19"/>
      <c r="J486" s="19"/>
      <c r="K486" s="19"/>
      <c r="L486" s="19"/>
      <c r="M486" s="19"/>
      <c r="N486" s="19"/>
      <c r="O486" s="19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65"/>
      <c r="AE486" s="165"/>
      <c r="AF486" s="165"/>
      <c r="AG486" s="165"/>
      <c r="AH486" s="165"/>
      <c r="AI486" s="165"/>
      <c r="AJ486" s="165"/>
      <c r="AK486" s="165"/>
      <c r="AL486" s="165"/>
      <c r="AM486" s="165"/>
    </row>
    <row r="487" spans="1:39">
      <c r="A487" s="4" t="s">
        <v>116</v>
      </c>
      <c r="B487" s="8" t="s">
        <v>109</v>
      </c>
      <c r="C487" s="4" t="str">
        <f t="shared" si="215"/>
        <v>Assets</v>
      </c>
      <c r="D487" s="218"/>
      <c r="E487" s="207"/>
      <c r="F487" s="204"/>
      <c r="G487" s="11" t="s">
        <v>88</v>
      </c>
      <c r="H487" s="34"/>
      <c r="I487" s="34"/>
      <c r="J487" s="34"/>
      <c r="K487" s="34"/>
      <c r="L487" s="34"/>
      <c r="M487" s="34"/>
      <c r="N487" s="34"/>
      <c r="O487" s="34"/>
      <c r="P487" s="167">
        <f t="shared" ref="P487" si="225">+SUM(P488:P490)</f>
        <v>0</v>
      </c>
      <c r="Q487" s="167">
        <f>+SUM(Q488:Q490)</f>
        <v>0</v>
      </c>
      <c r="R487" s="167">
        <f t="shared" ref="R487:AM487" si="226">+SUM(R488:R490)</f>
        <v>0</v>
      </c>
      <c r="S487" s="167">
        <f t="shared" si="226"/>
        <v>0</v>
      </c>
      <c r="T487" s="167">
        <f t="shared" si="226"/>
        <v>0</v>
      </c>
      <c r="U487" s="167">
        <f t="shared" si="226"/>
        <v>0</v>
      </c>
      <c r="V487" s="167">
        <f t="shared" si="226"/>
        <v>0</v>
      </c>
      <c r="W487" s="167">
        <f t="shared" si="226"/>
        <v>0</v>
      </c>
      <c r="X487" s="167">
        <f t="shared" si="226"/>
        <v>0</v>
      </c>
      <c r="Y487" s="167">
        <f t="shared" si="226"/>
        <v>0</v>
      </c>
      <c r="Z487" s="167">
        <f t="shared" si="226"/>
        <v>0</v>
      </c>
      <c r="AA487" s="167">
        <f t="shared" si="226"/>
        <v>0</v>
      </c>
      <c r="AB487" s="167">
        <f t="shared" si="226"/>
        <v>0</v>
      </c>
      <c r="AC487" s="167">
        <f t="shared" si="226"/>
        <v>0</v>
      </c>
      <c r="AD487" s="167">
        <f t="shared" si="226"/>
        <v>0</v>
      </c>
      <c r="AE487" s="167">
        <f t="shared" si="226"/>
        <v>0</v>
      </c>
      <c r="AF487" s="167">
        <f t="shared" si="226"/>
        <v>0</v>
      </c>
      <c r="AG487" s="167">
        <f t="shared" si="226"/>
        <v>0</v>
      </c>
      <c r="AH487" s="167">
        <f t="shared" si="226"/>
        <v>0</v>
      </c>
      <c r="AI487" s="167">
        <f t="shared" si="226"/>
        <v>0</v>
      </c>
      <c r="AJ487" s="167">
        <f t="shared" si="226"/>
        <v>0</v>
      </c>
      <c r="AK487" s="167">
        <f t="shared" si="226"/>
        <v>0</v>
      </c>
      <c r="AL487" s="167">
        <f t="shared" si="226"/>
        <v>0</v>
      </c>
      <c r="AM487" s="167">
        <f t="shared" si="226"/>
        <v>0</v>
      </c>
    </row>
    <row r="488" spans="1:39">
      <c r="A488" s="4" t="s">
        <v>116</v>
      </c>
      <c r="B488" s="8" t="s">
        <v>109</v>
      </c>
      <c r="C488" s="4" t="str">
        <f t="shared" si="215"/>
        <v>X Recovery Starter</v>
      </c>
      <c r="D488" s="218"/>
      <c r="E488" s="207"/>
      <c r="F488" s="204"/>
      <c r="G488" s="12" t="s">
        <v>113</v>
      </c>
      <c r="H488" s="35"/>
      <c r="I488" s="35"/>
      <c r="J488" s="35"/>
      <c r="K488" s="35"/>
      <c r="L488" s="35"/>
      <c r="M488" s="35"/>
      <c r="N488" s="35"/>
      <c r="O488" s="35"/>
      <c r="P488" s="169"/>
      <c r="Q488" s="169">
        <f>+IFERROR(SUMIFS([5]Sheet1!D:D,[5]Sheet1!$A:$A,$A488,[5]Sheet1!$B:$B,$B488,[5]Sheet1!$C:$C,$C488),0)</f>
        <v>0</v>
      </c>
      <c r="R488" s="169">
        <f>+IFERROR(SUMIFS([5]Sheet1!E:E,[5]Sheet1!$A:$A,$A488,[5]Sheet1!$B:$B,$B488,[5]Sheet1!$C:$C,$C488),0)</f>
        <v>0</v>
      </c>
      <c r="S488" s="169">
        <f>+IFERROR(SUMIFS([5]Sheet1!F:F,[5]Sheet1!$A:$A,$A488,[5]Sheet1!$B:$B,$B488,[5]Sheet1!$C:$C,$C488),0)</f>
        <v>0</v>
      </c>
      <c r="T488" s="169">
        <f>+IFERROR(SUMIFS([5]Sheet1!G:G,[5]Sheet1!$A:$A,$A488,[5]Sheet1!$B:$B,$B488,[5]Sheet1!$C:$C,$C488),0)</f>
        <v>0</v>
      </c>
      <c r="U488" s="169">
        <f>+IFERROR(SUMIFS([5]Sheet1!H:H,[5]Sheet1!$A:$A,$A488,[5]Sheet1!$B:$B,$B488,[5]Sheet1!$C:$C,$C488),0)</f>
        <v>0</v>
      </c>
      <c r="V488" s="169">
        <f>+IFERROR(SUMIFS([5]Sheet1!I:I,[5]Sheet1!$A:$A,$A488,[5]Sheet1!$B:$B,$B488,[5]Sheet1!$C:$C,$C488),0)</f>
        <v>0</v>
      </c>
      <c r="W488" s="169">
        <f>+IFERROR(SUMIFS([5]Sheet1!J:J,[5]Sheet1!$A:$A,$A488,[5]Sheet1!$B:$B,$B488,[5]Sheet1!$C:$C,$C488),0)</f>
        <v>0</v>
      </c>
      <c r="X488" s="169">
        <f>+IFERROR(SUMIFS([5]Sheet1!K:K,[5]Sheet1!$A:$A,$A488,[5]Sheet1!$B:$B,$B488,[5]Sheet1!$C:$C,$C488),0)</f>
        <v>0</v>
      </c>
      <c r="Y488" s="169">
        <f>+IFERROR(SUMIFS([5]Sheet1!L:L,[5]Sheet1!$A:$A,$A488,[5]Sheet1!$B:$B,$B488,[5]Sheet1!$C:$C,$C488),0)</f>
        <v>0</v>
      </c>
      <c r="Z488" s="169">
        <f>+IFERROR(SUMIFS([5]Sheet1!M:M,[5]Sheet1!$A:$A,$A488,[5]Sheet1!$B:$B,$B488,[5]Sheet1!$C:$C,$C488),0)</f>
        <v>0</v>
      </c>
      <c r="AA488" s="169">
        <f>+IFERROR(SUMIFS([5]Sheet1!N:N,[5]Sheet1!$A:$A,$A488,[5]Sheet1!$B:$B,$B488,[5]Sheet1!$C:$C,$C488),0)</f>
        <v>0</v>
      </c>
      <c r="AB488" s="169">
        <f>+IFERROR(SUMIFS([5]Sheet1!O:O,[5]Sheet1!$A:$A,$A488,[5]Sheet1!$B:$B,$B488,[5]Sheet1!$C:$C,$C488),0)</f>
        <v>0</v>
      </c>
      <c r="AC488" s="169">
        <f>+IFERROR(SUMIFS([5]Sheet1!P:P,[5]Sheet1!$A:$A,$A488,[5]Sheet1!$B:$B,$B488,[5]Sheet1!$C:$C,$C488),0)</f>
        <v>0</v>
      </c>
      <c r="AD488" s="169">
        <f>+IFERROR(SUMIFS([5]Sheet1!Q:Q,[5]Sheet1!$A:$A,$A488,[5]Sheet1!$B:$B,$B488,[5]Sheet1!$C:$C,$C488),0)</f>
        <v>0</v>
      </c>
      <c r="AE488" s="169">
        <f>+IFERROR(SUMIFS([5]Sheet1!R:R,[5]Sheet1!$A:$A,$A488,[5]Sheet1!$B:$B,$B488,[5]Sheet1!$C:$C,$C488),0)</f>
        <v>0</v>
      </c>
      <c r="AF488" s="169">
        <f>+IFERROR(SUMIFS([5]Sheet1!S:S,[5]Sheet1!$A:$A,$A488,[5]Sheet1!$B:$B,$B488,[5]Sheet1!$C:$C,$C488),0)</f>
        <v>0</v>
      </c>
      <c r="AG488" s="169">
        <f>+IFERROR(SUMIFS([5]Sheet1!T:T,[5]Sheet1!$A:$A,$A488,[5]Sheet1!$B:$B,$B488,[5]Sheet1!$C:$C,$C488),0)</f>
        <v>0</v>
      </c>
      <c r="AH488" s="169">
        <f>+IFERROR(SUMIFS([5]Sheet1!U:U,[5]Sheet1!$A:$A,$A488,[5]Sheet1!$B:$B,$B488,[5]Sheet1!$C:$C,$C488),0)</f>
        <v>0</v>
      </c>
      <c r="AI488" s="169">
        <f>+IFERROR(SUMIFS([5]Sheet1!V:V,[5]Sheet1!$A:$A,$A488,[5]Sheet1!$B:$B,$B488,[5]Sheet1!$C:$C,$C488),0)</f>
        <v>0</v>
      </c>
      <c r="AJ488" s="169">
        <f>+IFERROR(SUMIFS([5]Sheet1!W:W,[5]Sheet1!$A:$A,$A488,[5]Sheet1!$B:$B,$B488,[5]Sheet1!$C:$C,$C488),0)</f>
        <v>0</v>
      </c>
      <c r="AK488" s="169">
        <f>+IFERROR(SUMIFS([5]Sheet1!X:X,[5]Sheet1!$A:$A,$A488,[5]Sheet1!$B:$B,$B488,[5]Sheet1!$C:$C,$C488),0)</f>
        <v>0</v>
      </c>
      <c r="AL488" s="169">
        <f>+IFERROR(SUMIFS([5]Sheet1!Y:Y,[5]Sheet1!$A:$A,$A488,[5]Sheet1!$B:$B,$B488,[5]Sheet1!$C:$C,$C488),0)</f>
        <v>0</v>
      </c>
      <c r="AM488" s="169">
        <f>+IFERROR(SUMIFS([5]Sheet1!Z:Z,[5]Sheet1!$A:$A,$A488,[5]Sheet1!$B:$B,$B488,[5]Sheet1!$C:$C,$C488),0)</f>
        <v>0</v>
      </c>
    </row>
    <row r="489" spans="1:39">
      <c r="A489" s="4" t="s">
        <v>116</v>
      </c>
      <c r="B489" s="8" t="s">
        <v>109</v>
      </c>
      <c r="C489" s="4" t="str">
        <f t="shared" si="215"/>
        <v>X Recovery Basico</v>
      </c>
      <c r="D489" s="218"/>
      <c r="E489" s="207"/>
      <c r="F489" s="204"/>
      <c r="G489" s="12" t="s">
        <v>114</v>
      </c>
      <c r="H489" s="35"/>
      <c r="I489" s="35"/>
      <c r="J489" s="35"/>
      <c r="K489" s="35"/>
      <c r="L489" s="35"/>
      <c r="M489" s="35"/>
      <c r="N489" s="35"/>
      <c r="O489" s="35"/>
      <c r="P489" s="169"/>
      <c r="Q489" s="169">
        <f>+IFERROR(SUMIFS([5]Sheet1!D:D,[5]Sheet1!$A:$A,$A489,[5]Sheet1!$B:$B,$B489,[5]Sheet1!$C:$C,$C489),0)</f>
        <v>0</v>
      </c>
      <c r="R489" s="169">
        <f>+IFERROR(SUMIFS([5]Sheet1!E:E,[5]Sheet1!$A:$A,$A489,[5]Sheet1!$B:$B,$B489,[5]Sheet1!$C:$C,$C489),0)</f>
        <v>0</v>
      </c>
      <c r="S489" s="169">
        <f>+IFERROR(SUMIFS([5]Sheet1!F:F,[5]Sheet1!$A:$A,$A489,[5]Sheet1!$B:$B,$B489,[5]Sheet1!$C:$C,$C489),0)</f>
        <v>0</v>
      </c>
      <c r="T489" s="169">
        <f>+IFERROR(SUMIFS([5]Sheet1!G:G,[5]Sheet1!$A:$A,$A489,[5]Sheet1!$B:$B,$B489,[5]Sheet1!$C:$C,$C489),0)</f>
        <v>0</v>
      </c>
      <c r="U489" s="169">
        <f>+IFERROR(SUMIFS([5]Sheet1!H:H,[5]Sheet1!$A:$A,$A489,[5]Sheet1!$B:$B,$B489,[5]Sheet1!$C:$C,$C489),0)</f>
        <v>0</v>
      </c>
      <c r="V489" s="169">
        <f>+IFERROR(SUMIFS([5]Sheet1!I:I,[5]Sheet1!$A:$A,$A489,[5]Sheet1!$B:$B,$B489,[5]Sheet1!$C:$C,$C489),0)</f>
        <v>0</v>
      </c>
      <c r="W489" s="169">
        <f>+IFERROR(SUMIFS([5]Sheet1!J:J,[5]Sheet1!$A:$A,$A489,[5]Sheet1!$B:$B,$B489,[5]Sheet1!$C:$C,$C489),0)</f>
        <v>0</v>
      </c>
      <c r="X489" s="169">
        <f>+IFERROR(SUMIFS([5]Sheet1!K:K,[5]Sheet1!$A:$A,$A489,[5]Sheet1!$B:$B,$B489,[5]Sheet1!$C:$C,$C489),0)</f>
        <v>0</v>
      </c>
      <c r="Y489" s="169">
        <f>+IFERROR(SUMIFS([5]Sheet1!L:L,[5]Sheet1!$A:$A,$A489,[5]Sheet1!$B:$B,$B489,[5]Sheet1!$C:$C,$C489),0)</f>
        <v>0</v>
      </c>
      <c r="Z489" s="169">
        <f>+IFERROR(SUMIFS([5]Sheet1!M:M,[5]Sheet1!$A:$A,$A489,[5]Sheet1!$B:$B,$B489,[5]Sheet1!$C:$C,$C489),0)</f>
        <v>0</v>
      </c>
      <c r="AA489" s="169">
        <f>+IFERROR(SUMIFS([5]Sheet1!N:N,[5]Sheet1!$A:$A,$A489,[5]Sheet1!$B:$B,$B489,[5]Sheet1!$C:$C,$C489),0)</f>
        <v>0</v>
      </c>
      <c r="AB489" s="169">
        <f>+IFERROR(SUMIFS([5]Sheet1!O:O,[5]Sheet1!$A:$A,$A489,[5]Sheet1!$B:$B,$B489,[5]Sheet1!$C:$C,$C489),0)</f>
        <v>0</v>
      </c>
      <c r="AC489" s="169">
        <f>+IFERROR(SUMIFS([5]Sheet1!P:P,[5]Sheet1!$A:$A,$A489,[5]Sheet1!$B:$B,$B489,[5]Sheet1!$C:$C,$C489),0)</f>
        <v>0</v>
      </c>
      <c r="AD489" s="169">
        <f>+IFERROR(SUMIFS([5]Sheet1!Q:Q,[5]Sheet1!$A:$A,$A489,[5]Sheet1!$B:$B,$B489,[5]Sheet1!$C:$C,$C489),0)</f>
        <v>0</v>
      </c>
      <c r="AE489" s="169">
        <f>+IFERROR(SUMIFS([5]Sheet1!R:R,[5]Sheet1!$A:$A,$A489,[5]Sheet1!$B:$B,$B489,[5]Sheet1!$C:$C,$C489),0)</f>
        <v>0</v>
      </c>
      <c r="AF489" s="169">
        <f>+IFERROR(SUMIFS([5]Sheet1!S:S,[5]Sheet1!$A:$A,$A489,[5]Sheet1!$B:$B,$B489,[5]Sheet1!$C:$C,$C489),0)</f>
        <v>0</v>
      </c>
      <c r="AG489" s="169">
        <f>+IFERROR(SUMIFS([5]Sheet1!T:T,[5]Sheet1!$A:$A,$A489,[5]Sheet1!$B:$B,$B489,[5]Sheet1!$C:$C,$C489),0)</f>
        <v>0</v>
      </c>
      <c r="AH489" s="169">
        <f>+IFERROR(SUMIFS([5]Sheet1!U:U,[5]Sheet1!$A:$A,$A489,[5]Sheet1!$B:$B,$B489,[5]Sheet1!$C:$C,$C489),0)</f>
        <v>0</v>
      </c>
      <c r="AI489" s="169">
        <f>+IFERROR(SUMIFS([5]Sheet1!V:V,[5]Sheet1!$A:$A,$A489,[5]Sheet1!$B:$B,$B489,[5]Sheet1!$C:$C,$C489),0)</f>
        <v>0</v>
      </c>
      <c r="AJ489" s="169">
        <f>+IFERROR(SUMIFS([5]Sheet1!W:W,[5]Sheet1!$A:$A,$A489,[5]Sheet1!$B:$B,$B489,[5]Sheet1!$C:$C,$C489),0)</f>
        <v>0</v>
      </c>
      <c r="AK489" s="169">
        <f>+IFERROR(SUMIFS([5]Sheet1!X:X,[5]Sheet1!$A:$A,$A489,[5]Sheet1!$B:$B,$B489,[5]Sheet1!$C:$C,$C489),0)</f>
        <v>0</v>
      </c>
      <c r="AL489" s="169">
        <f>+IFERROR(SUMIFS([5]Sheet1!Y:Y,[5]Sheet1!$A:$A,$A489,[5]Sheet1!$B:$B,$B489,[5]Sheet1!$C:$C,$C489),0)</f>
        <v>0</v>
      </c>
      <c r="AM489" s="169">
        <f>+IFERROR(SUMIFS([5]Sheet1!Z:Z,[5]Sheet1!$A:$A,$A489,[5]Sheet1!$B:$B,$B489,[5]Sheet1!$C:$C,$C489),0)</f>
        <v>0</v>
      </c>
    </row>
    <row r="490" spans="1:39">
      <c r="A490" s="4" t="s">
        <v>116</v>
      </c>
      <c r="B490" s="8" t="s">
        <v>109</v>
      </c>
      <c r="C490" s="4" t="str">
        <f t="shared" si="215"/>
        <v>X Recovery Premium</v>
      </c>
      <c r="D490" s="218"/>
      <c r="E490" s="207"/>
      <c r="F490" s="204"/>
      <c r="G490" s="12" t="s">
        <v>115</v>
      </c>
      <c r="H490" s="35"/>
      <c r="I490" s="35"/>
      <c r="J490" s="35"/>
      <c r="K490" s="35"/>
      <c r="L490" s="35"/>
      <c r="M490" s="35"/>
      <c r="N490" s="35"/>
      <c r="O490" s="35"/>
      <c r="P490" s="169"/>
      <c r="Q490" s="169">
        <f>+IFERROR(SUMIFS([5]Sheet1!D:D,[5]Sheet1!$A:$A,$A490,[5]Sheet1!$B:$B,$B490,[5]Sheet1!$C:$C,$C490),0)</f>
        <v>0</v>
      </c>
      <c r="R490" s="169">
        <f>+IFERROR(SUMIFS([5]Sheet1!E:E,[5]Sheet1!$A:$A,$A490,[5]Sheet1!$B:$B,$B490,[5]Sheet1!$C:$C,$C490),0)</f>
        <v>0</v>
      </c>
      <c r="S490" s="169">
        <f>+IFERROR(SUMIFS([5]Sheet1!F:F,[5]Sheet1!$A:$A,$A490,[5]Sheet1!$B:$B,$B490,[5]Sheet1!$C:$C,$C490),0)</f>
        <v>0</v>
      </c>
      <c r="T490" s="169">
        <f>+IFERROR(SUMIFS([5]Sheet1!G:G,[5]Sheet1!$A:$A,$A490,[5]Sheet1!$B:$B,$B490,[5]Sheet1!$C:$C,$C490),0)</f>
        <v>0</v>
      </c>
      <c r="U490" s="169">
        <f>+IFERROR(SUMIFS([5]Sheet1!H:H,[5]Sheet1!$A:$A,$A490,[5]Sheet1!$B:$B,$B490,[5]Sheet1!$C:$C,$C490),0)</f>
        <v>0</v>
      </c>
      <c r="V490" s="169">
        <f>+IFERROR(SUMIFS([5]Sheet1!I:I,[5]Sheet1!$A:$A,$A490,[5]Sheet1!$B:$B,$B490,[5]Sheet1!$C:$C,$C490),0)</f>
        <v>0</v>
      </c>
      <c r="W490" s="169">
        <f>+IFERROR(SUMIFS([5]Sheet1!J:J,[5]Sheet1!$A:$A,$A490,[5]Sheet1!$B:$B,$B490,[5]Sheet1!$C:$C,$C490),0)</f>
        <v>0</v>
      </c>
      <c r="X490" s="169">
        <f>+IFERROR(SUMIFS([5]Sheet1!K:K,[5]Sheet1!$A:$A,$A490,[5]Sheet1!$B:$B,$B490,[5]Sheet1!$C:$C,$C490),0)</f>
        <v>0</v>
      </c>
      <c r="Y490" s="169">
        <f>+IFERROR(SUMIFS([5]Sheet1!L:L,[5]Sheet1!$A:$A,$A490,[5]Sheet1!$B:$B,$B490,[5]Sheet1!$C:$C,$C490),0)</f>
        <v>0</v>
      </c>
      <c r="Z490" s="169">
        <f>+IFERROR(SUMIFS([5]Sheet1!M:M,[5]Sheet1!$A:$A,$A490,[5]Sheet1!$B:$B,$B490,[5]Sheet1!$C:$C,$C490),0)</f>
        <v>0</v>
      </c>
      <c r="AA490" s="169">
        <f>+IFERROR(SUMIFS([5]Sheet1!N:N,[5]Sheet1!$A:$A,$A490,[5]Sheet1!$B:$B,$B490,[5]Sheet1!$C:$C,$C490),0)</f>
        <v>0</v>
      </c>
      <c r="AB490" s="169">
        <f>+IFERROR(SUMIFS([5]Sheet1!O:O,[5]Sheet1!$A:$A,$A490,[5]Sheet1!$B:$B,$B490,[5]Sheet1!$C:$C,$C490),0)</f>
        <v>0</v>
      </c>
      <c r="AC490" s="169">
        <f>+IFERROR(SUMIFS([5]Sheet1!P:P,[5]Sheet1!$A:$A,$A490,[5]Sheet1!$B:$B,$B490,[5]Sheet1!$C:$C,$C490),0)</f>
        <v>0</v>
      </c>
      <c r="AD490" s="169">
        <f>+IFERROR(SUMIFS([5]Sheet1!Q:Q,[5]Sheet1!$A:$A,$A490,[5]Sheet1!$B:$B,$B490,[5]Sheet1!$C:$C,$C490),0)</f>
        <v>0</v>
      </c>
      <c r="AE490" s="169">
        <f>+IFERROR(SUMIFS([5]Sheet1!R:R,[5]Sheet1!$A:$A,$A490,[5]Sheet1!$B:$B,$B490,[5]Sheet1!$C:$C,$C490),0)</f>
        <v>0</v>
      </c>
      <c r="AF490" s="169">
        <f>+IFERROR(SUMIFS([5]Sheet1!S:S,[5]Sheet1!$A:$A,$A490,[5]Sheet1!$B:$B,$B490,[5]Sheet1!$C:$C,$C490),0)</f>
        <v>0</v>
      </c>
      <c r="AG490" s="169">
        <f>+IFERROR(SUMIFS([5]Sheet1!T:T,[5]Sheet1!$A:$A,$A490,[5]Sheet1!$B:$B,$B490,[5]Sheet1!$C:$C,$C490),0)</f>
        <v>0</v>
      </c>
      <c r="AH490" s="169">
        <f>+IFERROR(SUMIFS([5]Sheet1!U:U,[5]Sheet1!$A:$A,$A490,[5]Sheet1!$B:$B,$B490,[5]Sheet1!$C:$C,$C490),0)</f>
        <v>0</v>
      </c>
      <c r="AI490" s="169">
        <f>+IFERROR(SUMIFS([5]Sheet1!V:V,[5]Sheet1!$A:$A,$A490,[5]Sheet1!$B:$B,$B490,[5]Sheet1!$C:$C,$C490),0)</f>
        <v>0</v>
      </c>
      <c r="AJ490" s="169">
        <f>+IFERROR(SUMIFS([5]Sheet1!W:W,[5]Sheet1!$A:$A,$A490,[5]Sheet1!$B:$B,$B490,[5]Sheet1!$C:$C,$C490),0)</f>
        <v>0</v>
      </c>
      <c r="AK490" s="169">
        <f>+IFERROR(SUMIFS([5]Sheet1!X:X,[5]Sheet1!$A:$A,$A490,[5]Sheet1!$B:$B,$B490,[5]Sheet1!$C:$C,$C490),0)</f>
        <v>0</v>
      </c>
      <c r="AL490" s="169">
        <f>+IFERROR(SUMIFS([5]Sheet1!Y:Y,[5]Sheet1!$A:$A,$A490,[5]Sheet1!$B:$B,$B490,[5]Sheet1!$C:$C,$C490),0)</f>
        <v>0</v>
      </c>
      <c r="AM490" s="169">
        <f>+IFERROR(SUMIFS([5]Sheet1!Z:Z,[5]Sheet1!$A:$A,$A490,[5]Sheet1!$B:$B,$B490,[5]Sheet1!$C:$C,$C490),0)</f>
        <v>0</v>
      </c>
    </row>
    <row r="491" spans="1:39">
      <c r="A491" s="4" t="s">
        <v>116</v>
      </c>
      <c r="B491" s="8" t="s">
        <v>109</v>
      </c>
      <c r="C491" s="4" t="str">
        <f t="shared" si="215"/>
        <v>assets/client</v>
      </c>
      <c r="D491" s="218"/>
      <c r="E491" s="208"/>
      <c r="F491" s="204"/>
      <c r="G491" s="13" t="s">
        <v>90</v>
      </c>
      <c r="H491" s="36"/>
      <c r="I491" s="36"/>
      <c r="J491" s="36"/>
      <c r="K491" s="36"/>
      <c r="L491" s="36"/>
      <c r="M491" s="36"/>
      <c r="N491" s="36"/>
      <c r="O491" s="36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  <c r="AL491" s="174"/>
      <c r="AM491" s="174"/>
    </row>
    <row r="492" spans="1:39" ht="14.4" customHeight="1">
      <c r="A492" s="4" t="s">
        <v>116</v>
      </c>
      <c r="B492" s="4" t="s">
        <v>61</v>
      </c>
      <c r="C492" s="4" t="str">
        <f t="shared" si="215"/>
        <v>Clients</v>
      </c>
      <c r="D492" s="218"/>
      <c r="E492" s="203" t="s">
        <v>38</v>
      </c>
      <c r="F492" s="204" t="s">
        <v>61</v>
      </c>
      <c r="G492" s="10" t="s">
        <v>40</v>
      </c>
      <c r="H492" s="19"/>
      <c r="I492" s="19"/>
      <c r="J492" s="19"/>
      <c r="K492" s="19"/>
      <c r="L492" s="19"/>
      <c r="M492" s="19"/>
      <c r="N492" s="19"/>
      <c r="O492" s="19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L492" s="165"/>
      <c r="AM492" s="165"/>
    </row>
    <row r="493" spans="1:39">
      <c r="A493" s="4" t="s">
        <v>116</v>
      </c>
      <c r="B493" s="4" t="s">
        <v>61</v>
      </c>
      <c r="C493" s="4" t="s">
        <v>450</v>
      </c>
      <c r="D493" s="218"/>
      <c r="E493" s="203"/>
      <c r="F493" s="204"/>
      <c r="G493" s="11" t="s">
        <v>88</v>
      </c>
      <c r="H493" s="34"/>
      <c r="I493" s="34"/>
      <c r="J493" s="34"/>
      <c r="K493" s="34"/>
      <c r="L493" s="34"/>
      <c r="M493" s="34"/>
      <c r="N493" s="34"/>
      <c r="O493" s="34"/>
      <c r="P493" s="169"/>
      <c r="Q493" s="169">
        <f>+IFERROR(SUMIFS([5]Sheet1!D:D,[5]Sheet1!$A:$A,$A493,[5]Sheet1!$B:$B,$B493,[5]Sheet1!$C:$C,$C493),0)</f>
        <v>0</v>
      </c>
      <c r="R493" s="169">
        <f>+IFERROR(SUMIFS([5]Sheet1!E:E,[5]Sheet1!$A:$A,$A493,[5]Sheet1!$B:$B,$B493,[5]Sheet1!$C:$C,$C493),0)</f>
        <v>0</v>
      </c>
      <c r="S493" s="169">
        <f>+IFERROR(SUMIFS([5]Sheet1!F:F,[5]Sheet1!$A:$A,$A493,[5]Sheet1!$B:$B,$B493,[5]Sheet1!$C:$C,$C493),0)</f>
        <v>0</v>
      </c>
      <c r="T493" s="169">
        <f>+IFERROR(SUMIFS([5]Sheet1!G:G,[5]Sheet1!$A:$A,$A493,[5]Sheet1!$B:$B,$B493,[5]Sheet1!$C:$C,$C493),0)</f>
        <v>0</v>
      </c>
      <c r="U493" s="169">
        <f>+IFERROR(SUMIFS([5]Sheet1!H:H,[5]Sheet1!$A:$A,$A493,[5]Sheet1!$B:$B,$B493,[5]Sheet1!$C:$C,$C493),0)</f>
        <v>0</v>
      </c>
      <c r="V493" s="169">
        <f>+IFERROR(SUMIFS([5]Sheet1!I:I,[5]Sheet1!$A:$A,$A493,[5]Sheet1!$B:$B,$B493,[5]Sheet1!$C:$C,$C493),0)</f>
        <v>0</v>
      </c>
      <c r="W493" s="169">
        <f>+IFERROR(SUMIFS([5]Sheet1!J:J,[5]Sheet1!$A:$A,$A493,[5]Sheet1!$B:$B,$B493,[5]Sheet1!$C:$C,$C493),0)</f>
        <v>0</v>
      </c>
      <c r="X493" s="169">
        <f>+IFERROR(SUMIFS([5]Sheet1!K:K,[5]Sheet1!$A:$A,$A493,[5]Sheet1!$B:$B,$B493,[5]Sheet1!$C:$C,$C493),0)</f>
        <v>0</v>
      </c>
      <c r="Y493" s="169">
        <f>+IFERROR(SUMIFS([5]Sheet1!L:L,[5]Sheet1!$A:$A,$A493,[5]Sheet1!$B:$B,$B493,[5]Sheet1!$C:$C,$C493),0)</f>
        <v>0</v>
      </c>
      <c r="Z493" s="169">
        <f>+IFERROR(SUMIFS([5]Sheet1!M:M,[5]Sheet1!$A:$A,$A493,[5]Sheet1!$B:$B,$B493,[5]Sheet1!$C:$C,$C493),0)</f>
        <v>0</v>
      </c>
      <c r="AA493" s="169">
        <f>+IFERROR(SUMIFS([5]Sheet1!N:N,[5]Sheet1!$A:$A,$A493,[5]Sheet1!$B:$B,$B493,[5]Sheet1!$C:$C,$C493),0)</f>
        <v>0</v>
      </c>
      <c r="AB493" s="169">
        <f>+IFERROR(SUMIFS([5]Sheet1!O:O,[5]Sheet1!$A:$A,$A493,[5]Sheet1!$B:$B,$B493,[5]Sheet1!$C:$C,$C493),0)</f>
        <v>0</v>
      </c>
      <c r="AC493" s="169">
        <f>+IFERROR(SUMIFS([5]Sheet1!P:P,[5]Sheet1!$A:$A,$A493,[5]Sheet1!$B:$B,$B493,[5]Sheet1!$C:$C,$C493),0)</f>
        <v>0</v>
      </c>
      <c r="AD493" s="169">
        <f>+IFERROR(SUMIFS([5]Sheet1!Q:Q,[5]Sheet1!$A:$A,$A493,[5]Sheet1!$B:$B,$B493,[5]Sheet1!$C:$C,$C493),0)</f>
        <v>0</v>
      </c>
      <c r="AE493" s="169">
        <f>+IFERROR(SUMIFS([5]Sheet1!R:R,[5]Sheet1!$A:$A,$A493,[5]Sheet1!$B:$B,$B493,[5]Sheet1!$C:$C,$C493),0)</f>
        <v>0</v>
      </c>
      <c r="AF493" s="169">
        <f>+IFERROR(SUMIFS([5]Sheet1!S:S,[5]Sheet1!$A:$A,$A493,[5]Sheet1!$B:$B,$B493,[5]Sheet1!$C:$C,$C493),0)</f>
        <v>0</v>
      </c>
      <c r="AG493" s="169">
        <f>+IFERROR(SUMIFS([5]Sheet1!T:T,[5]Sheet1!$A:$A,$A493,[5]Sheet1!$B:$B,$B493,[5]Sheet1!$C:$C,$C493),0)</f>
        <v>0</v>
      </c>
      <c r="AH493" s="169">
        <f>+IFERROR(SUMIFS([5]Sheet1!U:U,[5]Sheet1!$A:$A,$A493,[5]Sheet1!$B:$B,$B493,[5]Sheet1!$C:$C,$C493),0)</f>
        <v>0</v>
      </c>
      <c r="AI493" s="169">
        <f>+IFERROR(SUMIFS([5]Sheet1!V:V,[5]Sheet1!$A:$A,$A493,[5]Sheet1!$B:$B,$B493,[5]Sheet1!$C:$C,$C493),0)</f>
        <v>0</v>
      </c>
      <c r="AJ493" s="169">
        <f>+IFERROR(SUMIFS([5]Sheet1!W:W,[5]Sheet1!$A:$A,$A493,[5]Sheet1!$B:$B,$B493,[5]Sheet1!$C:$C,$C493),0)</f>
        <v>0</v>
      </c>
      <c r="AK493" s="169">
        <f>+IFERROR(SUMIFS([5]Sheet1!X:X,[5]Sheet1!$A:$A,$A493,[5]Sheet1!$B:$B,$B493,[5]Sheet1!$C:$C,$C493),0)</f>
        <v>0</v>
      </c>
      <c r="AL493" s="169">
        <f>+IFERROR(SUMIFS([5]Sheet1!Y:Y,[5]Sheet1!$A:$A,$A493,[5]Sheet1!$B:$B,$B493,[5]Sheet1!$C:$C,$C493),0)</f>
        <v>0</v>
      </c>
      <c r="AM493" s="169">
        <f>+IFERROR(SUMIFS([5]Sheet1!Z:Z,[5]Sheet1!$A:$A,$A493,[5]Sheet1!$B:$B,$B493,[5]Sheet1!$C:$C,$C493),0)</f>
        <v>0</v>
      </c>
    </row>
    <row r="494" spans="1:39">
      <c r="A494" s="4" t="s">
        <v>116</v>
      </c>
      <c r="B494" s="4" t="s">
        <v>61</v>
      </c>
      <c r="C494" s="4" t="str">
        <f t="shared" ref="C494:C495" si="227">+G494</f>
        <v>assets/client</v>
      </c>
      <c r="D494" s="218"/>
      <c r="E494" s="203"/>
      <c r="F494" s="204"/>
      <c r="G494" s="13" t="s">
        <v>90</v>
      </c>
      <c r="H494" s="36"/>
      <c r="I494" s="36"/>
      <c r="J494" s="36"/>
      <c r="K494" s="36"/>
      <c r="L494" s="36"/>
      <c r="M494" s="36"/>
      <c r="N494" s="36"/>
      <c r="O494" s="36"/>
      <c r="P494" s="170" t="str">
        <f>+IFERROR(P493/P492,"")</f>
        <v/>
      </c>
      <c r="Q494" s="170" t="str">
        <f>+IFERROR(Q493/Q492,"")</f>
        <v/>
      </c>
      <c r="R494" s="170" t="str">
        <f>+IFERROR(R493/R492,"")</f>
        <v/>
      </c>
      <c r="S494" s="170" t="str">
        <f>+IFERROR(S493/S492,"")</f>
        <v/>
      </c>
      <c r="T494" s="170" t="str">
        <f>+IFERROR(T493/T492,"")</f>
        <v/>
      </c>
      <c r="U494" s="170"/>
      <c r="V494" s="170"/>
      <c r="W494" s="170"/>
      <c r="X494" s="170"/>
      <c r="Y494" s="170"/>
      <c r="Z494" s="170"/>
      <c r="AA494" s="170"/>
      <c r="AB494" s="170"/>
      <c r="AC494" s="170"/>
      <c r="AD494" s="170"/>
      <c r="AE494" s="170"/>
      <c r="AF494" s="170"/>
      <c r="AG494" s="170"/>
      <c r="AH494" s="170"/>
      <c r="AI494" s="170"/>
      <c r="AJ494" s="170"/>
      <c r="AK494" s="170"/>
      <c r="AL494" s="170"/>
      <c r="AM494" s="170"/>
    </row>
    <row r="495" spans="1:39">
      <c r="A495" s="4" t="s">
        <v>116</v>
      </c>
      <c r="B495" s="4" t="s">
        <v>62</v>
      </c>
      <c r="C495" s="4" t="str">
        <f t="shared" si="227"/>
        <v>Clients</v>
      </c>
      <c r="D495" s="218"/>
      <c r="E495" s="203"/>
      <c r="F495" s="204" t="s">
        <v>62</v>
      </c>
      <c r="G495" s="10" t="s">
        <v>40</v>
      </c>
      <c r="H495" s="19"/>
      <c r="I495" s="19"/>
      <c r="J495" s="19"/>
      <c r="K495" s="19"/>
      <c r="L495" s="19"/>
      <c r="M495" s="19"/>
      <c r="N495" s="19"/>
      <c r="O495" s="19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L495" s="165"/>
      <c r="AM495" s="165"/>
    </row>
    <row r="496" spans="1:39">
      <c r="A496" s="4" t="s">
        <v>116</v>
      </c>
      <c r="B496" s="4" t="s">
        <v>62</v>
      </c>
      <c r="C496" s="4" t="s">
        <v>3780</v>
      </c>
      <c r="D496" s="218"/>
      <c r="E496" s="203"/>
      <c r="F496" s="204"/>
      <c r="G496" s="11" t="s">
        <v>88</v>
      </c>
      <c r="H496" s="34"/>
      <c r="I496" s="34"/>
      <c r="J496" s="34"/>
      <c r="K496" s="34"/>
      <c r="L496" s="34"/>
      <c r="M496" s="34"/>
      <c r="N496" s="34"/>
      <c r="O496" s="34"/>
      <c r="P496" s="169"/>
      <c r="Q496" s="169">
        <f>+IFERROR(SUMIFS([5]Sheet1!D:D,[5]Sheet1!$A:$A,$A496,[5]Sheet1!$B:$B,$B496,[5]Sheet1!$C:$C,$C496),0)</f>
        <v>0</v>
      </c>
      <c r="R496" s="169">
        <f>+IFERROR(SUMIFS([5]Sheet1!E:E,[5]Sheet1!$A:$A,$A496,[5]Sheet1!$B:$B,$B496,[5]Sheet1!$C:$C,$C496),0)</f>
        <v>0</v>
      </c>
      <c r="S496" s="169">
        <f>+IFERROR(SUMIFS([5]Sheet1!F:F,[5]Sheet1!$A:$A,$A496,[5]Sheet1!$B:$B,$B496,[5]Sheet1!$C:$C,$C496),0)</f>
        <v>0</v>
      </c>
      <c r="T496" s="169">
        <f>+IFERROR(SUMIFS([5]Sheet1!G:G,[5]Sheet1!$A:$A,$A496,[5]Sheet1!$B:$B,$B496,[5]Sheet1!$C:$C,$C496),0)</f>
        <v>0</v>
      </c>
      <c r="U496" s="169">
        <f>+IFERROR(SUMIFS([5]Sheet1!H:H,[5]Sheet1!$A:$A,$A496,[5]Sheet1!$B:$B,$B496,[5]Sheet1!$C:$C,$C496),0)</f>
        <v>0</v>
      </c>
      <c r="V496" s="169">
        <f>+IFERROR(SUMIFS([5]Sheet1!I:I,[5]Sheet1!$A:$A,$A496,[5]Sheet1!$B:$B,$B496,[5]Sheet1!$C:$C,$C496),0)</f>
        <v>0</v>
      </c>
      <c r="W496" s="169">
        <f>+IFERROR(SUMIFS([5]Sheet1!J:J,[5]Sheet1!$A:$A,$A496,[5]Sheet1!$B:$B,$B496,[5]Sheet1!$C:$C,$C496),0)</f>
        <v>0</v>
      </c>
      <c r="X496" s="169">
        <f>+IFERROR(SUMIFS([5]Sheet1!K:K,[5]Sheet1!$A:$A,$A496,[5]Sheet1!$B:$B,$B496,[5]Sheet1!$C:$C,$C496),0)</f>
        <v>0</v>
      </c>
      <c r="Y496" s="169">
        <f>+IFERROR(SUMIFS([5]Sheet1!L:L,[5]Sheet1!$A:$A,$A496,[5]Sheet1!$B:$B,$B496,[5]Sheet1!$C:$C,$C496),0)</f>
        <v>0</v>
      </c>
      <c r="Z496" s="169">
        <f>+IFERROR(SUMIFS([5]Sheet1!M:M,[5]Sheet1!$A:$A,$A496,[5]Sheet1!$B:$B,$B496,[5]Sheet1!$C:$C,$C496),0)</f>
        <v>0</v>
      </c>
      <c r="AA496" s="169">
        <f>+IFERROR(SUMIFS([5]Sheet1!N:N,[5]Sheet1!$A:$A,$A496,[5]Sheet1!$B:$B,$B496,[5]Sheet1!$C:$C,$C496),0)</f>
        <v>0</v>
      </c>
      <c r="AB496" s="169">
        <f>+IFERROR(SUMIFS([5]Sheet1!O:O,[5]Sheet1!$A:$A,$A496,[5]Sheet1!$B:$B,$B496,[5]Sheet1!$C:$C,$C496),0)</f>
        <v>0</v>
      </c>
      <c r="AC496" s="169">
        <f>+IFERROR(SUMIFS([5]Sheet1!P:P,[5]Sheet1!$A:$A,$A496,[5]Sheet1!$B:$B,$B496,[5]Sheet1!$C:$C,$C496),0)</f>
        <v>0</v>
      </c>
      <c r="AD496" s="169">
        <f>+IFERROR(SUMIFS([5]Sheet1!Q:Q,[5]Sheet1!$A:$A,$A496,[5]Sheet1!$B:$B,$B496,[5]Sheet1!$C:$C,$C496),0)</f>
        <v>0</v>
      </c>
      <c r="AE496" s="169">
        <f>+IFERROR(SUMIFS([5]Sheet1!R:R,[5]Sheet1!$A:$A,$A496,[5]Sheet1!$B:$B,$B496,[5]Sheet1!$C:$C,$C496),0)</f>
        <v>0</v>
      </c>
      <c r="AF496" s="169">
        <f>+IFERROR(SUMIFS([5]Sheet1!S:S,[5]Sheet1!$A:$A,$A496,[5]Sheet1!$B:$B,$B496,[5]Sheet1!$C:$C,$C496),0)</f>
        <v>0</v>
      </c>
      <c r="AG496" s="169">
        <f>+IFERROR(SUMIFS([5]Sheet1!T:T,[5]Sheet1!$A:$A,$A496,[5]Sheet1!$B:$B,$B496,[5]Sheet1!$C:$C,$C496),0)</f>
        <v>0</v>
      </c>
      <c r="AH496" s="169">
        <f>+IFERROR(SUMIFS([5]Sheet1!U:U,[5]Sheet1!$A:$A,$A496,[5]Sheet1!$B:$B,$B496,[5]Sheet1!$C:$C,$C496),0)</f>
        <v>0</v>
      </c>
      <c r="AI496" s="169">
        <f>+IFERROR(SUMIFS([5]Sheet1!V:V,[5]Sheet1!$A:$A,$A496,[5]Sheet1!$B:$B,$B496,[5]Sheet1!$C:$C,$C496),0)</f>
        <v>0</v>
      </c>
      <c r="AJ496" s="169">
        <f>+IFERROR(SUMIFS([5]Sheet1!W:W,[5]Sheet1!$A:$A,$A496,[5]Sheet1!$B:$B,$B496,[5]Sheet1!$C:$C,$C496),0)</f>
        <v>0</v>
      </c>
      <c r="AK496" s="169">
        <f>+IFERROR(SUMIFS([5]Sheet1!X:X,[5]Sheet1!$A:$A,$A496,[5]Sheet1!$B:$B,$B496,[5]Sheet1!$C:$C,$C496),0)</f>
        <v>0</v>
      </c>
      <c r="AL496" s="169">
        <f>+IFERROR(SUMIFS([5]Sheet1!Y:Y,[5]Sheet1!$A:$A,$A496,[5]Sheet1!$B:$B,$B496,[5]Sheet1!$C:$C,$C496),0)</f>
        <v>0</v>
      </c>
      <c r="AM496" s="169">
        <f>+IFERROR(SUMIFS([5]Sheet1!Z:Z,[5]Sheet1!$A:$A,$A496,[5]Sheet1!$B:$B,$B496,[5]Sheet1!$C:$C,$C496),0)</f>
        <v>0</v>
      </c>
    </row>
    <row r="497" spans="1:39">
      <c r="A497" s="4" t="s">
        <v>116</v>
      </c>
      <c r="B497" s="4" t="s">
        <v>62</v>
      </c>
      <c r="C497" s="4" t="str">
        <f t="shared" ref="C497:C498" si="228">+G497</f>
        <v>assets/client</v>
      </c>
      <c r="D497" s="218"/>
      <c r="E497" s="203"/>
      <c r="F497" s="204"/>
      <c r="G497" s="13" t="s">
        <v>90</v>
      </c>
      <c r="H497" s="36"/>
      <c r="I497" s="36"/>
      <c r="J497" s="36"/>
      <c r="K497" s="36"/>
      <c r="L497" s="36"/>
      <c r="M497" s="36"/>
      <c r="N497" s="36"/>
      <c r="O497" s="36"/>
      <c r="P497" s="170"/>
      <c r="Q497" s="170" t="str">
        <f>+IFERROR(Q496/Q495,"")</f>
        <v/>
      </c>
      <c r="R497" s="170" t="str">
        <f t="shared" ref="R497:S497" si="229">+IFERROR(R496/R495,"")</f>
        <v/>
      </c>
      <c r="S497" s="170" t="str">
        <f t="shared" si="229"/>
        <v/>
      </c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  <c r="AD497" s="170"/>
      <c r="AE497" s="170"/>
      <c r="AF497" s="170"/>
      <c r="AG497" s="170"/>
      <c r="AH497" s="170"/>
      <c r="AI497" s="170"/>
      <c r="AJ497" s="170"/>
      <c r="AK497" s="170"/>
      <c r="AL497" s="170"/>
      <c r="AM497" s="170"/>
    </row>
    <row r="498" spans="1:39" ht="14.4" customHeight="1">
      <c r="A498" s="4" t="s">
        <v>116</v>
      </c>
      <c r="B498" s="8" t="s">
        <v>72</v>
      </c>
      <c r="C498" s="4" t="str">
        <f t="shared" si="228"/>
        <v>Clients</v>
      </c>
      <c r="D498" s="218"/>
      <c r="E498" s="203"/>
      <c r="F498" s="204" t="s">
        <v>72</v>
      </c>
      <c r="G498" s="10" t="s">
        <v>40</v>
      </c>
      <c r="H498" s="19"/>
      <c r="I498" s="19"/>
      <c r="J498" s="19"/>
      <c r="K498" s="19"/>
      <c r="L498" s="19"/>
      <c r="M498" s="19"/>
      <c r="N498" s="19"/>
      <c r="O498" s="19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L498" s="165"/>
      <c r="AM498" s="165"/>
    </row>
    <row r="499" spans="1:39">
      <c r="A499" s="4" t="s">
        <v>116</v>
      </c>
      <c r="B499" s="8" t="s">
        <v>72</v>
      </c>
      <c r="C499" s="4" t="s">
        <v>3781</v>
      </c>
      <c r="D499" s="218"/>
      <c r="E499" s="203"/>
      <c r="F499" s="204"/>
      <c r="G499" s="11" t="s">
        <v>88</v>
      </c>
      <c r="H499" s="34"/>
      <c r="I499" s="34"/>
      <c r="J499" s="34"/>
      <c r="K499" s="34"/>
      <c r="L499" s="34"/>
      <c r="M499" s="34"/>
      <c r="N499" s="34"/>
      <c r="O499" s="34"/>
      <c r="P499" s="169"/>
      <c r="Q499" s="169">
        <f>+IFERROR(SUMIFS([5]Sheet1!D:D,[5]Sheet1!$A:$A,$A499,[5]Sheet1!$B:$B,$B499,[5]Sheet1!$C:$C,$C499),0)</f>
        <v>0</v>
      </c>
      <c r="R499" s="169">
        <f>+IFERROR(SUMIFS([5]Sheet1!E:E,[5]Sheet1!$A:$A,$A499,[5]Sheet1!$B:$B,$B499,[5]Sheet1!$C:$C,$C499),0)</f>
        <v>0</v>
      </c>
      <c r="S499" s="169">
        <f>+IFERROR(SUMIFS([5]Sheet1!F:F,[5]Sheet1!$A:$A,$A499,[5]Sheet1!$B:$B,$B499,[5]Sheet1!$C:$C,$C499),0)</f>
        <v>0</v>
      </c>
      <c r="T499" s="169">
        <f>+IFERROR(SUMIFS([5]Sheet1!G:G,[5]Sheet1!$A:$A,$A499,[5]Sheet1!$B:$B,$B499,[5]Sheet1!$C:$C,$C499),0)</f>
        <v>0</v>
      </c>
      <c r="U499" s="169">
        <f>+IFERROR(SUMIFS([5]Sheet1!H:H,[5]Sheet1!$A:$A,$A499,[5]Sheet1!$B:$B,$B499,[5]Sheet1!$C:$C,$C499),0)</f>
        <v>0</v>
      </c>
      <c r="V499" s="169">
        <f>+IFERROR(SUMIFS([5]Sheet1!I:I,[5]Sheet1!$A:$A,$A499,[5]Sheet1!$B:$B,$B499,[5]Sheet1!$C:$C,$C499),0)</f>
        <v>0</v>
      </c>
      <c r="W499" s="169">
        <f>+IFERROR(SUMIFS([5]Sheet1!J:J,[5]Sheet1!$A:$A,$A499,[5]Sheet1!$B:$B,$B499,[5]Sheet1!$C:$C,$C499),0)</f>
        <v>0</v>
      </c>
      <c r="X499" s="169">
        <f>+IFERROR(SUMIFS([5]Sheet1!K:K,[5]Sheet1!$A:$A,$A499,[5]Sheet1!$B:$B,$B499,[5]Sheet1!$C:$C,$C499),0)</f>
        <v>0</v>
      </c>
      <c r="Y499" s="169">
        <f>+IFERROR(SUMIFS([5]Sheet1!L:L,[5]Sheet1!$A:$A,$A499,[5]Sheet1!$B:$B,$B499,[5]Sheet1!$C:$C,$C499),0)</f>
        <v>0</v>
      </c>
      <c r="Z499" s="169">
        <f>+IFERROR(SUMIFS([5]Sheet1!M:M,[5]Sheet1!$A:$A,$A499,[5]Sheet1!$B:$B,$B499,[5]Sheet1!$C:$C,$C499),0)</f>
        <v>0</v>
      </c>
      <c r="AA499" s="169">
        <f>+IFERROR(SUMIFS([5]Sheet1!N:N,[5]Sheet1!$A:$A,$A499,[5]Sheet1!$B:$B,$B499,[5]Sheet1!$C:$C,$C499),0)</f>
        <v>0</v>
      </c>
      <c r="AB499" s="169">
        <f>+IFERROR(SUMIFS([5]Sheet1!O:O,[5]Sheet1!$A:$A,$A499,[5]Sheet1!$B:$B,$B499,[5]Sheet1!$C:$C,$C499),0)</f>
        <v>0</v>
      </c>
      <c r="AC499" s="169">
        <f>+IFERROR(SUMIFS([5]Sheet1!P:P,[5]Sheet1!$A:$A,$A499,[5]Sheet1!$B:$B,$B499,[5]Sheet1!$C:$C,$C499),0)</f>
        <v>0</v>
      </c>
      <c r="AD499" s="169">
        <f>+IFERROR(SUMIFS([5]Sheet1!Q:Q,[5]Sheet1!$A:$A,$A499,[5]Sheet1!$B:$B,$B499,[5]Sheet1!$C:$C,$C499),0)</f>
        <v>0</v>
      </c>
      <c r="AE499" s="169">
        <f>+IFERROR(SUMIFS([5]Sheet1!R:R,[5]Sheet1!$A:$A,$A499,[5]Sheet1!$B:$B,$B499,[5]Sheet1!$C:$C,$C499),0)</f>
        <v>0</v>
      </c>
      <c r="AF499" s="169">
        <f>+IFERROR(SUMIFS([5]Sheet1!S:S,[5]Sheet1!$A:$A,$A499,[5]Sheet1!$B:$B,$B499,[5]Sheet1!$C:$C,$C499),0)</f>
        <v>0</v>
      </c>
      <c r="AG499" s="169">
        <f>+IFERROR(SUMIFS([5]Sheet1!T:T,[5]Sheet1!$A:$A,$A499,[5]Sheet1!$B:$B,$B499,[5]Sheet1!$C:$C,$C499),0)</f>
        <v>0</v>
      </c>
      <c r="AH499" s="169">
        <f>+IFERROR(SUMIFS([5]Sheet1!U:U,[5]Sheet1!$A:$A,$A499,[5]Sheet1!$B:$B,$B499,[5]Sheet1!$C:$C,$C499),0)</f>
        <v>0</v>
      </c>
      <c r="AI499" s="169">
        <f>+IFERROR(SUMIFS([5]Sheet1!V:V,[5]Sheet1!$A:$A,$A499,[5]Sheet1!$B:$B,$B499,[5]Sheet1!$C:$C,$C499),0)</f>
        <v>0</v>
      </c>
      <c r="AJ499" s="169">
        <f>+IFERROR(SUMIFS([5]Sheet1!W:W,[5]Sheet1!$A:$A,$A499,[5]Sheet1!$B:$B,$B499,[5]Sheet1!$C:$C,$C499),0)</f>
        <v>0</v>
      </c>
      <c r="AK499" s="169">
        <f>+IFERROR(SUMIFS([5]Sheet1!X:X,[5]Sheet1!$A:$A,$A499,[5]Sheet1!$B:$B,$B499,[5]Sheet1!$C:$C,$C499),0)</f>
        <v>0</v>
      </c>
      <c r="AL499" s="169">
        <f>+IFERROR(SUMIFS([5]Sheet1!Y:Y,[5]Sheet1!$A:$A,$A499,[5]Sheet1!$B:$B,$B499,[5]Sheet1!$C:$C,$C499),0)</f>
        <v>0</v>
      </c>
      <c r="AM499" s="169">
        <f>+IFERROR(SUMIFS([5]Sheet1!Z:Z,[5]Sheet1!$A:$A,$A499,[5]Sheet1!$B:$B,$B499,[5]Sheet1!$C:$C,$C499),0)</f>
        <v>0</v>
      </c>
    </row>
    <row r="500" spans="1:39">
      <c r="A500" s="4" t="s">
        <v>116</v>
      </c>
      <c r="B500" s="8" t="s">
        <v>72</v>
      </c>
      <c r="C500" s="4" t="str">
        <f t="shared" ref="C500:C501" si="230">+G500</f>
        <v>assets/client</v>
      </c>
      <c r="D500" s="218"/>
      <c r="E500" s="203"/>
      <c r="F500" s="204"/>
      <c r="G500" s="13" t="s">
        <v>90</v>
      </c>
      <c r="H500" s="36"/>
      <c r="I500" s="36"/>
      <c r="J500" s="36"/>
      <c r="K500" s="36"/>
      <c r="L500" s="36"/>
      <c r="M500" s="36"/>
      <c r="N500" s="36"/>
      <c r="O500" s="36"/>
      <c r="P500" s="170"/>
      <c r="Q500" s="170" t="str">
        <f>+IFERROR(Q499/Q498,"")</f>
        <v/>
      </c>
      <c r="R500" s="170" t="str">
        <f t="shared" ref="R500:S500" si="231">+IFERROR(R499/R498,"")</f>
        <v/>
      </c>
      <c r="S500" s="170" t="str">
        <f t="shared" si="231"/>
        <v/>
      </c>
      <c r="T500" s="170"/>
      <c r="U500" s="170"/>
      <c r="V500" s="170"/>
      <c r="W500" s="170"/>
      <c r="X500" s="170"/>
      <c r="Y500" s="170"/>
      <c r="Z500" s="170"/>
      <c r="AA500" s="170"/>
      <c r="AB500" s="170"/>
      <c r="AC500" s="170"/>
      <c r="AD500" s="170"/>
      <c r="AE500" s="170"/>
      <c r="AF500" s="170"/>
      <c r="AG500" s="170"/>
      <c r="AH500" s="170"/>
      <c r="AI500" s="170"/>
      <c r="AJ500" s="170"/>
      <c r="AK500" s="170"/>
      <c r="AL500" s="170"/>
      <c r="AM500" s="170"/>
    </row>
    <row r="501" spans="1:39" ht="14.4" customHeight="1">
      <c r="A501" s="4" t="s">
        <v>116</v>
      </c>
      <c r="B501" s="8" t="s">
        <v>73</v>
      </c>
      <c r="C501" s="4" t="str">
        <f t="shared" si="230"/>
        <v>Clients</v>
      </c>
      <c r="D501" s="218"/>
      <c r="E501" s="203"/>
      <c r="F501" s="204" t="s">
        <v>73</v>
      </c>
      <c r="G501" s="10" t="s">
        <v>40</v>
      </c>
      <c r="H501" s="19"/>
      <c r="I501" s="19"/>
      <c r="J501" s="19"/>
      <c r="K501" s="19"/>
      <c r="L501" s="19"/>
      <c r="M501" s="19"/>
      <c r="N501" s="19"/>
      <c r="O501" s="19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L501" s="165"/>
      <c r="AM501" s="165"/>
    </row>
    <row r="502" spans="1:39">
      <c r="A502" s="4" t="s">
        <v>116</v>
      </c>
      <c r="B502" s="8" t="s">
        <v>73</v>
      </c>
      <c r="C502" s="4" t="s">
        <v>3782</v>
      </c>
      <c r="D502" s="218"/>
      <c r="E502" s="203"/>
      <c r="F502" s="204"/>
      <c r="G502" s="11" t="s">
        <v>88</v>
      </c>
      <c r="H502" s="34"/>
      <c r="I502" s="34"/>
      <c r="J502" s="34"/>
      <c r="K502" s="34"/>
      <c r="L502" s="34"/>
      <c r="M502" s="34"/>
      <c r="N502" s="34"/>
      <c r="O502" s="34"/>
      <c r="P502" s="169"/>
      <c r="Q502" s="169">
        <f>+IFERROR(SUMIFS([5]Sheet1!D:D,[5]Sheet1!$A:$A,$A502,[5]Sheet1!$B:$B,$B502,[5]Sheet1!$C:$C,$C502),0)</f>
        <v>0</v>
      </c>
      <c r="R502" s="169">
        <f>+IFERROR(SUMIFS([5]Sheet1!E:E,[5]Sheet1!$A:$A,$A502,[5]Sheet1!$B:$B,$B502,[5]Sheet1!$C:$C,$C502),0)</f>
        <v>0</v>
      </c>
      <c r="S502" s="169">
        <f>+IFERROR(SUMIFS([5]Sheet1!F:F,[5]Sheet1!$A:$A,$A502,[5]Sheet1!$B:$B,$B502,[5]Sheet1!$C:$C,$C502),0)</f>
        <v>0</v>
      </c>
      <c r="T502" s="169">
        <f>+IFERROR(SUMIFS([5]Sheet1!G:G,[5]Sheet1!$A:$A,$A502,[5]Sheet1!$B:$B,$B502,[5]Sheet1!$C:$C,$C502),0)</f>
        <v>0</v>
      </c>
      <c r="U502" s="169">
        <f>+IFERROR(SUMIFS([5]Sheet1!H:H,[5]Sheet1!$A:$A,$A502,[5]Sheet1!$B:$B,$B502,[5]Sheet1!$C:$C,$C502),0)</f>
        <v>0</v>
      </c>
      <c r="V502" s="169">
        <f>+IFERROR(SUMIFS([5]Sheet1!I:I,[5]Sheet1!$A:$A,$A502,[5]Sheet1!$B:$B,$B502,[5]Sheet1!$C:$C,$C502),0)</f>
        <v>0</v>
      </c>
      <c r="W502" s="169">
        <f>+IFERROR(SUMIFS([5]Sheet1!J:J,[5]Sheet1!$A:$A,$A502,[5]Sheet1!$B:$B,$B502,[5]Sheet1!$C:$C,$C502),0)</f>
        <v>0</v>
      </c>
      <c r="X502" s="169">
        <f>+IFERROR(SUMIFS([5]Sheet1!K:K,[5]Sheet1!$A:$A,$A502,[5]Sheet1!$B:$B,$B502,[5]Sheet1!$C:$C,$C502),0)</f>
        <v>0</v>
      </c>
      <c r="Y502" s="169">
        <f>+IFERROR(SUMIFS([5]Sheet1!L:L,[5]Sheet1!$A:$A,$A502,[5]Sheet1!$B:$B,$B502,[5]Sheet1!$C:$C,$C502),0)</f>
        <v>0</v>
      </c>
      <c r="Z502" s="169">
        <f>+IFERROR(SUMIFS([5]Sheet1!M:M,[5]Sheet1!$A:$A,$A502,[5]Sheet1!$B:$B,$B502,[5]Sheet1!$C:$C,$C502),0)</f>
        <v>0</v>
      </c>
      <c r="AA502" s="169">
        <f>+IFERROR(SUMIFS([5]Sheet1!N:N,[5]Sheet1!$A:$A,$A502,[5]Sheet1!$B:$B,$B502,[5]Sheet1!$C:$C,$C502),0)</f>
        <v>0</v>
      </c>
      <c r="AB502" s="169">
        <f>+IFERROR(SUMIFS([5]Sheet1!O:O,[5]Sheet1!$A:$A,$A502,[5]Sheet1!$B:$B,$B502,[5]Sheet1!$C:$C,$C502),0)</f>
        <v>0</v>
      </c>
      <c r="AC502" s="169">
        <f>+IFERROR(SUMIFS([5]Sheet1!P:P,[5]Sheet1!$A:$A,$A502,[5]Sheet1!$B:$B,$B502,[5]Sheet1!$C:$C,$C502),0)</f>
        <v>0</v>
      </c>
      <c r="AD502" s="169">
        <f>+IFERROR(SUMIFS([5]Sheet1!Q:Q,[5]Sheet1!$A:$A,$A502,[5]Sheet1!$B:$B,$B502,[5]Sheet1!$C:$C,$C502),0)</f>
        <v>0</v>
      </c>
      <c r="AE502" s="169">
        <f>+IFERROR(SUMIFS([5]Sheet1!R:R,[5]Sheet1!$A:$A,$A502,[5]Sheet1!$B:$B,$B502,[5]Sheet1!$C:$C,$C502),0)</f>
        <v>0</v>
      </c>
      <c r="AF502" s="169">
        <f>+IFERROR(SUMIFS([5]Sheet1!S:S,[5]Sheet1!$A:$A,$A502,[5]Sheet1!$B:$B,$B502,[5]Sheet1!$C:$C,$C502),0)</f>
        <v>0</v>
      </c>
      <c r="AG502" s="169">
        <f>+IFERROR(SUMIFS([5]Sheet1!T:T,[5]Sheet1!$A:$A,$A502,[5]Sheet1!$B:$B,$B502,[5]Sheet1!$C:$C,$C502),0)</f>
        <v>0</v>
      </c>
      <c r="AH502" s="169">
        <f>+IFERROR(SUMIFS([5]Sheet1!U:U,[5]Sheet1!$A:$A,$A502,[5]Sheet1!$B:$B,$B502,[5]Sheet1!$C:$C,$C502),0)</f>
        <v>0</v>
      </c>
      <c r="AI502" s="169">
        <f>+IFERROR(SUMIFS([5]Sheet1!V:V,[5]Sheet1!$A:$A,$A502,[5]Sheet1!$B:$B,$B502,[5]Sheet1!$C:$C,$C502),0)</f>
        <v>0</v>
      </c>
      <c r="AJ502" s="169">
        <f>+IFERROR(SUMIFS([5]Sheet1!W:W,[5]Sheet1!$A:$A,$A502,[5]Sheet1!$B:$B,$B502,[5]Sheet1!$C:$C,$C502),0)</f>
        <v>0</v>
      </c>
      <c r="AK502" s="169">
        <f>+IFERROR(SUMIFS([5]Sheet1!X:X,[5]Sheet1!$A:$A,$A502,[5]Sheet1!$B:$B,$B502,[5]Sheet1!$C:$C,$C502),0)</f>
        <v>0</v>
      </c>
      <c r="AL502" s="169">
        <f>+IFERROR(SUMIFS([5]Sheet1!Y:Y,[5]Sheet1!$A:$A,$A502,[5]Sheet1!$B:$B,$B502,[5]Sheet1!$C:$C,$C502),0)</f>
        <v>0</v>
      </c>
      <c r="AM502" s="169">
        <f>+IFERROR(SUMIFS([5]Sheet1!Z:Z,[5]Sheet1!$A:$A,$A502,[5]Sheet1!$B:$B,$B502,[5]Sheet1!$C:$C,$C502),0)</f>
        <v>0</v>
      </c>
    </row>
    <row r="503" spans="1:39">
      <c r="A503" s="4" t="s">
        <v>116</v>
      </c>
      <c r="B503" s="8" t="s">
        <v>73</v>
      </c>
      <c r="C503" s="4" t="str">
        <f t="shared" ref="C503:C520" si="232">+G503</f>
        <v>assets/client</v>
      </c>
      <c r="D503" s="218"/>
      <c r="E503" s="203"/>
      <c r="F503" s="204"/>
      <c r="G503" s="13" t="s">
        <v>90</v>
      </c>
      <c r="H503" s="36"/>
      <c r="I503" s="36"/>
      <c r="J503" s="36"/>
      <c r="K503" s="36"/>
      <c r="L503" s="36"/>
      <c r="M503" s="36"/>
      <c r="N503" s="36"/>
      <c r="O503" s="36"/>
      <c r="P503" s="170"/>
      <c r="Q503" s="170" t="str">
        <f t="shared" ref="Q503:S503" si="233">+IFERROR(Q502/Q501,"")</f>
        <v/>
      </c>
      <c r="R503" s="170" t="str">
        <f t="shared" si="233"/>
        <v/>
      </c>
      <c r="S503" s="170" t="str">
        <f t="shared" si="233"/>
        <v/>
      </c>
      <c r="T503" s="170"/>
      <c r="U503" s="170"/>
      <c r="V503" s="170"/>
      <c r="W503" s="170"/>
      <c r="X503" s="170"/>
      <c r="Y503" s="170"/>
      <c r="Z503" s="170"/>
      <c r="AA503" s="170"/>
      <c r="AB503" s="170"/>
      <c r="AC503" s="170"/>
      <c r="AD503" s="170"/>
      <c r="AE503" s="170"/>
      <c r="AF503" s="170"/>
      <c r="AG503" s="170"/>
      <c r="AH503" s="170"/>
      <c r="AI503" s="170"/>
      <c r="AJ503" s="170"/>
      <c r="AK503" s="170"/>
      <c r="AL503" s="170"/>
      <c r="AM503" s="170"/>
    </row>
    <row r="504" spans="1:39" ht="14.4" customHeight="1">
      <c r="A504" s="4" t="s">
        <v>116</v>
      </c>
      <c r="B504" s="4" t="s">
        <v>51</v>
      </c>
      <c r="C504" s="4" t="str">
        <f t="shared" si="232"/>
        <v>Clients</v>
      </c>
      <c r="D504" s="218"/>
      <c r="E504" s="203" t="s">
        <v>39</v>
      </c>
      <c r="F504" s="204" t="s">
        <v>51</v>
      </c>
      <c r="G504" s="10" t="s">
        <v>40</v>
      </c>
      <c r="H504" s="19"/>
      <c r="I504" s="19"/>
      <c r="J504" s="19"/>
      <c r="K504" s="19"/>
      <c r="L504" s="19"/>
      <c r="M504" s="19"/>
      <c r="N504" s="19"/>
      <c r="O504" s="19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65"/>
      <c r="AE504" s="165"/>
      <c r="AF504" s="165"/>
      <c r="AG504" s="165"/>
      <c r="AH504" s="165"/>
      <c r="AI504" s="165"/>
      <c r="AJ504" s="165"/>
      <c r="AK504" s="165"/>
      <c r="AL504" s="165"/>
      <c r="AM504" s="165"/>
    </row>
    <row r="505" spans="1:39">
      <c r="A505" s="4" t="s">
        <v>116</v>
      </c>
      <c r="B505" s="4" t="s">
        <v>51</v>
      </c>
      <c r="C505" s="4" t="str">
        <f t="shared" si="232"/>
        <v>Assets</v>
      </c>
      <c r="D505" s="218"/>
      <c r="E505" s="203"/>
      <c r="F505" s="204"/>
      <c r="G505" s="11" t="s">
        <v>88</v>
      </c>
      <c r="H505" s="34"/>
      <c r="I505" s="34"/>
      <c r="J505" s="34"/>
      <c r="K505" s="34"/>
      <c r="L505" s="34"/>
      <c r="M505" s="34"/>
      <c r="N505" s="34"/>
      <c r="O505" s="34"/>
      <c r="P505" s="167">
        <f t="shared" ref="P505" si="234">SUM(P506:P511)</f>
        <v>0</v>
      </c>
      <c r="Q505" s="167">
        <f>SUM(Q506:Q511)</f>
        <v>0</v>
      </c>
      <c r="R505" s="167">
        <f t="shared" ref="R505:AM505" si="235">SUM(R506:R511)</f>
        <v>0</v>
      </c>
      <c r="S505" s="167">
        <f t="shared" si="235"/>
        <v>0</v>
      </c>
      <c r="T505" s="167">
        <f t="shared" si="235"/>
        <v>0</v>
      </c>
      <c r="U505" s="167">
        <f t="shared" si="235"/>
        <v>0</v>
      </c>
      <c r="V505" s="167">
        <f t="shared" si="235"/>
        <v>0</v>
      </c>
      <c r="W505" s="167">
        <f t="shared" si="235"/>
        <v>0</v>
      </c>
      <c r="X505" s="167">
        <f t="shared" si="235"/>
        <v>0</v>
      </c>
      <c r="Y505" s="167">
        <f t="shared" si="235"/>
        <v>0</v>
      </c>
      <c r="Z505" s="167">
        <f t="shared" si="235"/>
        <v>0</v>
      </c>
      <c r="AA505" s="167">
        <f t="shared" si="235"/>
        <v>0</v>
      </c>
      <c r="AB505" s="167">
        <f t="shared" si="235"/>
        <v>0</v>
      </c>
      <c r="AC505" s="167">
        <f t="shared" si="235"/>
        <v>0</v>
      </c>
      <c r="AD505" s="167">
        <f t="shared" si="235"/>
        <v>0</v>
      </c>
      <c r="AE505" s="167">
        <f t="shared" si="235"/>
        <v>0</v>
      </c>
      <c r="AF505" s="167">
        <f t="shared" si="235"/>
        <v>0</v>
      </c>
      <c r="AG505" s="167">
        <f t="shared" si="235"/>
        <v>0</v>
      </c>
      <c r="AH505" s="167">
        <f t="shared" si="235"/>
        <v>0</v>
      </c>
      <c r="AI505" s="167">
        <f t="shared" si="235"/>
        <v>0</v>
      </c>
      <c r="AJ505" s="167">
        <f t="shared" si="235"/>
        <v>0</v>
      </c>
      <c r="AK505" s="167">
        <f t="shared" si="235"/>
        <v>0</v>
      </c>
      <c r="AL505" s="167">
        <f t="shared" si="235"/>
        <v>0</v>
      </c>
      <c r="AM505" s="167">
        <f t="shared" si="235"/>
        <v>0</v>
      </c>
    </row>
    <row r="506" spans="1:39">
      <c r="A506" s="4" t="s">
        <v>116</v>
      </c>
      <c r="B506" s="4" t="s">
        <v>51</v>
      </c>
      <c r="C506" s="4" t="str">
        <f t="shared" si="232"/>
        <v>X Fiber 50 - own</v>
      </c>
      <c r="D506" s="218"/>
      <c r="E506" s="203"/>
      <c r="F506" s="204"/>
      <c r="G506" s="12" t="s">
        <v>63</v>
      </c>
      <c r="H506" s="35"/>
      <c r="I506" s="35"/>
      <c r="J506" s="35"/>
      <c r="K506" s="35"/>
      <c r="L506" s="35"/>
      <c r="M506" s="35"/>
      <c r="N506" s="35"/>
      <c r="O506" s="35"/>
      <c r="P506" s="169"/>
      <c r="Q506" s="169">
        <f>+IFERROR(SUMIFS([5]Sheet1!D:D,[5]Sheet1!$A:$A,$A506,[5]Sheet1!$B:$B,$B506,[5]Sheet1!$C:$C,$C506),0)</f>
        <v>0</v>
      </c>
      <c r="R506" s="169">
        <f>+IFERROR(SUMIFS([5]Sheet1!E:E,[5]Sheet1!$A:$A,$A506,[5]Sheet1!$B:$B,$B506,[5]Sheet1!$C:$C,$C506),0)</f>
        <v>0</v>
      </c>
      <c r="S506" s="169">
        <f>+IFERROR(SUMIFS([5]Sheet1!F:F,[5]Sheet1!$A:$A,$A506,[5]Sheet1!$B:$B,$B506,[5]Sheet1!$C:$C,$C506),0)</f>
        <v>0</v>
      </c>
      <c r="T506" s="169">
        <f>+IFERROR(SUMIFS([5]Sheet1!G:G,[5]Sheet1!$A:$A,$A506,[5]Sheet1!$B:$B,$B506,[5]Sheet1!$C:$C,$C506),0)</f>
        <v>0</v>
      </c>
      <c r="U506" s="169">
        <f>+IFERROR(SUMIFS([5]Sheet1!H:H,[5]Sheet1!$A:$A,$A506,[5]Sheet1!$B:$B,$B506,[5]Sheet1!$C:$C,$C506),0)</f>
        <v>0</v>
      </c>
      <c r="V506" s="169">
        <f>+IFERROR(SUMIFS([5]Sheet1!I:I,[5]Sheet1!$A:$A,$A506,[5]Sheet1!$B:$B,$B506,[5]Sheet1!$C:$C,$C506),0)</f>
        <v>0</v>
      </c>
      <c r="W506" s="169">
        <f>+IFERROR(SUMIFS([5]Sheet1!J:J,[5]Sheet1!$A:$A,$A506,[5]Sheet1!$B:$B,$B506,[5]Sheet1!$C:$C,$C506),0)</f>
        <v>0</v>
      </c>
      <c r="X506" s="169">
        <f>+IFERROR(SUMIFS([5]Sheet1!K:K,[5]Sheet1!$A:$A,$A506,[5]Sheet1!$B:$B,$B506,[5]Sheet1!$C:$C,$C506),0)</f>
        <v>0</v>
      </c>
      <c r="Y506" s="169">
        <f>+IFERROR(SUMIFS([5]Sheet1!L:L,[5]Sheet1!$A:$A,$A506,[5]Sheet1!$B:$B,$B506,[5]Sheet1!$C:$C,$C506),0)</f>
        <v>0</v>
      </c>
      <c r="Z506" s="169">
        <f>+IFERROR(SUMIFS([5]Sheet1!M:M,[5]Sheet1!$A:$A,$A506,[5]Sheet1!$B:$B,$B506,[5]Sheet1!$C:$C,$C506),0)</f>
        <v>0</v>
      </c>
      <c r="AA506" s="169">
        <f>+IFERROR(SUMIFS([5]Sheet1!N:N,[5]Sheet1!$A:$A,$A506,[5]Sheet1!$B:$B,$B506,[5]Sheet1!$C:$C,$C506),0)</f>
        <v>0</v>
      </c>
      <c r="AB506" s="169">
        <f>+IFERROR(SUMIFS([5]Sheet1!O:O,[5]Sheet1!$A:$A,$A506,[5]Sheet1!$B:$B,$B506,[5]Sheet1!$C:$C,$C506),0)</f>
        <v>0</v>
      </c>
      <c r="AC506" s="169">
        <f>+IFERROR(SUMIFS([5]Sheet1!P:P,[5]Sheet1!$A:$A,$A506,[5]Sheet1!$B:$B,$B506,[5]Sheet1!$C:$C,$C506),0)</f>
        <v>0</v>
      </c>
      <c r="AD506" s="169">
        <f>+IFERROR(SUMIFS([5]Sheet1!Q:Q,[5]Sheet1!$A:$A,$A506,[5]Sheet1!$B:$B,$B506,[5]Sheet1!$C:$C,$C506),0)</f>
        <v>0</v>
      </c>
      <c r="AE506" s="169">
        <f>+IFERROR(SUMIFS([5]Sheet1!R:R,[5]Sheet1!$A:$A,$A506,[5]Sheet1!$B:$B,$B506,[5]Sheet1!$C:$C,$C506),0)</f>
        <v>0</v>
      </c>
      <c r="AF506" s="169">
        <f>+IFERROR(SUMIFS([5]Sheet1!S:S,[5]Sheet1!$A:$A,$A506,[5]Sheet1!$B:$B,$B506,[5]Sheet1!$C:$C,$C506),0)</f>
        <v>0</v>
      </c>
      <c r="AG506" s="169">
        <f>+IFERROR(SUMIFS([5]Sheet1!T:T,[5]Sheet1!$A:$A,$A506,[5]Sheet1!$B:$B,$B506,[5]Sheet1!$C:$C,$C506),0)</f>
        <v>0</v>
      </c>
      <c r="AH506" s="169">
        <f>+IFERROR(SUMIFS([5]Sheet1!U:U,[5]Sheet1!$A:$A,$A506,[5]Sheet1!$B:$B,$B506,[5]Sheet1!$C:$C,$C506),0)</f>
        <v>0</v>
      </c>
      <c r="AI506" s="169">
        <f>+IFERROR(SUMIFS([5]Sheet1!V:V,[5]Sheet1!$A:$A,$A506,[5]Sheet1!$B:$B,$B506,[5]Sheet1!$C:$C,$C506),0)</f>
        <v>0</v>
      </c>
      <c r="AJ506" s="169">
        <f>+IFERROR(SUMIFS([5]Sheet1!W:W,[5]Sheet1!$A:$A,$A506,[5]Sheet1!$B:$B,$B506,[5]Sheet1!$C:$C,$C506),0)</f>
        <v>0</v>
      </c>
      <c r="AK506" s="169">
        <f>+IFERROR(SUMIFS([5]Sheet1!X:X,[5]Sheet1!$A:$A,$A506,[5]Sheet1!$B:$B,$B506,[5]Sheet1!$C:$C,$C506),0)</f>
        <v>0</v>
      </c>
      <c r="AL506" s="169">
        <f>+IFERROR(SUMIFS([5]Sheet1!Y:Y,[5]Sheet1!$A:$A,$A506,[5]Sheet1!$B:$B,$B506,[5]Sheet1!$C:$C,$C506),0)</f>
        <v>0</v>
      </c>
      <c r="AM506" s="169">
        <f>+IFERROR(SUMIFS([5]Sheet1!Z:Z,[5]Sheet1!$A:$A,$A506,[5]Sheet1!$B:$B,$B506,[5]Sheet1!$C:$C,$C506),0)</f>
        <v>0</v>
      </c>
    </row>
    <row r="507" spans="1:39">
      <c r="A507" s="4" t="s">
        <v>116</v>
      </c>
      <c r="B507" s="4" t="s">
        <v>51</v>
      </c>
      <c r="C507" s="4" t="str">
        <f t="shared" si="232"/>
        <v>X Fiber 50 - neba</v>
      </c>
      <c r="D507" s="218"/>
      <c r="E507" s="203"/>
      <c r="F507" s="204"/>
      <c r="G507" s="12" t="s">
        <v>64</v>
      </c>
      <c r="H507" s="35"/>
      <c r="I507" s="35"/>
      <c r="J507" s="35"/>
      <c r="K507" s="35"/>
      <c r="L507" s="35"/>
      <c r="M507" s="35"/>
      <c r="N507" s="35"/>
      <c r="O507" s="35"/>
      <c r="P507" s="169"/>
      <c r="Q507" s="169">
        <f>+IFERROR(SUMIFS([5]Sheet1!D:D,[5]Sheet1!$A:$A,$A507,[5]Sheet1!$B:$B,$B507,[5]Sheet1!$C:$C,$C507),0)</f>
        <v>0</v>
      </c>
      <c r="R507" s="169">
        <f>+IFERROR(SUMIFS([5]Sheet1!E:E,[5]Sheet1!$A:$A,$A507,[5]Sheet1!$B:$B,$B507,[5]Sheet1!$C:$C,$C507),0)</f>
        <v>0</v>
      </c>
      <c r="S507" s="169">
        <f>+IFERROR(SUMIFS([5]Sheet1!F:F,[5]Sheet1!$A:$A,$A507,[5]Sheet1!$B:$B,$B507,[5]Sheet1!$C:$C,$C507),0)</f>
        <v>0</v>
      </c>
      <c r="T507" s="169">
        <f>+IFERROR(SUMIFS([5]Sheet1!G:G,[5]Sheet1!$A:$A,$A507,[5]Sheet1!$B:$B,$B507,[5]Sheet1!$C:$C,$C507),0)</f>
        <v>0</v>
      </c>
      <c r="U507" s="169">
        <f>+IFERROR(SUMIFS([5]Sheet1!H:H,[5]Sheet1!$A:$A,$A507,[5]Sheet1!$B:$B,$B507,[5]Sheet1!$C:$C,$C507),0)</f>
        <v>0</v>
      </c>
      <c r="V507" s="169">
        <f>+IFERROR(SUMIFS([5]Sheet1!I:I,[5]Sheet1!$A:$A,$A507,[5]Sheet1!$B:$B,$B507,[5]Sheet1!$C:$C,$C507),0)</f>
        <v>0</v>
      </c>
      <c r="W507" s="169">
        <f>+IFERROR(SUMIFS([5]Sheet1!J:J,[5]Sheet1!$A:$A,$A507,[5]Sheet1!$B:$B,$B507,[5]Sheet1!$C:$C,$C507),0)</f>
        <v>0</v>
      </c>
      <c r="X507" s="169">
        <f>+IFERROR(SUMIFS([5]Sheet1!K:K,[5]Sheet1!$A:$A,$A507,[5]Sheet1!$B:$B,$B507,[5]Sheet1!$C:$C,$C507),0)</f>
        <v>0</v>
      </c>
      <c r="Y507" s="169">
        <f>+IFERROR(SUMIFS([5]Sheet1!L:L,[5]Sheet1!$A:$A,$A507,[5]Sheet1!$B:$B,$B507,[5]Sheet1!$C:$C,$C507),0)</f>
        <v>0</v>
      </c>
      <c r="Z507" s="169">
        <f>+IFERROR(SUMIFS([5]Sheet1!M:M,[5]Sheet1!$A:$A,$A507,[5]Sheet1!$B:$B,$B507,[5]Sheet1!$C:$C,$C507),0)</f>
        <v>0</v>
      </c>
      <c r="AA507" s="169">
        <f>+IFERROR(SUMIFS([5]Sheet1!N:N,[5]Sheet1!$A:$A,$A507,[5]Sheet1!$B:$B,$B507,[5]Sheet1!$C:$C,$C507),0)</f>
        <v>0</v>
      </c>
      <c r="AB507" s="169">
        <f>+IFERROR(SUMIFS([5]Sheet1!O:O,[5]Sheet1!$A:$A,$A507,[5]Sheet1!$B:$B,$B507,[5]Sheet1!$C:$C,$C507),0)</f>
        <v>0</v>
      </c>
      <c r="AC507" s="169">
        <f>+IFERROR(SUMIFS([5]Sheet1!P:P,[5]Sheet1!$A:$A,$A507,[5]Sheet1!$B:$B,$B507,[5]Sheet1!$C:$C,$C507),0)</f>
        <v>0</v>
      </c>
      <c r="AD507" s="169">
        <f>+IFERROR(SUMIFS([5]Sheet1!Q:Q,[5]Sheet1!$A:$A,$A507,[5]Sheet1!$B:$B,$B507,[5]Sheet1!$C:$C,$C507),0)</f>
        <v>0</v>
      </c>
      <c r="AE507" s="169">
        <f>+IFERROR(SUMIFS([5]Sheet1!R:R,[5]Sheet1!$A:$A,$A507,[5]Sheet1!$B:$B,$B507,[5]Sheet1!$C:$C,$C507),0)</f>
        <v>0</v>
      </c>
      <c r="AF507" s="169">
        <f>+IFERROR(SUMIFS([5]Sheet1!S:S,[5]Sheet1!$A:$A,$A507,[5]Sheet1!$B:$B,$B507,[5]Sheet1!$C:$C,$C507),0)</f>
        <v>0</v>
      </c>
      <c r="AG507" s="169">
        <f>+IFERROR(SUMIFS([5]Sheet1!T:T,[5]Sheet1!$A:$A,$A507,[5]Sheet1!$B:$B,$B507,[5]Sheet1!$C:$C,$C507),0)</f>
        <v>0</v>
      </c>
      <c r="AH507" s="169">
        <f>+IFERROR(SUMIFS([5]Sheet1!U:U,[5]Sheet1!$A:$A,$A507,[5]Sheet1!$B:$B,$B507,[5]Sheet1!$C:$C,$C507),0)</f>
        <v>0</v>
      </c>
      <c r="AI507" s="169">
        <f>+IFERROR(SUMIFS([5]Sheet1!V:V,[5]Sheet1!$A:$A,$A507,[5]Sheet1!$B:$B,$B507,[5]Sheet1!$C:$C,$C507),0)</f>
        <v>0</v>
      </c>
      <c r="AJ507" s="169">
        <f>+IFERROR(SUMIFS([5]Sheet1!W:W,[5]Sheet1!$A:$A,$A507,[5]Sheet1!$B:$B,$B507,[5]Sheet1!$C:$C,$C507),0)</f>
        <v>0</v>
      </c>
      <c r="AK507" s="169">
        <f>+IFERROR(SUMIFS([5]Sheet1!X:X,[5]Sheet1!$A:$A,$A507,[5]Sheet1!$B:$B,$B507,[5]Sheet1!$C:$C,$C507),0)</f>
        <v>0</v>
      </c>
      <c r="AL507" s="169">
        <f>+IFERROR(SUMIFS([5]Sheet1!Y:Y,[5]Sheet1!$A:$A,$A507,[5]Sheet1!$B:$B,$B507,[5]Sheet1!$C:$C,$C507),0)</f>
        <v>0</v>
      </c>
      <c r="AM507" s="169">
        <f>+IFERROR(SUMIFS([5]Sheet1!Z:Z,[5]Sheet1!$A:$A,$A507,[5]Sheet1!$B:$B,$B507,[5]Sheet1!$C:$C,$C507),0)</f>
        <v>0</v>
      </c>
    </row>
    <row r="508" spans="1:39">
      <c r="A508" s="4" t="s">
        <v>116</v>
      </c>
      <c r="B508" s="4" t="s">
        <v>51</v>
      </c>
      <c r="C508" s="4" t="str">
        <f t="shared" si="232"/>
        <v>X Fiber 100 - own</v>
      </c>
      <c r="D508" s="218"/>
      <c r="E508" s="203"/>
      <c r="F508" s="204"/>
      <c r="G508" s="12" t="s">
        <v>65</v>
      </c>
      <c r="H508" s="35"/>
      <c r="I508" s="35"/>
      <c r="J508" s="35"/>
      <c r="K508" s="35"/>
      <c r="L508" s="35"/>
      <c r="M508" s="35"/>
      <c r="N508" s="35"/>
      <c r="O508" s="35"/>
      <c r="P508" s="169"/>
      <c r="Q508" s="169">
        <f>+IFERROR(SUMIFS([5]Sheet1!D:D,[5]Sheet1!$A:$A,$A508,[5]Sheet1!$B:$B,$B508,[5]Sheet1!$C:$C,$C508),0)</f>
        <v>0</v>
      </c>
      <c r="R508" s="169">
        <f>+IFERROR(SUMIFS([5]Sheet1!E:E,[5]Sheet1!$A:$A,$A508,[5]Sheet1!$B:$B,$B508,[5]Sheet1!$C:$C,$C508),0)</f>
        <v>0</v>
      </c>
      <c r="S508" s="169">
        <f>+IFERROR(SUMIFS([5]Sheet1!F:F,[5]Sheet1!$A:$A,$A508,[5]Sheet1!$B:$B,$B508,[5]Sheet1!$C:$C,$C508),0)</f>
        <v>0</v>
      </c>
      <c r="T508" s="169">
        <f>+IFERROR(SUMIFS([5]Sheet1!G:G,[5]Sheet1!$A:$A,$A508,[5]Sheet1!$B:$B,$B508,[5]Sheet1!$C:$C,$C508),0)</f>
        <v>0</v>
      </c>
      <c r="U508" s="169">
        <f>+IFERROR(SUMIFS([5]Sheet1!H:H,[5]Sheet1!$A:$A,$A508,[5]Sheet1!$B:$B,$B508,[5]Sheet1!$C:$C,$C508),0)</f>
        <v>0</v>
      </c>
      <c r="V508" s="169">
        <f>+IFERROR(SUMIFS([5]Sheet1!I:I,[5]Sheet1!$A:$A,$A508,[5]Sheet1!$B:$B,$B508,[5]Sheet1!$C:$C,$C508),0)</f>
        <v>0</v>
      </c>
      <c r="W508" s="169">
        <f>+IFERROR(SUMIFS([5]Sheet1!J:J,[5]Sheet1!$A:$A,$A508,[5]Sheet1!$B:$B,$B508,[5]Sheet1!$C:$C,$C508),0)</f>
        <v>0</v>
      </c>
      <c r="X508" s="169">
        <f>+IFERROR(SUMIFS([5]Sheet1!K:K,[5]Sheet1!$A:$A,$A508,[5]Sheet1!$B:$B,$B508,[5]Sheet1!$C:$C,$C508),0)</f>
        <v>0</v>
      </c>
      <c r="Y508" s="169">
        <f>+IFERROR(SUMIFS([5]Sheet1!L:L,[5]Sheet1!$A:$A,$A508,[5]Sheet1!$B:$B,$B508,[5]Sheet1!$C:$C,$C508),0)</f>
        <v>0</v>
      </c>
      <c r="Z508" s="169">
        <f>+IFERROR(SUMIFS([5]Sheet1!M:M,[5]Sheet1!$A:$A,$A508,[5]Sheet1!$B:$B,$B508,[5]Sheet1!$C:$C,$C508),0)</f>
        <v>0</v>
      </c>
      <c r="AA508" s="169">
        <f>+IFERROR(SUMIFS([5]Sheet1!N:N,[5]Sheet1!$A:$A,$A508,[5]Sheet1!$B:$B,$B508,[5]Sheet1!$C:$C,$C508),0)</f>
        <v>0</v>
      </c>
      <c r="AB508" s="169">
        <f>+IFERROR(SUMIFS([5]Sheet1!O:O,[5]Sheet1!$A:$A,$A508,[5]Sheet1!$B:$B,$B508,[5]Sheet1!$C:$C,$C508),0)</f>
        <v>0</v>
      </c>
      <c r="AC508" s="169">
        <f>+IFERROR(SUMIFS([5]Sheet1!P:P,[5]Sheet1!$A:$A,$A508,[5]Sheet1!$B:$B,$B508,[5]Sheet1!$C:$C,$C508),0)</f>
        <v>0</v>
      </c>
      <c r="AD508" s="169">
        <f>+IFERROR(SUMIFS([5]Sheet1!Q:Q,[5]Sheet1!$A:$A,$A508,[5]Sheet1!$B:$B,$B508,[5]Sheet1!$C:$C,$C508),0)</f>
        <v>0</v>
      </c>
      <c r="AE508" s="169">
        <f>+IFERROR(SUMIFS([5]Sheet1!R:R,[5]Sheet1!$A:$A,$A508,[5]Sheet1!$B:$B,$B508,[5]Sheet1!$C:$C,$C508),0)</f>
        <v>0</v>
      </c>
      <c r="AF508" s="169">
        <f>+IFERROR(SUMIFS([5]Sheet1!S:S,[5]Sheet1!$A:$A,$A508,[5]Sheet1!$B:$B,$B508,[5]Sheet1!$C:$C,$C508),0)</f>
        <v>0</v>
      </c>
      <c r="AG508" s="169">
        <f>+IFERROR(SUMIFS([5]Sheet1!T:T,[5]Sheet1!$A:$A,$A508,[5]Sheet1!$B:$B,$B508,[5]Sheet1!$C:$C,$C508),0)</f>
        <v>0</v>
      </c>
      <c r="AH508" s="169">
        <f>+IFERROR(SUMIFS([5]Sheet1!U:U,[5]Sheet1!$A:$A,$A508,[5]Sheet1!$B:$B,$B508,[5]Sheet1!$C:$C,$C508),0)</f>
        <v>0</v>
      </c>
      <c r="AI508" s="169">
        <f>+IFERROR(SUMIFS([5]Sheet1!V:V,[5]Sheet1!$A:$A,$A508,[5]Sheet1!$B:$B,$B508,[5]Sheet1!$C:$C,$C508),0)</f>
        <v>0</v>
      </c>
      <c r="AJ508" s="169">
        <f>+IFERROR(SUMIFS([5]Sheet1!W:W,[5]Sheet1!$A:$A,$A508,[5]Sheet1!$B:$B,$B508,[5]Sheet1!$C:$C,$C508),0)</f>
        <v>0</v>
      </c>
      <c r="AK508" s="169">
        <f>+IFERROR(SUMIFS([5]Sheet1!X:X,[5]Sheet1!$A:$A,$A508,[5]Sheet1!$B:$B,$B508,[5]Sheet1!$C:$C,$C508),0)</f>
        <v>0</v>
      </c>
      <c r="AL508" s="169">
        <f>+IFERROR(SUMIFS([5]Sheet1!Y:Y,[5]Sheet1!$A:$A,$A508,[5]Sheet1!$B:$B,$B508,[5]Sheet1!$C:$C,$C508),0)</f>
        <v>0</v>
      </c>
      <c r="AM508" s="169">
        <f>+IFERROR(SUMIFS([5]Sheet1!Z:Z,[5]Sheet1!$A:$A,$A508,[5]Sheet1!$B:$B,$B508,[5]Sheet1!$C:$C,$C508),0)</f>
        <v>0</v>
      </c>
    </row>
    <row r="509" spans="1:39">
      <c r="A509" s="4" t="s">
        <v>116</v>
      </c>
      <c r="B509" s="4" t="s">
        <v>51</v>
      </c>
      <c r="C509" s="4" t="str">
        <f t="shared" si="232"/>
        <v>X Fiber 100 - neba</v>
      </c>
      <c r="D509" s="218"/>
      <c r="E509" s="203"/>
      <c r="F509" s="204"/>
      <c r="G509" s="12" t="s">
        <v>66</v>
      </c>
      <c r="H509" s="35"/>
      <c r="I509" s="35"/>
      <c r="J509" s="35"/>
      <c r="K509" s="35"/>
      <c r="L509" s="35"/>
      <c r="M509" s="35"/>
      <c r="N509" s="35"/>
      <c r="O509" s="35"/>
      <c r="P509" s="169"/>
      <c r="Q509" s="169">
        <f>+IFERROR(SUMIFS([5]Sheet1!D:D,[5]Sheet1!$A:$A,$A509,[5]Sheet1!$B:$B,$B509,[5]Sheet1!$C:$C,$C509),0)</f>
        <v>0</v>
      </c>
      <c r="R509" s="169">
        <f>+IFERROR(SUMIFS([5]Sheet1!E:E,[5]Sheet1!$A:$A,$A509,[5]Sheet1!$B:$B,$B509,[5]Sheet1!$C:$C,$C509),0)</f>
        <v>0</v>
      </c>
      <c r="S509" s="169">
        <f>+IFERROR(SUMIFS([5]Sheet1!F:F,[5]Sheet1!$A:$A,$A509,[5]Sheet1!$B:$B,$B509,[5]Sheet1!$C:$C,$C509),0)</f>
        <v>0</v>
      </c>
      <c r="T509" s="169">
        <f>+IFERROR(SUMIFS([5]Sheet1!G:G,[5]Sheet1!$A:$A,$A509,[5]Sheet1!$B:$B,$B509,[5]Sheet1!$C:$C,$C509),0)</f>
        <v>0</v>
      </c>
      <c r="U509" s="169">
        <f>+IFERROR(SUMIFS([5]Sheet1!H:H,[5]Sheet1!$A:$A,$A509,[5]Sheet1!$B:$B,$B509,[5]Sheet1!$C:$C,$C509),0)</f>
        <v>0</v>
      </c>
      <c r="V509" s="169">
        <f>+IFERROR(SUMIFS([5]Sheet1!I:I,[5]Sheet1!$A:$A,$A509,[5]Sheet1!$B:$B,$B509,[5]Sheet1!$C:$C,$C509),0)</f>
        <v>0</v>
      </c>
      <c r="W509" s="169">
        <f>+IFERROR(SUMIFS([5]Sheet1!J:J,[5]Sheet1!$A:$A,$A509,[5]Sheet1!$B:$B,$B509,[5]Sheet1!$C:$C,$C509),0)</f>
        <v>0</v>
      </c>
      <c r="X509" s="169">
        <f>+IFERROR(SUMIFS([5]Sheet1!K:K,[5]Sheet1!$A:$A,$A509,[5]Sheet1!$B:$B,$B509,[5]Sheet1!$C:$C,$C509),0)</f>
        <v>0</v>
      </c>
      <c r="Y509" s="169">
        <f>+IFERROR(SUMIFS([5]Sheet1!L:L,[5]Sheet1!$A:$A,$A509,[5]Sheet1!$B:$B,$B509,[5]Sheet1!$C:$C,$C509),0)</f>
        <v>0</v>
      </c>
      <c r="Z509" s="169">
        <f>+IFERROR(SUMIFS([5]Sheet1!M:M,[5]Sheet1!$A:$A,$A509,[5]Sheet1!$B:$B,$B509,[5]Sheet1!$C:$C,$C509),0)</f>
        <v>0</v>
      </c>
      <c r="AA509" s="169">
        <f>+IFERROR(SUMIFS([5]Sheet1!N:N,[5]Sheet1!$A:$A,$A509,[5]Sheet1!$B:$B,$B509,[5]Sheet1!$C:$C,$C509),0)</f>
        <v>0</v>
      </c>
      <c r="AB509" s="169">
        <f>+IFERROR(SUMIFS([5]Sheet1!O:O,[5]Sheet1!$A:$A,$A509,[5]Sheet1!$B:$B,$B509,[5]Sheet1!$C:$C,$C509),0)</f>
        <v>0</v>
      </c>
      <c r="AC509" s="169">
        <f>+IFERROR(SUMIFS([5]Sheet1!P:P,[5]Sheet1!$A:$A,$A509,[5]Sheet1!$B:$B,$B509,[5]Sheet1!$C:$C,$C509),0)</f>
        <v>0</v>
      </c>
      <c r="AD509" s="169">
        <f>+IFERROR(SUMIFS([5]Sheet1!Q:Q,[5]Sheet1!$A:$A,$A509,[5]Sheet1!$B:$B,$B509,[5]Sheet1!$C:$C,$C509),0)</f>
        <v>0</v>
      </c>
      <c r="AE509" s="169">
        <f>+IFERROR(SUMIFS([5]Sheet1!R:R,[5]Sheet1!$A:$A,$A509,[5]Sheet1!$B:$B,$B509,[5]Sheet1!$C:$C,$C509),0)</f>
        <v>0</v>
      </c>
      <c r="AF509" s="169">
        <f>+IFERROR(SUMIFS([5]Sheet1!S:S,[5]Sheet1!$A:$A,$A509,[5]Sheet1!$B:$B,$B509,[5]Sheet1!$C:$C,$C509),0)</f>
        <v>0</v>
      </c>
      <c r="AG509" s="169">
        <f>+IFERROR(SUMIFS([5]Sheet1!T:T,[5]Sheet1!$A:$A,$A509,[5]Sheet1!$B:$B,$B509,[5]Sheet1!$C:$C,$C509),0)</f>
        <v>0</v>
      </c>
      <c r="AH509" s="169">
        <f>+IFERROR(SUMIFS([5]Sheet1!U:U,[5]Sheet1!$A:$A,$A509,[5]Sheet1!$B:$B,$B509,[5]Sheet1!$C:$C,$C509),0)</f>
        <v>0</v>
      </c>
      <c r="AI509" s="169">
        <f>+IFERROR(SUMIFS([5]Sheet1!V:V,[5]Sheet1!$A:$A,$A509,[5]Sheet1!$B:$B,$B509,[5]Sheet1!$C:$C,$C509),0)</f>
        <v>0</v>
      </c>
      <c r="AJ509" s="169">
        <f>+IFERROR(SUMIFS([5]Sheet1!W:W,[5]Sheet1!$A:$A,$A509,[5]Sheet1!$B:$B,$B509,[5]Sheet1!$C:$C,$C509),0)</f>
        <v>0</v>
      </c>
      <c r="AK509" s="169">
        <f>+IFERROR(SUMIFS([5]Sheet1!X:X,[5]Sheet1!$A:$A,$A509,[5]Sheet1!$B:$B,$B509,[5]Sheet1!$C:$C,$C509),0)</f>
        <v>0</v>
      </c>
      <c r="AL509" s="169">
        <f>+IFERROR(SUMIFS([5]Sheet1!Y:Y,[5]Sheet1!$A:$A,$A509,[5]Sheet1!$B:$B,$B509,[5]Sheet1!$C:$C,$C509),0)</f>
        <v>0</v>
      </c>
      <c r="AM509" s="169">
        <f>+IFERROR(SUMIFS([5]Sheet1!Z:Z,[5]Sheet1!$A:$A,$A509,[5]Sheet1!$B:$B,$B509,[5]Sheet1!$C:$C,$C509),0)</f>
        <v>0</v>
      </c>
    </row>
    <row r="510" spans="1:39">
      <c r="A510" s="4" t="s">
        <v>116</v>
      </c>
      <c r="B510" s="4" t="s">
        <v>51</v>
      </c>
      <c r="C510" s="4" t="str">
        <f t="shared" si="232"/>
        <v>X Fiber 200 - own</v>
      </c>
      <c r="D510" s="218"/>
      <c r="E510" s="203"/>
      <c r="F510" s="204"/>
      <c r="G510" s="12" t="s">
        <v>67</v>
      </c>
      <c r="H510" s="35"/>
      <c r="I510" s="35"/>
      <c r="J510" s="35"/>
      <c r="K510" s="35"/>
      <c r="L510" s="35"/>
      <c r="M510" s="35"/>
      <c r="N510" s="35"/>
      <c r="O510" s="35"/>
      <c r="P510" s="169"/>
      <c r="Q510" s="169">
        <f>+IFERROR(SUMIFS([5]Sheet1!D:D,[5]Sheet1!$A:$A,$A510,[5]Sheet1!$B:$B,$B510,[5]Sheet1!$C:$C,$C510),0)</f>
        <v>0</v>
      </c>
      <c r="R510" s="169">
        <f>+IFERROR(SUMIFS([5]Sheet1!E:E,[5]Sheet1!$A:$A,$A510,[5]Sheet1!$B:$B,$B510,[5]Sheet1!$C:$C,$C510),0)</f>
        <v>0</v>
      </c>
      <c r="S510" s="169">
        <f>+IFERROR(SUMIFS([5]Sheet1!F:F,[5]Sheet1!$A:$A,$A510,[5]Sheet1!$B:$B,$B510,[5]Sheet1!$C:$C,$C510),0)</f>
        <v>0</v>
      </c>
      <c r="T510" s="169">
        <f>+IFERROR(SUMIFS([5]Sheet1!G:G,[5]Sheet1!$A:$A,$A510,[5]Sheet1!$B:$B,$B510,[5]Sheet1!$C:$C,$C510),0)</f>
        <v>0</v>
      </c>
      <c r="U510" s="169">
        <f>+IFERROR(SUMIFS([5]Sheet1!H:H,[5]Sheet1!$A:$A,$A510,[5]Sheet1!$B:$B,$B510,[5]Sheet1!$C:$C,$C510),0)</f>
        <v>0</v>
      </c>
      <c r="V510" s="169">
        <f>+IFERROR(SUMIFS([5]Sheet1!I:I,[5]Sheet1!$A:$A,$A510,[5]Sheet1!$B:$B,$B510,[5]Sheet1!$C:$C,$C510),0)</f>
        <v>0</v>
      </c>
      <c r="W510" s="169">
        <f>+IFERROR(SUMIFS([5]Sheet1!J:J,[5]Sheet1!$A:$A,$A510,[5]Sheet1!$B:$B,$B510,[5]Sheet1!$C:$C,$C510),0)</f>
        <v>0</v>
      </c>
      <c r="X510" s="169">
        <f>+IFERROR(SUMIFS([5]Sheet1!K:K,[5]Sheet1!$A:$A,$A510,[5]Sheet1!$B:$B,$B510,[5]Sheet1!$C:$C,$C510),0)</f>
        <v>0</v>
      </c>
      <c r="Y510" s="169">
        <f>+IFERROR(SUMIFS([5]Sheet1!L:L,[5]Sheet1!$A:$A,$A510,[5]Sheet1!$B:$B,$B510,[5]Sheet1!$C:$C,$C510),0)</f>
        <v>0</v>
      </c>
      <c r="Z510" s="169">
        <f>+IFERROR(SUMIFS([5]Sheet1!M:M,[5]Sheet1!$A:$A,$A510,[5]Sheet1!$B:$B,$B510,[5]Sheet1!$C:$C,$C510),0)</f>
        <v>0</v>
      </c>
      <c r="AA510" s="169">
        <f>+IFERROR(SUMIFS([5]Sheet1!N:N,[5]Sheet1!$A:$A,$A510,[5]Sheet1!$B:$B,$B510,[5]Sheet1!$C:$C,$C510),0)</f>
        <v>0</v>
      </c>
      <c r="AB510" s="169">
        <f>+IFERROR(SUMIFS([5]Sheet1!O:O,[5]Sheet1!$A:$A,$A510,[5]Sheet1!$B:$B,$B510,[5]Sheet1!$C:$C,$C510),0)</f>
        <v>0</v>
      </c>
      <c r="AC510" s="169">
        <f>+IFERROR(SUMIFS([5]Sheet1!P:P,[5]Sheet1!$A:$A,$A510,[5]Sheet1!$B:$B,$B510,[5]Sheet1!$C:$C,$C510),0)</f>
        <v>0</v>
      </c>
      <c r="AD510" s="169">
        <f>+IFERROR(SUMIFS([5]Sheet1!Q:Q,[5]Sheet1!$A:$A,$A510,[5]Sheet1!$B:$B,$B510,[5]Sheet1!$C:$C,$C510),0)</f>
        <v>0</v>
      </c>
      <c r="AE510" s="169">
        <f>+IFERROR(SUMIFS([5]Sheet1!R:R,[5]Sheet1!$A:$A,$A510,[5]Sheet1!$B:$B,$B510,[5]Sheet1!$C:$C,$C510),0)</f>
        <v>0</v>
      </c>
      <c r="AF510" s="169">
        <f>+IFERROR(SUMIFS([5]Sheet1!S:S,[5]Sheet1!$A:$A,$A510,[5]Sheet1!$B:$B,$B510,[5]Sheet1!$C:$C,$C510),0)</f>
        <v>0</v>
      </c>
      <c r="AG510" s="169">
        <f>+IFERROR(SUMIFS([5]Sheet1!T:T,[5]Sheet1!$A:$A,$A510,[5]Sheet1!$B:$B,$B510,[5]Sheet1!$C:$C,$C510),0)</f>
        <v>0</v>
      </c>
      <c r="AH510" s="169">
        <f>+IFERROR(SUMIFS([5]Sheet1!U:U,[5]Sheet1!$A:$A,$A510,[5]Sheet1!$B:$B,$B510,[5]Sheet1!$C:$C,$C510),0)</f>
        <v>0</v>
      </c>
      <c r="AI510" s="169">
        <f>+IFERROR(SUMIFS([5]Sheet1!V:V,[5]Sheet1!$A:$A,$A510,[5]Sheet1!$B:$B,$B510,[5]Sheet1!$C:$C,$C510),0)</f>
        <v>0</v>
      </c>
      <c r="AJ510" s="169">
        <f>+IFERROR(SUMIFS([5]Sheet1!W:W,[5]Sheet1!$A:$A,$A510,[5]Sheet1!$B:$B,$B510,[5]Sheet1!$C:$C,$C510),0)</f>
        <v>0</v>
      </c>
      <c r="AK510" s="169">
        <f>+IFERROR(SUMIFS([5]Sheet1!X:X,[5]Sheet1!$A:$A,$A510,[5]Sheet1!$B:$B,$B510,[5]Sheet1!$C:$C,$C510),0)</f>
        <v>0</v>
      </c>
      <c r="AL510" s="169">
        <f>+IFERROR(SUMIFS([5]Sheet1!Y:Y,[5]Sheet1!$A:$A,$A510,[5]Sheet1!$B:$B,$B510,[5]Sheet1!$C:$C,$C510),0)</f>
        <v>0</v>
      </c>
      <c r="AM510" s="169">
        <f>+IFERROR(SUMIFS([5]Sheet1!Z:Z,[5]Sheet1!$A:$A,$A510,[5]Sheet1!$B:$B,$B510,[5]Sheet1!$C:$C,$C510),0)</f>
        <v>0</v>
      </c>
    </row>
    <row r="511" spans="1:39">
      <c r="A511" s="4" t="s">
        <v>116</v>
      </c>
      <c r="B511" s="4" t="s">
        <v>51</v>
      </c>
      <c r="C511" s="4" t="str">
        <f t="shared" si="232"/>
        <v>X Fiber 200 - neba</v>
      </c>
      <c r="D511" s="218"/>
      <c r="E511" s="203"/>
      <c r="F511" s="204"/>
      <c r="G511" s="12" t="s">
        <v>68</v>
      </c>
      <c r="H511" s="35"/>
      <c r="I511" s="35"/>
      <c r="J511" s="35"/>
      <c r="K511" s="35"/>
      <c r="L511" s="35"/>
      <c r="M511" s="35"/>
      <c r="N511" s="35"/>
      <c r="O511" s="35"/>
      <c r="P511" s="169"/>
      <c r="Q511" s="169">
        <f>+IFERROR(SUMIFS([5]Sheet1!D:D,[5]Sheet1!$A:$A,$A511,[5]Sheet1!$B:$B,$B511,[5]Sheet1!$C:$C,$C511),0)</f>
        <v>0</v>
      </c>
      <c r="R511" s="169">
        <f>+IFERROR(SUMIFS([5]Sheet1!E:E,[5]Sheet1!$A:$A,$A511,[5]Sheet1!$B:$B,$B511,[5]Sheet1!$C:$C,$C511),0)</f>
        <v>0</v>
      </c>
      <c r="S511" s="169">
        <f>+IFERROR(SUMIFS([5]Sheet1!F:F,[5]Sheet1!$A:$A,$A511,[5]Sheet1!$B:$B,$B511,[5]Sheet1!$C:$C,$C511),0)</f>
        <v>0</v>
      </c>
      <c r="T511" s="169">
        <f>+IFERROR(SUMIFS([5]Sheet1!G:G,[5]Sheet1!$A:$A,$A511,[5]Sheet1!$B:$B,$B511,[5]Sheet1!$C:$C,$C511),0)</f>
        <v>0</v>
      </c>
      <c r="U511" s="169">
        <f>+IFERROR(SUMIFS([5]Sheet1!H:H,[5]Sheet1!$A:$A,$A511,[5]Sheet1!$B:$B,$B511,[5]Sheet1!$C:$C,$C511),0)</f>
        <v>0</v>
      </c>
      <c r="V511" s="169">
        <f>+IFERROR(SUMIFS([5]Sheet1!I:I,[5]Sheet1!$A:$A,$A511,[5]Sheet1!$B:$B,$B511,[5]Sheet1!$C:$C,$C511),0)</f>
        <v>0</v>
      </c>
      <c r="W511" s="169">
        <f>+IFERROR(SUMIFS([5]Sheet1!J:J,[5]Sheet1!$A:$A,$A511,[5]Sheet1!$B:$B,$B511,[5]Sheet1!$C:$C,$C511),0)</f>
        <v>0</v>
      </c>
      <c r="X511" s="169">
        <f>+IFERROR(SUMIFS([5]Sheet1!K:K,[5]Sheet1!$A:$A,$A511,[5]Sheet1!$B:$B,$B511,[5]Sheet1!$C:$C,$C511),0)</f>
        <v>0</v>
      </c>
      <c r="Y511" s="169">
        <f>+IFERROR(SUMIFS([5]Sheet1!L:L,[5]Sheet1!$A:$A,$A511,[5]Sheet1!$B:$B,$B511,[5]Sheet1!$C:$C,$C511),0)</f>
        <v>0</v>
      </c>
      <c r="Z511" s="169">
        <f>+IFERROR(SUMIFS([5]Sheet1!M:M,[5]Sheet1!$A:$A,$A511,[5]Sheet1!$B:$B,$B511,[5]Sheet1!$C:$C,$C511),0)</f>
        <v>0</v>
      </c>
      <c r="AA511" s="169">
        <f>+IFERROR(SUMIFS([5]Sheet1!N:N,[5]Sheet1!$A:$A,$A511,[5]Sheet1!$B:$B,$B511,[5]Sheet1!$C:$C,$C511),0)</f>
        <v>0</v>
      </c>
      <c r="AB511" s="169">
        <f>+IFERROR(SUMIFS([5]Sheet1!O:O,[5]Sheet1!$A:$A,$A511,[5]Sheet1!$B:$B,$B511,[5]Sheet1!$C:$C,$C511),0)</f>
        <v>0</v>
      </c>
      <c r="AC511" s="169">
        <f>+IFERROR(SUMIFS([5]Sheet1!P:P,[5]Sheet1!$A:$A,$A511,[5]Sheet1!$B:$B,$B511,[5]Sheet1!$C:$C,$C511),0)</f>
        <v>0</v>
      </c>
      <c r="AD511" s="169">
        <f>+IFERROR(SUMIFS([5]Sheet1!Q:Q,[5]Sheet1!$A:$A,$A511,[5]Sheet1!$B:$B,$B511,[5]Sheet1!$C:$C,$C511),0)</f>
        <v>0</v>
      </c>
      <c r="AE511" s="169">
        <f>+IFERROR(SUMIFS([5]Sheet1!R:R,[5]Sheet1!$A:$A,$A511,[5]Sheet1!$B:$B,$B511,[5]Sheet1!$C:$C,$C511),0)</f>
        <v>0</v>
      </c>
      <c r="AF511" s="169">
        <f>+IFERROR(SUMIFS([5]Sheet1!S:S,[5]Sheet1!$A:$A,$A511,[5]Sheet1!$B:$B,$B511,[5]Sheet1!$C:$C,$C511),0)</f>
        <v>0</v>
      </c>
      <c r="AG511" s="169">
        <f>+IFERROR(SUMIFS([5]Sheet1!T:T,[5]Sheet1!$A:$A,$A511,[5]Sheet1!$B:$B,$B511,[5]Sheet1!$C:$C,$C511),0)</f>
        <v>0</v>
      </c>
      <c r="AH511" s="169">
        <f>+IFERROR(SUMIFS([5]Sheet1!U:U,[5]Sheet1!$A:$A,$A511,[5]Sheet1!$B:$B,$B511,[5]Sheet1!$C:$C,$C511),0)</f>
        <v>0</v>
      </c>
      <c r="AI511" s="169">
        <f>+IFERROR(SUMIFS([5]Sheet1!V:V,[5]Sheet1!$A:$A,$A511,[5]Sheet1!$B:$B,$B511,[5]Sheet1!$C:$C,$C511),0)</f>
        <v>0</v>
      </c>
      <c r="AJ511" s="169">
        <f>+IFERROR(SUMIFS([5]Sheet1!W:W,[5]Sheet1!$A:$A,$A511,[5]Sheet1!$B:$B,$B511,[5]Sheet1!$C:$C,$C511),0)</f>
        <v>0</v>
      </c>
      <c r="AK511" s="169">
        <f>+IFERROR(SUMIFS([5]Sheet1!X:X,[5]Sheet1!$A:$A,$A511,[5]Sheet1!$B:$B,$B511,[5]Sheet1!$C:$C,$C511),0)</f>
        <v>0</v>
      </c>
      <c r="AL511" s="169">
        <f>+IFERROR(SUMIFS([5]Sheet1!Y:Y,[5]Sheet1!$A:$A,$A511,[5]Sheet1!$B:$B,$B511,[5]Sheet1!$C:$C,$C511),0)</f>
        <v>0</v>
      </c>
      <c r="AM511" s="169">
        <f>+IFERROR(SUMIFS([5]Sheet1!Z:Z,[5]Sheet1!$A:$A,$A511,[5]Sheet1!$B:$B,$B511,[5]Sheet1!$C:$C,$C511),0)</f>
        <v>0</v>
      </c>
    </row>
    <row r="512" spans="1:39">
      <c r="A512" s="4" t="s">
        <v>116</v>
      </c>
      <c r="B512" s="4" t="s">
        <v>51</v>
      </c>
      <c r="C512" s="4" t="str">
        <f t="shared" si="232"/>
        <v>Own Fiber</v>
      </c>
      <c r="D512" s="218"/>
      <c r="E512" s="203"/>
      <c r="F512" s="204"/>
      <c r="G512" s="14" t="s">
        <v>3</v>
      </c>
      <c r="H512" s="37"/>
      <c r="I512" s="37"/>
      <c r="J512" s="37"/>
      <c r="K512" s="37"/>
      <c r="L512" s="37"/>
      <c r="M512" s="37"/>
      <c r="N512" s="37"/>
      <c r="O512" s="37"/>
      <c r="P512" s="173">
        <f t="shared" ref="P512:P513" si="236">+P506+P508+P510</f>
        <v>0</v>
      </c>
      <c r="Q512" s="173"/>
      <c r="R512" s="173">
        <f>+R506+R508+R510</f>
        <v>0</v>
      </c>
      <c r="S512" s="173">
        <f t="shared" ref="S512:AM513" si="237">+S506+S508+S510</f>
        <v>0</v>
      </c>
      <c r="T512" s="173">
        <f t="shared" si="237"/>
        <v>0</v>
      </c>
      <c r="U512" s="173">
        <f t="shared" si="237"/>
        <v>0</v>
      </c>
      <c r="V512" s="173">
        <f t="shared" si="237"/>
        <v>0</v>
      </c>
      <c r="W512" s="173">
        <f t="shared" si="237"/>
        <v>0</v>
      </c>
      <c r="X512" s="173">
        <f t="shared" si="237"/>
        <v>0</v>
      </c>
      <c r="Y512" s="173">
        <f t="shared" si="237"/>
        <v>0</v>
      </c>
      <c r="Z512" s="173">
        <f t="shared" si="237"/>
        <v>0</v>
      </c>
      <c r="AA512" s="173">
        <f t="shared" si="237"/>
        <v>0</v>
      </c>
      <c r="AB512" s="173">
        <f t="shared" si="237"/>
        <v>0</v>
      </c>
      <c r="AC512" s="173">
        <f t="shared" si="237"/>
        <v>0</v>
      </c>
      <c r="AD512" s="173">
        <f t="shared" si="237"/>
        <v>0</v>
      </c>
      <c r="AE512" s="173">
        <f t="shared" si="237"/>
        <v>0</v>
      </c>
      <c r="AF512" s="173">
        <f t="shared" si="237"/>
        <v>0</v>
      </c>
      <c r="AG512" s="173">
        <f t="shared" si="237"/>
        <v>0</v>
      </c>
      <c r="AH512" s="173">
        <f t="shared" si="237"/>
        <v>0</v>
      </c>
      <c r="AI512" s="173">
        <f t="shared" si="237"/>
        <v>0</v>
      </c>
      <c r="AJ512" s="173">
        <f t="shared" si="237"/>
        <v>0</v>
      </c>
      <c r="AK512" s="173">
        <f t="shared" si="237"/>
        <v>0</v>
      </c>
      <c r="AL512" s="173">
        <f t="shared" si="237"/>
        <v>0</v>
      </c>
      <c r="AM512" s="173">
        <f t="shared" si="237"/>
        <v>0</v>
      </c>
    </row>
    <row r="513" spans="1:39">
      <c r="A513" s="4" t="s">
        <v>116</v>
      </c>
      <c r="B513" s="4" t="s">
        <v>51</v>
      </c>
      <c r="C513" s="4" t="str">
        <f t="shared" si="232"/>
        <v>Indirect Fiber</v>
      </c>
      <c r="D513" s="218"/>
      <c r="E513" s="203"/>
      <c r="F513" s="204"/>
      <c r="G513" s="14" t="s">
        <v>42</v>
      </c>
      <c r="H513" s="37"/>
      <c r="I513" s="37"/>
      <c r="J513" s="37"/>
      <c r="K513" s="37"/>
      <c r="L513" s="37"/>
      <c r="M513" s="37"/>
      <c r="N513" s="37"/>
      <c r="O513" s="37"/>
      <c r="P513" s="173">
        <f t="shared" si="236"/>
        <v>0</v>
      </c>
      <c r="Q513" s="173"/>
      <c r="R513" s="173">
        <f>+R507+R509+R511</f>
        <v>0</v>
      </c>
      <c r="S513" s="173">
        <f t="shared" si="237"/>
        <v>0</v>
      </c>
      <c r="T513" s="173">
        <f t="shared" si="237"/>
        <v>0</v>
      </c>
      <c r="U513" s="173">
        <f t="shared" si="237"/>
        <v>0</v>
      </c>
      <c r="V513" s="173">
        <f t="shared" si="237"/>
        <v>0</v>
      </c>
      <c r="W513" s="173">
        <f t="shared" si="237"/>
        <v>0</v>
      </c>
      <c r="X513" s="173">
        <f t="shared" si="237"/>
        <v>0</v>
      </c>
      <c r="Y513" s="173">
        <f t="shared" si="237"/>
        <v>0</v>
      </c>
      <c r="Z513" s="173">
        <f t="shared" si="237"/>
        <v>0</v>
      </c>
      <c r="AA513" s="173">
        <f t="shared" si="237"/>
        <v>0</v>
      </c>
      <c r="AB513" s="173">
        <f t="shared" si="237"/>
        <v>0</v>
      </c>
      <c r="AC513" s="173">
        <f t="shared" si="237"/>
        <v>0</v>
      </c>
      <c r="AD513" s="173">
        <f t="shared" si="237"/>
        <v>0</v>
      </c>
      <c r="AE513" s="173">
        <f t="shared" si="237"/>
        <v>0</v>
      </c>
      <c r="AF513" s="173">
        <f t="shared" si="237"/>
        <v>0</v>
      </c>
      <c r="AG513" s="173">
        <f t="shared" si="237"/>
        <v>0</v>
      </c>
      <c r="AH513" s="173">
        <f t="shared" si="237"/>
        <v>0</v>
      </c>
      <c r="AI513" s="173">
        <f t="shared" si="237"/>
        <v>0</v>
      </c>
      <c r="AJ513" s="173">
        <f t="shared" si="237"/>
        <v>0</v>
      </c>
      <c r="AK513" s="173">
        <f t="shared" si="237"/>
        <v>0</v>
      </c>
      <c r="AL513" s="173">
        <f t="shared" si="237"/>
        <v>0</v>
      </c>
      <c r="AM513" s="173">
        <f t="shared" si="237"/>
        <v>0</v>
      </c>
    </row>
    <row r="514" spans="1:39">
      <c r="A514" s="4" t="s">
        <v>116</v>
      </c>
      <c r="B514" s="4" t="s">
        <v>51</v>
      </c>
      <c r="C514" s="4" t="str">
        <f t="shared" si="232"/>
        <v>assets/client</v>
      </c>
      <c r="D514" s="218"/>
      <c r="E514" s="203"/>
      <c r="F514" s="204"/>
      <c r="G514" s="13" t="s">
        <v>90</v>
      </c>
      <c r="H514" s="36"/>
      <c r="I514" s="36"/>
      <c r="J514" s="36"/>
      <c r="K514" s="36"/>
      <c r="L514" s="36"/>
      <c r="M514" s="36"/>
      <c r="N514" s="36"/>
      <c r="O514" s="36"/>
      <c r="P514" s="170" t="str">
        <f t="shared" ref="P514" si="238">+IFERROR(P505/P504,"")</f>
        <v/>
      </c>
      <c r="Q514" s="170"/>
      <c r="R514" s="170" t="str">
        <f t="shared" ref="R514:AM514" si="239">+IFERROR(R505/R504,"")</f>
        <v/>
      </c>
      <c r="S514" s="170" t="str">
        <f t="shared" si="239"/>
        <v/>
      </c>
      <c r="T514" s="170" t="str">
        <f t="shared" si="239"/>
        <v/>
      </c>
      <c r="U514" s="170" t="str">
        <f t="shared" si="239"/>
        <v/>
      </c>
      <c r="V514" s="170" t="str">
        <f t="shared" si="239"/>
        <v/>
      </c>
      <c r="W514" s="170" t="str">
        <f t="shared" si="239"/>
        <v/>
      </c>
      <c r="X514" s="170" t="str">
        <f t="shared" si="239"/>
        <v/>
      </c>
      <c r="Y514" s="170" t="str">
        <f t="shared" si="239"/>
        <v/>
      </c>
      <c r="Z514" s="170" t="str">
        <f t="shared" si="239"/>
        <v/>
      </c>
      <c r="AA514" s="170" t="str">
        <f t="shared" si="239"/>
        <v/>
      </c>
      <c r="AB514" s="170" t="str">
        <f t="shared" si="239"/>
        <v/>
      </c>
      <c r="AC514" s="170" t="str">
        <f t="shared" si="239"/>
        <v/>
      </c>
      <c r="AD514" s="170" t="str">
        <f t="shared" si="239"/>
        <v/>
      </c>
      <c r="AE514" s="170" t="str">
        <f t="shared" si="239"/>
        <v/>
      </c>
      <c r="AF514" s="170" t="str">
        <f t="shared" si="239"/>
        <v/>
      </c>
      <c r="AG514" s="170" t="str">
        <f t="shared" si="239"/>
        <v/>
      </c>
      <c r="AH514" s="170" t="str">
        <f t="shared" si="239"/>
        <v/>
      </c>
      <c r="AI514" s="170" t="str">
        <f t="shared" si="239"/>
        <v/>
      </c>
      <c r="AJ514" s="170" t="str">
        <f t="shared" si="239"/>
        <v/>
      </c>
      <c r="AK514" s="170" t="str">
        <f t="shared" si="239"/>
        <v/>
      </c>
      <c r="AL514" s="170" t="str">
        <f t="shared" si="239"/>
        <v/>
      </c>
      <c r="AM514" s="170" t="str">
        <f t="shared" si="239"/>
        <v/>
      </c>
    </row>
    <row r="515" spans="1:39">
      <c r="A515" s="4" t="s">
        <v>116</v>
      </c>
      <c r="B515" s="4" t="s">
        <v>52</v>
      </c>
      <c r="C515" s="4" t="str">
        <f t="shared" si="232"/>
        <v>Clients</v>
      </c>
      <c r="D515" s="218"/>
      <c r="E515" s="203"/>
      <c r="F515" s="204" t="s">
        <v>52</v>
      </c>
      <c r="G515" s="10" t="s">
        <v>40</v>
      </c>
      <c r="H515" s="19"/>
      <c r="I515" s="19"/>
      <c r="J515" s="19"/>
      <c r="K515" s="19"/>
      <c r="L515" s="19"/>
      <c r="M515" s="19"/>
      <c r="N515" s="19"/>
      <c r="O515" s="19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65"/>
      <c r="AE515" s="165"/>
      <c r="AF515" s="165"/>
      <c r="AG515" s="165"/>
      <c r="AH515" s="165"/>
      <c r="AI515" s="165"/>
      <c r="AJ515" s="165"/>
      <c r="AK515" s="165"/>
      <c r="AL515" s="165"/>
      <c r="AM515" s="165"/>
    </row>
    <row r="516" spans="1:39">
      <c r="A516" s="4" t="s">
        <v>116</v>
      </c>
      <c r="B516" s="4" t="s">
        <v>52</v>
      </c>
      <c r="C516" s="4" t="str">
        <f t="shared" si="232"/>
        <v>Assets</v>
      </c>
      <c r="D516" s="218"/>
      <c r="E516" s="203"/>
      <c r="F516" s="204"/>
      <c r="G516" s="11" t="s">
        <v>88</v>
      </c>
      <c r="H516" s="34"/>
      <c r="I516" s="34"/>
      <c r="J516" s="34"/>
      <c r="K516" s="34"/>
      <c r="L516" s="34"/>
      <c r="M516" s="34"/>
      <c r="N516" s="34"/>
      <c r="O516" s="34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  <c r="AD516" s="167"/>
      <c r="AE516" s="167"/>
      <c r="AF516" s="167"/>
      <c r="AG516" s="167"/>
      <c r="AH516" s="167"/>
      <c r="AI516" s="167"/>
      <c r="AJ516" s="167"/>
      <c r="AK516" s="167"/>
      <c r="AL516" s="167"/>
      <c r="AM516" s="167"/>
    </row>
    <row r="517" spans="1:39">
      <c r="A517" s="4" t="s">
        <v>116</v>
      </c>
      <c r="B517" s="4" t="s">
        <v>52</v>
      </c>
      <c r="C517" s="4" t="str">
        <f t="shared" si="232"/>
        <v>Employee</v>
      </c>
      <c r="D517" s="218"/>
      <c r="E517" s="203"/>
      <c r="F517" s="204"/>
      <c r="G517" s="12" t="s">
        <v>4</v>
      </c>
      <c r="H517" s="35"/>
      <c r="I517" s="35"/>
      <c r="J517" s="35"/>
      <c r="K517" s="35"/>
      <c r="L517" s="35"/>
      <c r="M517" s="35"/>
      <c r="N517" s="35"/>
      <c r="O517" s="35"/>
      <c r="P517" s="169"/>
      <c r="Q517" s="169">
        <f>+IFERROR(SUMIFS([5]Sheet1!D:D,[5]Sheet1!$A:$A,$A517,[5]Sheet1!$B:$B,$B517,[5]Sheet1!$C:$C,$C517),0)</f>
        <v>0</v>
      </c>
      <c r="R517" s="169">
        <f>+IFERROR(SUMIFS([5]Sheet1!E:E,[5]Sheet1!$A:$A,$A517,[5]Sheet1!$B:$B,$B517,[5]Sheet1!$C:$C,$C517),0)</f>
        <v>0</v>
      </c>
      <c r="S517" s="169">
        <f>+IFERROR(SUMIFS([5]Sheet1!F:F,[5]Sheet1!$A:$A,$A517,[5]Sheet1!$B:$B,$B517,[5]Sheet1!$C:$C,$C517),0)</f>
        <v>0</v>
      </c>
      <c r="T517" s="169">
        <f>+IFERROR(SUMIFS([5]Sheet1!G:G,[5]Sheet1!$A:$A,$A517,[5]Sheet1!$B:$B,$B517,[5]Sheet1!$C:$C,$C517),0)</f>
        <v>0</v>
      </c>
      <c r="U517" s="169">
        <f>+IFERROR(SUMIFS([5]Sheet1!H:H,[5]Sheet1!$A:$A,$A517,[5]Sheet1!$B:$B,$B517,[5]Sheet1!$C:$C,$C517),0)</f>
        <v>0</v>
      </c>
      <c r="V517" s="169">
        <f>+IFERROR(SUMIFS([5]Sheet1!I:I,[5]Sheet1!$A:$A,$A517,[5]Sheet1!$B:$B,$B517,[5]Sheet1!$C:$C,$C517),0)</f>
        <v>0</v>
      </c>
      <c r="W517" s="169">
        <f>+IFERROR(SUMIFS([5]Sheet1!J:J,[5]Sheet1!$A:$A,$A517,[5]Sheet1!$B:$B,$B517,[5]Sheet1!$C:$C,$C517),0)</f>
        <v>0</v>
      </c>
      <c r="X517" s="169">
        <f>+IFERROR(SUMIFS([5]Sheet1!K:K,[5]Sheet1!$A:$A,$A517,[5]Sheet1!$B:$B,$B517,[5]Sheet1!$C:$C,$C517),0)</f>
        <v>0</v>
      </c>
      <c r="Y517" s="169">
        <f>+IFERROR(SUMIFS([5]Sheet1!L:L,[5]Sheet1!$A:$A,$A517,[5]Sheet1!$B:$B,$B517,[5]Sheet1!$C:$C,$C517),0)</f>
        <v>0</v>
      </c>
      <c r="Z517" s="169">
        <f>+IFERROR(SUMIFS([5]Sheet1!M:M,[5]Sheet1!$A:$A,$A517,[5]Sheet1!$B:$B,$B517,[5]Sheet1!$C:$C,$C517),0)</f>
        <v>0</v>
      </c>
      <c r="AA517" s="169">
        <f>+IFERROR(SUMIFS([5]Sheet1!N:N,[5]Sheet1!$A:$A,$A517,[5]Sheet1!$B:$B,$B517,[5]Sheet1!$C:$C,$C517),0)</f>
        <v>0</v>
      </c>
      <c r="AB517" s="169">
        <f>+IFERROR(SUMIFS([5]Sheet1!O:O,[5]Sheet1!$A:$A,$A517,[5]Sheet1!$B:$B,$B517,[5]Sheet1!$C:$C,$C517),0)</f>
        <v>0</v>
      </c>
      <c r="AC517" s="169">
        <f>+IFERROR(SUMIFS([5]Sheet1!P:P,[5]Sheet1!$A:$A,$A517,[5]Sheet1!$B:$B,$B517,[5]Sheet1!$C:$C,$C517),0)</f>
        <v>0</v>
      </c>
      <c r="AD517" s="169">
        <f>+IFERROR(SUMIFS([5]Sheet1!Q:Q,[5]Sheet1!$A:$A,$A517,[5]Sheet1!$B:$B,$B517,[5]Sheet1!$C:$C,$C517),0)</f>
        <v>0</v>
      </c>
      <c r="AE517" s="169">
        <f>+IFERROR(SUMIFS([5]Sheet1!R:R,[5]Sheet1!$A:$A,$A517,[5]Sheet1!$B:$B,$B517,[5]Sheet1!$C:$C,$C517),0)</f>
        <v>0</v>
      </c>
      <c r="AF517" s="169">
        <f>+IFERROR(SUMIFS([5]Sheet1!S:S,[5]Sheet1!$A:$A,$A517,[5]Sheet1!$B:$B,$B517,[5]Sheet1!$C:$C,$C517),0)</f>
        <v>0</v>
      </c>
      <c r="AG517" s="169">
        <f>+IFERROR(SUMIFS([5]Sheet1!T:T,[5]Sheet1!$A:$A,$A517,[5]Sheet1!$B:$B,$B517,[5]Sheet1!$C:$C,$C517),0)</f>
        <v>0</v>
      </c>
      <c r="AH517" s="169">
        <f>+IFERROR(SUMIFS([5]Sheet1!U:U,[5]Sheet1!$A:$A,$A517,[5]Sheet1!$B:$B,$B517,[5]Sheet1!$C:$C,$C517),0)</f>
        <v>0</v>
      </c>
      <c r="AI517" s="169">
        <f>+IFERROR(SUMIFS([5]Sheet1!V:V,[5]Sheet1!$A:$A,$A517,[5]Sheet1!$B:$B,$B517,[5]Sheet1!$C:$C,$C517),0)</f>
        <v>0</v>
      </c>
      <c r="AJ517" s="169">
        <f>+IFERROR(SUMIFS([5]Sheet1!W:W,[5]Sheet1!$A:$A,$A517,[5]Sheet1!$B:$B,$B517,[5]Sheet1!$C:$C,$C517),0)</f>
        <v>0</v>
      </c>
      <c r="AK517" s="169">
        <f>+IFERROR(SUMIFS([5]Sheet1!X:X,[5]Sheet1!$A:$A,$A517,[5]Sheet1!$B:$B,$B517,[5]Sheet1!$C:$C,$C517),0)</f>
        <v>0</v>
      </c>
      <c r="AL517" s="169">
        <f>+IFERROR(SUMIFS([5]Sheet1!Y:Y,[5]Sheet1!$A:$A,$A517,[5]Sheet1!$B:$B,$B517,[5]Sheet1!$C:$C,$C517),0)</f>
        <v>0</v>
      </c>
      <c r="AM517" s="169">
        <f>+IFERROR(SUMIFS([5]Sheet1!Z:Z,[5]Sheet1!$A:$A,$A517,[5]Sheet1!$B:$B,$B517,[5]Sheet1!$C:$C,$C517),0)</f>
        <v>0</v>
      </c>
    </row>
    <row r="518" spans="1:39">
      <c r="A518" s="4" t="s">
        <v>116</v>
      </c>
      <c r="B518" s="4" t="s">
        <v>52</v>
      </c>
      <c r="C518" s="4" t="str">
        <f t="shared" si="232"/>
        <v>Manager</v>
      </c>
      <c r="D518" s="218"/>
      <c r="E518" s="203"/>
      <c r="F518" s="204"/>
      <c r="G518" s="12" t="s">
        <v>5</v>
      </c>
      <c r="H518" s="35"/>
      <c r="I518" s="35"/>
      <c r="J518" s="35"/>
      <c r="K518" s="35"/>
      <c r="L518" s="35"/>
      <c r="M518" s="35"/>
      <c r="N518" s="35"/>
      <c r="O518" s="35"/>
      <c r="P518" s="169"/>
      <c r="Q518" s="169">
        <f>+IFERROR(SUMIFS([5]Sheet1!D:D,[5]Sheet1!$A:$A,$A518,[5]Sheet1!$B:$B,$B518,[5]Sheet1!$C:$C,$C518),0)</f>
        <v>0</v>
      </c>
      <c r="R518" s="169">
        <f>+IFERROR(SUMIFS([5]Sheet1!E:E,[5]Sheet1!$A:$A,$A518,[5]Sheet1!$B:$B,$B518,[5]Sheet1!$C:$C,$C518),0)</f>
        <v>0</v>
      </c>
      <c r="S518" s="169">
        <f>+IFERROR(SUMIFS([5]Sheet1!F:F,[5]Sheet1!$A:$A,$A518,[5]Sheet1!$B:$B,$B518,[5]Sheet1!$C:$C,$C518),0)</f>
        <v>0</v>
      </c>
      <c r="T518" s="169">
        <f>+IFERROR(SUMIFS([5]Sheet1!G:G,[5]Sheet1!$A:$A,$A518,[5]Sheet1!$B:$B,$B518,[5]Sheet1!$C:$C,$C518),0)</f>
        <v>0</v>
      </c>
      <c r="U518" s="169">
        <f>+IFERROR(SUMIFS([5]Sheet1!H:H,[5]Sheet1!$A:$A,$A518,[5]Sheet1!$B:$B,$B518,[5]Sheet1!$C:$C,$C518),0)</f>
        <v>0</v>
      </c>
      <c r="V518" s="169">
        <f>+IFERROR(SUMIFS([5]Sheet1!I:I,[5]Sheet1!$A:$A,$A518,[5]Sheet1!$B:$B,$B518,[5]Sheet1!$C:$C,$C518),0)</f>
        <v>0</v>
      </c>
      <c r="W518" s="169">
        <f>+IFERROR(SUMIFS([5]Sheet1!J:J,[5]Sheet1!$A:$A,$A518,[5]Sheet1!$B:$B,$B518,[5]Sheet1!$C:$C,$C518),0)</f>
        <v>0</v>
      </c>
      <c r="X518" s="169">
        <f>+IFERROR(SUMIFS([5]Sheet1!K:K,[5]Sheet1!$A:$A,$A518,[5]Sheet1!$B:$B,$B518,[5]Sheet1!$C:$C,$C518),0)</f>
        <v>0</v>
      </c>
      <c r="Y518" s="169">
        <f>+IFERROR(SUMIFS([5]Sheet1!L:L,[5]Sheet1!$A:$A,$A518,[5]Sheet1!$B:$B,$B518,[5]Sheet1!$C:$C,$C518),0)</f>
        <v>0</v>
      </c>
      <c r="Z518" s="169">
        <f>+IFERROR(SUMIFS([5]Sheet1!M:M,[5]Sheet1!$A:$A,$A518,[5]Sheet1!$B:$B,$B518,[5]Sheet1!$C:$C,$C518),0)</f>
        <v>0</v>
      </c>
      <c r="AA518" s="169">
        <f>+IFERROR(SUMIFS([5]Sheet1!N:N,[5]Sheet1!$A:$A,$A518,[5]Sheet1!$B:$B,$B518,[5]Sheet1!$C:$C,$C518),0)</f>
        <v>0</v>
      </c>
      <c r="AB518" s="169">
        <f>+IFERROR(SUMIFS([5]Sheet1!O:O,[5]Sheet1!$A:$A,$A518,[5]Sheet1!$B:$B,$B518,[5]Sheet1!$C:$C,$C518),0)</f>
        <v>0</v>
      </c>
      <c r="AC518" s="169">
        <f>+IFERROR(SUMIFS([5]Sheet1!P:P,[5]Sheet1!$A:$A,$A518,[5]Sheet1!$B:$B,$B518,[5]Sheet1!$C:$C,$C518),0)</f>
        <v>0</v>
      </c>
      <c r="AD518" s="169">
        <f>+IFERROR(SUMIFS([5]Sheet1!Q:Q,[5]Sheet1!$A:$A,$A518,[5]Sheet1!$B:$B,$B518,[5]Sheet1!$C:$C,$C518),0)</f>
        <v>0</v>
      </c>
      <c r="AE518" s="169">
        <f>+IFERROR(SUMIFS([5]Sheet1!R:R,[5]Sheet1!$A:$A,$A518,[5]Sheet1!$B:$B,$B518,[5]Sheet1!$C:$C,$C518),0)</f>
        <v>0</v>
      </c>
      <c r="AF518" s="169">
        <f>+IFERROR(SUMIFS([5]Sheet1!S:S,[5]Sheet1!$A:$A,$A518,[5]Sheet1!$B:$B,$B518,[5]Sheet1!$C:$C,$C518),0)</f>
        <v>0</v>
      </c>
      <c r="AG518" s="169">
        <f>+IFERROR(SUMIFS([5]Sheet1!T:T,[5]Sheet1!$A:$A,$A518,[5]Sheet1!$B:$B,$B518,[5]Sheet1!$C:$C,$C518),0)</f>
        <v>0</v>
      </c>
      <c r="AH518" s="169">
        <f>+IFERROR(SUMIFS([5]Sheet1!U:U,[5]Sheet1!$A:$A,$A518,[5]Sheet1!$B:$B,$B518,[5]Sheet1!$C:$C,$C518),0)</f>
        <v>0</v>
      </c>
      <c r="AI518" s="169">
        <f>+IFERROR(SUMIFS([5]Sheet1!V:V,[5]Sheet1!$A:$A,$A518,[5]Sheet1!$B:$B,$B518,[5]Sheet1!$C:$C,$C518),0)</f>
        <v>0</v>
      </c>
      <c r="AJ518" s="169">
        <f>+IFERROR(SUMIFS([5]Sheet1!W:W,[5]Sheet1!$A:$A,$A518,[5]Sheet1!$B:$B,$B518,[5]Sheet1!$C:$C,$C518),0)</f>
        <v>0</v>
      </c>
      <c r="AK518" s="169">
        <f>+IFERROR(SUMIFS([5]Sheet1!X:X,[5]Sheet1!$A:$A,$A518,[5]Sheet1!$B:$B,$B518,[5]Sheet1!$C:$C,$C518),0)</f>
        <v>0</v>
      </c>
      <c r="AL518" s="169">
        <f>+IFERROR(SUMIFS([5]Sheet1!Y:Y,[5]Sheet1!$A:$A,$A518,[5]Sheet1!$B:$B,$B518,[5]Sheet1!$C:$C,$C518),0)</f>
        <v>0</v>
      </c>
      <c r="AM518" s="169">
        <f>+IFERROR(SUMIFS([5]Sheet1!Z:Z,[5]Sheet1!$A:$A,$A518,[5]Sheet1!$B:$B,$B518,[5]Sheet1!$C:$C,$C518),0)</f>
        <v>0</v>
      </c>
    </row>
    <row r="519" spans="1:39">
      <c r="A519" s="4" t="s">
        <v>116</v>
      </c>
      <c r="B519" s="4" t="s">
        <v>52</v>
      </c>
      <c r="C519" s="4" t="str">
        <f t="shared" si="232"/>
        <v>Data bucket</v>
      </c>
      <c r="D519" s="218"/>
      <c r="E519" s="203"/>
      <c r="F519" s="204"/>
      <c r="G519" s="14" t="s">
        <v>81</v>
      </c>
      <c r="H519" s="37"/>
      <c r="I519" s="37"/>
      <c r="J519" s="37"/>
      <c r="K519" s="37"/>
      <c r="L519" s="37"/>
      <c r="M519" s="37"/>
      <c r="N519" s="37"/>
      <c r="O519" s="37"/>
      <c r="P519" s="169"/>
      <c r="Q519" s="169">
        <f>+IFERROR(SUMIFS([5]Sheet1!D:D,[5]Sheet1!$A:$A,$A519,[5]Sheet1!$B:$B,$B519,[5]Sheet1!$C:$C,$C519),0)</f>
        <v>0</v>
      </c>
      <c r="R519" s="169">
        <f>+IFERROR(SUMIFS([5]Sheet1!E:E,[5]Sheet1!$A:$A,$A519,[5]Sheet1!$B:$B,$B519,[5]Sheet1!$C:$C,$C519),0)</f>
        <v>0</v>
      </c>
      <c r="S519" s="169">
        <f>+IFERROR(SUMIFS([5]Sheet1!F:F,[5]Sheet1!$A:$A,$A519,[5]Sheet1!$B:$B,$B519,[5]Sheet1!$C:$C,$C519),0)</f>
        <v>0</v>
      </c>
      <c r="T519" s="169">
        <f>+IFERROR(SUMIFS([5]Sheet1!G:G,[5]Sheet1!$A:$A,$A519,[5]Sheet1!$B:$B,$B519,[5]Sheet1!$C:$C,$C519),0)</f>
        <v>0</v>
      </c>
      <c r="U519" s="169">
        <f>+IFERROR(SUMIFS([5]Sheet1!H:H,[5]Sheet1!$A:$A,$A519,[5]Sheet1!$B:$B,$B519,[5]Sheet1!$C:$C,$C519),0)</f>
        <v>0</v>
      </c>
      <c r="V519" s="169">
        <f>+IFERROR(SUMIFS([5]Sheet1!I:I,[5]Sheet1!$A:$A,$A519,[5]Sheet1!$B:$B,$B519,[5]Sheet1!$C:$C,$C519),0)</f>
        <v>0</v>
      </c>
      <c r="W519" s="169">
        <f>+IFERROR(SUMIFS([5]Sheet1!J:J,[5]Sheet1!$A:$A,$A519,[5]Sheet1!$B:$B,$B519,[5]Sheet1!$C:$C,$C519),0)</f>
        <v>0</v>
      </c>
      <c r="X519" s="169">
        <f>+IFERROR(SUMIFS([5]Sheet1!K:K,[5]Sheet1!$A:$A,$A519,[5]Sheet1!$B:$B,$B519,[5]Sheet1!$C:$C,$C519),0)</f>
        <v>0</v>
      </c>
      <c r="Y519" s="169">
        <f>+IFERROR(SUMIFS([5]Sheet1!L:L,[5]Sheet1!$A:$A,$A519,[5]Sheet1!$B:$B,$B519,[5]Sheet1!$C:$C,$C519),0)</f>
        <v>0</v>
      </c>
      <c r="Z519" s="169">
        <f>+IFERROR(SUMIFS([5]Sheet1!M:M,[5]Sheet1!$A:$A,$A519,[5]Sheet1!$B:$B,$B519,[5]Sheet1!$C:$C,$C519),0)</f>
        <v>0</v>
      </c>
      <c r="AA519" s="169">
        <f>+IFERROR(SUMIFS([5]Sheet1!N:N,[5]Sheet1!$A:$A,$A519,[5]Sheet1!$B:$B,$B519,[5]Sheet1!$C:$C,$C519),0)</f>
        <v>0</v>
      </c>
      <c r="AB519" s="169">
        <f>+IFERROR(SUMIFS([5]Sheet1!O:O,[5]Sheet1!$A:$A,$A519,[5]Sheet1!$B:$B,$B519,[5]Sheet1!$C:$C,$C519),0)</f>
        <v>0</v>
      </c>
      <c r="AC519" s="169">
        <f>+IFERROR(SUMIFS([5]Sheet1!P:P,[5]Sheet1!$A:$A,$A519,[5]Sheet1!$B:$B,$B519,[5]Sheet1!$C:$C,$C519),0)</f>
        <v>0</v>
      </c>
      <c r="AD519" s="169">
        <f>+IFERROR(SUMIFS([5]Sheet1!Q:Q,[5]Sheet1!$A:$A,$A519,[5]Sheet1!$B:$B,$B519,[5]Sheet1!$C:$C,$C519),0)</f>
        <v>0</v>
      </c>
      <c r="AE519" s="169">
        <f>+IFERROR(SUMIFS([5]Sheet1!R:R,[5]Sheet1!$A:$A,$A519,[5]Sheet1!$B:$B,$B519,[5]Sheet1!$C:$C,$C519),0)</f>
        <v>0</v>
      </c>
      <c r="AF519" s="169">
        <f>+IFERROR(SUMIFS([5]Sheet1!S:S,[5]Sheet1!$A:$A,$A519,[5]Sheet1!$B:$B,$B519,[5]Sheet1!$C:$C,$C519),0)</f>
        <v>0</v>
      </c>
      <c r="AG519" s="169">
        <f>+IFERROR(SUMIFS([5]Sheet1!T:T,[5]Sheet1!$A:$A,$A519,[5]Sheet1!$B:$B,$B519,[5]Sheet1!$C:$C,$C519),0)</f>
        <v>0</v>
      </c>
      <c r="AH519" s="169">
        <f>+IFERROR(SUMIFS([5]Sheet1!U:U,[5]Sheet1!$A:$A,$A519,[5]Sheet1!$B:$B,$B519,[5]Sheet1!$C:$C,$C519),0)</f>
        <v>0</v>
      </c>
      <c r="AI519" s="169">
        <f>+IFERROR(SUMIFS([5]Sheet1!V:V,[5]Sheet1!$A:$A,$A519,[5]Sheet1!$B:$B,$B519,[5]Sheet1!$C:$C,$C519),0)</f>
        <v>0</v>
      </c>
      <c r="AJ519" s="169">
        <f>+IFERROR(SUMIFS([5]Sheet1!W:W,[5]Sheet1!$A:$A,$A519,[5]Sheet1!$B:$B,$B519,[5]Sheet1!$C:$C,$C519),0)</f>
        <v>0</v>
      </c>
      <c r="AK519" s="169">
        <f>+IFERROR(SUMIFS([5]Sheet1!X:X,[5]Sheet1!$A:$A,$A519,[5]Sheet1!$B:$B,$B519,[5]Sheet1!$C:$C,$C519),0)</f>
        <v>0</v>
      </c>
      <c r="AL519" s="169">
        <f>+IFERROR(SUMIFS([5]Sheet1!Y:Y,[5]Sheet1!$A:$A,$A519,[5]Sheet1!$B:$B,$B519,[5]Sheet1!$C:$C,$C519),0)</f>
        <v>0</v>
      </c>
      <c r="AM519" s="169">
        <f>+IFERROR(SUMIFS([5]Sheet1!Z:Z,[5]Sheet1!$A:$A,$A519,[5]Sheet1!$B:$B,$B519,[5]Sheet1!$C:$C,$C519),0)</f>
        <v>0</v>
      </c>
    </row>
    <row r="520" spans="1:39">
      <c r="A520" s="4" t="s">
        <v>116</v>
      </c>
      <c r="B520" s="4" t="s">
        <v>52</v>
      </c>
      <c r="C520" s="4" t="str">
        <f t="shared" si="232"/>
        <v>assets/client</v>
      </c>
      <c r="D520" s="218"/>
      <c r="E520" s="203"/>
      <c r="F520" s="204"/>
      <c r="G520" s="13" t="s">
        <v>90</v>
      </c>
      <c r="H520" s="36"/>
      <c r="I520" s="36"/>
      <c r="J520" s="36"/>
      <c r="K520" s="36"/>
      <c r="L520" s="36"/>
      <c r="M520" s="36"/>
      <c r="N520" s="36"/>
      <c r="O520" s="36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  <c r="AB520" s="170"/>
      <c r="AC520" s="170"/>
      <c r="AD520" s="170"/>
      <c r="AE520" s="170"/>
      <c r="AF520" s="170"/>
      <c r="AG520" s="170"/>
      <c r="AH520" s="170"/>
      <c r="AI520" s="170"/>
      <c r="AJ520" s="170"/>
      <c r="AK520" s="170"/>
      <c r="AL520" s="170"/>
      <c r="AM520" s="170"/>
    </row>
    <row r="521" spans="1:39">
      <c r="B521" s="4" t="s">
        <v>121</v>
      </c>
      <c r="C521" s="4" t="s">
        <v>121</v>
      </c>
      <c r="G521" s="179" t="s">
        <v>117</v>
      </c>
      <c r="P521" s="177" t="str">
        <f t="shared" ref="P521:AM521" si="240">+IFERROR(P420/P$4,"")</f>
        <v/>
      </c>
      <c r="Q521" s="177">
        <f t="shared" si="240"/>
        <v>0</v>
      </c>
      <c r="R521" s="177">
        <f t="shared" si="240"/>
        <v>0</v>
      </c>
      <c r="S521" s="177">
        <f t="shared" si="240"/>
        <v>0</v>
      </c>
      <c r="T521" s="177">
        <f t="shared" si="240"/>
        <v>0</v>
      </c>
      <c r="U521" s="177">
        <f t="shared" si="240"/>
        <v>0</v>
      </c>
      <c r="V521" s="177">
        <f t="shared" si="240"/>
        <v>0</v>
      </c>
      <c r="W521" s="177">
        <f t="shared" si="240"/>
        <v>0</v>
      </c>
      <c r="X521" s="177">
        <f t="shared" si="240"/>
        <v>0</v>
      </c>
      <c r="Y521" s="177">
        <f t="shared" si="240"/>
        <v>0</v>
      </c>
      <c r="Z521" s="177">
        <f t="shared" si="240"/>
        <v>0</v>
      </c>
      <c r="AA521" s="177">
        <f t="shared" si="240"/>
        <v>0</v>
      </c>
      <c r="AB521" s="177">
        <f t="shared" si="240"/>
        <v>0</v>
      </c>
      <c r="AC521" s="177">
        <f t="shared" si="240"/>
        <v>0</v>
      </c>
      <c r="AD521" s="177">
        <f t="shared" si="240"/>
        <v>0</v>
      </c>
      <c r="AE521" s="177">
        <f t="shared" si="240"/>
        <v>0</v>
      </c>
      <c r="AF521" s="177">
        <f t="shared" si="240"/>
        <v>0</v>
      </c>
      <c r="AG521" s="177" t="str">
        <f t="shared" si="240"/>
        <v/>
      </c>
      <c r="AH521" s="177" t="str">
        <f t="shared" si="240"/>
        <v/>
      </c>
      <c r="AI521" s="177" t="str">
        <f t="shared" si="240"/>
        <v/>
      </c>
      <c r="AJ521" s="177" t="str">
        <f t="shared" si="240"/>
        <v/>
      </c>
      <c r="AK521" s="177" t="str">
        <f t="shared" si="240"/>
        <v/>
      </c>
      <c r="AL521" s="177" t="str">
        <f t="shared" si="240"/>
        <v/>
      </c>
      <c r="AM521" s="177" t="str">
        <f t="shared" si="240"/>
        <v/>
      </c>
    </row>
    <row r="522" spans="1:39">
      <c r="B522" s="4" t="s">
        <v>121</v>
      </c>
      <c r="C522" s="4" t="s">
        <v>121</v>
      </c>
      <c r="G522" s="180" t="s">
        <v>118</v>
      </c>
      <c r="P522" s="177" t="str">
        <f t="shared" ref="P522:AM522" si="241">+IFERROR(P422/P$6,"")</f>
        <v/>
      </c>
      <c r="Q522" s="178">
        <f t="shared" si="241"/>
        <v>0</v>
      </c>
      <c r="R522" s="178">
        <f t="shared" si="241"/>
        <v>0</v>
      </c>
      <c r="S522" s="178">
        <f t="shared" si="241"/>
        <v>0</v>
      </c>
      <c r="T522" s="178">
        <f t="shared" si="241"/>
        <v>0</v>
      </c>
      <c r="U522" s="178">
        <f t="shared" si="241"/>
        <v>0</v>
      </c>
      <c r="V522" s="178">
        <f t="shared" si="241"/>
        <v>0</v>
      </c>
      <c r="W522" s="178">
        <f t="shared" si="241"/>
        <v>0</v>
      </c>
      <c r="X522" s="178">
        <f t="shared" si="241"/>
        <v>0</v>
      </c>
      <c r="Y522" s="178">
        <f t="shared" si="241"/>
        <v>0</v>
      </c>
      <c r="Z522" s="178">
        <f t="shared" si="241"/>
        <v>0</v>
      </c>
      <c r="AA522" s="178">
        <f t="shared" si="241"/>
        <v>0</v>
      </c>
      <c r="AB522" s="178">
        <f t="shared" si="241"/>
        <v>0</v>
      </c>
      <c r="AC522" s="178">
        <f t="shared" si="241"/>
        <v>0</v>
      </c>
      <c r="AD522" s="178">
        <f t="shared" si="241"/>
        <v>0</v>
      </c>
      <c r="AE522" s="178">
        <f t="shared" si="241"/>
        <v>0</v>
      </c>
      <c r="AF522" s="178">
        <f t="shared" si="241"/>
        <v>0</v>
      </c>
      <c r="AG522" s="178" t="str">
        <f t="shared" si="241"/>
        <v/>
      </c>
      <c r="AH522" s="178" t="str">
        <f t="shared" si="241"/>
        <v/>
      </c>
      <c r="AI522" s="178" t="str">
        <f t="shared" si="241"/>
        <v/>
      </c>
      <c r="AJ522" s="178" t="str">
        <f t="shared" si="241"/>
        <v/>
      </c>
      <c r="AK522" s="178" t="str">
        <f t="shared" si="241"/>
        <v/>
      </c>
      <c r="AL522" s="178" t="str">
        <f t="shared" si="241"/>
        <v/>
      </c>
      <c r="AM522" s="178" t="str">
        <f t="shared" si="241"/>
        <v/>
      </c>
    </row>
    <row r="523" spans="1:39">
      <c r="B523" s="4" t="s">
        <v>121</v>
      </c>
      <c r="C523" s="4" t="s">
        <v>121</v>
      </c>
    </row>
  </sheetData>
  <customSheetViews>
    <customSheetView guid="{E3E51C85-2C38-4529-9680-8931FE0FBA16}" scale="85" showGridLines="0">
      <pane xSplit="3" ySplit="4" topLeftCell="J23" activePane="bottomRight" state="frozen"/>
      <selection pane="bottomRight" activeCell="P29" sqref="P29:AA30"/>
      <pageMargins left="0.7" right="0.7" top="0.75" bottom="0.75" header="0.3" footer="0.3"/>
      <pageSetup orientation="portrait" horizontalDpi="300" verticalDpi="300" r:id="rId1"/>
    </customSheetView>
  </customSheetViews>
  <conditionalFormatting sqref="H1:O1">
    <cfRule type="cellIs" dxfId="149" priority="35" operator="equal">
      <formula>"REAL"</formula>
    </cfRule>
  </conditionalFormatting>
  <conditionalFormatting sqref="F1">
    <cfRule type="cellIs" dxfId="148" priority="31" operator="equal">
      <formula>"OK"</formula>
    </cfRule>
    <cfRule type="cellIs" dxfId="147" priority="32" operator="equal">
      <formula>"OJO"</formula>
    </cfRule>
  </conditionalFormatting>
  <conditionalFormatting sqref="Q1:U1">
    <cfRule type="cellIs" dxfId="146" priority="20" operator="equal">
      <formula>"REAL"</formula>
    </cfRule>
  </conditionalFormatting>
  <conditionalFormatting sqref="V1">
    <cfRule type="cellIs" dxfId="145" priority="19" operator="equal">
      <formula>"REAL"</formula>
    </cfRule>
  </conditionalFormatting>
  <conditionalFormatting sqref="W1">
    <cfRule type="cellIs" dxfId="144" priority="18" operator="equal">
      <formula>"REAL"</formula>
    </cfRule>
  </conditionalFormatting>
  <conditionalFormatting sqref="X1">
    <cfRule type="cellIs" dxfId="143" priority="17" operator="equal">
      <formula>"REAL"</formula>
    </cfRule>
  </conditionalFormatting>
  <conditionalFormatting sqref="Y1">
    <cfRule type="cellIs" dxfId="142" priority="16" operator="equal">
      <formula>"REAL"</formula>
    </cfRule>
  </conditionalFormatting>
  <conditionalFormatting sqref="Z1">
    <cfRule type="cellIs" dxfId="141" priority="15" operator="equal">
      <formula>"REAL"</formula>
    </cfRule>
  </conditionalFormatting>
  <conditionalFormatting sqref="AA1">
    <cfRule type="cellIs" dxfId="140" priority="14" operator="equal">
      <formula>"REAL"</formula>
    </cfRule>
  </conditionalFormatting>
  <conditionalFormatting sqref="P1">
    <cfRule type="cellIs" dxfId="139" priority="13" operator="equal">
      <formula>"REAL"</formula>
    </cfRule>
  </conditionalFormatting>
  <conditionalFormatting sqref="AB1">
    <cfRule type="cellIs" dxfId="138" priority="12" operator="equal">
      <formula>"REAL"</formula>
    </cfRule>
  </conditionalFormatting>
  <conditionalFormatting sqref="AC1">
    <cfRule type="cellIs" dxfId="137" priority="11" operator="equal">
      <formula>"REAL"</formula>
    </cfRule>
  </conditionalFormatting>
  <conditionalFormatting sqref="AD1">
    <cfRule type="cellIs" dxfId="136" priority="10" operator="equal">
      <formula>"REAL"</formula>
    </cfRule>
  </conditionalFormatting>
  <conditionalFormatting sqref="AE1">
    <cfRule type="cellIs" dxfId="135" priority="9" operator="equal">
      <formula>"REAL"</formula>
    </cfRule>
  </conditionalFormatting>
  <conditionalFormatting sqref="AF1">
    <cfRule type="cellIs" dxfId="134" priority="8" operator="equal">
      <formula>"REAL"</formula>
    </cfRule>
  </conditionalFormatting>
  <conditionalFormatting sqref="AG1">
    <cfRule type="cellIs" dxfId="133" priority="7" operator="equal">
      <formula>"REAL"</formula>
    </cfRule>
  </conditionalFormatting>
  <conditionalFormatting sqref="AH1">
    <cfRule type="cellIs" dxfId="132" priority="6" operator="equal">
      <formula>"REAL"</formula>
    </cfRule>
  </conditionalFormatting>
  <conditionalFormatting sqref="AI1">
    <cfRule type="cellIs" dxfId="131" priority="5" operator="equal">
      <formula>"REAL"</formula>
    </cfRule>
  </conditionalFormatting>
  <conditionalFormatting sqref="AJ1">
    <cfRule type="cellIs" dxfId="130" priority="4" operator="equal">
      <formula>"REAL"</formula>
    </cfRule>
  </conditionalFormatting>
  <conditionalFormatting sqref="AK1">
    <cfRule type="cellIs" dxfId="129" priority="3" operator="equal">
      <formula>"REAL"</formula>
    </cfRule>
  </conditionalFormatting>
  <conditionalFormatting sqref="AL1">
    <cfRule type="cellIs" dxfId="128" priority="2" operator="equal">
      <formula>"REAL"</formula>
    </cfRule>
  </conditionalFormatting>
  <conditionalFormatting sqref="AM1">
    <cfRule type="cellIs" dxfId="127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7">
    <tabColor rgb="FFFF6600"/>
  </sheetPr>
  <dimension ref="A1:BS465"/>
  <sheetViews>
    <sheetView showGridLines="0" zoomScale="85" zoomScaleNormal="85" workbookViewId="0">
      <pane xSplit="6" ySplit="7" topLeftCell="G23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sqref="A1:B1048576"/>
    </sheetView>
  </sheetViews>
  <sheetFormatPr baseColWidth="10" defaultRowHeight="14.4" outlineLevelRow="1" outlineLevelCol="1"/>
  <cols>
    <col min="1" max="2" width="11.5546875" style="4"/>
    <col min="3" max="3" width="6.5546875" style="176" customWidth="1"/>
    <col min="4" max="4" width="4.44140625" style="5" customWidth="1"/>
    <col min="5" max="5" width="13.5546875" style="6" customWidth="1"/>
    <col min="6" max="6" width="23.33203125" style="7" customWidth="1"/>
    <col min="7" max="14" width="6.6640625" style="27" hidden="1" customWidth="1" outlineLevel="1"/>
    <col min="15" max="15" width="6.6640625" style="27" customWidth="1" collapsed="1"/>
    <col min="16" max="16" width="6.6640625" style="27" customWidth="1"/>
    <col min="17" max="17" width="7.5546875" style="27" bestFit="1" customWidth="1"/>
    <col min="18" max="31" width="6.6640625" style="27" customWidth="1"/>
    <col min="32" max="32" width="6.44140625" style="27" customWidth="1"/>
    <col min="33" max="33" width="6.44140625" style="30" customWidth="1"/>
    <col min="34" max="34" width="7.33203125" customWidth="1"/>
    <col min="35" max="35" width="7.33203125" style="1" customWidth="1"/>
    <col min="36" max="36" width="7.33203125" customWidth="1"/>
    <col min="37" max="44" width="6.6640625" hidden="1" customWidth="1" outlineLevel="1"/>
    <col min="45" max="45" width="6.6640625" customWidth="1" collapsed="1"/>
    <col min="46" max="60" width="6.6640625" customWidth="1"/>
    <col min="61" max="62" width="6.44140625" customWidth="1"/>
    <col min="64" max="71" width="9" customWidth="1"/>
  </cols>
  <sheetData>
    <row r="1" spans="1:71" ht="15" thickBot="1">
      <c r="E1" s="123" t="s">
        <v>3795</v>
      </c>
      <c r="G1" s="27" t="s">
        <v>6</v>
      </c>
      <c r="H1" s="27" t="s">
        <v>6</v>
      </c>
      <c r="I1" s="27" t="s">
        <v>6</v>
      </c>
      <c r="J1" s="27" t="s">
        <v>6</v>
      </c>
      <c r="K1" s="27" t="s">
        <v>6</v>
      </c>
      <c r="L1" s="27" t="s">
        <v>6</v>
      </c>
      <c r="M1" s="27" t="s">
        <v>6</v>
      </c>
      <c r="N1" s="27" t="s">
        <v>6</v>
      </c>
      <c r="O1" s="27" t="s">
        <v>6</v>
      </c>
      <c r="P1" s="27" t="s">
        <v>6</v>
      </c>
      <c r="Q1" s="27" t="s">
        <v>6</v>
      </c>
      <c r="R1" s="27" t="s">
        <v>6</v>
      </c>
      <c r="S1" s="27" t="s">
        <v>6</v>
      </c>
      <c r="T1" s="27" t="s">
        <v>6</v>
      </c>
      <c r="U1" s="27" t="s">
        <v>6</v>
      </c>
      <c r="V1" s="27" t="s">
        <v>6</v>
      </c>
      <c r="W1" s="27" t="s">
        <v>6</v>
      </c>
      <c r="X1" s="27" t="s">
        <v>6</v>
      </c>
      <c r="Y1" s="27" t="s">
        <v>6</v>
      </c>
      <c r="Z1" s="27" t="s">
        <v>6</v>
      </c>
      <c r="AA1" s="27" t="s">
        <v>6</v>
      </c>
      <c r="AB1" s="27" t="s">
        <v>6</v>
      </c>
      <c r="AC1" s="27" t="s">
        <v>6</v>
      </c>
      <c r="AD1" s="27" t="s">
        <v>6</v>
      </c>
      <c r="AE1" s="27" t="s">
        <v>6</v>
      </c>
      <c r="AF1" s="30" t="s">
        <v>53</v>
      </c>
      <c r="AG1" s="30" t="s">
        <v>53</v>
      </c>
      <c r="AI1" s="124" t="s">
        <v>94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s">
        <v>6</v>
      </c>
      <c r="AR1" s="27" t="s">
        <v>6</v>
      </c>
      <c r="AS1" s="27" t="s">
        <v>70</v>
      </c>
      <c r="AT1" s="27" t="s">
        <v>70</v>
      </c>
      <c r="AU1" s="27" t="s">
        <v>70</v>
      </c>
      <c r="AV1" s="27" t="s">
        <v>70</v>
      </c>
      <c r="AW1" s="27" t="s">
        <v>70</v>
      </c>
      <c r="AX1" s="27" t="s">
        <v>70</v>
      </c>
      <c r="AY1" s="27" t="s">
        <v>70</v>
      </c>
      <c r="AZ1" s="27" t="s">
        <v>70</v>
      </c>
      <c r="BA1" s="27" t="s">
        <v>70</v>
      </c>
      <c r="BB1" s="27" t="s">
        <v>70</v>
      </c>
      <c r="BC1" s="27" t="s">
        <v>70</v>
      </c>
      <c r="BD1" s="27" t="s">
        <v>70</v>
      </c>
      <c r="BE1" s="27" t="s">
        <v>70</v>
      </c>
      <c r="BF1" s="27" t="s">
        <v>70</v>
      </c>
      <c r="BG1" s="27" t="s">
        <v>70</v>
      </c>
      <c r="BH1" s="27" t="s">
        <v>70</v>
      </c>
      <c r="BI1" s="27" t="s">
        <v>70</v>
      </c>
      <c r="BJ1" s="30" t="s">
        <v>70</v>
      </c>
      <c r="BL1" t="s">
        <v>33</v>
      </c>
      <c r="BM1" t="s">
        <v>33</v>
      </c>
      <c r="BN1" t="s">
        <v>33</v>
      </c>
      <c r="BO1" t="s">
        <v>33</v>
      </c>
      <c r="BP1" t="s">
        <v>33</v>
      </c>
      <c r="BQ1" t="s">
        <v>33</v>
      </c>
      <c r="BR1" t="s">
        <v>33</v>
      </c>
      <c r="BS1" t="s">
        <v>33</v>
      </c>
    </row>
    <row r="2" spans="1:71" ht="15" thickBot="1">
      <c r="G2" s="31" t="s">
        <v>7</v>
      </c>
      <c r="H2" s="31" t="s">
        <v>8</v>
      </c>
      <c r="I2" s="31" t="s">
        <v>9</v>
      </c>
      <c r="J2" s="31" t="s">
        <v>10</v>
      </c>
      <c r="K2" s="31" t="s">
        <v>11</v>
      </c>
      <c r="L2" s="31" t="s">
        <v>12</v>
      </c>
      <c r="M2" s="31" t="s">
        <v>13</v>
      </c>
      <c r="N2" s="31" t="s">
        <v>14</v>
      </c>
      <c r="O2" s="155" t="s">
        <v>15</v>
      </c>
      <c r="P2" s="31" t="s">
        <v>16</v>
      </c>
      <c r="Q2" s="31" t="s">
        <v>17</v>
      </c>
      <c r="R2" s="31" t="s">
        <v>18</v>
      </c>
      <c r="S2" s="31" t="s">
        <v>19</v>
      </c>
      <c r="T2" s="31" t="s">
        <v>20</v>
      </c>
      <c r="U2" s="31" t="s">
        <v>21</v>
      </c>
      <c r="V2" s="122" t="s">
        <v>22</v>
      </c>
      <c r="W2" s="122" t="s">
        <v>23</v>
      </c>
      <c r="X2" s="122" t="s">
        <v>24</v>
      </c>
      <c r="Y2" s="122" t="s">
        <v>25</v>
      </c>
      <c r="Z2" s="122" t="str">
        <f>+VTAS!AA2</f>
        <v>AGO19</v>
      </c>
      <c r="AA2" s="122" t="str">
        <f>+VTAS!AB2</f>
        <v>SEP19</v>
      </c>
      <c r="AB2" s="122" t="str">
        <f>+VTAS!AC2</f>
        <v>OCT19</v>
      </c>
      <c r="AC2" s="122" t="str">
        <f>+VTAS!AD2</f>
        <v>NOV19</v>
      </c>
      <c r="AD2" s="122" t="str">
        <f>+VTAS!AE2</f>
        <v>DIC19</v>
      </c>
      <c r="AE2" s="122" t="str">
        <f>+VTAS!AF2</f>
        <v>ENE20</v>
      </c>
      <c r="AF2" s="61" t="s">
        <v>31</v>
      </c>
      <c r="AG2" s="62" t="s">
        <v>32</v>
      </c>
      <c r="AK2" s="31" t="s">
        <v>7</v>
      </c>
      <c r="AL2" s="31" t="s">
        <v>8</v>
      </c>
      <c r="AM2" s="31" t="s">
        <v>9</v>
      </c>
      <c r="AN2" s="31" t="s">
        <v>10</v>
      </c>
      <c r="AO2" s="31" t="s">
        <v>11</v>
      </c>
      <c r="AP2" s="31" t="s">
        <v>12</v>
      </c>
      <c r="AQ2" s="31" t="s">
        <v>13</v>
      </c>
      <c r="AR2" s="31" t="s">
        <v>14</v>
      </c>
      <c r="AS2" s="31" t="s">
        <v>15</v>
      </c>
      <c r="AT2" s="31" t="s">
        <v>16</v>
      </c>
      <c r="AU2" s="31" t="s">
        <v>17</v>
      </c>
      <c r="AV2" s="31" t="s">
        <v>18</v>
      </c>
      <c r="AW2" s="31" t="s">
        <v>19</v>
      </c>
      <c r="AX2" s="31" t="s">
        <v>20</v>
      </c>
      <c r="AY2" s="31" t="s">
        <v>21</v>
      </c>
      <c r="AZ2" s="31" t="s">
        <v>22</v>
      </c>
      <c r="BA2" s="31" t="s">
        <v>23</v>
      </c>
      <c r="BB2" s="31" t="s">
        <v>24</v>
      </c>
      <c r="BC2" s="31" t="s">
        <v>25</v>
      </c>
      <c r="BD2" s="31" t="s">
        <v>26</v>
      </c>
      <c r="BE2" s="31" t="s">
        <v>27</v>
      </c>
      <c r="BF2" s="31" t="s">
        <v>28</v>
      </c>
      <c r="BG2" s="31" t="s">
        <v>29</v>
      </c>
      <c r="BH2" s="31" t="s">
        <v>30</v>
      </c>
      <c r="BI2" s="61" t="s">
        <v>31</v>
      </c>
      <c r="BJ2" s="62" t="s">
        <v>32</v>
      </c>
      <c r="BL2">
        <v>2018</v>
      </c>
      <c r="BM2">
        <f>+BL2+1</f>
        <v>2019</v>
      </c>
      <c r="BN2">
        <f>+BM2+1</f>
        <v>2020</v>
      </c>
      <c r="BO2">
        <f>+BN2+1</f>
        <v>2021</v>
      </c>
      <c r="BP2">
        <f t="shared" ref="BP2:BS2" si="0">+BO2+1</f>
        <v>2022</v>
      </c>
      <c r="BQ2">
        <f t="shared" si="0"/>
        <v>2023</v>
      </c>
      <c r="BR2">
        <f t="shared" si="0"/>
        <v>2024</v>
      </c>
      <c r="BS2">
        <f t="shared" si="0"/>
        <v>2025</v>
      </c>
    </row>
    <row r="3" spans="1:71" ht="14.25" customHeight="1" thickBot="1">
      <c r="G3" s="28"/>
      <c r="H3" s="28"/>
      <c r="I3" s="28"/>
      <c r="J3" s="28"/>
      <c r="K3" s="28"/>
      <c r="L3" s="28"/>
      <c r="M3" s="28"/>
      <c r="N3" s="28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</row>
    <row r="4" spans="1:71" ht="15" customHeight="1">
      <c r="A4" s="4" t="s">
        <v>3769</v>
      </c>
      <c r="B4" s="4" t="s">
        <v>3770</v>
      </c>
      <c r="C4" s="221" t="s">
        <v>85</v>
      </c>
      <c r="D4" s="227" t="s">
        <v>34</v>
      </c>
      <c r="E4" s="228"/>
      <c r="F4" s="228"/>
      <c r="G4" s="32"/>
      <c r="H4" s="32"/>
      <c r="I4" s="32"/>
      <c r="J4" s="32"/>
      <c r="K4" s="32"/>
      <c r="L4" s="32"/>
      <c r="M4" s="32"/>
      <c r="N4" s="32"/>
      <c r="O4" s="120"/>
      <c r="P4" s="120">
        <v>3</v>
      </c>
      <c r="Q4" s="120">
        <v>0</v>
      </c>
      <c r="R4" s="120">
        <v>1</v>
      </c>
      <c r="S4" s="120">
        <v>3</v>
      </c>
      <c r="T4" s="120">
        <v>0</v>
      </c>
      <c r="U4" s="120">
        <v>2</v>
      </c>
      <c r="V4" s="120">
        <v>6</v>
      </c>
      <c r="W4" s="120">
        <v>8</v>
      </c>
      <c r="X4" s="120">
        <v>5</v>
      </c>
      <c r="Y4" s="120">
        <v>4</v>
      </c>
      <c r="Z4" s="120">
        <v>5</v>
      </c>
      <c r="AA4" s="120">
        <v>8</v>
      </c>
      <c r="AB4" s="120">
        <v>10</v>
      </c>
      <c r="AC4" s="120">
        <v>7</v>
      </c>
      <c r="AD4" s="120">
        <v>7</v>
      </c>
      <c r="AE4" s="120">
        <v>6</v>
      </c>
      <c r="AF4" s="115">
        <f>+SUM(O4:R4)</f>
        <v>4</v>
      </c>
      <c r="AG4" s="116">
        <f>+SUM(S4:AD4)</f>
        <v>65</v>
      </c>
      <c r="AI4" s="124">
        <f>+SUMIF($O$1:$AD$1,"REAL",O4:AD4)</f>
        <v>69</v>
      </c>
      <c r="AK4" s="32"/>
      <c r="AL4" s="32"/>
      <c r="AM4" s="32"/>
      <c r="AN4" s="32"/>
      <c r="AO4" s="32"/>
      <c r="AP4" s="32"/>
      <c r="AQ4" s="32"/>
      <c r="AR4" s="32"/>
      <c r="AS4" s="15">
        <v>0</v>
      </c>
      <c r="AT4" s="15">
        <v>0</v>
      </c>
      <c r="AU4" s="15">
        <v>0</v>
      </c>
      <c r="AV4" s="15">
        <v>0</v>
      </c>
      <c r="AW4" s="15">
        <v>1</v>
      </c>
      <c r="AX4" s="15">
        <v>1</v>
      </c>
      <c r="AY4" s="15">
        <v>3</v>
      </c>
      <c r="AZ4" s="15">
        <v>4</v>
      </c>
      <c r="BA4" s="15">
        <v>5</v>
      </c>
      <c r="BB4" s="15">
        <v>6</v>
      </c>
      <c r="BC4" s="15">
        <v>7</v>
      </c>
      <c r="BD4" s="15">
        <v>8</v>
      </c>
      <c r="BE4" s="15">
        <v>14</v>
      </c>
      <c r="BF4" s="15">
        <v>15</v>
      </c>
      <c r="BG4" s="15">
        <v>17</v>
      </c>
      <c r="BH4" s="15">
        <v>18</v>
      </c>
      <c r="BI4" s="39">
        <v>0</v>
      </c>
      <c r="BJ4" s="60">
        <v>99</v>
      </c>
      <c r="BL4" t="e">
        <f>+#REF!</f>
        <v>#REF!</v>
      </c>
      <c r="BM4" t="e">
        <f>+#REF!</f>
        <v>#REF!</v>
      </c>
      <c r="BN4" t="e">
        <f>+#REF!</f>
        <v>#REF!</v>
      </c>
      <c r="BO4" t="e">
        <f>+#REF!</f>
        <v>#REF!</v>
      </c>
      <c r="BP4" t="e">
        <f>+#REF!</f>
        <v>#REF!</v>
      </c>
      <c r="BQ4" t="e">
        <f>+#REF!</f>
        <v>#REF!</v>
      </c>
      <c r="BR4" t="e">
        <f>+#REF!</f>
        <v>#REF!</v>
      </c>
      <c r="BS4" t="e">
        <f>+#REF!</f>
        <v>#REF!</v>
      </c>
    </row>
    <row r="5" spans="1:71">
      <c r="A5" s="4" t="s">
        <v>3769</v>
      </c>
      <c r="C5" s="221"/>
      <c r="D5" s="229" t="s">
        <v>80</v>
      </c>
      <c r="E5" s="230"/>
      <c r="F5" s="230"/>
      <c r="G5" s="16"/>
      <c r="H5" s="16"/>
      <c r="I5" s="16"/>
      <c r="J5" s="16"/>
      <c r="K5" s="16"/>
      <c r="L5" s="16"/>
      <c r="M5" s="16"/>
      <c r="N5" s="16"/>
      <c r="O5" s="16" t="str">
        <f>IFERROR(+O4/(O8+O19+O36+O39+O47+O65+O68+O71+O74+O77+O88+O30+O53+O59),"")</f>
        <v/>
      </c>
      <c r="P5" s="16">
        <f t="shared" ref="P5:Z5" si="1">IFERROR(+P4/(P8+P19+P36+P39+P47+P65+P68+P71+P74+P77+P88+P30+P53+P59),"")</f>
        <v>0.75</v>
      </c>
      <c r="Q5" s="16" t="str">
        <f t="shared" si="1"/>
        <v/>
      </c>
      <c r="R5" s="16">
        <f t="shared" si="1"/>
        <v>1</v>
      </c>
      <c r="S5" s="16">
        <f t="shared" si="1"/>
        <v>1</v>
      </c>
      <c r="T5" s="16" t="str">
        <f t="shared" si="1"/>
        <v/>
      </c>
      <c r="U5" s="16">
        <f t="shared" si="1"/>
        <v>0.66666666666666663</v>
      </c>
      <c r="V5" s="16">
        <f t="shared" si="1"/>
        <v>0.75</v>
      </c>
      <c r="W5" s="16">
        <f t="shared" si="1"/>
        <v>1</v>
      </c>
      <c r="X5" s="16">
        <f t="shared" si="1"/>
        <v>0.625</v>
      </c>
      <c r="Y5" s="16">
        <f t="shared" si="1"/>
        <v>0.8</v>
      </c>
      <c r="Z5" s="16">
        <f t="shared" si="1"/>
        <v>0.625</v>
      </c>
      <c r="AA5" s="16">
        <f t="shared" ref="AA5:AB5" si="2">IFERROR(+AA4/(AA8+AA19+AA36+AA39+AA47+AA65+AA68+AA71+AA74+AA77+AA88+AA30+AA53+AA59),"")</f>
        <v>0.88888888888888884</v>
      </c>
      <c r="AB5" s="16">
        <f t="shared" si="2"/>
        <v>0.83333333333333337</v>
      </c>
      <c r="AC5" s="16">
        <f t="shared" ref="AC5:AD5" si="3">IFERROR(+AC4/(AC8+AC19+AC36+AC39+AC47+AC65+AC68+AC71+AC74+AC77+AC88+AC30+AC53+AC59),"")</f>
        <v>1</v>
      </c>
      <c r="AD5" s="16">
        <f t="shared" si="3"/>
        <v>0.875</v>
      </c>
      <c r="AE5" s="16">
        <f t="shared" ref="AE5" si="4">IFERROR(+AE4/(AE8+AE19+AE36+AE39+AE47+AE65+AE68+AE71+AE74+AE77+AE88+AE30+AE53+AE59),"")</f>
        <v>1</v>
      </c>
      <c r="AF5" s="40"/>
      <c r="AG5" s="41"/>
      <c r="AK5" s="16"/>
      <c r="AL5" s="16"/>
      <c r="AM5" s="16"/>
      <c r="AN5" s="16"/>
      <c r="AO5" s="16"/>
      <c r="AP5" s="16"/>
      <c r="AQ5" s="16"/>
      <c r="AR5" s="16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40"/>
      <c r="BJ5" s="41"/>
    </row>
    <row r="6" spans="1:71">
      <c r="A6" s="4" t="s">
        <v>3769</v>
      </c>
      <c r="B6" s="4" t="s">
        <v>3771</v>
      </c>
      <c r="C6" s="221"/>
      <c r="D6" s="231" t="s">
        <v>69</v>
      </c>
      <c r="E6" s="232"/>
      <c r="F6" s="232"/>
      <c r="G6" s="33"/>
      <c r="H6" s="33"/>
      <c r="I6" s="33"/>
      <c r="J6" s="33"/>
      <c r="K6" s="33"/>
      <c r="L6" s="33"/>
      <c r="M6" s="33"/>
      <c r="N6" s="33"/>
      <c r="O6" s="117">
        <f t="shared" ref="O6" si="5">+O9+O20+O37+O40+O48+O66+O69+O72+O75+O78+O89+O54+O60</f>
        <v>0</v>
      </c>
      <c r="P6" s="117">
        <f>+P9+P20+P37+P40+P48+P66+P69+P72+P75+P78+P89+P54+P60</f>
        <v>0</v>
      </c>
      <c r="Q6" s="117">
        <f t="shared" ref="Q6:Z6" si="6">+Q9+Q20+Q37+Q40+Q48+Q66+Q69+Q72+Q75+Q78+Q89+Q54+Q60</f>
        <v>0</v>
      </c>
      <c r="R6" s="117">
        <f t="shared" si="6"/>
        <v>1</v>
      </c>
      <c r="S6" s="117">
        <f t="shared" si="6"/>
        <v>6</v>
      </c>
      <c r="T6" s="117">
        <f t="shared" si="6"/>
        <v>2</v>
      </c>
      <c r="U6" s="117">
        <f t="shared" si="6"/>
        <v>9</v>
      </c>
      <c r="V6" s="117">
        <f t="shared" si="6"/>
        <v>11</v>
      </c>
      <c r="W6" s="117">
        <f t="shared" si="6"/>
        <v>12</v>
      </c>
      <c r="X6" s="117">
        <f t="shared" si="6"/>
        <v>14</v>
      </c>
      <c r="Y6" s="117">
        <f t="shared" si="6"/>
        <v>18</v>
      </c>
      <c r="Z6" s="117">
        <f t="shared" si="6"/>
        <v>24</v>
      </c>
      <c r="AA6" s="117">
        <f t="shared" ref="AA6:AB6" si="7">+AA9+AA20+AA37+AA40+AA48+AA66+AA69+AA72+AA75+AA78+AA89+AA54+AA60</f>
        <v>27</v>
      </c>
      <c r="AB6" s="117">
        <f t="shared" si="7"/>
        <v>25</v>
      </c>
      <c r="AC6" s="117">
        <f t="shared" ref="AC6:AD6" si="8">+AC9+AC20+AC37+AC40+AC48+AC66+AC69+AC72+AC75+AC78+AC89+AC54+AC60</f>
        <v>20</v>
      </c>
      <c r="AD6" s="117">
        <f t="shared" si="8"/>
        <v>20</v>
      </c>
      <c r="AE6" s="117">
        <f t="shared" ref="AE6" si="9">+AE9+AE20+AE37+AE40+AE48+AE66+AE69+AE72+AE75+AE78+AE89+AE54+AE60</f>
        <v>28</v>
      </c>
      <c r="AF6" s="118">
        <f>+SUM(O6:R6)</f>
        <v>1</v>
      </c>
      <c r="AG6" s="119">
        <f>+SUM(S6:AD6)</f>
        <v>188</v>
      </c>
      <c r="AI6" s="124">
        <f>+SUMIF($O$1:$AD$1,"REAL",O6:AD6)</f>
        <v>189</v>
      </c>
      <c r="AK6" s="33"/>
      <c r="AL6" s="33"/>
      <c r="AM6" s="33"/>
      <c r="AN6" s="33"/>
      <c r="AO6" s="33"/>
      <c r="AP6" s="33"/>
      <c r="AQ6" s="33"/>
      <c r="AR6" s="33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42"/>
      <c r="BJ6" s="43"/>
    </row>
    <row r="7" spans="1:71">
      <c r="A7" s="4" t="s">
        <v>3769</v>
      </c>
      <c r="C7" s="221"/>
      <c r="D7" s="233" t="s">
        <v>84</v>
      </c>
      <c r="E7" s="234"/>
      <c r="F7" s="230"/>
      <c r="G7" s="16"/>
      <c r="H7" s="16"/>
      <c r="I7" s="16"/>
      <c r="J7" s="16"/>
      <c r="K7" s="16"/>
      <c r="L7" s="16"/>
      <c r="M7" s="16"/>
      <c r="N7" s="16"/>
      <c r="O7" s="16"/>
      <c r="P7" s="16">
        <f>+IFERROR(P6/P4,"")</f>
        <v>0</v>
      </c>
      <c r="Q7" s="16" t="str">
        <f t="shared" ref="Q7:Y7" si="10">+IFERROR(Q6/Q4,"")</f>
        <v/>
      </c>
      <c r="R7" s="16">
        <f t="shared" si="10"/>
        <v>1</v>
      </c>
      <c r="S7" s="16">
        <f t="shared" si="10"/>
        <v>2</v>
      </c>
      <c r="T7" s="16" t="str">
        <f t="shared" si="10"/>
        <v/>
      </c>
      <c r="U7" s="16">
        <f t="shared" si="10"/>
        <v>4.5</v>
      </c>
      <c r="V7" s="16">
        <f t="shared" si="10"/>
        <v>1.8333333333333333</v>
      </c>
      <c r="W7" s="16">
        <f t="shared" si="10"/>
        <v>1.5</v>
      </c>
      <c r="X7" s="16">
        <f t="shared" si="10"/>
        <v>2.8</v>
      </c>
      <c r="Y7" s="16">
        <f t="shared" si="10"/>
        <v>4.5</v>
      </c>
      <c r="Z7" s="16">
        <f t="shared" ref="Z7:AA7" si="11">+IFERROR(Z6/Z4,"")</f>
        <v>4.8</v>
      </c>
      <c r="AA7" s="16">
        <f t="shared" si="11"/>
        <v>3.375</v>
      </c>
      <c r="AB7" s="16">
        <f t="shared" ref="AB7:AC7" si="12">+IFERROR(AB6/AB4,"")</f>
        <v>2.5</v>
      </c>
      <c r="AC7" s="16">
        <f t="shared" si="12"/>
        <v>2.8571428571428572</v>
      </c>
      <c r="AD7" s="16">
        <f t="shared" ref="AD7:AE7" si="13">+IFERROR(AD6/AD4,"")</f>
        <v>2.8571428571428572</v>
      </c>
      <c r="AE7" s="16">
        <f t="shared" si="13"/>
        <v>4.666666666666667</v>
      </c>
      <c r="AF7" s="40"/>
      <c r="AG7" s="41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40"/>
      <c r="BJ7" s="41"/>
    </row>
    <row r="8" spans="1:71" ht="15" customHeight="1">
      <c r="A8" s="4" t="s">
        <v>3769</v>
      </c>
      <c r="B8" s="4" t="s">
        <v>48</v>
      </c>
      <c r="C8" s="221"/>
      <c r="D8" s="222" t="s">
        <v>35</v>
      </c>
      <c r="E8" s="225" t="s">
        <v>48</v>
      </c>
      <c r="F8" s="10" t="s">
        <v>40</v>
      </c>
      <c r="G8" s="19"/>
      <c r="H8" s="19"/>
      <c r="I8" s="19"/>
      <c r="J8" s="19"/>
      <c r="K8" s="19"/>
      <c r="L8" s="19"/>
      <c r="M8" s="19"/>
      <c r="N8" s="19"/>
      <c r="O8" s="97">
        <f t="shared" ref="O8:Z8" si="14">+O101+O194+O287+O380</f>
        <v>0</v>
      </c>
      <c r="P8" s="97">
        <f t="shared" si="14"/>
        <v>0</v>
      </c>
      <c r="Q8" s="97">
        <f t="shared" si="14"/>
        <v>0</v>
      </c>
      <c r="R8" s="97">
        <f t="shared" si="14"/>
        <v>0</v>
      </c>
      <c r="S8" s="97">
        <f t="shared" si="14"/>
        <v>0</v>
      </c>
      <c r="T8" s="97">
        <f t="shared" si="14"/>
        <v>0</v>
      </c>
      <c r="U8" s="97">
        <f t="shared" si="14"/>
        <v>0</v>
      </c>
      <c r="V8" s="97">
        <f t="shared" si="14"/>
        <v>3</v>
      </c>
      <c r="W8" s="97">
        <f t="shared" si="14"/>
        <v>2</v>
      </c>
      <c r="X8" s="97">
        <f t="shared" si="14"/>
        <v>1</v>
      </c>
      <c r="Y8" s="97">
        <f t="shared" si="14"/>
        <v>0</v>
      </c>
      <c r="Z8" s="97">
        <f t="shared" si="14"/>
        <v>2</v>
      </c>
      <c r="AA8" s="97">
        <f t="shared" ref="AA8:AB8" si="15">+AA101+AA194+AA287+AA380</f>
        <v>1</v>
      </c>
      <c r="AB8" s="97">
        <f t="shared" si="15"/>
        <v>1</v>
      </c>
      <c r="AC8" s="97">
        <f t="shared" ref="AC8:AD8" si="16">+AC101+AC194+AC287+AC380</f>
        <v>0</v>
      </c>
      <c r="AD8" s="97">
        <f t="shared" si="16"/>
        <v>0</v>
      </c>
      <c r="AE8" s="97">
        <f t="shared" ref="AE8" si="17">+AE101+AE194+AE287+AE380</f>
        <v>0</v>
      </c>
      <c r="AF8" s="100">
        <f t="shared" ref="AF8:AF15" si="18">+SUM(O8:R8)</f>
        <v>0</v>
      </c>
      <c r="AG8" s="101">
        <f t="shared" ref="AG8:AG15" si="19">+SUM(S8:AD8)</f>
        <v>10</v>
      </c>
      <c r="AI8" s="124">
        <f>+SUMIF($O$1:$AD$1,"REAL",O8:AD8)</f>
        <v>10</v>
      </c>
      <c r="AK8" s="19"/>
      <c r="AL8" s="19"/>
      <c r="AM8" s="19"/>
      <c r="AN8" s="19"/>
      <c r="AO8" s="19"/>
      <c r="AP8" s="19"/>
      <c r="AQ8" s="19"/>
      <c r="AR8" s="19"/>
      <c r="AS8" s="20">
        <v>0</v>
      </c>
      <c r="AT8" s="20">
        <v>0</v>
      </c>
      <c r="AU8" s="20">
        <v>0</v>
      </c>
      <c r="AV8" s="20">
        <v>0</v>
      </c>
      <c r="AW8" s="20">
        <v>1</v>
      </c>
      <c r="AX8" s="20">
        <v>1</v>
      </c>
      <c r="AY8" s="20">
        <v>3</v>
      </c>
      <c r="AZ8" s="20">
        <v>4</v>
      </c>
      <c r="BA8" s="20">
        <v>5</v>
      </c>
      <c r="BB8" s="20">
        <v>6</v>
      </c>
      <c r="BC8" s="20">
        <v>6</v>
      </c>
      <c r="BD8" s="20">
        <v>6</v>
      </c>
      <c r="BE8" s="20">
        <v>10</v>
      </c>
      <c r="BF8" s="20">
        <v>11</v>
      </c>
      <c r="BG8" s="20">
        <v>12</v>
      </c>
      <c r="BH8" s="20">
        <v>13</v>
      </c>
      <c r="BI8" s="44">
        <v>0</v>
      </c>
      <c r="BJ8" s="59">
        <v>78</v>
      </c>
      <c r="BL8" t="e">
        <v>#REF!</v>
      </c>
      <c r="BM8" t="e">
        <v>#REF!</v>
      </c>
      <c r="BN8" t="e">
        <v>#REF!</v>
      </c>
      <c r="BO8" t="e">
        <v>#REF!</v>
      </c>
      <c r="BP8" t="e">
        <v>#REF!</v>
      </c>
      <c r="BQ8" t="e">
        <v>#REF!</v>
      </c>
      <c r="BR8" t="e">
        <v>#REF!</v>
      </c>
      <c r="BS8" t="e">
        <v>#REF!</v>
      </c>
    </row>
    <row r="9" spans="1:71" ht="15" customHeight="1">
      <c r="A9" s="4" t="s">
        <v>3769</v>
      </c>
      <c r="B9" s="4" t="s">
        <v>48</v>
      </c>
      <c r="C9" s="221"/>
      <c r="D9" s="223"/>
      <c r="E9" s="225"/>
      <c r="F9" s="11" t="s">
        <v>88</v>
      </c>
      <c r="G9" s="34"/>
      <c r="H9" s="34"/>
      <c r="I9" s="34"/>
      <c r="J9" s="34"/>
      <c r="K9" s="34"/>
      <c r="L9" s="34"/>
      <c r="M9" s="34"/>
      <c r="N9" s="34"/>
      <c r="O9" s="98"/>
      <c r="P9" s="98">
        <f>+SUM(P10:P17)</f>
        <v>0</v>
      </c>
      <c r="Q9" s="98">
        <f t="shared" ref="Q9:Y9" si="20">+SUM(Q10:Q17)</f>
        <v>0</v>
      </c>
      <c r="R9" s="98">
        <f t="shared" si="20"/>
        <v>0</v>
      </c>
      <c r="S9" s="98">
        <f t="shared" si="20"/>
        <v>0</v>
      </c>
      <c r="T9" s="98">
        <f t="shared" si="20"/>
        <v>0</v>
      </c>
      <c r="U9" s="98">
        <f t="shared" si="20"/>
        <v>0</v>
      </c>
      <c r="V9" s="98">
        <f t="shared" si="20"/>
        <v>6</v>
      </c>
      <c r="W9" s="98">
        <f t="shared" si="20"/>
        <v>4</v>
      </c>
      <c r="X9" s="98">
        <f t="shared" si="20"/>
        <v>2</v>
      </c>
      <c r="Y9" s="98">
        <f t="shared" si="20"/>
        <v>2</v>
      </c>
      <c r="Z9" s="98">
        <f t="shared" ref="Z9:AA9" si="21">+SUM(Z10:Z17)</f>
        <v>10</v>
      </c>
      <c r="AA9" s="98">
        <f t="shared" si="21"/>
        <v>2</v>
      </c>
      <c r="AB9" s="98">
        <f t="shared" ref="AB9:AC9" si="22">+SUM(AB10:AB17)</f>
        <v>5</v>
      </c>
      <c r="AC9" s="98">
        <f t="shared" si="22"/>
        <v>0</v>
      </c>
      <c r="AD9" s="98">
        <f t="shared" ref="AD9:AE9" si="23">+SUM(AD10:AD17)</f>
        <v>0</v>
      </c>
      <c r="AE9" s="98">
        <f t="shared" si="23"/>
        <v>0</v>
      </c>
      <c r="AF9" s="102">
        <f t="shared" si="18"/>
        <v>0</v>
      </c>
      <c r="AG9" s="103">
        <f t="shared" si="19"/>
        <v>31</v>
      </c>
      <c r="AI9" s="124">
        <f>+SUMIF($O$1:$AD$1,"REAL",O9:AD9)</f>
        <v>31</v>
      </c>
      <c r="AK9" s="34"/>
      <c r="AL9" s="34"/>
      <c r="AM9" s="34"/>
      <c r="AN9" s="34"/>
      <c r="AO9" s="34"/>
      <c r="AP9" s="34"/>
      <c r="AQ9" s="34"/>
      <c r="AR9" s="34"/>
      <c r="AS9" s="21">
        <v>0</v>
      </c>
      <c r="AT9" s="21">
        <v>0</v>
      </c>
      <c r="AU9" s="21">
        <v>1</v>
      </c>
      <c r="AV9" s="21">
        <v>1</v>
      </c>
      <c r="AW9" s="21">
        <v>2</v>
      </c>
      <c r="AX9" s="21">
        <v>3</v>
      </c>
      <c r="AY9" s="21">
        <v>9</v>
      </c>
      <c r="AZ9" s="21">
        <v>11</v>
      </c>
      <c r="BA9" s="21">
        <v>14</v>
      </c>
      <c r="BB9" s="21">
        <v>17</v>
      </c>
      <c r="BC9" s="21">
        <v>18</v>
      </c>
      <c r="BD9" s="21">
        <v>18</v>
      </c>
      <c r="BE9" s="21">
        <v>29</v>
      </c>
      <c r="BF9" s="21">
        <v>32</v>
      </c>
      <c r="BG9" s="21">
        <v>36</v>
      </c>
      <c r="BH9" s="21">
        <v>40</v>
      </c>
      <c r="BI9" s="45">
        <v>2</v>
      </c>
      <c r="BJ9" s="46">
        <v>229</v>
      </c>
      <c r="BL9">
        <v>0</v>
      </c>
      <c r="BM9">
        <v>219.77008069776892</v>
      </c>
      <c r="BN9">
        <v>886.43320521133421</v>
      </c>
      <c r="BO9">
        <v>1538.9229619265318</v>
      </c>
      <c r="BP9">
        <v>2141.16399038383</v>
      </c>
      <c r="BQ9">
        <v>2582.7997200357963</v>
      </c>
      <c r="BR9">
        <v>2804.3004438190633</v>
      </c>
      <c r="BS9">
        <v>0</v>
      </c>
    </row>
    <row r="10" spans="1:71" ht="15" customHeight="1" outlineLevel="1">
      <c r="A10" s="4" t="s">
        <v>3769</v>
      </c>
      <c r="B10" s="4" t="s">
        <v>48</v>
      </c>
      <c r="C10" s="221"/>
      <c r="D10" s="223"/>
      <c r="E10" s="225"/>
      <c r="F10" s="12" t="s">
        <v>76</v>
      </c>
      <c r="G10" s="35"/>
      <c r="H10" s="35"/>
      <c r="I10" s="35"/>
      <c r="J10" s="35"/>
      <c r="K10" s="35"/>
      <c r="L10" s="35"/>
      <c r="M10" s="35"/>
      <c r="N10" s="35"/>
      <c r="O10" s="99"/>
      <c r="P10" s="99">
        <f>+P103+P196+P289</f>
        <v>0</v>
      </c>
      <c r="Q10" s="99">
        <f t="shared" ref="Q10:Y17" si="24">+Q103+Q196+Q289</f>
        <v>0</v>
      </c>
      <c r="R10" s="99">
        <f t="shared" si="24"/>
        <v>0</v>
      </c>
      <c r="S10" s="99">
        <f t="shared" si="24"/>
        <v>0</v>
      </c>
      <c r="T10" s="99">
        <f t="shared" si="24"/>
        <v>0</v>
      </c>
      <c r="U10" s="99">
        <f t="shared" si="24"/>
        <v>0</v>
      </c>
      <c r="V10" s="99">
        <f t="shared" si="24"/>
        <v>0</v>
      </c>
      <c r="W10" s="99">
        <f t="shared" si="24"/>
        <v>0</v>
      </c>
      <c r="X10" s="99">
        <f t="shared" si="24"/>
        <v>0</v>
      </c>
      <c r="Y10" s="99">
        <f t="shared" si="24"/>
        <v>0</v>
      </c>
      <c r="Z10" s="99">
        <f t="shared" ref="Z10:AA10" si="25">+Z103+Z196+Z289</f>
        <v>0</v>
      </c>
      <c r="AA10" s="99">
        <f t="shared" si="25"/>
        <v>0</v>
      </c>
      <c r="AB10" s="99">
        <f t="shared" ref="AB10:AC10" si="26">+AB103+AB196+AB289</f>
        <v>0</v>
      </c>
      <c r="AC10" s="99">
        <f t="shared" si="26"/>
        <v>0</v>
      </c>
      <c r="AD10" s="99">
        <f t="shared" ref="AD10:AE10" si="27">+AD103+AD196+AD289</f>
        <v>0</v>
      </c>
      <c r="AE10" s="99">
        <f t="shared" si="27"/>
        <v>0</v>
      </c>
      <c r="AF10" s="104">
        <f t="shared" si="18"/>
        <v>0</v>
      </c>
      <c r="AG10" s="105">
        <f t="shared" si="19"/>
        <v>0</v>
      </c>
      <c r="AK10" s="35"/>
      <c r="AL10" s="35"/>
      <c r="AM10" s="35"/>
      <c r="AN10" s="35"/>
      <c r="AO10" s="35"/>
      <c r="AP10" s="35"/>
      <c r="AQ10" s="35"/>
      <c r="AR10" s="35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47"/>
      <c r="BJ10" s="48"/>
    </row>
    <row r="11" spans="1:71" ht="15" customHeight="1" outlineLevel="1">
      <c r="A11" s="4" t="s">
        <v>3769</v>
      </c>
      <c r="B11" s="4" t="s">
        <v>48</v>
      </c>
      <c r="C11" s="221"/>
      <c r="D11" s="223"/>
      <c r="E11" s="225"/>
      <c r="F11" s="12" t="s">
        <v>55</v>
      </c>
      <c r="G11" s="35"/>
      <c r="H11" s="35"/>
      <c r="I11" s="35"/>
      <c r="J11" s="35"/>
      <c r="K11" s="35"/>
      <c r="L11" s="35"/>
      <c r="M11" s="35"/>
      <c r="N11" s="35"/>
      <c r="O11" s="99"/>
      <c r="P11" s="99">
        <f>+P104+P197+P290</f>
        <v>0</v>
      </c>
      <c r="Q11" s="99">
        <f t="shared" si="24"/>
        <v>0</v>
      </c>
      <c r="R11" s="99">
        <f t="shared" si="24"/>
        <v>0</v>
      </c>
      <c r="S11" s="99">
        <f t="shared" si="24"/>
        <v>0</v>
      </c>
      <c r="T11" s="99">
        <f t="shared" si="24"/>
        <v>0</v>
      </c>
      <c r="U11" s="99">
        <f t="shared" si="24"/>
        <v>0</v>
      </c>
      <c r="V11" s="99">
        <f t="shared" si="24"/>
        <v>4</v>
      </c>
      <c r="W11" s="99">
        <f t="shared" si="24"/>
        <v>4</v>
      </c>
      <c r="X11" s="99">
        <f t="shared" si="24"/>
        <v>0</v>
      </c>
      <c r="Y11" s="99">
        <f t="shared" si="24"/>
        <v>0</v>
      </c>
      <c r="Z11" s="99">
        <f t="shared" ref="Z11:AA11" si="28">+Z104+Z197+Z290</f>
        <v>10</v>
      </c>
      <c r="AA11" s="99">
        <f t="shared" si="28"/>
        <v>2</v>
      </c>
      <c r="AB11" s="99">
        <f t="shared" ref="AB11:AC11" si="29">+AB104+AB197+AB290</f>
        <v>0</v>
      </c>
      <c r="AC11" s="99">
        <f t="shared" si="29"/>
        <v>0</v>
      </c>
      <c r="AD11" s="99">
        <f t="shared" ref="AD11:AE11" si="30">+AD104+AD197+AD290</f>
        <v>0</v>
      </c>
      <c r="AE11" s="99">
        <f t="shared" si="30"/>
        <v>0</v>
      </c>
      <c r="AF11" s="104">
        <f t="shared" si="18"/>
        <v>0</v>
      </c>
      <c r="AG11" s="105">
        <f t="shared" si="19"/>
        <v>20</v>
      </c>
      <c r="AK11" s="35"/>
      <c r="AL11" s="35"/>
      <c r="AM11" s="35"/>
      <c r="AN11" s="35"/>
      <c r="AO11" s="35"/>
      <c r="AP11" s="35"/>
      <c r="AQ11" s="35"/>
      <c r="AR11" s="35"/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1</v>
      </c>
      <c r="AY11" s="22">
        <v>2</v>
      </c>
      <c r="AZ11" s="22">
        <v>2</v>
      </c>
      <c r="BA11" s="22">
        <v>3</v>
      </c>
      <c r="BB11" s="22">
        <v>3</v>
      </c>
      <c r="BC11" s="22">
        <v>3</v>
      </c>
      <c r="BD11" s="22">
        <v>3</v>
      </c>
      <c r="BE11" s="22">
        <v>5</v>
      </c>
      <c r="BF11" s="22">
        <v>5</v>
      </c>
      <c r="BG11" s="22">
        <v>6</v>
      </c>
      <c r="BH11" s="22">
        <v>6</v>
      </c>
      <c r="BI11" s="47">
        <v>0</v>
      </c>
      <c r="BJ11" s="48">
        <v>39</v>
      </c>
    </row>
    <row r="12" spans="1:71" ht="15" customHeight="1" outlineLevel="1">
      <c r="A12" s="4" t="s">
        <v>3769</v>
      </c>
      <c r="B12" s="4" t="s">
        <v>48</v>
      </c>
      <c r="C12" s="221"/>
      <c r="D12" s="223"/>
      <c r="E12" s="225"/>
      <c r="F12" s="12" t="s">
        <v>56</v>
      </c>
      <c r="G12" s="35"/>
      <c r="H12" s="35"/>
      <c r="I12" s="35"/>
      <c r="J12" s="35"/>
      <c r="K12" s="35"/>
      <c r="L12" s="35"/>
      <c r="M12" s="35"/>
      <c r="N12" s="35"/>
      <c r="O12" s="99"/>
      <c r="P12" s="99">
        <f>+P105+P198+P291</f>
        <v>0</v>
      </c>
      <c r="Q12" s="99">
        <f t="shared" si="24"/>
        <v>0</v>
      </c>
      <c r="R12" s="99">
        <f t="shared" si="24"/>
        <v>0</v>
      </c>
      <c r="S12" s="99">
        <f t="shared" si="24"/>
        <v>0</v>
      </c>
      <c r="T12" s="99">
        <f t="shared" si="24"/>
        <v>0</v>
      </c>
      <c r="U12" s="99">
        <f t="shared" si="24"/>
        <v>0</v>
      </c>
      <c r="V12" s="99">
        <f t="shared" si="24"/>
        <v>2</v>
      </c>
      <c r="W12" s="99">
        <f t="shared" si="24"/>
        <v>0</v>
      </c>
      <c r="X12" s="99">
        <f t="shared" si="24"/>
        <v>0</v>
      </c>
      <c r="Y12" s="99">
        <f t="shared" si="24"/>
        <v>2</v>
      </c>
      <c r="Z12" s="99">
        <f t="shared" ref="Z12:AA12" si="31">+Z105+Z198+Z291</f>
        <v>0</v>
      </c>
      <c r="AA12" s="99">
        <f t="shared" si="31"/>
        <v>0</v>
      </c>
      <c r="AB12" s="99">
        <f t="shared" ref="AB12:AC12" si="32">+AB105+AB198+AB291</f>
        <v>2</v>
      </c>
      <c r="AC12" s="99">
        <f t="shared" si="32"/>
        <v>0</v>
      </c>
      <c r="AD12" s="99">
        <f t="shared" ref="AD12:AE12" si="33">+AD105+AD198+AD291</f>
        <v>0</v>
      </c>
      <c r="AE12" s="99">
        <f t="shared" si="33"/>
        <v>0</v>
      </c>
      <c r="AF12" s="104">
        <f t="shared" si="18"/>
        <v>0</v>
      </c>
      <c r="AG12" s="105">
        <f t="shared" si="19"/>
        <v>6</v>
      </c>
      <c r="AK12" s="35"/>
      <c r="AL12" s="35"/>
      <c r="AM12" s="35"/>
      <c r="AN12" s="35"/>
      <c r="AO12" s="35"/>
      <c r="AP12" s="35"/>
      <c r="AQ12" s="35"/>
      <c r="AR12" s="35"/>
      <c r="AS12" s="22">
        <v>0</v>
      </c>
      <c r="AT12" s="22">
        <v>0</v>
      </c>
      <c r="AU12" s="22">
        <v>0</v>
      </c>
      <c r="AV12" s="22">
        <v>0</v>
      </c>
      <c r="AW12" s="22">
        <v>1</v>
      </c>
      <c r="AX12" s="22">
        <v>1</v>
      </c>
      <c r="AY12" s="22">
        <v>3</v>
      </c>
      <c r="AZ12" s="22">
        <v>3</v>
      </c>
      <c r="BA12" s="22">
        <v>4</v>
      </c>
      <c r="BB12" s="22">
        <v>5</v>
      </c>
      <c r="BC12" s="22">
        <v>6</v>
      </c>
      <c r="BD12" s="22">
        <v>6</v>
      </c>
      <c r="BE12" s="22">
        <v>9</v>
      </c>
      <c r="BF12" s="22">
        <v>10</v>
      </c>
      <c r="BG12" s="22">
        <v>11</v>
      </c>
      <c r="BH12" s="22">
        <v>12</v>
      </c>
      <c r="BI12" s="47">
        <v>0</v>
      </c>
      <c r="BJ12" s="48">
        <v>71</v>
      </c>
    </row>
    <row r="13" spans="1:71" ht="15" customHeight="1" outlineLevel="1">
      <c r="A13" s="4" t="s">
        <v>3769</v>
      </c>
      <c r="B13" s="4" t="s">
        <v>48</v>
      </c>
      <c r="C13" s="221"/>
      <c r="D13" s="223"/>
      <c r="E13" s="225"/>
      <c r="F13" s="12" t="s">
        <v>57</v>
      </c>
      <c r="G13" s="35"/>
      <c r="H13" s="35"/>
      <c r="I13" s="35"/>
      <c r="J13" s="35"/>
      <c r="K13" s="35"/>
      <c r="L13" s="35"/>
      <c r="M13" s="35"/>
      <c r="N13" s="35"/>
      <c r="O13" s="99"/>
      <c r="P13" s="99">
        <f>+P106+P199+P292</f>
        <v>0</v>
      </c>
      <c r="Q13" s="99">
        <f t="shared" si="24"/>
        <v>0</v>
      </c>
      <c r="R13" s="99">
        <f t="shared" si="24"/>
        <v>0</v>
      </c>
      <c r="S13" s="99">
        <f t="shared" si="24"/>
        <v>0</v>
      </c>
      <c r="T13" s="99">
        <f t="shared" si="24"/>
        <v>0</v>
      </c>
      <c r="U13" s="99">
        <f t="shared" si="24"/>
        <v>0</v>
      </c>
      <c r="V13" s="99">
        <f t="shared" si="24"/>
        <v>0</v>
      </c>
      <c r="W13" s="99">
        <f t="shared" si="24"/>
        <v>0</v>
      </c>
      <c r="X13" s="99">
        <f t="shared" si="24"/>
        <v>2</v>
      </c>
      <c r="Y13" s="99">
        <f t="shared" si="24"/>
        <v>0</v>
      </c>
      <c r="Z13" s="99">
        <f t="shared" ref="Z13:AA13" si="34">+Z106+Z199+Z292</f>
        <v>0</v>
      </c>
      <c r="AA13" s="99">
        <f t="shared" si="34"/>
        <v>0</v>
      </c>
      <c r="AB13" s="99">
        <f t="shared" ref="AB13:AC13" si="35">+AB106+AB199+AB292</f>
        <v>3</v>
      </c>
      <c r="AC13" s="99">
        <f t="shared" si="35"/>
        <v>0</v>
      </c>
      <c r="AD13" s="99">
        <f t="shared" ref="AD13:AE13" si="36">+AD106+AD199+AD292</f>
        <v>0</v>
      </c>
      <c r="AE13" s="99">
        <f t="shared" si="36"/>
        <v>0</v>
      </c>
      <c r="AF13" s="104">
        <f t="shared" si="18"/>
        <v>0</v>
      </c>
      <c r="AG13" s="105">
        <f t="shared" si="19"/>
        <v>5</v>
      </c>
      <c r="AK13" s="35"/>
      <c r="AL13" s="35"/>
      <c r="AM13" s="35"/>
      <c r="AN13" s="35"/>
      <c r="AO13" s="35"/>
      <c r="AP13" s="35"/>
      <c r="AQ13" s="35"/>
      <c r="AR13" s="35"/>
      <c r="AS13" s="22">
        <v>0</v>
      </c>
      <c r="AT13" s="22">
        <v>0</v>
      </c>
      <c r="AU13" s="22">
        <v>1</v>
      </c>
      <c r="AV13" s="22">
        <v>1</v>
      </c>
      <c r="AW13" s="22">
        <v>1</v>
      </c>
      <c r="AX13" s="22">
        <v>1</v>
      </c>
      <c r="AY13" s="22">
        <v>4</v>
      </c>
      <c r="AZ13" s="22">
        <v>6</v>
      </c>
      <c r="BA13" s="22">
        <v>7</v>
      </c>
      <c r="BB13" s="22">
        <v>9</v>
      </c>
      <c r="BC13" s="22">
        <v>9</v>
      </c>
      <c r="BD13" s="22">
        <v>9</v>
      </c>
      <c r="BE13" s="22">
        <v>15</v>
      </c>
      <c r="BF13" s="22">
        <v>17</v>
      </c>
      <c r="BG13" s="22">
        <v>19</v>
      </c>
      <c r="BH13" s="22">
        <v>22</v>
      </c>
      <c r="BI13" s="47">
        <v>2</v>
      </c>
      <c r="BJ13" s="48">
        <v>119</v>
      </c>
    </row>
    <row r="14" spans="1:71" ht="15" customHeight="1" outlineLevel="1">
      <c r="A14" s="4" t="s">
        <v>3769</v>
      </c>
      <c r="B14" s="4" t="s">
        <v>48</v>
      </c>
      <c r="C14" s="221"/>
      <c r="D14" s="223"/>
      <c r="E14" s="225"/>
      <c r="F14" s="12" t="s">
        <v>75</v>
      </c>
      <c r="G14" s="35"/>
      <c r="H14" s="35"/>
      <c r="I14" s="35"/>
      <c r="J14" s="35"/>
      <c r="K14" s="35"/>
      <c r="L14" s="35"/>
      <c r="M14" s="35"/>
      <c r="N14" s="35"/>
      <c r="O14" s="99"/>
      <c r="P14" s="99">
        <f t="shared" ref="P14:P17" si="37">+P107+P200+P293</f>
        <v>0</v>
      </c>
      <c r="Q14" s="99">
        <f t="shared" si="24"/>
        <v>0</v>
      </c>
      <c r="R14" s="99">
        <f t="shared" si="24"/>
        <v>0</v>
      </c>
      <c r="S14" s="99">
        <f t="shared" si="24"/>
        <v>0</v>
      </c>
      <c r="T14" s="99">
        <f t="shared" si="24"/>
        <v>0</v>
      </c>
      <c r="U14" s="99">
        <f t="shared" si="24"/>
        <v>0</v>
      </c>
      <c r="V14" s="99">
        <f t="shared" si="24"/>
        <v>0</v>
      </c>
      <c r="W14" s="99">
        <f t="shared" si="24"/>
        <v>0</v>
      </c>
      <c r="X14" s="99">
        <f t="shared" si="24"/>
        <v>0</v>
      </c>
      <c r="Y14" s="99">
        <f t="shared" si="24"/>
        <v>0</v>
      </c>
      <c r="Z14" s="99">
        <f t="shared" ref="Z14:AA14" si="38">+Z107+Z200+Z293</f>
        <v>0</v>
      </c>
      <c r="AA14" s="99">
        <f t="shared" si="38"/>
        <v>0</v>
      </c>
      <c r="AB14" s="99">
        <f t="shared" ref="AB14:AC14" si="39">+AB107+AB200+AB293</f>
        <v>0</v>
      </c>
      <c r="AC14" s="99">
        <f t="shared" si="39"/>
        <v>0</v>
      </c>
      <c r="AD14" s="99">
        <f t="shared" ref="AD14:AE14" si="40">+AD107+AD200+AD293</f>
        <v>0</v>
      </c>
      <c r="AE14" s="99">
        <f t="shared" si="40"/>
        <v>0</v>
      </c>
      <c r="AF14" s="104">
        <f t="shared" si="18"/>
        <v>0</v>
      </c>
      <c r="AG14" s="105">
        <f t="shared" si="19"/>
        <v>0</v>
      </c>
      <c r="AK14" s="35"/>
      <c r="AL14" s="35"/>
      <c r="AM14" s="35"/>
      <c r="AN14" s="35"/>
      <c r="AO14" s="35"/>
      <c r="AP14" s="35"/>
      <c r="AQ14" s="35"/>
      <c r="AR14" s="35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47"/>
      <c r="BJ14" s="48"/>
    </row>
    <row r="15" spans="1:71" ht="15" customHeight="1" outlineLevel="1">
      <c r="A15" s="4" t="s">
        <v>3769</v>
      </c>
      <c r="B15" s="4" t="s">
        <v>48</v>
      </c>
      <c r="C15" s="221"/>
      <c r="D15" s="223"/>
      <c r="E15" s="225"/>
      <c r="F15" s="12" t="s">
        <v>78</v>
      </c>
      <c r="G15" s="35"/>
      <c r="H15" s="35"/>
      <c r="I15" s="35"/>
      <c r="J15" s="35"/>
      <c r="K15" s="35"/>
      <c r="L15" s="35"/>
      <c r="M15" s="35"/>
      <c r="N15" s="35"/>
      <c r="O15" s="99"/>
      <c r="P15" s="99">
        <f t="shared" si="37"/>
        <v>0</v>
      </c>
      <c r="Q15" s="99">
        <f t="shared" si="24"/>
        <v>0</v>
      </c>
      <c r="R15" s="99">
        <f t="shared" si="24"/>
        <v>0</v>
      </c>
      <c r="S15" s="99">
        <f t="shared" si="24"/>
        <v>0</v>
      </c>
      <c r="T15" s="99">
        <f t="shared" si="24"/>
        <v>0</v>
      </c>
      <c r="U15" s="99">
        <f t="shared" si="24"/>
        <v>0</v>
      </c>
      <c r="V15" s="99">
        <f t="shared" si="24"/>
        <v>0</v>
      </c>
      <c r="W15" s="99">
        <f t="shared" si="24"/>
        <v>0</v>
      </c>
      <c r="X15" s="99">
        <f t="shared" si="24"/>
        <v>0</v>
      </c>
      <c r="Y15" s="99">
        <f t="shared" si="24"/>
        <v>0</v>
      </c>
      <c r="Z15" s="99">
        <f t="shared" ref="Z15:AA15" si="41">+Z108+Z201+Z294</f>
        <v>0</v>
      </c>
      <c r="AA15" s="99">
        <f t="shared" si="41"/>
        <v>0</v>
      </c>
      <c r="AB15" s="99">
        <f t="shared" ref="AB15:AC15" si="42">+AB108+AB201+AB294</f>
        <v>0</v>
      </c>
      <c r="AC15" s="99">
        <f t="shared" si="42"/>
        <v>0</v>
      </c>
      <c r="AD15" s="99">
        <f t="shared" ref="AD15:AE15" si="43">+AD108+AD201+AD294</f>
        <v>0</v>
      </c>
      <c r="AE15" s="99">
        <f t="shared" si="43"/>
        <v>0</v>
      </c>
      <c r="AF15" s="104">
        <f t="shared" si="18"/>
        <v>0</v>
      </c>
      <c r="AG15" s="105">
        <f t="shared" si="19"/>
        <v>0</v>
      </c>
      <c r="AK15" s="35"/>
      <c r="AL15" s="35"/>
      <c r="AM15" s="35"/>
      <c r="AN15" s="35"/>
      <c r="AO15" s="35"/>
      <c r="AP15" s="35"/>
      <c r="AQ15" s="35"/>
      <c r="AR15" s="35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47"/>
      <c r="BJ15" s="48"/>
    </row>
    <row r="16" spans="1:71" ht="15" customHeight="1" outlineLevel="1">
      <c r="A16" s="4" t="s">
        <v>3769</v>
      </c>
      <c r="B16" s="4" t="s">
        <v>48</v>
      </c>
      <c r="C16" s="221"/>
      <c r="D16" s="223"/>
      <c r="E16" s="225"/>
      <c r="F16" s="12" t="s">
        <v>95</v>
      </c>
      <c r="G16" s="35"/>
      <c r="H16" s="35"/>
      <c r="I16" s="35"/>
      <c r="J16" s="35"/>
      <c r="K16" s="35"/>
      <c r="L16" s="35"/>
      <c r="M16" s="35"/>
      <c r="N16" s="35"/>
      <c r="O16" s="99"/>
      <c r="P16" s="99">
        <f t="shared" si="37"/>
        <v>0</v>
      </c>
      <c r="Q16" s="99">
        <f t="shared" si="24"/>
        <v>0</v>
      </c>
      <c r="R16" s="99">
        <f t="shared" si="24"/>
        <v>0</v>
      </c>
      <c r="S16" s="99">
        <f t="shared" si="24"/>
        <v>0</v>
      </c>
      <c r="T16" s="99">
        <f t="shared" si="24"/>
        <v>0</v>
      </c>
      <c r="U16" s="99">
        <f t="shared" si="24"/>
        <v>0</v>
      </c>
      <c r="V16" s="99">
        <f t="shared" si="24"/>
        <v>0</v>
      </c>
      <c r="W16" s="99">
        <f t="shared" si="24"/>
        <v>0</v>
      </c>
      <c r="X16" s="99">
        <f t="shared" si="24"/>
        <v>0</v>
      </c>
      <c r="Y16" s="99">
        <f t="shared" si="24"/>
        <v>0</v>
      </c>
      <c r="Z16" s="99">
        <f t="shared" ref="Z16:AA16" si="44">+Z109+Z202+Z295</f>
        <v>0</v>
      </c>
      <c r="AA16" s="99">
        <f t="shared" si="44"/>
        <v>0</v>
      </c>
      <c r="AB16" s="99">
        <f t="shared" ref="AB16:AC16" si="45">+AB109+AB202+AB295</f>
        <v>0</v>
      </c>
      <c r="AC16" s="99">
        <f t="shared" si="45"/>
        <v>0</v>
      </c>
      <c r="AD16" s="99">
        <f t="shared" ref="AD16:AE16" si="46">+AD109+AD202+AD295</f>
        <v>0</v>
      </c>
      <c r="AE16" s="99">
        <f t="shared" si="46"/>
        <v>0</v>
      </c>
      <c r="AF16" s="104"/>
      <c r="AG16" s="105"/>
      <c r="AK16" s="35"/>
      <c r="AL16" s="35"/>
      <c r="AM16" s="35"/>
      <c r="AN16" s="35"/>
      <c r="AO16" s="35"/>
      <c r="AP16" s="35"/>
      <c r="AQ16" s="35"/>
      <c r="AR16" s="35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47"/>
      <c r="BJ16" s="48"/>
    </row>
    <row r="17" spans="1:71" ht="15" customHeight="1" outlineLevel="1">
      <c r="A17" s="4" t="s">
        <v>3769</v>
      </c>
      <c r="B17" s="4" t="s">
        <v>48</v>
      </c>
      <c r="C17" s="221"/>
      <c r="D17" s="223"/>
      <c r="E17" s="225"/>
      <c r="F17" s="12" t="s">
        <v>96</v>
      </c>
      <c r="G17" s="35"/>
      <c r="H17" s="35"/>
      <c r="I17" s="35"/>
      <c r="J17" s="35"/>
      <c r="K17" s="35"/>
      <c r="L17" s="35"/>
      <c r="M17" s="35"/>
      <c r="N17" s="35"/>
      <c r="O17" s="99"/>
      <c r="P17" s="99">
        <f t="shared" si="37"/>
        <v>0</v>
      </c>
      <c r="Q17" s="99">
        <f t="shared" si="24"/>
        <v>0</v>
      </c>
      <c r="R17" s="99">
        <f t="shared" si="24"/>
        <v>0</v>
      </c>
      <c r="S17" s="99">
        <f t="shared" si="24"/>
        <v>0</v>
      </c>
      <c r="T17" s="99">
        <f t="shared" si="24"/>
        <v>0</v>
      </c>
      <c r="U17" s="99">
        <f t="shared" si="24"/>
        <v>0</v>
      </c>
      <c r="V17" s="99">
        <f t="shared" si="24"/>
        <v>0</v>
      </c>
      <c r="W17" s="99">
        <f t="shared" si="24"/>
        <v>0</v>
      </c>
      <c r="X17" s="99">
        <f t="shared" si="24"/>
        <v>0</v>
      </c>
      <c r="Y17" s="99">
        <f t="shared" si="24"/>
        <v>0</v>
      </c>
      <c r="Z17" s="99">
        <f t="shared" ref="Z17:AA17" si="47">+Z110+Z203+Z296</f>
        <v>0</v>
      </c>
      <c r="AA17" s="99">
        <f t="shared" si="47"/>
        <v>0</v>
      </c>
      <c r="AB17" s="99">
        <f t="shared" ref="AB17:AC17" si="48">+AB110+AB203+AB296</f>
        <v>0</v>
      </c>
      <c r="AC17" s="99">
        <f t="shared" si="48"/>
        <v>0</v>
      </c>
      <c r="AD17" s="99">
        <f t="shared" ref="AD17:AE17" si="49">+AD110+AD203+AD296</f>
        <v>0</v>
      </c>
      <c r="AE17" s="99">
        <f t="shared" si="49"/>
        <v>0</v>
      </c>
      <c r="AF17" s="104"/>
      <c r="AG17" s="105"/>
      <c r="AK17" s="35"/>
      <c r="AL17" s="35"/>
      <c r="AM17" s="35"/>
      <c r="AN17" s="35"/>
      <c r="AO17" s="35"/>
      <c r="AP17" s="35"/>
      <c r="AQ17" s="35"/>
      <c r="AR17" s="35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47"/>
      <c r="BJ17" s="48"/>
    </row>
    <row r="18" spans="1:71" ht="15" customHeight="1">
      <c r="A18" s="4" t="s">
        <v>3769</v>
      </c>
      <c r="B18" s="4" t="s">
        <v>48</v>
      </c>
      <c r="C18" s="221"/>
      <c r="D18" s="223"/>
      <c r="E18" s="225"/>
      <c r="F18" s="13" t="s">
        <v>90</v>
      </c>
      <c r="G18" s="36"/>
      <c r="H18" s="36"/>
      <c r="I18" s="36"/>
      <c r="J18" s="36"/>
      <c r="K18" s="36"/>
      <c r="L18" s="36"/>
      <c r="M18" s="36"/>
      <c r="N18" s="36"/>
      <c r="O18" s="36" t="str">
        <f t="shared" ref="O18:Y18" si="50">+IFERROR(O9/O8,"")</f>
        <v/>
      </c>
      <c r="P18" s="36" t="str">
        <f t="shared" si="50"/>
        <v/>
      </c>
      <c r="Q18" s="36" t="str">
        <f t="shared" si="50"/>
        <v/>
      </c>
      <c r="R18" s="36" t="str">
        <f t="shared" si="50"/>
        <v/>
      </c>
      <c r="S18" s="36" t="str">
        <f t="shared" si="50"/>
        <v/>
      </c>
      <c r="T18" s="36" t="str">
        <f t="shared" si="50"/>
        <v/>
      </c>
      <c r="U18" s="36" t="str">
        <f t="shared" si="50"/>
        <v/>
      </c>
      <c r="V18" s="36">
        <f t="shared" si="50"/>
        <v>2</v>
      </c>
      <c r="W18" s="36">
        <f t="shared" si="50"/>
        <v>2</v>
      </c>
      <c r="X18" s="36">
        <f t="shared" si="50"/>
        <v>2</v>
      </c>
      <c r="Y18" s="36" t="str">
        <f t="shared" si="50"/>
        <v/>
      </c>
      <c r="Z18" s="36">
        <f t="shared" ref="Z18:AA18" si="51">+IFERROR(Z9/Z8,"")</f>
        <v>5</v>
      </c>
      <c r="AA18" s="36">
        <f t="shared" si="51"/>
        <v>2</v>
      </c>
      <c r="AB18" s="36">
        <f t="shared" ref="AB18:AC18" si="52">+IFERROR(AB9/AB8,"")</f>
        <v>5</v>
      </c>
      <c r="AC18" s="36" t="str">
        <f t="shared" si="52"/>
        <v/>
      </c>
      <c r="AD18" s="36" t="str">
        <f t="shared" ref="AD18:AE18" si="53">+IFERROR(AD9/AD8,"")</f>
        <v/>
      </c>
      <c r="AE18" s="36" t="str">
        <f t="shared" si="53"/>
        <v/>
      </c>
      <c r="AF18" s="49" t="str">
        <f>+IFERROR(AF9/AF8,"")</f>
        <v/>
      </c>
      <c r="AG18" s="50">
        <f>+IFERROR(AG9/AG8,"")</f>
        <v>3.1</v>
      </c>
      <c r="AK18" s="36"/>
      <c r="AL18" s="36"/>
      <c r="AM18" s="36"/>
      <c r="AN18" s="36"/>
      <c r="AO18" s="36"/>
      <c r="AP18" s="36"/>
      <c r="AQ18" s="36"/>
      <c r="AR18" s="36"/>
      <c r="AS18" s="23">
        <v>3</v>
      </c>
      <c r="AT18" s="23">
        <v>3</v>
      </c>
      <c r="AU18" s="23">
        <v>3</v>
      </c>
      <c r="AV18" s="23">
        <v>3</v>
      </c>
      <c r="AW18" s="23">
        <v>4.2</v>
      </c>
      <c r="AX18" s="23">
        <v>4.2</v>
      </c>
      <c r="AY18" s="23">
        <v>4.2</v>
      </c>
      <c r="AZ18" s="23">
        <v>4.2</v>
      </c>
      <c r="BA18" s="23">
        <v>4.2</v>
      </c>
      <c r="BB18" s="23">
        <v>4.2</v>
      </c>
      <c r="BC18" s="23">
        <v>4.2</v>
      </c>
      <c r="BD18" s="23">
        <v>4.2</v>
      </c>
      <c r="BE18" s="23">
        <v>4.2</v>
      </c>
      <c r="BF18" s="23">
        <v>4.2</v>
      </c>
      <c r="BG18" s="23">
        <v>4.2</v>
      </c>
      <c r="BH18" s="23">
        <v>4.2</v>
      </c>
      <c r="BI18" s="49" t="s">
        <v>0</v>
      </c>
      <c r="BJ18" s="50">
        <v>2.9358974358974357</v>
      </c>
      <c r="BL18" t="str">
        <f t="shared" ref="BL18:BS18" si="54">+IFERROR(BL9/BL8,"")</f>
        <v/>
      </c>
      <c r="BM18" t="str">
        <f t="shared" si="54"/>
        <v/>
      </c>
      <c r="BN18" t="str">
        <f t="shared" si="54"/>
        <v/>
      </c>
      <c r="BO18" t="str">
        <f t="shared" si="54"/>
        <v/>
      </c>
      <c r="BP18" t="str">
        <f t="shared" si="54"/>
        <v/>
      </c>
      <c r="BQ18" t="str">
        <f t="shared" si="54"/>
        <v/>
      </c>
      <c r="BR18" t="str">
        <f t="shared" si="54"/>
        <v/>
      </c>
      <c r="BS18" t="str">
        <f t="shared" si="54"/>
        <v/>
      </c>
    </row>
    <row r="19" spans="1:71" ht="15" customHeight="1">
      <c r="A19" s="4" t="s">
        <v>3769</v>
      </c>
      <c r="B19" s="4" t="s">
        <v>49</v>
      </c>
      <c r="C19" s="221"/>
      <c r="D19" s="223"/>
      <c r="E19" s="225" t="s">
        <v>49</v>
      </c>
      <c r="F19" s="10" t="s">
        <v>40</v>
      </c>
      <c r="G19" s="19"/>
      <c r="H19" s="19"/>
      <c r="I19" s="19"/>
      <c r="J19" s="19"/>
      <c r="K19" s="19"/>
      <c r="L19" s="19"/>
      <c r="M19" s="19"/>
      <c r="N19" s="19"/>
      <c r="O19" s="97">
        <f t="shared" ref="O19:Z19" si="55">+O112+O205+O298+O391</f>
        <v>0</v>
      </c>
      <c r="P19" s="97">
        <f t="shared" si="55"/>
        <v>0</v>
      </c>
      <c r="Q19" s="97">
        <f t="shared" si="55"/>
        <v>0</v>
      </c>
      <c r="R19" s="97">
        <f t="shared" si="55"/>
        <v>0</v>
      </c>
      <c r="S19" s="97">
        <f t="shared" si="55"/>
        <v>0</v>
      </c>
      <c r="T19" s="97">
        <f t="shared" si="55"/>
        <v>0</v>
      </c>
      <c r="U19" s="97">
        <f t="shared" si="55"/>
        <v>0</v>
      </c>
      <c r="V19" s="97">
        <f t="shared" si="55"/>
        <v>0</v>
      </c>
      <c r="W19" s="97">
        <f t="shared" si="55"/>
        <v>0</v>
      </c>
      <c r="X19" s="97">
        <f t="shared" si="55"/>
        <v>0</v>
      </c>
      <c r="Y19" s="97">
        <f t="shared" si="55"/>
        <v>1</v>
      </c>
      <c r="Z19" s="97">
        <f t="shared" si="55"/>
        <v>0</v>
      </c>
      <c r="AA19" s="97">
        <f t="shared" ref="AA19:AB19" si="56">+AA112+AA205+AA298+AA391</f>
        <v>0</v>
      </c>
      <c r="AB19" s="97">
        <f t="shared" si="56"/>
        <v>2</v>
      </c>
      <c r="AC19" s="97">
        <f t="shared" ref="AC19:AD19" si="57">+AC112+AC205+AC298+AC391</f>
        <v>0</v>
      </c>
      <c r="AD19" s="97">
        <f t="shared" si="57"/>
        <v>2</v>
      </c>
      <c r="AE19" s="97">
        <f t="shared" ref="AE19" si="58">+AE112+AE205+AE298+AE391</f>
        <v>0</v>
      </c>
      <c r="AF19" s="100">
        <f t="shared" ref="AF19:AF26" si="59">+SUM(O19:R19)</f>
        <v>0</v>
      </c>
      <c r="AG19" s="101">
        <f t="shared" ref="AG19:AG26" si="60">+SUM(S19:AD19)</f>
        <v>5</v>
      </c>
      <c r="AI19" s="124">
        <f>+SUMIF($O$1:$AD$1,"REAL",O19:AD19)</f>
        <v>5</v>
      </c>
      <c r="AK19" s="19"/>
      <c r="AL19" s="19"/>
      <c r="AM19" s="19"/>
      <c r="AN19" s="19"/>
      <c r="AO19" s="19"/>
      <c r="AP19" s="19"/>
      <c r="AQ19" s="19"/>
      <c r="AR19" s="19"/>
      <c r="AS19" s="20"/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1</v>
      </c>
      <c r="AZ19" s="20">
        <v>2</v>
      </c>
      <c r="BA19" s="20">
        <v>2</v>
      </c>
      <c r="BB19" s="20">
        <v>3</v>
      </c>
      <c r="BC19" s="20">
        <v>3</v>
      </c>
      <c r="BD19" s="20">
        <v>3</v>
      </c>
      <c r="BE19" s="20">
        <v>5</v>
      </c>
      <c r="BF19" s="20">
        <v>6</v>
      </c>
      <c r="BG19" s="20">
        <v>6</v>
      </c>
      <c r="BH19" s="20">
        <v>7</v>
      </c>
      <c r="BI19" s="44">
        <v>0</v>
      </c>
      <c r="BJ19" s="59">
        <v>38</v>
      </c>
      <c r="BL19" t="e">
        <v>#REF!</v>
      </c>
      <c r="BM19" t="e">
        <v>#REF!</v>
      </c>
      <c r="BN19" t="e">
        <v>#REF!</v>
      </c>
      <c r="BO19" t="e">
        <v>#REF!</v>
      </c>
      <c r="BP19" t="e">
        <v>#REF!</v>
      </c>
      <c r="BQ19" t="e">
        <v>#REF!</v>
      </c>
      <c r="BR19" t="e">
        <v>#REF!</v>
      </c>
      <c r="BS19" t="e">
        <v>#REF!</v>
      </c>
    </row>
    <row r="20" spans="1:71" ht="15" customHeight="1">
      <c r="A20" s="4" t="s">
        <v>3769</v>
      </c>
      <c r="B20" s="4" t="s">
        <v>49</v>
      </c>
      <c r="C20" s="221"/>
      <c r="D20" s="223"/>
      <c r="E20" s="225"/>
      <c r="F20" s="11" t="s">
        <v>88</v>
      </c>
      <c r="G20" s="34"/>
      <c r="H20" s="34"/>
      <c r="I20" s="34"/>
      <c r="J20" s="34"/>
      <c r="K20" s="34"/>
      <c r="L20" s="34"/>
      <c r="M20" s="34"/>
      <c r="N20" s="34"/>
      <c r="O20" s="98"/>
      <c r="P20" s="98">
        <f>+SUM(P21:P28)</f>
        <v>0</v>
      </c>
      <c r="Q20" s="98">
        <f t="shared" ref="Q20:Y20" si="61">+SUM(Q21:Q28)</f>
        <v>0</v>
      </c>
      <c r="R20" s="98">
        <f t="shared" si="61"/>
        <v>0</v>
      </c>
      <c r="S20" s="98">
        <f t="shared" si="61"/>
        <v>0</v>
      </c>
      <c r="T20" s="98">
        <f t="shared" si="61"/>
        <v>0</v>
      </c>
      <c r="U20" s="98">
        <f t="shared" si="61"/>
        <v>0</v>
      </c>
      <c r="V20" s="98">
        <f t="shared" si="61"/>
        <v>0</v>
      </c>
      <c r="W20" s="98">
        <f t="shared" si="61"/>
        <v>0</v>
      </c>
      <c r="X20" s="98">
        <f t="shared" si="61"/>
        <v>0</v>
      </c>
      <c r="Y20" s="98">
        <f t="shared" si="61"/>
        <v>2</v>
      </c>
      <c r="Z20" s="98">
        <f t="shared" ref="Z20:AA20" si="62">+SUM(Z21:Z28)</f>
        <v>0</v>
      </c>
      <c r="AA20" s="98">
        <f t="shared" si="62"/>
        <v>0</v>
      </c>
      <c r="AB20" s="98">
        <f t="shared" ref="AB20:AC20" si="63">+SUM(AB21:AB28)</f>
        <v>3</v>
      </c>
      <c r="AC20" s="98">
        <f t="shared" si="63"/>
        <v>0</v>
      </c>
      <c r="AD20" s="98">
        <f t="shared" ref="AD20:AE20" si="64">+SUM(AD21:AD28)</f>
        <v>3</v>
      </c>
      <c r="AE20" s="98">
        <f t="shared" si="64"/>
        <v>0</v>
      </c>
      <c r="AF20" s="102">
        <f t="shared" si="59"/>
        <v>0</v>
      </c>
      <c r="AG20" s="103">
        <f t="shared" si="60"/>
        <v>8</v>
      </c>
      <c r="AI20" s="124">
        <f>+SUMIF($O$1:$AD$1,"REAL",O20:AD20)</f>
        <v>8</v>
      </c>
      <c r="AK20" s="34"/>
      <c r="AL20" s="34"/>
      <c r="AM20" s="34"/>
      <c r="AN20" s="34"/>
      <c r="AO20" s="34"/>
      <c r="AP20" s="34"/>
      <c r="AQ20" s="34"/>
      <c r="AR20" s="34"/>
      <c r="AS20" s="21"/>
      <c r="AT20" s="21">
        <v>0</v>
      </c>
      <c r="AU20" s="21">
        <v>1</v>
      </c>
      <c r="AV20" s="21">
        <v>1</v>
      </c>
      <c r="AW20" s="21">
        <v>1</v>
      </c>
      <c r="AX20" s="21">
        <v>1</v>
      </c>
      <c r="AY20" s="21">
        <v>4</v>
      </c>
      <c r="AZ20" s="21">
        <v>6</v>
      </c>
      <c r="BA20" s="21">
        <v>7</v>
      </c>
      <c r="BB20" s="21">
        <v>8</v>
      </c>
      <c r="BC20" s="21">
        <v>9</v>
      </c>
      <c r="BD20" s="21">
        <v>9</v>
      </c>
      <c r="BE20" s="21">
        <v>15</v>
      </c>
      <c r="BF20" s="21">
        <v>17</v>
      </c>
      <c r="BG20" s="21">
        <v>19</v>
      </c>
      <c r="BH20" s="21">
        <v>21</v>
      </c>
      <c r="BI20" s="45"/>
      <c r="BJ20" s="46"/>
    </row>
    <row r="21" spans="1:71" ht="15" customHeight="1" outlineLevel="1">
      <c r="A21" s="4" t="s">
        <v>3769</v>
      </c>
      <c r="B21" s="4" t="s">
        <v>49</v>
      </c>
      <c r="C21" s="221"/>
      <c r="D21" s="223"/>
      <c r="E21" s="225"/>
      <c r="F21" s="12" t="s">
        <v>77</v>
      </c>
      <c r="G21" s="35"/>
      <c r="H21" s="35"/>
      <c r="I21" s="35"/>
      <c r="J21" s="35"/>
      <c r="K21" s="35"/>
      <c r="L21" s="35"/>
      <c r="M21" s="35"/>
      <c r="N21" s="35"/>
      <c r="O21" s="99"/>
      <c r="P21" s="99">
        <f>+P114+P207+P300</f>
        <v>0</v>
      </c>
      <c r="Q21" s="99">
        <f t="shared" ref="Q21:Y28" si="65">+Q114+Q207+Q300</f>
        <v>0</v>
      </c>
      <c r="R21" s="99">
        <f t="shared" si="65"/>
        <v>0</v>
      </c>
      <c r="S21" s="99">
        <f t="shared" si="65"/>
        <v>0</v>
      </c>
      <c r="T21" s="99">
        <f t="shared" si="65"/>
        <v>0</v>
      </c>
      <c r="U21" s="99">
        <f t="shared" si="65"/>
        <v>0</v>
      </c>
      <c r="V21" s="99">
        <f t="shared" si="65"/>
        <v>0</v>
      </c>
      <c r="W21" s="99">
        <f t="shared" si="65"/>
        <v>0</v>
      </c>
      <c r="X21" s="99">
        <f t="shared" si="65"/>
        <v>0</v>
      </c>
      <c r="Y21" s="99">
        <f t="shared" si="65"/>
        <v>0</v>
      </c>
      <c r="Z21" s="99">
        <f t="shared" ref="Z21:AA21" si="66">+Z114+Z207+Z300</f>
        <v>0</v>
      </c>
      <c r="AA21" s="99">
        <f t="shared" si="66"/>
        <v>0</v>
      </c>
      <c r="AB21" s="99">
        <f t="shared" ref="AB21:AC21" si="67">+AB114+AB207+AB300</f>
        <v>0</v>
      </c>
      <c r="AC21" s="99">
        <f t="shared" si="67"/>
        <v>0</v>
      </c>
      <c r="AD21" s="99">
        <f t="shared" ref="AD21:AE21" si="68">+AD114+AD207+AD300</f>
        <v>0</v>
      </c>
      <c r="AE21" s="99">
        <f t="shared" si="68"/>
        <v>0</v>
      </c>
      <c r="AF21" s="104">
        <f t="shared" si="59"/>
        <v>0</v>
      </c>
      <c r="AG21" s="105">
        <f t="shared" si="60"/>
        <v>0</v>
      </c>
      <c r="AK21" s="35"/>
      <c r="AL21" s="35"/>
      <c r="AM21" s="35"/>
      <c r="AN21" s="35"/>
      <c r="AO21" s="35"/>
      <c r="AP21" s="35"/>
      <c r="AQ21" s="35"/>
      <c r="AR21" s="35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47"/>
      <c r="BJ21" s="48"/>
    </row>
    <row r="22" spans="1:71" ht="15" customHeight="1" outlineLevel="1">
      <c r="A22" s="4" t="s">
        <v>3769</v>
      </c>
      <c r="B22" s="4" t="s">
        <v>49</v>
      </c>
      <c r="C22" s="221"/>
      <c r="D22" s="223"/>
      <c r="E22" s="225"/>
      <c r="F22" s="12" t="s">
        <v>58</v>
      </c>
      <c r="G22" s="35"/>
      <c r="H22" s="35"/>
      <c r="I22" s="35"/>
      <c r="J22" s="35"/>
      <c r="K22" s="35"/>
      <c r="L22" s="35"/>
      <c r="M22" s="35"/>
      <c r="N22" s="35"/>
      <c r="O22" s="99"/>
      <c r="P22" s="99">
        <f>+P115+P208+P301</f>
        <v>0</v>
      </c>
      <c r="Q22" s="99">
        <f t="shared" si="65"/>
        <v>0</v>
      </c>
      <c r="R22" s="99">
        <f t="shared" si="65"/>
        <v>0</v>
      </c>
      <c r="S22" s="99">
        <f t="shared" si="65"/>
        <v>0</v>
      </c>
      <c r="T22" s="99">
        <f t="shared" si="65"/>
        <v>0</v>
      </c>
      <c r="U22" s="99">
        <f t="shared" si="65"/>
        <v>0</v>
      </c>
      <c r="V22" s="99">
        <f t="shared" si="65"/>
        <v>0</v>
      </c>
      <c r="W22" s="99">
        <f t="shared" si="65"/>
        <v>0</v>
      </c>
      <c r="X22" s="99">
        <f t="shared" si="65"/>
        <v>0</v>
      </c>
      <c r="Y22" s="99">
        <f t="shared" si="65"/>
        <v>0</v>
      </c>
      <c r="Z22" s="99">
        <f t="shared" ref="Z22:AA22" si="69">+Z115+Z208+Z301</f>
        <v>0</v>
      </c>
      <c r="AA22" s="99">
        <f t="shared" si="69"/>
        <v>0</v>
      </c>
      <c r="AB22" s="99">
        <f t="shared" ref="AB22:AC22" si="70">+AB115+AB208+AB301</f>
        <v>0</v>
      </c>
      <c r="AC22" s="99">
        <f t="shared" si="70"/>
        <v>0</v>
      </c>
      <c r="AD22" s="99">
        <f t="shared" ref="AD22:AE22" si="71">+AD115+AD208+AD301</f>
        <v>0</v>
      </c>
      <c r="AE22" s="99">
        <f t="shared" si="71"/>
        <v>0</v>
      </c>
      <c r="AF22" s="104">
        <f t="shared" si="59"/>
        <v>0</v>
      </c>
      <c r="AG22" s="105">
        <f t="shared" si="60"/>
        <v>0</v>
      </c>
      <c r="AK22" s="35"/>
      <c r="AL22" s="35"/>
      <c r="AM22" s="35"/>
      <c r="AN22" s="35"/>
      <c r="AO22" s="35"/>
      <c r="AP22" s="35"/>
      <c r="AQ22" s="35"/>
      <c r="AR22" s="35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47"/>
      <c r="BJ22" s="48"/>
    </row>
    <row r="23" spans="1:71" ht="15" customHeight="1" outlineLevel="1">
      <c r="A23" s="4" t="s">
        <v>3769</v>
      </c>
      <c r="B23" s="4" t="s">
        <v>49</v>
      </c>
      <c r="C23" s="221"/>
      <c r="D23" s="223"/>
      <c r="E23" s="225"/>
      <c r="F23" s="12" t="s">
        <v>59</v>
      </c>
      <c r="G23" s="35"/>
      <c r="H23" s="35"/>
      <c r="I23" s="35"/>
      <c r="J23" s="35"/>
      <c r="K23" s="35"/>
      <c r="L23" s="35"/>
      <c r="M23" s="35"/>
      <c r="N23" s="35"/>
      <c r="O23" s="99"/>
      <c r="P23" s="99">
        <f>+P116+P209+P302</f>
        <v>0</v>
      </c>
      <c r="Q23" s="99">
        <f t="shared" si="65"/>
        <v>0</v>
      </c>
      <c r="R23" s="99">
        <f t="shared" si="65"/>
        <v>0</v>
      </c>
      <c r="S23" s="99">
        <f t="shared" si="65"/>
        <v>0</v>
      </c>
      <c r="T23" s="99">
        <f t="shared" si="65"/>
        <v>0</v>
      </c>
      <c r="U23" s="99">
        <f t="shared" si="65"/>
        <v>0</v>
      </c>
      <c r="V23" s="99">
        <f t="shared" si="65"/>
        <v>0</v>
      </c>
      <c r="W23" s="99">
        <f t="shared" si="65"/>
        <v>0</v>
      </c>
      <c r="X23" s="99">
        <f t="shared" si="65"/>
        <v>0</v>
      </c>
      <c r="Y23" s="99">
        <f t="shared" si="65"/>
        <v>2</v>
      </c>
      <c r="Z23" s="99">
        <f t="shared" ref="Z23:AA23" si="72">+Z116+Z209+Z302</f>
        <v>0</v>
      </c>
      <c r="AA23" s="99">
        <f t="shared" si="72"/>
        <v>0</v>
      </c>
      <c r="AB23" s="99">
        <f t="shared" ref="AB23:AC23" si="73">+AB116+AB209+AB302</f>
        <v>0</v>
      </c>
      <c r="AC23" s="99">
        <f t="shared" si="73"/>
        <v>0</v>
      </c>
      <c r="AD23" s="99">
        <f t="shared" ref="AD23:AE23" si="74">+AD116+AD209+AD302</f>
        <v>1</v>
      </c>
      <c r="AE23" s="99">
        <f t="shared" si="74"/>
        <v>0</v>
      </c>
      <c r="AF23" s="104">
        <f t="shared" si="59"/>
        <v>0</v>
      </c>
      <c r="AG23" s="105">
        <f t="shared" si="60"/>
        <v>3</v>
      </c>
      <c r="AK23" s="35"/>
      <c r="AL23" s="35"/>
      <c r="AM23" s="35"/>
      <c r="AN23" s="35"/>
      <c r="AO23" s="35"/>
      <c r="AP23" s="35"/>
      <c r="AQ23" s="35"/>
      <c r="AR23" s="35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47"/>
      <c r="BJ23" s="48"/>
    </row>
    <row r="24" spans="1:71" ht="15" customHeight="1" outlineLevel="1">
      <c r="A24" s="4" t="s">
        <v>3769</v>
      </c>
      <c r="B24" s="4" t="s">
        <v>49</v>
      </c>
      <c r="C24" s="221"/>
      <c r="D24" s="223"/>
      <c r="E24" s="225"/>
      <c r="F24" s="12" t="s">
        <v>60</v>
      </c>
      <c r="G24" s="35"/>
      <c r="H24" s="35"/>
      <c r="I24" s="35"/>
      <c r="J24" s="35"/>
      <c r="K24" s="35"/>
      <c r="L24" s="35"/>
      <c r="M24" s="35"/>
      <c r="N24" s="35"/>
      <c r="O24" s="99"/>
      <c r="P24" s="99">
        <f>+P117+P210+P303</f>
        <v>0</v>
      </c>
      <c r="Q24" s="99">
        <f t="shared" si="65"/>
        <v>0</v>
      </c>
      <c r="R24" s="99">
        <f t="shared" si="65"/>
        <v>0</v>
      </c>
      <c r="S24" s="99">
        <f t="shared" si="65"/>
        <v>0</v>
      </c>
      <c r="T24" s="99">
        <f t="shared" si="65"/>
        <v>0</v>
      </c>
      <c r="U24" s="99">
        <f t="shared" si="65"/>
        <v>0</v>
      </c>
      <c r="V24" s="99">
        <f t="shared" si="65"/>
        <v>0</v>
      </c>
      <c r="W24" s="99">
        <f t="shared" si="65"/>
        <v>0</v>
      </c>
      <c r="X24" s="99">
        <f t="shared" si="65"/>
        <v>0</v>
      </c>
      <c r="Y24" s="99">
        <f t="shared" si="65"/>
        <v>0</v>
      </c>
      <c r="Z24" s="99">
        <f t="shared" ref="Z24:AA24" si="75">+Z117+Z210+Z303</f>
        <v>0</v>
      </c>
      <c r="AA24" s="99">
        <f t="shared" si="75"/>
        <v>0</v>
      </c>
      <c r="AB24" s="99">
        <f t="shared" ref="AB24:AC24" si="76">+AB117+AB210+AB303</f>
        <v>3</v>
      </c>
      <c r="AC24" s="99">
        <f t="shared" si="76"/>
        <v>0</v>
      </c>
      <c r="AD24" s="99">
        <f t="shared" ref="AD24:AE24" si="77">+AD117+AD210+AD303</f>
        <v>2</v>
      </c>
      <c r="AE24" s="99">
        <f t="shared" si="77"/>
        <v>0</v>
      </c>
      <c r="AF24" s="104">
        <f t="shared" si="59"/>
        <v>0</v>
      </c>
      <c r="AG24" s="105">
        <f t="shared" si="60"/>
        <v>5</v>
      </c>
      <c r="AK24" s="35"/>
      <c r="AL24" s="35"/>
      <c r="AM24" s="35"/>
      <c r="AN24" s="35"/>
      <c r="AO24" s="35"/>
      <c r="AP24" s="35"/>
      <c r="AQ24" s="35"/>
      <c r="AR24" s="35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47"/>
      <c r="BJ24" s="48"/>
    </row>
    <row r="25" spans="1:71" ht="15" customHeight="1" outlineLevel="1">
      <c r="A25" s="4" t="s">
        <v>3769</v>
      </c>
      <c r="B25" s="4" t="s">
        <v>49</v>
      </c>
      <c r="C25" s="221"/>
      <c r="D25" s="223"/>
      <c r="E25" s="225"/>
      <c r="F25" s="12" t="s">
        <v>74</v>
      </c>
      <c r="G25" s="35"/>
      <c r="H25" s="35"/>
      <c r="I25" s="35"/>
      <c r="J25" s="35"/>
      <c r="K25" s="35"/>
      <c r="L25" s="35"/>
      <c r="M25" s="35"/>
      <c r="N25" s="35"/>
      <c r="O25" s="99"/>
      <c r="P25" s="99">
        <f t="shared" ref="P25:P28" si="78">+P118+P211+P304</f>
        <v>0</v>
      </c>
      <c r="Q25" s="99">
        <f t="shared" si="65"/>
        <v>0</v>
      </c>
      <c r="R25" s="99">
        <f t="shared" si="65"/>
        <v>0</v>
      </c>
      <c r="S25" s="99">
        <f t="shared" si="65"/>
        <v>0</v>
      </c>
      <c r="T25" s="99">
        <f t="shared" si="65"/>
        <v>0</v>
      </c>
      <c r="U25" s="99">
        <f t="shared" si="65"/>
        <v>0</v>
      </c>
      <c r="V25" s="99">
        <f t="shared" si="65"/>
        <v>0</v>
      </c>
      <c r="W25" s="99">
        <f t="shared" si="65"/>
        <v>0</v>
      </c>
      <c r="X25" s="99">
        <f t="shared" si="65"/>
        <v>0</v>
      </c>
      <c r="Y25" s="99">
        <f t="shared" si="65"/>
        <v>0</v>
      </c>
      <c r="Z25" s="99">
        <f t="shared" ref="Z25:AA25" si="79">+Z118+Z211+Z304</f>
        <v>0</v>
      </c>
      <c r="AA25" s="99">
        <f t="shared" si="79"/>
        <v>0</v>
      </c>
      <c r="AB25" s="99">
        <f t="shared" ref="AB25:AC25" si="80">+AB118+AB211+AB304</f>
        <v>0</v>
      </c>
      <c r="AC25" s="99">
        <f t="shared" si="80"/>
        <v>0</v>
      </c>
      <c r="AD25" s="99">
        <f t="shared" ref="AD25:AE25" si="81">+AD118+AD211+AD304</f>
        <v>0</v>
      </c>
      <c r="AE25" s="99">
        <f t="shared" si="81"/>
        <v>0</v>
      </c>
      <c r="AF25" s="104">
        <f t="shared" si="59"/>
        <v>0</v>
      </c>
      <c r="AG25" s="105">
        <f t="shared" si="60"/>
        <v>0</v>
      </c>
      <c r="AK25" s="35"/>
      <c r="AL25" s="35"/>
      <c r="AM25" s="35"/>
      <c r="AN25" s="35"/>
      <c r="AO25" s="35"/>
      <c r="AP25" s="35"/>
      <c r="AQ25" s="35"/>
      <c r="AR25" s="35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47"/>
      <c r="BJ25" s="48"/>
    </row>
    <row r="26" spans="1:71" ht="15" customHeight="1" outlineLevel="1">
      <c r="A26" s="4" t="s">
        <v>3769</v>
      </c>
      <c r="B26" s="4" t="s">
        <v>49</v>
      </c>
      <c r="C26" s="221"/>
      <c r="D26" s="223"/>
      <c r="E26" s="225"/>
      <c r="F26" s="12" t="s">
        <v>79</v>
      </c>
      <c r="G26" s="35"/>
      <c r="H26" s="35"/>
      <c r="I26" s="35"/>
      <c r="J26" s="35"/>
      <c r="K26" s="35"/>
      <c r="L26" s="35"/>
      <c r="M26" s="35"/>
      <c r="N26" s="35"/>
      <c r="O26" s="99"/>
      <c r="P26" s="99">
        <f t="shared" si="78"/>
        <v>0</v>
      </c>
      <c r="Q26" s="99">
        <f t="shared" si="65"/>
        <v>0</v>
      </c>
      <c r="R26" s="99">
        <f t="shared" si="65"/>
        <v>0</v>
      </c>
      <c r="S26" s="99">
        <f t="shared" si="65"/>
        <v>0</v>
      </c>
      <c r="T26" s="99">
        <f t="shared" si="65"/>
        <v>0</v>
      </c>
      <c r="U26" s="99">
        <f t="shared" si="65"/>
        <v>0</v>
      </c>
      <c r="V26" s="99">
        <f t="shared" si="65"/>
        <v>0</v>
      </c>
      <c r="W26" s="99">
        <f t="shared" si="65"/>
        <v>0</v>
      </c>
      <c r="X26" s="99">
        <f t="shared" si="65"/>
        <v>0</v>
      </c>
      <c r="Y26" s="99">
        <f t="shared" si="65"/>
        <v>0</v>
      </c>
      <c r="Z26" s="99">
        <f t="shared" ref="Z26:AA26" si="82">+Z119+Z212+Z305</f>
        <v>0</v>
      </c>
      <c r="AA26" s="99">
        <f t="shared" si="82"/>
        <v>0</v>
      </c>
      <c r="AB26" s="99">
        <f t="shared" ref="AB26:AC26" si="83">+AB119+AB212+AB305</f>
        <v>0</v>
      </c>
      <c r="AC26" s="99">
        <f t="shared" si="83"/>
        <v>0</v>
      </c>
      <c r="AD26" s="99">
        <f t="shared" ref="AD26:AE26" si="84">+AD119+AD212+AD305</f>
        <v>0</v>
      </c>
      <c r="AE26" s="99">
        <f t="shared" si="84"/>
        <v>0</v>
      </c>
      <c r="AF26" s="104">
        <f t="shared" si="59"/>
        <v>0</v>
      </c>
      <c r="AG26" s="105">
        <f t="shared" si="60"/>
        <v>0</v>
      </c>
      <c r="AK26" s="35"/>
      <c r="AL26" s="35"/>
      <c r="AM26" s="35"/>
      <c r="AN26" s="35"/>
      <c r="AO26" s="35"/>
      <c r="AP26" s="35"/>
      <c r="AQ26" s="35"/>
      <c r="AR26" s="35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47"/>
      <c r="BJ26" s="48"/>
    </row>
    <row r="27" spans="1:71" ht="15" customHeight="1" outlineLevel="1">
      <c r="A27" s="4" t="s">
        <v>3769</v>
      </c>
      <c r="B27" s="4" t="s">
        <v>49</v>
      </c>
      <c r="C27" s="221"/>
      <c r="D27" s="223"/>
      <c r="E27" s="225"/>
      <c r="F27" s="12" t="s">
        <v>97</v>
      </c>
      <c r="G27" s="35"/>
      <c r="H27" s="35"/>
      <c r="I27" s="35"/>
      <c r="J27" s="35"/>
      <c r="K27" s="35"/>
      <c r="L27" s="35"/>
      <c r="M27" s="35"/>
      <c r="N27" s="35"/>
      <c r="O27" s="99"/>
      <c r="P27" s="99">
        <f t="shared" si="78"/>
        <v>0</v>
      </c>
      <c r="Q27" s="99">
        <f t="shared" si="65"/>
        <v>0</v>
      </c>
      <c r="R27" s="99">
        <f t="shared" si="65"/>
        <v>0</v>
      </c>
      <c r="S27" s="99">
        <f t="shared" si="65"/>
        <v>0</v>
      </c>
      <c r="T27" s="99">
        <f t="shared" si="65"/>
        <v>0</v>
      </c>
      <c r="U27" s="99">
        <f t="shared" si="65"/>
        <v>0</v>
      </c>
      <c r="V27" s="99">
        <f t="shared" si="65"/>
        <v>0</v>
      </c>
      <c r="W27" s="99">
        <f t="shared" si="65"/>
        <v>0</v>
      </c>
      <c r="X27" s="99">
        <f t="shared" si="65"/>
        <v>0</v>
      </c>
      <c r="Y27" s="99">
        <f t="shared" si="65"/>
        <v>0</v>
      </c>
      <c r="Z27" s="99">
        <f t="shared" ref="Z27:AA27" si="85">+Z120+Z213+Z306</f>
        <v>0</v>
      </c>
      <c r="AA27" s="99">
        <f t="shared" si="85"/>
        <v>0</v>
      </c>
      <c r="AB27" s="99">
        <f t="shared" ref="AB27:AC27" si="86">+AB120+AB213+AB306</f>
        <v>0</v>
      </c>
      <c r="AC27" s="99">
        <f t="shared" si="86"/>
        <v>0</v>
      </c>
      <c r="AD27" s="99">
        <f t="shared" ref="AD27:AE27" si="87">+AD120+AD213+AD306</f>
        <v>0</v>
      </c>
      <c r="AE27" s="99">
        <f t="shared" si="87"/>
        <v>0</v>
      </c>
      <c r="AF27" s="104"/>
      <c r="AG27" s="105"/>
      <c r="AK27" s="35"/>
      <c r="AL27" s="35"/>
      <c r="AM27" s="35"/>
      <c r="AN27" s="35"/>
      <c r="AO27" s="35"/>
      <c r="AP27" s="35"/>
      <c r="AQ27" s="35"/>
      <c r="AR27" s="35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47"/>
      <c r="BJ27" s="48"/>
    </row>
    <row r="28" spans="1:71" ht="15" customHeight="1" outlineLevel="1">
      <c r="A28" s="4" t="s">
        <v>3769</v>
      </c>
      <c r="B28" s="4" t="s">
        <v>49</v>
      </c>
      <c r="C28" s="221"/>
      <c r="D28" s="223"/>
      <c r="E28" s="225"/>
      <c r="F28" s="12" t="s">
        <v>98</v>
      </c>
      <c r="G28" s="35"/>
      <c r="H28" s="35"/>
      <c r="I28" s="35"/>
      <c r="J28" s="35"/>
      <c r="K28" s="35"/>
      <c r="L28" s="35"/>
      <c r="M28" s="35"/>
      <c r="N28" s="35"/>
      <c r="O28" s="99"/>
      <c r="P28" s="99">
        <f t="shared" si="78"/>
        <v>0</v>
      </c>
      <c r="Q28" s="99">
        <f t="shared" si="65"/>
        <v>0</v>
      </c>
      <c r="R28" s="99">
        <f t="shared" si="65"/>
        <v>0</v>
      </c>
      <c r="S28" s="99">
        <f t="shared" si="65"/>
        <v>0</v>
      </c>
      <c r="T28" s="99">
        <f t="shared" si="65"/>
        <v>0</v>
      </c>
      <c r="U28" s="99">
        <f t="shared" si="65"/>
        <v>0</v>
      </c>
      <c r="V28" s="99">
        <f t="shared" si="65"/>
        <v>0</v>
      </c>
      <c r="W28" s="99">
        <f t="shared" si="65"/>
        <v>0</v>
      </c>
      <c r="X28" s="99">
        <f t="shared" si="65"/>
        <v>0</v>
      </c>
      <c r="Y28" s="99">
        <f t="shared" si="65"/>
        <v>0</v>
      </c>
      <c r="Z28" s="99">
        <f t="shared" ref="Z28:AA28" si="88">+Z121+Z214+Z307</f>
        <v>0</v>
      </c>
      <c r="AA28" s="99">
        <f t="shared" si="88"/>
        <v>0</v>
      </c>
      <c r="AB28" s="99">
        <f t="shared" ref="AB28:AC28" si="89">+AB121+AB214+AB307</f>
        <v>0</v>
      </c>
      <c r="AC28" s="99">
        <f t="shared" si="89"/>
        <v>0</v>
      </c>
      <c r="AD28" s="99">
        <f t="shared" ref="AD28:AE28" si="90">+AD121+AD214+AD307</f>
        <v>0</v>
      </c>
      <c r="AE28" s="99">
        <f t="shared" si="90"/>
        <v>0</v>
      </c>
      <c r="AF28" s="104"/>
      <c r="AG28" s="105"/>
      <c r="AK28" s="35"/>
      <c r="AL28" s="35"/>
      <c r="AM28" s="35"/>
      <c r="AN28" s="35"/>
      <c r="AO28" s="35"/>
      <c r="AP28" s="35"/>
      <c r="AQ28" s="35"/>
      <c r="AR28" s="35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47"/>
      <c r="BJ28" s="48"/>
    </row>
    <row r="29" spans="1:71" ht="15" customHeight="1">
      <c r="A29" s="4" t="s">
        <v>3769</v>
      </c>
      <c r="B29" s="4" t="s">
        <v>49</v>
      </c>
      <c r="C29" s="221"/>
      <c r="D29" s="223"/>
      <c r="E29" s="225"/>
      <c r="F29" s="13" t="s">
        <v>90</v>
      </c>
      <c r="G29" s="36"/>
      <c r="H29" s="36"/>
      <c r="I29" s="36"/>
      <c r="J29" s="36"/>
      <c r="K29" s="36"/>
      <c r="L29" s="36"/>
      <c r="M29" s="36"/>
      <c r="N29" s="36"/>
      <c r="O29" s="36" t="str">
        <f t="shared" ref="O29:Z29" si="91">+IFERROR(O20/O19,"")</f>
        <v/>
      </c>
      <c r="P29" s="36" t="str">
        <f t="shared" si="91"/>
        <v/>
      </c>
      <c r="Q29" s="36" t="str">
        <f t="shared" si="91"/>
        <v/>
      </c>
      <c r="R29" s="36" t="str">
        <f t="shared" si="91"/>
        <v/>
      </c>
      <c r="S29" s="36" t="str">
        <f t="shared" si="91"/>
        <v/>
      </c>
      <c r="T29" s="36" t="str">
        <f t="shared" si="91"/>
        <v/>
      </c>
      <c r="U29" s="36" t="str">
        <f t="shared" si="91"/>
        <v/>
      </c>
      <c r="V29" s="36" t="str">
        <f t="shared" si="91"/>
        <v/>
      </c>
      <c r="W29" s="36" t="str">
        <f t="shared" si="91"/>
        <v/>
      </c>
      <c r="X29" s="36" t="str">
        <f t="shared" si="91"/>
        <v/>
      </c>
      <c r="Y29" s="36">
        <f t="shared" si="91"/>
        <v>2</v>
      </c>
      <c r="Z29" s="36" t="str">
        <f t="shared" si="91"/>
        <v/>
      </c>
      <c r="AA29" s="36" t="str">
        <f t="shared" ref="AA29:AB29" si="92">+IFERROR(AA20/AA19,"")</f>
        <v/>
      </c>
      <c r="AB29" s="36">
        <f t="shared" si="92"/>
        <v>1.5</v>
      </c>
      <c r="AC29" s="36" t="str">
        <f t="shared" ref="AC29:AD29" si="93">+IFERROR(AC20/AC19,"")</f>
        <v/>
      </c>
      <c r="AD29" s="36">
        <f t="shared" si="93"/>
        <v>1.5</v>
      </c>
      <c r="AE29" s="36" t="str">
        <f t="shared" ref="AE29" si="94">+IFERROR(AE20/AE19,"")</f>
        <v/>
      </c>
      <c r="AF29" s="49" t="str">
        <f t="shared" ref="AF29:AG29" si="95">+IFERROR(AF20/AF19,"")</f>
        <v/>
      </c>
      <c r="AG29" s="50">
        <f t="shared" si="95"/>
        <v>1.6</v>
      </c>
      <c r="AK29" s="36"/>
      <c r="AL29" s="36"/>
      <c r="AM29" s="36"/>
      <c r="AN29" s="36"/>
      <c r="AO29" s="36"/>
      <c r="AP29" s="36"/>
      <c r="AQ29" s="36"/>
      <c r="AR29" s="36"/>
      <c r="AS29" s="23">
        <v>3</v>
      </c>
      <c r="AT29" s="23">
        <v>3</v>
      </c>
      <c r="AU29" s="23">
        <v>3</v>
      </c>
      <c r="AV29" s="23">
        <v>3</v>
      </c>
      <c r="AW29" s="23">
        <v>4.2</v>
      </c>
      <c r="AX29" s="23">
        <v>4.2</v>
      </c>
      <c r="AY29" s="23">
        <v>4.2</v>
      </c>
      <c r="AZ29" s="23">
        <v>4.2</v>
      </c>
      <c r="BA29" s="23">
        <v>4.2</v>
      </c>
      <c r="BB29" s="23">
        <v>4.2</v>
      </c>
      <c r="BC29" s="23">
        <v>4.2</v>
      </c>
      <c r="BD29" s="23">
        <v>4.2</v>
      </c>
      <c r="BE29" s="23">
        <v>4.2</v>
      </c>
      <c r="BF29" s="23">
        <v>4.2</v>
      </c>
      <c r="BG29" s="23">
        <v>4.2</v>
      </c>
      <c r="BH29" s="23">
        <v>4.2</v>
      </c>
      <c r="BI29" s="49" t="s">
        <v>0</v>
      </c>
      <c r="BJ29" s="50">
        <v>0.53521126760563376</v>
      </c>
    </row>
    <row r="30" spans="1:71" ht="15" customHeight="1">
      <c r="A30" s="4" t="s">
        <v>3769</v>
      </c>
      <c r="B30" s="4" t="s">
        <v>99</v>
      </c>
      <c r="C30" s="221"/>
      <c r="D30" s="223"/>
      <c r="E30" s="225" t="s">
        <v>99</v>
      </c>
      <c r="F30" s="10" t="s">
        <v>40</v>
      </c>
      <c r="G30" s="19"/>
      <c r="H30" s="19"/>
      <c r="I30" s="19"/>
      <c r="J30" s="19"/>
      <c r="K30" s="19"/>
      <c r="L30" s="19"/>
      <c r="M30" s="19"/>
      <c r="N30" s="19"/>
      <c r="O30" s="97">
        <f t="shared" ref="O30" si="96">+O123+O216+O309+O402</f>
        <v>0</v>
      </c>
      <c r="P30" s="97">
        <f>+P123+P216+P309+P402</f>
        <v>0</v>
      </c>
      <c r="Q30" s="97">
        <f t="shared" ref="Q30:Z30" si="97">+Q123+Q216+Q309+Q402</f>
        <v>0</v>
      </c>
      <c r="R30" s="97">
        <f t="shared" si="97"/>
        <v>0</v>
      </c>
      <c r="S30" s="97">
        <f t="shared" si="97"/>
        <v>0</v>
      </c>
      <c r="T30" s="97">
        <f t="shared" si="97"/>
        <v>0</v>
      </c>
      <c r="U30" s="97">
        <f t="shared" si="97"/>
        <v>0</v>
      </c>
      <c r="V30" s="97">
        <f t="shared" si="97"/>
        <v>0</v>
      </c>
      <c r="W30" s="97">
        <f t="shared" si="97"/>
        <v>0</v>
      </c>
      <c r="X30" s="97">
        <f t="shared" si="97"/>
        <v>0</v>
      </c>
      <c r="Y30" s="97">
        <f t="shared" si="97"/>
        <v>0</v>
      </c>
      <c r="Z30" s="97">
        <f t="shared" si="97"/>
        <v>0</v>
      </c>
      <c r="AA30" s="97">
        <f t="shared" ref="AA30:AB30" si="98">+AA123+AA216+AA309+AA402</f>
        <v>0</v>
      </c>
      <c r="AB30" s="97">
        <f t="shared" si="98"/>
        <v>0</v>
      </c>
      <c r="AC30" s="97">
        <f t="shared" ref="AC30:AD30" si="99">+AC123+AC216+AC309+AC402</f>
        <v>0</v>
      </c>
      <c r="AD30" s="97">
        <f t="shared" si="99"/>
        <v>0</v>
      </c>
      <c r="AE30" s="97">
        <f t="shared" ref="AE30" si="100">+AE123+AE216+AE309+AE402</f>
        <v>0</v>
      </c>
      <c r="AF30" s="100"/>
      <c r="AG30" s="101"/>
      <c r="AI30" s="124">
        <f>+SUMIF($O$1:$AD$1,"REAL",O30:AD30)</f>
        <v>0</v>
      </c>
      <c r="AK30" s="36"/>
      <c r="AL30" s="36"/>
      <c r="AM30" s="36"/>
      <c r="AN30" s="36"/>
      <c r="AO30" s="36"/>
      <c r="AP30" s="36"/>
      <c r="AQ30" s="36"/>
      <c r="AR30" s="3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49"/>
      <c r="BJ30" s="50"/>
    </row>
    <row r="31" spans="1:71" ht="15" customHeight="1">
      <c r="A31" s="4" t="s">
        <v>3769</v>
      </c>
      <c r="B31" s="4" t="s">
        <v>99</v>
      </c>
      <c r="C31" s="221"/>
      <c r="D31" s="223"/>
      <c r="E31" s="225"/>
      <c r="F31" s="11" t="s">
        <v>88</v>
      </c>
      <c r="G31" s="34"/>
      <c r="H31" s="34"/>
      <c r="I31" s="34"/>
      <c r="J31" s="34"/>
      <c r="K31" s="34"/>
      <c r="L31" s="34"/>
      <c r="M31" s="34"/>
      <c r="N31" s="34"/>
      <c r="O31" s="98">
        <f>+SUM(O32:O34)</f>
        <v>0</v>
      </c>
      <c r="P31" s="98">
        <f t="shared" ref="P31:Y31" si="101">+SUM(P32:P34)</f>
        <v>0</v>
      </c>
      <c r="Q31" s="98">
        <f t="shared" si="101"/>
        <v>0</v>
      </c>
      <c r="R31" s="98">
        <f t="shared" si="101"/>
        <v>0</v>
      </c>
      <c r="S31" s="98">
        <f t="shared" si="101"/>
        <v>0</v>
      </c>
      <c r="T31" s="98">
        <f t="shared" si="101"/>
        <v>0</v>
      </c>
      <c r="U31" s="98">
        <f t="shared" si="101"/>
        <v>0</v>
      </c>
      <c r="V31" s="98">
        <f t="shared" si="101"/>
        <v>0</v>
      </c>
      <c r="W31" s="98">
        <f t="shared" si="101"/>
        <v>0</v>
      </c>
      <c r="X31" s="98">
        <f t="shared" si="101"/>
        <v>0</v>
      </c>
      <c r="Y31" s="98">
        <f t="shared" si="101"/>
        <v>0</v>
      </c>
      <c r="Z31" s="98">
        <f t="shared" ref="Z31:AA31" si="102">+SUM(Z32:Z34)</f>
        <v>0</v>
      </c>
      <c r="AA31" s="98">
        <f t="shared" si="102"/>
        <v>0</v>
      </c>
      <c r="AB31" s="98">
        <f t="shared" ref="AB31:AC31" si="103">+SUM(AB32:AB34)</f>
        <v>0</v>
      </c>
      <c r="AC31" s="98">
        <f t="shared" si="103"/>
        <v>0</v>
      </c>
      <c r="AD31" s="98">
        <f t="shared" ref="AD31:AE31" si="104">+SUM(AD32:AD34)</f>
        <v>0</v>
      </c>
      <c r="AE31" s="98">
        <f t="shared" si="104"/>
        <v>0</v>
      </c>
      <c r="AF31" s="102"/>
      <c r="AG31" s="103"/>
      <c r="AI31" s="124">
        <f>+SUMIF($O$1:$AD$1,"REAL",O31:AD31)</f>
        <v>0</v>
      </c>
      <c r="AK31" s="36"/>
      <c r="AL31" s="36"/>
      <c r="AM31" s="36"/>
      <c r="AN31" s="36"/>
      <c r="AO31" s="36"/>
      <c r="AP31" s="36"/>
      <c r="AQ31" s="36"/>
      <c r="AR31" s="36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49"/>
      <c r="BJ31" s="50"/>
    </row>
    <row r="32" spans="1:71" ht="15" customHeight="1">
      <c r="A32" s="4" t="s">
        <v>3769</v>
      </c>
      <c r="B32" s="4" t="s">
        <v>99</v>
      </c>
      <c r="C32" s="221"/>
      <c r="D32" s="223"/>
      <c r="E32" s="225"/>
      <c r="F32" s="12" t="s">
        <v>100</v>
      </c>
      <c r="G32" s="35"/>
      <c r="H32" s="35"/>
      <c r="I32" s="35"/>
      <c r="J32" s="35"/>
      <c r="K32" s="35"/>
      <c r="L32" s="35"/>
      <c r="M32" s="35"/>
      <c r="N32" s="35"/>
      <c r="O32" s="99"/>
      <c r="P32" s="99">
        <f>+P125+P218+P311</f>
        <v>0</v>
      </c>
      <c r="Q32" s="99">
        <f t="shared" ref="Q32:Y34" si="105">+Q125+Q218+Q311</f>
        <v>0</v>
      </c>
      <c r="R32" s="99">
        <f t="shared" si="105"/>
        <v>0</v>
      </c>
      <c r="S32" s="99">
        <f t="shared" si="105"/>
        <v>0</v>
      </c>
      <c r="T32" s="99">
        <f t="shared" si="105"/>
        <v>0</v>
      </c>
      <c r="U32" s="99">
        <f t="shared" si="105"/>
        <v>0</v>
      </c>
      <c r="V32" s="99">
        <f t="shared" si="105"/>
        <v>0</v>
      </c>
      <c r="W32" s="99">
        <f t="shared" si="105"/>
        <v>0</v>
      </c>
      <c r="X32" s="99">
        <f t="shared" si="105"/>
        <v>0</v>
      </c>
      <c r="Y32" s="99">
        <f t="shared" si="105"/>
        <v>0</v>
      </c>
      <c r="Z32" s="99">
        <f t="shared" ref="Z32:AA32" si="106">+Z125+Z218+Z311</f>
        <v>0</v>
      </c>
      <c r="AA32" s="99">
        <f t="shared" si="106"/>
        <v>0</v>
      </c>
      <c r="AB32" s="99">
        <f t="shared" ref="AB32:AC32" si="107">+AB125+AB218+AB311</f>
        <v>0</v>
      </c>
      <c r="AC32" s="99">
        <f t="shared" si="107"/>
        <v>0</v>
      </c>
      <c r="AD32" s="99">
        <f t="shared" ref="AD32:AE32" si="108">+AD125+AD218+AD311</f>
        <v>0</v>
      </c>
      <c r="AE32" s="99">
        <f t="shared" si="108"/>
        <v>0</v>
      </c>
      <c r="AF32" s="104"/>
      <c r="AG32" s="105"/>
      <c r="AK32" s="36"/>
      <c r="AL32" s="36"/>
      <c r="AM32" s="36"/>
      <c r="AN32" s="36"/>
      <c r="AO32" s="36"/>
      <c r="AP32" s="36"/>
      <c r="AQ32" s="36"/>
      <c r="AR32" s="36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49"/>
      <c r="BJ32" s="50"/>
    </row>
    <row r="33" spans="1:71" ht="15" customHeight="1">
      <c r="A33" s="4" t="s">
        <v>3769</v>
      </c>
      <c r="B33" s="4" t="s">
        <v>99</v>
      </c>
      <c r="C33" s="221"/>
      <c r="D33" s="223"/>
      <c r="E33" s="225"/>
      <c r="F33" s="12" t="s">
        <v>101</v>
      </c>
      <c r="G33" s="35"/>
      <c r="H33" s="35"/>
      <c r="I33" s="35"/>
      <c r="J33" s="35"/>
      <c r="K33" s="35"/>
      <c r="L33" s="35"/>
      <c r="M33" s="35"/>
      <c r="N33" s="35"/>
      <c r="O33" s="99"/>
      <c r="P33" s="99">
        <f t="shared" ref="P33:P34" si="109">+P126+P219+P312</f>
        <v>0</v>
      </c>
      <c r="Q33" s="99">
        <f t="shared" si="105"/>
        <v>0</v>
      </c>
      <c r="R33" s="99">
        <f t="shared" si="105"/>
        <v>0</v>
      </c>
      <c r="S33" s="99">
        <f t="shared" si="105"/>
        <v>0</v>
      </c>
      <c r="T33" s="99">
        <f t="shared" si="105"/>
        <v>0</v>
      </c>
      <c r="U33" s="99">
        <f t="shared" si="105"/>
        <v>0</v>
      </c>
      <c r="V33" s="99">
        <f t="shared" si="105"/>
        <v>0</v>
      </c>
      <c r="W33" s="99">
        <f t="shared" si="105"/>
        <v>0</v>
      </c>
      <c r="X33" s="99">
        <f t="shared" si="105"/>
        <v>0</v>
      </c>
      <c r="Y33" s="99">
        <f t="shared" si="105"/>
        <v>0</v>
      </c>
      <c r="Z33" s="99">
        <f t="shared" ref="Z33:AA33" si="110">+Z126+Z219+Z312</f>
        <v>0</v>
      </c>
      <c r="AA33" s="99">
        <f t="shared" si="110"/>
        <v>0</v>
      </c>
      <c r="AB33" s="99">
        <f t="shared" ref="AB33:AC33" si="111">+AB126+AB219+AB312</f>
        <v>0</v>
      </c>
      <c r="AC33" s="99">
        <f t="shared" si="111"/>
        <v>0</v>
      </c>
      <c r="AD33" s="99">
        <f t="shared" ref="AD33:AE33" si="112">+AD126+AD219+AD312</f>
        <v>0</v>
      </c>
      <c r="AE33" s="99">
        <f t="shared" si="112"/>
        <v>0</v>
      </c>
      <c r="AF33" s="104"/>
      <c r="AG33" s="105"/>
      <c r="AK33" s="36"/>
      <c r="AL33" s="36"/>
      <c r="AM33" s="36"/>
      <c r="AN33" s="36"/>
      <c r="AO33" s="36"/>
      <c r="AP33" s="36"/>
      <c r="AQ33" s="36"/>
      <c r="AR33" s="36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49"/>
      <c r="BJ33" s="50"/>
    </row>
    <row r="34" spans="1:71" ht="15" customHeight="1">
      <c r="A34" s="4" t="s">
        <v>3769</v>
      </c>
      <c r="B34" s="4" t="s">
        <v>99</v>
      </c>
      <c r="C34" s="221"/>
      <c r="D34" s="223"/>
      <c r="E34" s="225"/>
      <c r="F34" s="125" t="s">
        <v>102</v>
      </c>
      <c r="G34" s="126"/>
      <c r="H34" s="126"/>
      <c r="I34" s="126"/>
      <c r="J34" s="126"/>
      <c r="K34" s="126"/>
      <c r="L34" s="126"/>
      <c r="M34" s="126"/>
      <c r="N34" s="126"/>
      <c r="O34" s="99"/>
      <c r="P34" s="99">
        <f t="shared" si="109"/>
        <v>0</v>
      </c>
      <c r="Q34" s="99">
        <f t="shared" si="105"/>
        <v>0</v>
      </c>
      <c r="R34" s="99">
        <f t="shared" si="105"/>
        <v>0</v>
      </c>
      <c r="S34" s="99">
        <f t="shared" si="105"/>
        <v>0</v>
      </c>
      <c r="T34" s="99">
        <f t="shared" si="105"/>
        <v>0</v>
      </c>
      <c r="U34" s="99">
        <f t="shared" si="105"/>
        <v>0</v>
      </c>
      <c r="V34" s="99">
        <f t="shared" si="105"/>
        <v>0</v>
      </c>
      <c r="W34" s="99">
        <f t="shared" si="105"/>
        <v>0</v>
      </c>
      <c r="X34" s="99">
        <f t="shared" si="105"/>
        <v>0</v>
      </c>
      <c r="Y34" s="99">
        <f t="shared" si="105"/>
        <v>0</v>
      </c>
      <c r="Z34" s="99">
        <f t="shared" ref="Z34:AA34" si="113">+Z127+Z220+Z313</f>
        <v>0</v>
      </c>
      <c r="AA34" s="99">
        <f t="shared" si="113"/>
        <v>0</v>
      </c>
      <c r="AB34" s="99">
        <f t="shared" ref="AB34:AC34" si="114">+AB127+AB220+AB313</f>
        <v>0</v>
      </c>
      <c r="AC34" s="99">
        <f t="shared" si="114"/>
        <v>0</v>
      </c>
      <c r="AD34" s="99">
        <f t="shared" ref="AD34:AE34" si="115">+AD127+AD220+AD313</f>
        <v>0</v>
      </c>
      <c r="AE34" s="99">
        <f t="shared" si="115"/>
        <v>0</v>
      </c>
      <c r="AF34" s="127"/>
      <c r="AG34" s="128"/>
      <c r="AI34" s="129"/>
      <c r="AK34" s="36"/>
      <c r="AL34" s="36"/>
      <c r="AM34" s="36"/>
      <c r="AN34" s="36"/>
      <c r="AO34" s="36"/>
      <c r="AP34" s="36"/>
      <c r="AQ34" s="36"/>
      <c r="AR34" s="36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49"/>
      <c r="BJ34" s="50"/>
    </row>
    <row r="35" spans="1:71" ht="15" customHeight="1">
      <c r="A35" s="4" t="s">
        <v>3769</v>
      </c>
      <c r="B35" s="4" t="s">
        <v>99</v>
      </c>
      <c r="C35" s="221"/>
      <c r="D35" s="223"/>
      <c r="E35" s="225"/>
      <c r="F35" s="13" t="s">
        <v>90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53"/>
      <c r="AG35" s="54"/>
      <c r="AK35" s="36"/>
      <c r="AL35" s="36"/>
      <c r="AM35" s="36"/>
      <c r="AN35" s="36"/>
      <c r="AO35" s="36"/>
      <c r="AP35" s="36"/>
      <c r="AQ35" s="36"/>
      <c r="AR35" s="36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49"/>
      <c r="BJ35" s="50"/>
    </row>
    <row r="36" spans="1:71" ht="15" customHeight="1" collapsed="1">
      <c r="A36" s="4" t="s">
        <v>3769</v>
      </c>
      <c r="B36" s="4" t="s">
        <v>54</v>
      </c>
      <c r="C36" s="221"/>
      <c r="D36" s="223"/>
      <c r="E36" s="225" t="s">
        <v>54</v>
      </c>
      <c r="F36" s="10" t="s">
        <v>40</v>
      </c>
      <c r="G36" s="19"/>
      <c r="H36" s="19"/>
      <c r="I36" s="19"/>
      <c r="J36" s="19"/>
      <c r="K36" s="19"/>
      <c r="L36" s="19"/>
      <c r="M36" s="19"/>
      <c r="N36" s="19"/>
      <c r="O36" s="97">
        <f t="shared" ref="O36:Z36" si="116">+O129+O222+O315+O408</f>
        <v>0</v>
      </c>
      <c r="P36" s="97">
        <f t="shared" si="116"/>
        <v>0</v>
      </c>
      <c r="Q36" s="97">
        <f t="shared" si="116"/>
        <v>0</v>
      </c>
      <c r="R36" s="97">
        <f t="shared" si="116"/>
        <v>0</v>
      </c>
      <c r="S36" s="97">
        <f t="shared" si="116"/>
        <v>2</v>
      </c>
      <c r="T36" s="97">
        <f t="shared" si="116"/>
        <v>0</v>
      </c>
      <c r="U36" s="97">
        <f t="shared" si="116"/>
        <v>0</v>
      </c>
      <c r="V36" s="97">
        <f t="shared" si="116"/>
        <v>2</v>
      </c>
      <c r="W36" s="97">
        <f t="shared" si="116"/>
        <v>3</v>
      </c>
      <c r="X36" s="97">
        <f t="shared" si="116"/>
        <v>4</v>
      </c>
      <c r="Y36" s="97">
        <f t="shared" si="116"/>
        <v>0</v>
      </c>
      <c r="Z36" s="97">
        <f t="shared" si="116"/>
        <v>0</v>
      </c>
      <c r="AA36" s="97">
        <f t="shared" ref="AA36:AB36" si="117">+AA129+AA222+AA315+AA408</f>
        <v>2</v>
      </c>
      <c r="AB36" s="97">
        <f t="shared" si="117"/>
        <v>1</v>
      </c>
      <c r="AC36" s="97">
        <f t="shared" ref="AC36:AD36" si="118">+AC129+AC222+AC315+AC408</f>
        <v>3</v>
      </c>
      <c r="AD36" s="97">
        <f t="shared" si="118"/>
        <v>2</v>
      </c>
      <c r="AE36" s="97">
        <f t="shared" ref="AE36" si="119">+AE129+AE222+AE315+AE408</f>
        <v>4</v>
      </c>
      <c r="AF36" s="100">
        <f t="shared" ref="AF36:AF37" si="120">+SUM(O36:R36)</f>
        <v>0</v>
      </c>
      <c r="AG36" s="101">
        <f t="shared" ref="AG36:AG37" si="121">+SUM(S36:AD36)</f>
        <v>19</v>
      </c>
      <c r="AI36" s="124">
        <f>+SUMIF($O$1:$AD$1,"REAL",O36:AD36)</f>
        <v>19</v>
      </c>
      <c r="AK36" s="19"/>
      <c r="AL36" s="19"/>
      <c r="AM36" s="19"/>
      <c r="AN36" s="19"/>
      <c r="AO36" s="19"/>
      <c r="AP36" s="19"/>
      <c r="AQ36" s="19"/>
      <c r="AR36" s="19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44">
        <v>0</v>
      </c>
      <c r="BJ36" s="59">
        <v>0</v>
      </c>
    </row>
    <row r="37" spans="1:71" ht="15" customHeight="1">
      <c r="A37" s="4" t="s">
        <v>3769</v>
      </c>
      <c r="B37" s="4" t="s">
        <v>54</v>
      </c>
      <c r="C37" s="221"/>
      <c r="D37" s="223"/>
      <c r="E37" s="225"/>
      <c r="F37" s="11" t="s">
        <v>88</v>
      </c>
      <c r="G37" s="34"/>
      <c r="H37" s="34"/>
      <c r="I37" s="34"/>
      <c r="J37" s="34"/>
      <c r="K37" s="34"/>
      <c r="L37" s="34"/>
      <c r="M37" s="34"/>
      <c r="N37" s="34"/>
      <c r="O37" s="98"/>
      <c r="P37" s="98">
        <f>+P130+P223+P316</f>
        <v>0</v>
      </c>
      <c r="Q37" s="98">
        <f t="shared" ref="Q37:Y37" si="122">+Q130+Q223+Q316</f>
        <v>0</v>
      </c>
      <c r="R37" s="98">
        <f t="shared" si="122"/>
        <v>0</v>
      </c>
      <c r="S37" s="98">
        <f t="shared" si="122"/>
        <v>2</v>
      </c>
      <c r="T37" s="98">
        <f t="shared" si="122"/>
        <v>0</v>
      </c>
      <c r="U37" s="98">
        <f t="shared" si="122"/>
        <v>0</v>
      </c>
      <c r="V37" s="98">
        <f t="shared" si="122"/>
        <v>2</v>
      </c>
      <c r="W37" s="98">
        <f t="shared" si="122"/>
        <v>3</v>
      </c>
      <c r="X37" s="98">
        <f t="shared" si="122"/>
        <v>4</v>
      </c>
      <c r="Y37" s="98">
        <f t="shared" si="122"/>
        <v>0</v>
      </c>
      <c r="Z37" s="98">
        <f t="shared" ref="Z37:AA37" si="123">+Z130+Z223+Z316</f>
        <v>1</v>
      </c>
      <c r="AA37" s="98">
        <f t="shared" si="123"/>
        <v>2</v>
      </c>
      <c r="AB37" s="98">
        <f t="shared" ref="AB37:AC37" si="124">+AB130+AB223+AB316</f>
        <v>1</v>
      </c>
      <c r="AC37" s="98">
        <f t="shared" si="124"/>
        <v>13</v>
      </c>
      <c r="AD37" s="98">
        <f t="shared" ref="AD37:AE37" si="125">+AD130+AD223+AD316</f>
        <v>2</v>
      </c>
      <c r="AE37" s="98">
        <f t="shared" si="125"/>
        <v>6</v>
      </c>
      <c r="AF37" s="102">
        <f t="shared" si="120"/>
        <v>0</v>
      </c>
      <c r="AG37" s="103">
        <f t="shared" si="121"/>
        <v>30</v>
      </c>
      <c r="AI37" s="124">
        <f>+SUMIF($O$1:$AD$1,"REAL",O37:AD37)</f>
        <v>30</v>
      </c>
      <c r="AK37" s="34"/>
      <c r="AL37" s="34"/>
      <c r="AM37" s="34"/>
      <c r="AN37" s="34"/>
      <c r="AO37" s="34"/>
      <c r="AP37" s="34"/>
      <c r="AQ37" s="34"/>
      <c r="AR37" s="34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45">
        <v>0</v>
      </c>
      <c r="BJ37" s="46">
        <v>0</v>
      </c>
    </row>
    <row r="38" spans="1:71" s="2" customFormat="1" ht="15" customHeight="1">
      <c r="A38" s="4" t="s">
        <v>3769</v>
      </c>
      <c r="B38" s="4" t="s">
        <v>54</v>
      </c>
      <c r="C38" s="221"/>
      <c r="D38" s="224"/>
      <c r="E38" s="225"/>
      <c r="F38" s="13" t="s">
        <v>90</v>
      </c>
      <c r="G38" s="36"/>
      <c r="H38" s="36"/>
      <c r="I38" s="36"/>
      <c r="J38" s="36"/>
      <c r="K38" s="36"/>
      <c r="L38" s="36"/>
      <c r="M38" s="36"/>
      <c r="N38" s="36"/>
      <c r="O38" s="36"/>
      <c r="P38" s="36" t="str">
        <f>+IFERROR(P37/P36,"")</f>
        <v/>
      </c>
      <c r="Q38" s="36" t="str">
        <f t="shared" ref="Q38:Y38" si="126">+IFERROR(Q37/Q36,"")</f>
        <v/>
      </c>
      <c r="R38" s="36" t="str">
        <f t="shared" si="126"/>
        <v/>
      </c>
      <c r="S38" s="36">
        <f t="shared" si="126"/>
        <v>1</v>
      </c>
      <c r="T38" s="36" t="str">
        <f t="shared" si="126"/>
        <v/>
      </c>
      <c r="U38" s="36" t="str">
        <f t="shared" si="126"/>
        <v/>
      </c>
      <c r="V38" s="36">
        <f t="shared" si="126"/>
        <v>1</v>
      </c>
      <c r="W38" s="36">
        <f t="shared" si="126"/>
        <v>1</v>
      </c>
      <c r="X38" s="36">
        <f t="shared" si="126"/>
        <v>1</v>
      </c>
      <c r="Y38" s="36" t="str">
        <f t="shared" si="126"/>
        <v/>
      </c>
      <c r="Z38" s="36" t="str">
        <f t="shared" ref="Z38:AA38" si="127">+IFERROR(Z37/Z36,"")</f>
        <v/>
      </c>
      <c r="AA38" s="36">
        <f t="shared" si="127"/>
        <v>1</v>
      </c>
      <c r="AB38" s="36">
        <f t="shared" ref="AB38:AC38" si="128">+IFERROR(AB37/AB36,"")</f>
        <v>1</v>
      </c>
      <c r="AC38" s="36">
        <f t="shared" si="128"/>
        <v>4.333333333333333</v>
      </c>
      <c r="AD38" s="36">
        <f t="shared" ref="AD38:AE38" si="129">+IFERROR(AD37/AD36,"")</f>
        <v>1</v>
      </c>
      <c r="AE38" s="36">
        <f t="shared" si="129"/>
        <v>1.5</v>
      </c>
      <c r="AF38" s="49" t="str">
        <f t="shared" ref="AF38:AG38" si="130">+IFERROR(AF37/AF36,"")</f>
        <v/>
      </c>
      <c r="AG38" s="50">
        <f t="shared" si="130"/>
        <v>1.5789473684210527</v>
      </c>
      <c r="AH38"/>
      <c r="AI38" s="1"/>
      <c r="AJ38"/>
      <c r="AK38" s="36"/>
      <c r="AL38" s="36"/>
      <c r="AM38" s="36"/>
      <c r="AN38" s="36"/>
      <c r="AO38" s="36"/>
      <c r="AP38" s="36"/>
      <c r="AQ38" s="36"/>
      <c r="AR38" s="36"/>
      <c r="AS38" s="23" t="s">
        <v>0</v>
      </c>
      <c r="AT38" s="23" t="s">
        <v>0</v>
      </c>
      <c r="AU38" s="23" t="s">
        <v>0</v>
      </c>
      <c r="AV38" s="23" t="s">
        <v>0</v>
      </c>
      <c r="AW38" s="23">
        <v>100</v>
      </c>
      <c r="AX38" s="23">
        <v>100</v>
      </c>
      <c r="AY38" s="23">
        <v>100</v>
      </c>
      <c r="AZ38" s="23">
        <v>100</v>
      </c>
      <c r="BA38" s="23">
        <v>100</v>
      </c>
      <c r="BB38" s="23">
        <v>100</v>
      </c>
      <c r="BC38" s="23">
        <v>100</v>
      </c>
      <c r="BD38" s="23">
        <v>100</v>
      </c>
      <c r="BE38" s="23">
        <v>100</v>
      </c>
      <c r="BF38" s="23">
        <v>100</v>
      </c>
      <c r="BG38" s="23">
        <v>100</v>
      </c>
      <c r="BH38" s="23">
        <v>100</v>
      </c>
      <c r="BI38" s="49" t="s">
        <v>0</v>
      </c>
      <c r="BJ38" s="50" t="s">
        <v>0</v>
      </c>
      <c r="BL38" s="2" t="str">
        <f t="shared" ref="BL38:BS38" si="131">+IFERROR(BL37/BL36,"")</f>
        <v/>
      </c>
      <c r="BM38" s="2" t="str">
        <f t="shared" si="131"/>
        <v/>
      </c>
      <c r="BN38" s="2" t="str">
        <f t="shared" si="131"/>
        <v/>
      </c>
      <c r="BO38" s="2" t="str">
        <f t="shared" si="131"/>
        <v/>
      </c>
      <c r="BP38" s="2" t="str">
        <f t="shared" si="131"/>
        <v/>
      </c>
      <c r="BQ38" s="2" t="str">
        <f t="shared" si="131"/>
        <v/>
      </c>
      <c r="BR38" s="2" t="str">
        <f t="shared" si="131"/>
        <v/>
      </c>
      <c r="BS38" s="2" t="str">
        <f t="shared" si="131"/>
        <v/>
      </c>
    </row>
    <row r="39" spans="1:71" ht="15" customHeight="1">
      <c r="A39" s="4" t="s">
        <v>3769</v>
      </c>
      <c r="B39" s="4" t="s">
        <v>50</v>
      </c>
      <c r="C39" s="221"/>
      <c r="D39" s="226" t="s">
        <v>36</v>
      </c>
      <c r="E39" s="225" t="s">
        <v>50</v>
      </c>
      <c r="F39" s="10" t="s">
        <v>40</v>
      </c>
      <c r="G39" s="19"/>
      <c r="H39" s="19"/>
      <c r="I39" s="19"/>
      <c r="J39" s="19"/>
      <c r="K39" s="19"/>
      <c r="L39" s="19"/>
      <c r="M39" s="19"/>
      <c r="N39" s="19"/>
      <c r="O39" s="97">
        <f t="shared" ref="O39:Z39" si="132">+O132+O225+O318+O411</f>
        <v>0</v>
      </c>
      <c r="P39" s="97">
        <f t="shared" si="132"/>
        <v>3</v>
      </c>
      <c r="Q39" s="97">
        <f t="shared" si="132"/>
        <v>0</v>
      </c>
      <c r="R39" s="97">
        <f t="shared" si="132"/>
        <v>0</v>
      </c>
      <c r="S39" s="97">
        <f t="shared" si="132"/>
        <v>0</v>
      </c>
      <c r="T39" s="97">
        <f t="shared" si="132"/>
        <v>0</v>
      </c>
      <c r="U39" s="97">
        <f t="shared" si="132"/>
        <v>2</v>
      </c>
      <c r="V39" s="97">
        <f t="shared" si="132"/>
        <v>1</v>
      </c>
      <c r="W39" s="97">
        <f t="shared" si="132"/>
        <v>1</v>
      </c>
      <c r="X39" s="97">
        <f t="shared" si="132"/>
        <v>2</v>
      </c>
      <c r="Y39" s="97">
        <f t="shared" si="132"/>
        <v>3</v>
      </c>
      <c r="Z39" s="97">
        <f t="shared" si="132"/>
        <v>4</v>
      </c>
      <c r="AA39" s="97">
        <f t="shared" ref="AA39:AB39" si="133">+AA132+AA225+AA318+AA411</f>
        <v>2</v>
      </c>
      <c r="AB39" s="97">
        <f t="shared" si="133"/>
        <v>6</v>
      </c>
      <c r="AC39" s="97">
        <f t="shared" ref="AC39:AD39" si="134">+AC132+AC225+AC318+AC411</f>
        <v>4</v>
      </c>
      <c r="AD39" s="97">
        <f t="shared" si="134"/>
        <v>3</v>
      </c>
      <c r="AE39" s="97">
        <f t="shared" ref="AE39" si="135">+AE132+AE225+AE318+AE411</f>
        <v>1</v>
      </c>
      <c r="AF39" s="100">
        <f t="shared" ref="AF39:AF42" si="136">+SUM(O39:R39)</f>
        <v>3</v>
      </c>
      <c r="AG39" s="101">
        <f t="shared" ref="AG39:AG42" si="137">+SUM(S39:AD39)</f>
        <v>28</v>
      </c>
      <c r="AI39" s="124">
        <f>+SUMIF($O$1:$AD$1,"REAL",O39:AD39)</f>
        <v>31</v>
      </c>
      <c r="AK39" s="19"/>
      <c r="AL39" s="19"/>
      <c r="AM39" s="19"/>
      <c r="AN39" s="19"/>
      <c r="AO39" s="19"/>
      <c r="AP39" s="19"/>
      <c r="AQ39" s="19"/>
      <c r="AR39" s="19"/>
      <c r="AS39" s="20"/>
      <c r="AT39" s="20"/>
      <c r="AU39" s="20">
        <v>0</v>
      </c>
      <c r="AV39" s="20">
        <v>0</v>
      </c>
      <c r="AW39" s="20">
        <v>0</v>
      </c>
      <c r="AX39" s="20">
        <v>0</v>
      </c>
      <c r="AY39" s="20">
        <v>1</v>
      </c>
      <c r="AZ39" s="20">
        <v>1</v>
      </c>
      <c r="BA39" s="20">
        <v>1</v>
      </c>
      <c r="BB39" s="20">
        <v>2</v>
      </c>
      <c r="BC39" s="20">
        <v>2</v>
      </c>
      <c r="BD39" s="20">
        <v>2</v>
      </c>
      <c r="BE39" s="20">
        <v>4</v>
      </c>
      <c r="BF39" s="20">
        <v>4</v>
      </c>
      <c r="BG39" s="20">
        <v>4</v>
      </c>
      <c r="BH39" s="20">
        <v>5</v>
      </c>
      <c r="BI39" s="44">
        <v>0</v>
      </c>
      <c r="BJ39" s="59">
        <v>26</v>
      </c>
      <c r="BL39" t="e">
        <v>#REF!</v>
      </c>
      <c r="BM39" t="e">
        <v>#REF!</v>
      </c>
      <c r="BN39" t="e">
        <v>#REF!</v>
      </c>
      <c r="BO39" t="e">
        <v>#REF!</v>
      </c>
      <c r="BP39" t="e">
        <v>#REF!</v>
      </c>
      <c r="BQ39" t="e">
        <v>#REF!</v>
      </c>
      <c r="BR39" t="e">
        <v>#REF!</v>
      </c>
      <c r="BS39" t="e">
        <v>#REF!</v>
      </c>
    </row>
    <row r="40" spans="1:71">
      <c r="A40" s="4" t="s">
        <v>3769</v>
      </c>
      <c r="B40" s="4" t="s">
        <v>50</v>
      </c>
      <c r="C40" s="221"/>
      <c r="D40" s="226"/>
      <c r="E40" s="225"/>
      <c r="F40" s="11" t="s">
        <v>88</v>
      </c>
      <c r="G40" s="34"/>
      <c r="H40" s="34"/>
      <c r="I40" s="34"/>
      <c r="J40" s="34"/>
      <c r="K40" s="34"/>
      <c r="L40" s="34"/>
      <c r="M40" s="34"/>
      <c r="N40" s="34"/>
      <c r="O40" s="98"/>
      <c r="P40" s="98">
        <f>SUM(P41:P42)</f>
        <v>0</v>
      </c>
      <c r="Q40" s="98">
        <f t="shared" ref="Q40:Y40" si="138">SUM(Q41:Q42)</f>
        <v>0</v>
      </c>
      <c r="R40" s="98">
        <f t="shared" si="138"/>
        <v>0</v>
      </c>
      <c r="S40" s="98">
        <f t="shared" si="138"/>
        <v>3</v>
      </c>
      <c r="T40" s="98">
        <f t="shared" si="138"/>
        <v>2</v>
      </c>
      <c r="U40" s="98">
        <f t="shared" si="138"/>
        <v>6</v>
      </c>
      <c r="V40" s="98">
        <f t="shared" si="138"/>
        <v>1</v>
      </c>
      <c r="W40" s="98">
        <f t="shared" si="138"/>
        <v>3</v>
      </c>
      <c r="X40" s="98">
        <f t="shared" si="138"/>
        <v>7</v>
      </c>
      <c r="Y40" s="98">
        <f t="shared" si="138"/>
        <v>11</v>
      </c>
      <c r="Z40" s="98">
        <f t="shared" ref="Z40:AA40" si="139">SUM(Z41:Z42)</f>
        <v>9</v>
      </c>
      <c r="AA40" s="98">
        <f t="shared" si="139"/>
        <v>19</v>
      </c>
      <c r="AB40" s="98">
        <f t="shared" ref="AB40:AC40" si="140">SUM(AB41:AB42)</f>
        <v>14</v>
      </c>
      <c r="AC40" s="98">
        <f t="shared" si="140"/>
        <v>7</v>
      </c>
      <c r="AD40" s="98">
        <f t="shared" ref="AD40:AE40" si="141">SUM(AD41:AD42)</f>
        <v>13</v>
      </c>
      <c r="AE40" s="98">
        <f t="shared" si="141"/>
        <v>20</v>
      </c>
      <c r="AF40" s="102">
        <f t="shared" si="136"/>
        <v>0</v>
      </c>
      <c r="AG40" s="103">
        <f t="shared" si="137"/>
        <v>95</v>
      </c>
      <c r="AI40" s="124">
        <f>+SUMIF($O$1:$AD$1,"REAL",O40:AD40)</f>
        <v>95</v>
      </c>
      <c r="AK40" s="34"/>
      <c r="AL40" s="34"/>
      <c r="AM40" s="34"/>
      <c r="AN40" s="34"/>
      <c r="AO40" s="34"/>
      <c r="AP40" s="34"/>
      <c r="AQ40" s="34"/>
      <c r="AR40" s="34"/>
      <c r="AS40" s="21"/>
      <c r="AT40" s="21"/>
      <c r="AU40" s="21">
        <v>4</v>
      </c>
      <c r="AV40" s="21">
        <v>6</v>
      </c>
      <c r="AW40" s="21">
        <v>7</v>
      </c>
      <c r="AX40" s="21">
        <v>8</v>
      </c>
      <c r="AY40" s="21">
        <v>21</v>
      </c>
      <c r="AZ40" s="21">
        <v>29</v>
      </c>
      <c r="BA40" s="21">
        <v>37</v>
      </c>
      <c r="BB40" s="21">
        <v>45</v>
      </c>
      <c r="BC40" s="21">
        <v>53</v>
      </c>
      <c r="BD40" s="21">
        <v>59</v>
      </c>
      <c r="BE40" s="21">
        <v>97</v>
      </c>
      <c r="BF40" s="21">
        <v>111</v>
      </c>
      <c r="BG40" s="21">
        <v>125</v>
      </c>
      <c r="BH40" s="21">
        <v>139</v>
      </c>
      <c r="BI40" s="45">
        <v>10</v>
      </c>
      <c r="BJ40" s="46">
        <v>731</v>
      </c>
      <c r="BL40">
        <v>0</v>
      </c>
      <c r="BM40">
        <v>5237.8507834101383</v>
      </c>
      <c r="BN40">
        <v>21934.047998872607</v>
      </c>
      <c r="BO40">
        <v>27753.504043126686</v>
      </c>
      <c r="BP40">
        <v>19366.74197717354</v>
      </c>
      <c r="BQ40">
        <v>19477.889236700074</v>
      </c>
      <c r="BR40">
        <v>37374.590451464006</v>
      </c>
      <c r="BS40">
        <v>0</v>
      </c>
    </row>
    <row r="41" spans="1:71" outlineLevel="1">
      <c r="A41" s="4" t="s">
        <v>3769</v>
      </c>
      <c r="B41" s="4" t="s">
        <v>50</v>
      </c>
      <c r="C41" s="221"/>
      <c r="D41" s="226"/>
      <c r="E41" s="225"/>
      <c r="F41" s="12" t="s">
        <v>1</v>
      </c>
      <c r="G41" s="35"/>
      <c r="H41" s="35"/>
      <c r="I41" s="35"/>
      <c r="J41" s="35"/>
      <c r="K41" s="35"/>
      <c r="L41" s="35"/>
      <c r="M41" s="35"/>
      <c r="N41" s="35"/>
      <c r="O41" s="99"/>
      <c r="P41" s="99">
        <f>+P134+P227+P320</f>
        <v>0</v>
      </c>
      <c r="Q41" s="99">
        <f t="shared" ref="Q41:Y45" si="142">+Q134+Q227+Q320</f>
        <v>0</v>
      </c>
      <c r="R41" s="99">
        <f t="shared" si="142"/>
        <v>0</v>
      </c>
      <c r="S41" s="99">
        <f t="shared" si="142"/>
        <v>3</v>
      </c>
      <c r="T41" s="99">
        <f t="shared" si="142"/>
        <v>2</v>
      </c>
      <c r="U41" s="99">
        <f t="shared" si="142"/>
        <v>6</v>
      </c>
      <c r="V41" s="99">
        <f t="shared" si="142"/>
        <v>1</v>
      </c>
      <c r="W41" s="99">
        <f t="shared" si="142"/>
        <v>3</v>
      </c>
      <c r="X41" s="99">
        <f t="shared" si="142"/>
        <v>7</v>
      </c>
      <c r="Y41" s="99">
        <f t="shared" si="142"/>
        <v>11</v>
      </c>
      <c r="Z41" s="99">
        <f t="shared" ref="Z41:AA41" si="143">+Z134+Z227+Z320</f>
        <v>9</v>
      </c>
      <c r="AA41" s="99">
        <f t="shared" si="143"/>
        <v>19</v>
      </c>
      <c r="AB41" s="99">
        <f t="shared" ref="AB41:AC41" si="144">+AB134+AB227+AB320</f>
        <v>14</v>
      </c>
      <c r="AC41" s="99">
        <f t="shared" si="144"/>
        <v>7</v>
      </c>
      <c r="AD41" s="99">
        <f t="shared" ref="AD41:AE41" si="145">+AD134+AD227+AD320</f>
        <v>13</v>
      </c>
      <c r="AE41" s="99">
        <f t="shared" si="145"/>
        <v>20</v>
      </c>
      <c r="AF41" s="104">
        <f t="shared" si="136"/>
        <v>0</v>
      </c>
      <c r="AG41" s="105">
        <f t="shared" si="137"/>
        <v>95</v>
      </c>
      <c r="AK41" s="35"/>
      <c r="AL41" s="35"/>
      <c r="AM41" s="35"/>
      <c r="AN41" s="35"/>
      <c r="AO41" s="35"/>
      <c r="AP41" s="35"/>
      <c r="AQ41" s="35"/>
      <c r="AR41" s="35"/>
      <c r="AS41" s="22"/>
      <c r="AT41" s="22"/>
      <c r="AU41" s="22">
        <v>2</v>
      </c>
      <c r="AV41" s="22">
        <v>3</v>
      </c>
      <c r="AW41" s="22">
        <v>3</v>
      </c>
      <c r="AX41" s="22">
        <v>4</v>
      </c>
      <c r="AY41" s="22">
        <v>11</v>
      </c>
      <c r="AZ41" s="22">
        <v>15</v>
      </c>
      <c r="BA41" s="22">
        <v>19</v>
      </c>
      <c r="BB41" s="22">
        <v>23</v>
      </c>
      <c r="BC41" s="22">
        <v>27</v>
      </c>
      <c r="BD41" s="22">
        <v>30</v>
      </c>
      <c r="BE41" s="22">
        <v>50</v>
      </c>
      <c r="BF41" s="22">
        <v>56</v>
      </c>
      <c r="BG41" s="22">
        <v>64</v>
      </c>
      <c r="BH41" s="22">
        <v>71</v>
      </c>
      <c r="BI41" s="47">
        <v>5</v>
      </c>
      <c r="BJ41" s="48">
        <v>373</v>
      </c>
    </row>
    <row r="42" spans="1:71" outlineLevel="1">
      <c r="A42" s="4" t="s">
        <v>3769</v>
      </c>
      <c r="B42" s="4" t="s">
        <v>50</v>
      </c>
      <c r="C42" s="221"/>
      <c r="D42" s="226"/>
      <c r="E42" s="225"/>
      <c r="F42" s="12" t="s">
        <v>2</v>
      </c>
      <c r="G42" s="35"/>
      <c r="H42" s="35"/>
      <c r="I42" s="35"/>
      <c r="J42" s="35"/>
      <c r="K42" s="35"/>
      <c r="L42" s="35"/>
      <c r="M42" s="35"/>
      <c r="N42" s="35"/>
      <c r="O42" s="99"/>
      <c r="P42" s="99">
        <f>+P135+P228+P321</f>
        <v>0</v>
      </c>
      <c r="Q42" s="99">
        <f t="shared" si="142"/>
        <v>0</v>
      </c>
      <c r="R42" s="99">
        <f t="shared" si="142"/>
        <v>0</v>
      </c>
      <c r="S42" s="99">
        <f t="shared" si="142"/>
        <v>0</v>
      </c>
      <c r="T42" s="99">
        <f t="shared" si="142"/>
        <v>0</v>
      </c>
      <c r="U42" s="99">
        <f t="shared" si="142"/>
        <v>0</v>
      </c>
      <c r="V42" s="99">
        <f t="shared" si="142"/>
        <v>0</v>
      </c>
      <c r="W42" s="99">
        <f t="shared" si="142"/>
        <v>0</v>
      </c>
      <c r="X42" s="99">
        <f t="shared" si="142"/>
        <v>0</v>
      </c>
      <c r="Y42" s="99">
        <f t="shared" si="142"/>
        <v>0</v>
      </c>
      <c r="Z42" s="99">
        <f t="shared" ref="Z42:AA42" si="146">+Z135+Z228+Z321</f>
        <v>0</v>
      </c>
      <c r="AA42" s="99">
        <f t="shared" si="146"/>
        <v>0</v>
      </c>
      <c r="AB42" s="99">
        <f t="shared" ref="AB42:AC42" si="147">+AB135+AB228+AB321</f>
        <v>0</v>
      </c>
      <c r="AC42" s="99">
        <f t="shared" si="147"/>
        <v>0</v>
      </c>
      <c r="AD42" s="99">
        <f t="shared" ref="AD42:AE42" si="148">+AD135+AD228+AD321</f>
        <v>0</v>
      </c>
      <c r="AE42" s="99">
        <f t="shared" si="148"/>
        <v>0</v>
      </c>
      <c r="AF42" s="104">
        <f t="shared" si="136"/>
        <v>0</v>
      </c>
      <c r="AG42" s="105">
        <f t="shared" si="137"/>
        <v>0</v>
      </c>
      <c r="AK42" s="35"/>
      <c r="AL42" s="35"/>
      <c r="AM42" s="35"/>
      <c r="AN42" s="35"/>
      <c r="AO42" s="35"/>
      <c r="AP42" s="35"/>
      <c r="AQ42" s="35"/>
      <c r="AR42" s="35"/>
      <c r="AS42" s="22"/>
      <c r="AT42" s="22"/>
      <c r="AU42" s="22">
        <v>0</v>
      </c>
      <c r="AV42" s="22">
        <v>0</v>
      </c>
      <c r="AW42" s="22">
        <v>0</v>
      </c>
      <c r="AX42" s="22">
        <v>0</v>
      </c>
      <c r="AY42" s="22">
        <v>1</v>
      </c>
      <c r="AZ42" s="22">
        <v>1</v>
      </c>
      <c r="BA42" s="22">
        <v>1</v>
      </c>
      <c r="BB42" s="22">
        <v>2</v>
      </c>
      <c r="BC42" s="22">
        <v>2</v>
      </c>
      <c r="BD42" s="22">
        <v>2</v>
      </c>
      <c r="BE42" s="22">
        <v>4</v>
      </c>
      <c r="BF42" s="22">
        <v>4</v>
      </c>
      <c r="BG42" s="22">
        <v>5</v>
      </c>
      <c r="BH42" s="22">
        <v>6</v>
      </c>
      <c r="BI42" s="47">
        <v>0</v>
      </c>
      <c r="BJ42" s="48">
        <v>28</v>
      </c>
    </row>
    <row r="43" spans="1:71" outlineLevel="1">
      <c r="A43" s="4" t="s">
        <v>3769</v>
      </c>
      <c r="B43" s="4" t="s">
        <v>50</v>
      </c>
      <c r="C43" s="221"/>
      <c r="D43" s="226"/>
      <c r="E43" s="225"/>
      <c r="F43" s="14" t="s">
        <v>83</v>
      </c>
      <c r="G43" s="37"/>
      <c r="H43" s="37"/>
      <c r="I43" s="37"/>
      <c r="J43" s="37"/>
      <c r="K43" s="37"/>
      <c r="L43" s="37"/>
      <c r="M43" s="37"/>
      <c r="N43" s="37"/>
      <c r="O43" s="106"/>
      <c r="P43" s="106">
        <f>+P136+P229+P322</f>
        <v>0</v>
      </c>
      <c r="Q43" s="106">
        <f t="shared" si="142"/>
        <v>0</v>
      </c>
      <c r="R43" s="106">
        <f t="shared" si="142"/>
        <v>0</v>
      </c>
      <c r="S43" s="106">
        <f t="shared" si="142"/>
        <v>0</v>
      </c>
      <c r="T43" s="106">
        <f t="shared" si="142"/>
        <v>0</v>
      </c>
      <c r="U43" s="106">
        <f t="shared" si="142"/>
        <v>0</v>
      </c>
      <c r="V43" s="106">
        <f t="shared" si="142"/>
        <v>0</v>
      </c>
      <c r="W43" s="106">
        <f t="shared" si="142"/>
        <v>0</v>
      </c>
      <c r="X43" s="106">
        <f t="shared" si="142"/>
        <v>0</v>
      </c>
      <c r="Y43" s="106">
        <f t="shared" si="142"/>
        <v>0</v>
      </c>
      <c r="Z43" s="106">
        <f t="shared" ref="Z43:AA43" si="149">+Z136+Z229+Z322</f>
        <v>0</v>
      </c>
      <c r="AA43" s="106">
        <f t="shared" si="149"/>
        <v>0</v>
      </c>
      <c r="AB43" s="106">
        <f t="shared" ref="AB43:AC43" si="150">+AB136+AB229+AB322</f>
        <v>0</v>
      </c>
      <c r="AC43" s="106">
        <f t="shared" si="150"/>
        <v>0</v>
      </c>
      <c r="AD43" s="106">
        <f t="shared" ref="AD43:AE43" si="151">+AD136+AD229+AD322</f>
        <v>0</v>
      </c>
      <c r="AE43" s="106">
        <f t="shared" si="151"/>
        <v>0</v>
      </c>
      <c r="AF43" s="107">
        <f t="shared" ref="AF43" si="152">+SUMIF($O$1:$AD$1,"REAL",O43:AD43)</f>
        <v>0</v>
      </c>
      <c r="AG43" s="108"/>
      <c r="AK43" s="37"/>
      <c r="AL43" s="37"/>
      <c r="AM43" s="37"/>
      <c r="AN43" s="37"/>
      <c r="AO43" s="37"/>
      <c r="AP43" s="37"/>
      <c r="AQ43" s="37"/>
      <c r="AR43" s="37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51"/>
      <c r="BJ43" s="52"/>
    </row>
    <row r="44" spans="1:71" outlineLevel="1">
      <c r="A44" s="4" t="s">
        <v>3769</v>
      </c>
      <c r="B44" s="4" t="s">
        <v>50</v>
      </c>
      <c r="C44" s="221"/>
      <c r="D44" s="226"/>
      <c r="E44" s="225"/>
      <c r="F44" s="14" t="s">
        <v>103</v>
      </c>
      <c r="G44" s="37"/>
      <c r="H44" s="37"/>
      <c r="I44" s="37"/>
      <c r="J44" s="37"/>
      <c r="K44" s="37"/>
      <c r="L44" s="37"/>
      <c r="M44" s="37"/>
      <c r="N44" s="37"/>
      <c r="O44" s="106"/>
      <c r="P44" s="106">
        <f t="shared" ref="P44:P45" si="153">+P137+P230+P323</f>
        <v>0</v>
      </c>
      <c r="Q44" s="106">
        <f t="shared" si="142"/>
        <v>0</v>
      </c>
      <c r="R44" s="106">
        <f t="shared" si="142"/>
        <v>0</v>
      </c>
      <c r="S44" s="106">
        <f t="shared" si="142"/>
        <v>0</v>
      </c>
      <c r="T44" s="106">
        <f t="shared" si="142"/>
        <v>0</v>
      </c>
      <c r="U44" s="106">
        <f t="shared" si="142"/>
        <v>0</v>
      </c>
      <c r="V44" s="106">
        <f t="shared" si="142"/>
        <v>0</v>
      </c>
      <c r="W44" s="106">
        <f t="shared" si="142"/>
        <v>0</v>
      </c>
      <c r="X44" s="106">
        <f t="shared" si="142"/>
        <v>0</v>
      </c>
      <c r="Y44" s="106">
        <f t="shared" si="142"/>
        <v>0</v>
      </c>
      <c r="Z44" s="106">
        <f t="shared" ref="Z44:AA44" si="154">+Z137+Z230+Z323</f>
        <v>0</v>
      </c>
      <c r="AA44" s="106">
        <f t="shared" si="154"/>
        <v>0</v>
      </c>
      <c r="AB44" s="106">
        <f t="shared" ref="AB44:AC44" si="155">+AB137+AB230+AB323</f>
        <v>0</v>
      </c>
      <c r="AC44" s="106">
        <f t="shared" si="155"/>
        <v>0</v>
      </c>
      <c r="AD44" s="106">
        <f t="shared" ref="AD44:AE44" si="156">+AD137+AD230+AD323</f>
        <v>0</v>
      </c>
      <c r="AE44" s="106">
        <f t="shared" si="156"/>
        <v>0</v>
      </c>
      <c r="AF44" s="107"/>
      <c r="AG44" s="108"/>
      <c r="AK44" s="37"/>
      <c r="AL44" s="37"/>
      <c r="AM44" s="37"/>
      <c r="AN44" s="37"/>
      <c r="AO44" s="37"/>
      <c r="AP44" s="37"/>
      <c r="AQ44" s="37"/>
      <c r="AR44" s="37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51"/>
      <c r="BJ44" s="52"/>
    </row>
    <row r="45" spans="1:71" outlineLevel="1">
      <c r="A45" s="4" t="s">
        <v>3769</v>
      </c>
      <c r="B45" s="4" t="s">
        <v>50</v>
      </c>
      <c r="C45" s="221"/>
      <c r="D45" s="226"/>
      <c r="E45" s="225"/>
      <c r="F45" s="14" t="s">
        <v>104</v>
      </c>
      <c r="G45" s="37"/>
      <c r="H45" s="37"/>
      <c r="I45" s="37"/>
      <c r="J45" s="37"/>
      <c r="K45" s="37"/>
      <c r="L45" s="37"/>
      <c r="M45" s="37"/>
      <c r="N45" s="37"/>
      <c r="O45" s="106"/>
      <c r="P45" s="106">
        <f t="shared" si="153"/>
        <v>0</v>
      </c>
      <c r="Q45" s="106">
        <f t="shared" si="142"/>
        <v>0</v>
      </c>
      <c r="R45" s="106">
        <f t="shared" si="142"/>
        <v>0</v>
      </c>
      <c r="S45" s="106">
        <f t="shared" si="142"/>
        <v>0</v>
      </c>
      <c r="T45" s="106">
        <f t="shared" si="142"/>
        <v>0</v>
      </c>
      <c r="U45" s="106">
        <f t="shared" si="142"/>
        <v>0</v>
      </c>
      <c r="V45" s="106">
        <f t="shared" si="142"/>
        <v>0</v>
      </c>
      <c r="W45" s="106">
        <f t="shared" si="142"/>
        <v>0</v>
      </c>
      <c r="X45" s="106">
        <f t="shared" si="142"/>
        <v>0</v>
      </c>
      <c r="Y45" s="106">
        <f t="shared" si="142"/>
        <v>0</v>
      </c>
      <c r="Z45" s="106">
        <f t="shared" ref="Z45:AA45" si="157">+Z138+Z231+Z324</f>
        <v>0</v>
      </c>
      <c r="AA45" s="106">
        <f t="shared" si="157"/>
        <v>0</v>
      </c>
      <c r="AB45" s="106">
        <f t="shared" ref="AB45:AC45" si="158">+AB138+AB231+AB324</f>
        <v>0</v>
      </c>
      <c r="AC45" s="106">
        <f t="shared" si="158"/>
        <v>0</v>
      </c>
      <c r="AD45" s="106">
        <f t="shared" ref="AD45:AE45" si="159">+AD138+AD231+AD324</f>
        <v>0</v>
      </c>
      <c r="AE45" s="106">
        <f t="shared" si="159"/>
        <v>0</v>
      </c>
      <c r="AF45" s="107"/>
      <c r="AG45" s="108"/>
      <c r="AK45" s="37"/>
      <c r="AL45" s="37"/>
      <c r="AM45" s="37"/>
      <c r="AN45" s="37"/>
      <c r="AO45" s="37"/>
      <c r="AP45" s="37"/>
      <c r="AQ45" s="37"/>
      <c r="AR45" s="37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51"/>
      <c r="BJ45" s="52"/>
    </row>
    <row r="46" spans="1:71" s="2" customFormat="1">
      <c r="A46" s="4" t="s">
        <v>3769</v>
      </c>
      <c r="B46" s="4" t="s">
        <v>50</v>
      </c>
      <c r="C46" s="221"/>
      <c r="D46" s="226"/>
      <c r="E46" s="225"/>
      <c r="F46" s="13" t="s">
        <v>90</v>
      </c>
      <c r="G46" s="36"/>
      <c r="H46" s="36"/>
      <c r="I46" s="36"/>
      <c r="J46" s="36"/>
      <c r="K46" s="36"/>
      <c r="L46" s="36"/>
      <c r="M46" s="36"/>
      <c r="N46" s="36"/>
      <c r="O46" s="36"/>
      <c r="P46" s="36">
        <f>+IFERROR(P40/P39,"")</f>
        <v>0</v>
      </c>
      <c r="Q46" s="36" t="str">
        <f t="shared" ref="Q46:Y46" si="160">+IFERROR(Q40/Q39,"")</f>
        <v/>
      </c>
      <c r="R46" s="36" t="str">
        <f t="shared" si="160"/>
        <v/>
      </c>
      <c r="S46" s="36" t="str">
        <f t="shared" si="160"/>
        <v/>
      </c>
      <c r="T46" s="36" t="str">
        <f t="shared" si="160"/>
        <v/>
      </c>
      <c r="U46" s="36">
        <f t="shared" si="160"/>
        <v>3</v>
      </c>
      <c r="V46" s="36">
        <f t="shared" si="160"/>
        <v>1</v>
      </c>
      <c r="W46" s="36">
        <f t="shared" si="160"/>
        <v>3</v>
      </c>
      <c r="X46" s="36">
        <f t="shared" si="160"/>
        <v>3.5</v>
      </c>
      <c r="Y46" s="36">
        <f t="shared" si="160"/>
        <v>3.6666666666666665</v>
      </c>
      <c r="Z46" s="36">
        <f t="shared" ref="Z46:AA46" si="161">+IFERROR(Z40/Z39,"")</f>
        <v>2.25</v>
      </c>
      <c r="AA46" s="36">
        <f t="shared" si="161"/>
        <v>9.5</v>
      </c>
      <c r="AB46" s="36">
        <f t="shared" ref="AB46:AC46" si="162">+IFERROR(AB40/AB39,"")</f>
        <v>2.3333333333333335</v>
      </c>
      <c r="AC46" s="36">
        <f t="shared" si="162"/>
        <v>1.75</v>
      </c>
      <c r="AD46" s="36">
        <f t="shared" ref="AD46:AE46" si="163">+IFERROR(AD40/AD39,"")</f>
        <v>4.333333333333333</v>
      </c>
      <c r="AE46" s="36">
        <f t="shared" si="163"/>
        <v>20</v>
      </c>
      <c r="AF46" s="53">
        <f t="shared" ref="AF46:AG46" si="164">+IFERROR(AF40/AF39,"")</f>
        <v>0</v>
      </c>
      <c r="AG46" s="54">
        <f t="shared" si="164"/>
        <v>3.3928571428571428</v>
      </c>
      <c r="AH46"/>
      <c r="AI46" s="1"/>
      <c r="AJ46"/>
      <c r="AK46" s="36"/>
      <c r="AL46" s="36"/>
      <c r="AM46" s="36"/>
      <c r="AN46" s="36"/>
      <c r="AO46" s="36"/>
      <c r="AP46" s="36"/>
      <c r="AQ46" s="36"/>
      <c r="AR46" s="36"/>
      <c r="AS46" s="23">
        <v>0</v>
      </c>
      <c r="AT46" s="23">
        <v>0</v>
      </c>
      <c r="AU46" s="23">
        <v>30</v>
      </c>
      <c r="AV46" s="23">
        <v>30</v>
      </c>
      <c r="AW46" s="23">
        <v>100</v>
      </c>
      <c r="AX46" s="23">
        <v>100</v>
      </c>
      <c r="AY46" s="23">
        <v>100</v>
      </c>
      <c r="AZ46" s="23">
        <v>100</v>
      </c>
      <c r="BA46" s="23">
        <v>100</v>
      </c>
      <c r="BB46" s="23">
        <v>100</v>
      </c>
      <c r="BC46" s="23">
        <v>100</v>
      </c>
      <c r="BD46" s="23">
        <v>100</v>
      </c>
      <c r="BE46" s="23">
        <v>100</v>
      </c>
      <c r="BF46" s="23">
        <v>100</v>
      </c>
      <c r="BG46" s="23">
        <v>100</v>
      </c>
      <c r="BH46" s="23">
        <v>100</v>
      </c>
      <c r="BI46" s="53" t="s">
        <v>0</v>
      </c>
      <c r="BJ46" s="54">
        <v>12.653846153846153</v>
      </c>
      <c r="BL46" s="2">
        <v>0</v>
      </c>
      <c r="BM46" s="2">
        <v>13.499615421160152</v>
      </c>
      <c r="BN46" s="2">
        <v>13.531183219538933</v>
      </c>
      <c r="BO46" s="2">
        <v>9.9013571327601451</v>
      </c>
      <c r="BP46" s="2">
        <v>5.3132351103356772</v>
      </c>
      <c r="BQ46" s="2">
        <v>4.4725348419517958</v>
      </c>
      <c r="BR46" s="2">
        <v>7.9571195340566341</v>
      </c>
      <c r="BS46" s="2">
        <v>0</v>
      </c>
    </row>
    <row r="47" spans="1:71" ht="15" customHeight="1">
      <c r="A47" s="4" t="s">
        <v>3769</v>
      </c>
      <c r="B47" s="4" t="s">
        <v>41</v>
      </c>
      <c r="C47" s="221"/>
      <c r="D47" s="222" t="s">
        <v>37</v>
      </c>
      <c r="E47" s="225" t="s">
        <v>41</v>
      </c>
      <c r="F47" s="10" t="s">
        <v>40</v>
      </c>
      <c r="G47" s="19"/>
      <c r="H47" s="19"/>
      <c r="I47" s="19"/>
      <c r="J47" s="19"/>
      <c r="K47" s="19"/>
      <c r="L47" s="19"/>
      <c r="M47" s="19"/>
      <c r="N47" s="19"/>
      <c r="O47" s="97">
        <f t="shared" ref="O47:Z47" si="165">+O140+O233+O326+O419</f>
        <v>0</v>
      </c>
      <c r="P47" s="97">
        <f t="shared" si="165"/>
        <v>0</v>
      </c>
      <c r="Q47" s="97">
        <f t="shared" si="165"/>
        <v>0</v>
      </c>
      <c r="R47" s="97">
        <f t="shared" si="165"/>
        <v>0</v>
      </c>
      <c r="S47" s="97">
        <f t="shared" si="165"/>
        <v>0</v>
      </c>
      <c r="T47" s="97">
        <f t="shared" si="165"/>
        <v>0</v>
      </c>
      <c r="U47" s="97">
        <f t="shared" si="165"/>
        <v>0</v>
      </c>
      <c r="V47" s="97">
        <f t="shared" si="165"/>
        <v>0</v>
      </c>
      <c r="W47" s="97">
        <f t="shared" si="165"/>
        <v>0</v>
      </c>
      <c r="X47" s="97">
        <f t="shared" si="165"/>
        <v>0</v>
      </c>
      <c r="Y47" s="97">
        <f t="shared" si="165"/>
        <v>0</v>
      </c>
      <c r="Z47" s="97">
        <f t="shared" si="165"/>
        <v>0</v>
      </c>
      <c r="AA47" s="97">
        <f t="shared" ref="AA47:AB47" si="166">+AA140+AA233+AA326+AA419</f>
        <v>0</v>
      </c>
      <c r="AB47" s="97">
        <f t="shared" si="166"/>
        <v>0</v>
      </c>
      <c r="AC47" s="97">
        <f t="shared" ref="AC47:AD47" si="167">+AC140+AC233+AC326+AC419</f>
        <v>0</v>
      </c>
      <c r="AD47" s="97">
        <f t="shared" si="167"/>
        <v>0</v>
      </c>
      <c r="AE47" s="97">
        <f t="shared" ref="AE47" si="168">+AE140+AE233+AE326+AE419</f>
        <v>0</v>
      </c>
      <c r="AF47" s="100">
        <f t="shared" ref="AF47:AF50" si="169">+SUM(O47:R47)</f>
        <v>0</v>
      </c>
      <c r="AG47" s="101">
        <f t="shared" ref="AG47:AG50" si="170">+SUM(S47:AD47)</f>
        <v>0</v>
      </c>
      <c r="AI47" s="124">
        <f>+SUMIF($O$1:$AD$1,"REAL",O47:AD47)</f>
        <v>0</v>
      </c>
      <c r="AK47" s="19"/>
      <c r="AL47" s="19"/>
      <c r="AM47" s="19"/>
      <c r="AN47" s="19"/>
      <c r="AO47" s="19"/>
      <c r="AP47" s="19"/>
      <c r="AQ47" s="19"/>
      <c r="AR47" s="19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44">
        <v>0</v>
      </c>
      <c r="BJ47" s="59">
        <v>0</v>
      </c>
    </row>
    <row r="48" spans="1:71">
      <c r="A48" s="4" t="s">
        <v>3769</v>
      </c>
      <c r="B48" s="4" t="s">
        <v>41</v>
      </c>
      <c r="C48" s="221"/>
      <c r="D48" s="223"/>
      <c r="E48" s="225"/>
      <c r="F48" s="11" t="s">
        <v>88</v>
      </c>
      <c r="G48" s="34"/>
      <c r="H48" s="34"/>
      <c r="I48" s="34"/>
      <c r="J48" s="34"/>
      <c r="K48" s="34"/>
      <c r="L48" s="34"/>
      <c r="M48" s="34"/>
      <c r="N48" s="34"/>
      <c r="O48" s="98"/>
      <c r="P48" s="98">
        <f>SUM(P49:P51)</f>
        <v>0</v>
      </c>
      <c r="Q48" s="98">
        <f t="shared" ref="Q48:Y48" si="171">SUM(Q49:Q51)</f>
        <v>0</v>
      </c>
      <c r="R48" s="98">
        <f t="shared" si="171"/>
        <v>0</v>
      </c>
      <c r="S48" s="98">
        <f t="shared" si="171"/>
        <v>0</v>
      </c>
      <c r="T48" s="98">
        <f t="shared" si="171"/>
        <v>0</v>
      </c>
      <c r="U48" s="98">
        <f t="shared" si="171"/>
        <v>0</v>
      </c>
      <c r="V48" s="98">
        <f t="shared" si="171"/>
        <v>0</v>
      </c>
      <c r="W48" s="98">
        <f t="shared" si="171"/>
        <v>0</v>
      </c>
      <c r="X48" s="98">
        <f t="shared" si="171"/>
        <v>0</v>
      </c>
      <c r="Y48" s="98">
        <f t="shared" si="171"/>
        <v>0</v>
      </c>
      <c r="Z48" s="98">
        <f t="shared" ref="Z48:AA48" si="172">SUM(Z49:Z51)</f>
        <v>0</v>
      </c>
      <c r="AA48" s="98">
        <f t="shared" si="172"/>
        <v>0</v>
      </c>
      <c r="AB48" s="98">
        <f t="shared" ref="AB48:AC48" si="173">SUM(AB49:AB51)</f>
        <v>0</v>
      </c>
      <c r="AC48" s="98">
        <f t="shared" si="173"/>
        <v>0</v>
      </c>
      <c r="AD48" s="98">
        <f t="shared" ref="AD48:AE48" si="174">SUM(AD49:AD51)</f>
        <v>0</v>
      </c>
      <c r="AE48" s="98">
        <f t="shared" si="174"/>
        <v>0</v>
      </c>
      <c r="AF48" s="102">
        <f t="shared" si="169"/>
        <v>0</v>
      </c>
      <c r="AG48" s="103">
        <f t="shared" si="170"/>
        <v>0</v>
      </c>
      <c r="AI48" s="124">
        <f>+SUMIF($O$1:$AD$1,"REAL",O48:AD48)</f>
        <v>0</v>
      </c>
      <c r="AK48" s="34"/>
      <c r="AL48" s="34"/>
      <c r="AM48" s="34"/>
      <c r="AN48" s="34"/>
      <c r="AO48" s="34"/>
      <c r="AP48" s="34"/>
      <c r="AQ48" s="34"/>
      <c r="AR48" s="34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45">
        <v>0</v>
      </c>
      <c r="BJ48" s="46">
        <v>0</v>
      </c>
    </row>
    <row r="49" spans="1:71" outlineLevel="1">
      <c r="A49" s="4" t="s">
        <v>3769</v>
      </c>
      <c r="B49" s="4" t="s">
        <v>41</v>
      </c>
      <c r="C49" s="221"/>
      <c r="D49" s="223"/>
      <c r="E49" s="225"/>
      <c r="F49" s="12" t="s">
        <v>105</v>
      </c>
      <c r="G49" s="35"/>
      <c r="H49" s="35"/>
      <c r="I49" s="35"/>
      <c r="J49" s="35"/>
      <c r="K49" s="35"/>
      <c r="L49" s="35"/>
      <c r="M49" s="35"/>
      <c r="N49" s="35"/>
      <c r="O49" s="99"/>
      <c r="P49" s="99">
        <f>+P142+P235+P328</f>
        <v>0</v>
      </c>
      <c r="Q49" s="99">
        <f t="shared" ref="Q49:Y50" si="175">+Q142+Q235+Q328</f>
        <v>0</v>
      </c>
      <c r="R49" s="99">
        <f t="shared" si="175"/>
        <v>0</v>
      </c>
      <c r="S49" s="99">
        <f t="shared" si="175"/>
        <v>0</v>
      </c>
      <c r="T49" s="99">
        <f t="shared" si="175"/>
        <v>0</v>
      </c>
      <c r="U49" s="99">
        <f t="shared" si="175"/>
        <v>0</v>
      </c>
      <c r="V49" s="99">
        <f t="shared" si="175"/>
        <v>0</v>
      </c>
      <c r="W49" s="99">
        <f t="shared" si="175"/>
        <v>0</v>
      </c>
      <c r="X49" s="99">
        <f t="shared" si="175"/>
        <v>0</v>
      </c>
      <c r="Y49" s="99">
        <f t="shared" si="175"/>
        <v>0</v>
      </c>
      <c r="Z49" s="99">
        <f t="shared" ref="Z49:AA49" si="176">+Z142+Z235+Z328</f>
        <v>0</v>
      </c>
      <c r="AA49" s="99">
        <f t="shared" si="176"/>
        <v>0</v>
      </c>
      <c r="AB49" s="99">
        <f t="shared" ref="AB49:AC49" si="177">+AB142+AB235+AB328</f>
        <v>0</v>
      </c>
      <c r="AC49" s="99">
        <f t="shared" si="177"/>
        <v>0</v>
      </c>
      <c r="AD49" s="99">
        <f t="shared" ref="AD49:AE49" si="178">+AD142+AD235+AD328</f>
        <v>0</v>
      </c>
      <c r="AE49" s="99">
        <f t="shared" si="178"/>
        <v>0</v>
      </c>
      <c r="AF49" s="104">
        <f t="shared" si="169"/>
        <v>0</v>
      </c>
      <c r="AG49" s="105">
        <f t="shared" si="170"/>
        <v>0</v>
      </c>
      <c r="AK49" s="35"/>
      <c r="AL49" s="35"/>
      <c r="AM49" s="35"/>
      <c r="AN49" s="35"/>
      <c r="AO49" s="35"/>
      <c r="AP49" s="35"/>
      <c r="AQ49" s="35"/>
      <c r="AR49" s="35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47"/>
      <c r="BJ49" s="48"/>
    </row>
    <row r="50" spans="1:71" outlineLevel="1">
      <c r="A50" s="4" t="s">
        <v>3769</v>
      </c>
      <c r="B50" s="4" t="s">
        <v>41</v>
      </c>
      <c r="C50" s="221"/>
      <c r="D50" s="223"/>
      <c r="E50" s="225"/>
      <c r="F50" s="12" t="s">
        <v>106</v>
      </c>
      <c r="G50" s="35"/>
      <c r="H50" s="35"/>
      <c r="I50" s="35"/>
      <c r="J50" s="35"/>
      <c r="K50" s="35"/>
      <c r="L50" s="35"/>
      <c r="M50" s="35"/>
      <c r="N50" s="35"/>
      <c r="O50" s="99"/>
      <c r="P50" s="99">
        <f>+P143+P236+P329</f>
        <v>0</v>
      </c>
      <c r="Q50" s="99">
        <f t="shared" si="175"/>
        <v>0</v>
      </c>
      <c r="R50" s="99">
        <f t="shared" si="175"/>
        <v>0</v>
      </c>
      <c r="S50" s="99">
        <f t="shared" si="175"/>
        <v>0</v>
      </c>
      <c r="T50" s="99">
        <f t="shared" si="175"/>
        <v>0</v>
      </c>
      <c r="U50" s="99">
        <f t="shared" si="175"/>
        <v>0</v>
      </c>
      <c r="V50" s="99">
        <f t="shared" si="175"/>
        <v>0</v>
      </c>
      <c r="W50" s="99">
        <f t="shared" si="175"/>
        <v>0</v>
      </c>
      <c r="X50" s="99">
        <f t="shared" si="175"/>
        <v>0</v>
      </c>
      <c r="Y50" s="99">
        <f t="shared" si="175"/>
        <v>0</v>
      </c>
      <c r="Z50" s="99">
        <f t="shared" ref="Z50:AA50" si="179">+Z143+Z236+Z329</f>
        <v>0</v>
      </c>
      <c r="AA50" s="99">
        <f t="shared" si="179"/>
        <v>0</v>
      </c>
      <c r="AB50" s="99">
        <f t="shared" ref="AB50:AC50" si="180">+AB143+AB236+AB329</f>
        <v>0</v>
      </c>
      <c r="AC50" s="99">
        <f t="shared" si="180"/>
        <v>0</v>
      </c>
      <c r="AD50" s="99">
        <f t="shared" ref="AD50:AE50" si="181">+AD143+AD236+AD329</f>
        <v>0</v>
      </c>
      <c r="AE50" s="99">
        <f t="shared" si="181"/>
        <v>0</v>
      </c>
      <c r="AF50" s="104">
        <f t="shared" si="169"/>
        <v>0</v>
      </c>
      <c r="AG50" s="105">
        <f t="shared" si="170"/>
        <v>0</v>
      </c>
      <c r="AK50" s="35"/>
      <c r="AL50" s="35"/>
      <c r="AM50" s="35"/>
      <c r="AN50" s="35"/>
      <c r="AO50" s="35"/>
      <c r="AP50" s="35"/>
      <c r="AQ50" s="35"/>
      <c r="AR50" s="35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47"/>
      <c r="BJ50" s="48"/>
    </row>
    <row r="51" spans="1:71" outlineLevel="1">
      <c r="A51" s="4" t="s">
        <v>3769</v>
      </c>
      <c r="B51" s="4" t="s">
        <v>41</v>
      </c>
      <c r="C51" s="221"/>
      <c r="D51" s="223"/>
      <c r="E51" s="225"/>
      <c r="F51" s="12" t="s">
        <v>107</v>
      </c>
      <c r="G51" s="35"/>
      <c r="H51" s="35"/>
      <c r="I51" s="35"/>
      <c r="J51" s="35"/>
      <c r="K51" s="35"/>
      <c r="L51" s="35"/>
      <c r="M51" s="35"/>
      <c r="N51" s="35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104"/>
      <c r="AG51" s="105"/>
      <c r="AK51" s="35"/>
      <c r="AL51" s="35"/>
      <c r="AM51" s="35"/>
      <c r="AN51" s="35"/>
      <c r="AO51" s="35"/>
      <c r="AP51" s="35"/>
      <c r="AQ51" s="35"/>
      <c r="AR51" s="35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47"/>
      <c r="BJ51" s="48"/>
    </row>
    <row r="52" spans="1:71" s="2" customFormat="1">
      <c r="A52" s="4" t="s">
        <v>3769</v>
      </c>
      <c r="B52" s="4" t="s">
        <v>41</v>
      </c>
      <c r="C52" s="221"/>
      <c r="D52" s="223"/>
      <c r="E52" s="225"/>
      <c r="F52" s="13" t="s">
        <v>90</v>
      </c>
      <c r="G52" s="36"/>
      <c r="H52" s="36"/>
      <c r="I52" s="36"/>
      <c r="J52" s="36"/>
      <c r="K52" s="36"/>
      <c r="L52" s="36"/>
      <c r="M52" s="36"/>
      <c r="N52" s="36"/>
      <c r="O52" s="109"/>
      <c r="P52" s="109" t="str">
        <f t="shared" ref="P52:Y52" si="182">+IFERROR(P48/P47,"")</f>
        <v/>
      </c>
      <c r="Q52" s="109" t="str">
        <f t="shared" si="182"/>
        <v/>
      </c>
      <c r="R52" s="109" t="str">
        <f t="shared" si="182"/>
        <v/>
      </c>
      <c r="S52" s="109" t="str">
        <f t="shared" si="182"/>
        <v/>
      </c>
      <c r="T52" s="109" t="str">
        <f t="shared" si="182"/>
        <v/>
      </c>
      <c r="U52" s="109" t="str">
        <f t="shared" si="182"/>
        <v/>
      </c>
      <c r="V52" s="109" t="str">
        <f t="shared" si="182"/>
        <v/>
      </c>
      <c r="W52" s="109" t="str">
        <f t="shared" si="182"/>
        <v/>
      </c>
      <c r="X52" s="109" t="str">
        <f t="shared" si="182"/>
        <v/>
      </c>
      <c r="Y52" s="109" t="str">
        <f t="shared" si="182"/>
        <v/>
      </c>
      <c r="Z52" s="109" t="str">
        <f t="shared" ref="Z52:AA52" si="183">+IFERROR(Z48/Z47,"")</f>
        <v/>
      </c>
      <c r="AA52" s="109" t="str">
        <f t="shared" si="183"/>
        <v/>
      </c>
      <c r="AB52" s="109" t="str">
        <f t="shared" ref="AB52:AC52" si="184">+IFERROR(AB48/AB47,"")</f>
        <v/>
      </c>
      <c r="AC52" s="109" t="str">
        <f t="shared" si="184"/>
        <v/>
      </c>
      <c r="AD52" s="109" t="str">
        <f t="shared" ref="AD52:AE52" si="185">+IFERROR(AD48/AD47,"")</f>
        <v/>
      </c>
      <c r="AE52" s="109" t="str">
        <f t="shared" si="185"/>
        <v/>
      </c>
      <c r="AF52" s="110" t="str">
        <f t="shared" ref="AF52" si="186">+IFERROR(AF48/AF47,"")</f>
        <v/>
      </c>
      <c r="AG52" s="111" t="str">
        <f>+IFERROR(AG48/AG47,"")</f>
        <v/>
      </c>
      <c r="AH52"/>
      <c r="AI52" s="1"/>
      <c r="AJ52"/>
      <c r="AK52" s="36"/>
      <c r="AL52" s="36"/>
      <c r="AM52" s="36"/>
      <c r="AN52" s="36"/>
      <c r="AO52" s="36"/>
      <c r="AP52" s="36"/>
      <c r="AQ52" s="36"/>
      <c r="AR52" s="36"/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49" t="s">
        <v>0</v>
      </c>
      <c r="BJ52" s="50" t="s">
        <v>0</v>
      </c>
      <c r="BL52" s="2" t="str">
        <f t="shared" ref="BL52:BS52" si="187">+IFERROR(BL48/BL47,"")</f>
        <v/>
      </c>
      <c r="BM52" s="2" t="str">
        <f t="shared" si="187"/>
        <v/>
      </c>
      <c r="BN52" s="2" t="str">
        <f t="shared" si="187"/>
        <v/>
      </c>
      <c r="BO52" s="2" t="str">
        <f t="shared" si="187"/>
        <v/>
      </c>
      <c r="BP52" s="2" t="str">
        <f t="shared" si="187"/>
        <v/>
      </c>
      <c r="BQ52" s="2" t="str">
        <f t="shared" si="187"/>
        <v/>
      </c>
      <c r="BR52" s="2" t="str">
        <f t="shared" si="187"/>
        <v/>
      </c>
      <c r="BS52" s="2" t="str">
        <f t="shared" si="187"/>
        <v/>
      </c>
    </row>
    <row r="53" spans="1:71" s="2" customFormat="1">
      <c r="A53" s="4" t="s">
        <v>3769</v>
      </c>
      <c r="B53" s="8" t="s">
        <v>108</v>
      </c>
      <c r="C53" s="221"/>
      <c r="D53" s="223"/>
      <c r="E53" s="225" t="s">
        <v>108</v>
      </c>
      <c r="F53" s="10" t="s">
        <v>40</v>
      </c>
      <c r="G53" s="19"/>
      <c r="H53" s="19"/>
      <c r="I53" s="19"/>
      <c r="J53" s="19"/>
      <c r="K53" s="19"/>
      <c r="L53" s="19"/>
      <c r="M53" s="19"/>
      <c r="N53" s="19"/>
      <c r="O53" s="97">
        <f t="shared" ref="O53:Z53" si="188">+O146+O239+O332+O425</f>
        <v>0</v>
      </c>
      <c r="P53" s="97">
        <f t="shared" si="188"/>
        <v>0</v>
      </c>
      <c r="Q53" s="97">
        <f t="shared" si="188"/>
        <v>0</v>
      </c>
      <c r="R53" s="97">
        <f t="shared" si="188"/>
        <v>0</v>
      </c>
      <c r="S53" s="97">
        <f t="shared" si="188"/>
        <v>0</v>
      </c>
      <c r="T53" s="97">
        <f t="shared" si="188"/>
        <v>0</v>
      </c>
      <c r="U53" s="97">
        <f t="shared" si="188"/>
        <v>0</v>
      </c>
      <c r="V53" s="97">
        <f t="shared" si="188"/>
        <v>0</v>
      </c>
      <c r="W53" s="97">
        <f t="shared" si="188"/>
        <v>0</v>
      </c>
      <c r="X53" s="97">
        <f t="shared" si="188"/>
        <v>0</v>
      </c>
      <c r="Y53" s="97">
        <f t="shared" si="188"/>
        <v>0</v>
      </c>
      <c r="Z53" s="97">
        <f t="shared" si="188"/>
        <v>0</v>
      </c>
      <c r="AA53" s="97">
        <f t="shared" ref="AA53:AB53" si="189">+AA146+AA239+AA332+AA425</f>
        <v>0</v>
      </c>
      <c r="AB53" s="97">
        <f t="shared" si="189"/>
        <v>0</v>
      </c>
      <c r="AC53" s="97">
        <f t="shared" ref="AC53:AD53" si="190">+AC146+AC239+AC332+AC425</f>
        <v>0</v>
      </c>
      <c r="AD53" s="97">
        <f t="shared" si="190"/>
        <v>0</v>
      </c>
      <c r="AE53" s="97">
        <f t="shared" ref="AE53" si="191">+AE146+AE239+AE332+AE425</f>
        <v>0</v>
      </c>
      <c r="AF53" s="100"/>
      <c r="AG53" s="101"/>
      <c r="AH53"/>
      <c r="AI53" s="124">
        <f>+SUMIF($O$1:$AD$1,"REAL",O53:AD53)</f>
        <v>0</v>
      </c>
      <c r="AJ53"/>
      <c r="AK53" s="36"/>
      <c r="AL53" s="36"/>
      <c r="AM53" s="36"/>
      <c r="AN53" s="36"/>
      <c r="AO53" s="36"/>
      <c r="AP53" s="36"/>
      <c r="AQ53" s="36"/>
      <c r="AR53" s="36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49"/>
      <c r="BJ53" s="50"/>
    </row>
    <row r="54" spans="1:71" s="2" customFormat="1">
      <c r="A54" s="4" t="s">
        <v>3769</v>
      </c>
      <c r="B54" s="8" t="s">
        <v>108</v>
      </c>
      <c r="C54" s="221"/>
      <c r="D54" s="223"/>
      <c r="E54" s="225"/>
      <c r="F54" s="11" t="s">
        <v>88</v>
      </c>
      <c r="G54" s="34"/>
      <c r="H54" s="34"/>
      <c r="I54" s="34"/>
      <c r="J54" s="34"/>
      <c r="K54" s="34"/>
      <c r="L54" s="34"/>
      <c r="M54" s="34"/>
      <c r="N54" s="34"/>
      <c r="O54" s="98"/>
      <c r="P54" s="98">
        <f>SUM(P55:P57)</f>
        <v>0</v>
      </c>
      <c r="Q54" s="98">
        <f t="shared" ref="Q54:Y54" si="192">SUM(Q55:Q57)</f>
        <v>0</v>
      </c>
      <c r="R54" s="98">
        <f t="shared" si="192"/>
        <v>0</v>
      </c>
      <c r="S54" s="98">
        <f t="shared" si="192"/>
        <v>0</v>
      </c>
      <c r="T54" s="98">
        <f t="shared" si="192"/>
        <v>0</v>
      </c>
      <c r="U54" s="98">
        <f t="shared" si="192"/>
        <v>0</v>
      </c>
      <c r="V54" s="98">
        <f t="shared" si="192"/>
        <v>0</v>
      </c>
      <c r="W54" s="98">
        <f t="shared" si="192"/>
        <v>0</v>
      </c>
      <c r="X54" s="98">
        <f t="shared" si="192"/>
        <v>0</v>
      </c>
      <c r="Y54" s="98">
        <f t="shared" si="192"/>
        <v>0</v>
      </c>
      <c r="Z54" s="98">
        <f t="shared" ref="Z54:AA54" si="193">SUM(Z55:Z57)</f>
        <v>0</v>
      </c>
      <c r="AA54" s="98">
        <f t="shared" si="193"/>
        <v>0</v>
      </c>
      <c r="AB54" s="98">
        <f t="shared" ref="AB54:AC54" si="194">SUM(AB55:AB57)</f>
        <v>0</v>
      </c>
      <c r="AC54" s="98">
        <f t="shared" si="194"/>
        <v>0</v>
      </c>
      <c r="AD54" s="98">
        <f t="shared" ref="AD54:AE54" si="195">SUM(AD55:AD57)</f>
        <v>0</v>
      </c>
      <c r="AE54" s="98">
        <f t="shared" si="195"/>
        <v>0</v>
      </c>
      <c r="AF54" s="102"/>
      <c r="AG54" s="103"/>
      <c r="AH54"/>
      <c r="AI54" s="124">
        <f>+SUMIF($O$1:$AD$1,"REAL",O54:AD54)</f>
        <v>0</v>
      </c>
      <c r="AJ54"/>
      <c r="AK54" s="36"/>
      <c r="AL54" s="36"/>
      <c r="AM54" s="36"/>
      <c r="AN54" s="36"/>
      <c r="AO54" s="36"/>
      <c r="AP54" s="36"/>
      <c r="AQ54" s="36"/>
      <c r="AR54" s="36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49"/>
      <c r="BJ54" s="50"/>
    </row>
    <row r="55" spans="1:71" s="2" customFormat="1">
      <c r="A55" s="4" t="s">
        <v>3769</v>
      </c>
      <c r="B55" s="8" t="s">
        <v>108</v>
      </c>
      <c r="C55" s="221"/>
      <c r="D55" s="223"/>
      <c r="E55" s="225"/>
      <c r="F55" s="12" t="s">
        <v>110</v>
      </c>
      <c r="G55" s="35"/>
      <c r="H55" s="35"/>
      <c r="I55" s="35"/>
      <c r="J55" s="35"/>
      <c r="K55" s="35"/>
      <c r="L55" s="35"/>
      <c r="M55" s="35"/>
      <c r="N55" s="35"/>
      <c r="O55" s="99"/>
      <c r="P55" s="99">
        <f>+P148+P241+P334</f>
        <v>0</v>
      </c>
      <c r="Q55" s="99">
        <f t="shared" ref="Q55:Y56" si="196">+Q148+Q241+Q334</f>
        <v>0</v>
      </c>
      <c r="R55" s="99">
        <f t="shared" si="196"/>
        <v>0</v>
      </c>
      <c r="S55" s="99">
        <f t="shared" si="196"/>
        <v>0</v>
      </c>
      <c r="T55" s="99">
        <f t="shared" si="196"/>
        <v>0</v>
      </c>
      <c r="U55" s="99">
        <f t="shared" si="196"/>
        <v>0</v>
      </c>
      <c r="V55" s="99">
        <f t="shared" si="196"/>
        <v>0</v>
      </c>
      <c r="W55" s="99">
        <f t="shared" si="196"/>
        <v>0</v>
      </c>
      <c r="X55" s="99">
        <f t="shared" si="196"/>
        <v>0</v>
      </c>
      <c r="Y55" s="99">
        <f t="shared" si="196"/>
        <v>0</v>
      </c>
      <c r="Z55" s="99">
        <f t="shared" ref="Z55:AA55" si="197">+Z148+Z241+Z334</f>
        <v>0</v>
      </c>
      <c r="AA55" s="99">
        <f t="shared" si="197"/>
        <v>0</v>
      </c>
      <c r="AB55" s="99">
        <f t="shared" ref="AB55:AC55" si="198">+AB148+AB241+AB334</f>
        <v>0</v>
      </c>
      <c r="AC55" s="99">
        <f t="shared" si="198"/>
        <v>0</v>
      </c>
      <c r="AD55" s="99">
        <f t="shared" ref="AD55:AE55" si="199">+AD148+AD241+AD334</f>
        <v>0</v>
      </c>
      <c r="AE55" s="99">
        <f t="shared" si="199"/>
        <v>0</v>
      </c>
      <c r="AF55" s="104"/>
      <c r="AG55" s="105"/>
      <c r="AH55"/>
      <c r="AI55" s="1"/>
      <c r="AJ55"/>
      <c r="AK55" s="36"/>
      <c r="AL55" s="36"/>
      <c r="AM55" s="36"/>
      <c r="AN55" s="36"/>
      <c r="AO55" s="36"/>
      <c r="AP55" s="36"/>
      <c r="AQ55" s="36"/>
      <c r="AR55" s="36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49"/>
      <c r="BJ55" s="50"/>
    </row>
    <row r="56" spans="1:71" s="2" customFormat="1">
      <c r="A56" s="4" t="s">
        <v>3769</v>
      </c>
      <c r="B56" s="8" t="s">
        <v>108</v>
      </c>
      <c r="C56" s="221"/>
      <c r="D56" s="223"/>
      <c r="E56" s="225"/>
      <c r="F56" s="12" t="s">
        <v>111</v>
      </c>
      <c r="G56" s="35"/>
      <c r="H56" s="35"/>
      <c r="I56" s="35"/>
      <c r="J56" s="35"/>
      <c r="K56" s="35"/>
      <c r="L56" s="35"/>
      <c r="M56" s="35"/>
      <c r="N56" s="35"/>
      <c r="O56" s="99"/>
      <c r="P56" s="99">
        <f>+P149+P242+P335</f>
        <v>0</v>
      </c>
      <c r="Q56" s="99">
        <f t="shared" si="196"/>
        <v>0</v>
      </c>
      <c r="R56" s="99">
        <f t="shared" si="196"/>
        <v>0</v>
      </c>
      <c r="S56" s="99">
        <f t="shared" si="196"/>
        <v>0</v>
      </c>
      <c r="T56" s="99">
        <f t="shared" si="196"/>
        <v>0</v>
      </c>
      <c r="U56" s="99">
        <f t="shared" si="196"/>
        <v>0</v>
      </c>
      <c r="V56" s="99">
        <f t="shared" si="196"/>
        <v>0</v>
      </c>
      <c r="W56" s="99">
        <f t="shared" si="196"/>
        <v>0</v>
      </c>
      <c r="X56" s="99">
        <f t="shared" si="196"/>
        <v>0</v>
      </c>
      <c r="Y56" s="99">
        <f t="shared" si="196"/>
        <v>0</v>
      </c>
      <c r="Z56" s="99">
        <f t="shared" ref="Z56:AA56" si="200">+Z149+Z242+Z335</f>
        <v>0</v>
      </c>
      <c r="AA56" s="99">
        <f t="shared" si="200"/>
        <v>0</v>
      </c>
      <c r="AB56" s="99">
        <f t="shared" ref="AB56:AC56" si="201">+AB149+AB242+AB335</f>
        <v>0</v>
      </c>
      <c r="AC56" s="99">
        <f t="shared" si="201"/>
        <v>0</v>
      </c>
      <c r="AD56" s="99">
        <f t="shared" ref="AD56:AE56" si="202">+AD149+AD242+AD335</f>
        <v>0</v>
      </c>
      <c r="AE56" s="99">
        <f t="shared" si="202"/>
        <v>0</v>
      </c>
      <c r="AF56" s="104"/>
      <c r="AG56" s="105"/>
      <c r="AH56"/>
      <c r="AI56" s="1"/>
      <c r="AJ56"/>
      <c r="AK56" s="36"/>
      <c r="AL56" s="36"/>
      <c r="AM56" s="36"/>
      <c r="AN56" s="36"/>
      <c r="AO56" s="36"/>
      <c r="AP56" s="36"/>
      <c r="AQ56" s="36"/>
      <c r="AR56" s="36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49"/>
      <c r="BJ56" s="50"/>
    </row>
    <row r="57" spans="1:71" s="2" customFormat="1">
      <c r="A57" s="4" t="s">
        <v>3769</v>
      </c>
      <c r="B57" s="8" t="s">
        <v>108</v>
      </c>
      <c r="C57" s="221"/>
      <c r="D57" s="223"/>
      <c r="E57" s="225"/>
      <c r="F57" s="12" t="s">
        <v>112</v>
      </c>
      <c r="G57" s="35"/>
      <c r="H57" s="35"/>
      <c r="I57" s="35"/>
      <c r="J57" s="35"/>
      <c r="K57" s="35"/>
      <c r="L57" s="35"/>
      <c r="M57" s="35"/>
      <c r="N57" s="35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104"/>
      <c r="AG57" s="105"/>
      <c r="AH57"/>
      <c r="AI57" s="1"/>
      <c r="AJ57"/>
      <c r="AK57" s="36"/>
      <c r="AL57" s="36"/>
      <c r="AM57" s="36"/>
      <c r="AN57" s="36"/>
      <c r="AO57" s="36"/>
      <c r="AP57" s="36"/>
      <c r="AQ57" s="36"/>
      <c r="AR57" s="36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49"/>
      <c r="BJ57" s="50"/>
    </row>
    <row r="58" spans="1:71" s="2" customFormat="1">
      <c r="A58" s="4" t="s">
        <v>3769</v>
      </c>
      <c r="B58" s="8" t="s">
        <v>108</v>
      </c>
      <c r="C58" s="221"/>
      <c r="D58" s="223"/>
      <c r="E58" s="225"/>
      <c r="F58" s="13" t="s">
        <v>90</v>
      </c>
      <c r="G58" s="36"/>
      <c r="H58" s="36"/>
      <c r="I58" s="36"/>
      <c r="J58" s="36"/>
      <c r="K58" s="36"/>
      <c r="L58" s="36"/>
      <c r="M58" s="36"/>
      <c r="N58" s="36"/>
      <c r="O58" s="109"/>
      <c r="P58" s="109" t="str">
        <f t="shared" ref="P58:Y58" si="203">+IFERROR(P54/P53,"")</f>
        <v/>
      </c>
      <c r="Q58" s="109" t="str">
        <f t="shared" si="203"/>
        <v/>
      </c>
      <c r="R58" s="109" t="str">
        <f t="shared" si="203"/>
        <v/>
      </c>
      <c r="S58" s="109" t="str">
        <f t="shared" si="203"/>
        <v/>
      </c>
      <c r="T58" s="109" t="str">
        <f t="shared" si="203"/>
        <v/>
      </c>
      <c r="U58" s="109" t="str">
        <f t="shared" si="203"/>
        <v/>
      </c>
      <c r="V58" s="109" t="str">
        <f t="shared" si="203"/>
        <v/>
      </c>
      <c r="W58" s="109" t="str">
        <f t="shared" si="203"/>
        <v/>
      </c>
      <c r="X58" s="109" t="str">
        <f t="shared" si="203"/>
        <v/>
      </c>
      <c r="Y58" s="109" t="str">
        <f t="shared" si="203"/>
        <v/>
      </c>
      <c r="Z58" s="109" t="str">
        <f t="shared" ref="Z58:AA58" si="204">+IFERROR(Z54/Z53,"")</f>
        <v/>
      </c>
      <c r="AA58" s="109" t="str">
        <f t="shared" si="204"/>
        <v/>
      </c>
      <c r="AB58" s="109" t="str">
        <f t="shared" ref="AB58:AC58" si="205">+IFERROR(AB54/AB53,"")</f>
        <v/>
      </c>
      <c r="AC58" s="109" t="str">
        <f t="shared" si="205"/>
        <v/>
      </c>
      <c r="AD58" s="109" t="str">
        <f t="shared" ref="AD58:AE58" si="206">+IFERROR(AD54/AD53,"")</f>
        <v/>
      </c>
      <c r="AE58" s="109" t="str">
        <f t="shared" si="206"/>
        <v/>
      </c>
      <c r="AF58" s="110"/>
      <c r="AG58" s="111"/>
      <c r="AH58"/>
      <c r="AI58" s="1"/>
      <c r="AJ58"/>
      <c r="AK58" s="36"/>
      <c r="AL58" s="36"/>
      <c r="AM58" s="36"/>
      <c r="AN58" s="36"/>
      <c r="AO58" s="36"/>
      <c r="AP58" s="36"/>
      <c r="AQ58" s="36"/>
      <c r="AR58" s="36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49"/>
      <c r="BJ58" s="50"/>
    </row>
    <row r="59" spans="1:71" s="2" customFormat="1">
      <c r="A59" s="4" t="s">
        <v>3769</v>
      </c>
      <c r="B59" s="8" t="s">
        <v>109</v>
      </c>
      <c r="C59" s="221"/>
      <c r="D59" s="223"/>
      <c r="E59" s="225" t="s">
        <v>109</v>
      </c>
      <c r="F59" s="10" t="s">
        <v>40</v>
      </c>
      <c r="G59" s="19"/>
      <c r="H59" s="19"/>
      <c r="I59" s="19"/>
      <c r="J59" s="19"/>
      <c r="K59" s="19"/>
      <c r="L59" s="19"/>
      <c r="M59" s="19"/>
      <c r="N59" s="19"/>
      <c r="O59" s="97">
        <f t="shared" ref="O59:Z59" si="207">+O152+O245+O338+O431</f>
        <v>0</v>
      </c>
      <c r="P59" s="97">
        <f t="shared" si="207"/>
        <v>0</v>
      </c>
      <c r="Q59" s="97">
        <f t="shared" si="207"/>
        <v>0</v>
      </c>
      <c r="R59" s="97">
        <f t="shared" si="207"/>
        <v>0</v>
      </c>
      <c r="S59" s="97">
        <f t="shared" si="207"/>
        <v>0</v>
      </c>
      <c r="T59" s="97">
        <f t="shared" si="207"/>
        <v>0</v>
      </c>
      <c r="U59" s="97">
        <f t="shared" si="207"/>
        <v>0</v>
      </c>
      <c r="V59" s="97">
        <f t="shared" si="207"/>
        <v>0</v>
      </c>
      <c r="W59" s="97">
        <f t="shared" si="207"/>
        <v>0</v>
      </c>
      <c r="X59" s="97">
        <f t="shared" si="207"/>
        <v>0</v>
      </c>
      <c r="Y59" s="97">
        <f t="shared" si="207"/>
        <v>0</v>
      </c>
      <c r="Z59" s="97">
        <f t="shared" si="207"/>
        <v>0</v>
      </c>
      <c r="AA59" s="97">
        <f t="shared" ref="AA59:AB59" si="208">+AA152+AA245+AA338+AA431</f>
        <v>0</v>
      </c>
      <c r="AB59" s="97">
        <f t="shared" si="208"/>
        <v>0</v>
      </c>
      <c r="AC59" s="97">
        <f t="shared" ref="AC59:AD59" si="209">+AC152+AC245+AC338+AC431</f>
        <v>0</v>
      </c>
      <c r="AD59" s="97">
        <f t="shared" si="209"/>
        <v>0</v>
      </c>
      <c r="AE59" s="97">
        <f t="shared" ref="AE59" si="210">+AE152+AE245+AE338+AE431</f>
        <v>0</v>
      </c>
      <c r="AF59" s="100"/>
      <c r="AG59" s="101"/>
      <c r="AH59"/>
      <c r="AI59" s="124">
        <f>+SUMIF($O$1:$AD$1,"REAL",O59:AD59)</f>
        <v>0</v>
      </c>
      <c r="AJ59"/>
      <c r="AK59" s="36"/>
      <c r="AL59" s="36"/>
      <c r="AM59" s="36"/>
      <c r="AN59" s="36"/>
      <c r="AO59" s="36"/>
      <c r="AP59" s="36"/>
      <c r="AQ59" s="36"/>
      <c r="AR59" s="36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49"/>
      <c r="BJ59" s="50"/>
    </row>
    <row r="60" spans="1:71" s="2" customFormat="1">
      <c r="A60" s="4" t="s">
        <v>3769</v>
      </c>
      <c r="B60" s="8" t="s">
        <v>109</v>
      </c>
      <c r="C60" s="221"/>
      <c r="D60" s="223"/>
      <c r="E60" s="225"/>
      <c r="F60" s="11" t="s">
        <v>88</v>
      </c>
      <c r="G60" s="34"/>
      <c r="H60" s="34"/>
      <c r="I60" s="34"/>
      <c r="J60" s="34"/>
      <c r="K60" s="34"/>
      <c r="L60" s="34"/>
      <c r="M60" s="34"/>
      <c r="N60" s="34"/>
      <c r="O60" s="98"/>
      <c r="P60" s="98">
        <f>SUM(P61:P63)</f>
        <v>0</v>
      </c>
      <c r="Q60" s="98">
        <f t="shared" ref="Q60:Y60" si="211">SUM(Q61:Q63)</f>
        <v>0</v>
      </c>
      <c r="R60" s="98">
        <f t="shared" si="211"/>
        <v>0</v>
      </c>
      <c r="S60" s="98">
        <f t="shared" si="211"/>
        <v>0</v>
      </c>
      <c r="T60" s="98">
        <f t="shared" si="211"/>
        <v>0</v>
      </c>
      <c r="U60" s="98">
        <f t="shared" si="211"/>
        <v>0</v>
      </c>
      <c r="V60" s="98">
        <f t="shared" si="211"/>
        <v>0</v>
      </c>
      <c r="W60" s="98">
        <f t="shared" si="211"/>
        <v>0</v>
      </c>
      <c r="X60" s="98">
        <f t="shared" si="211"/>
        <v>0</v>
      </c>
      <c r="Y60" s="98">
        <f t="shared" si="211"/>
        <v>0</v>
      </c>
      <c r="Z60" s="98">
        <f t="shared" ref="Z60:AA60" si="212">SUM(Z61:Z63)</f>
        <v>0</v>
      </c>
      <c r="AA60" s="98">
        <f t="shared" si="212"/>
        <v>0</v>
      </c>
      <c r="AB60" s="98">
        <f t="shared" ref="AB60:AC60" si="213">SUM(AB61:AB63)</f>
        <v>0</v>
      </c>
      <c r="AC60" s="98">
        <f t="shared" si="213"/>
        <v>0</v>
      </c>
      <c r="AD60" s="98">
        <f t="shared" ref="AD60:AE60" si="214">SUM(AD61:AD63)</f>
        <v>0</v>
      </c>
      <c r="AE60" s="98">
        <f t="shared" si="214"/>
        <v>0</v>
      </c>
      <c r="AF60" s="102"/>
      <c r="AG60" s="103"/>
      <c r="AH60"/>
      <c r="AI60" s="124">
        <f>+SUMIF($O$1:$AD$1,"REAL",O60:AD60)</f>
        <v>0</v>
      </c>
      <c r="AJ60"/>
      <c r="AK60" s="36"/>
      <c r="AL60" s="36"/>
      <c r="AM60" s="36"/>
      <c r="AN60" s="36"/>
      <c r="AO60" s="36"/>
      <c r="AP60" s="36"/>
      <c r="AQ60" s="36"/>
      <c r="AR60" s="36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49"/>
      <c r="BJ60" s="50"/>
    </row>
    <row r="61" spans="1:71" s="2" customFormat="1">
      <c r="A61" s="4" t="s">
        <v>3769</v>
      </c>
      <c r="B61" s="8" t="s">
        <v>109</v>
      </c>
      <c r="C61" s="221"/>
      <c r="D61" s="223"/>
      <c r="E61" s="225"/>
      <c r="F61" s="12" t="s">
        <v>113</v>
      </c>
      <c r="G61" s="35"/>
      <c r="H61" s="35"/>
      <c r="I61" s="35"/>
      <c r="J61" s="35"/>
      <c r="K61" s="35"/>
      <c r="L61" s="35"/>
      <c r="M61" s="35"/>
      <c r="N61" s="35"/>
      <c r="O61" s="99"/>
      <c r="P61" s="99">
        <f>+P154+P247+P340</f>
        <v>0</v>
      </c>
      <c r="Q61" s="99">
        <f t="shared" ref="Q61:Y62" si="215">+Q154+Q247+Q340</f>
        <v>0</v>
      </c>
      <c r="R61" s="99">
        <f t="shared" si="215"/>
        <v>0</v>
      </c>
      <c r="S61" s="99">
        <f t="shared" si="215"/>
        <v>0</v>
      </c>
      <c r="T61" s="99">
        <f t="shared" si="215"/>
        <v>0</v>
      </c>
      <c r="U61" s="99">
        <f t="shared" si="215"/>
        <v>0</v>
      </c>
      <c r="V61" s="99">
        <f t="shared" si="215"/>
        <v>0</v>
      </c>
      <c r="W61" s="99">
        <f t="shared" si="215"/>
        <v>0</v>
      </c>
      <c r="X61" s="99">
        <f t="shared" si="215"/>
        <v>0</v>
      </c>
      <c r="Y61" s="99">
        <f t="shared" si="215"/>
        <v>0</v>
      </c>
      <c r="Z61" s="99">
        <f t="shared" ref="Z61:AA61" si="216">+Z154+Z247+Z340</f>
        <v>0</v>
      </c>
      <c r="AA61" s="99">
        <f t="shared" si="216"/>
        <v>0</v>
      </c>
      <c r="AB61" s="99">
        <f t="shared" ref="AB61:AC61" si="217">+AB154+AB247+AB340</f>
        <v>0</v>
      </c>
      <c r="AC61" s="99">
        <f t="shared" si="217"/>
        <v>0</v>
      </c>
      <c r="AD61" s="99">
        <f t="shared" ref="AD61:AE61" si="218">+AD154+AD247+AD340</f>
        <v>0</v>
      </c>
      <c r="AE61" s="99">
        <f t="shared" si="218"/>
        <v>0</v>
      </c>
      <c r="AF61" s="104"/>
      <c r="AG61" s="105"/>
      <c r="AH61"/>
      <c r="AI61" s="1"/>
      <c r="AJ61"/>
      <c r="AK61" s="36"/>
      <c r="AL61" s="36"/>
      <c r="AM61" s="36"/>
      <c r="AN61" s="36"/>
      <c r="AO61" s="36"/>
      <c r="AP61" s="36"/>
      <c r="AQ61" s="36"/>
      <c r="AR61" s="36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49"/>
      <c r="BJ61" s="50"/>
    </row>
    <row r="62" spans="1:71" s="2" customFormat="1">
      <c r="A62" s="4" t="s">
        <v>3769</v>
      </c>
      <c r="B62" s="8" t="s">
        <v>109</v>
      </c>
      <c r="C62" s="221"/>
      <c r="D62" s="223"/>
      <c r="E62" s="225"/>
      <c r="F62" s="12" t="s">
        <v>114</v>
      </c>
      <c r="G62" s="35"/>
      <c r="H62" s="35"/>
      <c r="I62" s="35"/>
      <c r="J62" s="35"/>
      <c r="K62" s="35"/>
      <c r="L62" s="35"/>
      <c r="M62" s="35"/>
      <c r="N62" s="35"/>
      <c r="O62" s="99"/>
      <c r="P62" s="99">
        <f>+P155+P248+P341</f>
        <v>0</v>
      </c>
      <c r="Q62" s="99">
        <f t="shared" si="215"/>
        <v>0</v>
      </c>
      <c r="R62" s="99">
        <f t="shared" si="215"/>
        <v>0</v>
      </c>
      <c r="S62" s="99">
        <f t="shared" si="215"/>
        <v>0</v>
      </c>
      <c r="T62" s="99">
        <f t="shared" si="215"/>
        <v>0</v>
      </c>
      <c r="U62" s="99">
        <f t="shared" si="215"/>
        <v>0</v>
      </c>
      <c r="V62" s="99">
        <f t="shared" si="215"/>
        <v>0</v>
      </c>
      <c r="W62" s="99">
        <f t="shared" si="215"/>
        <v>0</v>
      </c>
      <c r="X62" s="99">
        <f t="shared" si="215"/>
        <v>0</v>
      </c>
      <c r="Y62" s="99">
        <f t="shared" si="215"/>
        <v>0</v>
      </c>
      <c r="Z62" s="99">
        <f t="shared" ref="Z62:AA62" si="219">+Z155+Z248+Z341</f>
        <v>0</v>
      </c>
      <c r="AA62" s="99">
        <f t="shared" si="219"/>
        <v>0</v>
      </c>
      <c r="AB62" s="99">
        <f t="shared" ref="AB62:AC62" si="220">+AB155+AB248+AB341</f>
        <v>0</v>
      </c>
      <c r="AC62" s="99">
        <f t="shared" si="220"/>
        <v>0</v>
      </c>
      <c r="AD62" s="99">
        <f t="shared" ref="AD62:AE62" si="221">+AD155+AD248+AD341</f>
        <v>0</v>
      </c>
      <c r="AE62" s="99">
        <f t="shared" si="221"/>
        <v>0</v>
      </c>
      <c r="AF62" s="104"/>
      <c r="AG62" s="105"/>
      <c r="AH62"/>
      <c r="AI62" s="1"/>
      <c r="AJ62"/>
      <c r="AK62" s="36"/>
      <c r="AL62" s="36"/>
      <c r="AM62" s="36"/>
      <c r="AN62" s="36"/>
      <c r="AO62" s="36"/>
      <c r="AP62" s="36"/>
      <c r="AQ62" s="36"/>
      <c r="AR62" s="36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49"/>
      <c r="BJ62" s="50"/>
    </row>
    <row r="63" spans="1:71" s="2" customFormat="1">
      <c r="A63" s="4" t="s">
        <v>3769</v>
      </c>
      <c r="B63" s="8" t="s">
        <v>109</v>
      </c>
      <c r="C63" s="221"/>
      <c r="D63" s="223"/>
      <c r="E63" s="225"/>
      <c r="F63" s="12" t="s">
        <v>115</v>
      </c>
      <c r="G63" s="35"/>
      <c r="H63" s="35"/>
      <c r="I63" s="35"/>
      <c r="J63" s="35"/>
      <c r="K63" s="35"/>
      <c r="L63" s="35"/>
      <c r="M63" s="35"/>
      <c r="N63" s="35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104"/>
      <c r="AG63" s="105"/>
      <c r="AH63"/>
      <c r="AI63" s="1"/>
      <c r="AJ63"/>
      <c r="AK63" s="36"/>
      <c r="AL63" s="36"/>
      <c r="AM63" s="36"/>
      <c r="AN63" s="36"/>
      <c r="AO63" s="36"/>
      <c r="AP63" s="36"/>
      <c r="AQ63" s="36"/>
      <c r="AR63" s="36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49"/>
      <c r="BJ63" s="50"/>
    </row>
    <row r="64" spans="1:71" s="2" customFormat="1">
      <c r="A64" s="4" t="s">
        <v>3769</v>
      </c>
      <c r="B64" s="8" t="s">
        <v>109</v>
      </c>
      <c r="C64" s="221"/>
      <c r="D64" s="224"/>
      <c r="E64" s="225"/>
      <c r="F64" s="13" t="s">
        <v>90</v>
      </c>
      <c r="G64" s="36"/>
      <c r="H64" s="36"/>
      <c r="I64" s="36"/>
      <c r="J64" s="36"/>
      <c r="K64" s="36"/>
      <c r="L64" s="36"/>
      <c r="M64" s="36"/>
      <c r="N64" s="36"/>
      <c r="O64" s="109"/>
      <c r="P64" s="109" t="str">
        <f t="shared" ref="P64:Y64" si="222">+IFERROR(P60/P59,"")</f>
        <v/>
      </c>
      <c r="Q64" s="109" t="str">
        <f t="shared" si="222"/>
        <v/>
      </c>
      <c r="R64" s="109" t="str">
        <f t="shared" si="222"/>
        <v/>
      </c>
      <c r="S64" s="109" t="str">
        <f t="shared" si="222"/>
        <v/>
      </c>
      <c r="T64" s="109" t="str">
        <f t="shared" si="222"/>
        <v/>
      </c>
      <c r="U64" s="109" t="str">
        <f t="shared" si="222"/>
        <v/>
      </c>
      <c r="V64" s="109" t="str">
        <f t="shared" si="222"/>
        <v/>
      </c>
      <c r="W64" s="109" t="str">
        <f t="shared" si="222"/>
        <v/>
      </c>
      <c r="X64" s="109" t="str">
        <f t="shared" si="222"/>
        <v/>
      </c>
      <c r="Y64" s="109" t="str">
        <f t="shared" si="222"/>
        <v/>
      </c>
      <c r="Z64" s="109" t="str">
        <f t="shared" ref="Z64:AA64" si="223">+IFERROR(Z60/Z59,"")</f>
        <v/>
      </c>
      <c r="AA64" s="109" t="str">
        <f t="shared" si="223"/>
        <v/>
      </c>
      <c r="AB64" s="109" t="str">
        <f t="shared" ref="AB64:AC64" si="224">+IFERROR(AB60/AB59,"")</f>
        <v/>
      </c>
      <c r="AC64" s="109" t="str">
        <f t="shared" si="224"/>
        <v/>
      </c>
      <c r="AD64" s="109" t="str">
        <f t="shared" ref="AD64:AE64" si="225">+IFERROR(AD60/AD59,"")</f>
        <v/>
      </c>
      <c r="AE64" s="109" t="str">
        <f t="shared" si="225"/>
        <v/>
      </c>
      <c r="AF64" s="110"/>
      <c r="AG64" s="111"/>
      <c r="AH64"/>
      <c r="AI64" s="1"/>
      <c r="AJ64"/>
      <c r="AK64" s="36"/>
      <c r="AL64" s="36"/>
      <c r="AM64" s="36"/>
      <c r="AN64" s="36"/>
      <c r="AO64" s="36"/>
      <c r="AP64" s="36"/>
      <c r="AQ64" s="36"/>
      <c r="AR64" s="36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49"/>
      <c r="BJ64" s="50"/>
    </row>
    <row r="65" spans="1:71" ht="15" customHeight="1">
      <c r="A65" s="4" t="s">
        <v>3769</v>
      </c>
      <c r="B65" s="4" t="s">
        <v>61</v>
      </c>
      <c r="C65" s="221"/>
      <c r="D65" s="226" t="s">
        <v>38</v>
      </c>
      <c r="E65" s="225" t="s">
        <v>61</v>
      </c>
      <c r="F65" s="10" t="s">
        <v>40</v>
      </c>
      <c r="G65" s="19"/>
      <c r="H65" s="19"/>
      <c r="I65" s="19"/>
      <c r="J65" s="19"/>
      <c r="K65" s="19"/>
      <c r="L65" s="19"/>
      <c r="M65" s="19"/>
      <c r="N65" s="19"/>
      <c r="O65" s="97">
        <f t="shared" ref="O65:Z65" si="226">+O158+O251+O344+O437</f>
        <v>0</v>
      </c>
      <c r="P65" s="97">
        <f t="shared" si="226"/>
        <v>0</v>
      </c>
      <c r="Q65" s="97">
        <f t="shared" si="226"/>
        <v>0</v>
      </c>
      <c r="R65" s="97">
        <f t="shared" si="226"/>
        <v>1</v>
      </c>
      <c r="S65" s="97">
        <f t="shared" si="226"/>
        <v>1</v>
      </c>
      <c r="T65" s="97">
        <f t="shared" si="226"/>
        <v>0</v>
      </c>
      <c r="U65" s="97">
        <f t="shared" si="226"/>
        <v>1</v>
      </c>
      <c r="V65" s="97">
        <f t="shared" si="226"/>
        <v>2</v>
      </c>
      <c r="W65" s="97">
        <f t="shared" si="226"/>
        <v>2</v>
      </c>
      <c r="X65" s="97">
        <f t="shared" si="226"/>
        <v>0</v>
      </c>
      <c r="Y65" s="97">
        <f t="shared" si="226"/>
        <v>0</v>
      </c>
      <c r="Z65" s="97">
        <f t="shared" si="226"/>
        <v>1</v>
      </c>
      <c r="AA65" s="97">
        <f t="shared" ref="AA65:AB65" si="227">+AA158+AA251+AA344+AA437</f>
        <v>1</v>
      </c>
      <c r="AB65" s="97">
        <f t="shared" si="227"/>
        <v>0</v>
      </c>
      <c r="AC65" s="97">
        <f t="shared" ref="AC65:AD65" si="228">+AC158+AC251+AC344+AC437</f>
        <v>0</v>
      </c>
      <c r="AD65" s="97">
        <f t="shared" si="228"/>
        <v>0</v>
      </c>
      <c r="AE65" s="97">
        <f t="shared" ref="AE65" si="229">+AE158+AE251+AE344+AE437</f>
        <v>0</v>
      </c>
      <c r="AF65" s="100">
        <f t="shared" ref="AF65:AF66" si="230">+SUM(O65:R65)</f>
        <v>1</v>
      </c>
      <c r="AG65" s="101">
        <f t="shared" ref="AG65:AG66" si="231">+SUM(S65:AD65)</f>
        <v>8</v>
      </c>
      <c r="AI65" s="124">
        <f>+SUMIF($O$1:$AD$1,"REAL",O65:AD65)</f>
        <v>9</v>
      </c>
      <c r="AK65" s="19"/>
      <c r="AL65" s="19"/>
      <c r="AM65" s="19"/>
      <c r="AN65" s="19"/>
      <c r="AO65" s="19"/>
      <c r="AP65" s="19"/>
      <c r="AQ65" s="19"/>
      <c r="AR65" s="19"/>
      <c r="AS65" s="20"/>
      <c r="AT65" s="20">
        <v>0</v>
      </c>
      <c r="AU65" s="20">
        <v>0</v>
      </c>
      <c r="AV65" s="20">
        <v>0</v>
      </c>
      <c r="AW65" s="20">
        <v>1</v>
      </c>
      <c r="AX65" s="20">
        <v>1</v>
      </c>
      <c r="AY65" s="20">
        <v>3</v>
      </c>
      <c r="AZ65" s="20">
        <v>4</v>
      </c>
      <c r="BA65" s="20">
        <v>5</v>
      </c>
      <c r="BB65" s="20">
        <v>6</v>
      </c>
      <c r="BC65" s="20">
        <v>7</v>
      </c>
      <c r="BD65" s="20">
        <v>8</v>
      </c>
      <c r="BE65" s="20">
        <v>14</v>
      </c>
      <c r="BF65" s="20">
        <v>15</v>
      </c>
      <c r="BG65" s="20">
        <v>17</v>
      </c>
      <c r="BH65" s="20">
        <v>18</v>
      </c>
      <c r="BI65" s="44">
        <v>0</v>
      </c>
      <c r="BJ65" s="59">
        <v>99</v>
      </c>
    </row>
    <row r="66" spans="1:71" ht="14.4" customHeight="1">
      <c r="A66" s="4" t="s">
        <v>3769</v>
      </c>
      <c r="B66" s="4" t="s">
        <v>61</v>
      </c>
      <c r="C66" s="221"/>
      <c r="D66" s="226"/>
      <c r="E66" s="225"/>
      <c r="F66" s="11" t="s">
        <v>88</v>
      </c>
      <c r="G66" s="34"/>
      <c r="H66" s="34"/>
      <c r="I66" s="34"/>
      <c r="J66" s="34"/>
      <c r="K66" s="34"/>
      <c r="L66" s="34"/>
      <c r="M66" s="34"/>
      <c r="N66" s="34"/>
      <c r="O66" s="98"/>
      <c r="P66" s="98">
        <f>+P159+P252+P345</f>
        <v>0</v>
      </c>
      <c r="Q66" s="98">
        <f t="shared" ref="Q66:Y66" si="232">+Q159+Q252+Q345</f>
        <v>0</v>
      </c>
      <c r="R66" s="98">
        <f t="shared" si="232"/>
        <v>1</v>
      </c>
      <c r="S66" s="98">
        <f t="shared" si="232"/>
        <v>1</v>
      </c>
      <c r="T66" s="98">
        <f t="shared" si="232"/>
        <v>0</v>
      </c>
      <c r="U66" s="98">
        <f t="shared" si="232"/>
        <v>1</v>
      </c>
      <c r="V66" s="98">
        <f t="shared" si="232"/>
        <v>2</v>
      </c>
      <c r="W66" s="98">
        <f t="shared" si="232"/>
        <v>2</v>
      </c>
      <c r="X66" s="98">
        <f t="shared" si="232"/>
        <v>0</v>
      </c>
      <c r="Y66" s="98">
        <f t="shared" si="232"/>
        <v>0</v>
      </c>
      <c r="Z66" s="98">
        <f t="shared" ref="Z66:AA66" si="233">+Z159+Z252+Z345</f>
        <v>1</v>
      </c>
      <c r="AA66" s="98">
        <f t="shared" si="233"/>
        <v>1</v>
      </c>
      <c r="AB66" s="98">
        <f t="shared" ref="AB66:AC66" si="234">+AB159+AB252+AB345</f>
        <v>0</v>
      </c>
      <c r="AC66" s="98">
        <f t="shared" si="234"/>
        <v>0</v>
      </c>
      <c r="AD66" s="98">
        <f t="shared" ref="AD66:AE66" si="235">+AD159+AD252+AD345</f>
        <v>0</v>
      </c>
      <c r="AE66" s="98">
        <f t="shared" si="235"/>
        <v>0</v>
      </c>
      <c r="AF66" s="102">
        <f t="shared" si="230"/>
        <v>1</v>
      </c>
      <c r="AG66" s="103">
        <f t="shared" si="231"/>
        <v>8</v>
      </c>
      <c r="AI66" s="124">
        <f>+SUMIF($O$1:$AD$1,"REAL",O66:AD66)</f>
        <v>9</v>
      </c>
      <c r="AK66" s="34"/>
      <c r="AL66" s="34"/>
      <c r="AM66" s="34"/>
      <c r="AN66" s="34"/>
      <c r="AO66" s="34"/>
      <c r="AP66" s="34"/>
      <c r="AQ66" s="34"/>
      <c r="AR66" s="34"/>
      <c r="AS66" s="21"/>
      <c r="AT66" s="21">
        <v>0</v>
      </c>
      <c r="AU66" s="21">
        <v>1</v>
      </c>
      <c r="AV66" s="21">
        <v>1</v>
      </c>
      <c r="AW66" s="21">
        <v>2</v>
      </c>
      <c r="AX66" s="21">
        <v>4</v>
      </c>
      <c r="AY66" s="21">
        <v>11</v>
      </c>
      <c r="AZ66" s="21">
        <v>14</v>
      </c>
      <c r="BA66" s="21">
        <v>17</v>
      </c>
      <c r="BB66" s="21">
        <v>21</v>
      </c>
      <c r="BC66" s="21">
        <v>24</v>
      </c>
      <c r="BD66" s="21">
        <v>27</v>
      </c>
      <c r="BE66" s="21">
        <v>46</v>
      </c>
      <c r="BF66" s="21">
        <v>51</v>
      </c>
      <c r="BG66" s="21">
        <v>56</v>
      </c>
      <c r="BH66" s="21">
        <v>61</v>
      </c>
      <c r="BI66" s="45">
        <v>2</v>
      </c>
      <c r="BJ66" s="46">
        <v>334</v>
      </c>
    </row>
    <row r="67" spans="1:71" s="2" customFormat="1">
      <c r="A67" s="4" t="s">
        <v>3769</v>
      </c>
      <c r="B67" s="4" t="s">
        <v>61</v>
      </c>
      <c r="C67" s="221"/>
      <c r="D67" s="226"/>
      <c r="E67" s="225"/>
      <c r="F67" s="13" t="s">
        <v>90</v>
      </c>
      <c r="G67" s="36"/>
      <c r="H67" s="36"/>
      <c r="I67" s="36"/>
      <c r="J67" s="36"/>
      <c r="K67" s="36"/>
      <c r="L67" s="36"/>
      <c r="M67" s="36"/>
      <c r="N67" s="36"/>
      <c r="O67" s="36"/>
      <c r="P67" s="36" t="str">
        <f>+IFERROR(P66/P65,"")</f>
        <v/>
      </c>
      <c r="Q67" s="36" t="str">
        <f t="shared" ref="Q67:Y67" si="236">+IFERROR(Q66/Q65,"")</f>
        <v/>
      </c>
      <c r="R67" s="36">
        <f t="shared" si="236"/>
        <v>1</v>
      </c>
      <c r="S67" s="36">
        <f t="shared" si="236"/>
        <v>1</v>
      </c>
      <c r="T67" s="36" t="str">
        <f t="shared" si="236"/>
        <v/>
      </c>
      <c r="U67" s="36">
        <f t="shared" si="236"/>
        <v>1</v>
      </c>
      <c r="V67" s="36">
        <f t="shared" si="236"/>
        <v>1</v>
      </c>
      <c r="W67" s="36">
        <f t="shared" si="236"/>
        <v>1</v>
      </c>
      <c r="X67" s="36" t="str">
        <f t="shared" si="236"/>
        <v/>
      </c>
      <c r="Y67" s="36" t="str">
        <f t="shared" si="236"/>
        <v/>
      </c>
      <c r="Z67" s="36">
        <f t="shared" ref="Z67:AA67" si="237">+IFERROR(Z66/Z65,"")</f>
        <v>1</v>
      </c>
      <c r="AA67" s="36">
        <f t="shared" si="237"/>
        <v>1</v>
      </c>
      <c r="AB67" s="36" t="str">
        <f t="shared" ref="AB67:AC67" si="238">+IFERROR(AB66/AB65,"")</f>
        <v/>
      </c>
      <c r="AC67" s="36" t="str">
        <f t="shared" si="238"/>
        <v/>
      </c>
      <c r="AD67" s="36" t="str">
        <f t="shared" ref="AD67:AE67" si="239">+IFERROR(AD66/AD65,"")</f>
        <v/>
      </c>
      <c r="AE67" s="36" t="str">
        <f t="shared" si="239"/>
        <v/>
      </c>
      <c r="AF67" s="53">
        <f t="shared" ref="AF67:AG67" si="240">+IFERROR(AF66/AF65,"")</f>
        <v>1</v>
      </c>
      <c r="AG67" s="54">
        <f t="shared" si="240"/>
        <v>1</v>
      </c>
      <c r="AH67"/>
      <c r="AI67" s="1"/>
      <c r="AJ67"/>
      <c r="AK67" s="36"/>
      <c r="AL67" s="36"/>
      <c r="AM67" s="36"/>
      <c r="AN67" s="36"/>
      <c r="AO67" s="36"/>
      <c r="AP67" s="36"/>
      <c r="AQ67" s="36"/>
      <c r="AR67" s="36"/>
      <c r="AS67" s="23">
        <v>3.4083333333333332</v>
      </c>
      <c r="AT67" s="23">
        <v>3.4083333333333332</v>
      </c>
      <c r="AU67" s="23">
        <v>3.4083333333333332</v>
      </c>
      <c r="AV67" s="23">
        <v>3.4083333333333332</v>
      </c>
      <c r="AW67" s="23">
        <v>1.1000000000000001</v>
      </c>
      <c r="AX67" s="23">
        <v>1.1000000000000001</v>
      </c>
      <c r="AY67" s="23">
        <v>1.1000000000000001</v>
      </c>
      <c r="AZ67" s="23">
        <v>1.1000000000000001</v>
      </c>
      <c r="BA67" s="23">
        <v>1.1000000000000001</v>
      </c>
      <c r="BB67" s="23">
        <v>1.1000000000000001</v>
      </c>
      <c r="BC67" s="23">
        <v>1.1000000000000001</v>
      </c>
      <c r="BD67" s="23">
        <v>1.1000000000000001</v>
      </c>
      <c r="BE67" s="23">
        <v>1.1000000000000001</v>
      </c>
      <c r="BF67" s="23">
        <v>1.1000000000000001</v>
      </c>
      <c r="BG67" s="23">
        <v>1.1000000000000001</v>
      </c>
      <c r="BH67" s="23">
        <v>1.1000000000000001</v>
      </c>
      <c r="BI67" s="53" t="s">
        <v>0</v>
      </c>
      <c r="BJ67" s="54" t="s">
        <v>0</v>
      </c>
      <c r="BL67" s="2" t="str">
        <f t="shared" ref="BL67:BS67" si="241">+IFERROR(BL66/BL65,"")</f>
        <v/>
      </c>
      <c r="BM67" s="2" t="str">
        <f t="shared" si="241"/>
        <v/>
      </c>
      <c r="BN67" s="2" t="str">
        <f t="shared" si="241"/>
        <v/>
      </c>
      <c r="BO67" s="2" t="str">
        <f t="shared" si="241"/>
        <v/>
      </c>
      <c r="BP67" s="2" t="str">
        <f t="shared" si="241"/>
        <v/>
      </c>
      <c r="BQ67" s="2" t="str">
        <f t="shared" si="241"/>
        <v/>
      </c>
      <c r="BR67" s="2" t="str">
        <f t="shared" si="241"/>
        <v/>
      </c>
      <c r="BS67" s="2" t="str">
        <f t="shared" si="241"/>
        <v/>
      </c>
    </row>
    <row r="68" spans="1:71" ht="15" customHeight="1">
      <c r="A68" s="4" t="s">
        <v>3769</v>
      </c>
      <c r="B68" s="4" t="s">
        <v>62</v>
      </c>
      <c r="C68" s="221"/>
      <c r="D68" s="226"/>
      <c r="E68" s="225" t="s">
        <v>62</v>
      </c>
      <c r="F68" s="10" t="s">
        <v>40</v>
      </c>
      <c r="G68" s="19"/>
      <c r="H68" s="19"/>
      <c r="I68" s="19"/>
      <c r="J68" s="19"/>
      <c r="K68" s="19"/>
      <c r="L68" s="19"/>
      <c r="M68" s="19"/>
      <c r="N68" s="19"/>
      <c r="O68" s="97">
        <f t="shared" ref="O68:Z68" si="242">++O440+O161+O254+O347</f>
        <v>0</v>
      </c>
      <c r="P68" s="97">
        <f t="shared" si="242"/>
        <v>0</v>
      </c>
      <c r="Q68" s="97">
        <f t="shared" si="242"/>
        <v>0</v>
      </c>
      <c r="R68" s="97">
        <f t="shared" si="242"/>
        <v>0</v>
      </c>
      <c r="S68" s="97">
        <f t="shared" si="242"/>
        <v>0</v>
      </c>
      <c r="T68" s="97">
        <f t="shared" si="242"/>
        <v>0</v>
      </c>
      <c r="U68" s="97">
        <f t="shared" si="242"/>
        <v>0</v>
      </c>
      <c r="V68" s="97">
        <f t="shared" si="242"/>
        <v>0</v>
      </c>
      <c r="W68" s="97">
        <f t="shared" si="242"/>
        <v>0</v>
      </c>
      <c r="X68" s="97">
        <f t="shared" si="242"/>
        <v>0</v>
      </c>
      <c r="Y68" s="97">
        <f t="shared" si="242"/>
        <v>0</v>
      </c>
      <c r="Z68" s="97">
        <f t="shared" si="242"/>
        <v>0</v>
      </c>
      <c r="AA68" s="97">
        <f t="shared" ref="AA68:AB68" si="243">++AA440+AA161+AA254+AA347</f>
        <v>0</v>
      </c>
      <c r="AB68" s="97">
        <f t="shared" si="243"/>
        <v>0</v>
      </c>
      <c r="AC68" s="97">
        <f t="shared" ref="AC68:AD68" si="244">++AC440+AC161+AC254+AC347</f>
        <v>0</v>
      </c>
      <c r="AD68" s="97">
        <f t="shared" si="244"/>
        <v>0</v>
      </c>
      <c r="AE68" s="97">
        <f t="shared" ref="AE68" si="245">++AE440+AE161+AE254+AE347</f>
        <v>0</v>
      </c>
      <c r="AF68" s="100">
        <f t="shared" ref="AF68:AF69" si="246">+SUM(O68:R68)</f>
        <v>0</v>
      </c>
      <c r="AG68" s="101">
        <f t="shared" ref="AG68:AG69" si="247">+SUM(S68:AD68)</f>
        <v>0</v>
      </c>
      <c r="AI68" s="124">
        <f>+SUMIF($O$1:$AD$1,"REAL",O68:AD68)</f>
        <v>0</v>
      </c>
      <c r="AK68" s="19"/>
      <c r="AL68" s="19"/>
      <c r="AM68" s="19"/>
      <c r="AN68" s="19"/>
      <c r="AO68" s="19"/>
      <c r="AP68" s="19"/>
      <c r="AQ68" s="19"/>
      <c r="AR68" s="19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44">
        <v>0</v>
      </c>
      <c r="BJ68" s="59">
        <v>0</v>
      </c>
    </row>
    <row r="69" spans="1:71">
      <c r="A69" s="4" t="s">
        <v>3769</v>
      </c>
      <c r="B69" s="4" t="s">
        <v>62</v>
      </c>
      <c r="C69" s="221"/>
      <c r="D69" s="226"/>
      <c r="E69" s="225"/>
      <c r="F69" s="11" t="s">
        <v>88</v>
      </c>
      <c r="G69" s="34"/>
      <c r="H69" s="34"/>
      <c r="I69" s="34"/>
      <c r="J69" s="34"/>
      <c r="K69" s="34"/>
      <c r="L69" s="34"/>
      <c r="M69" s="34"/>
      <c r="N69" s="34"/>
      <c r="O69" s="98"/>
      <c r="P69" s="98">
        <f t="shared" ref="P69:Y69" si="248">+P162+P255+P348</f>
        <v>0</v>
      </c>
      <c r="Q69" s="98">
        <f t="shared" si="248"/>
        <v>0</v>
      </c>
      <c r="R69" s="98">
        <f t="shared" si="248"/>
        <v>0</v>
      </c>
      <c r="S69" s="98">
        <f t="shared" si="248"/>
        <v>0</v>
      </c>
      <c r="T69" s="98">
        <f t="shared" si="248"/>
        <v>0</v>
      </c>
      <c r="U69" s="98">
        <f t="shared" si="248"/>
        <v>0</v>
      </c>
      <c r="V69" s="98">
        <f t="shared" si="248"/>
        <v>0</v>
      </c>
      <c r="W69" s="98">
        <f t="shared" si="248"/>
        <v>0</v>
      </c>
      <c r="X69" s="98">
        <f t="shared" si="248"/>
        <v>0</v>
      </c>
      <c r="Y69" s="98">
        <f t="shared" si="248"/>
        <v>0</v>
      </c>
      <c r="Z69" s="98">
        <f t="shared" ref="Z69:AA69" si="249">+Z162+Z255+Z348</f>
        <v>0</v>
      </c>
      <c r="AA69" s="98">
        <f t="shared" si="249"/>
        <v>0</v>
      </c>
      <c r="AB69" s="98">
        <f t="shared" ref="AB69:AC69" si="250">+AB162+AB255+AB348</f>
        <v>0</v>
      </c>
      <c r="AC69" s="98">
        <f t="shared" si="250"/>
        <v>0</v>
      </c>
      <c r="AD69" s="98">
        <f t="shared" ref="AD69:AE69" si="251">+AD162+AD255+AD348</f>
        <v>0</v>
      </c>
      <c r="AE69" s="98">
        <f t="shared" si="251"/>
        <v>0</v>
      </c>
      <c r="AF69" s="102">
        <f t="shared" si="246"/>
        <v>0</v>
      </c>
      <c r="AG69" s="103">
        <f t="shared" si="247"/>
        <v>0</v>
      </c>
      <c r="AI69" s="124">
        <f>+SUMIF($O$1:$AD$1,"REAL",O69:AD69)</f>
        <v>0</v>
      </c>
      <c r="AK69" s="34"/>
      <c r="AL69" s="34"/>
      <c r="AM69" s="34"/>
      <c r="AN69" s="34"/>
      <c r="AO69" s="34"/>
      <c r="AP69" s="34"/>
      <c r="AQ69" s="34"/>
      <c r="AR69" s="34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45">
        <v>0</v>
      </c>
      <c r="BJ69" s="46">
        <v>0</v>
      </c>
    </row>
    <row r="70" spans="1:71" s="2" customFormat="1">
      <c r="A70" s="4" t="s">
        <v>3769</v>
      </c>
      <c r="B70" s="4" t="s">
        <v>62</v>
      </c>
      <c r="C70" s="221"/>
      <c r="D70" s="226"/>
      <c r="E70" s="225"/>
      <c r="F70" s="13" t="s">
        <v>90</v>
      </c>
      <c r="G70" s="36"/>
      <c r="H70" s="36"/>
      <c r="I70" s="36"/>
      <c r="J70" s="36"/>
      <c r="K70" s="36"/>
      <c r="L70" s="36"/>
      <c r="M70" s="36"/>
      <c r="N70" s="36"/>
      <c r="O70" s="36"/>
      <c r="P70" s="36" t="str">
        <f t="shared" ref="P70:Y70" si="252">+IFERROR(P69/P68,"")</f>
        <v/>
      </c>
      <c r="Q70" s="36" t="str">
        <f t="shared" si="252"/>
        <v/>
      </c>
      <c r="R70" s="36" t="str">
        <f t="shared" si="252"/>
        <v/>
      </c>
      <c r="S70" s="36" t="str">
        <f t="shared" si="252"/>
        <v/>
      </c>
      <c r="T70" s="36" t="str">
        <f t="shared" si="252"/>
        <v/>
      </c>
      <c r="U70" s="36" t="str">
        <f t="shared" si="252"/>
        <v/>
      </c>
      <c r="V70" s="36" t="str">
        <f t="shared" si="252"/>
        <v/>
      </c>
      <c r="W70" s="36" t="str">
        <f t="shared" si="252"/>
        <v/>
      </c>
      <c r="X70" s="36" t="str">
        <f t="shared" si="252"/>
        <v/>
      </c>
      <c r="Y70" s="36" t="str">
        <f t="shared" si="252"/>
        <v/>
      </c>
      <c r="Z70" s="36" t="str">
        <f t="shared" ref="Z70:AA70" si="253">+IFERROR(Z69/Z68,"")</f>
        <v/>
      </c>
      <c r="AA70" s="36" t="str">
        <f t="shared" si="253"/>
        <v/>
      </c>
      <c r="AB70" s="36" t="str">
        <f t="shared" ref="AB70:AC70" si="254">+IFERROR(AB69/AB68,"")</f>
        <v/>
      </c>
      <c r="AC70" s="36" t="str">
        <f t="shared" si="254"/>
        <v/>
      </c>
      <c r="AD70" s="36" t="str">
        <f t="shared" ref="AD70:AE70" si="255">+IFERROR(AD69/AD68,"")</f>
        <v/>
      </c>
      <c r="AE70" s="36" t="str">
        <f t="shared" si="255"/>
        <v/>
      </c>
      <c r="AF70" s="53" t="str">
        <f t="shared" ref="AF70:AG70" si="256">+IFERROR(AF69/AF68,"")</f>
        <v/>
      </c>
      <c r="AG70" s="54" t="str">
        <f t="shared" si="256"/>
        <v/>
      </c>
      <c r="AH70"/>
      <c r="AI70" s="1"/>
      <c r="AJ70"/>
      <c r="AK70" s="36"/>
      <c r="AL70" s="36"/>
      <c r="AM70" s="36"/>
      <c r="AN70" s="36"/>
      <c r="AO70" s="36"/>
      <c r="AP70" s="36"/>
      <c r="AQ70" s="36"/>
      <c r="AR70" s="36"/>
      <c r="AS70" s="23" t="s">
        <v>0</v>
      </c>
      <c r="AT70" s="23" t="s">
        <v>0</v>
      </c>
      <c r="AU70" s="23" t="s">
        <v>0</v>
      </c>
      <c r="AV70" s="23" t="s">
        <v>0</v>
      </c>
      <c r="AW70" s="23">
        <v>8.0526315789473681</v>
      </c>
      <c r="AX70" s="23">
        <v>8.0526315789473681</v>
      </c>
      <c r="AY70" s="23">
        <v>8.0526315789473681</v>
      </c>
      <c r="AZ70" s="23">
        <v>8.0526315789473681</v>
      </c>
      <c r="BA70" s="23">
        <v>8.0526315789473681</v>
      </c>
      <c r="BB70" s="23">
        <v>8.0526315789473681</v>
      </c>
      <c r="BC70" s="23">
        <v>8.0526315789473681</v>
      </c>
      <c r="BD70" s="23">
        <v>8.0526315789473681</v>
      </c>
      <c r="BE70" s="23">
        <v>8.0526315789473681</v>
      </c>
      <c r="BF70" s="23">
        <v>8.0526315789473681</v>
      </c>
      <c r="BG70" s="23">
        <v>8.0526315789473681</v>
      </c>
      <c r="BH70" s="23">
        <v>8.0526315789473681</v>
      </c>
      <c r="BI70" s="49" t="s">
        <v>0</v>
      </c>
      <c r="BJ70" s="50">
        <v>0</v>
      </c>
    </row>
    <row r="71" spans="1:71" s="2" customFormat="1" ht="15" customHeight="1">
      <c r="A71" s="4" t="s">
        <v>3769</v>
      </c>
      <c r="B71" s="8" t="s">
        <v>72</v>
      </c>
      <c r="C71" s="221"/>
      <c r="D71" s="226"/>
      <c r="E71" s="225" t="s">
        <v>72</v>
      </c>
      <c r="F71" s="10" t="s">
        <v>40</v>
      </c>
      <c r="G71" s="19"/>
      <c r="H71" s="19"/>
      <c r="I71" s="19"/>
      <c r="J71" s="19"/>
      <c r="K71" s="19"/>
      <c r="L71" s="19"/>
      <c r="M71" s="19"/>
      <c r="N71" s="19"/>
      <c r="O71" s="97">
        <f t="shared" ref="O71:Z71" si="257">+O164+O257+O350+O443</f>
        <v>0</v>
      </c>
      <c r="P71" s="97">
        <f t="shared" si="257"/>
        <v>0</v>
      </c>
      <c r="Q71" s="97">
        <f t="shared" si="257"/>
        <v>0</v>
      </c>
      <c r="R71" s="97">
        <f t="shared" si="257"/>
        <v>0</v>
      </c>
      <c r="S71" s="97">
        <f t="shared" si="257"/>
        <v>0</v>
      </c>
      <c r="T71" s="97">
        <f t="shared" si="257"/>
        <v>0</v>
      </c>
      <c r="U71" s="97">
        <f t="shared" si="257"/>
        <v>0</v>
      </c>
      <c r="V71" s="97">
        <f t="shared" si="257"/>
        <v>0</v>
      </c>
      <c r="W71" s="97">
        <f t="shared" si="257"/>
        <v>0</v>
      </c>
      <c r="X71" s="97">
        <f t="shared" si="257"/>
        <v>0</v>
      </c>
      <c r="Y71" s="97">
        <f t="shared" si="257"/>
        <v>0</v>
      </c>
      <c r="Z71" s="97">
        <f t="shared" si="257"/>
        <v>0</v>
      </c>
      <c r="AA71" s="97">
        <f t="shared" ref="AA71:AB71" si="258">+AA164+AA257+AA350+AA443</f>
        <v>0</v>
      </c>
      <c r="AB71" s="97">
        <f t="shared" si="258"/>
        <v>0</v>
      </c>
      <c r="AC71" s="97">
        <f t="shared" ref="AC71:AD71" si="259">+AC164+AC257+AC350+AC443</f>
        <v>0</v>
      </c>
      <c r="AD71" s="97">
        <f t="shared" si="259"/>
        <v>0</v>
      </c>
      <c r="AE71" s="97">
        <f t="shared" ref="AE71" si="260">+AE164+AE257+AE350+AE443</f>
        <v>0</v>
      </c>
      <c r="AF71" s="100">
        <f t="shared" ref="AF71:AF72" si="261">+SUM(O71:R71)</f>
        <v>0</v>
      </c>
      <c r="AG71" s="101">
        <f t="shared" ref="AG71:AG72" si="262">+SUM(S71:AD71)</f>
        <v>0</v>
      </c>
      <c r="AH71"/>
      <c r="AI71" s="124">
        <f>+SUMIF($O$1:$AD$1,"REAL",O71:AD71)</f>
        <v>0</v>
      </c>
      <c r="AJ71"/>
      <c r="AK71" s="19"/>
      <c r="AL71" s="19"/>
      <c r="AM71" s="19"/>
      <c r="AN71" s="19"/>
      <c r="AO71" s="19"/>
      <c r="AP71" s="19"/>
      <c r="AQ71" s="19"/>
      <c r="AR71" s="19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44"/>
      <c r="BJ71" s="59"/>
    </row>
    <row r="72" spans="1:71" s="2" customFormat="1" ht="14.4" customHeight="1">
      <c r="A72" s="4" t="s">
        <v>3769</v>
      </c>
      <c r="B72" s="8" t="s">
        <v>72</v>
      </c>
      <c r="C72" s="221"/>
      <c r="D72" s="226"/>
      <c r="E72" s="225"/>
      <c r="F72" s="11" t="s">
        <v>88</v>
      </c>
      <c r="G72" s="34"/>
      <c r="H72" s="34"/>
      <c r="I72" s="34"/>
      <c r="J72" s="34"/>
      <c r="K72" s="34"/>
      <c r="L72" s="34"/>
      <c r="M72" s="34"/>
      <c r="N72" s="34"/>
      <c r="O72" s="98"/>
      <c r="P72" s="98">
        <f t="shared" ref="P72:Y72" si="263">+P165+P258+P351</f>
        <v>0</v>
      </c>
      <c r="Q72" s="98">
        <f t="shared" si="263"/>
        <v>0</v>
      </c>
      <c r="R72" s="98">
        <f t="shared" si="263"/>
        <v>0</v>
      </c>
      <c r="S72" s="98">
        <f t="shared" si="263"/>
        <v>0</v>
      </c>
      <c r="T72" s="98">
        <f t="shared" si="263"/>
        <v>0</v>
      </c>
      <c r="U72" s="98">
        <f t="shared" si="263"/>
        <v>0</v>
      </c>
      <c r="V72" s="98">
        <f t="shared" si="263"/>
        <v>0</v>
      </c>
      <c r="W72" s="98">
        <f t="shared" si="263"/>
        <v>0</v>
      </c>
      <c r="X72" s="98">
        <f t="shared" si="263"/>
        <v>0</v>
      </c>
      <c r="Y72" s="98">
        <f t="shared" si="263"/>
        <v>0</v>
      </c>
      <c r="Z72" s="98">
        <f t="shared" ref="Z72:AA72" si="264">+Z165+Z258+Z351</f>
        <v>0</v>
      </c>
      <c r="AA72" s="98">
        <f t="shared" si="264"/>
        <v>0</v>
      </c>
      <c r="AB72" s="98">
        <f t="shared" ref="AB72:AC72" si="265">+AB165+AB258+AB351</f>
        <v>0</v>
      </c>
      <c r="AC72" s="98">
        <f t="shared" si="265"/>
        <v>0</v>
      </c>
      <c r="AD72" s="98">
        <f t="shared" ref="AD72:AE72" si="266">+AD165+AD258+AD351</f>
        <v>0</v>
      </c>
      <c r="AE72" s="98">
        <f t="shared" si="266"/>
        <v>0</v>
      </c>
      <c r="AF72" s="102">
        <f t="shared" si="261"/>
        <v>0</v>
      </c>
      <c r="AG72" s="103">
        <f t="shared" si="262"/>
        <v>0</v>
      </c>
      <c r="AH72"/>
      <c r="AI72" s="124">
        <f>+SUMIF($O$1:$AD$1,"REAL",O72:AD72)</f>
        <v>0</v>
      </c>
      <c r="AJ72"/>
      <c r="AK72" s="34"/>
      <c r="AL72" s="34"/>
      <c r="AM72" s="34"/>
      <c r="AN72" s="34"/>
      <c r="AO72" s="34"/>
      <c r="AP72" s="34"/>
      <c r="AQ72" s="34"/>
      <c r="AR72" s="34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45"/>
      <c r="BJ72" s="46"/>
    </row>
    <row r="73" spans="1:71" s="2" customFormat="1">
      <c r="A73" s="4" t="s">
        <v>3769</v>
      </c>
      <c r="B73" s="8" t="s">
        <v>72</v>
      </c>
      <c r="C73" s="221"/>
      <c r="D73" s="226"/>
      <c r="E73" s="225"/>
      <c r="F73" s="13" t="s">
        <v>90</v>
      </c>
      <c r="G73" s="36"/>
      <c r="H73" s="36"/>
      <c r="I73" s="36"/>
      <c r="J73" s="36"/>
      <c r="K73" s="36"/>
      <c r="L73" s="36"/>
      <c r="M73" s="36"/>
      <c r="N73" s="36"/>
      <c r="O73" s="36"/>
      <c r="P73" s="36" t="str">
        <f t="shared" ref="P73:Y73" si="267">+IFERROR(P72/P71,"")</f>
        <v/>
      </c>
      <c r="Q73" s="36" t="str">
        <f t="shared" si="267"/>
        <v/>
      </c>
      <c r="R73" s="36" t="str">
        <f t="shared" si="267"/>
        <v/>
      </c>
      <c r="S73" s="36" t="str">
        <f t="shared" si="267"/>
        <v/>
      </c>
      <c r="T73" s="36" t="str">
        <f t="shared" si="267"/>
        <v/>
      </c>
      <c r="U73" s="36" t="str">
        <f t="shared" si="267"/>
        <v/>
      </c>
      <c r="V73" s="36" t="str">
        <f t="shared" si="267"/>
        <v/>
      </c>
      <c r="W73" s="36" t="str">
        <f t="shared" si="267"/>
        <v/>
      </c>
      <c r="X73" s="36" t="str">
        <f t="shared" si="267"/>
        <v/>
      </c>
      <c r="Y73" s="36" t="str">
        <f t="shared" si="267"/>
        <v/>
      </c>
      <c r="Z73" s="36" t="str">
        <f t="shared" ref="Z73:AA73" si="268">+IFERROR(Z72/Z71,"")</f>
        <v/>
      </c>
      <c r="AA73" s="36" t="str">
        <f t="shared" si="268"/>
        <v/>
      </c>
      <c r="AB73" s="36" t="str">
        <f t="shared" ref="AB73:AC73" si="269">+IFERROR(AB72/AB71,"")</f>
        <v/>
      </c>
      <c r="AC73" s="36" t="str">
        <f t="shared" si="269"/>
        <v/>
      </c>
      <c r="AD73" s="36" t="str">
        <f t="shared" ref="AD73:AE73" si="270">+IFERROR(AD72/AD71,"")</f>
        <v/>
      </c>
      <c r="AE73" s="36" t="str">
        <f t="shared" si="270"/>
        <v/>
      </c>
      <c r="AF73" s="53" t="str">
        <f t="shared" ref="AF73:AG73" si="271">+IFERROR(AF72/AF71,"")</f>
        <v/>
      </c>
      <c r="AG73" s="54" t="str">
        <f t="shared" si="271"/>
        <v/>
      </c>
      <c r="AH73"/>
      <c r="AI73" s="1"/>
      <c r="AJ73"/>
      <c r="AK73" s="36"/>
      <c r="AL73" s="36"/>
      <c r="AM73" s="36"/>
      <c r="AN73" s="36"/>
      <c r="AO73" s="36"/>
      <c r="AP73" s="36"/>
      <c r="AQ73" s="36"/>
      <c r="AR73" s="36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49"/>
      <c r="BJ73" s="50"/>
    </row>
    <row r="74" spans="1:71" s="2" customFormat="1" ht="15" customHeight="1">
      <c r="A74" s="4" t="s">
        <v>3769</v>
      </c>
      <c r="B74" s="8" t="s">
        <v>73</v>
      </c>
      <c r="C74" s="221"/>
      <c r="D74" s="226"/>
      <c r="E74" s="225" t="s">
        <v>73</v>
      </c>
      <c r="F74" s="10" t="s">
        <v>40</v>
      </c>
      <c r="G74" s="19"/>
      <c r="H74" s="19"/>
      <c r="I74" s="19"/>
      <c r="J74" s="19"/>
      <c r="K74" s="19"/>
      <c r="L74" s="19"/>
      <c r="M74" s="19"/>
      <c r="N74" s="19"/>
      <c r="O74" s="97">
        <f t="shared" ref="O74:Z74" si="272">+O167+O260+O353+O446</f>
        <v>0</v>
      </c>
      <c r="P74" s="97">
        <f t="shared" si="272"/>
        <v>0</v>
      </c>
      <c r="Q74" s="97">
        <f t="shared" si="272"/>
        <v>0</v>
      </c>
      <c r="R74" s="97">
        <f t="shared" si="272"/>
        <v>0</v>
      </c>
      <c r="S74" s="97">
        <f t="shared" si="272"/>
        <v>0</v>
      </c>
      <c r="T74" s="97">
        <f t="shared" si="272"/>
        <v>0</v>
      </c>
      <c r="U74" s="97">
        <f t="shared" si="272"/>
        <v>0</v>
      </c>
      <c r="V74" s="97">
        <f t="shared" si="272"/>
        <v>0</v>
      </c>
      <c r="W74" s="97">
        <f t="shared" si="272"/>
        <v>0</v>
      </c>
      <c r="X74" s="97">
        <f t="shared" si="272"/>
        <v>0</v>
      </c>
      <c r="Y74" s="97">
        <f t="shared" si="272"/>
        <v>0</v>
      </c>
      <c r="Z74" s="97">
        <f t="shared" si="272"/>
        <v>0</v>
      </c>
      <c r="AA74" s="97">
        <f t="shared" ref="AA74:AB74" si="273">+AA167+AA260+AA353+AA446</f>
        <v>0</v>
      </c>
      <c r="AB74" s="97">
        <f t="shared" si="273"/>
        <v>0</v>
      </c>
      <c r="AC74" s="97">
        <f t="shared" ref="AC74:AD74" si="274">+AC167+AC260+AC353+AC446</f>
        <v>0</v>
      </c>
      <c r="AD74" s="97">
        <f t="shared" si="274"/>
        <v>0</v>
      </c>
      <c r="AE74" s="97">
        <f t="shared" ref="AE74" si="275">+AE167+AE260+AE353+AE446</f>
        <v>0</v>
      </c>
      <c r="AF74" s="100">
        <f t="shared" ref="AF74:AF75" si="276">+SUM(O74:R74)</f>
        <v>0</v>
      </c>
      <c r="AG74" s="101">
        <f t="shared" ref="AG74:AG75" si="277">+SUM(S74:AD74)</f>
        <v>0</v>
      </c>
      <c r="AH74"/>
      <c r="AI74" s="124">
        <f>+SUMIF($O$1:$AD$1,"REAL",O74:AD74)</f>
        <v>0</v>
      </c>
      <c r="AJ74"/>
      <c r="AK74" s="19"/>
      <c r="AL74" s="19"/>
      <c r="AM74" s="19"/>
      <c r="AN74" s="19"/>
      <c r="AO74" s="19"/>
      <c r="AP74" s="19"/>
      <c r="AQ74" s="19"/>
      <c r="AR74" s="19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44"/>
      <c r="BJ74" s="59"/>
    </row>
    <row r="75" spans="1:71" s="2" customFormat="1" ht="15" customHeight="1">
      <c r="A75" s="4" t="s">
        <v>3769</v>
      </c>
      <c r="B75" s="8" t="s">
        <v>73</v>
      </c>
      <c r="C75" s="221"/>
      <c r="D75" s="226"/>
      <c r="E75" s="225"/>
      <c r="F75" s="11" t="s">
        <v>88</v>
      </c>
      <c r="G75" s="34"/>
      <c r="H75" s="34"/>
      <c r="I75" s="34"/>
      <c r="J75" s="34"/>
      <c r="K75" s="34"/>
      <c r="L75" s="34"/>
      <c r="M75" s="34"/>
      <c r="N75" s="34"/>
      <c r="O75" s="98"/>
      <c r="P75" s="98">
        <f t="shared" ref="P75:Y75" si="278">+P168+P261+P354</f>
        <v>0</v>
      </c>
      <c r="Q75" s="98">
        <f t="shared" si="278"/>
        <v>0</v>
      </c>
      <c r="R75" s="98">
        <f t="shared" si="278"/>
        <v>0</v>
      </c>
      <c r="S75" s="98">
        <f t="shared" si="278"/>
        <v>0</v>
      </c>
      <c r="T75" s="98">
        <f t="shared" si="278"/>
        <v>0</v>
      </c>
      <c r="U75" s="98">
        <f t="shared" si="278"/>
        <v>0</v>
      </c>
      <c r="V75" s="98">
        <f t="shared" si="278"/>
        <v>0</v>
      </c>
      <c r="W75" s="98">
        <f t="shared" si="278"/>
        <v>0</v>
      </c>
      <c r="X75" s="98">
        <f t="shared" si="278"/>
        <v>0</v>
      </c>
      <c r="Y75" s="98">
        <f t="shared" si="278"/>
        <v>0</v>
      </c>
      <c r="Z75" s="98">
        <f t="shared" ref="Z75:AA75" si="279">+Z168+Z261+Z354</f>
        <v>0</v>
      </c>
      <c r="AA75" s="98">
        <f t="shared" si="279"/>
        <v>0</v>
      </c>
      <c r="AB75" s="98">
        <f t="shared" ref="AB75:AC75" si="280">+AB168+AB261+AB354</f>
        <v>0</v>
      </c>
      <c r="AC75" s="98">
        <f t="shared" si="280"/>
        <v>0</v>
      </c>
      <c r="AD75" s="98">
        <f t="shared" ref="AD75:AE75" si="281">+AD168+AD261+AD354</f>
        <v>0</v>
      </c>
      <c r="AE75" s="98">
        <f t="shared" si="281"/>
        <v>0</v>
      </c>
      <c r="AF75" s="102">
        <f t="shared" si="276"/>
        <v>0</v>
      </c>
      <c r="AG75" s="103">
        <f t="shared" si="277"/>
        <v>0</v>
      </c>
      <c r="AH75"/>
      <c r="AI75" s="124">
        <f>+SUMIF($O$1:$AD$1,"REAL",O75:AD75)</f>
        <v>0</v>
      </c>
      <c r="AJ75"/>
      <c r="AK75" s="34"/>
      <c r="AL75" s="34"/>
      <c r="AM75" s="34"/>
      <c r="AN75" s="34"/>
      <c r="AO75" s="34"/>
      <c r="AP75" s="34"/>
      <c r="AQ75" s="34"/>
      <c r="AR75" s="34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45"/>
      <c r="BJ75" s="46"/>
    </row>
    <row r="76" spans="1:71" s="2" customFormat="1" ht="15" customHeight="1">
      <c r="A76" s="4" t="s">
        <v>3769</v>
      </c>
      <c r="B76" s="8" t="s">
        <v>73</v>
      </c>
      <c r="C76" s="221"/>
      <c r="D76" s="226"/>
      <c r="E76" s="225"/>
      <c r="F76" s="13" t="s">
        <v>90</v>
      </c>
      <c r="G76" s="36"/>
      <c r="H76" s="36"/>
      <c r="I76" s="36"/>
      <c r="J76" s="36"/>
      <c r="K76" s="36"/>
      <c r="L76" s="36"/>
      <c r="M76" s="36"/>
      <c r="N76" s="36"/>
      <c r="O76" s="36"/>
      <c r="P76" s="36" t="str">
        <f t="shared" ref="P76:Y76" si="282">+IFERROR(P75/P74,"")</f>
        <v/>
      </c>
      <c r="Q76" s="36" t="str">
        <f t="shared" si="282"/>
        <v/>
      </c>
      <c r="R76" s="36" t="str">
        <f t="shared" si="282"/>
        <v/>
      </c>
      <c r="S76" s="36" t="str">
        <f t="shared" si="282"/>
        <v/>
      </c>
      <c r="T76" s="36" t="str">
        <f t="shared" si="282"/>
        <v/>
      </c>
      <c r="U76" s="36" t="str">
        <f t="shared" si="282"/>
        <v/>
      </c>
      <c r="V76" s="36" t="str">
        <f t="shared" si="282"/>
        <v/>
      </c>
      <c r="W76" s="36" t="str">
        <f t="shared" si="282"/>
        <v/>
      </c>
      <c r="X76" s="36" t="str">
        <f t="shared" si="282"/>
        <v/>
      </c>
      <c r="Y76" s="36" t="str">
        <f t="shared" si="282"/>
        <v/>
      </c>
      <c r="Z76" s="36" t="str">
        <f t="shared" ref="Z76:AA76" si="283">+IFERROR(Z75/Z74,"")</f>
        <v/>
      </c>
      <c r="AA76" s="36" t="str">
        <f t="shared" si="283"/>
        <v/>
      </c>
      <c r="AB76" s="36" t="str">
        <f t="shared" ref="AB76:AC76" si="284">+IFERROR(AB75/AB74,"")</f>
        <v/>
      </c>
      <c r="AC76" s="36" t="str">
        <f t="shared" si="284"/>
        <v/>
      </c>
      <c r="AD76" s="36" t="str">
        <f t="shared" ref="AD76:AE76" si="285">+IFERROR(AD75/AD74,"")</f>
        <v/>
      </c>
      <c r="AE76" s="36" t="str">
        <f t="shared" si="285"/>
        <v/>
      </c>
      <c r="AF76" s="53" t="str">
        <f t="shared" ref="AF76:AG76" si="286">+IFERROR(AF75/AF74,"")</f>
        <v/>
      </c>
      <c r="AG76" s="54" t="str">
        <f t="shared" si="286"/>
        <v/>
      </c>
      <c r="AH76"/>
      <c r="AI76" s="1"/>
      <c r="AJ76"/>
      <c r="AK76" s="36"/>
      <c r="AL76" s="36"/>
      <c r="AM76" s="36"/>
      <c r="AN76" s="36"/>
      <c r="AO76" s="36"/>
      <c r="AP76" s="36"/>
      <c r="AQ76" s="36"/>
      <c r="AR76" s="36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49"/>
      <c r="BJ76" s="50"/>
    </row>
    <row r="77" spans="1:71" ht="15" customHeight="1">
      <c r="A77" s="4" t="s">
        <v>3769</v>
      </c>
      <c r="B77" s="4" t="s">
        <v>51</v>
      </c>
      <c r="C77" s="221"/>
      <c r="D77" s="226" t="s">
        <v>39</v>
      </c>
      <c r="E77" s="225" t="s">
        <v>51</v>
      </c>
      <c r="F77" s="10" t="s">
        <v>40</v>
      </c>
      <c r="G77" s="19"/>
      <c r="H77" s="19"/>
      <c r="I77" s="19"/>
      <c r="J77" s="19"/>
      <c r="K77" s="19"/>
      <c r="L77" s="19"/>
      <c r="M77" s="19"/>
      <c r="N77" s="19"/>
      <c r="O77" s="97">
        <f t="shared" ref="O77:Z77" si="287">+O170+O263+O356+O449</f>
        <v>0</v>
      </c>
      <c r="P77" s="97">
        <f t="shared" si="287"/>
        <v>1</v>
      </c>
      <c r="Q77" s="97">
        <f>+Q170+Q263+Q356+Q449</f>
        <v>0</v>
      </c>
      <c r="R77" s="97">
        <f t="shared" si="287"/>
        <v>0</v>
      </c>
      <c r="S77" s="97">
        <f t="shared" si="287"/>
        <v>0</v>
      </c>
      <c r="T77" s="97">
        <f t="shared" si="287"/>
        <v>0</v>
      </c>
      <c r="U77" s="97">
        <f t="shared" si="287"/>
        <v>0</v>
      </c>
      <c r="V77" s="97">
        <f t="shared" si="287"/>
        <v>0</v>
      </c>
      <c r="W77" s="97">
        <f t="shared" si="287"/>
        <v>0</v>
      </c>
      <c r="X77" s="97">
        <f t="shared" si="287"/>
        <v>1</v>
      </c>
      <c r="Y77" s="97">
        <f t="shared" si="287"/>
        <v>1</v>
      </c>
      <c r="Z77" s="97">
        <f t="shared" si="287"/>
        <v>1</v>
      </c>
      <c r="AA77" s="97">
        <f t="shared" ref="AA77:AB77" si="288">+AA170+AA263+AA356+AA449</f>
        <v>3</v>
      </c>
      <c r="AB77" s="97">
        <f t="shared" si="288"/>
        <v>2</v>
      </c>
      <c r="AC77" s="97">
        <f t="shared" ref="AC77:AD77" si="289">+AC170+AC263+AC356+AC449</f>
        <v>0</v>
      </c>
      <c r="AD77" s="97">
        <f t="shared" si="289"/>
        <v>1</v>
      </c>
      <c r="AE77" s="97">
        <f t="shared" ref="AE77" si="290">+AE170+AE263+AE356+AE449</f>
        <v>1</v>
      </c>
      <c r="AF77" s="100">
        <f t="shared" ref="AF77:AF86" si="291">+SUM(O77:R77)</f>
        <v>1</v>
      </c>
      <c r="AG77" s="101">
        <f t="shared" ref="AG77:AG86" si="292">+SUM(S77:AD77)</f>
        <v>9</v>
      </c>
      <c r="AI77" s="124">
        <f>+SUMIF($O$1:$AD$1,"REAL",O77:AD77)</f>
        <v>10</v>
      </c>
      <c r="AK77" s="19"/>
      <c r="AL77" s="19"/>
      <c r="AM77" s="19"/>
      <c r="AN77" s="19"/>
      <c r="AO77" s="19"/>
      <c r="AP77" s="19"/>
      <c r="AQ77" s="19"/>
      <c r="AR77" s="19"/>
      <c r="AS77" s="20"/>
      <c r="AT77" s="20"/>
      <c r="AU77" s="20"/>
      <c r="AV77" s="20">
        <v>0</v>
      </c>
      <c r="AW77" s="20">
        <v>0</v>
      </c>
      <c r="AX77" s="20">
        <v>1</v>
      </c>
      <c r="AY77" s="20">
        <v>2</v>
      </c>
      <c r="AZ77" s="20">
        <v>3</v>
      </c>
      <c r="BA77" s="20">
        <v>3</v>
      </c>
      <c r="BB77" s="20">
        <v>4</v>
      </c>
      <c r="BC77" s="20">
        <v>4</v>
      </c>
      <c r="BD77" s="20">
        <v>5</v>
      </c>
      <c r="BE77" s="20">
        <v>8</v>
      </c>
      <c r="BF77" s="20">
        <v>9</v>
      </c>
      <c r="BG77" s="20">
        <v>10</v>
      </c>
      <c r="BH77" s="20">
        <v>11</v>
      </c>
      <c r="BI77" s="44">
        <v>0</v>
      </c>
      <c r="BJ77" s="59">
        <v>60</v>
      </c>
      <c r="BL77" t="e">
        <v>#REF!</v>
      </c>
      <c r="BM77" t="e">
        <v>#REF!</v>
      </c>
      <c r="BN77" t="e">
        <v>#REF!</v>
      </c>
      <c r="BO77" t="e">
        <v>#REF!</v>
      </c>
      <c r="BP77" t="e">
        <v>#REF!</v>
      </c>
      <c r="BQ77" t="e">
        <v>#REF!</v>
      </c>
      <c r="BR77" t="e">
        <v>#REF!</v>
      </c>
      <c r="BS77" t="e">
        <v>#REF!</v>
      </c>
    </row>
    <row r="78" spans="1:71" ht="15" customHeight="1">
      <c r="A78" s="4" t="s">
        <v>3769</v>
      </c>
      <c r="B78" s="4" t="s">
        <v>51</v>
      </c>
      <c r="C78" s="221"/>
      <c r="D78" s="226"/>
      <c r="E78" s="225"/>
      <c r="F78" s="11" t="s">
        <v>88</v>
      </c>
      <c r="G78" s="34"/>
      <c r="H78" s="34"/>
      <c r="I78" s="34"/>
      <c r="J78" s="34"/>
      <c r="K78" s="34"/>
      <c r="L78" s="34"/>
      <c r="M78" s="34"/>
      <c r="N78" s="34"/>
      <c r="O78" s="98"/>
      <c r="P78" s="98">
        <f>SUM(P79:P84)</f>
        <v>0</v>
      </c>
      <c r="Q78" s="98">
        <f t="shared" ref="Q78:Y78" si="293">SUM(Q79:Q84)</f>
        <v>0</v>
      </c>
      <c r="R78" s="98">
        <f t="shared" si="293"/>
        <v>0</v>
      </c>
      <c r="S78" s="98">
        <f t="shared" si="293"/>
        <v>0</v>
      </c>
      <c r="T78" s="98">
        <f t="shared" si="293"/>
        <v>0</v>
      </c>
      <c r="U78" s="98">
        <f t="shared" si="293"/>
        <v>2</v>
      </c>
      <c r="V78" s="98">
        <f t="shared" si="293"/>
        <v>0</v>
      </c>
      <c r="W78" s="98">
        <f t="shared" si="293"/>
        <v>0</v>
      </c>
      <c r="X78" s="98">
        <f t="shared" si="293"/>
        <v>1</v>
      </c>
      <c r="Y78" s="98">
        <f t="shared" si="293"/>
        <v>3</v>
      </c>
      <c r="Z78" s="98">
        <f t="shared" ref="Z78:AA78" si="294">SUM(Z79:Z84)</f>
        <v>3</v>
      </c>
      <c r="AA78" s="98">
        <f t="shared" si="294"/>
        <v>3</v>
      </c>
      <c r="AB78" s="98">
        <f t="shared" ref="AB78:AC78" si="295">SUM(AB79:AB84)</f>
        <v>2</v>
      </c>
      <c r="AC78" s="98">
        <f t="shared" si="295"/>
        <v>0</v>
      </c>
      <c r="AD78" s="98">
        <f t="shared" ref="AD78:AE78" si="296">SUM(AD79:AD84)</f>
        <v>2</v>
      </c>
      <c r="AE78" s="98">
        <f t="shared" si="296"/>
        <v>2</v>
      </c>
      <c r="AF78" s="102">
        <f t="shared" si="291"/>
        <v>0</v>
      </c>
      <c r="AG78" s="103">
        <f t="shared" si="292"/>
        <v>16</v>
      </c>
      <c r="AI78" s="124">
        <f>+SUMIF($O$1:$AD$1,"REAL",O78:AD78)</f>
        <v>16</v>
      </c>
      <c r="AK78" s="34"/>
      <c r="AL78" s="34"/>
      <c r="AM78" s="34"/>
      <c r="AN78" s="34"/>
      <c r="AO78" s="34"/>
      <c r="AP78" s="34"/>
      <c r="AQ78" s="34"/>
      <c r="AR78" s="34"/>
      <c r="AS78" s="21"/>
      <c r="AT78" s="21"/>
      <c r="AU78" s="21"/>
      <c r="AV78" s="21">
        <v>1</v>
      </c>
      <c r="AW78" s="21">
        <v>1</v>
      </c>
      <c r="AX78" s="21">
        <v>2</v>
      </c>
      <c r="AY78" s="21">
        <v>6</v>
      </c>
      <c r="AZ78" s="21">
        <v>8</v>
      </c>
      <c r="BA78" s="21">
        <v>10</v>
      </c>
      <c r="BB78" s="21">
        <v>11</v>
      </c>
      <c r="BC78" s="21">
        <v>13</v>
      </c>
      <c r="BD78" s="21">
        <v>15</v>
      </c>
      <c r="BE78" s="21">
        <v>25</v>
      </c>
      <c r="BF78" s="21">
        <v>28</v>
      </c>
      <c r="BG78" s="21">
        <v>30</v>
      </c>
      <c r="BH78" s="21">
        <v>33</v>
      </c>
      <c r="BI78" s="45">
        <v>1</v>
      </c>
      <c r="BJ78" s="46">
        <v>182</v>
      </c>
      <c r="BL78">
        <v>0</v>
      </c>
      <c r="BM78">
        <v>343.78064516129029</v>
      </c>
      <c r="BN78">
        <v>1357.8771138669672</v>
      </c>
      <c r="BO78">
        <v>2364.6900269541779</v>
      </c>
      <c r="BP78">
        <v>3070.7797918764686</v>
      </c>
      <c r="BQ78">
        <v>3682.7962991518889</v>
      </c>
      <c r="BR78">
        <v>3982.2102985720467</v>
      </c>
      <c r="BS78">
        <v>0</v>
      </c>
    </row>
    <row r="79" spans="1:71" ht="15" customHeight="1" outlineLevel="1">
      <c r="A79" s="4" t="s">
        <v>3769</v>
      </c>
      <c r="B79" s="4" t="s">
        <v>51</v>
      </c>
      <c r="C79" s="221"/>
      <c r="D79" s="226"/>
      <c r="E79" s="225"/>
      <c r="F79" s="12" t="s">
        <v>63</v>
      </c>
      <c r="G79" s="35"/>
      <c r="H79" s="35"/>
      <c r="I79" s="35"/>
      <c r="J79" s="35"/>
      <c r="K79" s="35"/>
      <c r="L79" s="35"/>
      <c r="M79" s="35"/>
      <c r="N79" s="35"/>
      <c r="O79" s="99"/>
      <c r="P79" s="99">
        <f t="shared" ref="P79:Y84" si="297">+P172+P265+P358</f>
        <v>0</v>
      </c>
      <c r="Q79" s="99">
        <f t="shared" si="297"/>
        <v>0</v>
      </c>
      <c r="R79" s="99">
        <f t="shared" si="297"/>
        <v>0</v>
      </c>
      <c r="S79" s="99">
        <f t="shared" si="297"/>
        <v>0</v>
      </c>
      <c r="T79" s="99">
        <f t="shared" si="297"/>
        <v>0</v>
      </c>
      <c r="U79" s="99">
        <f t="shared" si="297"/>
        <v>1</v>
      </c>
      <c r="V79" s="99">
        <f t="shared" si="297"/>
        <v>0</v>
      </c>
      <c r="W79" s="99">
        <f t="shared" si="297"/>
        <v>0</v>
      </c>
      <c r="X79" s="99">
        <f t="shared" si="297"/>
        <v>0</v>
      </c>
      <c r="Y79" s="99">
        <f t="shared" si="297"/>
        <v>0</v>
      </c>
      <c r="Z79" s="99">
        <f t="shared" ref="Z79:AA79" si="298">+Z172+Z265+Z358</f>
        <v>0</v>
      </c>
      <c r="AA79" s="99">
        <f t="shared" si="298"/>
        <v>1</v>
      </c>
      <c r="AB79" s="99">
        <f t="shared" ref="AB79:AC79" si="299">+AB172+AB265+AB358</f>
        <v>1</v>
      </c>
      <c r="AC79" s="99">
        <f t="shared" si="299"/>
        <v>0</v>
      </c>
      <c r="AD79" s="99">
        <f t="shared" ref="AD79:AE79" si="300">+AD172+AD265+AD358</f>
        <v>0</v>
      </c>
      <c r="AE79" s="99">
        <f t="shared" si="300"/>
        <v>0</v>
      </c>
      <c r="AF79" s="104">
        <f t="shared" si="291"/>
        <v>0</v>
      </c>
      <c r="AG79" s="105">
        <f t="shared" si="292"/>
        <v>3</v>
      </c>
      <c r="AK79" s="35"/>
      <c r="AL79" s="35"/>
      <c r="AM79" s="35"/>
      <c r="AN79" s="35"/>
      <c r="AO79" s="35"/>
      <c r="AP79" s="35"/>
      <c r="AQ79" s="35"/>
      <c r="AR79" s="35"/>
      <c r="AS79" s="22"/>
      <c r="AT79" s="22"/>
      <c r="AU79" s="22"/>
      <c r="AV79" s="22">
        <v>0</v>
      </c>
      <c r="AW79" s="22">
        <v>0</v>
      </c>
      <c r="AX79" s="22">
        <v>1</v>
      </c>
      <c r="AY79" s="22">
        <v>2</v>
      </c>
      <c r="AZ79" s="22">
        <v>2</v>
      </c>
      <c r="BA79" s="22">
        <v>3</v>
      </c>
      <c r="BB79" s="22">
        <v>3</v>
      </c>
      <c r="BC79" s="22">
        <v>4</v>
      </c>
      <c r="BD79" s="22">
        <v>4</v>
      </c>
      <c r="BE79" s="22">
        <v>7</v>
      </c>
      <c r="BF79" s="22">
        <v>8</v>
      </c>
      <c r="BG79" s="22">
        <v>9</v>
      </c>
      <c r="BH79" s="22">
        <v>10</v>
      </c>
      <c r="BI79" s="47">
        <v>0</v>
      </c>
      <c r="BJ79" s="48">
        <v>53</v>
      </c>
    </row>
    <row r="80" spans="1:71" ht="15" customHeight="1" outlineLevel="1">
      <c r="A80" s="4" t="s">
        <v>3769</v>
      </c>
      <c r="B80" s="4" t="s">
        <v>51</v>
      </c>
      <c r="C80" s="221"/>
      <c r="D80" s="226"/>
      <c r="E80" s="225"/>
      <c r="F80" s="12" t="s">
        <v>64</v>
      </c>
      <c r="G80" s="35"/>
      <c r="H80" s="35"/>
      <c r="I80" s="35"/>
      <c r="J80" s="35"/>
      <c r="K80" s="35"/>
      <c r="L80" s="35"/>
      <c r="M80" s="35"/>
      <c r="N80" s="35"/>
      <c r="O80" s="99"/>
      <c r="P80" s="99">
        <f t="shared" si="297"/>
        <v>0</v>
      </c>
      <c r="Q80" s="99">
        <f t="shared" si="297"/>
        <v>0</v>
      </c>
      <c r="R80" s="99">
        <f t="shared" si="297"/>
        <v>0</v>
      </c>
      <c r="S80" s="99">
        <f t="shared" si="297"/>
        <v>0</v>
      </c>
      <c r="T80" s="99">
        <f t="shared" si="297"/>
        <v>0</v>
      </c>
      <c r="U80" s="99">
        <f t="shared" si="297"/>
        <v>0</v>
      </c>
      <c r="V80" s="99">
        <f t="shared" si="297"/>
        <v>0</v>
      </c>
      <c r="W80" s="99">
        <f t="shared" si="297"/>
        <v>0</v>
      </c>
      <c r="X80" s="99">
        <f t="shared" si="297"/>
        <v>0</v>
      </c>
      <c r="Y80" s="99">
        <f t="shared" si="297"/>
        <v>0</v>
      </c>
      <c r="Z80" s="99">
        <f t="shared" ref="Z80:AA80" si="301">+Z173+Z266+Z359</f>
        <v>0</v>
      </c>
      <c r="AA80" s="99">
        <f t="shared" si="301"/>
        <v>0</v>
      </c>
      <c r="AB80" s="99">
        <f t="shared" ref="AB80:AC80" si="302">+AB173+AB266+AB359</f>
        <v>0</v>
      </c>
      <c r="AC80" s="99">
        <f t="shared" si="302"/>
        <v>0</v>
      </c>
      <c r="AD80" s="99">
        <f t="shared" ref="AD80:AE80" si="303">+AD173+AD266+AD359</f>
        <v>0</v>
      </c>
      <c r="AE80" s="99">
        <f t="shared" si="303"/>
        <v>1</v>
      </c>
      <c r="AF80" s="104">
        <f t="shared" si="291"/>
        <v>0</v>
      </c>
      <c r="AG80" s="105">
        <f t="shared" si="292"/>
        <v>0</v>
      </c>
      <c r="AK80" s="35"/>
      <c r="AL80" s="35"/>
      <c r="AM80" s="35"/>
      <c r="AN80" s="35"/>
      <c r="AO80" s="35"/>
      <c r="AP80" s="35"/>
      <c r="AQ80" s="35"/>
      <c r="AR80" s="35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47"/>
      <c r="BJ80" s="48"/>
    </row>
    <row r="81" spans="1:71" ht="15" customHeight="1" outlineLevel="1">
      <c r="A81" s="4" t="s">
        <v>3769</v>
      </c>
      <c r="B81" s="4" t="s">
        <v>51</v>
      </c>
      <c r="C81" s="221"/>
      <c r="D81" s="226"/>
      <c r="E81" s="225"/>
      <c r="F81" s="12" t="s">
        <v>65</v>
      </c>
      <c r="G81" s="35"/>
      <c r="H81" s="35"/>
      <c r="I81" s="35"/>
      <c r="J81" s="35"/>
      <c r="K81" s="35"/>
      <c r="L81" s="35"/>
      <c r="M81" s="35"/>
      <c r="N81" s="35"/>
      <c r="O81" s="99"/>
      <c r="P81" s="99">
        <f t="shared" si="297"/>
        <v>0</v>
      </c>
      <c r="Q81" s="99">
        <f t="shared" si="297"/>
        <v>0</v>
      </c>
      <c r="R81" s="99">
        <f t="shared" si="297"/>
        <v>0</v>
      </c>
      <c r="S81" s="99">
        <f t="shared" si="297"/>
        <v>0</v>
      </c>
      <c r="T81" s="99">
        <f t="shared" si="297"/>
        <v>0</v>
      </c>
      <c r="U81" s="99">
        <f t="shared" si="297"/>
        <v>0</v>
      </c>
      <c r="V81" s="99">
        <f t="shared" si="297"/>
        <v>0</v>
      </c>
      <c r="W81" s="99">
        <f t="shared" si="297"/>
        <v>0</v>
      </c>
      <c r="X81" s="99">
        <f t="shared" si="297"/>
        <v>0</v>
      </c>
      <c r="Y81" s="99">
        <f t="shared" si="297"/>
        <v>1</v>
      </c>
      <c r="Z81" s="99">
        <f t="shared" ref="Z81:AA81" si="304">+Z174+Z267+Z360</f>
        <v>0</v>
      </c>
      <c r="AA81" s="99">
        <f t="shared" si="304"/>
        <v>0</v>
      </c>
      <c r="AB81" s="99">
        <f t="shared" ref="AB81:AC81" si="305">+AB174+AB267+AB360</f>
        <v>0</v>
      </c>
      <c r="AC81" s="99">
        <f t="shared" si="305"/>
        <v>0</v>
      </c>
      <c r="AD81" s="99">
        <f t="shared" ref="AD81:AE81" si="306">+AD174+AD267+AD360</f>
        <v>0</v>
      </c>
      <c r="AE81" s="99">
        <f t="shared" si="306"/>
        <v>0</v>
      </c>
      <c r="AF81" s="104">
        <f t="shared" si="291"/>
        <v>0</v>
      </c>
      <c r="AG81" s="105">
        <f t="shared" si="292"/>
        <v>1</v>
      </c>
      <c r="AK81" s="35"/>
      <c r="AL81" s="35"/>
      <c r="AM81" s="35"/>
      <c r="AN81" s="35"/>
      <c r="AO81" s="35"/>
      <c r="AP81" s="35"/>
      <c r="AQ81" s="35"/>
      <c r="AR81" s="35"/>
      <c r="AS81" s="22"/>
      <c r="AT81" s="22"/>
      <c r="AU81" s="22"/>
      <c r="AV81" s="22">
        <v>1</v>
      </c>
      <c r="AW81" s="22">
        <v>1</v>
      </c>
      <c r="AX81" s="22">
        <v>1</v>
      </c>
      <c r="AY81" s="22">
        <v>3</v>
      </c>
      <c r="AZ81" s="22">
        <v>4</v>
      </c>
      <c r="BA81" s="22">
        <v>5</v>
      </c>
      <c r="BB81" s="22">
        <v>6</v>
      </c>
      <c r="BC81" s="22">
        <v>7</v>
      </c>
      <c r="BD81" s="22">
        <v>8</v>
      </c>
      <c r="BE81" s="22">
        <v>13</v>
      </c>
      <c r="BF81" s="22">
        <v>14</v>
      </c>
      <c r="BG81" s="22">
        <v>16</v>
      </c>
      <c r="BH81" s="22">
        <v>17</v>
      </c>
      <c r="BI81" s="47">
        <v>1</v>
      </c>
      <c r="BJ81" s="48">
        <v>95</v>
      </c>
    </row>
    <row r="82" spans="1:71" ht="15" customHeight="1" outlineLevel="1">
      <c r="A82" s="4" t="s">
        <v>3769</v>
      </c>
      <c r="B82" s="4" t="s">
        <v>51</v>
      </c>
      <c r="C82" s="221"/>
      <c r="D82" s="226"/>
      <c r="E82" s="225"/>
      <c r="F82" s="12" t="s">
        <v>66</v>
      </c>
      <c r="G82" s="35"/>
      <c r="H82" s="35"/>
      <c r="I82" s="35"/>
      <c r="J82" s="35"/>
      <c r="K82" s="35"/>
      <c r="L82" s="35"/>
      <c r="M82" s="35"/>
      <c r="N82" s="35"/>
      <c r="O82" s="99"/>
      <c r="P82" s="99">
        <f t="shared" si="297"/>
        <v>0</v>
      </c>
      <c r="Q82" s="99">
        <f t="shared" si="297"/>
        <v>0</v>
      </c>
      <c r="R82" s="99">
        <f t="shared" si="297"/>
        <v>0</v>
      </c>
      <c r="S82" s="99">
        <f t="shared" si="297"/>
        <v>0</v>
      </c>
      <c r="T82" s="99">
        <f t="shared" si="297"/>
        <v>0</v>
      </c>
      <c r="U82" s="99">
        <f t="shared" si="297"/>
        <v>0</v>
      </c>
      <c r="V82" s="99">
        <f t="shared" si="297"/>
        <v>0</v>
      </c>
      <c r="W82" s="99">
        <f t="shared" si="297"/>
        <v>0</v>
      </c>
      <c r="X82" s="99">
        <f t="shared" si="297"/>
        <v>0</v>
      </c>
      <c r="Y82" s="99">
        <f t="shared" si="297"/>
        <v>0</v>
      </c>
      <c r="Z82" s="99">
        <f t="shared" ref="Z82:AA82" si="307">+Z175+Z268+Z361</f>
        <v>0</v>
      </c>
      <c r="AA82" s="99">
        <f t="shared" si="307"/>
        <v>1</v>
      </c>
      <c r="AB82" s="99">
        <f t="shared" ref="AB82:AC82" si="308">+AB175+AB268+AB361</f>
        <v>0</v>
      </c>
      <c r="AC82" s="99">
        <f t="shared" si="308"/>
        <v>0</v>
      </c>
      <c r="AD82" s="99">
        <f t="shared" ref="AD82:AE82" si="309">+AD175+AD268+AD361</f>
        <v>1</v>
      </c>
      <c r="AE82" s="99">
        <f t="shared" si="309"/>
        <v>0</v>
      </c>
      <c r="AF82" s="104">
        <f t="shared" si="291"/>
        <v>0</v>
      </c>
      <c r="AG82" s="105">
        <f t="shared" si="292"/>
        <v>2</v>
      </c>
      <c r="AK82" s="35"/>
      <c r="AL82" s="35"/>
      <c r="AM82" s="35"/>
      <c r="AN82" s="35"/>
      <c r="AO82" s="35"/>
      <c r="AP82" s="35"/>
      <c r="AQ82" s="35"/>
      <c r="AR82" s="35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47"/>
      <c r="BJ82" s="48"/>
    </row>
    <row r="83" spans="1:71" ht="15" customHeight="1" outlineLevel="1">
      <c r="A83" s="4" t="s">
        <v>3769</v>
      </c>
      <c r="B83" s="4" t="s">
        <v>51</v>
      </c>
      <c r="C83" s="221"/>
      <c r="D83" s="226"/>
      <c r="E83" s="225"/>
      <c r="F83" s="12" t="s">
        <v>67</v>
      </c>
      <c r="G83" s="35"/>
      <c r="H83" s="35"/>
      <c r="I83" s="35"/>
      <c r="J83" s="35"/>
      <c r="K83" s="35"/>
      <c r="L83" s="35"/>
      <c r="M83" s="35"/>
      <c r="N83" s="35"/>
      <c r="O83" s="99"/>
      <c r="P83" s="99">
        <f t="shared" si="297"/>
        <v>0</v>
      </c>
      <c r="Q83" s="99">
        <f t="shared" si="297"/>
        <v>0</v>
      </c>
      <c r="R83" s="99">
        <f t="shared" si="297"/>
        <v>0</v>
      </c>
      <c r="S83" s="99">
        <f t="shared" si="297"/>
        <v>0</v>
      </c>
      <c r="T83" s="99">
        <f t="shared" si="297"/>
        <v>0</v>
      </c>
      <c r="U83" s="99">
        <f t="shared" si="297"/>
        <v>0</v>
      </c>
      <c r="V83" s="99">
        <f t="shared" si="297"/>
        <v>0</v>
      </c>
      <c r="W83" s="99">
        <f t="shared" si="297"/>
        <v>0</v>
      </c>
      <c r="X83" s="99">
        <f t="shared" si="297"/>
        <v>0</v>
      </c>
      <c r="Y83" s="99">
        <f t="shared" si="297"/>
        <v>2</v>
      </c>
      <c r="Z83" s="99">
        <f t="shared" ref="Z83:AA83" si="310">+Z176+Z269+Z362</f>
        <v>3</v>
      </c>
      <c r="AA83" s="99">
        <f t="shared" si="310"/>
        <v>1</v>
      </c>
      <c r="AB83" s="99">
        <f t="shared" ref="AB83:AC83" si="311">+AB176+AB269+AB362</f>
        <v>0</v>
      </c>
      <c r="AC83" s="99">
        <f t="shared" si="311"/>
        <v>0</v>
      </c>
      <c r="AD83" s="99">
        <f t="shared" ref="AD83:AE83" si="312">+AD176+AD269+AD362</f>
        <v>1</v>
      </c>
      <c r="AE83" s="99">
        <f t="shared" si="312"/>
        <v>1</v>
      </c>
      <c r="AF83" s="104">
        <f t="shared" si="291"/>
        <v>0</v>
      </c>
      <c r="AG83" s="105">
        <f t="shared" si="292"/>
        <v>7</v>
      </c>
      <c r="AK83" s="35"/>
      <c r="AL83" s="35"/>
      <c r="AM83" s="35"/>
      <c r="AN83" s="35"/>
      <c r="AO83" s="35"/>
      <c r="AP83" s="35"/>
      <c r="AQ83" s="35"/>
      <c r="AR83" s="35"/>
      <c r="AS83" s="22"/>
      <c r="AT83" s="22"/>
      <c r="AU83" s="22"/>
      <c r="AV83" s="22">
        <v>0</v>
      </c>
      <c r="AW83" s="22">
        <v>0</v>
      </c>
      <c r="AX83" s="22">
        <v>0</v>
      </c>
      <c r="AY83" s="22">
        <v>1</v>
      </c>
      <c r="AZ83" s="22">
        <v>1</v>
      </c>
      <c r="BA83" s="22">
        <v>2</v>
      </c>
      <c r="BB83" s="22">
        <v>2</v>
      </c>
      <c r="BC83" s="22">
        <v>2</v>
      </c>
      <c r="BD83" s="22">
        <v>3</v>
      </c>
      <c r="BE83" s="22">
        <v>5</v>
      </c>
      <c r="BF83" s="22">
        <v>5</v>
      </c>
      <c r="BG83" s="22">
        <v>6</v>
      </c>
      <c r="BH83" s="22">
        <v>6</v>
      </c>
      <c r="BI83" s="47">
        <v>0</v>
      </c>
      <c r="BJ83" s="48">
        <v>33</v>
      </c>
    </row>
    <row r="84" spans="1:71" ht="15" customHeight="1" outlineLevel="1">
      <c r="A84" s="4" t="s">
        <v>3769</v>
      </c>
      <c r="B84" s="4" t="s">
        <v>51</v>
      </c>
      <c r="C84" s="221"/>
      <c r="D84" s="226"/>
      <c r="E84" s="225"/>
      <c r="F84" s="12" t="s">
        <v>68</v>
      </c>
      <c r="G84" s="35"/>
      <c r="H84" s="35"/>
      <c r="I84" s="35"/>
      <c r="J84" s="35"/>
      <c r="K84" s="35"/>
      <c r="L84" s="35"/>
      <c r="M84" s="35"/>
      <c r="N84" s="35"/>
      <c r="O84" s="99"/>
      <c r="P84" s="99">
        <f t="shared" si="297"/>
        <v>0</v>
      </c>
      <c r="Q84" s="99">
        <f t="shared" si="297"/>
        <v>0</v>
      </c>
      <c r="R84" s="99">
        <f t="shared" si="297"/>
        <v>0</v>
      </c>
      <c r="S84" s="99">
        <f t="shared" si="297"/>
        <v>0</v>
      </c>
      <c r="T84" s="99">
        <f t="shared" si="297"/>
        <v>0</v>
      </c>
      <c r="U84" s="99">
        <f t="shared" si="297"/>
        <v>1</v>
      </c>
      <c r="V84" s="99">
        <f t="shared" si="297"/>
        <v>0</v>
      </c>
      <c r="W84" s="99">
        <f t="shared" si="297"/>
        <v>0</v>
      </c>
      <c r="X84" s="99">
        <f t="shared" si="297"/>
        <v>1</v>
      </c>
      <c r="Y84" s="99">
        <f t="shared" si="297"/>
        <v>0</v>
      </c>
      <c r="Z84" s="99">
        <f t="shared" ref="Z84:AA84" si="313">+Z177+Z270+Z363</f>
        <v>0</v>
      </c>
      <c r="AA84" s="99">
        <f t="shared" si="313"/>
        <v>0</v>
      </c>
      <c r="AB84" s="99">
        <f t="shared" ref="AB84:AC84" si="314">+AB177+AB270+AB363</f>
        <v>1</v>
      </c>
      <c r="AC84" s="99">
        <f t="shared" si="314"/>
        <v>0</v>
      </c>
      <c r="AD84" s="99">
        <f t="shared" ref="AD84:AE84" si="315">+AD177+AD270+AD363</f>
        <v>0</v>
      </c>
      <c r="AE84" s="99">
        <f t="shared" si="315"/>
        <v>0</v>
      </c>
      <c r="AF84" s="104">
        <f t="shared" si="291"/>
        <v>0</v>
      </c>
      <c r="AG84" s="105">
        <f t="shared" si="292"/>
        <v>3</v>
      </c>
      <c r="AK84" s="35"/>
      <c r="AL84" s="35"/>
      <c r="AM84" s="35"/>
      <c r="AN84" s="35"/>
      <c r="AO84" s="35"/>
      <c r="AP84" s="35"/>
      <c r="AQ84" s="35"/>
      <c r="AR84" s="35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47"/>
      <c r="BJ84" s="48"/>
    </row>
    <row r="85" spans="1:71" ht="15" customHeight="1" outlineLevel="1">
      <c r="A85" s="4" t="s">
        <v>3769</v>
      </c>
      <c r="B85" s="4" t="s">
        <v>51</v>
      </c>
      <c r="C85" s="221"/>
      <c r="D85" s="226"/>
      <c r="E85" s="225"/>
      <c r="F85" s="14" t="s">
        <v>3</v>
      </c>
      <c r="G85" s="37"/>
      <c r="H85" s="37"/>
      <c r="I85" s="37"/>
      <c r="J85" s="37"/>
      <c r="K85" s="37"/>
      <c r="L85" s="37"/>
      <c r="M85" s="37"/>
      <c r="N85" s="37"/>
      <c r="O85" s="106"/>
      <c r="P85" s="106">
        <f>+P79+P81+P83</f>
        <v>0</v>
      </c>
      <c r="Q85" s="106">
        <f t="shared" ref="Q85:Y86" si="316">+Q79+Q81+Q83</f>
        <v>0</v>
      </c>
      <c r="R85" s="106">
        <f t="shared" si="316"/>
        <v>0</v>
      </c>
      <c r="S85" s="106">
        <f t="shared" si="316"/>
        <v>0</v>
      </c>
      <c r="T85" s="106">
        <f t="shared" si="316"/>
        <v>0</v>
      </c>
      <c r="U85" s="106">
        <f t="shared" si="316"/>
        <v>1</v>
      </c>
      <c r="V85" s="106">
        <f t="shared" si="316"/>
        <v>0</v>
      </c>
      <c r="W85" s="106">
        <f t="shared" si="316"/>
        <v>0</v>
      </c>
      <c r="X85" s="106">
        <f t="shared" si="316"/>
        <v>0</v>
      </c>
      <c r="Y85" s="106">
        <f t="shared" si="316"/>
        <v>3</v>
      </c>
      <c r="Z85" s="106">
        <f t="shared" ref="Z85:AA85" si="317">+Z79+Z81+Z83</f>
        <v>3</v>
      </c>
      <c r="AA85" s="106">
        <f t="shared" si="317"/>
        <v>2</v>
      </c>
      <c r="AB85" s="106">
        <f t="shared" ref="AB85:AC85" si="318">+AB79+AB81+AB83</f>
        <v>1</v>
      </c>
      <c r="AC85" s="106">
        <f t="shared" si="318"/>
        <v>0</v>
      </c>
      <c r="AD85" s="106">
        <f t="shared" ref="AD85:AE85" si="319">+AD79+AD81+AD83</f>
        <v>1</v>
      </c>
      <c r="AE85" s="106">
        <f t="shared" si="319"/>
        <v>1</v>
      </c>
      <c r="AF85" s="112">
        <f t="shared" si="291"/>
        <v>0</v>
      </c>
      <c r="AG85" s="113">
        <f t="shared" si="292"/>
        <v>11</v>
      </c>
      <c r="AK85" s="37"/>
      <c r="AL85" s="37"/>
      <c r="AM85" s="37"/>
      <c r="AN85" s="37"/>
      <c r="AO85" s="37"/>
      <c r="AP85" s="37"/>
      <c r="AQ85" s="37"/>
      <c r="AR85" s="37"/>
      <c r="AS85" s="24"/>
      <c r="AT85" s="24"/>
      <c r="AU85" s="24"/>
      <c r="AV85" s="24">
        <v>1</v>
      </c>
      <c r="AW85" s="24">
        <v>1</v>
      </c>
      <c r="AX85" s="24">
        <v>2</v>
      </c>
      <c r="AY85" s="24">
        <v>4</v>
      </c>
      <c r="AZ85" s="24">
        <v>6</v>
      </c>
      <c r="BA85" s="24">
        <v>7</v>
      </c>
      <c r="BB85" s="24">
        <v>8</v>
      </c>
      <c r="BC85" s="24">
        <v>9</v>
      </c>
      <c r="BD85" s="24">
        <v>10</v>
      </c>
      <c r="BE85" s="24">
        <v>18</v>
      </c>
      <c r="BF85" s="24">
        <v>19</v>
      </c>
      <c r="BG85" s="24">
        <v>21</v>
      </c>
      <c r="BH85" s="24">
        <v>23</v>
      </c>
      <c r="BI85" s="55">
        <v>1</v>
      </c>
      <c r="BJ85" s="56">
        <v>128</v>
      </c>
    </row>
    <row r="86" spans="1:71" ht="15" customHeight="1" outlineLevel="1">
      <c r="A86" s="4" t="s">
        <v>3769</v>
      </c>
      <c r="B86" s="4" t="s">
        <v>51</v>
      </c>
      <c r="C86" s="221"/>
      <c r="D86" s="226"/>
      <c r="E86" s="225"/>
      <c r="F86" s="14" t="s">
        <v>42</v>
      </c>
      <c r="G86" s="37"/>
      <c r="H86" s="37"/>
      <c r="I86" s="37"/>
      <c r="J86" s="37"/>
      <c r="K86" s="37"/>
      <c r="L86" s="37"/>
      <c r="M86" s="37"/>
      <c r="N86" s="37"/>
      <c r="O86" s="106"/>
      <c r="P86" s="106">
        <f>+P80+P82+P84</f>
        <v>0</v>
      </c>
      <c r="Q86" s="106">
        <f t="shared" si="316"/>
        <v>0</v>
      </c>
      <c r="R86" s="106">
        <f t="shared" si="316"/>
        <v>0</v>
      </c>
      <c r="S86" s="106">
        <f t="shared" si="316"/>
        <v>0</v>
      </c>
      <c r="T86" s="106">
        <f t="shared" si="316"/>
        <v>0</v>
      </c>
      <c r="U86" s="106">
        <f t="shared" si="316"/>
        <v>1</v>
      </c>
      <c r="V86" s="106">
        <f t="shared" si="316"/>
        <v>0</v>
      </c>
      <c r="W86" s="106">
        <f t="shared" si="316"/>
        <v>0</v>
      </c>
      <c r="X86" s="106">
        <f t="shared" si="316"/>
        <v>1</v>
      </c>
      <c r="Y86" s="106">
        <f t="shared" si="316"/>
        <v>0</v>
      </c>
      <c r="Z86" s="106">
        <f t="shared" ref="Z86:AA86" si="320">+Z80+Z82+Z84</f>
        <v>0</v>
      </c>
      <c r="AA86" s="106">
        <f t="shared" si="320"/>
        <v>1</v>
      </c>
      <c r="AB86" s="106">
        <f t="shared" ref="AB86:AC86" si="321">+AB80+AB82+AB84</f>
        <v>1</v>
      </c>
      <c r="AC86" s="106">
        <f t="shared" si="321"/>
        <v>0</v>
      </c>
      <c r="AD86" s="106">
        <f t="shared" ref="AD86:AE86" si="322">+AD80+AD82+AD84</f>
        <v>1</v>
      </c>
      <c r="AE86" s="106">
        <f t="shared" si="322"/>
        <v>1</v>
      </c>
      <c r="AF86" s="112">
        <f t="shared" si="291"/>
        <v>0</v>
      </c>
      <c r="AG86" s="113">
        <f t="shared" si="292"/>
        <v>5</v>
      </c>
      <c r="AK86" s="37"/>
      <c r="AL86" s="37"/>
      <c r="AM86" s="37"/>
      <c r="AN86" s="37"/>
      <c r="AO86" s="37"/>
      <c r="AP86" s="37"/>
      <c r="AQ86" s="37"/>
      <c r="AR86" s="37"/>
      <c r="AS86" s="25"/>
      <c r="AT86" s="25"/>
      <c r="AU86" s="25"/>
      <c r="AV86" s="25">
        <v>0</v>
      </c>
      <c r="AW86" s="25">
        <v>0</v>
      </c>
      <c r="AX86" s="25">
        <v>1</v>
      </c>
      <c r="AY86" s="25">
        <v>2</v>
      </c>
      <c r="AZ86" s="25">
        <v>2</v>
      </c>
      <c r="BA86" s="25">
        <v>3</v>
      </c>
      <c r="BB86" s="25">
        <v>3</v>
      </c>
      <c r="BC86" s="25">
        <v>4</v>
      </c>
      <c r="BD86" s="25">
        <v>5</v>
      </c>
      <c r="BE86" s="25">
        <v>8</v>
      </c>
      <c r="BF86" s="25">
        <v>8</v>
      </c>
      <c r="BG86" s="25">
        <v>9</v>
      </c>
      <c r="BH86" s="25">
        <v>10</v>
      </c>
      <c r="BI86" s="55">
        <v>0</v>
      </c>
      <c r="BJ86" s="56">
        <v>55</v>
      </c>
    </row>
    <row r="87" spans="1:71" s="2" customFormat="1" ht="15" customHeight="1">
      <c r="A87" s="4" t="s">
        <v>3769</v>
      </c>
      <c r="B87" s="4" t="s">
        <v>51</v>
      </c>
      <c r="C87" s="221"/>
      <c r="D87" s="226"/>
      <c r="E87" s="225"/>
      <c r="F87" s="13" t="s">
        <v>90</v>
      </c>
      <c r="G87" s="36"/>
      <c r="H87" s="36"/>
      <c r="I87" s="36"/>
      <c r="J87" s="36"/>
      <c r="K87" s="36"/>
      <c r="L87" s="36"/>
      <c r="M87" s="36"/>
      <c r="N87" s="36"/>
      <c r="O87" s="36"/>
      <c r="P87" s="36">
        <f t="shared" ref="P87:Y87" si="323">+IFERROR(P78/P77,"")</f>
        <v>0</v>
      </c>
      <c r="Q87" s="36" t="str">
        <f t="shared" si="323"/>
        <v/>
      </c>
      <c r="R87" s="36" t="str">
        <f t="shared" si="323"/>
        <v/>
      </c>
      <c r="S87" s="36" t="str">
        <f t="shared" si="323"/>
        <v/>
      </c>
      <c r="T87" s="36" t="str">
        <f t="shared" si="323"/>
        <v/>
      </c>
      <c r="U87" s="36" t="str">
        <f t="shared" si="323"/>
        <v/>
      </c>
      <c r="V87" s="36" t="str">
        <f t="shared" si="323"/>
        <v/>
      </c>
      <c r="W87" s="36" t="str">
        <f t="shared" si="323"/>
        <v/>
      </c>
      <c r="X87" s="36">
        <f t="shared" si="323"/>
        <v>1</v>
      </c>
      <c r="Y87" s="36">
        <f t="shared" si="323"/>
        <v>3</v>
      </c>
      <c r="Z87" s="36">
        <f t="shared" ref="Z87:AA87" si="324">+IFERROR(Z78/Z77,"")</f>
        <v>3</v>
      </c>
      <c r="AA87" s="36">
        <f t="shared" si="324"/>
        <v>1</v>
      </c>
      <c r="AB87" s="36">
        <f t="shared" ref="AB87:AC87" si="325">+IFERROR(AB78/AB77,"")</f>
        <v>1</v>
      </c>
      <c r="AC87" s="36" t="str">
        <f t="shared" si="325"/>
        <v/>
      </c>
      <c r="AD87" s="36">
        <f t="shared" ref="AD87:AE87" si="326">+IFERROR(AD78/AD77,"")</f>
        <v>2</v>
      </c>
      <c r="AE87" s="36">
        <f t="shared" si="326"/>
        <v>2</v>
      </c>
      <c r="AF87" s="49">
        <f t="shared" ref="AF87:AG87" si="327">+IFERROR(AF78/AF77,"")</f>
        <v>0</v>
      </c>
      <c r="AG87" s="50">
        <f t="shared" si="327"/>
        <v>1.7777777777777777</v>
      </c>
      <c r="AH87"/>
      <c r="AI87" s="1"/>
      <c r="AJ87"/>
      <c r="AK87" s="36"/>
      <c r="AL87" s="36"/>
      <c r="AM87" s="36"/>
      <c r="AN87" s="36"/>
      <c r="AO87" s="36"/>
      <c r="AP87" s="36"/>
      <c r="AQ87" s="36"/>
      <c r="AR87" s="36"/>
      <c r="AS87" s="23">
        <v>0</v>
      </c>
      <c r="AT87" s="23">
        <v>0</v>
      </c>
      <c r="AU87" s="23">
        <v>0</v>
      </c>
      <c r="AV87" s="23">
        <v>3</v>
      </c>
      <c r="AW87" s="23">
        <v>3.4</v>
      </c>
      <c r="AX87" s="23">
        <v>3.4</v>
      </c>
      <c r="AY87" s="23">
        <v>3.4</v>
      </c>
      <c r="AZ87" s="23">
        <v>3.4</v>
      </c>
      <c r="BA87" s="23">
        <v>3.4</v>
      </c>
      <c r="BB87" s="23">
        <v>3.4</v>
      </c>
      <c r="BC87" s="23">
        <v>3.4</v>
      </c>
      <c r="BD87" s="23">
        <v>3.4</v>
      </c>
      <c r="BE87" s="23">
        <v>3.4</v>
      </c>
      <c r="BF87" s="23">
        <v>3.4</v>
      </c>
      <c r="BG87" s="23">
        <v>3.4</v>
      </c>
      <c r="BH87" s="23">
        <v>3.4</v>
      </c>
      <c r="BI87" s="49" t="s">
        <v>0</v>
      </c>
      <c r="BJ87" s="50">
        <v>2.375</v>
      </c>
      <c r="BL87" s="2">
        <v>0</v>
      </c>
      <c r="BM87" s="2">
        <v>0.66111662531017368</v>
      </c>
      <c r="BN87" s="2">
        <v>0.62893798696941516</v>
      </c>
      <c r="BO87" s="2">
        <v>0.63108887829041305</v>
      </c>
      <c r="BP87" s="2">
        <v>0.6270736761030159</v>
      </c>
      <c r="BQ87" s="2">
        <v>0.62739289593728942</v>
      </c>
      <c r="BR87" s="2">
        <v>0.62642918020639404</v>
      </c>
      <c r="BS87" s="2">
        <v>0</v>
      </c>
    </row>
    <row r="88" spans="1:71" ht="15" customHeight="1">
      <c r="A88" s="4" t="s">
        <v>3769</v>
      </c>
      <c r="B88" s="4" t="s">
        <v>52</v>
      </c>
      <c r="C88" s="221"/>
      <c r="D88" s="226"/>
      <c r="E88" s="225" t="s">
        <v>52</v>
      </c>
      <c r="F88" s="10" t="s">
        <v>40</v>
      </c>
      <c r="G88" s="19"/>
      <c r="H88" s="19"/>
      <c r="I88" s="19"/>
      <c r="J88" s="19"/>
      <c r="K88" s="19"/>
      <c r="L88" s="19"/>
      <c r="M88" s="19"/>
      <c r="N88" s="19"/>
      <c r="O88" s="97">
        <f t="shared" ref="O88:Z88" si="328">+O181+O274+O367+O460</f>
        <v>0</v>
      </c>
      <c r="P88" s="97">
        <f t="shared" si="328"/>
        <v>0</v>
      </c>
      <c r="Q88" s="97">
        <f t="shared" si="328"/>
        <v>0</v>
      </c>
      <c r="R88" s="97">
        <f t="shared" si="328"/>
        <v>0</v>
      </c>
      <c r="S88" s="97">
        <f t="shared" si="328"/>
        <v>0</v>
      </c>
      <c r="T88" s="97">
        <f t="shared" si="328"/>
        <v>0</v>
      </c>
      <c r="U88" s="97">
        <f t="shared" si="328"/>
        <v>0</v>
      </c>
      <c r="V88" s="97">
        <f t="shared" si="328"/>
        <v>0</v>
      </c>
      <c r="W88" s="97">
        <f t="shared" si="328"/>
        <v>0</v>
      </c>
      <c r="X88" s="97">
        <f t="shared" si="328"/>
        <v>0</v>
      </c>
      <c r="Y88" s="97">
        <f t="shared" si="328"/>
        <v>0</v>
      </c>
      <c r="Z88" s="97">
        <f t="shared" si="328"/>
        <v>0</v>
      </c>
      <c r="AA88" s="97">
        <f t="shared" ref="AA88:AB88" si="329">+AA181+AA274+AA367+AA460</f>
        <v>0</v>
      </c>
      <c r="AB88" s="97">
        <f t="shared" si="329"/>
        <v>0</v>
      </c>
      <c r="AC88" s="97">
        <f t="shared" ref="AC88:AD88" si="330">+AC181+AC274+AC367+AC460</f>
        <v>0</v>
      </c>
      <c r="AD88" s="97">
        <f t="shared" si="330"/>
        <v>0</v>
      </c>
      <c r="AE88" s="97">
        <f t="shared" ref="AE88" si="331">+AE181+AE274+AE367+AE460</f>
        <v>0</v>
      </c>
      <c r="AF88" s="100">
        <f t="shared" ref="AF88:AF91" si="332">+SUM(O88:R88)</f>
        <v>0</v>
      </c>
      <c r="AG88" s="101">
        <f t="shared" ref="AG88:AG91" si="333">+SUM(S88:AD88)</f>
        <v>0</v>
      </c>
      <c r="AI88" s="124">
        <f>+SUMIF($O$1:$AD$1,"REAL",O88:AD88)</f>
        <v>0</v>
      </c>
      <c r="AK88" s="26"/>
      <c r="AL88" s="26"/>
      <c r="AM88" s="26"/>
      <c r="AN88" s="26"/>
      <c r="AO88" s="26"/>
      <c r="AP88" s="26"/>
      <c r="AQ88" s="26"/>
      <c r="AR88" s="26"/>
      <c r="AS88" s="20"/>
      <c r="AT88" s="20"/>
      <c r="AU88" s="20"/>
      <c r="AV88" s="20">
        <v>0</v>
      </c>
      <c r="AW88" s="20">
        <v>0</v>
      </c>
      <c r="AX88" s="20">
        <v>1</v>
      </c>
      <c r="AY88" s="20">
        <v>2</v>
      </c>
      <c r="AZ88" s="20">
        <v>2</v>
      </c>
      <c r="BA88" s="20">
        <v>3</v>
      </c>
      <c r="BB88" s="20">
        <v>4</v>
      </c>
      <c r="BC88" s="20">
        <v>4</v>
      </c>
      <c r="BD88" s="20">
        <v>5</v>
      </c>
      <c r="BE88" s="20">
        <v>8</v>
      </c>
      <c r="BF88" s="20">
        <v>8</v>
      </c>
      <c r="BG88" s="20">
        <v>9</v>
      </c>
      <c r="BH88" s="20">
        <v>10</v>
      </c>
      <c r="BI88" s="44">
        <v>0</v>
      </c>
      <c r="BJ88" s="59">
        <v>56</v>
      </c>
      <c r="BL88" t="e">
        <v>#REF!</v>
      </c>
      <c r="BM88" t="e">
        <v>#REF!</v>
      </c>
      <c r="BN88" t="e">
        <v>#REF!</v>
      </c>
      <c r="BO88" t="e">
        <v>#REF!</v>
      </c>
      <c r="BP88" t="e">
        <v>#REF!</v>
      </c>
      <c r="BQ88" t="e">
        <v>#REF!</v>
      </c>
      <c r="BR88" t="e">
        <v>#REF!</v>
      </c>
      <c r="BS88" t="e">
        <v>#REF!</v>
      </c>
    </row>
    <row r="89" spans="1:71" ht="15" customHeight="1">
      <c r="A89" s="4" t="s">
        <v>3769</v>
      </c>
      <c r="B89" s="4" t="s">
        <v>52</v>
      </c>
      <c r="C89" s="221"/>
      <c r="D89" s="226"/>
      <c r="E89" s="225"/>
      <c r="F89" s="11" t="s">
        <v>88</v>
      </c>
      <c r="G89" s="34"/>
      <c r="H89" s="34"/>
      <c r="I89" s="34"/>
      <c r="J89" s="34"/>
      <c r="K89" s="34"/>
      <c r="L89" s="34"/>
      <c r="M89" s="34"/>
      <c r="N89" s="34"/>
      <c r="O89" s="98"/>
      <c r="P89" s="98">
        <f>+SUM(P90:P91)</f>
        <v>0</v>
      </c>
      <c r="Q89" s="98">
        <f t="shared" ref="Q89:Y89" si="334">+SUM(Q90:Q91)</f>
        <v>0</v>
      </c>
      <c r="R89" s="98">
        <f t="shared" si="334"/>
        <v>0</v>
      </c>
      <c r="S89" s="98">
        <f t="shared" si="334"/>
        <v>0</v>
      </c>
      <c r="T89" s="98">
        <f t="shared" si="334"/>
        <v>0</v>
      </c>
      <c r="U89" s="98">
        <f t="shared" si="334"/>
        <v>0</v>
      </c>
      <c r="V89" s="98">
        <f t="shared" si="334"/>
        <v>0</v>
      </c>
      <c r="W89" s="98">
        <f t="shared" si="334"/>
        <v>0</v>
      </c>
      <c r="X89" s="98">
        <f t="shared" si="334"/>
        <v>0</v>
      </c>
      <c r="Y89" s="98">
        <f t="shared" si="334"/>
        <v>0</v>
      </c>
      <c r="Z89" s="98">
        <f t="shared" ref="Z89:AA89" si="335">+SUM(Z90:Z91)</f>
        <v>0</v>
      </c>
      <c r="AA89" s="98">
        <f t="shared" si="335"/>
        <v>0</v>
      </c>
      <c r="AB89" s="98">
        <f t="shared" ref="AB89:AC89" si="336">+SUM(AB90:AB91)</f>
        <v>0</v>
      </c>
      <c r="AC89" s="98">
        <f t="shared" si="336"/>
        <v>0</v>
      </c>
      <c r="AD89" s="98">
        <f t="shared" ref="AD89:AE89" si="337">+SUM(AD90:AD91)</f>
        <v>0</v>
      </c>
      <c r="AE89" s="98">
        <f t="shared" si="337"/>
        <v>0</v>
      </c>
      <c r="AF89" s="102">
        <f t="shared" si="332"/>
        <v>0</v>
      </c>
      <c r="AG89" s="103">
        <f t="shared" si="333"/>
        <v>0</v>
      </c>
      <c r="AI89" s="124">
        <f>+SUMIF($O$1:$AD$1,"REAL",O89:AD89)</f>
        <v>0</v>
      </c>
      <c r="AK89" s="34"/>
      <c r="AL89" s="34"/>
      <c r="AM89" s="34"/>
      <c r="AN89" s="34"/>
      <c r="AO89" s="34"/>
      <c r="AP89" s="34"/>
      <c r="AQ89" s="34"/>
      <c r="AR89" s="34"/>
      <c r="AS89" s="21"/>
      <c r="AT89" s="21"/>
      <c r="AU89" s="21"/>
      <c r="AV89" s="21">
        <v>6</v>
      </c>
      <c r="AW89" s="21">
        <v>11</v>
      </c>
      <c r="AX89" s="21">
        <v>19</v>
      </c>
      <c r="AY89" s="21">
        <v>55</v>
      </c>
      <c r="AZ89" s="21">
        <v>72</v>
      </c>
      <c r="BA89" s="21">
        <v>88</v>
      </c>
      <c r="BB89" s="21">
        <v>104</v>
      </c>
      <c r="BC89" s="21">
        <v>120</v>
      </c>
      <c r="BD89" s="21">
        <v>136</v>
      </c>
      <c r="BE89" s="21">
        <v>228</v>
      </c>
      <c r="BF89" s="21">
        <v>250</v>
      </c>
      <c r="BG89" s="21">
        <v>272</v>
      </c>
      <c r="BH89" s="21">
        <v>294</v>
      </c>
      <c r="BI89" s="45">
        <v>6</v>
      </c>
      <c r="BJ89" s="46">
        <v>1649</v>
      </c>
      <c r="BL89">
        <v>0</v>
      </c>
      <c r="BM89">
        <v>1995.580092165899</v>
      </c>
      <c r="BN89">
        <v>7147.9750563697862</v>
      </c>
      <c r="BO89">
        <v>12628.12668463612</v>
      </c>
      <c r="BP89">
        <v>16179.782208794895</v>
      </c>
      <c r="BQ89">
        <v>19614.63811873554</v>
      </c>
      <c r="BR89">
        <v>21374.039290350498</v>
      </c>
      <c r="BS89">
        <v>0</v>
      </c>
    </row>
    <row r="90" spans="1:71" ht="15" customHeight="1" outlineLevel="1">
      <c r="A90" s="4" t="s">
        <v>3769</v>
      </c>
      <c r="B90" s="4" t="s">
        <v>52</v>
      </c>
      <c r="C90" s="221"/>
      <c r="D90" s="226"/>
      <c r="E90" s="225"/>
      <c r="F90" s="12" t="s">
        <v>4</v>
      </c>
      <c r="G90" s="35"/>
      <c r="H90" s="35"/>
      <c r="I90" s="35"/>
      <c r="J90" s="35"/>
      <c r="K90" s="35"/>
      <c r="L90" s="35"/>
      <c r="M90" s="35"/>
      <c r="N90" s="35"/>
      <c r="O90" s="99"/>
      <c r="P90" s="99">
        <f t="shared" ref="P90:Y92" si="338">+P183+P276+P369</f>
        <v>0</v>
      </c>
      <c r="Q90" s="99">
        <f t="shared" si="338"/>
        <v>0</v>
      </c>
      <c r="R90" s="99">
        <f t="shared" si="338"/>
        <v>0</v>
      </c>
      <c r="S90" s="99">
        <f t="shared" si="338"/>
        <v>0</v>
      </c>
      <c r="T90" s="99">
        <f t="shared" si="338"/>
        <v>0</v>
      </c>
      <c r="U90" s="99">
        <f t="shared" si="338"/>
        <v>0</v>
      </c>
      <c r="V90" s="99">
        <f t="shared" si="338"/>
        <v>0</v>
      </c>
      <c r="W90" s="99">
        <f t="shared" si="338"/>
        <v>0</v>
      </c>
      <c r="X90" s="99">
        <f t="shared" si="338"/>
        <v>0</v>
      </c>
      <c r="Y90" s="99">
        <f t="shared" si="338"/>
        <v>0</v>
      </c>
      <c r="Z90" s="99">
        <f t="shared" ref="Z90:AA90" si="339">+Z183+Z276+Z369</f>
        <v>0</v>
      </c>
      <c r="AA90" s="99">
        <f t="shared" si="339"/>
        <v>0</v>
      </c>
      <c r="AB90" s="99">
        <f t="shared" ref="AB90:AC90" si="340">+AB183+AB276+AB369</f>
        <v>0</v>
      </c>
      <c r="AC90" s="99">
        <f t="shared" si="340"/>
        <v>0</v>
      </c>
      <c r="AD90" s="99">
        <f t="shared" ref="AD90:AE90" si="341">+AD183+AD276+AD369</f>
        <v>0</v>
      </c>
      <c r="AE90" s="99">
        <f t="shared" si="341"/>
        <v>0</v>
      </c>
      <c r="AF90" s="104">
        <f t="shared" si="332"/>
        <v>0</v>
      </c>
      <c r="AG90" s="105">
        <f t="shared" si="333"/>
        <v>0</v>
      </c>
      <c r="AK90" s="35"/>
      <c r="AL90" s="35"/>
      <c r="AM90" s="35"/>
      <c r="AN90" s="35"/>
      <c r="AO90" s="35"/>
      <c r="AP90" s="35"/>
      <c r="AQ90" s="35"/>
      <c r="AR90" s="35"/>
      <c r="AS90" s="22"/>
      <c r="AT90" s="22"/>
      <c r="AU90" s="22"/>
      <c r="AV90" s="22">
        <v>5</v>
      </c>
      <c r="AW90" s="22">
        <v>10</v>
      </c>
      <c r="AX90" s="22">
        <v>17</v>
      </c>
      <c r="AY90" s="22">
        <v>50</v>
      </c>
      <c r="AZ90" s="22">
        <v>65</v>
      </c>
      <c r="BA90" s="22">
        <v>79</v>
      </c>
      <c r="BB90" s="22">
        <v>94</v>
      </c>
      <c r="BC90" s="22">
        <v>108</v>
      </c>
      <c r="BD90" s="22">
        <v>123</v>
      </c>
      <c r="BE90" s="22">
        <v>205</v>
      </c>
      <c r="BF90" s="22">
        <v>225</v>
      </c>
      <c r="BG90" s="22">
        <v>245</v>
      </c>
      <c r="BH90" s="22">
        <v>264</v>
      </c>
      <c r="BI90" s="47">
        <v>5</v>
      </c>
      <c r="BJ90" s="48">
        <v>1485</v>
      </c>
    </row>
    <row r="91" spans="1:71" ht="15" customHeight="1" outlineLevel="1">
      <c r="A91" s="4" t="s">
        <v>3769</v>
      </c>
      <c r="B91" s="4" t="s">
        <v>52</v>
      </c>
      <c r="C91" s="221"/>
      <c r="D91" s="226"/>
      <c r="E91" s="225"/>
      <c r="F91" s="12" t="s">
        <v>5</v>
      </c>
      <c r="G91" s="35"/>
      <c r="H91" s="35"/>
      <c r="I91" s="35"/>
      <c r="J91" s="35"/>
      <c r="K91" s="35"/>
      <c r="L91" s="35"/>
      <c r="M91" s="35"/>
      <c r="N91" s="35"/>
      <c r="O91" s="99"/>
      <c r="P91" s="99">
        <f t="shared" si="338"/>
        <v>0</v>
      </c>
      <c r="Q91" s="99">
        <f t="shared" si="338"/>
        <v>0</v>
      </c>
      <c r="R91" s="99">
        <f t="shared" si="338"/>
        <v>0</v>
      </c>
      <c r="S91" s="99">
        <f t="shared" si="338"/>
        <v>0</v>
      </c>
      <c r="T91" s="99">
        <f t="shared" si="338"/>
        <v>0</v>
      </c>
      <c r="U91" s="99">
        <f t="shared" si="338"/>
        <v>0</v>
      </c>
      <c r="V91" s="99">
        <f t="shared" si="338"/>
        <v>0</v>
      </c>
      <c r="W91" s="99">
        <f t="shared" si="338"/>
        <v>0</v>
      </c>
      <c r="X91" s="99">
        <f t="shared" si="338"/>
        <v>0</v>
      </c>
      <c r="Y91" s="99">
        <f t="shared" si="338"/>
        <v>0</v>
      </c>
      <c r="Z91" s="99">
        <f t="shared" ref="Z91:AA91" si="342">+Z184+Z277+Z370</f>
        <v>0</v>
      </c>
      <c r="AA91" s="99">
        <f t="shared" si="342"/>
        <v>0</v>
      </c>
      <c r="AB91" s="99">
        <f t="shared" ref="AB91:AC91" si="343">+AB184+AB277+AB370</f>
        <v>0</v>
      </c>
      <c r="AC91" s="99">
        <f t="shared" si="343"/>
        <v>0</v>
      </c>
      <c r="AD91" s="99">
        <f t="shared" ref="AD91:AE91" si="344">+AD184+AD277+AD370</f>
        <v>0</v>
      </c>
      <c r="AE91" s="99">
        <f t="shared" si="344"/>
        <v>0</v>
      </c>
      <c r="AF91" s="104">
        <f t="shared" si="332"/>
        <v>0</v>
      </c>
      <c r="AG91" s="105">
        <f t="shared" si="333"/>
        <v>0</v>
      </c>
      <c r="AK91" s="35"/>
      <c r="AL91" s="35"/>
      <c r="AM91" s="35"/>
      <c r="AN91" s="35"/>
      <c r="AO91" s="35"/>
      <c r="AP91" s="35"/>
      <c r="AQ91" s="35"/>
      <c r="AR91" s="35"/>
      <c r="AS91" s="22"/>
      <c r="AT91" s="22"/>
      <c r="AU91" s="22"/>
      <c r="AV91" s="22">
        <v>1</v>
      </c>
      <c r="AW91" s="22">
        <v>1</v>
      </c>
      <c r="AX91" s="22">
        <v>2</v>
      </c>
      <c r="AY91" s="22">
        <v>6</v>
      </c>
      <c r="AZ91" s="22">
        <v>7</v>
      </c>
      <c r="BA91" s="22">
        <v>9</v>
      </c>
      <c r="BB91" s="22">
        <v>10</v>
      </c>
      <c r="BC91" s="22">
        <v>12</v>
      </c>
      <c r="BD91" s="22">
        <v>14</v>
      </c>
      <c r="BE91" s="22">
        <v>23</v>
      </c>
      <c r="BF91" s="22">
        <v>25</v>
      </c>
      <c r="BG91" s="22">
        <v>27</v>
      </c>
      <c r="BH91" s="22">
        <v>29</v>
      </c>
      <c r="BI91" s="47">
        <v>1</v>
      </c>
      <c r="BJ91" s="48">
        <v>165</v>
      </c>
    </row>
    <row r="92" spans="1:71" ht="15" customHeight="1" outlineLevel="1">
      <c r="A92" s="4" t="s">
        <v>3769</v>
      </c>
      <c r="B92" s="4" t="s">
        <v>52</v>
      </c>
      <c r="C92" s="221"/>
      <c r="D92" s="226"/>
      <c r="E92" s="225"/>
      <c r="F92" s="14" t="s">
        <v>81</v>
      </c>
      <c r="G92" s="37"/>
      <c r="H92" s="37"/>
      <c r="I92" s="37"/>
      <c r="J92" s="37"/>
      <c r="K92" s="37"/>
      <c r="L92" s="37"/>
      <c r="M92" s="37"/>
      <c r="N92" s="37"/>
      <c r="O92" s="106"/>
      <c r="P92" s="106">
        <f t="shared" si="338"/>
        <v>0</v>
      </c>
      <c r="Q92" s="106">
        <f t="shared" si="338"/>
        <v>0</v>
      </c>
      <c r="R92" s="106">
        <f t="shared" si="338"/>
        <v>0</v>
      </c>
      <c r="S92" s="106">
        <f t="shared" si="338"/>
        <v>0</v>
      </c>
      <c r="T92" s="106">
        <f t="shared" si="338"/>
        <v>0</v>
      </c>
      <c r="U92" s="106">
        <f t="shared" si="338"/>
        <v>0</v>
      </c>
      <c r="V92" s="106">
        <f t="shared" si="338"/>
        <v>0</v>
      </c>
      <c r="W92" s="106">
        <f t="shared" si="338"/>
        <v>0</v>
      </c>
      <c r="X92" s="106">
        <f t="shared" si="338"/>
        <v>0</v>
      </c>
      <c r="Y92" s="106">
        <f t="shared" si="338"/>
        <v>0</v>
      </c>
      <c r="Z92" s="106">
        <f t="shared" ref="Z92:AA92" si="345">+Z185+Z278+Z371</f>
        <v>0</v>
      </c>
      <c r="AA92" s="106">
        <f t="shared" si="345"/>
        <v>0</v>
      </c>
      <c r="AB92" s="106">
        <f t="shared" ref="AB92:AC92" si="346">+AB185+AB278+AB371</f>
        <v>0</v>
      </c>
      <c r="AC92" s="106">
        <f t="shared" si="346"/>
        <v>0</v>
      </c>
      <c r="AD92" s="106">
        <f t="shared" ref="AD92:AE92" si="347">+AD185+AD278+AD371</f>
        <v>0</v>
      </c>
      <c r="AE92" s="106">
        <f t="shared" si="347"/>
        <v>0</v>
      </c>
      <c r="AF92" s="112">
        <f t="shared" ref="AF92" si="348">+SUM(G92:R92)</f>
        <v>0</v>
      </c>
      <c r="AG92" s="113">
        <f t="shared" ref="AG92" si="349">+SUM(S92:AD92)</f>
        <v>0</v>
      </c>
      <c r="AK92" s="37"/>
      <c r="AL92" s="37"/>
      <c r="AM92" s="37"/>
      <c r="AN92" s="37"/>
      <c r="AO92" s="37"/>
      <c r="AP92" s="37"/>
      <c r="AQ92" s="37"/>
      <c r="AR92" s="37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55"/>
      <c r="BJ92" s="56"/>
    </row>
    <row r="93" spans="1:71" s="2" customFormat="1" ht="15" customHeight="1" thickBot="1">
      <c r="A93" s="4" t="s">
        <v>3769</v>
      </c>
      <c r="B93" s="4" t="s">
        <v>52</v>
      </c>
      <c r="C93" s="221"/>
      <c r="D93" s="226"/>
      <c r="E93" s="225"/>
      <c r="F93" s="13" t="s">
        <v>90</v>
      </c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Y93" si="350">+IFERROR(P89/P88,"")</f>
        <v/>
      </c>
      <c r="Q93" s="36" t="str">
        <f t="shared" si="350"/>
        <v/>
      </c>
      <c r="R93" s="36" t="str">
        <f t="shared" si="350"/>
        <v/>
      </c>
      <c r="S93" s="36" t="str">
        <f t="shared" si="350"/>
        <v/>
      </c>
      <c r="T93" s="36" t="str">
        <f t="shared" si="350"/>
        <v/>
      </c>
      <c r="U93" s="36" t="str">
        <f t="shared" si="350"/>
        <v/>
      </c>
      <c r="V93" s="36" t="str">
        <f t="shared" si="350"/>
        <v/>
      </c>
      <c r="W93" s="36" t="str">
        <f t="shared" si="350"/>
        <v/>
      </c>
      <c r="X93" s="36" t="str">
        <f t="shared" si="350"/>
        <v/>
      </c>
      <c r="Y93" s="36" t="str">
        <f t="shared" si="350"/>
        <v/>
      </c>
      <c r="Z93" s="36" t="str">
        <f t="shared" ref="Z93:AA93" si="351">+IFERROR(Z89/Z88,"")</f>
        <v/>
      </c>
      <c r="AA93" s="36" t="str">
        <f t="shared" si="351"/>
        <v/>
      </c>
      <c r="AB93" s="36" t="str">
        <f t="shared" ref="AB93:AC93" si="352">+IFERROR(AB89/AB88,"")</f>
        <v/>
      </c>
      <c r="AC93" s="36" t="str">
        <f t="shared" si="352"/>
        <v/>
      </c>
      <c r="AD93" s="36" t="str">
        <f t="shared" ref="AD93:AE93" si="353">+IFERROR(AD89/AD88,"")</f>
        <v/>
      </c>
      <c r="AE93" s="36" t="str">
        <f t="shared" si="353"/>
        <v/>
      </c>
      <c r="AF93" s="57" t="str">
        <f t="shared" ref="AF93:AG93" si="354">+IFERROR(AF89/AF88,"")</f>
        <v/>
      </c>
      <c r="AG93" s="58" t="str">
        <f t="shared" si="354"/>
        <v/>
      </c>
      <c r="AH93"/>
      <c r="AI93" s="1"/>
      <c r="AJ93"/>
      <c r="AK93" s="36"/>
      <c r="AL93" s="36"/>
      <c r="AM93" s="36"/>
      <c r="AN93" s="36"/>
      <c r="AO93" s="36"/>
      <c r="AP93" s="36"/>
      <c r="AQ93" s="36"/>
      <c r="AR93" s="36"/>
      <c r="AS93" s="23">
        <v>0</v>
      </c>
      <c r="AT93" s="23">
        <v>0</v>
      </c>
      <c r="AU93" s="23">
        <v>0</v>
      </c>
      <c r="AV93" s="23">
        <v>25</v>
      </c>
      <c r="AW93" s="23">
        <v>100</v>
      </c>
      <c r="AX93" s="23">
        <v>100</v>
      </c>
      <c r="AY93" s="23">
        <v>100</v>
      </c>
      <c r="AZ93" s="23">
        <v>100</v>
      </c>
      <c r="BA93" s="23">
        <v>100</v>
      </c>
      <c r="BB93" s="23">
        <v>100</v>
      </c>
      <c r="BC93" s="23">
        <v>100</v>
      </c>
      <c r="BD93" s="23">
        <v>100</v>
      </c>
      <c r="BE93" s="23">
        <v>100</v>
      </c>
      <c r="BF93" s="23">
        <v>100</v>
      </c>
      <c r="BG93" s="23">
        <v>100</v>
      </c>
      <c r="BH93" s="23">
        <v>100</v>
      </c>
      <c r="BI93" s="57" t="s">
        <v>0</v>
      </c>
      <c r="BJ93" s="58">
        <v>412.25</v>
      </c>
      <c r="BL93" s="2">
        <v>0</v>
      </c>
      <c r="BM93" s="2">
        <v>4.9765089580196982</v>
      </c>
      <c r="BN93" s="2">
        <v>4.4397360598570099</v>
      </c>
      <c r="BO93" s="2">
        <v>4.440269579689212</v>
      </c>
      <c r="BP93" s="2">
        <v>4.2645709564562191</v>
      </c>
      <c r="BQ93" s="2">
        <v>4.2640517649425096</v>
      </c>
      <c r="BR93" s="2">
        <v>4.215786842278205</v>
      </c>
      <c r="BS93" s="2">
        <v>0</v>
      </c>
    </row>
    <row r="94" spans="1:71">
      <c r="AF94"/>
      <c r="AG94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L94" s="1"/>
      <c r="BM94" s="1"/>
      <c r="BN94" s="1"/>
      <c r="BO94" s="1"/>
      <c r="BP94" s="1"/>
      <c r="BQ94" s="1"/>
      <c r="BR94" s="1"/>
      <c r="BS94" s="1"/>
    </row>
    <row r="95" spans="1:71">
      <c r="AF95"/>
      <c r="AG95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L95" s="1"/>
      <c r="BM95" s="1"/>
      <c r="BN95" s="1"/>
      <c r="BO95" s="1"/>
      <c r="BP95" s="1"/>
      <c r="BQ95" s="1"/>
      <c r="BR95" s="1"/>
      <c r="BS95" s="1"/>
    </row>
    <row r="96" spans="1:71" ht="15" thickBot="1">
      <c r="AF96"/>
      <c r="AG96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L96" s="1"/>
      <c r="BM96" s="1"/>
      <c r="BN96" s="1"/>
      <c r="BO96" s="1"/>
      <c r="BP96" s="1"/>
      <c r="BQ96" s="1"/>
      <c r="BR96" s="1"/>
      <c r="BS96" s="1"/>
    </row>
    <row r="97" spans="1:71" ht="15" customHeight="1">
      <c r="A97" s="4" t="s">
        <v>86</v>
      </c>
      <c r="B97" s="4" t="s">
        <v>3770</v>
      </c>
      <c r="C97" s="235" t="s">
        <v>86</v>
      </c>
      <c r="D97" s="227" t="s">
        <v>34</v>
      </c>
      <c r="E97" s="228"/>
      <c r="F97" s="228"/>
      <c r="G97" s="32"/>
      <c r="H97" s="32"/>
      <c r="I97" s="32"/>
      <c r="J97" s="32"/>
      <c r="K97" s="32"/>
      <c r="L97" s="32"/>
      <c r="M97" s="32"/>
      <c r="N97" s="32"/>
      <c r="O97" s="114"/>
      <c r="P97" s="114">
        <v>0</v>
      </c>
      <c r="Q97" s="114">
        <v>0</v>
      </c>
      <c r="R97" s="114">
        <v>0</v>
      </c>
      <c r="S97" s="114">
        <v>0</v>
      </c>
      <c r="T97" s="114">
        <v>0</v>
      </c>
      <c r="U97" s="114">
        <v>0</v>
      </c>
      <c r="V97" s="114">
        <v>1</v>
      </c>
      <c r="W97" s="114">
        <v>2</v>
      </c>
      <c r="X97" s="114">
        <v>1</v>
      </c>
      <c r="Y97" s="114">
        <v>0</v>
      </c>
      <c r="Z97" s="114">
        <v>0</v>
      </c>
      <c r="AA97" s="114">
        <v>4</v>
      </c>
      <c r="AB97" s="114">
        <v>0</v>
      </c>
      <c r="AC97" s="114">
        <v>1</v>
      </c>
      <c r="AD97" s="114">
        <v>1</v>
      </c>
      <c r="AE97" s="114">
        <v>0</v>
      </c>
      <c r="AF97" s="115">
        <f>+SUM(O97:R97)</f>
        <v>0</v>
      </c>
      <c r="AG97" s="116">
        <f>+SUM(S97:AD97)</f>
        <v>10</v>
      </c>
      <c r="AI97" s="124">
        <f>+SUMIF($O$1:$AD$1,"REAL",O97:AD97)</f>
        <v>10</v>
      </c>
      <c r="AK97" s="32"/>
      <c r="AL97" s="32"/>
      <c r="AM97" s="32"/>
      <c r="AN97" s="32"/>
      <c r="AO97" s="32"/>
      <c r="AP97" s="32"/>
      <c r="AQ97" s="32"/>
      <c r="AR97" s="83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63"/>
      <c r="BJ97" s="65"/>
      <c r="BL97" s="1"/>
      <c r="BM97" s="1"/>
      <c r="BN97" s="1"/>
      <c r="BO97" s="1"/>
      <c r="BP97" s="1"/>
      <c r="BQ97" s="1"/>
      <c r="BR97" s="1"/>
      <c r="BS97" s="1"/>
    </row>
    <row r="98" spans="1:71">
      <c r="A98" s="4" t="s">
        <v>86</v>
      </c>
      <c r="C98" s="235"/>
      <c r="D98" s="229" t="s">
        <v>80</v>
      </c>
      <c r="E98" s="230"/>
      <c r="F98" s="230"/>
      <c r="G98" s="16"/>
      <c r="H98" s="16"/>
      <c r="I98" s="16"/>
      <c r="J98" s="16"/>
      <c r="K98" s="16"/>
      <c r="L98" s="16"/>
      <c r="M98" s="16"/>
      <c r="N98" s="16"/>
      <c r="O98" s="16" t="str">
        <f>IFERROR(+O97/(O101+O112+O129+O132+O140+O158+O161+O164+O167+O170+O181),"")</f>
        <v/>
      </c>
      <c r="P98" s="16" t="str">
        <f>IFERROR(+P97/(P101+P112+P129+P132+P140+P158+P161+P164+P167+P170+P181),"")</f>
        <v/>
      </c>
      <c r="Q98" s="16" t="str">
        <f t="shared" ref="Q98:Y98" si="355">IFERROR(+Q97/(Q101+Q112+Q129+Q132+Q140+Q158+Q161+Q164+Q167+Q170+Q181),"")</f>
        <v/>
      </c>
      <c r="R98" s="16" t="str">
        <f t="shared" si="355"/>
        <v/>
      </c>
      <c r="S98" s="16" t="str">
        <f t="shared" si="355"/>
        <v/>
      </c>
      <c r="T98" s="16" t="str">
        <f t="shared" si="355"/>
        <v/>
      </c>
      <c r="U98" s="16" t="str">
        <f t="shared" si="355"/>
        <v/>
      </c>
      <c r="V98" s="16">
        <f t="shared" si="355"/>
        <v>1</v>
      </c>
      <c r="W98" s="16">
        <f t="shared" si="355"/>
        <v>1</v>
      </c>
      <c r="X98" s="16">
        <f t="shared" si="355"/>
        <v>1</v>
      </c>
      <c r="Y98" s="16" t="str">
        <f t="shared" si="355"/>
        <v/>
      </c>
      <c r="Z98" s="16" t="str">
        <f t="shared" ref="Z98:AA98" si="356">IFERROR(+Z97/(Z101+Z112+Z129+Z132+Z140+Z158+Z161+Z164+Z167+Z170+Z181),"")</f>
        <v/>
      </c>
      <c r="AA98" s="16">
        <f t="shared" si="356"/>
        <v>1</v>
      </c>
      <c r="AB98" s="16" t="str">
        <f t="shared" ref="AB98:AC98" si="357">IFERROR(+AB97/(AB101+AB112+AB129+AB132+AB140+AB158+AB161+AB164+AB167+AB170+AB181),"")</f>
        <v/>
      </c>
      <c r="AC98" s="16" t="str">
        <f t="shared" si="357"/>
        <v/>
      </c>
      <c r="AD98" s="16" t="str">
        <f t="shared" ref="AD98:AE98" si="358">IFERROR(+AD97/(AD101+AD112+AD129+AD132+AD140+AD158+AD161+AD164+AD167+AD170+AD181),"")</f>
        <v/>
      </c>
      <c r="AE98" s="16" t="str">
        <f t="shared" si="358"/>
        <v/>
      </c>
      <c r="AF98" s="40"/>
      <c r="AG98" s="41"/>
      <c r="AK98" s="16"/>
      <c r="AL98" s="16"/>
      <c r="AM98" s="16"/>
      <c r="AN98" s="16"/>
      <c r="AO98" s="16"/>
      <c r="AP98" s="16"/>
      <c r="AQ98" s="16"/>
      <c r="AR98" s="38"/>
      <c r="AS98" s="92"/>
      <c r="AT98" s="92"/>
      <c r="AU98" s="92"/>
      <c r="AV98" s="92"/>
      <c r="AW98" s="92"/>
      <c r="AX98" s="92"/>
      <c r="AY98" s="92"/>
      <c r="AZ98" s="92"/>
      <c r="BA98" s="92"/>
      <c r="BB98" s="92"/>
      <c r="BC98" s="92"/>
      <c r="BD98" s="92"/>
      <c r="BE98" s="92"/>
      <c r="BF98" s="92"/>
      <c r="BG98" s="92"/>
      <c r="BH98" s="92"/>
      <c r="BI98" s="64"/>
      <c r="BJ98" s="68"/>
      <c r="BL98" s="1"/>
      <c r="BM98" s="1"/>
      <c r="BN98" s="1"/>
      <c r="BO98" s="1"/>
      <c r="BP98" s="1"/>
      <c r="BQ98" s="1"/>
      <c r="BR98" s="1"/>
      <c r="BS98" s="1"/>
    </row>
    <row r="99" spans="1:71">
      <c r="A99" s="4" t="s">
        <v>86</v>
      </c>
      <c r="B99" s="4" t="s">
        <v>3771</v>
      </c>
      <c r="C99" s="235"/>
      <c r="D99" s="231" t="s">
        <v>69</v>
      </c>
      <c r="E99" s="232"/>
      <c r="F99" s="232"/>
      <c r="G99" s="33"/>
      <c r="H99" s="33"/>
      <c r="I99" s="33"/>
      <c r="J99" s="33"/>
      <c r="K99" s="33"/>
      <c r="L99" s="33"/>
      <c r="M99" s="33"/>
      <c r="N99" s="33"/>
      <c r="O99" s="117"/>
      <c r="P99" s="117">
        <f>+P102+P113+P130+P133+P141+P159+P162+P165+P168+P171+P182</f>
        <v>0</v>
      </c>
      <c r="Q99" s="117">
        <f t="shared" ref="Q99:Y99" si="359">+Q102+Q113+Q130+Q133+Q141+Q159+Q162+Q165+Q168+Q171+Q182</f>
        <v>0</v>
      </c>
      <c r="R99" s="117">
        <f t="shared" si="359"/>
        <v>0</v>
      </c>
      <c r="S99" s="117">
        <f t="shared" si="359"/>
        <v>0</v>
      </c>
      <c r="T99" s="117">
        <f t="shared" si="359"/>
        <v>0</v>
      </c>
      <c r="U99" s="117">
        <f t="shared" si="359"/>
        <v>0</v>
      </c>
      <c r="V99" s="117">
        <f t="shared" si="359"/>
        <v>1</v>
      </c>
      <c r="W99" s="117">
        <f t="shared" si="359"/>
        <v>3</v>
      </c>
      <c r="X99" s="117">
        <f t="shared" si="359"/>
        <v>1</v>
      </c>
      <c r="Y99" s="117">
        <f t="shared" si="359"/>
        <v>0</v>
      </c>
      <c r="Z99" s="117">
        <f t="shared" ref="Z99:AA99" si="360">+Z102+Z113+Z130+Z133+Z141+Z159+Z162+Z165+Z168+Z171+Z182</f>
        <v>0</v>
      </c>
      <c r="AA99" s="117">
        <f t="shared" si="360"/>
        <v>4</v>
      </c>
      <c r="AB99" s="117">
        <f t="shared" ref="AB99:AC99" si="361">+AB102+AB113+AB130+AB133+AB141+AB159+AB162+AB165+AB168+AB171+AB182</f>
        <v>0</v>
      </c>
      <c r="AC99" s="117">
        <f t="shared" si="361"/>
        <v>4</v>
      </c>
      <c r="AD99" s="117">
        <f t="shared" ref="AD99:AE99" si="362">+AD102+AD113+AD130+AD133+AD141+AD159+AD162+AD165+AD168+AD171+AD182</f>
        <v>1</v>
      </c>
      <c r="AE99" s="117">
        <f t="shared" si="362"/>
        <v>0</v>
      </c>
      <c r="AF99" s="118">
        <f>+SUM(O99:R99)</f>
        <v>0</v>
      </c>
      <c r="AG99" s="119">
        <f>+SUM(S99:AD99)</f>
        <v>14</v>
      </c>
      <c r="AI99" s="124">
        <f>+SUMIF($O$1:$AD$1,"REAL",O99:AD99)</f>
        <v>14</v>
      </c>
      <c r="AK99" s="33"/>
      <c r="AL99" s="33"/>
      <c r="AM99" s="33"/>
      <c r="AN99" s="33"/>
      <c r="AO99" s="33"/>
      <c r="AP99" s="33"/>
      <c r="AQ99" s="33"/>
      <c r="AR99" s="8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L99" s="1"/>
      <c r="BM99" s="1"/>
      <c r="BN99" s="1"/>
      <c r="BO99" s="1"/>
      <c r="BP99" s="1"/>
      <c r="BQ99" s="1"/>
      <c r="BR99" s="1"/>
      <c r="BS99" s="1"/>
    </row>
    <row r="100" spans="1:71">
      <c r="A100" s="4" t="s">
        <v>86</v>
      </c>
      <c r="C100" s="235"/>
      <c r="D100" s="233" t="s">
        <v>84</v>
      </c>
      <c r="E100" s="234"/>
      <c r="F100" s="230"/>
      <c r="G100" s="16"/>
      <c r="H100" s="16"/>
      <c r="I100" s="16"/>
      <c r="J100" s="16"/>
      <c r="K100" s="16"/>
      <c r="L100" s="16"/>
      <c r="M100" s="16"/>
      <c r="N100" s="16"/>
      <c r="O100" s="16" t="str">
        <f>+IFERROR(O99/O97,"")</f>
        <v/>
      </c>
      <c r="P100" s="16" t="str">
        <f t="shared" ref="P100:Y100" si="363">+IFERROR(P99/P97,"")</f>
        <v/>
      </c>
      <c r="Q100" s="16" t="str">
        <f t="shared" si="363"/>
        <v/>
      </c>
      <c r="R100" s="16" t="str">
        <f t="shared" si="363"/>
        <v/>
      </c>
      <c r="S100" s="16" t="str">
        <f t="shared" si="363"/>
        <v/>
      </c>
      <c r="T100" s="16" t="str">
        <f t="shared" si="363"/>
        <v/>
      </c>
      <c r="U100" s="16" t="str">
        <f t="shared" si="363"/>
        <v/>
      </c>
      <c r="V100" s="16">
        <f t="shared" si="363"/>
        <v>1</v>
      </c>
      <c r="W100" s="16">
        <f t="shared" si="363"/>
        <v>1.5</v>
      </c>
      <c r="X100" s="16">
        <f t="shared" si="363"/>
        <v>1</v>
      </c>
      <c r="Y100" s="16" t="str">
        <f t="shared" si="363"/>
        <v/>
      </c>
      <c r="Z100" s="16" t="str">
        <f t="shared" ref="Z100:AA100" si="364">+IFERROR(Z99/Z97,"")</f>
        <v/>
      </c>
      <c r="AA100" s="16">
        <f t="shared" si="364"/>
        <v>1</v>
      </c>
      <c r="AB100" s="16" t="str">
        <f t="shared" ref="AB100:AC100" si="365">+IFERROR(AB99/AB97,"")</f>
        <v/>
      </c>
      <c r="AC100" s="16">
        <f t="shared" si="365"/>
        <v>4</v>
      </c>
      <c r="AD100" s="16">
        <f t="shared" ref="AD100:AE100" si="366">+IFERROR(AD99/AD97,"")</f>
        <v>1</v>
      </c>
      <c r="AE100" s="16" t="str">
        <f t="shared" si="366"/>
        <v/>
      </c>
      <c r="AF100" s="40"/>
      <c r="AG100" s="41"/>
      <c r="AK100" s="16"/>
      <c r="AL100" s="16"/>
      <c r="AM100" s="16"/>
      <c r="AN100" s="16"/>
      <c r="AO100" s="16"/>
      <c r="AP100" s="16"/>
      <c r="AQ100" s="16"/>
      <c r="AR100" s="38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8"/>
      <c r="BL100" s="1"/>
      <c r="BM100" s="1"/>
      <c r="BN100" s="1"/>
      <c r="BO100" s="1"/>
      <c r="BP100" s="1"/>
      <c r="BQ100" s="1"/>
      <c r="BR100" s="1"/>
      <c r="BS100" s="1"/>
    </row>
    <row r="101" spans="1:71" ht="15" customHeight="1">
      <c r="A101" s="4" t="s">
        <v>86</v>
      </c>
      <c r="B101" s="4" t="s">
        <v>48</v>
      </c>
      <c r="C101" s="235"/>
      <c r="D101" s="222" t="s">
        <v>35</v>
      </c>
      <c r="E101" s="225" t="s">
        <v>48</v>
      </c>
      <c r="F101" s="10" t="s">
        <v>40</v>
      </c>
      <c r="G101" s="19"/>
      <c r="H101" s="19"/>
      <c r="I101" s="19"/>
      <c r="J101" s="19"/>
      <c r="K101" s="19"/>
      <c r="L101" s="19"/>
      <c r="M101" s="19"/>
      <c r="N101" s="19"/>
      <c r="O101" s="97"/>
      <c r="P101" s="97">
        <v>0</v>
      </c>
      <c r="Q101" s="97">
        <v>0</v>
      </c>
      <c r="R101" s="97">
        <v>0</v>
      </c>
      <c r="S101" s="97">
        <v>0</v>
      </c>
      <c r="T101" s="97">
        <v>0</v>
      </c>
      <c r="U101" s="97">
        <v>0</v>
      </c>
      <c r="V101" s="97">
        <v>0</v>
      </c>
      <c r="W101" s="97">
        <v>0</v>
      </c>
      <c r="X101" s="97">
        <v>0</v>
      </c>
      <c r="Y101" s="97">
        <v>0</v>
      </c>
      <c r="Z101" s="97">
        <v>0</v>
      </c>
      <c r="AA101" s="97">
        <v>0</v>
      </c>
      <c r="AB101" s="97">
        <v>0</v>
      </c>
      <c r="AC101" s="97">
        <v>0</v>
      </c>
      <c r="AD101" s="97">
        <v>0</v>
      </c>
      <c r="AE101" s="97">
        <v>0</v>
      </c>
      <c r="AF101" s="100">
        <f t="shared" ref="AF101:AF108" si="367">+SUM(O101:R101)</f>
        <v>0</v>
      </c>
      <c r="AG101" s="101">
        <f t="shared" ref="AG101:AG108" si="368">+SUM(S101:AD101)</f>
        <v>0</v>
      </c>
      <c r="AI101" s="124">
        <f>+SUMIF($O$1:$AD$1,"REAL",O101:AD101)</f>
        <v>0</v>
      </c>
      <c r="AK101" s="19"/>
      <c r="AL101" s="19"/>
      <c r="AM101" s="19"/>
      <c r="AN101" s="19"/>
      <c r="AO101" s="19"/>
      <c r="AP101" s="19"/>
      <c r="AQ101" s="19"/>
      <c r="AR101" s="85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65"/>
      <c r="BJ101" s="65"/>
      <c r="BL101" s="1"/>
      <c r="BM101" s="1"/>
      <c r="BN101" s="1"/>
      <c r="BO101" s="1"/>
      <c r="BP101" s="1"/>
      <c r="BQ101" s="1"/>
      <c r="BR101" s="1"/>
      <c r="BS101" s="1"/>
    </row>
    <row r="102" spans="1:71">
      <c r="A102" s="4" t="s">
        <v>86</v>
      </c>
      <c r="B102" s="4" t="s">
        <v>48</v>
      </c>
      <c r="C102" s="235"/>
      <c r="D102" s="223"/>
      <c r="E102" s="225"/>
      <c r="F102" s="11" t="s">
        <v>88</v>
      </c>
      <c r="G102" s="34"/>
      <c r="H102" s="34"/>
      <c r="I102" s="34"/>
      <c r="J102" s="34"/>
      <c r="K102" s="34"/>
      <c r="L102" s="34"/>
      <c r="M102" s="34"/>
      <c r="N102" s="34"/>
      <c r="O102" s="98">
        <f>+SUM(O103:O110)</f>
        <v>0</v>
      </c>
      <c r="P102" s="98">
        <f t="shared" ref="P102:Y102" si="369">+SUM(P103:P110)</f>
        <v>0</v>
      </c>
      <c r="Q102" s="98">
        <f t="shared" si="369"/>
        <v>0</v>
      </c>
      <c r="R102" s="98">
        <f t="shared" si="369"/>
        <v>0</v>
      </c>
      <c r="S102" s="98">
        <f t="shared" si="369"/>
        <v>0</v>
      </c>
      <c r="T102" s="98">
        <f t="shared" si="369"/>
        <v>0</v>
      </c>
      <c r="U102" s="98">
        <f t="shared" si="369"/>
        <v>0</v>
      </c>
      <c r="V102" s="98">
        <f t="shared" si="369"/>
        <v>0</v>
      </c>
      <c r="W102" s="98">
        <f t="shared" si="369"/>
        <v>0</v>
      </c>
      <c r="X102" s="98">
        <f t="shared" si="369"/>
        <v>0</v>
      </c>
      <c r="Y102" s="98">
        <f t="shared" si="369"/>
        <v>0</v>
      </c>
      <c r="Z102" s="98">
        <f t="shared" ref="Z102:AA102" si="370">+SUM(Z103:Z110)</f>
        <v>0</v>
      </c>
      <c r="AA102" s="98">
        <f t="shared" si="370"/>
        <v>0</v>
      </c>
      <c r="AB102" s="98">
        <f t="shared" ref="AB102:AC102" si="371">+SUM(AB103:AB110)</f>
        <v>0</v>
      </c>
      <c r="AC102" s="98">
        <f t="shared" si="371"/>
        <v>0</v>
      </c>
      <c r="AD102" s="98">
        <f t="shared" ref="AD102:AE102" si="372">+SUM(AD103:AD110)</f>
        <v>0</v>
      </c>
      <c r="AE102" s="98">
        <f t="shared" si="372"/>
        <v>0</v>
      </c>
      <c r="AF102" s="102">
        <f t="shared" si="367"/>
        <v>0</v>
      </c>
      <c r="AG102" s="103">
        <f t="shared" si="368"/>
        <v>0</v>
      </c>
      <c r="AI102" s="124">
        <f>+SUMIF($O$1:$AD$1,"REAL",O102:AD102)</f>
        <v>0</v>
      </c>
      <c r="AK102" s="34"/>
      <c r="AL102" s="34"/>
      <c r="AM102" s="34"/>
      <c r="AN102" s="34"/>
      <c r="AO102" s="34"/>
      <c r="AP102" s="34"/>
      <c r="AQ102" s="34"/>
      <c r="AR102" s="86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66"/>
      <c r="BJ102" s="66"/>
      <c r="BL102" s="1"/>
      <c r="BM102" s="1"/>
      <c r="BN102" s="1"/>
      <c r="BO102" s="1"/>
      <c r="BP102" s="1"/>
      <c r="BQ102" s="1"/>
      <c r="BR102" s="1"/>
      <c r="BS102" s="1"/>
    </row>
    <row r="103" spans="1:71">
      <c r="A103" s="4" t="s">
        <v>86</v>
      </c>
      <c r="B103" s="4" t="s">
        <v>48</v>
      </c>
      <c r="C103" s="235"/>
      <c r="D103" s="223"/>
      <c r="E103" s="225"/>
      <c r="F103" s="12" t="s">
        <v>76</v>
      </c>
      <c r="G103" s="35"/>
      <c r="H103" s="35"/>
      <c r="I103" s="35"/>
      <c r="J103" s="35"/>
      <c r="K103" s="35"/>
      <c r="L103" s="35"/>
      <c r="M103" s="35"/>
      <c r="N103" s="35"/>
      <c r="O103" s="99"/>
      <c r="P103" s="99">
        <v>0</v>
      </c>
      <c r="Q103" s="99">
        <v>0</v>
      </c>
      <c r="R103" s="99">
        <v>0</v>
      </c>
      <c r="S103" s="99">
        <v>0</v>
      </c>
      <c r="T103" s="99">
        <v>0</v>
      </c>
      <c r="U103" s="99">
        <v>0</v>
      </c>
      <c r="V103" s="99">
        <v>0</v>
      </c>
      <c r="W103" s="99">
        <v>0</v>
      </c>
      <c r="X103" s="99">
        <v>0</v>
      </c>
      <c r="Y103" s="99">
        <v>0</v>
      </c>
      <c r="Z103" s="99">
        <v>0</v>
      </c>
      <c r="AA103" s="99">
        <v>0</v>
      </c>
      <c r="AB103" s="99">
        <v>0</v>
      </c>
      <c r="AC103" s="99">
        <v>0</v>
      </c>
      <c r="AD103" s="99">
        <v>0</v>
      </c>
      <c r="AE103" s="99">
        <v>0</v>
      </c>
      <c r="AF103" s="104">
        <f t="shared" si="367"/>
        <v>0</v>
      </c>
      <c r="AG103" s="105">
        <f t="shared" si="368"/>
        <v>0</v>
      </c>
      <c r="AK103" s="35"/>
      <c r="AL103" s="35"/>
      <c r="AM103" s="35"/>
      <c r="AN103" s="35"/>
      <c r="AO103" s="35"/>
      <c r="AP103" s="35"/>
      <c r="AQ103" s="35"/>
      <c r="AR103" s="87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30"/>
      <c r="BJ103" s="30"/>
      <c r="BL103" s="1"/>
      <c r="BM103" s="1"/>
      <c r="BN103" s="1"/>
      <c r="BO103" s="1"/>
      <c r="BP103" s="1"/>
      <c r="BQ103" s="1"/>
      <c r="BR103" s="1"/>
      <c r="BS103" s="1"/>
    </row>
    <row r="104" spans="1:71">
      <c r="A104" s="4" t="s">
        <v>86</v>
      </c>
      <c r="B104" s="4" t="s">
        <v>48</v>
      </c>
      <c r="C104" s="235"/>
      <c r="D104" s="223"/>
      <c r="E104" s="225"/>
      <c r="F104" s="12" t="s">
        <v>55</v>
      </c>
      <c r="G104" s="35"/>
      <c r="H104" s="35"/>
      <c r="I104" s="35"/>
      <c r="J104" s="35"/>
      <c r="K104" s="35"/>
      <c r="L104" s="35"/>
      <c r="M104" s="35"/>
      <c r="N104" s="35"/>
      <c r="O104" s="99"/>
      <c r="P104" s="99">
        <v>0</v>
      </c>
      <c r="Q104" s="99">
        <v>0</v>
      </c>
      <c r="R104" s="99">
        <v>0</v>
      </c>
      <c r="S104" s="99">
        <v>0</v>
      </c>
      <c r="T104" s="99">
        <v>0</v>
      </c>
      <c r="U104" s="99">
        <v>0</v>
      </c>
      <c r="V104" s="99">
        <v>0</v>
      </c>
      <c r="W104" s="99">
        <v>0</v>
      </c>
      <c r="X104" s="99">
        <v>0</v>
      </c>
      <c r="Y104" s="99">
        <v>0</v>
      </c>
      <c r="Z104" s="99">
        <v>0</v>
      </c>
      <c r="AA104" s="99">
        <v>0</v>
      </c>
      <c r="AB104" s="99">
        <v>0</v>
      </c>
      <c r="AC104" s="99">
        <v>0</v>
      </c>
      <c r="AD104" s="99">
        <v>0</v>
      </c>
      <c r="AE104" s="99">
        <v>0</v>
      </c>
      <c r="AF104" s="104">
        <f t="shared" si="367"/>
        <v>0</v>
      </c>
      <c r="AG104" s="105">
        <f t="shared" si="368"/>
        <v>0</v>
      </c>
      <c r="AK104" s="35"/>
      <c r="AL104" s="35"/>
      <c r="AM104" s="35"/>
      <c r="AN104" s="35"/>
      <c r="AO104" s="35"/>
      <c r="AP104" s="35"/>
      <c r="AQ104" s="35"/>
      <c r="AR104" s="87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30"/>
      <c r="BJ104" s="30"/>
      <c r="BL104" s="1"/>
      <c r="BM104" s="1"/>
      <c r="BN104" s="1"/>
      <c r="BO104" s="1"/>
      <c r="BP104" s="1"/>
      <c r="BQ104" s="1"/>
      <c r="BR104" s="1"/>
      <c r="BS104" s="1"/>
    </row>
    <row r="105" spans="1:71">
      <c r="A105" s="4" t="s">
        <v>86</v>
      </c>
      <c r="B105" s="4" t="s">
        <v>48</v>
      </c>
      <c r="C105" s="235"/>
      <c r="D105" s="223"/>
      <c r="E105" s="225"/>
      <c r="F105" s="12" t="s">
        <v>56</v>
      </c>
      <c r="G105" s="35"/>
      <c r="H105" s="35"/>
      <c r="I105" s="35"/>
      <c r="J105" s="35"/>
      <c r="K105" s="35"/>
      <c r="L105" s="35"/>
      <c r="M105" s="35"/>
      <c r="N105" s="35"/>
      <c r="O105" s="99"/>
      <c r="P105" s="99">
        <v>0</v>
      </c>
      <c r="Q105" s="99">
        <v>0</v>
      </c>
      <c r="R105" s="99">
        <v>0</v>
      </c>
      <c r="S105" s="99">
        <v>0</v>
      </c>
      <c r="T105" s="99">
        <v>0</v>
      </c>
      <c r="U105" s="99">
        <v>0</v>
      </c>
      <c r="V105" s="99">
        <v>0</v>
      </c>
      <c r="W105" s="99">
        <v>0</v>
      </c>
      <c r="X105" s="99">
        <v>0</v>
      </c>
      <c r="Y105" s="99">
        <v>0</v>
      </c>
      <c r="Z105" s="99">
        <v>0</v>
      </c>
      <c r="AA105" s="99">
        <v>0</v>
      </c>
      <c r="AB105" s="99">
        <v>0</v>
      </c>
      <c r="AC105" s="99">
        <v>0</v>
      </c>
      <c r="AD105" s="99">
        <v>0</v>
      </c>
      <c r="AE105" s="99">
        <v>0</v>
      </c>
      <c r="AF105" s="104">
        <f t="shared" si="367"/>
        <v>0</v>
      </c>
      <c r="AG105" s="105">
        <f t="shared" si="368"/>
        <v>0</v>
      </c>
      <c r="AK105" s="35"/>
      <c r="AL105" s="35"/>
      <c r="AM105" s="35"/>
      <c r="AN105" s="35"/>
      <c r="AO105" s="35"/>
      <c r="AP105" s="35"/>
      <c r="AQ105" s="35"/>
      <c r="AR105" s="87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30"/>
      <c r="BJ105" s="30"/>
      <c r="BL105" s="1"/>
      <c r="BM105" s="1"/>
      <c r="BN105" s="1"/>
      <c r="BO105" s="1"/>
      <c r="BP105" s="1"/>
      <c r="BQ105" s="1"/>
      <c r="BR105" s="1"/>
      <c r="BS105" s="1"/>
    </row>
    <row r="106" spans="1:71">
      <c r="A106" s="4" t="s">
        <v>86</v>
      </c>
      <c r="B106" s="4" t="s">
        <v>48</v>
      </c>
      <c r="C106" s="235"/>
      <c r="D106" s="223"/>
      <c r="E106" s="225"/>
      <c r="F106" s="12" t="s">
        <v>57</v>
      </c>
      <c r="G106" s="35"/>
      <c r="H106" s="35"/>
      <c r="I106" s="35"/>
      <c r="J106" s="35"/>
      <c r="K106" s="35"/>
      <c r="L106" s="35"/>
      <c r="M106" s="35"/>
      <c r="N106" s="35"/>
      <c r="O106" s="99"/>
      <c r="P106" s="99">
        <v>0</v>
      </c>
      <c r="Q106" s="99">
        <v>0</v>
      </c>
      <c r="R106" s="99">
        <v>0</v>
      </c>
      <c r="S106" s="99">
        <v>0</v>
      </c>
      <c r="T106" s="99">
        <v>0</v>
      </c>
      <c r="U106" s="99">
        <v>0</v>
      </c>
      <c r="V106" s="99">
        <v>0</v>
      </c>
      <c r="W106" s="99">
        <v>0</v>
      </c>
      <c r="X106" s="99">
        <v>0</v>
      </c>
      <c r="Y106" s="99">
        <v>0</v>
      </c>
      <c r="Z106" s="99">
        <v>0</v>
      </c>
      <c r="AA106" s="99">
        <v>0</v>
      </c>
      <c r="AB106" s="99">
        <v>0</v>
      </c>
      <c r="AC106" s="99">
        <v>0</v>
      </c>
      <c r="AD106" s="99">
        <v>0</v>
      </c>
      <c r="AE106" s="99">
        <v>0</v>
      </c>
      <c r="AF106" s="104">
        <f t="shared" si="367"/>
        <v>0</v>
      </c>
      <c r="AG106" s="105">
        <f t="shared" si="368"/>
        <v>0</v>
      </c>
      <c r="AK106" s="35"/>
      <c r="AL106" s="35"/>
      <c r="AM106" s="35"/>
      <c r="AN106" s="35"/>
      <c r="AO106" s="35"/>
      <c r="AP106" s="35"/>
      <c r="AQ106" s="35"/>
      <c r="AR106" s="87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30"/>
      <c r="BJ106" s="30"/>
      <c r="BL106" s="1"/>
      <c r="BM106" s="1"/>
      <c r="BN106" s="1"/>
      <c r="BO106" s="1"/>
      <c r="BP106" s="1"/>
      <c r="BQ106" s="1"/>
      <c r="BR106" s="1"/>
      <c r="BS106" s="1"/>
    </row>
    <row r="107" spans="1:71">
      <c r="A107" s="4" t="s">
        <v>86</v>
      </c>
      <c r="B107" s="4" t="s">
        <v>48</v>
      </c>
      <c r="C107" s="235"/>
      <c r="D107" s="223"/>
      <c r="E107" s="225"/>
      <c r="F107" s="12" t="s">
        <v>75</v>
      </c>
      <c r="G107" s="35"/>
      <c r="H107" s="35"/>
      <c r="I107" s="35"/>
      <c r="J107" s="35"/>
      <c r="K107" s="35"/>
      <c r="L107" s="35"/>
      <c r="M107" s="35"/>
      <c r="N107" s="35"/>
      <c r="O107" s="99"/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X107" s="99">
        <v>0</v>
      </c>
      <c r="Y107" s="99">
        <v>0</v>
      </c>
      <c r="Z107" s="99">
        <v>0</v>
      </c>
      <c r="AA107" s="99">
        <v>0</v>
      </c>
      <c r="AB107" s="99">
        <v>0</v>
      </c>
      <c r="AC107" s="99">
        <v>0</v>
      </c>
      <c r="AD107" s="99">
        <v>0</v>
      </c>
      <c r="AE107" s="99">
        <v>0</v>
      </c>
      <c r="AF107" s="104">
        <f t="shared" si="367"/>
        <v>0</v>
      </c>
      <c r="AG107" s="105">
        <f t="shared" si="368"/>
        <v>0</v>
      </c>
      <c r="AK107" s="35"/>
      <c r="AL107" s="35"/>
      <c r="AM107" s="35"/>
      <c r="AN107" s="35"/>
      <c r="AO107" s="35"/>
      <c r="AP107" s="35"/>
      <c r="AQ107" s="35"/>
      <c r="AR107" s="87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30"/>
      <c r="BJ107" s="30"/>
      <c r="BL107" s="1"/>
      <c r="BM107" s="1"/>
      <c r="BN107" s="1"/>
      <c r="BO107" s="1"/>
      <c r="BP107" s="1"/>
      <c r="BQ107" s="1"/>
      <c r="BR107" s="1"/>
      <c r="BS107" s="1"/>
    </row>
    <row r="108" spans="1:71">
      <c r="A108" s="4" t="s">
        <v>86</v>
      </c>
      <c r="B108" s="4" t="s">
        <v>48</v>
      </c>
      <c r="C108" s="235"/>
      <c r="D108" s="223"/>
      <c r="E108" s="225"/>
      <c r="F108" s="12" t="s">
        <v>78</v>
      </c>
      <c r="G108" s="35"/>
      <c r="H108" s="35"/>
      <c r="I108" s="35"/>
      <c r="J108" s="35"/>
      <c r="K108" s="35"/>
      <c r="L108" s="35"/>
      <c r="M108" s="35"/>
      <c r="N108" s="35"/>
      <c r="O108" s="99"/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X108" s="99">
        <v>0</v>
      </c>
      <c r="Y108" s="99">
        <v>0</v>
      </c>
      <c r="Z108" s="99">
        <v>0</v>
      </c>
      <c r="AA108" s="99">
        <v>0</v>
      </c>
      <c r="AB108" s="99">
        <v>0</v>
      </c>
      <c r="AC108" s="99">
        <v>0</v>
      </c>
      <c r="AD108" s="99">
        <v>0</v>
      </c>
      <c r="AE108" s="99">
        <v>0</v>
      </c>
      <c r="AF108" s="104">
        <f t="shared" si="367"/>
        <v>0</v>
      </c>
      <c r="AG108" s="105">
        <f t="shared" si="368"/>
        <v>0</v>
      </c>
      <c r="AK108" s="35"/>
      <c r="AL108" s="35"/>
      <c r="AM108" s="35"/>
      <c r="AN108" s="35"/>
      <c r="AO108" s="35"/>
      <c r="AP108" s="35"/>
      <c r="AQ108" s="35"/>
      <c r="AR108" s="87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30"/>
      <c r="BJ108" s="30"/>
      <c r="BL108" s="1"/>
      <c r="BM108" s="1"/>
      <c r="BN108" s="1"/>
      <c r="BO108" s="1"/>
      <c r="BP108" s="1"/>
      <c r="BQ108" s="1"/>
      <c r="BR108" s="1"/>
      <c r="BS108" s="1"/>
    </row>
    <row r="109" spans="1:71">
      <c r="A109" s="4" t="s">
        <v>86</v>
      </c>
      <c r="B109" s="4" t="s">
        <v>48</v>
      </c>
      <c r="C109" s="235"/>
      <c r="D109" s="223"/>
      <c r="E109" s="225"/>
      <c r="F109" s="12" t="s">
        <v>95</v>
      </c>
      <c r="G109" s="35"/>
      <c r="H109" s="35"/>
      <c r="I109" s="35"/>
      <c r="J109" s="35"/>
      <c r="K109" s="35"/>
      <c r="L109" s="35"/>
      <c r="M109" s="35"/>
      <c r="N109" s="35"/>
      <c r="O109" s="99"/>
      <c r="P109" s="99">
        <v>0</v>
      </c>
      <c r="Q109" s="99">
        <v>0</v>
      </c>
      <c r="R109" s="99">
        <v>0</v>
      </c>
      <c r="S109" s="99">
        <v>0</v>
      </c>
      <c r="T109" s="99">
        <v>0</v>
      </c>
      <c r="U109" s="99">
        <v>0</v>
      </c>
      <c r="V109" s="99">
        <v>0</v>
      </c>
      <c r="W109" s="99">
        <v>0</v>
      </c>
      <c r="X109" s="99">
        <v>0</v>
      </c>
      <c r="Y109" s="99">
        <v>0</v>
      </c>
      <c r="Z109" s="99">
        <v>0</v>
      </c>
      <c r="AA109" s="99">
        <v>0</v>
      </c>
      <c r="AB109" s="99">
        <v>0</v>
      </c>
      <c r="AC109" s="99">
        <v>0</v>
      </c>
      <c r="AD109" s="99">
        <v>0</v>
      </c>
      <c r="AE109" s="99">
        <v>0</v>
      </c>
      <c r="AF109" s="104"/>
      <c r="AG109" s="105"/>
      <c r="AK109" s="35"/>
      <c r="AL109" s="35"/>
      <c r="AM109" s="35"/>
      <c r="AN109" s="35"/>
      <c r="AO109" s="35"/>
      <c r="AP109" s="35"/>
      <c r="AQ109" s="35"/>
      <c r="AR109" s="87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30"/>
      <c r="BJ109" s="30"/>
      <c r="BL109" s="1"/>
      <c r="BM109" s="1"/>
      <c r="BN109" s="1"/>
      <c r="BO109" s="1"/>
      <c r="BP109" s="1"/>
      <c r="BQ109" s="1"/>
      <c r="BR109" s="1"/>
      <c r="BS109" s="1"/>
    </row>
    <row r="110" spans="1:71">
      <c r="A110" s="4" t="s">
        <v>86</v>
      </c>
      <c r="B110" s="4" t="s">
        <v>48</v>
      </c>
      <c r="C110" s="235"/>
      <c r="D110" s="223"/>
      <c r="E110" s="225"/>
      <c r="F110" s="12" t="s">
        <v>96</v>
      </c>
      <c r="G110" s="35"/>
      <c r="H110" s="35"/>
      <c r="I110" s="35"/>
      <c r="J110" s="35"/>
      <c r="K110" s="35"/>
      <c r="L110" s="35"/>
      <c r="M110" s="35"/>
      <c r="N110" s="35"/>
      <c r="O110" s="99"/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X110" s="99">
        <v>0</v>
      </c>
      <c r="Y110" s="99">
        <v>0</v>
      </c>
      <c r="Z110" s="99">
        <v>0</v>
      </c>
      <c r="AA110" s="99">
        <v>0</v>
      </c>
      <c r="AB110" s="99">
        <v>0</v>
      </c>
      <c r="AC110" s="99">
        <v>0</v>
      </c>
      <c r="AD110" s="99">
        <v>0</v>
      </c>
      <c r="AE110" s="99">
        <v>0</v>
      </c>
      <c r="AF110" s="104"/>
      <c r="AG110" s="105"/>
      <c r="AK110" s="35"/>
      <c r="AL110" s="35"/>
      <c r="AM110" s="35"/>
      <c r="AN110" s="35"/>
      <c r="AO110" s="35"/>
      <c r="AP110" s="35"/>
      <c r="AQ110" s="35"/>
      <c r="AR110" s="87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30"/>
      <c r="BJ110" s="30"/>
      <c r="BL110" s="1"/>
      <c r="BM110" s="1"/>
      <c r="BN110" s="1"/>
      <c r="BO110" s="1"/>
      <c r="BP110" s="1"/>
      <c r="BQ110" s="1"/>
      <c r="BR110" s="1"/>
      <c r="BS110" s="1"/>
    </row>
    <row r="111" spans="1:71">
      <c r="A111" s="4" t="s">
        <v>86</v>
      </c>
      <c r="B111" s="4" t="s">
        <v>48</v>
      </c>
      <c r="C111" s="235"/>
      <c r="D111" s="223"/>
      <c r="E111" s="225"/>
      <c r="F111" s="13" t="s">
        <v>90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 t="str">
        <f t="shared" ref="P111:Y111" si="373">+IFERROR(P102/P101,"")</f>
        <v/>
      </c>
      <c r="Q111" s="36" t="str">
        <f t="shared" si="373"/>
        <v/>
      </c>
      <c r="R111" s="36" t="str">
        <f t="shared" si="373"/>
        <v/>
      </c>
      <c r="S111" s="36" t="str">
        <f t="shared" si="373"/>
        <v/>
      </c>
      <c r="T111" s="36" t="str">
        <f t="shared" si="373"/>
        <v/>
      </c>
      <c r="U111" s="36" t="str">
        <f t="shared" si="373"/>
        <v/>
      </c>
      <c r="V111" s="36" t="str">
        <f t="shared" si="373"/>
        <v/>
      </c>
      <c r="W111" s="36" t="str">
        <f t="shared" si="373"/>
        <v/>
      </c>
      <c r="X111" s="36" t="str">
        <f t="shared" si="373"/>
        <v/>
      </c>
      <c r="Y111" s="36" t="str">
        <f t="shared" si="373"/>
        <v/>
      </c>
      <c r="Z111" s="36" t="str">
        <f t="shared" ref="Z111:AA111" si="374">+IFERROR(Z102/Z101,"")</f>
        <v/>
      </c>
      <c r="AA111" s="36" t="str">
        <f t="shared" si="374"/>
        <v/>
      </c>
      <c r="AB111" s="36" t="str">
        <f t="shared" ref="AB111:AC111" si="375">+IFERROR(AB102/AB101,"")</f>
        <v/>
      </c>
      <c r="AC111" s="36" t="str">
        <f t="shared" si="375"/>
        <v/>
      </c>
      <c r="AD111" s="36" t="str">
        <f t="shared" ref="AD111:AE111" si="376">+IFERROR(AD102/AD101,"")</f>
        <v/>
      </c>
      <c r="AE111" s="36" t="str">
        <f t="shared" si="376"/>
        <v/>
      </c>
      <c r="AF111" s="49" t="str">
        <f>+IFERROR(AF102/AF101,"")</f>
        <v/>
      </c>
      <c r="AG111" s="50" t="str">
        <f>+IFERROR(AG102/AG101,"")</f>
        <v/>
      </c>
      <c r="AK111" s="36"/>
      <c r="AL111" s="36"/>
      <c r="AM111" s="36"/>
      <c r="AN111" s="36"/>
      <c r="AO111" s="36"/>
      <c r="AP111" s="36"/>
      <c r="AQ111" s="36"/>
      <c r="AR111" s="88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7"/>
      <c r="BJ111" s="30"/>
      <c r="BL111" s="1"/>
      <c r="BM111" s="1"/>
      <c r="BN111" s="1"/>
      <c r="BO111" s="1"/>
      <c r="BP111" s="1"/>
      <c r="BQ111" s="1"/>
      <c r="BR111" s="1"/>
      <c r="BS111" s="1"/>
    </row>
    <row r="112" spans="1:71">
      <c r="A112" s="4" t="s">
        <v>86</v>
      </c>
      <c r="B112" s="4" t="s">
        <v>49</v>
      </c>
      <c r="C112" s="235"/>
      <c r="D112" s="223"/>
      <c r="E112" s="225" t="s">
        <v>49</v>
      </c>
      <c r="F112" s="10" t="s">
        <v>40</v>
      </c>
      <c r="G112" s="19"/>
      <c r="H112" s="19"/>
      <c r="I112" s="19"/>
      <c r="J112" s="19"/>
      <c r="K112" s="19"/>
      <c r="L112" s="19"/>
      <c r="M112" s="19"/>
      <c r="N112" s="19"/>
      <c r="O112" s="97"/>
      <c r="P112" s="97">
        <v>0</v>
      </c>
      <c r="Q112" s="97">
        <v>0</v>
      </c>
      <c r="R112" s="97">
        <v>0</v>
      </c>
      <c r="S112" s="97">
        <v>0</v>
      </c>
      <c r="T112" s="97">
        <v>0</v>
      </c>
      <c r="U112" s="97">
        <v>0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7">
        <v>0</v>
      </c>
      <c r="AD112" s="97">
        <v>0</v>
      </c>
      <c r="AE112" s="97">
        <v>0</v>
      </c>
      <c r="AF112" s="100">
        <f t="shared" ref="AF112:AF119" si="377">+SUM(O112:R112)</f>
        <v>0</v>
      </c>
      <c r="AG112" s="101">
        <f t="shared" ref="AG112:AG119" si="378">+SUM(S112:AD112)</f>
        <v>0</v>
      </c>
      <c r="AI112" s="124">
        <f>+SUMIF($O$1:$AD$1,"REAL",O112:AD112)</f>
        <v>0</v>
      </c>
      <c r="AK112" s="19"/>
      <c r="AL112" s="19"/>
      <c r="AM112" s="19"/>
      <c r="AN112" s="19"/>
      <c r="AO112" s="19"/>
      <c r="AP112" s="19"/>
      <c r="AQ112" s="19"/>
      <c r="AR112" s="85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65"/>
      <c r="BJ112" s="65"/>
      <c r="BL112" s="1"/>
      <c r="BM112" s="1"/>
      <c r="BN112" s="1"/>
      <c r="BO112" s="1"/>
      <c r="BP112" s="1"/>
      <c r="BQ112" s="1"/>
      <c r="BR112" s="1"/>
      <c r="BS112" s="1"/>
    </row>
    <row r="113" spans="1:71">
      <c r="A113" s="4" t="s">
        <v>86</v>
      </c>
      <c r="B113" s="4" t="s">
        <v>49</v>
      </c>
      <c r="C113" s="235"/>
      <c r="D113" s="223"/>
      <c r="E113" s="225"/>
      <c r="F113" s="11" t="s">
        <v>88</v>
      </c>
      <c r="G113" s="34"/>
      <c r="H113" s="34"/>
      <c r="I113" s="34"/>
      <c r="J113" s="34"/>
      <c r="K113" s="34"/>
      <c r="L113" s="34"/>
      <c r="M113" s="34"/>
      <c r="N113" s="34"/>
      <c r="O113" s="98">
        <f>+SUM(O114:O121)</f>
        <v>0</v>
      </c>
      <c r="P113" s="98">
        <f t="shared" ref="P113:Y113" si="379">+SUM(P114:P121)</f>
        <v>0</v>
      </c>
      <c r="Q113" s="98">
        <f t="shared" si="379"/>
        <v>0</v>
      </c>
      <c r="R113" s="98">
        <f t="shared" si="379"/>
        <v>0</v>
      </c>
      <c r="S113" s="98">
        <f t="shared" si="379"/>
        <v>0</v>
      </c>
      <c r="T113" s="98">
        <f t="shared" si="379"/>
        <v>0</v>
      </c>
      <c r="U113" s="98">
        <f t="shared" si="379"/>
        <v>0</v>
      </c>
      <c r="V113" s="98">
        <f t="shared" si="379"/>
        <v>0</v>
      </c>
      <c r="W113" s="98">
        <f t="shared" si="379"/>
        <v>0</v>
      </c>
      <c r="X113" s="98">
        <f t="shared" si="379"/>
        <v>0</v>
      </c>
      <c r="Y113" s="98">
        <f t="shared" si="379"/>
        <v>0</v>
      </c>
      <c r="Z113" s="98">
        <f t="shared" ref="Z113:AA113" si="380">+SUM(Z114:Z121)</f>
        <v>0</v>
      </c>
      <c r="AA113" s="98">
        <f t="shared" si="380"/>
        <v>0</v>
      </c>
      <c r="AB113" s="98">
        <f t="shared" ref="AB113:AC113" si="381">+SUM(AB114:AB121)</f>
        <v>0</v>
      </c>
      <c r="AC113" s="98">
        <f t="shared" si="381"/>
        <v>0</v>
      </c>
      <c r="AD113" s="98">
        <f t="shared" ref="AD113:AE113" si="382">+SUM(AD114:AD121)</f>
        <v>0</v>
      </c>
      <c r="AE113" s="98">
        <f t="shared" si="382"/>
        <v>0</v>
      </c>
      <c r="AF113" s="102">
        <f t="shared" si="377"/>
        <v>0</v>
      </c>
      <c r="AG113" s="103">
        <f t="shared" si="378"/>
        <v>0</v>
      </c>
      <c r="AI113" s="124">
        <f>+SUMIF($O$1:$AD$1,"REAL",O113:AD113)</f>
        <v>0</v>
      </c>
      <c r="AK113" s="34"/>
      <c r="AL113" s="34"/>
      <c r="AM113" s="34"/>
      <c r="AN113" s="34"/>
      <c r="AO113" s="34"/>
      <c r="AP113" s="34"/>
      <c r="AQ113" s="34"/>
      <c r="AR113" s="86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66"/>
      <c r="BJ113" s="66"/>
      <c r="BL113" s="1"/>
      <c r="BM113" s="1"/>
      <c r="BN113" s="1"/>
      <c r="BO113" s="1"/>
      <c r="BP113" s="1"/>
      <c r="BQ113" s="1"/>
      <c r="BR113" s="1"/>
      <c r="BS113" s="1"/>
    </row>
    <row r="114" spans="1:71">
      <c r="A114" s="4" t="s">
        <v>86</v>
      </c>
      <c r="B114" s="4" t="s">
        <v>49</v>
      </c>
      <c r="C114" s="235"/>
      <c r="D114" s="223"/>
      <c r="E114" s="225"/>
      <c r="F114" s="12" t="s">
        <v>77</v>
      </c>
      <c r="G114" s="35"/>
      <c r="H114" s="35"/>
      <c r="I114" s="35"/>
      <c r="J114" s="35"/>
      <c r="K114" s="35"/>
      <c r="L114" s="35"/>
      <c r="M114" s="35"/>
      <c r="N114" s="35"/>
      <c r="O114" s="99"/>
      <c r="P114" s="99">
        <v>0</v>
      </c>
      <c r="Q114" s="99">
        <v>0</v>
      </c>
      <c r="R114" s="99">
        <v>0</v>
      </c>
      <c r="S114" s="99">
        <v>0</v>
      </c>
      <c r="T114" s="99">
        <v>0</v>
      </c>
      <c r="U114" s="99">
        <v>0</v>
      </c>
      <c r="V114" s="99">
        <v>0</v>
      </c>
      <c r="W114" s="99">
        <v>0</v>
      </c>
      <c r="X114" s="99">
        <v>0</v>
      </c>
      <c r="Y114" s="99">
        <v>0</v>
      </c>
      <c r="Z114" s="99">
        <v>0</v>
      </c>
      <c r="AA114" s="99">
        <v>0</v>
      </c>
      <c r="AB114" s="99">
        <v>0</v>
      </c>
      <c r="AC114" s="99">
        <v>0</v>
      </c>
      <c r="AD114" s="99">
        <v>0</v>
      </c>
      <c r="AE114" s="99">
        <v>0</v>
      </c>
      <c r="AF114" s="104">
        <f t="shared" si="377"/>
        <v>0</v>
      </c>
      <c r="AG114" s="105">
        <f t="shared" si="378"/>
        <v>0</v>
      </c>
      <c r="AK114" s="35"/>
      <c r="AL114" s="35"/>
      <c r="AM114" s="35"/>
      <c r="AN114" s="35"/>
      <c r="AO114" s="35"/>
      <c r="AP114" s="35"/>
      <c r="AQ114" s="35"/>
      <c r="AR114" s="87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30"/>
      <c r="BJ114" s="30"/>
    </row>
    <row r="115" spans="1:71">
      <c r="A115" s="4" t="s">
        <v>86</v>
      </c>
      <c r="B115" s="4" t="s">
        <v>49</v>
      </c>
      <c r="C115" s="235"/>
      <c r="D115" s="223"/>
      <c r="E115" s="225"/>
      <c r="F115" s="12" t="s">
        <v>58</v>
      </c>
      <c r="G115" s="35"/>
      <c r="H115" s="35"/>
      <c r="I115" s="35"/>
      <c r="J115" s="35"/>
      <c r="K115" s="35"/>
      <c r="L115" s="35"/>
      <c r="M115" s="35"/>
      <c r="N115" s="35"/>
      <c r="O115" s="99"/>
      <c r="P115" s="99">
        <v>0</v>
      </c>
      <c r="Q115" s="99">
        <v>0</v>
      </c>
      <c r="R115" s="99">
        <v>0</v>
      </c>
      <c r="S115" s="99">
        <v>0</v>
      </c>
      <c r="T115" s="99">
        <v>0</v>
      </c>
      <c r="U115" s="99">
        <v>0</v>
      </c>
      <c r="V115" s="99">
        <v>0</v>
      </c>
      <c r="W115" s="99">
        <v>0</v>
      </c>
      <c r="X115" s="99">
        <v>0</v>
      </c>
      <c r="Y115" s="99">
        <v>0</v>
      </c>
      <c r="Z115" s="99">
        <v>0</v>
      </c>
      <c r="AA115" s="99">
        <v>0</v>
      </c>
      <c r="AB115" s="99">
        <v>0</v>
      </c>
      <c r="AC115" s="99">
        <v>0</v>
      </c>
      <c r="AD115" s="99">
        <v>0</v>
      </c>
      <c r="AE115" s="99">
        <v>0</v>
      </c>
      <c r="AF115" s="104">
        <f t="shared" si="377"/>
        <v>0</v>
      </c>
      <c r="AG115" s="105">
        <f t="shared" si="378"/>
        <v>0</v>
      </c>
      <c r="AK115" s="35"/>
      <c r="AL115" s="35"/>
      <c r="AM115" s="35"/>
      <c r="AN115" s="35"/>
      <c r="AO115" s="35"/>
      <c r="AP115" s="35"/>
      <c r="AQ115" s="35"/>
      <c r="AR115" s="87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30"/>
      <c r="BJ115" s="30"/>
    </row>
    <row r="116" spans="1:71">
      <c r="A116" s="4" t="s">
        <v>86</v>
      </c>
      <c r="B116" s="4" t="s">
        <v>49</v>
      </c>
      <c r="C116" s="235"/>
      <c r="D116" s="223"/>
      <c r="E116" s="225"/>
      <c r="F116" s="12" t="s">
        <v>59</v>
      </c>
      <c r="G116" s="35"/>
      <c r="H116" s="35"/>
      <c r="I116" s="35"/>
      <c r="J116" s="35"/>
      <c r="K116" s="35"/>
      <c r="L116" s="35"/>
      <c r="M116" s="35"/>
      <c r="N116" s="35"/>
      <c r="O116" s="99"/>
      <c r="P116" s="99">
        <v>0</v>
      </c>
      <c r="Q116" s="99">
        <v>0</v>
      </c>
      <c r="R116" s="99">
        <v>0</v>
      </c>
      <c r="S116" s="99">
        <v>0</v>
      </c>
      <c r="T116" s="99">
        <v>0</v>
      </c>
      <c r="U116" s="99">
        <v>0</v>
      </c>
      <c r="V116" s="99">
        <v>0</v>
      </c>
      <c r="W116" s="99">
        <v>0</v>
      </c>
      <c r="X116" s="99">
        <v>0</v>
      </c>
      <c r="Y116" s="99">
        <v>0</v>
      </c>
      <c r="Z116" s="99">
        <v>0</v>
      </c>
      <c r="AA116" s="99">
        <v>0</v>
      </c>
      <c r="AB116" s="99">
        <v>0</v>
      </c>
      <c r="AC116" s="99">
        <v>0</v>
      </c>
      <c r="AD116" s="99">
        <v>0</v>
      </c>
      <c r="AE116" s="99">
        <v>0</v>
      </c>
      <c r="AF116" s="104">
        <f t="shared" si="377"/>
        <v>0</v>
      </c>
      <c r="AG116" s="105">
        <f t="shared" si="378"/>
        <v>0</v>
      </c>
      <c r="AK116" s="35"/>
      <c r="AL116" s="35"/>
      <c r="AM116" s="35"/>
      <c r="AN116" s="35"/>
      <c r="AO116" s="35"/>
      <c r="AP116" s="35"/>
      <c r="AQ116" s="35"/>
      <c r="AR116" s="87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30"/>
      <c r="BJ116" s="30"/>
    </row>
    <row r="117" spans="1:71">
      <c r="A117" s="4" t="s">
        <v>86</v>
      </c>
      <c r="B117" s="4" t="s">
        <v>49</v>
      </c>
      <c r="C117" s="235"/>
      <c r="D117" s="223"/>
      <c r="E117" s="225"/>
      <c r="F117" s="12" t="s">
        <v>60</v>
      </c>
      <c r="G117" s="35"/>
      <c r="H117" s="35"/>
      <c r="I117" s="35"/>
      <c r="J117" s="35"/>
      <c r="K117" s="35"/>
      <c r="L117" s="35"/>
      <c r="M117" s="35"/>
      <c r="N117" s="35"/>
      <c r="O117" s="99"/>
      <c r="P117" s="99">
        <v>0</v>
      </c>
      <c r="Q117" s="99">
        <v>0</v>
      </c>
      <c r="R117" s="99">
        <v>0</v>
      </c>
      <c r="S117" s="99">
        <v>0</v>
      </c>
      <c r="T117" s="99">
        <v>0</v>
      </c>
      <c r="U117" s="99">
        <v>0</v>
      </c>
      <c r="V117" s="99">
        <v>0</v>
      </c>
      <c r="W117" s="99">
        <v>0</v>
      </c>
      <c r="X117" s="99">
        <v>0</v>
      </c>
      <c r="Y117" s="99">
        <v>0</v>
      </c>
      <c r="Z117" s="99">
        <v>0</v>
      </c>
      <c r="AA117" s="99">
        <v>0</v>
      </c>
      <c r="AB117" s="99">
        <v>0</v>
      </c>
      <c r="AC117" s="99">
        <v>0</v>
      </c>
      <c r="AD117" s="99">
        <v>0</v>
      </c>
      <c r="AE117" s="99">
        <v>0</v>
      </c>
      <c r="AF117" s="104">
        <f t="shared" si="377"/>
        <v>0</v>
      </c>
      <c r="AG117" s="105">
        <f t="shared" si="378"/>
        <v>0</v>
      </c>
      <c r="AK117" s="35"/>
      <c r="AL117" s="35"/>
      <c r="AM117" s="35"/>
      <c r="AN117" s="35"/>
      <c r="AO117" s="35"/>
      <c r="AP117" s="35"/>
      <c r="AQ117" s="35"/>
      <c r="AR117" s="87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30"/>
      <c r="BJ117" s="30"/>
    </row>
    <row r="118" spans="1:71">
      <c r="A118" s="4" t="s">
        <v>86</v>
      </c>
      <c r="B118" s="4" t="s">
        <v>49</v>
      </c>
      <c r="C118" s="235"/>
      <c r="D118" s="223"/>
      <c r="E118" s="225"/>
      <c r="F118" s="12" t="s">
        <v>74</v>
      </c>
      <c r="G118" s="35"/>
      <c r="H118" s="35"/>
      <c r="I118" s="35"/>
      <c r="J118" s="35"/>
      <c r="K118" s="35"/>
      <c r="L118" s="35"/>
      <c r="M118" s="35"/>
      <c r="N118" s="35"/>
      <c r="O118" s="99"/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X118" s="99">
        <v>0</v>
      </c>
      <c r="Y118" s="99">
        <v>0</v>
      </c>
      <c r="Z118" s="99">
        <v>0</v>
      </c>
      <c r="AA118" s="99">
        <v>0</v>
      </c>
      <c r="AB118" s="99">
        <v>0</v>
      </c>
      <c r="AC118" s="99">
        <v>0</v>
      </c>
      <c r="AD118" s="99">
        <v>0</v>
      </c>
      <c r="AE118" s="99">
        <v>0</v>
      </c>
      <c r="AF118" s="104">
        <f t="shared" si="377"/>
        <v>0</v>
      </c>
      <c r="AG118" s="105">
        <f t="shared" si="378"/>
        <v>0</v>
      </c>
      <c r="AK118" s="35"/>
      <c r="AL118" s="35"/>
      <c r="AM118" s="35"/>
      <c r="AN118" s="35"/>
      <c r="AO118" s="35"/>
      <c r="AP118" s="35"/>
      <c r="AQ118" s="35"/>
      <c r="AR118" s="87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30"/>
      <c r="BJ118" s="30"/>
    </row>
    <row r="119" spans="1:71">
      <c r="A119" s="4" t="s">
        <v>86</v>
      </c>
      <c r="B119" s="4" t="s">
        <v>49</v>
      </c>
      <c r="C119" s="235"/>
      <c r="D119" s="223"/>
      <c r="E119" s="225"/>
      <c r="F119" s="12" t="s">
        <v>79</v>
      </c>
      <c r="G119" s="35"/>
      <c r="H119" s="35"/>
      <c r="I119" s="35"/>
      <c r="J119" s="35"/>
      <c r="K119" s="35"/>
      <c r="L119" s="35"/>
      <c r="M119" s="35"/>
      <c r="N119" s="35"/>
      <c r="O119" s="99"/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X119" s="99">
        <v>0</v>
      </c>
      <c r="Y119" s="99">
        <v>0</v>
      </c>
      <c r="Z119" s="99">
        <v>0</v>
      </c>
      <c r="AA119" s="99">
        <v>0</v>
      </c>
      <c r="AB119" s="99">
        <v>0</v>
      </c>
      <c r="AC119" s="99">
        <v>0</v>
      </c>
      <c r="AD119" s="99">
        <v>0</v>
      </c>
      <c r="AE119" s="99">
        <v>0</v>
      </c>
      <c r="AF119" s="104">
        <f t="shared" si="377"/>
        <v>0</v>
      </c>
      <c r="AG119" s="105">
        <f t="shared" si="378"/>
        <v>0</v>
      </c>
      <c r="AK119" s="35"/>
      <c r="AL119" s="35"/>
      <c r="AM119" s="35"/>
      <c r="AN119" s="35"/>
      <c r="AO119" s="35"/>
      <c r="AP119" s="35"/>
      <c r="AQ119" s="35"/>
      <c r="AR119" s="87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30"/>
      <c r="BJ119" s="30"/>
    </row>
    <row r="120" spans="1:71">
      <c r="A120" s="4" t="s">
        <v>86</v>
      </c>
      <c r="B120" s="4" t="s">
        <v>49</v>
      </c>
      <c r="C120" s="235"/>
      <c r="D120" s="223"/>
      <c r="E120" s="225"/>
      <c r="F120" s="12" t="s">
        <v>97</v>
      </c>
      <c r="G120" s="35"/>
      <c r="H120" s="35"/>
      <c r="I120" s="35"/>
      <c r="J120" s="35"/>
      <c r="K120" s="35"/>
      <c r="L120" s="35"/>
      <c r="M120" s="35"/>
      <c r="N120" s="35"/>
      <c r="O120" s="99"/>
      <c r="P120" s="99">
        <v>0</v>
      </c>
      <c r="Q120" s="99">
        <v>0</v>
      </c>
      <c r="R120" s="99">
        <v>0</v>
      </c>
      <c r="S120" s="99">
        <v>0</v>
      </c>
      <c r="T120" s="99">
        <v>0</v>
      </c>
      <c r="U120" s="99">
        <v>0</v>
      </c>
      <c r="V120" s="99">
        <v>0</v>
      </c>
      <c r="W120" s="99">
        <v>0</v>
      </c>
      <c r="X120" s="99">
        <v>0</v>
      </c>
      <c r="Y120" s="99">
        <v>0</v>
      </c>
      <c r="Z120" s="99">
        <v>0</v>
      </c>
      <c r="AA120" s="99">
        <v>0</v>
      </c>
      <c r="AB120" s="99">
        <v>0</v>
      </c>
      <c r="AC120" s="99">
        <v>0</v>
      </c>
      <c r="AD120" s="99">
        <v>0</v>
      </c>
      <c r="AE120" s="99">
        <v>0</v>
      </c>
      <c r="AF120" s="104"/>
      <c r="AG120" s="105"/>
      <c r="AK120" s="35"/>
      <c r="AL120" s="35"/>
      <c r="AM120" s="35"/>
      <c r="AN120" s="35"/>
      <c r="AO120" s="35"/>
      <c r="AP120" s="35"/>
      <c r="AQ120" s="35"/>
      <c r="AR120" s="87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30"/>
      <c r="BJ120" s="30"/>
    </row>
    <row r="121" spans="1:71">
      <c r="A121" s="4" t="s">
        <v>86</v>
      </c>
      <c r="B121" s="4" t="s">
        <v>49</v>
      </c>
      <c r="C121" s="235"/>
      <c r="D121" s="223"/>
      <c r="E121" s="225"/>
      <c r="F121" s="12" t="s">
        <v>98</v>
      </c>
      <c r="G121" s="35"/>
      <c r="H121" s="35"/>
      <c r="I121" s="35"/>
      <c r="J121" s="35"/>
      <c r="K121" s="35"/>
      <c r="L121" s="35"/>
      <c r="M121" s="35"/>
      <c r="N121" s="35"/>
      <c r="O121" s="99"/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X121" s="99">
        <v>0</v>
      </c>
      <c r="Y121" s="99">
        <v>0</v>
      </c>
      <c r="Z121" s="99">
        <v>0</v>
      </c>
      <c r="AA121" s="99">
        <v>0</v>
      </c>
      <c r="AB121" s="99">
        <v>0</v>
      </c>
      <c r="AC121" s="99">
        <v>0</v>
      </c>
      <c r="AD121" s="99">
        <v>0</v>
      </c>
      <c r="AE121" s="99">
        <v>0</v>
      </c>
      <c r="AF121" s="104"/>
      <c r="AG121" s="105"/>
      <c r="AK121" s="35"/>
      <c r="AL121" s="35"/>
      <c r="AM121" s="35"/>
      <c r="AN121" s="35"/>
      <c r="AO121" s="35"/>
      <c r="AP121" s="35"/>
      <c r="AQ121" s="35"/>
      <c r="AR121" s="87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30"/>
      <c r="BJ121" s="30"/>
    </row>
    <row r="122" spans="1:71">
      <c r="A122" s="4" t="s">
        <v>86</v>
      </c>
      <c r="B122" s="4" t="s">
        <v>49</v>
      </c>
      <c r="C122" s="235"/>
      <c r="D122" s="223"/>
      <c r="E122" s="225"/>
      <c r="F122" s="13" t="s">
        <v>90</v>
      </c>
      <c r="G122" s="36"/>
      <c r="H122" s="36"/>
      <c r="I122" s="36"/>
      <c r="J122" s="36"/>
      <c r="K122" s="36"/>
      <c r="L122" s="36"/>
      <c r="M122" s="36"/>
      <c r="N122" s="36"/>
      <c r="O122" s="36" t="str">
        <f t="shared" ref="O122:Z122" si="383">+IFERROR(O113/O112,"")</f>
        <v/>
      </c>
      <c r="P122" s="36" t="str">
        <f t="shared" si="383"/>
        <v/>
      </c>
      <c r="Q122" s="36" t="str">
        <f t="shared" si="383"/>
        <v/>
      </c>
      <c r="R122" s="36" t="str">
        <f t="shared" si="383"/>
        <v/>
      </c>
      <c r="S122" s="36" t="str">
        <f t="shared" si="383"/>
        <v/>
      </c>
      <c r="T122" s="36" t="str">
        <f t="shared" si="383"/>
        <v/>
      </c>
      <c r="U122" s="36" t="str">
        <f t="shared" si="383"/>
        <v/>
      </c>
      <c r="V122" s="36" t="str">
        <f t="shared" si="383"/>
        <v/>
      </c>
      <c r="W122" s="36" t="str">
        <f t="shared" si="383"/>
        <v/>
      </c>
      <c r="X122" s="36" t="str">
        <f t="shared" si="383"/>
        <v/>
      </c>
      <c r="Y122" s="36" t="str">
        <f t="shared" si="383"/>
        <v/>
      </c>
      <c r="Z122" s="36" t="str">
        <f t="shared" si="383"/>
        <v/>
      </c>
      <c r="AA122" s="36" t="str">
        <f t="shared" ref="AA122:AB122" si="384">+IFERROR(AA113/AA112,"")</f>
        <v/>
      </c>
      <c r="AB122" s="36" t="str">
        <f t="shared" si="384"/>
        <v/>
      </c>
      <c r="AC122" s="36" t="str">
        <f t="shared" ref="AC122:AD122" si="385">+IFERROR(AC113/AC112,"")</f>
        <v/>
      </c>
      <c r="AD122" s="36" t="str">
        <f t="shared" si="385"/>
        <v/>
      </c>
      <c r="AE122" s="36" t="str">
        <f t="shared" ref="AE122" si="386">+IFERROR(AE113/AE112,"")</f>
        <v/>
      </c>
      <c r="AF122" s="49" t="str">
        <f t="shared" ref="AF122:AG122" si="387">+IFERROR(AF113/AF112,"")</f>
        <v/>
      </c>
      <c r="AG122" s="50" t="str">
        <f t="shared" si="387"/>
        <v/>
      </c>
      <c r="AK122" s="36"/>
      <c r="AL122" s="36"/>
      <c r="AM122" s="36"/>
      <c r="AN122" s="36"/>
      <c r="AO122" s="36"/>
      <c r="AP122" s="36"/>
      <c r="AQ122" s="36"/>
      <c r="AR122" s="88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7"/>
      <c r="BJ122" s="30"/>
    </row>
    <row r="123" spans="1:71">
      <c r="A123" s="4" t="s">
        <v>86</v>
      </c>
      <c r="B123" s="4" t="s">
        <v>99</v>
      </c>
      <c r="C123" s="235"/>
      <c r="D123" s="223"/>
      <c r="E123" s="225" t="s">
        <v>99</v>
      </c>
      <c r="F123" s="10" t="s">
        <v>40</v>
      </c>
      <c r="G123" s="19"/>
      <c r="H123" s="19"/>
      <c r="I123" s="19"/>
      <c r="J123" s="19"/>
      <c r="K123" s="19"/>
      <c r="L123" s="19"/>
      <c r="M123" s="19"/>
      <c r="N123" s="19"/>
      <c r="O123" s="97"/>
      <c r="P123" s="97">
        <v>0</v>
      </c>
      <c r="Q123" s="97">
        <v>0</v>
      </c>
      <c r="R123" s="97">
        <v>0</v>
      </c>
      <c r="S123" s="97">
        <v>0</v>
      </c>
      <c r="T123" s="97">
        <v>0</v>
      </c>
      <c r="U123" s="97">
        <v>0</v>
      </c>
      <c r="V123" s="97">
        <v>0</v>
      </c>
      <c r="W123" s="97">
        <v>0</v>
      </c>
      <c r="X123" s="97">
        <v>0</v>
      </c>
      <c r="Y123" s="97">
        <v>0</v>
      </c>
      <c r="Z123" s="97">
        <v>0</v>
      </c>
      <c r="AA123" s="97">
        <v>0</v>
      </c>
      <c r="AB123" s="97">
        <v>0</v>
      </c>
      <c r="AC123" s="97">
        <v>0</v>
      </c>
      <c r="AD123" s="97">
        <v>0</v>
      </c>
      <c r="AE123" s="97">
        <v>0</v>
      </c>
      <c r="AF123" s="100"/>
      <c r="AG123" s="101"/>
      <c r="AI123" s="124">
        <f>+SUMIF($O$1:$AD$1,"REAL",O123:AD123)</f>
        <v>0</v>
      </c>
      <c r="AK123" s="36"/>
      <c r="AL123" s="36"/>
      <c r="AM123" s="36"/>
      <c r="AN123" s="36"/>
      <c r="AO123" s="36"/>
      <c r="AP123" s="36"/>
      <c r="AQ123" s="36"/>
      <c r="AR123" s="88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7"/>
      <c r="BJ123" s="30"/>
    </row>
    <row r="124" spans="1:71">
      <c r="A124" s="4" t="s">
        <v>86</v>
      </c>
      <c r="B124" s="4" t="s">
        <v>99</v>
      </c>
      <c r="C124" s="235"/>
      <c r="D124" s="223"/>
      <c r="E124" s="225"/>
      <c r="F124" s="11" t="s">
        <v>88</v>
      </c>
      <c r="G124" s="34"/>
      <c r="H124" s="34"/>
      <c r="I124" s="34"/>
      <c r="J124" s="34"/>
      <c r="K124" s="34"/>
      <c r="L124" s="34"/>
      <c r="M124" s="34"/>
      <c r="N124" s="34"/>
      <c r="O124" s="98"/>
      <c r="P124" s="98">
        <f>+SUM(P125:P127)</f>
        <v>0</v>
      </c>
      <c r="Q124" s="98">
        <f t="shared" ref="Q124:Y124" si="388">+SUM(Q125:Q127)</f>
        <v>0</v>
      </c>
      <c r="R124" s="98">
        <f t="shared" si="388"/>
        <v>0</v>
      </c>
      <c r="S124" s="98">
        <f t="shared" si="388"/>
        <v>0</v>
      </c>
      <c r="T124" s="98">
        <f t="shared" si="388"/>
        <v>0</v>
      </c>
      <c r="U124" s="98">
        <f t="shared" si="388"/>
        <v>0</v>
      </c>
      <c r="V124" s="98">
        <f t="shared" si="388"/>
        <v>0</v>
      </c>
      <c r="W124" s="98">
        <f t="shared" si="388"/>
        <v>0</v>
      </c>
      <c r="X124" s="98">
        <f t="shared" si="388"/>
        <v>0</v>
      </c>
      <c r="Y124" s="98">
        <f t="shared" si="388"/>
        <v>0</v>
      </c>
      <c r="Z124" s="98">
        <f t="shared" ref="Z124:AA124" si="389">+SUM(Z125:Z127)</f>
        <v>0</v>
      </c>
      <c r="AA124" s="98">
        <f t="shared" si="389"/>
        <v>0</v>
      </c>
      <c r="AB124" s="98">
        <f t="shared" ref="AB124:AC124" si="390">+SUM(AB125:AB127)</f>
        <v>0</v>
      </c>
      <c r="AC124" s="98">
        <f t="shared" si="390"/>
        <v>0</v>
      </c>
      <c r="AD124" s="98">
        <f t="shared" ref="AD124:AE124" si="391">+SUM(AD125:AD127)</f>
        <v>0</v>
      </c>
      <c r="AE124" s="98">
        <f t="shared" si="391"/>
        <v>0</v>
      </c>
      <c r="AF124" s="102"/>
      <c r="AG124" s="103"/>
      <c r="AI124" s="124">
        <f>+SUMIF($O$1:$AD$1,"REAL",O124:AD124)</f>
        <v>0</v>
      </c>
      <c r="AK124" s="36"/>
      <c r="AL124" s="36"/>
      <c r="AM124" s="36"/>
      <c r="AN124" s="36"/>
      <c r="AO124" s="36"/>
      <c r="AP124" s="36"/>
      <c r="AQ124" s="36"/>
      <c r="AR124" s="88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7"/>
      <c r="BJ124" s="30"/>
    </row>
    <row r="125" spans="1:71">
      <c r="A125" s="4" t="s">
        <v>86</v>
      </c>
      <c r="B125" s="4" t="s">
        <v>99</v>
      </c>
      <c r="C125" s="235"/>
      <c r="D125" s="223"/>
      <c r="E125" s="225"/>
      <c r="F125" s="12" t="s">
        <v>100</v>
      </c>
      <c r="G125" s="35"/>
      <c r="H125" s="35"/>
      <c r="I125" s="35"/>
      <c r="J125" s="35"/>
      <c r="K125" s="35"/>
      <c r="L125" s="35"/>
      <c r="M125" s="35"/>
      <c r="N125" s="35"/>
      <c r="O125" s="99"/>
      <c r="P125" s="99">
        <v>0</v>
      </c>
      <c r="Q125" s="99">
        <v>0</v>
      </c>
      <c r="R125" s="99">
        <v>0</v>
      </c>
      <c r="S125" s="99">
        <v>0</v>
      </c>
      <c r="T125" s="99">
        <v>0</v>
      </c>
      <c r="U125" s="99">
        <v>0</v>
      </c>
      <c r="V125" s="99">
        <v>0</v>
      </c>
      <c r="W125" s="99">
        <v>0</v>
      </c>
      <c r="X125" s="99">
        <v>0</v>
      </c>
      <c r="Y125" s="99">
        <v>0</v>
      </c>
      <c r="Z125" s="99">
        <v>0</v>
      </c>
      <c r="AA125" s="99">
        <v>0</v>
      </c>
      <c r="AB125" s="99">
        <v>0</v>
      </c>
      <c r="AC125" s="99">
        <v>0</v>
      </c>
      <c r="AD125" s="99">
        <v>0</v>
      </c>
      <c r="AE125" s="99">
        <v>0</v>
      </c>
      <c r="AF125" s="104"/>
      <c r="AG125" s="105"/>
      <c r="AK125" s="36"/>
      <c r="AL125" s="36"/>
      <c r="AM125" s="36"/>
      <c r="AN125" s="36"/>
      <c r="AO125" s="36"/>
      <c r="AP125" s="36"/>
      <c r="AQ125" s="36"/>
      <c r="AR125" s="88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7"/>
      <c r="BJ125" s="30"/>
    </row>
    <row r="126" spans="1:71">
      <c r="A126" s="4" t="s">
        <v>86</v>
      </c>
      <c r="B126" s="4" t="s">
        <v>99</v>
      </c>
      <c r="C126" s="235"/>
      <c r="D126" s="223"/>
      <c r="E126" s="225"/>
      <c r="F126" s="12" t="s">
        <v>101</v>
      </c>
      <c r="G126" s="35"/>
      <c r="H126" s="35"/>
      <c r="I126" s="35"/>
      <c r="J126" s="35"/>
      <c r="K126" s="35"/>
      <c r="L126" s="35"/>
      <c r="M126" s="35"/>
      <c r="N126" s="35"/>
      <c r="O126" s="99"/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X126" s="99">
        <v>0</v>
      </c>
      <c r="Y126" s="99">
        <v>0</v>
      </c>
      <c r="Z126" s="99">
        <v>0</v>
      </c>
      <c r="AA126" s="99">
        <v>0</v>
      </c>
      <c r="AB126" s="99">
        <v>0</v>
      </c>
      <c r="AC126" s="99">
        <v>0</v>
      </c>
      <c r="AD126" s="99">
        <v>0</v>
      </c>
      <c r="AE126" s="99">
        <v>0</v>
      </c>
      <c r="AF126" s="104"/>
      <c r="AG126" s="105"/>
      <c r="AK126" s="36"/>
      <c r="AL126" s="36"/>
      <c r="AM126" s="36"/>
      <c r="AN126" s="36"/>
      <c r="AO126" s="36"/>
      <c r="AP126" s="36"/>
      <c r="AQ126" s="36"/>
      <c r="AR126" s="88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7"/>
      <c r="BJ126" s="30"/>
    </row>
    <row r="127" spans="1:71">
      <c r="A127" s="4" t="s">
        <v>86</v>
      </c>
      <c r="B127" s="4" t="s">
        <v>99</v>
      </c>
      <c r="C127" s="235"/>
      <c r="D127" s="223"/>
      <c r="E127" s="225"/>
      <c r="F127" s="12" t="s">
        <v>102</v>
      </c>
      <c r="G127" s="35"/>
      <c r="H127" s="35"/>
      <c r="I127" s="35"/>
      <c r="J127" s="35"/>
      <c r="K127" s="35"/>
      <c r="L127" s="35"/>
      <c r="M127" s="35"/>
      <c r="N127" s="35"/>
      <c r="O127" s="99"/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X127" s="99">
        <v>0</v>
      </c>
      <c r="Y127" s="99">
        <v>0</v>
      </c>
      <c r="Z127" s="99">
        <v>0</v>
      </c>
      <c r="AA127" s="99">
        <v>0</v>
      </c>
      <c r="AB127" s="99">
        <v>0</v>
      </c>
      <c r="AC127" s="99">
        <v>0</v>
      </c>
      <c r="AD127" s="99">
        <v>0</v>
      </c>
      <c r="AE127" s="99">
        <v>0</v>
      </c>
      <c r="AF127" s="127"/>
      <c r="AG127" s="128"/>
      <c r="AI127" s="129"/>
      <c r="AK127" s="36"/>
      <c r="AL127" s="36"/>
      <c r="AM127" s="36"/>
      <c r="AN127" s="36"/>
      <c r="AO127" s="36"/>
      <c r="AP127" s="36"/>
      <c r="AQ127" s="36"/>
      <c r="AR127" s="88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64"/>
      <c r="BF127" s="64"/>
      <c r="BG127" s="64"/>
      <c r="BH127" s="64"/>
      <c r="BI127" s="67"/>
      <c r="BJ127" s="30"/>
    </row>
    <row r="128" spans="1:71">
      <c r="A128" s="4" t="s">
        <v>86</v>
      </c>
      <c r="B128" s="4" t="s">
        <v>99</v>
      </c>
      <c r="C128" s="235"/>
      <c r="D128" s="223"/>
      <c r="E128" s="225"/>
      <c r="F128" s="13" t="s">
        <v>90</v>
      </c>
      <c r="G128" s="36"/>
      <c r="H128" s="36"/>
      <c r="I128" s="36"/>
      <c r="J128" s="36"/>
      <c r="K128" s="36"/>
      <c r="L128" s="36"/>
      <c r="M128" s="36"/>
      <c r="N128" s="36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53"/>
      <c r="AG128" s="54"/>
      <c r="AK128" s="36"/>
      <c r="AL128" s="36"/>
      <c r="AM128" s="36"/>
      <c r="AN128" s="36"/>
      <c r="AO128" s="36"/>
      <c r="AP128" s="36"/>
      <c r="AQ128" s="36"/>
      <c r="AR128" s="88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7"/>
      <c r="BJ128" s="30"/>
    </row>
    <row r="129" spans="1:62" ht="15" customHeight="1">
      <c r="A129" s="4" t="s">
        <v>86</v>
      </c>
      <c r="B129" s="4" t="s">
        <v>54</v>
      </c>
      <c r="C129" s="235"/>
      <c r="D129" s="223"/>
      <c r="E129" s="225" t="s">
        <v>54</v>
      </c>
      <c r="F129" s="10" t="s">
        <v>40</v>
      </c>
      <c r="G129" s="19"/>
      <c r="H129" s="19"/>
      <c r="I129" s="19"/>
      <c r="J129" s="19"/>
      <c r="K129" s="19"/>
      <c r="L129" s="19"/>
      <c r="M129" s="19"/>
      <c r="N129" s="19"/>
      <c r="O129" s="97"/>
      <c r="P129" s="97">
        <v>0</v>
      </c>
      <c r="Q129" s="97">
        <v>0</v>
      </c>
      <c r="R129" s="97">
        <v>0</v>
      </c>
      <c r="S129" s="97">
        <v>0</v>
      </c>
      <c r="T129" s="97">
        <v>0</v>
      </c>
      <c r="U129" s="97">
        <v>0</v>
      </c>
      <c r="V129" s="97">
        <v>1</v>
      </c>
      <c r="W129" s="97">
        <v>0</v>
      </c>
      <c r="X129" s="97">
        <v>1</v>
      </c>
      <c r="Y129" s="97">
        <v>0</v>
      </c>
      <c r="Z129" s="97">
        <v>0</v>
      </c>
      <c r="AA129" s="97">
        <v>1</v>
      </c>
      <c r="AB129" s="97">
        <v>0</v>
      </c>
      <c r="AC129" s="97">
        <v>0</v>
      </c>
      <c r="AD129" s="97">
        <v>0</v>
      </c>
      <c r="AE129" s="97">
        <v>0</v>
      </c>
      <c r="AF129" s="100">
        <f t="shared" ref="AF129:AF130" si="392">+SUM(O129:R129)</f>
        <v>0</v>
      </c>
      <c r="AG129" s="101">
        <f t="shared" ref="AG129:AG130" si="393">+SUM(S129:AD129)</f>
        <v>3</v>
      </c>
      <c r="AI129" s="124">
        <f>+SUMIF($O$1:$AD$1,"REAL",O129:AD129)</f>
        <v>3</v>
      </c>
      <c r="AK129" s="19"/>
      <c r="AL129" s="19"/>
      <c r="AM129" s="19"/>
      <c r="AN129" s="19"/>
      <c r="AO129" s="19"/>
      <c r="AP129" s="19"/>
      <c r="AQ129" s="19"/>
      <c r="AR129" s="85"/>
      <c r="AS129" s="93"/>
      <c r="AT129" s="93"/>
      <c r="AU129" s="93"/>
      <c r="AV129" s="93"/>
      <c r="AW129" s="93"/>
      <c r="AX129" s="93"/>
      <c r="AY129" s="93"/>
      <c r="AZ129" s="93"/>
      <c r="BA129" s="93"/>
      <c r="BB129" s="93"/>
      <c r="BC129" s="93"/>
      <c r="BD129" s="93"/>
      <c r="BE129" s="93"/>
      <c r="BF129" s="93"/>
      <c r="BG129" s="93"/>
      <c r="BH129" s="93"/>
      <c r="BI129" s="65"/>
      <c r="BJ129" s="65"/>
    </row>
    <row r="130" spans="1:62">
      <c r="A130" s="4" t="s">
        <v>86</v>
      </c>
      <c r="B130" s="4" t="s">
        <v>54</v>
      </c>
      <c r="C130" s="235"/>
      <c r="D130" s="223"/>
      <c r="E130" s="225"/>
      <c r="F130" s="11" t="s">
        <v>88</v>
      </c>
      <c r="G130" s="34"/>
      <c r="H130" s="34"/>
      <c r="I130" s="34"/>
      <c r="J130" s="34"/>
      <c r="K130" s="34"/>
      <c r="L130" s="34"/>
      <c r="M130" s="34"/>
      <c r="N130" s="34"/>
      <c r="O130" s="98"/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1</v>
      </c>
      <c r="W130" s="98">
        <v>0</v>
      </c>
      <c r="X130" s="98">
        <v>1</v>
      </c>
      <c r="Y130" s="98">
        <v>0</v>
      </c>
      <c r="Z130" s="98">
        <v>0</v>
      </c>
      <c r="AA130" s="98">
        <v>1</v>
      </c>
      <c r="AB130" s="98">
        <v>0</v>
      </c>
      <c r="AC130" s="98">
        <v>4</v>
      </c>
      <c r="AD130" s="98">
        <v>0</v>
      </c>
      <c r="AE130" s="98">
        <v>0</v>
      </c>
      <c r="AF130" s="102">
        <f t="shared" si="392"/>
        <v>0</v>
      </c>
      <c r="AG130" s="103">
        <f t="shared" si="393"/>
        <v>7</v>
      </c>
      <c r="AI130" s="124">
        <f>+SUMIF($O$1:$AD$1,"REAL",O130:AD130)</f>
        <v>7</v>
      </c>
      <c r="AK130" s="34"/>
      <c r="AL130" s="34"/>
      <c r="AM130" s="34"/>
      <c r="AN130" s="34"/>
      <c r="AO130" s="34"/>
      <c r="AP130" s="34"/>
      <c r="AQ130" s="34"/>
      <c r="AR130" s="86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66"/>
      <c r="BJ130" s="66"/>
    </row>
    <row r="131" spans="1:62">
      <c r="A131" s="4" t="s">
        <v>86</v>
      </c>
      <c r="B131" s="4" t="s">
        <v>54</v>
      </c>
      <c r="C131" s="235"/>
      <c r="D131" s="224"/>
      <c r="E131" s="225"/>
      <c r="F131" s="13" t="s">
        <v>90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 t="str">
        <f t="shared" ref="P131:Y131" si="394">+IFERROR(P130/P129,"")</f>
        <v/>
      </c>
      <c r="Q131" s="36" t="str">
        <f t="shared" si="394"/>
        <v/>
      </c>
      <c r="R131" s="36" t="str">
        <f t="shared" si="394"/>
        <v/>
      </c>
      <c r="S131" s="36" t="str">
        <f t="shared" si="394"/>
        <v/>
      </c>
      <c r="T131" s="36" t="str">
        <f t="shared" si="394"/>
        <v/>
      </c>
      <c r="U131" s="36" t="str">
        <f t="shared" si="394"/>
        <v/>
      </c>
      <c r="V131" s="36">
        <f t="shared" si="394"/>
        <v>1</v>
      </c>
      <c r="W131" s="36" t="str">
        <f t="shared" si="394"/>
        <v/>
      </c>
      <c r="X131" s="36">
        <f t="shared" si="394"/>
        <v>1</v>
      </c>
      <c r="Y131" s="36" t="str">
        <f t="shared" si="394"/>
        <v/>
      </c>
      <c r="Z131" s="36" t="str">
        <f t="shared" ref="Z131:AA131" si="395">+IFERROR(Z130/Z129,"")</f>
        <v/>
      </c>
      <c r="AA131" s="36">
        <f t="shared" si="395"/>
        <v>1</v>
      </c>
      <c r="AB131" s="36" t="str">
        <f t="shared" ref="AB131:AC131" si="396">+IFERROR(AB130/AB129,"")</f>
        <v/>
      </c>
      <c r="AC131" s="36" t="str">
        <f t="shared" si="396"/>
        <v/>
      </c>
      <c r="AD131" s="36" t="str">
        <f t="shared" ref="AD131:AE131" si="397">+IFERROR(AD130/AD129,"")</f>
        <v/>
      </c>
      <c r="AE131" s="36" t="str">
        <f t="shared" si="397"/>
        <v/>
      </c>
      <c r="AF131" s="49" t="str">
        <f t="shared" ref="AF131:AG131" si="398">+IFERROR(AF130/AF129,"")</f>
        <v/>
      </c>
      <c r="AG131" s="50">
        <f t="shared" si="398"/>
        <v>2.3333333333333335</v>
      </c>
      <c r="AK131" s="36"/>
      <c r="AL131" s="36"/>
      <c r="AM131" s="36"/>
      <c r="AN131" s="36"/>
      <c r="AO131" s="36"/>
      <c r="AP131" s="36"/>
      <c r="AQ131" s="36"/>
      <c r="AR131" s="88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7"/>
      <c r="BJ131" s="30"/>
    </row>
    <row r="132" spans="1:62" ht="15" customHeight="1">
      <c r="A132" s="4" t="s">
        <v>86</v>
      </c>
      <c r="B132" s="4" t="s">
        <v>50</v>
      </c>
      <c r="C132" s="235"/>
      <c r="D132" s="226" t="s">
        <v>36</v>
      </c>
      <c r="E132" s="225" t="s">
        <v>50</v>
      </c>
      <c r="F132" s="10" t="s">
        <v>40</v>
      </c>
      <c r="G132" s="19"/>
      <c r="H132" s="19"/>
      <c r="I132" s="19"/>
      <c r="J132" s="19"/>
      <c r="K132" s="19"/>
      <c r="L132" s="19"/>
      <c r="M132" s="19"/>
      <c r="N132" s="19"/>
      <c r="O132" s="97"/>
      <c r="P132" s="97">
        <v>0</v>
      </c>
      <c r="Q132" s="97">
        <v>0</v>
      </c>
      <c r="R132" s="97">
        <v>0</v>
      </c>
      <c r="S132" s="97">
        <v>0</v>
      </c>
      <c r="T132" s="97">
        <v>0</v>
      </c>
      <c r="U132" s="97">
        <v>0</v>
      </c>
      <c r="V132" s="97">
        <v>0</v>
      </c>
      <c r="W132" s="97">
        <v>1</v>
      </c>
      <c r="X132" s="97">
        <v>0</v>
      </c>
      <c r="Y132" s="97">
        <v>0</v>
      </c>
      <c r="Z132" s="97">
        <v>0</v>
      </c>
      <c r="AA132" s="97">
        <v>0</v>
      </c>
      <c r="AB132" s="97">
        <v>0</v>
      </c>
      <c r="AC132" s="97">
        <v>0</v>
      </c>
      <c r="AD132" s="97">
        <v>0</v>
      </c>
      <c r="AE132" s="97">
        <v>0</v>
      </c>
      <c r="AF132" s="100">
        <f t="shared" ref="AF132:AF135" si="399">+SUM(O132:R132)</f>
        <v>0</v>
      </c>
      <c r="AG132" s="101">
        <f t="shared" ref="AG132:AG135" si="400">+SUM(S132:AD132)</f>
        <v>1</v>
      </c>
      <c r="AI132" s="124">
        <f>+SUMIF($O$1:$AD$1,"REAL",O132:AD132)</f>
        <v>1</v>
      </c>
      <c r="AK132" s="19"/>
      <c r="AL132" s="19"/>
      <c r="AM132" s="19"/>
      <c r="AN132" s="19"/>
      <c r="AO132" s="19"/>
      <c r="AP132" s="19"/>
      <c r="AQ132" s="19"/>
      <c r="AR132" s="85"/>
      <c r="AS132" s="93"/>
      <c r="AT132" s="93"/>
      <c r="AU132" s="93"/>
      <c r="AV132" s="93"/>
      <c r="AW132" s="93"/>
      <c r="AX132" s="93"/>
      <c r="AY132" s="93"/>
      <c r="AZ132" s="93"/>
      <c r="BA132" s="93"/>
      <c r="BB132" s="93"/>
      <c r="BC132" s="93"/>
      <c r="BD132" s="93"/>
      <c r="BE132" s="93"/>
      <c r="BF132" s="93"/>
      <c r="BG132" s="93"/>
      <c r="BH132" s="93"/>
      <c r="BI132" s="65"/>
      <c r="BJ132" s="65"/>
    </row>
    <row r="133" spans="1:62">
      <c r="A133" s="4" t="s">
        <v>86</v>
      </c>
      <c r="B133" s="4" t="s">
        <v>50</v>
      </c>
      <c r="C133" s="235"/>
      <c r="D133" s="226"/>
      <c r="E133" s="225"/>
      <c r="F133" s="11" t="s">
        <v>88</v>
      </c>
      <c r="G133" s="34"/>
      <c r="H133" s="34"/>
      <c r="I133" s="34"/>
      <c r="J133" s="34"/>
      <c r="K133" s="34"/>
      <c r="L133" s="34"/>
      <c r="M133" s="34"/>
      <c r="N133" s="34"/>
      <c r="O133" s="98">
        <f>+SUM(O134:O135)</f>
        <v>0</v>
      </c>
      <c r="P133" s="98">
        <f t="shared" ref="P133:Z133" si="401">+SUM(P134:P135)</f>
        <v>0</v>
      </c>
      <c r="Q133" s="98">
        <f t="shared" si="401"/>
        <v>0</v>
      </c>
      <c r="R133" s="98">
        <f t="shared" si="401"/>
        <v>0</v>
      </c>
      <c r="S133" s="98">
        <f t="shared" si="401"/>
        <v>0</v>
      </c>
      <c r="T133" s="98">
        <f t="shared" si="401"/>
        <v>0</v>
      </c>
      <c r="U133" s="98">
        <f t="shared" si="401"/>
        <v>0</v>
      </c>
      <c r="V133" s="98">
        <f t="shared" si="401"/>
        <v>0</v>
      </c>
      <c r="W133" s="98">
        <f t="shared" si="401"/>
        <v>2</v>
      </c>
      <c r="X133" s="98">
        <f t="shared" si="401"/>
        <v>0</v>
      </c>
      <c r="Y133" s="98">
        <f t="shared" si="401"/>
        <v>0</v>
      </c>
      <c r="Z133" s="98">
        <f t="shared" si="401"/>
        <v>0</v>
      </c>
      <c r="AA133" s="98">
        <f t="shared" ref="AA133:AB133" si="402">+SUM(AA134:AA135)</f>
        <v>0</v>
      </c>
      <c r="AB133" s="98">
        <f t="shared" si="402"/>
        <v>0</v>
      </c>
      <c r="AC133" s="98">
        <f t="shared" ref="AC133:AD133" si="403">+SUM(AC134:AC135)</f>
        <v>0</v>
      </c>
      <c r="AD133" s="98">
        <f t="shared" si="403"/>
        <v>0</v>
      </c>
      <c r="AE133" s="98">
        <f t="shared" ref="AE133" si="404">+SUM(AE134:AE135)</f>
        <v>0</v>
      </c>
      <c r="AF133" s="102">
        <f t="shared" si="399"/>
        <v>0</v>
      </c>
      <c r="AG133" s="103">
        <f t="shared" si="400"/>
        <v>2</v>
      </c>
      <c r="AI133" s="124">
        <f>+SUMIF($O$1:$AD$1,"REAL",O133:AD133)</f>
        <v>2</v>
      </c>
      <c r="AK133" s="34"/>
      <c r="AL133" s="34"/>
      <c r="AM133" s="34"/>
      <c r="AN133" s="34"/>
      <c r="AO133" s="34"/>
      <c r="AP133" s="34"/>
      <c r="AQ133" s="34"/>
      <c r="AR133" s="86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66"/>
      <c r="BJ133" s="66"/>
    </row>
    <row r="134" spans="1:62">
      <c r="A134" s="4" t="s">
        <v>86</v>
      </c>
      <c r="B134" s="4" t="s">
        <v>50</v>
      </c>
      <c r="C134" s="235"/>
      <c r="D134" s="226"/>
      <c r="E134" s="225"/>
      <c r="F134" s="12" t="s">
        <v>1</v>
      </c>
      <c r="G134" s="35"/>
      <c r="H134" s="35"/>
      <c r="I134" s="35"/>
      <c r="J134" s="35"/>
      <c r="K134" s="35"/>
      <c r="L134" s="35"/>
      <c r="M134" s="35"/>
      <c r="N134" s="35"/>
      <c r="O134" s="99"/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2</v>
      </c>
      <c r="X134" s="99">
        <v>0</v>
      </c>
      <c r="Y134" s="99">
        <v>0</v>
      </c>
      <c r="Z134" s="99">
        <v>0</v>
      </c>
      <c r="AA134" s="99">
        <v>0</v>
      </c>
      <c r="AB134" s="99">
        <v>0</v>
      </c>
      <c r="AC134" s="99">
        <v>0</v>
      </c>
      <c r="AD134" s="99">
        <v>0</v>
      </c>
      <c r="AE134" s="99">
        <v>0</v>
      </c>
      <c r="AF134" s="104">
        <f t="shared" si="399"/>
        <v>0</v>
      </c>
      <c r="AG134" s="105">
        <f t="shared" si="400"/>
        <v>2</v>
      </c>
      <c r="AK134" s="35"/>
      <c r="AL134" s="35"/>
      <c r="AM134" s="35"/>
      <c r="AN134" s="35"/>
      <c r="AO134" s="35"/>
      <c r="AP134" s="35"/>
      <c r="AQ134" s="35"/>
      <c r="AR134" s="87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30"/>
      <c r="BJ134" s="30"/>
    </row>
    <row r="135" spans="1:62">
      <c r="A135" s="4" t="s">
        <v>86</v>
      </c>
      <c r="B135" s="4" t="s">
        <v>50</v>
      </c>
      <c r="C135" s="235"/>
      <c r="D135" s="226"/>
      <c r="E135" s="225"/>
      <c r="F135" s="12" t="s">
        <v>2</v>
      </c>
      <c r="G135" s="35"/>
      <c r="H135" s="35"/>
      <c r="I135" s="35"/>
      <c r="J135" s="35"/>
      <c r="K135" s="35"/>
      <c r="L135" s="35"/>
      <c r="M135" s="35"/>
      <c r="N135" s="35"/>
      <c r="O135" s="99"/>
      <c r="P135" s="99">
        <v>0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0</v>
      </c>
      <c r="X135" s="99">
        <v>0</v>
      </c>
      <c r="Y135" s="99">
        <v>0</v>
      </c>
      <c r="Z135" s="99">
        <v>0</v>
      </c>
      <c r="AA135" s="99">
        <v>0</v>
      </c>
      <c r="AB135" s="99">
        <v>0</v>
      </c>
      <c r="AC135" s="99">
        <v>0</v>
      </c>
      <c r="AD135" s="99">
        <v>0</v>
      </c>
      <c r="AE135" s="99">
        <v>0</v>
      </c>
      <c r="AF135" s="104">
        <f t="shared" si="399"/>
        <v>0</v>
      </c>
      <c r="AG135" s="105">
        <f t="shared" si="400"/>
        <v>0</v>
      </c>
      <c r="AK135" s="35"/>
      <c r="AL135" s="35"/>
      <c r="AM135" s="35"/>
      <c r="AN135" s="35"/>
      <c r="AO135" s="35"/>
      <c r="AP135" s="35"/>
      <c r="AQ135" s="35"/>
      <c r="AR135" s="87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30"/>
      <c r="BJ135" s="30"/>
    </row>
    <row r="136" spans="1:62">
      <c r="A136" s="4" t="s">
        <v>86</v>
      </c>
      <c r="B136" s="4" t="s">
        <v>50</v>
      </c>
      <c r="C136" s="235"/>
      <c r="D136" s="226"/>
      <c r="E136" s="225"/>
      <c r="F136" s="14" t="s">
        <v>83</v>
      </c>
      <c r="G136" s="37"/>
      <c r="H136" s="37"/>
      <c r="I136" s="37"/>
      <c r="J136" s="37"/>
      <c r="K136" s="37"/>
      <c r="L136" s="37"/>
      <c r="M136" s="37"/>
      <c r="N136" s="3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7">
        <f t="shared" ref="AF136" si="405">+SUMIF($O$1:$AD$1,"REAL",O136:AD136)</f>
        <v>0</v>
      </c>
      <c r="AG136" s="108"/>
      <c r="AK136" s="37"/>
      <c r="AL136" s="37"/>
      <c r="AM136" s="37"/>
      <c r="AN136" s="37"/>
      <c r="AO136" s="37"/>
      <c r="AP136" s="37"/>
      <c r="AQ136" s="37"/>
      <c r="AR136" s="89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</row>
    <row r="137" spans="1:62">
      <c r="A137" s="4" t="s">
        <v>86</v>
      </c>
      <c r="B137" s="4" t="s">
        <v>50</v>
      </c>
      <c r="C137" s="235"/>
      <c r="D137" s="226"/>
      <c r="E137" s="225"/>
      <c r="F137" s="14" t="s">
        <v>103</v>
      </c>
      <c r="G137" s="37"/>
      <c r="H137" s="37"/>
      <c r="I137" s="37"/>
      <c r="J137" s="37"/>
      <c r="K137" s="37"/>
      <c r="L137" s="37"/>
      <c r="M137" s="37"/>
      <c r="N137" s="3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7"/>
      <c r="AG137" s="108"/>
      <c r="AK137" s="37"/>
      <c r="AL137" s="37"/>
      <c r="AM137" s="37"/>
      <c r="AN137" s="37"/>
      <c r="AO137" s="37"/>
      <c r="AP137" s="37"/>
      <c r="AQ137" s="37"/>
      <c r="AR137" s="89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</row>
    <row r="138" spans="1:62">
      <c r="A138" s="4" t="s">
        <v>86</v>
      </c>
      <c r="B138" s="4" t="s">
        <v>50</v>
      </c>
      <c r="C138" s="235"/>
      <c r="D138" s="226"/>
      <c r="E138" s="225"/>
      <c r="F138" s="14" t="s">
        <v>104</v>
      </c>
      <c r="G138" s="37"/>
      <c r="H138" s="37"/>
      <c r="I138" s="37"/>
      <c r="J138" s="37"/>
      <c r="K138" s="37"/>
      <c r="L138" s="37"/>
      <c r="M138" s="37"/>
      <c r="N138" s="3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7"/>
      <c r="AG138" s="108"/>
      <c r="AK138" s="37"/>
      <c r="AL138" s="37"/>
      <c r="AM138" s="37"/>
      <c r="AN138" s="37"/>
      <c r="AO138" s="37"/>
      <c r="AP138" s="37"/>
      <c r="AQ138" s="37"/>
      <c r="AR138" s="89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</row>
    <row r="139" spans="1:62">
      <c r="A139" s="4" t="s">
        <v>86</v>
      </c>
      <c r="B139" s="4" t="s">
        <v>50</v>
      </c>
      <c r="C139" s="235"/>
      <c r="D139" s="226"/>
      <c r="E139" s="225"/>
      <c r="F139" s="13" t="s">
        <v>90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 t="str">
        <f>+IFERROR(P133/P132,"")</f>
        <v/>
      </c>
      <c r="Q139" s="36" t="str">
        <f t="shared" ref="Q139:Z139" si="406">+IFERROR(Q133/Q132,"")</f>
        <v/>
      </c>
      <c r="R139" s="36" t="str">
        <f t="shared" si="406"/>
        <v/>
      </c>
      <c r="S139" s="36" t="str">
        <f t="shared" si="406"/>
        <v/>
      </c>
      <c r="T139" s="36" t="str">
        <f t="shared" si="406"/>
        <v/>
      </c>
      <c r="U139" s="36" t="str">
        <f t="shared" si="406"/>
        <v/>
      </c>
      <c r="V139" s="36" t="str">
        <f t="shared" si="406"/>
        <v/>
      </c>
      <c r="W139" s="36">
        <f t="shared" si="406"/>
        <v>2</v>
      </c>
      <c r="X139" s="36" t="str">
        <f t="shared" si="406"/>
        <v/>
      </c>
      <c r="Y139" s="36" t="str">
        <f t="shared" si="406"/>
        <v/>
      </c>
      <c r="Z139" s="36" t="str">
        <f t="shared" si="406"/>
        <v/>
      </c>
      <c r="AA139" s="36" t="str">
        <f t="shared" ref="AA139:AB139" si="407">+IFERROR(AA133/AA132,"")</f>
        <v/>
      </c>
      <c r="AB139" s="36" t="str">
        <f t="shared" si="407"/>
        <v/>
      </c>
      <c r="AC139" s="36" t="str">
        <f t="shared" ref="AC139:AD139" si="408">+IFERROR(AC133/AC132,"")</f>
        <v/>
      </c>
      <c r="AD139" s="36" t="str">
        <f t="shared" si="408"/>
        <v/>
      </c>
      <c r="AE139" s="36" t="str">
        <f t="shared" ref="AE139" si="409">+IFERROR(AE133/AE132,"")</f>
        <v/>
      </c>
      <c r="AF139" s="53" t="str">
        <f t="shared" ref="AF139:AG139" si="410">+IFERROR(AF133/AF132,"")</f>
        <v/>
      </c>
      <c r="AG139" s="54">
        <f t="shared" si="410"/>
        <v>2</v>
      </c>
      <c r="AK139" s="36"/>
      <c r="AL139" s="36"/>
      <c r="AM139" s="36"/>
      <c r="AN139" s="36"/>
      <c r="AO139" s="36"/>
      <c r="AP139" s="36"/>
      <c r="AQ139" s="36"/>
      <c r="AR139" s="88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8"/>
    </row>
    <row r="140" spans="1:62" ht="15" customHeight="1">
      <c r="A140" s="4" t="s">
        <v>86</v>
      </c>
      <c r="B140" s="4" t="s">
        <v>41</v>
      </c>
      <c r="C140" s="235"/>
      <c r="D140" s="222" t="s">
        <v>37</v>
      </c>
      <c r="E140" s="225" t="s">
        <v>41</v>
      </c>
      <c r="F140" s="10" t="s">
        <v>40</v>
      </c>
      <c r="G140" s="19"/>
      <c r="H140" s="19"/>
      <c r="I140" s="19"/>
      <c r="J140" s="19"/>
      <c r="K140" s="19"/>
      <c r="L140" s="19"/>
      <c r="M140" s="19"/>
      <c r="N140" s="19"/>
      <c r="O140" s="97"/>
      <c r="P140" s="97">
        <v>0</v>
      </c>
      <c r="Q140" s="97">
        <v>0</v>
      </c>
      <c r="R140" s="97">
        <v>0</v>
      </c>
      <c r="S140" s="97">
        <v>0</v>
      </c>
      <c r="T140" s="97">
        <v>0</v>
      </c>
      <c r="U140" s="97">
        <v>0</v>
      </c>
      <c r="V140" s="97">
        <v>0</v>
      </c>
      <c r="W140" s="97">
        <v>0</v>
      </c>
      <c r="X140" s="97">
        <v>0</v>
      </c>
      <c r="Y140" s="97">
        <v>0</v>
      </c>
      <c r="Z140" s="97">
        <v>0</v>
      </c>
      <c r="AA140" s="97">
        <v>0</v>
      </c>
      <c r="AB140" s="97">
        <v>0</v>
      </c>
      <c r="AC140" s="97">
        <v>0</v>
      </c>
      <c r="AD140" s="97">
        <v>0</v>
      </c>
      <c r="AE140" s="97">
        <v>0</v>
      </c>
      <c r="AF140" s="100">
        <f t="shared" ref="AF140:AF143" si="411">+SUM(O140:R140)</f>
        <v>0</v>
      </c>
      <c r="AG140" s="101">
        <f t="shared" ref="AG140:AG143" si="412">+SUM(S140:AD140)</f>
        <v>0</v>
      </c>
      <c r="AI140" s="124">
        <f>+SUMIF($O$1:$AD$1,"REAL",O140:AD140)</f>
        <v>0</v>
      </c>
      <c r="AK140" s="19"/>
      <c r="AL140" s="19"/>
      <c r="AM140" s="19"/>
      <c r="AN140" s="19"/>
      <c r="AO140" s="19"/>
      <c r="AP140" s="19"/>
      <c r="AQ140" s="19"/>
      <c r="AR140" s="85"/>
      <c r="AS140" s="93"/>
      <c r="AT140" s="93"/>
      <c r="AU140" s="93"/>
      <c r="AV140" s="93"/>
      <c r="AW140" s="93"/>
      <c r="AX140" s="93"/>
      <c r="AY140" s="93"/>
      <c r="AZ140" s="93"/>
      <c r="BA140" s="93"/>
      <c r="BB140" s="93"/>
      <c r="BC140" s="93"/>
      <c r="BD140" s="93"/>
      <c r="BE140" s="93"/>
      <c r="BF140" s="93"/>
      <c r="BG140" s="93"/>
      <c r="BH140" s="93"/>
      <c r="BI140" s="65"/>
      <c r="BJ140" s="65"/>
    </row>
    <row r="141" spans="1:62">
      <c r="A141" s="4" t="s">
        <v>86</v>
      </c>
      <c r="B141" s="4" t="s">
        <v>41</v>
      </c>
      <c r="C141" s="235"/>
      <c r="D141" s="223"/>
      <c r="E141" s="225"/>
      <c r="F141" s="11" t="s">
        <v>88</v>
      </c>
      <c r="G141" s="34"/>
      <c r="H141" s="34"/>
      <c r="I141" s="34"/>
      <c r="J141" s="34"/>
      <c r="K141" s="34"/>
      <c r="L141" s="34"/>
      <c r="M141" s="34"/>
      <c r="N141" s="34"/>
      <c r="O141" s="98"/>
      <c r="P141" s="98">
        <f>+SUM(P142:P144)</f>
        <v>0</v>
      </c>
      <c r="Q141" s="98">
        <f t="shared" ref="Q141:Y141" si="413">+SUM(Q142:Q144)</f>
        <v>0</v>
      </c>
      <c r="R141" s="98">
        <f t="shared" si="413"/>
        <v>0</v>
      </c>
      <c r="S141" s="98">
        <f t="shared" si="413"/>
        <v>0</v>
      </c>
      <c r="T141" s="98">
        <f t="shared" si="413"/>
        <v>0</v>
      </c>
      <c r="U141" s="98">
        <f t="shared" si="413"/>
        <v>0</v>
      </c>
      <c r="V141" s="98">
        <f t="shared" si="413"/>
        <v>0</v>
      </c>
      <c r="W141" s="98">
        <f t="shared" si="413"/>
        <v>0</v>
      </c>
      <c r="X141" s="98">
        <f t="shared" si="413"/>
        <v>0</v>
      </c>
      <c r="Y141" s="98">
        <f t="shared" si="413"/>
        <v>0</v>
      </c>
      <c r="Z141" s="98">
        <f t="shared" ref="Z141:AA141" si="414">+SUM(Z142:Z144)</f>
        <v>0</v>
      </c>
      <c r="AA141" s="98">
        <f t="shared" si="414"/>
        <v>0</v>
      </c>
      <c r="AB141" s="98">
        <f t="shared" ref="AB141:AC141" si="415">+SUM(AB142:AB144)</f>
        <v>0</v>
      </c>
      <c r="AC141" s="98">
        <f t="shared" si="415"/>
        <v>0</v>
      </c>
      <c r="AD141" s="98">
        <f t="shared" ref="AD141:AE141" si="416">+SUM(AD142:AD144)</f>
        <v>0</v>
      </c>
      <c r="AE141" s="98">
        <f t="shared" si="416"/>
        <v>0</v>
      </c>
      <c r="AF141" s="102">
        <f t="shared" si="411"/>
        <v>0</v>
      </c>
      <c r="AG141" s="103">
        <f t="shared" si="412"/>
        <v>0</v>
      </c>
      <c r="AI141" s="124">
        <f>+SUMIF($O$1:$AD$1,"REAL",O141:AD141)</f>
        <v>0</v>
      </c>
      <c r="AK141" s="34"/>
      <c r="AL141" s="34"/>
      <c r="AM141" s="34"/>
      <c r="AN141" s="34"/>
      <c r="AO141" s="34"/>
      <c r="AP141" s="34"/>
      <c r="AQ141" s="34"/>
      <c r="AR141" s="86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66"/>
      <c r="BJ141" s="66"/>
    </row>
    <row r="142" spans="1:62">
      <c r="A142" s="4" t="s">
        <v>86</v>
      </c>
      <c r="B142" s="4" t="s">
        <v>41</v>
      </c>
      <c r="C142" s="235"/>
      <c r="D142" s="223"/>
      <c r="E142" s="225"/>
      <c r="F142" s="12" t="s">
        <v>105</v>
      </c>
      <c r="G142" s="35"/>
      <c r="H142" s="35"/>
      <c r="I142" s="35"/>
      <c r="J142" s="35"/>
      <c r="K142" s="35"/>
      <c r="L142" s="35"/>
      <c r="M142" s="35"/>
      <c r="N142" s="35"/>
      <c r="O142" s="99"/>
      <c r="P142" s="99">
        <v>0</v>
      </c>
      <c r="Q142" s="99">
        <v>0</v>
      </c>
      <c r="R142" s="99">
        <v>0</v>
      </c>
      <c r="S142" s="99">
        <v>0</v>
      </c>
      <c r="T142" s="99">
        <v>0</v>
      </c>
      <c r="U142" s="99">
        <v>0</v>
      </c>
      <c r="V142" s="99">
        <v>0</v>
      </c>
      <c r="W142" s="99">
        <v>0</v>
      </c>
      <c r="X142" s="99">
        <v>0</v>
      </c>
      <c r="Y142" s="99">
        <v>0</v>
      </c>
      <c r="Z142" s="99">
        <v>0</v>
      </c>
      <c r="AA142" s="99">
        <v>0</v>
      </c>
      <c r="AB142" s="99">
        <v>0</v>
      </c>
      <c r="AC142" s="99">
        <v>0</v>
      </c>
      <c r="AD142" s="99">
        <v>0</v>
      </c>
      <c r="AE142" s="99">
        <v>0</v>
      </c>
      <c r="AF142" s="104">
        <f t="shared" si="411"/>
        <v>0</v>
      </c>
      <c r="AG142" s="105">
        <f t="shared" si="412"/>
        <v>0</v>
      </c>
      <c r="AK142" s="35"/>
      <c r="AL142" s="35"/>
      <c r="AM142" s="35"/>
      <c r="AN142" s="35"/>
      <c r="AO142" s="35"/>
      <c r="AP142" s="35"/>
      <c r="AQ142" s="35"/>
      <c r="AR142" s="87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30"/>
      <c r="BJ142" s="30"/>
    </row>
    <row r="143" spans="1:62">
      <c r="A143" s="4" t="s">
        <v>86</v>
      </c>
      <c r="B143" s="4" t="s">
        <v>41</v>
      </c>
      <c r="C143" s="235"/>
      <c r="D143" s="223"/>
      <c r="E143" s="225"/>
      <c r="F143" s="12" t="s">
        <v>106</v>
      </c>
      <c r="G143" s="35"/>
      <c r="H143" s="35"/>
      <c r="I143" s="35"/>
      <c r="J143" s="35"/>
      <c r="K143" s="35"/>
      <c r="L143" s="35"/>
      <c r="M143" s="35"/>
      <c r="N143" s="35"/>
      <c r="O143" s="99"/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</v>
      </c>
      <c r="W143" s="99">
        <v>0</v>
      </c>
      <c r="X143" s="99">
        <v>0</v>
      </c>
      <c r="Y143" s="99">
        <v>0</v>
      </c>
      <c r="Z143" s="99">
        <v>0</v>
      </c>
      <c r="AA143" s="99">
        <v>0</v>
      </c>
      <c r="AB143" s="99">
        <v>0</v>
      </c>
      <c r="AC143" s="99">
        <v>0</v>
      </c>
      <c r="AD143" s="99">
        <v>0</v>
      </c>
      <c r="AE143" s="99">
        <v>0</v>
      </c>
      <c r="AF143" s="104">
        <f t="shared" si="411"/>
        <v>0</v>
      </c>
      <c r="AG143" s="105">
        <f t="shared" si="412"/>
        <v>0</v>
      </c>
      <c r="AK143" s="35"/>
      <c r="AL143" s="35"/>
      <c r="AM143" s="35"/>
      <c r="AN143" s="35"/>
      <c r="AO143" s="35"/>
      <c r="AP143" s="35"/>
      <c r="AQ143" s="35"/>
      <c r="AR143" s="87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30"/>
      <c r="BJ143" s="30"/>
    </row>
    <row r="144" spans="1:62">
      <c r="A144" s="4" t="s">
        <v>86</v>
      </c>
      <c r="B144" s="4" t="s">
        <v>41</v>
      </c>
      <c r="C144" s="235"/>
      <c r="D144" s="223"/>
      <c r="E144" s="225"/>
      <c r="F144" s="12" t="s">
        <v>107</v>
      </c>
      <c r="G144" s="35"/>
      <c r="H144" s="35"/>
      <c r="I144" s="35"/>
      <c r="J144" s="35"/>
      <c r="K144" s="35"/>
      <c r="L144" s="35"/>
      <c r="M144" s="35"/>
      <c r="N144" s="35"/>
      <c r="O144" s="99"/>
      <c r="P144" s="99">
        <v>0</v>
      </c>
      <c r="Q144" s="99">
        <v>0</v>
      </c>
      <c r="R144" s="99">
        <v>0</v>
      </c>
      <c r="S144" s="99">
        <v>0</v>
      </c>
      <c r="T144" s="99">
        <v>0</v>
      </c>
      <c r="U144" s="99">
        <v>0</v>
      </c>
      <c r="V144" s="99">
        <v>0</v>
      </c>
      <c r="W144" s="99">
        <v>0</v>
      </c>
      <c r="X144" s="99">
        <v>0</v>
      </c>
      <c r="Y144" s="99">
        <v>0</v>
      </c>
      <c r="Z144" s="99">
        <v>0</v>
      </c>
      <c r="AA144" s="99">
        <v>0</v>
      </c>
      <c r="AB144" s="99">
        <v>0</v>
      </c>
      <c r="AC144" s="99">
        <v>0</v>
      </c>
      <c r="AD144" s="99">
        <v>0</v>
      </c>
      <c r="AE144" s="99">
        <v>0</v>
      </c>
      <c r="AF144" s="104"/>
      <c r="AG144" s="105"/>
      <c r="AK144" s="35"/>
      <c r="AL144" s="35"/>
      <c r="AM144" s="35"/>
      <c r="AN144" s="35"/>
      <c r="AO144" s="35"/>
      <c r="AP144" s="35"/>
      <c r="AQ144" s="35"/>
      <c r="AR144" s="87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30"/>
      <c r="BJ144" s="30"/>
    </row>
    <row r="145" spans="1:62">
      <c r="A145" s="4" t="s">
        <v>86</v>
      </c>
      <c r="B145" s="4" t="s">
        <v>41</v>
      </c>
      <c r="C145" s="235"/>
      <c r="D145" s="223"/>
      <c r="E145" s="225"/>
      <c r="F145" s="13" t="s">
        <v>90</v>
      </c>
      <c r="G145" s="36"/>
      <c r="H145" s="36"/>
      <c r="I145" s="36"/>
      <c r="J145" s="36"/>
      <c r="K145" s="36"/>
      <c r="L145" s="36"/>
      <c r="M145" s="36"/>
      <c r="N145" s="36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10" t="str">
        <f t="shared" ref="AF145" si="417">+IFERROR(AF141/AF140,"")</f>
        <v/>
      </c>
      <c r="AG145" s="111" t="str">
        <f>+IFERROR(AG141/AG140,"")</f>
        <v/>
      </c>
      <c r="AK145" s="36"/>
      <c r="AL145" s="36"/>
      <c r="AM145" s="36"/>
      <c r="AN145" s="36"/>
      <c r="AO145" s="36"/>
      <c r="AP145" s="36"/>
      <c r="AQ145" s="36"/>
      <c r="AR145" s="88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7"/>
      <c r="BJ145" s="30"/>
    </row>
    <row r="146" spans="1:62">
      <c r="A146" s="4" t="s">
        <v>86</v>
      </c>
      <c r="B146" s="8" t="s">
        <v>108</v>
      </c>
      <c r="C146" s="235"/>
      <c r="D146" s="223"/>
      <c r="E146" s="225" t="s">
        <v>108</v>
      </c>
      <c r="F146" s="10" t="s">
        <v>40</v>
      </c>
      <c r="G146" s="19"/>
      <c r="H146" s="19"/>
      <c r="I146" s="19"/>
      <c r="J146" s="19"/>
      <c r="K146" s="19"/>
      <c r="L146" s="19"/>
      <c r="M146" s="19"/>
      <c r="N146" s="19"/>
      <c r="O146" s="97"/>
      <c r="P146" s="97">
        <v>0</v>
      </c>
      <c r="Q146" s="97">
        <v>0</v>
      </c>
      <c r="R146" s="97">
        <v>0</v>
      </c>
      <c r="S146" s="97">
        <v>0</v>
      </c>
      <c r="T146" s="97">
        <v>0</v>
      </c>
      <c r="U146" s="97">
        <v>0</v>
      </c>
      <c r="V146" s="97">
        <v>0</v>
      </c>
      <c r="W146" s="97">
        <v>0</v>
      </c>
      <c r="X146" s="97">
        <v>0</v>
      </c>
      <c r="Y146" s="97">
        <v>0</v>
      </c>
      <c r="Z146" s="97">
        <v>0</v>
      </c>
      <c r="AA146" s="97">
        <v>0</v>
      </c>
      <c r="AB146" s="97">
        <v>0</v>
      </c>
      <c r="AC146" s="97">
        <v>0</v>
      </c>
      <c r="AD146" s="97">
        <v>0</v>
      </c>
      <c r="AE146" s="97">
        <v>0</v>
      </c>
      <c r="AF146" s="100"/>
      <c r="AG146" s="101"/>
      <c r="AI146" s="124">
        <f>+SUMIF($O$1:$AD$1,"REAL",O146:AD146)</f>
        <v>0</v>
      </c>
      <c r="AK146" s="36"/>
      <c r="AL146" s="36"/>
      <c r="AM146" s="36"/>
      <c r="AN146" s="36"/>
      <c r="AO146" s="36"/>
      <c r="AP146" s="36"/>
      <c r="AQ146" s="36"/>
      <c r="AR146" s="88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7"/>
      <c r="BJ146" s="30"/>
    </row>
    <row r="147" spans="1:62">
      <c r="A147" s="4" t="s">
        <v>86</v>
      </c>
      <c r="B147" s="8" t="s">
        <v>108</v>
      </c>
      <c r="C147" s="235"/>
      <c r="D147" s="223"/>
      <c r="E147" s="225"/>
      <c r="F147" s="11" t="s">
        <v>88</v>
      </c>
      <c r="G147" s="34"/>
      <c r="H147" s="34"/>
      <c r="I147" s="34"/>
      <c r="J147" s="34"/>
      <c r="K147" s="34"/>
      <c r="L147" s="34"/>
      <c r="M147" s="34"/>
      <c r="N147" s="34"/>
      <c r="O147" s="98"/>
      <c r="P147" s="98">
        <f>+SUM(P148:P150)</f>
        <v>0</v>
      </c>
      <c r="Q147" s="98">
        <f t="shared" ref="Q147:Y147" si="418">+SUM(Q148:Q150)</f>
        <v>0</v>
      </c>
      <c r="R147" s="98">
        <f t="shared" si="418"/>
        <v>0</v>
      </c>
      <c r="S147" s="98">
        <f t="shared" si="418"/>
        <v>0</v>
      </c>
      <c r="T147" s="98">
        <f t="shared" si="418"/>
        <v>0</v>
      </c>
      <c r="U147" s="98">
        <f t="shared" si="418"/>
        <v>0</v>
      </c>
      <c r="V147" s="98">
        <f t="shared" si="418"/>
        <v>0</v>
      </c>
      <c r="W147" s="98">
        <f t="shared" si="418"/>
        <v>0</v>
      </c>
      <c r="X147" s="98">
        <f t="shared" si="418"/>
        <v>0</v>
      </c>
      <c r="Y147" s="98">
        <f t="shared" si="418"/>
        <v>0</v>
      </c>
      <c r="Z147" s="98">
        <f t="shared" ref="Z147:AA147" si="419">+SUM(Z148:Z150)</f>
        <v>0</v>
      </c>
      <c r="AA147" s="98">
        <f t="shared" si="419"/>
        <v>0</v>
      </c>
      <c r="AB147" s="98">
        <f t="shared" ref="AB147:AC147" si="420">+SUM(AB148:AB150)</f>
        <v>0</v>
      </c>
      <c r="AC147" s="98">
        <f t="shared" si="420"/>
        <v>0</v>
      </c>
      <c r="AD147" s="98">
        <f t="shared" ref="AD147:AE147" si="421">+SUM(AD148:AD150)</f>
        <v>0</v>
      </c>
      <c r="AE147" s="98">
        <f t="shared" si="421"/>
        <v>0</v>
      </c>
      <c r="AF147" s="102"/>
      <c r="AG147" s="103"/>
      <c r="AI147" s="124">
        <f>+SUMIF($O$1:$AD$1,"REAL",O147:AD147)</f>
        <v>0</v>
      </c>
      <c r="AK147" s="36"/>
      <c r="AL147" s="36"/>
      <c r="AM147" s="36"/>
      <c r="AN147" s="36"/>
      <c r="AO147" s="36"/>
      <c r="AP147" s="36"/>
      <c r="AQ147" s="36"/>
      <c r="AR147" s="88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7"/>
      <c r="BJ147" s="30"/>
    </row>
    <row r="148" spans="1:62">
      <c r="A148" s="4" t="s">
        <v>86</v>
      </c>
      <c r="B148" s="8" t="s">
        <v>108</v>
      </c>
      <c r="C148" s="235"/>
      <c r="D148" s="223"/>
      <c r="E148" s="225"/>
      <c r="F148" s="12" t="s">
        <v>110</v>
      </c>
      <c r="G148" s="35"/>
      <c r="H148" s="35"/>
      <c r="I148" s="35"/>
      <c r="J148" s="35"/>
      <c r="K148" s="35"/>
      <c r="L148" s="35"/>
      <c r="M148" s="35"/>
      <c r="N148" s="35"/>
      <c r="O148" s="99"/>
      <c r="P148" s="99">
        <v>0</v>
      </c>
      <c r="Q148" s="99">
        <v>0</v>
      </c>
      <c r="R148" s="99">
        <v>0</v>
      </c>
      <c r="S148" s="99">
        <v>0</v>
      </c>
      <c r="T148" s="99">
        <v>0</v>
      </c>
      <c r="U148" s="99">
        <v>0</v>
      </c>
      <c r="V148" s="99">
        <v>0</v>
      </c>
      <c r="W148" s="99">
        <v>0</v>
      </c>
      <c r="X148" s="99">
        <v>0</v>
      </c>
      <c r="Y148" s="99">
        <v>0</v>
      </c>
      <c r="Z148" s="99">
        <v>0</v>
      </c>
      <c r="AA148" s="99">
        <v>0</v>
      </c>
      <c r="AB148" s="99">
        <v>0</v>
      </c>
      <c r="AC148" s="99">
        <v>0</v>
      </c>
      <c r="AD148" s="99">
        <v>0</v>
      </c>
      <c r="AE148" s="99">
        <v>0</v>
      </c>
      <c r="AF148" s="104"/>
      <c r="AG148" s="105"/>
      <c r="AK148" s="36"/>
      <c r="AL148" s="36"/>
      <c r="AM148" s="36"/>
      <c r="AN148" s="36"/>
      <c r="AO148" s="36"/>
      <c r="AP148" s="36"/>
      <c r="AQ148" s="36"/>
      <c r="AR148" s="88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7"/>
      <c r="BJ148" s="30"/>
    </row>
    <row r="149" spans="1:62">
      <c r="A149" s="4" t="s">
        <v>86</v>
      </c>
      <c r="B149" s="8" t="s">
        <v>108</v>
      </c>
      <c r="C149" s="235"/>
      <c r="D149" s="223"/>
      <c r="E149" s="225"/>
      <c r="F149" s="12" t="s">
        <v>111</v>
      </c>
      <c r="G149" s="35"/>
      <c r="H149" s="35"/>
      <c r="I149" s="35"/>
      <c r="J149" s="35"/>
      <c r="K149" s="35"/>
      <c r="L149" s="35"/>
      <c r="M149" s="35"/>
      <c r="N149" s="35"/>
      <c r="O149" s="99"/>
      <c r="P149" s="99">
        <v>0</v>
      </c>
      <c r="Q149" s="99">
        <v>0</v>
      </c>
      <c r="R149" s="99">
        <v>0</v>
      </c>
      <c r="S149" s="99">
        <v>0</v>
      </c>
      <c r="T149" s="99">
        <v>0</v>
      </c>
      <c r="U149" s="99">
        <v>0</v>
      </c>
      <c r="V149" s="99">
        <v>0</v>
      </c>
      <c r="W149" s="99">
        <v>0</v>
      </c>
      <c r="X149" s="99">
        <v>0</v>
      </c>
      <c r="Y149" s="99">
        <v>0</v>
      </c>
      <c r="Z149" s="99">
        <v>0</v>
      </c>
      <c r="AA149" s="99">
        <v>0</v>
      </c>
      <c r="AB149" s="99">
        <v>0</v>
      </c>
      <c r="AC149" s="99">
        <v>0</v>
      </c>
      <c r="AD149" s="99">
        <v>0</v>
      </c>
      <c r="AE149" s="99">
        <v>0</v>
      </c>
      <c r="AF149" s="104"/>
      <c r="AG149" s="105"/>
      <c r="AK149" s="36"/>
      <c r="AL149" s="36"/>
      <c r="AM149" s="36"/>
      <c r="AN149" s="36"/>
      <c r="AO149" s="36"/>
      <c r="AP149" s="36"/>
      <c r="AQ149" s="36"/>
      <c r="AR149" s="88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7"/>
      <c r="BJ149" s="30"/>
    </row>
    <row r="150" spans="1:62">
      <c r="A150" s="4" t="s">
        <v>86</v>
      </c>
      <c r="B150" s="8" t="s">
        <v>108</v>
      </c>
      <c r="C150" s="235"/>
      <c r="D150" s="223"/>
      <c r="E150" s="225"/>
      <c r="F150" s="12" t="s">
        <v>112</v>
      </c>
      <c r="G150" s="35"/>
      <c r="H150" s="35"/>
      <c r="I150" s="35"/>
      <c r="J150" s="35"/>
      <c r="K150" s="35"/>
      <c r="L150" s="35"/>
      <c r="M150" s="35"/>
      <c r="N150" s="35"/>
      <c r="O150" s="99"/>
      <c r="P150" s="99">
        <v>0</v>
      </c>
      <c r="Q150" s="99">
        <v>0</v>
      </c>
      <c r="R150" s="99">
        <v>0</v>
      </c>
      <c r="S150" s="99">
        <v>0</v>
      </c>
      <c r="T150" s="99">
        <v>0</v>
      </c>
      <c r="U150" s="99">
        <v>0</v>
      </c>
      <c r="V150" s="99">
        <v>0</v>
      </c>
      <c r="W150" s="99">
        <v>0</v>
      </c>
      <c r="X150" s="99">
        <v>0</v>
      </c>
      <c r="Y150" s="99">
        <v>0</v>
      </c>
      <c r="Z150" s="99">
        <v>0</v>
      </c>
      <c r="AA150" s="99">
        <v>0</v>
      </c>
      <c r="AB150" s="99">
        <v>0</v>
      </c>
      <c r="AC150" s="99">
        <v>0</v>
      </c>
      <c r="AD150" s="99">
        <v>0</v>
      </c>
      <c r="AE150" s="99">
        <v>0</v>
      </c>
      <c r="AF150" s="104"/>
      <c r="AG150" s="105"/>
      <c r="AK150" s="36"/>
      <c r="AL150" s="36"/>
      <c r="AM150" s="36"/>
      <c r="AN150" s="36"/>
      <c r="AO150" s="36"/>
      <c r="AP150" s="36"/>
      <c r="AQ150" s="36"/>
      <c r="AR150" s="88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7"/>
      <c r="BJ150" s="30"/>
    </row>
    <row r="151" spans="1:62">
      <c r="A151" s="4" t="s">
        <v>86</v>
      </c>
      <c r="B151" s="8" t="s">
        <v>108</v>
      </c>
      <c r="C151" s="235"/>
      <c r="D151" s="223"/>
      <c r="E151" s="225"/>
      <c r="F151" s="13" t="s">
        <v>90</v>
      </c>
      <c r="G151" s="36"/>
      <c r="H151" s="36"/>
      <c r="I151" s="36"/>
      <c r="J151" s="36"/>
      <c r="K151" s="36"/>
      <c r="L151" s="36"/>
      <c r="M151" s="36"/>
      <c r="N151" s="36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10"/>
      <c r="AG151" s="111"/>
      <c r="AK151" s="36"/>
      <c r="AL151" s="36"/>
      <c r="AM151" s="36"/>
      <c r="AN151" s="36"/>
      <c r="AO151" s="36"/>
      <c r="AP151" s="36"/>
      <c r="AQ151" s="36"/>
      <c r="AR151" s="88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7"/>
      <c r="BJ151" s="30"/>
    </row>
    <row r="152" spans="1:62">
      <c r="A152" s="4" t="s">
        <v>86</v>
      </c>
      <c r="B152" s="8" t="s">
        <v>109</v>
      </c>
      <c r="C152" s="235"/>
      <c r="D152" s="223"/>
      <c r="E152" s="225" t="s">
        <v>109</v>
      </c>
      <c r="F152" s="10" t="s">
        <v>40</v>
      </c>
      <c r="G152" s="19"/>
      <c r="H152" s="19"/>
      <c r="I152" s="19"/>
      <c r="J152" s="19"/>
      <c r="K152" s="19"/>
      <c r="L152" s="19"/>
      <c r="M152" s="19"/>
      <c r="N152" s="19"/>
      <c r="O152" s="97"/>
      <c r="P152" s="97">
        <v>0</v>
      </c>
      <c r="Q152" s="97">
        <v>0</v>
      </c>
      <c r="R152" s="97">
        <v>0</v>
      </c>
      <c r="S152" s="97">
        <v>0</v>
      </c>
      <c r="T152" s="97">
        <v>0</v>
      </c>
      <c r="U152" s="97">
        <v>0</v>
      </c>
      <c r="V152" s="97">
        <v>0</v>
      </c>
      <c r="W152" s="97">
        <v>0</v>
      </c>
      <c r="X152" s="97">
        <v>0</v>
      </c>
      <c r="Y152" s="97">
        <v>0</v>
      </c>
      <c r="Z152" s="97">
        <v>0</v>
      </c>
      <c r="AA152" s="97">
        <v>0</v>
      </c>
      <c r="AB152" s="97">
        <v>0</v>
      </c>
      <c r="AC152" s="97">
        <v>0</v>
      </c>
      <c r="AD152" s="97">
        <v>0</v>
      </c>
      <c r="AE152" s="97">
        <v>0</v>
      </c>
      <c r="AF152" s="100"/>
      <c r="AG152" s="101"/>
      <c r="AI152" s="124">
        <f>+SUMIF($O$1:$AD$1,"REAL",O152:AD152)</f>
        <v>0</v>
      </c>
      <c r="AK152" s="36"/>
      <c r="AL152" s="36"/>
      <c r="AM152" s="36"/>
      <c r="AN152" s="36"/>
      <c r="AO152" s="36"/>
      <c r="AP152" s="36"/>
      <c r="AQ152" s="36"/>
      <c r="AR152" s="88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7"/>
      <c r="BJ152" s="30"/>
    </row>
    <row r="153" spans="1:62">
      <c r="A153" s="4" t="s">
        <v>86</v>
      </c>
      <c r="B153" s="8" t="s">
        <v>109</v>
      </c>
      <c r="C153" s="235"/>
      <c r="D153" s="223"/>
      <c r="E153" s="225"/>
      <c r="F153" s="11" t="s">
        <v>88</v>
      </c>
      <c r="G153" s="34"/>
      <c r="H153" s="34"/>
      <c r="I153" s="34"/>
      <c r="J153" s="34"/>
      <c r="K153" s="34"/>
      <c r="L153" s="34"/>
      <c r="M153" s="34"/>
      <c r="N153" s="34"/>
      <c r="O153" s="98"/>
      <c r="P153" s="98">
        <f>+SUM(P154:P156)</f>
        <v>0</v>
      </c>
      <c r="Q153" s="98">
        <f t="shared" ref="Q153:Y153" si="422">+SUM(Q154:Q156)</f>
        <v>0</v>
      </c>
      <c r="R153" s="98">
        <f t="shared" si="422"/>
        <v>0</v>
      </c>
      <c r="S153" s="98">
        <f t="shared" si="422"/>
        <v>0</v>
      </c>
      <c r="T153" s="98">
        <f t="shared" si="422"/>
        <v>0</v>
      </c>
      <c r="U153" s="98">
        <f t="shared" si="422"/>
        <v>0</v>
      </c>
      <c r="V153" s="98">
        <f t="shared" si="422"/>
        <v>0</v>
      </c>
      <c r="W153" s="98">
        <f t="shared" si="422"/>
        <v>0</v>
      </c>
      <c r="X153" s="98">
        <f t="shared" si="422"/>
        <v>0</v>
      </c>
      <c r="Y153" s="98">
        <f t="shared" si="422"/>
        <v>0</v>
      </c>
      <c r="Z153" s="98">
        <f t="shared" ref="Z153:AA153" si="423">+SUM(Z154:Z156)</f>
        <v>0</v>
      </c>
      <c r="AA153" s="98">
        <f t="shared" si="423"/>
        <v>0</v>
      </c>
      <c r="AB153" s="98">
        <f t="shared" ref="AB153:AC153" si="424">+SUM(AB154:AB156)</f>
        <v>0</v>
      </c>
      <c r="AC153" s="98">
        <f t="shared" si="424"/>
        <v>0</v>
      </c>
      <c r="AD153" s="98">
        <f t="shared" ref="AD153:AE153" si="425">+SUM(AD154:AD156)</f>
        <v>0</v>
      </c>
      <c r="AE153" s="98">
        <f t="shared" si="425"/>
        <v>0</v>
      </c>
      <c r="AF153" s="102"/>
      <c r="AG153" s="103"/>
      <c r="AI153" s="124">
        <f>+SUMIF($O$1:$AD$1,"REAL",O153:AD153)</f>
        <v>0</v>
      </c>
      <c r="AK153" s="36"/>
      <c r="AL153" s="36"/>
      <c r="AM153" s="36"/>
      <c r="AN153" s="36"/>
      <c r="AO153" s="36"/>
      <c r="AP153" s="36"/>
      <c r="AQ153" s="36"/>
      <c r="AR153" s="88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7"/>
      <c r="BJ153" s="30"/>
    </row>
    <row r="154" spans="1:62">
      <c r="A154" s="4" t="s">
        <v>86</v>
      </c>
      <c r="B154" s="8" t="s">
        <v>109</v>
      </c>
      <c r="C154" s="235"/>
      <c r="D154" s="223"/>
      <c r="E154" s="225"/>
      <c r="F154" s="12" t="s">
        <v>113</v>
      </c>
      <c r="G154" s="35"/>
      <c r="H154" s="35"/>
      <c r="I154" s="35"/>
      <c r="J154" s="35"/>
      <c r="K154" s="35"/>
      <c r="L154" s="35"/>
      <c r="M154" s="35"/>
      <c r="N154" s="35"/>
      <c r="O154" s="99"/>
      <c r="P154" s="99">
        <v>0</v>
      </c>
      <c r="Q154" s="99">
        <v>0</v>
      </c>
      <c r="R154" s="99">
        <v>0</v>
      </c>
      <c r="S154" s="99">
        <v>0</v>
      </c>
      <c r="T154" s="99">
        <v>0</v>
      </c>
      <c r="U154" s="99">
        <v>0</v>
      </c>
      <c r="V154" s="99">
        <v>0</v>
      </c>
      <c r="W154" s="99">
        <v>0</v>
      </c>
      <c r="X154" s="99">
        <v>0</v>
      </c>
      <c r="Y154" s="99">
        <v>0</v>
      </c>
      <c r="Z154" s="99">
        <v>0</v>
      </c>
      <c r="AA154" s="99">
        <v>0</v>
      </c>
      <c r="AB154" s="99">
        <v>0</v>
      </c>
      <c r="AC154" s="99">
        <v>0</v>
      </c>
      <c r="AD154" s="99">
        <v>0</v>
      </c>
      <c r="AE154" s="99">
        <v>0</v>
      </c>
      <c r="AF154" s="104"/>
      <c r="AG154" s="105"/>
      <c r="AK154" s="36"/>
      <c r="AL154" s="36"/>
      <c r="AM154" s="36"/>
      <c r="AN154" s="36"/>
      <c r="AO154" s="36"/>
      <c r="AP154" s="36"/>
      <c r="AQ154" s="36"/>
      <c r="AR154" s="88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7"/>
      <c r="BJ154" s="30"/>
    </row>
    <row r="155" spans="1:62">
      <c r="A155" s="4" t="s">
        <v>86</v>
      </c>
      <c r="B155" s="8" t="s">
        <v>109</v>
      </c>
      <c r="C155" s="235"/>
      <c r="D155" s="223"/>
      <c r="E155" s="225"/>
      <c r="F155" s="12" t="s">
        <v>114</v>
      </c>
      <c r="G155" s="35"/>
      <c r="H155" s="35"/>
      <c r="I155" s="35"/>
      <c r="J155" s="35"/>
      <c r="K155" s="35"/>
      <c r="L155" s="35"/>
      <c r="M155" s="35"/>
      <c r="N155" s="35"/>
      <c r="O155" s="99"/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99">
        <v>0</v>
      </c>
      <c r="AE155" s="99">
        <v>0</v>
      </c>
      <c r="AF155" s="104"/>
      <c r="AG155" s="105"/>
      <c r="AK155" s="36"/>
      <c r="AL155" s="36"/>
      <c r="AM155" s="36"/>
      <c r="AN155" s="36"/>
      <c r="AO155" s="36"/>
      <c r="AP155" s="36"/>
      <c r="AQ155" s="36"/>
      <c r="AR155" s="88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7"/>
      <c r="BJ155" s="30"/>
    </row>
    <row r="156" spans="1:62">
      <c r="A156" s="4" t="s">
        <v>86</v>
      </c>
      <c r="B156" s="8" t="s">
        <v>109</v>
      </c>
      <c r="C156" s="235"/>
      <c r="D156" s="223"/>
      <c r="E156" s="225"/>
      <c r="F156" s="12" t="s">
        <v>115</v>
      </c>
      <c r="G156" s="35"/>
      <c r="H156" s="35"/>
      <c r="I156" s="35"/>
      <c r="J156" s="35"/>
      <c r="K156" s="35"/>
      <c r="L156" s="35"/>
      <c r="M156" s="35"/>
      <c r="N156" s="35"/>
      <c r="O156" s="99"/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X156" s="99">
        <v>0</v>
      </c>
      <c r="Y156" s="99">
        <v>0</v>
      </c>
      <c r="Z156" s="99">
        <v>0</v>
      </c>
      <c r="AA156" s="99">
        <v>0</v>
      </c>
      <c r="AB156" s="99">
        <v>0</v>
      </c>
      <c r="AC156" s="99">
        <v>0</v>
      </c>
      <c r="AD156" s="99">
        <v>0</v>
      </c>
      <c r="AE156" s="99">
        <v>0</v>
      </c>
      <c r="AF156" s="104"/>
      <c r="AG156" s="105"/>
      <c r="AK156" s="36"/>
      <c r="AL156" s="36"/>
      <c r="AM156" s="36"/>
      <c r="AN156" s="36"/>
      <c r="AO156" s="36"/>
      <c r="AP156" s="36"/>
      <c r="AQ156" s="36"/>
      <c r="AR156" s="88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7"/>
      <c r="BJ156" s="30"/>
    </row>
    <row r="157" spans="1:62">
      <c r="A157" s="4" t="s">
        <v>86</v>
      </c>
      <c r="B157" s="8" t="s">
        <v>109</v>
      </c>
      <c r="C157" s="235"/>
      <c r="D157" s="224"/>
      <c r="E157" s="225"/>
      <c r="F157" s="13" t="s">
        <v>90</v>
      </c>
      <c r="G157" s="36"/>
      <c r="H157" s="36"/>
      <c r="I157" s="36"/>
      <c r="J157" s="36"/>
      <c r="K157" s="36"/>
      <c r="L157" s="36"/>
      <c r="M157" s="36"/>
      <c r="N157" s="36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10"/>
      <c r="AG157" s="111"/>
      <c r="AK157" s="36"/>
      <c r="AL157" s="36"/>
      <c r="AM157" s="36"/>
      <c r="AN157" s="36"/>
      <c r="AO157" s="36"/>
      <c r="AP157" s="36"/>
      <c r="AQ157" s="36"/>
      <c r="AR157" s="88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7"/>
      <c r="BJ157" s="30"/>
    </row>
    <row r="158" spans="1:62" ht="15" customHeight="1">
      <c r="A158" s="4" t="s">
        <v>86</v>
      </c>
      <c r="B158" s="4" t="s">
        <v>61</v>
      </c>
      <c r="C158" s="235"/>
      <c r="D158" s="226" t="s">
        <v>38</v>
      </c>
      <c r="E158" s="225" t="s">
        <v>61</v>
      </c>
      <c r="F158" s="10" t="s">
        <v>40</v>
      </c>
      <c r="G158" s="19"/>
      <c r="H158" s="19"/>
      <c r="I158" s="19"/>
      <c r="J158" s="19"/>
      <c r="K158" s="19"/>
      <c r="L158" s="19"/>
      <c r="M158" s="19"/>
      <c r="N158" s="19"/>
      <c r="O158" s="97"/>
      <c r="P158" s="97">
        <v>0</v>
      </c>
      <c r="Q158" s="97">
        <v>0</v>
      </c>
      <c r="R158" s="97">
        <v>0</v>
      </c>
      <c r="S158" s="97">
        <v>0</v>
      </c>
      <c r="T158" s="97">
        <v>0</v>
      </c>
      <c r="U158" s="97">
        <v>0</v>
      </c>
      <c r="V158" s="97">
        <v>0</v>
      </c>
      <c r="W158" s="97">
        <v>1</v>
      </c>
      <c r="X158" s="97">
        <v>0</v>
      </c>
      <c r="Y158" s="97">
        <v>0</v>
      </c>
      <c r="Z158" s="97">
        <v>0</v>
      </c>
      <c r="AA158" s="97">
        <v>1</v>
      </c>
      <c r="AB158" s="97">
        <v>0</v>
      </c>
      <c r="AC158" s="97">
        <v>0</v>
      </c>
      <c r="AD158" s="97">
        <v>0</v>
      </c>
      <c r="AE158" s="97">
        <v>0</v>
      </c>
      <c r="AF158" s="100">
        <f t="shared" ref="AF158:AF159" si="426">+SUM(O158:R158)</f>
        <v>0</v>
      </c>
      <c r="AG158" s="101">
        <f t="shared" ref="AG158:AG159" si="427">+SUM(S158:AD158)</f>
        <v>2</v>
      </c>
      <c r="AI158" s="124">
        <f>+SUMIF($O$1:$AD$1,"REAL",O158:AD158)</f>
        <v>2</v>
      </c>
      <c r="AK158" s="19"/>
      <c r="AL158" s="19"/>
      <c r="AM158" s="19"/>
      <c r="AN158" s="19"/>
      <c r="AO158" s="19"/>
      <c r="AP158" s="19"/>
      <c r="AQ158" s="19"/>
      <c r="AR158" s="85"/>
      <c r="AS158" s="93"/>
      <c r="AT158" s="93"/>
      <c r="AU158" s="93"/>
      <c r="AV158" s="93"/>
      <c r="AW158" s="93"/>
      <c r="AX158" s="93"/>
      <c r="AY158" s="93"/>
      <c r="AZ158" s="93"/>
      <c r="BA158" s="93"/>
      <c r="BB158" s="93"/>
      <c r="BC158" s="93"/>
      <c r="BD158" s="93"/>
      <c r="BE158" s="93"/>
      <c r="BF158" s="93"/>
      <c r="BG158" s="93"/>
      <c r="BH158" s="93"/>
      <c r="BI158" s="65"/>
      <c r="BJ158" s="65"/>
    </row>
    <row r="159" spans="1:62">
      <c r="A159" s="4" t="s">
        <v>86</v>
      </c>
      <c r="B159" s="4" t="s">
        <v>61</v>
      </c>
      <c r="C159" s="235"/>
      <c r="D159" s="226"/>
      <c r="E159" s="225"/>
      <c r="F159" s="11" t="s">
        <v>88</v>
      </c>
      <c r="G159" s="34"/>
      <c r="H159" s="34"/>
      <c r="I159" s="34"/>
      <c r="J159" s="34"/>
      <c r="K159" s="34"/>
      <c r="L159" s="34"/>
      <c r="M159" s="34"/>
      <c r="N159" s="34"/>
      <c r="O159" s="98"/>
      <c r="P159" s="98">
        <v>0</v>
      </c>
      <c r="Q159" s="98">
        <v>0</v>
      </c>
      <c r="R159" s="98">
        <v>0</v>
      </c>
      <c r="S159" s="98">
        <v>0</v>
      </c>
      <c r="T159" s="98">
        <v>0</v>
      </c>
      <c r="U159" s="98">
        <v>0</v>
      </c>
      <c r="V159" s="98">
        <v>0</v>
      </c>
      <c r="W159" s="98">
        <v>1</v>
      </c>
      <c r="X159" s="98">
        <v>0</v>
      </c>
      <c r="Y159" s="98">
        <v>0</v>
      </c>
      <c r="Z159" s="98">
        <v>0</v>
      </c>
      <c r="AA159" s="98">
        <v>1</v>
      </c>
      <c r="AB159" s="98">
        <v>0</v>
      </c>
      <c r="AC159" s="98">
        <v>0</v>
      </c>
      <c r="AD159" s="98">
        <v>0</v>
      </c>
      <c r="AE159" s="98">
        <v>0</v>
      </c>
      <c r="AF159" s="102">
        <f t="shared" si="426"/>
        <v>0</v>
      </c>
      <c r="AG159" s="103">
        <f t="shared" si="427"/>
        <v>2</v>
      </c>
      <c r="AI159" s="124">
        <f>+SUMIF($O$1:$AD$1,"REAL",O159:AD159)</f>
        <v>2</v>
      </c>
      <c r="AK159" s="34"/>
      <c r="AL159" s="34"/>
      <c r="AM159" s="34"/>
      <c r="AN159" s="34"/>
      <c r="AO159" s="34"/>
      <c r="AP159" s="34"/>
      <c r="AQ159" s="34"/>
      <c r="AR159" s="86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66"/>
      <c r="BJ159" s="66"/>
    </row>
    <row r="160" spans="1:62">
      <c r="A160" s="4" t="s">
        <v>86</v>
      </c>
      <c r="B160" s="4" t="s">
        <v>61</v>
      </c>
      <c r="C160" s="235"/>
      <c r="D160" s="226"/>
      <c r="E160" s="225"/>
      <c r="F160" s="13" t="s">
        <v>90</v>
      </c>
      <c r="G160" s="36"/>
      <c r="H160" s="36"/>
      <c r="I160" s="36"/>
      <c r="J160" s="36"/>
      <c r="K160" s="36"/>
      <c r="L160" s="36"/>
      <c r="M160" s="36"/>
      <c r="N160" s="36"/>
      <c r="O160" s="36"/>
      <c r="P160" s="36" t="str">
        <f t="shared" ref="P160:Y160" si="428">+IFERROR(P159/P158,"")</f>
        <v/>
      </c>
      <c r="Q160" s="36" t="str">
        <f t="shared" si="428"/>
        <v/>
      </c>
      <c r="R160" s="36" t="str">
        <f t="shared" si="428"/>
        <v/>
      </c>
      <c r="S160" s="36" t="str">
        <f t="shared" si="428"/>
        <v/>
      </c>
      <c r="T160" s="36" t="str">
        <f t="shared" si="428"/>
        <v/>
      </c>
      <c r="U160" s="36" t="str">
        <f t="shared" si="428"/>
        <v/>
      </c>
      <c r="V160" s="36" t="str">
        <f t="shared" si="428"/>
        <v/>
      </c>
      <c r="W160" s="36">
        <f t="shared" si="428"/>
        <v>1</v>
      </c>
      <c r="X160" s="36" t="str">
        <f t="shared" si="428"/>
        <v/>
      </c>
      <c r="Y160" s="36" t="str">
        <f t="shared" si="428"/>
        <v/>
      </c>
      <c r="Z160" s="36" t="str">
        <f t="shared" ref="Z160:AA160" si="429">+IFERROR(Z159/Z158,"")</f>
        <v/>
      </c>
      <c r="AA160" s="36">
        <f t="shared" si="429"/>
        <v>1</v>
      </c>
      <c r="AB160" s="36" t="str">
        <f t="shared" ref="AB160:AC160" si="430">+IFERROR(AB159/AB158,"")</f>
        <v/>
      </c>
      <c r="AC160" s="36" t="str">
        <f t="shared" si="430"/>
        <v/>
      </c>
      <c r="AD160" s="36" t="str">
        <f t="shared" ref="AD160:AE160" si="431">+IFERROR(AD159/AD158,"")</f>
        <v/>
      </c>
      <c r="AE160" s="36" t="str">
        <f t="shared" si="431"/>
        <v/>
      </c>
      <c r="AF160" s="53" t="str">
        <f t="shared" ref="AF160:AG160" si="432">+IFERROR(AF159/AF158,"")</f>
        <v/>
      </c>
      <c r="AG160" s="54">
        <f t="shared" si="432"/>
        <v>1</v>
      </c>
      <c r="AK160" s="36"/>
      <c r="AL160" s="36"/>
      <c r="AM160" s="36"/>
      <c r="AN160" s="36"/>
      <c r="AO160" s="36"/>
      <c r="AP160" s="36"/>
      <c r="AQ160" s="36"/>
      <c r="AR160" s="88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8"/>
    </row>
    <row r="161" spans="1:62">
      <c r="A161" s="4" t="s">
        <v>86</v>
      </c>
      <c r="B161" s="4" t="s">
        <v>62</v>
      </c>
      <c r="C161" s="235"/>
      <c r="D161" s="226"/>
      <c r="E161" s="225" t="s">
        <v>62</v>
      </c>
      <c r="F161" s="10" t="s">
        <v>40</v>
      </c>
      <c r="G161" s="19"/>
      <c r="H161" s="19"/>
      <c r="I161" s="19"/>
      <c r="J161" s="19"/>
      <c r="K161" s="19"/>
      <c r="L161" s="19"/>
      <c r="M161" s="19"/>
      <c r="N161" s="19"/>
      <c r="O161" s="97"/>
      <c r="P161" s="97">
        <v>0</v>
      </c>
      <c r="Q161" s="97">
        <v>0</v>
      </c>
      <c r="R161" s="97">
        <v>0</v>
      </c>
      <c r="S161" s="97">
        <v>0</v>
      </c>
      <c r="T161" s="97">
        <v>0</v>
      </c>
      <c r="U161" s="97">
        <v>0</v>
      </c>
      <c r="V161" s="97">
        <v>0</v>
      </c>
      <c r="W161" s="97">
        <v>0</v>
      </c>
      <c r="X161" s="97">
        <v>0</v>
      </c>
      <c r="Y161" s="97">
        <v>0</v>
      </c>
      <c r="Z161" s="97">
        <v>0</v>
      </c>
      <c r="AA161" s="97">
        <v>0</v>
      </c>
      <c r="AB161" s="97">
        <v>0</v>
      </c>
      <c r="AC161" s="97">
        <v>0</v>
      </c>
      <c r="AD161" s="97">
        <v>0</v>
      </c>
      <c r="AE161" s="97">
        <v>0</v>
      </c>
      <c r="AF161" s="100">
        <f t="shared" ref="AF161:AF162" si="433">+SUM(O161:R161)</f>
        <v>0</v>
      </c>
      <c r="AG161" s="101">
        <f t="shared" ref="AG161:AG162" si="434">+SUM(S161:AD161)</f>
        <v>0</v>
      </c>
      <c r="AI161" s="124">
        <f>+SUMIF($O$1:$AD$1,"REAL",O161:AD161)</f>
        <v>0</v>
      </c>
      <c r="AK161" s="19"/>
      <c r="AL161" s="19"/>
      <c r="AM161" s="19"/>
      <c r="AN161" s="19"/>
      <c r="AO161" s="19"/>
      <c r="AP161" s="19"/>
      <c r="AQ161" s="19"/>
      <c r="AR161" s="85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65"/>
      <c r="BJ161" s="65"/>
    </row>
    <row r="162" spans="1:62">
      <c r="A162" s="4" t="s">
        <v>86</v>
      </c>
      <c r="B162" s="4" t="s">
        <v>62</v>
      </c>
      <c r="C162" s="235"/>
      <c r="D162" s="226"/>
      <c r="E162" s="225"/>
      <c r="F162" s="11" t="s">
        <v>88</v>
      </c>
      <c r="G162" s="34"/>
      <c r="H162" s="34"/>
      <c r="I162" s="34"/>
      <c r="J162" s="34"/>
      <c r="K162" s="34"/>
      <c r="L162" s="34"/>
      <c r="M162" s="34"/>
      <c r="N162" s="34"/>
      <c r="O162" s="98"/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X162" s="98">
        <v>0</v>
      </c>
      <c r="Y162" s="98">
        <v>0</v>
      </c>
      <c r="Z162" s="98">
        <v>0</v>
      </c>
      <c r="AA162" s="98">
        <v>0</v>
      </c>
      <c r="AB162" s="98">
        <v>0</v>
      </c>
      <c r="AC162" s="98">
        <v>0</v>
      </c>
      <c r="AD162" s="98">
        <v>0</v>
      </c>
      <c r="AE162" s="98">
        <v>0</v>
      </c>
      <c r="AF162" s="102">
        <f t="shared" si="433"/>
        <v>0</v>
      </c>
      <c r="AG162" s="103">
        <f t="shared" si="434"/>
        <v>0</v>
      </c>
      <c r="AI162" s="124">
        <f>+SUMIF($O$1:$AD$1,"REAL",O162:AD162)</f>
        <v>0</v>
      </c>
      <c r="AK162" s="34"/>
      <c r="AL162" s="34"/>
      <c r="AM162" s="34"/>
      <c r="AN162" s="34"/>
      <c r="AO162" s="34"/>
      <c r="AP162" s="34"/>
      <c r="AQ162" s="34"/>
      <c r="AR162" s="86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66"/>
      <c r="BJ162" s="66"/>
    </row>
    <row r="163" spans="1:62">
      <c r="A163" s="4" t="s">
        <v>86</v>
      </c>
      <c r="B163" s="4" t="s">
        <v>62</v>
      </c>
      <c r="C163" s="235"/>
      <c r="D163" s="226"/>
      <c r="E163" s="225"/>
      <c r="F163" s="13" t="s">
        <v>90</v>
      </c>
      <c r="G163" s="36"/>
      <c r="H163" s="36"/>
      <c r="I163" s="36"/>
      <c r="J163" s="36"/>
      <c r="K163" s="36"/>
      <c r="L163" s="36"/>
      <c r="M163" s="36"/>
      <c r="N163" s="36"/>
      <c r="O163" s="36"/>
      <c r="P163" s="36" t="str">
        <f t="shared" ref="P163:Y163" si="435">+IFERROR(P162/P161,"")</f>
        <v/>
      </c>
      <c r="Q163" s="36" t="str">
        <f t="shared" si="435"/>
        <v/>
      </c>
      <c r="R163" s="36" t="str">
        <f t="shared" si="435"/>
        <v/>
      </c>
      <c r="S163" s="36" t="str">
        <f t="shared" si="435"/>
        <v/>
      </c>
      <c r="T163" s="36" t="str">
        <f t="shared" si="435"/>
        <v/>
      </c>
      <c r="U163" s="36" t="str">
        <f t="shared" si="435"/>
        <v/>
      </c>
      <c r="V163" s="36" t="str">
        <f t="shared" si="435"/>
        <v/>
      </c>
      <c r="W163" s="36" t="str">
        <f t="shared" si="435"/>
        <v/>
      </c>
      <c r="X163" s="36" t="str">
        <f t="shared" si="435"/>
        <v/>
      </c>
      <c r="Y163" s="36" t="str">
        <f t="shared" si="435"/>
        <v/>
      </c>
      <c r="Z163" s="36" t="str">
        <f t="shared" ref="Z163:AA163" si="436">+IFERROR(Z162/Z161,"")</f>
        <v/>
      </c>
      <c r="AA163" s="36" t="str">
        <f t="shared" si="436"/>
        <v/>
      </c>
      <c r="AB163" s="36" t="str">
        <f t="shared" ref="AB163:AC163" si="437">+IFERROR(AB162/AB161,"")</f>
        <v/>
      </c>
      <c r="AC163" s="36" t="str">
        <f t="shared" si="437"/>
        <v/>
      </c>
      <c r="AD163" s="36" t="str">
        <f t="shared" ref="AD163:AE163" si="438">+IFERROR(AD162/AD161,"")</f>
        <v/>
      </c>
      <c r="AE163" s="36" t="str">
        <f t="shared" si="438"/>
        <v/>
      </c>
      <c r="AF163" s="53" t="str">
        <f t="shared" ref="AF163:AG163" si="439">+IFERROR(AF162/AF161,"")</f>
        <v/>
      </c>
      <c r="AG163" s="54" t="str">
        <f t="shared" si="439"/>
        <v/>
      </c>
      <c r="AK163" s="36"/>
      <c r="AL163" s="36"/>
      <c r="AM163" s="36"/>
      <c r="AN163" s="36"/>
      <c r="AO163" s="36"/>
      <c r="AP163" s="36"/>
      <c r="AQ163" s="36"/>
      <c r="AR163" s="88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7"/>
      <c r="BJ163" s="30"/>
    </row>
    <row r="164" spans="1:62" ht="15" customHeight="1">
      <c r="A164" s="4" t="s">
        <v>86</v>
      </c>
      <c r="B164" s="8" t="s">
        <v>72</v>
      </c>
      <c r="C164" s="235"/>
      <c r="D164" s="226"/>
      <c r="E164" s="225" t="s">
        <v>72</v>
      </c>
      <c r="F164" s="10" t="s">
        <v>40</v>
      </c>
      <c r="G164" s="19"/>
      <c r="H164" s="19"/>
      <c r="I164" s="19"/>
      <c r="J164" s="19"/>
      <c r="K164" s="19"/>
      <c r="L164" s="19"/>
      <c r="M164" s="19"/>
      <c r="N164" s="19"/>
      <c r="O164" s="97"/>
      <c r="P164" s="97">
        <v>0</v>
      </c>
      <c r="Q164" s="97">
        <v>0</v>
      </c>
      <c r="R164" s="97">
        <v>0</v>
      </c>
      <c r="S164" s="97">
        <v>0</v>
      </c>
      <c r="T164" s="97">
        <v>0</v>
      </c>
      <c r="U164" s="97">
        <v>0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7">
        <v>0</v>
      </c>
      <c r="AD164" s="97">
        <v>0</v>
      </c>
      <c r="AE164" s="97">
        <v>0</v>
      </c>
      <c r="AF164" s="100">
        <f t="shared" ref="AF164:AF165" si="440">+SUM(O164:R164)</f>
        <v>0</v>
      </c>
      <c r="AG164" s="101">
        <f t="shared" ref="AG164:AG165" si="441">+SUM(S164:AD164)</f>
        <v>0</v>
      </c>
      <c r="AI164" s="124">
        <f>+SUMIF($O$1:$AD$1,"REAL",O164:AD164)</f>
        <v>0</v>
      </c>
      <c r="AK164" s="19"/>
      <c r="AL164" s="19"/>
      <c r="AM164" s="19"/>
      <c r="AN164" s="19"/>
      <c r="AO164" s="19"/>
      <c r="AP164" s="19"/>
      <c r="AQ164" s="19"/>
      <c r="AR164" s="85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65"/>
      <c r="BJ164" s="65"/>
    </row>
    <row r="165" spans="1:62">
      <c r="A165" s="4" t="s">
        <v>86</v>
      </c>
      <c r="B165" s="8" t="s">
        <v>72</v>
      </c>
      <c r="C165" s="235"/>
      <c r="D165" s="226"/>
      <c r="E165" s="225"/>
      <c r="F165" s="11" t="s">
        <v>88</v>
      </c>
      <c r="G165" s="34"/>
      <c r="H165" s="34"/>
      <c r="I165" s="34"/>
      <c r="J165" s="34"/>
      <c r="K165" s="34"/>
      <c r="L165" s="34"/>
      <c r="M165" s="34"/>
      <c r="N165" s="34"/>
      <c r="O165" s="98"/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X165" s="98">
        <v>0</v>
      </c>
      <c r="Y165" s="98">
        <v>0</v>
      </c>
      <c r="Z165" s="98">
        <v>0</v>
      </c>
      <c r="AA165" s="98">
        <v>0</v>
      </c>
      <c r="AB165" s="98">
        <v>0</v>
      </c>
      <c r="AC165" s="98">
        <v>0</v>
      </c>
      <c r="AD165" s="98">
        <v>0</v>
      </c>
      <c r="AE165" s="98">
        <v>0</v>
      </c>
      <c r="AF165" s="102">
        <f t="shared" si="440"/>
        <v>0</v>
      </c>
      <c r="AG165" s="103">
        <f t="shared" si="441"/>
        <v>0</v>
      </c>
      <c r="AI165" s="124">
        <f>+SUMIF($O$1:$AD$1,"REAL",O165:AD165)</f>
        <v>0</v>
      </c>
      <c r="AK165" s="34"/>
      <c r="AL165" s="34"/>
      <c r="AM165" s="34"/>
      <c r="AN165" s="34"/>
      <c r="AO165" s="34"/>
      <c r="AP165" s="34"/>
      <c r="AQ165" s="34"/>
      <c r="AR165" s="86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66"/>
      <c r="BJ165" s="66"/>
    </row>
    <row r="166" spans="1:62">
      <c r="A166" s="4" t="s">
        <v>86</v>
      </c>
      <c r="B166" s="8" t="s">
        <v>72</v>
      </c>
      <c r="C166" s="235"/>
      <c r="D166" s="226"/>
      <c r="E166" s="225"/>
      <c r="F166" s="13" t="s">
        <v>90</v>
      </c>
      <c r="G166" s="36"/>
      <c r="H166" s="36"/>
      <c r="I166" s="36"/>
      <c r="J166" s="36"/>
      <c r="K166" s="36"/>
      <c r="L166" s="36"/>
      <c r="M166" s="36"/>
      <c r="N166" s="36"/>
      <c r="O166" s="36"/>
      <c r="P166" s="36" t="str">
        <f t="shared" ref="P166:Y166" si="442">+IFERROR(P165/P164,"")</f>
        <v/>
      </c>
      <c r="Q166" s="36" t="str">
        <f t="shared" si="442"/>
        <v/>
      </c>
      <c r="R166" s="36" t="str">
        <f t="shared" si="442"/>
        <v/>
      </c>
      <c r="S166" s="36" t="str">
        <f t="shared" si="442"/>
        <v/>
      </c>
      <c r="T166" s="36" t="str">
        <f t="shared" si="442"/>
        <v/>
      </c>
      <c r="U166" s="36" t="str">
        <f t="shared" si="442"/>
        <v/>
      </c>
      <c r="V166" s="36" t="str">
        <f t="shared" si="442"/>
        <v/>
      </c>
      <c r="W166" s="36" t="str">
        <f t="shared" si="442"/>
        <v/>
      </c>
      <c r="X166" s="36" t="str">
        <f t="shared" si="442"/>
        <v/>
      </c>
      <c r="Y166" s="36" t="str">
        <f t="shared" si="442"/>
        <v/>
      </c>
      <c r="Z166" s="36" t="str">
        <f t="shared" ref="Z166:AA166" si="443">+IFERROR(Z165/Z164,"")</f>
        <v/>
      </c>
      <c r="AA166" s="36" t="str">
        <f t="shared" si="443"/>
        <v/>
      </c>
      <c r="AB166" s="36" t="str">
        <f t="shared" ref="AB166:AC166" si="444">+IFERROR(AB165/AB164,"")</f>
        <v/>
      </c>
      <c r="AC166" s="36" t="str">
        <f t="shared" si="444"/>
        <v/>
      </c>
      <c r="AD166" s="36" t="str">
        <f t="shared" ref="AD166:AE166" si="445">+IFERROR(AD165/AD164,"")</f>
        <v/>
      </c>
      <c r="AE166" s="36" t="str">
        <f t="shared" si="445"/>
        <v/>
      </c>
      <c r="AF166" s="53" t="str">
        <f t="shared" ref="AF166:AG166" si="446">+IFERROR(AF165/AF164,"")</f>
        <v/>
      </c>
      <c r="AG166" s="54" t="str">
        <f t="shared" si="446"/>
        <v/>
      </c>
      <c r="AK166" s="36"/>
      <c r="AL166" s="36"/>
      <c r="AM166" s="36"/>
      <c r="AN166" s="36"/>
      <c r="AO166" s="36"/>
      <c r="AP166" s="36"/>
      <c r="AQ166" s="36"/>
      <c r="AR166" s="88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7"/>
      <c r="BJ166" s="30"/>
    </row>
    <row r="167" spans="1:62" ht="15" customHeight="1">
      <c r="A167" s="4" t="s">
        <v>86</v>
      </c>
      <c r="B167" s="8" t="s">
        <v>73</v>
      </c>
      <c r="C167" s="235"/>
      <c r="D167" s="226"/>
      <c r="E167" s="225" t="s">
        <v>73</v>
      </c>
      <c r="F167" s="10" t="s">
        <v>40</v>
      </c>
      <c r="G167" s="19"/>
      <c r="H167" s="19"/>
      <c r="I167" s="19"/>
      <c r="J167" s="19"/>
      <c r="K167" s="19"/>
      <c r="L167" s="19"/>
      <c r="M167" s="19"/>
      <c r="N167" s="19"/>
      <c r="O167" s="97"/>
      <c r="P167" s="97">
        <v>0</v>
      </c>
      <c r="Q167" s="97">
        <v>0</v>
      </c>
      <c r="R167" s="97">
        <v>0</v>
      </c>
      <c r="S167" s="97">
        <v>0</v>
      </c>
      <c r="T167" s="97">
        <v>0</v>
      </c>
      <c r="U167" s="97">
        <v>0</v>
      </c>
      <c r="V167" s="97">
        <v>0</v>
      </c>
      <c r="W167" s="97">
        <v>0</v>
      </c>
      <c r="X167" s="97">
        <v>0</v>
      </c>
      <c r="Y167" s="97">
        <v>0</v>
      </c>
      <c r="Z167" s="97">
        <v>0</v>
      </c>
      <c r="AA167" s="97">
        <v>0</v>
      </c>
      <c r="AB167" s="97">
        <v>0</v>
      </c>
      <c r="AC167" s="97">
        <v>0</v>
      </c>
      <c r="AD167" s="97">
        <v>0</v>
      </c>
      <c r="AE167" s="97">
        <v>0</v>
      </c>
      <c r="AF167" s="100">
        <f t="shared" ref="AF167:AF168" si="447">+SUM(O167:R167)</f>
        <v>0</v>
      </c>
      <c r="AG167" s="101">
        <f t="shared" ref="AG167:AG168" si="448">+SUM(S167:AD167)</f>
        <v>0</v>
      </c>
      <c r="AI167" s="124">
        <f>+SUMIF($O$1:$AD$1,"REAL",O167:AD167)</f>
        <v>0</v>
      </c>
      <c r="AK167" s="19"/>
      <c r="AL167" s="19"/>
      <c r="AM167" s="19"/>
      <c r="AN167" s="19"/>
      <c r="AO167" s="19"/>
      <c r="AP167" s="19"/>
      <c r="AQ167" s="19"/>
      <c r="AR167" s="85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65"/>
      <c r="BJ167" s="65"/>
    </row>
    <row r="168" spans="1:62">
      <c r="A168" s="4" t="s">
        <v>86</v>
      </c>
      <c r="B168" s="8" t="s">
        <v>73</v>
      </c>
      <c r="C168" s="235"/>
      <c r="D168" s="226"/>
      <c r="E168" s="225"/>
      <c r="F168" s="11" t="s">
        <v>88</v>
      </c>
      <c r="G168" s="34"/>
      <c r="H168" s="34"/>
      <c r="I168" s="34"/>
      <c r="J168" s="34"/>
      <c r="K168" s="34"/>
      <c r="L168" s="34"/>
      <c r="M168" s="34"/>
      <c r="N168" s="34"/>
      <c r="O168" s="98"/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X168" s="98">
        <v>0</v>
      </c>
      <c r="Y168" s="98">
        <v>0</v>
      </c>
      <c r="Z168" s="98">
        <v>0</v>
      </c>
      <c r="AA168" s="98">
        <v>0</v>
      </c>
      <c r="AB168" s="98">
        <v>0</v>
      </c>
      <c r="AC168" s="98">
        <v>0</v>
      </c>
      <c r="AD168" s="98">
        <v>0</v>
      </c>
      <c r="AE168" s="98">
        <v>0</v>
      </c>
      <c r="AF168" s="102">
        <f t="shared" si="447"/>
        <v>0</v>
      </c>
      <c r="AG168" s="103">
        <f t="shared" si="448"/>
        <v>0</v>
      </c>
      <c r="AI168" s="124">
        <f>+SUMIF($O$1:$AD$1,"REAL",O168:AD168)</f>
        <v>0</v>
      </c>
      <c r="AK168" s="34"/>
      <c r="AL168" s="34"/>
      <c r="AM168" s="34"/>
      <c r="AN168" s="34"/>
      <c r="AO168" s="34"/>
      <c r="AP168" s="34"/>
      <c r="AQ168" s="34"/>
      <c r="AR168" s="86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66"/>
      <c r="BJ168" s="66"/>
    </row>
    <row r="169" spans="1:62">
      <c r="A169" s="4" t="s">
        <v>86</v>
      </c>
      <c r="B169" s="8" t="s">
        <v>73</v>
      </c>
      <c r="C169" s="235"/>
      <c r="D169" s="226"/>
      <c r="E169" s="225"/>
      <c r="F169" s="13" t="s">
        <v>90</v>
      </c>
      <c r="G169" s="36"/>
      <c r="H169" s="36"/>
      <c r="I169" s="36"/>
      <c r="J169" s="36"/>
      <c r="K169" s="36"/>
      <c r="L169" s="36"/>
      <c r="M169" s="36"/>
      <c r="N169" s="36"/>
      <c r="O169" s="36"/>
      <c r="P169" s="36" t="str">
        <f t="shared" ref="P169:Y169" si="449">+IFERROR(P168/P167,"")</f>
        <v/>
      </c>
      <c r="Q169" s="36" t="str">
        <f t="shared" si="449"/>
        <v/>
      </c>
      <c r="R169" s="36" t="str">
        <f t="shared" si="449"/>
        <v/>
      </c>
      <c r="S169" s="36" t="str">
        <f t="shared" si="449"/>
        <v/>
      </c>
      <c r="T169" s="36" t="str">
        <f t="shared" si="449"/>
        <v/>
      </c>
      <c r="U169" s="36" t="str">
        <f t="shared" si="449"/>
        <v/>
      </c>
      <c r="V169" s="36" t="str">
        <f t="shared" si="449"/>
        <v/>
      </c>
      <c r="W169" s="36" t="str">
        <f t="shared" si="449"/>
        <v/>
      </c>
      <c r="X169" s="36" t="str">
        <f t="shared" si="449"/>
        <v/>
      </c>
      <c r="Y169" s="36" t="str">
        <f t="shared" si="449"/>
        <v/>
      </c>
      <c r="Z169" s="36" t="str">
        <f t="shared" ref="Z169:AA169" si="450">+IFERROR(Z168/Z167,"")</f>
        <v/>
      </c>
      <c r="AA169" s="36" t="str">
        <f t="shared" si="450"/>
        <v/>
      </c>
      <c r="AB169" s="36" t="str">
        <f t="shared" ref="AB169:AC169" si="451">+IFERROR(AB168/AB167,"")</f>
        <v/>
      </c>
      <c r="AC169" s="36" t="str">
        <f t="shared" si="451"/>
        <v/>
      </c>
      <c r="AD169" s="36" t="str">
        <f t="shared" ref="AD169:AE169" si="452">+IFERROR(AD168/AD167,"")</f>
        <v/>
      </c>
      <c r="AE169" s="36" t="str">
        <f t="shared" si="452"/>
        <v/>
      </c>
      <c r="AF169" s="53" t="str">
        <f t="shared" ref="AF169:AG169" si="453">+IFERROR(AF168/AF167,"")</f>
        <v/>
      </c>
      <c r="AG169" s="54" t="str">
        <f t="shared" si="453"/>
        <v/>
      </c>
      <c r="AK169" s="36"/>
      <c r="AL169" s="36"/>
      <c r="AM169" s="36"/>
      <c r="AN169" s="36"/>
      <c r="AO169" s="36"/>
      <c r="AP169" s="36"/>
      <c r="AQ169" s="36"/>
      <c r="AR169" s="88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7"/>
      <c r="BJ169" s="30"/>
    </row>
    <row r="170" spans="1:62" ht="15" customHeight="1">
      <c r="A170" s="4" t="s">
        <v>86</v>
      </c>
      <c r="B170" s="4" t="s">
        <v>51</v>
      </c>
      <c r="C170" s="235"/>
      <c r="D170" s="226" t="s">
        <v>39</v>
      </c>
      <c r="E170" s="225" t="s">
        <v>51</v>
      </c>
      <c r="F170" s="10" t="s">
        <v>40</v>
      </c>
      <c r="G170" s="19"/>
      <c r="H170" s="19"/>
      <c r="I170" s="19"/>
      <c r="J170" s="19"/>
      <c r="K170" s="19"/>
      <c r="L170" s="19"/>
      <c r="M170" s="19"/>
      <c r="N170" s="19"/>
      <c r="O170" s="97"/>
      <c r="P170" s="97">
        <v>0</v>
      </c>
      <c r="Q170" s="97">
        <v>0</v>
      </c>
      <c r="R170" s="97">
        <v>0</v>
      </c>
      <c r="S170" s="97">
        <v>0</v>
      </c>
      <c r="T170" s="97">
        <v>0</v>
      </c>
      <c r="U170" s="97">
        <v>0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2</v>
      </c>
      <c r="AB170" s="97">
        <v>0</v>
      </c>
      <c r="AC170" s="97">
        <v>0</v>
      </c>
      <c r="AD170" s="97">
        <v>0</v>
      </c>
      <c r="AE170" s="97">
        <v>0</v>
      </c>
      <c r="AF170" s="100">
        <f t="shared" ref="AF170:AF179" si="454">+SUM(O170:R170)</f>
        <v>0</v>
      </c>
      <c r="AG170" s="101">
        <f t="shared" ref="AG170:AG179" si="455">+SUM(S170:AD170)</f>
        <v>2</v>
      </c>
      <c r="AI170" s="124">
        <f>+SUMIF($O$1:$AD$1,"REAL",O170:AD170)</f>
        <v>2</v>
      </c>
      <c r="AK170" s="19"/>
      <c r="AL170" s="19"/>
      <c r="AM170" s="19"/>
      <c r="AN170" s="19"/>
      <c r="AO170" s="19"/>
      <c r="AP170" s="19"/>
      <c r="AQ170" s="19"/>
      <c r="AR170" s="85"/>
      <c r="AS170" s="93"/>
      <c r="AT170" s="93"/>
      <c r="AU170" s="93"/>
      <c r="AV170" s="93"/>
      <c r="AW170" s="93"/>
      <c r="AX170" s="93"/>
      <c r="AY170" s="93"/>
      <c r="AZ170" s="93"/>
      <c r="BA170" s="93"/>
      <c r="BB170" s="93"/>
      <c r="BC170" s="93"/>
      <c r="BD170" s="93"/>
      <c r="BE170" s="93"/>
      <c r="BF170" s="93"/>
      <c r="BG170" s="93"/>
      <c r="BH170" s="93"/>
      <c r="BI170" s="65"/>
      <c r="BJ170" s="65"/>
    </row>
    <row r="171" spans="1:62">
      <c r="A171" s="4" t="s">
        <v>86</v>
      </c>
      <c r="B171" s="4" t="s">
        <v>51</v>
      </c>
      <c r="C171" s="235"/>
      <c r="D171" s="226"/>
      <c r="E171" s="225"/>
      <c r="F171" s="11" t="s">
        <v>88</v>
      </c>
      <c r="G171" s="34"/>
      <c r="H171" s="34"/>
      <c r="I171" s="34"/>
      <c r="J171" s="34"/>
      <c r="K171" s="34"/>
      <c r="L171" s="34"/>
      <c r="M171" s="34"/>
      <c r="N171" s="34"/>
      <c r="O171" s="98"/>
      <c r="P171" s="98">
        <f>SUM(P172:P177)</f>
        <v>0</v>
      </c>
      <c r="Q171" s="98">
        <f t="shared" ref="Q171" si="456">SUM(Q172:Q177)</f>
        <v>0</v>
      </c>
      <c r="R171" s="98">
        <f t="shared" ref="R171" si="457">SUM(R172:R177)</f>
        <v>0</v>
      </c>
      <c r="S171" s="98">
        <f t="shared" ref="S171" si="458">SUM(S172:S177)</f>
        <v>0</v>
      </c>
      <c r="T171" s="98">
        <f t="shared" ref="T171" si="459">SUM(T172:T177)</f>
        <v>0</v>
      </c>
      <c r="U171" s="98">
        <f t="shared" ref="U171" si="460">SUM(U172:U177)</f>
        <v>0</v>
      </c>
      <c r="V171" s="98">
        <f t="shared" ref="V171" si="461">SUM(V172:V177)</f>
        <v>0</v>
      </c>
      <c r="W171" s="98">
        <f t="shared" ref="W171" si="462">SUM(W172:W177)</f>
        <v>0</v>
      </c>
      <c r="X171" s="98">
        <f t="shared" ref="X171" si="463">SUM(X172:X177)</f>
        <v>0</v>
      </c>
      <c r="Y171" s="98">
        <f t="shared" ref="Y171:Z171" si="464">SUM(Y172:Y177)</f>
        <v>0</v>
      </c>
      <c r="Z171" s="98">
        <f t="shared" si="464"/>
        <v>0</v>
      </c>
      <c r="AA171" s="98">
        <f t="shared" ref="AA171:AB171" si="465">SUM(AA172:AA177)</f>
        <v>2</v>
      </c>
      <c r="AB171" s="98">
        <f t="shared" si="465"/>
        <v>0</v>
      </c>
      <c r="AC171" s="98">
        <f t="shared" ref="AC171:AD171" si="466">SUM(AC172:AC177)</f>
        <v>0</v>
      </c>
      <c r="AD171" s="98">
        <f t="shared" si="466"/>
        <v>1</v>
      </c>
      <c r="AE171" s="98">
        <f t="shared" ref="AE171" si="467">SUM(AE172:AE177)</f>
        <v>0</v>
      </c>
      <c r="AF171" s="102">
        <f t="shared" si="454"/>
        <v>0</v>
      </c>
      <c r="AG171" s="103">
        <f t="shared" si="455"/>
        <v>3</v>
      </c>
      <c r="AI171" s="124">
        <f>+SUMIF($O$1:$AD$1,"REAL",O171:AD171)</f>
        <v>3</v>
      </c>
      <c r="AK171" s="34"/>
      <c r="AL171" s="34"/>
      <c r="AM171" s="34"/>
      <c r="AN171" s="34"/>
      <c r="AO171" s="34"/>
      <c r="AP171" s="34"/>
      <c r="AQ171" s="34"/>
      <c r="AR171" s="86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66"/>
      <c r="BJ171" s="66"/>
    </row>
    <row r="172" spans="1:62">
      <c r="A172" s="4" t="s">
        <v>86</v>
      </c>
      <c r="B172" s="4" t="s">
        <v>51</v>
      </c>
      <c r="C172" s="235"/>
      <c r="D172" s="226"/>
      <c r="E172" s="225"/>
      <c r="F172" s="12" t="s">
        <v>63</v>
      </c>
      <c r="G172" s="35"/>
      <c r="H172" s="35"/>
      <c r="I172" s="35"/>
      <c r="J172" s="35"/>
      <c r="K172" s="35"/>
      <c r="L172" s="35"/>
      <c r="M172" s="35"/>
      <c r="N172" s="35"/>
      <c r="O172" s="99"/>
      <c r="P172" s="99">
        <v>0</v>
      </c>
      <c r="Q172" s="99">
        <v>0</v>
      </c>
      <c r="R172" s="99">
        <v>0</v>
      </c>
      <c r="S172" s="99">
        <v>0</v>
      </c>
      <c r="T172" s="99">
        <v>0</v>
      </c>
      <c r="U172" s="99">
        <v>0</v>
      </c>
      <c r="V172" s="99">
        <v>0</v>
      </c>
      <c r="W172" s="99">
        <v>0</v>
      </c>
      <c r="X172" s="99">
        <v>0</v>
      </c>
      <c r="Y172" s="99">
        <v>0</v>
      </c>
      <c r="Z172" s="99">
        <v>0</v>
      </c>
      <c r="AA172" s="99">
        <v>0</v>
      </c>
      <c r="AB172" s="99">
        <v>0</v>
      </c>
      <c r="AC172" s="99">
        <v>0</v>
      </c>
      <c r="AD172" s="99">
        <v>0</v>
      </c>
      <c r="AE172" s="99">
        <v>0</v>
      </c>
      <c r="AF172" s="104">
        <f t="shared" si="454"/>
        <v>0</v>
      </c>
      <c r="AG172" s="105">
        <f t="shared" si="455"/>
        <v>0</v>
      </c>
      <c r="AK172" s="35"/>
      <c r="AL172" s="35"/>
      <c r="AM172" s="35"/>
      <c r="AN172" s="35"/>
      <c r="AO172" s="35"/>
      <c r="AP172" s="35"/>
      <c r="AQ172" s="35"/>
      <c r="AR172" s="87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30"/>
      <c r="BJ172" s="30"/>
    </row>
    <row r="173" spans="1:62">
      <c r="A173" s="4" t="s">
        <v>86</v>
      </c>
      <c r="B173" s="4" t="s">
        <v>51</v>
      </c>
      <c r="C173" s="235"/>
      <c r="D173" s="226"/>
      <c r="E173" s="225"/>
      <c r="F173" s="12" t="s">
        <v>64</v>
      </c>
      <c r="G173" s="35"/>
      <c r="H173" s="35"/>
      <c r="I173" s="35"/>
      <c r="J173" s="35"/>
      <c r="K173" s="35"/>
      <c r="L173" s="35"/>
      <c r="M173" s="35"/>
      <c r="N173" s="35"/>
      <c r="O173" s="99"/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X173" s="99">
        <v>0</v>
      </c>
      <c r="Y173" s="99">
        <v>0</v>
      </c>
      <c r="Z173" s="99">
        <v>0</v>
      </c>
      <c r="AA173" s="99">
        <v>0</v>
      </c>
      <c r="AB173" s="99">
        <v>0</v>
      </c>
      <c r="AC173" s="99">
        <v>0</v>
      </c>
      <c r="AD173" s="99">
        <v>0</v>
      </c>
      <c r="AE173" s="99">
        <v>0</v>
      </c>
      <c r="AF173" s="104">
        <f t="shared" si="454"/>
        <v>0</v>
      </c>
      <c r="AG173" s="105">
        <f t="shared" si="455"/>
        <v>0</v>
      </c>
      <c r="AK173" s="35"/>
      <c r="AL173" s="35"/>
      <c r="AM173" s="35"/>
      <c r="AN173" s="35"/>
      <c r="AO173" s="35"/>
      <c r="AP173" s="35"/>
      <c r="AQ173" s="35"/>
      <c r="AR173" s="87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30"/>
      <c r="BJ173" s="30"/>
    </row>
    <row r="174" spans="1:62">
      <c r="A174" s="4" t="s">
        <v>86</v>
      </c>
      <c r="B174" s="4" t="s">
        <v>51</v>
      </c>
      <c r="C174" s="235"/>
      <c r="D174" s="226"/>
      <c r="E174" s="225"/>
      <c r="F174" s="12" t="s">
        <v>65</v>
      </c>
      <c r="G174" s="35"/>
      <c r="H174" s="35"/>
      <c r="I174" s="35"/>
      <c r="J174" s="35"/>
      <c r="K174" s="35"/>
      <c r="L174" s="35"/>
      <c r="M174" s="35"/>
      <c r="N174" s="35"/>
      <c r="O174" s="99"/>
      <c r="P174" s="99">
        <v>0</v>
      </c>
      <c r="Q174" s="99">
        <v>0</v>
      </c>
      <c r="R174" s="99">
        <v>0</v>
      </c>
      <c r="S174" s="99">
        <v>0</v>
      </c>
      <c r="T174" s="99">
        <v>0</v>
      </c>
      <c r="U174" s="99">
        <v>0</v>
      </c>
      <c r="V174" s="99">
        <v>0</v>
      </c>
      <c r="W174" s="99">
        <v>0</v>
      </c>
      <c r="X174" s="99">
        <v>0</v>
      </c>
      <c r="Y174" s="99">
        <v>0</v>
      </c>
      <c r="Z174" s="99">
        <v>0</v>
      </c>
      <c r="AA174" s="99">
        <v>0</v>
      </c>
      <c r="AB174" s="99">
        <v>0</v>
      </c>
      <c r="AC174" s="99">
        <v>0</v>
      </c>
      <c r="AD174" s="99">
        <v>0</v>
      </c>
      <c r="AE174" s="99">
        <v>0</v>
      </c>
      <c r="AF174" s="104">
        <f t="shared" si="454"/>
        <v>0</v>
      </c>
      <c r="AG174" s="105">
        <f t="shared" si="455"/>
        <v>0</v>
      </c>
      <c r="AK174" s="35"/>
      <c r="AL174" s="35"/>
      <c r="AM174" s="35"/>
      <c r="AN174" s="35"/>
      <c r="AO174" s="35"/>
      <c r="AP174" s="35"/>
      <c r="AQ174" s="35"/>
      <c r="AR174" s="87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30"/>
      <c r="BJ174" s="30"/>
    </row>
    <row r="175" spans="1:62">
      <c r="A175" s="4" t="s">
        <v>86</v>
      </c>
      <c r="B175" s="4" t="s">
        <v>51</v>
      </c>
      <c r="C175" s="235"/>
      <c r="D175" s="226"/>
      <c r="E175" s="225"/>
      <c r="F175" s="12" t="s">
        <v>66</v>
      </c>
      <c r="G175" s="35"/>
      <c r="H175" s="35"/>
      <c r="I175" s="35"/>
      <c r="J175" s="35"/>
      <c r="K175" s="35"/>
      <c r="L175" s="35"/>
      <c r="M175" s="35"/>
      <c r="N175" s="35"/>
      <c r="O175" s="99"/>
      <c r="P175" s="99">
        <v>0</v>
      </c>
      <c r="Q175" s="99">
        <v>0</v>
      </c>
      <c r="R175" s="99">
        <v>0</v>
      </c>
      <c r="S175" s="99">
        <v>0</v>
      </c>
      <c r="T175" s="99">
        <v>0</v>
      </c>
      <c r="U175" s="99">
        <v>0</v>
      </c>
      <c r="V175" s="99">
        <v>0</v>
      </c>
      <c r="W175" s="99">
        <v>0</v>
      </c>
      <c r="X175" s="99">
        <v>0</v>
      </c>
      <c r="Y175" s="99">
        <v>0</v>
      </c>
      <c r="Z175" s="99">
        <v>0</v>
      </c>
      <c r="AA175" s="99">
        <v>1</v>
      </c>
      <c r="AB175" s="99">
        <v>0</v>
      </c>
      <c r="AC175" s="99">
        <v>0</v>
      </c>
      <c r="AD175" s="99">
        <v>0</v>
      </c>
      <c r="AE175" s="99">
        <v>0</v>
      </c>
      <c r="AF175" s="104">
        <f t="shared" si="454"/>
        <v>0</v>
      </c>
      <c r="AG175" s="105">
        <f t="shared" si="455"/>
        <v>1</v>
      </c>
      <c r="AK175" s="35"/>
      <c r="AL175" s="35"/>
      <c r="AM175" s="35"/>
      <c r="AN175" s="35"/>
      <c r="AO175" s="35"/>
      <c r="AP175" s="35"/>
      <c r="AQ175" s="35"/>
      <c r="AR175" s="87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30"/>
      <c r="BJ175" s="30"/>
    </row>
    <row r="176" spans="1:62">
      <c r="A176" s="4" t="s">
        <v>86</v>
      </c>
      <c r="B176" s="4" t="s">
        <v>51</v>
      </c>
      <c r="C176" s="235"/>
      <c r="D176" s="226"/>
      <c r="E176" s="225"/>
      <c r="F176" s="12" t="s">
        <v>67</v>
      </c>
      <c r="G176" s="35"/>
      <c r="H176" s="35"/>
      <c r="I176" s="35"/>
      <c r="J176" s="35"/>
      <c r="K176" s="35"/>
      <c r="L176" s="35"/>
      <c r="M176" s="35"/>
      <c r="N176" s="35"/>
      <c r="O176" s="99"/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X176" s="99">
        <v>0</v>
      </c>
      <c r="Y176" s="99">
        <v>0</v>
      </c>
      <c r="Z176" s="99">
        <v>0</v>
      </c>
      <c r="AA176" s="99">
        <v>1</v>
      </c>
      <c r="AB176" s="99">
        <v>0</v>
      </c>
      <c r="AC176" s="99">
        <v>0</v>
      </c>
      <c r="AD176" s="99">
        <v>1</v>
      </c>
      <c r="AE176" s="99">
        <v>0</v>
      </c>
      <c r="AF176" s="104">
        <f t="shared" si="454"/>
        <v>0</v>
      </c>
      <c r="AG176" s="105">
        <f t="shared" si="455"/>
        <v>2</v>
      </c>
      <c r="AK176" s="35"/>
      <c r="AL176" s="35"/>
      <c r="AM176" s="35"/>
      <c r="AN176" s="35"/>
      <c r="AO176" s="35"/>
      <c r="AP176" s="35"/>
      <c r="AQ176" s="35"/>
      <c r="AR176" s="87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30"/>
      <c r="BJ176" s="30"/>
    </row>
    <row r="177" spans="1:71">
      <c r="A177" s="4" t="s">
        <v>86</v>
      </c>
      <c r="B177" s="4" t="s">
        <v>51</v>
      </c>
      <c r="C177" s="235"/>
      <c r="D177" s="226"/>
      <c r="E177" s="225"/>
      <c r="F177" s="12" t="s">
        <v>68</v>
      </c>
      <c r="G177" s="35"/>
      <c r="H177" s="35"/>
      <c r="I177" s="35"/>
      <c r="J177" s="35"/>
      <c r="K177" s="35"/>
      <c r="L177" s="35"/>
      <c r="M177" s="35"/>
      <c r="N177" s="35"/>
      <c r="O177" s="99"/>
      <c r="P177" s="99">
        <v>0</v>
      </c>
      <c r="Q177" s="99">
        <v>0</v>
      </c>
      <c r="R177" s="99">
        <v>0</v>
      </c>
      <c r="S177" s="99">
        <v>0</v>
      </c>
      <c r="T177" s="99">
        <v>0</v>
      </c>
      <c r="U177" s="99">
        <v>0</v>
      </c>
      <c r="V177" s="99">
        <v>0</v>
      </c>
      <c r="W177" s="99">
        <v>0</v>
      </c>
      <c r="X177" s="99">
        <v>0</v>
      </c>
      <c r="Y177" s="99">
        <v>0</v>
      </c>
      <c r="Z177" s="99">
        <v>0</v>
      </c>
      <c r="AA177" s="99">
        <v>0</v>
      </c>
      <c r="AB177" s="99">
        <v>0</v>
      </c>
      <c r="AC177" s="99">
        <v>0</v>
      </c>
      <c r="AD177" s="99">
        <v>0</v>
      </c>
      <c r="AE177" s="99">
        <v>0</v>
      </c>
      <c r="AF177" s="104">
        <f t="shared" si="454"/>
        <v>0</v>
      </c>
      <c r="AG177" s="105">
        <f t="shared" si="455"/>
        <v>0</v>
      </c>
      <c r="AK177" s="35"/>
      <c r="AL177" s="35"/>
      <c r="AM177" s="35"/>
      <c r="AN177" s="35"/>
      <c r="AO177" s="35"/>
      <c r="AP177" s="35"/>
      <c r="AQ177" s="35"/>
      <c r="AR177" s="87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30"/>
      <c r="BJ177" s="30"/>
    </row>
    <row r="178" spans="1:71">
      <c r="A178" s="4" t="s">
        <v>86</v>
      </c>
      <c r="B178" s="4" t="s">
        <v>51</v>
      </c>
      <c r="C178" s="235"/>
      <c r="D178" s="226"/>
      <c r="E178" s="225"/>
      <c r="F178" s="14" t="s">
        <v>3</v>
      </c>
      <c r="G178" s="37"/>
      <c r="H178" s="37"/>
      <c r="I178" s="37"/>
      <c r="J178" s="37"/>
      <c r="K178" s="37"/>
      <c r="L178" s="37"/>
      <c r="M178" s="37"/>
      <c r="N178" s="37"/>
      <c r="O178" s="106">
        <f>+O172+O174+O176</f>
        <v>0</v>
      </c>
      <c r="P178" s="106">
        <f t="shared" ref="P178:Z178" si="468">+P172+P174+P176</f>
        <v>0</v>
      </c>
      <c r="Q178" s="106">
        <f t="shared" si="468"/>
        <v>0</v>
      </c>
      <c r="R178" s="106">
        <f t="shared" si="468"/>
        <v>0</v>
      </c>
      <c r="S178" s="106">
        <f t="shared" si="468"/>
        <v>0</v>
      </c>
      <c r="T178" s="106">
        <f t="shared" si="468"/>
        <v>0</v>
      </c>
      <c r="U178" s="106">
        <f t="shared" si="468"/>
        <v>0</v>
      </c>
      <c r="V178" s="106">
        <f t="shared" si="468"/>
        <v>0</v>
      </c>
      <c r="W178" s="106">
        <f t="shared" si="468"/>
        <v>0</v>
      </c>
      <c r="X178" s="106">
        <f t="shared" si="468"/>
        <v>0</v>
      </c>
      <c r="Y178" s="106">
        <f t="shared" si="468"/>
        <v>0</v>
      </c>
      <c r="Z178" s="106">
        <f t="shared" si="468"/>
        <v>0</v>
      </c>
      <c r="AA178" s="106">
        <f t="shared" ref="AA178:AB178" si="469">+AA172+AA174+AA176</f>
        <v>1</v>
      </c>
      <c r="AB178" s="106">
        <f t="shared" si="469"/>
        <v>0</v>
      </c>
      <c r="AC178" s="106">
        <f t="shared" ref="AC178:AD178" si="470">+AC172+AC174+AC176</f>
        <v>0</v>
      </c>
      <c r="AD178" s="106">
        <f t="shared" si="470"/>
        <v>1</v>
      </c>
      <c r="AE178" s="106">
        <f t="shared" ref="AE178" si="471">+AE172+AE174+AE176</f>
        <v>0</v>
      </c>
      <c r="AF178" s="112">
        <f t="shared" si="454"/>
        <v>0</v>
      </c>
      <c r="AG178" s="113">
        <f t="shared" si="455"/>
        <v>2</v>
      </c>
      <c r="AK178" s="37"/>
      <c r="AL178" s="37"/>
      <c r="AM178" s="37"/>
      <c r="AN178" s="37"/>
      <c r="AO178" s="37"/>
      <c r="AP178" s="37"/>
      <c r="AQ178" s="37"/>
      <c r="AR178" s="89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27"/>
      <c r="BJ178" s="30"/>
    </row>
    <row r="179" spans="1:71">
      <c r="A179" s="4" t="s">
        <v>86</v>
      </c>
      <c r="B179" s="4" t="s">
        <v>51</v>
      </c>
      <c r="C179" s="235"/>
      <c r="D179" s="226"/>
      <c r="E179" s="225"/>
      <c r="F179" s="14" t="s">
        <v>42</v>
      </c>
      <c r="G179" s="37"/>
      <c r="H179" s="37"/>
      <c r="I179" s="37"/>
      <c r="J179" s="37"/>
      <c r="K179" s="37"/>
      <c r="L179" s="37"/>
      <c r="M179" s="37"/>
      <c r="N179" s="37"/>
      <c r="O179" s="106">
        <f>+O173+O175+O177</f>
        <v>0</v>
      </c>
      <c r="P179" s="106">
        <f t="shared" ref="P179:Z179" si="472">+P173+P175+P177</f>
        <v>0</v>
      </c>
      <c r="Q179" s="106">
        <f t="shared" si="472"/>
        <v>0</v>
      </c>
      <c r="R179" s="106">
        <f t="shared" si="472"/>
        <v>0</v>
      </c>
      <c r="S179" s="106">
        <f t="shared" si="472"/>
        <v>0</v>
      </c>
      <c r="T179" s="106">
        <f t="shared" si="472"/>
        <v>0</v>
      </c>
      <c r="U179" s="106">
        <f t="shared" si="472"/>
        <v>0</v>
      </c>
      <c r="V179" s="106">
        <f t="shared" si="472"/>
        <v>0</v>
      </c>
      <c r="W179" s="106">
        <f t="shared" si="472"/>
        <v>0</v>
      </c>
      <c r="X179" s="106">
        <f t="shared" si="472"/>
        <v>0</v>
      </c>
      <c r="Y179" s="106">
        <f t="shared" si="472"/>
        <v>0</v>
      </c>
      <c r="Z179" s="106">
        <f t="shared" si="472"/>
        <v>0</v>
      </c>
      <c r="AA179" s="106">
        <f t="shared" ref="AA179:AB179" si="473">+AA173+AA175+AA177</f>
        <v>1</v>
      </c>
      <c r="AB179" s="106">
        <f t="shared" si="473"/>
        <v>0</v>
      </c>
      <c r="AC179" s="106">
        <f t="shared" ref="AC179:AD179" si="474">+AC173+AC175+AC177</f>
        <v>0</v>
      </c>
      <c r="AD179" s="106">
        <f t="shared" si="474"/>
        <v>0</v>
      </c>
      <c r="AE179" s="106">
        <f t="shared" ref="AE179" si="475">+AE173+AE175+AE177</f>
        <v>0</v>
      </c>
      <c r="AF179" s="112">
        <f t="shared" si="454"/>
        <v>0</v>
      </c>
      <c r="AG179" s="113">
        <f t="shared" si="455"/>
        <v>1</v>
      </c>
      <c r="AK179" s="37"/>
      <c r="AL179" s="37"/>
      <c r="AM179" s="37"/>
      <c r="AN179" s="37"/>
      <c r="AO179" s="37"/>
      <c r="AP179" s="37"/>
      <c r="AQ179" s="37"/>
      <c r="AR179" s="89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27"/>
      <c r="BJ179" s="30"/>
    </row>
    <row r="180" spans="1:71">
      <c r="A180" s="4" t="s">
        <v>86</v>
      </c>
      <c r="B180" s="4" t="s">
        <v>51</v>
      </c>
      <c r="C180" s="235"/>
      <c r="D180" s="226"/>
      <c r="E180" s="225"/>
      <c r="F180" s="13" t="s">
        <v>90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49" t="str">
        <f t="shared" ref="AF180:AG180" si="476">+IFERROR(AF171/AF170,"")</f>
        <v/>
      </c>
      <c r="AG180" s="50">
        <f t="shared" si="476"/>
        <v>1.5</v>
      </c>
      <c r="AK180" s="36"/>
      <c r="AL180" s="36"/>
      <c r="AM180" s="36"/>
      <c r="AN180" s="36"/>
      <c r="AO180" s="36"/>
      <c r="AP180" s="36"/>
      <c r="AQ180" s="36"/>
      <c r="AR180" s="88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7"/>
      <c r="BJ180" s="30"/>
    </row>
    <row r="181" spans="1:71">
      <c r="A181" s="4" t="s">
        <v>86</v>
      </c>
      <c r="B181" s="4" t="s">
        <v>52</v>
      </c>
      <c r="C181" s="235"/>
      <c r="D181" s="226"/>
      <c r="E181" s="225" t="s">
        <v>52</v>
      </c>
      <c r="F181" s="10" t="s">
        <v>40</v>
      </c>
      <c r="G181" s="19"/>
      <c r="H181" s="19"/>
      <c r="I181" s="19"/>
      <c r="J181" s="19"/>
      <c r="K181" s="19"/>
      <c r="L181" s="19"/>
      <c r="M181" s="19"/>
      <c r="N181" s="19"/>
      <c r="O181" s="97"/>
      <c r="P181" s="97">
        <v>0</v>
      </c>
      <c r="Q181" s="97">
        <v>0</v>
      </c>
      <c r="R181" s="97">
        <v>0</v>
      </c>
      <c r="S181" s="97">
        <v>0</v>
      </c>
      <c r="T181" s="97">
        <v>0</v>
      </c>
      <c r="U181" s="97">
        <v>0</v>
      </c>
      <c r="V181" s="97">
        <v>0</v>
      </c>
      <c r="W181" s="97">
        <v>0</v>
      </c>
      <c r="X181" s="97">
        <v>0</v>
      </c>
      <c r="Y181" s="97">
        <v>0</v>
      </c>
      <c r="Z181" s="97">
        <v>0</v>
      </c>
      <c r="AA181" s="97">
        <v>0</v>
      </c>
      <c r="AB181" s="97">
        <v>0</v>
      </c>
      <c r="AC181" s="97">
        <v>0</v>
      </c>
      <c r="AD181" s="97">
        <v>0</v>
      </c>
      <c r="AE181" s="97">
        <v>0</v>
      </c>
      <c r="AF181" s="100">
        <f t="shared" ref="AF181:AF184" si="477">+SUM(O181:R181)</f>
        <v>0</v>
      </c>
      <c r="AG181" s="101">
        <f t="shared" ref="AG181:AG184" si="478">+SUM(S181:AD181)</f>
        <v>0</v>
      </c>
      <c r="AI181" s="124">
        <f>+SUMIF($O$1:$AD$1,"REAL",O181:AD181)</f>
        <v>0</v>
      </c>
      <c r="AK181" s="26"/>
      <c r="AL181" s="26"/>
      <c r="AM181" s="26"/>
      <c r="AN181" s="26"/>
      <c r="AO181" s="26"/>
      <c r="AP181" s="26"/>
      <c r="AQ181" s="26"/>
      <c r="AR181" s="90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65"/>
      <c r="BJ181" s="65"/>
    </row>
    <row r="182" spans="1:71">
      <c r="A182" s="4" t="s">
        <v>86</v>
      </c>
      <c r="B182" s="4" t="s">
        <v>52</v>
      </c>
      <c r="C182" s="235"/>
      <c r="D182" s="226"/>
      <c r="E182" s="225"/>
      <c r="F182" s="11" t="s">
        <v>88</v>
      </c>
      <c r="G182" s="34"/>
      <c r="H182" s="34"/>
      <c r="I182" s="34"/>
      <c r="J182" s="34"/>
      <c r="K182" s="34"/>
      <c r="L182" s="34"/>
      <c r="M182" s="34"/>
      <c r="N182" s="34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102">
        <f t="shared" si="477"/>
        <v>0</v>
      </c>
      <c r="AG182" s="103">
        <f t="shared" si="478"/>
        <v>0</v>
      </c>
      <c r="AI182" s="124">
        <f>+SUMIF($O$1:$AD$1,"REAL",O182:AD182)</f>
        <v>0</v>
      </c>
      <c r="AK182" s="34"/>
      <c r="AL182" s="34"/>
      <c r="AM182" s="34"/>
      <c r="AN182" s="34"/>
      <c r="AO182" s="34"/>
      <c r="AP182" s="34"/>
      <c r="AQ182" s="34"/>
      <c r="AR182" s="86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66"/>
      <c r="BJ182" s="66"/>
    </row>
    <row r="183" spans="1:71">
      <c r="A183" s="4" t="s">
        <v>86</v>
      </c>
      <c r="B183" s="4" t="s">
        <v>52</v>
      </c>
      <c r="C183" s="235"/>
      <c r="D183" s="226"/>
      <c r="E183" s="225"/>
      <c r="F183" s="12" t="s">
        <v>4</v>
      </c>
      <c r="G183" s="35"/>
      <c r="H183" s="35"/>
      <c r="I183" s="35"/>
      <c r="J183" s="35"/>
      <c r="K183" s="35"/>
      <c r="L183" s="35"/>
      <c r="M183" s="35"/>
      <c r="N183" s="35"/>
      <c r="O183" s="99"/>
      <c r="P183" s="99">
        <v>0</v>
      </c>
      <c r="Q183" s="99">
        <v>0</v>
      </c>
      <c r="R183" s="99">
        <v>0</v>
      </c>
      <c r="S183" s="99">
        <v>0</v>
      </c>
      <c r="T183" s="99">
        <v>0</v>
      </c>
      <c r="U183" s="99">
        <v>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99">
        <v>0</v>
      </c>
      <c r="AE183" s="99">
        <v>0</v>
      </c>
      <c r="AF183" s="104">
        <f t="shared" si="477"/>
        <v>0</v>
      </c>
      <c r="AG183" s="105">
        <f t="shared" si="478"/>
        <v>0</v>
      </c>
      <c r="AK183" s="35"/>
      <c r="AL183" s="35"/>
      <c r="AM183" s="35"/>
      <c r="AN183" s="35"/>
      <c r="AO183" s="35"/>
      <c r="AP183" s="35"/>
      <c r="AQ183" s="35"/>
      <c r="AR183" s="87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30"/>
      <c r="BJ183" s="30"/>
    </row>
    <row r="184" spans="1:71">
      <c r="A184" s="4" t="s">
        <v>86</v>
      </c>
      <c r="B184" s="4" t="s">
        <v>52</v>
      </c>
      <c r="C184" s="235"/>
      <c r="D184" s="226"/>
      <c r="E184" s="225"/>
      <c r="F184" s="12" t="s">
        <v>5</v>
      </c>
      <c r="G184" s="35"/>
      <c r="H184" s="35"/>
      <c r="I184" s="35"/>
      <c r="J184" s="35"/>
      <c r="K184" s="35"/>
      <c r="L184" s="35"/>
      <c r="M184" s="35"/>
      <c r="N184" s="35"/>
      <c r="O184" s="99"/>
      <c r="P184" s="99">
        <v>0</v>
      </c>
      <c r="Q184" s="99">
        <v>0</v>
      </c>
      <c r="R184" s="99">
        <v>0</v>
      </c>
      <c r="S184" s="99">
        <v>0</v>
      </c>
      <c r="T184" s="99">
        <v>0</v>
      </c>
      <c r="U184" s="99">
        <v>0</v>
      </c>
      <c r="V184" s="99">
        <v>0</v>
      </c>
      <c r="W184" s="99">
        <v>0</v>
      </c>
      <c r="X184" s="99">
        <v>0</v>
      </c>
      <c r="Y184" s="99">
        <v>0</v>
      </c>
      <c r="Z184" s="99">
        <v>0</v>
      </c>
      <c r="AA184" s="99">
        <v>0</v>
      </c>
      <c r="AB184" s="99">
        <v>0</v>
      </c>
      <c r="AC184" s="99">
        <v>0</v>
      </c>
      <c r="AD184" s="99">
        <v>0</v>
      </c>
      <c r="AE184" s="99">
        <v>0</v>
      </c>
      <c r="AF184" s="104">
        <f t="shared" si="477"/>
        <v>0</v>
      </c>
      <c r="AG184" s="105">
        <f t="shared" si="478"/>
        <v>0</v>
      </c>
      <c r="AK184" s="35"/>
      <c r="AL184" s="35"/>
      <c r="AM184" s="35"/>
      <c r="AN184" s="35"/>
      <c r="AO184" s="35"/>
      <c r="AP184" s="35"/>
      <c r="AQ184" s="35"/>
      <c r="AR184" s="87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30"/>
      <c r="BJ184" s="30"/>
    </row>
    <row r="185" spans="1:71">
      <c r="A185" s="4" t="s">
        <v>86</v>
      </c>
      <c r="B185" s="4" t="s">
        <v>52</v>
      </c>
      <c r="C185" s="235"/>
      <c r="D185" s="226"/>
      <c r="E185" s="225"/>
      <c r="F185" s="14" t="s">
        <v>81</v>
      </c>
      <c r="G185" s="37"/>
      <c r="H185" s="37"/>
      <c r="I185" s="37"/>
      <c r="J185" s="37"/>
      <c r="K185" s="37"/>
      <c r="L185" s="37"/>
      <c r="M185" s="37"/>
      <c r="N185" s="3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12">
        <f t="shared" ref="AF185" si="479">+SUM(G185:R185)</f>
        <v>0</v>
      </c>
      <c r="AG185" s="113">
        <f t="shared" ref="AG185" si="480">+SUM(S185:AD185)</f>
        <v>0</v>
      </c>
      <c r="AK185" s="37"/>
      <c r="AL185" s="37"/>
      <c r="AM185" s="37"/>
      <c r="AN185" s="37"/>
      <c r="AO185" s="37"/>
      <c r="AP185" s="37"/>
      <c r="AQ185" s="37"/>
      <c r="AR185" s="89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27"/>
      <c r="BJ185" s="30"/>
    </row>
    <row r="186" spans="1:71" ht="15" thickBot="1">
      <c r="A186" s="4" t="s">
        <v>86</v>
      </c>
      <c r="B186" s="4" t="s">
        <v>52</v>
      </c>
      <c r="C186" s="235"/>
      <c r="D186" s="226"/>
      <c r="E186" s="225"/>
      <c r="F186" s="13" t="s">
        <v>90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57" t="str">
        <f t="shared" ref="AF186:AG186" si="481">+IFERROR(AF182/AF181,"")</f>
        <v/>
      </c>
      <c r="AG186" s="58" t="str">
        <f t="shared" si="481"/>
        <v/>
      </c>
      <c r="AK186" s="36"/>
      <c r="AL186" s="36"/>
      <c r="AM186" s="36"/>
      <c r="AN186" s="36"/>
      <c r="AO186" s="36"/>
      <c r="AP186" s="36"/>
      <c r="AQ186" s="36"/>
      <c r="AR186" s="88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8"/>
    </row>
    <row r="187" spans="1:71">
      <c r="D187" s="4"/>
      <c r="E187" s="4"/>
      <c r="F187" s="4"/>
      <c r="AF187"/>
      <c r="AG187"/>
    </row>
    <row r="188" spans="1:71">
      <c r="D188" s="4"/>
      <c r="E188" s="4"/>
      <c r="F188" s="4"/>
      <c r="AF188"/>
      <c r="AG188"/>
    </row>
    <row r="189" spans="1:71" ht="15" thickBot="1">
      <c r="D189" s="4"/>
      <c r="E189" s="4"/>
      <c r="F189" s="4"/>
      <c r="AF189"/>
      <c r="AG189"/>
    </row>
    <row r="190" spans="1:71" ht="15" customHeight="1">
      <c r="A190" s="4" t="s">
        <v>82</v>
      </c>
      <c r="B190" s="4" t="s">
        <v>3770</v>
      </c>
      <c r="C190" s="236" t="s">
        <v>82</v>
      </c>
      <c r="D190" s="227" t="s">
        <v>34</v>
      </c>
      <c r="E190" s="228"/>
      <c r="F190" s="228"/>
      <c r="G190" s="32"/>
      <c r="H190" s="32"/>
      <c r="I190" s="32"/>
      <c r="J190" s="32"/>
      <c r="K190" s="32"/>
      <c r="L190" s="32"/>
      <c r="M190" s="32"/>
      <c r="N190" s="32"/>
      <c r="O190" s="114"/>
      <c r="P190" s="114">
        <v>0</v>
      </c>
      <c r="Q190" s="114">
        <v>0</v>
      </c>
      <c r="R190" s="114">
        <v>0</v>
      </c>
      <c r="S190" s="114">
        <v>2</v>
      </c>
      <c r="T190" s="114">
        <v>1</v>
      </c>
      <c r="U190" s="114">
        <v>4</v>
      </c>
      <c r="V190" s="114">
        <v>4</v>
      </c>
      <c r="W190" s="114">
        <v>6</v>
      </c>
      <c r="X190" s="114">
        <v>6</v>
      </c>
      <c r="Y190" s="114">
        <v>6</v>
      </c>
      <c r="Z190" s="114">
        <v>5</v>
      </c>
      <c r="AA190" s="114">
        <v>5</v>
      </c>
      <c r="AB190" s="114">
        <v>9</v>
      </c>
      <c r="AC190" s="114">
        <v>5</v>
      </c>
      <c r="AD190" s="114">
        <v>10</v>
      </c>
      <c r="AE190" s="114">
        <v>11</v>
      </c>
      <c r="AF190" s="115">
        <f>+SUM(O190:R190)</f>
        <v>0</v>
      </c>
      <c r="AG190" s="116">
        <f>+SUM(S190:AD190)</f>
        <v>63</v>
      </c>
      <c r="AI190" s="124">
        <f>+SUMIF($O$1:$AD$1,"REAL",O190:AD190)</f>
        <v>63</v>
      </c>
      <c r="AK190" s="32"/>
      <c r="AL190" s="32"/>
      <c r="AM190" s="32"/>
      <c r="AN190" s="32"/>
      <c r="AO190" s="32"/>
      <c r="AP190" s="32"/>
      <c r="AQ190" s="32"/>
      <c r="AR190" s="83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63"/>
      <c r="BJ190" s="65"/>
      <c r="BL190" s="1"/>
      <c r="BM190" s="1"/>
      <c r="BN190" s="1"/>
      <c r="BO190" s="1"/>
      <c r="BP190" s="1"/>
      <c r="BQ190" s="1"/>
      <c r="BR190" s="1"/>
      <c r="BS190" s="1"/>
    </row>
    <row r="191" spans="1:71">
      <c r="A191" s="4" t="s">
        <v>82</v>
      </c>
      <c r="C191" s="236"/>
      <c r="D191" s="229" t="s">
        <v>80</v>
      </c>
      <c r="E191" s="230"/>
      <c r="F191" s="230"/>
      <c r="G191" s="16"/>
      <c r="H191" s="16"/>
      <c r="I191" s="16"/>
      <c r="J191" s="16"/>
      <c r="K191" s="16"/>
      <c r="L191" s="16"/>
      <c r="M191" s="16"/>
      <c r="N191" s="16"/>
      <c r="O191" s="16" t="str">
        <f t="shared" ref="O191:Y191" si="482">IFERROR(+O190/(O194+O205+O222+O225+O233+O251+O254+O257+O260+O263+O274),"")</f>
        <v/>
      </c>
      <c r="P191" s="16">
        <f t="shared" si="482"/>
        <v>0</v>
      </c>
      <c r="Q191" s="16" t="str">
        <f t="shared" si="482"/>
        <v/>
      </c>
      <c r="R191" s="16" t="str">
        <f t="shared" si="482"/>
        <v/>
      </c>
      <c r="S191" s="16">
        <f t="shared" si="482"/>
        <v>2</v>
      </c>
      <c r="T191" s="16" t="str">
        <f t="shared" si="482"/>
        <v/>
      </c>
      <c r="U191" s="16">
        <f t="shared" si="482"/>
        <v>1.3333333333333333</v>
      </c>
      <c r="V191" s="16">
        <f t="shared" si="482"/>
        <v>1</v>
      </c>
      <c r="W191" s="16">
        <f t="shared" si="482"/>
        <v>1.5</v>
      </c>
      <c r="X191" s="16">
        <f t="shared" si="482"/>
        <v>1.5</v>
      </c>
      <c r="Y191" s="16">
        <f t="shared" si="482"/>
        <v>1.5</v>
      </c>
      <c r="Z191" s="16">
        <f t="shared" ref="Z191:AA191" si="483">IFERROR(+Z190/(Z194+Z205+Z222+Z225+Z233+Z251+Z254+Z257+Z260+Z263+Z274),"")</f>
        <v>1</v>
      </c>
      <c r="AA191" s="16">
        <f t="shared" si="483"/>
        <v>1.6666666666666667</v>
      </c>
      <c r="AB191" s="16">
        <f t="shared" ref="AB191:AC191" si="484">IFERROR(+AB190/(AB194+AB205+AB222+AB225+AB233+AB251+AB254+AB257+AB260+AB263+AB274),"")</f>
        <v>1.2857142857142858</v>
      </c>
      <c r="AC191" s="16">
        <f t="shared" si="484"/>
        <v>1.25</v>
      </c>
      <c r="AD191" s="16">
        <f t="shared" ref="AD191:AE191" si="485">IFERROR(+AD190/(AD194+AD205+AD222+AD225+AD233+AD251+AD254+AD257+AD260+AD263+AD274),"")</f>
        <v>1.4285714285714286</v>
      </c>
      <c r="AE191" s="16">
        <f t="shared" si="485"/>
        <v>1.8333333333333333</v>
      </c>
      <c r="AF191" s="40"/>
      <c r="AG191" s="41"/>
      <c r="AK191" s="16"/>
      <c r="AL191" s="16"/>
      <c r="AM191" s="16"/>
      <c r="AN191" s="16"/>
      <c r="AO191" s="16"/>
      <c r="AP191" s="16"/>
      <c r="AQ191" s="16"/>
      <c r="AR191" s="38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64"/>
      <c r="BJ191" s="68"/>
      <c r="BL191" s="1"/>
      <c r="BM191" s="1"/>
      <c r="BN191" s="1"/>
      <c r="BO191" s="1"/>
      <c r="BP191" s="1"/>
      <c r="BQ191" s="1"/>
      <c r="BR191" s="1"/>
      <c r="BS191" s="1"/>
    </row>
    <row r="192" spans="1:71">
      <c r="A192" s="4" t="s">
        <v>82</v>
      </c>
      <c r="B192" s="4" t="s">
        <v>3771</v>
      </c>
      <c r="C192" s="236"/>
      <c r="D192" s="231" t="s">
        <v>69</v>
      </c>
      <c r="E192" s="232"/>
      <c r="F192" s="232"/>
      <c r="G192" s="33"/>
      <c r="H192" s="33"/>
      <c r="I192" s="33"/>
      <c r="J192" s="33"/>
      <c r="K192" s="33"/>
      <c r="L192" s="33"/>
      <c r="M192" s="33"/>
      <c r="N192" s="33"/>
      <c r="O192" s="117"/>
      <c r="P192" s="117">
        <f t="shared" ref="P192:Y192" si="486">+P195+P206+P223+P226+P234+P252+P255+P258+P261+P264+P275</f>
        <v>0</v>
      </c>
      <c r="Q192" s="117">
        <f t="shared" si="486"/>
        <v>0</v>
      </c>
      <c r="R192" s="117">
        <f t="shared" si="486"/>
        <v>0</v>
      </c>
      <c r="S192" s="117">
        <f t="shared" si="486"/>
        <v>4</v>
      </c>
      <c r="T192" s="117">
        <f t="shared" si="486"/>
        <v>1</v>
      </c>
      <c r="U192" s="117">
        <f t="shared" si="486"/>
        <v>8</v>
      </c>
      <c r="V192" s="117">
        <f t="shared" si="486"/>
        <v>6</v>
      </c>
      <c r="W192" s="117">
        <f t="shared" si="486"/>
        <v>7</v>
      </c>
      <c r="X192" s="117">
        <f t="shared" si="486"/>
        <v>9</v>
      </c>
      <c r="Y192" s="117">
        <f t="shared" si="486"/>
        <v>17</v>
      </c>
      <c r="Z192" s="117">
        <f t="shared" ref="Z192:AA192" si="487">+Z195+Z206+Z223+Z226+Z234+Z252+Z255+Z258+Z261+Z264+Z275</f>
        <v>19</v>
      </c>
      <c r="AA192" s="117">
        <f t="shared" si="487"/>
        <v>9</v>
      </c>
      <c r="AB192" s="117">
        <f t="shared" ref="AB192:AC192" si="488">+AB195+AB206+AB223+AB226+AB234+AB252+AB255+AB258+AB261+AB264+AB275</f>
        <v>19</v>
      </c>
      <c r="AC192" s="117">
        <f t="shared" si="488"/>
        <v>6</v>
      </c>
      <c r="AD192" s="117">
        <f t="shared" ref="AD192:AE192" si="489">+AD195+AD206+AD223+AD226+AD234+AD252+AD255+AD258+AD261+AD264+AD275</f>
        <v>17</v>
      </c>
      <c r="AE192" s="117">
        <f t="shared" si="489"/>
        <v>27</v>
      </c>
      <c r="AF192" s="118">
        <f>+SUM(O192:R192)</f>
        <v>0</v>
      </c>
      <c r="AG192" s="119">
        <f>+SUM(S192:AD192)</f>
        <v>122</v>
      </c>
      <c r="AI192" s="124">
        <f>+SUMIF($O$1:$AD$1,"REAL",O192:AD192)</f>
        <v>122</v>
      </c>
      <c r="AK192" s="33"/>
      <c r="AL192" s="33"/>
      <c r="AM192" s="33"/>
      <c r="AN192" s="33"/>
      <c r="AO192" s="33"/>
      <c r="AP192" s="33"/>
      <c r="AQ192" s="33"/>
      <c r="AR192" s="8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L192" s="1"/>
      <c r="BM192" s="1"/>
      <c r="BN192" s="1"/>
      <c r="BO192" s="1"/>
      <c r="BP192" s="1"/>
      <c r="BQ192" s="1"/>
      <c r="BR192" s="1"/>
      <c r="BS192" s="1"/>
    </row>
    <row r="193" spans="1:71">
      <c r="A193" s="4" t="s">
        <v>82</v>
      </c>
      <c r="C193" s="236"/>
      <c r="D193" s="233" t="s">
        <v>84</v>
      </c>
      <c r="E193" s="234"/>
      <c r="F193" s="230"/>
      <c r="G193" s="16"/>
      <c r="H193" s="16"/>
      <c r="I193" s="16"/>
      <c r="J193" s="16"/>
      <c r="K193" s="16"/>
      <c r="L193" s="16"/>
      <c r="M193" s="16"/>
      <c r="N193" s="16"/>
      <c r="O193" s="16" t="str">
        <f>+IFERROR(O192/O190,"")</f>
        <v/>
      </c>
      <c r="P193" s="16" t="str">
        <f t="shared" ref="P193:Y193" si="490">+IFERROR(P192/P190,"")</f>
        <v/>
      </c>
      <c r="Q193" s="16" t="str">
        <f t="shared" si="490"/>
        <v/>
      </c>
      <c r="R193" s="16" t="str">
        <f t="shared" si="490"/>
        <v/>
      </c>
      <c r="S193" s="16">
        <f t="shared" si="490"/>
        <v>2</v>
      </c>
      <c r="T193" s="16">
        <f t="shared" si="490"/>
        <v>1</v>
      </c>
      <c r="U193" s="16">
        <f t="shared" si="490"/>
        <v>2</v>
      </c>
      <c r="V193" s="16">
        <f t="shared" si="490"/>
        <v>1.5</v>
      </c>
      <c r="W193" s="16">
        <f t="shared" si="490"/>
        <v>1.1666666666666667</v>
      </c>
      <c r="X193" s="16">
        <f t="shared" si="490"/>
        <v>1.5</v>
      </c>
      <c r="Y193" s="16">
        <f t="shared" si="490"/>
        <v>2.8333333333333335</v>
      </c>
      <c r="Z193" s="16">
        <f t="shared" ref="Z193:AA193" si="491">+IFERROR(Z192/Z190,"")</f>
        <v>3.8</v>
      </c>
      <c r="AA193" s="16">
        <f t="shared" si="491"/>
        <v>1.8</v>
      </c>
      <c r="AB193" s="16">
        <f t="shared" ref="AB193:AC193" si="492">+IFERROR(AB192/AB190,"")</f>
        <v>2.1111111111111112</v>
      </c>
      <c r="AC193" s="16">
        <f t="shared" si="492"/>
        <v>1.2</v>
      </c>
      <c r="AD193" s="16">
        <f t="shared" ref="AD193:AE193" si="493">+IFERROR(AD192/AD190,"")</f>
        <v>1.7</v>
      </c>
      <c r="AE193" s="16">
        <f t="shared" si="493"/>
        <v>2.4545454545454546</v>
      </c>
      <c r="AF193" s="40"/>
      <c r="AG193" s="41"/>
      <c r="AK193" s="16"/>
      <c r="AL193" s="16"/>
      <c r="AM193" s="16"/>
      <c r="AN193" s="16"/>
      <c r="AO193" s="16"/>
      <c r="AP193" s="16"/>
      <c r="AQ193" s="16"/>
      <c r="AR193" s="38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8"/>
      <c r="BL193" s="1"/>
      <c r="BM193" s="1"/>
      <c r="BN193" s="1"/>
      <c r="BO193" s="1"/>
      <c r="BP193" s="1"/>
      <c r="BQ193" s="1"/>
      <c r="BR193" s="1"/>
      <c r="BS193" s="1"/>
    </row>
    <row r="194" spans="1:71" ht="15" customHeight="1">
      <c r="A194" s="4" t="s">
        <v>82</v>
      </c>
      <c r="B194" s="4" t="s">
        <v>48</v>
      </c>
      <c r="C194" s="236"/>
      <c r="D194" s="222" t="s">
        <v>35</v>
      </c>
      <c r="E194" s="225" t="s">
        <v>48</v>
      </c>
      <c r="F194" s="10" t="s">
        <v>40</v>
      </c>
      <c r="G194" s="19"/>
      <c r="H194" s="19"/>
      <c r="I194" s="19"/>
      <c r="J194" s="19"/>
      <c r="K194" s="19"/>
      <c r="L194" s="19"/>
      <c r="M194" s="19"/>
      <c r="N194" s="19"/>
      <c r="O194" s="97"/>
      <c r="P194" s="97">
        <v>0</v>
      </c>
      <c r="Q194" s="97">
        <v>0</v>
      </c>
      <c r="R194" s="97">
        <v>0</v>
      </c>
      <c r="S194" s="97">
        <v>0</v>
      </c>
      <c r="T194" s="97">
        <v>0</v>
      </c>
      <c r="U194" s="97">
        <v>0</v>
      </c>
      <c r="V194" s="97">
        <v>2</v>
      </c>
      <c r="W194" s="97">
        <v>2</v>
      </c>
      <c r="X194" s="97">
        <v>1</v>
      </c>
      <c r="Y194" s="97">
        <v>0</v>
      </c>
      <c r="Z194" s="97">
        <v>2</v>
      </c>
      <c r="AA194" s="97">
        <v>1</v>
      </c>
      <c r="AB194" s="97">
        <v>1</v>
      </c>
      <c r="AC194" s="97">
        <v>0</v>
      </c>
      <c r="AD194" s="97">
        <v>0</v>
      </c>
      <c r="AE194" s="97">
        <v>0</v>
      </c>
      <c r="AF194" s="100">
        <f t="shared" ref="AF194:AF201" si="494">+SUM(O194:R194)</f>
        <v>0</v>
      </c>
      <c r="AG194" s="101">
        <f t="shared" ref="AG194:AG201" si="495">+SUM(S194:AD194)</f>
        <v>9</v>
      </c>
      <c r="AI194" s="124">
        <f>+SUMIF($O$1:$AD$1,"REAL",O194:AD194)</f>
        <v>9</v>
      </c>
      <c r="AK194" s="19"/>
      <c r="AL194" s="19"/>
      <c r="AM194" s="19"/>
      <c r="AN194" s="19"/>
      <c r="AO194" s="19"/>
      <c r="AP194" s="19"/>
      <c r="AQ194" s="19"/>
      <c r="AR194" s="85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65"/>
      <c r="BJ194" s="65"/>
      <c r="BL194" s="1"/>
      <c r="BM194" s="1"/>
      <c r="BN194" s="1"/>
      <c r="BO194" s="1"/>
      <c r="BP194" s="1"/>
      <c r="BQ194" s="1"/>
      <c r="BR194" s="1"/>
      <c r="BS194" s="1"/>
    </row>
    <row r="195" spans="1:71">
      <c r="A195" s="4" t="s">
        <v>82</v>
      </c>
      <c r="B195" s="4" t="s">
        <v>48</v>
      </c>
      <c r="C195" s="236"/>
      <c r="D195" s="223"/>
      <c r="E195" s="225"/>
      <c r="F195" s="11" t="s">
        <v>88</v>
      </c>
      <c r="G195" s="34"/>
      <c r="H195" s="34"/>
      <c r="I195" s="34"/>
      <c r="J195" s="34"/>
      <c r="K195" s="34"/>
      <c r="L195" s="34"/>
      <c r="M195" s="34"/>
      <c r="N195" s="34"/>
      <c r="O195" s="98">
        <f>+SUM(O196:O203)</f>
        <v>0</v>
      </c>
      <c r="P195" s="98">
        <f t="shared" ref="P195:Y195" si="496">+SUM(P196:P203)</f>
        <v>0</v>
      </c>
      <c r="Q195" s="98">
        <f t="shared" si="496"/>
        <v>0</v>
      </c>
      <c r="R195" s="98">
        <f t="shared" si="496"/>
        <v>0</v>
      </c>
      <c r="S195" s="98">
        <f t="shared" si="496"/>
        <v>0</v>
      </c>
      <c r="T195" s="98">
        <f t="shared" si="496"/>
        <v>0</v>
      </c>
      <c r="U195" s="98">
        <f t="shared" si="496"/>
        <v>0</v>
      </c>
      <c r="V195" s="98">
        <f t="shared" si="496"/>
        <v>4</v>
      </c>
      <c r="W195" s="98">
        <f t="shared" si="496"/>
        <v>4</v>
      </c>
      <c r="X195" s="98">
        <f t="shared" si="496"/>
        <v>2</v>
      </c>
      <c r="Y195" s="98">
        <f t="shared" si="496"/>
        <v>2</v>
      </c>
      <c r="Z195" s="98">
        <f t="shared" ref="Z195:AA195" si="497">+SUM(Z196:Z203)</f>
        <v>10</v>
      </c>
      <c r="AA195" s="98">
        <f t="shared" si="497"/>
        <v>2</v>
      </c>
      <c r="AB195" s="98">
        <f t="shared" ref="AB195:AC195" si="498">+SUM(AB196:AB203)</f>
        <v>5</v>
      </c>
      <c r="AC195" s="98">
        <f t="shared" si="498"/>
        <v>0</v>
      </c>
      <c r="AD195" s="98">
        <f t="shared" ref="AD195:AE195" si="499">+SUM(AD196:AD203)</f>
        <v>0</v>
      </c>
      <c r="AE195" s="98">
        <f t="shared" si="499"/>
        <v>0</v>
      </c>
      <c r="AF195" s="102">
        <f t="shared" si="494"/>
        <v>0</v>
      </c>
      <c r="AG195" s="103">
        <f t="shared" si="495"/>
        <v>29</v>
      </c>
      <c r="AI195" s="124">
        <f>+SUMIF($O$1:$AD$1,"REAL",O195:AD195)</f>
        <v>29</v>
      </c>
      <c r="AK195" s="34"/>
      <c r="AL195" s="34"/>
      <c r="AM195" s="34"/>
      <c r="AN195" s="34"/>
      <c r="AO195" s="34"/>
      <c r="AP195" s="34"/>
      <c r="AQ195" s="34"/>
      <c r="AR195" s="86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66"/>
      <c r="BJ195" s="66"/>
      <c r="BL195" s="1"/>
      <c r="BM195" s="1"/>
      <c r="BN195" s="1"/>
      <c r="BO195" s="1"/>
      <c r="BP195" s="1"/>
      <c r="BQ195" s="1"/>
      <c r="BR195" s="1"/>
      <c r="BS195" s="1"/>
    </row>
    <row r="196" spans="1:71">
      <c r="A196" s="4" t="s">
        <v>82</v>
      </c>
      <c r="B196" s="4" t="s">
        <v>48</v>
      </c>
      <c r="C196" s="236"/>
      <c r="D196" s="223"/>
      <c r="E196" s="225"/>
      <c r="F196" s="12" t="s">
        <v>76</v>
      </c>
      <c r="G196" s="35"/>
      <c r="H196" s="35"/>
      <c r="I196" s="35"/>
      <c r="J196" s="35"/>
      <c r="K196" s="35"/>
      <c r="L196" s="35"/>
      <c r="M196" s="35"/>
      <c r="N196" s="35"/>
      <c r="O196" s="99"/>
      <c r="P196" s="99">
        <v>0</v>
      </c>
      <c r="Q196" s="99">
        <v>0</v>
      </c>
      <c r="R196" s="99">
        <v>0</v>
      </c>
      <c r="S196" s="99">
        <v>0</v>
      </c>
      <c r="T196" s="99">
        <v>0</v>
      </c>
      <c r="U196" s="99">
        <v>0</v>
      </c>
      <c r="V196" s="99">
        <v>0</v>
      </c>
      <c r="W196" s="99">
        <v>0</v>
      </c>
      <c r="X196" s="99">
        <v>0</v>
      </c>
      <c r="Y196" s="99">
        <v>0</v>
      </c>
      <c r="Z196" s="99">
        <v>0</v>
      </c>
      <c r="AA196" s="99">
        <v>0</v>
      </c>
      <c r="AB196" s="99">
        <v>0</v>
      </c>
      <c r="AC196" s="99">
        <v>0</v>
      </c>
      <c r="AD196" s="99">
        <v>0</v>
      </c>
      <c r="AE196" s="99">
        <v>0</v>
      </c>
      <c r="AF196" s="104">
        <f t="shared" si="494"/>
        <v>0</v>
      </c>
      <c r="AG196" s="105">
        <f t="shared" si="495"/>
        <v>0</v>
      </c>
      <c r="AK196" s="35"/>
      <c r="AL196" s="35"/>
      <c r="AM196" s="35"/>
      <c r="AN196" s="35"/>
      <c r="AO196" s="35"/>
      <c r="AP196" s="35"/>
      <c r="AQ196" s="35"/>
      <c r="AR196" s="87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68"/>
      <c r="BH196" s="68"/>
      <c r="BI196" s="30"/>
      <c r="BJ196" s="30"/>
      <c r="BL196" s="1"/>
      <c r="BM196" s="1"/>
      <c r="BN196" s="1"/>
      <c r="BO196" s="1"/>
      <c r="BP196" s="1"/>
      <c r="BQ196" s="1"/>
      <c r="BR196" s="1"/>
      <c r="BS196" s="1"/>
    </row>
    <row r="197" spans="1:71">
      <c r="A197" s="4" t="s">
        <v>82</v>
      </c>
      <c r="B197" s="4" t="s">
        <v>48</v>
      </c>
      <c r="C197" s="236"/>
      <c r="D197" s="223"/>
      <c r="E197" s="225"/>
      <c r="F197" s="12" t="s">
        <v>55</v>
      </c>
      <c r="G197" s="35"/>
      <c r="H197" s="35"/>
      <c r="I197" s="35"/>
      <c r="J197" s="35"/>
      <c r="K197" s="35"/>
      <c r="L197" s="35"/>
      <c r="M197" s="35"/>
      <c r="N197" s="35"/>
      <c r="O197" s="99"/>
      <c r="P197" s="99">
        <v>0</v>
      </c>
      <c r="Q197" s="99">
        <v>0</v>
      </c>
      <c r="R197" s="99">
        <v>0</v>
      </c>
      <c r="S197" s="99">
        <v>0</v>
      </c>
      <c r="T197" s="99">
        <v>0</v>
      </c>
      <c r="U197" s="99">
        <v>0</v>
      </c>
      <c r="V197" s="99">
        <v>4</v>
      </c>
      <c r="W197" s="99">
        <v>4</v>
      </c>
      <c r="X197" s="99">
        <v>0</v>
      </c>
      <c r="Y197" s="99">
        <v>0</v>
      </c>
      <c r="Z197" s="99">
        <v>10</v>
      </c>
      <c r="AA197" s="99">
        <v>2</v>
      </c>
      <c r="AB197" s="99">
        <v>0</v>
      </c>
      <c r="AC197" s="99">
        <v>0</v>
      </c>
      <c r="AD197" s="99">
        <v>0</v>
      </c>
      <c r="AE197" s="99">
        <v>0</v>
      </c>
      <c r="AF197" s="104">
        <f t="shared" si="494"/>
        <v>0</v>
      </c>
      <c r="AG197" s="105">
        <f t="shared" si="495"/>
        <v>20</v>
      </c>
      <c r="AK197" s="35"/>
      <c r="AL197" s="35"/>
      <c r="AM197" s="35"/>
      <c r="AN197" s="35"/>
      <c r="AO197" s="35"/>
      <c r="AP197" s="35"/>
      <c r="AQ197" s="35"/>
      <c r="AR197" s="87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30"/>
      <c r="BJ197" s="30"/>
      <c r="BL197" s="1"/>
      <c r="BM197" s="1"/>
      <c r="BN197" s="1"/>
      <c r="BO197" s="1"/>
      <c r="BP197" s="1"/>
      <c r="BQ197" s="1"/>
      <c r="BR197" s="1"/>
      <c r="BS197" s="1"/>
    </row>
    <row r="198" spans="1:71">
      <c r="A198" s="4" t="s">
        <v>82</v>
      </c>
      <c r="B198" s="4" t="s">
        <v>48</v>
      </c>
      <c r="C198" s="236"/>
      <c r="D198" s="223"/>
      <c r="E198" s="225"/>
      <c r="F198" s="12" t="s">
        <v>56</v>
      </c>
      <c r="G198" s="35"/>
      <c r="H198" s="35"/>
      <c r="I198" s="35"/>
      <c r="J198" s="35"/>
      <c r="K198" s="35"/>
      <c r="L198" s="35"/>
      <c r="M198" s="35"/>
      <c r="N198" s="35"/>
      <c r="O198" s="99"/>
      <c r="P198" s="99">
        <v>0</v>
      </c>
      <c r="Q198" s="99">
        <v>0</v>
      </c>
      <c r="R198" s="99">
        <v>0</v>
      </c>
      <c r="S198" s="99">
        <v>0</v>
      </c>
      <c r="T198" s="99">
        <v>0</v>
      </c>
      <c r="U198" s="99">
        <v>0</v>
      </c>
      <c r="V198" s="99">
        <v>0</v>
      </c>
      <c r="W198" s="99">
        <v>0</v>
      </c>
      <c r="X198" s="99">
        <v>0</v>
      </c>
      <c r="Y198" s="99">
        <v>2</v>
      </c>
      <c r="Z198" s="99">
        <v>0</v>
      </c>
      <c r="AA198" s="99">
        <v>0</v>
      </c>
      <c r="AB198" s="99">
        <v>2</v>
      </c>
      <c r="AC198" s="99">
        <v>0</v>
      </c>
      <c r="AD198" s="99">
        <v>0</v>
      </c>
      <c r="AE198" s="99">
        <v>0</v>
      </c>
      <c r="AF198" s="104">
        <f t="shared" si="494"/>
        <v>0</v>
      </c>
      <c r="AG198" s="105">
        <f t="shared" si="495"/>
        <v>4</v>
      </c>
      <c r="AK198" s="35"/>
      <c r="AL198" s="35"/>
      <c r="AM198" s="35"/>
      <c r="AN198" s="35"/>
      <c r="AO198" s="35"/>
      <c r="AP198" s="35"/>
      <c r="AQ198" s="35"/>
      <c r="AR198" s="87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30"/>
      <c r="BJ198" s="30"/>
      <c r="BL198" s="1"/>
      <c r="BM198" s="1"/>
      <c r="BN198" s="1"/>
      <c r="BO198" s="1"/>
      <c r="BP198" s="1"/>
      <c r="BQ198" s="1"/>
      <c r="BR198" s="1"/>
      <c r="BS198" s="1"/>
    </row>
    <row r="199" spans="1:71">
      <c r="A199" s="4" t="s">
        <v>82</v>
      </c>
      <c r="B199" s="4" t="s">
        <v>48</v>
      </c>
      <c r="C199" s="236"/>
      <c r="D199" s="223"/>
      <c r="E199" s="225"/>
      <c r="F199" s="12" t="s">
        <v>57</v>
      </c>
      <c r="G199" s="35"/>
      <c r="H199" s="35"/>
      <c r="I199" s="35"/>
      <c r="J199" s="35"/>
      <c r="K199" s="35"/>
      <c r="L199" s="35"/>
      <c r="M199" s="35"/>
      <c r="N199" s="35"/>
      <c r="O199" s="99"/>
      <c r="P199" s="99">
        <v>0</v>
      </c>
      <c r="Q199" s="99">
        <v>0</v>
      </c>
      <c r="R199" s="99">
        <v>0</v>
      </c>
      <c r="S199" s="99">
        <v>0</v>
      </c>
      <c r="T199" s="99">
        <v>0</v>
      </c>
      <c r="U199" s="99">
        <v>0</v>
      </c>
      <c r="V199" s="99">
        <v>0</v>
      </c>
      <c r="W199" s="99">
        <v>0</v>
      </c>
      <c r="X199" s="99">
        <v>2</v>
      </c>
      <c r="Y199" s="99">
        <v>0</v>
      </c>
      <c r="Z199" s="99">
        <v>0</v>
      </c>
      <c r="AA199" s="99">
        <v>0</v>
      </c>
      <c r="AB199" s="99">
        <v>3</v>
      </c>
      <c r="AC199" s="99">
        <v>0</v>
      </c>
      <c r="AD199" s="99">
        <v>0</v>
      </c>
      <c r="AE199" s="99">
        <v>0</v>
      </c>
      <c r="AF199" s="104">
        <f t="shared" si="494"/>
        <v>0</v>
      </c>
      <c r="AG199" s="105">
        <f t="shared" si="495"/>
        <v>5</v>
      </c>
      <c r="AK199" s="35"/>
      <c r="AL199" s="35"/>
      <c r="AM199" s="35"/>
      <c r="AN199" s="35"/>
      <c r="AO199" s="35"/>
      <c r="AP199" s="35"/>
      <c r="AQ199" s="35"/>
      <c r="AR199" s="87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68"/>
      <c r="BH199" s="68"/>
      <c r="BI199" s="30"/>
      <c r="BJ199" s="30"/>
      <c r="BL199" s="1"/>
      <c r="BM199" s="1"/>
      <c r="BN199" s="1"/>
      <c r="BO199" s="1"/>
      <c r="BP199" s="1"/>
      <c r="BQ199" s="1"/>
      <c r="BR199" s="1"/>
      <c r="BS199" s="1"/>
    </row>
    <row r="200" spans="1:71">
      <c r="A200" s="4" t="s">
        <v>82</v>
      </c>
      <c r="B200" s="4" t="s">
        <v>48</v>
      </c>
      <c r="C200" s="236"/>
      <c r="D200" s="223"/>
      <c r="E200" s="225"/>
      <c r="F200" s="12" t="s">
        <v>75</v>
      </c>
      <c r="G200" s="35"/>
      <c r="H200" s="35"/>
      <c r="I200" s="35"/>
      <c r="J200" s="35"/>
      <c r="K200" s="35"/>
      <c r="L200" s="35"/>
      <c r="M200" s="35"/>
      <c r="N200" s="35"/>
      <c r="O200" s="99"/>
      <c r="P200" s="99">
        <v>0</v>
      </c>
      <c r="Q200" s="99">
        <v>0</v>
      </c>
      <c r="R200" s="99">
        <v>0</v>
      </c>
      <c r="S200" s="99">
        <v>0</v>
      </c>
      <c r="T200" s="99">
        <v>0</v>
      </c>
      <c r="U200" s="99">
        <v>0</v>
      </c>
      <c r="V200" s="99">
        <v>0</v>
      </c>
      <c r="W200" s="99">
        <v>0</v>
      </c>
      <c r="X200" s="99">
        <v>0</v>
      </c>
      <c r="Y200" s="99">
        <v>0</v>
      </c>
      <c r="Z200" s="99">
        <v>0</v>
      </c>
      <c r="AA200" s="99">
        <v>0</v>
      </c>
      <c r="AB200" s="99">
        <v>0</v>
      </c>
      <c r="AC200" s="99">
        <v>0</v>
      </c>
      <c r="AD200" s="99">
        <v>0</v>
      </c>
      <c r="AE200" s="99">
        <v>0</v>
      </c>
      <c r="AF200" s="104">
        <f t="shared" si="494"/>
        <v>0</v>
      </c>
      <c r="AG200" s="105">
        <f t="shared" si="495"/>
        <v>0</v>
      </c>
      <c r="AK200" s="35"/>
      <c r="AL200" s="35"/>
      <c r="AM200" s="35"/>
      <c r="AN200" s="35"/>
      <c r="AO200" s="35"/>
      <c r="AP200" s="35"/>
      <c r="AQ200" s="35"/>
      <c r="AR200" s="87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68"/>
      <c r="BG200" s="68"/>
      <c r="BH200" s="68"/>
      <c r="BI200" s="30"/>
      <c r="BJ200" s="30"/>
      <c r="BL200" s="1"/>
      <c r="BM200" s="1"/>
      <c r="BN200" s="1"/>
      <c r="BO200" s="1"/>
      <c r="BP200" s="1"/>
      <c r="BQ200" s="1"/>
      <c r="BR200" s="1"/>
      <c r="BS200" s="1"/>
    </row>
    <row r="201" spans="1:71">
      <c r="A201" s="4" t="s">
        <v>82</v>
      </c>
      <c r="B201" s="4" t="s">
        <v>48</v>
      </c>
      <c r="C201" s="236"/>
      <c r="D201" s="223"/>
      <c r="E201" s="225"/>
      <c r="F201" s="12" t="s">
        <v>78</v>
      </c>
      <c r="G201" s="35"/>
      <c r="H201" s="35"/>
      <c r="I201" s="35"/>
      <c r="J201" s="35"/>
      <c r="K201" s="35"/>
      <c r="L201" s="35"/>
      <c r="M201" s="35"/>
      <c r="N201" s="35"/>
      <c r="O201" s="99"/>
      <c r="P201" s="99">
        <v>0</v>
      </c>
      <c r="Q201" s="99">
        <v>0</v>
      </c>
      <c r="R201" s="99">
        <v>0</v>
      </c>
      <c r="S201" s="99">
        <v>0</v>
      </c>
      <c r="T201" s="99">
        <v>0</v>
      </c>
      <c r="U201" s="99">
        <v>0</v>
      </c>
      <c r="V201" s="99">
        <v>0</v>
      </c>
      <c r="W201" s="99">
        <v>0</v>
      </c>
      <c r="X201" s="99">
        <v>0</v>
      </c>
      <c r="Y201" s="99">
        <v>0</v>
      </c>
      <c r="Z201" s="99">
        <v>0</v>
      </c>
      <c r="AA201" s="99">
        <v>0</v>
      </c>
      <c r="AB201" s="99">
        <v>0</v>
      </c>
      <c r="AC201" s="99">
        <v>0</v>
      </c>
      <c r="AD201" s="99">
        <v>0</v>
      </c>
      <c r="AE201" s="99">
        <v>0</v>
      </c>
      <c r="AF201" s="104">
        <f t="shared" si="494"/>
        <v>0</v>
      </c>
      <c r="AG201" s="105">
        <f t="shared" si="495"/>
        <v>0</v>
      </c>
      <c r="AK201" s="35"/>
      <c r="AL201" s="35"/>
      <c r="AM201" s="35"/>
      <c r="AN201" s="35"/>
      <c r="AO201" s="35"/>
      <c r="AP201" s="35"/>
      <c r="AQ201" s="35"/>
      <c r="AR201" s="87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30"/>
      <c r="BJ201" s="30"/>
      <c r="BL201" s="1"/>
      <c r="BM201" s="1"/>
      <c r="BN201" s="1"/>
      <c r="BO201" s="1"/>
      <c r="BP201" s="1"/>
      <c r="BQ201" s="1"/>
      <c r="BR201" s="1"/>
      <c r="BS201" s="1"/>
    </row>
    <row r="202" spans="1:71">
      <c r="A202" s="4" t="s">
        <v>82</v>
      </c>
      <c r="B202" s="4" t="s">
        <v>48</v>
      </c>
      <c r="C202" s="236"/>
      <c r="D202" s="223"/>
      <c r="E202" s="225"/>
      <c r="F202" s="12" t="s">
        <v>95</v>
      </c>
      <c r="G202" s="35"/>
      <c r="H202" s="35"/>
      <c r="I202" s="35"/>
      <c r="J202" s="35"/>
      <c r="K202" s="35"/>
      <c r="L202" s="35"/>
      <c r="M202" s="35"/>
      <c r="N202" s="35"/>
      <c r="O202" s="99"/>
      <c r="P202" s="99">
        <v>0</v>
      </c>
      <c r="Q202" s="99">
        <v>0</v>
      </c>
      <c r="R202" s="99">
        <v>0</v>
      </c>
      <c r="S202" s="99">
        <v>0</v>
      </c>
      <c r="T202" s="99">
        <v>0</v>
      </c>
      <c r="U202" s="99">
        <v>0</v>
      </c>
      <c r="V202" s="99">
        <v>0</v>
      </c>
      <c r="W202" s="99">
        <v>0</v>
      </c>
      <c r="X202" s="99">
        <v>0</v>
      </c>
      <c r="Y202" s="99">
        <v>0</v>
      </c>
      <c r="Z202" s="99">
        <v>0</v>
      </c>
      <c r="AA202" s="99">
        <v>0</v>
      </c>
      <c r="AB202" s="99">
        <v>0</v>
      </c>
      <c r="AC202" s="99">
        <v>0</v>
      </c>
      <c r="AD202" s="99">
        <v>0</v>
      </c>
      <c r="AE202" s="99">
        <v>0</v>
      </c>
      <c r="AF202" s="104"/>
      <c r="AG202" s="105"/>
      <c r="AK202" s="35"/>
      <c r="AL202" s="35"/>
      <c r="AM202" s="35"/>
      <c r="AN202" s="35"/>
      <c r="AO202" s="35"/>
      <c r="AP202" s="35"/>
      <c r="AQ202" s="35"/>
      <c r="AR202" s="87"/>
      <c r="AS202" s="68"/>
      <c r="AT202" s="68"/>
      <c r="AU202" s="68"/>
      <c r="AV202" s="68"/>
      <c r="AW202" s="68"/>
      <c r="AX202" s="68"/>
      <c r="AY202" s="68"/>
      <c r="AZ202" s="68"/>
      <c r="BA202" s="68"/>
      <c r="BB202" s="68"/>
      <c r="BC202" s="68"/>
      <c r="BD202" s="68"/>
      <c r="BE202" s="68"/>
      <c r="BF202" s="68"/>
      <c r="BG202" s="68"/>
      <c r="BH202" s="68"/>
      <c r="BI202" s="30"/>
      <c r="BJ202" s="30"/>
      <c r="BL202" s="1"/>
      <c r="BM202" s="1"/>
      <c r="BN202" s="1"/>
      <c r="BO202" s="1"/>
      <c r="BP202" s="1"/>
      <c r="BQ202" s="1"/>
      <c r="BR202" s="1"/>
      <c r="BS202" s="1"/>
    </row>
    <row r="203" spans="1:71">
      <c r="A203" s="4" t="s">
        <v>82</v>
      </c>
      <c r="B203" s="4" t="s">
        <v>48</v>
      </c>
      <c r="C203" s="236"/>
      <c r="D203" s="223"/>
      <c r="E203" s="225"/>
      <c r="F203" s="12" t="s">
        <v>96</v>
      </c>
      <c r="G203" s="35"/>
      <c r="H203" s="35"/>
      <c r="I203" s="35"/>
      <c r="J203" s="35"/>
      <c r="K203" s="35"/>
      <c r="L203" s="35"/>
      <c r="M203" s="35"/>
      <c r="N203" s="35"/>
      <c r="O203" s="99"/>
      <c r="P203" s="99">
        <v>0</v>
      </c>
      <c r="Q203" s="99">
        <v>0</v>
      </c>
      <c r="R203" s="99">
        <v>0</v>
      </c>
      <c r="S203" s="99">
        <v>0</v>
      </c>
      <c r="T203" s="99">
        <v>0</v>
      </c>
      <c r="U203" s="99">
        <v>0</v>
      </c>
      <c r="V203" s="99">
        <v>0</v>
      </c>
      <c r="W203" s="99">
        <v>0</v>
      </c>
      <c r="X203" s="99">
        <v>0</v>
      </c>
      <c r="Y203" s="99">
        <v>0</v>
      </c>
      <c r="Z203" s="99">
        <v>0</v>
      </c>
      <c r="AA203" s="99">
        <v>0</v>
      </c>
      <c r="AB203" s="99">
        <v>0</v>
      </c>
      <c r="AC203" s="99">
        <v>0</v>
      </c>
      <c r="AD203" s="99">
        <v>0</v>
      </c>
      <c r="AE203" s="99">
        <v>0</v>
      </c>
      <c r="AF203" s="104"/>
      <c r="AG203" s="105"/>
      <c r="AK203" s="35"/>
      <c r="AL203" s="35"/>
      <c r="AM203" s="35"/>
      <c r="AN203" s="35"/>
      <c r="AO203" s="35"/>
      <c r="AP203" s="35"/>
      <c r="AQ203" s="35"/>
      <c r="AR203" s="87"/>
      <c r="AS203" s="68"/>
      <c r="AT203" s="68"/>
      <c r="AU203" s="68"/>
      <c r="AV203" s="68"/>
      <c r="AW203" s="68"/>
      <c r="AX203" s="68"/>
      <c r="AY203" s="68"/>
      <c r="AZ203" s="68"/>
      <c r="BA203" s="68"/>
      <c r="BB203" s="68"/>
      <c r="BC203" s="68"/>
      <c r="BD203" s="68"/>
      <c r="BE203" s="68"/>
      <c r="BF203" s="68"/>
      <c r="BG203" s="68"/>
      <c r="BH203" s="68"/>
      <c r="BI203" s="30"/>
      <c r="BJ203" s="30"/>
      <c r="BL203" s="1"/>
      <c r="BM203" s="1"/>
      <c r="BN203" s="1"/>
      <c r="BO203" s="1"/>
      <c r="BP203" s="1"/>
      <c r="BQ203" s="1"/>
      <c r="BR203" s="1"/>
      <c r="BS203" s="1"/>
    </row>
    <row r="204" spans="1:71">
      <c r="A204" s="4" t="s">
        <v>82</v>
      </c>
      <c r="B204" s="4" t="s">
        <v>48</v>
      </c>
      <c r="C204" s="236"/>
      <c r="D204" s="223"/>
      <c r="E204" s="225"/>
      <c r="F204" s="13" t="s">
        <v>90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 t="str">
        <f t="shared" ref="P204:Y204" si="500">+IFERROR(P195/P194,"")</f>
        <v/>
      </c>
      <c r="Q204" s="36" t="str">
        <f t="shared" si="500"/>
        <v/>
      </c>
      <c r="R204" s="36" t="str">
        <f t="shared" si="500"/>
        <v/>
      </c>
      <c r="S204" s="36" t="str">
        <f t="shared" si="500"/>
        <v/>
      </c>
      <c r="T204" s="36" t="str">
        <f t="shared" si="500"/>
        <v/>
      </c>
      <c r="U204" s="36" t="str">
        <f t="shared" si="500"/>
        <v/>
      </c>
      <c r="V204" s="36">
        <f t="shared" si="500"/>
        <v>2</v>
      </c>
      <c r="W204" s="36">
        <f t="shared" si="500"/>
        <v>2</v>
      </c>
      <c r="X204" s="36">
        <f t="shared" si="500"/>
        <v>2</v>
      </c>
      <c r="Y204" s="36" t="str">
        <f t="shared" si="500"/>
        <v/>
      </c>
      <c r="Z204" s="36">
        <f t="shared" ref="Z204:AA204" si="501">+IFERROR(Z195/Z194,"")</f>
        <v>5</v>
      </c>
      <c r="AA204" s="36">
        <f t="shared" si="501"/>
        <v>2</v>
      </c>
      <c r="AB204" s="36">
        <f t="shared" ref="AB204:AC204" si="502">+IFERROR(AB195/AB194,"")</f>
        <v>5</v>
      </c>
      <c r="AC204" s="36" t="str">
        <f t="shared" si="502"/>
        <v/>
      </c>
      <c r="AD204" s="36" t="str">
        <f t="shared" ref="AD204:AE204" si="503">+IFERROR(AD195/AD194,"")</f>
        <v/>
      </c>
      <c r="AE204" s="36" t="str">
        <f t="shared" si="503"/>
        <v/>
      </c>
      <c r="AF204" s="49" t="str">
        <f>+IFERROR(AF195/AF194,"")</f>
        <v/>
      </c>
      <c r="AG204" s="50">
        <f>+IFERROR(AG195/AG194,"")</f>
        <v>3.2222222222222223</v>
      </c>
      <c r="AK204" s="36"/>
      <c r="AL204" s="36"/>
      <c r="AM204" s="36"/>
      <c r="AN204" s="36"/>
      <c r="AO204" s="36"/>
      <c r="AP204" s="36"/>
      <c r="AQ204" s="36"/>
      <c r="AR204" s="88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7"/>
      <c r="BJ204" s="30"/>
      <c r="BL204" s="1"/>
      <c r="BM204" s="1"/>
      <c r="BN204" s="1"/>
      <c r="BO204" s="1"/>
      <c r="BP204" s="1"/>
      <c r="BQ204" s="1"/>
      <c r="BR204" s="1"/>
      <c r="BS204" s="1"/>
    </row>
    <row r="205" spans="1:71">
      <c r="A205" s="4" t="s">
        <v>82</v>
      </c>
      <c r="B205" s="4" t="s">
        <v>49</v>
      </c>
      <c r="C205" s="236"/>
      <c r="D205" s="223"/>
      <c r="E205" s="225" t="s">
        <v>49</v>
      </c>
      <c r="F205" s="10" t="s">
        <v>40</v>
      </c>
      <c r="G205" s="19"/>
      <c r="H205" s="19"/>
      <c r="I205" s="19"/>
      <c r="J205" s="19"/>
      <c r="K205" s="19"/>
      <c r="L205" s="19"/>
      <c r="M205" s="19"/>
      <c r="N205" s="19"/>
      <c r="O205" s="97"/>
      <c r="P205" s="97">
        <v>0</v>
      </c>
      <c r="Q205" s="97">
        <v>0</v>
      </c>
      <c r="R205" s="97">
        <v>0</v>
      </c>
      <c r="S205" s="97">
        <v>0</v>
      </c>
      <c r="T205" s="97">
        <v>0</v>
      </c>
      <c r="U205" s="97">
        <v>0</v>
      </c>
      <c r="V205" s="97">
        <v>0</v>
      </c>
      <c r="W205" s="97">
        <v>0</v>
      </c>
      <c r="X205" s="97">
        <v>0</v>
      </c>
      <c r="Y205" s="97">
        <v>1</v>
      </c>
      <c r="Z205" s="97">
        <v>0</v>
      </c>
      <c r="AA205" s="97">
        <v>0</v>
      </c>
      <c r="AB205" s="97">
        <v>2</v>
      </c>
      <c r="AC205" s="97">
        <v>0</v>
      </c>
      <c r="AD205" s="97">
        <v>2</v>
      </c>
      <c r="AE205" s="97">
        <v>0</v>
      </c>
      <c r="AF205" s="100">
        <f t="shared" ref="AF205:AF212" si="504">+SUM(O205:R205)</f>
        <v>0</v>
      </c>
      <c r="AG205" s="101">
        <f t="shared" ref="AG205:AG212" si="505">+SUM(S205:AD205)</f>
        <v>5</v>
      </c>
      <c r="AI205" s="124">
        <f>+SUMIF($O$1:$AD$1,"REAL",O205:AD205)</f>
        <v>5</v>
      </c>
      <c r="AK205" s="19"/>
      <c r="AL205" s="19"/>
      <c r="AM205" s="19"/>
      <c r="AN205" s="19"/>
      <c r="AO205" s="19"/>
      <c r="AP205" s="19"/>
      <c r="AQ205" s="19"/>
      <c r="AR205" s="85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65"/>
      <c r="BJ205" s="65"/>
      <c r="BL205" s="1"/>
      <c r="BM205" s="1"/>
      <c r="BN205" s="1"/>
      <c r="BO205" s="1"/>
      <c r="BP205" s="1"/>
      <c r="BQ205" s="1"/>
      <c r="BR205" s="1"/>
      <c r="BS205" s="1"/>
    </row>
    <row r="206" spans="1:71">
      <c r="A206" s="4" t="s">
        <v>82</v>
      </c>
      <c r="B206" s="4" t="s">
        <v>49</v>
      </c>
      <c r="C206" s="236"/>
      <c r="D206" s="223"/>
      <c r="E206" s="225"/>
      <c r="F206" s="11" t="s">
        <v>88</v>
      </c>
      <c r="G206" s="34"/>
      <c r="H206" s="34"/>
      <c r="I206" s="34"/>
      <c r="J206" s="34"/>
      <c r="K206" s="34"/>
      <c r="L206" s="34"/>
      <c r="M206" s="34"/>
      <c r="N206" s="34"/>
      <c r="O206" s="98">
        <f>+SUM(O207:O214)</f>
        <v>0</v>
      </c>
      <c r="P206" s="98">
        <f t="shared" ref="P206:Y206" si="506">+SUM(P207:P214)</f>
        <v>0</v>
      </c>
      <c r="Q206" s="98">
        <f t="shared" si="506"/>
        <v>0</v>
      </c>
      <c r="R206" s="98">
        <f t="shared" si="506"/>
        <v>0</v>
      </c>
      <c r="S206" s="98">
        <f t="shared" si="506"/>
        <v>0</v>
      </c>
      <c r="T206" s="98">
        <f t="shared" si="506"/>
        <v>0</v>
      </c>
      <c r="U206" s="98">
        <f t="shared" si="506"/>
        <v>0</v>
      </c>
      <c r="V206" s="98">
        <f t="shared" si="506"/>
        <v>0</v>
      </c>
      <c r="W206" s="98">
        <f t="shared" si="506"/>
        <v>0</v>
      </c>
      <c r="X206" s="98">
        <f t="shared" si="506"/>
        <v>0</v>
      </c>
      <c r="Y206" s="98">
        <f t="shared" si="506"/>
        <v>2</v>
      </c>
      <c r="Z206" s="98">
        <f t="shared" ref="Z206:AA206" si="507">+SUM(Z207:Z214)</f>
        <v>0</v>
      </c>
      <c r="AA206" s="98">
        <f t="shared" si="507"/>
        <v>0</v>
      </c>
      <c r="AB206" s="98">
        <f t="shared" ref="AB206:AC206" si="508">+SUM(AB207:AB214)</f>
        <v>3</v>
      </c>
      <c r="AC206" s="98">
        <f t="shared" si="508"/>
        <v>0</v>
      </c>
      <c r="AD206" s="98">
        <f t="shared" ref="AD206:AE206" si="509">+SUM(AD207:AD214)</f>
        <v>3</v>
      </c>
      <c r="AE206" s="98">
        <f t="shared" si="509"/>
        <v>0</v>
      </c>
      <c r="AF206" s="102">
        <f t="shared" si="504"/>
        <v>0</v>
      </c>
      <c r="AG206" s="103">
        <f t="shared" si="505"/>
        <v>8</v>
      </c>
      <c r="AI206" s="124">
        <f>+SUMIF($O$1:$AD$1,"REAL",O206:AD206)</f>
        <v>8</v>
      </c>
      <c r="AK206" s="34"/>
      <c r="AL206" s="34"/>
      <c r="AM206" s="34"/>
      <c r="AN206" s="34"/>
      <c r="AO206" s="34"/>
      <c r="AP206" s="34"/>
      <c r="AQ206" s="34"/>
      <c r="AR206" s="86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66"/>
      <c r="BJ206" s="66"/>
      <c r="BL206" s="1"/>
      <c r="BM206" s="1"/>
      <c r="BN206" s="1"/>
      <c r="BO206" s="1"/>
      <c r="BP206" s="1"/>
      <c r="BQ206" s="1"/>
      <c r="BR206" s="1"/>
      <c r="BS206" s="1"/>
    </row>
    <row r="207" spans="1:71">
      <c r="A207" s="4" t="s">
        <v>82</v>
      </c>
      <c r="B207" s="4" t="s">
        <v>49</v>
      </c>
      <c r="C207" s="236"/>
      <c r="D207" s="223"/>
      <c r="E207" s="225"/>
      <c r="F207" s="12" t="s">
        <v>77</v>
      </c>
      <c r="G207" s="35"/>
      <c r="H207" s="35"/>
      <c r="I207" s="35"/>
      <c r="J207" s="35"/>
      <c r="K207" s="35"/>
      <c r="L207" s="35"/>
      <c r="M207" s="35"/>
      <c r="N207" s="35"/>
      <c r="O207" s="99"/>
      <c r="P207" s="99">
        <v>0</v>
      </c>
      <c r="Q207" s="99">
        <v>0</v>
      </c>
      <c r="R207" s="99">
        <v>0</v>
      </c>
      <c r="S207" s="99">
        <v>0</v>
      </c>
      <c r="T207" s="99">
        <v>0</v>
      </c>
      <c r="U207" s="99">
        <v>0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99">
        <v>0</v>
      </c>
      <c r="AE207" s="99">
        <v>0</v>
      </c>
      <c r="AF207" s="104">
        <f t="shared" si="504"/>
        <v>0</v>
      </c>
      <c r="AG207" s="105">
        <f t="shared" si="505"/>
        <v>0</v>
      </c>
      <c r="AK207" s="35"/>
      <c r="AL207" s="35"/>
      <c r="AM207" s="35"/>
      <c r="AN207" s="35"/>
      <c r="AO207" s="35"/>
      <c r="AP207" s="35"/>
      <c r="AQ207" s="35"/>
      <c r="AR207" s="87"/>
      <c r="AS207" s="68"/>
      <c r="AT207" s="68"/>
      <c r="AU207" s="68"/>
      <c r="AV207" s="68"/>
      <c r="AW207" s="68"/>
      <c r="AX207" s="68"/>
      <c r="AY207" s="68"/>
      <c r="AZ207" s="68"/>
      <c r="BA207" s="68"/>
      <c r="BB207" s="68"/>
      <c r="BC207" s="68"/>
      <c r="BD207" s="68"/>
      <c r="BE207" s="68"/>
      <c r="BF207" s="68"/>
      <c r="BG207" s="68"/>
      <c r="BH207" s="68"/>
      <c r="BI207" s="30"/>
      <c r="BJ207" s="30"/>
    </row>
    <row r="208" spans="1:71">
      <c r="A208" s="4" t="s">
        <v>82</v>
      </c>
      <c r="B208" s="4" t="s">
        <v>49</v>
      </c>
      <c r="C208" s="236"/>
      <c r="D208" s="223"/>
      <c r="E208" s="225"/>
      <c r="F208" s="12" t="s">
        <v>58</v>
      </c>
      <c r="G208" s="35"/>
      <c r="H208" s="35"/>
      <c r="I208" s="35"/>
      <c r="J208" s="35"/>
      <c r="K208" s="35"/>
      <c r="L208" s="35"/>
      <c r="M208" s="35"/>
      <c r="N208" s="35"/>
      <c r="O208" s="99"/>
      <c r="P208" s="99">
        <v>0</v>
      </c>
      <c r="Q208" s="99">
        <v>0</v>
      </c>
      <c r="R208" s="99">
        <v>0</v>
      </c>
      <c r="S208" s="99">
        <v>0</v>
      </c>
      <c r="T208" s="99">
        <v>0</v>
      </c>
      <c r="U208" s="99">
        <v>0</v>
      </c>
      <c r="V208" s="99">
        <v>0</v>
      </c>
      <c r="W208" s="99">
        <v>0</v>
      </c>
      <c r="X208" s="99">
        <v>0</v>
      </c>
      <c r="Y208" s="99">
        <v>0</v>
      </c>
      <c r="Z208" s="99">
        <v>0</v>
      </c>
      <c r="AA208" s="99">
        <v>0</v>
      </c>
      <c r="AB208" s="99">
        <v>0</v>
      </c>
      <c r="AC208" s="99">
        <v>0</v>
      </c>
      <c r="AD208" s="99">
        <v>0</v>
      </c>
      <c r="AE208" s="99">
        <v>0</v>
      </c>
      <c r="AF208" s="104">
        <f t="shared" si="504"/>
        <v>0</v>
      </c>
      <c r="AG208" s="105">
        <f t="shared" si="505"/>
        <v>0</v>
      </c>
      <c r="AK208" s="35"/>
      <c r="AL208" s="35"/>
      <c r="AM208" s="35"/>
      <c r="AN208" s="35"/>
      <c r="AO208" s="35"/>
      <c r="AP208" s="35"/>
      <c r="AQ208" s="35"/>
      <c r="AR208" s="87"/>
      <c r="AS208" s="68"/>
      <c r="AT208" s="68"/>
      <c r="AU208" s="68"/>
      <c r="AV208" s="68"/>
      <c r="AW208" s="68"/>
      <c r="AX208" s="68"/>
      <c r="AY208" s="68"/>
      <c r="AZ208" s="68"/>
      <c r="BA208" s="68"/>
      <c r="BB208" s="68"/>
      <c r="BC208" s="68"/>
      <c r="BD208" s="68"/>
      <c r="BE208" s="68"/>
      <c r="BF208" s="68"/>
      <c r="BG208" s="68"/>
      <c r="BH208" s="68"/>
      <c r="BI208" s="30"/>
      <c r="BJ208" s="30"/>
    </row>
    <row r="209" spans="1:62">
      <c r="A209" s="4" t="s">
        <v>82</v>
      </c>
      <c r="B209" s="4" t="s">
        <v>49</v>
      </c>
      <c r="C209" s="236"/>
      <c r="D209" s="223"/>
      <c r="E209" s="225"/>
      <c r="F209" s="12" t="s">
        <v>59</v>
      </c>
      <c r="G209" s="35"/>
      <c r="H209" s="35"/>
      <c r="I209" s="35"/>
      <c r="J209" s="35"/>
      <c r="K209" s="35"/>
      <c r="L209" s="35"/>
      <c r="M209" s="35"/>
      <c r="N209" s="35"/>
      <c r="O209" s="99"/>
      <c r="P209" s="99">
        <v>0</v>
      </c>
      <c r="Q209" s="99">
        <v>0</v>
      </c>
      <c r="R209" s="99">
        <v>0</v>
      </c>
      <c r="S209" s="99">
        <v>0</v>
      </c>
      <c r="T209" s="99">
        <v>0</v>
      </c>
      <c r="U209" s="99">
        <v>0</v>
      </c>
      <c r="V209" s="99">
        <v>0</v>
      </c>
      <c r="W209" s="99">
        <v>0</v>
      </c>
      <c r="X209" s="99">
        <v>0</v>
      </c>
      <c r="Y209" s="99">
        <v>2</v>
      </c>
      <c r="Z209" s="99">
        <v>0</v>
      </c>
      <c r="AA209" s="99">
        <v>0</v>
      </c>
      <c r="AB209" s="99">
        <v>0</v>
      </c>
      <c r="AC209" s="99">
        <v>0</v>
      </c>
      <c r="AD209" s="99">
        <v>1</v>
      </c>
      <c r="AE209" s="99">
        <v>0</v>
      </c>
      <c r="AF209" s="104">
        <f t="shared" si="504"/>
        <v>0</v>
      </c>
      <c r="AG209" s="105">
        <f t="shared" si="505"/>
        <v>3</v>
      </c>
      <c r="AK209" s="35"/>
      <c r="AL209" s="35"/>
      <c r="AM209" s="35"/>
      <c r="AN209" s="35"/>
      <c r="AO209" s="35"/>
      <c r="AP209" s="35"/>
      <c r="AQ209" s="35"/>
      <c r="AR209" s="87"/>
      <c r="AS209" s="68"/>
      <c r="AT209" s="68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68"/>
      <c r="BI209" s="30"/>
      <c r="BJ209" s="30"/>
    </row>
    <row r="210" spans="1:62">
      <c r="A210" s="4" t="s">
        <v>82</v>
      </c>
      <c r="B210" s="4" t="s">
        <v>49</v>
      </c>
      <c r="C210" s="236"/>
      <c r="D210" s="223"/>
      <c r="E210" s="225"/>
      <c r="F210" s="12" t="s">
        <v>60</v>
      </c>
      <c r="G210" s="35"/>
      <c r="H210" s="35"/>
      <c r="I210" s="35"/>
      <c r="J210" s="35"/>
      <c r="K210" s="35"/>
      <c r="L210" s="35"/>
      <c r="M210" s="35"/>
      <c r="N210" s="35"/>
      <c r="O210" s="99"/>
      <c r="P210" s="99">
        <v>0</v>
      </c>
      <c r="Q210" s="99">
        <v>0</v>
      </c>
      <c r="R210" s="99">
        <v>0</v>
      </c>
      <c r="S210" s="99">
        <v>0</v>
      </c>
      <c r="T210" s="99">
        <v>0</v>
      </c>
      <c r="U210" s="99">
        <v>0</v>
      </c>
      <c r="V210" s="99">
        <v>0</v>
      </c>
      <c r="W210" s="99">
        <v>0</v>
      </c>
      <c r="X210" s="99">
        <v>0</v>
      </c>
      <c r="Y210" s="99">
        <v>0</v>
      </c>
      <c r="Z210" s="99">
        <v>0</v>
      </c>
      <c r="AA210" s="99">
        <v>0</v>
      </c>
      <c r="AB210" s="99">
        <v>3</v>
      </c>
      <c r="AC210" s="99">
        <v>0</v>
      </c>
      <c r="AD210" s="99">
        <v>2</v>
      </c>
      <c r="AE210" s="99">
        <v>0</v>
      </c>
      <c r="AF210" s="104">
        <f t="shared" si="504"/>
        <v>0</v>
      </c>
      <c r="AG210" s="105">
        <f t="shared" si="505"/>
        <v>5</v>
      </c>
      <c r="AK210" s="35"/>
      <c r="AL210" s="35"/>
      <c r="AM210" s="35"/>
      <c r="AN210" s="35"/>
      <c r="AO210" s="35"/>
      <c r="AP210" s="35"/>
      <c r="AQ210" s="35"/>
      <c r="AR210" s="87"/>
      <c r="AS210" s="6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30"/>
      <c r="BJ210" s="30"/>
    </row>
    <row r="211" spans="1:62">
      <c r="A211" s="4" t="s">
        <v>82</v>
      </c>
      <c r="B211" s="4" t="s">
        <v>49</v>
      </c>
      <c r="C211" s="236"/>
      <c r="D211" s="223"/>
      <c r="E211" s="225"/>
      <c r="F211" s="12" t="s">
        <v>74</v>
      </c>
      <c r="G211" s="35"/>
      <c r="H211" s="35"/>
      <c r="I211" s="35"/>
      <c r="J211" s="35"/>
      <c r="K211" s="35"/>
      <c r="L211" s="35"/>
      <c r="M211" s="35"/>
      <c r="N211" s="35"/>
      <c r="O211" s="99"/>
      <c r="P211" s="99">
        <v>0</v>
      </c>
      <c r="Q211" s="99">
        <v>0</v>
      </c>
      <c r="R211" s="99">
        <v>0</v>
      </c>
      <c r="S211" s="99">
        <v>0</v>
      </c>
      <c r="T211" s="99">
        <v>0</v>
      </c>
      <c r="U211" s="99">
        <v>0</v>
      </c>
      <c r="V211" s="99">
        <v>0</v>
      </c>
      <c r="W211" s="99">
        <v>0</v>
      </c>
      <c r="X211" s="99">
        <v>0</v>
      </c>
      <c r="Y211" s="99">
        <v>0</v>
      </c>
      <c r="Z211" s="99">
        <v>0</v>
      </c>
      <c r="AA211" s="99">
        <v>0</v>
      </c>
      <c r="AB211" s="99">
        <v>0</v>
      </c>
      <c r="AC211" s="99">
        <v>0</v>
      </c>
      <c r="AD211" s="99">
        <v>0</v>
      </c>
      <c r="AE211" s="99">
        <v>0</v>
      </c>
      <c r="AF211" s="104">
        <f t="shared" si="504"/>
        <v>0</v>
      </c>
      <c r="AG211" s="105">
        <f t="shared" si="505"/>
        <v>0</v>
      </c>
      <c r="AK211" s="35"/>
      <c r="AL211" s="35"/>
      <c r="AM211" s="35"/>
      <c r="AN211" s="35"/>
      <c r="AO211" s="35"/>
      <c r="AP211" s="35"/>
      <c r="AQ211" s="35"/>
      <c r="AR211" s="87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30"/>
      <c r="BJ211" s="30"/>
    </row>
    <row r="212" spans="1:62">
      <c r="A212" s="4" t="s">
        <v>82</v>
      </c>
      <c r="B212" s="4" t="s">
        <v>49</v>
      </c>
      <c r="C212" s="236"/>
      <c r="D212" s="223"/>
      <c r="E212" s="225"/>
      <c r="F212" s="12" t="s">
        <v>79</v>
      </c>
      <c r="G212" s="35"/>
      <c r="H212" s="35"/>
      <c r="I212" s="35"/>
      <c r="J212" s="35"/>
      <c r="K212" s="35"/>
      <c r="L212" s="35"/>
      <c r="M212" s="35"/>
      <c r="N212" s="35"/>
      <c r="O212" s="99"/>
      <c r="P212" s="99">
        <v>0</v>
      </c>
      <c r="Q212" s="99">
        <v>0</v>
      </c>
      <c r="R212" s="99">
        <v>0</v>
      </c>
      <c r="S212" s="99">
        <v>0</v>
      </c>
      <c r="T212" s="99">
        <v>0</v>
      </c>
      <c r="U212" s="99">
        <v>0</v>
      </c>
      <c r="V212" s="99">
        <v>0</v>
      </c>
      <c r="W212" s="99">
        <v>0</v>
      </c>
      <c r="X212" s="99">
        <v>0</v>
      </c>
      <c r="Y212" s="99">
        <v>0</v>
      </c>
      <c r="Z212" s="99">
        <v>0</v>
      </c>
      <c r="AA212" s="99">
        <v>0</v>
      </c>
      <c r="AB212" s="99">
        <v>0</v>
      </c>
      <c r="AC212" s="99">
        <v>0</v>
      </c>
      <c r="AD212" s="99">
        <v>0</v>
      </c>
      <c r="AE212" s="99">
        <v>0</v>
      </c>
      <c r="AF212" s="104">
        <f t="shared" si="504"/>
        <v>0</v>
      </c>
      <c r="AG212" s="105">
        <f t="shared" si="505"/>
        <v>0</v>
      </c>
      <c r="AK212" s="35"/>
      <c r="AL212" s="35"/>
      <c r="AM212" s="35"/>
      <c r="AN212" s="35"/>
      <c r="AO212" s="35"/>
      <c r="AP212" s="35"/>
      <c r="AQ212" s="35"/>
      <c r="AR212" s="87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30"/>
      <c r="BJ212" s="30"/>
    </row>
    <row r="213" spans="1:62">
      <c r="A213" s="4" t="s">
        <v>82</v>
      </c>
      <c r="B213" s="4" t="s">
        <v>49</v>
      </c>
      <c r="C213" s="236"/>
      <c r="D213" s="223"/>
      <c r="E213" s="225"/>
      <c r="F213" s="12" t="s">
        <v>97</v>
      </c>
      <c r="G213" s="35"/>
      <c r="H213" s="35"/>
      <c r="I213" s="35"/>
      <c r="J213" s="35"/>
      <c r="K213" s="35"/>
      <c r="L213" s="35"/>
      <c r="M213" s="35"/>
      <c r="N213" s="35"/>
      <c r="O213" s="99"/>
      <c r="P213" s="99">
        <v>0</v>
      </c>
      <c r="Q213" s="99">
        <v>0</v>
      </c>
      <c r="R213" s="99">
        <v>0</v>
      </c>
      <c r="S213" s="99">
        <v>0</v>
      </c>
      <c r="T213" s="99">
        <v>0</v>
      </c>
      <c r="U213" s="99">
        <v>0</v>
      </c>
      <c r="V213" s="99">
        <v>0</v>
      </c>
      <c r="W213" s="99">
        <v>0</v>
      </c>
      <c r="X213" s="99">
        <v>0</v>
      </c>
      <c r="Y213" s="99">
        <v>0</v>
      </c>
      <c r="Z213" s="99">
        <v>0</v>
      </c>
      <c r="AA213" s="99">
        <v>0</v>
      </c>
      <c r="AB213" s="99">
        <v>0</v>
      </c>
      <c r="AC213" s="99">
        <v>0</v>
      </c>
      <c r="AD213" s="99">
        <v>0</v>
      </c>
      <c r="AE213" s="99">
        <v>0</v>
      </c>
      <c r="AF213" s="104"/>
      <c r="AG213" s="105"/>
      <c r="AK213" s="35"/>
      <c r="AL213" s="35"/>
      <c r="AM213" s="35"/>
      <c r="AN213" s="35"/>
      <c r="AO213" s="35"/>
      <c r="AP213" s="35"/>
      <c r="AQ213" s="35"/>
      <c r="AR213" s="87"/>
      <c r="AS213" s="68"/>
      <c r="AT213" s="68"/>
      <c r="AU213" s="68"/>
      <c r="AV213" s="68"/>
      <c r="AW213" s="68"/>
      <c r="AX213" s="68"/>
      <c r="AY213" s="68"/>
      <c r="AZ213" s="68"/>
      <c r="BA213" s="68"/>
      <c r="BB213" s="68"/>
      <c r="BC213" s="68"/>
      <c r="BD213" s="68"/>
      <c r="BE213" s="68"/>
      <c r="BF213" s="68"/>
      <c r="BG213" s="68"/>
      <c r="BH213" s="68"/>
      <c r="BI213" s="30"/>
      <c r="BJ213" s="30"/>
    </row>
    <row r="214" spans="1:62">
      <c r="A214" s="4" t="s">
        <v>82</v>
      </c>
      <c r="B214" s="4" t="s">
        <v>49</v>
      </c>
      <c r="C214" s="236"/>
      <c r="D214" s="223"/>
      <c r="E214" s="225"/>
      <c r="F214" s="12" t="s">
        <v>98</v>
      </c>
      <c r="G214" s="35"/>
      <c r="H214" s="35"/>
      <c r="I214" s="35"/>
      <c r="J214" s="35"/>
      <c r="K214" s="35"/>
      <c r="L214" s="35"/>
      <c r="M214" s="35"/>
      <c r="N214" s="35"/>
      <c r="O214" s="99"/>
      <c r="P214" s="99">
        <v>0</v>
      </c>
      <c r="Q214" s="99">
        <v>0</v>
      </c>
      <c r="R214" s="99">
        <v>0</v>
      </c>
      <c r="S214" s="99">
        <v>0</v>
      </c>
      <c r="T214" s="99">
        <v>0</v>
      </c>
      <c r="U214" s="99">
        <v>0</v>
      </c>
      <c r="V214" s="99">
        <v>0</v>
      </c>
      <c r="W214" s="99">
        <v>0</v>
      </c>
      <c r="X214" s="99">
        <v>0</v>
      </c>
      <c r="Y214" s="99">
        <v>0</v>
      </c>
      <c r="Z214" s="99">
        <v>0</v>
      </c>
      <c r="AA214" s="99">
        <v>0</v>
      </c>
      <c r="AB214" s="99">
        <v>0</v>
      </c>
      <c r="AC214" s="99">
        <v>0</v>
      </c>
      <c r="AD214" s="99">
        <v>0</v>
      </c>
      <c r="AE214" s="99">
        <v>0</v>
      </c>
      <c r="AF214" s="104"/>
      <c r="AG214" s="105"/>
      <c r="AK214" s="35"/>
      <c r="AL214" s="35"/>
      <c r="AM214" s="35"/>
      <c r="AN214" s="35"/>
      <c r="AO214" s="35"/>
      <c r="AP214" s="35"/>
      <c r="AQ214" s="35"/>
      <c r="AR214" s="87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30"/>
      <c r="BJ214" s="30"/>
    </row>
    <row r="215" spans="1:62">
      <c r="A215" s="4" t="s">
        <v>82</v>
      </c>
      <c r="B215" s="4" t="s">
        <v>49</v>
      </c>
      <c r="C215" s="236"/>
      <c r="D215" s="223"/>
      <c r="E215" s="225"/>
      <c r="F215" s="13" t="s">
        <v>90</v>
      </c>
      <c r="G215" s="36"/>
      <c r="H215" s="36"/>
      <c r="I215" s="36"/>
      <c r="J215" s="36"/>
      <c r="K215" s="36"/>
      <c r="L215" s="36"/>
      <c r="M215" s="36"/>
      <c r="N215" s="36"/>
      <c r="O215" s="36" t="str">
        <f t="shared" ref="O215:Z215" si="510">+IFERROR(O206/O205,"")</f>
        <v/>
      </c>
      <c r="P215" s="36" t="str">
        <f t="shared" si="510"/>
        <v/>
      </c>
      <c r="Q215" s="36" t="str">
        <f t="shared" si="510"/>
        <v/>
      </c>
      <c r="R215" s="36" t="str">
        <f t="shared" si="510"/>
        <v/>
      </c>
      <c r="S215" s="36" t="str">
        <f t="shared" si="510"/>
        <v/>
      </c>
      <c r="T215" s="36" t="str">
        <f t="shared" si="510"/>
        <v/>
      </c>
      <c r="U215" s="36" t="str">
        <f t="shared" si="510"/>
        <v/>
      </c>
      <c r="V215" s="36" t="str">
        <f t="shared" si="510"/>
        <v/>
      </c>
      <c r="W215" s="36" t="str">
        <f t="shared" si="510"/>
        <v/>
      </c>
      <c r="X215" s="36" t="str">
        <f t="shared" si="510"/>
        <v/>
      </c>
      <c r="Y215" s="36">
        <f t="shared" si="510"/>
        <v>2</v>
      </c>
      <c r="Z215" s="36" t="str">
        <f t="shared" si="510"/>
        <v/>
      </c>
      <c r="AA215" s="36" t="str">
        <f t="shared" ref="AA215:AB215" si="511">+IFERROR(AA206/AA205,"")</f>
        <v/>
      </c>
      <c r="AB215" s="36">
        <f t="shared" si="511"/>
        <v>1.5</v>
      </c>
      <c r="AC215" s="36" t="str">
        <f t="shared" ref="AC215:AD215" si="512">+IFERROR(AC206/AC205,"")</f>
        <v/>
      </c>
      <c r="AD215" s="36">
        <f t="shared" si="512"/>
        <v>1.5</v>
      </c>
      <c r="AE215" s="36" t="str">
        <f t="shared" ref="AE215" si="513">+IFERROR(AE206/AE205,"")</f>
        <v/>
      </c>
      <c r="AF215" s="49" t="str">
        <f t="shared" ref="AF215:AG215" si="514">+IFERROR(AF206/AF205,"")</f>
        <v/>
      </c>
      <c r="AG215" s="50">
        <f t="shared" si="514"/>
        <v>1.6</v>
      </c>
      <c r="AK215" s="36"/>
      <c r="AL215" s="36"/>
      <c r="AM215" s="36"/>
      <c r="AN215" s="36"/>
      <c r="AO215" s="36"/>
      <c r="AP215" s="36"/>
      <c r="AQ215" s="36"/>
      <c r="AR215" s="88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7"/>
      <c r="BJ215" s="30"/>
    </row>
    <row r="216" spans="1:62">
      <c r="A216" s="4" t="s">
        <v>82</v>
      </c>
      <c r="B216" s="4" t="s">
        <v>99</v>
      </c>
      <c r="C216" s="236"/>
      <c r="D216" s="223"/>
      <c r="E216" s="225" t="s">
        <v>99</v>
      </c>
      <c r="F216" s="10" t="s">
        <v>40</v>
      </c>
      <c r="G216" s="19"/>
      <c r="H216" s="19"/>
      <c r="I216" s="19"/>
      <c r="J216" s="19"/>
      <c r="K216" s="19"/>
      <c r="L216" s="19"/>
      <c r="M216" s="19"/>
      <c r="N216" s="19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100"/>
      <c r="AG216" s="101"/>
      <c r="AI216" s="124">
        <f>+SUMIF($O$1:$AD$1,"REAL",O216:AD216)</f>
        <v>0</v>
      </c>
      <c r="AK216" s="36"/>
      <c r="AL216" s="36"/>
      <c r="AM216" s="36"/>
      <c r="AN216" s="36"/>
      <c r="AO216" s="36"/>
      <c r="AP216" s="36"/>
      <c r="AQ216" s="36"/>
      <c r="AR216" s="88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7"/>
      <c r="BJ216" s="30"/>
    </row>
    <row r="217" spans="1:62">
      <c r="A217" s="4" t="s">
        <v>82</v>
      </c>
      <c r="B217" s="4" t="s">
        <v>99</v>
      </c>
      <c r="C217" s="236"/>
      <c r="D217" s="223"/>
      <c r="E217" s="225"/>
      <c r="F217" s="11" t="s">
        <v>88</v>
      </c>
      <c r="G217" s="34"/>
      <c r="H217" s="34"/>
      <c r="I217" s="34"/>
      <c r="J217" s="34"/>
      <c r="K217" s="34"/>
      <c r="L217" s="34"/>
      <c r="M217" s="34"/>
      <c r="N217" s="34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102"/>
      <c r="AG217" s="103"/>
      <c r="AI217" s="124">
        <f>+SUMIF($O$1:$AD$1,"REAL",O217:AD217)</f>
        <v>0</v>
      </c>
      <c r="AK217" s="36"/>
      <c r="AL217" s="36"/>
      <c r="AM217" s="36"/>
      <c r="AN217" s="36"/>
      <c r="AO217" s="36"/>
      <c r="AP217" s="36"/>
      <c r="AQ217" s="36"/>
      <c r="AR217" s="88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7"/>
      <c r="BJ217" s="30"/>
    </row>
    <row r="218" spans="1:62">
      <c r="A218" s="4" t="s">
        <v>82</v>
      </c>
      <c r="B218" s="4" t="s">
        <v>99</v>
      </c>
      <c r="C218" s="236"/>
      <c r="D218" s="223"/>
      <c r="E218" s="225"/>
      <c r="F218" s="12" t="s">
        <v>100</v>
      </c>
      <c r="G218" s="35"/>
      <c r="H218" s="35"/>
      <c r="I218" s="35"/>
      <c r="J218" s="35"/>
      <c r="K218" s="35"/>
      <c r="L218" s="35"/>
      <c r="M218" s="35"/>
      <c r="N218" s="35"/>
      <c r="O218" s="99"/>
      <c r="P218" s="99">
        <v>0</v>
      </c>
      <c r="Q218" s="99">
        <v>0</v>
      </c>
      <c r="R218" s="99">
        <v>0</v>
      </c>
      <c r="S218" s="99">
        <v>0</v>
      </c>
      <c r="T218" s="99">
        <v>0</v>
      </c>
      <c r="U218" s="99">
        <v>0</v>
      </c>
      <c r="V218" s="99">
        <v>0</v>
      </c>
      <c r="W218" s="99">
        <v>0</v>
      </c>
      <c r="X218" s="99">
        <v>0</v>
      </c>
      <c r="Y218" s="99">
        <v>0</v>
      </c>
      <c r="Z218" s="99">
        <v>0</v>
      </c>
      <c r="AA218" s="99">
        <v>0</v>
      </c>
      <c r="AB218" s="99">
        <v>0</v>
      </c>
      <c r="AC218" s="99">
        <v>0</v>
      </c>
      <c r="AD218" s="99">
        <v>0</v>
      </c>
      <c r="AE218" s="99">
        <v>0</v>
      </c>
      <c r="AF218" s="104"/>
      <c r="AG218" s="105"/>
      <c r="AK218" s="36"/>
      <c r="AL218" s="36"/>
      <c r="AM218" s="36"/>
      <c r="AN218" s="36"/>
      <c r="AO218" s="36"/>
      <c r="AP218" s="36"/>
      <c r="AQ218" s="36"/>
      <c r="AR218" s="88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7"/>
      <c r="BJ218" s="30"/>
    </row>
    <row r="219" spans="1:62">
      <c r="A219" s="4" t="s">
        <v>82</v>
      </c>
      <c r="B219" s="4" t="s">
        <v>99</v>
      </c>
      <c r="C219" s="236"/>
      <c r="D219" s="223"/>
      <c r="E219" s="225"/>
      <c r="F219" s="12" t="s">
        <v>101</v>
      </c>
      <c r="G219" s="35"/>
      <c r="H219" s="35"/>
      <c r="I219" s="35"/>
      <c r="J219" s="35"/>
      <c r="K219" s="35"/>
      <c r="L219" s="35"/>
      <c r="M219" s="35"/>
      <c r="N219" s="35"/>
      <c r="O219" s="99"/>
      <c r="P219" s="99">
        <v>0</v>
      </c>
      <c r="Q219" s="99">
        <v>0</v>
      </c>
      <c r="R219" s="99">
        <v>0</v>
      </c>
      <c r="S219" s="99">
        <v>0</v>
      </c>
      <c r="T219" s="99">
        <v>0</v>
      </c>
      <c r="U219" s="99">
        <v>0</v>
      </c>
      <c r="V219" s="99">
        <v>0</v>
      </c>
      <c r="W219" s="99">
        <v>0</v>
      </c>
      <c r="X219" s="99">
        <v>0</v>
      </c>
      <c r="Y219" s="99">
        <v>0</v>
      </c>
      <c r="Z219" s="99">
        <v>0</v>
      </c>
      <c r="AA219" s="99">
        <v>0</v>
      </c>
      <c r="AB219" s="99">
        <v>0</v>
      </c>
      <c r="AC219" s="99">
        <v>0</v>
      </c>
      <c r="AD219" s="99">
        <v>0</v>
      </c>
      <c r="AE219" s="99">
        <v>0</v>
      </c>
      <c r="AF219" s="104"/>
      <c r="AG219" s="105"/>
      <c r="AK219" s="36"/>
      <c r="AL219" s="36"/>
      <c r="AM219" s="36"/>
      <c r="AN219" s="36"/>
      <c r="AO219" s="36"/>
      <c r="AP219" s="36"/>
      <c r="AQ219" s="36"/>
      <c r="AR219" s="88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7"/>
      <c r="BJ219" s="30"/>
    </row>
    <row r="220" spans="1:62">
      <c r="A220" s="4" t="s">
        <v>82</v>
      </c>
      <c r="B220" s="4" t="s">
        <v>99</v>
      </c>
      <c r="C220" s="236"/>
      <c r="D220" s="223"/>
      <c r="E220" s="225"/>
      <c r="F220" s="12" t="s">
        <v>102</v>
      </c>
      <c r="G220" s="35"/>
      <c r="H220" s="35"/>
      <c r="I220" s="35"/>
      <c r="J220" s="35"/>
      <c r="K220" s="35"/>
      <c r="L220" s="35"/>
      <c r="M220" s="35"/>
      <c r="N220" s="35"/>
      <c r="O220" s="99"/>
      <c r="P220" s="99">
        <v>0</v>
      </c>
      <c r="Q220" s="99">
        <v>0</v>
      </c>
      <c r="R220" s="99">
        <v>0</v>
      </c>
      <c r="S220" s="99">
        <v>0</v>
      </c>
      <c r="T220" s="99">
        <v>0</v>
      </c>
      <c r="U220" s="99">
        <v>0</v>
      </c>
      <c r="V220" s="99">
        <v>0</v>
      </c>
      <c r="W220" s="99">
        <v>0</v>
      </c>
      <c r="X220" s="99">
        <v>0</v>
      </c>
      <c r="Y220" s="99">
        <v>0</v>
      </c>
      <c r="Z220" s="99">
        <v>0</v>
      </c>
      <c r="AA220" s="99">
        <v>0</v>
      </c>
      <c r="AB220" s="99">
        <v>0</v>
      </c>
      <c r="AC220" s="99">
        <v>0</v>
      </c>
      <c r="AD220" s="99">
        <v>0</v>
      </c>
      <c r="AE220" s="99">
        <v>0</v>
      </c>
      <c r="AF220" s="127"/>
      <c r="AG220" s="128"/>
      <c r="AI220" s="129"/>
      <c r="AK220" s="36"/>
      <c r="AL220" s="36"/>
      <c r="AM220" s="36"/>
      <c r="AN220" s="36"/>
      <c r="AO220" s="36"/>
      <c r="AP220" s="36"/>
      <c r="AQ220" s="36"/>
      <c r="AR220" s="88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7"/>
      <c r="BJ220" s="30"/>
    </row>
    <row r="221" spans="1:62">
      <c r="A221" s="4" t="s">
        <v>82</v>
      </c>
      <c r="B221" s="4" t="s">
        <v>99</v>
      </c>
      <c r="C221" s="236"/>
      <c r="D221" s="223"/>
      <c r="E221" s="225"/>
      <c r="F221" s="13" t="s">
        <v>90</v>
      </c>
      <c r="G221" s="36"/>
      <c r="H221" s="36"/>
      <c r="I221" s="36"/>
      <c r="J221" s="36"/>
      <c r="K221" s="36"/>
      <c r="L221" s="36"/>
      <c r="M221" s="36"/>
      <c r="N221" s="36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53"/>
      <c r="AG221" s="54"/>
      <c r="AK221" s="36"/>
      <c r="AL221" s="36"/>
      <c r="AM221" s="36"/>
      <c r="AN221" s="36"/>
      <c r="AO221" s="36"/>
      <c r="AP221" s="36"/>
      <c r="AQ221" s="36"/>
      <c r="AR221" s="88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7"/>
      <c r="BJ221" s="30"/>
    </row>
    <row r="222" spans="1:62" ht="15" customHeight="1">
      <c r="A222" s="4" t="s">
        <v>82</v>
      </c>
      <c r="B222" s="4" t="s">
        <v>54</v>
      </c>
      <c r="C222" s="236"/>
      <c r="D222" s="223"/>
      <c r="E222" s="225" t="s">
        <v>54</v>
      </c>
      <c r="F222" s="10" t="s">
        <v>40</v>
      </c>
      <c r="G222" s="19"/>
      <c r="H222" s="19"/>
      <c r="I222" s="19"/>
      <c r="J222" s="19"/>
      <c r="K222" s="19"/>
      <c r="L222" s="19"/>
      <c r="M222" s="19"/>
      <c r="N222" s="19"/>
      <c r="O222" s="97"/>
      <c r="P222" s="97">
        <v>0</v>
      </c>
      <c r="Q222" s="97">
        <v>0</v>
      </c>
      <c r="R222" s="97">
        <v>0</v>
      </c>
      <c r="S222" s="97">
        <v>0</v>
      </c>
      <c r="T222" s="97">
        <v>0</v>
      </c>
      <c r="U222" s="97">
        <v>0</v>
      </c>
      <c r="V222" s="97">
        <v>0</v>
      </c>
      <c r="W222" s="97">
        <v>2</v>
      </c>
      <c r="X222" s="97">
        <v>3</v>
      </c>
      <c r="Y222" s="97">
        <v>0</v>
      </c>
      <c r="Z222" s="97">
        <v>0</v>
      </c>
      <c r="AA222" s="97">
        <v>1</v>
      </c>
      <c r="AB222" s="97">
        <v>1</v>
      </c>
      <c r="AC222" s="97">
        <v>2</v>
      </c>
      <c r="AD222" s="97">
        <v>2</v>
      </c>
      <c r="AE222" s="97">
        <v>4</v>
      </c>
      <c r="AF222" s="100">
        <f t="shared" ref="AF222:AF223" si="515">+SUM(O222:R222)</f>
        <v>0</v>
      </c>
      <c r="AG222" s="101">
        <f t="shared" ref="AG222:AG223" si="516">+SUM(S222:AD222)</f>
        <v>11</v>
      </c>
      <c r="AI222" s="124">
        <f>+SUMIF($O$1:$AD$1,"REAL",O222:AD222)</f>
        <v>11</v>
      </c>
      <c r="AK222" s="19"/>
      <c r="AL222" s="19"/>
      <c r="AM222" s="19"/>
      <c r="AN222" s="19"/>
      <c r="AO222" s="19"/>
      <c r="AP222" s="19"/>
      <c r="AQ222" s="19"/>
      <c r="AR222" s="85"/>
      <c r="AS222" s="93"/>
      <c r="AT222" s="93"/>
      <c r="AU222" s="93"/>
      <c r="AV222" s="93"/>
      <c r="AW222" s="93"/>
      <c r="AX222" s="93"/>
      <c r="AY222" s="93"/>
      <c r="AZ222" s="93"/>
      <c r="BA222" s="93"/>
      <c r="BB222" s="93"/>
      <c r="BC222" s="93"/>
      <c r="BD222" s="93"/>
      <c r="BE222" s="93"/>
      <c r="BF222" s="93"/>
      <c r="BG222" s="93"/>
      <c r="BH222" s="93"/>
      <c r="BI222" s="65"/>
      <c r="BJ222" s="65"/>
    </row>
    <row r="223" spans="1:62">
      <c r="A223" s="4" t="s">
        <v>82</v>
      </c>
      <c r="B223" s="4" t="s">
        <v>54</v>
      </c>
      <c r="C223" s="236"/>
      <c r="D223" s="223"/>
      <c r="E223" s="225"/>
      <c r="F223" s="11" t="s">
        <v>88</v>
      </c>
      <c r="G223" s="34"/>
      <c r="H223" s="34"/>
      <c r="I223" s="34"/>
      <c r="J223" s="34"/>
      <c r="K223" s="34"/>
      <c r="L223" s="34"/>
      <c r="M223" s="34"/>
      <c r="N223" s="34"/>
      <c r="O223" s="98"/>
      <c r="P223" s="98">
        <v>0</v>
      </c>
      <c r="Q223" s="98">
        <v>0</v>
      </c>
      <c r="R223" s="98">
        <v>0</v>
      </c>
      <c r="S223" s="98">
        <v>0</v>
      </c>
      <c r="T223" s="98">
        <v>0</v>
      </c>
      <c r="U223" s="98">
        <v>0</v>
      </c>
      <c r="V223" s="98">
        <v>0</v>
      </c>
      <c r="W223" s="98">
        <v>2</v>
      </c>
      <c r="X223" s="98">
        <v>3</v>
      </c>
      <c r="Y223" s="98">
        <v>0</v>
      </c>
      <c r="Z223" s="98">
        <v>1</v>
      </c>
      <c r="AA223" s="98">
        <v>1</v>
      </c>
      <c r="AB223" s="98">
        <v>1</v>
      </c>
      <c r="AC223" s="98">
        <v>2</v>
      </c>
      <c r="AD223" s="98">
        <v>2</v>
      </c>
      <c r="AE223" s="98">
        <v>6</v>
      </c>
      <c r="AF223" s="102">
        <f t="shared" si="515"/>
        <v>0</v>
      </c>
      <c r="AG223" s="103">
        <f t="shared" si="516"/>
        <v>12</v>
      </c>
      <c r="AI223" s="124">
        <f>+SUMIF($O$1:$AD$1,"REAL",O223:AD223)</f>
        <v>12</v>
      </c>
      <c r="AK223" s="34"/>
      <c r="AL223" s="34"/>
      <c r="AM223" s="34"/>
      <c r="AN223" s="34"/>
      <c r="AO223" s="34"/>
      <c r="AP223" s="34"/>
      <c r="AQ223" s="34"/>
      <c r="AR223" s="86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66"/>
      <c r="BJ223" s="66"/>
    </row>
    <row r="224" spans="1:62">
      <c r="A224" s="4" t="s">
        <v>82</v>
      </c>
      <c r="B224" s="4" t="s">
        <v>54</v>
      </c>
      <c r="C224" s="236"/>
      <c r="D224" s="224"/>
      <c r="E224" s="225"/>
      <c r="F224" s="13" t="s">
        <v>90</v>
      </c>
      <c r="G224" s="36"/>
      <c r="H224" s="36"/>
      <c r="I224" s="36"/>
      <c r="J224" s="36"/>
      <c r="K224" s="36"/>
      <c r="L224" s="36"/>
      <c r="M224" s="36"/>
      <c r="N224" s="36"/>
      <c r="O224" s="36"/>
      <c r="P224" s="36" t="str">
        <f t="shared" ref="P224:Y224" si="517">+IFERROR(P223/P222,"")</f>
        <v/>
      </c>
      <c r="Q224" s="36" t="str">
        <f t="shared" si="517"/>
        <v/>
      </c>
      <c r="R224" s="36" t="str">
        <f t="shared" si="517"/>
        <v/>
      </c>
      <c r="S224" s="36" t="str">
        <f t="shared" si="517"/>
        <v/>
      </c>
      <c r="T224" s="36" t="str">
        <f t="shared" si="517"/>
        <v/>
      </c>
      <c r="U224" s="36" t="str">
        <f t="shared" si="517"/>
        <v/>
      </c>
      <c r="V224" s="36" t="str">
        <f t="shared" si="517"/>
        <v/>
      </c>
      <c r="W224" s="36">
        <f t="shared" si="517"/>
        <v>1</v>
      </c>
      <c r="X224" s="36">
        <f t="shared" si="517"/>
        <v>1</v>
      </c>
      <c r="Y224" s="36" t="str">
        <f t="shared" si="517"/>
        <v/>
      </c>
      <c r="Z224" s="36" t="str">
        <f t="shared" ref="Z224:AA224" si="518">+IFERROR(Z223/Z222,"")</f>
        <v/>
      </c>
      <c r="AA224" s="36">
        <f t="shared" si="518"/>
        <v>1</v>
      </c>
      <c r="AB224" s="36">
        <f t="shared" ref="AB224:AC224" si="519">+IFERROR(AB223/AB222,"")</f>
        <v>1</v>
      </c>
      <c r="AC224" s="36">
        <f t="shared" si="519"/>
        <v>1</v>
      </c>
      <c r="AD224" s="36">
        <f t="shared" ref="AD224:AE224" si="520">+IFERROR(AD223/AD222,"")</f>
        <v>1</v>
      </c>
      <c r="AE224" s="36">
        <f t="shared" si="520"/>
        <v>1.5</v>
      </c>
      <c r="AF224" s="49" t="str">
        <f t="shared" ref="AF224:AG224" si="521">+IFERROR(AF223/AF222,"")</f>
        <v/>
      </c>
      <c r="AG224" s="50">
        <f t="shared" si="521"/>
        <v>1.0909090909090908</v>
      </c>
      <c r="AK224" s="36"/>
      <c r="AL224" s="36"/>
      <c r="AM224" s="36"/>
      <c r="AN224" s="36"/>
      <c r="AO224" s="36"/>
      <c r="AP224" s="36"/>
      <c r="AQ224" s="36"/>
      <c r="AR224" s="88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7"/>
      <c r="BJ224" s="30"/>
    </row>
    <row r="225" spans="1:62" ht="15" customHeight="1">
      <c r="A225" s="4" t="s">
        <v>82</v>
      </c>
      <c r="B225" s="4" t="s">
        <v>50</v>
      </c>
      <c r="C225" s="236"/>
      <c r="D225" s="226" t="s">
        <v>36</v>
      </c>
      <c r="E225" s="225" t="s">
        <v>50</v>
      </c>
      <c r="F225" s="10" t="s">
        <v>40</v>
      </c>
      <c r="G225" s="19"/>
      <c r="H225" s="19"/>
      <c r="I225" s="19"/>
      <c r="J225" s="19"/>
      <c r="K225" s="19"/>
      <c r="L225" s="19"/>
      <c r="M225" s="19"/>
      <c r="N225" s="19"/>
      <c r="O225" s="97"/>
      <c r="P225" s="97">
        <v>3</v>
      </c>
      <c r="Q225" s="97">
        <v>0</v>
      </c>
      <c r="R225" s="97">
        <v>0</v>
      </c>
      <c r="S225" s="97">
        <v>0</v>
      </c>
      <c r="T225" s="97">
        <v>0</v>
      </c>
      <c r="U225" s="97">
        <v>2</v>
      </c>
      <c r="V225" s="97">
        <v>1</v>
      </c>
      <c r="W225" s="97">
        <v>0</v>
      </c>
      <c r="X225" s="97">
        <v>0</v>
      </c>
      <c r="Y225" s="97">
        <v>2</v>
      </c>
      <c r="Z225" s="97">
        <v>2</v>
      </c>
      <c r="AA225" s="97">
        <v>0</v>
      </c>
      <c r="AB225" s="97">
        <v>2</v>
      </c>
      <c r="AC225" s="97">
        <v>2</v>
      </c>
      <c r="AD225" s="97">
        <v>2</v>
      </c>
      <c r="AE225" s="97">
        <v>1</v>
      </c>
      <c r="AF225" s="100">
        <f t="shared" ref="AF225:AF228" si="522">+SUM(O225:R225)</f>
        <v>3</v>
      </c>
      <c r="AG225" s="101">
        <f t="shared" ref="AG225:AG228" si="523">+SUM(S225:AD225)</f>
        <v>13</v>
      </c>
      <c r="AI225" s="124">
        <f>+SUMIF($O$1:$AD$1,"REAL",O225:AD225)</f>
        <v>16</v>
      </c>
      <c r="AK225" s="19"/>
      <c r="AL225" s="19"/>
      <c r="AM225" s="19"/>
      <c r="AN225" s="19"/>
      <c r="AO225" s="19"/>
      <c r="AP225" s="19"/>
      <c r="AQ225" s="19"/>
      <c r="AR225" s="85"/>
      <c r="AS225" s="93"/>
      <c r="AT225" s="93"/>
      <c r="AU225" s="93"/>
      <c r="AV225" s="93"/>
      <c r="AW225" s="93"/>
      <c r="AX225" s="93"/>
      <c r="AY225" s="93"/>
      <c r="AZ225" s="93"/>
      <c r="BA225" s="93"/>
      <c r="BB225" s="93"/>
      <c r="BC225" s="93"/>
      <c r="BD225" s="93"/>
      <c r="BE225" s="93"/>
      <c r="BF225" s="93"/>
      <c r="BG225" s="93"/>
      <c r="BH225" s="93"/>
      <c r="BI225" s="65"/>
      <c r="BJ225" s="65"/>
    </row>
    <row r="226" spans="1:62">
      <c r="A226" s="4" t="s">
        <v>82</v>
      </c>
      <c r="B226" s="4" t="s">
        <v>50</v>
      </c>
      <c r="C226" s="236"/>
      <c r="D226" s="226"/>
      <c r="E226" s="225"/>
      <c r="F226" s="11" t="s">
        <v>88</v>
      </c>
      <c r="G226" s="34"/>
      <c r="H226" s="34"/>
      <c r="I226" s="34"/>
      <c r="J226" s="34"/>
      <c r="K226" s="34"/>
      <c r="L226" s="34"/>
      <c r="M226" s="34"/>
      <c r="N226" s="34"/>
      <c r="O226" s="98">
        <f>+SUM(O227:O228)</f>
        <v>0</v>
      </c>
      <c r="P226" s="98">
        <f t="shared" ref="P226:Z226" si="524">+SUM(P227:P228)</f>
        <v>0</v>
      </c>
      <c r="Q226" s="98">
        <f t="shared" si="524"/>
        <v>0</v>
      </c>
      <c r="R226" s="98">
        <f t="shared" si="524"/>
        <v>0</v>
      </c>
      <c r="S226" s="98">
        <f t="shared" si="524"/>
        <v>3</v>
      </c>
      <c r="T226" s="98">
        <f t="shared" si="524"/>
        <v>1</v>
      </c>
      <c r="U226" s="98">
        <f t="shared" si="524"/>
        <v>6</v>
      </c>
      <c r="V226" s="98">
        <f t="shared" si="524"/>
        <v>1</v>
      </c>
      <c r="W226" s="98">
        <f t="shared" si="524"/>
        <v>1</v>
      </c>
      <c r="X226" s="98">
        <f t="shared" si="524"/>
        <v>4</v>
      </c>
      <c r="Y226" s="98">
        <f t="shared" si="524"/>
        <v>10</v>
      </c>
      <c r="Z226" s="98">
        <f t="shared" si="524"/>
        <v>5</v>
      </c>
      <c r="AA226" s="98">
        <f t="shared" ref="AA226:AB226" si="525">+SUM(AA227:AA228)</f>
        <v>5</v>
      </c>
      <c r="AB226" s="98">
        <f t="shared" si="525"/>
        <v>9</v>
      </c>
      <c r="AC226" s="98">
        <f t="shared" ref="AC226:AD226" si="526">+SUM(AC227:AC228)</f>
        <v>4</v>
      </c>
      <c r="AD226" s="98">
        <f t="shared" si="526"/>
        <v>11</v>
      </c>
      <c r="AE226" s="98">
        <f t="shared" ref="AE226" si="527">+SUM(AE227:AE228)</f>
        <v>20</v>
      </c>
      <c r="AF226" s="102">
        <f t="shared" si="522"/>
        <v>0</v>
      </c>
      <c r="AG226" s="103">
        <f t="shared" si="523"/>
        <v>60</v>
      </c>
      <c r="AI226" s="124">
        <f>+SUMIF($O$1:$AD$1,"REAL",O226:AD226)</f>
        <v>60</v>
      </c>
      <c r="AK226" s="34"/>
      <c r="AL226" s="34"/>
      <c r="AM226" s="34"/>
      <c r="AN226" s="34"/>
      <c r="AO226" s="34"/>
      <c r="AP226" s="34"/>
      <c r="AQ226" s="34"/>
      <c r="AR226" s="86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66"/>
      <c r="BJ226" s="66"/>
    </row>
    <row r="227" spans="1:62">
      <c r="A227" s="4" t="s">
        <v>82</v>
      </c>
      <c r="B227" s="4" t="s">
        <v>50</v>
      </c>
      <c r="C227" s="236"/>
      <c r="D227" s="226"/>
      <c r="E227" s="225"/>
      <c r="F227" s="12" t="s">
        <v>1</v>
      </c>
      <c r="G227" s="35"/>
      <c r="H227" s="35"/>
      <c r="I227" s="35"/>
      <c r="J227" s="35"/>
      <c r="K227" s="35"/>
      <c r="L227" s="35"/>
      <c r="M227" s="35"/>
      <c r="N227" s="35"/>
      <c r="O227" s="99"/>
      <c r="P227" s="99">
        <v>0</v>
      </c>
      <c r="Q227" s="99">
        <v>0</v>
      </c>
      <c r="R227" s="99">
        <v>0</v>
      </c>
      <c r="S227" s="99">
        <v>3</v>
      </c>
      <c r="T227" s="99">
        <v>1</v>
      </c>
      <c r="U227" s="99">
        <v>6</v>
      </c>
      <c r="V227" s="99">
        <v>1</v>
      </c>
      <c r="W227" s="99">
        <v>1</v>
      </c>
      <c r="X227" s="99">
        <v>4</v>
      </c>
      <c r="Y227" s="99">
        <v>10</v>
      </c>
      <c r="Z227" s="99">
        <v>5</v>
      </c>
      <c r="AA227" s="99">
        <v>5</v>
      </c>
      <c r="AB227" s="99">
        <v>9</v>
      </c>
      <c r="AC227" s="99">
        <v>4</v>
      </c>
      <c r="AD227" s="99">
        <v>11</v>
      </c>
      <c r="AE227" s="99">
        <v>20</v>
      </c>
      <c r="AF227" s="104">
        <f t="shared" si="522"/>
        <v>0</v>
      </c>
      <c r="AG227" s="105">
        <f t="shared" si="523"/>
        <v>60</v>
      </c>
      <c r="AK227" s="35"/>
      <c r="AL227" s="35"/>
      <c r="AM227" s="35"/>
      <c r="AN227" s="35"/>
      <c r="AO227" s="35"/>
      <c r="AP227" s="35"/>
      <c r="AQ227" s="35"/>
      <c r="AR227" s="87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30"/>
      <c r="BJ227" s="30"/>
    </row>
    <row r="228" spans="1:62">
      <c r="A228" s="4" t="s">
        <v>82</v>
      </c>
      <c r="B228" s="4" t="s">
        <v>50</v>
      </c>
      <c r="C228" s="236"/>
      <c r="D228" s="226"/>
      <c r="E228" s="225"/>
      <c r="F228" s="12" t="s">
        <v>2</v>
      </c>
      <c r="G228" s="35"/>
      <c r="H228" s="35"/>
      <c r="I228" s="35"/>
      <c r="J228" s="35"/>
      <c r="K228" s="35"/>
      <c r="L228" s="35"/>
      <c r="M228" s="35"/>
      <c r="N228" s="35"/>
      <c r="O228" s="99"/>
      <c r="P228" s="99">
        <v>0</v>
      </c>
      <c r="Q228" s="99">
        <v>0</v>
      </c>
      <c r="R228" s="99">
        <v>0</v>
      </c>
      <c r="S228" s="99">
        <v>0</v>
      </c>
      <c r="T228" s="99">
        <v>0</v>
      </c>
      <c r="U228" s="99">
        <v>0</v>
      </c>
      <c r="V228" s="99">
        <v>0</v>
      </c>
      <c r="W228" s="99">
        <v>0</v>
      </c>
      <c r="X228" s="99">
        <v>0</v>
      </c>
      <c r="Y228" s="99">
        <v>0</v>
      </c>
      <c r="Z228" s="99">
        <v>0</v>
      </c>
      <c r="AA228" s="99">
        <v>0</v>
      </c>
      <c r="AB228" s="99">
        <v>0</v>
      </c>
      <c r="AC228" s="99">
        <v>0</v>
      </c>
      <c r="AD228" s="99">
        <v>0</v>
      </c>
      <c r="AE228" s="99">
        <v>0</v>
      </c>
      <c r="AF228" s="104">
        <f t="shared" si="522"/>
        <v>0</v>
      </c>
      <c r="AG228" s="105">
        <f t="shared" si="523"/>
        <v>0</v>
      </c>
      <c r="AK228" s="35"/>
      <c r="AL228" s="35"/>
      <c r="AM228" s="35"/>
      <c r="AN228" s="35"/>
      <c r="AO228" s="35"/>
      <c r="AP228" s="35"/>
      <c r="AQ228" s="35"/>
      <c r="AR228" s="87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30"/>
      <c r="BJ228" s="30"/>
    </row>
    <row r="229" spans="1:62">
      <c r="A229" s="4" t="s">
        <v>82</v>
      </c>
      <c r="B229" s="4" t="s">
        <v>50</v>
      </c>
      <c r="C229" s="236"/>
      <c r="D229" s="226"/>
      <c r="E229" s="225"/>
      <c r="F229" s="14" t="s">
        <v>83</v>
      </c>
      <c r="G229" s="37"/>
      <c r="H229" s="37"/>
      <c r="I229" s="37"/>
      <c r="J229" s="37"/>
      <c r="K229" s="37"/>
      <c r="L229" s="37"/>
      <c r="M229" s="37"/>
      <c r="N229" s="37"/>
      <c r="O229" s="106"/>
      <c r="P229" s="106">
        <v>0</v>
      </c>
      <c r="Q229" s="106">
        <v>0</v>
      </c>
      <c r="R229" s="106">
        <v>0</v>
      </c>
      <c r="S229" s="106">
        <v>0</v>
      </c>
      <c r="T229" s="106">
        <v>0</v>
      </c>
      <c r="U229" s="106">
        <v>0</v>
      </c>
      <c r="V229" s="106">
        <v>0</v>
      </c>
      <c r="W229" s="106">
        <v>0</v>
      </c>
      <c r="X229" s="106">
        <v>0</v>
      </c>
      <c r="Y229" s="106">
        <v>0</v>
      </c>
      <c r="Z229" s="106">
        <v>0</v>
      </c>
      <c r="AA229" s="106">
        <v>0</v>
      </c>
      <c r="AB229" s="106">
        <v>0</v>
      </c>
      <c r="AC229" s="106">
        <v>0</v>
      </c>
      <c r="AD229" s="106">
        <v>0</v>
      </c>
      <c r="AE229" s="106">
        <v>0</v>
      </c>
      <c r="AF229" s="107">
        <f t="shared" ref="AF229" si="528">+SUMIF($O$1:$AD$1,"REAL",O229:AD229)</f>
        <v>0</v>
      </c>
      <c r="AG229" s="108"/>
      <c r="AK229" s="37"/>
      <c r="AL229" s="37"/>
      <c r="AM229" s="37"/>
      <c r="AN229" s="37"/>
      <c r="AO229" s="37"/>
      <c r="AP229" s="37"/>
      <c r="AQ229" s="37"/>
      <c r="AR229" s="89"/>
      <c r="AS229" s="68"/>
      <c r="AT229" s="68"/>
      <c r="AU229" s="68"/>
      <c r="AV229" s="68"/>
      <c r="AW229" s="68"/>
      <c r="AX229" s="68"/>
      <c r="AY229" s="68"/>
      <c r="AZ229" s="68"/>
      <c r="BA229" s="68"/>
      <c r="BB229" s="68"/>
      <c r="BC229" s="68"/>
      <c r="BD229" s="68"/>
      <c r="BE229" s="68"/>
      <c r="BF229" s="68"/>
      <c r="BG229" s="68"/>
      <c r="BH229" s="68"/>
      <c r="BI229" s="68"/>
      <c r="BJ229" s="68"/>
    </row>
    <row r="230" spans="1:62">
      <c r="A230" s="4" t="s">
        <v>82</v>
      </c>
      <c r="B230" s="4" t="s">
        <v>50</v>
      </c>
      <c r="C230" s="236"/>
      <c r="D230" s="226"/>
      <c r="E230" s="225"/>
      <c r="F230" s="14" t="s">
        <v>103</v>
      </c>
      <c r="G230" s="37"/>
      <c r="H230" s="37"/>
      <c r="I230" s="37"/>
      <c r="J230" s="37"/>
      <c r="K230" s="37"/>
      <c r="L230" s="37"/>
      <c r="M230" s="37"/>
      <c r="N230" s="3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7"/>
      <c r="AG230" s="108"/>
      <c r="AK230" s="37"/>
      <c r="AL230" s="37"/>
      <c r="AM230" s="37"/>
      <c r="AN230" s="37"/>
      <c r="AO230" s="37"/>
      <c r="AP230" s="37"/>
      <c r="AQ230" s="37"/>
      <c r="AR230" s="89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</row>
    <row r="231" spans="1:62">
      <c r="A231" s="4" t="s">
        <v>82</v>
      </c>
      <c r="B231" s="4" t="s">
        <v>50</v>
      </c>
      <c r="C231" s="236"/>
      <c r="D231" s="226"/>
      <c r="E231" s="225"/>
      <c r="F231" s="14" t="s">
        <v>104</v>
      </c>
      <c r="G231" s="37"/>
      <c r="H231" s="37"/>
      <c r="I231" s="37"/>
      <c r="J231" s="37"/>
      <c r="K231" s="37"/>
      <c r="L231" s="37"/>
      <c r="M231" s="37"/>
      <c r="N231" s="3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7"/>
      <c r="AG231" s="108"/>
      <c r="AK231" s="37"/>
      <c r="AL231" s="37"/>
      <c r="AM231" s="37"/>
      <c r="AN231" s="37"/>
      <c r="AO231" s="37"/>
      <c r="AP231" s="37"/>
      <c r="AQ231" s="37"/>
      <c r="AR231" s="89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</row>
    <row r="232" spans="1:62">
      <c r="A232" s="4" t="s">
        <v>82</v>
      </c>
      <c r="B232" s="4" t="s">
        <v>50</v>
      </c>
      <c r="C232" s="236"/>
      <c r="D232" s="226"/>
      <c r="E232" s="225"/>
      <c r="F232" s="13" t="s">
        <v>90</v>
      </c>
      <c r="G232" s="36"/>
      <c r="H232" s="36"/>
      <c r="I232" s="36"/>
      <c r="J232" s="36"/>
      <c r="K232" s="36"/>
      <c r="L232" s="36"/>
      <c r="M232" s="36"/>
      <c r="N232" s="36"/>
      <c r="O232" s="36"/>
      <c r="P232" s="36">
        <f>+IFERROR(P226/P225,"")</f>
        <v>0</v>
      </c>
      <c r="Q232" s="36" t="str">
        <f t="shared" ref="Q232:Z232" si="529">+IFERROR(Q226/Q225,"")</f>
        <v/>
      </c>
      <c r="R232" s="36" t="str">
        <f t="shared" si="529"/>
        <v/>
      </c>
      <c r="S232" s="36" t="str">
        <f t="shared" si="529"/>
        <v/>
      </c>
      <c r="T232" s="36" t="str">
        <f t="shared" si="529"/>
        <v/>
      </c>
      <c r="U232" s="36">
        <f t="shared" si="529"/>
        <v>3</v>
      </c>
      <c r="V232" s="36">
        <f t="shared" si="529"/>
        <v>1</v>
      </c>
      <c r="W232" s="36" t="str">
        <f t="shared" si="529"/>
        <v/>
      </c>
      <c r="X232" s="36" t="str">
        <f t="shared" si="529"/>
        <v/>
      </c>
      <c r="Y232" s="36">
        <f t="shared" si="529"/>
        <v>5</v>
      </c>
      <c r="Z232" s="36">
        <f t="shared" si="529"/>
        <v>2.5</v>
      </c>
      <c r="AA232" s="36" t="str">
        <f t="shared" ref="AA232:AB232" si="530">+IFERROR(AA226/AA225,"")</f>
        <v/>
      </c>
      <c r="AB232" s="36">
        <f t="shared" si="530"/>
        <v>4.5</v>
      </c>
      <c r="AC232" s="36">
        <f t="shared" ref="AC232:AD232" si="531">+IFERROR(AC226/AC225,"")</f>
        <v>2</v>
      </c>
      <c r="AD232" s="36">
        <f t="shared" si="531"/>
        <v>5.5</v>
      </c>
      <c r="AE232" s="36">
        <f t="shared" ref="AE232" si="532">+IFERROR(AE226/AE225,"")</f>
        <v>20</v>
      </c>
      <c r="AF232" s="53">
        <f t="shared" ref="AF232:AG232" si="533">+IFERROR(AF226/AF225,"")</f>
        <v>0</v>
      </c>
      <c r="AG232" s="54">
        <f t="shared" si="533"/>
        <v>4.615384615384615</v>
      </c>
      <c r="AK232" s="36"/>
      <c r="AL232" s="36"/>
      <c r="AM232" s="36"/>
      <c r="AN232" s="36"/>
      <c r="AO232" s="36"/>
      <c r="AP232" s="36"/>
      <c r="AQ232" s="36"/>
      <c r="AR232" s="88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8"/>
    </row>
    <row r="233" spans="1:62" ht="15" customHeight="1">
      <c r="A233" s="4" t="s">
        <v>82</v>
      </c>
      <c r="B233" s="4" t="s">
        <v>41</v>
      </c>
      <c r="C233" s="236"/>
      <c r="D233" s="222" t="s">
        <v>37</v>
      </c>
      <c r="E233" s="225" t="s">
        <v>41</v>
      </c>
      <c r="F233" s="10" t="s">
        <v>40</v>
      </c>
      <c r="G233" s="19"/>
      <c r="H233" s="19"/>
      <c r="I233" s="19"/>
      <c r="J233" s="19"/>
      <c r="K233" s="19"/>
      <c r="L233" s="19"/>
      <c r="M233" s="19"/>
      <c r="N233" s="19"/>
      <c r="O233" s="97"/>
      <c r="P233" s="97">
        <v>0</v>
      </c>
      <c r="Q233" s="97">
        <v>0</v>
      </c>
      <c r="R233" s="97">
        <v>0</v>
      </c>
      <c r="S233" s="97">
        <v>0</v>
      </c>
      <c r="T233" s="97">
        <v>0</v>
      </c>
      <c r="U233" s="97">
        <v>0</v>
      </c>
      <c r="V233" s="97">
        <v>0</v>
      </c>
      <c r="W233" s="97">
        <v>0</v>
      </c>
      <c r="X233" s="97">
        <v>0</v>
      </c>
      <c r="Y233" s="97">
        <v>0</v>
      </c>
      <c r="Z233" s="97">
        <v>0</v>
      </c>
      <c r="AA233" s="97">
        <v>0</v>
      </c>
      <c r="AB233" s="97">
        <v>0</v>
      </c>
      <c r="AC233" s="97">
        <v>0</v>
      </c>
      <c r="AD233" s="97">
        <v>0</v>
      </c>
      <c r="AE233" s="97">
        <v>0</v>
      </c>
      <c r="AF233" s="100">
        <f t="shared" ref="AF233:AF236" si="534">+SUM(O233:R233)</f>
        <v>0</v>
      </c>
      <c r="AG233" s="101">
        <f t="shared" ref="AG233:AG236" si="535">+SUM(S233:AD233)</f>
        <v>0</v>
      </c>
      <c r="AI233" s="124">
        <f>+SUMIF($O$1:$AD$1,"REAL",O233:AD233)</f>
        <v>0</v>
      </c>
      <c r="AK233" s="19"/>
      <c r="AL233" s="19"/>
      <c r="AM233" s="19"/>
      <c r="AN233" s="19"/>
      <c r="AO233" s="19"/>
      <c r="AP233" s="19"/>
      <c r="AQ233" s="19"/>
      <c r="AR233" s="85"/>
      <c r="AS233" s="93"/>
      <c r="AT233" s="93"/>
      <c r="AU233" s="93"/>
      <c r="AV233" s="93"/>
      <c r="AW233" s="93"/>
      <c r="AX233" s="93"/>
      <c r="AY233" s="93"/>
      <c r="AZ233" s="93"/>
      <c r="BA233" s="93"/>
      <c r="BB233" s="93"/>
      <c r="BC233" s="93"/>
      <c r="BD233" s="93"/>
      <c r="BE233" s="93"/>
      <c r="BF233" s="93"/>
      <c r="BG233" s="93"/>
      <c r="BH233" s="93"/>
      <c r="BI233" s="65"/>
      <c r="BJ233" s="65"/>
    </row>
    <row r="234" spans="1:62">
      <c r="A234" s="4" t="s">
        <v>82</v>
      </c>
      <c r="B234" s="4" t="s">
        <v>41</v>
      </c>
      <c r="C234" s="236"/>
      <c r="D234" s="223"/>
      <c r="E234" s="225"/>
      <c r="F234" s="11" t="s">
        <v>88</v>
      </c>
      <c r="G234" s="34"/>
      <c r="H234" s="34"/>
      <c r="I234" s="34"/>
      <c r="J234" s="34"/>
      <c r="K234" s="34"/>
      <c r="L234" s="34"/>
      <c r="M234" s="34"/>
      <c r="N234" s="34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102">
        <f t="shared" si="534"/>
        <v>0</v>
      </c>
      <c r="AG234" s="103">
        <f t="shared" si="535"/>
        <v>0</v>
      </c>
      <c r="AI234" s="124">
        <f>+SUMIF($O$1:$AD$1,"REAL",O234:AD234)</f>
        <v>0</v>
      </c>
      <c r="AK234" s="34"/>
      <c r="AL234" s="34"/>
      <c r="AM234" s="34"/>
      <c r="AN234" s="34"/>
      <c r="AO234" s="34"/>
      <c r="AP234" s="34"/>
      <c r="AQ234" s="34"/>
      <c r="AR234" s="86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66"/>
      <c r="BJ234" s="66"/>
    </row>
    <row r="235" spans="1:62">
      <c r="A235" s="4" t="s">
        <v>82</v>
      </c>
      <c r="B235" s="4" t="s">
        <v>41</v>
      </c>
      <c r="C235" s="236"/>
      <c r="D235" s="223"/>
      <c r="E235" s="225"/>
      <c r="F235" s="12" t="s">
        <v>105</v>
      </c>
      <c r="G235" s="35"/>
      <c r="H235" s="35"/>
      <c r="I235" s="35"/>
      <c r="J235" s="35"/>
      <c r="K235" s="35"/>
      <c r="L235" s="35"/>
      <c r="M235" s="35"/>
      <c r="N235" s="35"/>
      <c r="O235" s="99"/>
      <c r="P235" s="99">
        <v>0</v>
      </c>
      <c r="Q235" s="99">
        <v>0</v>
      </c>
      <c r="R235" s="99">
        <v>0</v>
      </c>
      <c r="S235" s="99">
        <v>0</v>
      </c>
      <c r="T235" s="99">
        <v>0</v>
      </c>
      <c r="U235" s="99">
        <v>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99">
        <v>0</v>
      </c>
      <c r="AE235" s="99">
        <v>0</v>
      </c>
      <c r="AF235" s="104">
        <f t="shared" si="534"/>
        <v>0</v>
      </c>
      <c r="AG235" s="105">
        <f t="shared" si="535"/>
        <v>0</v>
      </c>
      <c r="AK235" s="35"/>
      <c r="AL235" s="35"/>
      <c r="AM235" s="35"/>
      <c r="AN235" s="35"/>
      <c r="AO235" s="35"/>
      <c r="AP235" s="35"/>
      <c r="AQ235" s="35"/>
      <c r="AR235" s="87"/>
      <c r="AS235" s="68"/>
      <c r="AT235" s="68"/>
      <c r="AU235" s="68"/>
      <c r="AV235" s="68"/>
      <c r="AW235" s="68"/>
      <c r="AX235" s="68"/>
      <c r="AY235" s="68"/>
      <c r="AZ235" s="68"/>
      <c r="BA235" s="68"/>
      <c r="BB235" s="68"/>
      <c r="BC235" s="68"/>
      <c r="BD235" s="68"/>
      <c r="BE235" s="68"/>
      <c r="BF235" s="68"/>
      <c r="BG235" s="68"/>
      <c r="BH235" s="68"/>
      <c r="BI235" s="30"/>
      <c r="BJ235" s="30"/>
    </row>
    <row r="236" spans="1:62">
      <c r="A236" s="4" t="s">
        <v>82</v>
      </c>
      <c r="B236" s="4" t="s">
        <v>41</v>
      </c>
      <c r="C236" s="236"/>
      <c r="D236" s="223"/>
      <c r="E236" s="225"/>
      <c r="F236" s="12" t="s">
        <v>106</v>
      </c>
      <c r="G236" s="35"/>
      <c r="H236" s="35"/>
      <c r="I236" s="35"/>
      <c r="J236" s="35"/>
      <c r="K236" s="35"/>
      <c r="L236" s="35"/>
      <c r="M236" s="35"/>
      <c r="N236" s="35"/>
      <c r="O236" s="99"/>
      <c r="P236" s="99">
        <v>0</v>
      </c>
      <c r="Q236" s="99">
        <v>0</v>
      </c>
      <c r="R236" s="99">
        <v>0</v>
      </c>
      <c r="S236" s="99">
        <v>0</v>
      </c>
      <c r="T236" s="99">
        <v>0</v>
      </c>
      <c r="U236" s="99">
        <v>0</v>
      </c>
      <c r="V236" s="99">
        <v>0</v>
      </c>
      <c r="W236" s="99">
        <v>0</v>
      </c>
      <c r="X236" s="99">
        <v>0</v>
      </c>
      <c r="Y236" s="99">
        <v>0</v>
      </c>
      <c r="Z236" s="99">
        <v>0</v>
      </c>
      <c r="AA236" s="99">
        <v>0</v>
      </c>
      <c r="AB236" s="99">
        <v>0</v>
      </c>
      <c r="AC236" s="99">
        <v>0</v>
      </c>
      <c r="AD236" s="99">
        <v>0</v>
      </c>
      <c r="AE236" s="99">
        <v>0</v>
      </c>
      <c r="AF236" s="104">
        <f t="shared" si="534"/>
        <v>0</v>
      </c>
      <c r="AG236" s="105">
        <f t="shared" si="535"/>
        <v>0</v>
      </c>
      <c r="AK236" s="35"/>
      <c r="AL236" s="35"/>
      <c r="AM236" s="35"/>
      <c r="AN236" s="35"/>
      <c r="AO236" s="35"/>
      <c r="AP236" s="35"/>
      <c r="AQ236" s="35"/>
      <c r="AR236" s="87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30"/>
      <c r="BJ236" s="30"/>
    </row>
    <row r="237" spans="1:62">
      <c r="A237" s="4" t="s">
        <v>82</v>
      </c>
      <c r="B237" s="4" t="s">
        <v>41</v>
      </c>
      <c r="C237" s="236"/>
      <c r="D237" s="223"/>
      <c r="E237" s="225"/>
      <c r="F237" s="12" t="s">
        <v>107</v>
      </c>
      <c r="G237" s="35"/>
      <c r="H237" s="35"/>
      <c r="I237" s="35"/>
      <c r="J237" s="35"/>
      <c r="K237" s="35"/>
      <c r="L237" s="35"/>
      <c r="M237" s="35"/>
      <c r="N237" s="35"/>
      <c r="O237" s="99"/>
      <c r="P237" s="99">
        <v>0</v>
      </c>
      <c r="Q237" s="99">
        <v>0</v>
      </c>
      <c r="R237" s="99">
        <v>0</v>
      </c>
      <c r="S237" s="99">
        <v>0</v>
      </c>
      <c r="T237" s="99">
        <v>0</v>
      </c>
      <c r="U237" s="99">
        <v>0</v>
      </c>
      <c r="V237" s="99">
        <v>0</v>
      </c>
      <c r="W237" s="99">
        <v>0</v>
      </c>
      <c r="X237" s="99">
        <v>0</v>
      </c>
      <c r="Y237" s="99">
        <v>0</v>
      </c>
      <c r="Z237" s="99">
        <v>0</v>
      </c>
      <c r="AA237" s="99">
        <v>0</v>
      </c>
      <c r="AB237" s="99">
        <v>0</v>
      </c>
      <c r="AC237" s="99">
        <v>0</v>
      </c>
      <c r="AD237" s="99">
        <v>0</v>
      </c>
      <c r="AE237" s="99">
        <v>0</v>
      </c>
      <c r="AF237" s="104"/>
      <c r="AG237" s="105"/>
      <c r="AK237" s="36"/>
      <c r="AL237" s="36"/>
      <c r="AM237" s="36"/>
      <c r="AN237" s="36"/>
      <c r="AO237" s="36"/>
      <c r="AP237" s="36"/>
      <c r="AQ237" s="36"/>
      <c r="AR237" s="88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7"/>
      <c r="BJ237" s="30"/>
    </row>
    <row r="238" spans="1:62">
      <c r="A238" s="4" t="s">
        <v>82</v>
      </c>
      <c r="B238" s="4" t="s">
        <v>41</v>
      </c>
      <c r="C238" s="236"/>
      <c r="D238" s="223"/>
      <c r="E238" s="225"/>
      <c r="F238" s="13" t="s">
        <v>90</v>
      </c>
      <c r="G238" s="36"/>
      <c r="H238" s="36"/>
      <c r="I238" s="36"/>
      <c r="J238" s="36"/>
      <c r="K238" s="36"/>
      <c r="L238" s="36"/>
      <c r="M238" s="36"/>
      <c r="N238" s="36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10" t="str">
        <f t="shared" ref="AF238" si="536">+IFERROR(AF234/AF233,"")</f>
        <v/>
      </c>
      <c r="AG238" s="111" t="str">
        <f>+IFERROR(AG234/AG233,"")</f>
        <v/>
      </c>
      <c r="AK238" s="36"/>
      <c r="AL238" s="36"/>
      <c r="AM238" s="36"/>
      <c r="AN238" s="36"/>
      <c r="AO238" s="36"/>
      <c r="AP238" s="36"/>
      <c r="AQ238" s="36"/>
      <c r="AR238" s="88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7"/>
      <c r="BJ238" s="30"/>
    </row>
    <row r="239" spans="1:62">
      <c r="A239" s="4" t="s">
        <v>82</v>
      </c>
      <c r="B239" s="8" t="s">
        <v>108</v>
      </c>
      <c r="C239" s="236"/>
      <c r="D239" s="223"/>
      <c r="E239" s="225" t="s">
        <v>108</v>
      </c>
      <c r="F239" s="10" t="s">
        <v>40</v>
      </c>
      <c r="G239" s="19"/>
      <c r="H239" s="19"/>
      <c r="I239" s="19"/>
      <c r="J239" s="19"/>
      <c r="K239" s="19"/>
      <c r="L239" s="19"/>
      <c r="M239" s="19"/>
      <c r="N239" s="19"/>
      <c r="O239" s="97"/>
      <c r="P239" s="97">
        <v>0</v>
      </c>
      <c r="Q239" s="97">
        <v>0</v>
      </c>
      <c r="R239" s="97">
        <v>0</v>
      </c>
      <c r="S239" s="97">
        <v>0</v>
      </c>
      <c r="T239" s="97">
        <v>0</v>
      </c>
      <c r="U239" s="97">
        <v>0</v>
      </c>
      <c r="V239" s="97">
        <v>0</v>
      </c>
      <c r="W239" s="97">
        <v>0</v>
      </c>
      <c r="X239" s="97">
        <v>0</v>
      </c>
      <c r="Y239" s="97">
        <v>0</v>
      </c>
      <c r="Z239" s="97">
        <v>0</v>
      </c>
      <c r="AA239" s="97">
        <v>0</v>
      </c>
      <c r="AB239" s="97">
        <v>0</v>
      </c>
      <c r="AC239" s="97">
        <v>0</v>
      </c>
      <c r="AD239" s="97">
        <v>0</v>
      </c>
      <c r="AE239" s="97">
        <v>0</v>
      </c>
      <c r="AF239" s="100"/>
      <c r="AG239" s="101"/>
      <c r="AI239" s="124">
        <f>+SUMIF($O$1:$AD$1,"REAL",O239:AD239)</f>
        <v>0</v>
      </c>
      <c r="AK239" s="36"/>
      <c r="AL239" s="36"/>
      <c r="AM239" s="36"/>
      <c r="AN239" s="36"/>
      <c r="AO239" s="36"/>
      <c r="AP239" s="36"/>
      <c r="AQ239" s="36"/>
      <c r="AR239" s="88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7"/>
      <c r="BJ239" s="30"/>
    </row>
    <row r="240" spans="1:62">
      <c r="A240" s="4" t="s">
        <v>82</v>
      </c>
      <c r="B240" s="8" t="s">
        <v>108</v>
      </c>
      <c r="C240" s="236"/>
      <c r="D240" s="223"/>
      <c r="E240" s="225"/>
      <c r="F240" s="11" t="s">
        <v>88</v>
      </c>
      <c r="G240" s="34"/>
      <c r="H240" s="34"/>
      <c r="I240" s="34"/>
      <c r="J240" s="34"/>
      <c r="K240" s="34"/>
      <c r="L240" s="34"/>
      <c r="M240" s="34"/>
      <c r="N240" s="34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102"/>
      <c r="AG240" s="103"/>
      <c r="AI240" s="124">
        <f>+SUMIF($O$1:$AD$1,"REAL",O240:AD240)</f>
        <v>0</v>
      </c>
      <c r="AK240" s="36"/>
      <c r="AL240" s="36"/>
      <c r="AM240" s="36"/>
      <c r="AN240" s="36"/>
      <c r="AO240" s="36"/>
      <c r="AP240" s="36"/>
      <c r="AQ240" s="36"/>
      <c r="AR240" s="88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7"/>
      <c r="BJ240" s="30"/>
    </row>
    <row r="241" spans="1:62">
      <c r="A241" s="4" t="s">
        <v>82</v>
      </c>
      <c r="B241" s="8" t="s">
        <v>108</v>
      </c>
      <c r="C241" s="236"/>
      <c r="D241" s="223"/>
      <c r="E241" s="225"/>
      <c r="F241" s="12" t="s">
        <v>110</v>
      </c>
      <c r="G241" s="35"/>
      <c r="H241" s="35"/>
      <c r="I241" s="35"/>
      <c r="J241" s="35"/>
      <c r="K241" s="35"/>
      <c r="L241" s="35"/>
      <c r="M241" s="35"/>
      <c r="N241" s="35"/>
      <c r="O241" s="99"/>
      <c r="P241" s="99">
        <v>0</v>
      </c>
      <c r="Q241" s="99">
        <v>0</v>
      </c>
      <c r="R241" s="99">
        <v>0</v>
      </c>
      <c r="S241" s="99">
        <v>0</v>
      </c>
      <c r="T241" s="99">
        <v>0</v>
      </c>
      <c r="U241" s="99">
        <v>0</v>
      </c>
      <c r="V241" s="99">
        <v>0</v>
      </c>
      <c r="W241" s="99">
        <v>0</v>
      </c>
      <c r="X241" s="99">
        <v>0</v>
      </c>
      <c r="Y241" s="99">
        <v>0</v>
      </c>
      <c r="Z241" s="99">
        <v>0</v>
      </c>
      <c r="AA241" s="99">
        <v>0</v>
      </c>
      <c r="AB241" s="99">
        <v>0</v>
      </c>
      <c r="AC241" s="99">
        <v>0</v>
      </c>
      <c r="AD241" s="99">
        <v>0</v>
      </c>
      <c r="AE241" s="99">
        <v>0</v>
      </c>
      <c r="AF241" s="104"/>
      <c r="AG241" s="105"/>
      <c r="AK241" s="36"/>
      <c r="AL241" s="36"/>
      <c r="AM241" s="36"/>
      <c r="AN241" s="36"/>
      <c r="AO241" s="36"/>
      <c r="AP241" s="36"/>
      <c r="AQ241" s="36"/>
      <c r="AR241" s="88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7"/>
      <c r="BJ241" s="30"/>
    </row>
    <row r="242" spans="1:62">
      <c r="A242" s="4" t="s">
        <v>82</v>
      </c>
      <c r="B242" s="8" t="s">
        <v>108</v>
      </c>
      <c r="C242" s="236"/>
      <c r="D242" s="223"/>
      <c r="E242" s="225"/>
      <c r="F242" s="12" t="s">
        <v>111</v>
      </c>
      <c r="G242" s="35"/>
      <c r="H242" s="35"/>
      <c r="I242" s="35"/>
      <c r="J242" s="35"/>
      <c r="K242" s="35"/>
      <c r="L242" s="35"/>
      <c r="M242" s="35"/>
      <c r="N242" s="35"/>
      <c r="O242" s="99"/>
      <c r="P242" s="99">
        <v>0</v>
      </c>
      <c r="Q242" s="99">
        <v>0</v>
      </c>
      <c r="R242" s="99">
        <v>0</v>
      </c>
      <c r="S242" s="99">
        <v>0</v>
      </c>
      <c r="T242" s="99">
        <v>0</v>
      </c>
      <c r="U242" s="99">
        <v>0</v>
      </c>
      <c r="V242" s="99">
        <v>0</v>
      </c>
      <c r="W242" s="99">
        <v>0</v>
      </c>
      <c r="X242" s="99">
        <v>0</v>
      </c>
      <c r="Y242" s="99">
        <v>0</v>
      </c>
      <c r="Z242" s="99">
        <v>0</v>
      </c>
      <c r="AA242" s="99">
        <v>0</v>
      </c>
      <c r="AB242" s="99">
        <v>0</v>
      </c>
      <c r="AC242" s="99">
        <v>0</v>
      </c>
      <c r="AD242" s="99">
        <v>0</v>
      </c>
      <c r="AE242" s="99">
        <v>0</v>
      </c>
      <c r="AF242" s="104"/>
      <c r="AG242" s="105"/>
      <c r="AK242" s="36"/>
      <c r="AL242" s="36"/>
      <c r="AM242" s="36"/>
      <c r="AN242" s="36"/>
      <c r="AO242" s="36"/>
      <c r="AP242" s="36"/>
      <c r="AQ242" s="36"/>
      <c r="AR242" s="88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7"/>
      <c r="BJ242" s="30"/>
    </row>
    <row r="243" spans="1:62">
      <c r="A243" s="4" t="s">
        <v>82</v>
      </c>
      <c r="B243" s="8" t="s">
        <v>108</v>
      </c>
      <c r="C243" s="236"/>
      <c r="D243" s="223"/>
      <c r="E243" s="225"/>
      <c r="F243" s="12" t="s">
        <v>112</v>
      </c>
      <c r="G243" s="35"/>
      <c r="H243" s="35"/>
      <c r="I243" s="35"/>
      <c r="J243" s="35"/>
      <c r="K243" s="35"/>
      <c r="L243" s="35"/>
      <c r="M243" s="35"/>
      <c r="N243" s="35"/>
      <c r="O243" s="99"/>
      <c r="P243" s="99">
        <v>0</v>
      </c>
      <c r="Q243" s="99">
        <v>0</v>
      </c>
      <c r="R243" s="99">
        <v>0</v>
      </c>
      <c r="S243" s="99">
        <v>0</v>
      </c>
      <c r="T243" s="99">
        <v>0</v>
      </c>
      <c r="U243" s="99">
        <v>0</v>
      </c>
      <c r="V243" s="99">
        <v>0</v>
      </c>
      <c r="W243" s="99">
        <v>0</v>
      </c>
      <c r="X243" s="99">
        <v>0</v>
      </c>
      <c r="Y243" s="99">
        <v>0</v>
      </c>
      <c r="Z243" s="99">
        <v>0</v>
      </c>
      <c r="AA243" s="99">
        <v>0</v>
      </c>
      <c r="AB243" s="99">
        <v>0</v>
      </c>
      <c r="AC243" s="99">
        <v>0</v>
      </c>
      <c r="AD243" s="99">
        <v>0</v>
      </c>
      <c r="AE243" s="99">
        <v>0</v>
      </c>
      <c r="AF243" s="104"/>
      <c r="AG243" s="105"/>
      <c r="AK243" s="36"/>
      <c r="AL243" s="36"/>
      <c r="AM243" s="36"/>
      <c r="AN243" s="36"/>
      <c r="AO243" s="36"/>
      <c r="AP243" s="36"/>
      <c r="AQ243" s="36"/>
      <c r="AR243" s="88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7"/>
      <c r="BJ243" s="30"/>
    </row>
    <row r="244" spans="1:62">
      <c r="A244" s="4" t="s">
        <v>82</v>
      </c>
      <c r="B244" s="8" t="s">
        <v>108</v>
      </c>
      <c r="C244" s="236"/>
      <c r="D244" s="223"/>
      <c r="E244" s="225"/>
      <c r="F244" s="13" t="s">
        <v>90</v>
      </c>
      <c r="G244" s="36"/>
      <c r="H244" s="36"/>
      <c r="I244" s="36"/>
      <c r="J244" s="36"/>
      <c r="K244" s="36"/>
      <c r="L244" s="36"/>
      <c r="M244" s="36"/>
      <c r="N244" s="36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10"/>
      <c r="AG244" s="111"/>
      <c r="AK244" s="36"/>
      <c r="AL244" s="36"/>
      <c r="AM244" s="36"/>
      <c r="AN244" s="36"/>
      <c r="AO244" s="36"/>
      <c r="AP244" s="36"/>
      <c r="AQ244" s="36"/>
      <c r="AR244" s="88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7"/>
      <c r="BJ244" s="30"/>
    </row>
    <row r="245" spans="1:62">
      <c r="A245" s="4" t="s">
        <v>82</v>
      </c>
      <c r="B245" s="8" t="s">
        <v>109</v>
      </c>
      <c r="C245" s="236"/>
      <c r="D245" s="223"/>
      <c r="E245" s="225" t="s">
        <v>109</v>
      </c>
      <c r="F245" s="10" t="s">
        <v>40</v>
      </c>
      <c r="G245" s="19"/>
      <c r="H245" s="19"/>
      <c r="I245" s="19"/>
      <c r="J245" s="19"/>
      <c r="K245" s="19"/>
      <c r="L245" s="19"/>
      <c r="M245" s="19"/>
      <c r="N245" s="19"/>
      <c r="O245" s="97"/>
      <c r="P245" s="97">
        <v>0</v>
      </c>
      <c r="Q245" s="97">
        <v>0</v>
      </c>
      <c r="R245" s="97">
        <v>0</v>
      </c>
      <c r="S245" s="97">
        <v>0</v>
      </c>
      <c r="T245" s="97">
        <v>0</v>
      </c>
      <c r="U245" s="97">
        <v>0</v>
      </c>
      <c r="V245" s="97">
        <v>0</v>
      </c>
      <c r="W245" s="97">
        <v>0</v>
      </c>
      <c r="X245" s="97">
        <v>0</v>
      </c>
      <c r="Y245" s="97">
        <v>0</v>
      </c>
      <c r="Z245" s="97">
        <v>0</v>
      </c>
      <c r="AA245" s="97">
        <v>0</v>
      </c>
      <c r="AB245" s="97">
        <v>0</v>
      </c>
      <c r="AC245" s="97">
        <v>0</v>
      </c>
      <c r="AD245" s="97">
        <v>0</v>
      </c>
      <c r="AE245" s="97">
        <v>0</v>
      </c>
      <c r="AF245" s="100"/>
      <c r="AG245" s="101"/>
      <c r="AI245" s="124">
        <f>+SUMIF($O$1:$AD$1,"REAL",O245:AD245)</f>
        <v>0</v>
      </c>
      <c r="AK245" s="36"/>
      <c r="AL245" s="36"/>
      <c r="AM245" s="36"/>
      <c r="AN245" s="36"/>
      <c r="AO245" s="36"/>
      <c r="AP245" s="36"/>
      <c r="AQ245" s="36"/>
      <c r="AR245" s="88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7"/>
      <c r="BJ245" s="30"/>
    </row>
    <row r="246" spans="1:62">
      <c r="A246" s="4" t="s">
        <v>82</v>
      </c>
      <c r="B246" s="8" t="s">
        <v>109</v>
      </c>
      <c r="C246" s="236"/>
      <c r="D246" s="223"/>
      <c r="E246" s="225"/>
      <c r="F246" s="11" t="s">
        <v>88</v>
      </c>
      <c r="G246" s="34"/>
      <c r="H246" s="34"/>
      <c r="I246" s="34"/>
      <c r="J246" s="34"/>
      <c r="K246" s="34"/>
      <c r="L246" s="34"/>
      <c r="M246" s="34"/>
      <c r="N246" s="34"/>
      <c r="O246" s="98"/>
      <c r="P246" s="98">
        <f>+SUM(P247:P249)</f>
        <v>0</v>
      </c>
      <c r="Q246" s="98">
        <f t="shared" ref="Q246:Y246" si="537">+SUM(Q247:Q249)</f>
        <v>0</v>
      </c>
      <c r="R246" s="98">
        <f t="shared" si="537"/>
        <v>0</v>
      </c>
      <c r="S246" s="98">
        <f t="shared" si="537"/>
        <v>0</v>
      </c>
      <c r="T246" s="98">
        <f t="shared" si="537"/>
        <v>0</v>
      </c>
      <c r="U246" s="98">
        <f t="shared" si="537"/>
        <v>0</v>
      </c>
      <c r="V246" s="98">
        <f t="shared" si="537"/>
        <v>0</v>
      </c>
      <c r="W246" s="98">
        <f t="shared" si="537"/>
        <v>0</v>
      </c>
      <c r="X246" s="98">
        <f t="shared" si="537"/>
        <v>0</v>
      </c>
      <c r="Y246" s="98">
        <f t="shared" si="537"/>
        <v>0</v>
      </c>
      <c r="Z246" s="98">
        <f t="shared" ref="Z246:AA246" si="538">+SUM(Z247:Z249)</f>
        <v>0</v>
      </c>
      <c r="AA246" s="98">
        <f t="shared" si="538"/>
        <v>0</v>
      </c>
      <c r="AB246" s="98">
        <f t="shared" ref="AB246:AC246" si="539">+SUM(AB247:AB249)</f>
        <v>0</v>
      </c>
      <c r="AC246" s="98">
        <f t="shared" si="539"/>
        <v>0</v>
      </c>
      <c r="AD246" s="98">
        <f t="shared" ref="AD246:AE246" si="540">+SUM(AD247:AD249)</f>
        <v>0</v>
      </c>
      <c r="AE246" s="98">
        <f t="shared" si="540"/>
        <v>0</v>
      </c>
      <c r="AF246" s="102"/>
      <c r="AG246" s="103"/>
      <c r="AI246" s="124">
        <f>+SUMIF($O$1:$AD$1,"REAL",O246:AD246)</f>
        <v>0</v>
      </c>
      <c r="AK246" s="36"/>
      <c r="AL246" s="36"/>
      <c r="AM246" s="36"/>
      <c r="AN246" s="36"/>
      <c r="AO246" s="36"/>
      <c r="AP246" s="36"/>
      <c r="AQ246" s="36"/>
      <c r="AR246" s="88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7"/>
      <c r="BJ246" s="30"/>
    </row>
    <row r="247" spans="1:62">
      <c r="A247" s="4" t="s">
        <v>82</v>
      </c>
      <c r="B247" s="8" t="s">
        <v>109</v>
      </c>
      <c r="C247" s="236"/>
      <c r="D247" s="223"/>
      <c r="E247" s="225"/>
      <c r="F247" s="12" t="s">
        <v>113</v>
      </c>
      <c r="G247" s="35"/>
      <c r="H247" s="35"/>
      <c r="I247" s="35"/>
      <c r="J247" s="35"/>
      <c r="K247" s="35"/>
      <c r="L247" s="35"/>
      <c r="M247" s="35"/>
      <c r="N247" s="35"/>
      <c r="O247" s="99"/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X247" s="99">
        <v>0</v>
      </c>
      <c r="Y247" s="99">
        <v>0</v>
      </c>
      <c r="Z247" s="99">
        <v>0</v>
      </c>
      <c r="AA247" s="99">
        <v>0</v>
      </c>
      <c r="AB247" s="99">
        <v>0</v>
      </c>
      <c r="AC247" s="99">
        <v>0</v>
      </c>
      <c r="AD247" s="99">
        <v>0</v>
      </c>
      <c r="AE247" s="99">
        <v>0</v>
      </c>
      <c r="AF247" s="104"/>
      <c r="AG247" s="105"/>
      <c r="AK247" s="36"/>
      <c r="AL247" s="36"/>
      <c r="AM247" s="36"/>
      <c r="AN247" s="36"/>
      <c r="AO247" s="36"/>
      <c r="AP247" s="36"/>
      <c r="AQ247" s="36"/>
      <c r="AR247" s="88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7"/>
      <c r="BJ247" s="30"/>
    </row>
    <row r="248" spans="1:62">
      <c r="A248" s="4" t="s">
        <v>82</v>
      </c>
      <c r="B248" s="8" t="s">
        <v>109</v>
      </c>
      <c r="C248" s="236"/>
      <c r="D248" s="223"/>
      <c r="E248" s="225"/>
      <c r="F248" s="12" t="s">
        <v>114</v>
      </c>
      <c r="G248" s="35"/>
      <c r="H248" s="35"/>
      <c r="I248" s="35"/>
      <c r="J248" s="35"/>
      <c r="K248" s="35"/>
      <c r="L248" s="35"/>
      <c r="M248" s="35"/>
      <c r="N248" s="35"/>
      <c r="O248" s="99"/>
      <c r="P248" s="99">
        <v>0</v>
      </c>
      <c r="Q248" s="99">
        <v>0</v>
      </c>
      <c r="R248" s="99">
        <v>0</v>
      </c>
      <c r="S248" s="99">
        <v>0</v>
      </c>
      <c r="T248" s="99">
        <v>0</v>
      </c>
      <c r="U248" s="99">
        <v>0</v>
      </c>
      <c r="V248" s="99">
        <v>0</v>
      </c>
      <c r="W248" s="99">
        <v>0</v>
      </c>
      <c r="X248" s="99">
        <v>0</v>
      </c>
      <c r="Y248" s="99">
        <v>0</v>
      </c>
      <c r="Z248" s="99">
        <v>0</v>
      </c>
      <c r="AA248" s="99">
        <v>0</v>
      </c>
      <c r="AB248" s="99">
        <v>0</v>
      </c>
      <c r="AC248" s="99">
        <v>0</v>
      </c>
      <c r="AD248" s="99">
        <v>0</v>
      </c>
      <c r="AE248" s="99">
        <v>0</v>
      </c>
      <c r="AF248" s="104"/>
      <c r="AG248" s="105"/>
      <c r="AK248" s="36"/>
      <c r="AL248" s="36"/>
      <c r="AM248" s="36"/>
      <c r="AN248" s="36"/>
      <c r="AO248" s="36"/>
      <c r="AP248" s="36"/>
      <c r="AQ248" s="36"/>
      <c r="AR248" s="88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7"/>
      <c r="BJ248" s="30"/>
    </row>
    <row r="249" spans="1:62">
      <c r="A249" s="4" t="s">
        <v>82</v>
      </c>
      <c r="B249" s="8" t="s">
        <v>109</v>
      </c>
      <c r="C249" s="236"/>
      <c r="D249" s="223"/>
      <c r="E249" s="225"/>
      <c r="F249" s="12" t="s">
        <v>115</v>
      </c>
      <c r="G249" s="35"/>
      <c r="H249" s="35"/>
      <c r="I249" s="35"/>
      <c r="J249" s="35"/>
      <c r="K249" s="35"/>
      <c r="L249" s="35"/>
      <c r="M249" s="35"/>
      <c r="N249" s="35"/>
      <c r="O249" s="99"/>
      <c r="P249" s="99">
        <v>0</v>
      </c>
      <c r="Q249" s="99">
        <v>0</v>
      </c>
      <c r="R249" s="99">
        <v>0</v>
      </c>
      <c r="S249" s="99">
        <v>0</v>
      </c>
      <c r="T249" s="99">
        <v>0</v>
      </c>
      <c r="U249" s="99">
        <v>0</v>
      </c>
      <c r="V249" s="99">
        <v>0</v>
      </c>
      <c r="W249" s="99">
        <v>0</v>
      </c>
      <c r="X249" s="99">
        <v>0</v>
      </c>
      <c r="Y249" s="99">
        <v>0</v>
      </c>
      <c r="Z249" s="99">
        <v>0</v>
      </c>
      <c r="AA249" s="99">
        <v>0</v>
      </c>
      <c r="AB249" s="99">
        <v>0</v>
      </c>
      <c r="AC249" s="99">
        <v>0</v>
      </c>
      <c r="AD249" s="99">
        <v>0</v>
      </c>
      <c r="AE249" s="99">
        <v>0</v>
      </c>
      <c r="AF249" s="104"/>
      <c r="AG249" s="105"/>
      <c r="AK249" s="36"/>
      <c r="AL249" s="36"/>
      <c r="AM249" s="36"/>
      <c r="AN249" s="36"/>
      <c r="AO249" s="36"/>
      <c r="AP249" s="36"/>
      <c r="AQ249" s="36"/>
      <c r="AR249" s="88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7"/>
      <c r="BJ249" s="30"/>
    </row>
    <row r="250" spans="1:62" ht="15" customHeight="1">
      <c r="A250" s="4" t="s">
        <v>82</v>
      </c>
      <c r="B250" s="8" t="s">
        <v>109</v>
      </c>
      <c r="C250" s="236"/>
      <c r="D250" s="224"/>
      <c r="E250" s="225"/>
      <c r="F250" s="13" t="s">
        <v>90</v>
      </c>
      <c r="G250" s="36"/>
      <c r="H250" s="36"/>
      <c r="I250" s="36"/>
      <c r="J250" s="36"/>
      <c r="K250" s="36"/>
      <c r="L250" s="36"/>
      <c r="M250" s="36"/>
      <c r="N250" s="36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10"/>
      <c r="AG250" s="111"/>
      <c r="AK250" s="19"/>
      <c r="AL250" s="19"/>
      <c r="AM250" s="19"/>
      <c r="AN250" s="19"/>
      <c r="AO250" s="19"/>
      <c r="AP250" s="19"/>
      <c r="AQ250" s="19"/>
      <c r="AR250" s="85"/>
      <c r="AS250" s="93"/>
      <c r="AT250" s="93"/>
      <c r="AU250" s="93"/>
      <c r="AV250" s="93"/>
      <c r="AW250" s="93"/>
      <c r="AX250" s="93"/>
      <c r="AY250" s="93"/>
      <c r="AZ250" s="93"/>
      <c r="BA250" s="93"/>
      <c r="BB250" s="93"/>
      <c r="BC250" s="93"/>
      <c r="BD250" s="93"/>
      <c r="BE250" s="93"/>
      <c r="BF250" s="93"/>
      <c r="BG250" s="93"/>
      <c r="BH250" s="93"/>
      <c r="BI250" s="65"/>
      <c r="BJ250" s="65"/>
    </row>
    <row r="251" spans="1:62" ht="14.4" customHeight="1">
      <c r="A251" s="4" t="s">
        <v>82</v>
      </c>
      <c r="B251" s="4" t="s">
        <v>61</v>
      </c>
      <c r="C251" s="236"/>
      <c r="D251" s="226" t="s">
        <v>38</v>
      </c>
      <c r="E251" s="225" t="s">
        <v>61</v>
      </c>
      <c r="F251" s="10" t="s">
        <v>40</v>
      </c>
      <c r="G251" s="19"/>
      <c r="H251" s="19"/>
      <c r="I251" s="19"/>
      <c r="J251" s="19"/>
      <c r="K251" s="19"/>
      <c r="L251" s="19"/>
      <c r="M251" s="19"/>
      <c r="N251" s="19"/>
      <c r="O251" s="97"/>
      <c r="P251" s="97">
        <v>0</v>
      </c>
      <c r="Q251" s="97">
        <v>0</v>
      </c>
      <c r="R251" s="97">
        <v>0</v>
      </c>
      <c r="S251" s="97">
        <v>1</v>
      </c>
      <c r="T251" s="97">
        <v>0</v>
      </c>
      <c r="U251" s="97">
        <v>1</v>
      </c>
      <c r="V251" s="97">
        <v>1</v>
      </c>
      <c r="W251" s="97">
        <v>0</v>
      </c>
      <c r="X251" s="97">
        <v>0</v>
      </c>
      <c r="Y251" s="97">
        <v>0</v>
      </c>
      <c r="Z251" s="97">
        <v>0</v>
      </c>
      <c r="AA251" s="97">
        <v>0</v>
      </c>
      <c r="AB251" s="97">
        <v>0</v>
      </c>
      <c r="AC251" s="97">
        <v>0</v>
      </c>
      <c r="AD251" s="97">
        <v>0</v>
      </c>
      <c r="AE251" s="97">
        <v>0</v>
      </c>
      <c r="AF251" s="100">
        <f t="shared" ref="AF251:AF252" si="541">+SUM(O251:R251)</f>
        <v>0</v>
      </c>
      <c r="AG251" s="101">
        <f t="shared" ref="AG251:AG252" si="542">+SUM(S251:AD251)</f>
        <v>3</v>
      </c>
      <c r="AI251" s="124">
        <f>+SUMIF($O$1:$AD$1,"REAL",O251:AD251)</f>
        <v>3</v>
      </c>
      <c r="AK251" s="34"/>
      <c r="AL251" s="34"/>
      <c r="AM251" s="34"/>
      <c r="AN251" s="34"/>
      <c r="AO251" s="34"/>
      <c r="AP251" s="34"/>
      <c r="AQ251" s="34"/>
      <c r="AR251" s="86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66"/>
      <c r="BJ251" s="66"/>
    </row>
    <row r="252" spans="1:62">
      <c r="A252" s="4" t="s">
        <v>82</v>
      </c>
      <c r="B252" s="4" t="s">
        <v>61</v>
      </c>
      <c r="C252" s="236"/>
      <c r="D252" s="226"/>
      <c r="E252" s="225"/>
      <c r="F252" s="11" t="s">
        <v>88</v>
      </c>
      <c r="G252" s="34"/>
      <c r="H252" s="34"/>
      <c r="I252" s="34"/>
      <c r="J252" s="34"/>
      <c r="K252" s="34"/>
      <c r="L252" s="34"/>
      <c r="M252" s="34"/>
      <c r="N252" s="34"/>
      <c r="O252" s="98"/>
      <c r="P252" s="98">
        <v>0</v>
      </c>
      <c r="Q252" s="98">
        <v>0</v>
      </c>
      <c r="R252" s="98">
        <v>0</v>
      </c>
      <c r="S252" s="98">
        <v>1</v>
      </c>
      <c r="T252" s="98">
        <v>0</v>
      </c>
      <c r="U252" s="98">
        <v>1</v>
      </c>
      <c r="V252" s="98">
        <v>1</v>
      </c>
      <c r="W252" s="98">
        <v>0</v>
      </c>
      <c r="X252" s="98">
        <v>0</v>
      </c>
      <c r="Y252" s="98">
        <v>0</v>
      </c>
      <c r="Z252" s="98">
        <v>0</v>
      </c>
      <c r="AA252" s="98">
        <v>0</v>
      </c>
      <c r="AB252" s="98">
        <v>0</v>
      </c>
      <c r="AC252" s="98">
        <v>0</v>
      </c>
      <c r="AD252" s="98">
        <v>0</v>
      </c>
      <c r="AE252" s="98">
        <v>0</v>
      </c>
      <c r="AF252" s="102">
        <f t="shared" si="541"/>
        <v>0</v>
      </c>
      <c r="AG252" s="103">
        <f t="shared" si="542"/>
        <v>3</v>
      </c>
      <c r="AI252" s="124">
        <f>+SUMIF($O$1:$AD$1,"REAL",O252:AD252)</f>
        <v>3</v>
      </c>
      <c r="AK252" s="36"/>
      <c r="AL252" s="36"/>
      <c r="AM252" s="36"/>
      <c r="AN252" s="36"/>
      <c r="AO252" s="36"/>
      <c r="AP252" s="36"/>
      <c r="AQ252" s="36"/>
      <c r="AR252" s="88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8"/>
    </row>
    <row r="253" spans="1:62">
      <c r="A253" s="4" t="s">
        <v>82</v>
      </c>
      <c r="B253" s="4" t="s">
        <v>61</v>
      </c>
      <c r="C253" s="236"/>
      <c r="D253" s="226"/>
      <c r="E253" s="225"/>
      <c r="F253" s="13" t="s">
        <v>90</v>
      </c>
      <c r="G253" s="36"/>
      <c r="H253" s="36"/>
      <c r="I253" s="36"/>
      <c r="J253" s="36"/>
      <c r="K253" s="36"/>
      <c r="L253" s="36"/>
      <c r="M253" s="36"/>
      <c r="N253" s="36"/>
      <c r="O253" s="36"/>
      <c r="P253" s="36" t="str">
        <f t="shared" ref="P253:Y253" si="543">+IFERROR(P252/P251,"")</f>
        <v/>
      </c>
      <c r="Q253" s="36" t="str">
        <f t="shared" si="543"/>
        <v/>
      </c>
      <c r="R253" s="36" t="str">
        <f t="shared" si="543"/>
        <v/>
      </c>
      <c r="S253" s="36">
        <f t="shared" si="543"/>
        <v>1</v>
      </c>
      <c r="T253" s="36" t="str">
        <f t="shared" si="543"/>
        <v/>
      </c>
      <c r="U253" s="36">
        <f t="shared" si="543"/>
        <v>1</v>
      </c>
      <c r="V253" s="36">
        <f t="shared" si="543"/>
        <v>1</v>
      </c>
      <c r="W253" s="36" t="str">
        <f t="shared" si="543"/>
        <v/>
      </c>
      <c r="X253" s="36" t="str">
        <f t="shared" si="543"/>
        <v/>
      </c>
      <c r="Y253" s="36" t="str">
        <f t="shared" si="543"/>
        <v/>
      </c>
      <c r="Z253" s="36" t="str">
        <f t="shared" ref="Z253:AA253" si="544">+IFERROR(Z252/Z251,"")</f>
        <v/>
      </c>
      <c r="AA253" s="36" t="str">
        <f t="shared" si="544"/>
        <v/>
      </c>
      <c r="AB253" s="36" t="str">
        <f t="shared" ref="AB253:AC253" si="545">+IFERROR(AB252/AB251,"")</f>
        <v/>
      </c>
      <c r="AC253" s="36" t="str">
        <f t="shared" si="545"/>
        <v/>
      </c>
      <c r="AD253" s="36" t="str">
        <f t="shared" ref="AD253:AE253" si="546">+IFERROR(AD252/AD251,"")</f>
        <v/>
      </c>
      <c r="AE253" s="36" t="str">
        <f t="shared" si="546"/>
        <v/>
      </c>
      <c r="AF253" s="53" t="str">
        <f t="shared" ref="AF253:AG253" si="547">+IFERROR(AF252/AF251,"")</f>
        <v/>
      </c>
      <c r="AG253" s="54">
        <f t="shared" si="547"/>
        <v>1</v>
      </c>
      <c r="AK253" s="19"/>
      <c r="AL253" s="19"/>
      <c r="AM253" s="19"/>
      <c r="AN253" s="19"/>
      <c r="AO253" s="19"/>
      <c r="AP253" s="19"/>
      <c r="AQ253" s="19"/>
      <c r="AR253" s="85"/>
      <c r="AS253" s="93"/>
      <c r="AT253" s="93"/>
      <c r="AU253" s="93"/>
      <c r="AV253" s="93"/>
      <c r="AW253" s="93"/>
      <c r="AX253" s="93"/>
      <c r="AY253" s="93"/>
      <c r="AZ253" s="93"/>
      <c r="BA253" s="93"/>
      <c r="BB253" s="93"/>
      <c r="BC253" s="93"/>
      <c r="BD253" s="93"/>
      <c r="BE253" s="93"/>
      <c r="BF253" s="93"/>
      <c r="BG253" s="93"/>
      <c r="BH253" s="93"/>
      <c r="BI253" s="65"/>
      <c r="BJ253" s="65"/>
    </row>
    <row r="254" spans="1:62">
      <c r="A254" s="4" t="s">
        <v>82</v>
      </c>
      <c r="B254" s="4" t="s">
        <v>62</v>
      </c>
      <c r="C254" s="236"/>
      <c r="D254" s="226"/>
      <c r="E254" s="225" t="s">
        <v>62</v>
      </c>
      <c r="F254" s="10" t="s">
        <v>40</v>
      </c>
      <c r="G254" s="19"/>
      <c r="H254" s="19"/>
      <c r="I254" s="19"/>
      <c r="J254" s="19"/>
      <c r="K254" s="19"/>
      <c r="L254" s="19"/>
      <c r="M254" s="19"/>
      <c r="N254" s="19"/>
      <c r="O254" s="97"/>
      <c r="P254" s="97">
        <v>0</v>
      </c>
      <c r="Q254" s="97">
        <v>0</v>
      </c>
      <c r="R254" s="97">
        <v>0</v>
      </c>
      <c r="S254" s="97">
        <v>0</v>
      </c>
      <c r="T254" s="97">
        <v>0</v>
      </c>
      <c r="U254" s="97">
        <v>0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7">
        <v>0</v>
      </c>
      <c r="AD254" s="97">
        <v>0</v>
      </c>
      <c r="AE254" s="97">
        <v>0</v>
      </c>
      <c r="AF254" s="100">
        <f t="shared" ref="AF254:AF255" si="548">+SUM(O254:R254)</f>
        <v>0</v>
      </c>
      <c r="AG254" s="101">
        <f t="shared" ref="AG254:AG255" si="549">+SUM(S254:AD254)</f>
        <v>0</v>
      </c>
      <c r="AI254" s="124">
        <f>+SUMIF($O$1:$AD$1,"REAL",O254:AD254)</f>
        <v>0</v>
      </c>
      <c r="AK254" s="34"/>
      <c r="AL254" s="34"/>
      <c r="AM254" s="34"/>
      <c r="AN254" s="34"/>
      <c r="AO254" s="34"/>
      <c r="AP254" s="34"/>
      <c r="AQ254" s="34"/>
      <c r="AR254" s="86"/>
      <c r="AS254" s="94"/>
      <c r="AT254" s="94"/>
      <c r="AU254" s="94"/>
      <c r="AV254" s="94"/>
      <c r="AW254" s="94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66"/>
      <c r="BJ254" s="66"/>
    </row>
    <row r="255" spans="1:62">
      <c r="A255" s="4" t="s">
        <v>82</v>
      </c>
      <c r="B255" s="4" t="s">
        <v>62</v>
      </c>
      <c r="C255" s="236"/>
      <c r="D255" s="226"/>
      <c r="E255" s="225"/>
      <c r="F255" s="11" t="s">
        <v>88</v>
      </c>
      <c r="G255" s="34"/>
      <c r="H255" s="34"/>
      <c r="I255" s="34"/>
      <c r="J255" s="34"/>
      <c r="K255" s="34"/>
      <c r="L255" s="34"/>
      <c r="M255" s="34"/>
      <c r="N255" s="34"/>
      <c r="O255" s="98"/>
      <c r="P255" s="98">
        <v>0</v>
      </c>
      <c r="Q255" s="98">
        <v>0</v>
      </c>
      <c r="R255" s="98">
        <v>0</v>
      </c>
      <c r="S255" s="98">
        <v>0</v>
      </c>
      <c r="T255" s="98">
        <v>0</v>
      </c>
      <c r="U255" s="98">
        <v>0</v>
      </c>
      <c r="V255" s="98">
        <v>0</v>
      </c>
      <c r="W255" s="98">
        <v>0</v>
      </c>
      <c r="X255" s="98">
        <v>0</v>
      </c>
      <c r="Y255" s="98">
        <v>0</v>
      </c>
      <c r="Z255" s="98">
        <v>0</v>
      </c>
      <c r="AA255" s="98">
        <v>0</v>
      </c>
      <c r="AB255" s="98">
        <v>0</v>
      </c>
      <c r="AC255" s="98">
        <v>0</v>
      </c>
      <c r="AD255" s="98">
        <v>0</v>
      </c>
      <c r="AE255" s="98">
        <v>0</v>
      </c>
      <c r="AF255" s="102">
        <f t="shared" si="548"/>
        <v>0</v>
      </c>
      <c r="AG255" s="103">
        <f t="shared" si="549"/>
        <v>0</v>
      </c>
      <c r="AI255" s="124">
        <f>+SUMIF($O$1:$AD$1,"REAL",O255:AD255)</f>
        <v>0</v>
      </c>
      <c r="AK255" s="36"/>
      <c r="AL255" s="36"/>
      <c r="AM255" s="36"/>
      <c r="AN255" s="36"/>
      <c r="AO255" s="36"/>
      <c r="AP255" s="36"/>
      <c r="AQ255" s="36"/>
      <c r="AR255" s="88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7"/>
      <c r="BJ255" s="30"/>
    </row>
    <row r="256" spans="1:62" ht="15" customHeight="1">
      <c r="A256" s="4" t="s">
        <v>82</v>
      </c>
      <c r="B256" s="4" t="s">
        <v>62</v>
      </c>
      <c r="C256" s="236"/>
      <c r="D256" s="226"/>
      <c r="E256" s="225"/>
      <c r="F256" s="13" t="s">
        <v>90</v>
      </c>
      <c r="G256" s="36"/>
      <c r="H256" s="36"/>
      <c r="I256" s="36"/>
      <c r="J256" s="36"/>
      <c r="K256" s="36"/>
      <c r="L256" s="36"/>
      <c r="M256" s="36"/>
      <c r="N256" s="36"/>
      <c r="O256" s="36"/>
      <c r="P256" s="36" t="str">
        <f t="shared" ref="P256:Y256" si="550">+IFERROR(P255/P254,"")</f>
        <v/>
      </c>
      <c r="Q256" s="36" t="str">
        <f t="shared" si="550"/>
        <v/>
      </c>
      <c r="R256" s="36" t="str">
        <f t="shared" si="550"/>
        <v/>
      </c>
      <c r="S256" s="36" t="str">
        <f t="shared" si="550"/>
        <v/>
      </c>
      <c r="T256" s="36" t="str">
        <f t="shared" si="550"/>
        <v/>
      </c>
      <c r="U256" s="36" t="str">
        <f t="shared" si="550"/>
        <v/>
      </c>
      <c r="V256" s="36" t="str">
        <f t="shared" si="550"/>
        <v/>
      </c>
      <c r="W256" s="36" t="str">
        <f t="shared" si="550"/>
        <v/>
      </c>
      <c r="X256" s="36" t="str">
        <f t="shared" si="550"/>
        <v/>
      </c>
      <c r="Y256" s="36" t="str">
        <f t="shared" si="550"/>
        <v/>
      </c>
      <c r="Z256" s="36" t="str">
        <f t="shared" ref="Z256:AA256" si="551">+IFERROR(Z255/Z254,"")</f>
        <v/>
      </c>
      <c r="AA256" s="36" t="str">
        <f t="shared" si="551"/>
        <v/>
      </c>
      <c r="AB256" s="36" t="str">
        <f t="shared" ref="AB256:AC256" si="552">+IFERROR(AB255/AB254,"")</f>
        <v/>
      </c>
      <c r="AC256" s="36" t="str">
        <f t="shared" si="552"/>
        <v/>
      </c>
      <c r="AD256" s="36" t="str">
        <f t="shared" ref="AD256:AE256" si="553">+IFERROR(AD255/AD254,"")</f>
        <v/>
      </c>
      <c r="AE256" s="36" t="str">
        <f t="shared" si="553"/>
        <v/>
      </c>
      <c r="AF256" s="53" t="str">
        <f t="shared" ref="AF256:AG256" si="554">+IFERROR(AF255/AF254,"")</f>
        <v/>
      </c>
      <c r="AG256" s="54" t="str">
        <f t="shared" si="554"/>
        <v/>
      </c>
      <c r="AK256" s="19"/>
      <c r="AL256" s="19"/>
      <c r="AM256" s="19"/>
      <c r="AN256" s="19"/>
      <c r="AO256" s="19"/>
      <c r="AP256" s="19"/>
      <c r="AQ256" s="19"/>
      <c r="AR256" s="85"/>
      <c r="AS256" s="93"/>
      <c r="AT256" s="93"/>
      <c r="AU256" s="93"/>
      <c r="AV256" s="93"/>
      <c r="AW256" s="93"/>
      <c r="AX256" s="93"/>
      <c r="AY256" s="93"/>
      <c r="AZ256" s="93"/>
      <c r="BA256" s="93"/>
      <c r="BB256" s="93"/>
      <c r="BC256" s="93"/>
      <c r="BD256" s="93"/>
      <c r="BE256" s="93"/>
      <c r="BF256" s="93"/>
      <c r="BG256" s="93"/>
      <c r="BH256" s="93"/>
      <c r="BI256" s="65"/>
      <c r="BJ256" s="65"/>
    </row>
    <row r="257" spans="1:62" ht="14.4" customHeight="1">
      <c r="A257" s="4" t="s">
        <v>82</v>
      </c>
      <c r="B257" s="8" t="s">
        <v>72</v>
      </c>
      <c r="C257" s="236"/>
      <c r="D257" s="226"/>
      <c r="E257" s="225" t="s">
        <v>72</v>
      </c>
      <c r="F257" s="10" t="s">
        <v>40</v>
      </c>
      <c r="G257" s="19"/>
      <c r="H257" s="19"/>
      <c r="I257" s="19"/>
      <c r="J257" s="19"/>
      <c r="K257" s="19"/>
      <c r="L257" s="19"/>
      <c r="M257" s="19"/>
      <c r="N257" s="19"/>
      <c r="O257" s="97"/>
      <c r="P257" s="97">
        <v>0</v>
      </c>
      <c r="Q257" s="97">
        <v>0</v>
      </c>
      <c r="R257" s="97">
        <v>0</v>
      </c>
      <c r="S257" s="97">
        <v>0</v>
      </c>
      <c r="T257" s="97">
        <v>0</v>
      </c>
      <c r="U257" s="97">
        <v>0</v>
      </c>
      <c r="V257" s="97">
        <v>0</v>
      </c>
      <c r="W257" s="97">
        <v>0</v>
      </c>
      <c r="X257" s="97">
        <v>0</v>
      </c>
      <c r="Y257" s="97">
        <v>0</v>
      </c>
      <c r="Z257" s="97">
        <v>0</v>
      </c>
      <c r="AA257" s="97">
        <v>0</v>
      </c>
      <c r="AB257" s="97">
        <v>0</v>
      </c>
      <c r="AC257" s="97">
        <v>0</v>
      </c>
      <c r="AD257" s="97">
        <v>0</v>
      </c>
      <c r="AE257" s="97">
        <v>0</v>
      </c>
      <c r="AF257" s="100">
        <f t="shared" ref="AF257:AF258" si="555">+SUM(O257:R257)</f>
        <v>0</v>
      </c>
      <c r="AG257" s="101">
        <f t="shared" ref="AG257:AG258" si="556">+SUM(S257:AD257)</f>
        <v>0</v>
      </c>
      <c r="AI257" s="124">
        <f>+SUMIF($O$1:$AD$1,"REAL",O257:AD257)</f>
        <v>0</v>
      </c>
      <c r="AK257" s="34"/>
      <c r="AL257" s="34"/>
      <c r="AM257" s="34"/>
      <c r="AN257" s="34"/>
      <c r="AO257" s="34"/>
      <c r="AP257" s="34"/>
      <c r="AQ257" s="34"/>
      <c r="AR257" s="86"/>
      <c r="AS257" s="94"/>
      <c r="AT257" s="94"/>
      <c r="AU257" s="94"/>
      <c r="AV257" s="94"/>
      <c r="AW257" s="94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66"/>
      <c r="BJ257" s="66"/>
    </row>
    <row r="258" spans="1:62">
      <c r="A258" s="4" t="s">
        <v>82</v>
      </c>
      <c r="B258" s="8" t="s">
        <v>72</v>
      </c>
      <c r="C258" s="236"/>
      <c r="D258" s="226"/>
      <c r="E258" s="225"/>
      <c r="F258" s="11" t="s">
        <v>88</v>
      </c>
      <c r="G258" s="34"/>
      <c r="H258" s="34"/>
      <c r="I258" s="34"/>
      <c r="J258" s="34"/>
      <c r="K258" s="34"/>
      <c r="L258" s="34"/>
      <c r="M258" s="34"/>
      <c r="N258" s="34"/>
      <c r="O258" s="98"/>
      <c r="P258" s="98">
        <v>0</v>
      </c>
      <c r="Q258" s="98">
        <v>0</v>
      </c>
      <c r="R258" s="98">
        <v>0</v>
      </c>
      <c r="S258" s="98">
        <v>0</v>
      </c>
      <c r="T258" s="98">
        <v>0</v>
      </c>
      <c r="U258" s="98">
        <v>0</v>
      </c>
      <c r="V258" s="98">
        <v>0</v>
      </c>
      <c r="W258" s="98">
        <v>0</v>
      </c>
      <c r="X258" s="98">
        <v>0</v>
      </c>
      <c r="Y258" s="98">
        <v>0</v>
      </c>
      <c r="Z258" s="98">
        <v>0</v>
      </c>
      <c r="AA258" s="98">
        <v>0</v>
      </c>
      <c r="AB258" s="98">
        <v>0</v>
      </c>
      <c r="AC258" s="98">
        <v>0</v>
      </c>
      <c r="AD258" s="98">
        <v>0</v>
      </c>
      <c r="AE258" s="98">
        <v>0</v>
      </c>
      <c r="AF258" s="102">
        <f t="shared" si="555"/>
        <v>0</v>
      </c>
      <c r="AG258" s="103">
        <f t="shared" si="556"/>
        <v>0</v>
      </c>
      <c r="AI258" s="124">
        <f>+SUMIF($O$1:$AD$1,"REAL",O258:AD258)</f>
        <v>0</v>
      </c>
      <c r="AK258" s="36"/>
      <c r="AL258" s="36"/>
      <c r="AM258" s="36"/>
      <c r="AN258" s="36"/>
      <c r="AO258" s="36"/>
      <c r="AP258" s="36"/>
      <c r="AQ258" s="36"/>
      <c r="AR258" s="88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7"/>
      <c r="BJ258" s="30"/>
    </row>
    <row r="259" spans="1:62" ht="15" customHeight="1">
      <c r="A259" s="4" t="s">
        <v>82</v>
      </c>
      <c r="B259" s="8" t="s">
        <v>72</v>
      </c>
      <c r="C259" s="236"/>
      <c r="D259" s="226"/>
      <c r="E259" s="225"/>
      <c r="F259" s="13" t="s">
        <v>90</v>
      </c>
      <c r="G259" s="36"/>
      <c r="H259" s="36"/>
      <c r="I259" s="36"/>
      <c r="J259" s="36"/>
      <c r="K259" s="36"/>
      <c r="L259" s="36"/>
      <c r="M259" s="36"/>
      <c r="N259" s="36"/>
      <c r="O259" s="36"/>
      <c r="P259" s="36" t="str">
        <f t="shared" ref="P259:Y259" si="557">+IFERROR(P258/P257,"")</f>
        <v/>
      </c>
      <c r="Q259" s="36" t="str">
        <f t="shared" si="557"/>
        <v/>
      </c>
      <c r="R259" s="36" t="str">
        <f t="shared" si="557"/>
        <v/>
      </c>
      <c r="S259" s="36" t="str">
        <f t="shared" si="557"/>
        <v/>
      </c>
      <c r="T259" s="36" t="str">
        <f t="shared" si="557"/>
        <v/>
      </c>
      <c r="U259" s="36" t="str">
        <f t="shared" si="557"/>
        <v/>
      </c>
      <c r="V259" s="36" t="str">
        <f t="shared" si="557"/>
        <v/>
      </c>
      <c r="W259" s="36" t="str">
        <f t="shared" si="557"/>
        <v/>
      </c>
      <c r="X259" s="36" t="str">
        <f t="shared" si="557"/>
        <v/>
      </c>
      <c r="Y259" s="36" t="str">
        <f t="shared" si="557"/>
        <v/>
      </c>
      <c r="Z259" s="36" t="str">
        <f t="shared" ref="Z259:AA259" si="558">+IFERROR(Z258/Z257,"")</f>
        <v/>
      </c>
      <c r="AA259" s="36" t="str">
        <f t="shared" si="558"/>
        <v/>
      </c>
      <c r="AB259" s="36" t="str">
        <f t="shared" ref="AB259:AC259" si="559">+IFERROR(AB258/AB257,"")</f>
        <v/>
      </c>
      <c r="AC259" s="36" t="str">
        <f t="shared" si="559"/>
        <v/>
      </c>
      <c r="AD259" s="36" t="str">
        <f t="shared" ref="AD259:AE259" si="560">+IFERROR(AD258/AD257,"")</f>
        <v/>
      </c>
      <c r="AE259" s="36" t="str">
        <f t="shared" si="560"/>
        <v/>
      </c>
      <c r="AF259" s="53" t="str">
        <f t="shared" ref="AF259:AG259" si="561">+IFERROR(AF258/AF257,"")</f>
        <v/>
      </c>
      <c r="AG259" s="54" t="str">
        <f t="shared" si="561"/>
        <v/>
      </c>
      <c r="AK259" s="19"/>
      <c r="AL259" s="19"/>
      <c r="AM259" s="19"/>
      <c r="AN259" s="19"/>
      <c r="AO259" s="19"/>
      <c r="AP259" s="19"/>
      <c r="AQ259" s="19"/>
      <c r="AR259" s="85"/>
      <c r="AS259" s="93"/>
      <c r="AT259" s="93"/>
      <c r="AU259" s="93"/>
      <c r="AV259" s="93"/>
      <c r="AW259" s="93"/>
      <c r="AX259" s="93"/>
      <c r="AY259" s="93"/>
      <c r="AZ259" s="93"/>
      <c r="BA259" s="93"/>
      <c r="BB259" s="93"/>
      <c r="BC259" s="93"/>
      <c r="BD259" s="93"/>
      <c r="BE259" s="93"/>
      <c r="BF259" s="93"/>
      <c r="BG259" s="93"/>
      <c r="BH259" s="93"/>
      <c r="BI259" s="65"/>
      <c r="BJ259" s="65"/>
    </row>
    <row r="260" spans="1:62" ht="14.4" customHeight="1">
      <c r="A260" s="4" t="s">
        <v>82</v>
      </c>
      <c r="B260" s="8" t="s">
        <v>73</v>
      </c>
      <c r="C260" s="236"/>
      <c r="D260" s="226"/>
      <c r="E260" s="225" t="s">
        <v>73</v>
      </c>
      <c r="F260" s="10" t="s">
        <v>40</v>
      </c>
      <c r="G260" s="19"/>
      <c r="H260" s="19"/>
      <c r="I260" s="19"/>
      <c r="J260" s="19"/>
      <c r="K260" s="19"/>
      <c r="L260" s="19"/>
      <c r="M260" s="19"/>
      <c r="N260" s="19"/>
      <c r="O260" s="97"/>
      <c r="P260" s="97">
        <v>0</v>
      </c>
      <c r="Q260" s="97">
        <v>0</v>
      </c>
      <c r="R260" s="97">
        <v>0</v>
      </c>
      <c r="S260" s="97">
        <v>0</v>
      </c>
      <c r="T260" s="97">
        <v>0</v>
      </c>
      <c r="U260" s="97">
        <v>0</v>
      </c>
      <c r="V260" s="97">
        <v>0</v>
      </c>
      <c r="W260" s="97">
        <v>0</v>
      </c>
      <c r="X260" s="97">
        <v>0</v>
      </c>
      <c r="Y260" s="97">
        <v>0</v>
      </c>
      <c r="Z260" s="97">
        <v>0</v>
      </c>
      <c r="AA260" s="97">
        <v>0</v>
      </c>
      <c r="AB260" s="97">
        <v>0</v>
      </c>
      <c r="AC260" s="97">
        <v>0</v>
      </c>
      <c r="AD260" s="97">
        <v>0</v>
      </c>
      <c r="AE260" s="97">
        <v>0</v>
      </c>
      <c r="AF260" s="100">
        <f t="shared" ref="AF260:AF261" si="562">+SUM(O260:R260)</f>
        <v>0</v>
      </c>
      <c r="AG260" s="101">
        <f t="shared" ref="AG260:AG261" si="563">+SUM(S260:AD260)</f>
        <v>0</v>
      </c>
      <c r="AI260" s="124">
        <f>+SUMIF($O$1:$AD$1,"REAL",O260:AD260)</f>
        <v>0</v>
      </c>
      <c r="AK260" s="34"/>
      <c r="AL260" s="34"/>
      <c r="AM260" s="34"/>
      <c r="AN260" s="34"/>
      <c r="AO260" s="34"/>
      <c r="AP260" s="34"/>
      <c r="AQ260" s="34"/>
      <c r="AR260" s="86"/>
      <c r="AS260" s="94"/>
      <c r="AT260" s="94"/>
      <c r="AU260" s="94"/>
      <c r="AV260" s="94"/>
      <c r="AW260" s="94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66"/>
      <c r="BJ260" s="66"/>
    </row>
    <row r="261" spans="1:62">
      <c r="A261" s="4" t="s">
        <v>82</v>
      </c>
      <c r="B261" s="8" t="s">
        <v>73</v>
      </c>
      <c r="C261" s="236"/>
      <c r="D261" s="226"/>
      <c r="E261" s="225"/>
      <c r="F261" s="11" t="s">
        <v>88</v>
      </c>
      <c r="G261" s="34"/>
      <c r="H261" s="34"/>
      <c r="I261" s="34"/>
      <c r="J261" s="34"/>
      <c r="K261" s="34"/>
      <c r="L261" s="34"/>
      <c r="M261" s="34"/>
      <c r="N261" s="34"/>
      <c r="O261" s="98"/>
      <c r="P261" s="98">
        <v>0</v>
      </c>
      <c r="Q261" s="98">
        <v>0</v>
      </c>
      <c r="R261" s="98">
        <v>0</v>
      </c>
      <c r="S261" s="98">
        <v>0</v>
      </c>
      <c r="T261" s="98">
        <v>0</v>
      </c>
      <c r="U261" s="98">
        <v>0</v>
      </c>
      <c r="V261" s="98">
        <v>0</v>
      </c>
      <c r="W261" s="98">
        <v>0</v>
      </c>
      <c r="X261" s="98">
        <v>0</v>
      </c>
      <c r="Y261" s="98">
        <v>0</v>
      </c>
      <c r="Z261" s="98">
        <v>0</v>
      </c>
      <c r="AA261" s="98">
        <v>0</v>
      </c>
      <c r="AB261" s="98">
        <v>0</v>
      </c>
      <c r="AC261" s="98">
        <v>0</v>
      </c>
      <c r="AD261" s="98">
        <v>0</v>
      </c>
      <c r="AE261" s="98">
        <v>0</v>
      </c>
      <c r="AF261" s="102">
        <f t="shared" si="562"/>
        <v>0</v>
      </c>
      <c r="AG261" s="103">
        <f t="shared" si="563"/>
        <v>0</v>
      </c>
      <c r="AI261" s="124">
        <f>+SUMIF($O$1:$AD$1,"REAL",O261:AD261)</f>
        <v>0</v>
      </c>
      <c r="AK261" s="36"/>
      <c r="AL261" s="36"/>
      <c r="AM261" s="36"/>
      <c r="AN261" s="36"/>
      <c r="AO261" s="36"/>
      <c r="AP261" s="36"/>
      <c r="AQ261" s="36"/>
      <c r="AR261" s="88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7"/>
      <c r="BJ261" s="30"/>
    </row>
    <row r="262" spans="1:62" ht="15" customHeight="1">
      <c r="A262" s="4" t="s">
        <v>82</v>
      </c>
      <c r="B262" s="8" t="s">
        <v>73</v>
      </c>
      <c r="C262" s="236"/>
      <c r="D262" s="226"/>
      <c r="E262" s="225"/>
      <c r="F262" s="13" t="s">
        <v>90</v>
      </c>
      <c r="G262" s="36"/>
      <c r="H262" s="36"/>
      <c r="I262" s="36"/>
      <c r="J262" s="36"/>
      <c r="K262" s="36"/>
      <c r="L262" s="36"/>
      <c r="M262" s="36"/>
      <c r="N262" s="36"/>
      <c r="O262" s="36"/>
      <c r="P262" s="36" t="str">
        <f t="shared" ref="P262:Y262" si="564">+IFERROR(P261/P260,"")</f>
        <v/>
      </c>
      <c r="Q262" s="36" t="str">
        <f t="shared" si="564"/>
        <v/>
      </c>
      <c r="R262" s="36" t="str">
        <f t="shared" si="564"/>
        <v/>
      </c>
      <c r="S262" s="36" t="str">
        <f t="shared" si="564"/>
        <v/>
      </c>
      <c r="T262" s="36" t="str">
        <f t="shared" si="564"/>
        <v/>
      </c>
      <c r="U262" s="36" t="str">
        <f t="shared" si="564"/>
        <v/>
      </c>
      <c r="V262" s="36" t="str">
        <f t="shared" si="564"/>
        <v/>
      </c>
      <c r="W262" s="36" t="str">
        <f t="shared" si="564"/>
        <v/>
      </c>
      <c r="X262" s="36" t="str">
        <f t="shared" si="564"/>
        <v/>
      </c>
      <c r="Y262" s="36" t="str">
        <f t="shared" si="564"/>
        <v/>
      </c>
      <c r="Z262" s="36" t="str">
        <f t="shared" ref="Z262:AA262" si="565">+IFERROR(Z261/Z260,"")</f>
        <v/>
      </c>
      <c r="AA262" s="36" t="str">
        <f t="shared" si="565"/>
        <v/>
      </c>
      <c r="AB262" s="36" t="str">
        <f t="shared" ref="AB262:AC262" si="566">+IFERROR(AB261/AB260,"")</f>
        <v/>
      </c>
      <c r="AC262" s="36" t="str">
        <f t="shared" si="566"/>
        <v/>
      </c>
      <c r="AD262" s="36" t="str">
        <f t="shared" ref="AD262:AE262" si="567">+IFERROR(AD261/AD260,"")</f>
        <v/>
      </c>
      <c r="AE262" s="36" t="str">
        <f t="shared" si="567"/>
        <v/>
      </c>
      <c r="AF262" s="53" t="str">
        <f t="shared" ref="AF262:AG262" si="568">+IFERROR(AF261/AF260,"")</f>
        <v/>
      </c>
      <c r="AG262" s="54" t="str">
        <f t="shared" si="568"/>
        <v/>
      </c>
      <c r="AK262" s="19"/>
      <c r="AL262" s="19"/>
      <c r="AM262" s="19"/>
      <c r="AN262" s="19"/>
      <c r="AO262" s="19"/>
      <c r="AP262" s="19"/>
      <c r="AQ262" s="19"/>
      <c r="AR262" s="85"/>
      <c r="AS262" s="93"/>
      <c r="AT262" s="93"/>
      <c r="AU262" s="93"/>
      <c r="AV262" s="93"/>
      <c r="AW262" s="93"/>
      <c r="AX262" s="93"/>
      <c r="AY262" s="93"/>
      <c r="AZ262" s="93"/>
      <c r="BA262" s="93"/>
      <c r="BB262" s="93"/>
      <c r="BC262" s="93"/>
      <c r="BD262" s="93"/>
      <c r="BE262" s="93"/>
      <c r="BF262" s="93"/>
      <c r="BG262" s="93"/>
      <c r="BH262" s="93"/>
      <c r="BI262" s="65"/>
      <c r="BJ262" s="65"/>
    </row>
    <row r="263" spans="1:62" ht="14.4" customHeight="1">
      <c r="A263" s="4" t="s">
        <v>82</v>
      </c>
      <c r="B263" s="4" t="s">
        <v>51</v>
      </c>
      <c r="C263" s="236"/>
      <c r="D263" s="226" t="s">
        <v>39</v>
      </c>
      <c r="E263" s="225" t="s">
        <v>51</v>
      </c>
      <c r="F263" s="10" t="s">
        <v>40</v>
      </c>
      <c r="G263" s="19"/>
      <c r="H263" s="19"/>
      <c r="I263" s="19"/>
      <c r="J263" s="19"/>
      <c r="K263" s="19"/>
      <c r="L263" s="19"/>
      <c r="M263" s="19"/>
      <c r="N263" s="19"/>
      <c r="O263" s="97"/>
      <c r="P263" s="97">
        <v>0</v>
      </c>
      <c r="Q263" s="97">
        <v>0</v>
      </c>
      <c r="R263" s="97">
        <v>0</v>
      </c>
      <c r="S263" s="97">
        <v>0</v>
      </c>
      <c r="T263" s="97">
        <v>0</v>
      </c>
      <c r="U263" s="97">
        <v>0</v>
      </c>
      <c r="V263" s="97">
        <v>0</v>
      </c>
      <c r="W263" s="97">
        <v>0</v>
      </c>
      <c r="X263" s="97">
        <v>0</v>
      </c>
      <c r="Y263" s="97">
        <v>1</v>
      </c>
      <c r="Z263" s="97">
        <v>1</v>
      </c>
      <c r="AA263" s="97">
        <v>1</v>
      </c>
      <c r="AB263" s="97">
        <v>1</v>
      </c>
      <c r="AC263" s="97">
        <v>0</v>
      </c>
      <c r="AD263" s="97">
        <v>1</v>
      </c>
      <c r="AE263" s="97">
        <v>1</v>
      </c>
      <c r="AF263" s="100">
        <f t="shared" ref="AF263:AF272" si="569">+SUM(O263:R263)</f>
        <v>0</v>
      </c>
      <c r="AG263" s="101">
        <f t="shared" ref="AG263:AG272" si="570">+SUM(S263:AD263)</f>
        <v>5</v>
      </c>
      <c r="AI263" s="124">
        <f>+SUMIF($O$1:$AD$1,"REAL",O263:AD263)</f>
        <v>5</v>
      </c>
      <c r="AK263" s="34"/>
      <c r="AL263" s="34"/>
      <c r="AM263" s="34"/>
      <c r="AN263" s="34"/>
      <c r="AO263" s="34"/>
      <c r="AP263" s="34"/>
      <c r="AQ263" s="34"/>
      <c r="AR263" s="86"/>
      <c r="AS263" s="94"/>
      <c r="AT263" s="94"/>
      <c r="AU263" s="94"/>
      <c r="AV263" s="94"/>
      <c r="AW263" s="94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66"/>
      <c r="BJ263" s="66"/>
    </row>
    <row r="264" spans="1:62">
      <c r="A264" s="4" t="s">
        <v>82</v>
      </c>
      <c r="B264" s="4" t="s">
        <v>51</v>
      </c>
      <c r="C264" s="236"/>
      <c r="D264" s="226"/>
      <c r="E264" s="225"/>
      <c r="F264" s="11" t="s">
        <v>88</v>
      </c>
      <c r="G264" s="34"/>
      <c r="H264" s="34"/>
      <c r="I264" s="34"/>
      <c r="J264" s="34"/>
      <c r="K264" s="34"/>
      <c r="L264" s="34"/>
      <c r="M264" s="34"/>
      <c r="N264" s="34"/>
      <c r="O264" s="98"/>
      <c r="P264" s="98">
        <f>SUM(P265:P270)</f>
        <v>0</v>
      </c>
      <c r="Q264" s="98">
        <f t="shared" ref="Q264" si="571">SUM(Q265:Q270)</f>
        <v>0</v>
      </c>
      <c r="R264" s="98">
        <f t="shared" ref="R264" si="572">SUM(R265:R270)</f>
        <v>0</v>
      </c>
      <c r="S264" s="98">
        <f t="shared" ref="S264" si="573">SUM(S265:S270)</f>
        <v>0</v>
      </c>
      <c r="T264" s="98">
        <f t="shared" ref="T264" si="574">SUM(T265:T270)</f>
        <v>0</v>
      </c>
      <c r="U264" s="98">
        <f t="shared" ref="U264" si="575">SUM(U265:U270)</f>
        <v>1</v>
      </c>
      <c r="V264" s="98">
        <f t="shared" ref="V264" si="576">SUM(V265:V270)</f>
        <v>0</v>
      </c>
      <c r="W264" s="98">
        <f t="shared" ref="W264" si="577">SUM(W265:W270)</f>
        <v>0</v>
      </c>
      <c r="X264" s="98">
        <f t="shared" ref="X264" si="578">SUM(X265:X270)</f>
        <v>0</v>
      </c>
      <c r="Y264" s="98">
        <f t="shared" ref="Y264:Z264" si="579">SUM(Y265:Y270)</f>
        <v>3</v>
      </c>
      <c r="Z264" s="98">
        <f t="shared" si="579"/>
        <v>3</v>
      </c>
      <c r="AA264" s="98">
        <f t="shared" ref="AA264:AB264" si="580">SUM(AA265:AA270)</f>
        <v>1</v>
      </c>
      <c r="AB264" s="98">
        <f t="shared" si="580"/>
        <v>1</v>
      </c>
      <c r="AC264" s="98">
        <f t="shared" ref="AC264:AD264" si="581">SUM(AC265:AC270)</f>
        <v>0</v>
      </c>
      <c r="AD264" s="98">
        <f t="shared" si="581"/>
        <v>1</v>
      </c>
      <c r="AE264" s="98">
        <f t="shared" ref="AE264" si="582">SUM(AE265:AE270)</f>
        <v>1</v>
      </c>
      <c r="AF264" s="102">
        <f t="shared" si="569"/>
        <v>0</v>
      </c>
      <c r="AG264" s="103">
        <f t="shared" si="570"/>
        <v>10</v>
      </c>
      <c r="AI264" s="124">
        <f>+SUMIF($O$1:$AD$1,"REAL",O264:AD264)</f>
        <v>10</v>
      </c>
      <c r="AK264" s="35"/>
      <c r="AL264" s="35"/>
      <c r="AM264" s="35"/>
      <c r="AN264" s="35"/>
      <c r="AO264" s="35"/>
      <c r="AP264" s="35"/>
      <c r="AQ264" s="35"/>
      <c r="AR264" s="87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30"/>
      <c r="BJ264" s="30"/>
    </row>
    <row r="265" spans="1:62">
      <c r="A265" s="4" t="s">
        <v>82</v>
      </c>
      <c r="B265" s="4" t="s">
        <v>51</v>
      </c>
      <c r="C265" s="236"/>
      <c r="D265" s="226"/>
      <c r="E265" s="225"/>
      <c r="F265" s="12" t="s">
        <v>63</v>
      </c>
      <c r="G265" s="35"/>
      <c r="H265" s="35"/>
      <c r="I265" s="35"/>
      <c r="J265" s="35"/>
      <c r="K265" s="35"/>
      <c r="L265" s="35"/>
      <c r="M265" s="35"/>
      <c r="N265" s="35"/>
      <c r="O265" s="99"/>
      <c r="P265" s="99">
        <v>0</v>
      </c>
      <c r="Q265" s="99">
        <v>0</v>
      </c>
      <c r="R265" s="99">
        <v>0</v>
      </c>
      <c r="S265" s="99">
        <v>0</v>
      </c>
      <c r="T265" s="99">
        <v>0</v>
      </c>
      <c r="U265" s="99">
        <v>1</v>
      </c>
      <c r="V265" s="99">
        <v>0</v>
      </c>
      <c r="W265" s="99">
        <v>0</v>
      </c>
      <c r="X265" s="99">
        <v>0</v>
      </c>
      <c r="Y265" s="99">
        <v>0</v>
      </c>
      <c r="Z265" s="99">
        <v>0</v>
      </c>
      <c r="AA265" s="99">
        <v>1</v>
      </c>
      <c r="AB265" s="99">
        <v>0</v>
      </c>
      <c r="AC265" s="99">
        <v>0</v>
      </c>
      <c r="AD265" s="99">
        <v>0</v>
      </c>
      <c r="AE265" s="99">
        <v>0</v>
      </c>
      <c r="AF265" s="104">
        <f t="shared" si="569"/>
        <v>0</v>
      </c>
      <c r="AG265" s="105">
        <f t="shared" si="570"/>
        <v>2</v>
      </c>
      <c r="AK265" s="35"/>
      <c r="AL265" s="35"/>
      <c r="AM265" s="35"/>
      <c r="AN265" s="35"/>
      <c r="AO265" s="35"/>
      <c r="AP265" s="35"/>
      <c r="AQ265" s="35"/>
      <c r="AR265" s="87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68"/>
      <c r="BH265" s="68"/>
      <c r="BI265" s="30"/>
      <c r="BJ265" s="30"/>
    </row>
    <row r="266" spans="1:62">
      <c r="A266" s="4" t="s">
        <v>82</v>
      </c>
      <c r="B266" s="4" t="s">
        <v>51</v>
      </c>
      <c r="C266" s="236"/>
      <c r="D266" s="226"/>
      <c r="E266" s="225"/>
      <c r="F266" s="12" t="s">
        <v>64</v>
      </c>
      <c r="G266" s="35"/>
      <c r="H266" s="35"/>
      <c r="I266" s="35"/>
      <c r="J266" s="35"/>
      <c r="K266" s="35"/>
      <c r="L266" s="35"/>
      <c r="M266" s="35"/>
      <c r="N266" s="35"/>
      <c r="O266" s="99"/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X266" s="99">
        <v>0</v>
      </c>
      <c r="Y266" s="99">
        <v>0</v>
      </c>
      <c r="Z266" s="99">
        <v>0</v>
      </c>
      <c r="AA266" s="99">
        <v>0</v>
      </c>
      <c r="AB266" s="99">
        <v>0</v>
      </c>
      <c r="AC266" s="99">
        <v>0</v>
      </c>
      <c r="AD266" s="99">
        <v>0</v>
      </c>
      <c r="AE266" s="99">
        <v>1</v>
      </c>
      <c r="AF266" s="104">
        <f t="shared" si="569"/>
        <v>0</v>
      </c>
      <c r="AG266" s="105">
        <f t="shared" si="570"/>
        <v>0</v>
      </c>
      <c r="AK266" s="35"/>
      <c r="AL266" s="35"/>
      <c r="AM266" s="35"/>
      <c r="AN266" s="35"/>
      <c r="AO266" s="35"/>
      <c r="AP266" s="35"/>
      <c r="AQ266" s="35"/>
      <c r="AR266" s="87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68"/>
      <c r="BF266" s="68"/>
      <c r="BG266" s="68"/>
      <c r="BH266" s="68"/>
      <c r="BI266" s="30"/>
      <c r="BJ266" s="30"/>
    </row>
    <row r="267" spans="1:62">
      <c r="A267" s="4" t="s">
        <v>82</v>
      </c>
      <c r="B267" s="4" t="s">
        <v>51</v>
      </c>
      <c r="C267" s="236"/>
      <c r="D267" s="226"/>
      <c r="E267" s="225"/>
      <c r="F267" s="12" t="s">
        <v>65</v>
      </c>
      <c r="G267" s="35"/>
      <c r="H267" s="35"/>
      <c r="I267" s="35"/>
      <c r="J267" s="35"/>
      <c r="K267" s="35"/>
      <c r="L267" s="35"/>
      <c r="M267" s="35"/>
      <c r="N267" s="35"/>
      <c r="O267" s="99"/>
      <c r="P267" s="99">
        <v>0</v>
      </c>
      <c r="Q267" s="99">
        <v>0</v>
      </c>
      <c r="R267" s="99">
        <v>0</v>
      </c>
      <c r="S267" s="99">
        <v>0</v>
      </c>
      <c r="T267" s="99">
        <v>0</v>
      </c>
      <c r="U267" s="99">
        <v>0</v>
      </c>
      <c r="V267" s="99">
        <v>0</v>
      </c>
      <c r="W267" s="99">
        <v>0</v>
      </c>
      <c r="X267" s="99">
        <v>0</v>
      </c>
      <c r="Y267" s="99">
        <v>1</v>
      </c>
      <c r="Z267" s="99">
        <v>0</v>
      </c>
      <c r="AA267" s="99">
        <v>0</v>
      </c>
      <c r="AB267" s="99">
        <v>0</v>
      </c>
      <c r="AC267" s="99">
        <v>0</v>
      </c>
      <c r="AD267" s="99">
        <v>0</v>
      </c>
      <c r="AE267" s="99">
        <v>0</v>
      </c>
      <c r="AF267" s="104">
        <f t="shared" si="569"/>
        <v>0</v>
      </c>
      <c r="AG267" s="105">
        <f t="shared" si="570"/>
        <v>1</v>
      </c>
      <c r="AK267" s="35"/>
      <c r="AL267" s="35"/>
      <c r="AM267" s="35"/>
      <c r="AN267" s="35"/>
      <c r="AO267" s="35"/>
      <c r="AP267" s="35"/>
      <c r="AQ267" s="35"/>
      <c r="AR267" s="87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30"/>
      <c r="BJ267" s="30"/>
    </row>
    <row r="268" spans="1:62">
      <c r="A268" s="4" t="s">
        <v>82</v>
      </c>
      <c r="B268" s="4" t="s">
        <v>51</v>
      </c>
      <c r="C268" s="236"/>
      <c r="D268" s="226"/>
      <c r="E268" s="225"/>
      <c r="F268" s="12" t="s">
        <v>66</v>
      </c>
      <c r="G268" s="35"/>
      <c r="H268" s="35"/>
      <c r="I268" s="35"/>
      <c r="J268" s="35"/>
      <c r="K268" s="35"/>
      <c r="L268" s="35"/>
      <c r="M268" s="35"/>
      <c r="N268" s="35"/>
      <c r="O268" s="99"/>
      <c r="P268" s="99">
        <v>0</v>
      </c>
      <c r="Q268" s="99">
        <v>0</v>
      </c>
      <c r="R268" s="99">
        <v>0</v>
      </c>
      <c r="S268" s="99">
        <v>0</v>
      </c>
      <c r="T268" s="99">
        <v>0</v>
      </c>
      <c r="U268" s="99">
        <v>0</v>
      </c>
      <c r="V268" s="99">
        <v>0</v>
      </c>
      <c r="W268" s="99">
        <v>0</v>
      </c>
      <c r="X268" s="99">
        <v>0</v>
      </c>
      <c r="Y268" s="99">
        <v>0</v>
      </c>
      <c r="Z268" s="99">
        <v>0</v>
      </c>
      <c r="AA268" s="99">
        <v>0</v>
      </c>
      <c r="AB268" s="99">
        <v>0</v>
      </c>
      <c r="AC268" s="99">
        <v>0</v>
      </c>
      <c r="AD268" s="99">
        <v>1</v>
      </c>
      <c r="AE268" s="99">
        <v>0</v>
      </c>
      <c r="AF268" s="104">
        <f t="shared" si="569"/>
        <v>0</v>
      </c>
      <c r="AG268" s="105">
        <f t="shared" si="570"/>
        <v>1</v>
      </c>
      <c r="AK268" s="35"/>
      <c r="AL268" s="35"/>
      <c r="AM268" s="35"/>
      <c r="AN268" s="35"/>
      <c r="AO268" s="35"/>
      <c r="AP268" s="35"/>
      <c r="AQ268" s="35"/>
      <c r="AR268" s="87"/>
      <c r="AS268" s="68"/>
      <c r="AT268" s="68"/>
      <c r="AU268" s="68"/>
      <c r="AV268" s="68"/>
      <c r="AW268" s="68"/>
      <c r="AX268" s="68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30"/>
      <c r="BJ268" s="30"/>
    </row>
    <row r="269" spans="1:62">
      <c r="A269" s="4" t="s">
        <v>82</v>
      </c>
      <c r="B269" s="4" t="s">
        <v>51</v>
      </c>
      <c r="C269" s="236"/>
      <c r="D269" s="226"/>
      <c r="E269" s="225"/>
      <c r="F269" s="12" t="s">
        <v>67</v>
      </c>
      <c r="G269" s="35"/>
      <c r="H269" s="35"/>
      <c r="I269" s="35"/>
      <c r="J269" s="35"/>
      <c r="K269" s="35"/>
      <c r="L269" s="35"/>
      <c r="M269" s="35"/>
      <c r="N269" s="35"/>
      <c r="O269" s="99"/>
      <c r="P269" s="99">
        <v>0</v>
      </c>
      <c r="Q269" s="99">
        <v>0</v>
      </c>
      <c r="R269" s="99">
        <v>0</v>
      </c>
      <c r="S269" s="99">
        <v>0</v>
      </c>
      <c r="T269" s="99">
        <v>0</v>
      </c>
      <c r="U269" s="99">
        <v>0</v>
      </c>
      <c r="V269" s="99">
        <v>0</v>
      </c>
      <c r="W269" s="99">
        <v>0</v>
      </c>
      <c r="X269" s="99">
        <v>0</v>
      </c>
      <c r="Y269" s="99">
        <v>2</v>
      </c>
      <c r="Z269" s="99">
        <v>3</v>
      </c>
      <c r="AA269" s="99">
        <v>0</v>
      </c>
      <c r="AB269" s="99">
        <v>0</v>
      </c>
      <c r="AC269" s="99">
        <v>0</v>
      </c>
      <c r="AD269" s="99">
        <v>0</v>
      </c>
      <c r="AE269" s="99">
        <v>0</v>
      </c>
      <c r="AF269" s="104">
        <f t="shared" si="569"/>
        <v>0</v>
      </c>
      <c r="AG269" s="105">
        <f t="shared" si="570"/>
        <v>5</v>
      </c>
      <c r="AK269" s="35"/>
      <c r="AL269" s="35"/>
      <c r="AM269" s="35"/>
      <c r="AN269" s="35"/>
      <c r="AO269" s="35"/>
      <c r="AP269" s="35"/>
      <c r="AQ269" s="35"/>
      <c r="AR269" s="87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30"/>
      <c r="BJ269" s="30"/>
    </row>
    <row r="270" spans="1:62">
      <c r="A270" s="4" t="s">
        <v>82</v>
      </c>
      <c r="B270" s="4" t="s">
        <v>51</v>
      </c>
      <c r="C270" s="236"/>
      <c r="D270" s="226"/>
      <c r="E270" s="225"/>
      <c r="F270" s="12" t="s">
        <v>68</v>
      </c>
      <c r="G270" s="35"/>
      <c r="H270" s="35"/>
      <c r="I270" s="35"/>
      <c r="J270" s="35"/>
      <c r="K270" s="35"/>
      <c r="L270" s="35"/>
      <c r="M270" s="35"/>
      <c r="N270" s="35"/>
      <c r="O270" s="99"/>
      <c r="P270" s="99">
        <v>0</v>
      </c>
      <c r="Q270" s="99">
        <v>0</v>
      </c>
      <c r="R270" s="99">
        <v>0</v>
      </c>
      <c r="S270" s="99">
        <v>0</v>
      </c>
      <c r="T270" s="99">
        <v>0</v>
      </c>
      <c r="U270" s="99">
        <v>0</v>
      </c>
      <c r="V270" s="99">
        <v>0</v>
      </c>
      <c r="W270" s="99">
        <v>0</v>
      </c>
      <c r="X270" s="99">
        <v>0</v>
      </c>
      <c r="Y270" s="99">
        <v>0</v>
      </c>
      <c r="Z270" s="99">
        <v>0</v>
      </c>
      <c r="AA270" s="99">
        <v>0</v>
      </c>
      <c r="AB270" s="99">
        <v>1</v>
      </c>
      <c r="AC270" s="99">
        <v>0</v>
      </c>
      <c r="AD270" s="99">
        <v>0</v>
      </c>
      <c r="AE270" s="99">
        <v>0</v>
      </c>
      <c r="AF270" s="104">
        <f t="shared" si="569"/>
        <v>0</v>
      </c>
      <c r="AG270" s="105">
        <f t="shared" si="570"/>
        <v>1</v>
      </c>
      <c r="AK270" s="37"/>
      <c r="AL270" s="37"/>
      <c r="AM270" s="37"/>
      <c r="AN270" s="37"/>
      <c r="AO270" s="37"/>
      <c r="AP270" s="37"/>
      <c r="AQ270" s="37"/>
      <c r="AR270" s="89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27"/>
      <c r="BJ270" s="30"/>
    </row>
    <row r="271" spans="1:62">
      <c r="A271" s="4" t="s">
        <v>82</v>
      </c>
      <c r="B271" s="4" t="s">
        <v>51</v>
      </c>
      <c r="C271" s="236"/>
      <c r="D271" s="226"/>
      <c r="E271" s="225"/>
      <c r="F271" s="14" t="s">
        <v>3</v>
      </c>
      <c r="G271" s="37"/>
      <c r="H271" s="37"/>
      <c r="I271" s="37"/>
      <c r="J271" s="37"/>
      <c r="K271" s="37"/>
      <c r="L271" s="37"/>
      <c r="M271" s="37"/>
      <c r="N271" s="37"/>
      <c r="O271" s="106"/>
      <c r="P271" s="106">
        <f>+P265+P267+P269</f>
        <v>0</v>
      </c>
      <c r="Q271" s="106">
        <f t="shared" ref="Q271:Y272" si="583">+Q265+Q267+Q269</f>
        <v>0</v>
      </c>
      <c r="R271" s="106">
        <f t="shared" si="583"/>
        <v>0</v>
      </c>
      <c r="S271" s="106">
        <f t="shared" si="583"/>
        <v>0</v>
      </c>
      <c r="T271" s="106">
        <f t="shared" si="583"/>
        <v>0</v>
      </c>
      <c r="U271" s="106">
        <f t="shared" si="583"/>
        <v>1</v>
      </c>
      <c r="V271" s="106">
        <f t="shared" si="583"/>
        <v>0</v>
      </c>
      <c r="W271" s="106">
        <f t="shared" si="583"/>
        <v>0</v>
      </c>
      <c r="X271" s="106">
        <f t="shared" si="583"/>
        <v>0</v>
      </c>
      <c r="Y271" s="106">
        <f t="shared" si="583"/>
        <v>3</v>
      </c>
      <c r="Z271" s="106">
        <f t="shared" ref="Z271:AA271" si="584">+Z265+Z267+Z269</f>
        <v>3</v>
      </c>
      <c r="AA271" s="106">
        <f t="shared" si="584"/>
        <v>1</v>
      </c>
      <c r="AB271" s="106">
        <f t="shared" ref="AB271:AC271" si="585">+AB265+AB267+AB269</f>
        <v>0</v>
      </c>
      <c r="AC271" s="106">
        <f t="shared" si="585"/>
        <v>0</v>
      </c>
      <c r="AD271" s="106">
        <f t="shared" ref="AD271:AE271" si="586">+AD265+AD267+AD269</f>
        <v>0</v>
      </c>
      <c r="AE271" s="106">
        <f t="shared" si="586"/>
        <v>0</v>
      </c>
      <c r="AF271" s="112">
        <f t="shared" si="569"/>
        <v>0</v>
      </c>
      <c r="AG271" s="113">
        <f t="shared" si="570"/>
        <v>8</v>
      </c>
      <c r="AK271" s="37"/>
      <c r="AL271" s="37"/>
      <c r="AM271" s="37"/>
      <c r="AN271" s="37"/>
      <c r="AO271" s="37"/>
      <c r="AP271" s="37"/>
      <c r="AQ271" s="37"/>
      <c r="AR271" s="89"/>
      <c r="AS271" s="68"/>
      <c r="AT271" s="6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27"/>
      <c r="BJ271" s="30"/>
    </row>
    <row r="272" spans="1:62">
      <c r="A272" s="4" t="s">
        <v>82</v>
      </c>
      <c r="B272" s="4" t="s">
        <v>51</v>
      </c>
      <c r="C272" s="236"/>
      <c r="D272" s="226"/>
      <c r="E272" s="225"/>
      <c r="F272" s="14" t="s">
        <v>42</v>
      </c>
      <c r="G272" s="37"/>
      <c r="H272" s="37"/>
      <c r="I272" s="37"/>
      <c r="J272" s="37"/>
      <c r="K272" s="37"/>
      <c r="L272" s="37"/>
      <c r="M272" s="37"/>
      <c r="N272" s="37"/>
      <c r="O272" s="106"/>
      <c r="P272" s="106">
        <f>+P266+P268+P270</f>
        <v>0</v>
      </c>
      <c r="Q272" s="106">
        <f t="shared" si="583"/>
        <v>0</v>
      </c>
      <c r="R272" s="106">
        <f t="shared" si="583"/>
        <v>0</v>
      </c>
      <c r="S272" s="106">
        <f t="shared" si="583"/>
        <v>0</v>
      </c>
      <c r="T272" s="106">
        <f t="shared" si="583"/>
        <v>0</v>
      </c>
      <c r="U272" s="106">
        <f t="shared" si="583"/>
        <v>0</v>
      </c>
      <c r="V272" s="106">
        <f t="shared" si="583"/>
        <v>0</v>
      </c>
      <c r="W272" s="106">
        <f t="shared" si="583"/>
        <v>0</v>
      </c>
      <c r="X272" s="106">
        <f t="shared" si="583"/>
        <v>0</v>
      </c>
      <c r="Y272" s="106">
        <f t="shared" si="583"/>
        <v>0</v>
      </c>
      <c r="Z272" s="106">
        <f t="shared" ref="Z272:AA272" si="587">+Z266+Z268+Z270</f>
        <v>0</v>
      </c>
      <c r="AA272" s="106">
        <f t="shared" si="587"/>
        <v>0</v>
      </c>
      <c r="AB272" s="106">
        <f t="shared" ref="AB272:AC272" si="588">+AB266+AB268+AB270</f>
        <v>1</v>
      </c>
      <c r="AC272" s="106">
        <f t="shared" si="588"/>
        <v>0</v>
      </c>
      <c r="AD272" s="106">
        <f t="shared" ref="AD272:AE272" si="589">+AD266+AD268+AD270</f>
        <v>1</v>
      </c>
      <c r="AE272" s="106">
        <f t="shared" si="589"/>
        <v>1</v>
      </c>
      <c r="AF272" s="112">
        <f t="shared" si="569"/>
        <v>0</v>
      </c>
      <c r="AG272" s="113">
        <f t="shared" si="570"/>
        <v>2</v>
      </c>
      <c r="AK272" s="36"/>
      <c r="AL272" s="36"/>
      <c r="AM272" s="36"/>
      <c r="AN272" s="36"/>
      <c r="AO272" s="36"/>
      <c r="AP272" s="36"/>
      <c r="AQ272" s="36"/>
      <c r="AR272" s="88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7"/>
      <c r="BJ272" s="30"/>
    </row>
    <row r="273" spans="1:71">
      <c r="A273" s="4" t="s">
        <v>82</v>
      </c>
      <c r="B273" s="4" t="s">
        <v>51</v>
      </c>
      <c r="C273" s="236"/>
      <c r="D273" s="226"/>
      <c r="E273" s="225"/>
      <c r="F273" s="13" t="s">
        <v>90</v>
      </c>
      <c r="G273" s="36"/>
      <c r="H273" s="36"/>
      <c r="I273" s="36"/>
      <c r="J273" s="36"/>
      <c r="K273" s="36"/>
      <c r="L273" s="36"/>
      <c r="M273" s="36"/>
      <c r="N273" s="36"/>
      <c r="O273" s="36" t="str">
        <f>+IFERROR(O264/O263,"")</f>
        <v/>
      </c>
      <c r="P273" s="36" t="str">
        <f t="shared" ref="P273:Z273" si="590">+IFERROR(P264/P263,"")</f>
        <v/>
      </c>
      <c r="Q273" s="36" t="str">
        <f t="shared" si="590"/>
        <v/>
      </c>
      <c r="R273" s="36" t="str">
        <f t="shared" si="590"/>
        <v/>
      </c>
      <c r="S273" s="36" t="str">
        <f t="shared" si="590"/>
        <v/>
      </c>
      <c r="T273" s="36" t="str">
        <f t="shared" si="590"/>
        <v/>
      </c>
      <c r="U273" s="36" t="str">
        <f t="shared" si="590"/>
        <v/>
      </c>
      <c r="V273" s="36" t="str">
        <f t="shared" si="590"/>
        <v/>
      </c>
      <c r="W273" s="36" t="str">
        <f t="shared" si="590"/>
        <v/>
      </c>
      <c r="X273" s="36" t="str">
        <f t="shared" si="590"/>
        <v/>
      </c>
      <c r="Y273" s="36">
        <f t="shared" si="590"/>
        <v>3</v>
      </c>
      <c r="Z273" s="36">
        <f t="shared" si="590"/>
        <v>3</v>
      </c>
      <c r="AA273" s="36">
        <f t="shared" ref="AA273:AB273" si="591">+IFERROR(AA264/AA263,"")</f>
        <v>1</v>
      </c>
      <c r="AB273" s="36">
        <f t="shared" si="591"/>
        <v>1</v>
      </c>
      <c r="AC273" s="36" t="str">
        <f t="shared" ref="AC273:AD273" si="592">+IFERROR(AC264/AC263,"")</f>
        <v/>
      </c>
      <c r="AD273" s="36">
        <f t="shared" si="592"/>
        <v>1</v>
      </c>
      <c r="AE273" s="36">
        <f t="shared" ref="AE273" si="593">+IFERROR(AE264/AE263,"")</f>
        <v>1</v>
      </c>
      <c r="AF273" s="49" t="str">
        <f t="shared" ref="AF273:AG273" si="594">+IFERROR(AF264/AF263,"")</f>
        <v/>
      </c>
      <c r="AG273" s="50">
        <f t="shared" si="594"/>
        <v>2</v>
      </c>
      <c r="AK273" s="26"/>
      <c r="AL273" s="26"/>
      <c r="AM273" s="26"/>
      <c r="AN273" s="26"/>
      <c r="AO273" s="26"/>
      <c r="AP273" s="26"/>
      <c r="AQ273" s="26"/>
      <c r="AR273" s="90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H273" s="93"/>
      <c r="BI273" s="65"/>
      <c r="BJ273" s="65"/>
    </row>
    <row r="274" spans="1:71">
      <c r="A274" s="4" t="s">
        <v>82</v>
      </c>
      <c r="B274" s="4" t="s">
        <v>52</v>
      </c>
      <c r="C274" s="236"/>
      <c r="D274" s="226"/>
      <c r="E274" s="225" t="s">
        <v>52</v>
      </c>
      <c r="F274" s="10" t="s">
        <v>40</v>
      </c>
      <c r="G274" s="19"/>
      <c r="H274" s="19"/>
      <c r="I274" s="19"/>
      <c r="J274" s="19"/>
      <c r="K274" s="19"/>
      <c r="L274" s="19"/>
      <c r="M274" s="19"/>
      <c r="N274" s="19"/>
      <c r="O274" s="97"/>
      <c r="P274" s="97">
        <v>0</v>
      </c>
      <c r="Q274" s="97">
        <v>0</v>
      </c>
      <c r="R274" s="97">
        <v>0</v>
      </c>
      <c r="S274" s="97">
        <v>0</v>
      </c>
      <c r="T274" s="97">
        <v>0</v>
      </c>
      <c r="U274" s="97">
        <v>0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0</v>
      </c>
      <c r="AB274" s="97">
        <v>0</v>
      </c>
      <c r="AC274" s="97">
        <v>0</v>
      </c>
      <c r="AD274" s="97">
        <v>0</v>
      </c>
      <c r="AE274" s="97">
        <v>0</v>
      </c>
      <c r="AF274" s="100">
        <f t="shared" ref="AF274:AF277" si="595">+SUM(O274:R274)</f>
        <v>0</v>
      </c>
      <c r="AG274" s="101">
        <f t="shared" ref="AG274:AG277" si="596">+SUM(S274:AD274)</f>
        <v>0</v>
      </c>
      <c r="AI274" s="124">
        <f>+SUMIF($O$1:$AD$1,"REAL",O274:AD274)</f>
        <v>0</v>
      </c>
      <c r="AK274" s="34"/>
      <c r="AL274" s="34"/>
      <c r="AM274" s="34"/>
      <c r="AN274" s="34"/>
      <c r="AO274" s="34"/>
      <c r="AP274" s="34"/>
      <c r="AQ274" s="34"/>
      <c r="AR274" s="86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66"/>
      <c r="BJ274" s="66"/>
    </row>
    <row r="275" spans="1:71">
      <c r="A275" s="4" t="s">
        <v>82</v>
      </c>
      <c r="B275" s="4" t="s">
        <v>52</v>
      </c>
      <c r="C275" s="236"/>
      <c r="D275" s="226"/>
      <c r="E275" s="225"/>
      <c r="F275" s="11" t="s">
        <v>88</v>
      </c>
      <c r="G275" s="34"/>
      <c r="H275" s="34"/>
      <c r="I275" s="34"/>
      <c r="J275" s="34"/>
      <c r="K275" s="34"/>
      <c r="L275" s="34"/>
      <c r="M275" s="34"/>
      <c r="N275" s="34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102">
        <f t="shared" si="595"/>
        <v>0</v>
      </c>
      <c r="AG275" s="103">
        <f t="shared" si="596"/>
        <v>0</v>
      </c>
      <c r="AI275" s="124">
        <f>+SUMIF($O$1:$AD$1,"REAL",O275:AD275)</f>
        <v>0</v>
      </c>
      <c r="AK275" s="35"/>
      <c r="AL275" s="35"/>
      <c r="AM275" s="35"/>
      <c r="AN275" s="35"/>
      <c r="AO275" s="35"/>
      <c r="AP275" s="35"/>
      <c r="AQ275" s="35"/>
      <c r="AR275" s="87"/>
      <c r="AS275" s="68"/>
      <c r="AT275" s="68"/>
      <c r="AU275" s="68"/>
      <c r="AV275" s="68"/>
      <c r="AW275" s="68"/>
      <c r="AX275" s="68"/>
      <c r="AY275" s="68"/>
      <c r="AZ275" s="68"/>
      <c r="BA275" s="68"/>
      <c r="BB275" s="68"/>
      <c r="BC275" s="68"/>
      <c r="BD275" s="68"/>
      <c r="BE275" s="68"/>
      <c r="BF275" s="68"/>
      <c r="BG275" s="68"/>
      <c r="BH275" s="68"/>
      <c r="BI275" s="30"/>
      <c r="BJ275" s="30"/>
    </row>
    <row r="276" spans="1:71">
      <c r="A276" s="4" t="s">
        <v>82</v>
      </c>
      <c r="B276" s="4" t="s">
        <v>52</v>
      </c>
      <c r="C276" s="236"/>
      <c r="D276" s="226"/>
      <c r="E276" s="225"/>
      <c r="F276" s="12" t="s">
        <v>4</v>
      </c>
      <c r="G276" s="35"/>
      <c r="H276" s="35"/>
      <c r="I276" s="35"/>
      <c r="J276" s="35"/>
      <c r="K276" s="35"/>
      <c r="L276" s="35"/>
      <c r="M276" s="35"/>
      <c r="N276" s="35"/>
      <c r="O276" s="99"/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X276" s="99">
        <v>0</v>
      </c>
      <c r="Y276" s="99">
        <v>0</v>
      </c>
      <c r="Z276" s="99">
        <v>0</v>
      </c>
      <c r="AA276" s="99">
        <v>0</v>
      </c>
      <c r="AB276" s="99">
        <v>0</v>
      </c>
      <c r="AC276" s="99">
        <v>0</v>
      </c>
      <c r="AD276" s="99">
        <v>0</v>
      </c>
      <c r="AE276" s="99">
        <v>0</v>
      </c>
      <c r="AF276" s="104">
        <f t="shared" si="595"/>
        <v>0</v>
      </c>
      <c r="AG276" s="105">
        <f t="shared" si="596"/>
        <v>0</v>
      </c>
      <c r="AK276" s="35"/>
      <c r="AL276" s="35"/>
      <c r="AM276" s="35"/>
      <c r="AN276" s="35"/>
      <c r="AO276" s="35"/>
      <c r="AP276" s="35"/>
      <c r="AQ276" s="35"/>
      <c r="AR276" s="87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30"/>
      <c r="BJ276" s="30"/>
    </row>
    <row r="277" spans="1:71">
      <c r="A277" s="4" t="s">
        <v>82</v>
      </c>
      <c r="B277" s="4" t="s">
        <v>52</v>
      </c>
      <c r="C277" s="236"/>
      <c r="D277" s="226"/>
      <c r="E277" s="225"/>
      <c r="F277" s="12" t="s">
        <v>5</v>
      </c>
      <c r="G277" s="35"/>
      <c r="H277" s="35"/>
      <c r="I277" s="35"/>
      <c r="J277" s="35"/>
      <c r="K277" s="35"/>
      <c r="L277" s="35"/>
      <c r="M277" s="35"/>
      <c r="N277" s="35"/>
      <c r="O277" s="99"/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X277" s="99">
        <v>0</v>
      </c>
      <c r="Y277" s="99">
        <v>0</v>
      </c>
      <c r="Z277" s="99">
        <v>0</v>
      </c>
      <c r="AA277" s="99">
        <v>0</v>
      </c>
      <c r="AB277" s="99">
        <v>0</v>
      </c>
      <c r="AC277" s="99">
        <v>0</v>
      </c>
      <c r="AD277" s="99">
        <v>0</v>
      </c>
      <c r="AE277" s="99">
        <v>0</v>
      </c>
      <c r="AF277" s="104">
        <f t="shared" si="595"/>
        <v>0</v>
      </c>
      <c r="AG277" s="105">
        <f t="shared" si="596"/>
        <v>0</v>
      </c>
      <c r="AK277" s="37"/>
      <c r="AL277" s="37"/>
      <c r="AM277" s="37"/>
      <c r="AN277" s="37"/>
      <c r="AO277" s="37"/>
      <c r="AP277" s="37"/>
      <c r="AQ277" s="37"/>
      <c r="AR277" s="89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27"/>
      <c r="BJ277" s="30"/>
    </row>
    <row r="278" spans="1:71">
      <c r="A278" s="4" t="s">
        <v>82</v>
      </c>
      <c r="B278" s="4" t="s">
        <v>52</v>
      </c>
      <c r="C278" s="236"/>
      <c r="D278" s="226"/>
      <c r="E278" s="225"/>
      <c r="F278" s="14" t="s">
        <v>81</v>
      </c>
      <c r="G278" s="37"/>
      <c r="H278" s="37"/>
      <c r="I278" s="37"/>
      <c r="J278" s="37"/>
      <c r="K278" s="37"/>
      <c r="L278" s="37"/>
      <c r="M278" s="37"/>
      <c r="N278" s="3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12">
        <f t="shared" ref="AF278" si="597">+SUM(G278:R278)</f>
        <v>0</v>
      </c>
      <c r="AG278" s="113">
        <f t="shared" ref="AG278" si="598">+SUM(S278:AD278)</f>
        <v>0</v>
      </c>
      <c r="AK278" s="36"/>
      <c r="AL278" s="36"/>
      <c r="AM278" s="36"/>
      <c r="AN278" s="36"/>
      <c r="AO278" s="36"/>
      <c r="AP278" s="36"/>
      <c r="AQ278" s="36"/>
      <c r="AR278" s="88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8"/>
    </row>
    <row r="279" spans="1:71" ht="15" thickBot="1">
      <c r="A279" s="4" t="s">
        <v>82</v>
      </c>
      <c r="B279" s="4" t="s">
        <v>52</v>
      </c>
      <c r="C279" s="236"/>
      <c r="D279" s="226"/>
      <c r="E279" s="225"/>
      <c r="F279" s="13" t="s">
        <v>90</v>
      </c>
      <c r="G279" s="36"/>
      <c r="H279" s="36"/>
      <c r="I279" s="36"/>
      <c r="J279" s="36"/>
      <c r="K279" s="36"/>
      <c r="L279" s="36"/>
      <c r="M279" s="36"/>
      <c r="N279" s="36"/>
      <c r="O279" s="36" t="str">
        <f>+IFERROR(O275/O274,"")</f>
        <v/>
      </c>
      <c r="P279" s="36" t="str">
        <f t="shared" ref="P279:AG279" si="599">+IFERROR(P275/P274,"")</f>
        <v/>
      </c>
      <c r="Q279" s="36" t="str">
        <f t="shared" si="599"/>
        <v/>
      </c>
      <c r="R279" s="36" t="str">
        <f t="shared" si="599"/>
        <v/>
      </c>
      <c r="S279" s="36" t="str">
        <f t="shared" si="599"/>
        <v/>
      </c>
      <c r="T279" s="36" t="str">
        <f t="shared" si="599"/>
        <v/>
      </c>
      <c r="U279" s="36" t="str">
        <f t="shared" si="599"/>
        <v/>
      </c>
      <c r="V279" s="36" t="str">
        <f t="shared" si="599"/>
        <v/>
      </c>
      <c r="W279" s="36" t="str">
        <f t="shared" si="599"/>
        <v/>
      </c>
      <c r="X279" s="36" t="str">
        <f t="shared" si="599"/>
        <v/>
      </c>
      <c r="Y279" s="36" t="str">
        <f t="shared" si="599"/>
        <v/>
      </c>
      <c r="Z279" s="36" t="str">
        <f t="shared" si="599"/>
        <v/>
      </c>
      <c r="AA279" s="36" t="str">
        <f t="shared" ref="AA279:AB279" si="600">+IFERROR(AA275/AA274,"")</f>
        <v/>
      </c>
      <c r="AB279" s="36" t="str">
        <f t="shared" si="600"/>
        <v/>
      </c>
      <c r="AC279" s="36" t="str">
        <f t="shared" ref="AC279:AD279" si="601">+IFERROR(AC275/AC274,"")</f>
        <v/>
      </c>
      <c r="AD279" s="36" t="str">
        <f t="shared" si="601"/>
        <v/>
      </c>
      <c r="AE279" s="36" t="str">
        <f t="shared" ref="AE279" si="602">+IFERROR(AE275/AE274,"")</f>
        <v/>
      </c>
      <c r="AF279" s="57" t="str">
        <f t="shared" si="599"/>
        <v/>
      </c>
      <c r="AG279" s="58" t="str">
        <f t="shared" si="599"/>
        <v/>
      </c>
    </row>
    <row r="280" spans="1:71">
      <c r="AF280"/>
      <c r="AG280"/>
    </row>
    <row r="281" spans="1:71">
      <c r="AF281"/>
      <c r="AG281"/>
    </row>
    <row r="282" spans="1:71" ht="15" customHeight="1" thickBot="1">
      <c r="C282" s="176" t="s">
        <v>87</v>
      </c>
      <c r="D282" s="5" t="s">
        <v>34</v>
      </c>
      <c r="AF282">
        <f>+SUM(O282:R282)</f>
        <v>0</v>
      </c>
      <c r="AG282">
        <f>+SUM(S282:AD282)</f>
        <v>0</v>
      </c>
      <c r="AK282" s="32"/>
      <c r="AL282" s="32"/>
      <c r="AM282" s="32"/>
      <c r="AN282" s="32"/>
      <c r="AO282" s="32"/>
      <c r="AP282" s="32"/>
      <c r="AQ282" s="32"/>
      <c r="AR282" s="83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63"/>
      <c r="BJ282" s="65"/>
      <c r="BL282" s="1"/>
      <c r="BM282" s="1"/>
      <c r="BN282" s="1"/>
      <c r="BO282" s="1"/>
      <c r="BP282" s="1"/>
      <c r="BQ282" s="1"/>
      <c r="BR282" s="1"/>
      <c r="BS282" s="1"/>
    </row>
    <row r="283" spans="1:71" ht="14.4" customHeight="1">
      <c r="A283" s="4" t="s">
        <v>87</v>
      </c>
      <c r="B283" s="4" t="s">
        <v>3770</v>
      </c>
      <c r="C283" s="237" t="s">
        <v>87</v>
      </c>
      <c r="D283" s="227" t="s">
        <v>34</v>
      </c>
      <c r="E283" s="228"/>
      <c r="F283" s="228"/>
      <c r="G283" s="32"/>
      <c r="H283" s="32"/>
      <c r="I283" s="32"/>
      <c r="J283" s="32"/>
      <c r="K283" s="32"/>
      <c r="L283" s="32"/>
      <c r="M283" s="32"/>
      <c r="N283" s="32"/>
      <c r="O283" s="114"/>
      <c r="P283" s="114">
        <v>0</v>
      </c>
      <c r="Q283" s="114">
        <v>0</v>
      </c>
      <c r="R283" s="114">
        <v>1</v>
      </c>
      <c r="S283" s="114">
        <v>2</v>
      </c>
      <c r="T283" s="114">
        <v>1</v>
      </c>
      <c r="U283" s="114">
        <v>1</v>
      </c>
      <c r="V283" s="114">
        <v>3</v>
      </c>
      <c r="W283" s="114">
        <v>2</v>
      </c>
      <c r="X283" s="114">
        <v>2</v>
      </c>
      <c r="Y283" s="114">
        <v>1</v>
      </c>
      <c r="Z283" s="114">
        <v>3</v>
      </c>
      <c r="AA283" s="114">
        <v>4</v>
      </c>
      <c r="AB283" s="114">
        <v>5</v>
      </c>
      <c r="AC283" s="114">
        <v>4</v>
      </c>
      <c r="AD283" s="114">
        <v>1</v>
      </c>
      <c r="AE283" s="114">
        <v>1</v>
      </c>
      <c r="AF283" s="115">
        <f>+SUM(O283:R283)</f>
        <v>1</v>
      </c>
      <c r="AG283" s="116">
        <f>+SUM(S283:AD283)</f>
        <v>29</v>
      </c>
      <c r="AI283" s="124">
        <f>+SUMIF($O$1:$AD$1,"REAL",O283:AD283)</f>
        <v>30</v>
      </c>
      <c r="AK283" s="16"/>
      <c r="AL283" s="16"/>
      <c r="AM283" s="16"/>
      <c r="AN283" s="16"/>
      <c r="AO283" s="16"/>
      <c r="AP283" s="16"/>
      <c r="AQ283" s="16"/>
      <c r="AR283" s="38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64"/>
      <c r="BJ283" s="68"/>
      <c r="BL283" s="1"/>
      <c r="BM283" s="1"/>
      <c r="BN283" s="1"/>
      <c r="BO283" s="1"/>
      <c r="BP283" s="1"/>
      <c r="BQ283" s="1"/>
      <c r="BR283" s="1"/>
      <c r="BS283" s="1"/>
    </row>
    <row r="284" spans="1:71">
      <c r="A284" s="4" t="s">
        <v>87</v>
      </c>
      <c r="C284" s="237"/>
      <c r="D284" s="229" t="s">
        <v>80</v>
      </c>
      <c r="E284" s="230"/>
      <c r="F284" s="230"/>
      <c r="G284" s="16"/>
      <c r="H284" s="16"/>
      <c r="I284" s="16"/>
      <c r="J284" s="16"/>
      <c r="K284" s="16"/>
      <c r="L284" s="16"/>
      <c r="M284" s="16"/>
      <c r="N284" s="16"/>
      <c r="O284" s="16" t="str">
        <f t="shared" ref="O284:Y284" si="603">IFERROR(+O283/(O287+O298+O315+O318+O326+O344+O347+O350+O353+O356+O367),"")</f>
        <v/>
      </c>
      <c r="P284" s="16">
        <f t="shared" si="603"/>
        <v>0</v>
      </c>
      <c r="Q284" s="16" t="str">
        <f t="shared" si="603"/>
        <v/>
      </c>
      <c r="R284" s="16">
        <f t="shared" si="603"/>
        <v>1</v>
      </c>
      <c r="S284" s="16">
        <f t="shared" si="603"/>
        <v>1</v>
      </c>
      <c r="T284" s="16" t="str">
        <f t="shared" si="603"/>
        <v/>
      </c>
      <c r="U284" s="16" t="str">
        <f t="shared" si="603"/>
        <v/>
      </c>
      <c r="V284" s="16">
        <f t="shared" si="603"/>
        <v>1</v>
      </c>
      <c r="W284" s="16">
        <f t="shared" si="603"/>
        <v>1</v>
      </c>
      <c r="X284" s="16">
        <f t="shared" si="603"/>
        <v>0.66666666666666663</v>
      </c>
      <c r="Y284" s="16">
        <f t="shared" si="603"/>
        <v>1</v>
      </c>
      <c r="Z284" s="16">
        <f t="shared" ref="Z284:AA284" si="604">IFERROR(+Z283/(Z287+Z298+Z315+Z318+Z326+Z344+Z347+Z350+Z353+Z356+Z367),"")</f>
        <v>1</v>
      </c>
      <c r="AA284" s="16">
        <f t="shared" si="604"/>
        <v>2</v>
      </c>
      <c r="AB284" s="16">
        <f t="shared" ref="AB284:AC284" si="605">IFERROR(+AB283/(AB287+AB298+AB315+AB318+AB326+AB344+AB347+AB350+AB353+AB356+AB367),"")</f>
        <v>1</v>
      </c>
      <c r="AC284" s="16">
        <f t="shared" si="605"/>
        <v>1.3333333333333333</v>
      </c>
      <c r="AD284" s="16">
        <f t="shared" ref="AD284:AE284" si="606">IFERROR(+AD283/(AD287+AD298+AD315+AD318+AD326+AD344+AD347+AD350+AD353+AD356+AD367),"")</f>
        <v>1</v>
      </c>
      <c r="AE284" s="16" t="str">
        <f t="shared" si="606"/>
        <v/>
      </c>
      <c r="AF284" s="40"/>
      <c r="AG284" s="41"/>
      <c r="AK284" s="33"/>
      <c r="AL284" s="33"/>
      <c r="AM284" s="33"/>
      <c r="AN284" s="33"/>
      <c r="AO284" s="33"/>
      <c r="AP284" s="33"/>
      <c r="AQ284" s="33"/>
      <c r="AR284" s="8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L284" s="1"/>
      <c r="BM284" s="1"/>
      <c r="BN284" s="1"/>
      <c r="BO284" s="1"/>
      <c r="BP284" s="1"/>
      <c r="BQ284" s="1"/>
      <c r="BR284" s="1"/>
      <c r="BS284" s="1"/>
    </row>
    <row r="285" spans="1:71">
      <c r="A285" s="4" t="s">
        <v>87</v>
      </c>
      <c r="B285" s="4" t="s">
        <v>3771</v>
      </c>
      <c r="C285" s="237"/>
      <c r="D285" s="231" t="s">
        <v>69</v>
      </c>
      <c r="E285" s="232"/>
      <c r="F285" s="232"/>
      <c r="G285" s="33"/>
      <c r="H285" s="33"/>
      <c r="I285" s="33"/>
      <c r="J285" s="33"/>
      <c r="K285" s="33"/>
      <c r="L285" s="33"/>
      <c r="M285" s="33"/>
      <c r="N285" s="33"/>
      <c r="O285" s="117"/>
      <c r="P285" s="117">
        <f>+P288+P299+P316+P319+P327+P345+P348+P351+P354+P357+P368</f>
        <v>0</v>
      </c>
      <c r="Q285" s="117">
        <f t="shared" ref="Q285:Y285" si="607">+Q288+Q299+Q316+Q319+Q327+Q345+Q348+Q351+Q354+Q357+Q368</f>
        <v>0</v>
      </c>
      <c r="R285" s="117">
        <f t="shared" si="607"/>
        <v>1</v>
      </c>
      <c r="S285" s="117">
        <f t="shared" si="607"/>
        <v>2</v>
      </c>
      <c r="T285" s="117">
        <f t="shared" si="607"/>
        <v>1</v>
      </c>
      <c r="U285" s="117">
        <f t="shared" si="607"/>
        <v>1</v>
      </c>
      <c r="V285" s="117">
        <f t="shared" si="607"/>
        <v>4</v>
      </c>
      <c r="W285" s="117">
        <f t="shared" si="607"/>
        <v>2</v>
      </c>
      <c r="X285" s="117">
        <f t="shared" si="607"/>
        <v>4</v>
      </c>
      <c r="Y285" s="117">
        <f t="shared" si="607"/>
        <v>1</v>
      </c>
      <c r="Z285" s="117">
        <f t="shared" ref="Z285:AA285" si="608">+Z288+Z299+Z316+Z319+Z327+Z345+Z348+Z351+Z354+Z357+Z368</f>
        <v>5</v>
      </c>
      <c r="AA285" s="117">
        <f t="shared" si="608"/>
        <v>14</v>
      </c>
      <c r="AB285" s="117">
        <f t="shared" ref="AB285:AC285" si="609">+AB288+AB299+AB316+AB319+AB327+AB345+AB348+AB351+AB354+AB357+AB368</f>
        <v>6</v>
      </c>
      <c r="AC285" s="117">
        <f t="shared" si="609"/>
        <v>10</v>
      </c>
      <c r="AD285" s="117">
        <f t="shared" ref="AD285:AE285" si="610">+AD288+AD299+AD316+AD319+AD327+AD345+AD348+AD351+AD354+AD357+AD368</f>
        <v>2</v>
      </c>
      <c r="AE285" s="117">
        <f t="shared" si="610"/>
        <v>1</v>
      </c>
      <c r="AF285" s="118">
        <f>+SUM(O285:R285)</f>
        <v>1</v>
      </c>
      <c r="AG285" s="119">
        <f>+SUM(S285:AD285)</f>
        <v>52</v>
      </c>
      <c r="AI285" s="124">
        <f>+SUMIF($O$1:$AD$1,"REAL",O285:AD285)</f>
        <v>53</v>
      </c>
      <c r="AK285" s="16"/>
      <c r="AL285" s="16"/>
      <c r="AM285" s="16"/>
      <c r="AN285" s="16"/>
      <c r="AO285" s="16"/>
      <c r="AP285" s="16"/>
      <c r="AQ285" s="16"/>
      <c r="AR285" s="38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8"/>
      <c r="BL285" s="1"/>
      <c r="BM285" s="1"/>
      <c r="BN285" s="1"/>
      <c r="BO285" s="1"/>
      <c r="BP285" s="1"/>
      <c r="BQ285" s="1"/>
      <c r="BR285" s="1"/>
      <c r="BS285" s="1"/>
    </row>
    <row r="286" spans="1:71" ht="15" customHeight="1">
      <c r="A286" s="4" t="s">
        <v>87</v>
      </c>
      <c r="C286" s="237"/>
      <c r="D286" s="233" t="s">
        <v>84</v>
      </c>
      <c r="E286" s="234"/>
      <c r="F286" s="230"/>
      <c r="G286" s="16"/>
      <c r="H286" s="16"/>
      <c r="I286" s="16"/>
      <c r="J286" s="16"/>
      <c r="K286" s="16"/>
      <c r="L286" s="16"/>
      <c r="M286" s="16"/>
      <c r="N286" s="16"/>
      <c r="O286" s="16" t="str">
        <f>+IFERROR(O285/O283,"")</f>
        <v/>
      </c>
      <c r="P286" s="16" t="str">
        <f>+IFERROR(P285/P283,"")</f>
        <v/>
      </c>
      <c r="Q286" s="16" t="str">
        <f t="shared" ref="Q286:Y286" si="611">+IFERROR(Q285/Q283,"")</f>
        <v/>
      </c>
      <c r="R286" s="16">
        <f t="shared" si="611"/>
        <v>1</v>
      </c>
      <c r="S286" s="16">
        <f t="shared" si="611"/>
        <v>1</v>
      </c>
      <c r="T286" s="16">
        <f t="shared" si="611"/>
        <v>1</v>
      </c>
      <c r="U286" s="16">
        <f t="shared" si="611"/>
        <v>1</v>
      </c>
      <c r="V286" s="16">
        <f t="shared" si="611"/>
        <v>1.3333333333333333</v>
      </c>
      <c r="W286" s="16">
        <f t="shared" si="611"/>
        <v>1</v>
      </c>
      <c r="X286" s="16">
        <f t="shared" si="611"/>
        <v>2</v>
      </c>
      <c r="Y286" s="16">
        <f t="shared" si="611"/>
        <v>1</v>
      </c>
      <c r="Z286" s="16">
        <f t="shared" ref="Z286:AA286" si="612">+IFERROR(Z285/Z283,"")</f>
        <v>1.6666666666666667</v>
      </c>
      <c r="AA286" s="16">
        <f t="shared" si="612"/>
        <v>3.5</v>
      </c>
      <c r="AB286" s="16">
        <f t="shared" ref="AB286:AC286" si="613">+IFERROR(AB285/AB283,"")</f>
        <v>1.2</v>
      </c>
      <c r="AC286" s="16">
        <f t="shared" si="613"/>
        <v>2.5</v>
      </c>
      <c r="AD286" s="16">
        <f t="shared" ref="AD286:AE286" si="614">+IFERROR(AD285/AD283,"")</f>
        <v>2</v>
      </c>
      <c r="AE286" s="16">
        <f t="shared" si="614"/>
        <v>1</v>
      </c>
      <c r="AF286" s="40"/>
      <c r="AG286" s="41"/>
      <c r="AK286" s="19"/>
      <c r="AL286" s="19"/>
      <c r="AM286" s="19"/>
      <c r="AN286" s="19"/>
      <c r="AO286" s="19"/>
      <c r="AP286" s="19"/>
      <c r="AQ286" s="19"/>
      <c r="AR286" s="85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65"/>
      <c r="BJ286" s="65"/>
      <c r="BL286" s="1"/>
      <c r="BM286" s="1"/>
      <c r="BN286" s="1"/>
      <c r="BO286" s="1"/>
      <c r="BP286" s="1"/>
      <c r="BQ286" s="1"/>
      <c r="BR286" s="1"/>
      <c r="BS286" s="1"/>
    </row>
    <row r="287" spans="1:71" ht="14.4" customHeight="1">
      <c r="A287" s="4" t="s">
        <v>87</v>
      </c>
      <c r="B287" s="4" t="s">
        <v>48</v>
      </c>
      <c r="C287" s="237"/>
      <c r="D287" s="222" t="s">
        <v>35</v>
      </c>
      <c r="E287" s="225" t="s">
        <v>48</v>
      </c>
      <c r="F287" s="10" t="s">
        <v>40</v>
      </c>
      <c r="G287" s="19"/>
      <c r="H287" s="19"/>
      <c r="I287" s="19"/>
      <c r="J287" s="19"/>
      <c r="K287" s="19"/>
      <c r="L287" s="19"/>
      <c r="M287" s="19"/>
      <c r="N287" s="19"/>
      <c r="O287" s="97"/>
      <c r="P287" s="97">
        <v>0</v>
      </c>
      <c r="Q287" s="97">
        <v>0</v>
      </c>
      <c r="R287" s="97">
        <v>0</v>
      </c>
      <c r="S287" s="97">
        <v>0</v>
      </c>
      <c r="T287" s="97">
        <v>0</v>
      </c>
      <c r="U287" s="97">
        <v>0</v>
      </c>
      <c r="V287" s="97">
        <v>1</v>
      </c>
      <c r="W287" s="97">
        <v>0</v>
      </c>
      <c r="X287" s="97">
        <v>0</v>
      </c>
      <c r="Y287" s="97">
        <v>0</v>
      </c>
      <c r="Z287" s="97">
        <v>0</v>
      </c>
      <c r="AA287" s="97">
        <v>0</v>
      </c>
      <c r="AB287" s="97">
        <v>0</v>
      </c>
      <c r="AC287" s="97">
        <v>0</v>
      </c>
      <c r="AD287" s="97">
        <v>0</v>
      </c>
      <c r="AE287" s="97">
        <v>0</v>
      </c>
      <c r="AF287" s="100">
        <f t="shared" ref="AF287:AF294" si="615">+SUM(O287:R287)</f>
        <v>0</v>
      </c>
      <c r="AG287" s="101">
        <f t="shared" ref="AG287:AG294" si="616">+SUM(S287:AD287)</f>
        <v>1</v>
      </c>
      <c r="AI287" s="124">
        <f>+SUMIF($O$1:$AD$1,"REAL",O287:AD287)</f>
        <v>1</v>
      </c>
      <c r="AK287" s="34"/>
      <c r="AL287" s="34"/>
      <c r="AM287" s="34"/>
      <c r="AN287" s="34"/>
      <c r="AO287" s="34"/>
      <c r="AP287" s="34"/>
      <c r="AQ287" s="34"/>
      <c r="AR287" s="86"/>
      <c r="AS287" s="94"/>
      <c r="AT287" s="94"/>
      <c r="AU287" s="94"/>
      <c r="AV287" s="94"/>
      <c r="AW287" s="94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66"/>
      <c r="BJ287" s="66"/>
      <c r="BL287" s="1"/>
      <c r="BM287" s="1"/>
      <c r="BN287" s="1"/>
      <c r="BO287" s="1"/>
      <c r="BP287" s="1"/>
      <c r="BQ287" s="1"/>
      <c r="BR287" s="1"/>
      <c r="BS287" s="1"/>
    </row>
    <row r="288" spans="1:71">
      <c r="A288" s="4" t="s">
        <v>87</v>
      </c>
      <c r="B288" s="4" t="s">
        <v>48</v>
      </c>
      <c r="C288" s="237"/>
      <c r="D288" s="223"/>
      <c r="E288" s="225"/>
      <c r="F288" s="11" t="s">
        <v>88</v>
      </c>
      <c r="G288" s="34"/>
      <c r="H288" s="34"/>
      <c r="I288" s="34"/>
      <c r="J288" s="34"/>
      <c r="K288" s="34"/>
      <c r="L288" s="34"/>
      <c r="M288" s="34"/>
      <c r="N288" s="34"/>
      <c r="O288" s="98">
        <f>+SUM(O289:O296)</f>
        <v>0</v>
      </c>
      <c r="P288" s="98">
        <f t="shared" ref="P288:Y288" si="617">+SUM(P289:P296)</f>
        <v>0</v>
      </c>
      <c r="Q288" s="98">
        <f t="shared" si="617"/>
        <v>0</v>
      </c>
      <c r="R288" s="98">
        <f t="shared" si="617"/>
        <v>0</v>
      </c>
      <c r="S288" s="98">
        <f t="shared" si="617"/>
        <v>0</v>
      </c>
      <c r="T288" s="98">
        <f t="shared" si="617"/>
        <v>0</v>
      </c>
      <c r="U288" s="98">
        <f t="shared" si="617"/>
        <v>0</v>
      </c>
      <c r="V288" s="98">
        <f t="shared" si="617"/>
        <v>2</v>
      </c>
      <c r="W288" s="98">
        <f t="shared" si="617"/>
        <v>0</v>
      </c>
      <c r="X288" s="98">
        <f t="shared" si="617"/>
        <v>0</v>
      </c>
      <c r="Y288" s="98">
        <f t="shared" si="617"/>
        <v>0</v>
      </c>
      <c r="Z288" s="98">
        <f t="shared" ref="Z288:AA288" si="618">+SUM(Z289:Z296)</f>
        <v>0</v>
      </c>
      <c r="AA288" s="98">
        <f t="shared" si="618"/>
        <v>0</v>
      </c>
      <c r="AB288" s="98">
        <f t="shared" ref="AB288:AC288" si="619">+SUM(AB289:AB296)</f>
        <v>0</v>
      </c>
      <c r="AC288" s="98">
        <f t="shared" si="619"/>
        <v>0</v>
      </c>
      <c r="AD288" s="98">
        <f t="shared" ref="AD288:AE288" si="620">+SUM(AD289:AD296)</f>
        <v>0</v>
      </c>
      <c r="AE288" s="98">
        <f t="shared" si="620"/>
        <v>0</v>
      </c>
      <c r="AF288" s="102">
        <f t="shared" si="615"/>
        <v>0</v>
      </c>
      <c r="AG288" s="103">
        <f t="shared" si="616"/>
        <v>2</v>
      </c>
      <c r="AI288" s="124">
        <f>+SUMIF($O$1:$AD$1,"REAL",O288:AD288)</f>
        <v>2</v>
      </c>
      <c r="AK288" s="35"/>
      <c r="AL288" s="35"/>
      <c r="AM288" s="35"/>
      <c r="AN288" s="35"/>
      <c r="AO288" s="35"/>
      <c r="AP288" s="35"/>
      <c r="AQ288" s="35"/>
      <c r="AR288" s="87"/>
      <c r="AS288" s="68"/>
      <c r="AT288" s="68"/>
      <c r="AU288" s="68"/>
      <c r="AV288" s="68"/>
      <c r="AW288" s="68"/>
      <c r="AX288" s="68"/>
      <c r="AY288" s="68"/>
      <c r="AZ288" s="68"/>
      <c r="BA288" s="68"/>
      <c r="BB288" s="68"/>
      <c r="BC288" s="68"/>
      <c r="BD288" s="68"/>
      <c r="BE288" s="68"/>
      <c r="BF288" s="68"/>
      <c r="BG288" s="68"/>
      <c r="BH288" s="68"/>
      <c r="BI288" s="30"/>
      <c r="BJ288" s="30"/>
      <c r="BL288" s="1"/>
      <c r="BM288" s="1"/>
      <c r="BN288" s="1"/>
      <c r="BO288" s="1"/>
      <c r="BP288" s="1"/>
      <c r="BQ288" s="1"/>
      <c r="BR288" s="1"/>
      <c r="BS288" s="1"/>
    </row>
    <row r="289" spans="1:71">
      <c r="A289" s="4" t="s">
        <v>87</v>
      </c>
      <c r="B289" s="4" t="s">
        <v>48</v>
      </c>
      <c r="C289" s="237"/>
      <c r="D289" s="223"/>
      <c r="E289" s="225"/>
      <c r="F289" s="12" t="s">
        <v>76</v>
      </c>
      <c r="G289" s="35"/>
      <c r="H289" s="35"/>
      <c r="I289" s="35"/>
      <c r="J289" s="35"/>
      <c r="K289" s="35"/>
      <c r="L289" s="35"/>
      <c r="M289" s="35"/>
      <c r="N289" s="35"/>
      <c r="O289" s="99"/>
      <c r="P289" s="99">
        <v>0</v>
      </c>
      <c r="Q289" s="99">
        <v>0</v>
      </c>
      <c r="R289" s="99">
        <v>0</v>
      </c>
      <c r="S289" s="99">
        <v>0</v>
      </c>
      <c r="T289" s="99">
        <v>0</v>
      </c>
      <c r="U289" s="99">
        <v>0</v>
      </c>
      <c r="V289" s="99">
        <v>0</v>
      </c>
      <c r="W289" s="99">
        <v>0</v>
      </c>
      <c r="X289" s="99">
        <v>0</v>
      </c>
      <c r="Y289" s="99">
        <v>0</v>
      </c>
      <c r="Z289" s="99">
        <v>0</v>
      </c>
      <c r="AA289" s="99">
        <v>0</v>
      </c>
      <c r="AB289" s="99">
        <v>0</v>
      </c>
      <c r="AC289" s="99">
        <v>0</v>
      </c>
      <c r="AD289" s="99">
        <v>0</v>
      </c>
      <c r="AE289" s="99">
        <v>0</v>
      </c>
      <c r="AF289" s="104">
        <f t="shared" si="615"/>
        <v>0</v>
      </c>
      <c r="AG289" s="105">
        <f t="shared" si="616"/>
        <v>0</v>
      </c>
      <c r="AK289" s="35"/>
      <c r="AL289" s="35"/>
      <c r="AM289" s="35"/>
      <c r="AN289" s="35"/>
      <c r="AO289" s="35"/>
      <c r="AP289" s="35"/>
      <c r="AQ289" s="35"/>
      <c r="AR289" s="87"/>
      <c r="AS289" s="68"/>
      <c r="AT289" s="68"/>
      <c r="AU289" s="68"/>
      <c r="AV289" s="68"/>
      <c r="AW289" s="68"/>
      <c r="AX289" s="68"/>
      <c r="AY289" s="68"/>
      <c r="AZ289" s="68"/>
      <c r="BA289" s="68"/>
      <c r="BB289" s="68"/>
      <c r="BC289" s="68"/>
      <c r="BD289" s="68"/>
      <c r="BE289" s="68"/>
      <c r="BF289" s="68"/>
      <c r="BG289" s="68"/>
      <c r="BH289" s="68"/>
      <c r="BI289" s="30"/>
      <c r="BJ289" s="30"/>
      <c r="BL289" s="1"/>
      <c r="BM289" s="1"/>
      <c r="BN289" s="1"/>
      <c r="BO289" s="1"/>
      <c r="BP289" s="1"/>
      <c r="BQ289" s="1"/>
      <c r="BR289" s="1"/>
      <c r="BS289" s="1"/>
    </row>
    <row r="290" spans="1:71">
      <c r="A290" s="4" t="s">
        <v>87</v>
      </c>
      <c r="B290" s="4" t="s">
        <v>48</v>
      </c>
      <c r="C290" s="237"/>
      <c r="D290" s="223"/>
      <c r="E290" s="225"/>
      <c r="F290" s="12" t="s">
        <v>55</v>
      </c>
      <c r="G290" s="35"/>
      <c r="H290" s="35"/>
      <c r="I290" s="35"/>
      <c r="J290" s="35"/>
      <c r="K290" s="35"/>
      <c r="L290" s="35"/>
      <c r="M290" s="35"/>
      <c r="N290" s="35"/>
      <c r="O290" s="99"/>
      <c r="P290" s="99">
        <v>0</v>
      </c>
      <c r="Q290" s="99">
        <v>0</v>
      </c>
      <c r="R290" s="99">
        <v>0</v>
      </c>
      <c r="S290" s="99">
        <v>0</v>
      </c>
      <c r="T290" s="99">
        <v>0</v>
      </c>
      <c r="U290" s="99">
        <v>0</v>
      </c>
      <c r="V290" s="99">
        <v>0</v>
      </c>
      <c r="W290" s="99">
        <v>0</v>
      </c>
      <c r="X290" s="99">
        <v>0</v>
      </c>
      <c r="Y290" s="99">
        <v>0</v>
      </c>
      <c r="Z290" s="99">
        <v>0</v>
      </c>
      <c r="AA290" s="99">
        <v>0</v>
      </c>
      <c r="AB290" s="99">
        <v>0</v>
      </c>
      <c r="AC290" s="99">
        <v>0</v>
      </c>
      <c r="AD290" s="99">
        <v>0</v>
      </c>
      <c r="AE290" s="99">
        <v>0</v>
      </c>
      <c r="AF290" s="104">
        <f t="shared" si="615"/>
        <v>0</v>
      </c>
      <c r="AG290" s="105">
        <f t="shared" si="616"/>
        <v>0</v>
      </c>
      <c r="AK290" s="35"/>
      <c r="AL290" s="35"/>
      <c r="AM290" s="35"/>
      <c r="AN290" s="35"/>
      <c r="AO290" s="35"/>
      <c r="AP290" s="35"/>
      <c r="AQ290" s="35"/>
      <c r="AR290" s="87"/>
      <c r="AS290" s="68"/>
      <c r="AT290" s="68"/>
      <c r="AU290" s="68"/>
      <c r="AV290" s="68"/>
      <c r="AW290" s="68"/>
      <c r="AX290" s="68"/>
      <c r="AY290" s="68"/>
      <c r="AZ290" s="68"/>
      <c r="BA290" s="68"/>
      <c r="BB290" s="68"/>
      <c r="BC290" s="68"/>
      <c r="BD290" s="68"/>
      <c r="BE290" s="68"/>
      <c r="BF290" s="68"/>
      <c r="BG290" s="68"/>
      <c r="BH290" s="68"/>
      <c r="BI290" s="30"/>
      <c r="BJ290" s="30"/>
      <c r="BL290" s="1"/>
      <c r="BM290" s="1"/>
      <c r="BN290" s="1"/>
      <c r="BO290" s="1"/>
      <c r="BP290" s="1"/>
      <c r="BQ290" s="1"/>
      <c r="BR290" s="1"/>
      <c r="BS290" s="1"/>
    </row>
    <row r="291" spans="1:71">
      <c r="A291" s="4" t="s">
        <v>87</v>
      </c>
      <c r="B291" s="4" t="s">
        <v>48</v>
      </c>
      <c r="C291" s="237"/>
      <c r="D291" s="223"/>
      <c r="E291" s="225"/>
      <c r="F291" s="12" t="s">
        <v>56</v>
      </c>
      <c r="G291" s="35"/>
      <c r="H291" s="35"/>
      <c r="I291" s="35"/>
      <c r="J291" s="35"/>
      <c r="K291" s="35"/>
      <c r="L291" s="35"/>
      <c r="M291" s="35"/>
      <c r="N291" s="35"/>
      <c r="O291" s="99"/>
      <c r="P291" s="99">
        <v>0</v>
      </c>
      <c r="Q291" s="99">
        <v>0</v>
      </c>
      <c r="R291" s="99">
        <v>0</v>
      </c>
      <c r="S291" s="99">
        <v>0</v>
      </c>
      <c r="T291" s="99">
        <v>0</v>
      </c>
      <c r="U291" s="99">
        <v>0</v>
      </c>
      <c r="V291" s="99">
        <v>2</v>
      </c>
      <c r="W291" s="99">
        <v>0</v>
      </c>
      <c r="X291" s="99">
        <v>0</v>
      </c>
      <c r="Y291" s="99">
        <v>0</v>
      </c>
      <c r="Z291" s="99">
        <v>0</v>
      </c>
      <c r="AA291" s="99">
        <v>0</v>
      </c>
      <c r="AB291" s="99">
        <v>0</v>
      </c>
      <c r="AC291" s="99">
        <v>0</v>
      </c>
      <c r="AD291" s="99">
        <v>0</v>
      </c>
      <c r="AE291" s="99">
        <v>0</v>
      </c>
      <c r="AF291" s="104">
        <f t="shared" si="615"/>
        <v>0</v>
      </c>
      <c r="AG291" s="105">
        <f t="shared" si="616"/>
        <v>2</v>
      </c>
      <c r="AK291" s="35"/>
      <c r="AL291" s="35"/>
      <c r="AM291" s="35"/>
      <c r="AN291" s="35"/>
      <c r="AO291" s="35"/>
      <c r="AP291" s="35"/>
      <c r="AQ291" s="35"/>
      <c r="AR291" s="87"/>
      <c r="AS291" s="68"/>
      <c r="AT291" s="68"/>
      <c r="AU291" s="68"/>
      <c r="AV291" s="68"/>
      <c r="AW291" s="68"/>
      <c r="AX291" s="68"/>
      <c r="AY291" s="68"/>
      <c r="AZ291" s="68"/>
      <c r="BA291" s="68"/>
      <c r="BB291" s="68"/>
      <c r="BC291" s="68"/>
      <c r="BD291" s="68"/>
      <c r="BE291" s="68"/>
      <c r="BF291" s="68"/>
      <c r="BG291" s="68"/>
      <c r="BH291" s="68"/>
      <c r="BI291" s="30"/>
      <c r="BJ291" s="30"/>
      <c r="BL291" s="1"/>
      <c r="BM291" s="1"/>
      <c r="BN291" s="1"/>
      <c r="BO291" s="1"/>
      <c r="BP291" s="1"/>
      <c r="BQ291" s="1"/>
      <c r="BR291" s="1"/>
      <c r="BS291" s="1"/>
    </row>
    <row r="292" spans="1:71">
      <c r="A292" s="4" t="s">
        <v>87</v>
      </c>
      <c r="B292" s="4" t="s">
        <v>48</v>
      </c>
      <c r="C292" s="237"/>
      <c r="D292" s="223"/>
      <c r="E292" s="225"/>
      <c r="F292" s="12" t="s">
        <v>57</v>
      </c>
      <c r="G292" s="35"/>
      <c r="H292" s="35"/>
      <c r="I292" s="35"/>
      <c r="J292" s="35"/>
      <c r="K292" s="35"/>
      <c r="L292" s="35"/>
      <c r="M292" s="35"/>
      <c r="N292" s="35"/>
      <c r="O292" s="99"/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99">
        <v>0</v>
      </c>
      <c r="X292" s="99">
        <v>0</v>
      </c>
      <c r="Y292" s="99">
        <v>0</v>
      </c>
      <c r="Z292" s="99">
        <v>0</v>
      </c>
      <c r="AA292" s="99">
        <v>0</v>
      </c>
      <c r="AB292" s="99">
        <v>0</v>
      </c>
      <c r="AC292" s="99">
        <v>0</v>
      </c>
      <c r="AD292" s="99">
        <v>0</v>
      </c>
      <c r="AE292" s="99">
        <v>0</v>
      </c>
      <c r="AF292" s="104">
        <f t="shared" si="615"/>
        <v>0</v>
      </c>
      <c r="AG292" s="105">
        <f t="shared" si="616"/>
        <v>0</v>
      </c>
      <c r="AK292" s="35"/>
      <c r="AL292" s="35"/>
      <c r="AM292" s="35"/>
      <c r="AN292" s="35"/>
      <c r="AO292" s="35"/>
      <c r="AP292" s="35"/>
      <c r="AQ292" s="35"/>
      <c r="AR292" s="87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30"/>
      <c r="BJ292" s="30"/>
      <c r="BL292" s="1"/>
      <c r="BM292" s="1"/>
      <c r="BN292" s="1"/>
      <c r="BO292" s="1"/>
      <c r="BP292" s="1"/>
      <c r="BQ292" s="1"/>
      <c r="BR292" s="1"/>
      <c r="BS292" s="1"/>
    </row>
    <row r="293" spans="1:71">
      <c r="A293" s="4" t="s">
        <v>87</v>
      </c>
      <c r="B293" s="4" t="s">
        <v>48</v>
      </c>
      <c r="C293" s="237"/>
      <c r="D293" s="223"/>
      <c r="E293" s="225"/>
      <c r="F293" s="12" t="s">
        <v>75</v>
      </c>
      <c r="G293" s="35"/>
      <c r="H293" s="35"/>
      <c r="I293" s="35"/>
      <c r="J293" s="35"/>
      <c r="K293" s="35"/>
      <c r="L293" s="35"/>
      <c r="M293" s="35"/>
      <c r="N293" s="35"/>
      <c r="O293" s="99"/>
      <c r="P293" s="99">
        <v>0</v>
      </c>
      <c r="Q293" s="99">
        <v>0</v>
      </c>
      <c r="R293" s="99">
        <v>0</v>
      </c>
      <c r="S293" s="99">
        <v>0</v>
      </c>
      <c r="T293" s="99">
        <v>0</v>
      </c>
      <c r="U293" s="99">
        <v>0</v>
      </c>
      <c r="V293" s="99">
        <v>0</v>
      </c>
      <c r="W293" s="99">
        <v>0</v>
      </c>
      <c r="X293" s="99">
        <v>0</v>
      </c>
      <c r="Y293" s="99">
        <v>0</v>
      </c>
      <c r="Z293" s="99">
        <v>0</v>
      </c>
      <c r="AA293" s="99">
        <v>0</v>
      </c>
      <c r="AB293" s="99">
        <v>0</v>
      </c>
      <c r="AC293" s="99">
        <v>0</v>
      </c>
      <c r="AD293" s="99">
        <v>0</v>
      </c>
      <c r="AE293" s="99">
        <v>0</v>
      </c>
      <c r="AF293" s="104">
        <f t="shared" si="615"/>
        <v>0</v>
      </c>
      <c r="AG293" s="105">
        <f t="shared" si="616"/>
        <v>0</v>
      </c>
      <c r="AK293" s="35"/>
      <c r="AL293" s="35"/>
      <c r="AM293" s="35"/>
      <c r="AN293" s="35"/>
      <c r="AO293" s="35"/>
      <c r="AP293" s="35"/>
      <c r="AQ293" s="35"/>
      <c r="AR293" s="87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30"/>
      <c r="BJ293" s="30"/>
      <c r="BL293" s="1"/>
      <c r="BM293" s="1"/>
      <c r="BN293" s="1"/>
      <c r="BO293" s="1"/>
      <c r="BP293" s="1"/>
      <c r="BQ293" s="1"/>
      <c r="BR293" s="1"/>
      <c r="BS293" s="1"/>
    </row>
    <row r="294" spans="1:71">
      <c r="A294" s="4" t="s">
        <v>87</v>
      </c>
      <c r="B294" s="4" t="s">
        <v>48</v>
      </c>
      <c r="C294" s="237"/>
      <c r="D294" s="223"/>
      <c r="E294" s="225"/>
      <c r="F294" s="12" t="s">
        <v>78</v>
      </c>
      <c r="G294" s="35"/>
      <c r="H294" s="35"/>
      <c r="I294" s="35"/>
      <c r="J294" s="35"/>
      <c r="K294" s="35"/>
      <c r="L294" s="35"/>
      <c r="M294" s="35"/>
      <c r="N294" s="35"/>
      <c r="O294" s="99"/>
      <c r="P294" s="99">
        <v>0</v>
      </c>
      <c r="Q294" s="99">
        <v>0</v>
      </c>
      <c r="R294" s="99">
        <v>0</v>
      </c>
      <c r="S294" s="99">
        <v>0</v>
      </c>
      <c r="T294" s="99">
        <v>0</v>
      </c>
      <c r="U294" s="99">
        <v>0</v>
      </c>
      <c r="V294" s="99">
        <v>0</v>
      </c>
      <c r="W294" s="99">
        <v>0</v>
      </c>
      <c r="X294" s="99">
        <v>0</v>
      </c>
      <c r="Y294" s="99">
        <v>0</v>
      </c>
      <c r="Z294" s="99">
        <v>0</v>
      </c>
      <c r="AA294" s="99">
        <v>0</v>
      </c>
      <c r="AB294" s="99">
        <v>0</v>
      </c>
      <c r="AC294" s="99">
        <v>0</v>
      </c>
      <c r="AD294" s="99">
        <v>0</v>
      </c>
      <c r="AE294" s="99">
        <v>0</v>
      </c>
      <c r="AF294" s="104">
        <f t="shared" si="615"/>
        <v>0</v>
      </c>
      <c r="AG294" s="105">
        <f t="shared" si="616"/>
        <v>0</v>
      </c>
      <c r="AK294" s="35"/>
      <c r="AL294" s="35"/>
      <c r="AM294" s="35"/>
      <c r="AN294" s="35"/>
      <c r="AO294" s="35"/>
      <c r="AP294" s="35"/>
      <c r="AQ294" s="35"/>
      <c r="AR294" s="87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30"/>
      <c r="BJ294" s="30"/>
      <c r="BL294" s="1"/>
      <c r="BM294" s="1"/>
      <c r="BN294" s="1"/>
      <c r="BO294" s="1"/>
      <c r="BP294" s="1"/>
      <c r="BQ294" s="1"/>
      <c r="BR294" s="1"/>
      <c r="BS294" s="1"/>
    </row>
    <row r="295" spans="1:71">
      <c r="A295" s="4" t="s">
        <v>87</v>
      </c>
      <c r="B295" s="4" t="s">
        <v>48</v>
      </c>
      <c r="C295" s="237"/>
      <c r="D295" s="223"/>
      <c r="E295" s="225"/>
      <c r="F295" s="12" t="s">
        <v>95</v>
      </c>
      <c r="G295" s="35"/>
      <c r="H295" s="35"/>
      <c r="I295" s="35"/>
      <c r="J295" s="35"/>
      <c r="K295" s="35"/>
      <c r="L295" s="35"/>
      <c r="M295" s="35"/>
      <c r="N295" s="35"/>
      <c r="O295" s="99"/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X295" s="99">
        <v>0</v>
      </c>
      <c r="Y295" s="99">
        <v>0</v>
      </c>
      <c r="Z295" s="99">
        <v>0</v>
      </c>
      <c r="AA295" s="99">
        <v>0</v>
      </c>
      <c r="AB295" s="99">
        <v>0</v>
      </c>
      <c r="AC295" s="99">
        <v>0</v>
      </c>
      <c r="AD295" s="99">
        <v>0</v>
      </c>
      <c r="AE295" s="99">
        <v>0</v>
      </c>
      <c r="AF295" s="104"/>
      <c r="AG295" s="105"/>
      <c r="AK295" s="35"/>
      <c r="AL295" s="35"/>
      <c r="AM295" s="35"/>
      <c r="AN295" s="35"/>
      <c r="AO295" s="35"/>
      <c r="AP295" s="35"/>
      <c r="AQ295" s="35"/>
      <c r="AR295" s="87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30"/>
      <c r="BJ295" s="30"/>
      <c r="BL295" s="1"/>
      <c r="BM295" s="1"/>
      <c r="BN295" s="1"/>
      <c r="BO295" s="1"/>
      <c r="BP295" s="1"/>
      <c r="BQ295" s="1"/>
      <c r="BR295" s="1"/>
      <c r="BS295" s="1"/>
    </row>
    <row r="296" spans="1:71">
      <c r="A296" s="4" t="s">
        <v>87</v>
      </c>
      <c r="B296" s="4" t="s">
        <v>48</v>
      </c>
      <c r="C296" s="237"/>
      <c r="D296" s="223"/>
      <c r="E296" s="225"/>
      <c r="F296" s="12" t="s">
        <v>96</v>
      </c>
      <c r="G296" s="35"/>
      <c r="H296" s="35"/>
      <c r="I296" s="35"/>
      <c r="J296" s="35"/>
      <c r="K296" s="35"/>
      <c r="L296" s="35"/>
      <c r="M296" s="35"/>
      <c r="N296" s="35"/>
      <c r="O296" s="99"/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X296" s="99">
        <v>0</v>
      </c>
      <c r="Y296" s="99">
        <v>0</v>
      </c>
      <c r="Z296" s="99">
        <v>0</v>
      </c>
      <c r="AA296" s="99">
        <v>0</v>
      </c>
      <c r="AB296" s="99">
        <v>0</v>
      </c>
      <c r="AC296" s="99">
        <v>0</v>
      </c>
      <c r="AD296" s="99">
        <v>0</v>
      </c>
      <c r="AE296" s="99">
        <v>0</v>
      </c>
      <c r="AF296" s="104"/>
      <c r="AG296" s="105"/>
      <c r="AK296" s="36"/>
      <c r="AL296" s="36"/>
      <c r="AM296" s="36"/>
      <c r="AN296" s="36"/>
      <c r="AO296" s="36"/>
      <c r="AP296" s="36"/>
      <c r="AQ296" s="36"/>
      <c r="AR296" s="88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7"/>
      <c r="BJ296" s="30"/>
      <c r="BL296" s="1"/>
      <c r="BM296" s="1"/>
      <c r="BN296" s="1"/>
      <c r="BO296" s="1"/>
      <c r="BP296" s="1"/>
      <c r="BQ296" s="1"/>
      <c r="BR296" s="1"/>
      <c r="BS296" s="1"/>
    </row>
    <row r="297" spans="1:71">
      <c r="A297" s="4" t="s">
        <v>87</v>
      </c>
      <c r="B297" s="4" t="s">
        <v>48</v>
      </c>
      <c r="C297" s="237"/>
      <c r="D297" s="223"/>
      <c r="E297" s="225"/>
      <c r="F297" s="13" t="s">
        <v>90</v>
      </c>
      <c r="G297" s="36"/>
      <c r="H297" s="36"/>
      <c r="I297" s="36"/>
      <c r="J297" s="36"/>
      <c r="K297" s="36"/>
      <c r="L297" s="36"/>
      <c r="M297" s="36"/>
      <c r="N297" s="36"/>
      <c r="O297" s="36"/>
      <c r="P297" s="36" t="str">
        <f t="shared" ref="P297:Y297" si="621">+IFERROR(P288/P287,"")</f>
        <v/>
      </c>
      <c r="Q297" s="36" t="str">
        <f t="shared" si="621"/>
        <v/>
      </c>
      <c r="R297" s="36" t="str">
        <f t="shared" si="621"/>
        <v/>
      </c>
      <c r="S297" s="36" t="str">
        <f t="shared" si="621"/>
        <v/>
      </c>
      <c r="T297" s="36" t="str">
        <f t="shared" si="621"/>
        <v/>
      </c>
      <c r="U297" s="36" t="str">
        <f t="shared" si="621"/>
        <v/>
      </c>
      <c r="V297" s="36">
        <f t="shared" si="621"/>
        <v>2</v>
      </c>
      <c r="W297" s="36" t="str">
        <f t="shared" si="621"/>
        <v/>
      </c>
      <c r="X297" s="36" t="str">
        <f t="shared" si="621"/>
        <v/>
      </c>
      <c r="Y297" s="36" t="str">
        <f t="shared" si="621"/>
        <v/>
      </c>
      <c r="Z297" s="36" t="str">
        <f t="shared" ref="Z297:AA297" si="622">+IFERROR(Z288/Z287,"")</f>
        <v/>
      </c>
      <c r="AA297" s="36" t="str">
        <f t="shared" si="622"/>
        <v/>
      </c>
      <c r="AB297" s="36" t="str">
        <f t="shared" ref="AB297:AC297" si="623">+IFERROR(AB288/AB287,"")</f>
        <v/>
      </c>
      <c r="AC297" s="36" t="str">
        <f t="shared" si="623"/>
        <v/>
      </c>
      <c r="AD297" s="36" t="str">
        <f t="shared" ref="AD297:AE297" si="624">+IFERROR(AD288/AD287,"")</f>
        <v/>
      </c>
      <c r="AE297" s="36" t="str">
        <f t="shared" si="624"/>
        <v/>
      </c>
      <c r="AF297" s="49" t="str">
        <f>+IFERROR(AF288/AF287,"")</f>
        <v/>
      </c>
      <c r="AG297" s="50">
        <f>+IFERROR(AG288/AG287,"")</f>
        <v>2</v>
      </c>
      <c r="AK297" s="19"/>
      <c r="AL297" s="19"/>
      <c r="AM297" s="19"/>
      <c r="AN297" s="19"/>
      <c r="AO297" s="19"/>
      <c r="AP297" s="19"/>
      <c r="AQ297" s="19"/>
      <c r="AR297" s="85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  <c r="BD297" s="93"/>
      <c r="BE297" s="93"/>
      <c r="BF297" s="93"/>
      <c r="BG297" s="93"/>
      <c r="BH297" s="93"/>
      <c r="BI297" s="65"/>
      <c r="BJ297" s="65"/>
      <c r="BL297" s="1"/>
      <c r="BM297" s="1"/>
      <c r="BN297" s="1"/>
      <c r="BO297" s="1"/>
      <c r="BP297" s="1"/>
      <c r="BQ297" s="1"/>
      <c r="BR297" s="1"/>
      <c r="BS297" s="1"/>
    </row>
    <row r="298" spans="1:71">
      <c r="A298" s="4" t="s">
        <v>87</v>
      </c>
      <c r="B298" s="4" t="s">
        <v>49</v>
      </c>
      <c r="C298" s="237"/>
      <c r="D298" s="223"/>
      <c r="E298" s="225" t="s">
        <v>49</v>
      </c>
      <c r="F298" s="10" t="s">
        <v>40</v>
      </c>
      <c r="G298" s="19"/>
      <c r="H298" s="19"/>
      <c r="I298" s="19"/>
      <c r="J298" s="19"/>
      <c r="K298" s="19"/>
      <c r="L298" s="19"/>
      <c r="M298" s="19"/>
      <c r="N298" s="19"/>
      <c r="O298" s="97"/>
      <c r="P298" s="97">
        <v>0</v>
      </c>
      <c r="Q298" s="97">
        <v>0</v>
      </c>
      <c r="R298" s="97">
        <v>0</v>
      </c>
      <c r="S298" s="97">
        <v>0</v>
      </c>
      <c r="T298" s="97">
        <v>0</v>
      </c>
      <c r="U298" s="97">
        <v>0</v>
      </c>
      <c r="V298" s="97">
        <v>0</v>
      </c>
      <c r="W298" s="97">
        <v>0</v>
      </c>
      <c r="X298" s="97">
        <v>0</v>
      </c>
      <c r="Y298" s="97">
        <v>0</v>
      </c>
      <c r="Z298" s="97">
        <v>0</v>
      </c>
      <c r="AA298" s="97">
        <v>0</v>
      </c>
      <c r="AB298" s="97">
        <v>0</v>
      </c>
      <c r="AC298" s="97">
        <v>0</v>
      </c>
      <c r="AD298" s="97">
        <v>0</v>
      </c>
      <c r="AE298" s="97">
        <v>0</v>
      </c>
      <c r="AF298" s="100">
        <f t="shared" ref="AF298:AF305" si="625">+SUM(O298:R298)</f>
        <v>0</v>
      </c>
      <c r="AG298" s="101">
        <f t="shared" ref="AG298:AG305" si="626">+SUM(S298:AD298)</f>
        <v>0</v>
      </c>
      <c r="AI298" s="124">
        <f>+SUMIF($O$1:$AD$1,"REAL",O298:AD298)</f>
        <v>0</v>
      </c>
      <c r="AK298" s="34"/>
      <c r="AL298" s="34"/>
      <c r="AM298" s="34"/>
      <c r="AN298" s="34"/>
      <c r="AO298" s="34"/>
      <c r="AP298" s="34"/>
      <c r="AQ298" s="34"/>
      <c r="AR298" s="86"/>
      <c r="AS298" s="94"/>
      <c r="AT298" s="94"/>
      <c r="AU298" s="94"/>
      <c r="AV298" s="94"/>
      <c r="AW298" s="94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66"/>
      <c r="BJ298" s="66"/>
      <c r="BL298" s="1"/>
      <c r="BM298" s="1"/>
      <c r="BN298" s="1"/>
      <c r="BO298" s="1"/>
      <c r="BP298" s="1"/>
      <c r="BQ298" s="1"/>
      <c r="BR298" s="1"/>
      <c r="BS298" s="1"/>
    </row>
    <row r="299" spans="1:71">
      <c r="A299" s="4" t="s">
        <v>87</v>
      </c>
      <c r="B299" s="4" t="s">
        <v>49</v>
      </c>
      <c r="C299" s="237"/>
      <c r="D299" s="223"/>
      <c r="E299" s="225"/>
      <c r="F299" s="11" t="s">
        <v>88</v>
      </c>
      <c r="G299" s="34"/>
      <c r="H299" s="34"/>
      <c r="I299" s="34"/>
      <c r="J299" s="34"/>
      <c r="K299" s="34"/>
      <c r="L299" s="34"/>
      <c r="M299" s="34"/>
      <c r="N299" s="34"/>
      <c r="O299" s="98">
        <f>+SUM(O300:O307)</f>
        <v>0</v>
      </c>
      <c r="P299" s="98">
        <f t="shared" ref="P299:Y299" si="627">+SUM(P300:P307)</f>
        <v>0</v>
      </c>
      <c r="Q299" s="98">
        <f t="shared" si="627"/>
        <v>0</v>
      </c>
      <c r="R299" s="98">
        <f t="shared" si="627"/>
        <v>0</v>
      </c>
      <c r="S299" s="98">
        <f t="shared" si="627"/>
        <v>0</v>
      </c>
      <c r="T299" s="98">
        <f t="shared" si="627"/>
        <v>0</v>
      </c>
      <c r="U299" s="98">
        <f t="shared" si="627"/>
        <v>0</v>
      </c>
      <c r="V299" s="98">
        <f t="shared" si="627"/>
        <v>0</v>
      </c>
      <c r="W299" s="98">
        <f t="shared" si="627"/>
        <v>0</v>
      </c>
      <c r="X299" s="98">
        <f t="shared" si="627"/>
        <v>0</v>
      </c>
      <c r="Y299" s="98">
        <f t="shared" si="627"/>
        <v>0</v>
      </c>
      <c r="Z299" s="98">
        <f t="shared" ref="Z299:AA299" si="628">+SUM(Z300:Z307)</f>
        <v>0</v>
      </c>
      <c r="AA299" s="98">
        <f t="shared" si="628"/>
        <v>0</v>
      </c>
      <c r="AB299" s="98">
        <f t="shared" ref="AB299:AC299" si="629">+SUM(AB300:AB307)</f>
        <v>0</v>
      </c>
      <c r="AC299" s="98">
        <f t="shared" si="629"/>
        <v>0</v>
      </c>
      <c r="AD299" s="98">
        <f t="shared" ref="AD299:AE299" si="630">+SUM(AD300:AD307)</f>
        <v>0</v>
      </c>
      <c r="AE299" s="98">
        <f t="shared" si="630"/>
        <v>0</v>
      </c>
      <c r="AF299" s="102">
        <f t="shared" si="625"/>
        <v>0</v>
      </c>
      <c r="AG299" s="103">
        <f t="shared" si="626"/>
        <v>0</v>
      </c>
      <c r="AI299" s="124">
        <f>+SUMIF($O$1:$AD$1,"REAL",O299:AD299)</f>
        <v>0</v>
      </c>
      <c r="AK299" s="35"/>
      <c r="AL299" s="35"/>
      <c r="AM299" s="35"/>
      <c r="AN299" s="35"/>
      <c r="AO299" s="35"/>
      <c r="AP299" s="35"/>
      <c r="AQ299" s="35"/>
      <c r="AR299" s="87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30"/>
      <c r="BJ299" s="30"/>
    </row>
    <row r="300" spans="1:71">
      <c r="A300" s="4" t="s">
        <v>87</v>
      </c>
      <c r="B300" s="4" t="s">
        <v>49</v>
      </c>
      <c r="C300" s="237"/>
      <c r="D300" s="223"/>
      <c r="E300" s="225"/>
      <c r="F300" s="12" t="s">
        <v>77</v>
      </c>
      <c r="G300" s="35"/>
      <c r="H300" s="35"/>
      <c r="I300" s="35"/>
      <c r="J300" s="35"/>
      <c r="K300" s="35"/>
      <c r="L300" s="35"/>
      <c r="M300" s="35"/>
      <c r="N300" s="35"/>
      <c r="O300" s="99"/>
      <c r="P300" s="99">
        <v>0</v>
      </c>
      <c r="Q300" s="99">
        <v>0</v>
      </c>
      <c r="R300" s="99">
        <v>0</v>
      </c>
      <c r="S300" s="99">
        <v>0</v>
      </c>
      <c r="T300" s="99">
        <v>0</v>
      </c>
      <c r="U300" s="99">
        <v>0</v>
      </c>
      <c r="V300" s="99">
        <v>0</v>
      </c>
      <c r="W300" s="99">
        <v>0</v>
      </c>
      <c r="X300" s="99">
        <v>0</v>
      </c>
      <c r="Y300" s="99">
        <v>0</v>
      </c>
      <c r="Z300" s="99">
        <v>0</v>
      </c>
      <c r="AA300" s="99">
        <v>0</v>
      </c>
      <c r="AB300" s="99">
        <v>0</v>
      </c>
      <c r="AC300" s="99">
        <v>0</v>
      </c>
      <c r="AD300" s="99">
        <v>0</v>
      </c>
      <c r="AE300" s="99">
        <v>0</v>
      </c>
      <c r="AF300" s="104">
        <f t="shared" si="625"/>
        <v>0</v>
      </c>
      <c r="AG300" s="105">
        <f t="shared" si="626"/>
        <v>0</v>
      </c>
      <c r="AK300" s="35"/>
      <c r="AL300" s="35"/>
      <c r="AM300" s="35"/>
      <c r="AN300" s="35"/>
      <c r="AO300" s="35"/>
      <c r="AP300" s="35"/>
      <c r="AQ300" s="35"/>
      <c r="AR300" s="87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30"/>
      <c r="BJ300" s="30"/>
    </row>
    <row r="301" spans="1:71">
      <c r="A301" s="4" t="s">
        <v>87</v>
      </c>
      <c r="B301" s="4" t="s">
        <v>49</v>
      </c>
      <c r="C301" s="237"/>
      <c r="D301" s="223"/>
      <c r="E301" s="225"/>
      <c r="F301" s="12" t="s">
        <v>58</v>
      </c>
      <c r="G301" s="35"/>
      <c r="H301" s="35"/>
      <c r="I301" s="35"/>
      <c r="J301" s="35"/>
      <c r="K301" s="35"/>
      <c r="L301" s="35"/>
      <c r="M301" s="35"/>
      <c r="N301" s="35"/>
      <c r="O301" s="99"/>
      <c r="P301" s="99">
        <v>0</v>
      </c>
      <c r="Q301" s="99">
        <v>0</v>
      </c>
      <c r="R301" s="99">
        <v>0</v>
      </c>
      <c r="S301" s="99">
        <v>0</v>
      </c>
      <c r="T301" s="99">
        <v>0</v>
      </c>
      <c r="U301" s="99">
        <v>0</v>
      </c>
      <c r="V301" s="99">
        <v>0</v>
      </c>
      <c r="W301" s="99">
        <v>0</v>
      </c>
      <c r="X301" s="99">
        <v>0</v>
      </c>
      <c r="Y301" s="99">
        <v>0</v>
      </c>
      <c r="Z301" s="99">
        <v>0</v>
      </c>
      <c r="AA301" s="99">
        <v>0</v>
      </c>
      <c r="AB301" s="99">
        <v>0</v>
      </c>
      <c r="AC301" s="99">
        <v>0</v>
      </c>
      <c r="AD301" s="99">
        <v>0</v>
      </c>
      <c r="AE301" s="99">
        <v>0</v>
      </c>
      <c r="AF301" s="104">
        <f t="shared" si="625"/>
        <v>0</v>
      </c>
      <c r="AG301" s="105">
        <f t="shared" si="626"/>
        <v>0</v>
      </c>
      <c r="AK301" s="35"/>
      <c r="AL301" s="35"/>
      <c r="AM301" s="35"/>
      <c r="AN301" s="35"/>
      <c r="AO301" s="35"/>
      <c r="AP301" s="35"/>
      <c r="AQ301" s="35"/>
      <c r="AR301" s="87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30"/>
      <c r="BJ301" s="30"/>
    </row>
    <row r="302" spans="1:71">
      <c r="A302" s="4" t="s">
        <v>87</v>
      </c>
      <c r="B302" s="4" t="s">
        <v>49</v>
      </c>
      <c r="C302" s="237"/>
      <c r="D302" s="223"/>
      <c r="E302" s="225"/>
      <c r="F302" s="12" t="s">
        <v>59</v>
      </c>
      <c r="G302" s="35"/>
      <c r="H302" s="35"/>
      <c r="I302" s="35"/>
      <c r="J302" s="35"/>
      <c r="K302" s="35"/>
      <c r="L302" s="35"/>
      <c r="M302" s="35"/>
      <c r="N302" s="35"/>
      <c r="O302" s="99"/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X302" s="99">
        <v>0</v>
      </c>
      <c r="Y302" s="99">
        <v>0</v>
      </c>
      <c r="Z302" s="99">
        <v>0</v>
      </c>
      <c r="AA302" s="99">
        <v>0</v>
      </c>
      <c r="AB302" s="99">
        <v>0</v>
      </c>
      <c r="AC302" s="99">
        <v>0</v>
      </c>
      <c r="AD302" s="99">
        <v>0</v>
      </c>
      <c r="AE302" s="99">
        <v>0</v>
      </c>
      <c r="AF302" s="104">
        <f t="shared" si="625"/>
        <v>0</v>
      </c>
      <c r="AG302" s="105">
        <f t="shared" si="626"/>
        <v>0</v>
      </c>
      <c r="AK302" s="35"/>
      <c r="AL302" s="35"/>
      <c r="AM302" s="35"/>
      <c r="AN302" s="35"/>
      <c r="AO302" s="35"/>
      <c r="AP302" s="35"/>
      <c r="AQ302" s="35"/>
      <c r="AR302" s="87"/>
      <c r="AS302" s="68"/>
      <c r="AT302" s="68"/>
      <c r="AU302" s="68"/>
      <c r="AV302" s="68"/>
      <c r="AW302" s="68"/>
      <c r="AX302" s="68"/>
      <c r="AY302" s="68"/>
      <c r="AZ302" s="68"/>
      <c r="BA302" s="68"/>
      <c r="BB302" s="68"/>
      <c r="BC302" s="68"/>
      <c r="BD302" s="68"/>
      <c r="BE302" s="68"/>
      <c r="BF302" s="68"/>
      <c r="BG302" s="68"/>
      <c r="BH302" s="68"/>
      <c r="BI302" s="30"/>
      <c r="BJ302" s="30"/>
    </row>
    <row r="303" spans="1:71">
      <c r="A303" s="4" t="s">
        <v>87</v>
      </c>
      <c r="B303" s="4" t="s">
        <v>49</v>
      </c>
      <c r="C303" s="237"/>
      <c r="D303" s="223"/>
      <c r="E303" s="225"/>
      <c r="F303" s="12" t="s">
        <v>60</v>
      </c>
      <c r="G303" s="35"/>
      <c r="H303" s="35"/>
      <c r="I303" s="35"/>
      <c r="J303" s="35"/>
      <c r="K303" s="35"/>
      <c r="L303" s="35"/>
      <c r="M303" s="35"/>
      <c r="N303" s="35"/>
      <c r="O303" s="99"/>
      <c r="P303" s="99">
        <v>0</v>
      </c>
      <c r="Q303" s="99">
        <v>0</v>
      </c>
      <c r="R303" s="99">
        <v>0</v>
      </c>
      <c r="S303" s="99">
        <v>0</v>
      </c>
      <c r="T303" s="99">
        <v>0</v>
      </c>
      <c r="U303" s="99">
        <v>0</v>
      </c>
      <c r="V303" s="99">
        <v>0</v>
      </c>
      <c r="W303" s="99">
        <v>0</v>
      </c>
      <c r="X303" s="99">
        <v>0</v>
      </c>
      <c r="Y303" s="99">
        <v>0</v>
      </c>
      <c r="Z303" s="99">
        <v>0</v>
      </c>
      <c r="AA303" s="99">
        <v>0</v>
      </c>
      <c r="AB303" s="99">
        <v>0</v>
      </c>
      <c r="AC303" s="99">
        <v>0</v>
      </c>
      <c r="AD303" s="99">
        <v>0</v>
      </c>
      <c r="AE303" s="99">
        <v>0</v>
      </c>
      <c r="AF303" s="104">
        <f t="shared" si="625"/>
        <v>0</v>
      </c>
      <c r="AG303" s="105">
        <f t="shared" si="626"/>
        <v>0</v>
      </c>
      <c r="AK303" s="35"/>
      <c r="AL303" s="35"/>
      <c r="AM303" s="35"/>
      <c r="AN303" s="35"/>
      <c r="AO303" s="35"/>
      <c r="AP303" s="35"/>
      <c r="AQ303" s="35"/>
      <c r="AR303" s="87"/>
      <c r="AS303" s="68"/>
      <c r="AT303" s="68"/>
      <c r="AU303" s="68"/>
      <c r="AV303" s="68"/>
      <c r="AW303" s="68"/>
      <c r="AX303" s="68"/>
      <c r="AY303" s="68"/>
      <c r="AZ303" s="68"/>
      <c r="BA303" s="68"/>
      <c r="BB303" s="68"/>
      <c r="BC303" s="68"/>
      <c r="BD303" s="68"/>
      <c r="BE303" s="68"/>
      <c r="BF303" s="68"/>
      <c r="BG303" s="68"/>
      <c r="BH303" s="68"/>
      <c r="BI303" s="30"/>
      <c r="BJ303" s="30"/>
    </row>
    <row r="304" spans="1:71">
      <c r="A304" s="4" t="s">
        <v>87</v>
      </c>
      <c r="B304" s="4" t="s">
        <v>49</v>
      </c>
      <c r="C304" s="237"/>
      <c r="D304" s="223"/>
      <c r="E304" s="225"/>
      <c r="F304" s="12" t="s">
        <v>74</v>
      </c>
      <c r="G304" s="35"/>
      <c r="H304" s="35"/>
      <c r="I304" s="35"/>
      <c r="J304" s="35"/>
      <c r="K304" s="35"/>
      <c r="L304" s="35"/>
      <c r="M304" s="35"/>
      <c r="N304" s="35"/>
      <c r="O304" s="99"/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X304" s="99">
        <v>0</v>
      </c>
      <c r="Y304" s="99">
        <v>0</v>
      </c>
      <c r="Z304" s="99">
        <v>0</v>
      </c>
      <c r="AA304" s="99">
        <v>0</v>
      </c>
      <c r="AB304" s="99">
        <v>0</v>
      </c>
      <c r="AC304" s="99">
        <v>0</v>
      </c>
      <c r="AD304" s="99">
        <v>0</v>
      </c>
      <c r="AE304" s="99">
        <v>0</v>
      </c>
      <c r="AF304" s="104">
        <f t="shared" si="625"/>
        <v>0</v>
      </c>
      <c r="AG304" s="105">
        <f t="shared" si="626"/>
        <v>0</v>
      </c>
      <c r="AK304" s="35"/>
      <c r="AL304" s="35"/>
      <c r="AM304" s="35"/>
      <c r="AN304" s="35"/>
      <c r="AO304" s="35"/>
      <c r="AP304" s="35"/>
      <c r="AQ304" s="35"/>
      <c r="AR304" s="87"/>
      <c r="AS304" s="68"/>
      <c r="AT304" s="6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30"/>
      <c r="BJ304" s="30"/>
    </row>
    <row r="305" spans="1:62">
      <c r="A305" s="4" t="s">
        <v>87</v>
      </c>
      <c r="B305" s="4" t="s">
        <v>49</v>
      </c>
      <c r="C305" s="237"/>
      <c r="D305" s="223"/>
      <c r="E305" s="225"/>
      <c r="F305" s="12" t="s">
        <v>79</v>
      </c>
      <c r="G305" s="35"/>
      <c r="H305" s="35"/>
      <c r="I305" s="35"/>
      <c r="J305" s="35"/>
      <c r="K305" s="35"/>
      <c r="L305" s="35"/>
      <c r="M305" s="35"/>
      <c r="N305" s="35"/>
      <c r="O305" s="99"/>
      <c r="P305" s="99">
        <v>0</v>
      </c>
      <c r="Q305" s="99">
        <v>0</v>
      </c>
      <c r="R305" s="99">
        <v>0</v>
      </c>
      <c r="S305" s="99">
        <v>0</v>
      </c>
      <c r="T305" s="99">
        <v>0</v>
      </c>
      <c r="U305" s="99">
        <v>0</v>
      </c>
      <c r="V305" s="99">
        <v>0</v>
      </c>
      <c r="W305" s="99">
        <v>0</v>
      </c>
      <c r="X305" s="99">
        <v>0</v>
      </c>
      <c r="Y305" s="99">
        <v>0</v>
      </c>
      <c r="Z305" s="99">
        <v>0</v>
      </c>
      <c r="AA305" s="99">
        <v>0</v>
      </c>
      <c r="AB305" s="99">
        <v>0</v>
      </c>
      <c r="AC305" s="99">
        <v>0</v>
      </c>
      <c r="AD305" s="99">
        <v>0</v>
      </c>
      <c r="AE305" s="99">
        <v>0</v>
      </c>
      <c r="AF305" s="104">
        <f t="shared" si="625"/>
        <v>0</v>
      </c>
      <c r="AG305" s="105">
        <f t="shared" si="626"/>
        <v>0</v>
      </c>
      <c r="AK305" s="35"/>
      <c r="AL305" s="35"/>
      <c r="AM305" s="35"/>
      <c r="AN305" s="35"/>
      <c r="AO305" s="35"/>
      <c r="AP305" s="35"/>
      <c r="AQ305" s="35"/>
      <c r="AR305" s="87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30"/>
      <c r="BJ305" s="30"/>
    </row>
    <row r="306" spans="1:62">
      <c r="A306" s="4" t="s">
        <v>87</v>
      </c>
      <c r="B306" s="4" t="s">
        <v>49</v>
      </c>
      <c r="C306" s="237"/>
      <c r="D306" s="223"/>
      <c r="E306" s="225"/>
      <c r="F306" s="12" t="s">
        <v>97</v>
      </c>
      <c r="G306" s="35"/>
      <c r="H306" s="35"/>
      <c r="I306" s="35"/>
      <c r="J306" s="35"/>
      <c r="K306" s="35"/>
      <c r="L306" s="35"/>
      <c r="M306" s="35"/>
      <c r="N306" s="35"/>
      <c r="O306" s="99"/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X306" s="99">
        <v>0</v>
      </c>
      <c r="Y306" s="99">
        <v>0</v>
      </c>
      <c r="Z306" s="99">
        <v>0</v>
      </c>
      <c r="AA306" s="99">
        <v>0</v>
      </c>
      <c r="AB306" s="99">
        <v>0</v>
      </c>
      <c r="AC306" s="99">
        <v>0</v>
      </c>
      <c r="AD306" s="99">
        <v>0</v>
      </c>
      <c r="AE306" s="99">
        <v>0</v>
      </c>
      <c r="AF306" s="104"/>
      <c r="AG306" s="105"/>
      <c r="AK306" s="35"/>
      <c r="AL306" s="35"/>
      <c r="AM306" s="35"/>
      <c r="AN306" s="35"/>
      <c r="AO306" s="35"/>
      <c r="AP306" s="35"/>
      <c r="AQ306" s="35"/>
      <c r="AR306" s="87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30"/>
      <c r="BJ306" s="30"/>
    </row>
    <row r="307" spans="1:62">
      <c r="A307" s="4" t="s">
        <v>87</v>
      </c>
      <c r="B307" s="4" t="s">
        <v>49</v>
      </c>
      <c r="C307" s="237"/>
      <c r="D307" s="223"/>
      <c r="E307" s="225"/>
      <c r="F307" s="12" t="s">
        <v>98</v>
      </c>
      <c r="G307" s="35"/>
      <c r="H307" s="35"/>
      <c r="I307" s="35"/>
      <c r="J307" s="35"/>
      <c r="K307" s="35"/>
      <c r="L307" s="35"/>
      <c r="M307" s="35"/>
      <c r="N307" s="35"/>
      <c r="O307" s="99"/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X307" s="99">
        <v>0</v>
      </c>
      <c r="Y307" s="99">
        <v>0</v>
      </c>
      <c r="Z307" s="99">
        <v>0</v>
      </c>
      <c r="AA307" s="99">
        <v>0</v>
      </c>
      <c r="AB307" s="99">
        <v>0</v>
      </c>
      <c r="AC307" s="99">
        <v>0</v>
      </c>
      <c r="AD307" s="99">
        <v>0</v>
      </c>
      <c r="AE307" s="99">
        <v>0</v>
      </c>
      <c r="AF307" s="104"/>
      <c r="AG307" s="105"/>
      <c r="AK307" s="36"/>
      <c r="AL307" s="36"/>
      <c r="AM307" s="36"/>
      <c r="AN307" s="36"/>
      <c r="AO307" s="36"/>
      <c r="AP307" s="36"/>
      <c r="AQ307" s="36"/>
      <c r="AR307" s="88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7"/>
      <c r="BJ307" s="30"/>
    </row>
    <row r="308" spans="1:62">
      <c r="A308" s="4" t="s">
        <v>87</v>
      </c>
      <c r="B308" s="4" t="s">
        <v>49</v>
      </c>
      <c r="C308" s="237"/>
      <c r="D308" s="223"/>
      <c r="E308" s="225"/>
      <c r="F308" s="13" t="s">
        <v>90</v>
      </c>
      <c r="G308" s="36"/>
      <c r="H308" s="36"/>
      <c r="I308" s="36"/>
      <c r="J308" s="36"/>
      <c r="K308" s="36"/>
      <c r="L308" s="36"/>
      <c r="M308" s="36"/>
      <c r="N308" s="36"/>
      <c r="O308" s="36" t="str">
        <f t="shared" ref="O308:Z308" si="631">+IFERROR(O299/O298,"")</f>
        <v/>
      </c>
      <c r="P308" s="36" t="str">
        <f t="shared" si="631"/>
        <v/>
      </c>
      <c r="Q308" s="36" t="str">
        <f t="shared" si="631"/>
        <v/>
      </c>
      <c r="R308" s="36" t="str">
        <f t="shared" si="631"/>
        <v/>
      </c>
      <c r="S308" s="36" t="str">
        <f t="shared" si="631"/>
        <v/>
      </c>
      <c r="T308" s="36" t="str">
        <f t="shared" si="631"/>
        <v/>
      </c>
      <c r="U308" s="36" t="str">
        <f t="shared" si="631"/>
        <v/>
      </c>
      <c r="V308" s="36" t="str">
        <f t="shared" si="631"/>
        <v/>
      </c>
      <c r="W308" s="36" t="str">
        <f t="shared" si="631"/>
        <v/>
      </c>
      <c r="X308" s="36" t="str">
        <f t="shared" si="631"/>
        <v/>
      </c>
      <c r="Y308" s="36" t="str">
        <f t="shared" si="631"/>
        <v/>
      </c>
      <c r="Z308" s="36" t="str">
        <f t="shared" si="631"/>
        <v/>
      </c>
      <c r="AA308" s="36" t="str">
        <f t="shared" ref="AA308:AB308" si="632">+IFERROR(AA299/AA298,"")</f>
        <v/>
      </c>
      <c r="AB308" s="36" t="str">
        <f t="shared" si="632"/>
        <v/>
      </c>
      <c r="AC308" s="36" t="str">
        <f t="shared" ref="AC308:AD308" si="633">+IFERROR(AC299/AC298,"")</f>
        <v/>
      </c>
      <c r="AD308" s="36" t="str">
        <f t="shared" si="633"/>
        <v/>
      </c>
      <c r="AE308" s="36" t="str">
        <f t="shared" ref="AE308" si="634">+IFERROR(AE299/AE298,"")</f>
        <v/>
      </c>
      <c r="AF308" s="49" t="str">
        <f t="shared" ref="AF308:AG308" si="635">+IFERROR(AF299/AF298,"")</f>
        <v/>
      </c>
      <c r="AG308" s="50" t="str">
        <f t="shared" si="635"/>
        <v/>
      </c>
      <c r="AK308" s="36"/>
      <c r="AL308" s="36"/>
      <c r="AM308" s="36"/>
      <c r="AN308" s="36"/>
      <c r="AO308" s="36"/>
      <c r="AP308" s="36"/>
      <c r="AQ308" s="36"/>
      <c r="AR308" s="88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7"/>
      <c r="BJ308" s="30"/>
    </row>
    <row r="309" spans="1:62">
      <c r="A309" s="4" t="s">
        <v>87</v>
      </c>
      <c r="B309" s="4" t="s">
        <v>99</v>
      </c>
      <c r="C309" s="237"/>
      <c r="D309" s="223"/>
      <c r="E309" s="225" t="s">
        <v>99</v>
      </c>
      <c r="F309" s="10" t="s">
        <v>40</v>
      </c>
      <c r="G309" s="19"/>
      <c r="H309" s="19"/>
      <c r="I309" s="19"/>
      <c r="J309" s="19"/>
      <c r="K309" s="19"/>
      <c r="L309" s="19"/>
      <c r="M309" s="19"/>
      <c r="N309" s="19"/>
      <c r="O309" s="97"/>
      <c r="P309" s="97">
        <v>0</v>
      </c>
      <c r="Q309" s="97">
        <v>0</v>
      </c>
      <c r="R309" s="97">
        <v>0</v>
      </c>
      <c r="S309" s="97">
        <v>0</v>
      </c>
      <c r="T309" s="97">
        <v>0</v>
      </c>
      <c r="U309" s="97">
        <v>0</v>
      </c>
      <c r="V309" s="97">
        <v>0</v>
      </c>
      <c r="W309" s="97">
        <v>0</v>
      </c>
      <c r="X309" s="97">
        <v>0</v>
      </c>
      <c r="Y309" s="97">
        <v>0</v>
      </c>
      <c r="Z309" s="97">
        <v>0</v>
      </c>
      <c r="AA309" s="97">
        <v>0</v>
      </c>
      <c r="AB309" s="97">
        <v>0</v>
      </c>
      <c r="AC309" s="97">
        <v>0</v>
      </c>
      <c r="AD309" s="97">
        <v>0</v>
      </c>
      <c r="AE309" s="97">
        <v>0</v>
      </c>
      <c r="AF309" s="100"/>
      <c r="AG309" s="101"/>
      <c r="AI309" s="124">
        <f>+SUMIF($O$1:$AD$1,"REAL",O309:AD309)</f>
        <v>0</v>
      </c>
      <c r="AK309" s="36"/>
      <c r="AL309" s="36"/>
      <c r="AM309" s="36"/>
      <c r="AN309" s="36"/>
      <c r="AO309" s="36"/>
      <c r="AP309" s="36"/>
      <c r="AQ309" s="36"/>
      <c r="AR309" s="88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7"/>
      <c r="BJ309" s="30"/>
    </row>
    <row r="310" spans="1:62">
      <c r="A310" s="4" t="s">
        <v>87</v>
      </c>
      <c r="B310" s="4" t="s">
        <v>99</v>
      </c>
      <c r="C310" s="237"/>
      <c r="D310" s="223"/>
      <c r="E310" s="225"/>
      <c r="F310" s="11" t="s">
        <v>88</v>
      </c>
      <c r="G310" s="34"/>
      <c r="H310" s="34"/>
      <c r="I310" s="34"/>
      <c r="J310" s="34"/>
      <c r="K310" s="34"/>
      <c r="L310" s="34"/>
      <c r="M310" s="34"/>
      <c r="N310" s="34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102"/>
      <c r="AG310" s="103"/>
      <c r="AI310" s="124">
        <f>+SUMIF($O$1:$AD$1,"REAL",O310:AD310)</f>
        <v>0</v>
      </c>
      <c r="AK310" s="36"/>
      <c r="AL310" s="36"/>
      <c r="AM310" s="36"/>
      <c r="AN310" s="36"/>
      <c r="AO310" s="36"/>
      <c r="AP310" s="36"/>
      <c r="AQ310" s="36"/>
      <c r="AR310" s="88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7"/>
      <c r="BJ310" s="30"/>
    </row>
    <row r="311" spans="1:62">
      <c r="A311" s="4" t="s">
        <v>87</v>
      </c>
      <c r="B311" s="4" t="s">
        <v>99</v>
      </c>
      <c r="C311" s="237"/>
      <c r="D311" s="223"/>
      <c r="E311" s="225"/>
      <c r="F311" s="12" t="s">
        <v>100</v>
      </c>
      <c r="G311" s="35"/>
      <c r="H311" s="35"/>
      <c r="I311" s="35"/>
      <c r="J311" s="35"/>
      <c r="K311" s="35"/>
      <c r="L311" s="35"/>
      <c r="M311" s="35"/>
      <c r="N311" s="35"/>
      <c r="O311" s="99"/>
      <c r="P311" s="99">
        <v>0</v>
      </c>
      <c r="Q311" s="99">
        <v>0</v>
      </c>
      <c r="R311" s="99">
        <v>0</v>
      </c>
      <c r="S311" s="99">
        <v>0</v>
      </c>
      <c r="T311" s="99">
        <v>0</v>
      </c>
      <c r="U311" s="99">
        <v>0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99">
        <v>0</v>
      </c>
      <c r="AE311" s="99">
        <v>0</v>
      </c>
      <c r="AF311" s="104"/>
      <c r="AG311" s="105"/>
      <c r="AK311" s="36"/>
      <c r="AL311" s="36"/>
      <c r="AM311" s="36"/>
      <c r="AN311" s="36"/>
      <c r="AO311" s="36"/>
      <c r="AP311" s="36"/>
      <c r="AQ311" s="36"/>
      <c r="AR311" s="88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7"/>
      <c r="BJ311" s="30"/>
    </row>
    <row r="312" spans="1:62">
      <c r="A312" s="4" t="s">
        <v>87</v>
      </c>
      <c r="B312" s="4" t="s">
        <v>99</v>
      </c>
      <c r="C312" s="237"/>
      <c r="D312" s="223"/>
      <c r="E312" s="225"/>
      <c r="F312" s="12" t="s">
        <v>101</v>
      </c>
      <c r="G312" s="35"/>
      <c r="H312" s="35"/>
      <c r="I312" s="35"/>
      <c r="J312" s="35"/>
      <c r="K312" s="35"/>
      <c r="L312" s="35"/>
      <c r="M312" s="35"/>
      <c r="N312" s="35"/>
      <c r="O312" s="99"/>
      <c r="P312" s="99">
        <v>0</v>
      </c>
      <c r="Q312" s="99">
        <v>0</v>
      </c>
      <c r="R312" s="99">
        <v>0</v>
      </c>
      <c r="S312" s="99">
        <v>0</v>
      </c>
      <c r="T312" s="99">
        <v>0</v>
      </c>
      <c r="U312" s="99">
        <v>0</v>
      </c>
      <c r="V312" s="99">
        <v>0</v>
      </c>
      <c r="W312" s="99">
        <v>0</v>
      </c>
      <c r="X312" s="99">
        <v>0</v>
      </c>
      <c r="Y312" s="99">
        <v>0</v>
      </c>
      <c r="Z312" s="99">
        <v>0</v>
      </c>
      <c r="AA312" s="99">
        <v>0</v>
      </c>
      <c r="AB312" s="99">
        <v>0</v>
      </c>
      <c r="AC312" s="99">
        <v>0</v>
      </c>
      <c r="AD312" s="99">
        <v>0</v>
      </c>
      <c r="AE312" s="99">
        <v>0</v>
      </c>
      <c r="AF312" s="104"/>
      <c r="AG312" s="105"/>
      <c r="AK312" s="36"/>
      <c r="AL312" s="36"/>
      <c r="AM312" s="36"/>
      <c r="AN312" s="36"/>
      <c r="AO312" s="36"/>
      <c r="AP312" s="36"/>
      <c r="AQ312" s="36"/>
      <c r="AR312" s="88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7"/>
      <c r="BJ312" s="30"/>
    </row>
    <row r="313" spans="1:62">
      <c r="A313" s="4" t="s">
        <v>87</v>
      </c>
      <c r="B313" s="4" t="s">
        <v>99</v>
      </c>
      <c r="C313" s="237"/>
      <c r="D313" s="223"/>
      <c r="E313" s="225"/>
      <c r="F313" s="12" t="s">
        <v>102</v>
      </c>
      <c r="G313" s="35"/>
      <c r="H313" s="35"/>
      <c r="I313" s="35"/>
      <c r="J313" s="35"/>
      <c r="K313" s="35"/>
      <c r="L313" s="35"/>
      <c r="M313" s="35"/>
      <c r="N313" s="35"/>
      <c r="O313" s="99"/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99">
        <v>0</v>
      </c>
      <c r="AE313" s="99">
        <v>0</v>
      </c>
      <c r="AF313" s="127"/>
      <c r="AG313" s="128"/>
      <c r="AI313" s="129"/>
      <c r="AK313" s="36"/>
      <c r="AL313" s="36"/>
      <c r="AM313" s="36"/>
      <c r="AN313" s="36"/>
      <c r="AO313" s="36"/>
      <c r="AP313" s="36"/>
      <c r="AQ313" s="36"/>
      <c r="AR313" s="88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7"/>
      <c r="BJ313" s="30"/>
    </row>
    <row r="314" spans="1:62" ht="15" customHeight="1">
      <c r="A314" s="4" t="s">
        <v>87</v>
      </c>
      <c r="B314" s="4" t="s">
        <v>99</v>
      </c>
      <c r="C314" s="237"/>
      <c r="D314" s="223"/>
      <c r="E314" s="225"/>
      <c r="F314" s="13" t="s">
        <v>90</v>
      </c>
      <c r="G314" s="36"/>
      <c r="H314" s="36"/>
      <c r="I314" s="36"/>
      <c r="J314" s="36"/>
      <c r="K314" s="36"/>
      <c r="L314" s="36"/>
      <c r="M314" s="36"/>
      <c r="N314" s="36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53"/>
      <c r="AG314" s="54"/>
      <c r="AK314" s="19"/>
      <c r="AL314" s="19"/>
      <c r="AM314" s="19"/>
      <c r="AN314" s="19"/>
      <c r="AO314" s="19"/>
      <c r="AP314" s="19"/>
      <c r="AQ314" s="19"/>
      <c r="AR314" s="85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65"/>
      <c r="BJ314" s="65"/>
    </row>
    <row r="315" spans="1:62" ht="14.4" customHeight="1">
      <c r="A315" s="4" t="s">
        <v>87</v>
      </c>
      <c r="B315" s="4" t="s">
        <v>54</v>
      </c>
      <c r="C315" s="237"/>
      <c r="D315" s="223"/>
      <c r="E315" s="225" t="s">
        <v>54</v>
      </c>
      <c r="F315" s="10" t="s">
        <v>40</v>
      </c>
      <c r="G315" s="19"/>
      <c r="H315" s="19"/>
      <c r="I315" s="19"/>
      <c r="J315" s="19"/>
      <c r="K315" s="19"/>
      <c r="L315" s="19"/>
      <c r="M315" s="19"/>
      <c r="N315" s="19"/>
      <c r="O315" s="97"/>
      <c r="P315" s="97">
        <v>0</v>
      </c>
      <c r="Q315" s="97">
        <v>0</v>
      </c>
      <c r="R315" s="97">
        <v>0</v>
      </c>
      <c r="S315" s="97">
        <v>2</v>
      </c>
      <c r="T315" s="97">
        <v>0</v>
      </c>
      <c r="U315" s="97">
        <v>0</v>
      </c>
      <c r="V315" s="97">
        <v>1</v>
      </c>
      <c r="W315" s="97">
        <v>1</v>
      </c>
      <c r="X315" s="97">
        <v>0</v>
      </c>
      <c r="Y315" s="97">
        <v>0</v>
      </c>
      <c r="Z315" s="97">
        <v>0</v>
      </c>
      <c r="AA315" s="97">
        <v>0</v>
      </c>
      <c r="AB315" s="97">
        <v>0</v>
      </c>
      <c r="AC315" s="97">
        <v>1</v>
      </c>
      <c r="AD315" s="97">
        <v>0</v>
      </c>
      <c r="AE315" s="97">
        <v>0</v>
      </c>
      <c r="AF315" s="100">
        <f t="shared" ref="AF315:AF316" si="636">+SUM(O315:R315)</f>
        <v>0</v>
      </c>
      <c r="AG315" s="101">
        <f t="shared" ref="AG315:AG316" si="637">+SUM(S315:AD315)</f>
        <v>5</v>
      </c>
      <c r="AI315" s="124">
        <f>+SUMIF($O$1:$AD$1,"REAL",O315:AD315)</f>
        <v>5</v>
      </c>
      <c r="AK315" s="34"/>
      <c r="AL315" s="34"/>
      <c r="AM315" s="34"/>
      <c r="AN315" s="34"/>
      <c r="AO315" s="34"/>
      <c r="AP315" s="34"/>
      <c r="AQ315" s="34"/>
      <c r="AR315" s="86"/>
      <c r="AS315" s="94"/>
      <c r="AT315" s="94"/>
      <c r="AU315" s="94"/>
      <c r="AV315" s="94"/>
      <c r="AW315" s="94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66"/>
      <c r="BJ315" s="66"/>
    </row>
    <row r="316" spans="1:62">
      <c r="A316" s="4" t="s">
        <v>87</v>
      </c>
      <c r="B316" s="4" t="s">
        <v>54</v>
      </c>
      <c r="C316" s="237"/>
      <c r="D316" s="223"/>
      <c r="E316" s="225"/>
      <c r="F316" s="11" t="s">
        <v>88</v>
      </c>
      <c r="G316" s="34"/>
      <c r="H316" s="34"/>
      <c r="I316" s="34"/>
      <c r="J316" s="34"/>
      <c r="K316" s="34"/>
      <c r="L316" s="34"/>
      <c r="M316" s="34"/>
      <c r="N316" s="34"/>
      <c r="O316" s="98"/>
      <c r="P316" s="98">
        <v>0</v>
      </c>
      <c r="Q316" s="98">
        <v>0</v>
      </c>
      <c r="R316" s="98">
        <v>0</v>
      </c>
      <c r="S316" s="98">
        <v>2</v>
      </c>
      <c r="T316" s="98">
        <v>0</v>
      </c>
      <c r="U316" s="98">
        <v>0</v>
      </c>
      <c r="V316" s="98">
        <v>1</v>
      </c>
      <c r="W316" s="98">
        <v>1</v>
      </c>
      <c r="X316" s="98">
        <v>0</v>
      </c>
      <c r="Y316" s="98">
        <v>0</v>
      </c>
      <c r="Z316" s="98">
        <v>0</v>
      </c>
      <c r="AA316" s="98">
        <v>0</v>
      </c>
      <c r="AB316" s="98">
        <v>0</v>
      </c>
      <c r="AC316" s="98">
        <v>7</v>
      </c>
      <c r="AD316" s="98">
        <v>0</v>
      </c>
      <c r="AE316" s="98">
        <v>0</v>
      </c>
      <c r="AF316" s="102">
        <f t="shared" si="636"/>
        <v>0</v>
      </c>
      <c r="AG316" s="103">
        <f t="shared" si="637"/>
        <v>11</v>
      </c>
      <c r="AI316" s="124">
        <f>+SUMIF($O$1:$AD$1,"REAL",O316:AD316)</f>
        <v>11</v>
      </c>
      <c r="AK316" s="36"/>
      <c r="AL316" s="36"/>
      <c r="AM316" s="36"/>
      <c r="AN316" s="36"/>
      <c r="AO316" s="36"/>
      <c r="AP316" s="36"/>
      <c r="AQ316" s="36"/>
      <c r="AR316" s="88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7"/>
      <c r="BJ316" s="30"/>
    </row>
    <row r="317" spans="1:62" ht="15" customHeight="1">
      <c r="A317" s="4" t="s">
        <v>87</v>
      </c>
      <c r="B317" s="4" t="s">
        <v>54</v>
      </c>
      <c r="C317" s="237"/>
      <c r="D317" s="224"/>
      <c r="E317" s="225"/>
      <c r="F317" s="13" t="s">
        <v>90</v>
      </c>
      <c r="G317" s="36"/>
      <c r="H317" s="36"/>
      <c r="I317" s="36"/>
      <c r="J317" s="36"/>
      <c r="K317" s="36"/>
      <c r="L317" s="36"/>
      <c r="M317" s="36"/>
      <c r="N317" s="36"/>
      <c r="O317" s="36"/>
      <c r="P317" s="36" t="str">
        <f t="shared" ref="P317:Y317" si="638">+IFERROR(P316/P315,"")</f>
        <v/>
      </c>
      <c r="Q317" s="36" t="str">
        <f t="shared" si="638"/>
        <v/>
      </c>
      <c r="R317" s="36" t="str">
        <f t="shared" si="638"/>
        <v/>
      </c>
      <c r="S317" s="36">
        <f t="shared" si="638"/>
        <v>1</v>
      </c>
      <c r="T317" s="36" t="str">
        <f t="shared" si="638"/>
        <v/>
      </c>
      <c r="U317" s="36" t="str">
        <f t="shared" si="638"/>
        <v/>
      </c>
      <c r="V317" s="36">
        <f t="shared" si="638"/>
        <v>1</v>
      </c>
      <c r="W317" s="36">
        <f t="shared" si="638"/>
        <v>1</v>
      </c>
      <c r="X317" s="36" t="str">
        <f t="shared" si="638"/>
        <v/>
      </c>
      <c r="Y317" s="36" t="str">
        <f t="shared" si="638"/>
        <v/>
      </c>
      <c r="Z317" s="36" t="str">
        <f t="shared" ref="Z317:AA317" si="639">+IFERROR(Z316/Z315,"")</f>
        <v/>
      </c>
      <c r="AA317" s="36" t="str">
        <f t="shared" si="639"/>
        <v/>
      </c>
      <c r="AB317" s="36" t="str">
        <f t="shared" ref="AB317:AC317" si="640">+IFERROR(AB316/AB315,"")</f>
        <v/>
      </c>
      <c r="AC317" s="36">
        <f t="shared" si="640"/>
        <v>7</v>
      </c>
      <c r="AD317" s="36" t="str">
        <f t="shared" ref="AD317:AE317" si="641">+IFERROR(AD316/AD315,"")</f>
        <v/>
      </c>
      <c r="AE317" s="36" t="str">
        <f t="shared" si="641"/>
        <v/>
      </c>
      <c r="AF317" s="49" t="str">
        <f t="shared" ref="AF317:AG317" si="642">+IFERROR(AF316/AF315,"")</f>
        <v/>
      </c>
      <c r="AG317" s="50">
        <f t="shared" si="642"/>
        <v>2.2000000000000002</v>
      </c>
      <c r="AK317" s="19"/>
      <c r="AL317" s="19"/>
      <c r="AM317" s="19"/>
      <c r="AN317" s="19"/>
      <c r="AO317" s="19"/>
      <c r="AP317" s="19"/>
      <c r="AQ317" s="19"/>
      <c r="AR317" s="85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  <c r="BE317" s="93"/>
      <c r="BF317" s="93"/>
      <c r="BG317" s="93"/>
      <c r="BH317" s="93"/>
      <c r="BI317" s="65"/>
      <c r="BJ317" s="65"/>
    </row>
    <row r="318" spans="1:62" ht="14.4" customHeight="1">
      <c r="A318" s="4" t="s">
        <v>87</v>
      </c>
      <c r="B318" s="4" t="s">
        <v>50</v>
      </c>
      <c r="C318" s="237"/>
      <c r="D318" s="226" t="s">
        <v>36</v>
      </c>
      <c r="E318" s="225" t="s">
        <v>50</v>
      </c>
      <c r="F318" s="10" t="s">
        <v>40</v>
      </c>
      <c r="G318" s="19"/>
      <c r="H318" s="19"/>
      <c r="I318" s="19"/>
      <c r="J318" s="19"/>
      <c r="K318" s="19"/>
      <c r="L318" s="19"/>
      <c r="M318" s="19"/>
      <c r="N318" s="19"/>
      <c r="O318" s="97"/>
      <c r="P318" s="97">
        <v>0</v>
      </c>
      <c r="Q318" s="97">
        <v>0</v>
      </c>
      <c r="R318" s="97">
        <v>0</v>
      </c>
      <c r="S318" s="97">
        <v>0</v>
      </c>
      <c r="T318" s="97">
        <v>0</v>
      </c>
      <c r="U318" s="97">
        <v>0</v>
      </c>
      <c r="V318" s="97">
        <v>0</v>
      </c>
      <c r="W318" s="97">
        <v>0</v>
      </c>
      <c r="X318" s="97">
        <v>2</v>
      </c>
      <c r="Y318" s="97">
        <v>1</v>
      </c>
      <c r="Z318" s="97">
        <v>2</v>
      </c>
      <c r="AA318" s="97">
        <v>2</v>
      </c>
      <c r="AB318" s="97">
        <v>4</v>
      </c>
      <c r="AC318" s="97">
        <v>2</v>
      </c>
      <c r="AD318" s="97">
        <v>1</v>
      </c>
      <c r="AE318" s="97">
        <v>0</v>
      </c>
      <c r="AF318" s="100">
        <f t="shared" ref="AF318:AF321" si="643">+SUM(O318:R318)</f>
        <v>0</v>
      </c>
      <c r="AG318" s="101">
        <f t="shared" ref="AG318:AG321" si="644">+SUM(S318:AD318)</f>
        <v>14</v>
      </c>
      <c r="AI318" s="124">
        <f>+SUMIF($O$1:$AD$1,"REAL",O318:AD318)</f>
        <v>14</v>
      </c>
      <c r="AK318" s="34"/>
      <c r="AL318" s="34"/>
      <c r="AM318" s="34"/>
      <c r="AN318" s="34"/>
      <c r="AO318" s="34"/>
      <c r="AP318" s="34"/>
      <c r="AQ318" s="34"/>
      <c r="AR318" s="86"/>
      <c r="AS318" s="94"/>
      <c r="AT318" s="94"/>
      <c r="AU318" s="94"/>
      <c r="AV318" s="94"/>
      <c r="AW318" s="94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66"/>
      <c r="BJ318" s="66"/>
    </row>
    <row r="319" spans="1:62">
      <c r="A319" s="4" t="s">
        <v>87</v>
      </c>
      <c r="B319" s="4" t="s">
        <v>50</v>
      </c>
      <c r="C319" s="237"/>
      <c r="D319" s="226"/>
      <c r="E319" s="225"/>
      <c r="F319" s="11" t="s">
        <v>88</v>
      </c>
      <c r="G319" s="34"/>
      <c r="H319" s="34"/>
      <c r="I319" s="34"/>
      <c r="J319" s="34"/>
      <c r="K319" s="34"/>
      <c r="L319" s="34"/>
      <c r="M319" s="34"/>
      <c r="N319" s="34"/>
      <c r="O319" s="98">
        <f>+SUM(O320:O321)</f>
        <v>0</v>
      </c>
      <c r="P319" s="98">
        <f t="shared" ref="P319:Z319" si="645">+SUM(P320:P321)</f>
        <v>0</v>
      </c>
      <c r="Q319" s="98">
        <f t="shared" si="645"/>
        <v>0</v>
      </c>
      <c r="R319" s="98">
        <f t="shared" si="645"/>
        <v>0</v>
      </c>
      <c r="S319" s="98">
        <f t="shared" si="645"/>
        <v>0</v>
      </c>
      <c r="T319" s="98">
        <f t="shared" si="645"/>
        <v>1</v>
      </c>
      <c r="U319" s="98">
        <f t="shared" si="645"/>
        <v>0</v>
      </c>
      <c r="V319" s="98">
        <f t="shared" si="645"/>
        <v>0</v>
      </c>
      <c r="W319" s="98">
        <f t="shared" si="645"/>
        <v>0</v>
      </c>
      <c r="X319" s="98">
        <f t="shared" si="645"/>
        <v>3</v>
      </c>
      <c r="Y319" s="98">
        <f t="shared" si="645"/>
        <v>1</v>
      </c>
      <c r="Z319" s="98">
        <f t="shared" si="645"/>
        <v>4</v>
      </c>
      <c r="AA319" s="98">
        <f t="shared" ref="AA319:AB319" si="646">+SUM(AA320:AA321)</f>
        <v>14</v>
      </c>
      <c r="AB319" s="98">
        <f t="shared" si="646"/>
        <v>5</v>
      </c>
      <c r="AC319" s="98">
        <f t="shared" ref="AC319:AD319" si="647">+SUM(AC320:AC321)</f>
        <v>3</v>
      </c>
      <c r="AD319" s="98">
        <f t="shared" si="647"/>
        <v>2</v>
      </c>
      <c r="AE319" s="98">
        <f t="shared" ref="AE319" si="648">+SUM(AE320:AE321)</f>
        <v>0</v>
      </c>
      <c r="AF319" s="102">
        <f t="shared" si="643"/>
        <v>0</v>
      </c>
      <c r="AG319" s="103">
        <f t="shared" si="644"/>
        <v>33</v>
      </c>
      <c r="AI319" s="124">
        <f>+SUMIF($O$1:$AD$1,"REAL",O319:AD319)</f>
        <v>33</v>
      </c>
      <c r="AK319" s="35"/>
      <c r="AL319" s="35"/>
      <c r="AM319" s="35"/>
      <c r="AN319" s="35"/>
      <c r="AO319" s="35"/>
      <c r="AP319" s="35"/>
      <c r="AQ319" s="35"/>
      <c r="AR319" s="87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30"/>
      <c r="BJ319" s="30"/>
    </row>
    <row r="320" spans="1:62">
      <c r="A320" s="4" t="s">
        <v>87</v>
      </c>
      <c r="B320" s="4" t="s">
        <v>50</v>
      </c>
      <c r="C320" s="237"/>
      <c r="D320" s="226"/>
      <c r="E320" s="225"/>
      <c r="F320" s="12" t="s">
        <v>1</v>
      </c>
      <c r="G320" s="35"/>
      <c r="H320" s="35"/>
      <c r="I320" s="35"/>
      <c r="J320" s="35"/>
      <c r="K320" s="35"/>
      <c r="L320" s="35"/>
      <c r="M320" s="35"/>
      <c r="N320" s="35"/>
      <c r="O320" s="99"/>
      <c r="P320" s="99">
        <v>0</v>
      </c>
      <c r="Q320" s="99">
        <v>0</v>
      </c>
      <c r="R320" s="99">
        <v>0</v>
      </c>
      <c r="S320" s="99">
        <v>0</v>
      </c>
      <c r="T320" s="99">
        <v>1</v>
      </c>
      <c r="U320" s="99">
        <v>0</v>
      </c>
      <c r="V320" s="99">
        <v>0</v>
      </c>
      <c r="W320" s="99">
        <v>0</v>
      </c>
      <c r="X320" s="99">
        <v>3</v>
      </c>
      <c r="Y320" s="99">
        <v>1</v>
      </c>
      <c r="Z320" s="99">
        <v>4</v>
      </c>
      <c r="AA320" s="99">
        <v>14</v>
      </c>
      <c r="AB320" s="99">
        <v>5</v>
      </c>
      <c r="AC320" s="99">
        <v>3</v>
      </c>
      <c r="AD320" s="99">
        <v>2</v>
      </c>
      <c r="AE320" s="99">
        <v>0</v>
      </c>
      <c r="AF320" s="104">
        <f t="shared" si="643"/>
        <v>0</v>
      </c>
      <c r="AG320" s="105">
        <f t="shared" si="644"/>
        <v>33</v>
      </c>
      <c r="AK320" s="35"/>
      <c r="AL320" s="35"/>
      <c r="AM320" s="35"/>
      <c r="AN320" s="35"/>
      <c r="AO320" s="35"/>
      <c r="AP320" s="35"/>
      <c r="AQ320" s="35"/>
      <c r="AR320" s="87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30"/>
      <c r="BJ320" s="30"/>
    </row>
    <row r="321" spans="1:62">
      <c r="A321" s="4" t="s">
        <v>87</v>
      </c>
      <c r="B321" s="4" t="s">
        <v>50</v>
      </c>
      <c r="C321" s="237"/>
      <c r="D321" s="226"/>
      <c r="E321" s="225"/>
      <c r="F321" s="12" t="s">
        <v>2</v>
      </c>
      <c r="G321" s="35"/>
      <c r="H321" s="35"/>
      <c r="I321" s="35"/>
      <c r="J321" s="35"/>
      <c r="K321" s="35"/>
      <c r="L321" s="35"/>
      <c r="M321" s="35"/>
      <c r="N321" s="35"/>
      <c r="O321" s="99"/>
      <c r="P321" s="99">
        <v>0</v>
      </c>
      <c r="Q321" s="99">
        <v>0</v>
      </c>
      <c r="R321" s="99">
        <v>0</v>
      </c>
      <c r="S321" s="99">
        <v>0</v>
      </c>
      <c r="T321" s="99">
        <v>0</v>
      </c>
      <c r="U321" s="99">
        <v>0</v>
      </c>
      <c r="V321" s="99">
        <v>0</v>
      </c>
      <c r="W321" s="99">
        <v>0</v>
      </c>
      <c r="X321" s="99">
        <v>0</v>
      </c>
      <c r="Y321" s="99">
        <v>0</v>
      </c>
      <c r="Z321" s="99">
        <v>0</v>
      </c>
      <c r="AA321" s="99">
        <v>0</v>
      </c>
      <c r="AB321" s="99">
        <v>0</v>
      </c>
      <c r="AC321" s="99">
        <v>0</v>
      </c>
      <c r="AD321" s="99">
        <v>0</v>
      </c>
      <c r="AE321" s="99">
        <v>0</v>
      </c>
      <c r="AF321" s="104">
        <f t="shared" si="643"/>
        <v>0</v>
      </c>
      <c r="AG321" s="105">
        <f t="shared" si="644"/>
        <v>0</v>
      </c>
      <c r="AK321" s="37"/>
      <c r="AL321" s="37"/>
      <c r="AM321" s="37"/>
      <c r="AN321" s="37"/>
      <c r="AO321" s="37"/>
      <c r="AP321" s="37"/>
      <c r="AQ321" s="37"/>
      <c r="AR321" s="89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</row>
    <row r="322" spans="1:62">
      <c r="A322" s="4" t="s">
        <v>87</v>
      </c>
      <c r="B322" s="4" t="s">
        <v>50</v>
      </c>
      <c r="C322" s="237"/>
      <c r="D322" s="226"/>
      <c r="E322" s="225"/>
      <c r="F322" s="14" t="s">
        <v>83</v>
      </c>
      <c r="G322" s="37"/>
      <c r="H322" s="37"/>
      <c r="I322" s="37"/>
      <c r="J322" s="37"/>
      <c r="K322" s="37"/>
      <c r="L322" s="37"/>
      <c r="M322" s="37"/>
      <c r="N322" s="3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7">
        <f t="shared" ref="AF322" si="649">+SUMIF($O$1:$AD$1,"REAL",O322:AD322)</f>
        <v>0</v>
      </c>
      <c r="AG322" s="108"/>
      <c r="AK322" s="37"/>
      <c r="AL322" s="37"/>
      <c r="AM322" s="37"/>
      <c r="AN322" s="37"/>
      <c r="AO322" s="37"/>
      <c r="AP322" s="37"/>
      <c r="AQ322" s="37"/>
      <c r="AR322" s="89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</row>
    <row r="323" spans="1:62">
      <c r="A323" s="4" t="s">
        <v>87</v>
      </c>
      <c r="B323" s="4" t="s">
        <v>50</v>
      </c>
      <c r="C323" s="237"/>
      <c r="D323" s="226"/>
      <c r="E323" s="225"/>
      <c r="F323" s="14" t="s">
        <v>103</v>
      </c>
      <c r="G323" s="37"/>
      <c r="H323" s="37"/>
      <c r="I323" s="37"/>
      <c r="J323" s="37"/>
      <c r="K323" s="37"/>
      <c r="L323" s="37"/>
      <c r="M323" s="37"/>
      <c r="N323" s="3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7"/>
      <c r="AG323" s="108"/>
      <c r="AK323" s="37"/>
      <c r="AL323" s="37"/>
      <c r="AM323" s="37"/>
      <c r="AN323" s="37"/>
      <c r="AO323" s="37"/>
      <c r="AP323" s="37"/>
      <c r="AQ323" s="37"/>
      <c r="AR323" s="89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</row>
    <row r="324" spans="1:62">
      <c r="A324" s="4" t="s">
        <v>87</v>
      </c>
      <c r="B324" s="4" t="s">
        <v>50</v>
      </c>
      <c r="C324" s="237"/>
      <c r="D324" s="226"/>
      <c r="E324" s="225"/>
      <c r="F324" s="14" t="s">
        <v>104</v>
      </c>
      <c r="G324" s="37"/>
      <c r="H324" s="37"/>
      <c r="I324" s="37"/>
      <c r="J324" s="37"/>
      <c r="K324" s="37"/>
      <c r="L324" s="37"/>
      <c r="M324" s="37"/>
      <c r="N324" s="3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7"/>
      <c r="AG324" s="108"/>
      <c r="AK324" s="36"/>
      <c r="AL324" s="36"/>
      <c r="AM324" s="36"/>
      <c r="AN324" s="36"/>
      <c r="AO324" s="36"/>
      <c r="AP324" s="36"/>
      <c r="AQ324" s="36"/>
      <c r="AR324" s="88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8"/>
    </row>
    <row r="325" spans="1:62" ht="15" customHeight="1">
      <c r="A325" s="4" t="s">
        <v>87</v>
      </c>
      <c r="B325" s="4" t="s">
        <v>50</v>
      </c>
      <c r="C325" s="237"/>
      <c r="D325" s="226"/>
      <c r="E325" s="225"/>
      <c r="F325" s="13" t="s">
        <v>90</v>
      </c>
      <c r="G325" s="36"/>
      <c r="H325" s="36"/>
      <c r="I325" s="36"/>
      <c r="J325" s="36"/>
      <c r="K325" s="36"/>
      <c r="L325" s="36"/>
      <c r="M325" s="36"/>
      <c r="N325" s="36"/>
      <c r="O325" s="36"/>
      <c r="P325" s="36" t="str">
        <f>+IFERROR(P319/P318,"")</f>
        <v/>
      </c>
      <c r="Q325" s="36" t="str">
        <f t="shared" ref="Q325:Z325" si="650">+IFERROR(Q319/Q318,"")</f>
        <v/>
      </c>
      <c r="R325" s="36" t="str">
        <f t="shared" si="650"/>
        <v/>
      </c>
      <c r="S325" s="36" t="str">
        <f t="shared" si="650"/>
        <v/>
      </c>
      <c r="T325" s="36" t="str">
        <f t="shared" si="650"/>
        <v/>
      </c>
      <c r="U325" s="36" t="str">
        <f t="shared" si="650"/>
        <v/>
      </c>
      <c r="V325" s="36" t="str">
        <f t="shared" si="650"/>
        <v/>
      </c>
      <c r="W325" s="36" t="str">
        <f t="shared" si="650"/>
        <v/>
      </c>
      <c r="X325" s="36">
        <f t="shared" si="650"/>
        <v>1.5</v>
      </c>
      <c r="Y325" s="36">
        <f t="shared" si="650"/>
        <v>1</v>
      </c>
      <c r="Z325" s="36">
        <f t="shared" si="650"/>
        <v>2</v>
      </c>
      <c r="AA325" s="36">
        <f t="shared" ref="AA325:AB325" si="651">+IFERROR(AA319/AA318,"")</f>
        <v>7</v>
      </c>
      <c r="AB325" s="36">
        <f t="shared" si="651"/>
        <v>1.25</v>
      </c>
      <c r="AC325" s="36">
        <f t="shared" ref="AC325:AD325" si="652">+IFERROR(AC319/AC318,"")</f>
        <v>1.5</v>
      </c>
      <c r="AD325" s="36">
        <f t="shared" si="652"/>
        <v>2</v>
      </c>
      <c r="AE325" s="36" t="str">
        <f t="shared" ref="AE325" si="653">+IFERROR(AE319/AE318,"")</f>
        <v/>
      </c>
      <c r="AF325" s="53" t="str">
        <f t="shared" ref="AF325:AG325" si="654">+IFERROR(AF319/AF318,"")</f>
        <v/>
      </c>
      <c r="AG325" s="54">
        <f t="shared" si="654"/>
        <v>2.3571428571428572</v>
      </c>
      <c r="AK325" s="19"/>
      <c r="AL325" s="19"/>
      <c r="AM325" s="19"/>
      <c r="AN325" s="19"/>
      <c r="AO325" s="19"/>
      <c r="AP325" s="19"/>
      <c r="AQ325" s="19"/>
      <c r="AR325" s="85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  <c r="BE325" s="93"/>
      <c r="BF325" s="93"/>
      <c r="BG325" s="93"/>
      <c r="BH325" s="93"/>
      <c r="BI325" s="65"/>
      <c r="BJ325" s="65"/>
    </row>
    <row r="326" spans="1:62" ht="14.4" customHeight="1">
      <c r="A326" s="4" t="s">
        <v>87</v>
      </c>
      <c r="B326" s="4" t="s">
        <v>41</v>
      </c>
      <c r="C326" s="237"/>
      <c r="D326" s="222" t="s">
        <v>37</v>
      </c>
      <c r="E326" s="225" t="s">
        <v>41</v>
      </c>
      <c r="F326" s="10" t="s">
        <v>40</v>
      </c>
      <c r="G326" s="19"/>
      <c r="H326" s="19"/>
      <c r="I326" s="19"/>
      <c r="J326" s="19"/>
      <c r="K326" s="19"/>
      <c r="L326" s="19"/>
      <c r="M326" s="19"/>
      <c r="N326" s="19"/>
      <c r="O326" s="97"/>
      <c r="P326" s="97">
        <v>0</v>
      </c>
      <c r="Q326" s="97">
        <v>0</v>
      </c>
      <c r="R326" s="97">
        <v>0</v>
      </c>
      <c r="S326" s="97">
        <v>0</v>
      </c>
      <c r="T326" s="97">
        <v>0</v>
      </c>
      <c r="U326" s="97">
        <v>0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0</v>
      </c>
      <c r="AC326" s="97">
        <v>0</v>
      </c>
      <c r="AD326" s="97">
        <v>0</v>
      </c>
      <c r="AE326" s="97">
        <v>0</v>
      </c>
      <c r="AF326" s="100">
        <f t="shared" ref="AF326:AF329" si="655">+SUM(O326:R326)</f>
        <v>0</v>
      </c>
      <c r="AG326" s="101">
        <f t="shared" ref="AG326:AG329" si="656">+SUM(S326:AD326)</f>
        <v>0</v>
      </c>
      <c r="AI326" s="124">
        <f>+SUMIF($O$1:$AD$1,"REAL",O326:AD326)</f>
        <v>0</v>
      </c>
      <c r="AK326" s="34"/>
      <c r="AL326" s="34"/>
      <c r="AM326" s="34"/>
      <c r="AN326" s="34"/>
      <c r="AO326" s="34"/>
      <c r="AP326" s="34"/>
      <c r="AQ326" s="34"/>
      <c r="AR326" s="86"/>
      <c r="AS326" s="94"/>
      <c r="AT326" s="94"/>
      <c r="AU326" s="94"/>
      <c r="AV326" s="94"/>
      <c r="AW326" s="94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66"/>
      <c r="BJ326" s="66"/>
    </row>
    <row r="327" spans="1:62">
      <c r="A327" s="4" t="s">
        <v>87</v>
      </c>
      <c r="B327" s="4" t="s">
        <v>41</v>
      </c>
      <c r="C327" s="237"/>
      <c r="D327" s="223"/>
      <c r="E327" s="225"/>
      <c r="F327" s="11" t="s">
        <v>88</v>
      </c>
      <c r="G327" s="34"/>
      <c r="H327" s="34"/>
      <c r="I327" s="34"/>
      <c r="J327" s="34"/>
      <c r="K327" s="34"/>
      <c r="L327" s="34"/>
      <c r="M327" s="34"/>
      <c r="N327" s="34"/>
      <c r="O327" s="98"/>
      <c r="P327" s="98">
        <f>+SUM(P328:P330)</f>
        <v>0</v>
      </c>
      <c r="Q327" s="98">
        <f t="shared" ref="Q327:Y327" si="657">+SUM(Q328:Q330)</f>
        <v>0</v>
      </c>
      <c r="R327" s="98">
        <f t="shared" si="657"/>
        <v>0</v>
      </c>
      <c r="S327" s="98">
        <f t="shared" si="657"/>
        <v>0</v>
      </c>
      <c r="T327" s="98">
        <f t="shared" si="657"/>
        <v>0</v>
      </c>
      <c r="U327" s="98">
        <f t="shared" si="657"/>
        <v>0</v>
      </c>
      <c r="V327" s="98">
        <f t="shared" si="657"/>
        <v>0</v>
      </c>
      <c r="W327" s="98">
        <f t="shared" si="657"/>
        <v>0</v>
      </c>
      <c r="X327" s="98">
        <f t="shared" si="657"/>
        <v>0</v>
      </c>
      <c r="Y327" s="98">
        <f t="shared" si="657"/>
        <v>0</v>
      </c>
      <c r="Z327" s="98">
        <f t="shared" ref="Z327:AA327" si="658">+SUM(Z328:Z330)</f>
        <v>0</v>
      </c>
      <c r="AA327" s="98">
        <f t="shared" si="658"/>
        <v>0</v>
      </c>
      <c r="AB327" s="98">
        <f t="shared" ref="AB327:AC327" si="659">+SUM(AB328:AB330)</f>
        <v>0</v>
      </c>
      <c r="AC327" s="98">
        <f t="shared" si="659"/>
        <v>0</v>
      </c>
      <c r="AD327" s="98">
        <f t="shared" ref="AD327:AE327" si="660">+SUM(AD328:AD330)</f>
        <v>0</v>
      </c>
      <c r="AE327" s="98">
        <f t="shared" si="660"/>
        <v>0</v>
      </c>
      <c r="AF327" s="102">
        <f t="shared" si="655"/>
        <v>0</v>
      </c>
      <c r="AG327" s="103">
        <f t="shared" si="656"/>
        <v>0</v>
      </c>
      <c r="AI327" s="124">
        <f>+SUMIF($O$1:$AD$1,"REAL",O327:AD327)</f>
        <v>0</v>
      </c>
      <c r="AK327" s="35"/>
      <c r="AL327" s="35"/>
      <c r="AM327" s="35"/>
      <c r="AN327" s="35"/>
      <c r="AO327" s="35"/>
      <c r="AP327" s="35"/>
      <c r="AQ327" s="35"/>
      <c r="AR327" s="87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30"/>
      <c r="BJ327" s="30"/>
    </row>
    <row r="328" spans="1:62">
      <c r="A328" s="4" t="s">
        <v>87</v>
      </c>
      <c r="B328" s="4" t="s">
        <v>41</v>
      </c>
      <c r="C328" s="237"/>
      <c r="D328" s="223"/>
      <c r="E328" s="225"/>
      <c r="F328" s="12" t="s">
        <v>105</v>
      </c>
      <c r="G328" s="35"/>
      <c r="H328" s="35"/>
      <c r="I328" s="35"/>
      <c r="J328" s="35"/>
      <c r="K328" s="35"/>
      <c r="L328" s="35"/>
      <c r="M328" s="35"/>
      <c r="N328" s="35"/>
      <c r="O328" s="99"/>
      <c r="P328" s="99">
        <v>0</v>
      </c>
      <c r="Q328" s="99">
        <v>0</v>
      </c>
      <c r="R328" s="99">
        <v>0</v>
      </c>
      <c r="S328" s="99">
        <v>0</v>
      </c>
      <c r="T328" s="99">
        <v>0</v>
      </c>
      <c r="U328" s="99">
        <v>0</v>
      </c>
      <c r="V328" s="99">
        <v>0</v>
      </c>
      <c r="W328" s="99">
        <v>0</v>
      </c>
      <c r="X328" s="99">
        <v>0</v>
      </c>
      <c r="Y328" s="99">
        <v>0</v>
      </c>
      <c r="Z328" s="99">
        <v>0</v>
      </c>
      <c r="AA328" s="99">
        <v>0</v>
      </c>
      <c r="AB328" s="99">
        <v>0</v>
      </c>
      <c r="AC328" s="99">
        <v>0</v>
      </c>
      <c r="AD328" s="99">
        <v>0</v>
      </c>
      <c r="AE328" s="99">
        <v>0</v>
      </c>
      <c r="AF328" s="104">
        <f t="shared" si="655"/>
        <v>0</v>
      </c>
      <c r="AG328" s="105">
        <f t="shared" si="656"/>
        <v>0</v>
      </c>
      <c r="AK328" s="35"/>
      <c r="AL328" s="35"/>
      <c r="AM328" s="35"/>
      <c r="AN328" s="35"/>
      <c r="AO328" s="35"/>
      <c r="AP328" s="35"/>
      <c r="AQ328" s="35"/>
      <c r="AR328" s="87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30"/>
      <c r="BJ328" s="30"/>
    </row>
    <row r="329" spans="1:62">
      <c r="A329" s="4" t="s">
        <v>87</v>
      </c>
      <c r="B329" s="4" t="s">
        <v>41</v>
      </c>
      <c r="C329" s="237"/>
      <c r="D329" s="223"/>
      <c r="E329" s="225"/>
      <c r="F329" s="12" t="s">
        <v>106</v>
      </c>
      <c r="G329" s="35"/>
      <c r="H329" s="35"/>
      <c r="I329" s="35"/>
      <c r="J329" s="35"/>
      <c r="K329" s="35"/>
      <c r="L329" s="35"/>
      <c r="M329" s="35"/>
      <c r="N329" s="35"/>
      <c r="O329" s="99"/>
      <c r="P329" s="99">
        <v>0</v>
      </c>
      <c r="Q329" s="99">
        <v>0</v>
      </c>
      <c r="R329" s="99">
        <v>0</v>
      </c>
      <c r="S329" s="99">
        <v>0</v>
      </c>
      <c r="T329" s="99">
        <v>0</v>
      </c>
      <c r="U329" s="99">
        <v>0</v>
      </c>
      <c r="V329" s="99">
        <v>0</v>
      </c>
      <c r="W329" s="99">
        <v>0</v>
      </c>
      <c r="X329" s="99">
        <v>0</v>
      </c>
      <c r="Y329" s="99">
        <v>0</v>
      </c>
      <c r="Z329" s="99">
        <v>0</v>
      </c>
      <c r="AA329" s="99">
        <v>0</v>
      </c>
      <c r="AB329" s="99">
        <v>0</v>
      </c>
      <c r="AC329" s="99">
        <v>0</v>
      </c>
      <c r="AD329" s="99">
        <v>0</v>
      </c>
      <c r="AE329" s="99">
        <v>0</v>
      </c>
      <c r="AF329" s="104">
        <f t="shared" si="655"/>
        <v>0</v>
      </c>
      <c r="AG329" s="105">
        <f t="shared" si="656"/>
        <v>0</v>
      </c>
      <c r="AK329" s="35"/>
      <c r="AL329" s="35"/>
      <c r="AM329" s="35"/>
      <c r="AN329" s="35"/>
      <c r="AO329" s="35"/>
      <c r="AP329" s="35"/>
      <c r="AQ329" s="35"/>
      <c r="AR329" s="87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30"/>
      <c r="BJ329" s="30"/>
    </row>
    <row r="330" spans="1:62">
      <c r="A330" s="4" t="s">
        <v>87</v>
      </c>
      <c r="B330" s="4" t="s">
        <v>41</v>
      </c>
      <c r="C330" s="237"/>
      <c r="D330" s="223"/>
      <c r="E330" s="225"/>
      <c r="F330" s="12" t="s">
        <v>107</v>
      </c>
      <c r="G330" s="35"/>
      <c r="H330" s="35"/>
      <c r="I330" s="35"/>
      <c r="J330" s="35"/>
      <c r="K330" s="35"/>
      <c r="L330" s="35"/>
      <c r="M330" s="35"/>
      <c r="N330" s="35"/>
      <c r="O330" s="99"/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X330" s="99">
        <v>0</v>
      </c>
      <c r="Y330" s="99">
        <v>0</v>
      </c>
      <c r="Z330" s="99">
        <v>0</v>
      </c>
      <c r="AA330" s="99">
        <v>0</v>
      </c>
      <c r="AB330" s="99">
        <v>0</v>
      </c>
      <c r="AC330" s="99">
        <v>0</v>
      </c>
      <c r="AD330" s="99">
        <v>0</v>
      </c>
      <c r="AE330" s="99">
        <v>0</v>
      </c>
      <c r="AF330" s="104"/>
      <c r="AG330" s="105"/>
      <c r="AK330" s="36"/>
      <c r="AL330" s="36"/>
      <c r="AM330" s="36"/>
      <c r="AN330" s="36"/>
      <c r="AO330" s="36"/>
      <c r="AP330" s="36"/>
      <c r="AQ330" s="36"/>
      <c r="AR330" s="88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7"/>
      <c r="BJ330" s="30"/>
    </row>
    <row r="331" spans="1:62">
      <c r="A331" s="4" t="s">
        <v>87</v>
      </c>
      <c r="B331" s="4" t="s">
        <v>41</v>
      </c>
      <c r="C331" s="237"/>
      <c r="D331" s="223"/>
      <c r="E331" s="225"/>
      <c r="F331" s="13" t="s">
        <v>90</v>
      </c>
      <c r="G331" s="36"/>
      <c r="H331" s="36"/>
      <c r="I331" s="36"/>
      <c r="J331" s="36"/>
      <c r="K331" s="36"/>
      <c r="L331" s="36"/>
      <c r="M331" s="36"/>
      <c r="N331" s="36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10" t="str">
        <f t="shared" ref="AF331" si="661">+IFERROR(AF327/AF326,"")</f>
        <v/>
      </c>
      <c r="AG331" s="111" t="str">
        <f>+IFERROR(AG327/AG326,"")</f>
        <v/>
      </c>
      <c r="AK331" s="36"/>
      <c r="AL331" s="36"/>
      <c r="AM331" s="36"/>
      <c r="AN331" s="36"/>
      <c r="AO331" s="36"/>
      <c r="AP331" s="36"/>
      <c r="AQ331" s="36"/>
      <c r="AR331" s="88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7"/>
      <c r="BJ331" s="30"/>
    </row>
    <row r="332" spans="1:62">
      <c r="A332" s="4" t="s">
        <v>87</v>
      </c>
      <c r="B332" s="8" t="s">
        <v>108</v>
      </c>
      <c r="C332" s="237"/>
      <c r="D332" s="223"/>
      <c r="E332" s="225" t="s">
        <v>108</v>
      </c>
      <c r="F332" s="10" t="s">
        <v>40</v>
      </c>
      <c r="G332" s="19"/>
      <c r="H332" s="19"/>
      <c r="I332" s="19"/>
      <c r="J332" s="19"/>
      <c r="K332" s="19"/>
      <c r="L332" s="19"/>
      <c r="M332" s="19"/>
      <c r="N332" s="19"/>
      <c r="O332" s="97"/>
      <c r="P332" s="97">
        <v>0</v>
      </c>
      <c r="Q332" s="97">
        <v>0</v>
      </c>
      <c r="R332" s="97">
        <v>0</v>
      </c>
      <c r="S332" s="97">
        <v>0</v>
      </c>
      <c r="T332" s="97">
        <v>0</v>
      </c>
      <c r="U332" s="97">
        <v>0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7">
        <v>0</v>
      </c>
      <c r="AD332" s="97">
        <v>0</v>
      </c>
      <c r="AE332" s="97">
        <v>0</v>
      </c>
      <c r="AF332" s="100"/>
      <c r="AG332" s="101"/>
      <c r="AI332" s="124">
        <f>+SUMIF($O$1:$AD$1,"REAL",O332:AD332)</f>
        <v>0</v>
      </c>
      <c r="AK332" s="36"/>
      <c r="AL332" s="36"/>
      <c r="AM332" s="36"/>
      <c r="AN332" s="36"/>
      <c r="AO332" s="36"/>
      <c r="AP332" s="36"/>
      <c r="AQ332" s="36"/>
      <c r="AR332" s="88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7"/>
      <c r="BJ332" s="30"/>
    </row>
    <row r="333" spans="1:62">
      <c r="A333" s="4" t="s">
        <v>87</v>
      </c>
      <c r="B333" s="8" t="s">
        <v>108</v>
      </c>
      <c r="C333" s="237"/>
      <c r="D333" s="223"/>
      <c r="E333" s="225"/>
      <c r="F333" s="11" t="s">
        <v>88</v>
      </c>
      <c r="G333" s="34"/>
      <c r="H333" s="34"/>
      <c r="I333" s="34"/>
      <c r="J333" s="34"/>
      <c r="K333" s="34"/>
      <c r="L333" s="34"/>
      <c r="M333" s="34"/>
      <c r="N333" s="34"/>
      <c r="O333" s="98"/>
      <c r="P333" s="98">
        <f>+SUM(P334:P336)</f>
        <v>0</v>
      </c>
      <c r="Q333" s="98">
        <f t="shared" ref="Q333:Y333" si="662">+SUM(Q334:Q336)</f>
        <v>0</v>
      </c>
      <c r="R333" s="98">
        <f t="shared" si="662"/>
        <v>0</v>
      </c>
      <c r="S333" s="98">
        <f t="shared" si="662"/>
        <v>0</v>
      </c>
      <c r="T333" s="98">
        <f t="shared" si="662"/>
        <v>0</v>
      </c>
      <c r="U333" s="98">
        <f t="shared" si="662"/>
        <v>0</v>
      </c>
      <c r="V333" s="98">
        <f t="shared" si="662"/>
        <v>0</v>
      </c>
      <c r="W333" s="98">
        <f t="shared" si="662"/>
        <v>0</v>
      </c>
      <c r="X333" s="98">
        <f t="shared" si="662"/>
        <v>0</v>
      </c>
      <c r="Y333" s="98">
        <f t="shared" si="662"/>
        <v>0</v>
      </c>
      <c r="Z333" s="98">
        <f t="shared" ref="Z333:AA333" si="663">+SUM(Z334:Z336)</f>
        <v>0</v>
      </c>
      <c r="AA333" s="98">
        <f t="shared" si="663"/>
        <v>0</v>
      </c>
      <c r="AB333" s="98">
        <f t="shared" ref="AB333:AC333" si="664">+SUM(AB334:AB336)</f>
        <v>0</v>
      </c>
      <c r="AC333" s="98">
        <f t="shared" si="664"/>
        <v>0</v>
      </c>
      <c r="AD333" s="98">
        <f t="shared" ref="AD333:AE333" si="665">+SUM(AD334:AD336)</f>
        <v>0</v>
      </c>
      <c r="AE333" s="98">
        <f t="shared" si="665"/>
        <v>0</v>
      </c>
      <c r="AF333" s="102"/>
      <c r="AG333" s="103"/>
      <c r="AI333" s="124">
        <f>+SUMIF($O$1:$AD$1,"REAL",O333:AD333)</f>
        <v>0</v>
      </c>
      <c r="AK333" s="36"/>
      <c r="AL333" s="36"/>
      <c r="AM333" s="36"/>
      <c r="AN333" s="36"/>
      <c r="AO333" s="36"/>
      <c r="AP333" s="36"/>
      <c r="AQ333" s="36"/>
      <c r="AR333" s="88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7"/>
      <c r="BJ333" s="30"/>
    </row>
    <row r="334" spans="1:62">
      <c r="A334" s="4" t="s">
        <v>87</v>
      </c>
      <c r="B334" s="8" t="s">
        <v>108</v>
      </c>
      <c r="C334" s="237"/>
      <c r="D334" s="223"/>
      <c r="E334" s="225"/>
      <c r="F334" s="12" t="s">
        <v>110</v>
      </c>
      <c r="G334" s="35"/>
      <c r="H334" s="35"/>
      <c r="I334" s="35"/>
      <c r="J334" s="35"/>
      <c r="K334" s="35"/>
      <c r="L334" s="35"/>
      <c r="M334" s="35"/>
      <c r="N334" s="35"/>
      <c r="O334" s="99"/>
      <c r="P334" s="99">
        <v>0</v>
      </c>
      <c r="Q334" s="99">
        <v>0</v>
      </c>
      <c r="R334" s="99">
        <v>0</v>
      </c>
      <c r="S334" s="99">
        <v>0</v>
      </c>
      <c r="T334" s="99">
        <v>0</v>
      </c>
      <c r="U334" s="99">
        <v>0</v>
      </c>
      <c r="V334" s="99">
        <v>0</v>
      </c>
      <c r="W334" s="99">
        <v>0</v>
      </c>
      <c r="X334" s="99">
        <v>0</v>
      </c>
      <c r="Y334" s="99">
        <v>0</v>
      </c>
      <c r="Z334" s="99">
        <v>0</v>
      </c>
      <c r="AA334" s="99">
        <v>0</v>
      </c>
      <c r="AB334" s="99">
        <v>0</v>
      </c>
      <c r="AC334" s="99">
        <v>0</v>
      </c>
      <c r="AD334" s="99">
        <v>0</v>
      </c>
      <c r="AE334" s="99">
        <v>0</v>
      </c>
      <c r="AF334" s="104"/>
      <c r="AG334" s="105"/>
      <c r="AK334" s="36"/>
      <c r="AL334" s="36"/>
      <c r="AM334" s="36"/>
      <c r="AN334" s="36"/>
      <c r="AO334" s="36"/>
      <c r="AP334" s="36"/>
      <c r="AQ334" s="36"/>
      <c r="AR334" s="88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7"/>
      <c r="BJ334" s="30"/>
    </row>
    <row r="335" spans="1:62">
      <c r="A335" s="4" t="s">
        <v>87</v>
      </c>
      <c r="B335" s="8" t="s">
        <v>108</v>
      </c>
      <c r="C335" s="237"/>
      <c r="D335" s="223"/>
      <c r="E335" s="225"/>
      <c r="F335" s="12" t="s">
        <v>111</v>
      </c>
      <c r="G335" s="35"/>
      <c r="H335" s="35"/>
      <c r="I335" s="35"/>
      <c r="J335" s="35"/>
      <c r="K335" s="35"/>
      <c r="L335" s="35"/>
      <c r="M335" s="35"/>
      <c r="N335" s="35"/>
      <c r="O335" s="99"/>
      <c r="P335" s="99">
        <v>0</v>
      </c>
      <c r="Q335" s="99">
        <v>0</v>
      </c>
      <c r="R335" s="99">
        <v>0</v>
      </c>
      <c r="S335" s="99">
        <v>0</v>
      </c>
      <c r="T335" s="99">
        <v>0</v>
      </c>
      <c r="U335" s="99">
        <v>0</v>
      </c>
      <c r="V335" s="99">
        <v>0</v>
      </c>
      <c r="W335" s="99">
        <v>0</v>
      </c>
      <c r="X335" s="99">
        <v>0</v>
      </c>
      <c r="Y335" s="99">
        <v>0</v>
      </c>
      <c r="Z335" s="99">
        <v>0</v>
      </c>
      <c r="AA335" s="99">
        <v>0</v>
      </c>
      <c r="AB335" s="99">
        <v>0</v>
      </c>
      <c r="AC335" s="99">
        <v>0</v>
      </c>
      <c r="AD335" s="99">
        <v>0</v>
      </c>
      <c r="AE335" s="99">
        <v>0</v>
      </c>
      <c r="AF335" s="104"/>
      <c r="AG335" s="105"/>
      <c r="AK335" s="36"/>
      <c r="AL335" s="36"/>
      <c r="AM335" s="36"/>
      <c r="AN335" s="36"/>
      <c r="AO335" s="36"/>
      <c r="AP335" s="36"/>
      <c r="AQ335" s="36"/>
      <c r="AR335" s="88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7"/>
      <c r="BJ335" s="30"/>
    </row>
    <row r="336" spans="1:62">
      <c r="A336" s="4" t="s">
        <v>87</v>
      </c>
      <c r="B336" s="8" t="s">
        <v>108</v>
      </c>
      <c r="C336" s="237"/>
      <c r="D336" s="223"/>
      <c r="E336" s="225"/>
      <c r="F336" s="12" t="s">
        <v>112</v>
      </c>
      <c r="G336" s="35"/>
      <c r="H336" s="35"/>
      <c r="I336" s="35"/>
      <c r="J336" s="35"/>
      <c r="K336" s="35"/>
      <c r="L336" s="35"/>
      <c r="M336" s="35"/>
      <c r="N336" s="35"/>
      <c r="O336" s="99"/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X336" s="99">
        <v>0</v>
      </c>
      <c r="Y336" s="99">
        <v>0</v>
      </c>
      <c r="Z336" s="99">
        <v>0</v>
      </c>
      <c r="AA336" s="99">
        <v>0</v>
      </c>
      <c r="AB336" s="99">
        <v>0</v>
      </c>
      <c r="AC336" s="99">
        <v>0</v>
      </c>
      <c r="AD336" s="99">
        <v>0</v>
      </c>
      <c r="AE336" s="99">
        <v>0</v>
      </c>
      <c r="AF336" s="104"/>
      <c r="AG336" s="105"/>
      <c r="AK336" s="36"/>
      <c r="AL336" s="36"/>
      <c r="AM336" s="36"/>
      <c r="AN336" s="36"/>
      <c r="AO336" s="36"/>
      <c r="AP336" s="36"/>
      <c r="AQ336" s="36"/>
      <c r="AR336" s="88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7"/>
      <c r="BJ336" s="30"/>
    </row>
    <row r="337" spans="1:62">
      <c r="A337" s="4" t="s">
        <v>87</v>
      </c>
      <c r="B337" s="8" t="s">
        <v>108</v>
      </c>
      <c r="C337" s="237"/>
      <c r="D337" s="223"/>
      <c r="E337" s="225"/>
      <c r="F337" s="13" t="s">
        <v>90</v>
      </c>
      <c r="G337" s="36"/>
      <c r="H337" s="36"/>
      <c r="I337" s="36"/>
      <c r="J337" s="36"/>
      <c r="K337" s="36"/>
      <c r="L337" s="36"/>
      <c r="M337" s="36"/>
      <c r="N337" s="36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10"/>
      <c r="AG337" s="111"/>
      <c r="AK337" s="36"/>
      <c r="AL337" s="36"/>
      <c r="AM337" s="36"/>
      <c r="AN337" s="36"/>
      <c r="AO337" s="36"/>
      <c r="AP337" s="36"/>
      <c r="AQ337" s="36"/>
      <c r="AR337" s="88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7"/>
      <c r="BJ337" s="30"/>
    </row>
    <row r="338" spans="1:62">
      <c r="A338" s="4" t="s">
        <v>87</v>
      </c>
      <c r="B338" s="8" t="s">
        <v>109</v>
      </c>
      <c r="C338" s="237"/>
      <c r="D338" s="223"/>
      <c r="E338" s="225" t="s">
        <v>109</v>
      </c>
      <c r="F338" s="10" t="s">
        <v>40</v>
      </c>
      <c r="G338" s="19"/>
      <c r="H338" s="19"/>
      <c r="I338" s="19"/>
      <c r="J338" s="19"/>
      <c r="K338" s="19"/>
      <c r="L338" s="19"/>
      <c r="M338" s="19"/>
      <c r="N338" s="19"/>
      <c r="O338" s="97"/>
      <c r="P338" s="97">
        <v>0</v>
      </c>
      <c r="Q338" s="97">
        <v>0</v>
      </c>
      <c r="R338" s="97">
        <v>0</v>
      </c>
      <c r="S338" s="97">
        <v>0</v>
      </c>
      <c r="T338" s="97">
        <v>0</v>
      </c>
      <c r="U338" s="97">
        <v>0</v>
      </c>
      <c r="V338" s="97">
        <v>0</v>
      </c>
      <c r="W338" s="97">
        <v>0</v>
      </c>
      <c r="X338" s="97">
        <v>0</v>
      </c>
      <c r="Y338" s="97">
        <v>0</v>
      </c>
      <c r="Z338" s="97">
        <v>0</v>
      </c>
      <c r="AA338" s="97">
        <v>0</v>
      </c>
      <c r="AB338" s="97">
        <v>0</v>
      </c>
      <c r="AC338" s="97">
        <v>0</v>
      </c>
      <c r="AD338" s="97">
        <v>0</v>
      </c>
      <c r="AE338" s="97">
        <v>0</v>
      </c>
      <c r="AF338" s="100"/>
      <c r="AG338" s="101"/>
      <c r="AI338" s="124">
        <f>+SUMIF($O$1:$AD$1,"REAL",O338:AD338)</f>
        <v>0</v>
      </c>
      <c r="AK338" s="36"/>
      <c r="AL338" s="36"/>
      <c r="AM338" s="36"/>
      <c r="AN338" s="36"/>
      <c r="AO338" s="36"/>
      <c r="AP338" s="36"/>
      <c r="AQ338" s="36"/>
      <c r="AR338" s="88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7"/>
      <c r="BJ338" s="30"/>
    </row>
    <row r="339" spans="1:62">
      <c r="A339" s="4" t="s">
        <v>87</v>
      </c>
      <c r="B339" s="8" t="s">
        <v>109</v>
      </c>
      <c r="C339" s="237"/>
      <c r="D339" s="223"/>
      <c r="E339" s="225"/>
      <c r="F339" s="11" t="s">
        <v>88</v>
      </c>
      <c r="G339" s="34"/>
      <c r="H339" s="34"/>
      <c r="I339" s="34"/>
      <c r="J339" s="34"/>
      <c r="K339" s="34"/>
      <c r="L339" s="34"/>
      <c r="M339" s="34"/>
      <c r="N339" s="34"/>
      <c r="O339" s="98"/>
      <c r="P339" s="98">
        <f>+SUM(P340:P342)</f>
        <v>0</v>
      </c>
      <c r="Q339" s="98">
        <f t="shared" ref="Q339:Y339" si="666">+SUM(Q340:Q342)</f>
        <v>0</v>
      </c>
      <c r="R339" s="98">
        <f t="shared" si="666"/>
        <v>0</v>
      </c>
      <c r="S339" s="98">
        <f t="shared" si="666"/>
        <v>0</v>
      </c>
      <c r="T339" s="98">
        <f t="shared" si="666"/>
        <v>0</v>
      </c>
      <c r="U339" s="98">
        <f t="shared" si="666"/>
        <v>0</v>
      </c>
      <c r="V339" s="98">
        <f t="shared" si="666"/>
        <v>0</v>
      </c>
      <c r="W339" s="98">
        <f t="shared" si="666"/>
        <v>0</v>
      </c>
      <c r="X339" s="98">
        <f t="shared" si="666"/>
        <v>0</v>
      </c>
      <c r="Y339" s="98">
        <f t="shared" si="666"/>
        <v>0</v>
      </c>
      <c r="Z339" s="98">
        <f t="shared" ref="Z339:AA339" si="667">+SUM(Z340:Z342)</f>
        <v>0</v>
      </c>
      <c r="AA339" s="98">
        <f t="shared" si="667"/>
        <v>0</v>
      </c>
      <c r="AB339" s="98">
        <f t="shared" ref="AB339:AC339" si="668">+SUM(AB340:AB342)</f>
        <v>0</v>
      </c>
      <c r="AC339" s="98">
        <f t="shared" si="668"/>
        <v>0</v>
      </c>
      <c r="AD339" s="98">
        <f t="shared" ref="AD339:AE339" si="669">+SUM(AD340:AD342)</f>
        <v>0</v>
      </c>
      <c r="AE339" s="98">
        <f t="shared" si="669"/>
        <v>0</v>
      </c>
      <c r="AF339" s="102"/>
      <c r="AG339" s="103"/>
      <c r="AI339" s="124">
        <f>+SUMIF($O$1:$AD$1,"REAL",O339:AD339)</f>
        <v>0</v>
      </c>
      <c r="AK339" s="36"/>
      <c r="AL339" s="36"/>
      <c r="AM339" s="36"/>
      <c r="AN339" s="36"/>
      <c r="AO339" s="36"/>
      <c r="AP339" s="36"/>
      <c r="AQ339" s="36"/>
      <c r="AR339" s="88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7"/>
      <c r="BJ339" s="30"/>
    </row>
    <row r="340" spans="1:62">
      <c r="A340" s="4" t="s">
        <v>87</v>
      </c>
      <c r="B340" s="8" t="s">
        <v>109</v>
      </c>
      <c r="C340" s="237"/>
      <c r="D340" s="223"/>
      <c r="E340" s="225"/>
      <c r="F340" s="12" t="s">
        <v>113</v>
      </c>
      <c r="G340" s="35"/>
      <c r="H340" s="35"/>
      <c r="I340" s="35"/>
      <c r="J340" s="35"/>
      <c r="K340" s="35"/>
      <c r="L340" s="35"/>
      <c r="M340" s="35"/>
      <c r="N340" s="35"/>
      <c r="O340" s="99"/>
      <c r="P340" s="99">
        <v>0</v>
      </c>
      <c r="Q340" s="99">
        <v>0</v>
      </c>
      <c r="R340" s="99">
        <v>0</v>
      </c>
      <c r="S340" s="99">
        <v>0</v>
      </c>
      <c r="T340" s="99">
        <v>0</v>
      </c>
      <c r="U340" s="99">
        <v>0</v>
      </c>
      <c r="V340" s="99">
        <v>0</v>
      </c>
      <c r="W340" s="99">
        <v>0</v>
      </c>
      <c r="X340" s="99">
        <v>0</v>
      </c>
      <c r="Y340" s="99">
        <v>0</v>
      </c>
      <c r="Z340" s="99">
        <v>0</v>
      </c>
      <c r="AA340" s="99">
        <v>0</v>
      </c>
      <c r="AB340" s="99">
        <v>0</v>
      </c>
      <c r="AC340" s="99">
        <v>0</v>
      </c>
      <c r="AD340" s="99">
        <v>0</v>
      </c>
      <c r="AE340" s="99">
        <v>0</v>
      </c>
      <c r="AF340" s="104"/>
      <c r="AG340" s="105"/>
      <c r="AK340" s="36"/>
      <c r="AL340" s="36"/>
      <c r="AM340" s="36"/>
      <c r="AN340" s="36"/>
      <c r="AO340" s="36"/>
      <c r="AP340" s="36"/>
      <c r="AQ340" s="36"/>
      <c r="AR340" s="88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7"/>
      <c r="BJ340" s="30"/>
    </row>
    <row r="341" spans="1:62">
      <c r="A341" s="4" t="s">
        <v>87</v>
      </c>
      <c r="B341" s="8" t="s">
        <v>109</v>
      </c>
      <c r="C341" s="237"/>
      <c r="D341" s="223"/>
      <c r="E341" s="225"/>
      <c r="F341" s="12" t="s">
        <v>114</v>
      </c>
      <c r="G341" s="35"/>
      <c r="H341" s="35"/>
      <c r="I341" s="35"/>
      <c r="J341" s="35"/>
      <c r="K341" s="35"/>
      <c r="L341" s="35"/>
      <c r="M341" s="35"/>
      <c r="N341" s="35"/>
      <c r="O341" s="99"/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X341" s="99">
        <v>0</v>
      </c>
      <c r="Y341" s="99">
        <v>0</v>
      </c>
      <c r="Z341" s="99">
        <v>0</v>
      </c>
      <c r="AA341" s="99">
        <v>0</v>
      </c>
      <c r="AB341" s="99">
        <v>0</v>
      </c>
      <c r="AC341" s="99">
        <v>0</v>
      </c>
      <c r="AD341" s="99">
        <v>0</v>
      </c>
      <c r="AE341" s="99">
        <v>0</v>
      </c>
      <c r="AF341" s="104"/>
      <c r="AG341" s="105"/>
      <c r="AK341" s="36"/>
      <c r="AL341" s="36"/>
      <c r="AM341" s="36"/>
      <c r="AN341" s="36"/>
      <c r="AO341" s="36"/>
      <c r="AP341" s="36"/>
      <c r="AQ341" s="36"/>
      <c r="AR341" s="88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7"/>
      <c r="BJ341" s="30"/>
    </row>
    <row r="342" spans="1:62">
      <c r="A342" s="4" t="s">
        <v>87</v>
      </c>
      <c r="B342" s="8" t="s">
        <v>109</v>
      </c>
      <c r="C342" s="237"/>
      <c r="D342" s="223"/>
      <c r="E342" s="225"/>
      <c r="F342" s="12" t="s">
        <v>115</v>
      </c>
      <c r="G342" s="35"/>
      <c r="H342" s="35"/>
      <c r="I342" s="35"/>
      <c r="J342" s="35"/>
      <c r="K342" s="35"/>
      <c r="L342" s="35"/>
      <c r="M342" s="35"/>
      <c r="N342" s="35"/>
      <c r="O342" s="99"/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X342" s="99">
        <v>0</v>
      </c>
      <c r="Y342" s="99">
        <v>0</v>
      </c>
      <c r="Z342" s="99">
        <v>0</v>
      </c>
      <c r="AA342" s="99">
        <v>0</v>
      </c>
      <c r="AB342" s="99">
        <v>0</v>
      </c>
      <c r="AC342" s="99">
        <v>0</v>
      </c>
      <c r="AD342" s="99">
        <v>0</v>
      </c>
      <c r="AE342" s="99">
        <v>0</v>
      </c>
      <c r="AF342" s="104"/>
      <c r="AG342" s="105"/>
      <c r="AK342" s="36"/>
      <c r="AL342" s="36"/>
      <c r="AM342" s="36"/>
      <c r="AN342" s="36"/>
      <c r="AO342" s="36"/>
      <c r="AP342" s="36"/>
      <c r="AQ342" s="36"/>
      <c r="AR342" s="88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7"/>
      <c r="BJ342" s="30"/>
    </row>
    <row r="343" spans="1:62">
      <c r="A343" s="4" t="s">
        <v>87</v>
      </c>
      <c r="B343" s="8" t="s">
        <v>109</v>
      </c>
      <c r="C343" s="237"/>
      <c r="D343" s="224"/>
      <c r="E343" s="225"/>
      <c r="F343" s="13" t="s">
        <v>90</v>
      </c>
      <c r="G343" s="36"/>
      <c r="H343" s="36"/>
      <c r="I343" s="36"/>
      <c r="J343" s="36"/>
      <c r="K343" s="36"/>
      <c r="L343" s="36"/>
      <c r="M343" s="36"/>
      <c r="N343" s="36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10"/>
      <c r="AG343" s="111"/>
      <c r="AK343" s="19"/>
      <c r="AL343" s="19"/>
      <c r="AM343" s="19"/>
      <c r="AN343" s="19"/>
      <c r="AO343" s="19"/>
      <c r="AP343" s="19"/>
      <c r="AQ343" s="19"/>
      <c r="AR343" s="85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65"/>
      <c r="BJ343" s="65"/>
    </row>
    <row r="344" spans="1:62" ht="14.4" customHeight="1">
      <c r="A344" s="4" t="s">
        <v>87</v>
      </c>
      <c r="B344" s="4" t="s">
        <v>61</v>
      </c>
      <c r="C344" s="237"/>
      <c r="D344" s="226" t="s">
        <v>38</v>
      </c>
      <c r="E344" s="225" t="s">
        <v>61</v>
      </c>
      <c r="F344" s="10" t="s">
        <v>40</v>
      </c>
      <c r="G344" s="19"/>
      <c r="H344" s="19"/>
      <c r="I344" s="19"/>
      <c r="J344" s="19"/>
      <c r="K344" s="19"/>
      <c r="L344" s="19"/>
      <c r="M344" s="19"/>
      <c r="N344" s="19"/>
      <c r="O344" s="97"/>
      <c r="P344" s="97">
        <v>0</v>
      </c>
      <c r="Q344" s="97">
        <v>0</v>
      </c>
      <c r="R344" s="97">
        <v>1</v>
      </c>
      <c r="S344" s="97">
        <v>0</v>
      </c>
      <c r="T344" s="97">
        <v>0</v>
      </c>
      <c r="U344" s="97">
        <v>0</v>
      </c>
      <c r="V344" s="97">
        <v>1</v>
      </c>
      <c r="W344" s="97">
        <v>1</v>
      </c>
      <c r="X344" s="97">
        <v>0</v>
      </c>
      <c r="Y344" s="97">
        <v>0</v>
      </c>
      <c r="Z344" s="97">
        <v>1</v>
      </c>
      <c r="AA344" s="97">
        <v>0</v>
      </c>
      <c r="AB344" s="97">
        <v>0</v>
      </c>
      <c r="AC344" s="97">
        <v>0</v>
      </c>
      <c r="AD344" s="97">
        <v>0</v>
      </c>
      <c r="AE344" s="97">
        <v>0</v>
      </c>
      <c r="AF344" s="100">
        <f t="shared" ref="AF344:AF345" si="670">+SUM(O344:R344)</f>
        <v>1</v>
      </c>
      <c r="AG344" s="101">
        <f t="shared" ref="AG344:AG345" si="671">+SUM(S344:AD344)</f>
        <v>3</v>
      </c>
      <c r="AI344" s="124">
        <f>+SUMIF($O$1:$AD$1,"REAL",O344:AD344)</f>
        <v>4</v>
      </c>
      <c r="AK344" s="34"/>
      <c r="AL344" s="34"/>
      <c r="AM344" s="34"/>
      <c r="AN344" s="34"/>
      <c r="AO344" s="34"/>
      <c r="AP344" s="34"/>
      <c r="AQ344" s="34"/>
      <c r="AR344" s="86"/>
      <c r="AS344" s="94"/>
      <c r="AT344" s="94"/>
      <c r="AU344" s="94"/>
      <c r="AV344" s="94"/>
      <c r="AW344" s="94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66"/>
      <c r="BJ344" s="66"/>
    </row>
    <row r="345" spans="1:62">
      <c r="A345" s="4" t="s">
        <v>87</v>
      </c>
      <c r="B345" s="4" t="s">
        <v>61</v>
      </c>
      <c r="C345" s="237"/>
      <c r="D345" s="226"/>
      <c r="E345" s="225"/>
      <c r="F345" s="11" t="s">
        <v>88</v>
      </c>
      <c r="G345" s="34"/>
      <c r="H345" s="34"/>
      <c r="I345" s="34"/>
      <c r="J345" s="34"/>
      <c r="K345" s="34"/>
      <c r="L345" s="34"/>
      <c r="M345" s="34"/>
      <c r="N345" s="34"/>
      <c r="O345" s="98"/>
      <c r="P345" s="98">
        <v>0</v>
      </c>
      <c r="Q345" s="98">
        <v>0</v>
      </c>
      <c r="R345" s="98">
        <v>1</v>
      </c>
      <c r="S345" s="98">
        <v>0</v>
      </c>
      <c r="T345" s="98">
        <v>0</v>
      </c>
      <c r="U345" s="98">
        <v>0</v>
      </c>
      <c r="V345" s="98">
        <v>1</v>
      </c>
      <c r="W345" s="98">
        <v>1</v>
      </c>
      <c r="X345" s="98">
        <v>0</v>
      </c>
      <c r="Y345" s="98">
        <v>0</v>
      </c>
      <c r="Z345" s="98">
        <v>1</v>
      </c>
      <c r="AA345" s="98">
        <v>0</v>
      </c>
      <c r="AB345" s="98">
        <v>0</v>
      </c>
      <c r="AC345" s="98">
        <v>0</v>
      </c>
      <c r="AD345" s="98">
        <v>0</v>
      </c>
      <c r="AE345" s="98">
        <v>0</v>
      </c>
      <c r="AF345" s="102">
        <f t="shared" si="670"/>
        <v>1</v>
      </c>
      <c r="AG345" s="103">
        <f t="shared" si="671"/>
        <v>3</v>
      </c>
      <c r="AI345" s="124">
        <f>+SUMIF($O$1:$AD$1,"REAL",O345:AD345)</f>
        <v>4</v>
      </c>
      <c r="AK345" s="36"/>
      <c r="AL345" s="36"/>
      <c r="AM345" s="36"/>
      <c r="AN345" s="36"/>
      <c r="AO345" s="36"/>
      <c r="AP345" s="36"/>
      <c r="AQ345" s="36"/>
      <c r="AR345" s="88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8"/>
    </row>
    <row r="346" spans="1:62">
      <c r="A346" s="4" t="s">
        <v>87</v>
      </c>
      <c r="B346" s="4" t="s">
        <v>61</v>
      </c>
      <c r="C346" s="237"/>
      <c r="D346" s="226"/>
      <c r="E346" s="225"/>
      <c r="F346" s="13" t="s">
        <v>90</v>
      </c>
      <c r="G346" s="36"/>
      <c r="H346" s="36"/>
      <c r="I346" s="36"/>
      <c r="J346" s="36"/>
      <c r="K346" s="36"/>
      <c r="L346" s="36"/>
      <c r="M346" s="36"/>
      <c r="N346" s="36"/>
      <c r="O346" s="36"/>
      <c r="P346" s="36" t="str">
        <f>+IFERROR(P345/P344,"")</f>
        <v/>
      </c>
      <c r="Q346" s="36" t="str">
        <f t="shared" ref="Q346:Y346" si="672">+IFERROR(Q345/Q344,"")</f>
        <v/>
      </c>
      <c r="R346" s="36">
        <f t="shared" si="672"/>
        <v>1</v>
      </c>
      <c r="S346" s="36" t="str">
        <f t="shared" si="672"/>
        <v/>
      </c>
      <c r="T346" s="36" t="str">
        <f t="shared" si="672"/>
        <v/>
      </c>
      <c r="U346" s="36" t="str">
        <f t="shared" si="672"/>
        <v/>
      </c>
      <c r="V346" s="36">
        <f t="shared" si="672"/>
        <v>1</v>
      </c>
      <c r="W346" s="36">
        <f t="shared" si="672"/>
        <v>1</v>
      </c>
      <c r="X346" s="36" t="str">
        <f t="shared" si="672"/>
        <v/>
      </c>
      <c r="Y346" s="36" t="str">
        <f t="shared" si="672"/>
        <v/>
      </c>
      <c r="Z346" s="36">
        <f t="shared" ref="Z346:AA346" si="673">+IFERROR(Z345/Z344,"")</f>
        <v>1</v>
      </c>
      <c r="AA346" s="36" t="str">
        <f t="shared" si="673"/>
        <v/>
      </c>
      <c r="AB346" s="36" t="str">
        <f t="shared" ref="AB346:AC346" si="674">+IFERROR(AB345/AB344,"")</f>
        <v/>
      </c>
      <c r="AC346" s="36" t="str">
        <f t="shared" si="674"/>
        <v/>
      </c>
      <c r="AD346" s="36" t="str">
        <f t="shared" ref="AD346:AE346" si="675">+IFERROR(AD345/AD344,"")</f>
        <v/>
      </c>
      <c r="AE346" s="36" t="str">
        <f t="shared" si="675"/>
        <v/>
      </c>
      <c r="AF346" s="53">
        <f t="shared" ref="AF346:AG346" si="676">+IFERROR(AF345/AF344,"")</f>
        <v>1</v>
      </c>
      <c r="AG346" s="54">
        <f t="shared" si="676"/>
        <v>1</v>
      </c>
      <c r="AK346" s="19"/>
      <c r="AL346" s="19"/>
      <c r="AM346" s="19"/>
      <c r="AN346" s="19"/>
      <c r="AO346" s="19"/>
      <c r="AP346" s="19"/>
      <c r="AQ346" s="19"/>
      <c r="AR346" s="85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65"/>
      <c r="BJ346" s="65"/>
    </row>
    <row r="347" spans="1:62">
      <c r="A347" s="4" t="s">
        <v>87</v>
      </c>
      <c r="B347" s="4" t="s">
        <v>62</v>
      </c>
      <c r="C347" s="237"/>
      <c r="D347" s="226"/>
      <c r="E347" s="225" t="s">
        <v>62</v>
      </c>
      <c r="F347" s="10" t="s">
        <v>40</v>
      </c>
      <c r="G347" s="19"/>
      <c r="H347" s="19"/>
      <c r="I347" s="19"/>
      <c r="J347" s="19"/>
      <c r="K347" s="19"/>
      <c r="L347" s="19"/>
      <c r="M347" s="19"/>
      <c r="N347" s="19"/>
      <c r="O347" s="97"/>
      <c r="P347" s="97">
        <v>0</v>
      </c>
      <c r="Q347" s="97">
        <v>0</v>
      </c>
      <c r="R347" s="97">
        <v>0</v>
      </c>
      <c r="S347" s="97">
        <v>0</v>
      </c>
      <c r="T347" s="97">
        <v>0</v>
      </c>
      <c r="U347" s="97">
        <v>0</v>
      </c>
      <c r="V347" s="97">
        <v>0</v>
      </c>
      <c r="W347" s="97">
        <v>0</v>
      </c>
      <c r="X347" s="97">
        <v>0</v>
      </c>
      <c r="Y347" s="97">
        <v>0</v>
      </c>
      <c r="Z347" s="97">
        <v>0</v>
      </c>
      <c r="AA347" s="97">
        <v>0</v>
      </c>
      <c r="AB347" s="97">
        <v>0</v>
      </c>
      <c r="AC347" s="97">
        <v>0</v>
      </c>
      <c r="AD347" s="97">
        <v>0</v>
      </c>
      <c r="AE347" s="97">
        <v>0</v>
      </c>
      <c r="AF347" s="100">
        <f t="shared" ref="AF347:AF348" si="677">+SUM(O347:R347)</f>
        <v>0</v>
      </c>
      <c r="AG347" s="101">
        <f t="shared" ref="AG347:AG348" si="678">+SUM(S347:AD347)</f>
        <v>0</v>
      </c>
      <c r="AI347" s="124">
        <f>+SUMIF($O$1:$AD$1,"REAL",O347:AD347)</f>
        <v>0</v>
      </c>
      <c r="AK347" s="34"/>
      <c r="AL347" s="34"/>
      <c r="AM347" s="34"/>
      <c r="AN347" s="34"/>
      <c r="AO347" s="34"/>
      <c r="AP347" s="34"/>
      <c r="AQ347" s="34"/>
      <c r="AR347" s="86"/>
      <c r="AS347" s="94"/>
      <c r="AT347" s="94"/>
      <c r="AU347" s="94"/>
      <c r="AV347" s="94"/>
      <c r="AW347" s="94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66"/>
      <c r="BJ347" s="66"/>
    </row>
    <row r="348" spans="1:62">
      <c r="A348" s="4" t="s">
        <v>87</v>
      </c>
      <c r="B348" s="4" t="s">
        <v>62</v>
      </c>
      <c r="C348" s="237"/>
      <c r="D348" s="226"/>
      <c r="E348" s="225"/>
      <c r="F348" s="11" t="s">
        <v>88</v>
      </c>
      <c r="G348" s="34"/>
      <c r="H348" s="34"/>
      <c r="I348" s="34"/>
      <c r="J348" s="34"/>
      <c r="K348" s="34"/>
      <c r="L348" s="34"/>
      <c r="M348" s="34"/>
      <c r="N348" s="34"/>
      <c r="O348" s="98"/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X348" s="98">
        <v>0</v>
      </c>
      <c r="Y348" s="98">
        <v>0</v>
      </c>
      <c r="Z348" s="98">
        <v>0</v>
      </c>
      <c r="AA348" s="98">
        <v>0</v>
      </c>
      <c r="AB348" s="98">
        <v>0</v>
      </c>
      <c r="AC348" s="98">
        <v>0</v>
      </c>
      <c r="AD348" s="98">
        <v>0</v>
      </c>
      <c r="AE348" s="98">
        <v>0</v>
      </c>
      <c r="AF348" s="102">
        <f t="shared" si="677"/>
        <v>0</v>
      </c>
      <c r="AG348" s="103">
        <f t="shared" si="678"/>
        <v>0</v>
      </c>
      <c r="AI348" s="124">
        <f>+SUMIF($O$1:$AD$1,"REAL",O348:AD348)</f>
        <v>0</v>
      </c>
      <c r="AK348" s="36"/>
      <c r="AL348" s="36"/>
      <c r="AM348" s="36"/>
      <c r="AN348" s="36"/>
      <c r="AO348" s="36"/>
      <c r="AP348" s="36"/>
      <c r="AQ348" s="36"/>
      <c r="AR348" s="88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7"/>
      <c r="BJ348" s="30"/>
    </row>
    <row r="349" spans="1:62" ht="15" customHeight="1">
      <c r="A349" s="4" t="s">
        <v>87</v>
      </c>
      <c r="B349" s="4" t="s">
        <v>62</v>
      </c>
      <c r="C349" s="237"/>
      <c r="D349" s="226"/>
      <c r="E349" s="225"/>
      <c r="F349" s="13" t="s">
        <v>90</v>
      </c>
      <c r="G349" s="36"/>
      <c r="H349" s="36"/>
      <c r="I349" s="36"/>
      <c r="J349" s="36"/>
      <c r="K349" s="36"/>
      <c r="L349" s="36"/>
      <c r="M349" s="36"/>
      <c r="N349" s="36"/>
      <c r="O349" s="36"/>
      <c r="P349" s="36" t="str">
        <f>+IFERROR(P348/P347,"")</f>
        <v/>
      </c>
      <c r="Q349" s="36" t="str">
        <f t="shared" ref="Q349:Y349" si="679">+IFERROR(Q348/Q347,"")</f>
        <v/>
      </c>
      <c r="R349" s="36" t="str">
        <f t="shared" si="679"/>
        <v/>
      </c>
      <c r="S349" s="36" t="str">
        <f t="shared" si="679"/>
        <v/>
      </c>
      <c r="T349" s="36" t="str">
        <f t="shared" si="679"/>
        <v/>
      </c>
      <c r="U349" s="36" t="str">
        <f t="shared" si="679"/>
        <v/>
      </c>
      <c r="V349" s="36" t="str">
        <f t="shared" si="679"/>
        <v/>
      </c>
      <c r="W349" s="36" t="str">
        <f t="shared" si="679"/>
        <v/>
      </c>
      <c r="X349" s="36" t="str">
        <f t="shared" si="679"/>
        <v/>
      </c>
      <c r="Y349" s="36" t="str">
        <f t="shared" si="679"/>
        <v/>
      </c>
      <c r="Z349" s="36" t="str">
        <f t="shared" ref="Z349:AA349" si="680">+IFERROR(Z348/Z347,"")</f>
        <v/>
      </c>
      <c r="AA349" s="36" t="str">
        <f t="shared" si="680"/>
        <v/>
      </c>
      <c r="AB349" s="36" t="str">
        <f t="shared" ref="AB349:AC349" si="681">+IFERROR(AB348/AB347,"")</f>
        <v/>
      </c>
      <c r="AC349" s="36" t="str">
        <f t="shared" si="681"/>
        <v/>
      </c>
      <c r="AD349" s="36" t="str">
        <f t="shared" ref="AD349:AE349" si="682">+IFERROR(AD348/AD347,"")</f>
        <v/>
      </c>
      <c r="AE349" s="36" t="str">
        <f t="shared" si="682"/>
        <v/>
      </c>
      <c r="AF349" s="53" t="str">
        <f t="shared" ref="AF349:AG349" si="683">+IFERROR(AF348/AF347,"")</f>
        <v/>
      </c>
      <c r="AG349" s="54" t="str">
        <f t="shared" si="683"/>
        <v/>
      </c>
      <c r="AK349" s="19"/>
      <c r="AL349" s="19"/>
      <c r="AM349" s="19"/>
      <c r="AN349" s="19"/>
      <c r="AO349" s="19"/>
      <c r="AP349" s="19"/>
      <c r="AQ349" s="19"/>
      <c r="AR349" s="85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65"/>
      <c r="BJ349" s="65"/>
    </row>
    <row r="350" spans="1:62" ht="14.4" customHeight="1">
      <c r="A350" s="4" t="s">
        <v>87</v>
      </c>
      <c r="B350" s="8" t="s">
        <v>72</v>
      </c>
      <c r="C350" s="237"/>
      <c r="D350" s="226"/>
      <c r="E350" s="225" t="s">
        <v>72</v>
      </c>
      <c r="F350" s="10" t="s">
        <v>40</v>
      </c>
      <c r="G350" s="19"/>
      <c r="H350" s="19"/>
      <c r="I350" s="19"/>
      <c r="J350" s="19"/>
      <c r="K350" s="19"/>
      <c r="L350" s="19"/>
      <c r="M350" s="19"/>
      <c r="N350" s="19"/>
      <c r="O350" s="97"/>
      <c r="P350" s="97">
        <v>0</v>
      </c>
      <c r="Q350" s="97">
        <v>0</v>
      </c>
      <c r="R350" s="97">
        <v>0</v>
      </c>
      <c r="S350" s="97">
        <v>0</v>
      </c>
      <c r="T350" s="97">
        <v>0</v>
      </c>
      <c r="U350" s="97">
        <v>0</v>
      </c>
      <c r="V350" s="97">
        <v>0</v>
      </c>
      <c r="W350" s="97">
        <v>0</v>
      </c>
      <c r="X350" s="97">
        <v>0</v>
      </c>
      <c r="Y350" s="97">
        <v>0</v>
      </c>
      <c r="Z350" s="97">
        <v>0</v>
      </c>
      <c r="AA350" s="97">
        <v>0</v>
      </c>
      <c r="AB350" s="97">
        <v>0</v>
      </c>
      <c r="AC350" s="97">
        <v>0</v>
      </c>
      <c r="AD350" s="97">
        <v>0</v>
      </c>
      <c r="AE350" s="97">
        <v>0</v>
      </c>
      <c r="AF350" s="100">
        <f t="shared" ref="AF350:AF351" si="684">+SUM(O350:R350)</f>
        <v>0</v>
      </c>
      <c r="AG350" s="101">
        <f t="shared" ref="AG350:AG351" si="685">+SUM(S350:AD350)</f>
        <v>0</v>
      </c>
      <c r="AI350" s="124">
        <f>+SUMIF($O$1:$AD$1,"REAL",O350:AD350)</f>
        <v>0</v>
      </c>
      <c r="AK350" s="34"/>
      <c r="AL350" s="34"/>
      <c r="AM350" s="34"/>
      <c r="AN350" s="34"/>
      <c r="AO350" s="34"/>
      <c r="AP350" s="34"/>
      <c r="AQ350" s="34"/>
      <c r="AR350" s="86"/>
      <c r="AS350" s="94"/>
      <c r="AT350" s="94"/>
      <c r="AU350" s="94"/>
      <c r="AV350" s="94"/>
      <c r="AW350" s="94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66"/>
      <c r="BJ350" s="66"/>
    </row>
    <row r="351" spans="1:62">
      <c r="A351" s="4" t="s">
        <v>87</v>
      </c>
      <c r="B351" s="8" t="s">
        <v>72</v>
      </c>
      <c r="C351" s="237"/>
      <c r="D351" s="226"/>
      <c r="E351" s="225"/>
      <c r="F351" s="11" t="s">
        <v>88</v>
      </c>
      <c r="G351" s="34"/>
      <c r="H351" s="34"/>
      <c r="I351" s="34"/>
      <c r="J351" s="34"/>
      <c r="K351" s="34"/>
      <c r="L351" s="34"/>
      <c r="M351" s="34"/>
      <c r="N351" s="34"/>
      <c r="O351" s="98"/>
      <c r="P351" s="98">
        <v>0</v>
      </c>
      <c r="Q351" s="98">
        <v>0</v>
      </c>
      <c r="R351" s="98">
        <v>0</v>
      </c>
      <c r="S351" s="98">
        <v>0</v>
      </c>
      <c r="T351" s="98">
        <v>0</v>
      </c>
      <c r="U351" s="98">
        <v>0</v>
      </c>
      <c r="V351" s="98">
        <v>0</v>
      </c>
      <c r="W351" s="98">
        <v>0</v>
      </c>
      <c r="X351" s="98">
        <v>0</v>
      </c>
      <c r="Y351" s="98">
        <v>0</v>
      </c>
      <c r="Z351" s="98">
        <v>0</v>
      </c>
      <c r="AA351" s="98">
        <v>0</v>
      </c>
      <c r="AB351" s="98">
        <v>0</v>
      </c>
      <c r="AC351" s="98">
        <v>0</v>
      </c>
      <c r="AD351" s="98">
        <v>0</v>
      </c>
      <c r="AE351" s="98">
        <v>0</v>
      </c>
      <c r="AF351" s="102">
        <f t="shared" si="684"/>
        <v>0</v>
      </c>
      <c r="AG351" s="103">
        <f t="shared" si="685"/>
        <v>0</v>
      </c>
      <c r="AI351" s="124">
        <f>+SUMIF($O$1:$AD$1,"REAL",O351:AD351)</f>
        <v>0</v>
      </c>
      <c r="AK351" s="36"/>
      <c r="AL351" s="36"/>
      <c r="AM351" s="36"/>
      <c r="AN351" s="36"/>
      <c r="AO351" s="36"/>
      <c r="AP351" s="36"/>
      <c r="AQ351" s="36"/>
      <c r="AR351" s="88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7"/>
      <c r="BJ351" s="30"/>
    </row>
    <row r="352" spans="1:62" ht="15" customHeight="1">
      <c r="A352" s="4" t="s">
        <v>87</v>
      </c>
      <c r="B352" s="8" t="s">
        <v>72</v>
      </c>
      <c r="C352" s="237"/>
      <c r="D352" s="226"/>
      <c r="E352" s="225"/>
      <c r="F352" s="13" t="s">
        <v>90</v>
      </c>
      <c r="G352" s="36"/>
      <c r="H352" s="36"/>
      <c r="I352" s="36"/>
      <c r="J352" s="36"/>
      <c r="K352" s="36"/>
      <c r="L352" s="36"/>
      <c r="M352" s="36"/>
      <c r="N352" s="36"/>
      <c r="O352" s="36"/>
      <c r="P352" s="36" t="str">
        <f>+IFERROR(P351/P350,"")</f>
        <v/>
      </c>
      <c r="Q352" s="36" t="str">
        <f t="shared" ref="Q352:Y352" si="686">+IFERROR(Q351/Q350,"")</f>
        <v/>
      </c>
      <c r="R352" s="36" t="str">
        <f t="shared" si="686"/>
        <v/>
      </c>
      <c r="S352" s="36" t="str">
        <f t="shared" si="686"/>
        <v/>
      </c>
      <c r="T352" s="36" t="str">
        <f t="shared" si="686"/>
        <v/>
      </c>
      <c r="U352" s="36" t="str">
        <f t="shared" si="686"/>
        <v/>
      </c>
      <c r="V352" s="36" t="str">
        <f t="shared" si="686"/>
        <v/>
      </c>
      <c r="W352" s="36" t="str">
        <f t="shared" si="686"/>
        <v/>
      </c>
      <c r="X352" s="36" t="str">
        <f t="shared" si="686"/>
        <v/>
      </c>
      <c r="Y352" s="36" t="str">
        <f t="shared" si="686"/>
        <v/>
      </c>
      <c r="Z352" s="36" t="str">
        <f t="shared" ref="Z352:AA352" si="687">+IFERROR(Z351/Z350,"")</f>
        <v/>
      </c>
      <c r="AA352" s="36" t="str">
        <f t="shared" si="687"/>
        <v/>
      </c>
      <c r="AB352" s="36" t="str">
        <f t="shared" ref="AB352:AC352" si="688">+IFERROR(AB351/AB350,"")</f>
        <v/>
      </c>
      <c r="AC352" s="36" t="str">
        <f t="shared" si="688"/>
        <v/>
      </c>
      <c r="AD352" s="36" t="str">
        <f t="shared" ref="AD352:AE352" si="689">+IFERROR(AD351/AD350,"")</f>
        <v/>
      </c>
      <c r="AE352" s="36" t="str">
        <f t="shared" si="689"/>
        <v/>
      </c>
      <c r="AF352" s="53" t="str">
        <f t="shared" ref="AF352:AG352" si="690">+IFERROR(AF351/AF350,"")</f>
        <v/>
      </c>
      <c r="AG352" s="54" t="str">
        <f t="shared" si="690"/>
        <v/>
      </c>
      <c r="AK352" s="19"/>
      <c r="AL352" s="19"/>
      <c r="AM352" s="19"/>
      <c r="AN352" s="19"/>
      <c r="AO352" s="19"/>
      <c r="AP352" s="19"/>
      <c r="AQ352" s="19"/>
      <c r="AR352" s="85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65"/>
      <c r="BJ352" s="65"/>
    </row>
    <row r="353" spans="1:62" ht="14.4" customHeight="1">
      <c r="A353" s="4" t="s">
        <v>87</v>
      </c>
      <c r="B353" s="8" t="s">
        <v>73</v>
      </c>
      <c r="C353" s="237"/>
      <c r="D353" s="226"/>
      <c r="E353" s="225" t="s">
        <v>73</v>
      </c>
      <c r="F353" s="10" t="s">
        <v>40</v>
      </c>
      <c r="G353" s="19"/>
      <c r="H353" s="19"/>
      <c r="I353" s="19"/>
      <c r="J353" s="19"/>
      <c r="K353" s="19"/>
      <c r="L353" s="19"/>
      <c r="M353" s="19"/>
      <c r="N353" s="19"/>
      <c r="O353" s="97"/>
      <c r="P353" s="97">
        <v>0</v>
      </c>
      <c r="Q353" s="97">
        <v>0</v>
      </c>
      <c r="R353" s="97">
        <v>0</v>
      </c>
      <c r="S353" s="97">
        <v>0</v>
      </c>
      <c r="T353" s="97">
        <v>0</v>
      </c>
      <c r="U353" s="97">
        <v>0</v>
      </c>
      <c r="V353" s="97">
        <v>0</v>
      </c>
      <c r="W353" s="97">
        <v>0</v>
      </c>
      <c r="X353" s="97">
        <v>0</v>
      </c>
      <c r="Y353" s="97">
        <v>0</v>
      </c>
      <c r="Z353" s="97">
        <v>0</v>
      </c>
      <c r="AA353" s="97">
        <v>0</v>
      </c>
      <c r="AB353" s="97">
        <v>0</v>
      </c>
      <c r="AC353" s="97">
        <v>0</v>
      </c>
      <c r="AD353" s="97">
        <v>0</v>
      </c>
      <c r="AE353" s="97">
        <v>0</v>
      </c>
      <c r="AF353" s="100">
        <f t="shared" ref="AF353:AF354" si="691">+SUM(O353:R353)</f>
        <v>0</v>
      </c>
      <c r="AG353" s="101">
        <f t="shared" ref="AG353:AG354" si="692">+SUM(S353:AD353)</f>
        <v>0</v>
      </c>
      <c r="AI353" s="124">
        <f>+SUMIF($O$1:$AD$1,"REAL",O353:AD353)</f>
        <v>0</v>
      </c>
      <c r="AK353" s="34"/>
      <c r="AL353" s="34"/>
      <c r="AM353" s="34"/>
      <c r="AN353" s="34"/>
      <c r="AO353" s="34"/>
      <c r="AP353" s="34"/>
      <c r="AQ353" s="34"/>
      <c r="AR353" s="86"/>
      <c r="AS353" s="94"/>
      <c r="AT353" s="94"/>
      <c r="AU353" s="94"/>
      <c r="AV353" s="94"/>
      <c r="AW353" s="94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66"/>
      <c r="BJ353" s="66"/>
    </row>
    <row r="354" spans="1:62">
      <c r="A354" s="4" t="s">
        <v>87</v>
      </c>
      <c r="B354" s="8" t="s">
        <v>73</v>
      </c>
      <c r="C354" s="237"/>
      <c r="D354" s="226"/>
      <c r="E354" s="225"/>
      <c r="F354" s="11" t="s">
        <v>88</v>
      </c>
      <c r="G354" s="34"/>
      <c r="H354" s="34"/>
      <c r="I354" s="34"/>
      <c r="J354" s="34"/>
      <c r="K354" s="34"/>
      <c r="L354" s="34"/>
      <c r="M354" s="34"/>
      <c r="N354" s="34"/>
      <c r="O354" s="98"/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X354" s="98">
        <v>0</v>
      </c>
      <c r="Y354" s="98">
        <v>0</v>
      </c>
      <c r="Z354" s="98">
        <v>0</v>
      </c>
      <c r="AA354" s="98">
        <v>0</v>
      </c>
      <c r="AB354" s="98">
        <v>0</v>
      </c>
      <c r="AC354" s="98">
        <v>0</v>
      </c>
      <c r="AD354" s="98">
        <v>0</v>
      </c>
      <c r="AE354" s="98">
        <v>0</v>
      </c>
      <c r="AF354" s="102">
        <f t="shared" si="691"/>
        <v>0</v>
      </c>
      <c r="AG354" s="103">
        <f t="shared" si="692"/>
        <v>0</v>
      </c>
      <c r="AI354" s="124">
        <f>+SUMIF($O$1:$AD$1,"REAL",O354:AD354)</f>
        <v>0</v>
      </c>
      <c r="AK354" s="36"/>
      <c r="AL354" s="36"/>
      <c r="AM354" s="36"/>
      <c r="AN354" s="36"/>
      <c r="AO354" s="36"/>
      <c r="AP354" s="36"/>
      <c r="AQ354" s="36"/>
      <c r="AR354" s="88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7"/>
      <c r="BJ354" s="30"/>
    </row>
    <row r="355" spans="1:62" ht="15" customHeight="1">
      <c r="A355" s="4" t="s">
        <v>87</v>
      </c>
      <c r="B355" s="8" t="s">
        <v>73</v>
      </c>
      <c r="C355" s="237"/>
      <c r="D355" s="226"/>
      <c r="E355" s="225"/>
      <c r="F355" s="13" t="s">
        <v>90</v>
      </c>
      <c r="G355" s="36"/>
      <c r="H355" s="36"/>
      <c r="I355" s="36"/>
      <c r="J355" s="36"/>
      <c r="K355" s="36"/>
      <c r="L355" s="36"/>
      <c r="M355" s="36"/>
      <c r="N355" s="36"/>
      <c r="O355" s="36"/>
      <c r="P355" s="36" t="str">
        <f t="shared" ref="P355:Y355" si="693">+IFERROR(P354/P353,"")</f>
        <v/>
      </c>
      <c r="Q355" s="36" t="str">
        <f t="shared" si="693"/>
        <v/>
      </c>
      <c r="R355" s="36" t="str">
        <f t="shared" si="693"/>
        <v/>
      </c>
      <c r="S355" s="36" t="str">
        <f t="shared" si="693"/>
        <v/>
      </c>
      <c r="T355" s="36" t="str">
        <f t="shared" si="693"/>
        <v/>
      </c>
      <c r="U355" s="36" t="str">
        <f t="shared" si="693"/>
        <v/>
      </c>
      <c r="V355" s="36" t="str">
        <f t="shared" si="693"/>
        <v/>
      </c>
      <c r="W355" s="36" t="str">
        <f t="shared" si="693"/>
        <v/>
      </c>
      <c r="X355" s="36" t="str">
        <f t="shared" si="693"/>
        <v/>
      </c>
      <c r="Y355" s="36" t="str">
        <f t="shared" si="693"/>
        <v/>
      </c>
      <c r="Z355" s="36" t="str">
        <f t="shared" ref="Z355:AA355" si="694">+IFERROR(Z354/Z353,"")</f>
        <v/>
      </c>
      <c r="AA355" s="36" t="str">
        <f t="shared" si="694"/>
        <v/>
      </c>
      <c r="AB355" s="36" t="str">
        <f t="shared" ref="AB355:AC355" si="695">+IFERROR(AB354/AB353,"")</f>
        <v/>
      </c>
      <c r="AC355" s="36" t="str">
        <f t="shared" si="695"/>
        <v/>
      </c>
      <c r="AD355" s="36" t="str">
        <f t="shared" ref="AD355:AE355" si="696">+IFERROR(AD354/AD353,"")</f>
        <v/>
      </c>
      <c r="AE355" s="36" t="str">
        <f t="shared" si="696"/>
        <v/>
      </c>
      <c r="AF355" s="53" t="str">
        <f t="shared" ref="AF355:AG355" si="697">+IFERROR(AF354/AF353,"")</f>
        <v/>
      </c>
      <c r="AG355" s="54" t="str">
        <f t="shared" si="697"/>
        <v/>
      </c>
      <c r="AK355" s="19"/>
      <c r="AL355" s="19"/>
      <c r="AM355" s="19"/>
      <c r="AN355" s="19"/>
      <c r="AO355" s="19"/>
      <c r="AP355" s="19"/>
      <c r="AQ355" s="19"/>
      <c r="AR355" s="85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65"/>
      <c r="BJ355" s="65"/>
    </row>
    <row r="356" spans="1:62" ht="14.4" customHeight="1">
      <c r="A356" s="4" t="s">
        <v>87</v>
      </c>
      <c r="B356" s="4" t="s">
        <v>51</v>
      </c>
      <c r="C356" s="237"/>
      <c r="D356" s="226" t="s">
        <v>39</v>
      </c>
      <c r="E356" s="225" t="s">
        <v>51</v>
      </c>
      <c r="F356" s="10" t="s">
        <v>40</v>
      </c>
      <c r="G356" s="19"/>
      <c r="H356" s="19"/>
      <c r="I356" s="19"/>
      <c r="J356" s="19"/>
      <c r="K356" s="19"/>
      <c r="L356" s="19"/>
      <c r="M356" s="19"/>
      <c r="N356" s="19"/>
      <c r="O356" s="97"/>
      <c r="P356" s="97">
        <v>1</v>
      </c>
      <c r="Q356" s="97">
        <v>0</v>
      </c>
      <c r="R356" s="97">
        <v>0</v>
      </c>
      <c r="S356" s="97">
        <v>0</v>
      </c>
      <c r="T356" s="97">
        <v>0</v>
      </c>
      <c r="U356" s="97">
        <v>0</v>
      </c>
      <c r="V356" s="97">
        <v>0</v>
      </c>
      <c r="W356" s="97">
        <v>0</v>
      </c>
      <c r="X356" s="97">
        <v>1</v>
      </c>
      <c r="Y356" s="97">
        <v>0</v>
      </c>
      <c r="Z356" s="97">
        <v>0</v>
      </c>
      <c r="AA356" s="97">
        <v>0</v>
      </c>
      <c r="AB356" s="97">
        <v>1</v>
      </c>
      <c r="AC356" s="97">
        <v>0</v>
      </c>
      <c r="AD356" s="97">
        <v>0</v>
      </c>
      <c r="AE356" s="97">
        <v>0</v>
      </c>
      <c r="AF356" s="100">
        <f t="shared" ref="AF356:AF365" si="698">+SUM(O356:R356)</f>
        <v>1</v>
      </c>
      <c r="AG356" s="101">
        <f t="shared" ref="AG356:AG365" si="699">+SUM(S356:AD356)</f>
        <v>2</v>
      </c>
      <c r="AI356" s="124">
        <f>+SUMIF($O$1:$AD$1,"REAL",O356:AD356)</f>
        <v>3</v>
      </c>
      <c r="AK356" s="34"/>
      <c r="AL356" s="34"/>
      <c r="AM356" s="34"/>
      <c r="AN356" s="34"/>
      <c r="AO356" s="34"/>
      <c r="AP356" s="34"/>
      <c r="AQ356" s="34"/>
      <c r="AR356" s="86"/>
      <c r="AS356" s="94"/>
      <c r="AT356" s="94"/>
      <c r="AU356" s="94"/>
      <c r="AV356" s="94"/>
      <c r="AW356" s="94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66"/>
      <c r="BJ356" s="66"/>
    </row>
    <row r="357" spans="1:62">
      <c r="A357" s="4" t="s">
        <v>87</v>
      </c>
      <c r="B357" s="4" t="s">
        <v>51</v>
      </c>
      <c r="C357" s="237"/>
      <c r="D357" s="226"/>
      <c r="E357" s="225"/>
      <c r="F357" s="11" t="s">
        <v>88</v>
      </c>
      <c r="G357" s="34"/>
      <c r="H357" s="34"/>
      <c r="I357" s="34"/>
      <c r="J357" s="34"/>
      <c r="K357" s="34"/>
      <c r="L357" s="34"/>
      <c r="M357" s="34"/>
      <c r="N357" s="34"/>
      <c r="O357" s="98"/>
      <c r="P357" s="98">
        <f>SUM(P358:P363)</f>
        <v>0</v>
      </c>
      <c r="Q357" s="98">
        <f t="shared" ref="Q357" si="700">SUM(Q358:Q363)</f>
        <v>0</v>
      </c>
      <c r="R357" s="98">
        <f t="shared" ref="R357" si="701">SUM(R358:R363)</f>
        <v>0</v>
      </c>
      <c r="S357" s="98">
        <f t="shared" ref="S357" si="702">SUM(S358:S363)</f>
        <v>0</v>
      </c>
      <c r="T357" s="98">
        <f t="shared" ref="T357" si="703">SUM(T358:T363)</f>
        <v>0</v>
      </c>
      <c r="U357" s="98">
        <f t="shared" ref="U357" si="704">SUM(U358:U363)</f>
        <v>1</v>
      </c>
      <c r="V357" s="98">
        <f t="shared" ref="V357" si="705">SUM(V358:V363)</f>
        <v>0</v>
      </c>
      <c r="W357" s="98">
        <f t="shared" ref="W357" si="706">SUM(W358:W363)</f>
        <v>0</v>
      </c>
      <c r="X357" s="98">
        <f t="shared" ref="X357" si="707">SUM(X358:X363)</f>
        <v>1</v>
      </c>
      <c r="Y357" s="98">
        <f t="shared" ref="Y357:Z357" si="708">SUM(Y358:Y363)</f>
        <v>0</v>
      </c>
      <c r="Z357" s="98">
        <f t="shared" si="708"/>
        <v>0</v>
      </c>
      <c r="AA357" s="98">
        <f t="shared" ref="AA357:AB357" si="709">SUM(AA358:AA363)</f>
        <v>0</v>
      </c>
      <c r="AB357" s="98">
        <f t="shared" si="709"/>
        <v>1</v>
      </c>
      <c r="AC357" s="98">
        <f t="shared" ref="AC357:AD357" si="710">SUM(AC358:AC363)</f>
        <v>0</v>
      </c>
      <c r="AD357" s="98">
        <f t="shared" si="710"/>
        <v>0</v>
      </c>
      <c r="AE357" s="98">
        <f t="shared" ref="AE357" si="711">SUM(AE358:AE363)</f>
        <v>1</v>
      </c>
      <c r="AF357" s="102">
        <f t="shared" si="698"/>
        <v>0</v>
      </c>
      <c r="AG357" s="103">
        <f t="shared" si="699"/>
        <v>3</v>
      </c>
      <c r="AI357" s="124">
        <f>+SUMIF($O$1:$AD$1,"REAL",O357:AD357)</f>
        <v>3</v>
      </c>
      <c r="AK357" s="35"/>
      <c r="AL357" s="35"/>
      <c r="AM357" s="35"/>
      <c r="AN357" s="35"/>
      <c r="AO357" s="35"/>
      <c r="AP357" s="35"/>
      <c r="AQ357" s="35"/>
      <c r="AR357" s="87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30"/>
      <c r="BJ357" s="30"/>
    </row>
    <row r="358" spans="1:62">
      <c r="A358" s="4" t="s">
        <v>87</v>
      </c>
      <c r="B358" s="4" t="s">
        <v>51</v>
      </c>
      <c r="C358" s="237"/>
      <c r="D358" s="226"/>
      <c r="E358" s="225"/>
      <c r="F358" s="12" t="s">
        <v>63</v>
      </c>
      <c r="G358" s="35"/>
      <c r="H358" s="35"/>
      <c r="I358" s="35"/>
      <c r="J358" s="35"/>
      <c r="K358" s="35"/>
      <c r="L358" s="35"/>
      <c r="M358" s="35"/>
      <c r="N358" s="35"/>
      <c r="O358" s="99"/>
      <c r="P358" s="99">
        <v>0</v>
      </c>
      <c r="Q358" s="99">
        <v>0</v>
      </c>
      <c r="R358" s="99">
        <v>0</v>
      </c>
      <c r="S358" s="99">
        <v>0</v>
      </c>
      <c r="T358" s="99">
        <v>0</v>
      </c>
      <c r="U358" s="99">
        <v>0</v>
      </c>
      <c r="V358" s="99">
        <v>0</v>
      </c>
      <c r="W358" s="99">
        <v>0</v>
      </c>
      <c r="X358" s="99">
        <v>0</v>
      </c>
      <c r="Y358" s="99">
        <v>0</v>
      </c>
      <c r="Z358" s="99">
        <v>0</v>
      </c>
      <c r="AA358" s="99">
        <v>0</v>
      </c>
      <c r="AB358" s="99">
        <v>1</v>
      </c>
      <c r="AC358" s="99">
        <v>0</v>
      </c>
      <c r="AD358" s="99">
        <v>0</v>
      </c>
      <c r="AE358" s="99">
        <v>0</v>
      </c>
      <c r="AF358" s="104">
        <f t="shared" si="698"/>
        <v>0</v>
      </c>
      <c r="AG358" s="105">
        <f t="shared" si="699"/>
        <v>1</v>
      </c>
      <c r="AK358" s="35"/>
      <c r="AL358" s="35"/>
      <c r="AM358" s="35"/>
      <c r="AN358" s="35"/>
      <c r="AO358" s="35"/>
      <c r="AP358" s="35"/>
      <c r="AQ358" s="35"/>
      <c r="AR358" s="87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30"/>
      <c r="BJ358" s="30"/>
    </row>
    <row r="359" spans="1:62">
      <c r="A359" s="4" t="s">
        <v>87</v>
      </c>
      <c r="B359" s="4" t="s">
        <v>51</v>
      </c>
      <c r="C359" s="237"/>
      <c r="D359" s="226"/>
      <c r="E359" s="225"/>
      <c r="F359" s="12" t="s">
        <v>64</v>
      </c>
      <c r="G359" s="35"/>
      <c r="H359" s="35"/>
      <c r="I359" s="35"/>
      <c r="J359" s="35"/>
      <c r="K359" s="35"/>
      <c r="L359" s="35"/>
      <c r="M359" s="35"/>
      <c r="N359" s="35"/>
      <c r="O359" s="99"/>
      <c r="P359" s="99">
        <v>0</v>
      </c>
      <c r="Q359" s="99">
        <v>0</v>
      </c>
      <c r="R359" s="99">
        <v>0</v>
      </c>
      <c r="S359" s="99">
        <v>0</v>
      </c>
      <c r="T359" s="99">
        <v>0</v>
      </c>
      <c r="U359" s="99">
        <v>0</v>
      </c>
      <c r="V359" s="99">
        <v>0</v>
      </c>
      <c r="W359" s="99">
        <v>0</v>
      </c>
      <c r="X359" s="99">
        <v>0</v>
      </c>
      <c r="Y359" s="99">
        <v>0</v>
      </c>
      <c r="Z359" s="99">
        <v>0</v>
      </c>
      <c r="AA359" s="99">
        <v>0</v>
      </c>
      <c r="AB359" s="99">
        <v>0</v>
      </c>
      <c r="AC359" s="99">
        <v>0</v>
      </c>
      <c r="AD359" s="99">
        <v>0</v>
      </c>
      <c r="AE359" s="99">
        <v>0</v>
      </c>
      <c r="AF359" s="104">
        <f t="shared" si="698"/>
        <v>0</v>
      </c>
      <c r="AG359" s="105">
        <f t="shared" si="699"/>
        <v>0</v>
      </c>
      <c r="AK359" s="35"/>
      <c r="AL359" s="35"/>
      <c r="AM359" s="35"/>
      <c r="AN359" s="35"/>
      <c r="AO359" s="35"/>
      <c r="AP359" s="35"/>
      <c r="AQ359" s="35"/>
      <c r="AR359" s="87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30"/>
      <c r="BJ359" s="30"/>
    </row>
    <row r="360" spans="1:62">
      <c r="A360" s="4" t="s">
        <v>87</v>
      </c>
      <c r="B360" s="4" t="s">
        <v>51</v>
      </c>
      <c r="C360" s="237"/>
      <c r="D360" s="226"/>
      <c r="E360" s="225"/>
      <c r="F360" s="12" t="s">
        <v>65</v>
      </c>
      <c r="G360" s="35"/>
      <c r="H360" s="35"/>
      <c r="I360" s="35"/>
      <c r="J360" s="35"/>
      <c r="K360" s="35"/>
      <c r="L360" s="35"/>
      <c r="M360" s="35"/>
      <c r="N360" s="35"/>
      <c r="O360" s="99"/>
      <c r="P360" s="99">
        <v>0</v>
      </c>
      <c r="Q360" s="99">
        <v>0</v>
      </c>
      <c r="R360" s="99">
        <v>0</v>
      </c>
      <c r="S360" s="99">
        <v>0</v>
      </c>
      <c r="T360" s="99">
        <v>0</v>
      </c>
      <c r="U360" s="99">
        <v>0</v>
      </c>
      <c r="V360" s="99">
        <v>0</v>
      </c>
      <c r="W360" s="99">
        <v>0</v>
      </c>
      <c r="X360" s="99">
        <v>0</v>
      </c>
      <c r="Y360" s="99">
        <v>0</v>
      </c>
      <c r="Z360" s="99">
        <v>0</v>
      </c>
      <c r="AA360" s="99">
        <v>0</v>
      </c>
      <c r="AB360" s="99">
        <v>0</v>
      </c>
      <c r="AC360" s="99">
        <v>0</v>
      </c>
      <c r="AD360" s="99">
        <v>0</v>
      </c>
      <c r="AE360" s="99">
        <v>0</v>
      </c>
      <c r="AF360" s="104">
        <f t="shared" si="698"/>
        <v>0</v>
      </c>
      <c r="AG360" s="105">
        <f t="shared" si="699"/>
        <v>0</v>
      </c>
      <c r="AK360" s="35"/>
      <c r="AL360" s="35"/>
      <c r="AM360" s="35"/>
      <c r="AN360" s="35"/>
      <c r="AO360" s="35"/>
      <c r="AP360" s="35"/>
      <c r="AQ360" s="35"/>
      <c r="AR360" s="87"/>
      <c r="AS360" s="68"/>
      <c r="AT360" s="68"/>
      <c r="AU360" s="68"/>
      <c r="AV360" s="68"/>
      <c r="AW360" s="68"/>
      <c r="AX360" s="68"/>
      <c r="AY360" s="68"/>
      <c r="AZ360" s="68"/>
      <c r="BA360" s="68"/>
      <c r="BB360" s="68"/>
      <c r="BC360" s="68"/>
      <c r="BD360" s="68"/>
      <c r="BE360" s="68"/>
      <c r="BF360" s="68"/>
      <c r="BG360" s="68"/>
      <c r="BH360" s="68"/>
      <c r="BI360" s="30"/>
      <c r="BJ360" s="30"/>
    </row>
    <row r="361" spans="1:62">
      <c r="A361" s="4" t="s">
        <v>87</v>
      </c>
      <c r="B361" s="4" t="s">
        <v>51</v>
      </c>
      <c r="C361" s="237"/>
      <c r="D361" s="226"/>
      <c r="E361" s="225"/>
      <c r="F361" s="12" t="s">
        <v>66</v>
      </c>
      <c r="G361" s="35"/>
      <c r="H361" s="35"/>
      <c r="I361" s="35"/>
      <c r="J361" s="35"/>
      <c r="K361" s="35"/>
      <c r="L361" s="35"/>
      <c r="M361" s="35"/>
      <c r="N361" s="35"/>
      <c r="O361" s="99"/>
      <c r="P361" s="99">
        <v>0</v>
      </c>
      <c r="Q361" s="99">
        <v>0</v>
      </c>
      <c r="R361" s="99">
        <v>0</v>
      </c>
      <c r="S361" s="99">
        <v>0</v>
      </c>
      <c r="T361" s="99">
        <v>0</v>
      </c>
      <c r="U361" s="99">
        <v>0</v>
      </c>
      <c r="V361" s="99">
        <v>0</v>
      </c>
      <c r="W361" s="99">
        <v>0</v>
      </c>
      <c r="X361" s="99">
        <v>0</v>
      </c>
      <c r="Y361" s="99">
        <v>0</v>
      </c>
      <c r="Z361" s="99">
        <v>0</v>
      </c>
      <c r="AA361" s="99">
        <v>0</v>
      </c>
      <c r="AB361" s="99">
        <v>0</v>
      </c>
      <c r="AC361" s="99">
        <v>0</v>
      </c>
      <c r="AD361" s="99">
        <v>0</v>
      </c>
      <c r="AE361" s="99">
        <v>0</v>
      </c>
      <c r="AF361" s="104">
        <f t="shared" si="698"/>
        <v>0</v>
      </c>
      <c r="AG361" s="105">
        <f t="shared" si="699"/>
        <v>0</v>
      </c>
      <c r="AK361" s="35"/>
      <c r="AL361" s="35"/>
      <c r="AM361" s="35"/>
      <c r="AN361" s="35"/>
      <c r="AO361" s="35"/>
      <c r="AP361" s="35"/>
      <c r="AQ361" s="35"/>
      <c r="AR361" s="87"/>
      <c r="AS361" s="68"/>
      <c r="AT361" s="68"/>
      <c r="AU361" s="68"/>
      <c r="AV361" s="68"/>
      <c r="AW361" s="68"/>
      <c r="AX361" s="68"/>
      <c r="AY361" s="68"/>
      <c r="AZ361" s="68"/>
      <c r="BA361" s="68"/>
      <c r="BB361" s="68"/>
      <c r="BC361" s="68"/>
      <c r="BD361" s="68"/>
      <c r="BE361" s="68"/>
      <c r="BF361" s="68"/>
      <c r="BG361" s="68"/>
      <c r="BH361" s="68"/>
      <c r="BI361" s="30"/>
      <c r="BJ361" s="30"/>
    </row>
    <row r="362" spans="1:62">
      <c r="A362" s="4" t="s">
        <v>87</v>
      </c>
      <c r="B362" s="4" t="s">
        <v>51</v>
      </c>
      <c r="C362" s="237"/>
      <c r="D362" s="226"/>
      <c r="E362" s="225"/>
      <c r="F362" s="12" t="s">
        <v>67</v>
      </c>
      <c r="G362" s="35"/>
      <c r="H362" s="35"/>
      <c r="I362" s="35"/>
      <c r="J362" s="35"/>
      <c r="K362" s="35"/>
      <c r="L362" s="35"/>
      <c r="M362" s="35"/>
      <c r="N362" s="35"/>
      <c r="O362" s="99"/>
      <c r="P362" s="99">
        <v>0</v>
      </c>
      <c r="Q362" s="99">
        <v>0</v>
      </c>
      <c r="R362" s="99">
        <v>0</v>
      </c>
      <c r="S362" s="99">
        <v>0</v>
      </c>
      <c r="T362" s="99">
        <v>0</v>
      </c>
      <c r="U362" s="99">
        <v>0</v>
      </c>
      <c r="V362" s="99">
        <v>0</v>
      </c>
      <c r="W362" s="99">
        <v>0</v>
      </c>
      <c r="X362" s="99">
        <v>0</v>
      </c>
      <c r="Y362" s="99">
        <v>0</v>
      </c>
      <c r="Z362" s="99">
        <v>0</v>
      </c>
      <c r="AA362" s="99">
        <v>0</v>
      </c>
      <c r="AB362" s="99">
        <v>0</v>
      </c>
      <c r="AC362" s="99">
        <v>0</v>
      </c>
      <c r="AD362" s="99">
        <v>0</v>
      </c>
      <c r="AE362" s="99">
        <v>1</v>
      </c>
      <c r="AF362" s="104">
        <f t="shared" si="698"/>
        <v>0</v>
      </c>
      <c r="AG362" s="105">
        <f t="shared" si="699"/>
        <v>0</v>
      </c>
      <c r="AK362" s="35"/>
      <c r="AL362" s="35"/>
      <c r="AM362" s="35"/>
      <c r="AN362" s="35"/>
      <c r="AO362" s="35"/>
      <c r="AP362" s="35"/>
      <c r="AQ362" s="35"/>
      <c r="AR362" s="87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30"/>
      <c r="BJ362" s="30"/>
    </row>
    <row r="363" spans="1:62">
      <c r="A363" s="4" t="s">
        <v>87</v>
      </c>
      <c r="B363" s="4" t="s">
        <v>51</v>
      </c>
      <c r="C363" s="237"/>
      <c r="D363" s="226"/>
      <c r="E363" s="225"/>
      <c r="F363" s="12" t="s">
        <v>68</v>
      </c>
      <c r="G363" s="35"/>
      <c r="H363" s="35"/>
      <c r="I363" s="35"/>
      <c r="J363" s="35"/>
      <c r="K363" s="35"/>
      <c r="L363" s="35"/>
      <c r="M363" s="35"/>
      <c r="N363" s="35"/>
      <c r="O363" s="99"/>
      <c r="P363" s="99">
        <v>0</v>
      </c>
      <c r="Q363" s="99">
        <v>0</v>
      </c>
      <c r="R363" s="99">
        <v>0</v>
      </c>
      <c r="S363" s="99">
        <v>0</v>
      </c>
      <c r="T363" s="99">
        <v>0</v>
      </c>
      <c r="U363" s="99">
        <v>1</v>
      </c>
      <c r="V363" s="99">
        <v>0</v>
      </c>
      <c r="W363" s="99">
        <v>0</v>
      </c>
      <c r="X363" s="99">
        <v>1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99">
        <v>0</v>
      </c>
      <c r="AE363" s="99">
        <v>0</v>
      </c>
      <c r="AF363" s="104">
        <f t="shared" si="698"/>
        <v>0</v>
      </c>
      <c r="AG363" s="105">
        <f t="shared" si="699"/>
        <v>2</v>
      </c>
      <c r="AK363" s="37"/>
      <c r="AL363" s="37"/>
      <c r="AM363" s="37"/>
      <c r="AN363" s="37"/>
      <c r="AO363" s="37"/>
      <c r="AP363" s="37"/>
      <c r="AQ363" s="37"/>
      <c r="AR363" s="89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27"/>
      <c r="BJ363" s="30"/>
    </row>
    <row r="364" spans="1:62">
      <c r="A364" s="4" t="s">
        <v>87</v>
      </c>
      <c r="B364" s="4" t="s">
        <v>51</v>
      </c>
      <c r="C364" s="237"/>
      <c r="D364" s="226"/>
      <c r="E364" s="225"/>
      <c r="F364" s="14" t="s">
        <v>3</v>
      </c>
      <c r="G364" s="37"/>
      <c r="H364" s="37"/>
      <c r="I364" s="37"/>
      <c r="J364" s="37"/>
      <c r="K364" s="37"/>
      <c r="L364" s="37"/>
      <c r="M364" s="37"/>
      <c r="N364" s="37"/>
      <c r="O364" s="106"/>
      <c r="P364" s="106">
        <f>+P358+P360+P362</f>
        <v>0</v>
      </c>
      <c r="Q364" s="106">
        <f t="shared" ref="Q364:Z365" si="712">+Q358+Q360+Q362</f>
        <v>0</v>
      </c>
      <c r="R364" s="106">
        <f t="shared" si="712"/>
        <v>0</v>
      </c>
      <c r="S364" s="106">
        <f t="shared" si="712"/>
        <v>0</v>
      </c>
      <c r="T364" s="106">
        <f t="shared" si="712"/>
        <v>0</v>
      </c>
      <c r="U364" s="106">
        <f t="shared" si="712"/>
        <v>0</v>
      </c>
      <c r="V364" s="106">
        <f t="shared" si="712"/>
        <v>0</v>
      </c>
      <c r="W364" s="106">
        <f t="shared" si="712"/>
        <v>0</v>
      </c>
      <c r="X364" s="106">
        <f t="shared" si="712"/>
        <v>0</v>
      </c>
      <c r="Y364" s="106">
        <f t="shared" si="712"/>
        <v>0</v>
      </c>
      <c r="Z364" s="106">
        <f t="shared" si="712"/>
        <v>0</v>
      </c>
      <c r="AA364" s="106">
        <f t="shared" ref="AA364:AB364" si="713">+AA358+AA360+AA362</f>
        <v>0</v>
      </c>
      <c r="AB364" s="106">
        <f t="shared" si="713"/>
        <v>1</v>
      </c>
      <c r="AC364" s="106">
        <f t="shared" ref="AC364:AD364" si="714">+AC358+AC360+AC362</f>
        <v>0</v>
      </c>
      <c r="AD364" s="106">
        <f t="shared" si="714"/>
        <v>0</v>
      </c>
      <c r="AE364" s="106">
        <f t="shared" ref="AE364" si="715">+AE358+AE360+AE362</f>
        <v>1</v>
      </c>
      <c r="AF364" s="112">
        <f t="shared" si="698"/>
        <v>0</v>
      </c>
      <c r="AG364" s="113">
        <f t="shared" si="699"/>
        <v>1</v>
      </c>
      <c r="AK364" s="37"/>
      <c r="AL364" s="37"/>
      <c r="AM364" s="37"/>
      <c r="AN364" s="37"/>
      <c r="AO364" s="37"/>
      <c r="AP364" s="37"/>
      <c r="AQ364" s="37"/>
      <c r="AR364" s="89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27"/>
      <c r="BJ364" s="30"/>
    </row>
    <row r="365" spans="1:62">
      <c r="A365" s="4" t="s">
        <v>87</v>
      </c>
      <c r="B365" s="4" t="s">
        <v>51</v>
      </c>
      <c r="C365" s="237"/>
      <c r="D365" s="226"/>
      <c r="E365" s="225"/>
      <c r="F365" s="14" t="s">
        <v>42</v>
      </c>
      <c r="G365" s="37"/>
      <c r="H365" s="37"/>
      <c r="I365" s="37"/>
      <c r="J365" s="37"/>
      <c r="K365" s="37"/>
      <c r="L365" s="37"/>
      <c r="M365" s="37"/>
      <c r="N365" s="37"/>
      <c r="O365" s="106"/>
      <c r="P365" s="106">
        <f>+P359+P361+P363</f>
        <v>0</v>
      </c>
      <c r="Q365" s="106">
        <f t="shared" ref="Q365:Y365" si="716">+Q359+Q361+Q363</f>
        <v>0</v>
      </c>
      <c r="R365" s="106">
        <f t="shared" si="716"/>
        <v>0</v>
      </c>
      <c r="S365" s="106">
        <f t="shared" si="716"/>
        <v>0</v>
      </c>
      <c r="T365" s="106">
        <f t="shared" si="716"/>
        <v>0</v>
      </c>
      <c r="U365" s="106">
        <f t="shared" si="716"/>
        <v>1</v>
      </c>
      <c r="V365" s="106">
        <f t="shared" si="716"/>
        <v>0</v>
      </c>
      <c r="W365" s="106">
        <f t="shared" si="716"/>
        <v>0</v>
      </c>
      <c r="X365" s="106">
        <f t="shared" si="716"/>
        <v>1</v>
      </c>
      <c r="Y365" s="106">
        <f t="shared" si="716"/>
        <v>0</v>
      </c>
      <c r="Z365" s="106">
        <f t="shared" si="712"/>
        <v>0</v>
      </c>
      <c r="AA365" s="106">
        <f t="shared" ref="AA365:AB365" si="717">+AA359+AA361+AA363</f>
        <v>0</v>
      </c>
      <c r="AB365" s="106">
        <f t="shared" si="717"/>
        <v>0</v>
      </c>
      <c r="AC365" s="106">
        <f t="shared" ref="AC365:AD365" si="718">+AC359+AC361+AC363</f>
        <v>0</v>
      </c>
      <c r="AD365" s="106">
        <f t="shared" si="718"/>
        <v>0</v>
      </c>
      <c r="AE365" s="106">
        <f t="shared" ref="AE365" si="719">+AE359+AE361+AE363</f>
        <v>0</v>
      </c>
      <c r="AF365" s="112">
        <f t="shared" si="698"/>
        <v>0</v>
      </c>
      <c r="AG365" s="113">
        <f t="shared" si="699"/>
        <v>2</v>
      </c>
      <c r="AK365" s="36"/>
      <c r="AL365" s="36"/>
      <c r="AM365" s="36"/>
      <c r="AN365" s="36"/>
      <c r="AO365" s="36"/>
      <c r="AP365" s="36"/>
      <c r="AQ365" s="36"/>
      <c r="AR365" s="88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7"/>
      <c r="BJ365" s="30"/>
    </row>
    <row r="366" spans="1:62">
      <c r="A366" s="4" t="s">
        <v>87</v>
      </c>
      <c r="B366" s="4" t="s">
        <v>51</v>
      </c>
      <c r="C366" s="237"/>
      <c r="D366" s="226"/>
      <c r="E366" s="225"/>
      <c r="F366" s="13" t="s">
        <v>90</v>
      </c>
      <c r="G366" s="36"/>
      <c r="H366" s="36"/>
      <c r="I366" s="36"/>
      <c r="J366" s="36"/>
      <c r="K366" s="36"/>
      <c r="L366" s="36"/>
      <c r="M366" s="36"/>
      <c r="N366" s="36"/>
      <c r="O366" s="36" t="str">
        <f>+IFERROR(O357/O356,"")</f>
        <v/>
      </c>
      <c r="P366" s="36">
        <f t="shared" ref="P366:Z366" si="720">+IFERROR(P357/P356,"")</f>
        <v>0</v>
      </c>
      <c r="Q366" s="36" t="str">
        <f t="shared" si="720"/>
        <v/>
      </c>
      <c r="R366" s="36" t="str">
        <f t="shared" si="720"/>
        <v/>
      </c>
      <c r="S366" s="36" t="str">
        <f t="shared" si="720"/>
        <v/>
      </c>
      <c r="T366" s="36" t="str">
        <f t="shared" si="720"/>
        <v/>
      </c>
      <c r="U366" s="36" t="str">
        <f t="shared" si="720"/>
        <v/>
      </c>
      <c r="V366" s="36" t="str">
        <f t="shared" si="720"/>
        <v/>
      </c>
      <c r="W366" s="36" t="str">
        <f t="shared" si="720"/>
        <v/>
      </c>
      <c r="X366" s="36">
        <f t="shared" si="720"/>
        <v>1</v>
      </c>
      <c r="Y366" s="36" t="str">
        <f t="shared" si="720"/>
        <v/>
      </c>
      <c r="Z366" s="36" t="str">
        <f t="shared" si="720"/>
        <v/>
      </c>
      <c r="AA366" s="36" t="str">
        <f t="shared" ref="AA366:AB366" si="721">+IFERROR(AA357/AA356,"")</f>
        <v/>
      </c>
      <c r="AB366" s="36">
        <f t="shared" si="721"/>
        <v>1</v>
      </c>
      <c r="AC366" s="36" t="str">
        <f t="shared" ref="AC366:AD366" si="722">+IFERROR(AC357/AC356,"")</f>
        <v/>
      </c>
      <c r="AD366" s="36" t="str">
        <f t="shared" si="722"/>
        <v/>
      </c>
      <c r="AE366" s="36" t="str">
        <f t="shared" ref="AE366" si="723">+IFERROR(AE357/AE356,"")</f>
        <v/>
      </c>
      <c r="AF366" s="49">
        <f t="shared" ref="AF366:AG366" si="724">+IFERROR(AF357/AF356,"")</f>
        <v>0</v>
      </c>
      <c r="AG366" s="50">
        <f t="shared" si="724"/>
        <v>1.5</v>
      </c>
      <c r="AK366" s="26"/>
      <c r="AL366" s="26"/>
      <c r="AM366" s="26"/>
      <c r="AN366" s="26"/>
      <c r="AO366" s="26"/>
      <c r="AP366" s="26"/>
      <c r="AQ366" s="26"/>
      <c r="AR366" s="90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65"/>
      <c r="BJ366" s="65"/>
    </row>
    <row r="367" spans="1:62">
      <c r="A367" s="4" t="s">
        <v>87</v>
      </c>
      <c r="B367" s="4" t="s">
        <v>52</v>
      </c>
      <c r="C367" s="237"/>
      <c r="D367" s="226"/>
      <c r="E367" s="225" t="s">
        <v>52</v>
      </c>
      <c r="F367" s="10" t="s">
        <v>40</v>
      </c>
      <c r="G367" s="19"/>
      <c r="H367" s="19"/>
      <c r="I367" s="19"/>
      <c r="J367" s="19"/>
      <c r="K367" s="19"/>
      <c r="L367" s="19"/>
      <c r="M367" s="19"/>
      <c r="N367" s="19"/>
      <c r="O367" s="97"/>
      <c r="P367" s="97">
        <v>0</v>
      </c>
      <c r="Q367" s="97">
        <v>0</v>
      </c>
      <c r="R367" s="97">
        <v>0</v>
      </c>
      <c r="S367" s="97">
        <v>0</v>
      </c>
      <c r="T367" s="97">
        <v>0</v>
      </c>
      <c r="U367" s="97">
        <v>0</v>
      </c>
      <c r="V367" s="97">
        <v>0</v>
      </c>
      <c r="W367" s="97">
        <v>0</v>
      </c>
      <c r="X367" s="97">
        <v>0</v>
      </c>
      <c r="Y367" s="97">
        <v>0</v>
      </c>
      <c r="Z367" s="97">
        <v>0</v>
      </c>
      <c r="AA367" s="97">
        <v>0</v>
      </c>
      <c r="AB367" s="97">
        <v>0</v>
      </c>
      <c r="AC367" s="97">
        <v>0</v>
      </c>
      <c r="AD367" s="97">
        <v>0</v>
      </c>
      <c r="AE367" s="97">
        <v>0</v>
      </c>
      <c r="AF367" s="100">
        <f t="shared" ref="AF367:AF370" si="725">+SUM(O367:R367)</f>
        <v>0</v>
      </c>
      <c r="AG367" s="101">
        <f t="shared" ref="AG367:AG370" si="726">+SUM(S367:AD367)</f>
        <v>0</v>
      </c>
      <c r="AI367" s="124">
        <f>+SUMIF($O$1:$AD$1,"REAL",O367:AD367)</f>
        <v>0</v>
      </c>
      <c r="AK367" s="34"/>
      <c r="AL367" s="34"/>
      <c r="AM367" s="34"/>
      <c r="AN367" s="34"/>
      <c r="AO367" s="34"/>
      <c r="AP367" s="34"/>
      <c r="AQ367" s="34"/>
      <c r="AR367" s="86"/>
      <c r="AS367" s="94"/>
      <c r="AT367" s="94"/>
      <c r="AU367" s="94"/>
      <c r="AV367" s="94"/>
      <c r="AW367" s="94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66"/>
      <c r="BJ367" s="66"/>
    </row>
    <row r="368" spans="1:62">
      <c r="A368" s="4" t="s">
        <v>87</v>
      </c>
      <c r="B368" s="4" t="s">
        <v>52</v>
      </c>
      <c r="C368" s="237"/>
      <c r="D368" s="226"/>
      <c r="E368" s="225"/>
      <c r="F368" s="11" t="s">
        <v>88</v>
      </c>
      <c r="G368" s="34"/>
      <c r="H368" s="34"/>
      <c r="I368" s="34"/>
      <c r="J368" s="34"/>
      <c r="K368" s="34"/>
      <c r="L368" s="34"/>
      <c r="M368" s="34"/>
      <c r="N368" s="34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102">
        <f t="shared" si="725"/>
        <v>0</v>
      </c>
      <c r="AG368" s="103">
        <f t="shared" si="726"/>
        <v>0</v>
      </c>
      <c r="AI368" s="124">
        <f>+SUMIF($O$1:$AD$1,"REAL",O368:AD368)</f>
        <v>0</v>
      </c>
      <c r="AK368" s="35"/>
      <c r="AL368" s="35"/>
      <c r="AM368" s="35"/>
      <c r="AN368" s="35"/>
      <c r="AO368" s="35"/>
      <c r="AP368" s="35"/>
      <c r="AQ368" s="35"/>
      <c r="AR368" s="87"/>
      <c r="AS368" s="68"/>
      <c r="AT368" s="68"/>
      <c r="AU368" s="68"/>
      <c r="AV368" s="68"/>
      <c r="AW368" s="68"/>
      <c r="AX368" s="68"/>
      <c r="AY368" s="68"/>
      <c r="AZ368" s="68"/>
      <c r="BA368" s="68"/>
      <c r="BB368" s="68"/>
      <c r="BC368" s="68"/>
      <c r="BD368" s="68"/>
      <c r="BE368" s="68"/>
      <c r="BF368" s="68"/>
      <c r="BG368" s="68"/>
      <c r="BH368" s="68"/>
      <c r="BI368" s="30"/>
      <c r="BJ368" s="30"/>
    </row>
    <row r="369" spans="1:62">
      <c r="A369" s="4" t="s">
        <v>87</v>
      </c>
      <c r="B369" s="4" t="s">
        <v>52</v>
      </c>
      <c r="C369" s="237"/>
      <c r="D369" s="226"/>
      <c r="E369" s="225"/>
      <c r="F369" s="12" t="s">
        <v>4</v>
      </c>
      <c r="G369" s="35"/>
      <c r="H369" s="35"/>
      <c r="I369" s="35"/>
      <c r="J369" s="35"/>
      <c r="K369" s="35"/>
      <c r="L369" s="35"/>
      <c r="M369" s="35"/>
      <c r="N369" s="35"/>
      <c r="O369" s="99"/>
      <c r="P369" s="99">
        <v>0</v>
      </c>
      <c r="Q369" s="99">
        <v>0</v>
      </c>
      <c r="R369" s="99">
        <v>0</v>
      </c>
      <c r="S369" s="99">
        <v>0</v>
      </c>
      <c r="T369" s="99">
        <v>0</v>
      </c>
      <c r="U369" s="99">
        <v>0</v>
      </c>
      <c r="V369" s="99">
        <v>0</v>
      </c>
      <c r="W369" s="99">
        <v>0</v>
      </c>
      <c r="X369" s="99">
        <v>0</v>
      </c>
      <c r="Y369" s="99">
        <v>0</v>
      </c>
      <c r="Z369" s="99">
        <v>0</v>
      </c>
      <c r="AA369" s="99">
        <v>0</v>
      </c>
      <c r="AB369" s="99">
        <v>0</v>
      </c>
      <c r="AC369" s="99">
        <v>0</v>
      </c>
      <c r="AD369" s="99">
        <v>0</v>
      </c>
      <c r="AE369" s="99">
        <v>0</v>
      </c>
      <c r="AF369" s="104">
        <f t="shared" si="725"/>
        <v>0</v>
      </c>
      <c r="AG369" s="105">
        <f t="shared" si="726"/>
        <v>0</v>
      </c>
      <c r="AK369" s="35"/>
      <c r="AL369" s="35"/>
      <c r="AM369" s="35"/>
      <c r="AN369" s="35"/>
      <c r="AO369" s="35"/>
      <c r="AP369" s="35"/>
      <c r="AQ369" s="35"/>
      <c r="AR369" s="87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30"/>
      <c r="BJ369" s="30"/>
    </row>
    <row r="370" spans="1:62">
      <c r="A370" s="4" t="s">
        <v>87</v>
      </c>
      <c r="B370" s="4" t="s">
        <v>52</v>
      </c>
      <c r="C370" s="237"/>
      <c r="D370" s="226"/>
      <c r="E370" s="225"/>
      <c r="F370" s="12" t="s">
        <v>5</v>
      </c>
      <c r="G370" s="35"/>
      <c r="H370" s="35"/>
      <c r="I370" s="35"/>
      <c r="J370" s="35"/>
      <c r="K370" s="35"/>
      <c r="L370" s="35"/>
      <c r="M370" s="35"/>
      <c r="N370" s="35"/>
      <c r="O370" s="99"/>
      <c r="P370" s="99">
        <v>0</v>
      </c>
      <c r="Q370" s="99">
        <v>0</v>
      </c>
      <c r="R370" s="99">
        <v>0</v>
      </c>
      <c r="S370" s="99">
        <v>0</v>
      </c>
      <c r="T370" s="99">
        <v>0</v>
      </c>
      <c r="U370" s="99">
        <v>0</v>
      </c>
      <c r="V370" s="99">
        <v>0</v>
      </c>
      <c r="W370" s="99">
        <v>0</v>
      </c>
      <c r="X370" s="99">
        <v>0</v>
      </c>
      <c r="Y370" s="99">
        <v>0</v>
      </c>
      <c r="Z370" s="99">
        <v>0</v>
      </c>
      <c r="AA370" s="99">
        <v>0</v>
      </c>
      <c r="AB370" s="99">
        <v>0</v>
      </c>
      <c r="AC370" s="99">
        <v>0</v>
      </c>
      <c r="AD370" s="99">
        <v>0</v>
      </c>
      <c r="AE370" s="99">
        <v>0</v>
      </c>
      <c r="AF370" s="104">
        <f t="shared" si="725"/>
        <v>0</v>
      </c>
      <c r="AG370" s="105">
        <f t="shared" si="726"/>
        <v>0</v>
      </c>
      <c r="AK370" s="37"/>
      <c r="AL370" s="37"/>
      <c r="AM370" s="37"/>
      <c r="AN370" s="37"/>
      <c r="AO370" s="37"/>
      <c r="AP370" s="37"/>
      <c r="AQ370" s="37"/>
      <c r="AR370" s="89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27"/>
      <c r="BJ370" s="30"/>
    </row>
    <row r="371" spans="1:62">
      <c r="A371" s="4" t="s">
        <v>87</v>
      </c>
      <c r="B371" s="4" t="s">
        <v>52</v>
      </c>
      <c r="C371" s="237"/>
      <c r="D371" s="226"/>
      <c r="E371" s="225"/>
      <c r="F371" s="14" t="s">
        <v>81</v>
      </c>
      <c r="G371" s="37"/>
      <c r="H371" s="37"/>
      <c r="I371" s="37"/>
      <c r="J371" s="37"/>
      <c r="K371" s="37"/>
      <c r="L371" s="37"/>
      <c r="M371" s="37"/>
      <c r="N371" s="3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12">
        <f t="shared" ref="AF371" si="727">+SUM(G371:R371)</f>
        <v>0</v>
      </c>
      <c r="AG371" s="113">
        <f t="shared" ref="AG371" si="728">+SUM(S371:AD371)</f>
        <v>0</v>
      </c>
      <c r="AK371" s="36"/>
      <c r="AL371" s="36"/>
      <c r="AM371" s="36"/>
      <c r="AN371" s="36"/>
      <c r="AO371" s="36"/>
      <c r="AP371" s="36"/>
      <c r="AQ371" s="36"/>
      <c r="AR371" s="88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8"/>
    </row>
    <row r="372" spans="1:62" ht="15" thickBot="1">
      <c r="A372" s="4" t="s">
        <v>87</v>
      </c>
      <c r="B372" s="4" t="s">
        <v>52</v>
      </c>
      <c r="C372" s="237"/>
      <c r="D372" s="226"/>
      <c r="E372" s="225"/>
      <c r="F372" s="13" t="s">
        <v>90</v>
      </c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57" t="str">
        <f t="shared" ref="AF372:AG372" si="729">+IFERROR(AF368/AF367,"")</f>
        <v/>
      </c>
      <c r="AG372" s="58" t="str">
        <f t="shared" si="729"/>
        <v/>
      </c>
    </row>
    <row r="374" spans="1:62">
      <c r="U374" s="27">
        <v>0</v>
      </c>
      <c r="V374" s="27">
        <v>0</v>
      </c>
      <c r="W374" s="27">
        <v>0</v>
      </c>
      <c r="X374" s="27">
        <v>0</v>
      </c>
      <c r="Y374" s="27">
        <v>45</v>
      </c>
      <c r="Z374" s="27">
        <v>45</v>
      </c>
      <c r="AA374" s="27">
        <v>45</v>
      </c>
      <c r="AB374" s="27">
        <v>45</v>
      </c>
      <c r="AC374" s="27">
        <v>45</v>
      </c>
      <c r="AD374" s="27">
        <v>45</v>
      </c>
      <c r="AE374" s="27">
        <v>45</v>
      </c>
    </row>
    <row r="375" spans="1:62" ht="15" thickBot="1"/>
    <row r="376" spans="1:62" ht="14.4" customHeight="1">
      <c r="C376" s="238" t="s">
        <v>116</v>
      </c>
      <c r="D376" s="227" t="s">
        <v>34</v>
      </c>
      <c r="E376" s="228"/>
      <c r="F376" s="228"/>
      <c r="G376" s="32"/>
      <c r="H376" s="32"/>
      <c r="I376" s="32"/>
      <c r="J376" s="32"/>
      <c r="K376" s="32"/>
      <c r="L376" s="32"/>
      <c r="M376" s="32"/>
      <c r="N376" s="32"/>
      <c r="O376" s="114"/>
      <c r="P376" s="114">
        <v>0</v>
      </c>
      <c r="Q376" s="114">
        <v>0</v>
      </c>
      <c r="R376" s="114">
        <v>0</v>
      </c>
      <c r="S376" s="114">
        <v>0</v>
      </c>
      <c r="T376" s="114">
        <v>0</v>
      </c>
      <c r="U376" s="114">
        <v>0</v>
      </c>
      <c r="V376" s="114">
        <v>0</v>
      </c>
      <c r="W376" s="114">
        <v>0</v>
      </c>
      <c r="X376" s="114">
        <v>0</v>
      </c>
      <c r="Y376" s="114">
        <v>0</v>
      </c>
      <c r="Z376" s="114">
        <v>0</v>
      </c>
      <c r="AA376" s="114">
        <v>0</v>
      </c>
      <c r="AB376" s="114">
        <v>0</v>
      </c>
      <c r="AC376" s="114">
        <v>0</v>
      </c>
      <c r="AD376" s="114">
        <v>0</v>
      </c>
      <c r="AE376" s="114">
        <v>0</v>
      </c>
      <c r="AF376" s="115">
        <f>+SUM(O376:R376)</f>
        <v>0</v>
      </c>
      <c r="AG376" s="116">
        <f>+SUM(S376:AD376)</f>
        <v>0</v>
      </c>
      <c r="AI376" s="124">
        <f>+SUMIF($O$1:$AD$1,"REAL",O376:AD376)</f>
        <v>0</v>
      </c>
    </row>
    <row r="377" spans="1:62">
      <c r="C377" s="238"/>
      <c r="D377" s="229" t="s">
        <v>80</v>
      </c>
      <c r="E377" s="230"/>
      <c r="F377" s="230"/>
      <c r="G377" s="16"/>
      <c r="H377" s="16"/>
      <c r="I377" s="16"/>
      <c r="J377" s="16"/>
      <c r="K377" s="16"/>
      <c r="L377" s="16"/>
      <c r="M377" s="16"/>
      <c r="N377" s="16"/>
      <c r="O377" s="16" t="str">
        <f t="shared" ref="O377:Y377" si="730">IFERROR(+O376/(O380+O391+O408+O411+O419+O437+O440+O443+O446+O449+O460),"")</f>
        <v/>
      </c>
      <c r="P377" s="16" t="str">
        <f t="shared" si="730"/>
        <v/>
      </c>
      <c r="Q377" s="16" t="str">
        <f t="shared" si="730"/>
        <v/>
      </c>
      <c r="R377" s="16" t="str">
        <f t="shared" si="730"/>
        <v/>
      </c>
      <c r="S377" s="16" t="str">
        <f t="shared" si="730"/>
        <v/>
      </c>
      <c r="T377" s="16" t="str">
        <f t="shared" si="730"/>
        <v/>
      </c>
      <c r="U377" s="16" t="str">
        <f t="shared" si="730"/>
        <v/>
      </c>
      <c r="V377" s="16" t="str">
        <f t="shared" si="730"/>
        <v/>
      </c>
      <c r="W377" s="16" t="str">
        <f t="shared" si="730"/>
        <v/>
      </c>
      <c r="X377" s="16" t="str">
        <f t="shared" si="730"/>
        <v/>
      </c>
      <c r="Y377" s="16" t="str">
        <f t="shared" si="730"/>
        <v/>
      </c>
      <c r="Z377" s="16" t="str">
        <f t="shared" ref="Z377:AA377" si="731">IFERROR(+Z376/(Z380+Z391+Z408+Z411+Z419+Z437+Z440+Z443+Z446+Z449+Z460),"")</f>
        <v/>
      </c>
      <c r="AA377" s="16" t="str">
        <f t="shared" si="731"/>
        <v/>
      </c>
      <c r="AB377" s="16" t="str">
        <f t="shared" ref="AB377:AC377" si="732">IFERROR(+AB376/(AB380+AB391+AB408+AB411+AB419+AB437+AB440+AB443+AB446+AB449+AB460),"")</f>
        <v/>
      </c>
      <c r="AC377" s="16" t="str">
        <f t="shared" si="732"/>
        <v/>
      </c>
      <c r="AD377" s="16" t="str">
        <f t="shared" ref="AD377:AE377" si="733">IFERROR(+AD376/(AD380+AD391+AD408+AD411+AD419+AD437+AD440+AD443+AD446+AD449+AD460),"")</f>
        <v/>
      </c>
      <c r="AE377" s="16" t="str">
        <f t="shared" si="733"/>
        <v/>
      </c>
      <c r="AF377" s="40"/>
      <c r="AG377" s="41"/>
    </row>
    <row r="378" spans="1:62">
      <c r="C378" s="238"/>
      <c r="D378" s="231" t="s">
        <v>69</v>
      </c>
      <c r="E378" s="232"/>
      <c r="F378" s="232"/>
      <c r="G378" s="33"/>
      <c r="H378" s="33"/>
      <c r="I378" s="33"/>
      <c r="J378" s="33"/>
      <c r="K378" s="33"/>
      <c r="L378" s="33"/>
      <c r="M378" s="33"/>
      <c r="N378" s="33"/>
      <c r="O378" s="117"/>
      <c r="P378" s="117">
        <f>+P381+P392+P409+P412+P420+P438+P441+P444+P447+P450+P461</f>
        <v>0</v>
      </c>
      <c r="Q378" s="117">
        <f t="shared" ref="Q378:Y378" si="734">+Q381+Q392+Q409+Q412+Q420+Q438+Q441+Q444+Q447+Q450+Q461</f>
        <v>0</v>
      </c>
      <c r="R378" s="117">
        <f t="shared" si="734"/>
        <v>0</v>
      </c>
      <c r="S378" s="117">
        <f t="shared" si="734"/>
        <v>0</v>
      </c>
      <c r="T378" s="117">
        <f t="shared" si="734"/>
        <v>0</v>
      </c>
      <c r="U378" s="117">
        <f t="shared" si="734"/>
        <v>0</v>
      </c>
      <c r="V378" s="117">
        <f t="shared" si="734"/>
        <v>0</v>
      </c>
      <c r="W378" s="117">
        <f t="shared" si="734"/>
        <v>0</v>
      </c>
      <c r="X378" s="117">
        <f t="shared" si="734"/>
        <v>0</v>
      </c>
      <c r="Y378" s="117">
        <f t="shared" si="734"/>
        <v>0</v>
      </c>
      <c r="Z378" s="117">
        <f t="shared" ref="Z378:AA378" si="735">+Z381+Z392+Z409+Z412+Z420+Z438+Z441+Z444+Z447+Z450+Z461</f>
        <v>0</v>
      </c>
      <c r="AA378" s="117">
        <f t="shared" si="735"/>
        <v>0</v>
      </c>
      <c r="AB378" s="117">
        <f t="shared" ref="AB378:AC378" si="736">+AB381+AB392+AB409+AB412+AB420+AB438+AB441+AB444+AB447+AB450+AB461</f>
        <v>0</v>
      </c>
      <c r="AC378" s="117">
        <f t="shared" si="736"/>
        <v>0</v>
      </c>
      <c r="AD378" s="117">
        <f t="shared" ref="AD378:AE378" si="737">+AD381+AD392+AD409+AD412+AD420+AD438+AD441+AD444+AD447+AD450+AD461</f>
        <v>0</v>
      </c>
      <c r="AE378" s="117">
        <f t="shared" si="737"/>
        <v>0</v>
      </c>
      <c r="AF378" s="118">
        <f>+SUM(O378:R378)</f>
        <v>0</v>
      </c>
      <c r="AG378" s="119">
        <f>+SUM(S378:AD378)</f>
        <v>0</v>
      </c>
      <c r="AI378" s="124">
        <f>+SUMIF($O$1:$AD$1,"REAL",O378:AD378)</f>
        <v>0</v>
      </c>
    </row>
    <row r="379" spans="1:62">
      <c r="C379" s="238"/>
      <c r="D379" s="233" t="s">
        <v>84</v>
      </c>
      <c r="E379" s="234"/>
      <c r="F379" s="230"/>
      <c r="G379" s="16"/>
      <c r="H379" s="16"/>
      <c r="I379" s="16"/>
      <c r="J379" s="16"/>
      <c r="K379" s="16"/>
      <c r="L379" s="16"/>
      <c r="M379" s="16"/>
      <c r="N379" s="16"/>
      <c r="O379" s="16" t="str">
        <f>+IFERROR(O378/O376,"")</f>
        <v/>
      </c>
      <c r="P379" s="16" t="str">
        <f>+IFERROR(P378/P376,"")</f>
        <v/>
      </c>
      <c r="Q379" s="16" t="str">
        <f t="shared" ref="Q379" si="738">+IFERROR(Q378/Q376,"")</f>
        <v/>
      </c>
      <c r="R379" s="16" t="str">
        <f t="shared" ref="R379" si="739">+IFERROR(R378/R376,"")</f>
        <v/>
      </c>
      <c r="S379" s="16" t="str">
        <f t="shared" ref="S379" si="740">+IFERROR(S378/S376,"")</f>
        <v/>
      </c>
      <c r="T379" s="16" t="str">
        <f t="shared" ref="T379" si="741">+IFERROR(T378/T376,"")</f>
        <v/>
      </c>
      <c r="U379" s="16" t="str">
        <f t="shared" ref="U379" si="742">+IFERROR(U378/U376,"")</f>
        <v/>
      </c>
      <c r="V379" s="16" t="str">
        <f t="shared" ref="V379" si="743">+IFERROR(V378/V376,"")</f>
        <v/>
      </c>
      <c r="W379" s="16" t="str">
        <f t="shared" ref="W379" si="744">+IFERROR(W378/W376,"")</f>
        <v/>
      </c>
      <c r="X379" s="16" t="str">
        <f t="shared" ref="X379" si="745">+IFERROR(X378/X376,"")</f>
        <v/>
      </c>
      <c r="Y379" s="16" t="str">
        <f t="shared" ref="Y379:Z379" si="746">+IFERROR(Y378/Y376,"")</f>
        <v/>
      </c>
      <c r="Z379" s="16" t="str">
        <f t="shared" si="746"/>
        <v/>
      </c>
      <c r="AA379" s="16" t="str">
        <f t="shared" ref="AA379:AB379" si="747">+IFERROR(AA378/AA376,"")</f>
        <v/>
      </c>
      <c r="AB379" s="16" t="str">
        <f t="shared" si="747"/>
        <v/>
      </c>
      <c r="AC379" s="16" t="str">
        <f t="shared" ref="AC379:AD379" si="748">+IFERROR(AC378/AC376,"")</f>
        <v/>
      </c>
      <c r="AD379" s="16" t="str">
        <f t="shared" si="748"/>
        <v/>
      </c>
      <c r="AE379" s="16" t="str">
        <f t="shared" ref="AE379" si="749">+IFERROR(AE378/AE376,"")</f>
        <v/>
      </c>
      <c r="AF379" s="40"/>
      <c r="AG379" s="41"/>
    </row>
    <row r="380" spans="1:62" ht="14.4" customHeight="1">
      <c r="C380" s="238"/>
      <c r="D380" s="222" t="s">
        <v>35</v>
      </c>
      <c r="E380" s="225" t="s">
        <v>48</v>
      </c>
      <c r="F380" s="10" t="s">
        <v>40</v>
      </c>
      <c r="G380" s="19"/>
      <c r="H380" s="19"/>
      <c r="I380" s="19"/>
      <c r="J380" s="19"/>
      <c r="K380" s="19"/>
      <c r="L380" s="19"/>
      <c r="M380" s="19"/>
      <c r="N380" s="19"/>
      <c r="O380" s="97"/>
      <c r="P380" s="97">
        <v>0</v>
      </c>
      <c r="Q380" s="97">
        <v>0</v>
      </c>
      <c r="R380" s="97">
        <v>0</v>
      </c>
      <c r="S380" s="97">
        <v>0</v>
      </c>
      <c r="T380" s="97">
        <v>0</v>
      </c>
      <c r="U380" s="97">
        <v>0</v>
      </c>
      <c r="V380" s="97">
        <v>0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</v>
      </c>
      <c r="AC380" s="97">
        <v>0</v>
      </c>
      <c r="AD380" s="97">
        <v>0</v>
      </c>
      <c r="AE380" s="97">
        <v>0</v>
      </c>
      <c r="AF380" s="100">
        <f t="shared" ref="AF380:AF387" si="750">+SUM(O380:R380)</f>
        <v>0</v>
      </c>
      <c r="AG380" s="101">
        <f t="shared" ref="AG380:AG387" si="751">+SUM(S380:AD380)</f>
        <v>0</v>
      </c>
      <c r="AI380" s="124">
        <f>+SUMIF($O$1:$AD$1,"REAL",O380:AD380)</f>
        <v>0</v>
      </c>
    </row>
    <row r="381" spans="1:62">
      <c r="C381" s="238"/>
      <c r="D381" s="223"/>
      <c r="E381" s="225"/>
      <c r="F381" s="11" t="s">
        <v>88</v>
      </c>
      <c r="G381" s="34"/>
      <c r="H381" s="34"/>
      <c r="I381" s="34"/>
      <c r="J381" s="34"/>
      <c r="K381" s="34"/>
      <c r="L381" s="34"/>
      <c r="M381" s="34"/>
      <c r="N381" s="34"/>
      <c r="O381" s="98">
        <f>+SUM(O382:O389)</f>
        <v>0</v>
      </c>
      <c r="P381" s="98">
        <f t="shared" ref="P381" si="752">+SUM(P382:P389)</f>
        <v>0</v>
      </c>
      <c r="Q381" s="98">
        <f t="shared" ref="Q381" si="753">+SUM(Q382:Q389)</f>
        <v>0</v>
      </c>
      <c r="R381" s="98">
        <f t="shared" ref="R381" si="754">+SUM(R382:R389)</f>
        <v>0</v>
      </c>
      <c r="S381" s="98">
        <f t="shared" ref="S381" si="755">+SUM(S382:S389)</f>
        <v>0</v>
      </c>
      <c r="T381" s="98">
        <f t="shared" ref="T381" si="756">+SUM(T382:T389)</f>
        <v>0</v>
      </c>
      <c r="U381" s="98">
        <f t="shared" ref="U381" si="757">+SUM(U382:U389)</f>
        <v>0</v>
      </c>
      <c r="V381" s="98">
        <f t="shared" ref="V381" si="758">+SUM(V382:V389)</f>
        <v>0</v>
      </c>
      <c r="W381" s="98">
        <f t="shared" ref="W381" si="759">+SUM(W382:W389)</f>
        <v>0</v>
      </c>
      <c r="X381" s="98">
        <f t="shared" ref="X381" si="760">+SUM(X382:X389)</f>
        <v>0</v>
      </c>
      <c r="Y381" s="98">
        <f t="shared" ref="Y381:Z381" si="761">+SUM(Y382:Y389)</f>
        <v>0</v>
      </c>
      <c r="Z381" s="98">
        <f t="shared" si="761"/>
        <v>0</v>
      </c>
      <c r="AA381" s="98">
        <f t="shared" ref="AA381:AB381" si="762">+SUM(AA382:AA389)</f>
        <v>0</v>
      </c>
      <c r="AB381" s="98">
        <f t="shared" si="762"/>
        <v>0</v>
      </c>
      <c r="AC381" s="98">
        <f t="shared" ref="AC381:AD381" si="763">+SUM(AC382:AC389)</f>
        <v>0</v>
      </c>
      <c r="AD381" s="98">
        <f t="shared" si="763"/>
        <v>0</v>
      </c>
      <c r="AE381" s="98">
        <f t="shared" ref="AE381" si="764">+SUM(AE382:AE389)</f>
        <v>0</v>
      </c>
      <c r="AF381" s="102">
        <f t="shared" si="750"/>
        <v>0</v>
      </c>
      <c r="AG381" s="103">
        <f t="shared" si="751"/>
        <v>0</v>
      </c>
      <c r="AI381" s="124">
        <f>+SUMIF($O$1:$AD$1,"REAL",O381:AD381)</f>
        <v>0</v>
      </c>
    </row>
    <row r="382" spans="1:62">
      <c r="C382" s="238"/>
      <c r="D382" s="223"/>
      <c r="E382" s="225"/>
      <c r="F382" s="12" t="s">
        <v>76</v>
      </c>
      <c r="G382" s="35"/>
      <c r="H382" s="35"/>
      <c r="I382" s="35"/>
      <c r="J382" s="35"/>
      <c r="K382" s="35"/>
      <c r="L382" s="35"/>
      <c r="M382" s="35"/>
      <c r="N382" s="35"/>
      <c r="O382" s="99"/>
      <c r="P382" s="99">
        <v>0</v>
      </c>
      <c r="Q382" s="99">
        <v>0</v>
      </c>
      <c r="R382" s="99">
        <v>0</v>
      </c>
      <c r="S382" s="99">
        <v>0</v>
      </c>
      <c r="T382" s="99">
        <v>0</v>
      </c>
      <c r="U382" s="99">
        <v>0</v>
      </c>
      <c r="V382" s="99">
        <v>0</v>
      </c>
      <c r="W382" s="99">
        <v>0</v>
      </c>
      <c r="X382" s="99">
        <v>0</v>
      </c>
      <c r="Y382" s="99">
        <v>0</v>
      </c>
      <c r="Z382" s="99">
        <v>0</v>
      </c>
      <c r="AA382" s="99">
        <v>0</v>
      </c>
      <c r="AB382" s="99">
        <v>0</v>
      </c>
      <c r="AC382" s="99">
        <v>0</v>
      </c>
      <c r="AD382" s="99">
        <v>0</v>
      </c>
      <c r="AE382" s="99">
        <v>0</v>
      </c>
      <c r="AF382" s="104">
        <f t="shared" si="750"/>
        <v>0</v>
      </c>
      <c r="AG382" s="105">
        <f t="shared" si="751"/>
        <v>0</v>
      </c>
    </row>
    <row r="383" spans="1:62">
      <c r="C383" s="238"/>
      <c r="D383" s="223"/>
      <c r="E383" s="225"/>
      <c r="F383" s="12" t="s">
        <v>55</v>
      </c>
      <c r="G383" s="35"/>
      <c r="H383" s="35"/>
      <c r="I383" s="35"/>
      <c r="J383" s="35"/>
      <c r="K383" s="35"/>
      <c r="L383" s="35"/>
      <c r="M383" s="35"/>
      <c r="N383" s="35"/>
      <c r="O383" s="99"/>
      <c r="P383" s="99">
        <v>0</v>
      </c>
      <c r="Q383" s="99">
        <v>0</v>
      </c>
      <c r="R383" s="99">
        <v>0</v>
      </c>
      <c r="S383" s="99">
        <v>0</v>
      </c>
      <c r="T383" s="99">
        <v>0</v>
      </c>
      <c r="U383" s="99">
        <v>0</v>
      </c>
      <c r="V383" s="99">
        <v>0</v>
      </c>
      <c r="W383" s="99">
        <v>0</v>
      </c>
      <c r="X383" s="99">
        <v>0</v>
      </c>
      <c r="Y383" s="99">
        <v>0</v>
      </c>
      <c r="Z383" s="99">
        <v>0</v>
      </c>
      <c r="AA383" s="99">
        <v>0</v>
      </c>
      <c r="AB383" s="99">
        <v>0</v>
      </c>
      <c r="AC383" s="99">
        <v>0</v>
      </c>
      <c r="AD383" s="99">
        <v>0</v>
      </c>
      <c r="AE383" s="99">
        <v>0</v>
      </c>
      <c r="AF383" s="104">
        <f t="shared" si="750"/>
        <v>0</v>
      </c>
      <c r="AG383" s="105">
        <f t="shared" si="751"/>
        <v>0</v>
      </c>
    </row>
    <row r="384" spans="1:62">
      <c r="C384" s="238"/>
      <c r="D384" s="223"/>
      <c r="E384" s="225"/>
      <c r="F384" s="12" t="s">
        <v>56</v>
      </c>
      <c r="G384" s="35"/>
      <c r="H384" s="35"/>
      <c r="I384" s="35"/>
      <c r="J384" s="35"/>
      <c r="K384" s="35"/>
      <c r="L384" s="35"/>
      <c r="M384" s="35"/>
      <c r="N384" s="35"/>
      <c r="O384" s="99"/>
      <c r="P384" s="99">
        <v>0</v>
      </c>
      <c r="Q384" s="99">
        <v>0</v>
      </c>
      <c r="R384" s="99">
        <v>0</v>
      </c>
      <c r="S384" s="99">
        <v>0</v>
      </c>
      <c r="T384" s="99">
        <v>0</v>
      </c>
      <c r="U384" s="99">
        <v>0</v>
      </c>
      <c r="V384" s="99">
        <v>0</v>
      </c>
      <c r="W384" s="99">
        <v>0</v>
      </c>
      <c r="X384" s="99">
        <v>0</v>
      </c>
      <c r="Y384" s="99">
        <v>0</v>
      </c>
      <c r="Z384" s="99">
        <v>0</v>
      </c>
      <c r="AA384" s="99">
        <v>0</v>
      </c>
      <c r="AB384" s="99">
        <v>0</v>
      </c>
      <c r="AC384" s="99">
        <v>0</v>
      </c>
      <c r="AD384" s="99">
        <v>0</v>
      </c>
      <c r="AE384" s="99">
        <v>0</v>
      </c>
      <c r="AF384" s="104">
        <f t="shared" si="750"/>
        <v>0</v>
      </c>
      <c r="AG384" s="105">
        <f t="shared" si="751"/>
        <v>0</v>
      </c>
    </row>
    <row r="385" spans="3:62">
      <c r="C385" s="238"/>
      <c r="D385" s="223"/>
      <c r="E385" s="225"/>
      <c r="F385" s="12" t="s">
        <v>57</v>
      </c>
      <c r="G385" s="35"/>
      <c r="H385" s="35"/>
      <c r="I385" s="35"/>
      <c r="J385" s="35"/>
      <c r="K385" s="35"/>
      <c r="L385" s="35"/>
      <c r="M385" s="35"/>
      <c r="N385" s="35"/>
      <c r="O385" s="99"/>
      <c r="P385" s="99">
        <v>0</v>
      </c>
      <c r="Q385" s="99">
        <v>0</v>
      </c>
      <c r="R385" s="99">
        <v>0</v>
      </c>
      <c r="S385" s="99">
        <v>0</v>
      </c>
      <c r="T385" s="99">
        <v>0</v>
      </c>
      <c r="U385" s="99">
        <v>0</v>
      </c>
      <c r="V385" s="99">
        <v>0</v>
      </c>
      <c r="W385" s="99">
        <v>0</v>
      </c>
      <c r="X385" s="99">
        <v>0</v>
      </c>
      <c r="Y385" s="99">
        <v>0</v>
      </c>
      <c r="Z385" s="99">
        <v>0</v>
      </c>
      <c r="AA385" s="99">
        <v>0</v>
      </c>
      <c r="AB385" s="99">
        <v>0</v>
      </c>
      <c r="AC385" s="99">
        <v>0</v>
      </c>
      <c r="AD385" s="99">
        <v>0</v>
      </c>
      <c r="AE385" s="99">
        <v>0</v>
      </c>
      <c r="AF385" s="104">
        <f t="shared" si="750"/>
        <v>0</v>
      </c>
      <c r="AG385" s="105">
        <f t="shared" si="751"/>
        <v>0</v>
      </c>
    </row>
    <row r="386" spans="3:62">
      <c r="C386" s="238"/>
      <c r="D386" s="223"/>
      <c r="E386" s="225"/>
      <c r="F386" s="12" t="s">
        <v>75</v>
      </c>
      <c r="G386" s="35"/>
      <c r="H386" s="35"/>
      <c r="I386" s="35"/>
      <c r="J386" s="35"/>
      <c r="K386" s="35"/>
      <c r="L386" s="35"/>
      <c r="M386" s="35"/>
      <c r="N386" s="35"/>
      <c r="O386" s="99"/>
      <c r="P386" s="99">
        <v>0</v>
      </c>
      <c r="Q386" s="99">
        <v>0</v>
      </c>
      <c r="R386" s="99">
        <v>0</v>
      </c>
      <c r="S386" s="99">
        <v>0</v>
      </c>
      <c r="T386" s="99">
        <v>0</v>
      </c>
      <c r="U386" s="99">
        <v>0</v>
      </c>
      <c r="V386" s="99">
        <v>0</v>
      </c>
      <c r="W386" s="99">
        <v>0</v>
      </c>
      <c r="X386" s="99">
        <v>0</v>
      </c>
      <c r="Y386" s="99">
        <v>0</v>
      </c>
      <c r="Z386" s="99">
        <v>0</v>
      </c>
      <c r="AA386" s="99">
        <v>0</v>
      </c>
      <c r="AB386" s="99">
        <v>0</v>
      </c>
      <c r="AC386" s="99">
        <v>0</v>
      </c>
      <c r="AD386" s="99">
        <v>0</v>
      </c>
      <c r="AE386" s="99">
        <v>0</v>
      </c>
      <c r="AF386" s="104">
        <f t="shared" si="750"/>
        <v>0</v>
      </c>
      <c r="AG386" s="105">
        <f t="shared" si="751"/>
        <v>0</v>
      </c>
    </row>
    <row r="387" spans="3:62">
      <c r="C387" s="238"/>
      <c r="D387" s="223"/>
      <c r="E387" s="225"/>
      <c r="F387" s="12" t="s">
        <v>78</v>
      </c>
      <c r="G387" s="35"/>
      <c r="H387" s="35"/>
      <c r="I387" s="35"/>
      <c r="J387" s="35"/>
      <c r="K387" s="35"/>
      <c r="L387" s="35"/>
      <c r="M387" s="35"/>
      <c r="N387" s="35"/>
      <c r="O387" s="99"/>
      <c r="P387" s="99">
        <v>0</v>
      </c>
      <c r="Q387" s="99">
        <v>0</v>
      </c>
      <c r="R387" s="99">
        <v>0</v>
      </c>
      <c r="S387" s="99">
        <v>0</v>
      </c>
      <c r="T387" s="99">
        <v>0</v>
      </c>
      <c r="U387" s="99">
        <v>0</v>
      </c>
      <c r="V387" s="99">
        <v>0</v>
      </c>
      <c r="W387" s="99">
        <v>0</v>
      </c>
      <c r="X387" s="99">
        <v>0</v>
      </c>
      <c r="Y387" s="99">
        <v>0</v>
      </c>
      <c r="Z387" s="99">
        <v>0</v>
      </c>
      <c r="AA387" s="99">
        <v>0</v>
      </c>
      <c r="AB387" s="99">
        <v>0</v>
      </c>
      <c r="AC387" s="99">
        <v>0</v>
      </c>
      <c r="AD387" s="99">
        <v>0</v>
      </c>
      <c r="AE387" s="99">
        <v>0</v>
      </c>
      <c r="AF387" s="104">
        <f t="shared" si="750"/>
        <v>0</v>
      </c>
      <c r="AG387" s="105">
        <f t="shared" si="751"/>
        <v>0</v>
      </c>
    </row>
    <row r="388" spans="3:62">
      <c r="C388" s="238"/>
      <c r="D388" s="223"/>
      <c r="E388" s="225"/>
      <c r="F388" s="12" t="s">
        <v>95</v>
      </c>
      <c r="G388" s="35"/>
      <c r="H388" s="35"/>
      <c r="I388" s="35"/>
      <c r="J388" s="35"/>
      <c r="K388" s="35"/>
      <c r="L388" s="35"/>
      <c r="M388" s="35"/>
      <c r="N388" s="35"/>
      <c r="O388" s="99"/>
      <c r="P388" s="99">
        <v>0</v>
      </c>
      <c r="Q388" s="99">
        <v>0</v>
      </c>
      <c r="R388" s="99">
        <v>0</v>
      </c>
      <c r="S388" s="99">
        <v>0</v>
      </c>
      <c r="T388" s="99">
        <v>0</v>
      </c>
      <c r="U388" s="99">
        <v>0</v>
      </c>
      <c r="V388" s="99">
        <v>0</v>
      </c>
      <c r="W388" s="99">
        <v>0</v>
      </c>
      <c r="X388" s="99">
        <v>0</v>
      </c>
      <c r="Y388" s="99">
        <v>0</v>
      </c>
      <c r="Z388" s="99">
        <v>0</v>
      </c>
      <c r="AA388" s="99">
        <v>0</v>
      </c>
      <c r="AB388" s="99">
        <v>0</v>
      </c>
      <c r="AC388" s="99">
        <v>0</v>
      </c>
      <c r="AD388" s="99">
        <v>0</v>
      </c>
      <c r="AE388" s="99">
        <v>0</v>
      </c>
      <c r="AF388" s="104"/>
      <c r="AG388" s="105"/>
    </row>
    <row r="389" spans="3:62">
      <c r="C389" s="238"/>
      <c r="D389" s="223"/>
      <c r="E389" s="225"/>
      <c r="F389" s="12" t="s">
        <v>96</v>
      </c>
      <c r="G389" s="35"/>
      <c r="H389" s="35"/>
      <c r="I389" s="35"/>
      <c r="J389" s="35"/>
      <c r="K389" s="35"/>
      <c r="L389" s="35"/>
      <c r="M389" s="35"/>
      <c r="N389" s="35"/>
      <c r="O389" s="99"/>
      <c r="P389" s="99">
        <v>0</v>
      </c>
      <c r="Q389" s="99">
        <v>0</v>
      </c>
      <c r="R389" s="99">
        <v>0</v>
      </c>
      <c r="S389" s="99">
        <v>0</v>
      </c>
      <c r="T389" s="99">
        <v>0</v>
      </c>
      <c r="U389" s="99">
        <v>0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99">
        <v>0</v>
      </c>
      <c r="AE389" s="99">
        <v>0</v>
      </c>
      <c r="AF389" s="104"/>
      <c r="AG389" s="105"/>
    </row>
    <row r="390" spans="3:62">
      <c r="C390" s="238"/>
      <c r="D390" s="223"/>
      <c r="E390" s="225"/>
      <c r="F390" s="13" t="s">
        <v>90</v>
      </c>
      <c r="G390" s="36"/>
      <c r="H390" s="36"/>
      <c r="I390" s="36"/>
      <c r="J390" s="36"/>
      <c r="K390" s="36"/>
      <c r="L390" s="36"/>
      <c r="M390" s="36"/>
      <c r="N390" s="36"/>
      <c r="O390" s="36"/>
      <c r="P390" s="36" t="str">
        <f t="shared" ref="P390:Y390" si="765">+IFERROR(P381/P380,"")</f>
        <v/>
      </c>
      <c r="Q390" s="36" t="str">
        <f t="shared" si="765"/>
        <v/>
      </c>
      <c r="R390" s="36" t="str">
        <f t="shared" si="765"/>
        <v/>
      </c>
      <c r="S390" s="36" t="str">
        <f t="shared" si="765"/>
        <v/>
      </c>
      <c r="T390" s="36" t="str">
        <f t="shared" si="765"/>
        <v/>
      </c>
      <c r="U390" s="36" t="str">
        <f t="shared" si="765"/>
        <v/>
      </c>
      <c r="V390" s="36" t="str">
        <f t="shared" si="765"/>
        <v/>
      </c>
      <c r="W390" s="36" t="str">
        <f t="shared" si="765"/>
        <v/>
      </c>
      <c r="X390" s="36" t="str">
        <f t="shared" si="765"/>
        <v/>
      </c>
      <c r="Y390" s="36" t="str">
        <f t="shared" si="765"/>
        <v/>
      </c>
      <c r="Z390" s="36" t="str">
        <f t="shared" ref="Z390:AA390" si="766">+IFERROR(Z381/Z380,"")</f>
        <v/>
      </c>
      <c r="AA390" s="36" t="str">
        <f t="shared" si="766"/>
        <v/>
      </c>
      <c r="AB390" s="36" t="str">
        <f t="shared" ref="AB390:AC390" si="767">+IFERROR(AB381/AB380,"")</f>
        <v/>
      </c>
      <c r="AC390" s="36" t="str">
        <f t="shared" si="767"/>
        <v/>
      </c>
      <c r="AD390" s="36" t="str">
        <f t="shared" ref="AD390:AE390" si="768">+IFERROR(AD381/AD380,"")</f>
        <v/>
      </c>
      <c r="AE390" s="36" t="str">
        <f t="shared" si="768"/>
        <v/>
      </c>
      <c r="AF390" s="49" t="str">
        <f>+IFERROR(AF381/AF380,"")</f>
        <v/>
      </c>
      <c r="AG390" s="50" t="str">
        <f>+IFERROR(AG381/AG380,"")</f>
        <v/>
      </c>
    </row>
    <row r="391" spans="3:62">
      <c r="C391" s="238"/>
      <c r="D391" s="223"/>
      <c r="E391" s="225" t="s">
        <v>49</v>
      </c>
      <c r="F391" s="10" t="s">
        <v>40</v>
      </c>
      <c r="G391" s="19"/>
      <c r="H391" s="19"/>
      <c r="I391" s="19"/>
      <c r="J391" s="19"/>
      <c r="K391" s="19"/>
      <c r="L391" s="19"/>
      <c r="M391" s="19"/>
      <c r="N391" s="19"/>
      <c r="O391" s="97"/>
      <c r="P391" s="97">
        <v>0</v>
      </c>
      <c r="Q391" s="97">
        <v>0</v>
      </c>
      <c r="R391" s="97">
        <v>0</v>
      </c>
      <c r="S391" s="97">
        <v>0</v>
      </c>
      <c r="T391" s="97">
        <v>0</v>
      </c>
      <c r="U391" s="97">
        <v>0</v>
      </c>
      <c r="V391" s="97">
        <v>0</v>
      </c>
      <c r="W391" s="97">
        <v>0</v>
      </c>
      <c r="X391" s="97">
        <v>0</v>
      </c>
      <c r="Y391" s="97">
        <v>0</v>
      </c>
      <c r="Z391" s="97">
        <v>0</v>
      </c>
      <c r="AA391" s="97">
        <v>0</v>
      </c>
      <c r="AB391" s="97">
        <v>0</v>
      </c>
      <c r="AC391" s="97">
        <v>0</v>
      </c>
      <c r="AD391" s="97">
        <v>0</v>
      </c>
      <c r="AE391" s="97">
        <v>0</v>
      </c>
      <c r="AF391" s="100">
        <f t="shared" ref="AF391:AF398" si="769">+SUM(O391:R391)</f>
        <v>0</v>
      </c>
      <c r="AG391" s="101">
        <f t="shared" ref="AG391:AG398" si="770">+SUM(S391:AD391)</f>
        <v>0</v>
      </c>
      <c r="AI391" s="124">
        <f>+SUMIF($O$1:$AD$1,"REAL",O391:AD391)</f>
        <v>0</v>
      </c>
    </row>
    <row r="392" spans="3:62">
      <c r="C392" s="238"/>
      <c r="D392" s="223"/>
      <c r="E392" s="225"/>
      <c r="F392" s="11" t="s">
        <v>88</v>
      </c>
      <c r="G392" s="34"/>
      <c r="H392" s="34"/>
      <c r="I392" s="34"/>
      <c r="J392" s="34"/>
      <c r="K392" s="34"/>
      <c r="L392" s="34"/>
      <c r="M392" s="34"/>
      <c r="N392" s="34"/>
      <c r="O392" s="98">
        <f>+SUM(O393:O400)</f>
        <v>0</v>
      </c>
      <c r="P392" s="98">
        <f t="shared" ref="P392" si="771">+SUM(P393:P400)</f>
        <v>0</v>
      </c>
      <c r="Q392" s="98">
        <f t="shared" ref="Q392" si="772">+SUM(Q393:Q400)</f>
        <v>0</v>
      </c>
      <c r="R392" s="98">
        <f t="shared" ref="R392" si="773">+SUM(R393:R400)</f>
        <v>0</v>
      </c>
      <c r="S392" s="98">
        <f t="shared" ref="S392" si="774">+SUM(S393:S400)</f>
        <v>0</v>
      </c>
      <c r="T392" s="98">
        <f t="shared" ref="T392" si="775">+SUM(T393:T400)</f>
        <v>0</v>
      </c>
      <c r="U392" s="98">
        <f t="shared" ref="U392" si="776">+SUM(U393:U400)</f>
        <v>0</v>
      </c>
      <c r="V392" s="98">
        <f t="shared" ref="V392" si="777">+SUM(V393:V400)</f>
        <v>0</v>
      </c>
      <c r="W392" s="98">
        <f t="shared" ref="W392" si="778">+SUM(W393:W400)</f>
        <v>0</v>
      </c>
      <c r="X392" s="98">
        <f t="shared" ref="X392" si="779">+SUM(X393:X400)</f>
        <v>0</v>
      </c>
      <c r="Y392" s="98">
        <f t="shared" ref="Y392:Z392" si="780">+SUM(Y393:Y400)</f>
        <v>0</v>
      </c>
      <c r="Z392" s="98">
        <f t="shared" si="780"/>
        <v>0</v>
      </c>
      <c r="AA392" s="98">
        <f t="shared" ref="AA392:AB392" si="781">+SUM(AA393:AA400)</f>
        <v>0</v>
      </c>
      <c r="AB392" s="98">
        <f t="shared" si="781"/>
        <v>0</v>
      </c>
      <c r="AC392" s="98">
        <f t="shared" ref="AC392:AD392" si="782">+SUM(AC393:AC400)</f>
        <v>0</v>
      </c>
      <c r="AD392" s="98">
        <f t="shared" si="782"/>
        <v>0</v>
      </c>
      <c r="AE392" s="98">
        <f t="shared" ref="AE392" si="783">+SUM(AE393:AE400)</f>
        <v>0</v>
      </c>
      <c r="AF392" s="102">
        <f t="shared" si="769"/>
        <v>0</v>
      </c>
      <c r="AG392" s="103">
        <f t="shared" si="770"/>
        <v>0</v>
      </c>
      <c r="AI392" s="124">
        <f>+SUMIF($O$1:$AD$1,"REAL",O392:AD392)</f>
        <v>0</v>
      </c>
      <c r="BJ392" s="1"/>
    </row>
    <row r="393" spans="3:62">
      <c r="C393" s="238"/>
      <c r="D393" s="223"/>
      <c r="E393" s="225"/>
      <c r="F393" s="12" t="s">
        <v>77</v>
      </c>
      <c r="G393" s="35"/>
      <c r="H393" s="35"/>
      <c r="I393" s="35"/>
      <c r="J393" s="35"/>
      <c r="K393" s="35"/>
      <c r="L393" s="35"/>
      <c r="M393" s="35"/>
      <c r="N393" s="35"/>
      <c r="O393" s="99"/>
      <c r="P393" s="99">
        <v>0</v>
      </c>
      <c r="Q393" s="99">
        <v>0</v>
      </c>
      <c r="R393" s="99">
        <v>0</v>
      </c>
      <c r="S393" s="99">
        <v>0</v>
      </c>
      <c r="T393" s="99">
        <v>0</v>
      </c>
      <c r="U393" s="99">
        <v>0</v>
      </c>
      <c r="V393" s="99">
        <v>0</v>
      </c>
      <c r="W393" s="99">
        <v>0</v>
      </c>
      <c r="X393" s="99">
        <v>0</v>
      </c>
      <c r="Y393" s="99">
        <v>0</v>
      </c>
      <c r="Z393" s="99">
        <v>0</v>
      </c>
      <c r="AA393" s="99">
        <v>0</v>
      </c>
      <c r="AB393" s="99">
        <v>0</v>
      </c>
      <c r="AC393" s="99">
        <v>0</v>
      </c>
      <c r="AD393" s="99">
        <v>0</v>
      </c>
      <c r="AE393" s="99">
        <v>0</v>
      </c>
      <c r="AF393" s="104">
        <f t="shared" si="769"/>
        <v>0</v>
      </c>
      <c r="AG393" s="105">
        <f t="shared" si="770"/>
        <v>0</v>
      </c>
    </row>
    <row r="394" spans="3:62">
      <c r="C394" s="238"/>
      <c r="D394" s="223"/>
      <c r="E394" s="225"/>
      <c r="F394" s="12" t="s">
        <v>58</v>
      </c>
      <c r="G394" s="35"/>
      <c r="H394" s="35"/>
      <c r="I394" s="35"/>
      <c r="J394" s="35"/>
      <c r="K394" s="35"/>
      <c r="L394" s="35"/>
      <c r="M394" s="35"/>
      <c r="N394" s="35"/>
      <c r="O394" s="99"/>
      <c r="P394" s="99">
        <v>0</v>
      </c>
      <c r="Q394" s="99">
        <v>0</v>
      </c>
      <c r="R394" s="99">
        <v>0</v>
      </c>
      <c r="S394" s="99">
        <v>0</v>
      </c>
      <c r="T394" s="99">
        <v>0</v>
      </c>
      <c r="U394" s="99">
        <v>0</v>
      </c>
      <c r="V394" s="99">
        <v>0</v>
      </c>
      <c r="W394" s="99">
        <v>0</v>
      </c>
      <c r="X394" s="99">
        <v>0</v>
      </c>
      <c r="Y394" s="99">
        <v>0</v>
      </c>
      <c r="Z394" s="99">
        <v>0</v>
      </c>
      <c r="AA394" s="99">
        <v>0</v>
      </c>
      <c r="AB394" s="99">
        <v>0</v>
      </c>
      <c r="AC394" s="99">
        <v>0</v>
      </c>
      <c r="AD394" s="99">
        <v>0</v>
      </c>
      <c r="AE394" s="99">
        <v>0</v>
      </c>
      <c r="AF394" s="104">
        <f t="shared" si="769"/>
        <v>0</v>
      </c>
      <c r="AG394" s="105">
        <f t="shared" si="770"/>
        <v>0</v>
      </c>
    </row>
    <row r="395" spans="3:62">
      <c r="C395" s="238"/>
      <c r="D395" s="223"/>
      <c r="E395" s="225"/>
      <c r="F395" s="12" t="s">
        <v>59</v>
      </c>
      <c r="G395" s="35"/>
      <c r="H395" s="35"/>
      <c r="I395" s="35"/>
      <c r="J395" s="35"/>
      <c r="K395" s="35"/>
      <c r="L395" s="35"/>
      <c r="M395" s="35"/>
      <c r="N395" s="35"/>
      <c r="O395" s="99"/>
      <c r="P395" s="99">
        <v>0</v>
      </c>
      <c r="Q395" s="99">
        <v>0</v>
      </c>
      <c r="R395" s="99">
        <v>0</v>
      </c>
      <c r="S395" s="99">
        <v>0</v>
      </c>
      <c r="T395" s="99">
        <v>0</v>
      </c>
      <c r="U395" s="99">
        <v>0</v>
      </c>
      <c r="V395" s="99">
        <v>0</v>
      </c>
      <c r="W395" s="99">
        <v>0</v>
      </c>
      <c r="X395" s="99">
        <v>0</v>
      </c>
      <c r="Y395" s="99">
        <v>0</v>
      </c>
      <c r="Z395" s="99">
        <v>0</v>
      </c>
      <c r="AA395" s="99">
        <v>0</v>
      </c>
      <c r="AB395" s="99">
        <v>0</v>
      </c>
      <c r="AC395" s="99">
        <v>0</v>
      </c>
      <c r="AD395" s="99">
        <v>0</v>
      </c>
      <c r="AE395" s="99">
        <v>0</v>
      </c>
      <c r="AF395" s="104">
        <f t="shared" si="769"/>
        <v>0</v>
      </c>
      <c r="AG395" s="105">
        <f t="shared" si="770"/>
        <v>0</v>
      </c>
    </row>
    <row r="396" spans="3:62">
      <c r="C396" s="238"/>
      <c r="D396" s="223"/>
      <c r="E396" s="225"/>
      <c r="F396" s="12" t="s">
        <v>60</v>
      </c>
      <c r="G396" s="35"/>
      <c r="H396" s="35"/>
      <c r="I396" s="35"/>
      <c r="J396" s="35"/>
      <c r="K396" s="35"/>
      <c r="L396" s="35"/>
      <c r="M396" s="35"/>
      <c r="N396" s="35"/>
      <c r="O396" s="99"/>
      <c r="P396" s="99">
        <v>0</v>
      </c>
      <c r="Q396" s="99">
        <v>0</v>
      </c>
      <c r="R396" s="99">
        <v>0</v>
      </c>
      <c r="S396" s="99">
        <v>0</v>
      </c>
      <c r="T396" s="99">
        <v>0</v>
      </c>
      <c r="U396" s="99">
        <v>0</v>
      </c>
      <c r="V396" s="99">
        <v>0</v>
      </c>
      <c r="W396" s="99">
        <v>0</v>
      </c>
      <c r="X396" s="99">
        <v>0</v>
      </c>
      <c r="Y396" s="99">
        <v>0</v>
      </c>
      <c r="Z396" s="99">
        <v>0</v>
      </c>
      <c r="AA396" s="99">
        <v>0</v>
      </c>
      <c r="AB396" s="99">
        <v>0</v>
      </c>
      <c r="AC396" s="99">
        <v>0</v>
      </c>
      <c r="AD396" s="99">
        <v>0</v>
      </c>
      <c r="AE396" s="99">
        <v>0</v>
      </c>
      <c r="AF396" s="104">
        <f t="shared" si="769"/>
        <v>0</v>
      </c>
      <c r="AG396" s="105">
        <f t="shared" si="770"/>
        <v>0</v>
      </c>
    </row>
    <row r="397" spans="3:62">
      <c r="C397" s="238"/>
      <c r="D397" s="223"/>
      <c r="E397" s="225"/>
      <c r="F397" s="12" t="s">
        <v>74</v>
      </c>
      <c r="G397" s="35"/>
      <c r="H397" s="35"/>
      <c r="I397" s="35"/>
      <c r="J397" s="35"/>
      <c r="K397" s="35"/>
      <c r="L397" s="35"/>
      <c r="M397" s="35"/>
      <c r="N397" s="35"/>
      <c r="O397" s="99"/>
      <c r="P397" s="99">
        <v>0</v>
      </c>
      <c r="Q397" s="99">
        <v>0</v>
      </c>
      <c r="R397" s="99">
        <v>0</v>
      </c>
      <c r="S397" s="99">
        <v>0</v>
      </c>
      <c r="T397" s="99">
        <v>0</v>
      </c>
      <c r="U397" s="99">
        <v>0</v>
      </c>
      <c r="V397" s="99">
        <v>0</v>
      </c>
      <c r="W397" s="99">
        <v>0</v>
      </c>
      <c r="X397" s="99">
        <v>0</v>
      </c>
      <c r="Y397" s="99">
        <v>0</v>
      </c>
      <c r="Z397" s="99">
        <v>0</v>
      </c>
      <c r="AA397" s="99">
        <v>0</v>
      </c>
      <c r="AB397" s="99">
        <v>0</v>
      </c>
      <c r="AC397" s="99">
        <v>0</v>
      </c>
      <c r="AD397" s="99">
        <v>0</v>
      </c>
      <c r="AE397" s="99">
        <v>0</v>
      </c>
      <c r="AF397" s="104">
        <f t="shared" si="769"/>
        <v>0</v>
      </c>
      <c r="AG397" s="105">
        <f t="shared" si="770"/>
        <v>0</v>
      </c>
    </row>
    <row r="398" spans="3:62">
      <c r="C398" s="238"/>
      <c r="D398" s="223"/>
      <c r="E398" s="225"/>
      <c r="F398" s="12" t="s">
        <v>79</v>
      </c>
      <c r="G398" s="35"/>
      <c r="H398" s="35"/>
      <c r="I398" s="35"/>
      <c r="J398" s="35"/>
      <c r="K398" s="35"/>
      <c r="L398" s="35"/>
      <c r="M398" s="35"/>
      <c r="N398" s="35"/>
      <c r="O398" s="99"/>
      <c r="P398" s="99">
        <v>0</v>
      </c>
      <c r="Q398" s="99">
        <v>0</v>
      </c>
      <c r="R398" s="99">
        <v>0</v>
      </c>
      <c r="S398" s="99">
        <v>0</v>
      </c>
      <c r="T398" s="99">
        <v>0</v>
      </c>
      <c r="U398" s="99">
        <v>0</v>
      </c>
      <c r="V398" s="99">
        <v>0</v>
      </c>
      <c r="W398" s="99">
        <v>0</v>
      </c>
      <c r="X398" s="99">
        <v>0</v>
      </c>
      <c r="Y398" s="99">
        <v>0</v>
      </c>
      <c r="Z398" s="99">
        <v>0</v>
      </c>
      <c r="AA398" s="99">
        <v>0</v>
      </c>
      <c r="AB398" s="99">
        <v>0</v>
      </c>
      <c r="AC398" s="99">
        <v>0</v>
      </c>
      <c r="AD398" s="99">
        <v>0</v>
      </c>
      <c r="AE398" s="99">
        <v>0</v>
      </c>
      <c r="AF398" s="104">
        <f t="shared" si="769"/>
        <v>0</v>
      </c>
      <c r="AG398" s="105">
        <f t="shared" si="770"/>
        <v>0</v>
      </c>
    </row>
    <row r="399" spans="3:62">
      <c r="C399" s="238"/>
      <c r="D399" s="223"/>
      <c r="E399" s="225"/>
      <c r="F399" s="12" t="s">
        <v>97</v>
      </c>
      <c r="G399" s="35"/>
      <c r="H399" s="35"/>
      <c r="I399" s="35"/>
      <c r="J399" s="35"/>
      <c r="K399" s="35"/>
      <c r="L399" s="35"/>
      <c r="M399" s="35"/>
      <c r="N399" s="35"/>
      <c r="O399" s="99"/>
      <c r="P399" s="99">
        <v>0</v>
      </c>
      <c r="Q399" s="99">
        <v>0</v>
      </c>
      <c r="R399" s="99">
        <v>0</v>
      </c>
      <c r="S399" s="99">
        <v>0</v>
      </c>
      <c r="T399" s="99">
        <v>0</v>
      </c>
      <c r="U399" s="99">
        <v>0</v>
      </c>
      <c r="V399" s="99">
        <v>0</v>
      </c>
      <c r="W399" s="99">
        <v>0</v>
      </c>
      <c r="X399" s="99">
        <v>0</v>
      </c>
      <c r="Y399" s="99">
        <v>0</v>
      </c>
      <c r="Z399" s="99">
        <v>0</v>
      </c>
      <c r="AA399" s="99">
        <v>0</v>
      </c>
      <c r="AB399" s="99">
        <v>0</v>
      </c>
      <c r="AC399" s="99">
        <v>0</v>
      </c>
      <c r="AD399" s="99">
        <v>0</v>
      </c>
      <c r="AE399" s="99">
        <v>0</v>
      </c>
      <c r="AF399" s="104"/>
      <c r="AG399" s="105"/>
    </row>
    <row r="400" spans="3:62">
      <c r="C400" s="238"/>
      <c r="D400" s="223"/>
      <c r="E400" s="225"/>
      <c r="F400" s="12" t="s">
        <v>98</v>
      </c>
      <c r="G400" s="35"/>
      <c r="H400" s="35"/>
      <c r="I400" s="35"/>
      <c r="J400" s="35"/>
      <c r="K400" s="35"/>
      <c r="L400" s="35"/>
      <c r="M400" s="35"/>
      <c r="N400" s="35"/>
      <c r="O400" s="99"/>
      <c r="P400" s="99">
        <v>0</v>
      </c>
      <c r="Q400" s="99">
        <v>0</v>
      </c>
      <c r="R400" s="99">
        <v>0</v>
      </c>
      <c r="S400" s="99">
        <v>0</v>
      </c>
      <c r="T400" s="99">
        <v>0</v>
      </c>
      <c r="U400" s="99">
        <v>0</v>
      </c>
      <c r="V400" s="99">
        <v>0</v>
      </c>
      <c r="W400" s="99">
        <v>0</v>
      </c>
      <c r="X400" s="99">
        <v>0</v>
      </c>
      <c r="Y400" s="99">
        <v>0</v>
      </c>
      <c r="Z400" s="99">
        <v>0</v>
      </c>
      <c r="AA400" s="99">
        <v>0</v>
      </c>
      <c r="AB400" s="99">
        <v>0</v>
      </c>
      <c r="AC400" s="99">
        <v>0</v>
      </c>
      <c r="AD400" s="99">
        <v>0</v>
      </c>
      <c r="AE400" s="99">
        <v>0</v>
      </c>
      <c r="AF400" s="104"/>
      <c r="AG400" s="105"/>
    </row>
    <row r="401" spans="3:62">
      <c r="C401" s="238"/>
      <c r="D401" s="223"/>
      <c r="E401" s="225"/>
      <c r="F401" s="13" t="s">
        <v>90</v>
      </c>
      <c r="G401" s="36"/>
      <c r="H401" s="36"/>
      <c r="I401" s="36"/>
      <c r="J401" s="36"/>
      <c r="K401" s="36"/>
      <c r="L401" s="36"/>
      <c r="M401" s="36"/>
      <c r="N401" s="36"/>
      <c r="O401" s="36" t="str">
        <f t="shared" ref="O401:Z401" si="784">+IFERROR(O392/O391,"")</f>
        <v/>
      </c>
      <c r="P401" s="36" t="str">
        <f t="shared" si="784"/>
        <v/>
      </c>
      <c r="Q401" s="36" t="str">
        <f t="shared" si="784"/>
        <v/>
      </c>
      <c r="R401" s="36" t="str">
        <f t="shared" si="784"/>
        <v/>
      </c>
      <c r="S401" s="36" t="str">
        <f t="shared" si="784"/>
        <v/>
      </c>
      <c r="T401" s="36" t="str">
        <f t="shared" si="784"/>
        <v/>
      </c>
      <c r="U401" s="36" t="str">
        <f t="shared" si="784"/>
        <v/>
      </c>
      <c r="V401" s="36" t="str">
        <f t="shared" si="784"/>
        <v/>
      </c>
      <c r="W401" s="36" t="str">
        <f t="shared" si="784"/>
        <v/>
      </c>
      <c r="X401" s="36" t="str">
        <f t="shared" si="784"/>
        <v/>
      </c>
      <c r="Y401" s="36" t="str">
        <f t="shared" si="784"/>
        <v/>
      </c>
      <c r="Z401" s="36" t="str">
        <f t="shared" si="784"/>
        <v/>
      </c>
      <c r="AA401" s="36" t="str">
        <f t="shared" ref="AA401:AB401" si="785">+IFERROR(AA392/AA391,"")</f>
        <v/>
      </c>
      <c r="AB401" s="36" t="str">
        <f t="shared" si="785"/>
        <v/>
      </c>
      <c r="AC401" s="36" t="str">
        <f t="shared" ref="AC401:AD401" si="786">+IFERROR(AC392/AC391,"")</f>
        <v/>
      </c>
      <c r="AD401" s="36" t="str">
        <f t="shared" si="786"/>
        <v/>
      </c>
      <c r="AE401" s="36" t="str">
        <f t="shared" ref="AE401" si="787">+IFERROR(AE392/AE391,"")</f>
        <v/>
      </c>
      <c r="AF401" s="49" t="str">
        <f t="shared" ref="AF401:AG401" si="788">+IFERROR(AF392/AF391,"")</f>
        <v/>
      </c>
      <c r="AG401" s="50" t="str">
        <f t="shared" si="788"/>
        <v/>
      </c>
    </row>
    <row r="402" spans="3:62">
      <c r="C402" s="238"/>
      <c r="D402" s="223"/>
      <c r="E402" s="225" t="s">
        <v>99</v>
      </c>
      <c r="F402" s="10" t="s">
        <v>40</v>
      </c>
      <c r="G402" s="19"/>
      <c r="H402" s="19"/>
      <c r="I402" s="19"/>
      <c r="J402" s="19"/>
      <c r="K402" s="19"/>
      <c r="L402" s="19"/>
      <c r="M402" s="19"/>
      <c r="N402" s="19"/>
      <c r="O402" s="97"/>
      <c r="P402" s="97">
        <v>0</v>
      </c>
      <c r="Q402" s="97">
        <v>0</v>
      </c>
      <c r="R402" s="97">
        <v>0</v>
      </c>
      <c r="S402" s="97">
        <v>0</v>
      </c>
      <c r="T402" s="97">
        <v>0</v>
      </c>
      <c r="U402" s="97">
        <v>0</v>
      </c>
      <c r="V402" s="97">
        <v>0</v>
      </c>
      <c r="W402" s="97">
        <v>0</v>
      </c>
      <c r="X402" s="97">
        <v>0</v>
      </c>
      <c r="Y402" s="97">
        <v>0</v>
      </c>
      <c r="Z402" s="97">
        <v>0</v>
      </c>
      <c r="AA402" s="97">
        <v>0</v>
      </c>
      <c r="AB402" s="97">
        <v>0</v>
      </c>
      <c r="AC402" s="97">
        <v>0</v>
      </c>
      <c r="AD402" s="97">
        <v>0</v>
      </c>
      <c r="AE402" s="97">
        <v>0</v>
      </c>
      <c r="AF402" s="100"/>
      <c r="AG402" s="101"/>
      <c r="AI402" s="124">
        <f>+SUMIF($O$1:$AD$1,"REAL",O402:AD402)</f>
        <v>0</v>
      </c>
    </row>
    <row r="403" spans="3:62">
      <c r="C403" s="238"/>
      <c r="D403" s="223"/>
      <c r="E403" s="225"/>
      <c r="F403" s="11" t="s">
        <v>88</v>
      </c>
      <c r="G403" s="34"/>
      <c r="H403" s="34"/>
      <c r="I403" s="34"/>
      <c r="J403" s="34"/>
      <c r="K403" s="34"/>
      <c r="L403" s="34"/>
      <c r="M403" s="34"/>
      <c r="N403" s="34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102"/>
      <c r="AG403" s="103"/>
      <c r="AI403" s="124">
        <f>+SUMIF($O$1:$AD$1,"REAL",O403:AD403)</f>
        <v>0</v>
      </c>
    </row>
    <row r="404" spans="3:62">
      <c r="C404" s="238"/>
      <c r="D404" s="223"/>
      <c r="E404" s="225"/>
      <c r="F404" s="12" t="s">
        <v>100</v>
      </c>
      <c r="G404" s="35"/>
      <c r="H404" s="35"/>
      <c r="I404" s="35"/>
      <c r="J404" s="35"/>
      <c r="K404" s="35"/>
      <c r="L404" s="35"/>
      <c r="M404" s="35"/>
      <c r="N404" s="35"/>
      <c r="O404" s="99"/>
      <c r="P404" s="99">
        <v>0</v>
      </c>
      <c r="Q404" s="99">
        <v>0</v>
      </c>
      <c r="R404" s="99">
        <v>0</v>
      </c>
      <c r="S404" s="99">
        <v>0</v>
      </c>
      <c r="T404" s="99">
        <v>0</v>
      </c>
      <c r="U404" s="99">
        <v>0</v>
      </c>
      <c r="V404" s="99">
        <v>0</v>
      </c>
      <c r="W404" s="99">
        <v>0</v>
      </c>
      <c r="X404" s="99">
        <v>0</v>
      </c>
      <c r="Y404" s="99">
        <v>0</v>
      </c>
      <c r="Z404" s="99">
        <v>0</v>
      </c>
      <c r="AA404" s="99">
        <v>0</v>
      </c>
      <c r="AB404" s="99">
        <v>0</v>
      </c>
      <c r="AC404" s="99">
        <v>0</v>
      </c>
      <c r="AD404" s="99">
        <v>0</v>
      </c>
      <c r="AE404" s="99">
        <v>0</v>
      </c>
      <c r="AF404" s="104"/>
      <c r="AG404" s="105"/>
    </row>
    <row r="405" spans="3:62">
      <c r="C405" s="238"/>
      <c r="D405" s="223"/>
      <c r="E405" s="225"/>
      <c r="F405" s="12" t="s">
        <v>101</v>
      </c>
      <c r="G405" s="35"/>
      <c r="H405" s="35"/>
      <c r="I405" s="35"/>
      <c r="J405" s="35"/>
      <c r="K405" s="35"/>
      <c r="L405" s="35"/>
      <c r="M405" s="35"/>
      <c r="N405" s="35"/>
      <c r="O405" s="99"/>
      <c r="P405" s="99">
        <v>0</v>
      </c>
      <c r="Q405" s="99">
        <v>0</v>
      </c>
      <c r="R405" s="99">
        <v>0</v>
      </c>
      <c r="S405" s="99">
        <v>0</v>
      </c>
      <c r="T405" s="99">
        <v>0</v>
      </c>
      <c r="U405" s="99">
        <v>0</v>
      </c>
      <c r="V405" s="99">
        <v>0</v>
      </c>
      <c r="W405" s="99">
        <v>0</v>
      </c>
      <c r="X405" s="99">
        <v>0</v>
      </c>
      <c r="Y405" s="99">
        <v>0</v>
      </c>
      <c r="Z405" s="99">
        <v>0</v>
      </c>
      <c r="AA405" s="99">
        <v>0</v>
      </c>
      <c r="AB405" s="99">
        <v>0</v>
      </c>
      <c r="AC405" s="99">
        <v>0</v>
      </c>
      <c r="AD405" s="99">
        <v>0</v>
      </c>
      <c r="AE405" s="99">
        <v>0</v>
      </c>
      <c r="AF405" s="104"/>
      <c r="AG405" s="105"/>
    </row>
    <row r="406" spans="3:62">
      <c r="C406" s="238"/>
      <c r="D406" s="223"/>
      <c r="E406" s="225"/>
      <c r="F406" s="12" t="s">
        <v>102</v>
      </c>
      <c r="G406" s="35"/>
      <c r="H406" s="35"/>
      <c r="I406" s="35"/>
      <c r="J406" s="35"/>
      <c r="K406" s="35"/>
      <c r="L406" s="35"/>
      <c r="M406" s="35"/>
      <c r="N406" s="35"/>
      <c r="O406" s="99"/>
      <c r="P406" s="99">
        <v>0</v>
      </c>
      <c r="Q406" s="99">
        <v>0</v>
      </c>
      <c r="R406" s="99">
        <v>0</v>
      </c>
      <c r="S406" s="99">
        <v>0</v>
      </c>
      <c r="T406" s="99">
        <v>0</v>
      </c>
      <c r="U406" s="99">
        <v>0</v>
      </c>
      <c r="V406" s="99">
        <v>0</v>
      </c>
      <c r="W406" s="99">
        <v>0</v>
      </c>
      <c r="X406" s="99">
        <v>0</v>
      </c>
      <c r="Y406" s="99">
        <v>0</v>
      </c>
      <c r="Z406" s="99">
        <v>0</v>
      </c>
      <c r="AA406" s="99">
        <v>0</v>
      </c>
      <c r="AB406" s="99">
        <v>0</v>
      </c>
      <c r="AC406" s="99">
        <v>0</v>
      </c>
      <c r="AD406" s="99">
        <v>0</v>
      </c>
      <c r="AE406" s="99">
        <v>0</v>
      </c>
      <c r="AF406" s="127"/>
      <c r="AG406" s="128"/>
      <c r="AI406" s="129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3:62">
      <c r="C407" s="238"/>
      <c r="D407" s="223"/>
      <c r="E407" s="225"/>
      <c r="F407" s="13" t="s">
        <v>90</v>
      </c>
      <c r="G407" s="36"/>
      <c r="H407" s="36"/>
      <c r="I407" s="36"/>
      <c r="J407" s="36"/>
      <c r="K407" s="36"/>
      <c r="L407" s="36"/>
      <c r="M407" s="36"/>
      <c r="N407" s="36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53"/>
      <c r="AG407" s="54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3:62" ht="14.4" customHeight="1">
      <c r="C408" s="238"/>
      <c r="D408" s="223"/>
      <c r="E408" s="225" t="s">
        <v>54</v>
      </c>
      <c r="F408" s="10" t="s">
        <v>40</v>
      </c>
      <c r="G408" s="19"/>
      <c r="H408" s="19"/>
      <c r="I408" s="19"/>
      <c r="J408" s="19"/>
      <c r="K408" s="19"/>
      <c r="L408" s="19"/>
      <c r="M408" s="19"/>
      <c r="N408" s="19"/>
      <c r="O408" s="97"/>
      <c r="P408" s="97">
        <v>0</v>
      </c>
      <c r="Q408" s="97">
        <v>0</v>
      </c>
      <c r="R408" s="97">
        <v>0</v>
      </c>
      <c r="S408" s="97">
        <v>0</v>
      </c>
      <c r="T408" s="97">
        <v>0</v>
      </c>
      <c r="U408" s="97">
        <v>0</v>
      </c>
      <c r="V408" s="97">
        <v>0</v>
      </c>
      <c r="W408" s="97">
        <v>0</v>
      </c>
      <c r="X408" s="97">
        <v>0</v>
      </c>
      <c r="Y408" s="97">
        <v>0</v>
      </c>
      <c r="Z408" s="97">
        <v>0</v>
      </c>
      <c r="AA408" s="97">
        <v>0</v>
      </c>
      <c r="AB408" s="97">
        <v>0</v>
      </c>
      <c r="AC408" s="97">
        <v>0</v>
      </c>
      <c r="AD408" s="97">
        <v>0</v>
      </c>
      <c r="AE408" s="97">
        <v>0</v>
      </c>
      <c r="AF408" s="100">
        <f t="shared" ref="AF408:AF409" si="789">+SUM(O408:R408)</f>
        <v>0</v>
      </c>
      <c r="AG408" s="101">
        <f t="shared" ref="AG408:AG409" si="790">+SUM(S408:AD408)</f>
        <v>0</v>
      </c>
      <c r="AI408" s="124">
        <f>+SUMIF($O$1:$AD$1,"REAL",O408:AD408)</f>
        <v>0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3:62">
      <c r="C409" s="238"/>
      <c r="D409" s="223"/>
      <c r="E409" s="225"/>
      <c r="F409" s="11" t="s">
        <v>88</v>
      </c>
      <c r="G409" s="34"/>
      <c r="H409" s="34"/>
      <c r="I409" s="34"/>
      <c r="J409" s="34"/>
      <c r="K409" s="34"/>
      <c r="L409" s="34"/>
      <c r="M409" s="34"/>
      <c r="N409" s="34"/>
      <c r="O409" s="98"/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X409" s="98">
        <v>0</v>
      </c>
      <c r="Y409" s="98">
        <v>0</v>
      </c>
      <c r="Z409" s="98">
        <v>0</v>
      </c>
      <c r="AA409" s="98">
        <v>0</v>
      </c>
      <c r="AB409" s="98">
        <v>0</v>
      </c>
      <c r="AC409" s="98">
        <v>0</v>
      </c>
      <c r="AD409" s="98">
        <v>0</v>
      </c>
      <c r="AE409" s="98">
        <v>0</v>
      </c>
      <c r="AF409" s="102">
        <f t="shared" si="789"/>
        <v>0</v>
      </c>
      <c r="AG409" s="103">
        <f t="shared" si="790"/>
        <v>0</v>
      </c>
      <c r="AI409" s="124">
        <f>+SUMIF($O$1:$AD$1,"REAL",O409:AD409)</f>
        <v>0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3:62">
      <c r="C410" s="238"/>
      <c r="D410" s="224"/>
      <c r="E410" s="225"/>
      <c r="F410" s="13" t="s">
        <v>90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 t="str">
        <f t="shared" ref="P410:Y410" si="791">+IFERROR(P409/P408,"")</f>
        <v/>
      </c>
      <c r="Q410" s="36" t="str">
        <f t="shared" si="791"/>
        <v/>
      </c>
      <c r="R410" s="36" t="str">
        <f t="shared" si="791"/>
        <v/>
      </c>
      <c r="S410" s="36" t="str">
        <f t="shared" si="791"/>
        <v/>
      </c>
      <c r="T410" s="36" t="str">
        <f t="shared" si="791"/>
        <v/>
      </c>
      <c r="U410" s="36" t="str">
        <f t="shared" si="791"/>
        <v/>
      </c>
      <c r="V410" s="36" t="str">
        <f t="shared" si="791"/>
        <v/>
      </c>
      <c r="W410" s="36" t="str">
        <f t="shared" si="791"/>
        <v/>
      </c>
      <c r="X410" s="36" t="str">
        <f t="shared" si="791"/>
        <v/>
      </c>
      <c r="Y410" s="36" t="str">
        <f t="shared" si="791"/>
        <v/>
      </c>
      <c r="Z410" s="36" t="str">
        <f t="shared" ref="Z410:AA410" si="792">+IFERROR(Z409/Z408,"")</f>
        <v/>
      </c>
      <c r="AA410" s="36" t="str">
        <f t="shared" si="792"/>
        <v/>
      </c>
      <c r="AB410" s="36" t="str">
        <f t="shared" ref="AB410:AC410" si="793">+IFERROR(AB409/AB408,"")</f>
        <v/>
      </c>
      <c r="AC410" s="36" t="str">
        <f t="shared" si="793"/>
        <v/>
      </c>
      <c r="AD410" s="36" t="str">
        <f t="shared" ref="AD410:AE410" si="794">+IFERROR(AD409/AD408,"")</f>
        <v/>
      </c>
      <c r="AE410" s="36" t="str">
        <f t="shared" si="794"/>
        <v/>
      </c>
      <c r="AF410" s="49" t="str">
        <f t="shared" ref="AF410:AG410" si="795">+IFERROR(AF409/AF408,"")</f>
        <v/>
      </c>
      <c r="AG410" s="50" t="str">
        <f t="shared" si="795"/>
        <v/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3:62" ht="14.4" customHeight="1">
      <c r="C411" s="238"/>
      <c r="D411" s="226" t="s">
        <v>36</v>
      </c>
      <c r="E411" s="225" t="s">
        <v>50</v>
      </c>
      <c r="F411" s="10" t="s">
        <v>40</v>
      </c>
      <c r="G411" s="19"/>
      <c r="H411" s="19"/>
      <c r="I411" s="19"/>
      <c r="J411" s="19"/>
      <c r="K411" s="19"/>
      <c r="L411" s="19"/>
      <c r="M411" s="19"/>
      <c r="N411" s="19"/>
      <c r="O411" s="97"/>
      <c r="P411" s="97">
        <v>0</v>
      </c>
      <c r="Q411" s="97">
        <v>0</v>
      </c>
      <c r="R411" s="97">
        <v>0</v>
      </c>
      <c r="S411" s="97">
        <v>0</v>
      </c>
      <c r="T411" s="97">
        <v>0</v>
      </c>
      <c r="U411" s="97">
        <v>0</v>
      </c>
      <c r="V411" s="97">
        <v>0</v>
      </c>
      <c r="W411" s="97">
        <v>0</v>
      </c>
      <c r="X411" s="97">
        <v>0</v>
      </c>
      <c r="Y411" s="97">
        <v>0</v>
      </c>
      <c r="Z411" s="97">
        <v>0</v>
      </c>
      <c r="AA411" s="97">
        <v>0</v>
      </c>
      <c r="AB411" s="97">
        <v>0</v>
      </c>
      <c r="AC411" s="97">
        <v>0</v>
      </c>
      <c r="AD411" s="97">
        <v>0</v>
      </c>
      <c r="AE411" s="97">
        <v>0</v>
      </c>
      <c r="AF411" s="100">
        <f t="shared" ref="AF411:AF414" si="796">+SUM(O411:R411)</f>
        <v>0</v>
      </c>
      <c r="AG411" s="101">
        <f t="shared" ref="AG411:AG414" si="797">+SUM(S411:AD411)</f>
        <v>0</v>
      </c>
      <c r="AI411" s="124">
        <f>+SUMIF($O$1:$AD$1,"REAL",O411:AD411)</f>
        <v>0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3:62">
      <c r="C412" s="238"/>
      <c r="D412" s="226"/>
      <c r="E412" s="225"/>
      <c r="F412" s="11" t="s">
        <v>88</v>
      </c>
      <c r="G412" s="34"/>
      <c r="H412" s="34"/>
      <c r="I412" s="34"/>
      <c r="J412" s="34"/>
      <c r="K412" s="34"/>
      <c r="L412" s="34"/>
      <c r="M412" s="34"/>
      <c r="N412" s="34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102">
        <f t="shared" si="796"/>
        <v>0</v>
      </c>
      <c r="AG412" s="103">
        <f t="shared" si="797"/>
        <v>0</v>
      </c>
      <c r="AI412" s="124">
        <f>+SUMIF($O$1:$AD$1,"REAL",O412:AD412)</f>
        <v>0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3:62">
      <c r="C413" s="238"/>
      <c r="D413" s="226"/>
      <c r="E413" s="225"/>
      <c r="F413" s="12" t="s">
        <v>1</v>
      </c>
      <c r="G413" s="35"/>
      <c r="H413" s="35"/>
      <c r="I413" s="35"/>
      <c r="J413" s="35"/>
      <c r="K413" s="35"/>
      <c r="L413" s="35"/>
      <c r="M413" s="35"/>
      <c r="N413" s="35"/>
      <c r="O413" s="99"/>
      <c r="P413" s="99">
        <v>0</v>
      </c>
      <c r="Q413" s="99">
        <v>0</v>
      </c>
      <c r="R413" s="99">
        <v>0</v>
      </c>
      <c r="S413" s="99">
        <v>0</v>
      </c>
      <c r="T413" s="99">
        <v>0</v>
      </c>
      <c r="U413" s="99">
        <v>0</v>
      </c>
      <c r="V413" s="99">
        <v>0</v>
      </c>
      <c r="W413" s="99">
        <v>0</v>
      </c>
      <c r="X413" s="99">
        <v>0</v>
      </c>
      <c r="Y413" s="99">
        <v>0</v>
      </c>
      <c r="Z413" s="99">
        <v>0</v>
      </c>
      <c r="AA413" s="99">
        <v>0</v>
      </c>
      <c r="AB413" s="99">
        <v>0</v>
      </c>
      <c r="AC413" s="99">
        <v>0</v>
      </c>
      <c r="AD413" s="99">
        <v>0</v>
      </c>
      <c r="AE413" s="99">
        <v>0</v>
      </c>
      <c r="AF413" s="104">
        <f t="shared" si="796"/>
        <v>0</v>
      </c>
      <c r="AG413" s="105">
        <f t="shared" si="797"/>
        <v>0</v>
      </c>
    </row>
    <row r="414" spans="3:62">
      <c r="C414" s="238"/>
      <c r="D414" s="226"/>
      <c r="E414" s="225"/>
      <c r="F414" s="12" t="s">
        <v>2</v>
      </c>
      <c r="G414" s="35"/>
      <c r="H414" s="35"/>
      <c r="I414" s="35"/>
      <c r="J414" s="35"/>
      <c r="K414" s="35"/>
      <c r="L414" s="35"/>
      <c r="M414" s="35"/>
      <c r="N414" s="35"/>
      <c r="O414" s="99"/>
      <c r="P414" s="99">
        <v>0</v>
      </c>
      <c r="Q414" s="99">
        <v>0</v>
      </c>
      <c r="R414" s="99">
        <v>0</v>
      </c>
      <c r="S414" s="99">
        <v>0</v>
      </c>
      <c r="T414" s="99">
        <v>0</v>
      </c>
      <c r="U414" s="99">
        <v>0</v>
      </c>
      <c r="V414" s="99">
        <v>0</v>
      </c>
      <c r="W414" s="99">
        <v>0</v>
      </c>
      <c r="X414" s="99">
        <v>0</v>
      </c>
      <c r="Y414" s="99">
        <v>0</v>
      </c>
      <c r="Z414" s="99">
        <v>0</v>
      </c>
      <c r="AA414" s="99">
        <v>0</v>
      </c>
      <c r="AB414" s="99">
        <v>0</v>
      </c>
      <c r="AC414" s="99">
        <v>0</v>
      </c>
      <c r="AD414" s="99">
        <v>0</v>
      </c>
      <c r="AE414" s="99">
        <v>0</v>
      </c>
      <c r="AF414" s="104">
        <f t="shared" si="796"/>
        <v>0</v>
      </c>
      <c r="AG414" s="105">
        <f t="shared" si="797"/>
        <v>0</v>
      </c>
    </row>
    <row r="415" spans="3:62">
      <c r="C415" s="238"/>
      <c r="D415" s="226"/>
      <c r="E415" s="225"/>
      <c r="F415" s="14" t="s">
        <v>83</v>
      </c>
      <c r="G415" s="37"/>
      <c r="H415" s="37"/>
      <c r="I415" s="37"/>
      <c r="J415" s="37"/>
      <c r="K415" s="37"/>
      <c r="L415" s="37"/>
      <c r="M415" s="37"/>
      <c r="N415" s="3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7">
        <f t="shared" ref="AF415" si="798">+SUMIF($O$1:$AD$1,"REAL",O415:AD415)</f>
        <v>0</v>
      </c>
      <c r="AG415" s="108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3:62">
      <c r="C416" s="238"/>
      <c r="D416" s="226"/>
      <c r="E416" s="225"/>
      <c r="F416" s="14" t="s">
        <v>103</v>
      </c>
      <c r="G416" s="37"/>
      <c r="H416" s="37"/>
      <c r="I416" s="37"/>
      <c r="J416" s="37"/>
      <c r="K416" s="37"/>
      <c r="L416" s="37"/>
      <c r="M416" s="37"/>
      <c r="N416" s="3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7"/>
      <c r="AG416" s="108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3:62">
      <c r="C417" s="238"/>
      <c r="D417" s="226"/>
      <c r="E417" s="225"/>
      <c r="F417" s="14" t="s">
        <v>104</v>
      </c>
      <c r="G417" s="37"/>
      <c r="H417" s="37"/>
      <c r="I417" s="37"/>
      <c r="J417" s="37"/>
      <c r="K417" s="37"/>
      <c r="L417" s="37"/>
      <c r="M417" s="37"/>
      <c r="N417" s="3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7"/>
      <c r="AG417" s="108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3:62">
      <c r="C418" s="238"/>
      <c r="D418" s="226"/>
      <c r="E418" s="225"/>
      <c r="F418" s="13" t="s">
        <v>90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 t="str">
        <f>+IFERROR(P412/P411,"")</f>
        <v/>
      </c>
      <c r="Q418" s="36" t="str">
        <f t="shared" ref="Q418:Z418" si="799">+IFERROR(Q412/Q411,"")</f>
        <v/>
      </c>
      <c r="R418" s="36" t="str">
        <f t="shared" si="799"/>
        <v/>
      </c>
      <c r="S418" s="36" t="str">
        <f t="shared" si="799"/>
        <v/>
      </c>
      <c r="T418" s="36" t="str">
        <f t="shared" si="799"/>
        <v/>
      </c>
      <c r="U418" s="36" t="str">
        <f t="shared" si="799"/>
        <v/>
      </c>
      <c r="V418" s="36" t="str">
        <f t="shared" si="799"/>
        <v/>
      </c>
      <c r="W418" s="36" t="str">
        <f t="shared" si="799"/>
        <v/>
      </c>
      <c r="X418" s="36" t="str">
        <f t="shared" si="799"/>
        <v/>
      </c>
      <c r="Y418" s="36" t="str">
        <f t="shared" si="799"/>
        <v/>
      </c>
      <c r="Z418" s="36" t="str">
        <f t="shared" si="799"/>
        <v/>
      </c>
      <c r="AA418" s="36" t="str">
        <f t="shared" ref="AA418:AB418" si="800">+IFERROR(AA412/AA411,"")</f>
        <v/>
      </c>
      <c r="AB418" s="36" t="str">
        <f t="shared" si="800"/>
        <v/>
      </c>
      <c r="AC418" s="36" t="str">
        <f t="shared" ref="AC418:AD418" si="801">+IFERROR(AC412/AC411,"")</f>
        <v/>
      </c>
      <c r="AD418" s="36" t="str">
        <f t="shared" si="801"/>
        <v/>
      </c>
      <c r="AE418" s="36" t="str">
        <f t="shared" ref="AE418" si="802">+IFERROR(AE412/AE411,"")</f>
        <v/>
      </c>
      <c r="AF418" s="53" t="str">
        <f t="shared" ref="AF418:AG418" si="803">+IFERROR(AF412/AF411,"")</f>
        <v/>
      </c>
      <c r="AG418" s="54" t="str">
        <f t="shared" si="803"/>
        <v/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3:62" ht="14.4" customHeight="1">
      <c r="C419" s="238"/>
      <c r="D419" s="222" t="s">
        <v>37</v>
      </c>
      <c r="E419" s="225" t="s">
        <v>41</v>
      </c>
      <c r="F419" s="10" t="s">
        <v>40</v>
      </c>
      <c r="G419" s="19"/>
      <c r="H419" s="19"/>
      <c r="I419" s="19"/>
      <c r="J419" s="19"/>
      <c r="K419" s="19"/>
      <c r="L419" s="19"/>
      <c r="M419" s="19"/>
      <c r="N419" s="19"/>
      <c r="O419" s="97"/>
      <c r="P419" s="97">
        <v>0</v>
      </c>
      <c r="Q419" s="97">
        <v>0</v>
      </c>
      <c r="R419" s="97">
        <v>0</v>
      </c>
      <c r="S419" s="97">
        <v>0</v>
      </c>
      <c r="T419" s="97">
        <v>0</v>
      </c>
      <c r="U419" s="97">
        <v>0</v>
      </c>
      <c r="V419" s="97">
        <v>0</v>
      </c>
      <c r="W419" s="97">
        <v>0</v>
      </c>
      <c r="X419" s="97">
        <v>0</v>
      </c>
      <c r="Y419" s="97">
        <v>0</v>
      </c>
      <c r="Z419" s="97">
        <v>0</v>
      </c>
      <c r="AA419" s="97">
        <v>0</v>
      </c>
      <c r="AB419" s="97">
        <v>0</v>
      </c>
      <c r="AC419" s="97">
        <v>0</v>
      </c>
      <c r="AD419" s="97">
        <v>0</v>
      </c>
      <c r="AE419" s="97">
        <v>0</v>
      </c>
      <c r="AF419" s="100">
        <f t="shared" ref="AF419:AF422" si="804">+SUM(O419:R419)</f>
        <v>0</v>
      </c>
      <c r="AG419" s="101">
        <f t="shared" ref="AG419:AG422" si="805">+SUM(S419:AD419)</f>
        <v>0</v>
      </c>
      <c r="AI419" s="124">
        <f>+SUMIF($O$1:$AD$1,"REAL",O419:AD419)</f>
        <v>0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3:62">
      <c r="C420" s="238"/>
      <c r="D420" s="223"/>
      <c r="E420" s="225"/>
      <c r="F420" s="11" t="s">
        <v>88</v>
      </c>
      <c r="G420" s="34"/>
      <c r="H420" s="34"/>
      <c r="I420" s="34"/>
      <c r="J420" s="34"/>
      <c r="K420" s="34"/>
      <c r="L420" s="34"/>
      <c r="M420" s="34"/>
      <c r="N420" s="34"/>
      <c r="O420" s="98"/>
      <c r="P420" s="98">
        <f>+SUM(P421:P423)</f>
        <v>0</v>
      </c>
      <c r="Q420" s="98">
        <f t="shared" ref="Q420" si="806">+SUM(Q421:Q423)</f>
        <v>0</v>
      </c>
      <c r="R420" s="98">
        <f t="shared" ref="R420" si="807">+SUM(R421:R423)</f>
        <v>0</v>
      </c>
      <c r="S420" s="98">
        <f t="shared" ref="S420" si="808">+SUM(S421:S423)</f>
        <v>0</v>
      </c>
      <c r="T420" s="98">
        <f t="shared" ref="T420" si="809">+SUM(T421:T423)</f>
        <v>0</v>
      </c>
      <c r="U420" s="98">
        <f t="shared" ref="U420" si="810">+SUM(U421:U423)</f>
        <v>0</v>
      </c>
      <c r="V420" s="98">
        <f t="shared" ref="V420" si="811">+SUM(V421:V423)</f>
        <v>0</v>
      </c>
      <c r="W420" s="98">
        <f t="shared" ref="W420" si="812">+SUM(W421:W423)</f>
        <v>0</v>
      </c>
      <c r="X420" s="98">
        <f t="shared" ref="X420" si="813">+SUM(X421:X423)</f>
        <v>0</v>
      </c>
      <c r="Y420" s="98">
        <f t="shared" ref="Y420:Z420" si="814">+SUM(Y421:Y423)</f>
        <v>0</v>
      </c>
      <c r="Z420" s="98">
        <f t="shared" si="814"/>
        <v>0</v>
      </c>
      <c r="AA420" s="98">
        <f t="shared" ref="AA420:AB420" si="815">+SUM(AA421:AA423)</f>
        <v>0</v>
      </c>
      <c r="AB420" s="98">
        <f t="shared" si="815"/>
        <v>0</v>
      </c>
      <c r="AC420" s="98">
        <f t="shared" ref="AC420:AD420" si="816">+SUM(AC421:AC423)</f>
        <v>0</v>
      </c>
      <c r="AD420" s="98">
        <f t="shared" si="816"/>
        <v>0</v>
      </c>
      <c r="AE420" s="98">
        <f t="shared" ref="AE420" si="817">+SUM(AE421:AE423)</f>
        <v>0</v>
      </c>
      <c r="AF420" s="102">
        <f t="shared" si="804"/>
        <v>0</v>
      </c>
      <c r="AG420" s="103">
        <f t="shared" si="805"/>
        <v>0</v>
      </c>
      <c r="AI420" s="124">
        <f>+SUMIF($O$1:$AD$1,"REAL",O420:AD420)</f>
        <v>0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3:62">
      <c r="C421" s="238"/>
      <c r="D421" s="223"/>
      <c r="E421" s="225"/>
      <c r="F421" s="12" t="s">
        <v>105</v>
      </c>
      <c r="G421" s="35"/>
      <c r="H421" s="35"/>
      <c r="I421" s="35"/>
      <c r="J421" s="35"/>
      <c r="K421" s="35"/>
      <c r="L421" s="35"/>
      <c r="M421" s="35"/>
      <c r="N421" s="35"/>
      <c r="O421" s="99"/>
      <c r="P421" s="99">
        <v>0</v>
      </c>
      <c r="Q421" s="99">
        <v>0</v>
      </c>
      <c r="R421" s="99">
        <v>0</v>
      </c>
      <c r="S421" s="99">
        <v>0</v>
      </c>
      <c r="T421" s="99">
        <v>0</v>
      </c>
      <c r="U421" s="99">
        <v>0</v>
      </c>
      <c r="V421" s="99">
        <v>0</v>
      </c>
      <c r="W421" s="99">
        <v>0</v>
      </c>
      <c r="X421" s="99">
        <v>0</v>
      </c>
      <c r="Y421" s="99">
        <v>0</v>
      </c>
      <c r="Z421" s="99">
        <v>0</v>
      </c>
      <c r="AA421" s="99">
        <v>0</v>
      </c>
      <c r="AB421" s="99">
        <v>0</v>
      </c>
      <c r="AC421" s="99">
        <v>0</v>
      </c>
      <c r="AD421" s="99">
        <v>0</v>
      </c>
      <c r="AE421" s="99">
        <v>0</v>
      </c>
      <c r="AF421" s="104">
        <f t="shared" si="804"/>
        <v>0</v>
      </c>
      <c r="AG421" s="105">
        <f t="shared" si="805"/>
        <v>0</v>
      </c>
    </row>
    <row r="422" spans="3:62">
      <c r="C422" s="238"/>
      <c r="D422" s="223"/>
      <c r="E422" s="225"/>
      <c r="F422" s="12" t="s">
        <v>106</v>
      </c>
      <c r="G422" s="35"/>
      <c r="H422" s="35"/>
      <c r="I422" s="35"/>
      <c r="J422" s="35"/>
      <c r="K422" s="35"/>
      <c r="L422" s="35"/>
      <c r="M422" s="35"/>
      <c r="N422" s="35"/>
      <c r="O422" s="99"/>
      <c r="P422" s="99">
        <v>0</v>
      </c>
      <c r="Q422" s="99">
        <v>0</v>
      </c>
      <c r="R422" s="99">
        <v>0</v>
      </c>
      <c r="S422" s="99">
        <v>0</v>
      </c>
      <c r="T422" s="99">
        <v>0</v>
      </c>
      <c r="U422" s="99">
        <v>0</v>
      </c>
      <c r="V422" s="99">
        <v>0</v>
      </c>
      <c r="W422" s="99">
        <v>0</v>
      </c>
      <c r="X422" s="99">
        <v>0</v>
      </c>
      <c r="Y422" s="99">
        <v>0</v>
      </c>
      <c r="Z422" s="99">
        <v>0</v>
      </c>
      <c r="AA422" s="99">
        <v>0</v>
      </c>
      <c r="AB422" s="99">
        <v>0</v>
      </c>
      <c r="AC422" s="99">
        <v>0</v>
      </c>
      <c r="AD422" s="99">
        <v>0</v>
      </c>
      <c r="AE422" s="99">
        <v>0</v>
      </c>
      <c r="AF422" s="104">
        <f t="shared" si="804"/>
        <v>0</v>
      </c>
      <c r="AG422" s="105">
        <f t="shared" si="805"/>
        <v>0</v>
      </c>
    </row>
    <row r="423" spans="3:62">
      <c r="C423" s="238"/>
      <c r="D423" s="223"/>
      <c r="E423" s="225"/>
      <c r="F423" s="12" t="s">
        <v>107</v>
      </c>
      <c r="G423" s="35"/>
      <c r="H423" s="35"/>
      <c r="I423" s="35"/>
      <c r="J423" s="35"/>
      <c r="K423" s="35"/>
      <c r="L423" s="35"/>
      <c r="M423" s="35"/>
      <c r="N423" s="35"/>
      <c r="O423" s="99"/>
      <c r="P423" s="99">
        <v>0</v>
      </c>
      <c r="Q423" s="99">
        <v>0</v>
      </c>
      <c r="R423" s="99">
        <v>0</v>
      </c>
      <c r="S423" s="99">
        <v>0</v>
      </c>
      <c r="T423" s="99">
        <v>0</v>
      </c>
      <c r="U423" s="99">
        <v>0</v>
      </c>
      <c r="V423" s="99">
        <v>0</v>
      </c>
      <c r="W423" s="99">
        <v>0</v>
      </c>
      <c r="X423" s="99">
        <v>0</v>
      </c>
      <c r="Y423" s="99">
        <v>0</v>
      </c>
      <c r="Z423" s="99">
        <v>0</v>
      </c>
      <c r="AA423" s="99">
        <v>0</v>
      </c>
      <c r="AB423" s="99">
        <v>0</v>
      </c>
      <c r="AC423" s="99">
        <v>0</v>
      </c>
      <c r="AD423" s="99">
        <v>0</v>
      </c>
      <c r="AE423" s="99">
        <v>0</v>
      </c>
      <c r="AF423" s="104"/>
      <c r="AG423" s="105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3:62">
      <c r="C424" s="238"/>
      <c r="D424" s="223"/>
      <c r="E424" s="225"/>
      <c r="F424" s="13" t="s">
        <v>90</v>
      </c>
      <c r="G424" s="36"/>
      <c r="H424" s="36"/>
      <c r="I424" s="36"/>
      <c r="J424" s="36"/>
      <c r="K424" s="36"/>
      <c r="L424" s="36"/>
      <c r="M424" s="36"/>
      <c r="N424" s="36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10" t="str">
        <f t="shared" ref="AF424" si="818">+IFERROR(AF420/AF419,"")</f>
        <v/>
      </c>
      <c r="AG424" s="111" t="str">
        <f>+IFERROR(AG420/AG419,"")</f>
        <v/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3:62">
      <c r="C425" s="238"/>
      <c r="D425" s="223"/>
      <c r="E425" s="225" t="s">
        <v>108</v>
      </c>
      <c r="F425" s="10" t="s">
        <v>40</v>
      </c>
      <c r="G425" s="19"/>
      <c r="H425" s="19"/>
      <c r="I425" s="19"/>
      <c r="J425" s="19"/>
      <c r="K425" s="19"/>
      <c r="L425" s="19"/>
      <c r="M425" s="19"/>
      <c r="N425" s="19"/>
      <c r="O425" s="97"/>
      <c r="P425" s="97">
        <v>0</v>
      </c>
      <c r="Q425" s="97">
        <v>0</v>
      </c>
      <c r="R425" s="97">
        <v>0</v>
      </c>
      <c r="S425" s="97">
        <v>0</v>
      </c>
      <c r="T425" s="97">
        <v>0</v>
      </c>
      <c r="U425" s="97">
        <v>0</v>
      </c>
      <c r="V425" s="97">
        <v>0</v>
      </c>
      <c r="W425" s="97">
        <v>0</v>
      </c>
      <c r="X425" s="97">
        <v>0</v>
      </c>
      <c r="Y425" s="97">
        <v>0</v>
      </c>
      <c r="Z425" s="97">
        <v>0</v>
      </c>
      <c r="AA425" s="97">
        <v>0</v>
      </c>
      <c r="AB425" s="97">
        <v>0</v>
      </c>
      <c r="AC425" s="97">
        <v>0</v>
      </c>
      <c r="AD425" s="97">
        <v>0</v>
      </c>
      <c r="AE425" s="97">
        <v>0</v>
      </c>
      <c r="AF425" s="100"/>
      <c r="AG425" s="101"/>
      <c r="AI425" s="124">
        <f>+SUMIF($O$1:$AD$1,"REAL",O425:AD425)</f>
        <v>0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3:62">
      <c r="C426" s="238"/>
      <c r="D426" s="223"/>
      <c r="E426" s="225"/>
      <c r="F426" s="11" t="s">
        <v>88</v>
      </c>
      <c r="G426" s="34"/>
      <c r="H426" s="34"/>
      <c r="I426" s="34"/>
      <c r="J426" s="34"/>
      <c r="K426" s="34"/>
      <c r="L426" s="34"/>
      <c r="M426" s="34"/>
      <c r="N426" s="34"/>
      <c r="O426" s="98"/>
      <c r="P426" s="98">
        <f>+SUM(P427:P429)</f>
        <v>0</v>
      </c>
      <c r="Q426" s="98">
        <f t="shared" ref="Q426" si="819">+SUM(Q427:Q429)</f>
        <v>0</v>
      </c>
      <c r="R426" s="98">
        <f t="shared" ref="R426" si="820">+SUM(R427:R429)</f>
        <v>0</v>
      </c>
      <c r="S426" s="98">
        <f t="shared" ref="S426" si="821">+SUM(S427:S429)</f>
        <v>0</v>
      </c>
      <c r="T426" s="98">
        <f t="shared" ref="T426" si="822">+SUM(T427:T429)</f>
        <v>0</v>
      </c>
      <c r="U426" s="98">
        <f t="shared" ref="U426" si="823">+SUM(U427:U429)</f>
        <v>0</v>
      </c>
      <c r="V426" s="98">
        <f t="shared" ref="V426" si="824">+SUM(V427:V429)</f>
        <v>0</v>
      </c>
      <c r="W426" s="98">
        <f t="shared" ref="W426" si="825">+SUM(W427:W429)</f>
        <v>0</v>
      </c>
      <c r="X426" s="98">
        <f t="shared" ref="X426" si="826">+SUM(X427:X429)</f>
        <v>0</v>
      </c>
      <c r="Y426" s="98">
        <f t="shared" ref="Y426:Z426" si="827">+SUM(Y427:Y429)</f>
        <v>0</v>
      </c>
      <c r="Z426" s="98">
        <f t="shared" si="827"/>
        <v>0</v>
      </c>
      <c r="AA426" s="98">
        <f t="shared" ref="AA426:AB426" si="828">+SUM(AA427:AA429)</f>
        <v>0</v>
      </c>
      <c r="AB426" s="98">
        <f t="shared" si="828"/>
        <v>0</v>
      </c>
      <c r="AC426" s="98">
        <f t="shared" ref="AC426:AD426" si="829">+SUM(AC427:AC429)</f>
        <v>0</v>
      </c>
      <c r="AD426" s="98">
        <f t="shared" si="829"/>
        <v>0</v>
      </c>
      <c r="AE426" s="98">
        <f t="shared" ref="AE426" si="830">+SUM(AE427:AE429)</f>
        <v>0</v>
      </c>
      <c r="AF426" s="102"/>
      <c r="AG426" s="103"/>
      <c r="AI426" s="124">
        <f>+SUMIF($O$1:$AD$1,"REAL",O426:AD426)</f>
        <v>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3:62">
      <c r="C427" s="238"/>
      <c r="D427" s="223"/>
      <c r="E427" s="225"/>
      <c r="F427" s="12" t="s">
        <v>110</v>
      </c>
      <c r="G427" s="35"/>
      <c r="H427" s="35"/>
      <c r="I427" s="35"/>
      <c r="J427" s="35"/>
      <c r="K427" s="35"/>
      <c r="L427" s="35"/>
      <c r="M427" s="35"/>
      <c r="N427" s="35"/>
      <c r="O427" s="99"/>
      <c r="P427" s="99">
        <v>0</v>
      </c>
      <c r="Q427" s="99">
        <v>0</v>
      </c>
      <c r="R427" s="99">
        <v>0</v>
      </c>
      <c r="S427" s="99">
        <v>0</v>
      </c>
      <c r="T427" s="99">
        <v>0</v>
      </c>
      <c r="U427" s="99">
        <v>0</v>
      </c>
      <c r="V427" s="99">
        <v>0</v>
      </c>
      <c r="W427" s="99">
        <v>0</v>
      </c>
      <c r="X427" s="99">
        <v>0</v>
      </c>
      <c r="Y427" s="99">
        <v>0</v>
      </c>
      <c r="Z427" s="99">
        <v>0</v>
      </c>
      <c r="AA427" s="99">
        <v>0</v>
      </c>
      <c r="AB427" s="99">
        <v>0</v>
      </c>
      <c r="AC427" s="99">
        <v>0</v>
      </c>
      <c r="AD427" s="99">
        <v>0</v>
      </c>
      <c r="AE427" s="99">
        <v>0</v>
      </c>
      <c r="AF427" s="104"/>
      <c r="AG427" s="105"/>
    </row>
    <row r="428" spans="3:62">
      <c r="C428" s="238"/>
      <c r="D428" s="223"/>
      <c r="E428" s="225"/>
      <c r="F428" s="12" t="s">
        <v>111</v>
      </c>
      <c r="G428" s="35"/>
      <c r="H428" s="35"/>
      <c r="I428" s="35"/>
      <c r="J428" s="35"/>
      <c r="K428" s="35"/>
      <c r="L428" s="35"/>
      <c r="M428" s="35"/>
      <c r="N428" s="35"/>
      <c r="O428" s="99"/>
      <c r="P428" s="99">
        <v>0</v>
      </c>
      <c r="Q428" s="99">
        <v>0</v>
      </c>
      <c r="R428" s="99">
        <v>0</v>
      </c>
      <c r="S428" s="99">
        <v>0</v>
      </c>
      <c r="T428" s="99">
        <v>0</v>
      </c>
      <c r="U428" s="99">
        <v>0</v>
      </c>
      <c r="V428" s="99">
        <v>0</v>
      </c>
      <c r="W428" s="99">
        <v>0</v>
      </c>
      <c r="X428" s="99">
        <v>0</v>
      </c>
      <c r="Y428" s="99">
        <v>0</v>
      </c>
      <c r="Z428" s="99">
        <v>0</v>
      </c>
      <c r="AA428" s="99">
        <v>0</v>
      </c>
      <c r="AB428" s="99">
        <v>0</v>
      </c>
      <c r="AC428" s="99">
        <v>0</v>
      </c>
      <c r="AD428" s="99">
        <v>0</v>
      </c>
      <c r="AE428" s="99">
        <v>0</v>
      </c>
      <c r="AF428" s="104"/>
      <c r="AG428" s="105"/>
    </row>
    <row r="429" spans="3:62">
      <c r="C429" s="238"/>
      <c r="D429" s="223"/>
      <c r="E429" s="225"/>
      <c r="F429" s="12" t="s">
        <v>112</v>
      </c>
      <c r="G429" s="35"/>
      <c r="H429" s="35"/>
      <c r="I429" s="35"/>
      <c r="J429" s="35"/>
      <c r="K429" s="35"/>
      <c r="L429" s="35"/>
      <c r="M429" s="35"/>
      <c r="N429" s="35"/>
      <c r="O429" s="99"/>
      <c r="P429" s="99">
        <v>0</v>
      </c>
      <c r="Q429" s="99">
        <v>0</v>
      </c>
      <c r="R429" s="99">
        <v>0</v>
      </c>
      <c r="S429" s="99">
        <v>0</v>
      </c>
      <c r="T429" s="99">
        <v>0</v>
      </c>
      <c r="U429" s="99">
        <v>0</v>
      </c>
      <c r="V429" s="99">
        <v>0</v>
      </c>
      <c r="W429" s="99">
        <v>0</v>
      </c>
      <c r="X429" s="99">
        <v>0</v>
      </c>
      <c r="Y429" s="99">
        <v>0</v>
      </c>
      <c r="Z429" s="99">
        <v>0</v>
      </c>
      <c r="AA429" s="99">
        <v>0</v>
      </c>
      <c r="AB429" s="99">
        <v>0</v>
      </c>
      <c r="AC429" s="99">
        <v>0</v>
      </c>
      <c r="AD429" s="99">
        <v>0</v>
      </c>
      <c r="AE429" s="99">
        <v>0</v>
      </c>
      <c r="AF429" s="104"/>
      <c r="AG429" s="105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3:62">
      <c r="C430" s="238"/>
      <c r="D430" s="223"/>
      <c r="E430" s="225"/>
      <c r="F430" s="13" t="s">
        <v>90</v>
      </c>
      <c r="G430" s="36"/>
      <c r="H430" s="36"/>
      <c r="I430" s="36"/>
      <c r="J430" s="36"/>
      <c r="K430" s="36"/>
      <c r="L430" s="36"/>
      <c r="M430" s="36"/>
      <c r="N430" s="36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10"/>
      <c r="AG430" s="11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3:62">
      <c r="C431" s="238"/>
      <c r="D431" s="223"/>
      <c r="E431" s="225" t="s">
        <v>109</v>
      </c>
      <c r="F431" s="10" t="s">
        <v>40</v>
      </c>
      <c r="G431" s="19"/>
      <c r="H431" s="19"/>
      <c r="I431" s="19"/>
      <c r="J431" s="19"/>
      <c r="K431" s="19"/>
      <c r="L431" s="19"/>
      <c r="M431" s="19"/>
      <c r="N431" s="19"/>
      <c r="O431" s="97"/>
      <c r="P431" s="97">
        <v>0</v>
      </c>
      <c r="Q431" s="97">
        <v>0</v>
      </c>
      <c r="R431" s="97">
        <v>0</v>
      </c>
      <c r="S431" s="97">
        <v>0</v>
      </c>
      <c r="T431" s="97">
        <v>0</v>
      </c>
      <c r="U431" s="97">
        <v>0</v>
      </c>
      <c r="V431" s="97">
        <v>0</v>
      </c>
      <c r="W431" s="97">
        <v>0</v>
      </c>
      <c r="X431" s="97">
        <v>0</v>
      </c>
      <c r="Y431" s="97">
        <v>0</v>
      </c>
      <c r="Z431" s="97">
        <v>0</v>
      </c>
      <c r="AA431" s="97">
        <v>0</v>
      </c>
      <c r="AB431" s="97">
        <v>0</v>
      </c>
      <c r="AC431" s="97">
        <v>0</v>
      </c>
      <c r="AD431" s="97">
        <v>0</v>
      </c>
      <c r="AE431" s="97">
        <v>0</v>
      </c>
      <c r="AF431" s="100"/>
      <c r="AG431" s="101"/>
      <c r="AI431" s="124">
        <f>+SUMIF($O$1:$AD$1,"REAL",O431:AD431)</f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3:62">
      <c r="C432" s="238"/>
      <c r="D432" s="223"/>
      <c r="E432" s="225"/>
      <c r="F432" s="11" t="s">
        <v>88</v>
      </c>
      <c r="G432" s="34"/>
      <c r="H432" s="34"/>
      <c r="I432" s="34"/>
      <c r="J432" s="34"/>
      <c r="K432" s="34"/>
      <c r="L432" s="34"/>
      <c r="M432" s="34"/>
      <c r="N432" s="34"/>
      <c r="O432" s="98"/>
      <c r="P432" s="98">
        <f>+SUM(P433:P435)</f>
        <v>0</v>
      </c>
      <c r="Q432" s="98">
        <f t="shared" ref="Q432" si="831">+SUM(Q433:Q435)</f>
        <v>0</v>
      </c>
      <c r="R432" s="98">
        <f t="shared" ref="R432" si="832">+SUM(R433:R435)</f>
        <v>0</v>
      </c>
      <c r="S432" s="98">
        <f t="shared" ref="S432" si="833">+SUM(S433:S435)</f>
        <v>0</v>
      </c>
      <c r="T432" s="98">
        <f t="shared" ref="T432" si="834">+SUM(T433:T435)</f>
        <v>0</v>
      </c>
      <c r="U432" s="98">
        <f t="shared" ref="U432" si="835">+SUM(U433:U435)</f>
        <v>0</v>
      </c>
      <c r="V432" s="98">
        <f t="shared" ref="V432" si="836">+SUM(V433:V435)</f>
        <v>0</v>
      </c>
      <c r="W432" s="98">
        <f t="shared" ref="W432" si="837">+SUM(W433:W435)</f>
        <v>0</v>
      </c>
      <c r="X432" s="98">
        <f t="shared" ref="X432" si="838">+SUM(X433:X435)</f>
        <v>0</v>
      </c>
      <c r="Y432" s="98">
        <f t="shared" ref="Y432:Z432" si="839">+SUM(Y433:Y435)</f>
        <v>0</v>
      </c>
      <c r="Z432" s="98">
        <f t="shared" si="839"/>
        <v>0</v>
      </c>
      <c r="AA432" s="98">
        <f t="shared" ref="AA432:AB432" si="840">+SUM(AA433:AA435)</f>
        <v>0</v>
      </c>
      <c r="AB432" s="98">
        <f t="shared" si="840"/>
        <v>0</v>
      </c>
      <c r="AC432" s="98">
        <f t="shared" ref="AC432:AD432" si="841">+SUM(AC433:AC435)</f>
        <v>0</v>
      </c>
      <c r="AD432" s="98">
        <f t="shared" si="841"/>
        <v>0</v>
      </c>
      <c r="AE432" s="98">
        <f t="shared" ref="AE432" si="842">+SUM(AE433:AE435)</f>
        <v>0</v>
      </c>
      <c r="AF432" s="102"/>
      <c r="AG432" s="103"/>
      <c r="AI432" s="124">
        <f>+SUMIF($O$1:$AD$1,"REAL",O432:AD432)</f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3:62">
      <c r="C433" s="238"/>
      <c r="D433" s="223"/>
      <c r="E433" s="225"/>
      <c r="F433" s="12" t="s">
        <v>113</v>
      </c>
      <c r="G433" s="35"/>
      <c r="H433" s="35"/>
      <c r="I433" s="35"/>
      <c r="J433" s="35"/>
      <c r="K433" s="35"/>
      <c r="L433" s="35"/>
      <c r="M433" s="35"/>
      <c r="N433" s="35"/>
      <c r="O433" s="99"/>
      <c r="P433" s="99">
        <v>0</v>
      </c>
      <c r="Q433" s="99">
        <v>0</v>
      </c>
      <c r="R433" s="99">
        <v>0</v>
      </c>
      <c r="S433" s="99">
        <v>0</v>
      </c>
      <c r="T433" s="99">
        <v>0</v>
      </c>
      <c r="U433" s="99">
        <v>0</v>
      </c>
      <c r="V433" s="99">
        <v>0</v>
      </c>
      <c r="W433" s="99">
        <v>0</v>
      </c>
      <c r="X433" s="99">
        <v>0</v>
      </c>
      <c r="Y433" s="99">
        <v>0</v>
      </c>
      <c r="Z433" s="99">
        <v>0</v>
      </c>
      <c r="AA433" s="99">
        <v>0</v>
      </c>
      <c r="AB433" s="99">
        <v>0</v>
      </c>
      <c r="AC433" s="99">
        <v>0</v>
      </c>
      <c r="AD433" s="99">
        <v>0</v>
      </c>
      <c r="AE433" s="99">
        <v>0</v>
      </c>
      <c r="AF433" s="104"/>
      <c r="AG433" s="105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3:62">
      <c r="C434" s="238"/>
      <c r="D434" s="223"/>
      <c r="E434" s="225"/>
      <c r="F434" s="12" t="s">
        <v>114</v>
      </c>
      <c r="G434" s="35"/>
      <c r="H434" s="35"/>
      <c r="I434" s="35"/>
      <c r="J434" s="35"/>
      <c r="K434" s="35"/>
      <c r="L434" s="35"/>
      <c r="M434" s="35"/>
      <c r="N434" s="35"/>
      <c r="O434" s="99"/>
      <c r="P434" s="99">
        <v>0</v>
      </c>
      <c r="Q434" s="99">
        <v>0</v>
      </c>
      <c r="R434" s="99">
        <v>0</v>
      </c>
      <c r="S434" s="99">
        <v>0</v>
      </c>
      <c r="T434" s="99">
        <v>0</v>
      </c>
      <c r="U434" s="99">
        <v>0</v>
      </c>
      <c r="V434" s="99">
        <v>0</v>
      </c>
      <c r="W434" s="99">
        <v>0</v>
      </c>
      <c r="X434" s="99">
        <v>0</v>
      </c>
      <c r="Y434" s="99">
        <v>0</v>
      </c>
      <c r="Z434" s="99">
        <v>0</v>
      </c>
      <c r="AA434" s="99">
        <v>0</v>
      </c>
      <c r="AB434" s="99">
        <v>0</v>
      </c>
      <c r="AC434" s="99">
        <v>0</v>
      </c>
      <c r="AD434" s="99">
        <v>0</v>
      </c>
      <c r="AE434" s="99">
        <v>0</v>
      </c>
      <c r="AF434" s="104"/>
      <c r="AG434" s="105"/>
    </row>
    <row r="435" spans="3:62">
      <c r="C435" s="238"/>
      <c r="D435" s="223"/>
      <c r="E435" s="225"/>
      <c r="F435" s="12" t="s">
        <v>115</v>
      </c>
      <c r="G435" s="35"/>
      <c r="H435" s="35"/>
      <c r="I435" s="35"/>
      <c r="J435" s="35"/>
      <c r="K435" s="35"/>
      <c r="L435" s="35"/>
      <c r="M435" s="35"/>
      <c r="N435" s="35"/>
      <c r="O435" s="99"/>
      <c r="P435" s="99">
        <v>0</v>
      </c>
      <c r="Q435" s="99">
        <v>0</v>
      </c>
      <c r="R435" s="99">
        <v>0</v>
      </c>
      <c r="S435" s="99">
        <v>0</v>
      </c>
      <c r="T435" s="99">
        <v>0</v>
      </c>
      <c r="U435" s="99">
        <v>0</v>
      </c>
      <c r="V435" s="99">
        <v>0</v>
      </c>
      <c r="W435" s="99">
        <v>0</v>
      </c>
      <c r="X435" s="99">
        <v>0</v>
      </c>
      <c r="Y435" s="99">
        <v>0</v>
      </c>
      <c r="Z435" s="99">
        <v>0</v>
      </c>
      <c r="AA435" s="99">
        <v>0</v>
      </c>
      <c r="AB435" s="99">
        <v>0</v>
      </c>
      <c r="AC435" s="99">
        <v>0</v>
      </c>
      <c r="AD435" s="99">
        <v>0</v>
      </c>
      <c r="AE435" s="99">
        <v>0</v>
      </c>
      <c r="AF435" s="104"/>
      <c r="AG435" s="105"/>
    </row>
    <row r="436" spans="3:62">
      <c r="C436" s="238"/>
      <c r="D436" s="224"/>
      <c r="E436" s="225"/>
      <c r="F436" s="13" t="s">
        <v>90</v>
      </c>
      <c r="G436" s="36"/>
      <c r="H436" s="36"/>
      <c r="I436" s="36"/>
      <c r="J436" s="36"/>
      <c r="K436" s="36"/>
      <c r="L436" s="36"/>
      <c r="M436" s="36"/>
      <c r="N436" s="36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10"/>
      <c r="AG436" s="111"/>
    </row>
    <row r="437" spans="3:62" ht="14.4" customHeight="1">
      <c r="C437" s="238"/>
      <c r="D437" s="226" t="s">
        <v>38</v>
      </c>
      <c r="E437" s="225" t="s">
        <v>61</v>
      </c>
      <c r="F437" s="10" t="s">
        <v>40</v>
      </c>
      <c r="G437" s="19"/>
      <c r="H437" s="19"/>
      <c r="I437" s="19"/>
      <c r="J437" s="19"/>
      <c r="K437" s="19"/>
      <c r="L437" s="19"/>
      <c r="M437" s="19"/>
      <c r="N437" s="19"/>
      <c r="O437" s="97"/>
      <c r="P437" s="97">
        <v>0</v>
      </c>
      <c r="Q437" s="97">
        <v>0</v>
      </c>
      <c r="R437" s="97">
        <v>0</v>
      </c>
      <c r="S437" s="97">
        <v>0</v>
      </c>
      <c r="T437" s="97">
        <v>0</v>
      </c>
      <c r="U437" s="97">
        <v>0</v>
      </c>
      <c r="V437" s="97">
        <v>0</v>
      </c>
      <c r="W437" s="97">
        <v>0</v>
      </c>
      <c r="X437" s="97">
        <v>0</v>
      </c>
      <c r="Y437" s="97">
        <v>0</v>
      </c>
      <c r="Z437" s="97">
        <v>0</v>
      </c>
      <c r="AA437" s="97">
        <v>0</v>
      </c>
      <c r="AB437" s="97">
        <v>0</v>
      </c>
      <c r="AC437" s="97">
        <v>0</v>
      </c>
      <c r="AD437" s="97">
        <v>0</v>
      </c>
      <c r="AE437" s="97">
        <v>0</v>
      </c>
      <c r="AF437" s="100">
        <f t="shared" ref="AF437:AF438" si="843">+SUM(O437:R437)</f>
        <v>0</v>
      </c>
      <c r="AG437" s="101">
        <f t="shared" ref="AG437:AG438" si="844">+SUM(S437:AD437)</f>
        <v>0</v>
      </c>
      <c r="AI437" s="124">
        <f>+SUMIF($O$1:$AD$1,"REAL",O437:AD437)</f>
        <v>0</v>
      </c>
    </row>
    <row r="438" spans="3:62">
      <c r="C438" s="238"/>
      <c r="D438" s="226"/>
      <c r="E438" s="225"/>
      <c r="F438" s="11" t="s">
        <v>88</v>
      </c>
      <c r="G438" s="34"/>
      <c r="H438" s="34"/>
      <c r="I438" s="34"/>
      <c r="J438" s="34"/>
      <c r="K438" s="34"/>
      <c r="L438" s="34"/>
      <c r="M438" s="34"/>
      <c r="N438" s="34"/>
      <c r="O438" s="98"/>
      <c r="P438" s="98">
        <v>0</v>
      </c>
      <c r="Q438" s="98">
        <v>0</v>
      </c>
      <c r="R438" s="98">
        <v>0</v>
      </c>
      <c r="S438" s="98">
        <v>0</v>
      </c>
      <c r="T438" s="98">
        <v>0</v>
      </c>
      <c r="U438" s="98">
        <v>0</v>
      </c>
      <c r="V438" s="98">
        <v>0</v>
      </c>
      <c r="W438" s="98">
        <v>0</v>
      </c>
      <c r="X438" s="98">
        <v>0</v>
      </c>
      <c r="Y438" s="98">
        <v>0</v>
      </c>
      <c r="Z438" s="98">
        <v>0</v>
      </c>
      <c r="AA438" s="98">
        <v>0</v>
      </c>
      <c r="AB438" s="98">
        <v>0</v>
      </c>
      <c r="AC438" s="98">
        <v>0</v>
      </c>
      <c r="AD438" s="98">
        <v>0</v>
      </c>
      <c r="AE438" s="98">
        <v>0</v>
      </c>
      <c r="AF438" s="102">
        <f t="shared" si="843"/>
        <v>0</v>
      </c>
      <c r="AG438" s="103">
        <f t="shared" si="844"/>
        <v>0</v>
      </c>
      <c r="AI438" s="124">
        <f>+SUMIF($O$1:$AD$1,"REAL",O438:AD438)</f>
        <v>0</v>
      </c>
    </row>
    <row r="439" spans="3:62">
      <c r="C439" s="238"/>
      <c r="D439" s="226"/>
      <c r="E439" s="225"/>
      <c r="F439" s="13" t="s">
        <v>90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 t="str">
        <f>+IFERROR(P438/P437,"")</f>
        <v/>
      </c>
      <c r="Q439" s="36" t="str">
        <f t="shared" ref="Q439" si="845">+IFERROR(Q438/Q437,"")</f>
        <v/>
      </c>
      <c r="R439" s="36" t="str">
        <f t="shared" ref="R439" si="846">+IFERROR(R438/R437,"")</f>
        <v/>
      </c>
      <c r="S439" s="36" t="str">
        <f t="shared" ref="S439" si="847">+IFERROR(S438/S437,"")</f>
        <v/>
      </c>
      <c r="T439" s="36" t="str">
        <f t="shared" ref="T439" si="848">+IFERROR(T438/T437,"")</f>
        <v/>
      </c>
      <c r="U439" s="36" t="str">
        <f t="shared" ref="U439" si="849">+IFERROR(U438/U437,"")</f>
        <v/>
      </c>
      <c r="V439" s="36" t="str">
        <f t="shared" ref="V439" si="850">+IFERROR(V438/V437,"")</f>
        <v/>
      </c>
      <c r="W439" s="36" t="str">
        <f t="shared" ref="W439" si="851">+IFERROR(W438/W437,"")</f>
        <v/>
      </c>
      <c r="X439" s="36" t="str">
        <f t="shared" ref="X439" si="852">+IFERROR(X438/X437,"")</f>
        <v/>
      </c>
      <c r="Y439" s="36" t="str">
        <f t="shared" ref="Y439:Z439" si="853">+IFERROR(Y438/Y437,"")</f>
        <v/>
      </c>
      <c r="Z439" s="36" t="str">
        <f t="shared" si="853"/>
        <v/>
      </c>
      <c r="AA439" s="36" t="str">
        <f t="shared" ref="AA439:AB439" si="854">+IFERROR(AA438/AA437,"")</f>
        <v/>
      </c>
      <c r="AB439" s="36" t="str">
        <f t="shared" si="854"/>
        <v/>
      </c>
      <c r="AC439" s="36" t="str">
        <f t="shared" ref="AC439:AD439" si="855">+IFERROR(AC438/AC437,"")</f>
        <v/>
      </c>
      <c r="AD439" s="36" t="str">
        <f t="shared" si="855"/>
        <v/>
      </c>
      <c r="AE439" s="36" t="str">
        <f t="shared" ref="AE439" si="856">+IFERROR(AE438/AE437,"")</f>
        <v/>
      </c>
      <c r="AF439" s="53" t="str">
        <f t="shared" ref="AF439:AG439" si="857">+IFERROR(AF438/AF437,"")</f>
        <v/>
      </c>
      <c r="AG439" s="54" t="str">
        <f t="shared" si="857"/>
        <v/>
      </c>
    </row>
    <row r="440" spans="3:62">
      <c r="C440" s="238"/>
      <c r="D440" s="226"/>
      <c r="E440" s="225" t="s">
        <v>62</v>
      </c>
      <c r="F440" s="10" t="s">
        <v>40</v>
      </c>
      <c r="G440" s="19"/>
      <c r="H440" s="19"/>
      <c r="I440" s="19"/>
      <c r="J440" s="19"/>
      <c r="K440" s="19"/>
      <c r="L440" s="19"/>
      <c r="M440" s="19"/>
      <c r="N440" s="19"/>
      <c r="O440" s="97"/>
      <c r="P440" s="97">
        <v>0</v>
      </c>
      <c r="Q440" s="97">
        <v>0</v>
      </c>
      <c r="R440" s="97">
        <v>0</v>
      </c>
      <c r="S440" s="97">
        <v>0</v>
      </c>
      <c r="T440" s="97">
        <v>0</v>
      </c>
      <c r="U440" s="97">
        <v>0</v>
      </c>
      <c r="V440" s="97">
        <v>0</v>
      </c>
      <c r="W440" s="97">
        <v>0</v>
      </c>
      <c r="X440" s="97">
        <v>0</v>
      </c>
      <c r="Y440" s="97">
        <v>0</v>
      </c>
      <c r="Z440" s="97">
        <v>0</v>
      </c>
      <c r="AA440" s="97">
        <v>0</v>
      </c>
      <c r="AB440" s="97">
        <v>0</v>
      </c>
      <c r="AC440" s="97">
        <v>0</v>
      </c>
      <c r="AD440" s="97">
        <v>0</v>
      </c>
      <c r="AE440" s="97">
        <v>0</v>
      </c>
      <c r="AF440" s="100">
        <f t="shared" ref="AF440:AF441" si="858">+SUM(O440:R440)</f>
        <v>0</v>
      </c>
      <c r="AG440" s="101">
        <f t="shared" ref="AG440:AG441" si="859">+SUM(S440:AD440)</f>
        <v>0</v>
      </c>
      <c r="AI440" s="124">
        <f>+SUMIF($O$1:$AD$1,"REAL",O440:AD440)</f>
        <v>0</v>
      </c>
    </row>
    <row r="441" spans="3:62">
      <c r="C441" s="238"/>
      <c r="D441" s="226"/>
      <c r="E441" s="225"/>
      <c r="F441" s="11" t="s">
        <v>88</v>
      </c>
      <c r="G441" s="34"/>
      <c r="H441" s="34"/>
      <c r="I441" s="34"/>
      <c r="J441" s="34"/>
      <c r="K441" s="34"/>
      <c r="L441" s="34"/>
      <c r="M441" s="34"/>
      <c r="N441" s="34"/>
      <c r="O441" s="98"/>
      <c r="P441" s="98">
        <v>0</v>
      </c>
      <c r="Q441" s="98">
        <v>0</v>
      </c>
      <c r="R441" s="98">
        <v>0</v>
      </c>
      <c r="S441" s="98">
        <v>0</v>
      </c>
      <c r="T441" s="98">
        <v>0</v>
      </c>
      <c r="U441" s="98">
        <v>0</v>
      </c>
      <c r="V441" s="98">
        <v>0</v>
      </c>
      <c r="W441" s="98">
        <v>0</v>
      </c>
      <c r="X441" s="98">
        <v>0</v>
      </c>
      <c r="Y441" s="98">
        <v>0</v>
      </c>
      <c r="Z441" s="98">
        <v>0</v>
      </c>
      <c r="AA441" s="98">
        <v>0</v>
      </c>
      <c r="AB441" s="98">
        <v>0</v>
      </c>
      <c r="AC441" s="98">
        <v>0</v>
      </c>
      <c r="AD441" s="98">
        <v>0</v>
      </c>
      <c r="AE441" s="98">
        <v>0</v>
      </c>
      <c r="AF441" s="102">
        <f t="shared" si="858"/>
        <v>0</v>
      </c>
      <c r="AG441" s="103">
        <f t="shared" si="859"/>
        <v>0</v>
      </c>
      <c r="AI441" s="124">
        <f>+SUMIF($O$1:$AD$1,"REAL",O441:AD441)</f>
        <v>0</v>
      </c>
    </row>
    <row r="442" spans="3:62">
      <c r="C442" s="238"/>
      <c r="D442" s="226"/>
      <c r="E442" s="225"/>
      <c r="F442" s="13" t="s">
        <v>90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 t="str">
        <f>+IFERROR(P441/P440,"")</f>
        <v/>
      </c>
      <c r="Q442" s="36" t="str">
        <f t="shared" ref="Q442" si="860">+IFERROR(Q441/Q440,"")</f>
        <v/>
      </c>
      <c r="R442" s="36" t="str">
        <f t="shared" ref="R442" si="861">+IFERROR(R441/R440,"")</f>
        <v/>
      </c>
      <c r="S442" s="36" t="str">
        <f t="shared" ref="S442" si="862">+IFERROR(S441/S440,"")</f>
        <v/>
      </c>
      <c r="T442" s="36" t="str">
        <f t="shared" ref="T442" si="863">+IFERROR(T441/T440,"")</f>
        <v/>
      </c>
      <c r="U442" s="36" t="str">
        <f t="shared" ref="U442" si="864">+IFERROR(U441/U440,"")</f>
        <v/>
      </c>
      <c r="V442" s="36" t="str">
        <f t="shared" ref="V442" si="865">+IFERROR(V441/V440,"")</f>
        <v/>
      </c>
      <c r="W442" s="36" t="str">
        <f t="shared" ref="W442" si="866">+IFERROR(W441/W440,"")</f>
        <v/>
      </c>
      <c r="X442" s="36" t="str">
        <f t="shared" ref="X442" si="867">+IFERROR(X441/X440,"")</f>
        <v/>
      </c>
      <c r="Y442" s="36" t="str">
        <f t="shared" ref="Y442:Z442" si="868">+IFERROR(Y441/Y440,"")</f>
        <v/>
      </c>
      <c r="Z442" s="36" t="str">
        <f t="shared" si="868"/>
        <v/>
      </c>
      <c r="AA442" s="36" t="str">
        <f t="shared" ref="AA442:AB442" si="869">+IFERROR(AA441/AA440,"")</f>
        <v/>
      </c>
      <c r="AB442" s="36" t="str">
        <f t="shared" si="869"/>
        <v/>
      </c>
      <c r="AC442" s="36" t="str">
        <f t="shared" ref="AC442:AD442" si="870">+IFERROR(AC441/AC440,"")</f>
        <v/>
      </c>
      <c r="AD442" s="36" t="str">
        <f t="shared" si="870"/>
        <v/>
      </c>
      <c r="AE442" s="36" t="str">
        <f t="shared" ref="AE442" si="871">+IFERROR(AE441/AE440,"")</f>
        <v/>
      </c>
      <c r="AF442" s="53" t="str">
        <f t="shared" ref="AF442:AG442" si="872">+IFERROR(AF441/AF440,"")</f>
        <v/>
      </c>
      <c r="AG442" s="54" t="str">
        <f t="shared" si="872"/>
        <v/>
      </c>
    </row>
    <row r="443" spans="3:62" ht="14.4" customHeight="1">
      <c r="C443" s="238"/>
      <c r="D443" s="226"/>
      <c r="E443" s="225" t="s">
        <v>72</v>
      </c>
      <c r="F443" s="10" t="s">
        <v>40</v>
      </c>
      <c r="G443" s="19"/>
      <c r="H443" s="19"/>
      <c r="I443" s="19"/>
      <c r="J443" s="19"/>
      <c r="K443" s="19"/>
      <c r="L443" s="19"/>
      <c r="M443" s="19"/>
      <c r="N443" s="19"/>
      <c r="O443" s="97"/>
      <c r="P443" s="97">
        <v>0</v>
      </c>
      <c r="Q443" s="97">
        <v>0</v>
      </c>
      <c r="R443" s="97">
        <v>0</v>
      </c>
      <c r="S443" s="97">
        <v>0</v>
      </c>
      <c r="T443" s="97">
        <v>0</v>
      </c>
      <c r="U443" s="97">
        <v>0</v>
      </c>
      <c r="V443" s="97">
        <v>0</v>
      </c>
      <c r="W443" s="97">
        <v>0</v>
      </c>
      <c r="X443" s="97">
        <v>0</v>
      </c>
      <c r="Y443" s="97">
        <v>0</v>
      </c>
      <c r="Z443" s="97">
        <v>0</v>
      </c>
      <c r="AA443" s="97">
        <v>0</v>
      </c>
      <c r="AB443" s="97">
        <v>0</v>
      </c>
      <c r="AC443" s="97">
        <v>0</v>
      </c>
      <c r="AD443" s="97">
        <v>0</v>
      </c>
      <c r="AE443" s="97">
        <v>0</v>
      </c>
      <c r="AF443" s="100">
        <f t="shared" ref="AF443:AF444" si="873">+SUM(O443:R443)</f>
        <v>0</v>
      </c>
      <c r="AG443" s="101">
        <f t="shared" ref="AG443:AG444" si="874">+SUM(S443:AD443)</f>
        <v>0</v>
      </c>
      <c r="AI443" s="124">
        <f>+SUMIF($O$1:$AD$1,"REAL",O443:AD443)</f>
        <v>0</v>
      </c>
    </row>
    <row r="444" spans="3:62">
      <c r="C444" s="238"/>
      <c r="D444" s="226"/>
      <c r="E444" s="225"/>
      <c r="F444" s="11" t="s">
        <v>88</v>
      </c>
      <c r="G444" s="34"/>
      <c r="H444" s="34"/>
      <c r="I444" s="34"/>
      <c r="J444" s="34"/>
      <c r="K444" s="34"/>
      <c r="L444" s="34"/>
      <c r="M444" s="34"/>
      <c r="N444" s="34"/>
      <c r="O444" s="98"/>
      <c r="P444" s="98">
        <v>0</v>
      </c>
      <c r="Q444" s="98">
        <v>0</v>
      </c>
      <c r="R444" s="98">
        <v>0</v>
      </c>
      <c r="S444" s="98">
        <v>0</v>
      </c>
      <c r="T444" s="98">
        <v>0</v>
      </c>
      <c r="U444" s="98">
        <v>0</v>
      </c>
      <c r="V444" s="98">
        <v>0</v>
      </c>
      <c r="W444" s="98">
        <v>0</v>
      </c>
      <c r="X444" s="98">
        <v>0</v>
      </c>
      <c r="Y444" s="98">
        <v>0</v>
      </c>
      <c r="Z444" s="98">
        <v>0</v>
      </c>
      <c r="AA444" s="98">
        <v>0</v>
      </c>
      <c r="AB444" s="98">
        <v>0</v>
      </c>
      <c r="AC444" s="98">
        <v>0</v>
      </c>
      <c r="AD444" s="98">
        <v>0</v>
      </c>
      <c r="AE444" s="98">
        <v>0</v>
      </c>
      <c r="AF444" s="102">
        <f t="shared" si="873"/>
        <v>0</v>
      </c>
      <c r="AG444" s="103">
        <f t="shared" si="874"/>
        <v>0</v>
      </c>
      <c r="AI444" s="124">
        <f>+SUMIF($O$1:$AD$1,"REAL",O444:AD444)</f>
        <v>0</v>
      </c>
    </row>
    <row r="445" spans="3:62">
      <c r="C445" s="238"/>
      <c r="D445" s="226"/>
      <c r="E445" s="225"/>
      <c r="F445" s="13" t="s">
        <v>90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 t="str">
        <f>+IFERROR(P444/P443,"")</f>
        <v/>
      </c>
      <c r="Q445" s="36" t="str">
        <f t="shared" ref="Q445" si="875">+IFERROR(Q444/Q443,"")</f>
        <v/>
      </c>
      <c r="R445" s="36" t="str">
        <f t="shared" ref="R445" si="876">+IFERROR(R444/R443,"")</f>
        <v/>
      </c>
      <c r="S445" s="36" t="str">
        <f t="shared" ref="S445" si="877">+IFERROR(S444/S443,"")</f>
        <v/>
      </c>
      <c r="T445" s="36" t="str">
        <f t="shared" ref="T445" si="878">+IFERROR(T444/T443,"")</f>
        <v/>
      </c>
      <c r="U445" s="36" t="str">
        <f t="shared" ref="U445" si="879">+IFERROR(U444/U443,"")</f>
        <v/>
      </c>
      <c r="V445" s="36" t="str">
        <f t="shared" ref="V445" si="880">+IFERROR(V444/V443,"")</f>
        <v/>
      </c>
      <c r="W445" s="36" t="str">
        <f t="shared" ref="W445" si="881">+IFERROR(W444/W443,"")</f>
        <v/>
      </c>
      <c r="X445" s="36" t="str">
        <f t="shared" ref="X445" si="882">+IFERROR(X444/X443,"")</f>
        <v/>
      </c>
      <c r="Y445" s="36" t="str">
        <f t="shared" ref="Y445:Z445" si="883">+IFERROR(Y444/Y443,"")</f>
        <v/>
      </c>
      <c r="Z445" s="36" t="str">
        <f t="shared" si="883"/>
        <v/>
      </c>
      <c r="AA445" s="36" t="str">
        <f t="shared" ref="AA445:AB445" si="884">+IFERROR(AA444/AA443,"")</f>
        <v/>
      </c>
      <c r="AB445" s="36" t="str">
        <f t="shared" si="884"/>
        <v/>
      </c>
      <c r="AC445" s="36" t="str">
        <f t="shared" ref="AC445:AD445" si="885">+IFERROR(AC444/AC443,"")</f>
        <v/>
      </c>
      <c r="AD445" s="36" t="str">
        <f t="shared" si="885"/>
        <v/>
      </c>
      <c r="AE445" s="36" t="str">
        <f t="shared" ref="AE445" si="886">+IFERROR(AE444/AE443,"")</f>
        <v/>
      </c>
      <c r="AF445" s="53" t="str">
        <f t="shared" ref="AF445:AG445" si="887">+IFERROR(AF444/AF443,"")</f>
        <v/>
      </c>
      <c r="AG445" s="54" t="str">
        <f t="shared" si="887"/>
        <v/>
      </c>
    </row>
    <row r="446" spans="3:62" ht="14.4" customHeight="1">
      <c r="C446" s="238"/>
      <c r="D446" s="226"/>
      <c r="E446" s="225" t="s">
        <v>73</v>
      </c>
      <c r="F446" s="10" t="s">
        <v>40</v>
      </c>
      <c r="G446" s="19"/>
      <c r="H446" s="19"/>
      <c r="I446" s="19"/>
      <c r="J446" s="19"/>
      <c r="K446" s="19"/>
      <c r="L446" s="19"/>
      <c r="M446" s="19"/>
      <c r="N446" s="19"/>
      <c r="O446" s="97"/>
      <c r="P446" s="97">
        <v>0</v>
      </c>
      <c r="Q446" s="97">
        <v>0</v>
      </c>
      <c r="R446" s="97">
        <v>0</v>
      </c>
      <c r="S446" s="97">
        <v>0</v>
      </c>
      <c r="T446" s="97">
        <v>0</v>
      </c>
      <c r="U446" s="97">
        <v>0</v>
      </c>
      <c r="V446" s="97">
        <v>0</v>
      </c>
      <c r="W446" s="97">
        <v>0</v>
      </c>
      <c r="X446" s="97">
        <v>0</v>
      </c>
      <c r="Y446" s="97">
        <v>0</v>
      </c>
      <c r="Z446" s="97">
        <v>0</v>
      </c>
      <c r="AA446" s="97">
        <v>0</v>
      </c>
      <c r="AB446" s="97">
        <v>0</v>
      </c>
      <c r="AC446" s="97">
        <v>0</v>
      </c>
      <c r="AD446" s="97">
        <v>0</v>
      </c>
      <c r="AE446" s="97">
        <v>0</v>
      </c>
      <c r="AF446" s="100">
        <f t="shared" ref="AF446:AF447" si="888">+SUM(O446:R446)</f>
        <v>0</v>
      </c>
      <c r="AG446" s="101">
        <f t="shared" ref="AG446:AG447" si="889">+SUM(S446:AD446)</f>
        <v>0</v>
      </c>
      <c r="AI446" s="124">
        <f>+SUMIF($O$1:$AD$1,"REAL",O446:AD446)</f>
        <v>0</v>
      </c>
    </row>
    <row r="447" spans="3:62">
      <c r="C447" s="238"/>
      <c r="D447" s="226"/>
      <c r="E447" s="225"/>
      <c r="F447" s="11" t="s">
        <v>88</v>
      </c>
      <c r="G447" s="34"/>
      <c r="H447" s="34"/>
      <c r="I447" s="34"/>
      <c r="J447" s="34"/>
      <c r="K447" s="34"/>
      <c r="L447" s="34"/>
      <c r="M447" s="34"/>
      <c r="N447" s="34"/>
      <c r="O447" s="98"/>
      <c r="P447" s="98">
        <v>0</v>
      </c>
      <c r="Q447" s="98">
        <v>0</v>
      </c>
      <c r="R447" s="98">
        <v>0</v>
      </c>
      <c r="S447" s="98">
        <v>0</v>
      </c>
      <c r="T447" s="98">
        <v>0</v>
      </c>
      <c r="U447" s="98">
        <v>0</v>
      </c>
      <c r="V447" s="98">
        <v>0</v>
      </c>
      <c r="W447" s="98">
        <v>0</v>
      </c>
      <c r="X447" s="98">
        <v>0</v>
      </c>
      <c r="Y447" s="98">
        <v>0</v>
      </c>
      <c r="Z447" s="98">
        <v>0</v>
      </c>
      <c r="AA447" s="98">
        <v>0</v>
      </c>
      <c r="AB447" s="98">
        <v>0</v>
      </c>
      <c r="AC447" s="98">
        <v>0</v>
      </c>
      <c r="AD447" s="98">
        <v>0</v>
      </c>
      <c r="AE447" s="98">
        <v>0</v>
      </c>
      <c r="AF447" s="102">
        <f t="shared" si="888"/>
        <v>0</v>
      </c>
      <c r="AG447" s="103">
        <f t="shared" si="889"/>
        <v>0</v>
      </c>
      <c r="AI447" s="124">
        <f>+SUMIF($O$1:$AD$1,"REAL",O447:AD447)</f>
        <v>0</v>
      </c>
    </row>
    <row r="448" spans="3:62">
      <c r="C448" s="238"/>
      <c r="D448" s="226"/>
      <c r="E448" s="225"/>
      <c r="F448" s="13" t="s">
        <v>90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 t="str">
        <f t="shared" ref="P448:Y448" si="890">+IFERROR(P447/P446,"")</f>
        <v/>
      </c>
      <c r="Q448" s="36" t="str">
        <f t="shared" si="890"/>
        <v/>
      </c>
      <c r="R448" s="36" t="str">
        <f t="shared" si="890"/>
        <v/>
      </c>
      <c r="S448" s="36" t="str">
        <f t="shared" si="890"/>
        <v/>
      </c>
      <c r="T448" s="36" t="str">
        <f t="shared" si="890"/>
        <v/>
      </c>
      <c r="U448" s="36" t="str">
        <f t="shared" si="890"/>
        <v/>
      </c>
      <c r="V448" s="36" t="str">
        <f t="shared" si="890"/>
        <v/>
      </c>
      <c r="W448" s="36" t="str">
        <f t="shared" si="890"/>
        <v/>
      </c>
      <c r="X448" s="36" t="str">
        <f t="shared" si="890"/>
        <v/>
      </c>
      <c r="Y448" s="36" t="str">
        <f t="shared" si="890"/>
        <v/>
      </c>
      <c r="Z448" s="36" t="str">
        <f t="shared" ref="Z448:AA448" si="891">+IFERROR(Z447/Z446,"")</f>
        <v/>
      </c>
      <c r="AA448" s="36" t="str">
        <f t="shared" si="891"/>
        <v/>
      </c>
      <c r="AB448" s="36" t="str">
        <f t="shared" ref="AB448:AC448" si="892">+IFERROR(AB447/AB446,"")</f>
        <v/>
      </c>
      <c r="AC448" s="36" t="str">
        <f t="shared" si="892"/>
        <v/>
      </c>
      <c r="AD448" s="36" t="str">
        <f t="shared" ref="AD448:AE448" si="893">+IFERROR(AD447/AD446,"")</f>
        <v/>
      </c>
      <c r="AE448" s="36" t="str">
        <f t="shared" si="893"/>
        <v/>
      </c>
      <c r="AF448" s="53" t="str">
        <f t="shared" ref="AF448:AG448" si="894">+IFERROR(AF447/AF446,"")</f>
        <v/>
      </c>
      <c r="AG448" s="54" t="str">
        <f t="shared" si="894"/>
        <v/>
      </c>
    </row>
    <row r="449" spans="3:35" ht="14.4" customHeight="1">
      <c r="C449" s="238"/>
      <c r="D449" s="226" t="s">
        <v>39</v>
      </c>
      <c r="E449" s="225" t="s">
        <v>51</v>
      </c>
      <c r="F449" s="10" t="s">
        <v>40</v>
      </c>
      <c r="G449" s="19"/>
      <c r="H449" s="19"/>
      <c r="I449" s="19"/>
      <c r="J449" s="19"/>
      <c r="K449" s="19"/>
      <c r="L449" s="19"/>
      <c r="M449" s="19"/>
      <c r="N449" s="19"/>
      <c r="O449" s="97"/>
      <c r="P449" s="97">
        <v>0</v>
      </c>
      <c r="Q449" s="97">
        <v>0</v>
      </c>
      <c r="R449" s="97">
        <v>0</v>
      </c>
      <c r="S449" s="97">
        <v>0</v>
      </c>
      <c r="T449" s="97">
        <v>0</v>
      </c>
      <c r="U449" s="97">
        <v>0</v>
      </c>
      <c r="V449" s="97">
        <v>0</v>
      </c>
      <c r="W449" s="97">
        <v>0</v>
      </c>
      <c r="X449" s="97">
        <v>0</v>
      </c>
      <c r="Y449" s="97">
        <v>0</v>
      </c>
      <c r="Z449" s="97">
        <v>0</v>
      </c>
      <c r="AA449" s="97">
        <v>0</v>
      </c>
      <c r="AB449" s="97">
        <v>0</v>
      </c>
      <c r="AC449" s="97">
        <v>0</v>
      </c>
      <c r="AD449" s="97">
        <v>0</v>
      </c>
      <c r="AE449" s="97">
        <v>0</v>
      </c>
      <c r="AF449" s="100">
        <f t="shared" ref="AF449:AF458" si="895">+SUM(O449:R449)</f>
        <v>0</v>
      </c>
      <c r="AG449" s="101">
        <f t="shared" ref="AG449:AG458" si="896">+SUM(S449:AD449)</f>
        <v>0</v>
      </c>
      <c r="AI449" s="124">
        <f>+SUMIF($O$1:$AD$1,"REAL",O449:AD449)</f>
        <v>0</v>
      </c>
    </row>
    <row r="450" spans="3:35">
      <c r="C450" s="238"/>
      <c r="D450" s="226"/>
      <c r="E450" s="225"/>
      <c r="F450" s="11" t="s">
        <v>88</v>
      </c>
      <c r="G450" s="34"/>
      <c r="H450" s="34"/>
      <c r="I450" s="34"/>
      <c r="J450" s="34"/>
      <c r="K450" s="34"/>
      <c r="L450" s="34"/>
      <c r="M450" s="34"/>
      <c r="N450" s="34"/>
      <c r="O450" s="98"/>
      <c r="P450" s="98">
        <f>SUM(P451:P456)</f>
        <v>0</v>
      </c>
      <c r="Q450" s="98">
        <f t="shared" ref="Q450" si="897">SUM(Q451:Q456)</f>
        <v>0</v>
      </c>
      <c r="R450" s="98">
        <f t="shared" ref="R450" si="898">SUM(R451:R456)</f>
        <v>0</v>
      </c>
      <c r="S450" s="98">
        <f t="shared" ref="S450" si="899">SUM(S451:S456)</f>
        <v>0</v>
      </c>
      <c r="T450" s="98">
        <f t="shared" ref="T450" si="900">SUM(T451:T456)</f>
        <v>0</v>
      </c>
      <c r="U450" s="98">
        <f t="shared" ref="U450" si="901">SUM(U451:U456)</f>
        <v>0</v>
      </c>
      <c r="V450" s="98">
        <f t="shared" ref="V450" si="902">SUM(V451:V456)</f>
        <v>0</v>
      </c>
      <c r="W450" s="98">
        <f t="shared" ref="W450" si="903">SUM(W451:W456)</f>
        <v>0</v>
      </c>
      <c r="X450" s="98">
        <f t="shared" ref="X450" si="904">SUM(X451:X456)</f>
        <v>0</v>
      </c>
      <c r="Y450" s="98">
        <f t="shared" ref="Y450:Z450" si="905">SUM(Y451:Y456)</f>
        <v>0</v>
      </c>
      <c r="Z450" s="98">
        <f t="shared" si="905"/>
        <v>0</v>
      </c>
      <c r="AA450" s="98">
        <f t="shared" ref="AA450:AB450" si="906">SUM(AA451:AA456)</f>
        <v>0</v>
      </c>
      <c r="AB450" s="98">
        <f t="shared" si="906"/>
        <v>0</v>
      </c>
      <c r="AC450" s="98">
        <f t="shared" ref="AC450:AD450" si="907">SUM(AC451:AC456)</f>
        <v>0</v>
      </c>
      <c r="AD450" s="98">
        <f t="shared" si="907"/>
        <v>0</v>
      </c>
      <c r="AE450" s="98">
        <f t="shared" ref="AE450" si="908">SUM(AE451:AE456)</f>
        <v>0</v>
      </c>
      <c r="AF450" s="102">
        <f t="shared" si="895"/>
        <v>0</v>
      </c>
      <c r="AG450" s="103">
        <f t="shared" si="896"/>
        <v>0</v>
      </c>
      <c r="AI450" s="124">
        <f>+SUMIF($O$1:$AD$1,"REAL",O450:AD450)</f>
        <v>0</v>
      </c>
    </row>
    <row r="451" spans="3:35">
      <c r="C451" s="238"/>
      <c r="D451" s="226"/>
      <c r="E451" s="225"/>
      <c r="F451" s="12" t="s">
        <v>63</v>
      </c>
      <c r="G451" s="35"/>
      <c r="H451" s="35"/>
      <c r="I451" s="35"/>
      <c r="J451" s="35"/>
      <c r="K451" s="35"/>
      <c r="L451" s="35"/>
      <c r="M451" s="35"/>
      <c r="N451" s="35"/>
      <c r="O451" s="99"/>
      <c r="P451" s="99">
        <v>0</v>
      </c>
      <c r="Q451" s="99">
        <v>0</v>
      </c>
      <c r="R451" s="99">
        <v>0</v>
      </c>
      <c r="S451" s="99">
        <v>0</v>
      </c>
      <c r="T451" s="99">
        <v>0</v>
      </c>
      <c r="U451" s="99">
        <v>0</v>
      </c>
      <c r="V451" s="99">
        <v>0</v>
      </c>
      <c r="W451" s="99">
        <v>0</v>
      </c>
      <c r="X451" s="99">
        <v>0</v>
      </c>
      <c r="Y451" s="99">
        <v>0</v>
      </c>
      <c r="Z451" s="99">
        <v>0</v>
      </c>
      <c r="AA451" s="99">
        <v>0</v>
      </c>
      <c r="AB451" s="99">
        <v>0</v>
      </c>
      <c r="AC451" s="99">
        <v>0</v>
      </c>
      <c r="AD451" s="99">
        <v>0</v>
      </c>
      <c r="AE451" s="99">
        <v>0</v>
      </c>
      <c r="AF451" s="104">
        <f t="shared" si="895"/>
        <v>0</v>
      </c>
      <c r="AG451" s="105">
        <f t="shared" si="896"/>
        <v>0</v>
      </c>
    </row>
    <row r="452" spans="3:35">
      <c r="C452" s="238"/>
      <c r="D452" s="226"/>
      <c r="E452" s="225"/>
      <c r="F452" s="12" t="s">
        <v>64</v>
      </c>
      <c r="G452" s="35"/>
      <c r="H452" s="35"/>
      <c r="I452" s="35"/>
      <c r="J452" s="35"/>
      <c r="K452" s="35"/>
      <c r="L452" s="35"/>
      <c r="M452" s="35"/>
      <c r="N452" s="35"/>
      <c r="O452" s="99"/>
      <c r="P452" s="99">
        <v>0</v>
      </c>
      <c r="Q452" s="99">
        <v>0</v>
      </c>
      <c r="R452" s="99">
        <v>0</v>
      </c>
      <c r="S452" s="99">
        <v>0</v>
      </c>
      <c r="T452" s="99">
        <v>0</v>
      </c>
      <c r="U452" s="99">
        <v>0</v>
      </c>
      <c r="V452" s="99">
        <v>0</v>
      </c>
      <c r="W452" s="99">
        <v>0</v>
      </c>
      <c r="X452" s="99">
        <v>0</v>
      </c>
      <c r="Y452" s="99">
        <v>0</v>
      </c>
      <c r="Z452" s="99">
        <v>0</v>
      </c>
      <c r="AA452" s="99">
        <v>0</v>
      </c>
      <c r="AB452" s="99">
        <v>0</v>
      </c>
      <c r="AC452" s="99">
        <v>0</v>
      </c>
      <c r="AD452" s="99">
        <v>0</v>
      </c>
      <c r="AE452" s="99">
        <v>0</v>
      </c>
      <c r="AF452" s="104">
        <f t="shared" si="895"/>
        <v>0</v>
      </c>
      <c r="AG452" s="105">
        <f t="shared" si="896"/>
        <v>0</v>
      </c>
    </row>
    <row r="453" spans="3:35">
      <c r="C453" s="238"/>
      <c r="D453" s="226"/>
      <c r="E453" s="225"/>
      <c r="F453" s="12" t="s">
        <v>65</v>
      </c>
      <c r="G453" s="35"/>
      <c r="H453" s="35"/>
      <c r="I453" s="35"/>
      <c r="J453" s="35"/>
      <c r="K453" s="35"/>
      <c r="L453" s="35"/>
      <c r="M453" s="35"/>
      <c r="N453" s="35"/>
      <c r="O453" s="99"/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X453" s="99">
        <v>0</v>
      </c>
      <c r="Y453" s="99">
        <v>0</v>
      </c>
      <c r="Z453" s="99">
        <v>0</v>
      </c>
      <c r="AA453" s="99">
        <v>0</v>
      </c>
      <c r="AB453" s="99">
        <v>0</v>
      </c>
      <c r="AC453" s="99">
        <v>0</v>
      </c>
      <c r="AD453" s="99">
        <v>0</v>
      </c>
      <c r="AE453" s="99">
        <v>0</v>
      </c>
      <c r="AF453" s="104">
        <f t="shared" si="895"/>
        <v>0</v>
      </c>
      <c r="AG453" s="105">
        <f t="shared" si="896"/>
        <v>0</v>
      </c>
    </row>
    <row r="454" spans="3:35">
      <c r="C454" s="238"/>
      <c r="D454" s="226"/>
      <c r="E454" s="225"/>
      <c r="F454" s="12" t="s">
        <v>66</v>
      </c>
      <c r="G454" s="35"/>
      <c r="H454" s="35"/>
      <c r="I454" s="35"/>
      <c r="J454" s="35"/>
      <c r="K454" s="35"/>
      <c r="L454" s="35"/>
      <c r="M454" s="35"/>
      <c r="N454" s="35"/>
      <c r="O454" s="99"/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X454" s="99">
        <v>0</v>
      </c>
      <c r="Y454" s="99">
        <v>0</v>
      </c>
      <c r="Z454" s="99">
        <v>0</v>
      </c>
      <c r="AA454" s="99">
        <v>0</v>
      </c>
      <c r="AB454" s="99">
        <v>0</v>
      </c>
      <c r="AC454" s="99">
        <v>0</v>
      </c>
      <c r="AD454" s="99">
        <v>0</v>
      </c>
      <c r="AE454" s="99">
        <v>0</v>
      </c>
      <c r="AF454" s="104">
        <f t="shared" si="895"/>
        <v>0</v>
      </c>
      <c r="AG454" s="105">
        <f t="shared" si="896"/>
        <v>0</v>
      </c>
    </row>
    <row r="455" spans="3:35">
      <c r="C455" s="238"/>
      <c r="D455" s="226"/>
      <c r="E455" s="225"/>
      <c r="F455" s="12" t="s">
        <v>67</v>
      </c>
      <c r="G455" s="35"/>
      <c r="H455" s="35"/>
      <c r="I455" s="35"/>
      <c r="J455" s="35"/>
      <c r="K455" s="35"/>
      <c r="L455" s="35"/>
      <c r="M455" s="35"/>
      <c r="N455" s="35"/>
      <c r="O455" s="99"/>
      <c r="P455" s="99">
        <v>0</v>
      </c>
      <c r="Q455" s="99">
        <v>0</v>
      </c>
      <c r="R455" s="99">
        <v>0</v>
      </c>
      <c r="S455" s="99">
        <v>0</v>
      </c>
      <c r="T455" s="99">
        <v>0</v>
      </c>
      <c r="U455" s="99">
        <v>0</v>
      </c>
      <c r="V455" s="99">
        <v>0</v>
      </c>
      <c r="W455" s="99">
        <v>0</v>
      </c>
      <c r="X455" s="99">
        <v>0</v>
      </c>
      <c r="Y455" s="99">
        <v>0</v>
      </c>
      <c r="Z455" s="99">
        <v>0</v>
      </c>
      <c r="AA455" s="99">
        <v>0</v>
      </c>
      <c r="AB455" s="99">
        <v>0</v>
      </c>
      <c r="AC455" s="99">
        <v>0</v>
      </c>
      <c r="AD455" s="99">
        <v>0</v>
      </c>
      <c r="AE455" s="99">
        <v>0</v>
      </c>
      <c r="AF455" s="104">
        <f t="shared" si="895"/>
        <v>0</v>
      </c>
      <c r="AG455" s="105">
        <f t="shared" si="896"/>
        <v>0</v>
      </c>
    </row>
    <row r="456" spans="3:35">
      <c r="C456" s="238"/>
      <c r="D456" s="226"/>
      <c r="E456" s="225"/>
      <c r="F456" s="12" t="s">
        <v>68</v>
      </c>
      <c r="G456" s="35"/>
      <c r="H456" s="35"/>
      <c r="I456" s="35"/>
      <c r="J456" s="35"/>
      <c r="K456" s="35"/>
      <c r="L456" s="35"/>
      <c r="M456" s="35"/>
      <c r="N456" s="35"/>
      <c r="O456" s="99"/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X456" s="99">
        <v>0</v>
      </c>
      <c r="Y456" s="99">
        <v>0</v>
      </c>
      <c r="Z456" s="99">
        <v>0</v>
      </c>
      <c r="AA456" s="99">
        <v>0</v>
      </c>
      <c r="AB456" s="99">
        <v>0</v>
      </c>
      <c r="AC456" s="99">
        <v>0</v>
      </c>
      <c r="AD456" s="99">
        <v>0</v>
      </c>
      <c r="AE456" s="99">
        <v>0</v>
      </c>
      <c r="AF456" s="104">
        <f t="shared" si="895"/>
        <v>0</v>
      </c>
      <c r="AG456" s="105">
        <f t="shared" si="896"/>
        <v>0</v>
      </c>
    </row>
    <row r="457" spans="3:35">
      <c r="C457" s="238"/>
      <c r="D457" s="226"/>
      <c r="E457" s="225"/>
      <c r="F457" s="14" t="s">
        <v>3</v>
      </c>
      <c r="G457" s="37"/>
      <c r="H457" s="37"/>
      <c r="I457" s="37"/>
      <c r="J457" s="37"/>
      <c r="K457" s="37"/>
      <c r="L457" s="37"/>
      <c r="M457" s="37"/>
      <c r="N457" s="37"/>
      <c r="O457" s="106"/>
      <c r="P457" s="106">
        <f>+P451+P453+P455</f>
        <v>0</v>
      </c>
      <c r="Q457" s="106">
        <f t="shared" ref="Q457:Z458" si="909">+Q451+Q453+Q455</f>
        <v>0</v>
      </c>
      <c r="R457" s="106">
        <f t="shared" si="909"/>
        <v>0</v>
      </c>
      <c r="S457" s="106">
        <f t="shared" si="909"/>
        <v>0</v>
      </c>
      <c r="T457" s="106">
        <f t="shared" si="909"/>
        <v>0</v>
      </c>
      <c r="U457" s="106">
        <f t="shared" si="909"/>
        <v>0</v>
      </c>
      <c r="V457" s="106">
        <f t="shared" si="909"/>
        <v>0</v>
      </c>
      <c r="W457" s="106">
        <f t="shared" si="909"/>
        <v>0</v>
      </c>
      <c r="X457" s="106">
        <f t="shared" si="909"/>
        <v>0</v>
      </c>
      <c r="Y457" s="106">
        <f t="shared" si="909"/>
        <v>0</v>
      </c>
      <c r="Z457" s="106">
        <f t="shared" si="909"/>
        <v>0</v>
      </c>
      <c r="AA457" s="106">
        <f t="shared" ref="AA457:AB457" si="910">+AA451+AA453+AA455</f>
        <v>0</v>
      </c>
      <c r="AB457" s="106">
        <f t="shared" si="910"/>
        <v>0</v>
      </c>
      <c r="AC457" s="106">
        <f t="shared" ref="AC457:AD457" si="911">+AC451+AC453+AC455</f>
        <v>0</v>
      </c>
      <c r="AD457" s="106">
        <f t="shared" si="911"/>
        <v>0</v>
      </c>
      <c r="AE457" s="106">
        <f t="shared" ref="AE457" si="912">+AE451+AE453+AE455</f>
        <v>0</v>
      </c>
      <c r="AF457" s="112">
        <f t="shared" si="895"/>
        <v>0</v>
      </c>
      <c r="AG457" s="113">
        <f t="shared" si="896"/>
        <v>0</v>
      </c>
    </row>
    <row r="458" spans="3:35">
      <c r="C458" s="238"/>
      <c r="D458" s="226"/>
      <c r="E458" s="225"/>
      <c r="F458" s="14" t="s">
        <v>42</v>
      </c>
      <c r="G458" s="37"/>
      <c r="H458" s="37"/>
      <c r="I458" s="37"/>
      <c r="J458" s="37"/>
      <c r="K458" s="37"/>
      <c r="L458" s="37"/>
      <c r="M458" s="37"/>
      <c r="N458" s="37"/>
      <c r="O458" s="106"/>
      <c r="P458" s="106">
        <f>+P452+P454+P456</f>
        <v>0</v>
      </c>
      <c r="Q458" s="106">
        <f t="shared" ref="Q458:Y458" si="913">+Q452+Q454+Q456</f>
        <v>0</v>
      </c>
      <c r="R458" s="106">
        <f t="shared" si="913"/>
        <v>0</v>
      </c>
      <c r="S458" s="106">
        <f t="shared" si="913"/>
        <v>0</v>
      </c>
      <c r="T458" s="106">
        <f t="shared" si="913"/>
        <v>0</v>
      </c>
      <c r="U458" s="106">
        <f t="shared" si="913"/>
        <v>0</v>
      </c>
      <c r="V458" s="106">
        <f t="shared" si="913"/>
        <v>0</v>
      </c>
      <c r="W458" s="106">
        <f t="shared" si="913"/>
        <v>0</v>
      </c>
      <c r="X458" s="106">
        <f t="shared" si="913"/>
        <v>0</v>
      </c>
      <c r="Y458" s="106">
        <f t="shared" si="913"/>
        <v>0</v>
      </c>
      <c r="Z458" s="106">
        <f t="shared" si="909"/>
        <v>0</v>
      </c>
      <c r="AA458" s="106">
        <f t="shared" ref="AA458:AB458" si="914">+AA452+AA454+AA456</f>
        <v>0</v>
      </c>
      <c r="AB458" s="106">
        <f t="shared" si="914"/>
        <v>0</v>
      </c>
      <c r="AC458" s="106">
        <f t="shared" ref="AC458:AD458" si="915">+AC452+AC454+AC456</f>
        <v>0</v>
      </c>
      <c r="AD458" s="106">
        <f t="shared" si="915"/>
        <v>0</v>
      </c>
      <c r="AE458" s="106">
        <f t="shared" ref="AE458" si="916">+AE452+AE454+AE456</f>
        <v>0</v>
      </c>
      <c r="AF458" s="112">
        <f t="shared" si="895"/>
        <v>0</v>
      </c>
      <c r="AG458" s="113">
        <f t="shared" si="896"/>
        <v>0</v>
      </c>
    </row>
    <row r="459" spans="3:35">
      <c r="C459" s="238"/>
      <c r="D459" s="226"/>
      <c r="E459" s="225"/>
      <c r="F459" s="13" t="s">
        <v>90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49" t="str">
        <f t="shared" ref="AF459:AG459" si="917">+IFERROR(AF450/AF449,"")</f>
        <v/>
      </c>
      <c r="AG459" s="50" t="str">
        <f t="shared" si="917"/>
        <v/>
      </c>
    </row>
    <row r="460" spans="3:35">
      <c r="C460" s="238"/>
      <c r="D460" s="226"/>
      <c r="E460" s="225" t="s">
        <v>52</v>
      </c>
      <c r="F460" s="10" t="s">
        <v>40</v>
      </c>
      <c r="G460" s="19"/>
      <c r="H460" s="19"/>
      <c r="I460" s="19"/>
      <c r="J460" s="19"/>
      <c r="K460" s="19"/>
      <c r="L460" s="19"/>
      <c r="M460" s="19"/>
      <c r="N460" s="19"/>
      <c r="O460" s="97"/>
      <c r="P460" s="97">
        <v>0</v>
      </c>
      <c r="Q460" s="97">
        <v>0</v>
      </c>
      <c r="R460" s="97">
        <v>0</v>
      </c>
      <c r="S460" s="97">
        <v>0</v>
      </c>
      <c r="T460" s="97">
        <v>0</v>
      </c>
      <c r="U460" s="97">
        <v>0</v>
      </c>
      <c r="V460" s="97">
        <v>0</v>
      </c>
      <c r="W460" s="97">
        <v>0</v>
      </c>
      <c r="X460" s="97">
        <v>0</v>
      </c>
      <c r="Y460" s="97">
        <v>0</v>
      </c>
      <c r="Z460" s="97">
        <v>0</v>
      </c>
      <c r="AA460" s="97">
        <v>0</v>
      </c>
      <c r="AB460" s="97">
        <v>0</v>
      </c>
      <c r="AC460" s="97">
        <v>0</v>
      </c>
      <c r="AD460" s="97">
        <v>0</v>
      </c>
      <c r="AE460" s="97">
        <v>0</v>
      </c>
      <c r="AF460" s="100">
        <f t="shared" ref="AF460:AF463" si="918">+SUM(O460:R460)</f>
        <v>0</v>
      </c>
      <c r="AG460" s="101">
        <f t="shared" ref="AG460:AG463" si="919">+SUM(S460:AD460)</f>
        <v>0</v>
      </c>
      <c r="AI460" s="124">
        <f>+SUMIF($O$1:$AD$1,"REAL",O460:AD460)</f>
        <v>0</v>
      </c>
    </row>
    <row r="461" spans="3:35">
      <c r="C461" s="238"/>
      <c r="D461" s="226"/>
      <c r="E461" s="225"/>
      <c r="F461" s="11" t="s">
        <v>88</v>
      </c>
      <c r="G461" s="34"/>
      <c r="H461" s="34"/>
      <c r="I461" s="34"/>
      <c r="J461" s="34"/>
      <c r="K461" s="34"/>
      <c r="L461" s="34"/>
      <c r="M461" s="34"/>
      <c r="N461" s="34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102">
        <f t="shared" si="918"/>
        <v>0</v>
      </c>
      <c r="AG461" s="103">
        <f t="shared" si="919"/>
        <v>0</v>
      </c>
      <c r="AI461" s="124">
        <f>+SUMIF($O$1:$AD$1,"REAL",O461:AD461)</f>
        <v>0</v>
      </c>
    </row>
    <row r="462" spans="3:35">
      <c r="C462" s="238"/>
      <c r="D462" s="226"/>
      <c r="E462" s="225"/>
      <c r="F462" s="12" t="s">
        <v>4</v>
      </c>
      <c r="G462" s="35"/>
      <c r="H462" s="35"/>
      <c r="I462" s="35"/>
      <c r="J462" s="35"/>
      <c r="K462" s="35"/>
      <c r="L462" s="35"/>
      <c r="M462" s="35"/>
      <c r="N462" s="35"/>
      <c r="O462" s="99"/>
      <c r="P462" s="99">
        <v>0</v>
      </c>
      <c r="Q462" s="99">
        <v>0</v>
      </c>
      <c r="R462" s="99">
        <v>0</v>
      </c>
      <c r="S462" s="99">
        <v>0</v>
      </c>
      <c r="T462" s="99">
        <v>0</v>
      </c>
      <c r="U462" s="99">
        <v>0</v>
      </c>
      <c r="V462" s="99">
        <v>0</v>
      </c>
      <c r="W462" s="99">
        <v>0</v>
      </c>
      <c r="X462" s="99">
        <v>0</v>
      </c>
      <c r="Y462" s="99">
        <v>0</v>
      </c>
      <c r="Z462" s="99">
        <v>0</v>
      </c>
      <c r="AA462" s="99">
        <v>0</v>
      </c>
      <c r="AB462" s="99">
        <v>0</v>
      </c>
      <c r="AC462" s="99">
        <v>0</v>
      </c>
      <c r="AD462" s="99">
        <v>0</v>
      </c>
      <c r="AE462" s="99">
        <v>0</v>
      </c>
      <c r="AF462" s="104">
        <f t="shared" si="918"/>
        <v>0</v>
      </c>
      <c r="AG462" s="105">
        <f t="shared" si="919"/>
        <v>0</v>
      </c>
    </row>
    <row r="463" spans="3:35">
      <c r="C463" s="238"/>
      <c r="D463" s="226"/>
      <c r="E463" s="225"/>
      <c r="F463" s="12" t="s">
        <v>5</v>
      </c>
      <c r="G463" s="35"/>
      <c r="H463" s="35"/>
      <c r="I463" s="35"/>
      <c r="J463" s="35"/>
      <c r="K463" s="35"/>
      <c r="L463" s="35"/>
      <c r="M463" s="35"/>
      <c r="N463" s="35"/>
      <c r="O463" s="99"/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X463" s="99">
        <v>0</v>
      </c>
      <c r="Y463" s="99">
        <v>0</v>
      </c>
      <c r="Z463" s="99">
        <v>0</v>
      </c>
      <c r="AA463" s="99">
        <v>0</v>
      </c>
      <c r="AB463" s="99">
        <v>0</v>
      </c>
      <c r="AC463" s="99">
        <v>0</v>
      </c>
      <c r="AD463" s="99">
        <v>0</v>
      </c>
      <c r="AE463" s="99">
        <v>0</v>
      </c>
      <c r="AF463" s="104">
        <f t="shared" si="918"/>
        <v>0</v>
      </c>
      <c r="AG463" s="105">
        <f t="shared" si="919"/>
        <v>0</v>
      </c>
    </row>
    <row r="464" spans="3:35">
      <c r="C464" s="238"/>
      <c r="D464" s="226"/>
      <c r="E464" s="225"/>
      <c r="F464" s="14" t="s">
        <v>81</v>
      </c>
      <c r="G464" s="37"/>
      <c r="H464" s="37"/>
      <c r="I464" s="37"/>
      <c r="J464" s="37"/>
      <c r="K464" s="37"/>
      <c r="L464" s="37"/>
      <c r="M464" s="37"/>
      <c r="N464" s="3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12">
        <f t="shared" ref="AF464" si="920">+SUM(G464:R464)</f>
        <v>0</v>
      </c>
      <c r="AG464" s="113">
        <f t="shared" ref="AG464" si="921">+SUM(S464:AD464)</f>
        <v>0</v>
      </c>
    </row>
    <row r="465" spans="3:33" ht="15" thickBot="1">
      <c r="C465" s="238"/>
      <c r="D465" s="226"/>
      <c r="E465" s="225"/>
      <c r="F465" s="13" t="s">
        <v>90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57" t="str">
        <f t="shared" ref="AF465:AG465" si="922">+IFERROR(AF461/AF460,"")</f>
        <v/>
      </c>
      <c r="AG465" s="58" t="str">
        <f t="shared" si="922"/>
        <v/>
      </c>
    </row>
  </sheetData>
  <customSheetViews>
    <customSheetView guid="{E3E51C85-2C38-4529-9680-8931FE0FBA16}" scale="85" showGridLines="0" hiddenRows="1">
      <pane xSplit="3" ySplit="3" topLeftCell="D5" activePane="bottomRight" state="frozen"/>
      <selection pane="bottomRight" activeCell="O3" sqref="O3:P3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D449:D465"/>
    <mergeCell ref="E449:E459"/>
    <mergeCell ref="E460:E465"/>
    <mergeCell ref="D437:D448"/>
    <mergeCell ref="E437:E439"/>
    <mergeCell ref="E440:E442"/>
    <mergeCell ref="E443:E445"/>
    <mergeCell ref="E446:E448"/>
    <mergeCell ref="C376:C465"/>
    <mergeCell ref="D376:F376"/>
    <mergeCell ref="D377:F377"/>
    <mergeCell ref="D378:F378"/>
    <mergeCell ref="D379:F379"/>
    <mergeCell ref="D380:D410"/>
    <mergeCell ref="E380:E390"/>
    <mergeCell ref="E391:E401"/>
    <mergeCell ref="E402:E407"/>
    <mergeCell ref="E408:E410"/>
    <mergeCell ref="D411:D418"/>
    <mergeCell ref="E411:E418"/>
    <mergeCell ref="D419:D436"/>
    <mergeCell ref="E419:E424"/>
    <mergeCell ref="E425:E430"/>
    <mergeCell ref="E431:E436"/>
    <mergeCell ref="C190:C279"/>
    <mergeCell ref="D286:F286"/>
    <mergeCell ref="C283:C372"/>
    <mergeCell ref="D251:D262"/>
    <mergeCell ref="E251:E253"/>
    <mergeCell ref="E254:E256"/>
    <mergeCell ref="E257:E259"/>
    <mergeCell ref="E260:E262"/>
    <mergeCell ref="E216:E221"/>
    <mergeCell ref="D233:D250"/>
    <mergeCell ref="E233:E238"/>
    <mergeCell ref="E239:E244"/>
    <mergeCell ref="E245:E250"/>
    <mergeCell ref="D356:D372"/>
    <mergeCell ref="E356:E366"/>
    <mergeCell ref="E367:E372"/>
    <mergeCell ref="D318:D325"/>
    <mergeCell ref="E318:E325"/>
    <mergeCell ref="D326:D343"/>
    <mergeCell ref="E326:E331"/>
    <mergeCell ref="E332:E337"/>
    <mergeCell ref="E338:E343"/>
    <mergeCell ref="D287:D317"/>
    <mergeCell ref="E287:E297"/>
    <mergeCell ref="D344:D355"/>
    <mergeCell ref="E344:E346"/>
    <mergeCell ref="E347:E349"/>
    <mergeCell ref="E350:E352"/>
    <mergeCell ref="E353:E355"/>
    <mergeCell ref="D283:F283"/>
    <mergeCell ref="D284:F284"/>
    <mergeCell ref="D285:F285"/>
    <mergeCell ref="D190:F190"/>
    <mergeCell ref="D191:F191"/>
    <mergeCell ref="D192:F192"/>
    <mergeCell ref="D193:F193"/>
    <mergeCell ref="D194:D224"/>
    <mergeCell ref="E194:E204"/>
    <mergeCell ref="E205:E215"/>
    <mergeCell ref="E222:E224"/>
    <mergeCell ref="D225:D232"/>
    <mergeCell ref="E225:E232"/>
    <mergeCell ref="D263:D279"/>
    <mergeCell ref="E263:E273"/>
    <mergeCell ref="E274:E279"/>
    <mergeCell ref="E298:E308"/>
    <mergeCell ref="E309:E314"/>
    <mergeCell ref="E315:E317"/>
    <mergeCell ref="E167:E169"/>
    <mergeCell ref="D170:D186"/>
    <mergeCell ref="E170:E180"/>
    <mergeCell ref="E181:E186"/>
    <mergeCell ref="C97:C186"/>
    <mergeCell ref="D97:F97"/>
    <mergeCell ref="D98:F98"/>
    <mergeCell ref="D99:F99"/>
    <mergeCell ref="D100:F100"/>
    <mergeCell ref="D101:D131"/>
    <mergeCell ref="E101:E111"/>
    <mergeCell ref="E112:E122"/>
    <mergeCell ref="E129:E131"/>
    <mergeCell ref="D132:D139"/>
    <mergeCell ref="E132:E139"/>
    <mergeCell ref="E140:E145"/>
    <mergeCell ref="D158:D169"/>
    <mergeCell ref="E158:E160"/>
    <mergeCell ref="E161:E163"/>
    <mergeCell ref="E123:E128"/>
    <mergeCell ref="D140:D157"/>
    <mergeCell ref="E146:E151"/>
    <mergeCell ref="E152:E157"/>
    <mergeCell ref="E164:E166"/>
    <mergeCell ref="C4:C93"/>
    <mergeCell ref="D8:D38"/>
    <mergeCell ref="E19:E29"/>
    <mergeCell ref="E36:E38"/>
    <mergeCell ref="D39:D46"/>
    <mergeCell ref="E39:E46"/>
    <mergeCell ref="E47:E52"/>
    <mergeCell ref="D65:D76"/>
    <mergeCell ref="E65:E67"/>
    <mergeCell ref="E68:E70"/>
    <mergeCell ref="E71:E73"/>
    <mergeCell ref="E74:E76"/>
    <mergeCell ref="D77:D93"/>
    <mergeCell ref="E77:E87"/>
    <mergeCell ref="E88:E93"/>
    <mergeCell ref="D4:F4"/>
    <mergeCell ref="D5:F5"/>
    <mergeCell ref="D6:F6"/>
    <mergeCell ref="D7:F7"/>
    <mergeCell ref="D47:D64"/>
    <mergeCell ref="E53:E58"/>
    <mergeCell ref="E59:E64"/>
    <mergeCell ref="E8:E18"/>
    <mergeCell ref="E30:E35"/>
  </mergeCells>
  <conditionalFormatting sqref="AK1:AR1">
    <cfRule type="cellIs" dxfId="126" priority="40" operator="equal">
      <formula>"REAL"</formula>
    </cfRule>
  </conditionalFormatting>
  <conditionalFormatting sqref="AS1:BH1">
    <cfRule type="cellIs" dxfId="125" priority="39" operator="equal">
      <formula>"REAL"</formula>
    </cfRule>
  </conditionalFormatting>
  <conditionalFormatting sqref="BI1:BJ1">
    <cfRule type="cellIs" dxfId="124" priority="38" operator="equal">
      <formula>"REAL"</formula>
    </cfRule>
  </conditionalFormatting>
  <conditionalFormatting sqref="W1">
    <cfRule type="cellIs" dxfId="123" priority="10" operator="equal">
      <formula>"REAL"</formula>
    </cfRule>
  </conditionalFormatting>
  <conditionalFormatting sqref="X1">
    <cfRule type="cellIs" dxfId="122" priority="9" operator="equal">
      <formula>"REAL"</formula>
    </cfRule>
  </conditionalFormatting>
  <conditionalFormatting sqref="Z1">
    <cfRule type="cellIs" dxfId="121" priority="7" operator="equal">
      <formula>"REAL"</formula>
    </cfRule>
  </conditionalFormatting>
  <conditionalFormatting sqref="V1">
    <cfRule type="cellIs" dxfId="120" priority="13" operator="equal">
      <formula>"REAL"</formula>
    </cfRule>
  </conditionalFormatting>
  <conditionalFormatting sqref="Y1">
    <cfRule type="cellIs" dxfId="119" priority="8" operator="equal">
      <formula>"REAL"</formula>
    </cfRule>
  </conditionalFormatting>
  <conditionalFormatting sqref="O1">
    <cfRule type="cellIs" dxfId="118" priority="6" operator="equal">
      <formula>"REAL"</formula>
    </cfRule>
  </conditionalFormatting>
  <conditionalFormatting sqref="P1:T1 AF1:AG1">
    <cfRule type="cellIs" dxfId="117" priority="16" operator="equal">
      <formula>"REAL"</formula>
    </cfRule>
  </conditionalFormatting>
  <conditionalFormatting sqref="G1:N1">
    <cfRule type="cellIs" dxfId="116" priority="15" operator="equal">
      <formula>"REAL"</formula>
    </cfRule>
  </conditionalFormatting>
  <conditionalFormatting sqref="U1">
    <cfRule type="cellIs" dxfId="115" priority="14" operator="equal">
      <formula>"REAL"</formula>
    </cfRule>
  </conditionalFormatting>
  <conditionalFormatting sqref="E1">
    <cfRule type="cellIs" dxfId="114" priority="11" operator="equal">
      <formula>"OK"</formula>
    </cfRule>
    <cfRule type="cellIs" dxfId="113" priority="12" operator="equal">
      <formula>"OJO"</formula>
    </cfRule>
  </conditionalFormatting>
  <conditionalFormatting sqref="AA1">
    <cfRule type="cellIs" dxfId="112" priority="5" operator="equal">
      <formula>"REAL"</formula>
    </cfRule>
  </conditionalFormatting>
  <conditionalFormatting sqref="AB1">
    <cfRule type="cellIs" dxfId="111" priority="4" operator="equal">
      <formula>"REAL"</formula>
    </cfRule>
  </conditionalFormatting>
  <conditionalFormatting sqref="AC1">
    <cfRule type="cellIs" dxfId="110" priority="3" operator="equal">
      <formula>"REAL"</formula>
    </cfRule>
  </conditionalFormatting>
  <conditionalFormatting sqref="AD1">
    <cfRule type="cellIs" dxfId="109" priority="2" operator="equal">
      <formula>"REAL"</formula>
    </cfRule>
  </conditionalFormatting>
  <conditionalFormatting sqref="AE1">
    <cfRule type="cellIs" dxfId="108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00"/>
  </sheetPr>
  <dimension ref="A1:AI465"/>
  <sheetViews>
    <sheetView showGridLines="0" zoomScale="80" zoomScaleNormal="80" workbookViewId="0">
      <pane xSplit="6" ySplit="7" topLeftCell="G121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sqref="A1:B1048576"/>
    </sheetView>
  </sheetViews>
  <sheetFormatPr baseColWidth="10" defaultColWidth="11.44140625" defaultRowHeight="14.4" outlineLevelRow="1" outlineLevelCol="1"/>
  <cols>
    <col min="1" max="2" width="11.44140625" style="4"/>
    <col min="3" max="3" width="6.5546875" style="176" customWidth="1"/>
    <col min="4" max="4" width="4.44140625" style="5" customWidth="1"/>
    <col min="5" max="5" width="13.5546875" style="6" customWidth="1"/>
    <col min="6" max="6" width="23.33203125" style="7" customWidth="1"/>
    <col min="7" max="14" width="6.6640625" style="27" hidden="1" customWidth="1" outlineLevel="1"/>
    <col min="15" max="15" width="6.6640625" style="27" customWidth="1" collapsed="1"/>
    <col min="16" max="16" width="6.6640625" style="27" customWidth="1"/>
    <col min="17" max="17" width="7.5546875" style="27" bestFit="1" customWidth="1"/>
    <col min="18" max="31" width="6.6640625" style="27" customWidth="1"/>
    <col min="32" max="32" width="6.44140625" style="27" customWidth="1"/>
    <col min="33" max="33" width="6.44140625" style="30" customWidth="1"/>
    <col min="34" max="34" width="7.33203125" style="4" customWidth="1"/>
    <col min="35" max="35" width="4.6640625" style="1" bestFit="1" customWidth="1"/>
    <col min="36" max="16384" width="11.44140625" style="4"/>
  </cols>
  <sheetData>
    <row r="1" spans="1:35" thickBot="1">
      <c r="E1" s="123" t="s">
        <v>3795</v>
      </c>
      <c r="G1" s="27" t="s">
        <v>6</v>
      </c>
      <c r="H1" s="27" t="s">
        <v>6</v>
      </c>
      <c r="I1" s="27" t="s">
        <v>6</v>
      </c>
      <c r="J1" s="27" t="s">
        <v>6</v>
      </c>
      <c r="K1" s="27" t="s">
        <v>6</v>
      </c>
      <c r="L1" s="27" t="s">
        <v>6</v>
      </c>
      <c r="M1" s="27" t="s">
        <v>6</v>
      </c>
      <c r="N1" s="27" t="s">
        <v>6</v>
      </c>
      <c r="O1" s="27" t="s">
        <v>6</v>
      </c>
      <c r="P1" s="27" t="s">
        <v>6</v>
      </c>
      <c r="Q1" s="27" t="s">
        <v>6</v>
      </c>
      <c r="R1" s="27" t="s">
        <v>6</v>
      </c>
      <c r="S1" s="27" t="s">
        <v>6</v>
      </c>
      <c r="T1" s="27" t="s">
        <v>6</v>
      </c>
      <c r="U1" s="27" t="s">
        <v>6</v>
      </c>
      <c r="V1" s="27" t="s">
        <v>6</v>
      </c>
      <c r="W1" s="27" t="s">
        <v>6</v>
      </c>
      <c r="X1" s="27" t="s">
        <v>6</v>
      </c>
      <c r="Y1" s="27" t="s">
        <v>6</v>
      </c>
      <c r="Z1" s="27" t="s">
        <v>6</v>
      </c>
      <c r="AA1" s="27" t="s">
        <v>6</v>
      </c>
      <c r="AB1" s="27" t="s">
        <v>6</v>
      </c>
      <c r="AC1" s="27" t="s">
        <v>6</v>
      </c>
      <c r="AD1" s="27" t="s">
        <v>6</v>
      </c>
      <c r="AE1" s="27" t="s">
        <v>6</v>
      </c>
      <c r="AF1" s="27" t="s">
        <v>6</v>
      </c>
      <c r="AG1" s="30" t="s">
        <v>53</v>
      </c>
      <c r="AI1" s="124" t="s">
        <v>94</v>
      </c>
    </row>
    <row r="2" spans="1:35" ht="15" thickBot="1">
      <c r="G2" s="31" t="s">
        <v>7</v>
      </c>
      <c r="H2" s="31" t="s">
        <v>8</v>
      </c>
      <c r="I2" s="31" t="s">
        <v>9</v>
      </c>
      <c r="J2" s="31" t="s">
        <v>10</v>
      </c>
      <c r="K2" s="31" t="s">
        <v>11</v>
      </c>
      <c r="L2" s="31" t="s">
        <v>12</v>
      </c>
      <c r="M2" s="31" t="s">
        <v>13</v>
      </c>
      <c r="N2" s="31" t="s">
        <v>14</v>
      </c>
      <c r="O2" s="155" t="s">
        <v>15</v>
      </c>
      <c r="P2" s="31" t="s">
        <v>16</v>
      </c>
      <c r="Q2" s="31" t="s">
        <v>17</v>
      </c>
      <c r="R2" s="31" t="s">
        <v>18</v>
      </c>
      <c r="S2" s="31" t="s">
        <v>19</v>
      </c>
      <c r="T2" s="31" t="s">
        <v>20</v>
      </c>
      <c r="U2" s="31" t="s">
        <v>21</v>
      </c>
      <c r="V2" s="122" t="s">
        <v>22</v>
      </c>
      <c r="W2" s="122" t="s">
        <v>23</v>
      </c>
      <c r="X2" s="122" t="s">
        <v>24</v>
      </c>
      <c r="Y2" s="122" t="s">
        <v>25</v>
      </c>
      <c r="Z2" s="122" t="str">
        <f>+VTAS!AA2</f>
        <v>AGO19</v>
      </c>
      <c r="AA2" s="122" t="str">
        <f>+VTAS!AB2</f>
        <v>SEP19</v>
      </c>
      <c r="AB2" s="122" t="str">
        <f>+VTAS!AC2</f>
        <v>OCT19</v>
      </c>
      <c r="AC2" s="122" t="str">
        <f>+VTAS!AD2</f>
        <v>NOV19</v>
      </c>
      <c r="AD2" s="122" t="str">
        <f>+VTAS!AE2</f>
        <v>DIC19</v>
      </c>
      <c r="AE2" s="122" t="str">
        <f>+VTAS!AF2</f>
        <v>ENE20</v>
      </c>
      <c r="AF2" s="61" t="s">
        <v>31</v>
      </c>
      <c r="AG2" s="62" t="s">
        <v>32</v>
      </c>
    </row>
    <row r="3" spans="1:35" ht="15" customHeight="1" thickBot="1">
      <c r="G3" s="28"/>
      <c r="H3" s="28"/>
      <c r="I3" s="28"/>
      <c r="J3" s="28"/>
      <c r="K3" s="28"/>
      <c r="L3" s="28"/>
      <c r="M3" s="28"/>
      <c r="N3" s="28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</row>
    <row r="4" spans="1:35" ht="13.8" customHeight="1">
      <c r="A4" s="4" t="s">
        <v>3769</v>
      </c>
      <c r="B4" s="4" t="s">
        <v>3770</v>
      </c>
      <c r="C4" s="221" t="s">
        <v>85</v>
      </c>
      <c r="D4" s="227" t="s">
        <v>34</v>
      </c>
      <c r="E4" s="228"/>
      <c r="F4" s="228"/>
      <c r="G4" s="32"/>
      <c r="H4" s="32"/>
      <c r="I4" s="32"/>
      <c r="J4" s="32"/>
      <c r="K4" s="32"/>
      <c r="L4" s="32"/>
      <c r="M4" s="32"/>
      <c r="N4" s="32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15">
        <f>+SUM(O4:R4)</f>
        <v>0</v>
      </c>
      <c r="AG4" s="116">
        <f>+SUM(S4:AD4)</f>
        <v>0</v>
      </c>
      <c r="AI4" s="124">
        <f>+SUMIF($O$1:$AD$1,"REAL",O4:AD4)</f>
        <v>0</v>
      </c>
    </row>
    <row r="5" spans="1:35">
      <c r="A5" s="4" t="s">
        <v>3769</v>
      </c>
      <c r="C5" s="221"/>
      <c r="D5" s="229" t="s">
        <v>89</v>
      </c>
      <c r="E5" s="230"/>
      <c r="F5" s="230"/>
      <c r="G5" s="16"/>
      <c r="H5" s="16"/>
      <c r="I5" s="16"/>
      <c r="J5" s="16"/>
      <c r="K5" s="16"/>
      <c r="L5" s="16"/>
      <c r="M5" s="16"/>
      <c r="N5" s="16"/>
      <c r="O5" s="16"/>
      <c r="P5" s="16" t="str">
        <f t="shared" ref="P5:Y5" si="0">IFERROR(+P4/(P8+P19+P36+P39+P47+P65+P68+P71+P74+P77+P88),"")</f>
        <v/>
      </c>
      <c r="Q5" s="16" t="str">
        <f t="shared" si="0"/>
        <v/>
      </c>
      <c r="R5" s="16" t="str">
        <f t="shared" si="0"/>
        <v/>
      </c>
      <c r="S5" s="16" t="str">
        <f t="shared" si="0"/>
        <v/>
      </c>
      <c r="T5" s="16" t="str">
        <f t="shared" si="0"/>
        <v/>
      </c>
      <c r="U5" s="16" t="str">
        <f t="shared" si="0"/>
        <v/>
      </c>
      <c r="V5" s="16" t="str">
        <f t="shared" si="0"/>
        <v/>
      </c>
      <c r="W5" s="16" t="str">
        <f t="shared" si="0"/>
        <v/>
      </c>
      <c r="X5" s="16" t="str">
        <f t="shared" si="0"/>
        <v/>
      </c>
      <c r="Y5" s="16" t="str">
        <f t="shared" si="0"/>
        <v/>
      </c>
      <c r="Z5" s="16" t="str">
        <f t="shared" ref="Z5:AA5" si="1">IFERROR(+Z4/(Z8+Z19+Z36+Z39+Z47+Z65+Z68+Z71+Z74+Z77+Z88),"")</f>
        <v/>
      </c>
      <c r="AA5" s="16" t="str">
        <f t="shared" si="1"/>
        <v/>
      </c>
      <c r="AB5" s="16" t="str">
        <f t="shared" ref="AB5:AC5" si="2">IFERROR(+AB4/(AB8+AB19+AB36+AB39+AB47+AB65+AB68+AB71+AB74+AB77+AB88),"")</f>
        <v/>
      </c>
      <c r="AC5" s="16" t="str">
        <f t="shared" si="2"/>
        <v/>
      </c>
      <c r="AD5" s="16" t="str">
        <f t="shared" ref="AD5:AE5" si="3">IFERROR(+AD4/(AD8+AD19+AD36+AD39+AD47+AD65+AD68+AD71+AD74+AD77+AD88),"")</f>
        <v/>
      </c>
      <c r="AE5" s="16" t="str">
        <f t="shared" si="3"/>
        <v/>
      </c>
      <c r="AF5" s="40"/>
      <c r="AG5" s="41"/>
    </row>
    <row r="6" spans="1:35" ht="13.8">
      <c r="A6" s="4" t="s">
        <v>3769</v>
      </c>
      <c r="B6" s="4" t="s">
        <v>3771</v>
      </c>
      <c r="C6" s="221"/>
      <c r="D6" s="231" t="s">
        <v>91</v>
      </c>
      <c r="E6" s="232"/>
      <c r="F6" s="232"/>
      <c r="G6" s="33"/>
      <c r="H6" s="33"/>
      <c r="I6" s="33"/>
      <c r="J6" s="33"/>
      <c r="K6" s="33"/>
      <c r="L6" s="33"/>
      <c r="M6" s="33"/>
      <c r="N6" s="33"/>
      <c r="O6" s="117"/>
      <c r="P6" s="117">
        <f t="shared" ref="P6:Y6" si="4">+P9+P20+P37+P40+P48+P66+P69+P72+P75+P78+P89</f>
        <v>0</v>
      </c>
      <c r="Q6" s="117">
        <f t="shared" si="4"/>
        <v>0</v>
      </c>
      <c r="R6" s="117">
        <f t="shared" si="4"/>
        <v>0</v>
      </c>
      <c r="S6" s="117">
        <f t="shared" si="4"/>
        <v>0</v>
      </c>
      <c r="T6" s="117">
        <f t="shared" si="4"/>
        <v>0</v>
      </c>
      <c r="U6" s="117">
        <f t="shared" si="4"/>
        <v>0</v>
      </c>
      <c r="V6" s="117">
        <f t="shared" si="4"/>
        <v>1</v>
      </c>
      <c r="W6" s="117">
        <f t="shared" si="4"/>
        <v>11</v>
      </c>
      <c r="X6" s="117">
        <f t="shared" si="4"/>
        <v>1</v>
      </c>
      <c r="Y6" s="117">
        <f t="shared" si="4"/>
        <v>2</v>
      </c>
      <c r="Z6" s="117">
        <f t="shared" ref="Z6:AA6" si="5">+Z9+Z20+Z37+Z40+Z48+Z66+Z69+Z72+Z75+Z78+Z89</f>
        <v>1</v>
      </c>
      <c r="AA6" s="117">
        <f t="shared" si="5"/>
        <v>1</v>
      </c>
      <c r="AB6" s="117">
        <f t="shared" ref="AB6:AC6" si="6">+AB9+AB20+AB37+AB40+AB48+AB66+AB69+AB72+AB75+AB78+AB89</f>
        <v>3</v>
      </c>
      <c r="AC6" s="117">
        <f t="shared" si="6"/>
        <v>1</v>
      </c>
      <c r="AD6" s="117">
        <f t="shared" ref="AD6:AE6" si="7">+AD9+AD20+AD37+AD40+AD48+AD66+AD69+AD72+AD75+AD78+AD89</f>
        <v>0</v>
      </c>
      <c r="AE6" s="117">
        <f t="shared" si="7"/>
        <v>1</v>
      </c>
      <c r="AF6" s="118">
        <f>+SUM(O6:R6)</f>
        <v>0</v>
      </c>
      <c r="AG6" s="119">
        <f>+SUM(S6:AD6)</f>
        <v>21</v>
      </c>
      <c r="AI6" s="124">
        <f>+SUMIF($O$1:$AD$1,"REAL",O6:AD6)</f>
        <v>21</v>
      </c>
    </row>
    <row r="7" spans="1:35">
      <c r="A7" s="4" t="s">
        <v>3769</v>
      </c>
      <c r="C7" s="221"/>
      <c r="D7" s="233" t="s">
        <v>90</v>
      </c>
      <c r="E7" s="234"/>
      <c r="F7" s="230"/>
      <c r="G7" s="16"/>
      <c r="H7" s="16"/>
      <c r="I7" s="16"/>
      <c r="J7" s="16"/>
      <c r="K7" s="16"/>
      <c r="L7" s="16"/>
      <c r="M7" s="16"/>
      <c r="N7" s="16"/>
      <c r="O7" s="16"/>
      <c r="P7" s="16" t="str">
        <f>+IFERROR(P6/P4,"")</f>
        <v/>
      </c>
      <c r="Q7" s="16" t="str">
        <f t="shared" ref="Q7:Y7" si="8">+IFERROR(Q6/Q4,"")</f>
        <v/>
      </c>
      <c r="R7" s="16" t="str">
        <f t="shared" si="8"/>
        <v/>
      </c>
      <c r="S7" s="16" t="str">
        <f t="shared" si="8"/>
        <v/>
      </c>
      <c r="T7" s="16" t="str">
        <f t="shared" si="8"/>
        <v/>
      </c>
      <c r="U7" s="16" t="str">
        <f t="shared" si="8"/>
        <v/>
      </c>
      <c r="V7" s="16" t="str">
        <f t="shared" si="8"/>
        <v/>
      </c>
      <c r="W7" s="16" t="str">
        <f t="shared" si="8"/>
        <v/>
      </c>
      <c r="X7" s="16" t="str">
        <f t="shared" si="8"/>
        <v/>
      </c>
      <c r="Y7" s="16" t="str">
        <f t="shared" si="8"/>
        <v/>
      </c>
      <c r="Z7" s="16" t="str">
        <f t="shared" ref="Z7:AA7" si="9">+IFERROR(Z6/Z4,"")</f>
        <v/>
      </c>
      <c r="AA7" s="16" t="str">
        <f t="shared" si="9"/>
        <v/>
      </c>
      <c r="AB7" s="16" t="str">
        <f t="shared" ref="AB7:AC7" si="10">+IFERROR(AB6/AB4,"")</f>
        <v/>
      </c>
      <c r="AC7" s="16" t="str">
        <f t="shared" si="10"/>
        <v/>
      </c>
      <c r="AD7" s="16" t="str">
        <f t="shared" ref="AD7:AE7" si="11">+IFERROR(AD6/AD4,"")</f>
        <v/>
      </c>
      <c r="AE7" s="16" t="str">
        <f t="shared" si="11"/>
        <v/>
      </c>
      <c r="AF7" s="40"/>
      <c r="AG7" s="41"/>
    </row>
    <row r="8" spans="1:35" ht="15" customHeight="1">
      <c r="A8" s="4" t="s">
        <v>3769</v>
      </c>
      <c r="B8" s="4" t="s">
        <v>48</v>
      </c>
      <c r="C8" s="221"/>
      <c r="D8" s="222" t="s">
        <v>35</v>
      </c>
      <c r="E8" s="225" t="s">
        <v>48</v>
      </c>
      <c r="F8" s="10" t="s">
        <v>40</v>
      </c>
      <c r="G8" s="19"/>
      <c r="H8" s="19"/>
      <c r="I8" s="19"/>
      <c r="J8" s="19"/>
      <c r="K8" s="19"/>
      <c r="L8" s="19"/>
      <c r="M8" s="19"/>
      <c r="N8" s="19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100">
        <f t="shared" ref="AF8:AF15" si="12">+SUM(O8:R8)</f>
        <v>0</v>
      </c>
      <c r="AG8" s="101">
        <f t="shared" ref="AG8:AG15" si="13">+SUM(S8:AD8)</f>
        <v>0</v>
      </c>
      <c r="AI8" s="124">
        <f>+SUMIF($O$1:$AD$1,"REAL",O8:AD8)</f>
        <v>0</v>
      </c>
    </row>
    <row r="9" spans="1:35" ht="15" customHeight="1">
      <c r="A9" s="4" t="s">
        <v>3769</v>
      </c>
      <c r="B9" s="4" t="s">
        <v>48</v>
      </c>
      <c r="C9" s="221"/>
      <c r="D9" s="223"/>
      <c r="E9" s="225"/>
      <c r="F9" s="11" t="s">
        <v>88</v>
      </c>
      <c r="G9" s="34"/>
      <c r="H9" s="34"/>
      <c r="I9" s="34"/>
      <c r="J9" s="34"/>
      <c r="K9" s="34"/>
      <c r="L9" s="34"/>
      <c r="M9" s="34"/>
      <c r="N9" s="34"/>
      <c r="O9" s="98"/>
      <c r="P9" s="98">
        <f>+SUM(P10:P17)</f>
        <v>0</v>
      </c>
      <c r="Q9" s="98">
        <f t="shared" ref="Q9:Y9" si="14">+SUM(Q10:Q17)</f>
        <v>0</v>
      </c>
      <c r="R9" s="98">
        <f t="shared" si="14"/>
        <v>0</v>
      </c>
      <c r="S9" s="98">
        <f t="shared" si="14"/>
        <v>0</v>
      </c>
      <c r="T9" s="98">
        <f t="shared" si="14"/>
        <v>0</v>
      </c>
      <c r="U9" s="98">
        <f t="shared" si="14"/>
        <v>0</v>
      </c>
      <c r="V9" s="98">
        <f t="shared" si="14"/>
        <v>0</v>
      </c>
      <c r="W9" s="98">
        <f t="shared" si="14"/>
        <v>0</v>
      </c>
      <c r="X9" s="98">
        <f t="shared" si="14"/>
        <v>0</v>
      </c>
      <c r="Y9" s="98">
        <f t="shared" si="14"/>
        <v>0</v>
      </c>
      <c r="Z9" s="98">
        <f t="shared" ref="Z9:AA9" si="15">+SUM(Z10:Z17)</f>
        <v>0</v>
      </c>
      <c r="AA9" s="98">
        <f t="shared" si="15"/>
        <v>0</v>
      </c>
      <c r="AB9" s="98">
        <f t="shared" ref="AB9:AC9" si="16">+SUM(AB10:AB17)</f>
        <v>0</v>
      </c>
      <c r="AC9" s="98">
        <f t="shared" si="16"/>
        <v>0</v>
      </c>
      <c r="AD9" s="98">
        <f t="shared" ref="AD9:AE9" si="17">+SUM(AD10:AD17)</f>
        <v>0</v>
      </c>
      <c r="AE9" s="98">
        <f t="shared" si="17"/>
        <v>0</v>
      </c>
      <c r="AF9" s="102">
        <f t="shared" si="12"/>
        <v>0</v>
      </c>
      <c r="AG9" s="103">
        <f t="shared" si="13"/>
        <v>0</v>
      </c>
      <c r="AI9" s="124">
        <f>+SUMIF($O$1:$AD$1,"REAL",O9:AD9)</f>
        <v>0</v>
      </c>
    </row>
    <row r="10" spans="1:35" ht="15" customHeight="1" outlineLevel="1">
      <c r="A10" s="4" t="s">
        <v>3769</v>
      </c>
      <c r="B10" s="4" t="s">
        <v>48</v>
      </c>
      <c r="C10" s="221"/>
      <c r="D10" s="223"/>
      <c r="E10" s="225"/>
      <c r="F10" s="12" t="s">
        <v>76</v>
      </c>
      <c r="G10" s="35"/>
      <c r="H10" s="35"/>
      <c r="I10" s="35"/>
      <c r="J10" s="35"/>
      <c r="K10" s="35"/>
      <c r="L10" s="35"/>
      <c r="M10" s="35"/>
      <c r="N10" s="35"/>
      <c r="O10" s="99"/>
      <c r="P10" s="99">
        <f>+P103+P196+P289</f>
        <v>0</v>
      </c>
      <c r="Q10" s="99">
        <f t="shared" ref="Q10:Y17" si="18">+Q103+Q196+Q289</f>
        <v>0</v>
      </c>
      <c r="R10" s="99">
        <f t="shared" si="18"/>
        <v>0</v>
      </c>
      <c r="S10" s="99">
        <f t="shared" si="18"/>
        <v>0</v>
      </c>
      <c r="T10" s="99">
        <f t="shared" si="18"/>
        <v>0</v>
      </c>
      <c r="U10" s="99">
        <f t="shared" si="18"/>
        <v>0</v>
      </c>
      <c r="V10" s="99">
        <f t="shared" si="18"/>
        <v>0</v>
      </c>
      <c r="W10" s="99">
        <f t="shared" si="18"/>
        <v>0</v>
      </c>
      <c r="X10" s="99">
        <f t="shared" si="18"/>
        <v>0</v>
      </c>
      <c r="Y10" s="99">
        <f t="shared" si="18"/>
        <v>0</v>
      </c>
      <c r="Z10" s="99">
        <f t="shared" ref="Z10:AA10" si="19">+Z103+Z196+Z289</f>
        <v>0</v>
      </c>
      <c r="AA10" s="99">
        <f t="shared" si="19"/>
        <v>0</v>
      </c>
      <c r="AB10" s="99">
        <f t="shared" ref="AB10:AC10" si="20">+AB103+AB196+AB289</f>
        <v>0</v>
      </c>
      <c r="AC10" s="99">
        <f t="shared" si="20"/>
        <v>0</v>
      </c>
      <c r="AD10" s="99">
        <f t="shared" ref="AD10:AE10" si="21">+AD103+AD196+AD289</f>
        <v>0</v>
      </c>
      <c r="AE10" s="99">
        <f t="shared" si="21"/>
        <v>0</v>
      </c>
      <c r="AF10" s="104">
        <f t="shared" si="12"/>
        <v>0</v>
      </c>
      <c r="AG10" s="105">
        <f t="shared" si="13"/>
        <v>0</v>
      </c>
    </row>
    <row r="11" spans="1:35" ht="15" customHeight="1" outlineLevel="1">
      <c r="A11" s="4" t="s">
        <v>3769</v>
      </c>
      <c r="B11" s="4" t="s">
        <v>48</v>
      </c>
      <c r="C11" s="221"/>
      <c r="D11" s="223"/>
      <c r="E11" s="225"/>
      <c r="F11" s="12" t="s">
        <v>55</v>
      </c>
      <c r="G11" s="35"/>
      <c r="H11" s="35"/>
      <c r="I11" s="35"/>
      <c r="J11" s="35"/>
      <c r="K11" s="35"/>
      <c r="L11" s="35"/>
      <c r="M11" s="35"/>
      <c r="N11" s="35"/>
      <c r="O11" s="99"/>
      <c r="P11" s="99">
        <f>+P104+P197+P290</f>
        <v>0</v>
      </c>
      <c r="Q11" s="99">
        <f t="shared" si="18"/>
        <v>0</v>
      </c>
      <c r="R11" s="99">
        <f t="shared" si="18"/>
        <v>0</v>
      </c>
      <c r="S11" s="99">
        <f t="shared" si="18"/>
        <v>0</v>
      </c>
      <c r="T11" s="99">
        <f t="shared" si="18"/>
        <v>0</v>
      </c>
      <c r="U11" s="99">
        <f t="shared" si="18"/>
        <v>0</v>
      </c>
      <c r="V11" s="99">
        <f t="shared" si="18"/>
        <v>0</v>
      </c>
      <c r="W11" s="99">
        <f t="shared" si="18"/>
        <v>0</v>
      </c>
      <c r="X11" s="99">
        <f t="shared" si="18"/>
        <v>0</v>
      </c>
      <c r="Y11" s="99">
        <f t="shared" si="18"/>
        <v>0</v>
      </c>
      <c r="Z11" s="99">
        <f t="shared" ref="Z11:AA11" si="22">+Z104+Z197+Z290</f>
        <v>0</v>
      </c>
      <c r="AA11" s="99">
        <f t="shared" si="22"/>
        <v>0</v>
      </c>
      <c r="AB11" s="99">
        <f t="shared" ref="AB11:AC11" si="23">+AB104+AB197+AB290</f>
        <v>0</v>
      </c>
      <c r="AC11" s="99">
        <f t="shared" si="23"/>
        <v>0</v>
      </c>
      <c r="AD11" s="99">
        <f t="shared" ref="AD11:AE11" si="24">+AD104+AD197+AD290</f>
        <v>0</v>
      </c>
      <c r="AE11" s="99">
        <f t="shared" si="24"/>
        <v>0</v>
      </c>
      <c r="AF11" s="104">
        <f t="shared" si="12"/>
        <v>0</v>
      </c>
      <c r="AG11" s="105">
        <f t="shared" si="13"/>
        <v>0</v>
      </c>
    </row>
    <row r="12" spans="1:35" ht="15" customHeight="1" outlineLevel="1">
      <c r="A12" s="4" t="s">
        <v>3769</v>
      </c>
      <c r="B12" s="4" t="s">
        <v>48</v>
      </c>
      <c r="C12" s="221"/>
      <c r="D12" s="223"/>
      <c r="E12" s="225"/>
      <c r="F12" s="12" t="s">
        <v>56</v>
      </c>
      <c r="G12" s="35"/>
      <c r="H12" s="35"/>
      <c r="I12" s="35"/>
      <c r="J12" s="35"/>
      <c r="K12" s="35"/>
      <c r="L12" s="35"/>
      <c r="M12" s="35"/>
      <c r="N12" s="35"/>
      <c r="O12" s="99"/>
      <c r="P12" s="99">
        <f>+P105+P198+P291</f>
        <v>0</v>
      </c>
      <c r="Q12" s="99">
        <f t="shared" si="18"/>
        <v>0</v>
      </c>
      <c r="R12" s="99">
        <f t="shared" si="18"/>
        <v>0</v>
      </c>
      <c r="S12" s="99">
        <f t="shared" si="18"/>
        <v>0</v>
      </c>
      <c r="T12" s="99">
        <f t="shared" si="18"/>
        <v>0</v>
      </c>
      <c r="U12" s="99">
        <f t="shared" si="18"/>
        <v>0</v>
      </c>
      <c r="V12" s="99">
        <f t="shared" si="18"/>
        <v>0</v>
      </c>
      <c r="W12" s="99">
        <f t="shared" si="18"/>
        <v>0</v>
      </c>
      <c r="X12" s="99">
        <f t="shared" si="18"/>
        <v>0</v>
      </c>
      <c r="Y12" s="99">
        <f t="shared" si="18"/>
        <v>0</v>
      </c>
      <c r="Z12" s="99">
        <f t="shared" ref="Z12:AA12" si="25">+Z105+Z198+Z291</f>
        <v>0</v>
      </c>
      <c r="AA12" s="99">
        <f t="shared" si="25"/>
        <v>0</v>
      </c>
      <c r="AB12" s="99">
        <f t="shared" ref="AB12:AC12" si="26">+AB105+AB198+AB291</f>
        <v>0</v>
      </c>
      <c r="AC12" s="99">
        <f t="shared" si="26"/>
        <v>0</v>
      </c>
      <c r="AD12" s="99">
        <f t="shared" ref="AD12:AE12" si="27">+AD105+AD198+AD291</f>
        <v>0</v>
      </c>
      <c r="AE12" s="99">
        <f t="shared" si="27"/>
        <v>0</v>
      </c>
      <c r="AF12" s="104">
        <f t="shared" si="12"/>
        <v>0</v>
      </c>
      <c r="AG12" s="105">
        <f t="shared" si="13"/>
        <v>0</v>
      </c>
    </row>
    <row r="13" spans="1:35" ht="15" customHeight="1" outlineLevel="1">
      <c r="A13" s="4" t="s">
        <v>3769</v>
      </c>
      <c r="B13" s="4" t="s">
        <v>48</v>
      </c>
      <c r="C13" s="221"/>
      <c r="D13" s="223"/>
      <c r="E13" s="225"/>
      <c r="F13" s="12" t="s">
        <v>57</v>
      </c>
      <c r="G13" s="35"/>
      <c r="H13" s="35"/>
      <c r="I13" s="35"/>
      <c r="J13" s="35"/>
      <c r="K13" s="35"/>
      <c r="L13" s="35"/>
      <c r="M13" s="35"/>
      <c r="N13" s="35"/>
      <c r="O13" s="99"/>
      <c r="P13" s="99">
        <f>+P106+P199+P292</f>
        <v>0</v>
      </c>
      <c r="Q13" s="99">
        <f t="shared" si="18"/>
        <v>0</v>
      </c>
      <c r="R13" s="99">
        <f t="shared" si="18"/>
        <v>0</v>
      </c>
      <c r="S13" s="99">
        <f t="shared" si="18"/>
        <v>0</v>
      </c>
      <c r="T13" s="99">
        <f t="shared" si="18"/>
        <v>0</v>
      </c>
      <c r="U13" s="99">
        <f t="shared" si="18"/>
        <v>0</v>
      </c>
      <c r="V13" s="99">
        <f t="shared" si="18"/>
        <v>0</v>
      </c>
      <c r="W13" s="99">
        <f t="shared" si="18"/>
        <v>0</v>
      </c>
      <c r="X13" s="99">
        <f t="shared" si="18"/>
        <v>0</v>
      </c>
      <c r="Y13" s="99">
        <f t="shared" si="18"/>
        <v>0</v>
      </c>
      <c r="Z13" s="99">
        <f t="shared" ref="Z13:AA13" si="28">+Z106+Z199+Z292</f>
        <v>0</v>
      </c>
      <c r="AA13" s="99">
        <f t="shared" si="28"/>
        <v>0</v>
      </c>
      <c r="AB13" s="99">
        <f t="shared" ref="AB13:AC13" si="29">+AB106+AB199+AB292</f>
        <v>0</v>
      </c>
      <c r="AC13" s="99">
        <f t="shared" si="29"/>
        <v>0</v>
      </c>
      <c r="AD13" s="99">
        <f t="shared" ref="AD13:AE13" si="30">+AD106+AD199+AD292</f>
        <v>0</v>
      </c>
      <c r="AE13" s="99">
        <f t="shared" si="30"/>
        <v>0</v>
      </c>
      <c r="AF13" s="104">
        <f t="shared" si="12"/>
        <v>0</v>
      </c>
      <c r="AG13" s="105">
        <f t="shared" si="13"/>
        <v>0</v>
      </c>
    </row>
    <row r="14" spans="1:35" ht="15" customHeight="1" outlineLevel="1">
      <c r="A14" s="4" t="s">
        <v>3769</v>
      </c>
      <c r="B14" s="4" t="s">
        <v>48</v>
      </c>
      <c r="C14" s="221"/>
      <c r="D14" s="223"/>
      <c r="E14" s="225"/>
      <c r="F14" s="12" t="s">
        <v>75</v>
      </c>
      <c r="G14" s="35"/>
      <c r="H14" s="35"/>
      <c r="I14" s="35"/>
      <c r="J14" s="35"/>
      <c r="K14" s="35"/>
      <c r="L14" s="35"/>
      <c r="M14" s="35"/>
      <c r="N14" s="35"/>
      <c r="O14" s="99"/>
      <c r="P14" s="99">
        <f t="shared" ref="P14:P17" si="31">+P107+P200+P293</f>
        <v>0</v>
      </c>
      <c r="Q14" s="99">
        <f t="shared" si="18"/>
        <v>0</v>
      </c>
      <c r="R14" s="99">
        <f t="shared" si="18"/>
        <v>0</v>
      </c>
      <c r="S14" s="99">
        <f t="shared" si="18"/>
        <v>0</v>
      </c>
      <c r="T14" s="99">
        <f t="shared" si="18"/>
        <v>0</v>
      </c>
      <c r="U14" s="99">
        <f t="shared" si="18"/>
        <v>0</v>
      </c>
      <c r="V14" s="99">
        <f t="shared" si="18"/>
        <v>0</v>
      </c>
      <c r="W14" s="99">
        <f t="shared" si="18"/>
        <v>0</v>
      </c>
      <c r="X14" s="99">
        <f t="shared" si="18"/>
        <v>0</v>
      </c>
      <c r="Y14" s="99">
        <f t="shared" si="18"/>
        <v>0</v>
      </c>
      <c r="Z14" s="99">
        <f t="shared" ref="Z14:AA14" si="32">+Z107+Z200+Z293</f>
        <v>0</v>
      </c>
      <c r="AA14" s="99">
        <f t="shared" si="32"/>
        <v>0</v>
      </c>
      <c r="AB14" s="99">
        <f t="shared" ref="AB14:AC14" si="33">+AB107+AB200+AB293</f>
        <v>0</v>
      </c>
      <c r="AC14" s="99">
        <f t="shared" si="33"/>
        <v>0</v>
      </c>
      <c r="AD14" s="99">
        <f t="shared" ref="AD14:AE14" si="34">+AD107+AD200+AD293</f>
        <v>0</v>
      </c>
      <c r="AE14" s="99">
        <f t="shared" si="34"/>
        <v>0</v>
      </c>
      <c r="AF14" s="104">
        <f t="shared" si="12"/>
        <v>0</v>
      </c>
      <c r="AG14" s="105">
        <f t="shared" si="13"/>
        <v>0</v>
      </c>
    </row>
    <row r="15" spans="1:35" ht="15" customHeight="1" outlineLevel="1">
      <c r="A15" s="4" t="s">
        <v>3769</v>
      </c>
      <c r="B15" s="4" t="s">
        <v>48</v>
      </c>
      <c r="C15" s="221"/>
      <c r="D15" s="223"/>
      <c r="E15" s="225"/>
      <c r="F15" s="12" t="s">
        <v>78</v>
      </c>
      <c r="G15" s="35"/>
      <c r="H15" s="35"/>
      <c r="I15" s="35"/>
      <c r="J15" s="35"/>
      <c r="K15" s="35"/>
      <c r="L15" s="35"/>
      <c r="M15" s="35"/>
      <c r="N15" s="35"/>
      <c r="O15" s="99"/>
      <c r="P15" s="99">
        <f t="shared" si="31"/>
        <v>0</v>
      </c>
      <c r="Q15" s="99">
        <f t="shared" si="18"/>
        <v>0</v>
      </c>
      <c r="R15" s="99">
        <f t="shared" si="18"/>
        <v>0</v>
      </c>
      <c r="S15" s="99">
        <f t="shared" si="18"/>
        <v>0</v>
      </c>
      <c r="T15" s="99">
        <f t="shared" si="18"/>
        <v>0</v>
      </c>
      <c r="U15" s="99">
        <f t="shared" si="18"/>
        <v>0</v>
      </c>
      <c r="V15" s="99">
        <f t="shared" si="18"/>
        <v>0</v>
      </c>
      <c r="W15" s="99">
        <f t="shared" si="18"/>
        <v>0</v>
      </c>
      <c r="X15" s="99">
        <f t="shared" si="18"/>
        <v>0</v>
      </c>
      <c r="Y15" s="99">
        <f t="shared" si="18"/>
        <v>0</v>
      </c>
      <c r="Z15" s="99">
        <f t="shared" ref="Z15:AA15" si="35">+Z108+Z201+Z294</f>
        <v>0</v>
      </c>
      <c r="AA15" s="99">
        <f t="shared" si="35"/>
        <v>0</v>
      </c>
      <c r="AB15" s="99">
        <f t="shared" ref="AB15:AC15" si="36">+AB108+AB201+AB294</f>
        <v>0</v>
      </c>
      <c r="AC15" s="99">
        <f t="shared" si="36"/>
        <v>0</v>
      </c>
      <c r="AD15" s="99">
        <f t="shared" ref="AD15:AE15" si="37">+AD108+AD201+AD294</f>
        <v>0</v>
      </c>
      <c r="AE15" s="99">
        <f t="shared" si="37"/>
        <v>0</v>
      </c>
      <c r="AF15" s="104">
        <f t="shared" si="12"/>
        <v>0</v>
      </c>
      <c r="AG15" s="105">
        <f t="shared" si="13"/>
        <v>0</v>
      </c>
    </row>
    <row r="16" spans="1:35" ht="15" customHeight="1" outlineLevel="1">
      <c r="A16" s="4" t="s">
        <v>3769</v>
      </c>
      <c r="B16" s="4" t="s">
        <v>48</v>
      </c>
      <c r="C16" s="221"/>
      <c r="D16" s="223"/>
      <c r="E16" s="225"/>
      <c r="F16" s="12" t="s">
        <v>95</v>
      </c>
      <c r="G16" s="35"/>
      <c r="H16" s="35"/>
      <c r="I16" s="35"/>
      <c r="J16" s="35"/>
      <c r="K16" s="35"/>
      <c r="L16" s="35"/>
      <c r="M16" s="35"/>
      <c r="N16" s="35"/>
      <c r="O16" s="99"/>
      <c r="P16" s="99">
        <f t="shared" si="31"/>
        <v>0</v>
      </c>
      <c r="Q16" s="99">
        <f t="shared" si="18"/>
        <v>0</v>
      </c>
      <c r="R16" s="99">
        <f t="shared" si="18"/>
        <v>0</v>
      </c>
      <c r="S16" s="99">
        <f t="shared" si="18"/>
        <v>0</v>
      </c>
      <c r="T16" s="99">
        <f t="shared" si="18"/>
        <v>0</v>
      </c>
      <c r="U16" s="99">
        <f t="shared" si="18"/>
        <v>0</v>
      </c>
      <c r="V16" s="99">
        <f t="shared" si="18"/>
        <v>0</v>
      </c>
      <c r="W16" s="99">
        <f t="shared" si="18"/>
        <v>0</v>
      </c>
      <c r="X16" s="99">
        <f t="shared" si="18"/>
        <v>0</v>
      </c>
      <c r="Y16" s="99">
        <f t="shared" si="18"/>
        <v>0</v>
      </c>
      <c r="Z16" s="99">
        <f t="shared" ref="Z16:AA16" si="38">+Z109+Z202+Z295</f>
        <v>0</v>
      </c>
      <c r="AA16" s="99">
        <f t="shared" si="38"/>
        <v>0</v>
      </c>
      <c r="AB16" s="99">
        <f t="shared" ref="AB16:AC16" si="39">+AB109+AB202+AB295</f>
        <v>0</v>
      </c>
      <c r="AC16" s="99">
        <f t="shared" si="39"/>
        <v>0</v>
      </c>
      <c r="AD16" s="99">
        <f t="shared" ref="AD16:AE16" si="40">+AD109+AD202+AD295</f>
        <v>0</v>
      </c>
      <c r="AE16" s="99">
        <f t="shared" si="40"/>
        <v>0</v>
      </c>
      <c r="AF16" s="104"/>
      <c r="AG16" s="105"/>
    </row>
    <row r="17" spans="1:35" ht="15" customHeight="1" outlineLevel="1">
      <c r="A17" s="4" t="s">
        <v>3769</v>
      </c>
      <c r="B17" s="4" t="s">
        <v>48</v>
      </c>
      <c r="C17" s="221"/>
      <c r="D17" s="223"/>
      <c r="E17" s="225"/>
      <c r="F17" s="12" t="s">
        <v>96</v>
      </c>
      <c r="G17" s="35"/>
      <c r="H17" s="35"/>
      <c r="I17" s="35"/>
      <c r="J17" s="35"/>
      <c r="K17" s="35"/>
      <c r="L17" s="35"/>
      <c r="M17" s="35"/>
      <c r="N17" s="35"/>
      <c r="O17" s="99"/>
      <c r="P17" s="99">
        <f t="shared" si="31"/>
        <v>0</v>
      </c>
      <c r="Q17" s="99">
        <f t="shared" si="18"/>
        <v>0</v>
      </c>
      <c r="R17" s="99">
        <f t="shared" si="18"/>
        <v>0</v>
      </c>
      <c r="S17" s="99">
        <f t="shared" si="18"/>
        <v>0</v>
      </c>
      <c r="T17" s="99">
        <f t="shared" si="18"/>
        <v>0</v>
      </c>
      <c r="U17" s="99">
        <f t="shared" si="18"/>
        <v>0</v>
      </c>
      <c r="V17" s="99">
        <f t="shared" si="18"/>
        <v>0</v>
      </c>
      <c r="W17" s="99">
        <f t="shared" si="18"/>
        <v>0</v>
      </c>
      <c r="X17" s="99">
        <f t="shared" si="18"/>
        <v>0</v>
      </c>
      <c r="Y17" s="99">
        <f t="shared" si="18"/>
        <v>0</v>
      </c>
      <c r="Z17" s="99">
        <f t="shared" ref="Z17:AA17" si="41">+Z110+Z203+Z296</f>
        <v>0</v>
      </c>
      <c r="AA17" s="99">
        <f t="shared" si="41"/>
        <v>0</v>
      </c>
      <c r="AB17" s="99">
        <f t="shared" ref="AB17:AC17" si="42">+AB110+AB203+AB296</f>
        <v>0</v>
      </c>
      <c r="AC17" s="99">
        <f t="shared" si="42"/>
        <v>0</v>
      </c>
      <c r="AD17" s="99">
        <f t="shared" ref="AD17:AE17" si="43">+AD110+AD203+AD296</f>
        <v>0</v>
      </c>
      <c r="AE17" s="99">
        <f t="shared" si="43"/>
        <v>0</v>
      </c>
      <c r="AF17" s="104"/>
      <c r="AG17" s="105"/>
    </row>
    <row r="18" spans="1:35" ht="15" customHeight="1">
      <c r="A18" s="4" t="s">
        <v>3769</v>
      </c>
      <c r="B18" s="4" t="s">
        <v>48</v>
      </c>
      <c r="C18" s="221"/>
      <c r="D18" s="223"/>
      <c r="E18" s="225"/>
      <c r="F18" s="13" t="s">
        <v>90</v>
      </c>
      <c r="G18" s="36"/>
      <c r="H18" s="36"/>
      <c r="I18" s="36"/>
      <c r="J18" s="36"/>
      <c r="K18" s="36"/>
      <c r="L18" s="36"/>
      <c r="M18" s="36"/>
      <c r="N18" s="36"/>
      <c r="O18" s="36"/>
      <c r="P18" s="36" t="str">
        <f t="shared" ref="P18:Y18" si="44">+IFERROR(P9/P8,"")</f>
        <v/>
      </c>
      <c r="Q18" s="36" t="str">
        <f t="shared" si="44"/>
        <v/>
      </c>
      <c r="R18" s="36" t="str">
        <f t="shared" si="44"/>
        <v/>
      </c>
      <c r="S18" s="36" t="str">
        <f t="shared" si="44"/>
        <v/>
      </c>
      <c r="T18" s="36" t="str">
        <f t="shared" si="44"/>
        <v/>
      </c>
      <c r="U18" s="36" t="str">
        <f t="shared" si="44"/>
        <v/>
      </c>
      <c r="V18" s="36" t="str">
        <f t="shared" si="44"/>
        <v/>
      </c>
      <c r="W18" s="36" t="str">
        <f t="shared" si="44"/>
        <v/>
      </c>
      <c r="X18" s="36" t="str">
        <f t="shared" si="44"/>
        <v/>
      </c>
      <c r="Y18" s="36" t="str">
        <f t="shared" si="44"/>
        <v/>
      </c>
      <c r="Z18" s="36" t="str">
        <f t="shared" ref="Z18:AA18" si="45">+IFERROR(Z9/Z8,"")</f>
        <v/>
      </c>
      <c r="AA18" s="36" t="str">
        <f t="shared" si="45"/>
        <v/>
      </c>
      <c r="AB18" s="36" t="str">
        <f t="shared" ref="AB18:AC18" si="46">+IFERROR(AB9/AB8,"")</f>
        <v/>
      </c>
      <c r="AC18" s="36" t="str">
        <f t="shared" si="46"/>
        <v/>
      </c>
      <c r="AD18" s="36" t="str">
        <f t="shared" ref="AD18:AE18" si="47">+IFERROR(AD9/AD8,"")</f>
        <v/>
      </c>
      <c r="AE18" s="36" t="str">
        <f t="shared" si="47"/>
        <v/>
      </c>
      <c r="AF18" s="49" t="str">
        <f>+IFERROR(AF9/AF8,"")</f>
        <v/>
      </c>
      <c r="AG18" s="50" t="str">
        <f>+IFERROR(AG9/AG8,"")</f>
        <v/>
      </c>
    </row>
    <row r="19" spans="1:35" ht="15" customHeight="1">
      <c r="A19" s="4" t="s">
        <v>3769</v>
      </c>
      <c r="B19" s="4" t="s">
        <v>49</v>
      </c>
      <c r="C19" s="221"/>
      <c r="D19" s="223"/>
      <c r="E19" s="225" t="s">
        <v>49</v>
      </c>
      <c r="F19" s="10" t="s">
        <v>40</v>
      </c>
      <c r="G19" s="19"/>
      <c r="H19" s="19"/>
      <c r="I19" s="19"/>
      <c r="J19" s="19"/>
      <c r="K19" s="19"/>
      <c r="L19" s="19"/>
      <c r="M19" s="19"/>
      <c r="N19" s="19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100">
        <f t="shared" ref="AF19:AF26" si="48">+SUM(O19:R19)</f>
        <v>0</v>
      </c>
      <c r="AG19" s="101">
        <f t="shared" ref="AG19:AG26" si="49">+SUM(S19:AD19)</f>
        <v>0</v>
      </c>
      <c r="AI19" s="124">
        <f>+SUMIF($O$1:$AD$1,"REAL",O19:AD19)</f>
        <v>0</v>
      </c>
    </row>
    <row r="20" spans="1:35" ht="15" customHeight="1">
      <c r="A20" s="4" t="s">
        <v>3769</v>
      </c>
      <c r="B20" s="4" t="s">
        <v>49</v>
      </c>
      <c r="C20" s="221"/>
      <c r="D20" s="223"/>
      <c r="E20" s="225"/>
      <c r="F20" s="11" t="s">
        <v>88</v>
      </c>
      <c r="G20" s="34"/>
      <c r="H20" s="34"/>
      <c r="I20" s="34"/>
      <c r="J20" s="34"/>
      <c r="K20" s="34"/>
      <c r="L20" s="34"/>
      <c r="M20" s="34"/>
      <c r="N20" s="34"/>
      <c r="O20" s="98"/>
      <c r="P20" s="98">
        <f>+SUM(P21:P28)</f>
        <v>0</v>
      </c>
      <c r="Q20" s="98">
        <f t="shared" ref="Q20:Y20" si="50">+SUM(Q21:Q28)</f>
        <v>0</v>
      </c>
      <c r="R20" s="98">
        <f t="shared" si="50"/>
        <v>0</v>
      </c>
      <c r="S20" s="98">
        <f t="shared" si="50"/>
        <v>0</v>
      </c>
      <c r="T20" s="98">
        <f t="shared" si="50"/>
        <v>0</v>
      </c>
      <c r="U20" s="98">
        <f t="shared" si="50"/>
        <v>0</v>
      </c>
      <c r="V20" s="98">
        <f t="shared" si="50"/>
        <v>0</v>
      </c>
      <c r="W20" s="98">
        <f t="shared" si="50"/>
        <v>0</v>
      </c>
      <c r="X20" s="98">
        <f t="shared" si="50"/>
        <v>0</v>
      </c>
      <c r="Y20" s="98">
        <f t="shared" si="50"/>
        <v>0</v>
      </c>
      <c r="Z20" s="98">
        <f t="shared" ref="Z20:AA20" si="51">+SUM(Z21:Z28)</f>
        <v>0</v>
      </c>
      <c r="AA20" s="98">
        <f t="shared" si="51"/>
        <v>0</v>
      </c>
      <c r="AB20" s="98">
        <f t="shared" ref="AB20:AC20" si="52">+SUM(AB21:AB28)</f>
        <v>0</v>
      </c>
      <c r="AC20" s="98">
        <f t="shared" si="52"/>
        <v>0</v>
      </c>
      <c r="AD20" s="98">
        <f t="shared" ref="AD20:AE20" si="53">+SUM(AD21:AD28)</f>
        <v>0</v>
      </c>
      <c r="AE20" s="98">
        <f t="shared" si="53"/>
        <v>0</v>
      </c>
      <c r="AF20" s="102">
        <f t="shared" si="48"/>
        <v>0</v>
      </c>
      <c r="AG20" s="103">
        <f t="shared" si="49"/>
        <v>0</v>
      </c>
      <c r="AI20" s="124">
        <f>+SUMIF($O$1:$AD$1,"REAL",O20:AD20)</f>
        <v>0</v>
      </c>
    </row>
    <row r="21" spans="1:35" ht="15" customHeight="1" outlineLevel="1">
      <c r="A21" s="4" t="s">
        <v>3769</v>
      </c>
      <c r="B21" s="4" t="s">
        <v>49</v>
      </c>
      <c r="C21" s="221"/>
      <c r="D21" s="223"/>
      <c r="E21" s="225"/>
      <c r="F21" s="12" t="s">
        <v>77</v>
      </c>
      <c r="G21" s="35"/>
      <c r="H21" s="35"/>
      <c r="I21" s="35"/>
      <c r="J21" s="35"/>
      <c r="K21" s="35"/>
      <c r="L21" s="35"/>
      <c r="M21" s="35"/>
      <c r="N21" s="35"/>
      <c r="O21" s="99"/>
      <c r="P21" s="99">
        <f>+P114+P207+P300</f>
        <v>0</v>
      </c>
      <c r="Q21" s="99">
        <f t="shared" ref="Q21:Y28" si="54">+Q114+Q207+Q300</f>
        <v>0</v>
      </c>
      <c r="R21" s="99">
        <f t="shared" si="54"/>
        <v>0</v>
      </c>
      <c r="S21" s="99">
        <f t="shared" si="54"/>
        <v>0</v>
      </c>
      <c r="T21" s="99">
        <f t="shared" si="54"/>
        <v>0</v>
      </c>
      <c r="U21" s="99">
        <f t="shared" si="54"/>
        <v>0</v>
      </c>
      <c r="V21" s="99">
        <f t="shared" si="54"/>
        <v>0</v>
      </c>
      <c r="W21" s="99">
        <f t="shared" si="54"/>
        <v>0</v>
      </c>
      <c r="X21" s="99">
        <f t="shared" si="54"/>
        <v>0</v>
      </c>
      <c r="Y21" s="99">
        <f t="shared" si="54"/>
        <v>0</v>
      </c>
      <c r="Z21" s="99">
        <f t="shared" ref="Z21:AA21" si="55">+Z114+Z207+Z300</f>
        <v>0</v>
      </c>
      <c r="AA21" s="99">
        <f t="shared" si="55"/>
        <v>0</v>
      </c>
      <c r="AB21" s="99">
        <f t="shared" ref="AB21:AC21" si="56">+AB114+AB207+AB300</f>
        <v>0</v>
      </c>
      <c r="AC21" s="99">
        <f t="shared" si="56"/>
        <v>0</v>
      </c>
      <c r="AD21" s="99">
        <f t="shared" ref="AD21:AE21" si="57">+AD114+AD207+AD300</f>
        <v>0</v>
      </c>
      <c r="AE21" s="99">
        <f t="shared" si="57"/>
        <v>0</v>
      </c>
      <c r="AF21" s="104">
        <f t="shared" si="48"/>
        <v>0</v>
      </c>
      <c r="AG21" s="105">
        <f t="shared" si="49"/>
        <v>0</v>
      </c>
    </row>
    <row r="22" spans="1:35" ht="15" customHeight="1" outlineLevel="1">
      <c r="A22" s="4" t="s">
        <v>3769</v>
      </c>
      <c r="B22" s="4" t="s">
        <v>49</v>
      </c>
      <c r="C22" s="221"/>
      <c r="D22" s="223"/>
      <c r="E22" s="225"/>
      <c r="F22" s="12" t="s">
        <v>58</v>
      </c>
      <c r="G22" s="35"/>
      <c r="H22" s="35"/>
      <c r="I22" s="35"/>
      <c r="J22" s="35"/>
      <c r="K22" s="35"/>
      <c r="L22" s="35"/>
      <c r="M22" s="35"/>
      <c r="N22" s="35"/>
      <c r="O22" s="99"/>
      <c r="P22" s="99">
        <f>+P115+P208+P301</f>
        <v>0</v>
      </c>
      <c r="Q22" s="99">
        <f t="shared" si="54"/>
        <v>0</v>
      </c>
      <c r="R22" s="99">
        <f t="shared" si="54"/>
        <v>0</v>
      </c>
      <c r="S22" s="99">
        <f t="shared" si="54"/>
        <v>0</v>
      </c>
      <c r="T22" s="99">
        <f t="shared" si="54"/>
        <v>0</v>
      </c>
      <c r="U22" s="99">
        <f t="shared" si="54"/>
        <v>0</v>
      </c>
      <c r="V22" s="99">
        <f t="shared" si="54"/>
        <v>0</v>
      </c>
      <c r="W22" s="99">
        <f t="shared" si="54"/>
        <v>0</v>
      </c>
      <c r="X22" s="99">
        <f t="shared" si="54"/>
        <v>0</v>
      </c>
      <c r="Y22" s="99">
        <f t="shared" si="54"/>
        <v>0</v>
      </c>
      <c r="Z22" s="99">
        <f t="shared" ref="Z22:AA22" si="58">+Z115+Z208+Z301</f>
        <v>0</v>
      </c>
      <c r="AA22" s="99">
        <f t="shared" si="58"/>
        <v>0</v>
      </c>
      <c r="AB22" s="99">
        <f t="shared" ref="AB22:AC22" si="59">+AB115+AB208+AB301</f>
        <v>0</v>
      </c>
      <c r="AC22" s="99">
        <f t="shared" si="59"/>
        <v>0</v>
      </c>
      <c r="AD22" s="99">
        <f t="shared" ref="AD22:AE22" si="60">+AD115+AD208+AD301</f>
        <v>0</v>
      </c>
      <c r="AE22" s="99">
        <f t="shared" si="60"/>
        <v>0</v>
      </c>
      <c r="AF22" s="104">
        <f t="shared" si="48"/>
        <v>0</v>
      </c>
      <c r="AG22" s="105">
        <f t="shared" si="49"/>
        <v>0</v>
      </c>
    </row>
    <row r="23" spans="1:35" ht="15" customHeight="1" outlineLevel="1">
      <c r="A23" s="4" t="s">
        <v>3769</v>
      </c>
      <c r="B23" s="4" t="s">
        <v>49</v>
      </c>
      <c r="C23" s="221"/>
      <c r="D23" s="223"/>
      <c r="E23" s="225"/>
      <c r="F23" s="12" t="s">
        <v>59</v>
      </c>
      <c r="G23" s="35"/>
      <c r="H23" s="35"/>
      <c r="I23" s="35"/>
      <c r="J23" s="35"/>
      <c r="K23" s="35"/>
      <c r="L23" s="35"/>
      <c r="M23" s="35"/>
      <c r="N23" s="35"/>
      <c r="O23" s="99"/>
      <c r="P23" s="99">
        <f>+P116+P209+P302</f>
        <v>0</v>
      </c>
      <c r="Q23" s="99">
        <f t="shared" si="54"/>
        <v>0</v>
      </c>
      <c r="R23" s="99">
        <f t="shared" si="54"/>
        <v>0</v>
      </c>
      <c r="S23" s="99">
        <f t="shared" si="54"/>
        <v>0</v>
      </c>
      <c r="T23" s="99">
        <f t="shared" si="54"/>
        <v>0</v>
      </c>
      <c r="U23" s="99">
        <f t="shared" si="54"/>
        <v>0</v>
      </c>
      <c r="V23" s="99">
        <f t="shared" si="54"/>
        <v>0</v>
      </c>
      <c r="W23" s="99">
        <f t="shared" si="54"/>
        <v>0</v>
      </c>
      <c r="X23" s="99">
        <f t="shared" si="54"/>
        <v>0</v>
      </c>
      <c r="Y23" s="99">
        <f t="shared" si="54"/>
        <v>0</v>
      </c>
      <c r="Z23" s="99">
        <f t="shared" ref="Z23:AA23" si="61">+Z116+Z209+Z302</f>
        <v>0</v>
      </c>
      <c r="AA23" s="99">
        <f t="shared" si="61"/>
        <v>0</v>
      </c>
      <c r="AB23" s="99">
        <f t="shared" ref="AB23:AC23" si="62">+AB116+AB209+AB302</f>
        <v>0</v>
      </c>
      <c r="AC23" s="99">
        <f t="shared" si="62"/>
        <v>0</v>
      </c>
      <c r="AD23" s="99">
        <f t="shared" ref="AD23:AE23" si="63">+AD116+AD209+AD302</f>
        <v>0</v>
      </c>
      <c r="AE23" s="99">
        <f t="shared" si="63"/>
        <v>0</v>
      </c>
      <c r="AF23" s="104">
        <f t="shared" si="48"/>
        <v>0</v>
      </c>
      <c r="AG23" s="105">
        <f t="shared" si="49"/>
        <v>0</v>
      </c>
    </row>
    <row r="24" spans="1:35" ht="15" customHeight="1" outlineLevel="1">
      <c r="A24" s="4" t="s">
        <v>3769</v>
      </c>
      <c r="B24" s="4" t="s">
        <v>49</v>
      </c>
      <c r="C24" s="221"/>
      <c r="D24" s="223"/>
      <c r="E24" s="225"/>
      <c r="F24" s="12" t="s">
        <v>60</v>
      </c>
      <c r="G24" s="35"/>
      <c r="H24" s="35"/>
      <c r="I24" s="35"/>
      <c r="J24" s="35"/>
      <c r="K24" s="35"/>
      <c r="L24" s="35"/>
      <c r="M24" s="35"/>
      <c r="N24" s="35"/>
      <c r="O24" s="99"/>
      <c r="P24" s="99">
        <f>+P117+P210+P303</f>
        <v>0</v>
      </c>
      <c r="Q24" s="99">
        <f t="shared" si="54"/>
        <v>0</v>
      </c>
      <c r="R24" s="99">
        <f t="shared" si="54"/>
        <v>0</v>
      </c>
      <c r="S24" s="99">
        <f t="shared" si="54"/>
        <v>0</v>
      </c>
      <c r="T24" s="99">
        <f t="shared" si="54"/>
        <v>0</v>
      </c>
      <c r="U24" s="99">
        <f t="shared" si="54"/>
        <v>0</v>
      </c>
      <c r="V24" s="99">
        <f t="shared" si="54"/>
        <v>0</v>
      </c>
      <c r="W24" s="99">
        <f t="shared" si="54"/>
        <v>0</v>
      </c>
      <c r="X24" s="99">
        <f t="shared" si="54"/>
        <v>0</v>
      </c>
      <c r="Y24" s="99">
        <f t="shared" si="54"/>
        <v>0</v>
      </c>
      <c r="Z24" s="99">
        <f t="shared" ref="Z24:AA24" si="64">+Z117+Z210+Z303</f>
        <v>0</v>
      </c>
      <c r="AA24" s="99">
        <f t="shared" si="64"/>
        <v>0</v>
      </c>
      <c r="AB24" s="99">
        <f t="shared" ref="AB24:AC24" si="65">+AB117+AB210+AB303</f>
        <v>0</v>
      </c>
      <c r="AC24" s="99">
        <f t="shared" si="65"/>
        <v>0</v>
      </c>
      <c r="AD24" s="99">
        <f t="shared" ref="AD24:AE24" si="66">+AD117+AD210+AD303</f>
        <v>0</v>
      </c>
      <c r="AE24" s="99">
        <f t="shared" si="66"/>
        <v>0</v>
      </c>
      <c r="AF24" s="104">
        <f t="shared" si="48"/>
        <v>0</v>
      </c>
      <c r="AG24" s="105">
        <f t="shared" si="49"/>
        <v>0</v>
      </c>
    </row>
    <row r="25" spans="1:35" ht="15" customHeight="1" outlineLevel="1">
      <c r="A25" s="4" t="s">
        <v>3769</v>
      </c>
      <c r="B25" s="4" t="s">
        <v>49</v>
      </c>
      <c r="C25" s="221"/>
      <c r="D25" s="223"/>
      <c r="E25" s="225"/>
      <c r="F25" s="12" t="s">
        <v>74</v>
      </c>
      <c r="G25" s="35"/>
      <c r="H25" s="35"/>
      <c r="I25" s="35"/>
      <c r="J25" s="35"/>
      <c r="K25" s="35"/>
      <c r="L25" s="35"/>
      <c r="M25" s="35"/>
      <c r="N25" s="35"/>
      <c r="O25" s="99"/>
      <c r="P25" s="99">
        <f t="shared" ref="P25:P28" si="67">+P118+P211+P304</f>
        <v>0</v>
      </c>
      <c r="Q25" s="99">
        <f t="shared" si="54"/>
        <v>0</v>
      </c>
      <c r="R25" s="99">
        <f t="shared" si="54"/>
        <v>0</v>
      </c>
      <c r="S25" s="99">
        <f t="shared" si="54"/>
        <v>0</v>
      </c>
      <c r="T25" s="99">
        <f t="shared" si="54"/>
        <v>0</v>
      </c>
      <c r="U25" s="99">
        <f t="shared" si="54"/>
        <v>0</v>
      </c>
      <c r="V25" s="99">
        <f t="shared" si="54"/>
        <v>0</v>
      </c>
      <c r="W25" s="99">
        <f t="shared" si="54"/>
        <v>0</v>
      </c>
      <c r="X25" s="99">
        <f t="shared" si="54"/>
        <v>0</v>
      </c>
      <c r="Y25" s="99">
        <f t="shared" si="54"/>
        <v>0</v>
      </c>
      <c r="Z25" s="99">
        <f t="shared" ref="Z25:AA25" si="68">+Z118+Z211+Z304</f>
        <v>0</v>
      </c>
      <c r="AA25" s="99">
        <f t="shared" si="68"/>
        <v>0</v>
      </c>
      <c r="AB25" s="99">
        <f t="shared" ref="AB25:AC25" si="69">+AB118+AB211+AB304</f>
        <v>0</v>
      </c>
      <c r="AC25" s="99">
        <f t="shared" si="69"/>
        <v>0</v>
      </c>
      <c r="AD25" s="99">
        <f t="shared" ref="AD25:AE25" si="70">+AD118+AD211+AD304</f>
        <v>0</v>
      </c>
      <c r="AE25" s="99">
        <f t="shared" si="70"/>
        <v>0</v>
      </c>
      <c r="AF25" s="104">
        <f t="shared" si="48"/>
        <v>0</v>
      </c>
      <c r="AG25" s="105">
        <f t="shared" si="49"/>
        <v>0</v>
      </c>
    </row>
    <row r="26" spans="1:35" ht="15" customHeight="1" outlineLevel="1">
      <c r="A26" s="4" t="s">
        <v>3769</v>
      </c>
      <c r="B26" s="4" t="s">
        <v>49</v>
      </c>
      <c r="C26" s="221"/>
      <c r="D26" s="223"/>
      <c r="E26" s="225"/>
      <c r="F26" s="12" t="s">
        <v>79</v>
      </c>
      <c r="G26" s="35"/>
      <c r="H26" s="35"/>
      <c r="I26" s="35"/>
      <c r="J26" s="35"/>
      <c r="K26" s="35"/>
      <c r="L26" s="35"/>
      <c r="M26" s="35"/>
      <c r="N26" s="35"/>
      <c r="O26" s="99"/>
      <c r="P26" s="99">
        <f t="shared" si="67"/>
        <v>0</v>
      </c>
      <c r="Q26" s="99">
        <f t="shared" si="54"/>
        <v>0</v>
      </c>
      <c r="R26" s="99">
        <f t="shared" si="54"/>
        <v>0</v>
      </c>
      <c r="S26" s="99">
        <f t="shared" si="54"/>
        <v>0</v>
      </c>
      <c r="T26" s="99">
        <f t="shared" si="54"/>
        <v>0</v>
      </c>
      <c r="U26" s="99">
        <f t="shared" si="54"/>
        <v>0</v>
      </c>
      <c r="V26" s="99">
        <f t="shared" si="54"/>
        <v>0</v>
      </c>
      <c r="W26" s="99">
        <f t="shared" si="54"/>
        <v>0</v>
      </c>
      <c r="X26" s="99">
        <f t="shared" si="54"/>
        <v>0</v>
      </c>
      <c r="Y26" s="99">
        <f t="shared" si="54"/>
        <v>0</v>
      </c>
      <c r="Z26" s="99">
        <f t="shared" ref="Z26:AA26" si="71">+Z119+Z212+Z305</f>
        <v>0</v>
      </c>
      <c r="AA26" s="99">
        <f t="shared" si="71"/>
        <v>0</v>
      </c>
      <c r="AB26" s="99">
        <f t="shared" ref="AB26:AC26" si="72">+AB119+AB212+AB305</f>
        <v>0</v>
      </c>
      <c r="AC26" s="99">
        <f t="shared" si="72"/>
        <v>0</v>
      </c>
      <c r="AD26" s="99">
        <f t="shared" ref="AD26:AE26" si="73">+AD119+AD212+AD305</f>
        <v>0</v>
      </c>
      <c r="AE26" s="99">
        <f t="shared" si="73"/>
        <v>0</v>
      </c>
      <c r="AF26" s="104">
        <f t="shared" si="48"/>
        <v>0</v>
      </c>
      <c r="AG26" s="105">
        <f t="shared" si="49"/>
        <v>0</v>
      </c>
    </row>
    <row r="27" spans="1:35" ht="15" customHeight="1" outlineLevel="1">
      <c r="A27" s="4" t="s">
        <v>3769</v>
      </c>
      <c r="B27" s="4" t="s">
        <v>49</v>
      </c>
      <c r="C27" s="221"/>
      <c r="D27" s="223"/>
      <c r="E27" s="225"/>
      <c r="F27" s="12" t="s">
        <v>97</v>
      </c>
      <c r="G27" s="35"/>
      <c r="H27" s="35"/>
      <c r="I27" s="35"/>
      <c r="J27" s="35"/>
      <c r="K27" s="35"/>
      <c r="L27" s="35"/>
      <c r="M27" s="35"/>
      <c r="N27" s="35"/>
      <c r="O27" s="99"/>
      <c r="P27" s="99">
        <f t="shared" si="67"/>
        <v>0</v>
      </c>
      <c r="Q27" s="99">
        <f t="shared" si="54"/>
        <v>0</v>
      </c>
      <c r="R27" s="99">
        <f t="shared" si="54"/>
        <v>0</v>
      </c>
      <c r="S27" s="99">
        <f t="shared" si="54"/>
        <v>0</v>
      </c>
      <c r="T27" s="99">
        <f t="shared" si="54"/>
        <v>0</v>
      </c>
      <c r="U27" s="99">
        <f t="shared" si="54"/>
        <v>0</v>
      </c>
      <c r="V27" s="99">
        <f t="shared" si="54"/>
        <v>0</v>
      </c>
      <c r="W27" s="99">
        <f t="shared" si="54"/>
        <v>0</v>
      </c>
      <c r="X27" s="99">
        <f t="shared" si="54"/>
        <v>0</v>
      </c>
      <c r="Y27" s="99">
        <f t="shared" si="54"/>
        <v>0</v>
      </c>
      <c r="Z27" s="99">
        <f t="shared" ref="Z27:AA27" si="74">+Z120+Z213+Z306</f>
        <v>0</v>
      </c>
      <c r="AA27" s="99">
        <f t="shared" si="74"/>
        <v>0</v>
      </c>
      <c r="AB27" s="99">
        <f t="shared" ref="AB27:AC27" si="75">+AB120+AB213+AB306</f>
        <v>0</v>
      </c>
      <c r="AC27" s="99">
        <f t="shared" si="75"/>
        <v>0</v>
      </c>
      <c r="AD27" s="99">
        <f t="shared" ref="AD27:AE27" si="76">+AD120+AD213+AD306</f>
        <v>0</v>
      </c>
      <c r="AE27" s="99">
        <f t="shared" si="76"/>
        <v>0</v>
      </c>
      <c r="AF27" s="104"/>
      <c r="AG27" s="105"/>
    </row>
    <row r="28" spans="1:35" ht="15" customHeight="1" outlineLevel="1">
      <c r="A28" s="4" t="s">
        <v>3769</v>
      </c>
      <c r="B28" s="4" t="s">
        <v>49</v>
      </c>
      <c r="C28" s="221"/>
      <c r="D28" s="223"/>
      <c r="E28" s="225"/>
      <c r="F28" s="12" t="s">
        <v>98</v>
      </c>
      <c r="G28" s="35"/>
      <c r="H28" s="35"/>
      <c r="I28" s="35"/>
      <c r="J28" s="35"/>
      <c r="K28" s="35"/>
      <c r="L28" s="35"/>
      <c r="M28" s="35"/>
      <c r="N28" s="35"/>
      <c r="O28" s="99"/>
      <c r="P28" s="99">
        <f t="shared" si="67"/>
        <v>0</v>
      </c>
      <c r="Q28" s="99">
        <f t="shared" si="54"/>
        <v>0</v>
      </c>
      <c r="R28" s="99">
        <f t="shared" si="54"/>
        <v>0</v>
      </c>
      <c r="S28" s="99">
        <f t="shared" si="54"/>
        <v>0</v>
      </c>
      <c r="T28" s="99">
        <f t="shared" si="54"/>
        <v>0</v>
      </c>
      <c r="U28" s="99">
        <f t="shared" si="54"/>
        <v>0</v>
      </c>
      <c r="V28" s="99">
        <f t="shared" si="54"/>
        <v>0</v>
      </c>
      <c r="W28" s="99">
        <f t="shared" si="54"/>
        <v>0</v>
      </c>
      <c r="X28" s="99">
        <f t="shared" si="54"/>
        <v>0</v>
      </c>
      <c r="Y28" s="99">
        <f t="shared" si="54"/>
        <v>0</v>
      </c>
      <c r="Z28" s="99">
        <f t="shared" ref="Z28:AA28" si="77">+Z121+Z214+Z307</f>
        <v>0</v>
      </c>
      <c r="AA28" s="99">
        <f t="shared" si="77"/>
        <v>0</v>
      </c>
      <c r="AB28" s="99">
        <f t="shared" ref="AB28:AC28" si="78">+AB121+AB214+AB307</f>
        <v>0</v>
      </c>
      <c r="AC28" s="99">
        <f t="shared" si="78"/>
        <v>0</v>
      </c>
      <c r="AD28" s="99">
        <f t="shared" ref="AD28:AE28" si="79">+AD121+AD214+AD307</f>
        <v>0</v>
      </c>
      <c r="AE28" s="99">
        <f t="shared" si="79"/>
        <v>0</v>
      </c>
      <c r="AF28" s="104"/>
      <c r="AG28" s="105"/>
    </row>
    <row r="29" spans="1:35" ht="15" customHeight="1">
      <c r="A29" s="4" t="s">
        <v>3769</v>
      </c>
      <c r="B29" s="4" t="s">
        <v>49</v>
      </c>
      <c r="C29" s="221"/>
      <c r="D29" s="223"/>
      <c r="E29" s="225"/>
      <c r="F29" s="13" t="s">
        <v>90</v>
      </c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49" t="str">
        <f t="shared" ref="AF29:AG29" si="80">+IFERROR(AF24/AF23,"")</f>
        <v/>
      </c>
      <c r="AG29" s="50" t="str">
        <f t="shared" si="80"/>
        <v/>
      </c>
    </row>
    <row r="30" spans="1:35" ht="15" customHeight="1">
      <c r="A30" s="4" t="s">
        <v>3769</v>
      </c>
      <c r="B30" s="4" t="s">
        <v>99</v>
      </c>
      <c r="C30" s="221"/>
      <c r="D30" s="223"/>
      <c r="E30" s="225" t="s">
        <v>99</v>
      </c>
      <c r="F30" s="10" t="s">
        <v>40</v>
      </c>
      <c r="G30" s="19"/>
      <c r="H30" s="19"/>
      <c r="I30" s="19"/>
      <c r="J30" s="19"/>
      <c r="K30" s="19"/>
      <c r="L30" s="19"/>
      <c r="M30" s="19"/>
      <c r="N30" s="19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100"/>
      <c r="AG30" s="101"/>
      <c r="AI30" s="124">
        <f>+SUMIF($O$1:$AD$1,"REAL",O30:AD30)</f>
        <v>0</v>
      </c>
    </row>
    <row r="31" spans="1:35" ht="15" customHeight="1">
      <c r="A31" s="4" t="s">
        <v>3769</v>
      </c>
      <c r="B31" s="4" t="s">
        <v>99</v>
      </c>
      <c r="C31" s="221"/>
      <c r="D31" s="223"/>
      <c r="E31" s="225"/>
      <c r="F31" s="11" t="s">
        <v>88</v>
      </c>
      <c r="G31" s="34"/>
      <c r="H31" s="34"/>
      <c r="I31" s="34"/>
      <c r="J31" s="34"/>
      <c r="K31" s="34"/>
      <c r="L31" s="34"/>
      <c r="M31" s="34"/>
      <c r="N31" s="34"/>
      <c r="O31" s="98">
        <f>+SUM(O32:O34)</f>
        <v>0</v>
      </c>
      <c r="P31" s="98">
        <f t="shared" ref="P31:Y31" si="81">+SUM(P32:P34)</f>
        <v>0</v>
      </c>
      <c r="Q31" s="98">
        <f t="shared" si="81"/>
        <v>0</v>
      </c>
      <c r="R31" s="98">
        <f t="shared" si="81"/>
        <v>0</v>
      </c>
      <c r="S31" s="98">
        <f t="shared" si="81"/>
        <v>0</v>
      </c>
      <c r="T31" s="98">
        <f t="shared" si="81"/>
        <v>0</v>
      </c>
      <c r="U31" s="98">
        <f t="shared" si="81"/>
        <v>0</v>
      </c>
      <c r="V31" s="98">
        <f t="shared" si="81"/>
        <v>0</v>
      </c>
      <c r="W31" s="98">
        <f t="shared" si="81"/>
        <v>0</v>
      </c>
      <c r="X31" s="98">
        <f t="shared" si="81"/>
        <v>0</v>
      </c>
      <c r="Y31" s="98">
        <f t="shared" si="81"/>
        <v>0</v>
      </c>
      <c r="Z31" s="98">
        <f t="shared" ref="Z31:AA31" si="82">+SUM(Z32:Z34)</f>
        <v>0</v>
      </c>
      <c r="AA31" s="98">
        <f t="shared" si="82"/>
        <v>0</v>
      </c>
      <c r="AB31" s="98">
        <f t="shared" ref="AB31:AC31" si="83">+SUM(AB32:AB34)</f>
        <v>0</v>
      </c>
      <c r="AC31" s="98">
        <f t="shared" si="83"/>
        <v>0</v>
      </c>
      <c r="AD31" s="98">
        <f t="shared" ref="AD31:AE31" si="84">+SUM(AD32:AD34)</f>
        <v>0</v>
      </c>
      <c r="AE31" s="98">
        <f t="shared" si="84"/>
        <v>0</v>
      </c>
      <c r="AF31" s="102"/>
      <c r="AG31" s="103"/>
      <c r="AI31" s="124">
        <f>+SUMIF($O$1:$AD$1,"REAL",O31:AD31)</f>
        <v>0</v>
      </c>
    </row>
    <row r="32" spans="1:35" ht="15" customHeight="1">
      <c r="A32" s="4" t="s">
        <v>3769</v>
      </c>
      <c r="B32" s="4" t="s">
        <v>99</v>
      </c>
      <c r="C32" s="221"/>
      <c r="D32" s="223"/>
      <c r="E32" s="225"/>
      <c r="F32" s="12" t="s">
        <v>100</v>
      </c>
      <c r="G32" s="35"/>
      <c r="H32" s="35"/>
      <c r="I32" s="35"/>
      <c r="J32" s="35"/>
      <c r="K32" s="35"/>
      <c r="L32" s="35"/>
      <c r="M32" s="35"/>
      <c r="N32" s="35"/>
      <c r="O32" s="99"/>
      <c r="P32" s="99">
        <f>+P125+P218+P311</f>
        <v>0</v>
      </c>
      <c r="Q32" s="99">
        <f t="shared" ref="Q32:Y34" si="85">+Q125+Q218+Q311</f>
        <v>0</v>
      </c>
      <c r="R32" s="99">
        <f t="shared" si="85"/>
        <v>0</v>
      </c>
      <c r="S32" s="99">
        <f t="shared" si="85"/>
        <v>0</v>
      </c>
      <c r="T32" s="99">
        <f t="shared" si="85"/>
        <v>0</v>
      </c>
      <c r="U32" s="99">
        <f t="shared" si="85"/>
        <v>0</v>
      </c>
      <c r="V32" s="99">
        <f t="shared" si="85"/>
        <v>0</v>
      </c>
      <c r="W32" s="99">
        <f t="shared" si="85"/>
        <v>0</v>
      </c>
      <c r="X32" s="99">
        <f t="shared" si="85"/>
        <v>0</v>
      </c>
      <c r="Y32" s="99">
        <f t="shared" si="85"/>
        <v>0</v>
      </c>
      <c r="Z32" s="99">
        <f t="shared" ref="Z32:AA32" si="86">+Z125+Z218+Z311</f>
        <v>0</v>
      </c>
      <c r="AA32" s="99">
        <f t="shared" si="86"/>
        <v>0</v>
      </c>
      <c r="AB32" s="99">
        <f t="shared" ref="AB32:AC32" si="87">+AB125+AB218+AB311</f>
        <v>0</v>
      </c>
      <c r="AC32" s="99">
        <f t="shared" si="87"/>
        <v>0</v>
      </c>
      <c r="AD32" s="99">
        <f t="shared" ref="AD32:AE32" si="88">+AD125+AD218+AD311</f>
        <v>0</v>
      </c>
      <c r="AE32" s="99">
        <f t="shared" si="88"/>
        <v>0</v>
      </c>
      <c r="AF32" s="104"/>
      <c r="AG32" s="105"/>
    </row>
    <row r="33" spans="1:35" ht="15" customHeight="1">
      <c r="A33" s="4" t="s">
        <v>3769</v>
      </c>
      <c r="B33" s="4" t="s">
        <v>99</v>
      </c>
      <c r="C33" s="221"/>
      <c r="D33" s="223"/>
      <c r="E33" s="225"/>
      <c r="F33" s="12" t="s">
        <v>101</v>
      </c>
      <c r="G33" s="35"/>
      <c r="H33" s="35"/>
      <c r="I33" s="35"/>
      <c r="J33" s="35"/>
      <c r="K33" s="35"/>
      <c r="L33" s="35"/>
      <c r="M33" s="35"/>
      <c r="N33" s="35"/>
      <c r="O33" s="99"/>
      <c r="P33" s="99">
        <f t="shared" ref="P33:P34" si="89">+P126+P219+P312</f>
        <v>0</v>
      </c>
      <c r="Q33" s="99">
        <f t="shared" si="85"/>
        <v>0</v>
      </c>
      <c r="R33" s="99">
        <f t="shared" si="85"/>
        <v>0</v>
      </c>
      <c r="S33" s="99">
        <f t="shared" si="85"/>
        <v>0</v>
      </c>
      <c r="T33" s="99">
        <f t="shared" si="85"/>
        <v>0</v>
      </c>
      <c r="U33" s="99">
        <f t="shared" si="85"/>
        <v>0</v>
      </c>
      <c r="V33" s="99">
        <f t="shared" si="85"/>
        <v>0</v>
      </c>
      <c r="W33" s="99">
        <f t="shared" si="85"/>
        <v>0</v>
      </c>
      <c r="X33" s="99">
        <f t="shared" si="85"/>
        <v>0</v>
      </c>
      <c r="Y33" s="99">
        <f t="shared" si="85"/>
        <v>0</v>
      </c>
      <c r="Z33" s="99">
        <f t="shared" ref="Z33:AA33" si="90">+Z126+Z219+Z312</f>
        <v>0</v>
      </c>
      <c r="AA33" s="99">
        <f t="shared" si="90"/>
        <v>0</v>
      </c>
      <c r="AB33" s="99">
        <f t="shared" ref="AB33:AC33" si="91">+AB126+AB219+AB312</f>
        <v>0</v>
      </c>
      <c r="AC33" s="99">
        <f t="shared" si="91"/>
        <v>0</v>
      </c>
      <c r="AD33" s="99">
        <f t="shared" ref="AD33:AE33" si="92">+AD126+AD219+AD312</f>
        <v>0</v>
      </c>
      <c r="AE33" s="99">
        <f t="shared" si="92"/>
        <v>0</v>
      </c>
      <c r="AF33" s="104"/>
      <c r="AG33" s="105"/>
    </row>
    <row r="34" spans="1:35" ht="15" customHeight="1">
      <c r="A34" s="4" t="s">
        <v>3769</v>
      </c>
      <c r="B34" s="4" t="s">
        <v>99</v>
      </c>
      <c r="C34" s="221"/>
      <c r="D34" s="223"/>
      <c r="E34" s="225"/>
      <c r="F34" s="125" t="s">
        <v>102</v>
      </c>
      <c r="G34" s="126"/>
      <c r="H34" s="126"/>
      <c r="I34" s="126"/>
      <c r="J34" s="126"/>
      <c r="K34" s="126"/>
      <c r="L34" s="126"/>
      <c r="M34" s="126"/>
      <c r="N34" s="126"/>
      <c r="O34" s="99"/>
      <c r="P34" s="99">
        <f t="shared" si="89"/>
        <v>0</v>
      </c>
      <c r="Q34" s="99">
        <f t="shared" si="85"/>
        <v>0</v>
      </c>
      <c r="R34" s="99">
        <f t="shared" si="85"/>
        <v>0</v>
      </c>
      <c r="S34" s="99">
        <f t="shared" si="85"/>
        <v>0</v>
      </c>
      <c r="T34" s="99">
        <f t="shared" si="85"/>
        <v>0</v>
      </c>
      <c r="U34" s="99">
        <f t="shared" si="85"/>
        <v>0</v>
      </c>
      <c r="V34" s="99">
        <f t="shared" si="85"/>
        <v>0</v>
      </c>
      <c r="W34" s="99">
        <f t="shared" si="85"/>
        <v>0</v>
      </c>
      <c r="X34" s="99">
        <f t="shared" si="85"/>
        <v>0</v>
      </c>
      <c r="Y34" s="99">
        <f t="shared" si="85"/>
        <v>0</v>
      </c>
      <c r="Z34" s="99">
        <f t="shared" ref="Z34:AA34" si="93">+Z127+Z220+Z313</f>
        <v>0</v>
      </c>
      <c r="AA34" s="99">
        <f t="shared" si="93"/>
        <v>0</v>
      </c>
      <c r="AB34" s="99">
        <f t="shared" ref="AB34:AC34" si="94">+AB127+AB220+AB313</f>
        <v>0</v>
      </c>
      <c r="AC34" s="99">
        <f t="shared" si="94"/>
        <v>0</v>
      </c>
      <c r="AD34" s="99">
        <f t="shared" ref="AD34:AE34" si="95">+AD127+AD220+AD313</f>
        <v>0</v>
      </c>
      <c r="AE34" s="99">
        <f t="shared" si="95"/>
        <v>0</v>
      </c>
      <c r="AF34" s="127"/>
      <c r="AG34" s="128"/>
      <c r="AI34" s="129"/>
    </row>
    <row r="35" spans="1:35" ht="15" customHeight="1">
      <c r="A35" s="4" t="s">
        <v>3769</v>
      </c>
      <c r="B35" s="4" t="s">
        <v>99</v>
      </c>
      <c r="C35" s="221"/>
      <c r="D35" s="223"/>
      <c r="E35" s="225"/>
      <c r="F35" s="13" t="s">
        <v>90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53"/>
      <c r="AG35" s="54"/>
    </row>
    <row r="36" spans="1:35" ht="15" customHeight="1" collapsed="1">
      <c r="A36" s="4" t="s">
        <v>3769</v>
      </c>
      <c r="B36" s="4" t="s">
        <v>54</v>
      </c>
      <c r="C36" s="221"/>
      <c r="D36" s="223"/>
      <c r="E36" s="225" t="s">
        <v>54</v>
      </c>
      <c r="F36" s="10" t="s">
        <v>40</v>
      </c>
      <c r="G36" s="19"/>
      <c r="H36" s="19"/>
      <c r="I36" s="19"/>
      <c r="J36" s="19"/>
      <c r="K36" s="19"/>
      <c r="L36" s="19"/>
      <c r="M36" s="19"/>
      <c r="N36" s="19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100">
        <f t="shared" ref="AF36:AF37" si="96">+SUM(O36:R36)</f>
        <v>0</v>
      </c>
      <c r="AG36" s="101">
        <f t="shared" ref="AG36:AG37" si="97">+SUM(S36:AD36)</f>
        <v>0</v>
      </c>
      <c r="AI36" s="124">
        <f>+SUMIF($O$1:$AD$1,"REAL",O36:AD36)</f>
        <v>0</v>
      </c>
    </row>
    <row r="37" spans="1:35" ht="15" customHeight="1">
      <c r="A37" s="4" t="s">
        <v>3769</v>
      </c>
      <c r="B37" s="4" t="s">
        <v>54</v>
      </c>
      <c r="C37" s="221"/>
      <c r="D37" s="223"/>
      <c r="E37" s="225"/>
      <c r="F37" s="11" t="s">
        <v>88</v>
      </c>
      <c r="G37" s="34"/>
      <c r="H37" s="34"/>
      <c r="I37" s="34"/>
      <c r="J37" s="34"/>
      <c r="K37" s="34"/>
      <c r="L37" s="34"/>
      <c r="M37" s="34"/>
      <c r="N37" s="34"/>
      <c r="O37" s="98"/>
      <c r="P37" s="98">
        <f>+P130+P223+P316</f>
        <v>0</v>
      </c>
      <c r="Q37" s="98">
        <f t="shared" ref="Q37:Y37" si="98">+Q130+Q223+Q316</f>
        <v>0</v>
      </c>
      <c r="R37" s="98">
        <f t="shared" si="98"/>
        <v>0</v>
      </c>
      <c r="S37" s="98">
        <f t="shared" si="98"/>
        <v>0</v>
      </c>
      <c r="T37" s="98">
        <f t="shared" si="98"/>
        <v>0</v>
      </c>
      <c r="U37" s="98">
        <f t="shared" si="98"/>
        <v>0</v>
      </c>
      <c r="V37" s="98">
        <f t="shared" si="98"/>
        <v>0</v>
      </c>
      <c r="W37" s="98">
        <f t="shared" si="98"/>
        <v>0</v>
      </c>
      <c r="X37" s="98">
        <f t="shared" si="98"/>
        <v>0</v>
      </c>
      <c r="Y37" s="98">
        <f t="shared" si="98"/>
        <v>0</v>
      </c>
      <c r="Z37" s="98">
        <f t="shared" ref="Z37:AA37" si="99">+Z130+Z223+Z316</f>
        <v>0</v>
      </c>
      <c r="AA37" s="98">
        <f t="shared" si="99"/>
        <v>0</v>
      </c>
      <c r="AB37" s="98">
        <f t="shared" ref="AB37:AC37" si="100">+AB130+AB223+AB316</f>
        <v>0</v>
      </c>
      <c r="AC37" s="98">
        <f t="shared" si="100"/>
        <v>0</v>
      </c>
      <c r="AD37" s="98">
        <f t="shared" ref="AD37:AE37" si="101">+AD130+AD223+AD316</f>
        <v>0</v>
      </c>
      <c r="AE37" s="98">
        <f t="shared" si="101"/>
        <v>0</v>
      </c>
      <c r="AF37" s="102">
        <f t="shared" si="96"/>
        <v>0</v>
      </c>
      <c r="AG37" s="103">
        <f t="shared" si="97"/>
        <v>0</v>
      </c>
      <c r="AI37" s="124">
        <f>+SUMIF($O$1:$AD$1,"REAL",O37:AD37)</f>
        <v>0</v>
      </c>
    </row>
    <row r="38" spans="1:35" s="8" customFormat="1" ht="15" customHeight="1">
      <c r="A38" s="4" t="s">
        <v>3769</v>
      </c>
      <c r="B38" s="4" t="s">
        <v>54</v>
      </c>
      <c r="C38" s="221"/>
      <c r="D38" s="224"/>
      <c r="E38" s="225"/>
      <c r="F38" s="13" t="s">
        <v>90</v>
      </c>
      <c r="G38" s="36"/>
      <c r="H38" s="36"/>
      <c r="I38" s="36"/>
      <c r="J38" s="36"/>
      <c r="K38" s="36"/>
      <c r="L38" s="36"/>
      <c r="M38" s="36"/>
      <c r="N38" s="36"/>
      <c r="O38" s="36"/>
      <c r="P38" s="36" t="str">
        <f>+IFERROR(P37/P36,"")</f>
        <v/>
      </c>
      <c r="Q38" s="36" t="str">
        <f t="shared" ref="Q38:Y38" si="102">+IFERROR(Q37/Q36,"")</f>
        <v/>
      </c>
      <c r="R38" s="36" t="str">
        <f t="shared" si="102"/>
        <v/>
      </c>
      <c r="S38" s="36" t="str">
        <f t="shared" si="102"/>
        <v/>
      </c>
      <c r="T38" s="36" t="str">
        <f t="shared" si="102"/>
        <v/>
      </c>
      <c r="U38" s="36" t="str">
        <f t="shared" si="102"/>
        <v/>
      </c>
      <c r="V38" s="36" t="str">
        <f t="shared" si="102"/>
        <v/>
      </c>
      <c r="W38" s="36" t="str">
        <f t="shared" si="102"/>
        <v/>
      </c>
      <c r="X38" s="36" t="str">
        <f t="shared" si="102"/>
        <v/>
      </c>
      <c r="Y38" s="36" t="str">
        <f t="shared" si="102"/>
        <v/>
      </c>
      <c r="Z38" s="36" t="str">
        <f t="shared" ref="Z38:AA38" si="103">+IFERROR(Z37/Z36,"")</f>
        <v/>
      </c>
      <c r="AA38" s="36" t="str">
        <f t="shared" si="103"/>
        <v/>
      </c>
      <c r="AB38" s="36" t="str">
        <f t="shared" ref="AB38:AC38" si="104">+IFERROR(AB37/AB36,"")</f>
        <v/>
      </c>
      <c r="AC38" s="36" t="str">
        <f t="shared" si="104"/>
        <v/>
      </c>
      <c r="AD38" s="36" t="str">
        <f t="shared" ref="AD38:AE38" si="105">+IFERROR(AD37/AD36,"")</f>
        <v/>
      </c>
      <c r="AE38" s="36" t="str">
        <f t="shared" si="105"/>
        <v/>
      </c>
      <c r="AF38" s="49" t="str">
        <f t="shared" ref="AF38:AG38" si="106">+IFERROR(AF37/AF36,"")</f>
        <v/>
      </c>
      <c r="AG38" s="50" t="str">
        <f t="shared" si="106"/>
        <v/>
      </c>
      <c r="AH38" s="4"/>
      <c r="AI38" s="1"/>
    </row>
    <row r="39" spans="1:35" ht="15" customHeight="1">
      <c r="A39" s="4" t="s">
        <v>3769</v>
      </c>
      <c r="B39" s="4" t="s">
        <v>50</v>
      </c>
      <c r="C39" s="221"/>
      <c r="D39" s="226" t="s">
        <v>36</v>
      </c>
      <c r="E39" s="225" t="s">
        <v>50</v>
      </c>
      <c r="F39" s="10" t="s">
        <v>40</v>
      </c>
      <c r="G39" s="19"/>
      <c r="H39" s="19"/>
      <c r="I39" s="19"/>
      <c r="J39" s="19"/>
      <c r="K39" s="19"/>
      <c r="L39" s="19"/>
      <c r="M39" s="19"/>
      <c r="N39" s="19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100">
        <f t="shared" ref="AF39:AF42" si="107">+SUM(O39:R39)</f>
        <v>0</v>
      </c>
      <c r="AG39" s="101">
        <f t="shared" ref="AG39:AG42" si="108">+SUM(S39:AD39)</f>
        <v>0</v>
      </c>
      <c r="AI39" s="124">
        <f>+SUMIF($O$1:$AD$1,"REAL",O39:AD39)</f>
        <v>0</v>
      </c>
    </row>
    <row r="40" spans="1:35" ht="13.8">
      <c r="A40" s="4" t="s">
        <v>3769</v>
      </c>
      <c r="B40" s="4" t="s">
        <v>50</v>
      </c>
      <c r="C40" s="221"/>
      <c r="D40" s="226"/>
      <c r="E40" s="225"/>
      <c r="F40" s="11" t="s">
        <v>88</v>
      </c>
      <c r="G40" s="34"/>
      <c r="H40" s="34"/>
      <c r="I40" s="34"/>
      <c r="J40" s="34"/>
      <c r="K40" s="34"/>
      <c r="L40" s="34"/>
      <c r="M40" s="34"/>
      <c r="N40" s="34"/>
      <c r="O40" s="98"/>
      <c r="P40" s="98">
        <f>SUM(P41:P42)</f>
        <v>0</v>
      </c>
      <c r="Q40" s="98">
        <f t="shared" ref="Q40:Y40" si="109">SUM(Q41:Q42)</f>
        <v>0</v>
      </c>
      <c r="R40" s="98">
        <f t="shared" si="109"/>
        <v>0</v>
      </c>
      <c r="S40" s="98">
        <f t="shared" si="109"/>
        <v>0</v>
      </c>
      <c r="T40" s="98">
        <f t="shared" si="109"/>
        <v>0</v>
      </c>
      <c r="U40" s="98">
        <f t="shared" si="109"/>
        <v>0</v>
      </c>
      <c r="V40" s="98">
        <f t="shared" si="109"/>
        <v>0</v>
      </c>
      <c r="W40" s="98">
        <f t="shared" si="109"/>
        <v>11</v>
      </c>
      <c r="X40" s="98">
        <f t="shared" si="109"/>
        <v>1</v>
      </c>
      <c r="Y40" s="98">
        <f t="shared" si="109"/>
        <v>2</v>
      </c>
      <c r="Z40" s="98">
        <f t="shared" ref="Z40:AA40" si="110">SUM(Z41:Z42)</f>
        <v>1</v>
      </c>
      <c r="AA40" s="98">
        <f t="shared" si="110"/>
        <v>1</v>
      </c>
      <c r="AB40" s="98">
        <f t="shared" ref="AB40:AC40" si="111">SUM(AB41:AB42)</f>
        <v>3</v>
      </c>
      <c r="AC40" s="98">
        <f t="shared" si="111"/>
        <v>1</v>
      </c>
      <c r="AD40" s="98">
        <f t="shared" ref="AD40:AE40" si="112">SUM(AD41:AD42)</f>
        <v>0</v>
      </c>
      <c r="AE40" s="98">
        <f t="shared" si="112"/>
        <v>1</v>
      </c>
      <c r="AF40" s="102">
        <f t="shared" si="107"/>
        <v>0</v>
      </c>
      <c r="AG40" s="103">
        <f t="shared" si="108"/>
        <v>20</v>
      </c>
      <c r="AI40" s="124">
        <f>+SUMIF($O$1:$AD$1,"REAL",O40:AD40)</f>
        <v>20</v>
      </c>
    </row>
    <row r="41" spans="1:35" ht="15" customHeight="1" outlineLevel="1">
      <c r="A41" s="4" t="s">
        <v>3769</v>
      </c>
      <c r="B41" s="4" t="s">
        <v>50</v>
      </c>
      <c r="C41" s="221"/>
      <c r="D41" s="226"/>
      <c r="E41" s="225"/>
      <c r="F41" s="12" t="s">
        <v>1</v>
      </c>
      <c r="G41" s="35"/>
      <c r="H41" s="35"/>
      <c r="I41" s="35"/>
      <c r="J41" s="35"/>
      <c r="K41" s="35"/>
      <c r="L41" s="35"/>
      <c r="M41" s="35"/>
      <c r="N41" s="35"/>
      <c r="O41" s="99"/>
      <c r="P41" s="99">
        <f>+P134+P227+P320</f>
        <v>0</v>
      </c>
      <c r="Q41" s="99">
        <f t="shared" ref="Q41:Y45" si="113">+Q134+Q227+Q320</f>
        <v>0</v>
      </c>
      <c r="R41" s="99">
        <f t="shared" si="113"/>
        <v>0</v>
      </c>
      <c r="S41" s="99">
        <f t="shared" si="113"/>
        <v>0</v>
      </c>
      <c r="T41" s="99">
        <f t="shared" si="113"/>
        <v>0</v>
      </c>
      <c r="U41" s="99">
        <f t="shared" si="113"/>
        <v>0</v>
      </c>
      <c r="V41" s="99">
        <f t="shared" si="113"/>
        <v>0</v>
      </c>
      <c r="W41" s="99">
        <f t="shared" si="113"/>
        <v>11</v>
      </c>
      <c r="X41" s="99">
        <f t="shared" si="113"/>
        <v>1</v>
      </c>
      <c r="Y41" s="99">
        <f t="shared" si="113"/>
        <v>2</v>
      </c>
      <c r="Z41" s="99">
        <f t="shared" ref="Z41:AA41" si="114">+Z134+Z227+Z320</f>
        <v>1</v>
      </c>
      <c r="AA41" s="99">
        <f t="shared" si="114"/>
        <v>1</v>
      </c>
      <c r="AB41" s="99">
        <f t="shared" ref="AB41:AC41" si="115">+AB134+AB227+AB320</f>
        <v>3</v>
      </c>
      <c r="AC41" s="99">
        <f t="shared" si="115"/>
        <v>1</v>
      </c>
      <c r="AD41" s="99">
        <f t="shared" ref="AD41:AE41" si="116">+AD134+AD227+AD320</f>
        <v>0</v>
      </c>
      <c r="AE41" s="99">
        <f t="shared" si="116"/>
        <v>1</v>
      </c>
      <c r="AF41" s="104">
        <f t="shared" si="107"/>
        <v>0</v>
      </c>
      <c r="AG41" s="105">
        <f t="shared" si="108"/>
        <v>20</v>
      </c>
    </row>
    <row r="42" spans="1:35" ht="15" customHeight="1" outlineLevel="1">
      <c r="A42" s="4" t="s">
        <v>3769</v>
      </c>
      <c r="B42" s="4" t="s">
        <v>50</v>
      </c>
      <c r="C42" s="221"/>
      <c r="D42" s="226"/>
      <c r="E42" s="225"/>
      <c r="F42" s="12" t="s">
        <v>2</v>
      </c>
      <c r="G42" s="35"/>
      <c r="H42" s="35"/>
      <c r="I42" s="35"/>
      <c r="J42" s="35"/>
      <c r="K42" s="35"/>
      <c r="L42" s="35"/>
      <c r="M42" s="35"/>
      <c r="N42" s="35"/>
      <c r="O42" s="99"/>
      <c r="P42" s="99">
        <f>+P135+P228+P321</f>
        <v>0</v>
      </c>
      <c r="Q42" s="99">
        <f t="shared" si="113"/>
        <v>0</v>
      </c>
      <c r="R42" s="99">
        <f t="shared" si="113"/>
        <v>0</v>
      </c>
      <c r="S42" s="99">
        <f t="shared" si="113"/>
        <v>0</v>
      </c>
      <c r="T42" s="99">
        <f t="shared" si="113"/>
        <v>0</v>
      </c>
      <c r="U42" s="99">
        <f t="shared" si="113"/>
        <v>0</v>
      </c>
      <c r="V42" s="99">
        <f t="shared" si="113"/>
        <v>0</v>
      </c>
      <c r="W42" s="99">
        <f t="shared" si="113"/>
        <v>0</v>
      </c>
      <c r="X42" s="99">
        <f t="shared" si="113"/>
        <v>0</v>
      </c>
      <c r="Y42" s="99">
        <f t="shared" si="113"/>
        <v>0</v>
      </c>
      <c r="Z42" s="99">
        <f t="shared" ref="Z42:AA42" si="117">+Z135+Z228+Z321</f>
        <v>0</v>
      </c>
      <c r="AA42" s="99">
        <f t="shared" si="117"/>
        <v>0</v>
      </c>
      <c r="AB42" s="99">
        <f t="shared" ref="AB42:AC42" si="118">+AB135+AB228+AB321</f>
        <v>0</v>
      </c>
      <c r="AC42" s="99">
        <f t="shared" si="118"/>
        <v>0</v>
      </c>
      <c r="AD42" s="99">
        <f t="shared" ref="AD42:AE42" si="119">+AD135+AD228+AD321</f>
        <v>0</v>
      </c>
      <c r="AE42" s="99">
        <f t="shared" si="119"/>
        <v>0</v>
      </c>
      <c r="AF42" s="104">
        <f t="shared" si="107"/>
        <v>0</v>
      </c>
      <c r="AG42" s="105">
        <f t="shared" si="108"/>
        <v>0</v>
      </c>
    </row>
    <row r="43" spans="1:35" ht="15" customHeight="1" outlineLevel="1">
      <c r="A43" s="4" t="s">
        <v>3769</v>
      </c>
      <c r="B43" s="4" t="s">
        <v>50</v>
      </c>
      <c r="C43" s="221"/>
      <c r="D43" s="226"/>
      <c r="E43" s="225"/>
      <c r="F43" s="14" t="s">
        <v>83</v>
      </c>
      <c r="G43" s="37"/>
      <c r="H43" s="37"/>
      <c r="I43" s="37"/>
      <c r="J43" s="37"/>
      <c r="K43" s="37"/>
      <c r="L43" s="37"/>
      <c r="M43" s="37"/>
      <c r="N43" s="37"/>
      <c r="O43" s="106"/>
      <c r="P43" s="106">
        <f>+P136+P229+P322</f>
        <v>0</v>
      </c>
      <c r="Q43" s="106">
        <f t="shared" si="113"/>
        <v>0</v>
      </c>
      <c r="R43" s="106">
        <f t="shared" si="113"/>
        <v>0</v>
      </c>
      <c r="S43" s="106">
        <f t="shared" si="113"/>
        <v>0</v>
      </c>
      <c r="T43" s="106">
        <f t="shared" si="113"/>
        <v>0</v>
      </c>
      <c r="U43" s="106">
        <f t="shared" si="113"/>
        <v>0</v>
      </c>
      <c r="V43" s="106">
        <f t="shared" si="113"/>
        <v>0</v>
      </c>
      <c r="W43" s="106">
        <f t="shared" si="113"/>
        <v>0</v>
      </c>
      <c r="X43" s="106">
        <f t="shared" si="113"/>
        <v>0</v>
      </c>
      <c r="Y43" s="106">
        <f t="shared" si="113"/>
        <v>0</v>
      </c>
      <c r="Z43" s="106">
        <f t="shared" ref="Z43:AA43" si="120">+Z136+Z229+Z322</f>
        <v>0</v>
      </c>
      <c r="AA43" s="106">
        <f t="shared" si="120"/>
        <v>0</v>
      </c>
      <c r="AB43" s="106">
        <f t="shared" ref="AB43:AC43" si="121">+AB136+AB229+AB322</f>
        <v>0</v>
      </c>
      <c r="AC43" s="106">
        <f t="shared" si="121"/>
        <v>0</v>
      </c>
      <c r="AD43" s="106">
        <f t="shared" ref="AD43:AE43" si="122">+AD136+AD229+AD322</f>
        <v>0</v>
      </c>
      <c r="AE43" s="106">
        <f t="shared" si="122"/>
        <v>0</v>
      </c>
      <c r="AF43" s="107">
        <f t="shared" ref="AF43" si="123">+SUMIF($O$1:$AD$1,"REAL",O43:AD43)</f>
        <v>0</v>
      </c>
      <c r="AG43" s="108"/>
    </row>
    <row r="44" spans="1:35" ht="15" customHeight="1" outlineLevel="1">
      <c r="A44" s="4" t="s">
        <v>3769</v>
      </c>
      <c r="B44" s="4" t="s">
        <v>50</v>
      </c>
      <c r="C44" s="221"/>
      <c r="D44" s="226"/>
      <c r="E44" s="225"/>
      <c r="F44" s="14" t="s">
        <v>103</v>
      </c>
      <c r="G44" s="37"/>
      <c r="H44" s="37"/>
      <c r="I44" s="37"/>
      <c r="J44" s="37"/>
      <c r="K44" s="37"/>
      <c r="L44" s="37"/>
      <c r="M44" s="37"/>
      <c r="N44" s="37"/>
      <c r="O44" s="106"/>
      <c r="P44" s="106">
        <f t="shared" ref="P44:P45" si="124">+P137+P230+P323</f>
        <v>0</v>
      </c>
      <c r="Q44" s="106">
        <f t="shared" si="113"/>
        <v>0</v>
      </c>
      <c r="R44" s="106">
        <f t="shared" si="113"/>
        <v>0</v>
      </c>
      <c r="S44" s="106">
        <f t="shared" si="113"/>
        <v>0</v>
      </c>
      <c r="T44" s="106">
        <f t="shared" si="113"/>
        <v>0</v>
      </c>
      <c r="U44" s="106">
        <f t="shared" si="113"/>
        <v>0</v>
      </c>
      <c r="V44" s="106">
        <f t="shared" si="113"/>
        <v>0</v>
      </c>
      <c r="W44" s="106">
        <f t="shared" si="113"/>
        <v>0</v>
      </c>
      <c r="X44" s="106">
        <f t="shared" si="113"/>
        <v>0</v>
      </c>
      <c r="Y44" s="106">
        <f t="shared" si="113"/>
        <v>0</v>
      </c>
      <c r="Z44" s="106">
        <f t="shared" ref="Z44:AA44" si="125">+Z137+Z230+Z323</f>
        <v>0</v>
      </c>
      <c r="AA44" s="106">
        <f t="shared" si="125"/>
        <v>0</v>
      </c>
      <c r="AB44" s="106">
        <f t="shared" ref="AB44:AC44" si="126">+AB137+AB230+AB323</f>
        <v>0</v>
      </c>
      <c r="AC44" s="106">
        <f t="shared" si="126"/>
        <v>0</v>
      </c>
      <c r="AD44" s="106">
        <f t="shared" ref="AD44:AE44" si="127">+AD137+AD230+AD323</f>
        <v>0</v>
      </c>
      <c r="AE44" s="106">
        <f t="shared" si="127"/>
        <v>0</v>
      </c>
      <c r="AF44" s="107"/>
      <c r="AG44" s="108"/>
    </row>
    <row r="45" spans="1:35" ht="15" customHeight="1" outlineLevel="1">
      <c r="A45" s="4" t="s">
        <v>3769</v>
      </c>
      <c r="B45" s="4" t="s">
        <v>50</v>
      </c>
      <c r="C45" s="221"/>
      <c r="D45" s="226"/>
      <c r="E45" s="225"/>
      <c r="F45" s="14" t="s">
        <v>104</v>
      </c>
      <c r="G45" s="37"/>
      <c r="H45" s="37"/>
      <c r="I45" s="37"/>
      <c r="J45" s="37"/>
      <c r="K45" s="37"/>
      <c r="L45" s="37"/>
      <c r="M45" s="37"/>
      <c r="N45" s="37"/>
      <c r="O45" s="106"/>
      <c r="P45" s="106">
        <f t="shared" si="124"/>
        <v>0</v>
      </c>
      <c r="Q45" s="106">
        <f t="shared" si="113"/>
        <v>0</v>
      </c>
      <c r="R45" s="106">
        <f t="shared" si="113"/>
        <v>0</v>
      </c>
      <c r="S45" s="106">
        <f t="shared" si="113"/>
        <v>0</v>
      </c>
      <c r="T45" s="106">
        <f t="shared" si="113"/>
        <v>0</v>
      </c>
      <c r="U45" s="106">
        <f t="shared" si="113"/>
        <v>0</v>
      </c>
      <c r="V45" s="106">
        <f t="shared" si="113"/>
        <v>0</v>
      </c>
      <c r="W45" s="106">
        <f t="shared" si="113"/>
        <v>0</v>
      </c>
      <c r="X45" s="106">
        <f t="shared" si="113"/>
        <v>0</v>
      </c>
      <c r="Y45" s="106">
        <f t="shared" si="113"/>
        <v>0</v>
      </c>
      <c r="Z45" s="106">
        <f t="shared" ref="Z45:AA45" si="128">+Z138+Z231+Z324</f>
        <v>0</v>
      </c>
      <c r="AA45" s="106">
        <f t="shared" si="128"/>
        <v>0</v>
      </c>
      <c r="AB45" s="106">
        <f t="shared" ref="AB45:AC45" si="129">+AB138+AB231+AB324</f>
        <v>0</v>
      </c>
      <c r="AC45" s="106">
        <f t="shared" si="129"/>
        <v>0</v>
      </c>
      <c r="AD45" s="106">
        <f t="shared" ref="AD45:AE45" si="130">+AD138+AD231+AD324</f>
        <v>0</v>
      </c>
      <c r="AE45" s="106">
        <f t="shared" si="130"/>
        <v>0</v>
      </c>
      <c r="AF45" s="107"/>
      <c r="AG45" s="108"/>
    </row>
    <row r="46" spans="1:35" s="8" customFormat="1">
      <c r="A46" s="4" t="s">
        <v>3769</v>
      </c>
      <c r="B46" s="4" t="s">
        <v>50</v>
      </c>
      <c r="C46" s="221"/>
      <c r="D46" s="226"/>
      <c r="E46" s="225"/>
      <c r="F46" s="13" t="s">
        <v>90</v>
      </c>
      <c r="G46" s="36"/>
      <c r="H46" s="36"/>
      <c r="I46" s="36"/>
      <c r="J46" s="36"/>
      <c r="K46" s="36"/>
      <c r="L46" s="36"/>
      <c r="M46" s="36"/>
      <c r="N46" s="36"/>
      <c r="O46" s="36"/>
      <c r="P46" s="36" t="str">
        <f>+IFERROR(P40/P39,"")</f>
        <v/>
      </c>
      <c r="Q46" s="36" t="str">
        <f t="shared" ref="Q46:Y46" si="131">+IFERROR(Q40/Q39,"")</f>
        <v/>
      </c>
      <c r="R46" s="36" t="str">
        <f t="shared" si="131"/>
        <v/>
      </c>
      <c r="S46" s="36" t="str">
        <f t="shared" si="131"/>
        <v/>
      </c>
      <c r="T46" s="36" t="str">
        <f t="shared" si="131"/>
        <v/>
      </c>
      <c r="U46" s="36" t="str">
        <f t="shared" si="131"/>
        <v/>
      </c>
      <c r="V46" s="36" t="str">
        <f t="shared" si="131"/>
        <v/>
      </c>
      <c r="W46" s="36" t="str">
        <f t="shared" si="131"/>
        <v/>
      </c>
      <c r="X46" s="36" t="str">
        <f t="shared" si="131"/>
        <v/>
      </c>
      <c r="Y46" s="36" t="str">
        <f t="shared" si="131"/>
        <v/>
      </c>
      <c r="Z46" s="36" t="str">
        <f t="shared" ref="Z46:AA46" si="132">+IFERROR(Z40/Z39,"")</f>
        <v/>
      </c>
      <c r="AA46" s="36" t="str">
        <f t="shared" si="132"/>
        <v/>
      </c>
      <c r="AB46" s="36" t="str">
        <f t="shared" ref="AB46:AC46" si="133">+IFERROR(AB40/AB39,"")</f>
        <v/>
      </c>
      <c r="AC46" s="36" t="str">
        <f t="shared" si="133"/>
        <v/>
      </c>
      <c r="AD46" s="36" t="str">
        <f t="shared" ref="AD46:AE46" si="134">+IFERROR(AD40/AD39,"")</f>
        <v/>
      </c>
      <c r="AE46" s="36" t="str">
        <f t="shared" si="134"/>
        <v/>
      </c>
      <c r="AF46" s="53" t="str">
        <f t="shared" ref="AF46:AG46" si="135">+IFERROR(AF40/AF39,"")</f>
        <v/>
      </c>
      <c r="AG46" s="54" t="str">
        <f t="shared" si="135"/>
        <v/>
      </c>
      <c r="AH46" s="4"/>
      <c r="AI46" s="1"/>
    </row>
    <row r="47" spans="1:35" ht="15" customHeight="1">
      <c r="A47" s="4" t="s">
        <v>3769</v>
      </c>
      <c r="B47" s="4" t="s">
        <v>41</v>
      </c>
      <c r="C47" s="221"/>
      <c r="D47" s="222" t="s">
        <v>37</v>
      </c>
      <c r="E47" s="225" t="s">
        <v>41</v>
      </c>
      <c r="F47" s="10" t="s">
        <v>40</v>
      </c>
      <c r="G47" s="19"/>
      <c r="H47" s="19"/>
      <c r="I47" s="19"/>
      <c r="J47" s="19"/>
      <c r="K47" s="19"/>
      <c r="L47" s="19"/>
      <c r="M47" s="19"/>
      <c r="N47" s="19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100">
        <f t="shared" ref="AF47:AF50" si="136">+SUM(O47:R47)</f>
        <v>0</v>
      </c>
      <c r="AG47" s="101">
        <f t="shared" ref="AG47:AG50" si="137">+SUM(S47:AD47)</f>
        <v>0</v>
      </c>
      <c r="AI47" s="124">
        <f>+SUMIF($O$1:$AD$1,"REAL",O47:AD47)</f>
        <v>0</v>
      </c>
    </row>
    <row r="48" spans="1:35" ht="13.8">
      <c r="A48" s="4" t="s">
        <v>3769</v>
      </c>
      <c r="B48" s="4" t="s">
        <v>41</v>
      </c>
      <c r="C48" s="221"/>
      <c r="D48" s="223"/>
      <c r="E48" s="225"/>
      <c r="F48" s="11" t="s">
        <v>88</v>
      </c>
      <c r="G48" s="34"/>
      <c r="H48" s="34"/>
      <c r="I48" s="34"/>
      <c r="J48" s="34"/>
      <c r="K48" s="34"/>
      <c r="L48" s="34"/>
      <c r="M48" s="34"/>
      <c r="N48" s="34"/>
      <c r="O48" s="98"/>
      <c r="P48" s="98">
        <f>SUM(P49:P51)</f>
        <v>0</v>
      </c>
      <c r="Q48" s="98">
        <f t="shared" ref="Q48:Y48" si="138">SUM(Q49:Q51)</f>
        <v>0</v>
      </c>
      <c r="R48" s="98">
        <f t="shared" si="138"/>
        <v>0</v>
      </c>
      <c r="S48" s="98">
        <f t="shared" si="138"/>
        <v>0</v>
      </c>
      <c r="T48" s="98">
        <f t="shared" si="138"/>
        <v>0</v>
      </c>
      <c r="U48" s="98">
        <f t="shared" si="138"/>
        <v>0</v>
      </c>
      <c r="V48" s="98">
        <f t="shared" si="138"/>
        <v>0</v>
      </c>
      <c r="W48" s="98">
        <f t="shared" si="138"/>
        <v>0</v>
      </c>
      <c r="X48" s="98">
        <f t="shared" si="138"/>
        <v>0</v>
      </c>
      <c r="Y48" s="98">
        <f t="shared" si="138"/>
        <v>0</v>
      </c>
      <c r="Z48" s="98">
        <f t="shared" ref="Z48:AA48" si="139">SUM(Z49:Z51)</f>
        <v>0</v>
      </c>
      <c r="AA48" s="98">
        <f t="shared" si="139"/>
        <v>0</v>
      </c>
      <c r="AB48" s="98">
        <f t="shared" ref="AB48:AC48" si="140">SUM(AB49:AB51)</f>
        <v>0</v>
      </c>
      <c r="AC48" s="98">
        <f t="shared" si="140"/>
        <v>0</v>
      </c>
      <c r="AD48" s="98">
        <f t="shared" ref="AD48:AE48" si="141">SUM(AD49:AD51)</f>
        <v>0</v>
      </c>
      <c r="AE48" s="98">
        <f t="shared" si="141"/>
        <v>0</v>
      </c>
      <c r="AF48" s="102">
        <f t="shared" si="136"/>
        <v>0</v>
      </c>
      <c r="AG48" s="103">
        <f t="shared" si="137"/>
        <v>0</v>
      </c>
      <c r="AI48" s="124">
        <f>+SUMIF($O$1:$AD$1,"REAL",O48:AD48)</f>
        <v>0</v>
      </c>
    </row>
    <row r="49" spans="1:35" ht="15" customHeight="1" outlineLevel="1">
      <c r="A49" s="4" t="s">
        <v>3769</v>
      </c>
      <c r="B49" s="4" t="s">
        <v>41</v>
      </c>
      <c r="C49" s="221"/>
      <c r="D49" s="223"/>
      <c r="E49" s="225"/>
      <c r="F49" s="12" t="s">
        <v>105</v>
      </c>
      <c r="G49" s="35"/>
      <c r="H49" s="35"/>
      <c r="I49" s="35"/>
      <c r="J49" s="35"/>
      <c r="K49" s="35"/>
      <c r="L49" s="35"/>
      <c r="M49" s="35"/>
      <c r="N49" s="35"/>
      <c r="O49" s="99"/>
      <c r="P49" s="99">
        <f>+P142+P235+P328</f>
        <v>0</v>
      </c>
      <c r="Q49" s="99">
        <f t="shared" ref="Q49:Y50" si="142">+Q142+Q235+Q328</f>
        <v>0</v>
      </c>
      <c r="R49" s="99">
        <f t="shared" si="142"/>
        <v>0</v>
      </c>
      <c r="S49" s="99">
        <f t="shared" si="142"/>
        <v>0</v>
      </c>
      <c r="T49" s="99">
        <f t="shared" si="142"/>
        <v>0</v>
      </c>
      <c r="U49" s="99">
        <f t="shared" si="142"/>
        <v>0</v>
      </c>
      <c r="V49" s="99">
        <f t="shared" si="142"/>
        <v>0</v>
      </c>
      <c r="W49" s="99">
        <f t="shared" si="142"/>
        <v>0</v>
      </c>
      <c r="X49" s="99">
        <f t="shared" si="142"/>
        <v>0</v>
      </c>
      <c r="Y49" s="99">
        <f t="shared" si="142"/>
        <v>0</v>
      </c>
      <c r="Z49" s="99">
        <f t="shared" ref="Z49:AA49" si="143">+Z142+Z235+Z328</f>
        <v>0</v>
      </c>
      <c r="AA49" s="99">
        <f t="shared" si="143"/>
        <v>0</v>
      </c>
      <c r="AB49" s="99">
        <f t="shared" ref="AB49:AC49" si="144">+AB142+AB235+AB328</f>
        <v>0</v>
      </c>
      <c r="AC49" s="99">
        <f t="shared" si="144"/>
        <v>0</v>
      </c>
      <c r="AD49" s="99">
        <f t="shared" ref="AD49:AE49" si="145">+AD142+AD235+AD328</f>
        <v>0</v>
      </c>
      <c r="AE49" s="99">
        <f t="shared" si="145"/>
        <v>0</v>
      </c>
      <c r="AF49" s="104">
        <f t="shared" si="136"/>
        <v>0</v>
      </c>
      <c r="AG49" s="105">
        <f t="shared" si="137"/>
        <v>0</v>
      </c>
    </row>
    <row r="50" spans="1:35" ht="15" customHeight="1" outlineLevel="1">
      <c r="A50" s="4" t="s">
        <v>3769</v>
      </c>
      <c r="B50" s="4" t="s">
        <v>41</v>
      </c>
      <c r="C50" s="221"/>
      <c r="D50" s="223"/>
      <c r="E50" s="225"/>
      <c r="F50" s="12" t="s">
        <v>106</v>
      </c>
      <c r="G50" s="35"/>
      <c r="H50" s="35"/>
      <c r="I50" s="35"/>
      <c r="J50" s="35"/>
      <c r="K50" s="35"/>
      <c r="L50" s="35"/>
      <c r="M50" s="35"/>
      <c r="N50" s="35"/>
      <c r="O50" s="99"/>
      <c r="P50" s="99">
        <f>+P143+P236+P329</f>
        <v>0</v>
      </c>
      <c r="Q50" s="99">
        <f t="shared" si="142"/>
        <v>0</v>
      </c>
      <c r="R50" s="99">
        <f t="shared" si="142"/>
        <v>0</v>
      </c>
      <c r="S50" s="99">
        <f t="shared" si="142"/>
        <v>0</v>
      </c>
      <c r="T50" s="99">
        <f t="shared" si="142"/>
        <v>0</v>
      </c>
      <c r="U50" s="99">
        <f t="shared" si="142"/>
        <v>0</v>
      </c>
      <c r="V50" s="99">
        <f t="shared" si="142"/>
        <v>0</v>
      </c>
      <c r="W50" s="99">
        <f t="shared" si="142"/>
        <v>0</v>
      </c>
      <c r="X50" s="99">
        <f t="shared" si="142"/>
        <v>0</v>
      </c>
      <c r="Y50" s="99">
        <f t="shared" si="142"/>
        <v>0</v>
      </c>
      <c r="Z50" s="99">
        <f t="shared" ref="Z50:AA50" si="146">+Z143+Z236+Z329</f>
        <v>0</v>
      </c>
      <c r="AA50" s="99">
        <f t="shared" si="146"/>
        <v>0</v>
      </c>
      <c r="AB50" s="99">
        <f t="shared" ref="AB50:AC50" si="147">+AB143+AB236+AB329</f>
        <v>0</v>
      </c>
      <c r="AC50" s="99">
        <f t="shared" si="147"/>
        <v>0</v>
      </c>
      <c r="AD50" s="99">
        <f t="shared" ref="AD50:AE50" si="148">+AD143+AD236+AD329</f>
        <v>0</v>
      </c>
      <c r="AE50" s="99">
        <f t="shared" si="148"/>
        <v>0</v>
      </c>
      <c r="AF50" s="104">
        <f t="shared" si="136"/>
        <v>0</v>
      </c>
      <c r="AG50" s="105">
        <f t="shared" si="137"/>
        <v>0</v>
      </c>
    </row>
    <row r="51" spans="1:35" ht="15" customHeight="1" outlineLevel="1">
      <c r="A51" s="4" t="s">
        <v>3769</v>
      </c>
      <c r="B51" s="4" t="s">
        <v>41</v>
      </c>
      <c r="C51" s="221"/>
      <c r="D51" s="223"/>
      <c r="E51" s="225"/>
      <c r="F51" s="12" t="s">
        <v>107</v>
      </c>
      <c r="G51" s="35"/>
      <c r="H51" s="35"/>
      <c r="I51" s="35"/>
      <c r="J51" s="35"/>
      <c r="K51" s="35"/>
      <c r="L51" s="35"/>
      <c r="M51" s="35"/>
      <c r="N51" s="35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104"/>
      <c r="AG51" s="105"/>
    </row>
    <row r="52" spans="1:35" s="8" customFormat="1">
      <c r="A52" s="4" t="s">
        <v>3769</v>
      </c>
      <c r="B52" s="4" t="s">
        <v>41</v>
      </c>
      <c r="C52" s="221"/>
      <c r="D52" s="223"/>
      <c r="E52" s="225"/>
      <c r="F52" s="13" t="s">
        <v>90</v>
      </c>
      <c r="G52" s="36"/>
      <c r="H52" s="36"/>
      <c r="I52" s="36"/>
      <c r="J52" s="36"/>
      <c r="K52" s="36"/>
      <c r="L52" s="36"/>
      <c r="M52" s="36"/>
      <c r="N52" s="36"/>
      <c r="O52" s="109"/>
      <c r="P52" s="109" t="str">
        <f t="shared" ref="P52:Y52" si="149">+IFERROR(P48/P47,"")</f>
        <v/>
      </c>
      <c r="Q52" s="109" t="str">
        <f t="shared" si="149"/>
        <v/>
      </c>
      <c r="R52" s="109" t="str">
        <f t="shared" si="149"/>
        <v/>
      </c>
      <c r="S52" s="109" t="str">
        <f t="shared" si="149"/>
        <v/>
      </c>
      <c r="T52" s="109" t="str">
        <f t="shared" si="149"/>
        <v/>
      </c>
      <c r="U52" s="109" t="str">
        <f t="shared" si="149"/>
        <v/>
      </c>
      <c r="V52" s="109" t="str">
        <f t="shared" si="149"/>
        <v/>
      </c>
      <c r="W52" s="109" t="str">
        <f t="shared" si="149"/>
        <v/>
      </c>
      <c r="X52" s="109" t="str">
        <f t="shared" si="149"/>
        <v/>
      </c>
      <c r="Y52" s="109" t="str">
        <f t="shared" si="149"/>
        <v/>
      </c>
      <c r="Z52" s="109" t="str">
        <f t="shared" ref="Z52:AA52" si="150">+IFERROR(Z48/Z47,"")</f>
        <v/>
      </c>
      <c r="AA52" s="109" t="str">
        <f t="shared" si="150"/>
        <v/>
      </c>
      <c r="AB52" s="109" t="str">
        <f t="shared" ref="AB52:AC52" si="151">+IFERROR(AB48/AB47,"")</f>
        <v/>
      </c>
      <c r="AC52" s="109" t="str">
        <f t="shared" si="151"/>
        <v/>
      </c>
      <c r="AD52" s="109" t="str">
        <f t="shared" ref="AD52:AE52" si="152">+IFERROR(AD48/AD47,"")</f>
        <v/>
      </c>
      <c r="AE52" s="109" t="str">
        <f t="shared" si="152"/>
        <v/>
      </c>
      <c r="AF52" s="110" t="str">
        <f t="shared" ref="AF52:AG52" si="153">+IFERROR(AF48/AF47,"")</f>
        <v/>
      </c>
      <c r="AG52" s="111" t="str">
        <f t="shared" si="153"/>
        <v/>
      </c>
      <c r="AH52" s="4"/>
      <c r="AI52" s="1"/>
    </row>
    <row r="53" spans="1:35" s="8" customFormat="1" ht="13.8">
      <c r="A53" s="4" t="s">
        <v>3769</v>
      </c>
      <c r="B53" s="8" t="s">
        <v>108</v>
      </c>
      <c r="C53" s="221"/>
      <c r="D53" s="223"/>
      <c r="E53" s="225" t="s">
        <v>108</v>
      </c>
      <c r="F53" s="10" t="s">
        <v>40</v>
      </c>
      <c r="G53" s="19"/>
      <c r="H53" s="19"/>
      <c r="I53" s="19"/>
      <c r="J53" s="19"/>
      <c r="K53" s="19"/>
      <c r="L53" s="19"/>
      <c r="M53" s="19"/>
      <c r="N53" s="19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100"/>
      <c r="AG53" s="101"/>
      <c r="AH53" s="4"/>
      <c r="AI53" s="124">
        <f>+SUMIF($O$1:$AD$1,"REAL",O53:AD53)</f>
        <v>0</v>
      </c>
    </row>
    <row r="54" spans="1:35" s="8" customFormat="1" ht="13.8">
      <c r="A54" s="4" t="s">
        <v>3769</v>
      </c>
      <c r="B54" s="8" t="s">
        <v>108</v>
      </c>
      <c r="C54" s="221"/>
      <c r="D54" s="223"/>
      <c r="E54" s="225"/>
      <c r="F54" s="11" t="s">
        <v>88</v>
      </c>
      <c r="G54" s="34"/>
      <c r="H54" s="34"/>
      <c r="I54" s="34"/>
      <c r="J54" s="34"/>
      <c r="K54" s="34"/>
      <c r="L54" s="34"/>
      <c r="M54" s="34"/>
      <c r="N54" s="34"/>
      <c r="O54" s="98"/>
      <c r="P54" s="98">
        <f>SUM(P55:P57)</f>
        <v>0</v>
      </c>
      <c r="Q54" s="98">
        <f t="shared" ref="Q54:Y54" si="154">SUM(Q55:Q57)</f>
        <v>0</v>
      </c>
      <c r="R54" s="98">
        <f t="shared" si="154"/>
        <v>0</v>
      </c>
      <c r="S54" s="98">
        <f t="shared" si="154"/>
        <v>0</v>
      </c>
      <c r="T54" s="98">
        <f t="shared" si="154"/>
        <v>0</v>
      </c>
      <c r="U54" s="98">
        <f t="shared" si="154"/>
        <v>0</v>
      </c>
      <c r="V54" s="98">
        <f t="shared" si="154"/>
        <v>0</v>
      </c>
      <c r="W54" s="98">
        <f t="shared" si="154"/>
        <v>0</v>
      </c>
      <c r="X54" s="98">
        <f t="shared" si="154"/>
        <v>0</v>
      </c>
      <c r="Y54" s="98">
        <f t="shared" si="154"/>
        <v>0</v>
      </c>
      <c r="Z54" s="98">
        <f t="shared" ref="Z54:AA54" si="155">SUM(Z55:Z57)</f>
        <v>0</v>
      </c>
      <c r="AA54" s="98">
        <f t="shared" si="155"/>
        <v>0</v>
      </c>
      <c r="AB54" s="98">
        <f t="shared" ref="AB54:AC54" si="156">SUM(AB55:AB57)</f>
        <v>0</v>
      </c>
      <c r="AC54" s="98">
        <f t="shared" si="156"/>
        <v>0</v>
      </c>
      <c r="AD54" s="98">
        <f t="shared" ref="AD54:AE54" si="157">SUM(AD55:AD57)</f>
        <v>0</v>
      </c>
      <c r="AE54" s="98">
        <f t="shared" si="157"/>
        <v>0</v>
      </c>
      <c r="AF54" s="102"/>
      <c r="AG54" s="103"/>
      <c r="AH54" s="4"/>
      <c r="AI54" s="124">
        <f>+SUMIF($O$1:$AD$1,"REAL",O54:AD54)</f>
        <v>0</v>
      </c>
    </row>
    <row r="55" spans="1:35" s="8" customFormat="1">
      <c r="A55" s="4" t="s">
        <v>3769</v>
      </c>
      <c r="B55" s="8" t="s">
        <v>108</v>
      </c>
      <c r="C55" s="221"/>
      <c r="D55" s="223"/>
      <c r="E55" s="225"/>
      <c r="F55" s="12" t="s">
        <v>110</v>
      </c>
      <c r="G55" s="35"/>
      <c r="H55" s="35"/>
      <c r="I55" s="35"/>
      <c r="J55" s="35"/>
      <c r="K55" s="35"/>
      <c r="L55" s="35"/>
      <c r="M55" s="35"/>
      <c r="N55" s="35"/>
      <c r="O55" s="99"/>
      <c r="P55" s="99">
        <f>+P148+P241+P334</f>
        <v>0</v>
      </c>
      <c r="Q55" s="99">
        <f t="shared" ref="Q55:Y56" si="158">+Q148+Q241+Q334</f>
        <v>0</v>
      </c>
      <c r="R55" s="99">
        <f t="shared" si="158"/>
        <v>0</v>
      </c>
      <c r="S55" s="99">
        <f t="shared" si="158"/>
        <v>0</v>
      </c>
      <c r="T55" s="99">
        <f t="shared" si="158"/>
        <v>0</v>
      </c>
      <c r="U55" s="99">
        <f t="shared" si="158"/>
        <v>0</v>
      </c>
      <c r="V55" s="99">
        <f t="shared" si="158"/>
        <v>0</v>
      </c>
      <c r="W55" s="99">
        <f t="shared" si="158"/>
        <v>0</v>
      </c>
      <c r="X55" s="99">
        <f t="shared" si="158"/>
        <v>0</v>
      </c>
      <c r="Y55" s="99">
        <f t="shared" si="158"/>
        <v>0</v>
      </c>
      <c r="Z55" s="99">
        <f t="shared" ref="Z55:AA55" si="159">+Z148+Z241+Z334</f>
        <v>0</v>
      </c>
      <c r="AA55" s="99">
        <f t="shared" si="159"/>
        <v>0</v>
      </c>
      <c r="AB55" s="99">
        <f t="shared" ref="AB55:AC55" si="160">+AB148+AB241+AB334</f>
        <v>0</v>
      </c>
      <c r="AC55" s="99">
        <f t="shared" si="160"/>
        <v>0</v>
      </c>
      <c r="AD55" s="99">
        <f t="shared" ref="AD55:AE55" si="161">+AD148+AD241+AD334</f>
        <v>0</v>
      </c>
      <c r="AE55" s="99">
        <f t="shared" si="161"/>
        <v>0</v>
      </c>
      <c r="AF55" s="104"/>
      <c r="AG55" s="105"/>
      <c r="AH55" s="4"/>
      <c r="AI55" s="1"/>
    </row>
    <row r="56" spans="1:35" s="8" customFormat="1">
      <c r="A56" s="4" t="s">
        <v>3769</v>
      </c>
      <c r="B56" s="8" t="s">
        <v>108</v>
      </c>
      <c r="C56" s="221"/>
      <c r="D56" s="223"/>
      <c r="E56" s="225"/>
      <c r="F56" s="12" t="s">
        <v>111</v>
      </c>
      <c r="G56" s="35"/>
      <c r="H56" s="35"/>
      <c r="I56" s="35"/>
      <c r="J56" s="35"/>
      <c r="K56" s="35"/>
      <c r="L56" s="35"/>
      <c r="M56" s="35"/>
      <c r="N56" s="35"/>
      <c r="O56" s="99"/>
      <c r="P56" s="99">
        <f>+P149+P242+P335</f>
        <v>0</v>
      </c>
      <c r="Q56" s="99">
        <f t="shared" si="158"/>
        <v>0</v>
      </c>
      <c r="R56" s="99">
        <f t="shared" si="158"/>
        <v>0</v>
      </c>
      <c r="S56" s="99">
        <f t="shared" si="158"/>
        <v>0</v>
      </c>
      <c r="T56" s="99">
        <f t="shared" si="158"/>
        <v>0</v>
      </c>
      <c r="U56" s="99">
        <f t="shared" si="158"/>
        <v>0</v>
      </c>
      <c r="V56" s="99">
        <f t="shared" si="158"/>
        <v>0</v>
      </c>
      <c r="W56" s="99">
        <f t="shared" si="158"/>
        <v>0</v>
      </c>
      <c r="X56" s="99">
        <f t="shared" si="158"/>
        <v>0</v>
      </c>
      <c r="Y56" s="99">
        <f t="shared" si="158"/>
        <v>0</v>
      </c>
      <c r="Z56" s="99">
        <f t="shared" ref="Z56:AA56" si="162">+Z149+Z242+Z335</f>
        <v>0</v>
      </c>
      <c r="AA56" s="99">
        <f t="shared" si="162"/>
        <v>0</v>
      </c>
      <c r="AB56" s="99">
        <f t="shared" ref="AB56:AC56" si="163">+AB149+AB242+AB335</f>
        <v>0</v>
      </c>
      <c r="AC56" s="99">
        <f t="shared" si="163"/>
        <v>0</v>
      </c>
      <c r="AD56" s="99">
        <f t="shared" ref="AD56:AE56" si="164">+AD149+AD242+AD335</f>
        <v>0</v>
      </c>
      <c r="AE56" s="99">
        <f t="shared" si="164"/>
        <v>0</v>
      </c>
      <c r="AF56" s="104"/>
      <c r="AG56" s="105"/>
      <c r="AH56" s="4"/>
      <c r="AI56" s="1"/>
    </row>
    <row r="57" spans="1:35" s="8" customFormat="1">
      <c r="A57" s="4" t="s">
        <v>3769</v>
      </c>
      <c r="B57" s="8" t="s">
        <v>108</v>
      </c>
      <c r="C57" s="221"/>
      <c r="D57" s="223"/>
      <c r="E57" s="225"/>
      <c r="F57" s="12" t="s">
        <v>112</v>
      </c>
      <c r="G57" s="35"/>
      <c r="H57" s="35"/>
      <c r="I57" s="35"/>
      <c r="J57" s="35"/>
      <c r="K57" s="35"/>
      <c r="L57" s="35"/>
      <c r="M57" s="35"/>
      <c r="N57" s="35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104"/>
      <c r="AG57" s="105"/>
      <c r="AH57" s="4"/>
      <c r="AI57" s="1"/>
    </row>
    <row r="58" spans="1:35" s="8" customFormat="1">
      <c r="A58" s="4" t="s">
        <v>3769</v>
      </c>
      <c r="B58" s="8" t="s">
        <v>108</v>
      </c>
      <c r="C58" s="221"/>
      <c r="D58" s="223"/>
      <c r="E58" s="225"/>
      <c r="F58" s="13" t="s">
        <v>90</v>
      </c>
      <c r="G58" s="36"/>
      <c r="H58" s="36"/>
      <c r="I58" s="36"/>
      <c r="J58" s="36"/>
      <c r="K58" s="36"/>
      <c r="L58" s="36"/>
      <c r="M58" s="36"/>
      <c r="N58" s="36"/>
      <c r="O58" s="109"/>
      <c r="P58" s="109" t="str">
        <f t="shared" ref="P58:Y58" si="165">+IFERROR(P54/P53,"")</f>
        <v/>
      </c>
      <c r="Q58" s="109" t="str">
        <f t="shared" si="165"/>
        <v/>
      </c>
      <c r="R58" s="109" t="str">
        <f t="shared" si="165"/>
        <v/>
      </c>
      <c r="S58" s="109" t="str">
        <f t="shared" si="165"/>
        <v/>
      </c>
      <c r="T58" s="109" t="str">
        <f t="shared" si="165"/>
        <v/>
      </c>
      <c r="U58" s="109" t="str">
        <f t="shared" si="165"/>
        <v/>
      </c>
      <c r="V58" s="109" t="str">
        <f t="shared" si="165"/>
        <v/>
      </c>
      <c r="W58" s="109" t="str">
        <f t="shared" si="165"/>
        <v/>
      </c>
      <c r="X58" s="109" t="str">
        <f t="shared" si="165"/>
        <v/>
      </c>
      <c r="Y58" s="109" t="str">
        <f t="shared" si="165"/>
        <v/>
      </c>
      <c r="Z58" s="109" t="str">
        <f t="shared" ref="Z58:AA58" si="166">+IFERROR(Z54/Z53,"")</f>
        <v/>
      </c>
      <c r="AA58" s="109" t="str">
        <f t="shared" si="166"/>
        <v/>
      </c>
      <c r="AB58" s="109" t="str">
        <f t="shared" ref="AB58:AC58" si="167">+IFERROR(AB54/AB53,"")</f>
        <v/>
      </c>
      <c r="AC58" s="109" t="str">
        <f t="shared" si="167"/>
        <v/>
      </c>
      <c r="AD58" s="109" t="str">
        <f t="shared" ref="AD58:AE58" si="168">+IFERROR(AD54/AD53,"")</f>
        <v/>
      </c>
      <c r="AE58" s="109" t="str">
        <f t="shared" si="168"/>
        <v/>
      </c>
      <c r="AF58" s="110"/>
      <c r="AG58" s="111"/>
      <c r="AH58" s="4"/>
      <c r="AI58" s="1"/>
    </row>
    <row r="59" spans="1:35" s="8" customFormat="1" ht="13.8">
      <c r="A59" s="4" t="s">
        <v>3769</v>
      </c>
      <c r="B59" s="8" t="s">
        <v>109</v>
      </c>
      <c r="C59" s="221"/>
      <c r="D59" s="223"/>
      <c r="E59" s="225" t="s">
        <v>109</v>
      </c>
      <c r="F59" s="10" t="s">
        <v>40</v>
      </c>
      <c r="G59" s="19"/>
      <c r="H59" s="19"/>
      <c r="I59" s="19"/>
      <c r="J59" s="19"/>
      <c r="K59" s="19"/>
      <c r="L59" s="19"/>
      <c r="M59" s="19"/>
      <c r="N59" s="19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100"/>
      <c r="AG59" s="101"/>
      <c r="AH59" s="4"/>
      <c r="AI59" s="124">
        <f>+SUMIF($O$1:$AD$1,"REAL",O59:AD59)</f>
        <v>0</v>
      </c>
    </row>
    <row r="60" spans="1:35" s="8" customFormat="1" ht="13.8">
      <c r="A60" s="4" t="s">
        <v>3769</v>
      </c>
      <c r="B60" s="8" t="s">
        <v>109</v>
      </c>
      <c r="C60" s="221"/>
      <c r="D60" s="223"/>
      <c r="E60" s="225"/>
      <c r="F60" s="11" t="s">
        <v>88</v>
      </c>
      <c r="G60" s="34"/>
      <c r="H60" s="34"/>
      <c r="I60" s="34"/>
      <c r="J60" s="34"/>
      <c r="K60" s="34"/>
      <c r="L60" s="34"/>
      <c r="M60" s="34"/>
      <c r="N60" s="34"/>
      <c r="O60" s="98"/>
      <c r="P60" s="98">
        <f>SUM(P61:P63)</f>
        <v>0</v>
      </c>
      <c r="Q60" s="98">
        <f t="shared" ref="Q60:Y60" si="169">SUM(Q61:Q63)</f>
        <v>0</v>
      </c>
      <c r="R60" s="98">
        <f t="shared" si="169"/>
        <v>0</v>
      </c>
      <c r="S60" s="98">
        <f t="shared" si="169"/>
        <v>0</v>
      </c>
      <c r="T60" s="98">
        <f t="shared" si="169"/>
        <v>0</v>
      </c>
      <c r="U60" s="98">
        <f t="shared" si="169"/>
        <v>0</v>
      </c>
      <c r="V60" s="98">
        <f t="shared" si="169"/>
        <v>0</v>
      </c>
      <c r="W60" s="98">
        <f t="shared" si="169"/>
        <v>0</v>
      </c>
      <c r="X60" s="98">
        <f t="shared" si="169"/>
        <v>0</v>
      </c>
      <c r="Y60" s="98">
        <f t="shared" si="169"/>
        <v>0</v>
      </c>
      <c r="Z60" s="98">
        <f t="shared" ref="Z60:AA60" si="170">SUM(Z61:Z63)</f>
        <v>0</v>
      </c>
      <c r="AA60" s="98">
        <f t="shared" si="170"/>
        <v>0</v>
      </c>
      <c r="AB60" s="98">
        <f t="shared" ref="AB60:AC60" si="171">SUM(AB61:AB63)</f>
        <v>0</v>
      </c>
      <c r="AC60" s="98">
        <f t="shared" si="171"/>
        <v>0</v>
      </c>
      <c r="AD60" s="98">
        <f t="shared" ref="AD60:AE60" si="172">SUM(AD61:AD63)</f>
        <v>0</v>
      </c>
      <c r="AE60" s="98">
        <f t="shared" si="172"/>
        <v>0</v>
      </c>
      <c r="AF60" s="102"/>
      <c r="AG60" s="103"/>
      <c r="AH60" s="4"/>
      <c r="AI60" s="124">
        <f>+SUMIF($O$1:$AD$1,"REAL",O60:AD60)</f>
        <v>0</v>
      </c>
    </row>
    <row r="61" spans="1:35" s="8" customFormat="1">
      <c r="A61" s="4" t="s">
        <v>3769</v>
      </c>
      <c r="B61" s="8" t="s">
        <v>109</v>
      </c>
      <c r="C61" s="221"/>
      <c r="D61" s="223"/>
      <c r="E61" s="225"/>
      <c r="F61" s="12" t="s">
        <v>113</v>
      </c>
      <c r="G61" s="35"/>
      <c r="H61" s="35"/>
      <c r="I61" s="35"/>
      <c r="J61" s="35"/>
      <c r="K61" s="35"/>
      <c r="L61" s="35"/>
      <c r="M61" s="35"/>
      <c r="N61" s="35"/>
      <c r="O61" s="99"/>
      <c r="P61" s="99">
        <f>+P154+P247+P340</f>
        <v>0</v>
      </c>
      <c r="Q61" s="99">
        <f t="shared" ref="Q61:Y62" si="173">+Q154+Q247+Q340</f>
        <v>0</v>
      </c>
      <c r="R61" s="99">
        <f t="shared" si="173"/>
        <v>0</v>
      </c>
      <c r="S61" s="99">
        <f t="shared" si="173"/>
        <v>0</v>
      </c>
      <c r="T61" s="99">
        <f t="shared" si="173"/>
        <v>0</v>
      </c>
      <c r="U61" s="99">
        <f t="shared" si="173"/>
        <v>0</v>
      </c>
      <c r="V61" s="99">
        <f t="shared" si="173"/>
        <v>0</v>
      </c>
      <c r="W61" s="99">
        <f t="shared" si="173"/>
        <v>0</v>
      </c>
      <c r="X61" s="99">
        <f t="shared" si="173"/>
        <v>0</v>
      </c>
      <c r="Y61" s="99">
        <f t="shared" si="173"/>
        <v>0</v>
      </c>
      <c r="Z61" s="99">
        <f t="shared" ref="Z61:AA61" si="174">+Z154+Z247+Z340</f>
        <v>0</v>
      </c>
      <c r="AA61" s="99">
        <f t="shared" si="174"/>
        <v>0</v>
      </c>
      <c r="AB61" s="99">
        <f t="shared" ref="AB61:AC61" si="175">+AB154+AB247+AB340</f>
        <v>0</v>
      </c>
      <c r="AC61" s="99">
        <f t="shared" si="175"/>
        <v>0</v>
      </c>
      <c r="AD61" s="99">
        <f t="shared" ref="AD61:AE61" si="176">+AD154+AD247+AD340</f>
        <v>0</v>
      </c>
      <c r="AE61" s="99">
        <f t="shared" si="176"/>
        <v>0</v>
      </c>
      <c r="AF61" s="104"/>
      <c r="AG61" s="105"/>
      <c r="AH61" s="4"/>
      <c r="AI61" s="1"/>
    </row>
    <row r="62" spans="1:35" s="8" customFormat="1">
      <c r="A62" s="4" t="s">
        <v>3769</v>
      </c>
      <c r="B62" s="8" t="s">
        <v>109</v>
      </c>
      <c r="C62" s="221"/>
      <c r="D62" s="223"/>
      <c r="E62" s="225"/>
      <c r="F62" s="12" t="s">
        <v>114</v>
      </c>
      <c r="G62" s="35"/>
      <c r="H62" s="35"/>
      <c r="I62" s="35"/>
      <c r="J62" s="35"/>
      <c r="K62" s="35"/>
      <c r="L62" s="35"/>
      <c r="M62" s="35"/>
      <c r="N62" s="35"/>
      <c r="O62" s="99"/>
      <c r="P62" s="99">
        <f>+P155+P248+P341</f>
        <v>0</v>
      </c>
      <c r="Q62" s="99">
        <f t="shared" si="173"/>
        <v>0</v>
      </c>
      <c r="R62" s="99">
        <f t="shared" si="173"/>
        <v>0</v>
      </c>
      <c r="S62" s="99">
        <f t="shared" si="173"/>
        <v>0</v>
      </c>
      <c r="T62" s="99">
        <f t="shared" si="173"/>
        <v>0</v>
      </c>
      <c r="U62" s="99">
        <f t="shared" si="173"/>
        <v>0</v>
      </c>
      <c r="V62" s="99">
        <f t="shared" si="173"/>
        <v>0</v>
      </c>
      <c r="W62" s="99">
        <f t="shared" si="173"/>
        <v>0</v>
      </c>
      <c r="X62" s="99">
        <f t="shared" si="173"/>
        <v>0</v>
      </c>
      <c r="Y62" s="99">
        <f t="shared" si="173"/>
        <v>0</v>
      </c>
      <c r="Z62" s="99">
        <f t="shared" ref="Z62:AA62" si="177">+Z155+Z248+Z341</f>
        <v>0</v>
      </c>
      <c r="AA62" s="99">
        <f t="shared" si="177"/>
        <v>0</v>
      </c>
      <c r="AB62" s="99">
        <f t="shared" ref="AB62:AC62" si="178">+AB155+AB248+AB341</f>
        <v>0</v>
      </c>
      <c r="AC62" s="99">
        <f t="shared" si="178"/>
        <v>0</v>
      </c>
      <c r="AD62" s="99">
        <f t="shared" ref="AD62:AE62" si="179">+AD155+AD248+AD341</f>
        <v>0</v>
      </c>
      <c r="AE62" s="99">
        <f t="shared" si="179"/>
        <v>0</v>
      </c>
      <c r="AF62" s="104"/>
      <c r="AG62" s="105"/>
      <c r="AH62" s="4"/>
      <c r="AI62" s="1"/>
    </row>
    <row r="63" spans="1:35" s="8" customFormat="1">
      <c r="A63" s="4" t="s">
        <v>3769</v>
      </c>
      <c r="B63" s="8" t="s">
        <v>109</v>
      </c>
      <c r="C63" s="221"/>
      <c r="D63" s="223"/>
      <c r="E63" s="225"/>
      <c r="F63" s="12" t="s">
        <v>115</v>
      </c>
      <c r="G63" s="35"/>
      <c r="H63" s="35"/>
      <c r="I63" s="35"/>
      <c r="J63" s="35"/>
      <c r="K63" s="35"/>
      <c r="L63" s="35"/>
      <c r="M63" s="35"/>
      <c r="N63" s="35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104"/>
      <c r="AG63" s="105"/>
      <c r="AH63" s="4"/>
      <c r="AI63" s="1"/>
    </row>
    <row r="64" spans="1:35" s="8" customFormat="1">
      <c r="A64" s="4" t="s">
        <v>3769</v>
      </c>
      <c r="B64" s="8" t="s">
        <v>109</v>
      </c>
      <c r="C64" s="221"/>
      <c r="D64" s="224"/>
      <c r="E64" s="225"/>
      <c r="F64" s="13" t="s">
        <v>90</v>
      </c>
      <c r="G64" s="36"/>
      <c r="H64" s="36"/>
      <c r="I64" s="36"/>
      <c r="J64" s="36"/>
      <c r="K64" s="36"/>
      <c r="L64" s="36"/>
      <c r="M64" s="36"/>
      <c r="N64" s="36"/>
      <c r="O64" s="109"/>
      <c r="P64" s="109" t="str">
        <f t="shared" ref="P64:Y64" si="180">+IFERROR(P60/P59,"")</f>
        <v/>
      </c>
      <c r="Q64" s="109" t="str">
        <f t="shared" si="180"/>
        <v/>
      </c>
      <c r="R64" s="109" t="str">
        <f t="shared" si="180"/>
        <v/>
      </c>
      <c r="S64" s="109" t="str">
        <f t="shared" si="180"/>
        <v/>
      </c>
      <c r="T64" s="109" t="str">
        <f t="shared" si="180"/>
        <v/>
      </c>
      <c r="U64" s="109" t="str">
        <f t="shared" si="180"/>
        <v/>
      </c>
      <c r="V64" s="109" t="str">
        <f t="shared" si="180"/>
        <v/>
      </c>
      <c r="W64" s="109" t="str">
        <f t="shared" si="180"/>
        <v/>
      </c>
      <c r="X64" s="109" t="str">
        <f t="shared" si="180"/>
        <v/>
      </c>
      <c r="Y64" s="109" t="str">
        <f t="shared" si="180"/>
        <v/>
      </c>
      <c r="Z64" s="109" t="str">
        <f t="shared" ref="Z64:AA64" si="181">+IFERROR(Z60/Z59,"")</f>
        <v/>
      </c>
      <c r="AA64" s="109" t="str">
        <f t="shared" si="181"/>
        <v/>
      </c>
      <c r="AB64" s="109" t="str">
        <f t="shared" ref="AB64:AC64" si="182">+IFERROR(AB60/AB59,"")</f>
        <v/>
      </c>
      <c r="AC64" s="109" t="str">
        <f t="shared" si="182"/>
        <v/>
      </c>
      <c r="AD64" s="109" t="str">
        <f t="shared" ref="AD64:AE64" si="183">+IFERROR(AD60/AD59,"")</f>
        <v/>
      </c>
      <c r="AE64" s="109" t="str">
        <f t="shared" si="183"/>
        <v/>
      </c>
      <c r="AF64" s="110"/>
      <c r="AG64" s="111"/>
      <c r="AH64" s="4"/>
      <c r="AI64" s="1"/>
    </row>
    <row r="65" spans="1:35" ht="15" customHeight="1">
      <c r="A65" s="4" t="s">
        <v>3769</v>
      </c>
      <c r="B65" s="4" t="s">
        <v>61</v>
      </c>
      <c r="C65" s="221"/>
      <c r="D65" s="226" t="s">
        <v>38</v>
      </c>
      <c r="E65" s="225" t="s">
        <v>61</v>
      </c>
      <c r="F65" s="10" t="s">
        <v>40</v>
      </c>
      <c r="G65" s="19"/>
      <c r="H65" s="19"/>
      <c r="I65" s="19"/>
      <c r="J65" s="19"/>
      <c r="K65" s="19"/>
      <c r="L65" s="19"/>
      <c r="M65" s="19"/>
      <c r="N65" s="19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100">
        <f t="shared" ref="AF65:AF66" si="184">+SUM(O65:R65)</f>
        <v>0</v>
      </c>
      <c r="AG65" s="101">
        <f t="shared" ref="AG65:AG66" si="185">+SUM(S65:AD65)</f>
        <v>0</v>
      </c>
      <c r="AI65" s="124">
        <f>+SUMIF($O$1:$AD$1,"REAL",O65:AD65)</f>
        <v>0</v>
      </c>
    </row>
    <row r="66" spans="1:35" ht="13.8">
      <c r="A66" s="4" t="s">
        <v>3769</v>
      </c>
      <c r="B66" s="4" t="s">
        <v>61</v>
      </c>
      <c r="C66" s="221"/>
      <c r="D66" s="226"/>
      <c r="E66" s="225"/>
      <c r="F66" s="11" t="s">
        <v>88</v>
      </c>
      <c r="G66" s="34"/>
      <c r="H66" s="34"/>
      <c r="I66" s="34"/>
      <c r="J66" s="34"/>
      <c r="K66" s="34"/>
      <c r="L66" s="34"/>
      <c r="M66" s="34"/>
      <c r="N66" s="34"/>
      <c r="O66" s="98"/>
      <c r="P66" s="98">
        <f>+P159+P252+P345</f>
        <v>0</v>
      </c>
      <c r="Q66" s="98">
        <f t="shared" ref="Q66:Y66" si="186">+Q159+Q252+Q345</f>
        <v>0</v>
      </c>
      <c r="R66" s="98">
        <f t="shared" si="186"/>
        <v>0</v>
      </c>
      <c r="S66" s="98">
        <f t="shared" si="186"/>
        <v>0</v>
      </c>
      <c r="T66" s="98">
        <f t="shared" si="186"/>
        <v>0</v>
      </c>
      <c r="U66" s="98">
        <f t="shared" si="186"/>
        <v>0</v>
      </c>
      <c r="V66" s="98">
        <f t="shared" si="186"/>
        <v>0</v>
      </c>
      <c r="W66" s="98">
        <f t="shared" si="186"/>
        <v>0</v>
      </c>
      <c r="X66" s="98">
        <f t="shared" si="186"/>
        <v>0</v>
      </c>
      <c r="Y66" s="98">
        <f t="shared" si="186"/>
        <v>0</v>
      </c>
      <c r="Z66" s="98">
        <f t="shared" ref="Z66:AA66" si="187">+Z159+Z252+Z345</f>
        <v>0</v>
      </c>
      <c r="AA66" s="98">
        <f t="shared" si="187"/>
        <v>0</v>
      </c>
      <c r="AB66" s="98">
        <f t="shared" ref="AB66:AC66" si="188">+AB159+AB252+AB345</f>
        <v>0</v>
      </c>
      <c r="AC66" s="98">
        <f t="shared" si="188"/>
        <v>0</v>
      </c>
      <c r="AD66" s="98">
        <f t="shared" ref="AD66:AE66" si="189">+AD159+AD252+AD345</f>
        <v>0</v>
      </c>
      <c r="AE66" s="98">
        <f t="shared" si="189"/>
        <v>0</v>
      </c>
      <c r="AF66" s="102">
        <f t="shared" si="184"/>
        <v>0</v>
      </c>
      <c r="AG66" s="103">
        <f t="shared" si="185"/>
        <v>0</v>
      </c>
      <c r="AI66" s="124">
        <f>+SUMIF($O$1:$AD$1,"REAL",O66:AD66)</f>
        <v>0</v>
      </c>
    </row>
    <row r="67" spans="1:35" s="8" customFormat="1">
      <c r="A67" s="4" t="s">
        <v>3769</v>
      </c>
      <c r="B67" s="4" t="s">
        <v>61</v>
      </c>
      <c r="C67" s="221"/>
      <c r="D67" s="226"/>
      <c r="E67" s="225"/>
      <c r="F67" s="13" t="s">
        <v>90</v>
      </c>
      <c r="G67" s="36"/>
      <c r="H67" s="36"/>
      <c r="I67" s="36"/>
      <c r="J67" s="36"/>
      <c r="K67" s="36"/>
      <c r="L67" s="36"/>
      <c r="M67" s="36"/>
      <c r="N67" s="36"/>
      <c r="O67" s="36"/>
      <c r="P67" s="36" t="str">
        <f>+IFERROR(P66/P65,"")</f>
        <v/>
      </c>
      <c r="Q67" s="36" t="str">
        <f t="shared" ref="Q67:Y67" si="190">+IFERROR(Q66/Q65,"")</f>
        <v/>
      </c>
      <c r="R67" s="36" t="str">
        <f t="shared" si="190"/>
        <v/>
      </c>
      <c r="S67" s="36" t="str">
        <f t="shared" si="190"/>
        <v/>
      </c>
      <c r="T67" s="36" t="str">
        <f t="shared" si="190"/>
        <v/>
      </c>
      <c r="U67" s="36" t="str">
        <f t="shared" si="190"/>
        <v/>
      </c>
      <c r="V67" s="36" t="str">
        <f t="shared" si="190"/>
        <v/>
      </c>
      <c r="W67" s="36" t="str">
        <f t="shared" si="190"/>
        <v/>
      </c>
      <c r="X67" s="36" t="str">
        <f t="shared" si="190"/>
        <v/>
      </c>
      <c r="Y67" s="36" t="str">
        <f t="shared" si="190"/>
        <v/>
      </c>
      <c r="Z67" s="36" t="str">
        <f t="shared" ref="Z67:AA67" si="191">+IFERROR(Z66/Z65,"")</f>
        <v/>
      </c>
      <c r="AA67" s="36" t="str">
        <f t="shared" si="191"/>
        <v/>
      </c>
      <c r="AB67" s="36" t="str">
        <f t="shared" ref="AB67:AC67" si="192">+IFERROR(AB66/AB65,"")</f>
        <v/>
      </c>
      <c r="AC67" s="36" t="str">
        <f t="shared" si="192"/>
        <v/>
      </c>
      <c r="AD67" s="36" t="str">
        <f t="shared" ref="AD67:AE67" si="193">+IFERROR(AD66/AD65,"")</f>
        <v/>
      </c>
      <c r="AE67" s="36" t="str">
        <f t="shared" si="193"/>
        <v/>
      </c>
      <c r="AF67" s="53" t="str">
        <f t="shared" ref="AF67:AG67" si="194">+IFERROR(AF66/AF65,"")</f>
        <v/>
      </c>
      <c r="AG67" s="54" t="str">
        <f t="shared" si="194"/>
        <v/>
      </c>
      <c r="AH67" s="4"/>
      <c r="AI67" s="1"/>
    </row>
    <row r="68" spans="1:35" ht="15" customHeight="1">
      <c r="A68" s="4" t="s">
        <v>3769</v>
      </c>
      <c r="B68" s="4" t="s">
        <v>62</v>
      </c>
      <c r="C68" s="221"/>
      <c r="D68" s="226"/>
      <c r="E68" s="225" t="s">
        <v>62</v>
      </c>
      <c r="F68" s="10" t="s">
        <v>40</v>
      </c>
      <c r="G68" s="19"/>
      <c r="H68" s="19"/>
      <c r="I68" s="19"/>
      <c r="J68" s="19"/>
      <c r="K68" s="19"/>
      <c r="L68" s="19"/>
      <c r="M68" s="19"/>
      <c r="N68" s="19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100">
        <f t="shared" ref="AF68:AF69" si="195">+SUM(O68:R68)</f>
        <v>0</v>
      </c>
      <c r="AG68" s="101">
        <f t="shared" ref="AG68:AG69" si="196">+SUM(S68:AD68)</f>
        <v>0</v>
      </c>
      <c r="AI68" s="124">
        <f>+SUMIF($O$1:$AD$1,"REAL",O68:AD68)</f>
        <v>0</v>
      </c>
    </row>
    <row r="69" spans="1:35" ht="13.8">
      <c r="A69" s="4" t="s">
        <v>3769</v>
      </c>
      <c r="B69" s="4" t="s">
        <v>62</v>
      </c>
      <c r="C69" s="221"/>
      <c r="D69" s="226"/>
      <c r="E69" s="225"/>
      <c r="F69" s="11" t="s">
        <v>88</v>
      </c>
      <c r="G69" s="34"/>
      <c r="H69" s="34"/>
      <c r="I69" s="34"/>
      <c r="J69" s="34"/>
      <c r="K69" s="34"/>
      <c r="L69" s="34"/>
      <c r="M69" s="34"/>
      <c r="N69" s="34"/>
      <c r="O69" s="98"/>
      <c r="P69" s="98">
        <f t="shared" ref="P69:Y69" si="197">+P162+P255+P348</f>
        <v>0</v>
      </c>
      <c r="Q69" s="98">
        <f t="shared" si="197"/>
        <v>0</v>
      </c>
      <c r="R69" s="98">
        <f t="shared" si="197"/>
        <v>0</v>
      </c>
      <c r="S69" s="98">
        <f t="shared" si="197"/>
        <v>0</v>
      </c>
      <c r="T69" s="98">
        <f t="shared" si="197"/>
        <v>0</v>
      </c>
      <c r="U69" s="98">
        <f t="shared" si="197"/>
        <v>0</v>
      </c>
      <c r="V69" s="98">
        <f t="shared" si="197"/>
        <v>0</v>
      </c>
      <c r="W69" s="98">
        <f t="shared" si="197"/>
        <v>0</v>
      </c>
      <c r="X69" s="98">
        <f t="shared" si="197"/>
        <v>0</v>
      </c>
      <c r="Y69" s="98">
        <f t="shared" si="197"/>
        <v>0</v>
      </c>
      <c r="Z69" s="98">
        <f t="shared" ref="Z69:AA69" si="198">+Z162+Z255+Z348</f>
        <v>0</v>
      </c>
      <c r="AA69" s="98">
        <f t="shared" si="198"/>
        <v>0</v>
      </c>
      <c r="AB69" s="98">
        <f t="shared" ref="AB69:AC69" si="199">+AB162+AB255+AB348</f>
        <v>0</v>
      </c>
      <c r="AC69" s="98">
        <f t="shared" si="199"/>
        <v>0</v>
      </c>
      <c r="AD69" s="98">
        <f t="shared" ref="AD69:AE69" si="200">+AD162+AD255+AD348</f>
        <v>0</v>
      </c>
      <c r="AE69" s="98">
        <f t="shared" si="200"/>
        <v>0</v>
      </c>
      <c r="AF69" s="102">
        <f t="shared" si="195"/>
        <v>0</v>
      </c>
      <c r="AG69" s="103">
        <f t="shared" si="196"/>
        <v>0</v>
      </c>
      <c r="AI69" s="124">
        <f>+SUMIF($O$1:$AD$1,"REAL",O69:AD69)</f>
        <v>0</v>
      </c>
    </row>
    <row r="70" spans="1:35" s="8" customFormat="1">
      <c r="A70" s="4" t="s">
        <v>3769</v>
      </c>
      <c r="B70" s="4" t="s">
        <v>62</v>
      </c>
      <c r="C70" s="221"/>
      <c r="D70" s="226"/>
      <c r="E70" s="225"/>
      <c r="F70" s="13" t="s">
        <v>90</v>
      </c>
      <c r="G70" s="36"/>
      <c r="H70" s="36"/>
      <c r="I70" s="36"/>
      <c r="J70" s="36"/>
      <c r="K70" s="36"/>
      <c r="L70" s="36"/>
      <c r="M70" s="36"/>
      <c r="N70" s="36"/>
      <c r="O70" s="36"/>
      <c r="P70" s="36" t="str">
        <f t="shared" ref="P70:Y70" si="201">+IFERROR(P69/P68,"")</f>
        <v/>
      </c>
      <c r="Q70" s="36" t="str">
        <f t="shared" si="201"/>
        <v/>
      </c>
      <c r="R70" s="36" t="str">
        <f t="shared" si="201"/>
        <v/>
      </c>
      <c r="S70" s="36" t="str">
        <f t="shared" si="201"/>
        <v/>
      </c>
      <c r="T70" s="36" t="str">
        <f t="shared" si="201"/>
        <v/>
      </c>
      <c r="U70" s="36" t="str">
        <f t="shared" si="201"/>
        <v/>
      </c>
      <c r="V70" s="36" t="str">
        <f t="shared" si="201"/>
        <v/>
      </c>
      <c r="W70" s="36" t="str">
        <f t="shared" si="201"/>
        <v/>
      </c>
      <c r="X70" s="36" t="str">
        <f t="shared" si="201"/>
        <v/>
      </c>
      <c r="Y70" s="36" t="str">
        <f t="shared" si="201"/>
        <v/>
      </c>
      <c r="Z70" s="36" t="str">
        <f t="shared" ref="Z70:AA70" si="202">+IFERROR(Z69/Z68,"")</f>
        <v/>
      </c>
      <c r="AA70" s="36" t="str">
        <f t="shared" si="202"/>
        <v/>
      </c>
      <c r="AB70" s="36" t="str">
        <f t="shared" ref="AB70:AC70" si="203">+IFERROR(AB69/AB68,"")</f>
        <v/>
      </c>
      <c r="AC70" s="36" t="str">
        <f t="shared" si="203"/>
        <v/>
      </c>
      <c r="AD70" s="36" t="str">
        <f t="shared" ref="AD70:AE70" si="204">+IFERROR(AD69/AD68,"")</f>
        <v/>
      </c>
      <c r="AE70" s="36" t="str">
        <f t="shared" si="204"/>
        <v/>
      </c>
      <c r="AF70" s="49" t="str">
        <f t="shared" ref="AF70:AG70" si="205">+IFERROR(AF69/AF68,"")</f>
        <v/>
      </c>
      <c r="AG70" s="50" t="str">
        <f t="shared" si="205"/>
        <v/>
      </c>
      <c r="AH70" s="4"/>
      <c r="AI70" s="1"/>
    </row>
    <row r="71" spans="1:35" s="8" customFormat="1" ht="15" customHeight="1">
      <c r="A71" s="4" t="s">
        <v>3769</v>
      </c>
      <c r="B71" s="8" t="s">
        <v>72</v>
      </c>
      <c r="C71" s="221"/>
      <c r="D71" s="226"/>
      <c r="E71" s="225" t="s">
        <v>72</v>
      </c>
      <c r="F71" s="10" t="s">
        <v>40</v>
      </c>
      <c r="G71" s="19"/>
      <c r="H71" s="19"/>
      <c r="I71" s="19"/>
      <c r="J71" s="19"/>
      <c r="K71" s="19"/>
      <c r="L71" s="19"/>
      <c r="M71" s="19"/>
      <c r="N71" s="19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100">
        <f t="shared" ref="AF71:AF72" si="206">+SUM(O71:R71)</f>
        <v>0</v>
      </c>
      <c r="AG71" s="101">
        <f t="shared" ref="AG71:AG72" si="207">+SUM(S71:AD71)</f>
        <v>0</v>
      </c>
      <c r="AH71" s="4"/>
      <c r="AI71" s="124">
        <f>+SUMIF($O$1:$AD$1,"REAL",O71:AD71)</f>
        <v>0</v>
      </c>
    </row>
    <row r="72" spans="1:35" s="8" customFormat="1" ht="13.8">
      <c r="A72" s="4" t="s">
        <v>3769</v>
      </c>
      <c r="B72" s="8" t="s">
        <v>72</v>
      </c>
      <c r="C72" s="221"/>
      <c r="D72" s="226"/>
      <c r="E72" s="225"/>
      <c r="F72" s="11" t="s">
        <v>88</v>
      </c>
      <c r="G72" s="34"/>
      <c r="H72" s="34"/>
      <c r="I72" s="34"/>
      <c r="J72" s="34"/>
      <c r="K72" s="34"/>
      <c r="L72" s="34"/>
      <c r="M72" s="34"/>
      <c r="N72" s="34"/>
      <c r="O72" s="98"/>
      <c r="P72" s="98">
        <f t="shared" ref="P72:Y72" si="208">+P165+P258+P351</f>
        <v>0</v>
      </c>
      <c r="Q72" s="98">
        <f t="shared" si="208"/>
        <v>0</v>
      </c>
      <c r="R72" s="98">
        <f t="shared" si="208"/>
        <v>0</v>
      </c>
      <c r="S72" s="98">
        <f t="shared" si="208"/>
        <v>0</v>
      </c>
      <c r="T72" s="98">
        <f t="shared" si="208"/>
        <v>0</v>
      </c>
      <c r="U72" s="98">
        <f t="shared" si="208"/>
        <v>0</v>
      </c>
      <c r="V72" s="98">
        <f t="shared" si="208"/>
        <v>0</v>
      </c>
      <c r="W72" s="98">
        <f t="shared" si="208"/>
        <v>0</v>
      </c>
      <c r="X72" s="98">
        <f t="shared" si="208"/>
        <v>0</v>
      </c>
      <c r="Y72" s="98">
        <f t="shared" si="208"/>
        <v>0</v>
      </c>
      <c r="Z72" s="98">
        <f t="shared" ref="Z72:AA72" si="209">+Z165+Z258+Z351</f>
        <v>0</v>
      </c>
      <c r="AA72" s="98">
        <f t="shared" si="209"/>
        <v>0</v>
      </c>
      <c r="AB72" s="98">
        <f t="shared" ref="AB72:AC72" si="210">+AB165+AB258+AB351</f>
        <v>0</v>
      </c>
      <c r="AC72" s="98">
        <f t="shared" si="210"/>
        <v>0</v>
      </c>
      <c r="AD72" s="98">
        <f t="shared" ref="AD72:AE72" si="211">+AD165+AD258+AD351</f>
        <v>0</v>
      </c>
      <c r="AE72" s="98">
        <f t="shared" si="211"/>
        <v>0</v>
      </c>
      <c r="AF72" s="102">
        <f t="shared" si="206"/>
        <v>0</v>
      </c>
      <c r="AG72" s="103">
        <f t="shared" si="207"/>
        <v>0</v>
      </c>
      <c r="AH72" s="4"/>
      <c r="AI72" s="124">
        <f>+SUMIF($O$1:$AD$1,"REAL",O72:AD72)</f>
        <v>0</v>
      </c>
    </row>
    <row r="73" spans="1:35" s="8" customFormat="1">
      <c r="A73" s="4" t="s">
        <v>3769</v>
      </c>
      <c r="B73" s="8" t="s">
        <v>72</v>
      </c>
      <c r="C73" s="221"/>
      <c r="D73" s="226"/>
      <c r="E73" s="225"/>
      <c r="F73" s="13" t="s">
        <v>90</v>
      </c>
      <c r="G73" s="36"/>
      <c r="H73" s="36"/>
      <c r="I73" s="36"/>
      <c r="J73" s="36"/>
      <c r="K73" s="36"/>
      <c r="L73" s="36"/>
      <c r="M73" s="36"/>
      <c r="N73" s="36"/>
      <c r="O73" s="36"/>
      <c r="P73" s="36" t="str">
        <f t="shared" ref="P73:Y73" si="212">+IFERROR(P72/P71,"")</f>
        <v/>
      </c>
      <c r="Q73" s="36" t="str">
        <f t="shared" si="212"/>
        <v/>
      </c>
      <c r="R73" s="36" t="str">
        <f t="shared" si="212"/>
        <v/>
      </c>
      <c r="S73" s="36" t="str">
        <f t="shared" si="212"/>
        <v/>
      </c>
      <c r="T73" s="36" t="str">
        <f t="shared" si="212"/>
        <v/>
      </c>
      <c r="U73" s="36" t="str">
        <f t="shared" si="212"/>
        <v/>
      </c>
      <c r="V73" s="36" t="str">
        <f t="shared" si="212"/>
        <v/>
      </c>
      <c r="W73" s="36" t="str">
        <f t="shared" si="212"/>
        <v/>
      </c>
      <c r="X73" s="36" t="str">
        <f t="shared" si="212"/>
        <v/>
      </c>
      <c r="Y73" s="36" t="str">
        <f t="shared" si="212"/>
        <v/>
      </c>
      <c r="Z73" s="36" t="str">
        <f t="shared" ref="Z73:AA73" si="213">+IFERROR(Z72/Z71,"")</f>
        <v/>
      </c>
      <c r="AA73" s="36" t="str">
        <f t="shared" si="213"/>
        <v/>
      </c>
      <c r="AB73" s="36" t="str">
        <f t="shared" ref="AB73:AC73" si="214">+IFERROR(AB72/AB71,"")</f>
        <v/>
      </c>
      <c r="AC73" s="36" t="str">
        <f t="shared" si="214"/>
        <v/>
      </c>
      <c r="AD73" s="36" t="str">
        <f t="shared" ref="AD73:AE73" si="215">+IFERROR(AD72/AD71,"")</f>
        <v/>
      </c>
      <c r="AE73" s="36" t="str">
        <f t="shared" si="215"/>
        <v/>
      </c>
      <c r="AF73" s="49" t="str">
        <f t="shared" ref="AF73:AG73" si="216">+IFERROR(AF72/AF71,"")</f>
        <v/>
      </c>
      <c r="AG73" s="50" t="str">
        <f t="shared" si="216"/>
        <v/>
      </c>
      <c r="AH73" s="4"/>
      <c r="AI73" s="1"/>
    </row>
    <row r="74" spans="1:35" s="8" customFormat="1" ht="15" customHeight="1">
      <c r="A74" s="4" t="s">
        <v>3769</v>
      </c>
      <c r="B74" s="8" t="s">
        <v>73</v>
      </c>
      <c r="C74" s="221"/>
      <c r="D74" s="226"/>
      <c r="E74" s="225" t="s">
        <v>73</v>
      </c>
      <c r="F74" s="10" t="s">
        <v>40</v>
      </c>
      <c r="G74" s="19"/>
      <c r="H74" s="19"/>
      <c r="I74" s="19"/>
      <c r="J74" s="19"/>
      <c r="K74" s="19"/>
      <c r="L74" s="19"/>
      <c r="M74" s="19"/>
      <c r="N74" s="19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100">
        <f t="shared" ref="AF74:AF75" si="217">+SUM(O74:R74)</f>
        <v>0</v>
      </c>
      <c r="AG74" s="101">
        <f t="shared" ref="AG74:AG75" si="218">+SUM(S74:AD74)</f>
        <v>0</v>
      </c>
      <c r="AH74" s="4"/>
      <c r="AI74" s="124">
        <f>+SUMIF($O$1:$AD$1,"REAL",O74:AD74)</f>
        <v>0</v>
      </c>
    </row>
    <row r="75" spans="1:35" s="8" customFormat="1" ht="15" customHeight="1">
      <c r="A75" s="4" t="s">
        <v>3769</v>
      </c>
      <c r="B75" s="8" t="s">
        <v>73</v>
      </c>
      <c r="C75" s="221"/>
      <c r="D75" s="226"/>
      <c r="E75" s="225"/>
      <c r="F75" s="11" t="s">
        <v>88</v>
      </c>
      <c r="G75" s="34"/>
      <c r="H75" s="34"/>
      <c r="I75" s="34"/>
      <c r="J75" s="34"/>
      <c r="K75" s="34"/>
      <c r="L75" s="34"/>
      <c r="M75" s="34"/>
      <c r="N75" s="34"/>
      <c r="O75" s="98"/>
      <c r="P75" s="98">
        <f t="shared" ref="P75:Y75" si="219">+P168+P261+P354</f>
        <v>0</v>
      </c>
      <c r="Q75" s="98">
        <f t="shared" si="219"/>
        <v>0</v>
      </c>
      <c r="R75" s="98">
        <f t="shared" si="219"/>
        <v>0</v>
      </c>
      <c r="S75" s="98">
        <f t="shared" si="219"/>
        <v>0</v>
      </c>
      <c r="T75" s="98">
        <f t="shared" si="219"/>
        <v>0</v>
      </c>
      <c r="U75" s="98">
        <f t="shared" si="219"/>
        <v>0</v>
      </c>
      <c r="V75" s="98">
        <f t="shared" si="219"/>
        <v>0</v>
      </c>
      <c r="W75" s="98">
        <f t="shared" si="219"/>
        <v>0</v>
      </c>
      <c r="X75" s="98">
        <f t="shared" si="219"/>
        <v>0</v>
      </c>
      <c r="Y75" s="98">
        <f t="shared" si="219"/>
        <v>0</v>
      </c>
      <c r="Z75" s="98">
        <f t="shared" ref="Z75:AA75" si="220">+Z168+Z261+Z354</f>
        <v>0</v>
      </c>
      <c r="AA75" s="98">
        <f t="shared" si="220"/>
        <v>0</v>
      </c>
      <c r="AB75" s="98">
        <f t="shared" ref="AB75:AC75" si="221">+AB168+AB261+AB354</f>
        <v>0</v>
      </c>
      <c r="AC75" s="98">
        <f t="shared" si="221"/>
        <v>0</v>
      </c>
      <c r="AD75" s="98">
        <f t="shared" ref="AD75:AE75" si="222">+AD168+AD261+AD354</f>
        <v>0</v>
      </c>
      <c r="AE75" s="98">
        <f t="shared" si="222"/>
        <v>0</v>
      </c>
      <c r="AF75" s="102">
        <f t="shared" si="217"/>
        <v>0</v>
      </c>
      <c r="AG75" s="103">
        <f t="shared" si="218"/>
        <v>0</v>
      </c>
      <c r="AH75" s="4"/>
      <c r="AI75" s="124">
        <f>+SUMIF($O$1:$AD$1,"REAL",O75:AD75)</f>
        <v>0</v>
      </c>
    </row>
    <row r="76" spans="1:35" s="8" customFormat="1" ht="15" customHeight="1">
      <c r="A76" s="4" t="s">
        <v>3769</v>
      </c>
      <c r="B76" s="8" t="s">
        <v>73</v>
      </c>
      <c r="C76" s="221"/>
      <c r="D76" s="226"/>
      <c r="E76" s="225"/>
      <c r="F76" s="13" t="s">
        <v>90</v>
      </c>
      <c r="G76" s="36"/>
      <c r="H76" s="36"/>
      <c r="I76" s="36"/>
      <c r="J76" s="36"/>
      <c r="K76" s="36"/>
      <c r="L76" s="36"/>
      <c r="M76" s="36"/>
      <c r="N76" s="36"/>
      <c r="O76" s="36"/>
      <c r="P76" s="36" t="str">
        <f t="shared" ref="P76:Y76" si="223">+IFERROR(P75/P74,"")</f>
        <v/>
      </c>
      <c r="Q76" s="36" t="str">
        <f t="shared" si="223"/>
        <v/>
      </c>
      <c r="R76" s="36" t="str">
        <f t="shared" si="223"/>
        <v/>
      </c>
      <c r="S76" s="36" t="str">
        <f t="shared" si="223"/>
        <v/>
      </c>
      <c r="T76" s="36" t="str">
        <f t="shared" si="223"/>
        <v/>
      </c>
      <c r="U76" s="36" t="str">
        <f t="shared" si="223"/>
        <v/>
      </c>
      <c r="V76" s="36" t="str">
        <f t="shared" si="223"/>
        <v/>
      </c>
      <c r="W76" s="36" t="str">
        <f t="shared" si="223"/>
        <v/>
      </c>
      <c r="X76" s="36" t="str">
        <f t="shared" si="223"/>
        <v/>
      </c>
      <c r="Y76" s="36" t="str">
        <f t="shared" si="223"/>
        <v/>
      </c>
      <c r="Z76" s="36" t="str">
        <f t="shared" ref="Z76:AA76" si="224">+IFERROR(Z75/Z74,"")</f>
        <v/>
      </c>
      <c r="AA76" s="36" t="str">
        <f t="shared" si="224"/>
        <v/>
      </c>
      <c r="AB76" s="36" t="str">
        <f t="shared" ref="AB76:AC76" si="225">+IFERROR(AB75/AB74,"")</f>
        <v/>
      </c>
      <c r="AC76" s="36" t="str">
        <f t="shared" si="225"/>
        <v/>
      </c>
      <c r="AD76" s="36" t="str">
        <f t="shared" ref="AD76:AE76" si="226">+IFERROR(AD75/AD74,"")</f>
        <v/>
      </c>
      <c r="AE76" s="36" t="str">
        <f t="shared" si="226"/>
        <v/>
      </c>
      <c r="AF76" s="49" t="str">
        <f t="shared" ref="AF76:AG76" si="227">+IFERROR(AF75/AF74,"")</f>
        <v/>
      </c>
      <c r="AG76" s="50" t="str">
        <f t="shared" si="227"/>
        <v/>
      </c>
      <c r="AH76" s="4"/>
      <c r="AI76" s="1"/>
    </row>
    <row r="77" spans="1:35" ht="15" customHeight="1">
      <c r="A77" s="4" t="s">
        <v>3769</v>
      </c>
      <c r="B77" s="4" t="s">
        <v>51</v>
      </c>
      <c r="C77" s="221"/>
      <c r="D77" s="226" t="s">
        <v>39</v>
      </c>
      <c r="E77" s="225" t="s">
        <v>51</v>
      </c>
      <c r="F77" s="10" t="s">
        <v>40</v>
      </c>
      <c r="G77" s="19"/>
      <c r="H77" s="19"/>
      <c r="I77" s="19"/>
      <c r="J77" s="19"/>
      <c r="K77" s="19"/>
      <c r="L77" s="19"/>
      <c r="M77" s="19"/>
      <c r="N77" s="19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100">
        <f t="shared" ref="AF77:AF86" si="228">+SUM(O77:R77)</f>
        <v>0</v>
      </c>
      <c r="AG77" s="101">
        <f t="shared" ref="AG77:AG86" si="229">+SUM(S77:AD77)</f>
        <v>0</v>
      </c>
      <c r="AI77" s="124">
        <f>+SUMIF($O$1:$AD$1,"REAL",O77:AD77)</f>
        <v>0</v>
      </c>
    </row>
    <row r="78" spans="1:35" ht="15" customHeight="1">
      <c r="A78" s="4" t="s">
        <v>3769</v>
      </c>
      <c r="B78" s="4" t="s">
        <v>51</v>
      </c>
      <c r="C78" s="221"/>
      <c r="D78" s="226"/>
      <c r="E78" s="225"/>
      <c r="F78" s="11" t="s">
        <v>88</v>
      </c>
      <c r="G78" s="34"/>
      <c r="H78" s="34"/>
      <c r="I78" s="34"/>
      <c r="J78" s="34"/>
      <c r="K78" s="34"/>
      <c r="L78" s="34"/>
      <c r="M78" s="34"/>
      <c r="N78" s="34"/>
      <c r="O78" s="98">
        <f>+SUM(O79:O84)</f>
        <v>0</v>
      </c>
      <c r="P78" s="98">
        <f t="shared" ref="P78" si="230">+SUM(P79:P84)</f>
        <v>0</v>
      </c>
      <c r="Q78" s="98">
        <f t="shared" ref="Q78" si="231">+SUM(Q79:Q84)</f>
        <v>0</v>
      </c>
      <c r="R78" s="98">
        <f t="shared" ref="R78" si="232">+SUM(R79:R84)</f>
        <v>0</v>
      </c>
      <c r="S78" s="98">
        <f t="shared" ref="S78" si="233">+SUM(S79:S84)</f>
        <v>0</v>
      </c>
      <c r="T78" s="98">
        <f t="shared" ref="T78" si="234">+SUM(T79:T84)</f>
        <v>0</v>
      </c>
      <c r="U78" s="98">
        <f t="shared" ref="U78" si="235">+SUM(U79:U84)</f>
        <v>0</v>
      </c>
      <c r="V78" s="98">
        <f t="shared" ref="V78" si="236">+SUM(V79:V84)</f>
        <v>1</v>
      </c>
      <c r="W78" s="98">
        <f t="shared" ref="W78" si="237">+SUM(W79:W84)</f>
        <v>0</v>
      </c>
      <c r="X78" s="98">
        <f t="shared" ref="X78" si="238">+SUM(X79:X84)</f>
        <v>0</v>
      </c>
      <c r="Y78" s="98">
        <f t="shared" ref="Y78:Z78" si="239">+SUM(Y79:Y84)</f>
        <v>0</v>
      </c>
      <c r="Z78" s="98">
        <f t="shared" si="239"/>
        <v>0</v>
      </c>
      <c r="AA78" s="98">
        <f t="shared" ref="AA78:AB78" si="240">+SUM(AA79:AA84)</f>
        <v>0</v>
      </c>
      <c r="AB78" s="98">
        <f t="shared" si="240"/>
        <v>0</v>
      </c>
      <c r="AC78" s="98">
        <f t="shared" ref="AC78:AD78" si="241">+SUM(AC79:AC84)</f>
        <v>0</v>
      </c>
      <c r="AD78" s="98">
        <f t="shared" si="241"/>
        <v>0</v>
      </c>
      <c r="AE78" s="98">
        <f t="shared" ref="AE78" si="242">+SUM(AE79:AE84)</f>
        <v>0</v>
      </c>
      <c r="AF78" s="102">
        <f t="shared" si="228"/>
        <v>0</v>
      </c>
      <c r="AG78" s="103">
        <f t="shared" si="229"/>
        <v>1</v>
      </c>
      <c r="AI78" s="124">
        <f>+SUMIF($O$1:$AD$1,"REAL",O78:AD78)</f>
        <v>1</v>
      </c>
    </row>
    <row r="79" spans="1:35" ht="15" customHeight="1" outlineLevel="1">
      <c r="A79" s="4" t="s">
        <v>3769</v>
      </c>
      <c r="B79" s="4" t="s">
        <v>51</v>
      </c>
      <c r="C79" s="221"/>
      <c r="D79" s="226"/>
      <c r="E79" s="225"/>
      <c r="F79" s="12" t="s">
        <v>63</v>
      </c>
      <c r="G79" s="35"/>
      <c r="H79" s="35"/>
      <c r="I79" s="35"/>
      <c r="J79" s="35"/>
      <c r="K79" s="35"/>
      <c r="L79" s="35"/>
      <c r="M79" s="35"/>
      <c r="N79" s="35"/>
      <c r="O79" s="99"/>
      <c r="P79" s="99">
        <f t="shared" ref="P79:Y84" si="243">+P172+P265+P358</f>
        <v>0</v>
      </c>
      <c r="Q79" s="99">
        <f t="shared" si="243"/>
        <v>0</v>
      </c>
      <c r="R79" s="99">
        <f t="shared" si="243"/>
        <v>0</v>
      </c>
      <c r="S79" s="99">
        <f t="shared" si="243"/>
        <v>0</v>
      </c>
      <c r="T79" s="99">
        <f t="shared" si="243"/>
        <v>0</v>
      </c>
      <c r="U79" s="99">
        <f t="shared" si="243"/>
        <v>0</v>
      </c>
      <c r="V79" s="99">
        <f t="shared" si="243"/>
        <v>0</v>
      </c>
      <c r="W79" s="99">
        <f t="shared" si="243"/>
        <v>0</v>
      </c>
      <c r="X79" s="99">
        <f t="shared" si="243"/>
        <v>0</v>
      </c>
      <c r="Y79" s="99">
        <f t="shared" si="243"/>
        <v>0</v>
      </c>
      <c r="Z79" s="99">
        <f t="shared" ref="Z79:AA79" si="244">+Z172+Z265+Z358</f>
        <v>0</v>
      </c>
      <c r="AA79" s="99">
        <f t="shared" si="244"/>
        <v>0</v>
      </c>
      <c r="AB79" s="99">
        <f t="shared" ref="AB79:AC79" si="245">+AB172+AB265+AB358</f>
        <v>0</v>
      </c>
      <c r="AC79" s="99">
        <f t="shared" si="245"/>
        <v>0</v>
      </c>
      <c r="AD79" s="99">
        <f t="shared" ref="AD79:AE79" si="246">+AD172+AD265+AD358</f>
        <v>0</v>
      </c>
      <c r="AE79" s="99">
        <f t="shared" si="246"/>
        <v>0</v>
      </c>
      <c r="AF79" s="104">
        <f t="shared" si="228"/>
        <v>0</v>
      </c>
      <c r="AG79" s="105">
        <f t="shared" si="229"/>
        <v>0</v>
      </c>
    </row>
    <row r="80" spans="1:35" ht="15" customHeight="1" outlineLevel="1">
      <c r="A80" s="4" t="s">
        <v>3769</v>
      </c>
      <c r="B80" s="4" t="s">
        <v>51</v>
      </c>
      <c r="C80" s="221"/>
      <c r="D80" s="226"/>
      <c r="E80" s="225"/>
      <c r="F80" s="12" t="s">
        <v>64</v>
      </c>
      <c r="G80" s="35"/>
      <c r="H80" s="35"/>
      <c r="I80" s="35"/>
      <c r="J80" s="35"/>
      <c r="K80" s="35"/>
      <c r="L80" s="35"/>
      <c r="M80" s="35"/>
      <c r="N80" s="35"/>
      <c r="O80" s="99"/>
      <c r="P80" s="99">
        <f t="shared" si="243"/>
        <v>0</v>
      </c>
      <c r="Q80" s="99">
        <f t="shared" si="243"/>
        <v>0</v>
      </c>
      <c r="R80" s="99">
        <f t="shared" si="243"/>
        <v>0</v>
      </c>
      <c r="S80" s="99">
        <f t="shared" si="243"/>
        <v>0</v>
      </c>
      <c r="T80" s="99">
        <f t="shared" si="243"/>
        <v>0</v>
      </c>
      <c r="U80" s="99">
        <f t="shared" si="243"/>
        <v>0</v>
      </c>
      <c r="V80" s="99">
        <f t="shared" si="243"/>
        <v>0</v>
      </c>
      <c r="W80" s="99">
        <f t="shared" si="243"/>
        <v>0</v>
      </c>
      <c r="X80" s="99">
        <f t="shared" si="243"/>
        <v>0</v>
      </c>
      <c r="Y80" s="99">
        <f t="shared" si="243"/>
        <v>0</v>
      </c>
      <c r="Z80" s="99">
        <f t="shared" ref="Z80:AA80" si="247">+Z173+Z266+Z359</f>
        <v>0</v>
      </c>
      <c r="AA80" s="99">
        <f t="shared" si="247"/>
        <v>0</v>
      </c>
      <c r="AB80" s="99">
        <f t="shared" ref="AB80:AC80" si="248">+AB173+AB266+AB359</f>
        <v>0</v>
      </c>
      <c r="AC80" s="99">
        <f t="shared" si="248"/>
        <v>0</v>
      </c>
      <c r="AD80" s="99">
        <f t="shared" ref="AD80:AE80" si="249">+AD173+AD266+AD359</f>
        <v>0</v>
      </c>
      <c r="AE80" s="99">
        <f t="shared" si="249"/>
        <v>0</v>
      </c>
      <c r="AF80" s="104">
        <f t="shared" si="228"/>
        <v>0</v>
      </c>
      <c r="AG80" s="105">
        <f t="shared" si="229"/>
        <v>0</v>
      </c>
    </row>
    <row r="81" spans="1:35" ht="15" customHeight="1" outlineLevel="1">
      <c r="A81" s="4" t="s">
        <v>3769</v>
      </c>
      <c r="B81" s="4" t="s">
        <v>51</v>
      </c>
      <c r="C81" s="221"/>
      <c r="D81" s="226"/>
      <c r="E81" s="225"/>
      <c r="F81" s="12" t="s">
        <v>65</v>
      </c>
      <c r="G81" s="35"/>
      <c r="H81" s="35"/>
      <c r="I81" s="35"/>
      <c r="J81" s="35"/>
      <c r="K81" s="35"/>
      <c r="L81" s="35"/>
      <c r="M81" s="35"/>
      <c r="N81" s="35"/>
      <c r="O81" s="99"/>
      <c r="P81" s="99">
        <f t="shared" si="243"/>
        <v>0</v>
      </c>
      <c r="Q81" s="99">
        <f t="shared" si="243"/>
        <v>0</v>
      </c>
      <c r="R81" s="99">
        <f t="shared" si="243"/>
        <v>0</v>
      </c>
      <c r="S81" s="99">
        <f t="shared" si="243"/>
        <v>0</v>
      </c>
      <c r="T81" s="99">
        <f t="shared" si="243"/>
        <v>0</v>
      </c>
      <c r="U81" s="99">
        <f t="shared" si="243"/>
        <v>0</v>
      </c>
      <c r="V81" s="99">
        <f t="shared" si="243"/>
        <v>0</v>
      </c>
      <c r="W81" s="99">
        <f t="shared" si="243"/>
        <v>0</v>
      </c>
      <c r="X81" s="99">
        <f t="shared" si="243"/>
        <v>0</v>
      </c>
      <c r="Y81" s="99">
        <f t="shared" si="243"/>
        <v>0</v>
      </c>
      <c r="Z81" s="99">
        <f t="shared" ref="Z81:AA81" si="250">+Z174+Z267+Z360</f>
        <v>0</v>
      </c>
      <c r="AA81" s="99">
        <f t="shared" si="250"/>
        <v>0</v>
      </c>
      <c r="AB81" s="99">
        <f t="shared" ref="AB81:AC81" si="251">+AB174+AB267+AB360</f>
        <v>0</v>
      </c>
      <c r="AC81" s="99">
        <f t="shared" si="251"/>
        <v>0</v>
      </c>
      <c r="AD81" s="99">
        <f t="shared" ref="AD81:AE81" si="252">+AD174+AD267+AD360</f>
        <v>0</v>
      </c>
      <c r="AE81" s="99">
        <f t="shared" si="252"/>
        <v>0</v>
      </c>
      <c r="AF81" s="104">
        <f t="shared" si="228"/>
        <v>0</v>
      </c>
      <c r="AG81" s="105">
        <f t="shared" si="229"/>
        <v>0</v>
      </c>
    </row>
    <row r="82" spans="1:35" ht="15" customHeight="1" outlineLevel="1">
      <c r="A82" s="4" t="s">
        <v>3769</v>
      </c>
      <c r="B82" s="4" t="s">
        <v>51</v>
      </c>
      <c r="C82" s="221"/>
      <c r="D82" s="226"/>
      <c r="E82" s="225"/>
      <c r="F82" s="12" t="s">
        <v>66</v>
      </c>
      <c r="G82" s="35"/>
      <c r="H82" s="35"/>
      <c r="I82" s="35"/>
      <c r="J82" s="35"/>
      <c r="K82" s="35"/>
      <c r="L82" s="35"/>
      <c r="M82" s="35"/>
      <c r="N82" s="35"/>
      <c r="O82" s="99"/>
      <c r="P82" s="99">
        <f t="shared" si="243"/>
        <v>0</v>
      </c>
      <c r="Q82" s="99">
        <f t="shared" si="243"/>
        <v>0</v>
      </c>
      <c r="R82" s="99">
        <f t="shared" si="243"/>
        <v>0</v>
      </c>
      <c r="S82" s="99">
        <f t="shared" si="243"/>
        <v>0</v>
      </c>
      <c r="T82" s="99">
        <f t="shared" si="243"/>
        <v>0</v>
      </c>
      <c r="U82" s="99">
        <f t="shared" si="243"/>
        <v>0</v>
      </c>
      <c r="V82" s="99">
        <f t="shared" si="243"/>
        <v>1</v>
      </c>
      <c r="W82" s="99">
        <f t="shared" si="243"/>
        <v>0</v>
      </c>
      <c r="X82" s="99">
        <f t="shared" si="243"/>
        <v>0</v>
      </c>
      <c r="Y82" s="99">
        <f t="shared" si="243"/>
        <v>0</v>
      </c>
      <c r="Z82" s="99">
        <f t="shared" ref="Z82:AA82" si="253">+Z175+Z268+Z361</f>
        <v>0</v>
      </c>
      <c r="AA82" s="99">
        <f t="shared" si="253"/>
        <v>0</v>
      </c>
      <c r="AB82" s="99">
        <f t="shared" ref="AB82:AC82" si="254">+AB175+AB268+AB361</f>
        <v>0</v>
      </c>
      <c r="AC82" s="99">
        <f t="shared" si="254"/>
        <v>0</v>
      </c>
      <c r="AD82" s="99">
        <f t="shared" ref="AD82:AE82" si="255">+AD175+AD268+AD361</f>
        <v>0</v>
      </c>
      <c r="AE82" s="99">
        <f t="shared" si="255"/>
        <v>0</v>
      </c>
      <c r="AF82" s="104">
        <f t="shared" si="228"/>
        <v>0</v>
      </c>
      <c r="AG82" s="105">
        <f t="shared" si="229"/>
        <v>1</v>
      </c>
    </row>
    <row r="83" spans="1:35" ht="15" customHeight="1" outlineLevel="1">
      <c r="A83" s="4" t="s">
        <v>3769</v>
      </c>
      <c r="B83" s="4" t="s">
        <v>51</v>
      </c>
      <c r="C83" s="221"/>
      <c r="D83" s="226"/>
      <c r="E83" s="225"/>
      <c r="F83" s="12" t="s">
        <v>67</v>
      </c>
      <c r="G83" s="35"/>
      <c r="H83" s="35"/>
      <c r="I83" s="35"/>
      <c r="J83" s="35"/>
      <c r="K83" s="35"/>
      <c r="L83" s="35"/>
      <c r="M83" s="35"/>
      <c r="N83" s="35"/>
      <c r="O83" s="99"/>
      <c r="P83" s="99">
        <f t="shared" si="243"/>
        <v>0</v>
      </c>
      <c r="Q83" s="99">
        <f t="shared" si="243"/>
        <v>0</v>
      </c>
      <c r="R83" s="99">
        <f t="shared" si="243"/>
        <v>0</v>
      </c>
      <c r="S83" s="99">
        <f t="shared" si="243"/>
        <v>0</v>
      </c>
      <c r="T83" s="99">
        <f t="shared" si="243"/>
        <v>0</v>
      </c>
      <c r="U83" s="99">
        <f t="shared" si="243"/>
        <v>0</v>
      </c>
      <c r="V83" s="99">
        <f t="shared" si="243"/>
        <v>0</v>
      </c>
      <c r="W83" s="99">
        <f t="shared" si="243"/>
        <v>0</v>
      </c>
      <c r="X83" s="99">
        <f t="shared" si="243"/>
        <v>0</v>
      </c>
      <c r="Y83" s="99">
        <f t="shared" si="243"/>
        <v>0</v>
      </c>
      <c r="Z83" s="99">
        <f t="shared" ref="Z83:AA83" si="256">+Z176+Z269+Z362</f>
        <v>0</v>
      </c>
      <c r="AA83" s="99">
        <f t="shared" si="256"/>
        <v>0</v>
      </c>
      <c r="AB83" s="99">
        <f t="shared" ref="AB83:AC83" si="257">+AB176+AB269+AB362</f>
        <v>0</v>
      </c>
      <c r="AC83" s="99">
        <f t="shared" si="257"/>
        <v>0</v>
      </c>
      <c r="AD83" s="99">
        <f t="shared" ref="AD83:AE83" si="258">+AD176+AD269+AD362</f>
        <v>0</v>
      </c>
      <c r="AE83" s="99">
        <f t="shared" si="258"/>
        <v>0</v>
      </c>
      <c r="AF83" s="104">
        <f t="shared" si="228"/>
        <v>0</v>
      </c>
      <c r="AG83" s="105">
        <f t="shared" si="229"/>
        <v>0</v>
      </c>
    </row>
    <row r="84" spans="1:35" ht="15" customHeight="1" outlineLevel="1">
      <c r="A84" s="4" t="s">
        <v>3769</v>
      </c>
      <c r="B84" s="4" t="s">
        <v>51</v>
      </c>
      <c r="C84" s="221"/>
      <c r="D84" s="226"/>
      <c r="E84" s="225"/>
      <c r="F84" s="12" t="s">
        <v>68</v>
      </c>
      <c r="G84" s="35"/>
      <c r="H84" s="35"/>
      <c r="I84" s="35"/>
      <c r="J84" s="35"/>
      <c r="K84" s="35"/>
      <c r="L84" s="35"/>
      <c r="M84" s="35"/>
      <c r="N84" s="35"/>
      <c r="O84" s="99"/>
      <c r="P84" s="99">
        <f t="shared" si="243"/>
        <v>0</v>
      </c>
      <c r="Q84" s="99">
        <f t="shared" si="243"/>
        <v>0</v>
      </c>
      <c r="R84" s="99">
        <f t="shared" si="243"/>
        <v>0</v>
      </c>
      <c r="S84" s="99">
        <f t="shared" si="243"/>
        <v>0</v>
      </c>
      <c r="T84" s="99">
        <f t="shared" si="243"/>
        <v>0</v>
      </c>
      <c r="U84" s="99">
        <f t="shared" si="243"/>
        <v>0</v>
      </c>
      <c r="V84" s="99">
        <f t="shared" si="243"/>
        <v>0</v>
      </c>
      <c r="W84" s="99">
        <f t="shared" si="243"/>
        <v>0</v>
      </c>
      <c r="X84" s="99">
        <f t="shared" si="243"/>
        <v>0</v>
      </c>
      <c r="Y84" s="99">
        <f t="shared" si="243"/>
        <v>0</v>
      </c>
      <c r="Z84" s="99">
        <f t="shared" ref="Z84:AA84" si="259">+Z177+Z270+Z363</f>
        <v>0</v>
      </c>
      <c r="AA84" s="99">
        <f t="shared" si="259"/>
        <v>0</v>
      </c>
      <c r="AB84" s="99">
        <f t="shared" ref="AB84:AC84" si="260">+AB177+AB270+AB363</f>
        <v>0</v>
      </c>
      <c r="AC84" s="99">
        <f t="shared" si="260"/>
        <v>0</v>
      </c>
      <c r="AD84" s="99">
        <f t="shared" ref="AD84:AE84" si="261">+AD177+AD270+AD363</f>
        <v>0</v>
      </c>
      <c r="AE84" s="99">
        <f t="shared" si="261"/>
        <v>0</v>
      </c>
      <c r="AF84" s="104">
        <f t="shared" si="228"/>
        <v>0</v>
      </c>
      <c r="AG84" s="105">
        <f t="shared" si="229"/>
        <v>0</v>
      </c>
    </row>
    <row r="85" spans="1:35" ht="15" customHeight="1" outlineLevel="1">
      <c r="A85" s="4" t="s">
        <v>3769</v>
      </c>
      <c r="B85" s="4" t="s">
        <v>51</v>
      </c>
      <c r="C85" s="221"/>
      <c r="D85" s="226"/>
      <c r="E85" s="225"/>
      <c r="F85" s="14" t="s">
        <v>3</v>
      </c>
      <c r="G85" s="37"/>
      <c r="H85" s="37"/>
      <c r="I85" s="37"/>
      <c r="J85" s="37"/>
      <c r="K85" s="37"/>
      <c r="L85" s="37"/>
      <c r="M85" s="37"/>
      <c r="N85" s="37"/>
      <c r="O85" s="106"/>
      <c r="P85" s="106">
        <f>+P79+P81+P83</f>
        <v>0</v>
      </c>
      <c r="Q85" s="106">
        <f t="shared" ref="Q85:Y86" si="262">+Q79+Q81+Q83</f>
        <v>0</v>
      </c>
      <c r="R85" s="106">
        <f t="shared" si="262"/>
        <v>0</v>
      </c>
      <c r="S85" s="106">
        <f t="shared" si="262"/>
        <v>0</v>
      </c>
      <c r="T85" s="106">
        <f t="shared" si="262"/>
        <v>0</v>
      </c>
      <c r="U85" s="106">
        <f t="shared" si="262"/>
        <v>0</v>
      </c>
      <c r="V85" s="106">
        <f t="shared" si="262"/>
        <v>0</v>
      </c>
      <c r="W85" s="106">
        <f t="shared" si="262"/>
        <v>0</v>
      </c>
      <c r="X85" s="106">
        <f t="shared" si="262"/>
        <v>0</v>
      </c>
      <c r="Y85" s="106">
        <f t="shared" si="262"/>
        <v>0</v>
      </c>
      <c r="Z85" s="106">
        <f t="shared" ref="Z85:AA85" si="263">+Z79+Z81+Z83</f>
        <v>0</v>
      </c>
      <c r="AA85" s="106">
        <f t="shared" si="263"/>
        <v>0</v>
      </c>
      <c r="AB85" s="106">
        <f t="shared" ref="AB85:AC85" si="264">+AB79+AB81+AB83</f>
        <v>0</v>
      </c>
      <c r="AC85" s="106">
        <f t="shared" si="264"/>
        <v>0</v>
      </c>
      <c r="AD85" s="106">
        <f t="shared" ref="AD85:AE85" si="265">+AD79+AD81+AD83</f>
        <v>0</v>
      </c>
      <c r="AE85" s="106">
        <f t="shared" si="265"/>
        <v>0</v>
      </c>
      <c r="AF85" s="112">
        <f t="shared" si="228"/>
        <v>0</v>
      </c>
      <c r="AG85" s="113">
        <f t="shared" si="229"/>
        <v>0</v>
      </c>
    </row>
    <row r="86" spans="1:35" ht="15" customHeight="1" outlineLevel="1">
      <c r="A86" s="4" t="s">
        <v>3769</v>
      </c>
      <c r="B86" s="4" t="s">
        <v>51</v>
      </c>
      <c r="C86" s="221"/>
      <c r="D86" s="226"/>
      <c r="E86" s="225"/>
      <c r="F86" s="14" t="s">
        <v>42</v>
      </c>
      <c r="G86" s="37"/>
      <c r="H86" s="37"/>
      <c r="I86" s="37"/>
      <c r="J86" s="37"/>
      <c r="K86" s="37"/>
      <c r="L86" s="37"/>
      <c r="M86" s="37"/>
      <c r="N86" s="37"/>
      <c r="O86" s="106"/>
      <c r="P86" s="106">
        <f>+P80+P82+P84</f>
        <v>0</v>
      </c>
      <c r="Q86" s="106">
        <f t="shared" si="262"/>
        <v>0</v>
      </c>
      <c r="R86" s="106">
        <f t="shared" si="262"/>
        <v>0</v>
      </c>
      <c r="S86" s="106">
        <f t="shared" si="262"/>
        <v>0</v>
      </c>
      <c r="T86" s="106">
        <f t="shared" si="262"/>
        <v>0</v>
      </c>
      <c r="U86" s="106">
        <f t="shared" si="262"/>
        <v>0</v>
      </c>
      <c r="V86" s="106">
        <f t="shared" si="262"/>
        <v>1</v>
      </c>
      <c r="W86" s="106">
        <f t="shared" si="262"/>
        <v>0</v>
      </c>
      <c r="X86" s="106">
        <f t="shared" si="262"/>
        <v>0</v>
      </c>
      <c r="Y86" s="106">
        <f t="shared" si="262"/>
        <v>0</v>
      </c>
      <c r="Z86" s="106">
        <f t="shared" ref="Z86:AA86" si="266">+Z80+Z82+Z84</f>
        <v>0</v>
      </c>
      <c r="AA86" s="106">
        <f t="shared" si="266"/>
        <v>0</v>
      </c>
      <c r="AB86" s="106">
        <f t="shared" ref="AB86:AC86" si="267">+AB80+AB82+AB84</f>
        <v>0</v>
      </c>
      <c r="AC86" s="106">
        <f t="shared" si="267"/>
        <v>0</v>
      </c>
      <c r="AD86" s="106">
        <f t="shared" ref="AD86:AE86" si="268">+AD80+AD82+AD84</f>
        <v>0</v>
      </c>
      <c r="AE86" s="106">
        <f t="shared" si="268"/>
        <v>0</v>
      </c>
      <c r="AF86" s="112">
        <f t="shared" si="228"/>
        <v>0</v>
      </c>
      <c r="AG86" s="113">
        <f t="shared" si="229"/>
        <v>1</v>
      </c>
    </row>
    <row r="87" spans="1:35" s="8" customFormat="1" ht="15" customHeight="1">
      <c r="A87" s="4" t="s">
        <v>3769</v>
      </c>
      <c r="B87" s="4" t="s">
        <v>51</v>
      </c>
      <c r="C87" s="221"/>
      <c r="D87" s="226"/>
      <c r="E87" s="225"/>
      <c r="F87" s="13" t="s">
        <v>90</v>
      </c>
      <c r="G87" s="36"/>
      <c r="H87" s="36"/>
      <c r="I87" s="36"/>
      <c r="J87" s="36"/>
      <c r="K87" s="36"/>
      <c r="L87" s="36"/>
      <c r="M87" s="36"/>
      <c r="N87" s="36"/>
      <c r="O87" s="36"/>
      <c r="P87" s="36" t="str">
        <f t="shared" ref="P87:Y87" si="269">+IFERROR(P78/P77,"")</f>
        <v/>
      </c>
      <c r="Q87" s="36" t="str">
        <f t="shared" si="269"/>
        <v/>
      </c>
      <c r="R87" s="36" t="str">
        <f t="shared" si="269"/>
        <v/>
      </c>
      <c r="S87" s="36" t="str">
        <f t="shared" si="269"/>
        <v/>
      </c>
      <c r="T87" s="36" t="str">
        <f t="shared" si="269"/>
        <v/>
      </c>
      <c r="U87" s="36" t="str">
        <f t="shared" si="269"/>
        <v/>
      </c>
      <c r="V87" s="36" t="str">
        <f t="shared" si="269"/>
        <v/>
      </c>
      <c r="W87" s="36" t="str">
        <f t="shared" si="269"/>
        <v/>
      </c>
      <c r="X87" s="36" t="str">
        <f t="shared" si="269"/>
        <v/>
      </c>
      <c r="Y87" s="36" t="str">
        <f t="shared" si="269"/>
        <v/>
      </c>
      <c r="Z87" s="36" t="str">
        <f t="shared" ref="Z87:AA87" si="270">+IFERROR(Z78/Z77,"")</f>
        <v/>
      </c>
      <c r="AA87" s="36" t="str">
        <f t="shared" si="270"/>
        <v/>
      </c>
      <c r="AB87" s="36" t="str">
        <f t="shared" ref="AB87:AC87" si="271">+IFERROR(AB78/AB77,"")</f>
        <v/>
      </c>
      <c r="AC87" s="36" t="str">
        <f t="shared" si="271"/>
        <v/>
      </c>
      <c r="AD87" s="36" t="str">
        <f t="shared" ref="AD87:AE87" si="272">+IFERROR(AD78/AD77,"")</f>
        <v/>
      </c>
      <c r="AE87" s="36" t="str">
        <f t="shared" si="272"/>
        <v/>
      </c>
      <c r="AF87" s="49" t="str">
        <f t="shared" ref="AF87:AG87" si="273">+IFERROR(AF78/AF77,"")</f>
        <v/>
      </c>
      <c r="AG87" s="50" t="str">
        <f t="shared" si="273"/>
        <v/>
      </c>
      <c r="AH87" s="4"/>
      <c r="AI87" s="1"/>
    </row>
    <row r="88" spans="1:35" ht="15" customHeight="1">
      <c r="A88" s="4" t="s">
        <v>3769</v>
      </c>
      <c r="B88" s="4" t="s">
        <v>52</v>
      </c>
      <c r="C88" s="221"/>
      <c r="D88" s="226"/>
      <c r="E88" s="225" t="s">
        <v>52</v>
      </c>
      <c r="F88" s="10" t="s">
        <v>40</v>
      </c>
      <c r="G88" s="19"/>
      <c r="H88" s="19"/>
      <c r="I88" s="19"/>
      <c r="J88" s="19"/>
      <c r="K88" s="19"/>
      <c r="L88" s="19"/>
      <c r="M88" s="19"/>
      <c r="N88" s="19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100">
        <f t="shared" ref="AF88:AF91" si="274">+SUM(O88:R88)</f>
        <v>0</v>
      </c>
      <c r="AG88" s="101">
        <f t="shared" ref="AG88:AG92" si="275">+SUM(S88:AD88)</f>
        <v>0</v>
      </c>
      <c r="AI88" s="124">
        <f>+SUMIF($O$1:$AD$1,"REAL",O88:AD88)</f>
        <v>0</v>
      </c>
    </row>
    <row r="89" spans="1:35" ht="15" customHeight="1">
      <c r="A89" s="4" t="s">
        <v>3769</v>
      </c>
      <c r="B89" s="4" t="s">
        <v>52</v>
      </c>
      <c r="C89" s="221"/>
      <c r="D89" s="226"/>
      <c r="E89" s="225"/>
      <c r="F89" s="11" t="s">
        <v>88</v>
      </c>
      <c r="G89" s="34"/>
      <c r="H89" s="34"/>
      <c r="I89" s="34"/>
      <c r="J89" s="34"/>
      <c r="K89" s="34"/>
      <c r="L89" s="34"/>
      <c r="M89" s="34"/>
      <c r="N89" s="34"/>
      <c r="O89" s="98"/>
      <c r="P89" s="98">
        <f>+SUM(P90:P91)</f>
        <v>0</v>
      </c>
      <c r="Q89" s="98">
        <f t="shared" ref="Q89:Y89" si="276">+SUM(Q90:Q91)</f>
        <v>0</v>
      </c>
      <c r="R89" s="98">
        <f t="shared" si="276"/>
        <v>0</v>
      </c>
      <c r="S89" s="98">
        <f t="shared" si="276"/>
        <v>0</v>
      </c>
      <c r="T89" s="98">
        <f t="shared" si="276"/>
        <v>0</v>
      </c>
      <c r="U89" s="98">
        <f t="shared" si="276"/>
        <v>0</v>
      </c>
      <c r="V89" s="98">
        <f t="shared" si="276"/>
        <v>0</v>
      </c>
      <c r="W89" s="98">
        <f t="shared" si="276"/>
        <v>0</v>
      </c>
      <c r="X89" s="98">
        <f t="shared" si="276"/>
        <v>0</v>
      </c>
      <c r="Y89" s="98">
        <f t="shared" si="276"/>
        <v>0</v>
      </c>
      <c r="Z89" s="98">
        <f t="shared" ref="Z89:AA89" si="277">+SUM(Z90:Z91)</f>
        <v>0</v>
      </c>
      <c r="AA89" s="98">
        <f t="shared" si="277"/>
        <v>0</v>
      </c>
      <c r="AB89" s="98">
        <f t="shared" ref="AB89:AC89" si="278">+SUM(AB90:AB91)</f>
        <v>0</v>
      </c>
      <c r="AC89" s="98">
        <f t="shared" si="278"/>
        <v>0</v>
      </c>
      <c r="AD89" s="98">
        <f t="shared" ref="AD89:AE89" si="279">+SUM(AD90:AD91)</f>
        <v>0</v>
      </c>
      <c r="AE89" s="98">
        <f t="shared" si="279"/>
        <v>0</v>
      </c>
      <c r="AF89" s="102">
        <f t="shared" si="274"/>
        <v>0</v>
      </c>
      <c r="AG89" s="103">
        <f t="shared" si="275"/>
        <v>0</v>
      </c>
      <c r="AI89" s="124">
        <f>+SUMIF($O$1:$AD$1,"REAL",O89:AD89)</f>
        <v>0</v>
      </c>
    </row>
    <row r="90" spans="1:35" ht="15" customHeight="1" outlineLevel="1">
      <c r="A90" s="4" t="s">
        <v>3769</v>
      </c>
      <c r="B90" s="4" t="s">
        <v>52</v>
      </c>
      <c r="C90" s="221"/>
      <c r="D90" s="226"/>
      <c r="E90" s="225"/>
      <c r="F90" s="12" t="s">
        <v>4</v>
      </c>
      <c r="G90" s="35"/>
      <c r="H90" s="35"/>
      <c r="I90" s="35"/>
      <c r="J90" s="35"/>
      <c r="K90" s="35"/>
      <c r="L90" s="35"/>
      <c r="M90" s="35"/>
      <c r="N90" s="35"/>
      <c r="O90" s="99"/>
      <c r="P90" s="99">
        <f t="shared" ref="P90:Y92" si="280">+P183+P276+P369</f>
        <v>0</v>
      </c>
      <c r="Q90" s="99">
        <f t="shared" si="280"/>
        <v>0</v>
      </c>
      <c r="R90" s="99">
        <f t="shared" si="280"/>
        <v>0</v>
      </c>
      <c r="S90" s="99">
        <f t="shared" si="280"/>
        <v>0</v>
      </c>
      <c r="T90" s="99">
        <f t="shared" si="280"/>
        <v>0</v>
      </c>
      <c r="U90" s="99">
        <f t="shared" si="280"/>
        <v>0</v>
      </c>
      <c r="V90" s="99">
        <f t="shared" si="280"/>
        <v>0</v>
      </c>
      <c r="W90" s="99">
        <f t="shared" si="280"/>
        <v>0</v>
      </c>
      <c r="X90" s="99">
        <f t="shared" si="280"/>
        <v>0</v>
      </c>
      <c r="Y90" s="99">
        <f t="shared" si="280"/>
        <v>0</v>
      </c>
      <c r="Z90" s="99">
        <f t="shared" ref="Z90:AA90" si="281">+Z183+Z276+Z369</f>
        <v>0</v>
      </c>
      <c r="AA90" s="99">
        <f t="shared" si="281"/>
        <v>0</v>
      </c>
      <c r="AB90" s="99">
        <f t="shared" ref="AB90:AC90" si="282">+AB183+AB276+AB369</f>
        <v>0</v>
      </c>
      <c r="AC90" s="99">
        <f t="shared" si="282"/>
        <v>0</v>
      </c>
      <c r="AD90" s="99">
        <f t="shared" ref="AD90:AE90" si="283">+AD183+AD276+AD369</f>
        <v>0</v>
      </c>
      <c r="AE90" s="99">
        <f t="shared" si="283"/>
        <v>0</v>
      </c>
      <c r="AF90" s="104">
        <f t="shared" si="274"/>
        <v>0</v>
      </c>
      <c r="AG90" s="105">
        <f t="shared" si="275"/>
        <v>0</v>
      </c>
    </row>
    <row r="91" spans="1:35" ht="15" customHeight="1" outlineLevel="1">
      <c r="A91" s="4" t="s">
        <v>3769</v>
      </c>
      <c r="B91" s="4" t="s">
        <v>52</v>
      </c>
      <c r="C91" s="221"/>
      <c r="D91" s="226"/>
      <c r="E91" s="225"/>
      <c r="F91" s="12" t="s">
        <v>5</v>
      </c>
      <c r="G91" s="35"/>
      <c r="H91" s="35"/>
      <c r="I91" s="35"/>
      <c r="J91" s="35"/>
      <c r="K91" s="35"/>
      <c r="L91" s="35"/>
      <c r="M91" s="35"/>
      <c r="N91" s="35"/>
      <c r="O91" s="99"/>
      <c r="P91" s="99">
        <f t="shared" si="280"/>
        <v>0</v>
      </c>
      <c r="Q91" s="99">
        <f t="shared" si="280"/>
        <v>0</v>
      </c>
      <c r="R91" s="99">
        <f t="shared" si="280"/>
        <v>0</v>
      </c>
      <c r="S91" s="99">
        <f t="shared" si="280"/>
        <v>0</v>
      </c>
      <c r="T91" s="99">
        <f t="shared" si="280"/>
        <v>0</v>
      </c>
      <c r="U91" s="99">
        <f t="shared" si="280"/>
        <v>0</v>
      </c>
      <c r="V91" s="99">
        <f t="shared" si="280"/>
        <v>0</v>
      </c>
      <c r="W91" s="99">
        <f t="shared" si="280"/>
        <v>0</v>
      </c>
      <c r="X91" s="99">
        <f t="shared" si="280"/>
        <v>0</v>
      </c>
      <c r="Y91" s="99">
        <f t="shared" si="280"/>
        <v>0</v>
      </c>
      <c r="Z91" s="99">
        <f t="shared" ref="Z91:AA91" si="284">+Z184+Z277+Z370</f>
        <v>0</v>
      </c>
      <c r="AA91" s="99">
        <f t="shared" si="284"/>
        <v>0</v>
      </c>
      <c r="AB91" s="99">
        <f t="shared" ref="AB91:AC91" si="285">+AB184+AB277+AB370</f>
        <v>0</v>
      </c>
      <c r="AC91" s="99">
        <f t="shared" si="285"/>
        <v>0</v>
      </c>
      <c r="AD91" s="99">
        <f t="shared" ref="AD91:AE91" si="286">+AD184+AD277+AD370</f>
        <v>0</v>
      </c>
      <c r="AE91" s="99">
        <f t="shared" si="286"/>
        <v>0</v>
      </c>
      <c r="AF91" s="104">
        <f t="shared" si="274"/>
        <v>0</v>
      </c>
      <c r="AG91" s="105">
        <f t="shared" si="275"/>
        <v>0</v>
      </c>
    </row>
    <row r="92" spans="1:35" ht="15" customHeight="1" outlineLevel="1">
      <c r="A92" s="4" t="s">
        <v>3769</v>
      </c>
      <c r="B92" s="4" t="s">
        <v>52</v>
      </c>
      <c r="C92" s="221"/>
      <c r="D92" s="226"/>
      <c r="E92" s="225"/>
      <c r="F92" s="14" t="s">
        <v>81</v>
      </c>
      <c r="G92" s="37"/>
      <c r="H92" s="37"/>
      <c r="I92" s="37"/>
      <c r="J92" s="37"/>
      <c r="K92" s="37"/>
      <c r="L92" s="37"/>
      <c r="M92" s="37"/>
      <c r="N92" s="37"/>
      <c r="O92" s="106"/>
      <c r="P92" s="106">
        <f t="shared" si="280"/>
        <v>0</v>
      </c>
      <c r="Q92" s="106">
        <f t="shared" si="280"/>
        <v>0</v>
      </c>
      <c r="R92" s="106">
        <f t="shared" si="280"/>
        <v>0</v>
      </c>
      <c r="S92" s="106">
        <f t="shared" si="280"/>
        <v>0</v>
      </c>
      <c r="T92" s="106">
        <f t="shared" si="280"/>
        <v>0</v>
      </c>
      <c r="U92" s="106">
        <f t="shared" si="280"/>
        <v>0</v>
      </c>
      <c r="V92" s="106">
        <f t="shared" si="280"/>
        <v>0</v>
      </c>
      <c r="W92" s="106">
        <f t="shared" si="280"/>
        <v>0</v>
      </c>
      <c r="X92" s="106">
        <f t="shared" si="280"/>
        <v>0</v>
      </c>
      <c r="Y92" s="106">
        <f t="shared" si="280"/>
        <v>0</v>
      </c>
      <c r="Z92" s="106">
        <f t="shared" ref="Z92:AA92" si="287">+Z185+Z278+Z371</f>
        <v>0</v>
      </c>
      <c r="AA92" s="106">
        <f t="shared" si="287"/>
        <v>0</v>
      </c>
      <c r="AB92" s="106">
        <f t="shared" ref="AB92:AC92" si="288">+AB185+AB278+AB371</f>
        <v>0</v>
      </c>
      <c r="AC92" s="106">
        <f t="shared" si="288"/>
        <v>0</v>
      </c>
      <c r="AD92" s="106">
        <f t="shared" ref="AD92:AE92" si="289">+AD185+AD278+AD371</f>
        <v>0</v>
      </c>
      <c r="AE92" s="106">
        <f t="shared" si="289"/>
        <v>0</v>
      </c>
      <c r="AF92" s="112">
        <f t="shared" ref="AF92" si="290">+SUM(G92:R92)</f>
        <v>0</v>
      </c>
      <c r="AG92" s="113">
        <f t="shared" si="275"/>
        <v>0</v>
      </c>
    </row>
    <row r="93" spans="1:35" s="8" customFormat="1" ht="15" customHeight="1" thickBot="1">
      <c r="A93" s="4" t="s">
        <v>3769</v>
      </c>
      <c r="B93" s="4" t="s">
        <v>52</v>
      </c>
      <c r="C93" s="221"/>
      <c r="D93" s="226"/>
      <c r="E93" s="225"/>
      <c r="F93" s="13" t="s">
        <v>90</v>
      </c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Y93" si="291">+IFERROR(P89/P88,"")</f>
        <v/>
      </c>
      <c r="Q93" s="36" t="str">
        <f t="shared" si="291"/>
        <v/>
      </c>
      <c r="R93" s="36" t="str">
        <f t="shared" si="291"/>
        <v/>
      </c>
      <c r="S93" s="36" t="str">
        <f t="shared" si="291"/>
        <v/>
      </c>
      <c r="T93" s="36" t="str">
        <f t="shared" si="291"/>
        <v/>
      </c>
      <c r="U93" s="36" t="str">
        <f t="shared" si="291"/>
        <v/>
      </c>
      <c r="V93" s="36" t="str">
        <f t="shared" si="291"/>
        <v/>
      </c>
      <c r="W93" s="36" t="str">
        <f t="shared" si="291"/>
        <v/>
      </c>
      <c r="X93" s="36" t="str">
        <f t="shared" si="291"/>
        <v/>
      </c>
      <c r="Y93" s="36" t="str">
        <f t="shared" si="291"/>
        <v/>
      </c>
      <c r="Z93" s="36" t="str">
        <f t="shared" ref="Z93:AA93" si="292">+IFERROR(Z89/Z88,"")</f>
        <v/>
      </c>
      <c r="AA93" s="36" t="str">
        <f t="shared" si="292"/>
        <v/>
      </c>
      <c r="AB93" s="36" t="str">
        <f t="shared" ref="AB93:AC93" si="293">+IFERROR(AB89/AB88,"")</f>
        <v/>
      </c>
      <c r="AC93" s="36" t="str">
        <f t="shared" si="293"/>
        <v/>
      </c>
      <c r="AD93" s="36" t="str">
        <f t="shared" ref="AD93:AE93" si="294">+IFERROR(AD89/AD88,"")</f>
        <v/>
      </c>
      <c r="AE93" s="36" t="str">
        <f t="shared" si="294"/>
        <v/>
      </c>
      <c r="AF93" s="57" t="str">
        <f t="shared" ref="AF93:AG93" si="295">+IFERROR(AF89/AF88,"")</f>
        <v/>
      </c>
      <c r="AG93" s="58" t="str">
        <f t="shared" si="295"/>
        <v/>
      </c>
      <c r="AH93" s="4"/>
      <c r="AI93" s="1"/>
    </row>
    <row r="94" spans="1:35" ht="15" customHeight="1">
      <c r="AF94"/>
      <c r="AG94"/>
    </row>
    <row r="95" spans="1:35" ht="15" customHeight="1">
      <c r="AF95"/>
      <c r="AG95"/>
    </row>
    <row r="96" spans="1:35" ht="15" customHeight="1" thickBot="1">
      <c r="F96" s="7" t="s">
        <v>93</v>
      </c>
      <c r="AF96"/>
      <c r="AG96"/>
    </row>
    <row r="97" spans="1:35" ht="13.5" customHeight="1">
      <c r="A97" s="4" t="s">
        <v>86</v>
      </c>
      <c r="B97" s="4" t="s">
        <v>3770</v>
      </c>
      <c r="C97" s="235" t="s">
        <v>86</v>
      </c>
      <c r="D97" s="227" t="s">
        <v>34</v>
      </c>
      <c r="E97" s="228"/>
      <c r="F97" s="228"/>
      <c r="G97" s="32"/>
      <c r="H97" s="32"/>
      <c r="I97" s="32"/>
      <c r="J97" s="32"/>
      <c r="K97" s="32"/>
      <c r="L97" s="32"/>
      <c r="M97" s="32"/>
      <c r="N97" s="32"/>
      <c r="O97" s="114"/>
      <c r="P97" s="114">
        <v>0</v>
      </c>
      <c r="Q97" s="114">
        <v>0</v>
      </c>
      <c r="R97" s="114">
        <v>0</v>
      </c>
      <c r="S97" s="114">
        <v>0</v>
      </c>
      <c r="T97" s="114">
        <v>0</v>
      </c>
      <c r="U97" s="114">
        <v>0</v>
      </c>
      <c r="V97" s="114">
        <v>0</v>
      </c>
      <c r="W97" s="114">
        <v>0</v>
      </c>
      <c r="X97" s="114">
        <v>1</v>
      </c>
      <c r="Y97" s="114">
        <v>0</v>
      </c>
      <c r="Z97" s="114">
        <v>0</v>
      </c>
      <c r="AA97" s="114">
        <v>0</v>
      </c>
      <c r="AB97" s="114">
        <v>0</v>
      </c>
      <c r="AC97" s="114">
        <v>0</v>
      </c>
      <c r="AD97" s="114">
        <v>0</v>
      </c>
      <c r="AE97" s="114">
        <v>0</v>
      </c>
      <c r="AF97" s="115">
        <f>+SUM(O97:R97)</f>
        <v>0</v>
      </c>
      <c r="AG97" s="116">
        <f>+SUM(S97:AD97)</f>
        <v>1</v>
      </c>
      <c r="AI97" s="124">
        <f>+SUMIF($O$1:$AD$1,"REAL",O97:AD97)</f>
        <v>1</v>
      </c>
    </row>
    <row r="98" spans="1:35">
      <c r="A98" s="4" t="s">
        <v>86</v>
      </c>
      <c r="C98" s="235"/>
      <c r="D98" s="229" t="s">
        <v>89</v>
      </c>
      <c r="E98" s="230"/>
      <c r="F98" s="230"/>
      <c r="G98" s="16"/>
      <c r="H98" s="16"/>
      <c r="I98" s="16"/>
      <c r="J98" s="16"/>
      <c r="K98" s="16"/>
      <c r="L98" s="16"/>
      <c r="M98" s="16"/>
      <c r="N98" s="16"/>
      <c r="O98" s="16" t="str">
        <f>IFERROR(+O97/(O101+O112+O129+O132+O140+O158+O161+O164+O167+O170+O181),"")</f>
        <v/>
      </c>
      <c r="P98" s="16" t="str">
        <f>IFERROR(+P97/(P101+P112+P129+P132+P140+P158+P161+P164+P167+P170+P181),"")</f>
        <v/>
      </c>
      <c r="Q98" s="16" t="str">
        <f t="shared" ref="Q98:Y98" si="296">IFERROR(+Q97/(Q101+Q112+Q129+Q132+Q140+Q158+Q161+Q164+Q167+Q170+Q181),"")</f>
        <v/>
      </c>
      <c r="R98" s="16" t="str">
        <f t="shared" si="296"/>
        <v/>
      </c>
      <c r="S98" s="16" t="str">
        <f t="shared" si="296"/>
        <v/>
      </c>
      <c r="T98" s="16" t="str">
        <f t="shared" si="296"/>
        <v/>
      </c>
      <c r="U98" s="16" t="str">
        <f t="shared" si="296"/>
        <v/>
      </c>
      <c r="V98" s="16" t="str">
        <f t="shared" si="296"/>
        <v/>
      </c>
      <c r="W98" s="16" t="str">
        <f t="shared" si="296"/>
        <v/>
      </c>
      <c r="X98" s="16" t="str">
        <f t="shared" si="296"/>
        <v/>
      </c>
      <c r="Y98" s="16" t="str">
        <f t="shared" si="296"/>
        <v/>
      </c>
      <c r="Z98" s="16" t="str">
        <f t="shared" ref="Z98:AA98" si="297">IFERROR(+Z97/(Z101+Z112+Z129+Z132+Z140+Z158+Z161+Z164+Z167+Z170+Z181),"")</f>
        <v/>
      </c>
      <c r="AA98" s="16" t="str">
        <f t="shared" si="297"/>
        <v/>
      </c>
      <c r="AB98" s="16" t="str">
        <f t="shared" ref="AB98:AC98" si="298">IFERROR(+AB97/(AB101+AB112+AB129+AB132+AB140+AB158+AB161+AB164+AB167+AB170+AB181),"")</f>
        <v/>
      </c>
      <c r="AC98" s="16" t="str">
        <f t="shared" si="298"/>
        <v/>
      </c>
      <c r="AD98" s="16" t="str">
        <f t="shared" ref="AD98:AE98" si="299">IFERROR(+AD97/(AD101+AD112+AD129+AD132+AD140+AD158+AD161+AD164+AD167+AD170+AD181),"")</f>
        <v/>
      </c>
      <c r="AE98" s="16" t="str">
        <f t="shared" si="299"/>
        <v/>
      </c>
      <c r="AF98" s="40"/>
      <c r="AG98" s="41"/>
    </row>
    <row r="99" spans="1:35" ht="13.8">
      <c r="A99" s="4" t="s">
        <v>86</v>
      </c>
      <c r="B99" s="4" t="s">
        <v>3771</v>
      </c>
      <c r="C99" s="235"/>
      <c r="D99" s="231" t="s">
        <v>91</v>
      </c>
      <c r="E99" s="232"/>
      <c r="F99" s="232"/>
      <c r="G99" s="33"/>
      <c r="H99" s="33"/>
      <c r="I99" s="33"/>
      <c r="J99" s="33"/>
      <c r="K99" s="33"/>
      <c r="L99" s="33"/>
      <c r="M99" s="33"/>
      <c r="N99" s="33"/>
      <c r="O99" s="117"/>
      <c r="P99" s="117">
        <f>+P102+P113+P130+P133+P141+P159+P162+P165+P168+P171+P182</f>
        <v>0</v>
      </c>
      <c r="Q99" s="117">
        <f t="shared" ref="Q99:Y99" si="300">+Q102+Q113+Q130+Q133+Q141+Q159+Q162+Q165+Q168+Q171+Q182</f>
        <v>0</v>
      </c>
      <c r="R99" s="117">
        <f t="shared" si="300"/>
        <v>0</v>
      </c>
      <c r="S99" s="117">
        <f t="shared" si="300"/>
        <v>0</v>
      </c>
      <c r="T99" s="117">
        <f t="shared" si="300"/>
        <v>0</v>
      </c>
      <c r="U99" s="117">
        <f t="shared" si="300"/>
        <v>0</v>
      </c>
      <c r="V99" s="117">
        <f t="shared" si="300"/>
        <v>0</v>
      </c>
      <c r="W99" s="117">
        <f t="shared" si="300"/>
        <v>0</v>
      </c>
      <c r="X99" s="117">
        <f t="shared" si="300"/>
        <v>0</v>
      </c>
      <c r="Y99" s="117">
        <f t="shared" si="300"/>
        <v>0</v>
      </c>
      <c r="Z99" s="117">
        <f t="shared" ref="Z99:AA99" si="301">+Z102+Z113+Z130+Z133+Z141+Z159+Z162+Z165+Z168+Z171+Z182</f>
        <v>0</v>
      </c>
      <c r="AA99" s="117">
        <f t="shared" si="301"/>
        <v>0</v>
      </c>
      <c r="AB99" s="117">
        <f t="shared" ref="AB99:AC99" si="302">+AB102+AB113+AB130+AB133+AB141+AB159+AB162+AB165+AB168+AB171+AB182</f>
        <v>0</v>
      </c>
      <c r="AC99" s="117">
        <f t="shared" si="302"/>
        <v>0</v>
      </c>
      <c r="AD99" s="117">
        <f t="shared" ref="AD99:AE99" si="303">+AD102+AD113+AD130+AD133+AD141+AD159+AD162+AD165+AD168+AD171+AD182</f>
        <v>0</v>
      </c>
      <c r="AE99" s="117">
        <f t="shared" si="303"/>
        <v>0</v>
      </c>
      <c r="AF99" s="118">
        <f>+SUM(O99:R99)</f>
        <v>0</v>
      </c>
      <c r="AG99" s="119">
        <f>+SUM(S99:AD99)</f>
        <v>0</v>
      </c>
      <c r="AI99" s="124">
        <f>+SUMIF($O$1:$AD$1,"REAL",O99:AD99)</f>
        <v>0</v>
      </c>
    </row>
    <row r="100" spans="1:35">
      <c r="A100" s="4" t="s">
        <v>86</v>
      </c>
      <c r="C100" s="235"/>
      <c r="D100" s="233" t="s">
        <v>90</v>
      </c>
      <c r="E100" s="234"/>
      <c r="F100" s="230"/>
      <c r="G100" s="16"/>
      <c r="H100" s="16"/>
      <c r="I100" s="16"/>
      <c r="J100" s="16"/>
      <c r="K100" s="16"/>
      <c r="L100" s="16"/>
      <c r="M100" s="16"/>
      <c r="N100" s="16"/>
      <c r="O100" s="16" t="str">
        <f>+IFERROR(O99/O97,"")</f>
        <v/>
      </c>
      <c r="P100" s="16" t="str">
        <f t="shared" ref="P100:Y100" si="304">+IFERROR(P99/P97,"")</f>
        <v/>
      </c>
      <c r="Q100" s="16" t="str">
        <f t="shared" si="304"/>
        <v/>
      </c>
      <c r="R100" s="16" t="str">
        <f t="shared" si="304"/>
        <v/>
      </c>
      <c r="S100" s="16" t="str">
        <f t="shared" si="304"/>
        <v/>
      </c>
      <c r="T100" s="16" t="str">
        <f t="shared" si="304"/>
        <v/>
      </c>
      <c r="U100" s="16" t="str">
        <f t="shared" si="304"/>
        <v/>
      </c>
      <c r="V100" s="16" t="str">
        <f t="shared" si="304"/>
        <v/>
      </c>
      <c r="W100" s="16" t="str">
        <f t="shared" si="304"/>
        <v/>
      </c>
      <c r="X100" s="16">
        <f t="shared" si="304"/>
        <v>0</v>
      </c>
      <c r="Y100" s="16" t="str">
        <f t="shared" si="304"/>
        <v/>
      </c>
      <c r="Z100" s="16" t="str">
        <f t="shared" ref="Z100:AA100" si="305">+IFERROR(Z99/Z97,"")</f>
        <v/>
      </c>
      <c r="AA100" s="16" t="str">
        <f t="shared" si="305"/>
        <v/>
      </c>
      <c r="AB100" s="16" t="str">
        <f t="shared" ref="AB100:AC100" si="306">+IFERROR(AB99/AB97,"")</f>
        <v/>
      </c>
      <c r="AC100" s="16" t="str">
        <f t="shared" si="306"/>
        <v/>
      </c>
      <c r="AD100" s="16" t="str">
        <f t="shared" ref="AD100:AE100" si="307">+IFERROR(AD99/AD97,"")</f>
        <v/>
      </c>
      <c r="AE100" s="16" t="str">
        <f t="shared" si="307"/>
        <v/>
      </c>
      <c r="AF100" s="40"/>
      <c r="AG100" s="41"/>
    </row>
    <row r="101" spans="1:35" ht="15" customHeight="1">
      <c r="A101" s="4" t="s">
        <v>86</v>
      </c>
      <c r="B101" s="4" t="s">
        <v>48</v>
      </c>
      <c r="C101" s="235"/>
      <c r="D101" s="222" t="s">
        <v>35</v>
      </c>
      <c r="E101" s="225" t="s">
        <v>48</v>
      </c>
      <c r="F101" s="10" t="s">
        <v>40</v>
      </c>
      <c r="G101" s="19"/>
      <c r="H101" s="19"/>
      <c r="I101" s="19"/>
      <c r="J101" s="19"/>
      <c r="K101" s="19"/>
      <c r="L101" s="19"/>
      <c r="M101" s="19"/>
      <c r="N101" s="19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100">
        <f t="shared" ref="AF101:AF108" si="308">+SUM(O101:R101)</f>
        <v>0</v>
      </c>
      <c r="AG101" s="101">
        <f t="shared" ref="AG101:AG108" si="309">+SUM(S101:AD101)</f>
        <v>0</v>
      </c>
      <c r="AI101" s="124">
        <f>+SUMIF($O$1:$AD$1,"REAL",O101:AD101)</f>
        <v>0</v>
      </c>
    </row>
    <row r="102" spans="1:35" ht="15" customHeight="1">
      <c r="A102" s="4" t="s">
        <v>86</v>
      </c>
      <c r="B102" s="4" t="s">
        <v>48</v>
      </c>
      <c r="C102" s="235"/>
      <c r="D102" s="223"/>
      <c r="E102" s="225"/>
      <c r="F102" s="11" t="s">
        <v>88</v>
      </c>
      <c r="G102" s="34"/>
      <c r="H102" s="34"/>
      <c r="I102" s="34"/>
      <c r="J102" s="34"/>
      <c r="K102" s="34"/>
      <c r="L102" s="34"/>
      <c r="M102" s="34"/>
      <c r="N102" s="34"/>
      <c r="O102" s="98">
        <f>+SUM(O103:O110)</f>
        <v>0</v>
      </c>
      <c r="P102" s="98">
        <f t="shared" ref="P102:Y102" si="310">+SUM(P103:P110)</f>
        <v>0</v>
      </c>
      <c r="Q102" s="98">
        <f t="shared" si="310"/>
        <v>0</v>
      </c>
      <c r="R102" s="98">
        <f t="shared" si="310"/>
        <v>0</v>
      </c>
      <c r="S102" s="98">
        <f t="shared" si="310"/>
        <v>0</v>
      </c>
      <c r="T102" s="98">
        <f t="shared" si="310"/>
        <v>0</v>
      </c>
      <c r="U102" s="98">
        <f t="shared" si="310"/>
        <v>0</v>
      </c>
      <c r="V102" s="98">
        <f t="shared" si="310"/>
        <v>0</v>
      </c>
      <c r="W102" s="98">
        <f t="shared" si="310"/>
        <v>0</v>
      </c>
      <c r="X102" s="98">
        <f t="shared" si="310"/>
        <v>0</v>
      </c>
      <c r="Y102" s="98">
        <f t="shared" si="310"/>
        <v>0</v>
      </c>
      <c r="Z102" s="98">
        <f t="shared" ref="Z102:AA102" si="311">+SUM(Z103:Z110)</f>
        <v>0</v>
      </c>
      <c r="AA102" s="98">
        <f t="shared" si="311"/>
        <v>0</v>
      </c>
      <c r="AB102" s="98">
        <f t="shared" ref="AB102:AC102" si="312">+SUM(AB103:AB110)</f>
        <v>0</v>
      </c>
      <c r="AC102" s="98">
        <f t="shared" si="312"/>
        <v>0</v>
      </c>
      <c r="AD102" s="98">
        <f t="shared" ref="AD102:AE102" si="313">+SUM(AD103:AD110)</f>
        <v>0</v>
      </c>
      <c r="AE102" s="98">
        <f t="shared" si="313"/>
        <v>0</v>
      </c>
      <c r="AF102" s="102">
        <f t="shared" si="308"/>
        <v>0</v>
      </c>
      <c r="AG102" s="103">
        <f t="shared" si="309"/>
        <v>0</v>
      </c>
      <c r="AI102" s="124">
        <f>+SUMIF($O$1:$AD$1,"REAL",O102:AD102)</f>
        <v>0</v>
      </c>
    </row>
    <row r="103" spans="1:35" ht="15" customHeight="1" outlineLevel="1">
      <c r="A103" s="4" t="s">
        <v>86</v>
      </c>
      <c r="B103" s="4" t="s">
        <v>48</v>
      </c>
      <c r="C103" s="235"/>
      <c r="D103" s="223"/>
      <c r="E103" s="225"/>
      <c r="F103" s="12" t="s">
        <v>76</v>
      </c>
      <c r="G103" s="35"/>
      <c r="H103" s="35"/>
      <c r="I103" s="35"/>
      <c r="J103" s="35"/>
      <c r="K103" s="35"/>
      <c r="L103" s="35"/>
      <c r="M103" s="35"/>
      <c r="N103" s="35"/>
      <c r="O103" s="99"/>
      <c r="P103" s="99">
        <v>0</v>
      </c>
      <c r="Q103" s="99">
        <v>0</v>
      </c>
      <c r="R103" s="99">
        <v>0</v>
      </c>
      <c r="S103" s="99">
        <v>0</v>
      </c>
      <c r="T103" s="99">
        <v>0</v>
      </c>
      <c r="U103" s="99">
        <v>0</v>
      </c>
      <c r="V103" s="99">
        <v>0</v>
      </c>
      <c r="W103" s="99">
        <v>0</v>
      </c>
      <c r="X103" s="99">
        <v>0</v>
      </c>
      <c r="Y103" s="99">
        <v>0</v>
      </c>
      <c r="Z103" s="99">
        <v>0</v>
      </c>
      <c r="AA103" s="99">
        <v>0</v>
      </c>
      <c r="AB103" s="99">
        <v>0</v>
      </c>
      <c r="AC103" s="99">
        <v>0</v>
      </c>
      <c r="AD103" s="99">
        <v>0</v>
      </c>
      <c r="AE103" s="99">
        <v>0</v>
      </c>
      <c r="AF103" s="104">
        <f t="shared" si="308"/>
        <v>0</v>
      </c>
      <c r="AG103" s="105">
        <f t="shared" si="309"/>
        <v>0</v>
      </c>
    </row>
    <row r="104" spans="1:35" ht="15" customHeight="1" outlineLevel="1">
      <c r="A104" s="4" t="s">
        <v>86</v>
      </c>
      <c r="B104" s="4" t="s">
        <v>48</v>
      </c>
      <c r="C104" s="235"/>
      <c r="D104" s="223"/>
      <c r="E104" s="225"/>
      <c r="F104" s="12" t="s">
        <v>55</v>
      </c>
      <c r="G104" s="35"/>
      <c r="H104" s="35"/>
      <c r="I104" s="35"/>
      <c r="J104" s="35"/>
      <c r="K104" s="35"/>
      <c r="L104" s="35"/>
      <c r="M104" s="35"/>
      <c r="N104" s="35"/>
      <c r="O104" s="99"/>
      <c r="P104" s="99">
        <v>0</v>
      </c>
      <c r="Q104" s="99">
        <v>0</v>
      </c>
      <c r="R104" s="99">
        <v>0</v>
      </c>
      <c r="S104" s="99">
        <v>0</v>
      </c>
      <c r="T104" s="99">
        <v>0</v>
      </c>
      <c r="U104" s="99">
        <v>0</v>
      </c>
      <c r="V104" s="99">
        <v>0</v>
      </c>
      <c r="W104" s="99">
        <v>0</v>
      </c>
      <c r="X104" s="99">
        <v>0</v>
      </c>
      <c r="Y104" s="99">
        <v>0</v>
      </c>
      <c r="Z104" s="99">
        <v>0</v>
      </c>
      <c r="AA104" s="99">
        <v>0</v>
      </c>
      <c r="AB104" s="99">
        <v>0</v>
      </c>
      <c r="AC104" s="99">
        <v>0</v>
      </c>
      <c r="AD104" s="99">
        <v>0</v>
      </c>
      <c r="AE104" s="99">
        <v>0</v>
      </c>
      <c r="AF104" s="104">
        <f t="shared" si="308"/>
        <v>0</v>
      </c>
      <c r="AG104" s="105">
        <f t="shared" si="309"/>
        <v>0</v>
      </c>
    </row>
    <row r="105" spans="1:35" ht="15" customHeight="1" outlineLevel="1">
      <c r="A105" s="4" t="s">
        <v>86</v>
      </c>
      <c r="B105" s="4" t="s">
        <v>48</v>
      </c>
      <c r="C105" s="235"/>
      <c r="D105" s="223"/>
      <c r="E105" s="225"/>
      <c r="F105" s="12" t="s">
        <v>56</v>
      </c>
      <c r="G105" s="35"/>
      <c r="H105" s="35"/>
      <c r="I105" s="35"/>
      <c r="J105" s="35"/>
      <c r="K105" s="35"/>
      <c r="L105" s="35"/>
      <c r="M105" s="35"/>
      <c r="N105" s="35"/>
      <c r="O105" s="99"/>
      <c r="P105" s="99">
        <v>0</v>
      </c>
      <c r="Q105" s="99">
        <v>0</v>
      </c>
      <c r="R105" s="99">
        <v>0</v>
      </c>
      <c r="S105" s="99">
        <v>0</v>
      </c>
      <c r="T105" s="99">
        <v>0</v>
      </c>
      <c r="U105" s="99">
        <v>0</v>
      </c>
      <c r="V105" s="99">
        <v>0</v>
      </c>
      <c r="W105" s="99">
        <v>0</v>
      </c>
      <c r="X105" s="99">
        <v>0</v>
      </c>
      <c r="Y105" s="99">
        <v>0</v>
      </c>
      <c r="Z105" s="99">
        <v>0</v>
      </c>
      <c r="AA105" s="99">
        <v>0</v>
      </c>
      <c r="AB105" s="99">
        <v>0</v>
      </c>
      <c r="AC105" s="99">
        <v>0</v>
      </c>
      <c r="AD105" s="99">
        <v>0</v>
      </c>
      <c r="AE105" s="99">
        <v>0</v>
      </c>
      <c r="AF105" s="104">
        <f t="shared" si="308"/>
        <v>0</v>
      </c>
      <c r="AG105" s="105">
        <f t="shared" si="309"/>
        <v>0</v>
      </c>
    </row>
    <row r="106" spans="1:35" ht="15" customHeight="1" outlineLevel="1">
      <c r="A106" s="4" t="s">
        <v>86</v>
      </c>
      <c r="B106" s="4" t="s">
        <v>48</v>
      </c>
      <c r="C106" s="235"/>
      <c r="D106" s="223"/>
      <c r="E106" s="225"/>
      <c r="F106" s="12" t="s">
        <v>57</v>
      </c>
      <c r="G106" s="35"/>
      <c r="H106" s="35"/>
      <c r="I106" s="35"/>
      <c r="J106" s="35"/>
      <c r="K106" s="35"/>
      <c r="L106" s="35"/>
      <c r="M106" s="35"/>
      <c r="N106" s="35"/>
      <c r="O106" s="99"/>
      <c r="P106" s="99">
        <v>0</v>
      </c>
      <c r="Q106" s="99">
        <v>0</v>
      </c>
      <c r="R106" s="99">
        <v>0</v>
      </c>
      <c r="S106" s="99">
        <v>0</v>
      </c>
      <c r="T106" s="99">
        <v>0</v>
      </c>
      <c r="U106" s="99">
        <v>0</v>
      </c>
      <c r="V106" s="99">
        <v>0</v>
      </c>
      <c r="W106" s="99">
        <v>0</v>
      </c>
      <c r="X106" s="99">
        <v>0</v>
      </c>
      <c r="Y106" s="99">
        <v>0</v>
      </c>
      <c r="Z106" s="99">
        <v>0</v>
      </c>
      <c r="AA106" s="99">
        <v>0</v>
      </c>
      <c r="AB106" s="99">
        <v>0</v>
      </c>
      <c r="AC106" s="99">
        <v>0</v>
      </c>
      <c r="AD106" s="99">
        <v>0</v>
      </c>
      <c r="AE106" s="99">
        <v>0</v>
      </c>
      <c r="AF106" s="104">
        <f t="shared" si="308"/>
        <v>0</v>
      </c>
      <c r="AG106" s="105">
        <f t="shared" si="309"/>
        <v>0</v>
      </c>
    </row>
    <row r="107" spans="1:35" ht="15" customHeight="1" outlineLevel="1">
      <c r="A107" s="4" t="s">
        <v>86</v>
      </c>
      <c r="B107" s="4" t="s">
        <v>48</v>
      </c>
      <c r="C107" s="235"/>
      <c r="D107" s="223"/>
      <c r="E107" s="225"/>
      <c r="F107" s="12" t="s">
        <v>75</v>
      </c>
      <c r="G107" s="35"/>
      <c r="H107" s="35"/>
      <c r="I107" s="35"/>
      <c r="J107" s="35"/>
      <c r="K107" s="35"/>
      <c r="L107" s="35"/>
      <c r="M107" s="35"/>
      <c r="N107" s="35"/>
      <c r="O107" s="99"/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X107" s="99">
        <v>0</v>
      </c>
      <c r="Y107" s="99">
        <v>0</v>
      </c>
      <c r="Z107" s="99">
        <v>0</v>
      </c>
      <c r="AA107" s="99">
        <v>0</v>
      </c>
      <c r="AB107" s="99">
        <v>0</v>
      </c>
      <c r="AC107" s="99">
        <v>0</v>
      </c>
      <c r="AD107" s="99">
        <v>0</v>
      </c>
      <c r="AE107" s="99">
        <v>0</v>
      </c>
      <c r="AF107" s="104">
        <f t="shared" si="308"/>
        <v>0</v>
      </c>
      <c r="AG107" s="105">
        <f t="shared" si="309"/>
        <v>0</v>
      </c>
    </row>
    <row r="108" spans="1:35" ht="15" customHeight="1" outlineLevel="1">
      <c r="A108" s="4" t="s">
        <v>86</v>
      </c>
      <c r="B108" s="4" t="s">
        <v>48</v>
      </c>
      <c r="C108" s="235"/>
      <c r="D108" s="223"/>
      <c r="E108" s="225"/>
      <c r="F108" s="12" t="s">
        <v>78</v>
      </c>
      <c r="G108" s="35"/>
      <c r="H108" s="35"/>
      <c r="I108" s="35"/>
      <c r="J108" s="35"/>
      <c r="K108" s="35"/>
      <c r="L108" s="35"/>
      <c r="M108" s="35"/>
      <c r="N108" s="35"/>
      <c r="O108" s="99"/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X108" s="99">
        <v>0</v>
      </c>
      <c r="Y108" s="99">
        <v>0</v>
      </c>
      <c r="Z108" s="99">
        <v>0</v>
      </c>
      <c r="AA108" s="99">
        <v>0</v>
      </c>
      <c r="AB108" s="99">
        <v>0</v>
      </c>
      <c r="AC108" s="99">
        <v>0</v>
      </c>
      <c r="AD108" s="99">
        <v>0</v>
      </c>
      <c r="AE108" s="99">
        <v>0</v>
      </c>
      <c r="AF108" s="104">
        <f t="shared" si="308"/>
        <v>0</v>
      </c>
      <c r="AG108" s="105">
        <f t="shared" si="309"/>
        <v>0</v>
      </c>
    </row>
    <row r="109" spans="1:35" ht="15" customHeight="1" outlineLevel="1">
      <c r="A109" s="4" t="s">
        <v>86</v>
      </c>
      <c r="B109" s="4" t="s">
        <v>48</v>
      </c>
      <c r="C109" s="235"/>
      <c r="D109" s="223"/>
      <c r="E109" s="225"/>
      <c r="F109" s="12" t="s">
        <v>95</v>
      </c>
      <c r="G109" s="35"/>
      <c r="H109" s="35"/>
      <c r="I109" s="35"/>
      <c r="J109" s="35"/>
      <c r="K109" s="35"/>
      <c r="L109" s="35"/>
      <c r="M109" s="35"/>
      <c r="N109" s="35"/>
      <c r="O109" s="99"/>
      <c r="P109" s="99">
        <v>0</v>
      </c>
      <c r="Q109" s="99">
        <v>0</v>
      </c>
      <c r="R109" s="99">
        <v>0</v>
      </c>
      <c r="S109" s="99">
        <v>0</v>
      </c>
      <c r="T109" s="99">
        <v>0</v>
      </c>
      <c r="U109" s="99">
        <v>0</v>
      </c>
      <c r="V109" s="99">
        <v>0</v>
      </c>
      <c r="W109" s="99">
        <v>0</v>
      </c>
      <c r="X109" s="99">
        <v>0</v>
      </c>
      <c r="Y109" s="99">
        <v>0</v>
      </c>
      <c r="Z109" s="99">
        <v>0</v>
      </c>
      <c r="AA109" s="99">
        <v>0</v>
      </c>
      <c r="AB109" s="99">
        <v>0</v>
      </c>
      <c r="AC109" s="99">
        <v>0</v>
      </c>
      <c r="AD109" s="99">
        <v>0</v>
      </c>
      <c r="AE109" s="99">
        <v>0</v>
      </c>
      <c r="AF109" s="104"/>
      <c r="AG109" s="105"/>
    </row>
    <row r="110" spans="1:35" ht="15" customHeight="1" outlineLevel="1">
      <c r="A110" s="4" t="s">
        <v>86</v>
      </c>
      <c r="B110" s="4" t="s">
        <v>48</v>
      </c>
      <c r="C110" s="235"/>
      <c r="D110" s="223"/>
      <c r="E110" s="225"/>
      <c r="F110" s="12" t="s">
        <v>96</v>
      </c>
      <c r="G110" s="35"/>
      <c r="H110" s="35"/>
      <c r="I110" s="35"/>
      <c r="J110" s="35"/>
      <c r="K110" s="35"/>
      <c r="L110" s="35"/>
      <c r="M110" s="35"/>
      <c r="N110" s="35"/>
      <c r="O110" s="99"/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X110" s="99">
        <v>0</v>
      </c>
      <c r="Y110" s="99">
        <v>0</v>
      </c>
      <c r="Z110" s="99">
        <v>0</v>
      </c>
      <c r="AA110" s="99">
        <v>0</v>
      </c>
      <c r="AB110" s="99">
        <v>0</v>
      </c>
      <c r="AC110" s="99">
        <v>0</v>
      </c>
      <c r="AD110" s="99">
        <v>0</v>
      </c>
      <c r="AE110" s="99">
        <v>0</v>
      </c>
      <c r="AF110" s="104"/>
      <c r="AG110" s="105"/>
    </row>
    <row r="111" spans="1:35" ht="15" customHeight="1">
      <c r="A111" s="4" t="s">
        <v>86</v>
      </c>
      <c r="B111" s="4" t="s">
        <v>48</v>
      </c>
      <c r="C111" s="235"/>
      <c r="D111" s="223"/>
      <c r="E111" s="225"/>
      <c r="F111" s="13" t="s">
        <v>90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 t="str">
        <f t="shared" ref="P111:Y111" si="314">+IFERROR(P102/P101,"")</f>
        <v/>
      </c>
      <c r="Q111" s="36" t="str">
        <f t="shared" si="314"/>
        <v/>
      </c>
      <c r="R111" s="36" t="str">
        <f t="shared" si="314"/>
        <v/>
      </c>
      <c r="S111" s="36" t="str">
        <f t="shared" si="314"/>
        <v/>
      </c>
      <c r="T111" s="36" t="str">
        <f t="shared" si="314"/>
        <v/>
      </c>
      <c r="U111" s="36" t="str">
        <f t="shared" si="314"/>
        <v/>
      </c>
      <c r="V111" s="36" t="str">
        <f t="shared" si="314"/>
        <v/>
      </c>
      <c r="W111" s="36" t="str">
        <f t="shared" si="314"/>
        <v/>
      </c>
      <c r="X111" s="36" t="str">
        <f t="shared" si="314"/>
        <v/>
      </c>
      <c r="Y111" s="36" t="str">
        <f t="shared" si="314"/>
        <v/>
      </c>
      <c r="Z111" s="36" t="str">
        <f t="shared" ref="Z111:AA111" si="315">+IFERROR(Z102/Z101,"")</f>
        <v/>
      </c>
      <c r="AA111" s="36" t="str">
        <f t="shared" si="315"/>
        <v/>
      </c>
      <c r="AB111" s="36" t="str">
        <f t="shared" ref="AB111:AC111" si="316">+IFERROR(AB102/AB101,"")</f>
        <v/>
      </c>
      <c r="AC111" s="36" t="str">
        <f t="shared" si="316"/>
        <v/>
      </c>
      <c r="AD111" s="36" t="str">
        <f t="shared" ref="AD111:AE111" si="317">+IFERROR(AD102/AD101,"")</f>
        <v/>
      </c>
      <c r="AE111" s="36" t="str">
        <f t="shared" si="317"/>
        <v/>
      </c>
      <c r="AF111" s="49" t="str">
        <f>+IFERROR(AF102/AF101,"")</f>
        <v/>
      </c>
      <c r="AG111" s="50" t="str">
        <f>+IFERROR(AG102/AG101,"")</f>
        <v/>
      </c>
    </row>
    <row r="112" spans="1:35" ht="15" customHeight="1">
      <c r="A112" s="4" t="s">
        <v>86</v>
      </c>
      <c r="B112" s="4" t="s">
        <v>49</v>
      </c>
      <c r="C112" s="235"/>
      <c r="D112" s="223"/>
      <c r="E112" s="225" t="s">
        <v>49</v>
      </c>
      <c r="F112" s="10" t="s">
        <v>40</v>
      </c>
      <c r="G112" s="19"/>
      <c r="H112" s="19"/>
      <c r="I112" s="19"/>
      <c r="J112" s="19"/>
      <c r="K112" s="19"/>
      <c r="L112" s="19"/>
      <c r="M112" s="19"/>
      <c r="N112" s="19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100">
        <f t="shared" ref="AF112:AF119" si="318">+SUM(O112:R112)</f>
        <v>0</v>
      </c>
      <c r="AG112" s="101">
        <f t="shared" ref="AG112:AG119" si="319">+SUM(S112:AD112)</f>
        <v>0</v>
      </c>
      <c r="AI112" s="124">
        <f>+SUMIF($O$1:$AD$1,"REAL",O112:AD112)</f>
        <v>0</v>
      </c>
    </row>
    <row r="113" spans="1:35" ht="15" customHeight="1">
      <c r="A113" s="4" t="s">
        <v>86</v>
      </c>
      <c r="B113" s="4" t="s">
        <v>49</v>
      </c>
      <c r="C113" s="235"/>
      <c r="D113" s="223"/>
      <c r="E113" s="225"/>
      <c r="F113" s="11" t="s">
        <v>88</v>
      </c>
      <c r="G113" s="34"/>
      <c r="H113" s="34"/>
      <c r="I113" s="34"/>
      <c r="J113" s="34"/>
      <c r="K113" s="34"/>
      <c r="L113" s="34"/>
      <c r="M113" s="34"/>
      <c r="N113" s="34"/>
      <c r="O113" s="98">
        <f>+SUM(O114:O121)</f>
        <v>0</v>
      </c>
      <c r="P113" s="98">
        <f t="shared" ref="P113:Y113" si="320">+SUM(P114:P121)</f>
        <v>0</v>
      </c>
      <c r="Q113" s="98">
        <f t="shared" si="320"/>
        <v>0</v>
      </c>
      <c r="R113" s="98">
        <f t="shared" si="320"/>
        <v>0</v>
      </c>
      <c r="S113" s="98">
        <f t="shared" si="320"/>
        <v>0</v>
      </c>
      <c r="T113" s="98">
        <f t="shared" si="320"/>
        <v>0</v>
      </c>
      <c r="U113" s="98">
        <f t="shared" si="320"/>
        <v>0</v>
      </c>
      <c r="V113" s="98">
        <f t="shared" si="320"/>
        <v>0</v>
      </c>
      <c r="W113" s="98">
        <f t="shared" si="320"/>
        <v>0</v>
      </c>
      <c r="X113" s="98">
        <f t="shared" si="320"/>
        <v>0</v>
      </c>
      <c r="Y113" s="98">
        <f t="shared" si="320"/>
        <v>0</v>
      </c>
      <c r="Z113" s="98">
        <f t="shared" ref="Z113:AA113" si="321">+SUM(Z114:Z121)</f>
        <v>0</v>
      </c>
      <c r="AA113" s="98">
        <f t="shared" si="321"/>
        <v>0</v>
      </c>
      <c r="AB113" s="98">
        <f t="shared" ref="AB113:AC113" si="322">+SUM(AB114:AB121)</f>
        <v>0</v>
      </c>
      <c r="AC113" s="98">
        <f t="shared" si="322"/>
        <v>0</v>
      </c>
      <c r="AD113" s="98">
        <f t="shared" ref="AD113:AE113" si="323">+SUM(AD114:AD121)</f>
        <v>0</v>
      </c>
      <c r="AE113" s="98">
        <f t="shared" si="323"/>
        <v>0</v>
      </c>
      <c r="AF113" s="102">
        <f t="shared" si="318"/>
        <v>0</v>
      </c>
      <c r="AG113" s="103">
        <f t="shared" si="319"/>
        <v>0</v>
      </c>
      <c r="AI113" s="124">
        <f>+SUMIF($O$1:$AD$1,"REAL",O113:AD113)</f>
        <v>0</v>
      </c>
    </row>
    <row r="114" spans="1:35" ht="15" customHeight="1" outlineLevel="1">
      <c r="A114" s="4" t="s">
        <v>86</v>
      </c>
      <c r="B114" s="4" t="s">
        <v>49</v>
      </c>
      <c r="C114" s="235"/>
      <c r="D114" s="223"/>
      <c r="E114" s="225"/>
      <c r="F114" s="12" t="s">
        <v>77</v>
      </c>
      <c r="G114" s="35"/>
      <c r="H114" s="35"/>
      <c r="I114" s="35"/>
      <c r="J114" s="35"/>
      <c r="K114" s="35"/>
      <c r="L114" s="35"/>
      <c r="M114" s="35"/>
      <c r="N114" s="35"/>
      <c r="O114" s="99"/>
      <c r="P114" s="99">
        <v>0</v>
      </c>
      <c r="Q114" s="99">
        <v>0</v>
      </c>
      <c r="R114" s="99">
        <v>0</v>
      </c>
      <c r="S114" s="99">
        <v>0</v>
      </c>
      <c r="T114" s="99">
        <v>0</v>
      </c>
      <c r="U114" s="99">
        <v>0</v>
      </c>
      <c r="V114" s="99">
        <v>0</v>
      </c>
      <c r="W114" s="99">
        <v>0</v>
      </c>
      <c r="X114" s="99">
        <v>0</v>
      </c>
      <c r="Y114" s="99">
        <v>0</v>
      </c>
      <c r="Z114" s="99">
        <v>0</v>
      </c>
      <c r="AA114" s="99">
        <v>0</v>
      </c>
      <c r="AB114" s="99">
        <v>0</v>
      </c>
      <c r="AC114" s="99">
        <v>0</v>
      </c>
      <c r="AD114" s="99">
        <v>0</v>
      </c>
      <c r="AE114" s="99">
        <v>0</v>
      </c>
      <c r="AF114" s="104">
        <f t="shared" si="318"/>
        <v>0</v>
      </c>
      <c r="AG114" s="105">
        <f t="shared" si="319"/>
        <v>0</v>
      </c>
    </row>
    <row r="115" spans="1:35" ht="15" customHeight="1" outlineLevel="1">
      <c r="A115" s="4" t="s">
        <v>86</v>
      </c>
      <c r="B115" s="4" t="s">
        <v>49</v>
      </c>
      <c r="C115" s="235"/>
      <c r="D115" s="223"/>
      <c r="E115" s="225"/>
      <c r="F115" s="12" t="s">
        <v>58</v>
      </c>
      <c r="G115" s="35"/>
      <c r="H115" s="35"/>
      <c r="I115" s="35"/>
      <c r="J115" s="35"/>
      <c r="K115" s="35"/>
      <c r="L115" s="35"/>
      <c r="M115" s="35"/>
      <c r="N115" s="35"/>
      <c r="O115" s="99"/>
      <c r="P115" s="99">
        <v>0</v>
      </c>
      <c r="Q115" s="99">
        <v>0</v>
      </c>
      <c r="R115" s="99">
        <v>0</v>
      </c>
      <c r="S115" s="99">
        <v>0</v>
      </c>
      <c r="T115" s="99">
        <v>0</v>
      </c>
      <c r="U115" s="99">
        <v>0</v>
      </c>
      <c r="V115" s="99">
        <v>0</v>
      </c>
      <c r="W115" s="99">
        <v>0</v>
      </c>
      <c r="X115" s="99">
        <v>0</v>
      </c>
      <c r="Y115" s="99">
        <v>0</v>
      </c>
      <c r="Z115" s="99">
        <v>0</v>
      </c>
      <c r="AA115" s="99">
        <v>0</v>
      </c>
      <c r="AB115" s="99">
        <v>0</v>
      </c>
      <c r="AC115" s="99">
        <v>0</v>
      </c>
      <c r="AD115" s="99">
        <v>0</v>
      </c>
      <c r="AE115" s="99">
        <v>0</v>
      </c>
      <c r="AF115" s="104">
        <f t="shared" si="318"/>
        <v>0</v>
      </c>
      <c r="AG115" s="105">
        <f t="shared" si="319"/>
        <v>0</v>
      </c>
    </row>
    <row r="116" spans="1:35" ht="15" customHeight="1" outlineLevel="1">
      <c r="A116" s="4" t="s">
        <v>86</v>
      </c>
      <c r="B116" s="4" t="s">
        <v>49</v>
      </c>
      <c r="C116" s="235"/>
      <c r="D116" s="223"/>
      <c r="E116" s="225"/>
      <c r="F116" s="12" t="s">
        <v>59</v>
      </c>
      <c r="G116" s="35"/>
      <c r="H116" s="35"/>
      <c r="I116" s="35"/>
      <c r="J116" s="35"/>
      <c r="K116" s="35"/>
      <c r="L116" s="35"/>
      <c r="M116" s="35"/>
      <c r="N116" s="35"/>
      <c r="O116" s="99"/>
      <c r="P116" s="99">
        <v>0</v>
      </c>
      <c r="Q116" s="99">
        <v>0</v>
      </c>
      <c r="R116" s="99">
        <v>0</v>
      </c>
      <c r="S116" s="99">
        <v>0</v>
      </c>
      <c r="T116" s="99">
        <v>0</v>
      </c>
      <c r="U116" s="99">
        <v>0</v>
      </c>
      <c r="V116" s="99">
        <v>0</v>
      </c>
      <c r="W116" s="99">
        <v>0</v>
      </c>
      <c r="X116" s="99">
        <v>0</v>
      </c>
      <c r="Y116" s="99">
        <v>0</v>
      </c>
      <c r="Z116" s="99">
        <v>0</v>
      </c>
      <c r="AA116" s="99">
        <v>0</v>
      </c>
      <c r="AB116" s="99">
        <v>0</v>
      </c>
      <c r="AC116" s="99">
        <v>0</v>
      </c>
      <c r="AD116" s="99">
        <v>0</v>
      </c>
      <c r="AE116" s="99">
        <v>0</v>
      </c>
      <c r="AF116" s="104">
        <f t="shared" si="318"/>
        <v>0</v>
      </c>
      <c r="AG116" s="105">
        <f t="shared" si="319"/>
        <v>0</v>
      </c>
    </row>
    <row r="117" spans="1:35" ht="15" customHeight="1" outlineLevel="1">
      <c r="A117" s="4" t="s">
        <v>86</v>
      </c>
      <c r="B117" s="4" t="s">
        <v>49</v>
      </c>
      <c r="C117" s="235"/>
      <c r="D117" s="223"/>
      <c r="E117" s="225"/>
      <c r="F117" s="12" t="s">
        <v>60</v>
      </c>
      <c r="G117" s="35"/>
      <c r="H117" s="35"/>
      <c r="I117" s="35"/>
      <c r="J117" s="35"/>
      <c r="K117" s="35"/>
      <c r="L117" s="35"/>
      <c r="M117" s="35"/>
      <c r="N117" s="35"/>
      <c r="O117" s="99"/>
      <c r="P117" s="99">
        <v>0</v>
      </c>
      <c r="Q117" s="99">
        <v>0</v>
      </c>
      <c r="R117" s="99">
        <v>0</v>
      </c>
      <c r="S117" s="99">
        <v>0</v>
      </c>
      <c r="T117" s="99">
        <v>0</v>
      </c>
      <c r="U117" s="99">
        <v>0</v>
      </c>
      <c r="V117" s="99">
        <v>0</v>
      </c>
      <c r="W117" s="99">
        <v>0</v>
      </c>
      <c r="X117" s="99">
        <v>0</v>
      </c>
      <c r="Y117" s="99">
        <v>0</v>
      </c>
      <c r="Z117" s="99">
        <v>0</v>
      </c>
      <c r="AA117" s="99">
        <v>0</v>
      </c>
      <c r="AB117" s="99">
        <v>0</v>
      </c>
      <c r="AC117" s="99">
        <v>0</v>
      </c>
      <c r="AD117" s="99">
        <v>0</v>
      </c>
      <c r="AE117" s="99">
        <v>0</v>
      </c>
      <c r="AF117" s="104">
        <f t="shared" si="318"/>
        <v>0</v>
      </c>
      <c r="AG117" s="105">
        <f t="shared" si="319"/>
        <v>0</v>
      </c>
    </row>
    <row r="118" spans="1:35" ht="15" customHeight="1" outlineLevel="1">
      <c r="A118" s="4" t="s">
        <v>86</v>
      </c>
      <c r="B118" s="4" t="s">
        <v>49</v>
      </c>
      <c r="C118" s="235"/>
      <c r="D118" s="223"/>
      <c r="E118" s="225"/>
      <c r="F118" s="12" t="s">
        <v>74</v>
      </c>
      <c r="G118" s="35"/>
      <c r="H118" s="35"/>
      <c r="I118" s="35"/>
      <c r="J118" s="35"/>
      <c r="K118" s="35"/>
      <c r="L118" s="35"/>
      <c r="M118" s="35"/>
      <c r="N118" s="35"/>
      <c r="O118" s="99"/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X118" s="99">
        <v>0</v>
      </c>
      <c r="Y118" s="99">
        <v>0</v>
      </c>
      <c r="Z118" s="99">
        <v>0</v>
      </c>
      <c r="AA118" s="99">
        <v>0</v>
      </c>
      <c r="AB118" s="99">
        <v>0</v>
      </c>
      <c r="AC118" s="99">
        <v>0</v>
      </c>
      <c r="AD118" s="99">
        <v>0</v>
      </c>
      <c r="AE118" s="99">
        <v>0</v>
      </c>
      <c r="AF118" s="104">
        <f t="shared" si="318"/>
        <v>0</v>
      </c>
      <c r="AG118" s="105">
        <f t="shared" si="319"/>
        <v>0</v>
      </c>
    </row>
    <row r="119" spans="1:35" ht="15" customHeight="1" outlineLevel="1">
      <c r="A119" s="4" t="s">
        <v>86</v>
      </c>
      <c r="B119" s="4" t="s">
        <v>49</v>
      </c>
      <c r="C119" s="235"/>
      <c r="D119" s="223"/>
      <c r="E119" s="225"/>
      <c r="F119" s="12" t="s">
        <v>79</v>
      </c>
      <c r="G119" s="35"/>
      <c r="H119" s="35"/>
      <c r="I119" s="35"/>
      <c r="J119" s="35"/>
      <c r="K119" s="35"/>
      <c r="L119" s="35"/>
      <c r="M119" s="35"/>
      <c r="N119" s="35"/>
      <c r="O119" s="99"/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X119" s="99">
        <v>0</v>
      </c>
      <c r="Y119" s="99">
        <v>0</v>
      </c>
      <c r="Z119" s="99">
        <v>0</v>
      </c>
      <c r="AA119" s="99">
        <v>0</v>
      </c>
      <c r="AB119" s="99">
        <v>0</v>
      </c>
      <c r="AC119" s="99">
        <v>0</v>
      </c>
      <c r="AD119" s="99">
        <v>0</v>
      </c>
      <c r="AE119" s="99">
        <v>0</v>
      </c>
      <c r="AF119" s="104">
        <f t="shared" si="318"/>
        <v>0</v>
      </c>
      <c r="AG119" s="105">
        <f t="shared" si="319"/>
        <v>0</v>
      </c>
    </row>
    <row r="120" spans="1:35" ht="15" customHeight="1" outlineLevel="1">
      <c r="A120" s="4" t="s">
        <v>86</v>
      </c>
      <c r="B120" s="4" t="s">
        <v>49</v>
      </c>
      <c r="C120" s="235"/>
      <c r="D120" s="223"/>
      <c r="E120" s="225"/>
      <c r="F120" s="12" t="s">
        <v>97</v>
      </c>
      <c r="G120" s="35"/>
      <c r="H120" s="35"/>
      <c r="I120" s="35"/>
      <c r="J120" s="35"/>
      <c r="K120" s="35"/>
      <c r="L120" s="35"/>
      <c r="M120" s="35"/>
      <c r="N120" s="35"/>
      <c r="O120" s="99"/>
      <c r="P120" s="99">
        <v>0</v>
      </c>
      <c r="Q120" s="99">
        <v>0</v>
      </c>
      <c r="R120" s="99">
        <v>0</v>
      </c>
      <c r="S120" s="99">
        <v>0</v>
      </c>
      <c r="T120" s="99">
        <v>0</v>
      </c>
      <c r="U120" s="99">
        <v>0</v>
      </c>
      <c r="V120" s="99">
        <v>0</v>
      </c>
      <c r="W120" s="99">
        <v>0</v>
      </c>
      <c r="X120" s="99">
        <v>0</v>
      </c>
      <c r="Y120" s="99">
        <v>0</v>
      </c>
      <c r="Z120" s="99">
        <v>0</v>
      </c>
      <c r="AA120" s="99">
        <v>0</v>
      </c>
      <c r="AB120" s="99">
        <v>0</v>
      </c>
      <c r="AC120" s="99">
        <v>0</v>
      </c>
      <c r="AD120" s="99">
        <v>0</v>
      </c>
      <c r="AE120" s="99">
        <v>0</v>
      </c>
      <c r="AF120" s="104"/>
      <c r="AG120" s="105"/>
    </row>
    <row r="121" spans="1:35" ht="15" customHeight="1" outlineLevel="1">
      <c r="A121" s="4" t="s">
        <v>86</v>
      </c>
      <c r="B121" s="4" t="s">
        <v>49</v>
      </c>
      <c r="C121" s="235"/>
      <c r="D121" s="223"/>
      <c r="E121" s="225"/>
      <c r="F121" s="12" t="s">
        <v>98</v>
      </c>
      <c r="G121" s="35"/>
      <c r="H121" s="35"/>
      <c r="I121" s="35"/>
      <c r="J121" s="35"/>
      <c r="K121" s="35"/>
      <c r="L121" s="35"/>
      <c r="M121" s="35"/>
      <c r="N121" s="35"/>
      <c r="O121" s="99"/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X121" s="99">
        <v>0</v>
      </c>
      <c r="Y121" s="99">
        <v>0</v>
      </c>
      <c r="Z121" s="99">
        <v>0</v>
      </c>
      <c r="AA121" s="99">
        <v>0</v>
      </c>
      <c r="AB121" s="99">
        <v>0</v>
      </c>
      <c r="AC121" s="99">
        <v>0</v>
      </c>
      <c r="AD121" s="99">
        <v>0</v>
      </c>
      <c r="AE121" s="99">
        <v>0</v>
      </c>
      <c r="AF121" s="104"/>
      <c r="AG121" s="105"/>
    </row>
    <row r="122" spans="1:35" ht="15" customHeight="1">
      <c r="A122" s="4" t="s">
        <v>86</v>
      </c>
      <c r="B122" s="4" t="s">
        <v>49</v>
      </c>
      <c r="C122" s="235"/>
      <c r="D122" s="223"/>
      <c r="E122" s="225"/>
      <c r="F122" s="13" t="s">
        <v>90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49" t="str">
        <f t="shared" ref="AF122:AG122" si="324">+IFERROR(AF117/AF116,"")</f>
        <v/>
      </c>
      <c r="AG122" s="50" t="str">
        <f t="shared" si="324"/>
        <v/>
      </c>
    </row>
    <row r="123" spans="1:35" ht="15" customHeight="1">
      <c r="A123" s="4" t="s">
        <v>86</v>
      </c>
      <c r="B123" s="4" t="s">
        <v>99</v>
      </c>
      <c r="C123" s="235"/>
      <c r="D123" s="223"/>
      <c r="E123" s="225" t="s">
        <v>99</v>
      </c>
      <c r="F123" s="10" t="s">
        <v>40</v>
      </c>
      <c r="G123" s="19"/>
      <c r="H123" s="19"/>
      <c r="I123" s="19"/>
      <c r="J123" s="19"/>
      <c r="K123" s="19"/>
      <c r="L123" s="19"/>
      <c r="M123" s="19"/>
      <c r="N123" s="19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100"/>
      <c r="AG123" s="101"/>
      <c r="AI123" s="124">
        <f>+SUMIF($O$1:$AD$1,"REAL",O123:AD123)</f>
        <v>0</v>
      </c>
    </row>
    <row r="124" spans="1:35" ht="15" customHeight="1">
      <c r="A124" s="4" t="s">
        <v>86</v>
      </c>
      <c r="B124" s="4" t="s">
        <v>99</v>
      </c>
      <c r="C124" s="235"/>
      <c r="D124" s="223"/>
      <c r="E124" s="225"/>
      <c r="F124" s="11" t="s">
        <v>88</v>
      </c>
      <c r="G124" s="34"/>
      <c r="H124" s="34"/>
      <c r="I124" s="34"/>
      <c r="J124" s="34"/>
      <c r="K124" s="34"/>
      <c r="L124" s="34"/>
      <c r="M124" s="34"/>
      <c r="N124" s="34"/>
      <c r="O124" s="98"/>
      <c r="P124" s="98">
        <f>+SUM(P125:P127)</f>
        <v>0</v>
      </c>
      <c r="Q124" s="98">
        <f t="shared" ref="Q124:Y124" si="325">+SUM(Q125:Q127)</f>
        <v>0</v>
      </c>
      <c r="R124" s="98">
        <f t="shared" si="325"/>
        <v>0</v>
      </c>
      <c r="S124" s="98">
        <f t="shared" si="325"/>
        <v>0</v>
      </c>
      <c r="T124" s="98">
        <f t="shared" si="325"/>
        <v>0</v>
      </c>
      <c r="U124" s="98">
        <f t="shared" si="325"/>
        <v>0</v>
      </c>
      <c r="V124" s="98">
        <f t="shared" si="325"/>
        <v>0</v>
      </c>
      <c r="W124" s="98">
        <f t="shared" si="325"/>
        <v>0</v>
      </c>
      <c r="X124" s="98">
        <f t="shared" si="325"/>
        <v>0</v>
      </c>
      <c r="Y124" s="98">
        <f t="shared" si="325"/>
        <v>0</v>
      </c>
      <c r="Z124" s="98">
        <f t="shared" ref="Z124:AA124" si="326">+SUM(Z125:Z127)</f>
        <v>0</v>
      </c>
      <c r="AA124" s="98">
        <f t="shared" si="326"/>
        <v>0</v>
      </c>
      <c r="AB124" s="98">
        <f t="shared" ref="AB124:AC124" si="327">+SUM(AB125:AB127)</f>
        <v>0</v>
      </c>
      <c r="AC124" s="98">
        <f t="shared" si="327"/>
        <v>0</v>
      </c>
      <c r="AD124" s="98">
        <f t="shared" ref="AD124:AE124" si="328">+SUM(AD125:AD127)</f>
        <v>0</v>
      </c>
      <c r="AE124" s="98">
        <f t="shared" si="328"/>
        <v>0</v>
      </c>
      <c r="AF124" s="102"/>
      <c r="AG124" s="103"/>
      <c r="AI124" s="124">
        <f>+SUMIF($O$1:$AD$1,"REAL",O124:AD124)</f>
        <v>0</v>
      </c>
    </row>
    <row r="125" spans="1:35" ht="15" customHeight="1">
      <c r="A125" s="4" t="s">
        <v>86</v>
      </c>
      <c r="B125" s="4" t="s">
        <v>99</v>
      </c>
      <c r="C125" s="235"/>
      <c r="D125" s="223"/>
      <c r="E125" s="225"/>
      <c r="F125" s="12" t="s">
        <v>100</v>
      </c>
      <c r="G125" s="35"/>
      <c r="H125" s="35"/>
      <c r="I125" s="35"/>
      <c r="J125" s="35"/>
      <c r="K125" s="35"/>
      <c r="L125" s="35"/>
      <c r="M125" s="35"/>
      <c r="N125" s="35"/>
      <c r="O125" s="99"/>
      <c r="P125" s="99">
        <v>0</v>
      </c>
      <c r="Q125" s="99">
        <v>0</v>
      </c>
      <c r="R125" s="99">
        <v>0</v>
      </c>
      <c r="S125" s="99">
        <v>0</v>
      </c>
      <c r="T125" s="99">
        <v>0</v>
      </c>
      <c r="U125" s="99">
        <v>0</v>
      </c>
      <c r="V125" s="99">
        <v>0</v>
      </c>
      <c r="W125" s="99">
        <v>0</v>
      </c>
      <c r="X125" s="99">
        <v>0</v>
      </c>
      <c r="Y125" s="99">
        <v>0</v>
      </c>
      <c r="Z125" s="99">
        <v>0</v>
      </c>
      <c r="AA125" s="99">
        <v>0</v>
      </c>
      <c r="AB125" s="99">
        <v>0</v>
      </c>
      <c r="AC125" s="99">
        <v>0</v>
      </c>
      <c r="AD125" s="99">
        <v>0</v>
      </c>
      <c r="AE125" s="99">
        <v>0</v>
      </c>
      <c r="AF125" s="104"/>
      <c r="AG125" s="105"/>
    </row>
    <row r="126" spans="1:35" ht="15" customHeight="1">
      <c r="A126" s="4" t="s">
        <v>86</v>
      </c>
      <c r="B126" s="4" t="s">
        <v>99</v>
      </c>
      <c r="C126" s="235"/>
      <c r="D126" s="223"/>
      <c r="E126" s="225"/>
      <c r="F126" s="12" t="s">
        <v>101</v>
      </c>
      <c r="G126" s="35"/>
      <c r="H126" s="35"/>
      <c r="I126" s="35"/>
      <c r="J126" s="35"/>
      <c r="K126" s="35"/>
      <c r="L126" s="35"/>
      <c r="M126" s="35"/>
      <c r="N126" s="35"/>
      <c r="O126" s="99"/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X126" s="99">
        <v>0</v>
      </c>
      <c r="Y126" s="99">
        <v>0</v>
      </c>
      <c r="Z126" s="99">
        <v>0</v>
      </c>
      <c r="AA126" s="99">
        <v>0</v>
      </c>
      <c r="AB126" s="99">
        <v>0</v>
      </c>
      <c r="AC126" s="99">
        <v>0</v>
      </c>
      <c r="AD126" s="99">
        <v>0</v>
      </c>
      <c r="AE126" s="99">
        <v>0</v>
      </c>
      <c r="AF126" s="104"/>
      <c r="AG126" s="105"/>
    </row>
    <row r="127" spans="1:35" ht="15" customHeight="1">
      <c r="A127" s="4" t="s">
        <v>86</v>
      </c>
      <c r="B127" s="4" t="s">
        <v>99</v>
      </c>
      <c r="C127" s="235"/>
      <c r="D127" s="223"/>
      <c r="E127" s="225"/>
      <c r="F127" s="12" t="s">
        <v>102</v>
      </c>
      <c r="G127" s="35"/>
      <c r="H127" s="35"/>
      <c r="I127" s="35"/>
      <c r="J127" s="35"/>
      <c r="K127" s="35"/>
      <c r="L127" s="35"/>
      <c r="M127" s="35"/>
      <c r="N127" s="35"/>
      <c r="O127" s="99"/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X127" s="99">
        <v>0</v>
      </c>
      <c r="Y127" s="99">
        <v>0</v>
      </c>
      <c r="Z127" s="99">
        <v>0</v>
      </c>
      <c r="AA127" s="99">
        <v>0</v>
      </c>
      <c r="AB127" s="99">
        <v>0</v>
      </c>
      <c r="AC127" s="99">
        <v>0</v>
      </c>
      <c r="AD127" s="99">
        <v>0</v>
      </c>
      <c r="AE127" s="99">
        <v>0</v>
      </c>
      <c r="AF127" s="104"/>
      <c r="AG127" s="105"/>
      <c r="AI127" s="129"/>
    </row>
    <row r="128" spans="1:35" ht="15" customHeight="1">
      <c r="A128" s="4" t="s">
        <v>86</v>
      </c>
      <c r="B128" s="4" t="s">
        <v>99</v>
      </c>
      <c r="C128" s="235"/>
      <c r="D128" s="223"/>
      <c r="E128" s="225"/>
      <c r="F128" s="13" t="s">
        <v>90</v>
      </c>
      <c r="G128" s="36"/>
      <c r="H128" s="36"/>
      <c r="I128" s="36"/>
      <c r="J128" s="36"/>
      <c r="K128" s="36"/>
      <c r="L128" s="36"/>
      <c r="M128" s="36"/>
      <c r="N128" s="36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10"/>
      <c r="AG128" s="111"/>
    </row>
    <row r="129" spans="1:35" ht="15" customHeight="1" collapsed="1">
      <c r="A129" s="4" t="s">
        <v>86</v>
      </c>
      <c r="B129" s="4" t="s">
        <v>54</v>
      </c>
      <c r="C129" s="235"/>
      <c r="D129" s="223"/>
      <c r="E129" s="225" t="s">
        <v>54</v>
      </c>
      <c r="F129" s="10" t="s">
        <v>40</v>
      </c>
      <c r="G129" s="19"/>
      <c r="H129" s="19"/>
      <c r="I129" s="19"/>
      <c r="J129" s="19"/>
      <c r="K129" s="19"/>
      <c r="L129" s="19"/>
      <c r="M129" s="19"/>
      <c r="N129" s="19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100">
        <f t="shared" ref="AF129:AF130" si="329">+SUM(O129:R129)</f>
        <v>0</v>
      </c>
      <c r="AG129" s="101">
        <f t="shared" ref="AG129:AG130" si="330">+SUM(S129:AD129)</f>
        <v>0</v>
      </c>
      <c r="AI129" s="124">
        <f>+SUMIF($O$1:$AD$1,"REAL",O129:AD129)</f>
        <v>0</v>
      </c>
    </row>
    <row r="130" spans="1:35" ht="15" customHeight="1">
      <c r="A130" s="4" t="s">
        <v>86</v>
      </c>
      <c r="B130" s="4" t="s">
        <v>54</v>
      </c>
      <c r="C130" s="235"/>
      <c r="D130" s="223"/>
      <c r="E130" s="225"/>
      <c r="F130" s="11" t="s">
        <v>88</v>
      </c>
      <c r="G130" s="34"/>
      <c r="H130" s="34"/>
      <c r="I130" s="34"/>
      <c r="J130" s="34"/>
      <c r="K130" s="34"/>
      <c r="L130" s="34"/>
      <c r="M130" s="34"/>
      <c r="N130" s="34"/>
      <c r="O130" s="98"/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0</v>
      </c>
      <c r="W130" s="98">
        <v>0</v>
      </c>
      <c r="X130" s="98">
        <v>0</v>
      </c>
      <c r="Y130" s="98">
        <v>0</v>
      </c>
      <c r="Z130" s="98">
        <v>0</v>
      </c>
      <c r="AA130" s="98">
        <v>0</v>
      </c>
      <c r="AB130" s="98">
        <v>0</v>
      </c>
      <c r="AC130" s="98">
        <v>0</v>
      </c>
      <c r="AD130" s="98">
        <v>0</v>
      </c>
      <c r="AE130" s="98">
        <v>0</v>
      </c>
      <c r="AF130" s="102">
        <f t="shared" si="329"/>
        <v>0</v>
      </c>
      <c r="AG130" s="103">
        <f t="shared" si="330"/>
        <v>0</v>
      </c>
      <c r="AI130" s="124">
        <f>+SUMIF($O$1:$AD$1,"REAL",O130:AD130)</f>
        <v>0</v>
      </c>
    </row>
    <row r="131" spans="1:35" s="8" customFormat="1" ht="15" customHeight="1">
      <c r="A131" s="4" t="s">
        <v>86</v>
      </c>
      <c r="B131" s="4" t="s">
        <v>54</v>
      </c>
      <c r="C131" s="235"/>
      <c r="D131" s="224"/>
      <c r="E131" s="225"/>
      <c r="F131" s="13" t="s">
        <v>90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 t="str">
        <f t="shared" ref="P131:Y131" si="331">+IFERROR(P130/P129,"")</f>
        <v/>
      </c>
      <c r="Q131" s="36" t="str">
        <f t="shared" si="331"/>
        <v/>
      </c>
      <c r="R131" s="36" t="str">
        <f t="shared" si="331"/>
        <v/>
      </c>
      <c r="S131" s="36" t="str">
        <f t="shared" si="331"/>
        <v/>
      </c>
      <c r="T131" s="36" t="str">
        <f t="shared" si="331"/>
        <v/>
      </c>
      <c r="U131" s="36" t="str">
        <f t="shared" si="331"/>
        <v/>
      </c>
      <c r="V131" s="36" t="str">
        <f t="shared" si="331"/>
        <v/>
      </c>
      <c r="W131" s="36" t="str">
        <f t="shared" si="331"/>
        <v/>
      </c>
      <c r="X131" s="36" t="str">
        <f t="shared" si="331"/>
        <v/>
      </c>
      <c r="Y131" s="36" t="str">
        <f t="shared" si="331"/>
        <v/>
      </c>
      <c r="Z131" s="36" t="str">
        <f t="shared" ref="Z131:AA131" si="332">+IFERROR(Z130/Z129,"")</f>
        <v/>
      </c>
      <c r="AA131" s="36" t="str">
        <f t="shared" si="332"/>
        <v/>
      </c>
      <c r="AB131" s="36" t="str">
        <f t="shared" ref="AB131:AC131" si="333">+IFERROR(AB130/AB129,"")</f>
        <v/>
      </c>
      <c r="AC131" s="36" t="str">
        <f t="shared" si="333"/>
        <v/>
      </c>
      <c r="AD131" s="36" t="str">
        <f t="shared" ref="AD131:AE131" si="334">+IFERROR(AD130/AD129,"")</f>
        <v/>
      </c>
      <c r="AE131" s="36" t="str">
        <f t="shared" si="334"/>
        <v/>
      </c>
      <c r="AF131" s="49" t="str">
        <f t="shared" ref="AF131:AG131" si="335">+IFERROR(AF130/AF129,"")</f>
        <v/>
      </c>
      <c r="AG131" s="50" t="str">
        <f t="shared" si="335"/>
        <v/>
      </c>
      <c r="AH131" s="4"/>
      <c r="AI131" s="1"/>
    </row>
    <row r="132" spans="1:35" ht="15" customHeight="1">
      <c r="A132" s="4" t="s">
        <v>86</v>
      </c>
      <c r="B132" s="4" t="s">
        <v>50</v>
      </c>
      <c r="C132" s="235"/>
      <c r="D132" s="226" t="s">
        <v>36</v>
      </c>
      <c r="E132" s="225" t="s">
        <v>50</v>
      </c>
      <c r="F132" s="10" t="s">
        <v>40</v>
      </c>
      <c r="G132" s="19"/>
      <c r="H132" s="19"/>
      <c r="I132" s="19"/>
      <c r="J132" s="19"/>
      <c r="K132" s="19"/>
      <c r="L132" s="19"/>
      <c r="M132" s="19"/>
      <c r="N132" s="19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100">
        <f t="shared" ref="AF132:AF135" si="336">+SUM(O132:R132)</f>
        <v>0</v>
      </c>
      <c r="AG132" s="101">
        <f t="shared" ref="AG132:AG135" si="337">+SUM(S132:AD132)</f>
        <v>0</v>
      </c>
      <c r="AI132" s="124">
        <f>+SUMIF($O$1:$AD$1,"REAL",O132:AD132)</f>
        <v>0</v>
      </c>
    </row>
    <row r="133" spans="1:35" ht="13.8">
      <c r="A133" s="4" t="s">
        <v>86</v>
      </c>
      <c r="B133" s="4" t="s">
        <v>50</v>
      </c>
      <c r="C133" s="235"/>
      <c r="D133" s="226"/>
      <c r="E133" s="225"/>
      <c r="F133" s="11" t="s">
        <v>88</v>
      </c>
      <c r="G133" s="34"/>
      <c r="H133" s="34"/>
      <c r="I133" s="34"/>
      <c r="J133" s="34"/>
      <c r="K133" s="34"/>
      <c r="L133" s="34"/>
      <c r="M133" s="34"/>
      <c r="N133" s="34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102">
        <f t="shared" si="336"/>
        <v>0</v>
      </c>
      <c r="AG133" s="103">
        <f t="shared" si="337"/>
        <v>0</v>
      </c>
      <c r="AI133" s="124">
        <f>+SUMIF($O$1:$AD$1,"REAL",O133:AD133)</f>
        <v>0</v>
      </c>
    </row>
    <row r="134" spans="1:35" ht="15" customHeight="1" outlineLevel="1">
      <c r="A134" s="4" t="s">
        <v>86</v>
      </c>
      <c r="B134" s="4" t="s">
        <v>50</v>
      </c>
      <c r="C134" s="235"/>
      <c r="D134" s="226"/>
      <c r="E134" s="225"/>
      <c r="F134" s="12" t="s">
        <v>1</v>
      </c>
      <c r="G134" s="35"/>
      <c r="H134" s="35"/>
      <c r="I134" s="35"/>
      <c r="J134" s="35"/>
      <c r="K134" s="35"/>
      <c r="L134" s="35"/>
      <c r="M134" s="35"/>
      <c r="N134" s="35"/>
      <c r="O134" s="99"/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0</v>
      </c>
      <c r="X134" s="99">
        <v>1</v>
      </c>
      <c r="Y134" s="99">
        <v>0</v>
      </c>
      <c r="Z134" s="99">
        <v>0</v>
      </c>
      <c r="AA134" s="99">
        <v>0</v>
      </c>
      <c r="AB134" s="99">
        <v>0</v>
      </c>
      <c r="AC134" s="99">
        <v>0</v>
      </c>
      <c r="AD134" s="99">
        <v>0</v>
      </c>
      <c r="AE134" s="99">
        <v>0</v>
      </c>
      <c r="AF134" s="104">
        <f t="shared" si="336"/>
        <v>0</v>
      </c>
      <c r="AG134" s="105">
        <f t="shared" si="337"/>
        <v>1</v>
      </c>
    </row>
    <row r="135" spans="1:35" ht="15" customHeight="1" outlineLevel="1">
      <c r="A135" s="4" t="s">
        <v>86</v>
      </c>
      <c r="B135" s="4" t="s">
        <v>50</v>
      </c>
      <c r="C135" s="235"/>
      <c r="D135" s="226"/>
      <c r="E135" s="225"/>
      <c r="F135" s="12" t="s">
        <v>2</v>
      </c>
      <c r="G135" s="35"/>
      <c r="H135" s="35"/>
      <c r="I135" s="35"/>
      <c r="J135" s="35"/>
      <c r="K135" s="35"/>
      <c r="L135" s="35"/>
      <c r="M135" s="35"/>
      <c r="N135" s="35"/>
      <c r="O135" s="99"/>
      <c r="P135" s="99">
        <v>0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0</v>
      </c>
      <c r="X135" s="99">
        <v>0</v>
      </c>
      <c r="Y135" s="99">
        <v>0</v>
      </c>
      <c r="Z135" s="99">
        <v>0</v>
      </c>
      <c r="AA135" s="99">
        <v>0</v>
      </c>
      <c r="AB135" s="99">
        <v>0</v>
      </c>
      <c r="AC135" s="99">
        <v>0</v>
      </c>
      <c r="AD135" s="99">
        <v>0</v>
      </c>
      <c r="AE135" s="99">
        <v>0</v>
      </c>
      <c r="AF135" s="104">
        <f t="shared" si="336"/>
        <v>0</v>
      </c>
      <c r="AG135" s="105">
        <f t="shared" si="337"/>
        <v>0</v>
      </c>
    </row>
    <row r="136" spans="1:35" ht="15" customHeight="1" outlineLevel="1">
      <c r="A136" s="4" t="s">
        <v>86</v>
      </c>
      <c r="B136" s="4" t="s">
        <v>50</v>
      </c>
      <c r="C136" s="235"/>
      <c r="D136" s="226"/>
      <c r="E136" s="225"/>
      <c r="F136" s="14" t="s">
        <v>83</v>
      </c>
      <c r="G136" s="37"/>
      <c r="H136" s="37"/>
      <c r="I136" s="37"/>
      <c r="J136" s="37"/>
      <c r="K136" s="37"/>
      <c r="L136" s="37"/>
      <c r="M136" s="37"/>
      <c r="N136" s="3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7">
        <f t="shared" ref="AF136" si="338">+SUMIF($O$1:$AD$1,"REAL",O136:AD136)</f>
        <v>0</v>
      </c>
      <c r="AG136" s="108"/>
    </row>
    <row r="137" spans="1:35" ht="15" customHeight="1" outlineLevel="1">
      <c r="A137" s="4" t="s">
        <v>86</v>
      </c>
      <c r="B137" s="4" t="s">
        <v>50</v>
      </c>
      <c r="C137" s="235"/>
      <c r="D137" s="226"/>
      <c r="E137" s="225"/>
      <c r="F137" s="14" t="s">
        <v>103</v>
      </c>
      <c r="G137" s="37"/>
      <c r="H137" s="37"/>
      <c r="I137" s="37"/>
      <c r="J137" s="37"/>
      <c r="K137" s="37"/>
      <c r="L137" s="37"/>
      <c r="M137" s="37"/>
      <c r="N137" s="3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7"/>
      <c r="AG137" s="108"/>
    </row>
    <row r="138" spans="1:35" ht="15" customHeight="1" outlineLevel="1">
      <c r="A138" s="4" t="s">
        <v>86</v>
      </c>
      <c r="B138" s="4" t="s">
        <v>50</v>
      </c>
      <c r="C138" s="235"/>
      <c r="D138" s="226"/>
      <c r="E138" s="225"/>
      <c r="F138" s="14" t="s">
        <v>104</v>
      </c>
      <c r="G138" s="37"/>
      <c r="H138" s="37"/>
      <c r="I138" s="37"/>
      <c r="J138" s="37"/>
      <c r="K138" s="37"/>
      <c r="L138" s="37"/>
      <c r="M138" s="37"/>
      <c r="N138" s="3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7"/>
      <c r="AG138" s="108"/>
    </row>
    <row r="139" spans="1:35" s="8" customFormat="1">
      <c r="A139" s="4" t="s">
        <v>86</v>
      </c>
      <c r="B139" s="4" t="s">
        <v>50</v>
      </c>
      <c r="C139" s="235"/>
      <c r="D139" s="226"/>
      <c r="E139" s="225"/>
      <c r="F139" s="13" t="s">
        <v>90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53" t="str">
        <f t="shared" ref="AF139:AG139" si="339">+IFERROR(AF133/AF132,"")</f>
        <v/>
      </c>
      <c r="AG139" s="54" t="str">
        <f t="shared" si="339"/>
        <v/>
      </c>
      <c r="AH139" s="4"/>
      <c r="AI139" s="1"/>
    </row>
    <row r="140" spans="1:35" ht="15" customHeight="1">
      <c r="A140" s="4" t="s">
        <v>86</v>
      </c>
      <c r="B140" s="4" t="s">
        <v>41</v>
      </c>
      <c r="C140" s="235"/>
      <c r="D140" s="222" t="s">
        <v>37</v>
      </c>
      <c r="E140" s="225" t="s">
        <v>41</v>
      </c>
      <c r="F140" s="10" t="s">
        <v>40</v>
      </c>
      <c r="G140" s="19"/>
      <c r="H140" s="19"/>
      <c r="I140" s="19"/>
      <c r="J140" s="19"/>
      <c r="K140" s="19"/>
      <c r="L140" s="19"/>
      <c r="M140" s="19"/>
      <c r="N140" s="19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100">
        <f t="shared" ref="AF140:AF143" si="340">+SUM(O140:R140)</f>
        <v>0</v>
      </c>
      <c r="AG140" s="101">
        <f t="shared" ref="AG140:AG143" si="341">+SUM(S140:AD140)</f>
        <v>0</v>
      </c>
      <c r="AI140" s="124">
        <f>+SUMIF($O$1:$AD$1,"REAL",O140:AD140)</f>
        <v>0</v>
      </c>
    </row>
    <row r="141" spans="1:35" ht="13.8">
      <c r="A141" s="4" t="s">
        <v>86</v>
      </c>
      <c r="B141" s="4" t="s">
        <v>41</v>
      </c>
      <c r="C141" s="235"/>
      <c r="D141" s="223"/>
      <c r="E141" s="225"/>
      <c r="F141" s="11" t="s">
        <v>88</v>
      </c>
      <c r="G141" s="34"/>
      <c r="H141" s="34"/>
      <c r="I141" s="34"/>
      <c r="J141" s="34"/>
      <c r="K141" s="34"/>
      <c r="L141" s="34"/>
      <c r="M141" s="34"/>
      <c r="N141" s="34"/>
      <c r="O141" s="98"/>
      <c r="P141" s="98">
        <f>+SUM(P142:P144)</f>
        <v>0</v>
      </c>
      <c r="Q141" s="98">
        <f t="shared" ref="Q141:Y141" si="342">+SUM(Q142:Q144)</f>
        <v>0</v>
      </c>
      <c r="R141" s="98">
        <f t="shared" si="342"/>
        <v>0</v>
      </c>
      <c r="S141" s="98">
        <f t="shared" si="342"/>
        <v>0</v>
      </c>
      <c r="T141" s="98">
        <f t="shared" si="342"/>
        <v>0</v>
      </c>
      <c r="U141" s="98">
        <f t="shared" si="342"/>
        <v>0</v>
      </c>
      <c r="V141" s="98">
        <f t="shared" si="342"/>
        <v>0</v>
      </c>
      <c r="W141" s="98">
        <f t="shared" si="342"/>
        <v>0</v>
      </c>
      <c r="X141" s="98">
        <f t="shared" si="342"/>
        <v>0</v>
      </c>
      <c r="Y141" s="98">
        <f t="shared" si="342"/>
        <v>0</v>
      </c>
      <c r="Z141" s="98">
        <f t="shared" ref="Z141:AA141" si="343">+SUM(Z142:Z144)</f>
        <v>0</v>
      </c>
      <c r="AA141" s="98">
        <f t="shared" si="343"/>
        <v>0</v>
      </c>
      <c r="AB141" s="98">
        <f t="shared" ref="AB141:AC141" si="344">+SUM(AB142:AB144)</f>
        <v>0</v>
      </c>
      <c r="AC141" s="98">
        <f t="shared" si="344"/>
        <v>0</v>
      </c>
      <c r="AD141" s="98">
        <f t="shared" ref="AD141:AE141" si="345">+SUM(AD142:AD144)</f>
        <v>0</v>
      </c>
      <c r="AE141" s="98">
        <f t="shared" si="345"/>
        <v>0</v>
      </c>
      <c r="AF141" s="102">
        <f t="shared" si="340"/>
        <v>0</v>
      </c>
      <c r="AG141" s="103">
        <f t="shared" si="341"/>
        <v>0</v>
      </c>
      <c r="AI141" s="124">
        <f>+SUMIF($O$1:$AD$1,"REAL",O141:AD141)</f>
        <v>0</v>
      </c>
    </row>
    <row r="142" spans="1:35" ht="15" customHeight="1" outlineLevel="1">
      <c r="A142" s="4" t="s">
        <v>86</v>
      </c>
      <c r="B142" s="4" t="s">
        <v>41</v>
      </c>
      <c r="C142" s="235"/>
      <c r="D142" s="223"/>
      <c r="E142" s="225"/>
      <c r="F142" s="12" t="s">
        <v>105</v>
      </c>
      <c r="G142" s="35"/>
      <c r="H142" s="35"/>
      <c r="I142" s="35"/>
      <c r="J142" s="35"/>
      <c r="K142" s="35"/>
      <c r="L142" s="35"/>
      <c r="M142" s="35"/>
      <c r="N142" s="35"/>
      <c r="O142" s="99"/>
      <c r="P142" s="99">
        <v>0</v>
      </c>
      <c r="Q142" s="99">
        <v>0</v>
      </c>
      <c r="R142" s="99">
        <v>0</v>
      </c>
      <c r="S142" s="99">
        <v>0</v>
      </c>
      <c r="T142" s="99">
        <v>0</v>
      </c>
      <c r="U142" s="99">
        <v>0</v>
      </c>
      <c r="V142" s="99">
        <v>0</v>
      </c>
      <c r="W142" s="99">
        <v>0</v>
      </c>
      <c r="X142" s="99">
        <v>0</v>
      </c>
      <c r="Y142" s="99">
        <v>0</v>
      </c>
      <c r="Z142" s="99">
        <v>0</v>
      </c>
      <c r="AA142" s="99">
        <v>0</v>
      </c>
      <c r="AB142" s="99">
        <v>0</v>
      </c>
      <c r="AC142" s="99">
        <v>0</v>
      </c>
      <c r="AD142" s="99">
        <v>0</v>
      </c>
      <c r="AE142" s="99">
        <v>0</v>
      </c>
      <c r="AF142" s="104">
        <f t="shared" si="340"/>
        <v>0</v>
      </c>
      <c r="AG142" s="105">
        <f t="shared" si="341"/>
        <v>0</v>
      </c>
    </row>
    <row r="143" spans="1:35" ht="15" customHeight="1" outlineLevel="1">
      <c r="A143" s="4" t="s">
        <v>86</v>
      </c>
      <c r="B143" s="4" t="s">
        <v>41</v>
      </c>
      <c r="C143" s="235"/>
      <c r="D143" s="223"/>
      <c r="E143" s="225"/>
      <c r="F143" s="12" t="s">
        <v>106</v>
      </c>
      <c r="G143" s="35"/>
      <c r="H143" s="35"/>
      <c r="I143" s="35"/>
      <c r="J143" s="35"/>
      <c r="K143" s="35"/>
      <c r="L143" s="35"/>
      <c r="M143" s="35"/>
      <c r="N143" s="35"/>
      <c r="O143" s="99"/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</v>
      </c>
      <c r="W143" s="99">
        <v>0</v>
      </c>
      <c r="X143" s="99">
        <v>0</v>
      </c>
      <c r="Y143" s="99">
        <v>0</v>
      </c>
      <c r="Z143" s="99">
        <v>0</v>
      </c>
      <c r="AA143" s="99">
        <v>0</v>
      </c>
      <c r="AB143" s="99">
        <v>0</v>
      </c>
      <c r="AC143" s="99">
        <v>0</v>
      </c>
      <c r="AD143" s="99">
        <v>0</v>
      </c>
      <c r="AE143" s="99">
        <v>0</v>
      </c>
      <c r="AF143" s="104">
        <f t="shared" si="340"/>
        <v>0</v>
      </c>
      <c r="AG143" s="105">
        <f t="shared" si="341"/>
        <v>0</v>
      </c>
    </row>
    <row r="144" spans="1:35" ht="15" customHeight="1" outlineLevel="1">
      <c r="A144" s="4" t="s">
        <v>86</v>
      </c>
      <c r="B144" s="4" t="s">
        <v>41</v>
      </c>
      <c r="C144" s="235"/>
      <c r="D144" s="223"/>
      <c r="E144" s="225"/>
      <c r="F144" s="12" t="s">
        <v>107</v>
      </c>
      <c r="G144" s="35"/>
      <c r="H144" s="35"/>
      <c r="I144" s="35"/>
      <c r="J144" s="35"/>
      <c r="K144" s="35"/>
      <c r="L144" s="35"/>
      <c r="M144" s="35"/>
      <c r="N144" s="35"/>
      <c r="O144" s="99"/>
      <c r="P144" s="99">
        <v>0</v>
      </c>
      <c r="Q144" s="99">
        <v>0</v>
      </c>
      <c r="R144" s="99">
        <v>0</v>
      </c>
      <c r="S144" s="99">
        <v>0</v>
      </c>
      <c r="T144" s="99">
        <v>0</v>
      </c>
      <c r="U144" s="99">
        <v>0</v>
      </c>
      <c r="V144" s="99">
        <v>0</v>
      </c>
      <c r="W144" s="99">
        <v>0</v>
      </c>
      <c r="X144" s="99">
        <v>0</v>
      </c>
      <c r="Y144" s="99">
        <v>0</v>
      </c>
      <c r="Z144" s="99">
        <v>0</v>
      </c>
      <c r="AA144" s="99">
        <v>0</v>
      </c>
      <c r="AB144" s="99">
        <v>0</v>
      </c>
      <c r="AC144" s="99">
        <v>0</v>
      </c>
      <c r="AD144" s="99">
        <v>0</v>
      </c>
      <c r="AE144" s="99">
        <v>0</v>
      </c>
      <c r="AF144" s="104"/>
      <c r="AG144" s="105"/>
    </row>
    <row r="145" spans="1:35" s="8" customFormat="1">
      <c r="A145" s="4" t="s">
        <v>86</v>
      </c>
      <c r="B145" s="4" t="s">
        <v>41</v>
      </c>
      <c r="C145" s="235"/>
      <c r="D145" s="223"/>
      <c r="E145" s="225"/>
      <c r="F145" s="13" t="s">
        <v>90</v>
      </c>
      <c r="G145" s="36"/>
      <c r="H145" s="36"/>
      <c r="I145" s="36"/>
      <c r="J145" s="36"/>
      <c r="K145" s="36"/>
      <c r="L145" s="36"/>
      <c r="M145" s="36"/>
      <c r="N145" s="36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10" t="str">
        <f t="shared" ref="AF145:AG145" si="346">+IFERROR(AF141/AF140,"")</f>
        <v/>
      </c>
      <c r="AG145" s="111" t="str">
        <f t="shared" si="346"/>
        <v/>
      </c>
      <c r="AH145" s="4"/>
      <c r="AI145" s="1"/>
    </row>
    <row r="146" spans="1:35" s="8" customFormat="1" ht="13.8">
      <c r="A146" s="4" t="s">
        <v>86</v>
      </c>
      <c r="B146" s="8" t="s">
        <v>108</v>
      </c>
      <c r="C146" s="235"/>
      <c r="D146" s="223"/>
      <c r="E146" s="225" t="s">
        <v>108</v>
      </c>
      <c r="F146" s="10" t="s">
        <v>40</v>
      </c>
      <c r="G146" s="19"/>
      <c r="H146" s="19"/>
      <c r="I146" s="19"/>
      <c r="J146" s="19"/>
      <c r="K146" s="19"/>
      <c r="L146" s="19"/>
      <c r="M146" s="19"/>
      <c r="N146" s="19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100"/>
      <c r="AG146" s="101"/>
      <c r="AH146" s="4"/>
      <c r="AI146" s="124">
        <f>+SUMIF($O$1:$AD$1,"REAL",O146:AD146)</f>
        <v>0</v>
      </c>
    </row>
    <row r="147" spans="1:35" s="8" customFormat="1" ht="13.8">
      <c r="A147" s="4" t="s">
        <v>86</v>
      </c>
      <c r="B147" s="8" t="s">
        <v>108</v>
      </c>
      <c r="C147" s="235"/>
      <c r="D147" s="223"/>
      <c r="E147" s="225"/>
      <c r="F147" s="11" t="s">
        <v>88</v>
      </c>
      <c r="G147" s="34"/>
      <c r="H147" s="34"/>
      <c r="I147" s="34"/>
      <c r="J147" s="34"/>
      <c r="K147" s="34"/>
      <c r="L147" s="34"/>
      <c r="M147" s="34"/>
      <c r="N147" s="34"/>
      <c r="O147" s="98"/>
      <c r="P147" s="98">
        <f>+SUM(P148:P150)</f>
        <v>0</v>
      </c>
      <c r="Q147" s="98">
        <f t="shared" ref="Q147:Y147" si="347">+SUM(Q148:Q150)</f>
        <v>0</v>
      </c>
      <c r="R147" s="98">
        <f t="shared" si="347"/>
        <v>0</v>
      </c>
      <c r="S147" s="98">
        <f t="shared" si="347"/>
        <v>0</v>
      </c>
      <c r="T147" s="98">
        <f t="shared" si="347"/>
        <v>0</v>
      </c>
      <c r="U147" s="98">
        <f t="shared" si="347"/>
        <v>0</v>
      </c>
      <c r="V147" s="98">
        <f t="shared" si="347"/>
        <v>0</v>
      </c>
      <c r="W147" s="98">
        <f t="shared" si="347"/>
        <v>0</v>
      </c>
      <c r="X147" s="98">
        <f t="shared" si="347"/>
        <v>0</v>
      </c>
      <c r="Y147" s="98">
        <f t="shared" si="347"/>
        <v>0</v>
      </c>
      <c r="Z147" s="98">
        <f t="shared" ref="Z147:AA147" si="348">+SUM(Z148:Z150)</f>
        <v>0</v>
      </c>
      <c r="AA147" s="98">
        <f t="shared" si="348"/>
        <v>0</v>
      </c>
      <c r="AB147" s="98">
        <f t="shared" ref="AB147:AC147" si="349">+SUM(AB148:AB150)</f>
        <v>0</v>
      </c>
      <c r="AC147" s="98">
        <f t="shared" si="349"/>
        <v>0</v>
      </c>
      <c r="AD147" s="98">
        <f t="shared" ref="AD147:AE147" si="350">+SUM(AD148:AD150)</f>
        <v>0</v>
      </c>
      <c r="AE147" s="98">
        <f t="shared" si="350"/>
        <v>0</v>
      </c>
      <c r="AF147" s="102"/>
      <c r="AG147" s="103"/>
      <c r="AH147" s="4"/>
      <c r="AI147" s="124">
        <f>+SUMIF($O$1:$AD$1,"REAL",O147:AD147)</f>
        <v>0</v>
      </c>
    </row>
    <row r="148" spans="1:35" s="8" customFormat="1">
      <c r="A148" s="4" t="s">
        <v>86</v>
      </c>
      <c r="B148" s="8" t="s">
        <v>108</v>
      </c>
      <c r="C148" s="235"/>
      <c r="D148" s="223"/>
      <c r="E148" s="225"/>
      <c r="F148" s="12" t="s">
        <v>110</v>
      </c>
      <c r="G148" s="35"/>
      <c r="H148" s="35"/>
      <c r="I148" s="35"/>
      <c r="J148" s="35"/>
      <c r="K148" s="35"/>
      <c r="L148" s="35"/>
      <c r="M148" s="35"/>
      <c r="N148" s="35"/>
      <c r="O148" s="99"/>
      <c r="P148" s="99">
        <v>0</v>
      </c>
      <c r="Q148" s="99">
        <v>0</v>
      </c>
      <c r="R148" s="99">
        <v>0</v>
      </c>
      <c r="S148" s="99">
        <v>0</v>
      </c>
      <c r="T148" s="99">
        <v>0</v>
      </c>
      <c r="U148" s="99">
        <v>0</v>
      </c>
      <c r="V148" s="99">
        <v>0</v>
      </c>
      <c r="W148" s="99">
        <v>0</v>
      </c>
      <c r="X148" s="99">
        <v>0</v>
      </c>
      <c r="Y148" s="99">
        <v>0</v>
      </c>
      <c r="Z148" s="99">
        <v>0</v>
      </c>
      <c r="AA148" s="99">
        <v>0</v>
      </c>
      <c r="AB148" s="99">
        <v>0</v>
      </c>
      <c r="AC148" s="99">
        <v>0</v>
      </c>
      <c r="AD148" s="99">
        <v>0</v>
      </c>
      <c r="AE148" s="99">
        <v>0</v>
      </c>
      <c r="AF148" s="104"/>
      <c r="AG148" s="105"/>
      <c r="AH148" s="4"/>
      <c r="AI148" s="1"/>
    </row>
    <row r="149" spans="1:35" s="8" customFormat="1">
      <c r="A149" s="4" t="s">
        <v>86</v>
      </c>
      <c r="B149" s="8" t="s">
        <v>108</v>
      </c>
      <c r="C149" s="235"/>
      <c r="D149" s="223"/>
      <c r="E149" s="225"/>
      <c r="F149" s="12" t="s">
        <v>111</v>
      </c>
      <c r="G149" s="35"/>
      <c r="H149" s="35"/>
      <c r="I149" s="35"/>
      <c r="J149" s="35"/>
      <c r="K149" s="35"/>
      <c r="L149" s="35"/>
      <c r="M149" s="35"/>
      <c r="N149" s="35"/>
      <c r="O149" s="99"/>
      <c r="P149" s="99">
        <v>0</v>
      </c>
      <c r="Q149" s="99">
        <v>0</v>
      </c>
      <c r="R149" s="99">
        <v>0</v>
      </c>
      <c r="S149" s="99">
        <v>0</v>
      </c>
      <c r="T149" s="99">
        <v>0</v>
      </c>
      <c r="U149" s="99">
        <v>0</v>
      </c>
      <c r="V149" s="99">
        <v>0</v>
      </c>
      <c r="W149" s="99">
        <v>0</v>
      </c>
      <c r="X149" s="99">
        <v>0</v>
      </c>
      <c r="Y149" s="99">
        <v>0</v>
      </c>
      <c r="Z149" s="99">
        <v>0</v>
      </c>
      <c r="AA149" s="99">
        <v>0</v>
      </c>
      <c r="AB149" s="99">
        <v>0</v>
      </c>
      <c r="AC149" s="99">
        <v>0</v>
      </c>
      <c r="AD149" s="99">
        <v>0</v>
      </c>
      <c r="AE149" s="99">
        <v>0</v>
      </c>
      <c r="AF149" s="104"/>
      <c r="AG149" s="105"/>
      <c r="AH149" s="4"/>
      <c r="AI149" s="1"/>
    </row>
    <row r="150" spans="1:35" s="8" customFormat="1">
      <c r="A150" s="4" t="s">
        <v>86</v>
      </c>
      <c r="B150" s="8" t="s">
        <v>108</v>
      </c>
      <c r="C150" s="235"/>
      <c r="D150" s="223"/>
      <c r="E150" s="225"/>
      <c r="F150" s="12" t="s">
        <v>112</v>
      </c>
      <c r="G150" s="35"/>
      <c r="H150" s="35"/>
      <c r="I150" s="35"/>
      <c r="J150" s="35"/>
      <c r="K150" s="35"/>
      <c r="L150" s="35"/>
      <c r="M150" s="35"/>
      <c r="N150" s="35"/>
      <c r="O150" s="99"/>
      <c r="P150" s="99">
        <v>0</v>
      </c>
      <c r="Q150" s="99">
        <v>0</v>
      </c>
      <c r="R150" s="99">
        <v>0</v>
      </c>
      <c r="S150" s="99">
        <v>0</v>
      </c>
      <c r="T150" s="99">
        <v>0</v>
      </c>
      <c r="U150" s="99">
        <v>0</v>
      </c>
      <c r="V150" s="99">
        <v>0</v>
      </c>
      <c r="W150" s="99">
        <v>0</v>
      </c>
      <c r="X150" s="99">
        <v>0</v>
      </c>
      <c r="Y150" s="99">
        <v>0</v>
      </c>
      <c r="Z150" s="99">
        <v>0</v>
      </c>
      <c r="AA150" s="99">
        <v>0</v>
      </c>
      <c r="AB150" s="99">
        <v>0</v>
      </c>
      <c r="AC150" s="99">
        <v>0</v>
      </c>
      <c r="AD150" s="99">
        <v>0</v>
      </c>
      <c r="AE150" s="99">
        <v>0</v>
      </c>
      <c r="AF150" s="104"/>
      <c r="AG150" s="105"/>
      <c r="AH150" s="4"/>
      <c r="AI150" s="1"/>
    </row>
    <row r="151" spans="1:35" s="8" customFormat="1">
      <c r="A151" s="4" t="s">
        <v>86</v>
      </c>
      <c r="B151" s="8" t="s">
        <v>108</v>
      </c>
      <c r="C151" s="235"/>
      <c r="D151" s="223"/>
      <c r="E151" s="225"/>
      <c r="F151" s="13" t="s">
        <v>90</v>
      </c>
      <c r="G151" s="36"/>
      <c r="H151" s="36"/>
      <c r="I151" s="36"/>
      <c r="J151" s="36"/>
      <c r="K151" s="36"/>
      <c r="L151" s="36"/>
      <c r="M151" s="36"/>
      <c r="N151" s="36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10"/>
      <c r="AG151" s="111"/>
      <c r="AH151" s="4"/>
      <c r="AI151" s="1"/>
    </row>
    <row r="152" spans="1:35" s="8" customFormat="1" ht="13.8">
      <c r="A152" s="4" t="s">
        <v>86</v>
      </c>
      <c r="B152" s="8" t="s">
        <v>109</v>
      </c>
      <c r="C152" s="235"/>
      <c r="D152" s="223"/>
      <c r="E152" s="225" t="s">
        <v>109</v>
      </c>
      <c r="F152" s="10" t="s">
        <v>40</v>
      </c>
      <c r="G152" s="19"/>
      <c r="H152" s="19"/>
      <c r="I152" s="19"/>
      <c r="J152" s="19"/>
      <c r="K152" s="19"/>
      <c r="L152" s="19"/>
      <c r="M152" s="19"/>
      <c r="N152" s="19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100"/>
      <c r="AG152" s="101"/>
      <c r="AH152" s="4"/>
      <c r="AI152" s="124">
        <f>+SUMIF($O$1:$AD$1,"REAL",O152:AD152)</f>
        <v>0</v>
      </c>
    </row>
    <row r="153" spans="1:35" s="8" customFormat="1" ht="13.8">
      <c r="A153" s="4" t="s">
        <v>86</v>
      </c>
      <c r="B153" s="8" t="s">
        <v>109</v>
      </c>
      <c r="C153" s="235"/>
      <c r="D153" s="223"/>
      <c r="E153" s="225"/>
      <c r="F153" s="11" t="s">
        <v>88</v>
      </c>
      <c r="G153" s="34"/>
      <c r="H153" s="34"/>
      <c r="I153" s="34"/>
      <c r="J153" s="34"/>
      <c r="K153" s="34"/>
      <c r="L153" s="34"/>
      <c r="M153" s="34"/>
      <c r="N153" s="34"/>
      <c r="O153" s="98"/>
      <c r="P153" s="98">
        <f>+SUM(P154:P156)</f>
        <v>0</v>
      </c>
      <c r="Q153" s="98">
        <f t="shared" ref="Q153:Y153" si="351">+SUM(Q154:Q156)</f>
        <v>0</v>
      </c>
      <c r="R153" s="98">
        <f t="shared" si="351"/>
        <v>0</v>
      </c>
      <c r="S153" s="98">
        <f t="shared" si="351"/>
        <v>0</v>
      </c>
      <c r="T153" s="98">
        <f t="shared" si="351"/>
        <v>0</v>
      </c>
      <c r="U153" s="98">
        <f t="shared" si="351"/>
        <v>0</v>
      </c>
      <c r="V153" s="98">
        <f t="shared" si="351"/>
        <v>0</v>
      </c>
      <c r="W153" s="98">
        <f t="shared" si="351"/>
        <v>0</v>
      </c>
      <c r="X153" s="98">
        <f t="shared" si="351"/>
        <v>0</v>
      </c>
      <c r="Y153" s="98">
        <f t="shared" si="351"/>
        <v>0</v>
      </c>
      <c r="Z153" s="98">
        <f t="shared" ref="Z153:AA153" si="352">+SUM(Z154:Z156)</f>
        <v>0</v>
      </c>
      <c r="AA153" s="98">
        <f t="shared" si="352"/>
        <v>0</v>
      </c>
      <c r="AB153" s="98">
        <f t="shared" ref="AB153:AC153" si="353">+SUM(AB154:AB156)</f>
        <v>0</v>
      </c>
      <c r="AC153" s="98">
        <f t="shared" si="353"/>
        <v>0</v>
      </c>
      <c r="AD153" s="98">
        <f t="shared" ref="AD153:AE153" si="354">+SUM(AD154:AD156)</f>
        <v>0</v>
      </c>
      <c r="AE153" s="98">
        <f t="shared" si="354"/>
        <v>0</v>
      </c>
      <c r="AF153" s="102"/>
      <c r="AG153" s="103"/>
      <c r="AH153" s="4"/>
      <c r="AI153" s="124">
        <f>+SUMIF($O$1:$AD$1,"REAL",O153:AD153)</f>
        <v>0</v>
      </c>
    </row>
    <row r="154" spans="1:35" s="8" customFormat="1">
      <c r="A154" s="4" t="s">
        <v>86</v>
      </c>
      <c r="B154" s="8" t="s">
        <v>109</v>
      </c>
      <c r="C154" s="235"/>
      <c r="D154" s="223"/>
      <c r="E154" s="225"/>
      <c r="F154" s="12" t="s">
        <v>113</v>
      </c>
      <c r="G154" s="35"/>
      <c r="H154" s="35"/>
      <c r="I154" s="35"/>
      <c r="J154" s="35"/>
      <c r="K154" s="35"/>
      <c r="L154" s="35"/>
      <c r="M154" s="35"/>
      <c r="N154" s="35"/>
      <c r="O154" s="99"/>
      <c r="P154" s="99">
        <v>0</v>
      </c>
      <c r="Q154" s="99">
        <v>0</v>
      </c>
      <c r="R154" s="99">
        <v>0</v>
      </c>
      <c r="S154" s="99">
        <v>0</v>
      </c>
      <c r="T154" s="99">
        <v>0</v>
      </c>
      <c r="U154" s="99">
        <v>0</v>
      </c>
      <c r="V154" s="99">
        <v>0</v>
      </c>
      <c r="W154" s="99">
        <v>0</v>
      </c>
      <c r="X154" s="99">
        <v>0</v>
      </c>
      <c r="Y154" s="99">
        <v>0</v>
      </c>
      <c r="Z154" s="99">
        <v>0</v>
      </c>
      <c r="AA154" s="99">
        <v>0</v>
      </c>
      <c r="AB154" s="99">
        <v>0</v>
      </c>
      <c r="AC154" s="99">
        <v>0</v>
      </c>
      <c r="AD154" s="99">
        <v>0</v>
      </c>
      <c r="AE154" s="99">
        <v>0</v>
      </c>
      <c r="AF154" s="104"/>
      <c r="AG154" s="105"/>
      <c r="AH154" s="4"/>
      <c r="AI154" s="1"/>
    </row>
    <row r="155" spans="1:35" s="8" customFormat="1">
      <c r="A155" s="4" t="s">
        <v>86</v>
      </c>
      <c r="B155" s="8" t="s">
        <v>109</v>
      </c>
      <c r="C155" s="235"/>
      <c r="D155" s="223"/>
      <c r="E155" s="225"/>
      <c r="F155" s="12" t="s">
        <v>114</v>
      </c>
      <c r="G155" s="35"/>
      <c r="H155" s="35"/>
      <c r="I155" s="35"/>
      <c r="J155" s="35"/>
      <c r="K155" s="35"/>
      <c r="L155" s="35"/>
      <c r="M155" s="35"/>
      <c r="N155" s="35"/>
      <c r="O155" s="99"/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99">
        <v>0</v>
      </c>
      <c r="AE155" s="99">
        <v>0</v>
      </c>
      <c r="AF155" s="104"/>
      <c r="AG155" s="105"/>
      <c r="AH155" s="4"/>
      <c r="AI155" s="1"/>
    </row>
    <row r="156" spans="1:35" s="8" customFormat="1">
      <c r="A156" s="4" t="s">
        <v>86</v>
      </c>
      <c r="B156" s="8" t="s">
        <v>109</v>
      </c>
      <c r="C156" s="235"/>
      <c r="D156" s="223"/>
      <c r="E156" s="225"/>
      <c r="F156" s="12" t="s">
        <v>115</v>
      </c>
      <c r="G156" s="35"/>
      <c r="H156" s="35"/>
      <c r="I156" s="35"/>
      <c r="J156" s="35"/>
      <c r="K156" s="35"/>
      <c r="L156" s="35"/>
      <c r="M156" s="35"/>
      <c r="N156" s="35"/>
      <c r="O156" s="99"/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X156" s="99">
        <v>0</v>
      </c>
      <c r="Y156" s="99">
        <v>0</v>
      </c>
      <c r="Z156" s="99">
        <v>0</v>
      </c>
      <c r="AA156" s="99">
        <v>0</v>
      </c>
      <c r="AB156" s="99">
        <v>0</v>
      </c>
      <c r="AC156" s="99">
        <v>0</v>
      </c>
      <c r="AD156" s="99">
        <v>0</v>
      </c>
      <c r="AE156" s="99">
        <v>0</v>
      </c>
      <c r="AF156" s="104"/>
      <c r="AG156" s="105"/>
      <c r="AH156" s="4"/>
      <c r="AI156" s="1"/>
    </row>
    <row r="157" spans="1:35" s="8" customFormat="1">
      <c r="A157" s="4" t="s">
        <v>86</v>
      </c>
      <c r="B157" s="8" t="s">
        <v>109</v>
      </c>
      <c r="C157" s="235"/>
      <c r="D157" s="224"/>
      <c r="E157" s="225"/>
      <c r="F157" s="13" t="s">
        <v>90</v>
      </c>
      <c r="G157" s="36"/>
      <c r="H157" s="36"/>
      <c r="I157" s="36"/>
      <c r="J157" s="36"/>
      <c r="K157" s="36"/>
      <c r="L157" s="36"/>
      <c r="M157" s="36"/>
      <c r="N157" s="36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10"/>
      <c r="AG157" s="111"/>
      <c r="AH157" s="4"/>
      <c r="AI157" s="1"/>
    </row>
    <row r="158" spans="1:35" ht="15" customHeight="1">
      <c r="A158" s="4" t="s">
        <v>86</v>
      </c>
      <c r="B158" s="4" t="s">
        <v>61</v>
      </c>
      <c r="C158" s="235"/>
      <c r="D158" s="226" t="s">
        <v>38</v>
      </c>
      <c r="E158" s="225" t="s">
        <v>61</v>
      </c>
      <c r="F158" s="10" t="s">
        <v>40</v>
      </c>
      <c r="G158" s="19"/>
      <c r="H158" s="19"/>
      <c r="I158" s="19"/>
      <c r="J158" s="19"/>
      <c r="K158" s="19"/>
      <c r="L158" s="19"/>
      <c r="M158" s="19"/>
      <c r="N158" s="19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100">
        <f t="shared" ref="AF158:AF159" si="355">+SUM(O158:R158)</f>
        <v>0</v>
      </c>
      <c r="AG158" s="101">
        <f t="shared" ref="AG158:AG159" si="356">+SUM(S158:AD158)</f>
        <v>0</v>
      </c>
      <c r="AI158" s="124">
        <f>+SUMIF($O$1:$AD$1,"REAL",O158:AD158)</f>
        <v>0</v>
      </c>
    </row>
    <row r="159" spans="1:35" ht="13.8">
      <c r="A159" s="4" t="s">
        <v>86</v>
      </c>
      <c r="B159" s="4" t="s">
        <v>61</v>
      </c>
      <c r="C159" s="235"/>
      <c r="D159" s="226"/>
      <c r="E159" s="225"/>
      <c r="F159" s="11" t="s">
        <v>88</v>
      </c>
      <c r="G159" s="34"/>
      <c r="H159" s="34"/>
      <c r="I159" s="34"/>
      <c r="J159" s="34"/>
      <c r="K159" s="34"/>
      <c r="L159" s="34"/>
      <c r="M159" s="34"/>
      <c r="N159" s="34"/>
      <c r="O159" s="98"/>
      <c r="P159" s="98">
        <v>0</v>
      </c>
      <c r="Q159" s="98">
        <v>0</v>
      </c>
      <c r="R159" s="98">
        <v>0</v>
      </c>
      <c r="S159" s="98">
        <v>0</v>
      </c>
      <c r="T159" s="98">
        <v>0</v>
      </c>
      <c r="U159" s="98">
        <v>0</v>
      </c>
      <c r="V159" s="98">
        <v>0</v>
      </c>
      <c r="W159" s="98">
        <v>0</v>
      </c>
      <c r="X159" s="98">
        <v>0</v>
      </c>
      <c r="Y159" s="98">
        <v>0</v>
      </c>
      <c r="Z159" s="98">
        <v>0</v>
      </c>
      <c r="AA159" s="98">
        <v>0</v>
      </c>
      <c r="AB159" s="98">
        <v>0</v>
      </c>
      <c r="AC159" s="98">
        <v>0</v>
      </c>
      <c r="AD159" s="98">
        <v>0</v>
      </c>
      <c r="AE159" s="98">
        <v>0</v>
      </c>
      <c r="AF159" s="102">
        <f t="shared" si="355"/>
        <v>0</v>
      </c>
      <c r="AG159" s="103">
        <f t="shared" si="356"/>
        <v>0</v>
      </c>
      <c r="AI159" s="124">
        <f>+SUMIF($O$1:$AD$1,"REAL",O159:AD159)</f>
        <v>0</v>
      </c>
    </row>
    <row r="160" spans="1:35" s="8" customFormat="1">
      <c r="A160" s="4" t="s">
        <v>86</v>
      </c>
      <c r="B160" s="4" t="s">
        <v>61</v>
      </c>
      <c r="C160" s="235"/>
      <c r="D160" s="226"/>
      <c r="E160" s="225"/>
      <c r="F160" s="13" t="s">
        <v>90</v>
      </c>
      <c r="G160" s="36"/>
      <c r="H160" s="36"/>
      <c r="I160" s="36"/>
      <c r="J160" s="36"/>
      <c r="K160" s="36"/>
      <c r="L160" s="36"/>
      <c r="M160" s="36"/>
      <c r="N160" s="36"/>
      <c r="O160" s="36"/>
      <c r="P160" s="36" t="str">
        <f t="shared" ref="P160:Y160" si="357">+IFERROR(P159/P158,"")</f>
        <v/>
      </c>
      <c r="Q160" s="36" t="str">
        <f t="shared" si="357"/>
        <v/>
      </c>
      <c r="R160" s="36" t="str">
        <f t="shared" si="357"/>
        <v/>
      </c>
      <c r="S160" s="36" t="str">
        <f t="shared" si="357"/>
        <v/>
      </c>
      <c r="T160" s="36" t="str">
        <f t="shared" si="357"/>
        <v/>
      </c>
      <c r="U160" s="36" t="str">
        <f t="shared" si="357"/>
        <v/>
      </c>
      <c r="V160" s="36" t="str">
        <f t="shared" si="357"/>
        <v/>
      </c>
      <c r="W160" s="36" t="str">
        <f t="shared" si="357"/>
        <v/>
      </c>
      <c r="X160" s="36" t="str">
        <f t="shared" si="357"/>
        <v/>
      </c>
      <c r="Y160" s="36" t="str">
        <f t="shared" si="357"/>
        <v/>
      </c>
      <c r="Z160" s="36" t="str">
        <f t="shared" ref="Z160:AA160" si="358">+IFERROR(Z159/Z158,"")</f>
        <v/>
      </c>
      <c r="AA160" s="36" t="str">
        <f t="shared" si="358"/>
        <v/>
      </c>
      <c r="AB160" s="36" t="str">
        <f t="shared" ref="AB160:AC160" si="359">+IFERROR(AB159/AB158,"")</f>
        <v/>
      </c>
      <c r="AC160" s="36" t="str">
        <f t="shared" si="359"/>
        <v/>
      </c>
      <c r="AD160" s="36" t="str">
        <f t="shared" ref="AD160:AE160" si="360">+IFERROR(AD159/AD158,"")</f>
        <v/>
      </c>
      <c r="AE160" s="36" t="str">
        <f t="shared" si="360"/>
        <v/>
      </c>
      <c r="AF160" s="53" t="str">
        <f t="shared" ref="AF160:AG160" si="361">+IFERROR(AF159/AF158,"")</f>
        <v/>
      </c>
      <c r="AG160" s="54" t="str">
        <f t="shared" si="361"/>
        <v/>
      </c>
      <c r="AH160" s="4"/>
      <c r="AI160" s="1"/>
    </row>
    <row r="161" spans="1:35" ht="15" customHeight="1">
      <c r="A161" s="4" t="s">
        <v>86</v>
      </c>
      <c r="B161" s="4" t="s">
        <v>62</v>
      </c>
      <c r="C161" s="235"/>
      <c r="D161" s="226"/>
      <c r="E161" s="225" t="s">
        <v>62</v>
      </c>
      <c r="F161" s="10" t="s">
        <v>40</v>
      </c>
      <c r="G161" s="19"/>
      <c r="H161" s="19"/>
      <c r="I161" s="19"/>
      <c r="J161" s="19"/>
      <c r="K161" s="19"/>
      <c r="L161" s="19"/>
      <c r="M161" s="19"/>
      <c r="N161" s="19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100">
        <f t="shared" ref="AF161:AF162" si="362">+SUM(O161:R161)</f>
        <v>0</v>
      </c>
      <c r="AG161" s="101">
        <f t="shared" ref="AG161:AG162" si="363">+SUM(S161:AD161)</f>
        <v>0</v>
      </c>
      <c r="AI161" s="124">
        <f>+SUMIF($O$1:$AD$1,"REAL",O161:AD161)</f>
        <v>0</v>
      </c>
    </row>
    <row r="162" spans="1:35" ht="13.8">
      <c r="A162" s="4" t="s">
        <v>86</v>
      </c>
      <c r="B162" s="4" t="s">
        <v>62</v>
      </c>
      <c r="C162" s="235"/>
      <c r="D162" s="226"/>
      <c r="E162" s="225"/>
      <c r="F162" s="11" t="s">
        <v>88</v>
      </c>
      <c r="G162" s="34"/>
      <c r="H162" s="34"/>
      <c r="I162" s="34"/>
      <c r="J162" s="34"/>
      <c r="K162" s="34"/>
      <c r="L162" s="34"/>
      <c r="M162" s="34"/>
      <c r="N162" s="34"/>
      <c r="O162" s="98"/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X162" s="98">
        <v>0</v>
      </c>
      <c r="Y162" s="98">
        <v>0</v>
      </c>
      <c r="Z162" s="98">
        <v>0</v>
      </c>
      <c r="AA162" s="98">
        <v>0</v>
      </c>
      <c r="AB162" s="98">
        <v>0</v>
      </c>
      <c r="AC162" s="98">
        <v>0</v>
      </c>
      <c r="AD162" s="98">
        <v>0</v>
      </c>
      <c r="AE162" s="98">
        <v>0</v>
      </c>
      <c r="AF162" s="102">
        <f t="shared" si="362"/>
        <v>0</v>
      </c>
      <c r="AG162" s="103">
        <f t="shared" si="363"/>
        <v>0</v>
      </c>
      <c r="AI162" s="124">
        <f>+SUMIF($O$1:$AD$1,"REAL",O162:AD162)</f>
        <v>0</v>
      </c>
    </row>
    <row r="163" spans="1:35" s="8" customFormat="1">
      <c r="A163" s="4" t="s">
        <v>86</v>
      </c>
      <c r="B163" s="4" t="s">
        <v>62</v>
      </c>
      <c r="C163" s="235"/>
      <c r="D163" s="226"/>
      <c r="E163" s="225"/>
      <c r="F163" s="13" t="s">
        <v>90</v>
      </c>
      <c r="G163" s="36"/>
      <c r="H163" s="36"/>
      <c r="I163" s="36"/>
      <c r="J163" s="36"/>
      <c r="K163" s="36"/>
      <c r="L163" s="36"/>
      <c r="M163" s="36"/>
      <c r="N163" s="36"/>
      <c r="O163" s="36"/>
      <c r="P163" s="36" t="str">
        <f t="shared" ref="P163:Y163" si="364">+IFERROR(P162/P161,"")</f>
        <v/>
      </c>
      <c r="Q163" s="36" t="str">
        <f t="shared" si="364"/>
        <v/>
      </c>
      <c r="R163" s="36" t="str">
        <f t="shared" si="364"/>
        <v/>
      </c>
      <c r="S163" s="36" t="str">
        <f t="shared" si="364"/>
        <v/>
      </c>
      <c r="T163" s="36" t="str">
        <f t="shared" si="364"/>
        <v/>
      </c>
      <c r="U163" s="36" t="str">
        <f t="shared" si="364"/>
        <v/>
      </c>
      <c r="V163" s="36" t="str">
        <f t="shared" si="364"/>
        <v/>
      </c>
      <c r="W163" s="36" t="str">
        <f t="shared" si="364"/>
        <v/>
      </c>
      <c r="X163" s="36" t="str">
        <f t="shared" si="364"/>
        <v/>
      </c>
      <c r="Y163" s="36" t="str">
        <f t="shared" si="364"/>
        <v/>
      </c>
      <c r="Z163" s="36" t="str">
        <f t="shared" ref="Z163:AA163" si="365">+IFERROR(Z162/Z161,"")</f>
        <v/>
      </c>
      <c r="AA163" s="36" t="str">
        <f t="shared" si="365"/>
        <v/>
      </c>
      <c r="AB163" s="36" t="str">
        <f t="shared" ref="AB163:AC163" si="366">+IFERROR(AB162/AB161,"")</f>
        <v/>
      </c>
      <c r="AC163" s="36" t="str">
        <f t="shared" si="366"/>
        <v/>
      </c>
      <c r="AD163" s="36" t="str">
        <f t="shared" ref="AD163:AE163" si="367">+IFERROR(AD162/AD161,"")</f>
        <v/>
      </c>
      <c r="AE163" s="36" t="str">
        <f t="shared" si="367"/>
        <v/>
      </c>
      <c r="AF163" s="49" t="str">
        <f t="shared" ref="AF163:AG163" si="368">+IFERROR(AF162/AF161,"")</f>
        <v/>
      </c>
      <c r="AG163" s="50" t="str">
        <f t="shared" si="368"/>
        <v/>
      </c>
      <c r="AH163" s="4"/>
      <c r="AI163" s="1"/>
    </row>
    <row r="164" spans="1:35" s="8" customFormat="1" ht="15" customHeight="1">
      <c r="A164" s="4" t="s">
        <v>86</v>
      </c>
      <c r="B164" s="8" t="s">
        <v>72</v>
      </c>
      <c r="C164" s="235"/>
      <c r="D164" s="226"/>
      <c r="E164" s="225" t="s">
        <v>72</v>
      </c>
      <c r="F164" s="10" t="s">
        <v>40</v>
      </c>
      <c r="G164" s="19"/>
      <c r="H164" s="19"/>
      <c r="I164" s="19"/>
      <c r="J164" s="19"/>
      <c r="K164" s="19"/>
      <c r="L164" s="19"/>
      <c r="M164" s="19"/>
      <c r="N164" s="19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100">
        <f t="shared" ref="AF164:AF165" si="369">+SUM(O164:R164)</f>
        <v>0</v>
      </c>
      <c r="AG164" s="101">
        <f t="shared" ref="AG164:AG165" si="370">+SUM(S164:AD164)</f>
        <v>0</v>
      </c>
      <c r="AH164" s="4"/>
      <c r="AI164" s="124">
        <f>+SUMIF($O$1:$AD$1,"REAL",O164:AD164)</f>
        <v>0</v>
      </c>
    </row>
    <row r="165" spans="1:35" s="8" customFormat="1" ht="13.8">
      <c r="A165" s="4" t="s">
        <v>86</v>
      </c>
      <c r="B165" s="8" t="s">
        <v>72</v>
      </c>
      <c r="C165" s="235"/>
      <c r="D165" s="226"/>
      <c r="E165" s="225"/>
      <c r="F165" s="11" t="s">
        <v>88</v>
      </c>
      <c r="G165" s="34"/>
      <c r="H165" s="34"/>
      <c r="I165" s="34"/>
      <c r="J165" s="34"/>
      <c r="K165" s="34"/>
      <c r="L165" s="34"/>
      <c r="M165" s="34"/>
      <c r="N165" s="34"/>
      <c r="O165" s="98"/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X165" s="98">
        <v>0</v>
      </c>
      <c r="Y165" s="98">
        <v>0</v>
      </c>
      <c r="Z165" s="98">
        <v>0</v>
      </c>
      <c r="AA165" s="98">
        <v>0</v>
      </c>
      <c r="AB165" s="98">
        <v>0</v>
      </c>
      <c r="AC165" s="98">
        <v>0</v>
      </c>
      <c r="AD165" s="98">
        <v>0</v>
      </c>
      <c r="AE165" s="98">
        <v>0</v>
      </c>
      <c r="AF165" s="102">
        <f t="shared" si="369"/>
        <v>0</v>
      </c>
      <c r="AG165" s="103">
        <f t="shared" si="370"/>
        <v>0</v>
      </c>
      <c r="AH165" s="4"/>
      <c r="AI165" s="124">
        <f>+SUMIF($O$1:$AD$1,"REAL",O165:AD165)</f>
        <v>0</v>
      </c>
    </row>
    <row r="166" spans="1:35" s="8" customFormat="1">
      <c r="A166" s="4" t="s">
        <v>86</v>
      </c>
      <c r="B166" s="8" t="s">
        <v>72</v>
      </c>
      <c r="C166" s="235"/>
      <c r="D166" s="226"/>
      <c r="E166" s="225"/>
      <c r="F166" s="13" t="s">
        <v>90</v>
      </c>
      <c r="G166" s="36"/>
      <c r="H166" s="36"/>
      <c r="I166" s="36"/>
      <c r="J166" s="36"/>
      <c r="K166" s="36"/>
      <c r="L166" s="36"/>
      <c r="M166" s="36"/>
      <c r="N166" s="36"/>
      <c r="O166" s="36"/>
      <c r="P166" s="36" t="str">
        <f t="shared" ref="P166:Y166" si="371">+IFERROR(P165/P164,"")</f>
        <v/>
      </c>
      <c r="Q166" s="36" t="str">
        <f t="shared" si="371"/>
        <v/>
      </c>
      <c r="R166" s="36" t="str">
        <f t="shared" si="371"/>
        <v/>
      </c>
      <c r="S166" s="36" t="str">
        <f t="shared" si="371"/>
        <v/>
      </c>
      <c r="T166" s="36" t="str">
        <f t="shared" si="371"/>
        <v/>
      </c>
      <c r="U166" s="36" t="str">
        <f t="shared" si="371"/>
        <v/>
      </c>
      <c r="V166" s="36" t="str">
        <f t="shared" si="371"/>
        <v/>
      </c>
      <c r="W166" s="36" t="str">
        <f t="shared" si="371"/>
        <v/>
      </c>
      <c r="X166" s="36" t="str">
        <f t="shared" si="371"/>
        <v/>
      </c>
      <c r="Y166" s="36" t="str">
        <f t="shared" si="371"/>
        <v/>
      </c>
      <c r="Z166" s="36" t="str">
        <f t="shared" ref="Z166:AA166" si="372">+IFERROR(Z165/Z164,"")</f>
        <v/>
      </c>
      <c r="AA166" s="36" t="str">
        <f t="shared" si="372"/>
        <v/>
      </c>
      <c r="AB166" s="36" t="str">
        <f t="shared" ref="AB166:AC166" si="373">+IFERROR(AB165/AB164,"")</f>
        <v/>
      </c>
      <c r="AC166" s="36" t="str">
        <f t="shared" si="373"/>
        <v/>
      </c>
      <c r="AD166" s="36" t="str">
        <f t="shared" ref="AD166:AE166" si="374">+IFERROR(AD165/AD164,"")</f>
        <v/>
      </c>
      <c r="AE166" s="36" t="str">
        <f t="shared" si="374"/>
        <v/>
      </c>
      <c r="AF166" s="49" t="str">
        <f t="shared" ref="AF166:AG166" si="375">+IFERROR(AF165/AF164,"")</f>
        <v/>
      </c>
      <c r="AG166" s="50" t="str">
        <f t="shared" si="375"/>
        <v/>
      </c>
      <c r="AH166" s="4"/>
      <c r="AI166" s="1"/>
    </row>
    <row r="167" spans="1:35" s="8" customFormat="1" ht="15" customHeight="1">
      <c r="A167" s="4" t="s">
        <v>86</v>
      </c>
      <c r="B167" s="8" t="s">
        <v>73</v>
      </c>
      <c r="C167" s="235"/>
      <c r="D167" s="226"/>
      <c r="E167" s="225" t="s">
        <v>73</v>
      </c>
      <c r="F167" s="10" t="s">
        <v>40</v>
      </c>
      <c r="G167" s="19"/>
      <c r="H167" s="19"/>
      <c r="I167" s="19"/>
      <c r="J167" s="19"/>
      <c r="K167" s="19"/>
      <c r="L167" s="19"/>
      <c r="M167" s="19"/>
      <c r="N167" s="19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100">
        <f t="shared" ref="AF167:AF168" si="376">+SUM(O167:R167)</f>
        <v>0</v>
      </c>
      <c r="AG167" s="101">
        <f t="shared" ref="AG167:AG168" si="377">+SUM(S167:AD167)</f>
        <v>0</v>
      </c>
      <c r="AH167" s="4"/>
      <c r="AI167" s="124">
        <f>+SUMIF($O$1:$AD$1,"REAL",O167:AD167)</f>
        <v>0</v>
      </c>
    </row>
    <row r="168" spans="1:35" s="8" customFormat="1" ht="15" customHeight="1">
      <c r="A168" s="4" t="s">
        <v>86</v>
      </c>
      <c r="B168" s="8" t="s">
        <v>73</v>
      </c>
      <c r="C168" s="235"/>
      <c r="D168" s="226"/>
      <c r="E168" s="225"/>
      <c r="F168" s="11" t="s">
        <v>88</v>
      </c>
      <c r="G168" s="34"/>
      <c r="H168" s="34"/>
      <c r="I168" s="34"/>
      <c r="J168" s="34"/>
      <c r="K168" s="34"/>
      <c r="L168" s="34"/>
      <c r="M168" s="34"/>
      <c r="N168" s="34"/>
      <c r="O168" s="98"/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X168" s="98">
        <v>0</v>
      </c>
      <c r="Y168" s="98">
        <v>0</v>
      </c>
      <c r="Z168" s="98">
        <v>0</v>
      </c>
      <c r="AA168" s="98">
        <v>0</v>
      </c>
      <c r="AB168" s="98">
        <v>0</v>
      </c>
      <c r="AC168" s="98">
        <v>0</v>
      </c>
      <c r="AD168" s="98">
        <v>0</v>
      </c>
      <c r="AE168" s="98">
        <v>0</v>
      </c>
      <c r="AF168" s="102">
        <f t="shared" si="376"/>
        <v>0</v>
      </c>
      <c r="AG168" s="103">
        <f t="shared" si="377"/>
        <v>0</v>
      </c>
      <c r="AH168" s="4"/>
      <c r="AI168" s="124">
        <f>+SUMIF($O$1:$AD$1,"REAL",O168:AD168)</f>
        <v>0</v>
      </c>
    </row>
    <row r="169" spans="1:35" s="8" customFormat="1" ht="15" customHeight="1">
      <c r="A169" s="4" t="s">
        <v>86</v>
      </c>
      <c r="B169" s="8" t="s">
        <v>73</v>
      </c>
      <c r="C169" s="235"/>
      <c r="D169" s="226"/>
      <c r="E169" s="225"/>
      <c r="F169" s="13" t="s">
        <v>90</v>
      </c>
      <c r="G169" s="36"/>
      <c r="H169" s="36"/>
      <c r="I169" s="36"/>
      <c r="J169" s="36"/>
      <c r="K169" s="36"/>
      <c r="L169" s="36"/>
      <c r="M169" s="36"/>
      <c r="N169" s="36"/>
      <c r="O169" s="36"/>
      <c r="P169" s="36" t="str">
        <f t="shared" ref="P169:Y169" si="378">+IFERROR(P168/P167,"")</f>
        <v/>
      </c>
      <c r="Q169" s="36" t="str">
        <f t="shared" si="378"/>
        <v/>
      </c>
      <c r="R169" s="36" t="str">
        <f t="shared" si="378"/>
        <v/>
      </c>
      <c r="S169" s="36" t="str">
        <f t="shared" si="378"/>
        <v/>
      </c>
      <c r="T169" s="36" t="str">
        <f t="shared" si="378"/>
        <v/>
      </c>
      <c r="U169" s="36" t="str">
        <f t="shared" si="378"/>
        <v/>
      </c>
      <c r="V169" s="36" t="str">
        <f t="shared" si="378"/>
        <v/>
      </c>
      <c r="W169" s="36" t="str">
        <f t="shared" si="378"/>
        <v/>
      </c>
      <c r="X169" s="36" t="str">
        <f t="shared" si="378"/>
        <v/>
      </c>
      <c r="Y169" s="36" t="str">
        <f t="shared" si="378"/>
        <v/>
      </c>
      <c r="Z169" s="36" t="str">
        <f t="shared" ref="Z169:AA169" si="379">+IFERROR(Z168/Z167,"")</f>
        <v/>
      </c>
      <c r="AA169" s="36" t="str">
        <f t="shared" si="379"/>
        <v/>
      </c>
      <c r="AB169" s="36" t="str">
        <f t="shared" ref="AB169:AC169" si="380">+IFERROR(AB168/AB167,"")</f>
        <v/>
      </c>
      <c r="AC169" s="36" t="str">
        <f t="shared" si="380"/>
        <v/>
      </c>
      <c r="AD169" s="36" t="str">
        <f t="shared" ref="AD169:AE169" si="381">+IFERROR(AD168/AD167,"")</f>
        <v/>
      </c>
      <c r="AE169" s="36" t="str">
        <f t="shared" si="381"/>
        <v/>
      </c>
      <c r="AF169" s="49" t="str">
        <f t="shared" ref="AF169:AG169" si="382">+IFERROR(AF168/AF167,"")</f>
        <v/>
      </c>
      <c r="AG169" s="50" t="str">
        <f t="shared" si="382"/>
        <v/>
      </c>
      <c r="AH169" s="4"/>
      <c r="AI169" s="1"/>
    </row>
    <row r="170" spans="1:35" ht="15" customHeight="1">
      <c r="A170" s="4" t="s">
        <v>86</v>
      </c>
      <c r="B170" s="4" t="s">
        <v>51</v>
      </c>
      <c r="C170" s="235"/>
      <c r="D170" s="226" t="s">
        <v>39</v>
      </c>
      <c r="E170" s="225" t="s">
        <v>51</v>
      </c>
      <c r="F170" s="10" t="s">
        <v>40</v>
      </c>
      <c r="G170" s="19"/>
      <c r="H170" s="19"/>
      <c r="I170" s="19"/>
      <c r="J170" s="19"/>
      <c r="K170" s="19"/>
      <c r="L170" s="19"/>
      <c r="M170" s="19"/>
      <c r="N170" s="19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100">
        <f t="shared" ref="AF170:AF179" si="383">+SUM(O170:R170)</f>
        <v>0</v>
      </c>
      <c r="AG170" s="101">
        <f t="shared" ref="AG170:AG179" si="384">+SUM(S170:AD170)</f>
        <v>0</v>
      </c>
      <c r="AI170" s="124">
        <f>+SUMIF($O$1:$AD$1,"REAL",O170:AD170)</f>
        <v>0</v>
      </c>
    </row>
    <row r="171" spans="1:35" ht="15" customHeight="1">
      <c r="A171" s="4" t="s">
        <v>86</v>
      </c>
      <c r="B171" s="4" t="s">
        <v>51</v>
      </c>
      <c r="C171" s="235"/>
      <c r="D171" s="226"/>
      <c r="E171" s="225"/>
      <c r="F171" s="11" t="s">
        <v>88</v>
      </c>
      <c r="G171" s="34"/>
      <c r="H171" s="34"/>
      <c r="I171" s="34"/>
      <c r="J171" s="34"/>
      <c r="K171" s="34"/>
      <c r="L171" s="34"/>
      <c r="M171" s="34"/>
      <c r="N171" s="34"/>
      <c r="O171" s="98">
        <f>+SUM(O172:O177)</f>
        <v>0</v>
      </c>
      <c r="P171" s="98">
        <f t="shared" ref="P171" si="385">+SUM(P172:P177)</f>
        <v>0</v>
      </c>
      <c r="Q171" s="98">
        <f t="shared" ref="Q171" si="386">+SUM(Q172:Q177)</f>
        <v>0</v>
      </c>
      <c r="R171" s="98">
        <f t="shared" ref="R171" si="387">+SUM(R172:R177)</f>
        <v>0</v>
      </c>
      <c r="S171" s="98">
        <f t="shared" ref="S171" si="388">+SUM(S172:S177)</f>
        <v>0</v>
      </c>
      <c r="T171" s="98">
        <f t="shared" ref="T171" si="389">+SUM(T172:T177)</f>
        <v>0</v>
      </c>
      <c r="U171" s="98">
        <f t="shared" ref="U171" si="390">+SUM(U172:U177)</f>
        <v>0</v>
      </c>
      <c r="V171" s="98">
        <f t="shared" ref="V171" si="391">+SUM(V172:V177)</f>
        <v>0</v>
      </c>
      <c r="W171" s="98">
        <f t="shared" ref="W171" si="392">+SUM(W172:W177)</f>
        <v>0</v>
      </c>
      <c r="X171" s="98">
        <f t="shared" ref="X171" si="393">+SUM(X172:X177)</f>
        <v>0</v>
      </c>
      <c r="Y171" s="98">
        <f t="shared" ref="Y171:Z171" si="394">+SUM(Y172:Y177)</f>
        <v>0</v>
      </c>
      <c r="Z171" s="98">
        <f t="shared" si="394"/>
        <v>0</v>
      </c>
      <c r="AA171" s="98">
        <f t="shared" ref="AA171:AB171" si="395">+SUM(AA172:AA177)</f>
        <v>0</v>
      </c>
      <c r="AB171" s="98">
        <f t="shared" si="395"/>
        <v>0</v>
      </c>
      <c r="AC171" s="98">
        <f t="shared" ref="AC171:AD171" si="396">+SUM(AC172:AC177)</f>
        <v>0</v>
      </c>
      <c r="AD171" s="98">
        <f t="shared" si="396"/>
        <v>0</v>
      </c>
      <c r="AE171" s="98">
        <f t="shared" ref="AE171" si="397">+SUM(AE172:AE177)</f>
        <v>0</v>
      </c>
      <c r="AF171" s="102">
        <f t="shared" si="383"/>
        <v>0</v>
      </c>
      <c r="AG171" s="103">
        <f t="shared" si="384"/>
        <v>0</v>
      </c>
      <c r="AI171" s="124">
        <f>+SUMIF($O$1:$AD$1,"REAL",O171:AD171)</f>
        <v>0</v>
      </c>
    </row>
    <row r="172" spans="1:35" ht="15" customHeight="1" outlineLevel="1">
      <c r="A172" s="4" t="s">
        <v>86</v>
      </c>
      <c r="B172" s="4" t="s">
        <v>51</v>
      </c>
      <c r="C172" s="235"/>
      <c r="D172" s="226"/>
      <c r="E172" s="225"/>
      <c r="F172" s="12" t="s">
        <v>63</v>
      </c>
      <c r="G172" s="35"/>
      <c r="H172" s="35"/>
      <c r="I172" s="35"/>
      <c r="J172" s="35"/>
      <c r="K172" s="35"/>
      <c r="L172" s="35"/>
      <c r="M172" s="35"/>
      <c r="N172" s="35"/>
      <c r="O172" s="99"/>
      <c r="P172" s="99">
        <v>0</v>
      </c>
      <c r="Q172" s="99">
        <v>0</v>
      </c>
      <c r="R172" s="99">
        <v>0</v>
      </c>
      <c r="S172" s="99">
        <v>0</v>
      </c>
      <c r="T172" s="99">
        <v>0</v>
      </c>
      <c r="U172" s="99">
        <v>0</v>
      </c>
      <c r="V172" s="99">
        <v>0</v>
      </c>
      <c r="W172" s="99">
        <v>0</v>
      </c>
      <c r="X172" s="99">
        <v>0</v>
      </c>
      <c r="Y172" s="99">
        <v>0</v>
      </c>
      <c r="Z172" s="99">
        <v>0</v>
      </c>
      <c r="AA172" s="99">
        <v>0</v>
      </c>
      <c r="AB172" s="99">
        <v>0</v>
      </c>
      <c r="AC172" s="99">
        <v>0</v>
      </c>
      <c r="AD172" s="99">
        <v>0</v>
      </c>
      <c r="AE172" s="99">
        <v>0</v>
      </c>
      <c r="AF172" s="104">
        <f t="shared" si="383"/>
        <v>0</v>
      </c>
      <c r="AG172" s="105">
        <f t="shared" si="384"/>
        <v>0</v>
      </c>
    </row>
    <row r="173" spans="1:35" ht="15" customHeight="1" outlineLevel="1">
      <c r="A173" s="4" t="s">
        <v>86</v>
      </c>
      <c r="B173" s="4" t="s">
        <v>51</v>
      </c>
      <c r="C173" s="235"/>
      <c r="D173" s="226"/>
      <c r="E173" s="225"/>
      <c r="F173" s="12" t="s">
        <v>64</v>
      </c>
      <c r="G173" s="35"/>
      <c r="H173" s="35"/>
      <c r="I173" s="35"/>
      <c r="J173" s="35"/>
      <c r="K173" s="35"/>
      <c r="L173" s="35"/>
      <c r="M173" s="35"/>
      <c r="N173" s="35"/>
      <c r="O173" s="99"/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X173" s="99">
        <v>0</v>
      </c>
      <c r="Y173" s="99">
        <v>0</v>
      </c>
      <c r="Z173" s="99">
        <v>0</v>
      </c>
      <c r="AA173" s="99">
        <v>0</v>
      </c>
      <c r="AB173" s="99">
        <v>0</v>
      </c>
      <c r="AC173" s="99">
        <v>0</v>
      </c>
      <c r="AD173" s="99">
        <v>0</v>
      </c>
      <c r="AE173" s="99">
        <v>0</v>
      </c>
      <c r="AF173" s="104">
        <f t="shared" si="383"/>
        <v>0</v>
      </c>
      <c r="AG173" s="105">
        <f t="shared" si="384"/>
        <v>0</v>
      </c>
    </row>
    <row r="174" spans="1:35" ht="15" customHeight="1" outlineLevel="1">
      <c r="A174" s="4" t="s">
        <v>86</v>
      </c>
      <c r="B174" s="4" t="s">
        <v>51</v>
      </c>
      <c r="C174" s="235"/>
      <c r="D174" s="226"/>
      <c r="E174" s="225"/>
      <c r="F174" s="12" t="s">
        <v>65</v>
      </c>
      <c r="G174" s="35"/>
      <c r="H174" s="35"/>
      <c r="I174" s="35"/>
      <c r="J174" s="35"/>
      <c r="K174" s="35"/>
      <c r="L174" s="35"/>
      <c r="M174" s="35"/>
      <c r="N174" s="35"/>
      <c r="O174" s="99"/>
      <c r="P174" s="99">
        <v>0</v>
      </c>
      <c r="Q174" s="99">
        <v>0</v>
      </c>
      <c r="R174" s="99">
        <v>0</v>
      </c>
      <c r="S174" s="99">
        <v>0</v>
      </c>
      <c r="T174" s="99">
        <v>0</v>
      </c>
      <c r="U174" s="99">
        <v>0</v>
      </c>
      <c r="V174" s="99">
        <v>0</v>
      </c>
      <c r="W174" s="99">
        <v>0</v>
      </c>
      <c r="X174" s="99">
        <v>0</v>
      </c>
      <c r="Y174" s="99">
        <v>0</v>
      </c>
      <c r="Z174" s="99">
        <v>0</v>
      </c>
      <c r="AA174" s="99">
        <v>0</v>
      </c>
      <c r="AB174" s="99">
        <v>0</v>
      </c>
      <c r="AC174" s="99">
        <v>0</v>
      </c>
      <c r="AD174" s="99">
        <v>0</v>
      </c>
      <c r="AE174" s="99">
        <v>0</v>
      </c>
      <c r="AF174" s="104">
        <f t="shared" si="383"/>
        <v>0</v>
      </c>
      <c r="AG174" s="105">
        <f t="shared" si="384"/>
        <v>0</v>
      </c>
    </row>
    <row r="175" spans="1:35" ht="15" customHeight="1" outlineLevel="1">
      <c r="A175" s="4" t="s">
        <v>86</v>
      </c>
      <c r="B175" s="4" t="s">
        <v>51</v>
      </c>
      <c r="C175" s="235"/>
      <c r="D175" s="226"/>
      <c r="E175" s="225"/>
      <c r="F175" s="12" t="s">
        <v>66</v>
      </c>
      <c r="G175" s="35"/>
      <c r="H175" s="35"/>
      <c r="I175" s="35"/>
      <c r="J175" s="35"/>
      <c r="K175" s="35"/>
      <c r="L175" s="35"/>
      <c r="M175" s="35"/>
      <c r="N175" s="35"/>
      <c r="O175" s="99"/>
      <c r="P175" s="99">
        <v>0</v>
      </c>
      <c r="Q175" s="99">
        <v>0</v>
      </c>
      <c r="R175" s="99">
        <v>0</v>
      </c>
      <c r="S175" s="99">
        <v>0</v>
      </c>
      <c r="T175" s="99">
        <v>0</v>
      </c>
      <c r="U175" s="99">
        <v>0</v>
      </c>
      <c r="V175" s="99">
        <v>0</v>
      </c>
      <c r="W175" s="99">
        <v>0</v>
      </c>
      <c r="X175" s="99">
        <v>0</v>
      </c>
      <c r="Y175" s="99">
        <v>0</v>
      </c>
      <c r="Z175" s="99">
        <v>0</v>
      </c>
      <c r="AA175" s="99">
        <v>0</v>
      </c>
      <c r="AB175" s="99">
        <v>0</v>
      </c>
      <c r="AC175" s="99">
        <v>0</v>
      </c>
      <c r="AD175" s="99">
        <v>0</v>
      </c>
      <c r="AE175" s="99">
        <v>0</v>
      </c>
      <c r="AF175" s="104">
        <f t="shared" si="383"/>
        <v>0</v>
      </c>
      <c r="AG175" s="105">
        <f t="shared" si="384"/>
        <v>0</v>
      </c>
    </row>
    <row r="176" spans="1:35" ht="15" customHeight="1" outlineLevel="1">
      <c r="A176" s="4" t="s">
        <v>86</v>
      </c>
      <c r="B176" s="4" t="s">
        <v>51</v>
      </c>
      <c r="C176" s="235"/>
      <c r="D176" s="226"/>
      <c r="E176" s="225"/>
      <c r="F176" s="12" t="s">
        <v>67</v>
      </c>
      <c r="G176" s="35"/>
      <c r="H176" s="35"/>
      <c r="I176" s="35"/>
      <c r="J176" s="35"/>
      <c r="K176" s="35"/>
      <c r="L176" s="35"/>
      <c r="M176" s="35"/>
      <c r="N176" s="35"/>
      <c r="O176" s="99"/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X176" s="99">
        <v>0</v>
      </c>
      <c r="Y176" s="99">
        <v>0</v>
      </c>
      <c r="Z176" s="99">
        <v>0</v>
      </c>
      <c r="AA176" s="99">
        <v>0</v>
      </c>
      <c r="AB176" s="99">
        <v>0</v>
      </c>
      <c r="AC176" s="99">
        <v>0</v>
      </c>
      <c r="AD176" s="99">
        <v>0</v>
      </c>
      <c r="AE176" s="99">
        <v>0</v>
      </c>
      <c r="AF176" s="104">
        <f t="shared" si="383"/>
        <v>0</v>
      </c>
      <c r="AG176" s="105">
        <f t="shared" si="384"/>
        <v>0</v>
      </c>
    </row>
    <row r="177" spans="1:35" ht="15" customHeight="1" outlineLevel="1">
      <c r="A177" s="4" t="s">
        <v>86</v>
      </c>
      <c r="B177" s="4" t="s">
        <v>51</v>
      </c>
      <c r="C177" s="235"/>
      <c r="D177" s="226"/>
      <c r="E177" s="225"/>
      <c r="F177" s="12" t="s">
        <v>68</v>
      </c>
      <c r="G177" s="35"/>
      <c r="H177" s="35"/>
      <c r="I177" s="35"/>
      <c r="J177" s="35"/>
      <c r="K177" s="35"/>
      <c r="L177" s="35"/>
      <c r="M177" s="35"/>
      <c r="N177" s="35"/>
      <c r="O177" s="99"/>
      <c r="P177" s="99">
        <v>0</v>
      </c>
      <c r="Q177" s="99">
        <v>0</v>
      </c>
      <c r="R177" s="99">
        <v>0</v>
      </c>
      <c r="S177" s="99">
        <v>0</v>
      </c>
      <c r="T177" s="99">
        <v>0</v>
      </c>
      <c r="U177" s="99">
        <v>0</v>
      </c>
      <c r="V177" s="99">
        <v>0</v>
      </c>
      <c r="W177" s="99">
        <v>0</v>
      </c>
      <c r="X177" s="99">
        <v>0</v>
      </c>
      <c r="Y177" s="99">
        <v>0</v>
      </c>
      <c r="Z177" s="99">
        <v>0</v>
      </c>
      <c r="AA177" s="99">
        <v>0</v>
      </c>
      <c r="AB177" s="99">
        <v>0</v>
      </c>
      <c r="AC177" s="99">
        <v>0</v>
      </c>
      <c r="AD177" s="99">
        <v>0</v>
      </c>
      <c r="AE177" s="99">
        <v>0</v>
      </c>
      <c r="AF177" s="104">
        <f t="shared" si="383"/>
        <v>0</v>
      </c>
      <c r="AG177" s="105">
        <f t="shared" si="384"/>
        <v>0</v>
      </c>
    </row>
    <row r="178" spans="1:35" ht="15" customHeight="1" outlineLevel="1">
      <c r="A178" s="4" t="s">
        <v>86</v>
      </c>
      <c r="B178" s="4" t="s">
        <v>51</v>
      </c>
      <c r="C178" s="235"/>
      <c r="D178" s="226"/>
      <c r="E178" s="225"/>
      <c r="F178" s="14" t="s">
        <v>3</v>
      </c>
      <c r="G178" s="37"/>
      <c r="H178" s="37"/>
      <c r="I178" s="37"/>
      <c r="J178" s="37"/>
      <c r="K178" s="37"/>
      <c r="L178" s="37"/>
      <c r="M178" s="37"/>
      <c r="N178" s="3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12">
        <f t="shared" si="383"/>
        <v>0</v>
      </c>
      <c r="AG178" s="113">
        <f t="shared" si="384"/>
        <v>0</v>
      </c>
    </row>
    <row r="179" spans="1:35" ht="15" customHeight="1" outlineLevel="1">
      <c r="A179" s="4" t="s">
        <v>86</v>
      </c>
      <c r="B179" s="4" t="s">
        <v>51</v>
      </c>
      <c r="C179" s="235"/>
      <c r="D179" s="226"/>
      <c r="E179" s="225"/>
      <c r="F179" s="14" t="s">
        <v>42</v>
      </c>
      <c r="G179" s="37"/>
      <c r="H179" s="37"/>
      <c r="I179" s="37"/>
      <c r="J179" s="37"/>
      <c r="K179" s="37"/>
      <c r="L179" s="37"/>
      <c r="M179" s="37"/>
      <c r="N179" s="3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12">
        <f t="shared" si="383"/>
        <v>0</v>
      </c>
      <c r="AG179" s="113">
        <f t="shared" si="384"/>
        <v>0</v>
      </c>
    </row>
    <row r="180" spans="1:35" s="8" customFormat="1" ht="15" customHeight="1">
      <c r="A180" s="4" t="s">
        <v>86</v>
      </c>
      <c r="B180" s="4" t="s">
        <v>51</v>
      </c>
      <c r="C180" s="235"/>
      <c r="D180" s="226"/>
      <c r="E180" s="225"/>
      <c r="F180" s="13" t="s">
        <v>90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49" t="str">
        <f t="shared" ref="AF180:AG180" si="398">+IFERROR(AF171/AF170,"")</f>
        <v/>
      </c>
      <c r="AG180" s="50" t="str">
        <f t="shared" si="398"/>
        <v/>
      </c>
      <c r="AH180" s="4"/>
      <c r="AI180" s="1"/>
    </row>
    <row r="181" spans="1:35" ht="15" customHeight="1">
      <c r="A181" s="4" t="s">
        <v>86</v>
      </c>
      <c r="B181" s="4" t="s">
        <v>52</v>
      </c>
      <c r="C181" s="235"/>
      <c r="D181" s="226"/>
      <c r="E181" s="225" t="s">
        <v>52</v>
      </c>
      <c r="F181" s="10" t="s">
        <v>40</v>
      </c>
      <c r="G181" s="19"/>
      <c r="H181" s="19"/>
      <c r="I181" s="19"/>
      <c r="J181" s="19"/>
      <c r="K181" s="19"/>
      <c r="L181" s="19"/>
      <c r="M181" s="19"/>
      <c r="N181" s="19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100">
        <f t="shared" ref="AF181:AF184" si="399">+SUM(O181:R181)</f>
        <v>0</v>
      </c>
      <c r="AG181" s="101">
        <f t="shared" ref="AG181:AG184" si="400">+SUM(S181:AD181)</f>
        <v>0</v>
      </c>
      <c r="AI181" s="124">
        <f>+SUMIF($O$1:$AD$1,"REAL",O181:AD181)</f>
        <v>0</v>
      </c>
    </row>
    <row r="182" spans="1:35" ht="15" customHeight="1">
      <c r="A182" s="4" t="s">
        <v>86</v>
      </c>
      <c r="B182" s="4" t="s">
        <v>52</v>
      </c>
      <c r="C182" s="235"/>
      <c r="D182" s="226"/>
      <c r="E182" s="225"/>
      <c r="F182" s="11" t="s">
        <v>88</v>
      </c>
      <c r="G182" s="34"/>
      <c r="H182" s="34"/>
      <c r="I182" s="34"/>
      <c r="J182" s="34"/>
      <c r="K182" s="34"/>
      <c r="L182" s="34"/>
      <c r="M182" s="34"/>
      <c r="N182" s="34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102">
        <f t="shared" si="399"/>
        <v>0</v>
      </c>
      <c r="AG182" s="103">
        <f t="shared" si="400"/>
        <v>0</v>
      </c>
      <c r="AI182" s="124">
        <f>+SUMIF($O$1:$AD$1,"REAL",O182:AD182)</f>
        <v>0</v>
      </c>
    </row>
    <row r="183" spans="1:35" ht="15" customHeight="1" outlineLevel="1">
      <c r="A183" s="4" t="s">
        <v>86</v>
      </c>
      <c r="B183" s="4" t="s">
        <v>52</v>
      </c>
      <c r="C183" s="235"/>
      <c r="D183" s="226"/>
      <c r="E183" s="225"/>
      <c r="F183" s="12" t="s">
        <v>4</v>
      </c>
      <c r="G183" s="35"/>
      <c r="H183" s="35"/>
      <c r="I183" s="35"/>
      <c r="J183" s="35"/>
      <c r="K183" s="35"/>
      <c r="L183" s="35"/>
      <c r="M183" s="35"/>
      <c r="N183" s="35"/>
      <c r="O183" s="99"/>
      <c r="P183" s="99">
        <v>0</v>
      </c>
      <c r="Q183" s="99">
        <v>0</v>
      </c>
      <c r="R183" s="99">
        <v>0</v>
      </c>
      <c r="S183" s="99">
        <v>0</v>
      </c>
      <c r="T183" s="99">
        <v>0</v>
      </c>
      <c r="U183" s="99">
        <v>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99">
        <v>0</v>
      </c>
      <c r="AE183" s="99">
        <v>0</v>
      </c>
      <c r="AF183" s="104">
        <f t="shared" si="399"/>
        <v>0</v>
      </c>
      <c r="AG183" s="105">
        <f t="shared" si="400"/>
        <v>0</v>
      </c>
    </row>
    <row r="184" spans="1:35" ht="15" customHeight="1" outlineLevel="1">
      <c r="A184" s="4" t="s">
        <v>86</v>
      </c>
      <c r="B184" s="4" t="s">
        <v>52</v>
      </c>
      <c r="C184" s="235"/>
      <c r="D184" s="226"/>
      <c r="E184" s="225"/>
      <c r="F184" s="12" t="s">
        <v>5</v>
      </c>
      <c r="G184" s="35"/>
      <c r="H184" s="35"/>
      <c r="I184" s="35"/>
      <c r="J184" s="35"/>
      <c r="K184" s="35"/>
      <c r="L184" s="35"/>
      <c r="M184" s="35"/>
      <c r="N184" s="35"/>
      <c r="O184" s="99"/>
      <c r="P184" s="99">
        <v>0</v>
      </c>
      <c r="Q184" s="99">
        <v>0</v>
      </c>
      <c r="R184" s="99">
        <v>0</v>
      </c>
      <c r="S184" s="99">
        <v>0</v>
      </c>
      <c r="T184" s="99">
        <v>0</v>
      </c>
      <c r="U184" s="99">
        <v>0</v>
      </c>
      <c r="V184" s="99">
        <v>0</v>
      </c>
      <c r="W184" s="99">
        <v>0</v>
      </c>
      <c r="X184" s="99">
        <v>0</v>
      </c>
      <c r="Y184" s="99">
        <v>0</v>
      </c>
      <c r="Z184" s="99">
        <v>0</v>
      </c>
      <c r="AA184" s="99">
        <v>0</v>
      </c>
      <c r="AB184" s="99">
        <v>0</v>
      </c>
      <c r="AC184" s="99">
        <v>0</v>
      </c>
      <c r="AD184" s="99">
        <v>0</v>
      </c>
      <c r="AE184" s="99">
        <v>0</v>
      </c>
      <c r="AF184" s="104">
        <f t="shared" si="399"/>
        <v>0</v>
      </c>
      <c r="AG184" s="105">
        <f t="shared" si="400"/>
        <v>0</v>
      </c>
    </row>
    <row r="185" spans="1:35" ht="15" customHeight="1" outlineLevel="1">
      <c r="A185" s="4" t="s">
        <v>86</v>
      </c>
      <c r="B185" s="4" t="s">
        <v>52</v>
      </c>
      <c r="C185" s="235"/>
      <c r="D185" s="226"/>
      <c r="E185" s="225"/>
      <c r="F185" s="14" t="s">
        <v>81</v>
      </c>
      <c r="G185" s="37"/>
      <c r="H185" s="37"/>
      <c r="I185" s="37"/>
      <c r="J185" s="37"/>
      <c r="K185" s="37"/>
      <c r="L185" s="37"/>
      <c r="M185" s="37"/>
      <c r="N185" s="3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12">
        <f t="shared" ref="AF185" si="401">+SUM(G185:R185)</f>
        <v>0</v>
      </c>
      <c r="AG185" s="113">
        <f t="shared" ref="AG185" si="402">+SUM(S185:AD185)</f>
        <v>0</v>
      </c>
    </row>
    <row r="186" spans="1:35" s="8" customFormat="1" ht="15" customHeight="1" thickBot="1">
      <c r="A186" s="4" t="s">
        <v>86</v>
      </c>
      <c r="B186" s="4" t="s">
        <v>52</v>
      </c>
      <c r="C186" s="235"/>
      <c r="D186" s="226"/>
      <c r="E186" s="225"/>
      <c r="F186" s="13" t="s">
        <v>90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57" t="str">
        <f t="shared" ref="AF186:AG186" si="403">+IFERROR(AF182/AF181,"")</f>
        <v/>
      </c>
      <c r="AG186" s="58" t="str">
        <f t="shared" si="403"/>
        <v/>
      </c>
      <c r="AH186" s="4"/>
      <c r="AI186" s="1"/>
    </row>
    <row r="187" spans="1:35">
      <c r="D187" s="4"/>
      <c r="E187" s="4"/>
      <c r="F187" s="4"/>
      <c r="AF187"/>
      <c r="AG187"/>
    </row>
    <row r="188" spans="1:35">
      <c r="D188" s="4"/>
      <c r="E188" s="4"/>
      <c r="F188" s="4"/>
      <c r="AF188"/>
      <c r="AG188"/>
    </row>
    <row r="189" spans="1:35" ht="15" thickBot="1">
      <c r="D189" s="4"/>
      <c r="E189" s="4"/>
      <c r="F189" s="4"/>
      <c r="AF189"/>
      <c r="AG189"/>
    </row>
    <row r="190" spans="1:35" ht="15" customHeight="1">
      <c r="A190" s="4" t="s">
        <v>82</v>
      </c>
      <c r="B190" s="4" t="s">
        <v>3770</v>
      </c>
      <c r="C190" s="236" t="s">
        <v>82</v>
      </c>
      <c r="D190" s="227" t="s">
        <v>34</v>
      </c>
      <c r="E190" s="228"/>
      <c r="F190" s="228"/>
      <c r="G190" s="32"/>
      <c r="H190" s="32"/>
      <c r="I190" s="32"/>
      <c r="J190" s="32"/>
      <c r="K190" s="32"/>
      <c r="L190" s="32"/>
      <c r="M190" s="32"/>
      <c r="N190" s="32"/>
      <c r="O190" s="114"/>
      <c r="P190" s="114">
        <v>0</v>
      </c>
      <c r="Q190" s="114">
        <v>0</v>
      </c>
      <c r="R190" s="114">
        <v>0</v>
      </c>
      <c r="S190" s="114">
        <v>0</v>
      </c>
      <c r="T190" s="114">
        <v>0</v>
      </c>
      <c r="U190" s="114">
        <v>0</v>
      </c>
      <c r="V190" s="114">
        <v>1</v>
      </c>
      <c r="W190" s="114">
        <v>2</v>
      </c>
      <c r="X190" s="114">
        <v>0</v>
      </c>
      <c r="Y190" s="114">
        <v>2</v>
      </c>
      <c r="Z190" s="114">
        <v>1</v>
      </c>
      <c r="AA190" s="114">
        <v>1</v>
      </c>
      <c r="AB190" s="114">
        <v>1</v>
      </c>
      <c r="AC190" s="114">
        <v>1</v>
      </c>
      <c r="AD190" s="114">
        <v>0</v>
      </c>
      <c r="AE190" s="114">
        <v>1</v>
      </c>
      <c r="AF190" s="115">
        <f>+SUM(O190:R190)</f>
        <v>0</v>
      </c>
      <c r="AG190" s="116">
        <f>+SUM(S190:AD190)</f>
        <v>9</v>
      </c>
      <c r="AI190" s="124">
        <f>+SUMIF($O$1:$AD$1,"REAL",O190:AD190)</f>
        <v>9</v>
      </c>
    </row>
    <row r="191" spans="1:35" ht="15" customHeight="1">
      <c r="A191" s="4" t="s">
        <v>82</v>
      </c>
      <c r="C191" s="236"/>
      <c r="D191" s="229" t="s">
        <v>89</v>
      </c>
      <c r="E191" s="230"/>
      <c r="F191" s="230"/>
      <c r="G191" s="16"/>
      <c r="H191" s="16"/>
      <c r="I191" s="16"/>
      <c r="J191" s="16"/>
      <c r="K191" s="16"/>
      <c r="L191" s="16"/>
      <c r="M191" s="16"/>
      <c r="N191" s="16"/>
      <c r="O191" s="16" t="str">
        <f t="shared" ref="O191:Y191" si="404">IFERROR(+O190/(O194+O205+O222+O225+O233+O251+O254+O257+O260+O263+O274),"")</f>
        <v/>
      </c>
      <c r="P191" s="16" t="str">
        <f t="shared" si="404"/>
        <v/>
      </c>
      <c r="Q191" s="16" t="str">
        <f t="shared" si="404"/>
        <v/>
      </c>
      <c r="R191" s="16" t="str">
        <f t="shared" si="404"/>
        <v/>
      </c>
      <c r="S191" s="16" t="str">
        <f t="shared" si="404"/>
        <v/>
      </c>
      <c r="T191" s="16" t="str">
        <f t="shared" si="404"/>
        <v/>
      </c>
      <c r="U191" s="16" t="str">
        <f t="shared" si="404"/>
        <v/>
      </c>
      <c r="V191" s="16" t="str">
        <f t="shared" si="404"/>
        <v/>
      </c>
      <c r="W191" s="16" t="str">
        <f t="shared" si="404"/>
        <v/>
      </c>
      <c r="X191" s="16" t="str">
        <f t="shared" si="404"/>
        <v/>
      </c>
      <c r="Y191" s="16" t="str">
        <f t="shared" si="404"/>
        <v/>
      </c>
      <c r="Z191" s="16" t="str">
        <f t="shared" ref="Z191:AA191" si="405">IFERROR(+Z190/(Z194+Z205+Z222+Z225+Z233+Z251+Z254+Z257+Z260+Z263+Z274),"")</f>
        <v/>
      </c>
      <c r="AA191" s="16" t="str">
        <f t="shared" si="405"/>
        <v/>
      </c>
      <c r="AB191" s="16" t="str">
        <f t="shared" ref="AB191:AC191" si="406">IFERROR(+AB190/(AB194+AB205+AB222+AB225+AB233+AB251+AB254+AB257+AB260+AB263+AB274),"")</f>
        <v/>
      </c>
      <c r="AC191" s="16" t="str">
        <f t="shared" si="406"/>
        <v/>
      </c>
      <c r="AD191" s="16" t="str">
        <f t="shared" ref="AD191:AE191" si="407">IFERROR(+AD190/(AD194+AD205+AD222+AD225+AD233+AD251+AD254+AD257+AD260+AD263+AD274),"")</f>
        <v/>
      </c>
      <c r="AE191" s="16" t="str">
        <f t="shared" si="407"/>
        <v/>
      </c>
      <c r="AF191" s="40"/>
      <c r="AG191" s="41"/>
    </row>
    <row r="192" spans="1:35" ht="15" customHeight="1">
      <c r="A192" s="4" t="s">
        <v>82</v>
      </c>
      <c r="B192" s="4" t="s">
        <v>3771</v>
      </c>
      <c r="C192" s="236"/>
      <c r="D192" s="231" t="s">
        <v>91</v>
      </c>
      <c r="E192" s="232"/>
      <c r="F192" s="232"/>
      <c r="G192" s="33"/>
      <c r="H192" s="33"/>
      <c r="I192" s="33"/>
      <c r="J192" s="33"/>
      <c r="K192" s="33"/>
      <c r="L192" s="33"/>
      <c r="M192" s="33"/>
      <c r="N192" s="33"/>
      <c r="O192" s="117"/>
      <c r="P192" s="117">
        <f t="shared" ref="P192:Y192" si="408">+P195+P206+P223+P226+P234+P252+P255+P258+P261+P264+P275</f>
        <v>0</v>
      </c>
      <c r="Q192" s="117">
        <f t="shared" si="408"/>
        <v>0</v>
      </c>
      <c r="R192" s="117">
        <f t="shared" si="408"/>
        <v>0</v>
      </c>
      <c r="S192" s="117">
        <f t="shared" si="408"/>
        <v>0</v>
      </c>
      <c r="T192" s="117">
        <f t="shared" si="408"/>
        <v>0</v>
      </c>
      <c r="U192" s="117">
        <f t="shared" si="408"/>
        <v>0</v>
      </c>
      <c r="V192" s="117">
        <f t="shared" si="408"/>
        <v>1</v>
      </c>
      <c r="W192" s="117">
        <f t="shared" si="408"/>
        <v>0</v>
      </c>
      <c r="X192" s="117">
        <f t="shared" si="408"/>
        <v>0</v>
      </c>
      <c r="Y192" s="117">
        <f t="shared" si="408"/>
        <v>0</v>
      </c>
      <c r="Z192" s="117">
        <f t="shared" ref="Z192:AA192" si="409">+Z195+Z206+Z223+Z226+Z234+Z252+Z255+Z258+Z261+Z264+Z275</f>
        <v>0</v>
      </c>
      <c r="AA192" s="117">
        <f t="shared" si="409"/>
        <v>0</v>
      </c>
      <c r="AB192" s="117">
        <f t="shared" ref="AB192:AC192" si="410">+AB195+AB206+AB223+AB226+AB234+AB252+AB255+AB258+AB261+AB264+AB275</f>
        <v>0</v>
      </c>
      <c r="AC192" s="117">
        <f t="shared" si="410"/>
        <v>0</v>
      </c>
      <c r="AD192" s="117">
        <f t="shared" ref="AD192:AE192" si="411">+AD195+AD206+AD223+AD226+AD234+AD252+AD255+AD258+AD261+AD264+AD275</f>
        <v>0</v>
      </c>
      <c r="AE192" s="117">
        <f t="shared" si="411"/>
        <v>0</v>
      </c>
      <c r="AF192" s="118">
        <f>+SUM(O192:R192)</f>
        <v>0</v>
      </c>
      <c r="AG192" s="119">
        <f>+SUM(S192:AD192)</f>
        <v>1</v>
      </c>
      <c r="AI192" s="124">
        <f>+SUMIF($O$1:$AD$1,"REAL",O192:AD192)</f>
        <v>1</v>
      </c>
    </row>
    <row r="193" spans="1:35" ht="15" customHeight="1">
      <c r="A193" s="4" t="s">
        <v>82</v>
      </c>
      <c r="C193" s="236"/>
      <c r="D193" s="233" t="s">
        <v>90</v>
      </c>
      <c r="E193" s="234"/>
      <c r="F193" s="230"/>
      <c r="G193" s="16"/>
      <c r="H193" s="16"/>
      <c r="I193" s="16"/>
      <c r="J193" s="16"/>
      <c r="K193" s="16"/>
      <c r="L193" s="16"/>
      <c r="M193" s="16"/>
      <c r="N193" s="16"/>
      <c r="O193" s="16" t="str">
        <f>+IFERROR(O192/O190,"")</f>
        <v/>
      </c>
      <c r="P193" s="16" t="str">
        <f t="shared" ref="P193:Y193" si="412">+IFERROR(P192/P190,"")</f>
        <v/>
      </c>
      <c r="Q193" s="16" t="str">
        <f t="shared" si="412"/>
        <v/>
      </c>
      <c r="R193" s="16" t="str">
        <f t="shared" si="412"/>
        <v/>
      </c>
      <c r="S193" s="16" t="str">
        <f t="shared" si="412"/>
        <v/>
      </c>
      <c r="T193" s="16" t="str">
        <f t="shared" si="412"/>
        <v/>
      </c>
      <c r="U193" s="16" t="str">
        <f t="shared" si="412"/>
        <v/>
      </c>
      <c r="V193" s="16">
        <f t="shared" si="412"/>
        <v>1</v>
      </c>
      <c r="W193" s="16">
        <f t="shared" si="412"/>
        <v>0</v>
      </c>
      <c r="X193" s="16" t="str">
        <f t="shared" si="412"/>
        <v/>
      </c>
      <c r="Y193" s="16">
        <f t="shared" si="412"/>
        <v>0</v>
      </c>
      <c r="Z193" s="16">
        <f t="shared" ref="Z193:AA193" si="413">+IFERROR(Z192/Z190,"")</f>
        <v>0</v>
      </c>
      <c r="AA193" s="16">
        <f t="shared" si="413"/>
        <v>0</v>
      </c>
      <c r="AB193" s="16">
        <f t="shared" ref="AB193:AC193" si="414">+IFERROR(AB192/AB190,"")</f>
        <v>0</v>
      </c>
      <c r="AC193" s="16">
        <f t="shared" si="414"/>
        <v>0</v>
      </c>
      <c r="AD193" s="16" t="str">
        <f t="shared" ref="AD193:AE193" si="415">+IFERROR(AD192/AD190,"")</f>
        <v/>
      </c>
      <c r="AE193" s="16">
        <f t="shared" si="415"/>
        <v>0</v>
      </c>
      <c r="AF193" s="40"/>
      <c r="AG193" s="41"/>
    </row>
    <row r="194" spans="1:35" ht="15" customHeight="1">
      <c r="A194" s="4" t="s">
        <v>82</v>
      </c>
      <c r="B194" s="4" t="s">
        <v>48</v>
      </c>
      <c r="C194" s="236"/>
      <c r="D194" s="222" t="s">
        <v>35</v>
      </c>
      <c r="E194" s="225" t="s">
        <v>48</v>
      </c>
      <c r="F194" s="10" t="s">
        <v>40</v>
      </c>
      <c r="G194" s="19"/>
      <c r="H194" s="19"/>
      <c r="I194" s="19"/>
      <c r="J194" s="19"/>
      <c r="K194" s="19"/>
      <c r="L194" s="19"/>
      <c r="M194" s="19"/>
      <c r="N194" s="19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  <c r="AE194" s="97"/>
      <c r="AF194" s="100">
        <f t="shared" ref="AF194:AF201" si="416">+SUM(O194:R194)</f>
        <v>0</v>
      </c>
      <c r="AG194" s="101">
        <f t="shared" ref="AG194:AG201" si="417">+SUM(S194:AD194)</f>
        <v>0</v>
      </c>
      <c r="AI194" s="124">
        <f>+SUMIF($O$1:$AD$1,"REAL",O194:AD194)</f>
        <v>0</v>
      </c>
    </row>
    <row r="195" spans="1:35" ht="15" customHeight="1">
      <c r="A195" s="4" t="s">
        <v>82</v>
      </c>
      <c r="B195" s="4" t="s">
        <v>48</v>
      </c>
      <c r="C195" s="236"/>
      <c r="D195" s="223"/>
      <c r="E195" s="225"/>
      <c r="F195" s="11" t="s">
        <v>88</v>
      </c>
      <c r="G195" s="34"/>
      <c r="H195" s="34"/>
      <c r="I195" s="34"/>
      <c r="J195" s="34"/>
      <c r="K195" s="34"/>
      <c r="L195" s="34"/>
      <c r="M195" s="34"/>
      <c r="N195" s="34"/>
      <c r="O195" s="98">
        <f>+SUM(O196:O203)</f>
        <v>0</v>
      </c>
      <c r="P195" s="98">
        <f t="shared" ref="P195:Y195" si="418">+SUM(P196:P203)</f>
        <v>0</v>
      </c>
      <c r="Q195" s="98">
        <f t="shared" si="418"/>
        <v>0</v>
      </c>
      <c r="R195" s="98">
        <f t="shared" si="418"/>
        <v>0</v>
      </c>
      <c r="S195" s="98">
        <f t="shared" si="418"/>
        <v>0</v>
      </c>
      <c r="T195" s="98">
        <f t="shared" si="418"/>
        <v>0</v>
      </c>
      <c r="U195" s="98">
        <f t="shared" si="418"/>
        <v>0</v>
      </c>
      <c r="V195" s="98">
        <f t="shared" si="418"/>
        <v>0</v>
      </c>
      <c r="W195" s="98">
        <f t="shared" si="418"/>
        <v>0</v>
      </c>
      <c r="X195" s="98">
        <f t="shared" si="418"/>
        <v>0</v>
      </c>
      <c r="Y195" s="98">
        <f t="shared" si="418"/>
        <v>0</v>
      </c>
      <c r="Z195" s="98">
        <f t="shared" ref="Z195:AA195" si="419">+SUM(Z196:Z203)</f>
        <v>0</v>
      </c>
      <c r="AA195" s="98">
        <f t="shared" si="419"/>
        <v>0</v>
      </c>
      <c r="AB195" s="98">
        <f t="shared" ref="AB195:AC195" si="420">+SUM(AB196:AB203)</f>
        <v>0</v>
      </c>
      <c r="AC195" s="98">
        <f t="shared" si="420"/>
        <v>0</v>
      </c>
      <c r="AD195" s="98">
        <f t="shared" ref="AD195:AE195" si="421">+SUM(AD196:AD203)</f>
        <v>0</v>
      </c>
      <c r="AE195" s="98">
        <f t="shared" si="421"/>
        <v>0</v>
      </c>
      <c r="AF195" s="102">
        <f t="shared" si="416"/>
        <v>0</v>
      </c>
      <c r="AG195" s="103">
        <f t="shared" si="417"/>
        <v>0</v>
      </c>
      <c r="AI195" s="124">
        <f>+SUMIF($O$1:$AD$1,"REAL",O195:AD195)</f>
        <v>0</v>
      </c>
    </row>
    <row r="196" spans="1:35" ht="15" customHeight="1" outlineLevel="1">
      <c r="A196" s="4" t="s">
        <v>82</v>
      </c>
      <c r="B196" s="4" t="s">
        <v>48</v>
      </c>
      <c r="C196" s="236"/>
      <c r="D196" s="223"/>
      <c r="E196" s="225"/>
      <c r="F196" s="12" t="s">
        <v>76</v>
      </c>
      <c r="G196" s="35"/>
      <c r="H196" s="35"/>
      <c r="I196" s="35"/>
      <c r="J196" s="35"/>
      <c r="K196" s="35"/>
      <c r="L196" s="35"/>
      <c r="M196" s="35"/>
      <c r="N196" s="35"/>
      <c r="O196" s="99"/>
      <c r="P196" s="99">
        <v>0</v>
      </c>
      <c r="Q196" s="99">
        <v>0</v>
      </c>
      <c r="R196" s="99">
        <v>0</v>
      </c>
      <c r="S196" s="99">
        <v>0</v>
      </c>
      <c r="T196" s="99">
        <v>0</v>
      </c>
      <c r="U196" s="99">
        <v>0</v>
      </c>
      <c r="V196" s="99">
        <v>0</v>
      </c>
      <c r="W196" s="99">
        <v>0</v>
      </c>
      <c r="X196" s="99">
        <v>0</v>
      </c>
      <c r="Y196" s="99">
        <v>0</v>
      </c>
      <c r="Z196" s="99">
        <v>0</v>
      </c>
      <c r="AA196" s="99">
        <v>0</v>
      </c>
      <c r="AB196" s="99">
        <v>0</v>
      </c>
      <c r="AC196" s="99">
        <v>0</v>
      </c>
      <c r="AD196" s="99">
        <v>0</v>
      </c>
      <c r="AE196" s="99">
        <v>0</v>
      </c>
      <c r="AF196" s="104">
        <f t="shared" si="416"/>
        <v>0</v>
      </c>
      <c r="AG196" s="105">
        <f t="shared" si="417"/>
        <v>0</v>
      </c>
    </row>
    <row r="197" spans="1:35" ht="15" customHeight="1" outlineLevel="1">
      <c r="A197" s="4" t="s">
        <v>82</v>
      </c>
      <c r="B197" s="4" t="s">
        <v>48</v>
      </c>
      <c r="C197" s="236"/>
      <c r="D197" s="223"/>
      <c r="E197" s="225"/>
      <c r="F197" s="12" t="s">
        <v>55</v>
      </c>
      <c r="G197" s="35"/>
      <c r="H197" s="35"/>
      <c r="I197" s="35"/>
      <c r="J197" s="35"/>
      <c r="K197" s="35"/>
      <c r="L197" s="35"/>
      <c r="M197" s="35"/>
      <c r="N197" s="35"/>
      <c r="O197" s="99"/>
      <c r="P197" s="99">
        <v>0</v>
      </c>
      <c r="Q197" s="99">
        <v>0</v>
      </c>
      <c r="R197" s="99">
        <v>0</v>
      </c>
      <c r="S197" s="99">
        <v>0</v>
      </c>
      <c r="T197" s="99">
        <v>0</v>
      </c>
      <c r="U197" s="99">
        <v>0</v>
      </c>
      <c r="V197" s="99">
        <v>0</v>
      </c>
      <c r="W197" s="99">
        <v>0</v>
      </c>
      <c r="X197" s="99">
        <v>0</v>
      </c>
      <c r="Y197" s="99">
        <v>0</v>
      </c>
      <c r="Z197" s="99">
        <v>0</v>
      </c>
      <c r="AA197" s="99">
        <v>0</v>
      </c>
      <c r="AB197" s="99">
        <v>0</v>
      </c>
      <c r="AC197" s="99">
        <v>0</v>
      </c>
      <c r="AD197" s="99">
        <v>0</v>
      </c>
      <c r="AE197" s="99">
        <v>0</v>
      </c>
      <c r="AF197" s="104">
        <f t="shared" si="416"/>
        <v>0</v>
      </c>
      <c r="AG197" s="105">
        <f t="shared" si="417"/>
        <v>0</v>
      </c>
    </row>
    <row r="198" spans="1:35" ht="15" customHeight="1" outlineLevel="1">
      <c r="A198" s="4" t="s">
        <v>82</v>
      </c>
      <c r="B198" s="4" t="s">
        <v>48</v>
      </c>
      <c r="C198" s="236"/>
      <c r="D198" s="223"/>
      <c r="E198" s="225"/>
      <c r="F198" s="12" t="s">
        <v>56</v>
      </c>
      <c r="G198" s="35"/>
      <c r="H198" s="35"/>
      <c r="I198" s="35"/>
      <c r="J198" s="35"/>
      <c r="K198" s="35"/>
      <c r="L198" s="35"/>
      <c r="M198" s="35"/>
      <c r="N198" s="35"/>
      <c r="O198" s="99"/>
      <c r="P198" s="99">
        <v>0</v>
      </c>
      <c r="Q198" s="99">
        <v>0</v>
      </c>
      <c r="R198" s="99">
        <v>0</v>
      </c>
      <c r="S198" s="99">
        <v>0</v>
      </c>
      <c r="T198" s="99">
        <v>0</v>
      </c>
      <c r="U198" s="99">
        <v>0</v>
      </c>
      <c r="V198" s="99">
        <v>0</v>
      </c>
      <c r="W198" s="99">
        <v>0</v>
      </c>
      <c r="X198" s="99">
        <v>0</v>
      </c>
      <c r="Y198" s="99">
        <v>0</v>
      </c>
      <c r="Z198" s="99">
        <v>0</v>
      </c>
      <c r="AA198" s="99">
        <v>0</v>
      </c>
      <c r="AB198" s="99">
        <v>0</v>
      </c>
      <c r="AC198" s="99">
        <v>0</v>
      </c>
      <c r="AD198" s="99">
        <v>0</v>
      </c>
      <c r="AE198" s="99">
        <v>0</v>
      </c>
      <c r="AF198" s="104">
        <f t="shared" si="416"/>
        <v>0</v>
      </c>
      <c r="AG198" s="105">
        <f t="shared" si="417"/>
        <v>0</v>
      </c>
    </row>
    <row r="199" spans="1:35" ht="15" customHeight="1" outlineLevel="1">
      <c r="A199" s="4" t="s">
        <v>82</v>
      </c>
      <c r="B199" s="4" t="s">
        <v>48</v>
      </c>
      <c r="C199" s="236"/>
      <c r="D199" s="223"/>
      <c r="E199" s="225"/>
      <c r="F199" s="12" t="s">
        <v>57</v>
      </c>
      <c r="G199" s="35"/>
      <c r="H199" s="35"/>
      <c r="I199" s="35"/>
      <c r="J199" s="35"/>
      <c r="K199" s="35"/>
      <c r="L199" s="35"/>
      <c r="M199" s="35"/>
      <c r="N199" s="35"/>
      <c r="O199" s="99"/>
      <c r="P199" s="99">
        <v>0</v>
      </c>
      <c r="Q199" s="99">
        <v>0</v>
      </c>
      <c r="R199" s="99">
        <v>0</v>
      </c>
      <c r="S199" s="99">
        <v>0</v>
      </c>
      <c r="T199" s="99">
        <v>0</v>
      </c>
      <c r="U199" s="99">
        <v>0</v>
      </c>
      <c r="V199" s="99">
        <v>0</v>
      </c>
      <c r="W199" s="99">
        <v>0</v>
      </c>
      <c r="X199" s="99">
        <v>0</v>
      </c>
      <c r="Y199" s="99">
        <v>0</v>
      </c>
      <c r="Z199" s="99">
        <v>0</v>
      </c>
      <c r="AA199" s="99">
        <v>0</v>
      </c>
      <c r="AB199" s="99">
        <v>0</v>
      </c>
      <c r="AC199" s="99">
        <v>0</v>
      </c>
      <c r="AD199" s="99">
        <v>0</v>
      </c>
      <c r="AE199" s="99">
        <v>0</v>
      </c>
      <c r="AF199" s="104">
        <f t="shared" si="416"/>
        <v>0</v>
      </c>
      <c r="AG199" s="105">
        <f t="shared" si="417"/>
        <v>0</v>
      </c>
    </row>
    <row r="200" spans="1:35" ht="15" customHeight="1" outlineLevel="1">
      <c r="A200" s="4" t="s">
        <v>82</v>
      </c>
      <c r="B200" s="4" t="s">
        <v>48</v>
      </c>
      <c r="C200" s="236"/>
      <c r="D200" s="223"/>
      <c r="E200" s="225"/>
      <c r="F200" s="12" t="s">
        <v>75</v>
      </c>
      <c r="G200" s="35"/>
      <c r="H200" s="35"/>
      <c r="I200" s="35"/>
      <c r="J200" s="35"/>
      <c r="K200" s="35"/>
      <c r="L200" s="35"/>
      <c r="M200" s="35"/>
      <c r="N200" s="35"/>
      <c r="O200" s="99"/>
      <c r="P200" s="99">
        <v>0</v>
      </c>
      <c r="Q200" s="99">
        <v>0</v>
      </c>
      <c r="R200" s="99">
        <v>0</v>
      </c>
      <c r="S200" s="99">
        <v>0</v>
      </c>
      <c r="T200" s="99">
        <v>0</v>
      </c>
      <c r="U200" s="99">
        <v>0</v>
      </c>
      <c r="V200" s="99">
        <v>0</v>
      </c>
      <c r="W200" s="99">
        <v>0</v>
      </c>
      <c r="X200" s="99">
        <v>0</v>
      </c>
      <c r="Y200" s="99">
        <v>0</v>
      </c>
      <c r="Z200" s="99">
        <v>0</v>
      </c>
      <c r="AA200" s="99">
        <v>0</v>
      </c>
      <c r="AB200" s="99">
        <v>0</v>
      </c>
      <c r="AC200" s="99">
        <v>0</v>
      </c>
      <c r="AD200" s="99">
        <v>0</v>
      </c>
      <c r="AE200" s="99">
        <v>0</v>
      </c>
      <c r="AF200" s="104">
        <f t="shared" si="416"/>
        <v>0</v>
      </c>
      <c r="AG200" s="105">
        <f t="shared" si="417"/>
        <v>0</v>
      </c>
    </row>
    <row r="201" spans="1:35" ht="15" customHeight="1" outlineLevel="1">
      <c r="A201" s="4" t="s">
        <v>82</v>
      </c>
      <c r="B201" s="4" t="s">
        <v>48</v>
      </c>
      <c r="C201" s="236"/>
      <c r="D201" s="223"/>
      <c r="E201" s="225"/>
      <c r="F201" s="12" t="s">
        <v>78</v>
      </c>
      <c r="G201" s="35"/>
      <c r="H201" s="35"/>
      <c r="I201" s="35"/>
      <c r="J201" s="35"/>
      <c r="K201" s="35"/>
      <c r="L201" s="35"/>
      <c r="M201" s="35"/>
      <c r="N201" s="35"/>
      <c r="O201" s="99"/>
      <c r="P201" s="99">
        <v>0</v>
      </c>
      <c r="Q201" s="99">
        <v>0</v>
      </c>
      <c r="R201" s="99">
        <v>0</v>
      </c>
      <c r="S201" s="99">
        <v>0</v>
      </c>
      <c r="T201" s="99">
        <v>0</v>
      </c>
      <c r="U201" s="99">
        <v>0</v>
      </c>
      <c r="V201" s="99">
        <v>0</v>
      </c>
      <c r="W201" s="99">
        <v>0</v>
      </c>
      <c r="X201" s="99">
        <v>0</v>
      </c>
      <c r="Y201" s="99">
        <v>0</v>
      </c>
      <c r="Z201" s="99">
        <v>0</v>
      </c>
      <c r="AA201" s="99">
        <v>0</v>
      </c>
      <c r="AB201" s="99">
        <v>0</v>
      </c>
      <c r="AC201" s="99">
        <v>0</v>
      </c>
      <c r="AD201" s="99">
        <v>0</v>
      </c>
      <c r="AE201" s="99">
        <v>0</v>
      </c>
      <c r="AF201" s="104">
        <f t="shared" si="416"/>
        <v>0</v>
      </c>
      <c r="AG201" s="105">
        <f t="shared" si="417"/>
        <v>0</v>
      </c>
    </row>
    <row r="202" spans="1:35" ht="15" customHeight="1" outlineLevel="1">
      <c r="A202" s="4" t="s">
        <v>82</v>
      </c>
      <c r="B202" s="4" t="s">
        <v>48</v>
      </c>
      <c r="C202" s="236"/>
      <c r="D202" s="223"/>
      <c r="E202" s="225"/>
      <c r="F202" s="12" t="s">
        <v>95</v>
      </c>
      <c r="G202" s="35"/>
      <c r="H202" s="35"/>
      <c r="I202" s="35"/>
      <c r="J202" s="35"/>
      <c r="K202" s="35"/>
      <c r="L202" s="35"/>
      <c r="M202" s="35"/>
      <c r="N202" s="35"/>
      <c r="O202" s="99"/>
      <c r="P202" s="99">
        <v>0</v>
      </c>
      <c r="Q202" s="99">
        <v>0</v>
      </c>
      <c r="R202" s="99">
        <v>0</v>
      </c>
      <c r="S202" s="99">
        <v>0</v>
      </c>
      <c r="T202" s="99">
        <v>0</v>
      </c>
      <c r="U202" s="99">
        <v>0</v>
      </c>
      <c r="V202" s="99">
        <v>0</v>
      </c>
      <c r="W202" s="99">
        <v>0</v>
      </c>
      <c r="X202" s="99">
        <v>0</v>
      </c>
      <c r="Y202" s="99">
        <v>0</v>
      </c>
      <c r="Z202" s="99">
        <v>0</v>
      </c>
      <c r="AA202" s="99">
        <v>0</v>
      </c>
      <c r="AB202" s="99">
        <v>0</v>
      </c>
      <c r="AC202" s="99">
        <v>0</v>
      </c>
      <c r="AD202" s="99">
        <v>0</v>
      </c>
      <c r="AE202" s="99">
        <v>0</v>
      </c>
      <c r="AF202" s="104"/>
      <c r="AG202" s="105"/>
    </row>
    <row r="203" spans="1:35" ht="15" customHeight="1" outlineLevel="1">
      <c r="A203" s="4" t="s">
        <v>82</v>
      </c>
      <c r="B203" s="4" t="s">
        <v>48</v>
      </c>
      <c r="C203" s="236"/>
      <c r="D203" s="223"/>
      <c r="E203" s="225"/>
      <c r="F203" s="12" t="s">
        <v>96</v>
      </c>
      <c r="G203" s="35"/>
      <c r="H203" s="35"/>
      <c r="I203" s="35"/>
      <c r="J203" s="35"/>
      <c r="K203" s="35"/>
      <c r="L203" s="35"/>
      <c r="M203" s="35"/>
      <c r="N203" s="35"/>
      <c r="O203" s="99"/>
      <c r="P203" s="99">
        <v>0</v>
      </c>
      <c r="Q203" s="99">
        <v>0</v>
      </c>
      <c r="R203" s="99">
        <v>0</v>
      </c>
      <c r="S203" s="99">
        <v>0</v>
      </c>
      <c r="T203" s="99">
        <v>0</v>
      </c>
      <c r="U203" s="99">
        <v>0</v>
      </c>
      <c r="V203" s="99">
        <v>0</v>
      </c>
      <c r="W203" s="99">
        <v>0</v>
      </c>
      <c r="X203" s="99">
        <v>0</v>
      </c>
      <c r="Y203" s="99">
        <v>0</v>
      </c>
      <c r="Z203" s="99">
        <v>0</v>
      </c>
      <c r="AA203" s="99">
        <v>0</v>
      </c>
      <c r="AB203" s="99">
        <v>0</v>
      </c>
      <c r="AC203" s="99">
        <v>0</v>
      </c>
      <c r="AD203" s="99">
        <v>0</v>
      </c>
      <c r="AE203" s="99">
        <v>0</v>
      </c>
      <c r="AF203" s="104"/>
      <c r="AG203" s="105"/>
    </row>
    <row r="204" spans="1:35" ht="15" customHeight="1">
      <c r="A204" s="4" t="s">
        <v>82</v>
      </c>
      <c r="B204" s="4" t="s">
        <v>48</v>
      </c>
      <c r="C204" s="236"/>
      <c r="D204" s="223"/>
      <c r="E204" s="225"/>
      <c r="F204" s="13" t="s">
        <v>90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 t="str">
        <f t="shared" ref="P204:Y204" si="422">+IFERROR(P195/P194,"")</f>
        <v/>
      </c>
      <c r="Q204" s="36" t="str">
        <f t="shared" si="422"/>
        <v/>
      </c>
      <c r="R204" s="36" t="str">
        <f t="shared" si="422"/>
        <v/>
      </c>
      <c r="S204" s="36" t="str">
        <f t="shared" si="422"/>
        <v/>
      </c>
      <c r="T204" s="36" t="str">
        <f t="shared" si="422"/>
        <v/>
      </c>
      <c r="U204" s="36" t="str">
        <f t="shared" si="422"/>
        <v/>
      </c>
      <c r="V204" s="36" t="str">
        <f t="shared" si="422"/>
        <v/>
      </c>
      <c r="W204" s="36" t="str">
        <f t="shared" si="422"/>
        <v/>
      </c>
      <c r="X204" s="36" t="str">
        <f t="shared" si="422"/>
        <v/>
      </c>
      <c r="Y204" s="36" t="str">
        <f t="shared" si="422"/>
        <v/>
      </c>
      <c r="Z204" s="36" t="str">
        <f t="shared" ref="Z204:AA204" si="423">+IFERROR(Z195/Z194,"")</f>
        <v/>
      </c>
      <c r="AA204" s="36" t="str">
        <f t="shared" si="423"/>
        <v/>
      </c>
      <c r="AB204" s="36" t="str">
        <f t="shared" ref="AB204:AC204" si="424">+IFERROR(AB195/AB194,"")</f>
        <v/>
      </c>
      <c r="AC204" s="36" t="str">
        <f t="shared" si="424"/>
        <v/>
      </c>
      <c r="AD204" s="36" t="str">
        <f t="shared" ref="AD204:AE204" si="425">+IFERROR(AD195/AD194,"")</f>
        <v/>
      </c>
      <c r="AE204" s="36" t="str">
        <f t="shared" si="425"/>
        <v/>
      </c>
      <c r="AF204" s="49" t="str">
        <f>+IFERROR(AF195/AF194,"")</f>
        <v/>
      </c>
      <c r="AG204" s="50" t="str">
        <f>+IFERROR(AG195/AG194,"")</f>
        <v/>
      </c>
    </row>
    <row r="205" spans="1:35" ht="15" customHeight="1">
      <c r="A205" s="4" t="s">
        <v>82</v>
      </c>
      <c r="B205" s="4" t="s">
        <v>49</v>
      </c>
      <c r="C205" s="236"/>
      <c r="D205" s="223"/>
      <c r="E205" s="225" t="s">
        <v>49</v>
      </c>
      <c r="F205" s="10" t="s">
        <v>40</v>
      </c>
      <c r="G205" s="19"/>
      <c r="H205" s="19"/>
      <c r="I205" s="19"/>
      <c r="J205" s="19"/>
      <c r="K205" s="19"/>
      <c r="L205" s="19"/>
      <c r="M205" s="19"/>
      <c r="N205" s="19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  <c r="AF205" s="100">
        <f t="shared" ref="AF205:AF212" si="426">+SUM(O205:R205)</f>
        <v>0</v>
      </c>
      <c r="AG205" s="101">
        <f t="shared" ref="AG205:AG212" si="427">+SUM(S205:AD205)</f>
        <v>0</v>
      </c>
      <c r="AI205" s="124">
        <f>+SUMIF($O$1:$AD$1,"REAL",O205:AD205)</f>
        <v>0</v>
      </c>
    </row>
    <row r="206" spans="1:35" ht="15" customHeight="1">
      <c r="A206" s="4" t="s">
        <v>82</v>
      </c>
      <c r="B206" s="4" t="s">
        <v>49</v>
      </c>
      <c r="C206" s="236"/>
      <c r="D206" s="223"/>
      <c r="E206" s="225"/>
      <c r="F206" s="11" t="s">
        <v>88</v>
      </c>
      <c r="G206" s="34"/>
      <c r="H206" s="34"/>
      <c r="I206" s="34"/>
      <c r="J206" s="34"/>
      <c r="K206" s="34"/>
      <c r="L206" s="34"/>
      <c r="M206" s="34"/>
      <c r="N206" s="34"/>
      <c r="O206" s="98">
        <f>+SUM(O207:O214)</f>
        <v>0</v>
      </c>
      <c r="P206" s="98">
        <f t="shared" ref="P206:Y206" si="428">+SUM(P207:P214)</f>
        <v>0</v>
      </c>
      <c r="Q206" s="98">
        <f t="shared" si="428"/>
        <v>0</v>
      </c>
      <c r="R206" s="98">
        <f t="shared" si="428"/>
        <v>0</v>
      </c>
      <c r="S206" s="98">
        <f t="shared" si="428"/>
        <v>0</v>
      </c>
      <c r="T206" s="98">
        <f t="shared" si="428"/>
        <v>0</v>
      </c>
      <c r="U206" s="98">
        <f t="shared" si="428"/>
        <v>0</v>
      </c>
      <c r="V206" s="98">
        <f t="shared" si="428"/>
        <v>0</v>
      </c>
      <c r="W206" s="98">
        <f t="shared" si="428"/>
        <v>0</v>
      </c>
      <c r="X206" s="98">
        <f t="shared" si="428"/>
        <v>0</v>
      </c>
      <c r="Y206" s="98">
        <f t="shared" si="428"/>
        <v>0</v>
      </c>
      <c r="Z206" s="98">
        <f t="shared" ref="Z206:AA206" si="429">+SUM(Z207:Z214)</f>
        <v>0</v>
      </c>
      <c r="AA206" s="98">
        <f t="shared" si="429"/>
        <v>0</v>
      </c>
      <c r="AB206" s="98">
        <f t="shared" ref="AB206:AC206" si="430">+SUM(AB207:AB214)</f>
        <v>0</v>
      </c>
      <c r="AC206" s="98">
        <f t="shared" si="430"/>
        <v>0</v>
      </c>
      <c r="AD206" s="98">
        <f t="shared" ref="AD206:AE206" si="431">+SUM(AD207:AD214)</f>
        <v>0</v>
      </c>
      <c r="AE206" s="98">
        <f t="shared" si="431"/>
        <v>0</v>
      </c>
      <c r="AF206" s="102">
        <f t="shared" si="426"/>
        <v>0</v>
      </c>
      <c r="AG206" s="103">
        <f t="shared" si="427"/>
        <v>0</v>
      </c>
      <c r="AI206" s="124">
        <f>+SUMIF($O$1:$AD$1,"REAL",O206:AD206)</f>
        <v>0</v>
      </c>
    </row>
    <row r="207" spans="1:35" ht="15" customHeight="1" outlineLevel="1">
      <c r="A207" s="4" t="s">
        <v>82</v>
      </c>
      <c r="B207" s="4" t="s">
        <v>49</v>
      </c>
      <c r="C207" s="236"/>
      <c r="D207" s="223"/>
      <c r="E207" s="225"/>
      <c r="F207" s="12" t="s">
        <v>77</v>
      </c>
      <c r="G207" s="35"/>
      <c r="H207" s="35"/>
      <c r="I207" s="35"/>
      <c r="J207" s="35"/>
      <c r="K207" s="35"/>
      <c r="L207" s="35"/>
      <c r="M207" s="35"/>
      <c r="N207" s="35"/>
      <c r="O207" s="99"/>
      <c r="P207" s="99">
        <v>0</v>
      </c>
      <c r="Q207" s="99">
        <v>0</v>
      </c>
      <c r="R207" s="99">
        <v>0</v>
      </c>
      <c r="S207" s="99">
        <v>0</v>
      </c>
      <c r="T207" s="99">
        <v>0</v>
      </c>
      <c r="U207" s="99">
        <v>0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99">
        <v>0</v>
      </c>
      <c r="AE207" s="99">
        <v>0</v>
      </c>
      <c r="AF207" s="104">
        <f t="shared" si="426"/>
        <v>0</v>
      </c>
      <c r="AG207" s="105">
        <f t="shared" si="427"/>
        <v>0</v>
      </c>
    </row>
    <row r="208" spans="1:35" ht="15" customHeight="1" outlineLevel="1">
      <c r="A208" s="4" t="s">
        <v>82</v>
      </c>
      <c r="B208" s="4" t="s">
        <v>49</v>
      </c>
      <c r="C208" s="236"/>
      <c r="D208" s="223"/>
      <c r="E208" s="225"/>
      <c r="F208" s="12" t="s">
        <v>58</v>
      </c>
      <c r="G208" s="35"/>
      <c r="H208" s="35"/>
      <c r="I208" s="35"/>
      <c r="J208" s="35"/>
      <c r="K208" s="35"/>
      <c r="L208" s="35"/>
      <c r="M208" s="35"/>
      <c r="N208" s="35"/>
      <c r="O208" s="99"/>
      <c r="P208" s="99">
        <v>0</v>
      </c>
      <c r="Q208" s="99">
        <v>0</v>
      </c>
      <c r="R208" s="99">
        <v>0</v>
      </c>
      <c r="S208" s="99">
        <v>0</v>
      </c>
      <c r="T208" s="99">
        <v>0</v>
      </c>
      <c r="U208" s="99">
        <v>0</v>
      </c>
      <c r="V208" s="99">
        <v>0</v>
      </c>
      <c r="W208" s="99">
        <v>0</v>
      </c>
      <c r="X208" s="99">
        <v>0</v>
      </c>
      <c r="Y208" s="99">
        <v>0</v>
      </c>
      <c r="Z208" s="99">
        <v>0</v>
      </c>
      <c r="AA208" s="99">
        <v>0</v>
      </c>
      <c r="AB208" s="99">
        <v>0</v>
      </c>
      <c r="AC208" s="99">
        <v>0</v>
      </c>
      <c r="AD208" s="99">
        <v>0</v>
      </c>
      <c r="AE208" s="99">
        <v>0</v>
      </c>
      <c r="AF208" s="104">
        <f t="shared" si="426"/>
        <v>0</v>
      </c>
      <c r="AG208" s="105">
        <f t="shared" si="427"/>
        <v>0</v>
      </c>
    </row>
    <row r="209" spans="1:35" ht="15" customHeight="1" outlineLevel="1">
      <c r="A209" s="4" t="s">
        <v>82</v>
      </c>
      <c r="B209" s="4" t="s">
        <v>49</v>
      </c>
      <c r="C209" s="236"/>
      <c r="D209" s="223"/>
      <c r="E209" s="225"/>
      <c r="F209" s="12" t="s">
        <v>59</v>
      </c>
      <c r="G209" s="35"/>
      <c r="H209" s="35"/>
      <c r="I209" s="35"/>
      <c r="J209" s="35"/>
      <c r="K209" s="35"/>
      <c r="L209" s="35"/>
      <c r="M209" s="35"/>
      <c r="N209" s="35"/>
      <c r="O209" s="99"/>
      <c r="P209" s="99">
        <v>0</v>
      </c>
      <c r="Q209" s="99">
        <v>0</v>
      </c>
      <c r="R209" s="99">
        <v>0</v>
      </c>
      <c r="S209" s="99">
        <v>0</v>
      </c>
      <c r="T209" s="99">
        <v>0</v>
      </c>
      <c r="U209" s="99">
        <v>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99">
        <v>0</v>
      </c>
      <c r="AE209" s="99">
        <v>0</v>
      </c>
      <c r="AF209" s="104">
        <f t="shared" si="426"/>
        <v>0</v>
      </c>
      <c r="AG209" s="105">
        <f t="shared" si="427"/>
        <v>0</v>
      </c>
    </row>
    <row r="210" spans="1:35" ht="15" customHeight="1" outlineLevel="1">
      <c r="A210" s="4" t="s">
        <v>82</v>
      </c>
      <c r="B210" s="4" t="s">
        <v>49</v>
      </c>
      <c r="C210" s="236"/>
      <c r="D210" s="223"/>
      <c r="E210" s="225"/>
      <c r="F210" s="12" t="s">
        <v>60</v>
      </c>
      <c r="G210" s="35"/>
      <c r="H210" s="35"/>
      <c r="I210" s="35"/>
      <c r="J210" s="35"/>
      <c r="K210" s="35"/>
      <c r="L210" s="35"/>
      <c r="M210" s="35"/>
      <c r="N210" s="35"/>
      <c r="O210" s="99"/>
      <c r="P210" s="99">
        <v>0</v>
      </c>
      <c r="Q210" s="99">
        <v>0</v>
      </c>
      <c r="R210" s="99">
        <v>0</v>
      </c>
      <c r="S210" s="99">
        <v>0</v>
      </c>
      <c r="T210" s="99">
        <v>0</v>
      </c>
      <c r="U210" s="99">
        <v>0</v>
      </c>
      <c r="V210" s="99">
        <v>0</v>
      </c>
      <c r="W210" s="99">
        <v>0</v>
      </c>
      <c r="X210" s="99">
        <v>0</v>
      </c>
      <c r="Y210" s="99">
        <v>0</v>
      </c>
      <c r="Z210" s="99">
        <v>0</v>
      </c>
      <c r="AA210" s="99">
        <v>0</v>
      </c>
      <c r="AB210" s="99">
        <v>0</v>
      </c>
      <c r="AC210" s="99">
        <v>0</v>
      </c>
      <c r="AD210" s="99">
        <v>0</v>
      </c>
      <c r="AE210" s="99">
        <v>0</v>
      </c>
      <c r="AF210" s="104">
        <f t="shared" si="426"/>
        <v>0</v>
      </c>
      <c r="AG210" s="105">
        <f t="shared" si="427"/>
        <v>0</v>
      </c>
    </row>
    <row r="211" spans="1:35" ht="15" customHeight="1" outlineLevel="1">
      <c r="A211" s="4" t="s">
        <v>82</v>
      </c>
      <c r="B211" s="4" t="s">
        <v>49</v>
      </c>
      <c r="C211" s="236"/>
      <c r="D211" s="223"/>
      <c r="E211" s="225"/>
      <c r="F211" s="12" t="s">
        <v>74</v>
      </c>
      <c r="G211" s="35"/>
      <c r="H211" s="35"/>
      <c r="I211" s="35"/>
      <c r="J211" s="35"/>
      <c r="K211" s="35"/>
      <c r="L211" s="35"/>
      <c r="M211" s="35"/>
      <c r="N211" s="35"/>
      <c r="O211" s="99"/>
      <c r="P211" s="99">
        <v>0</v>
      </c>
      <c r="Q211" s="99">
        <v>0</v>
      </c>
      <c r="R211" s="99">
        <v>0</v>
      </c>
      <c r="S211" s="99">
        <v>0</v>
      </c>
      <c r="T211" s="99">
        <v>0</v>
      </c>
      <c r="U211" s="99">
        <v>0</v>
      </c>
      <c r="V211" s="99">
        <v>0</v>
      </c>
      <c r="W211" s="99">
        <v>0</v>
      </c>
      <c r="X211" s="99">
        <v>0</v>
      </c>
      <c r="Y211" s="99">
        <v>0</v>
      </c>
      <c r="Z211" s="99">
        <v>0</v>
      </c>
      <c r="AA211" s="99">
        <v>0</v>
      </c>
      <c r="AB211" s="99">
        <v>0</v>
      </c>
      <c r="AC211" s="99">
        <v>0</v>
      </c>
      <c r="AD211" s="99">
        <v>0</v>
      </c>
      <c r="AE211" s="99">
        <v>0</v>
      </c>
      <c r="AF211" s="104">
        <f t="shared" si="426"/>
        <v>0</v>
      </c>
      <c r="AG211" s="105">
        <f t="shared" si="427"/>
        <v>0</v>
      </c>
    </row>
    <row r="212" spans="1:35" ht="15" customHeight="1" outlineLevel="1">
      <c r="A212" s="4" t="s">
        <v>82</v>
      </c>
      <c r="B212" s="4" t="s">
        <v>49</v>
      </c>
      <c r="C212" s="236"/>
      <c r="D212" s="223"/>
      <c r="E212" s="225"/>
      <c r="F212" s="12" t="s">
        <v>79</v>
      </c>
      <c r="G212" s="35"/>
      <c r="H212" s="35"/>
      <c r="I212" s="35"/>
      <c r="J212" s="35"/>
      <c r="K212" s="35"/>
      <c r="L212" s="35"/>
      <c r="M212" s="35"/>
      <c r="N212" s="35"/>
      <c r="O212" s="99"/>
      <c r="P212" s="99">
        <v>0</v>
      </c>
      <c r="Q212" s="99">
        <v>0</v>
      </c>
      <c r="R212" s="99">
        <v>0</v>
      </c>
      <c r="S212" s="99">
        <v>0</v>
      </c>
      <c r="T212" s="99">
        <v>0</v>
      </c>
      <c r="U212" s="99">
        <v>0</v>
      </c>
      <c r="V212" s="99">
        <v>0</v>
      </c>
      <c r="W212" s="99">
        <v>0</v>
      </c>
      <c r="X212" s="99">
        <v>0</v>
      </c>
      <c r="Y212" s="99">
        <v>0</v>
      </c>
      <c r="Z212" s="99">
        <v>0</v>
      </c>
      <c r="AA212" s="99">
        <v>0</v>
      </c>
      <c r="AB212" s="99">
        <v>0</v>
      </c>
      <c r="AC212" s="99">
        <v>0</v>
      </c>
      <c r="AD212" s="99">
        <v>0</v>
      </c>
      <c r="AE212" s="99">
        <v>0</v>
      </c>
      <c r="AF212" s="104">
        <f t="shared" si="426"/>
        <v>0</v>
      </c>
      <c r="AG212" s="105">
        <f t="shared" si="427"/>
        <v>0</v>
      </c>
    </row>
    <row r="213" spans="1:35" ht="15" customHeight="1" outlineLevel="1">
      <c r="A213" s="4" t="s">
        <v>82</v>
      </c>
      <c r="B213" s="4" t="s">
        <v>49</v>
      </c>
      <c r="C213" s="236"/>
      <c r="D213" s="223"/>
      <c r="E213" s="225"/>
      <c r="F213" s="12" t="s">
        <v>97</v>
      </c>
      <c r="G213" s="35"/>
      <c r="H213" s="35"/>
      <c r="I213" s="35"/>
      <c r="J213" s="35"/>
      <c r="K213" s="35"/>
      <c r="L213" s="35"/>
      <c r="M213" s="35"/>
      <c r="N213" s="35"/>
      <c r="O213" s="99"/>
      <c r="P213" s="99">
        <v>0</v>
      </c>
      <c r="Q213" s="99">
        <v>0</v>
      </c>
      <c r="R213" s="99">
        <v>0</v>
      </c>
      <c r="S213" s="99">
        <v>0</v>
      </c>
      <c r="T213" s="99">
        <v>0</v>
      </c>
      <c r="U213" s="99">
        <v>0</v>
      </c>
      <c r="V213" s="99">
        <v>0</v>
      </c>
      <c r="W213" s="99">
        <v>0</v>
      </c>
      <c r="X213" s="99">
        <v>0</v>
      </c>
      <c r="Y213" s="99">
        <v>0</v>
      </c>
      <c r="Z213" s="99">
        <v>0</v>
      </c>
      <c r="AA213" s="99">
        <v>0</v>
      </c>
      <c r="AB213" s="99">
        <v>0</v>
      </c>
      <c r="AC213" s="99">
        <v>0</v>
      </c>
      <c r="AD213" s="99">
        <v>0</v>
      </c>
      <c r="AE213" s="99">
        <v>0</v>
      </c>
      <c r="AF213" s="104"/>
      <c r="AG213" s="105"/>
    </row>
    <row r="214" spans="1:35" ht="15" customHeight="1" outlineLevel="1">
      <c r="A214" s="4" t="s">
        <v>82</v>
      </c>
      <c r="B214" s="4" t="s">
        <v>49</v>
      </c>
      <c r="C214" s="236"/>
      <c r="D214" s="223"/>
      <c r="E214" s="225"/>
      <c r="F214" s="12" t="s">
        <v>98</v>
      </c>
      <c r="G214" s="35"/>
      <c r="H214" s="35"/>
      <c r="I214" s="35"/>
      <c r="J214" s="35"/>
      <c r="K214" s="35"/>
      <c r="L214" s="35"/>
      <c r="M214" s="35"/>
      <c r="N214" s="35"/>
      <c r="O214" s="99"/>
      <c r="P214" s="99">
        <v>0</v>
      </c>
      <c r="Q214" s="99">
        <v>0</v>
      </c>
      <c r="R214" s="99">
        <v>0</v>
      </c>
      <c r="S214" s="99">
        <v>0</v>
      </c>
      <c r="T214" s="99">
        <v>0</v>
      </c>
      <c r="U214" s="99">
        <v>0</v>
      </c>
      <c r="V214" s="99">
        <v>0</v>
      </c>
      <c r="W214" s="99">
        <v>0</v>
      </c>
      <c r="X214" s="99">
        <v>0</v>
      </c>
      <c r="Y214" s="99">
        <v>0</v>
      </c>
      <c r="Z214" s="99">
        <v>0</v>
      </c>
      <c r="AA214" s="99">
        <v>0</v>
      </c>
      <c r="AB214" s="99">
        <v>0</v>
      </c>
      <c r="AC214" s="99">
        <v>0</v>
      </c>
      <c r="AD214" s="99">
        <v>0</v>
      </c>
      <c r="AE214" s="99">
        <v>0</v>
      </c>
      <c r="AF214" s="104"/>
      <c r="AG214" s="105"/>
    </row>
    <row r="215" spans="1:35" ht="15" customHeight="1">
      <c r="A215" s="4" t="s">
        <v>82</v>
      </c>
      <c r="B215" s="4" t="s">
        <v>49</v>
      </c>
      <c r="C215" s="236"/>
      <c r="D215" s="223"/>
      <c r="E215" s="225"/>
      <c r="F215" s="13" t="s">
        <v>90</v>
      </c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49" t="str">
        <f t="shared" ref="AF215:AG215" si="432">+IFERROR(AF210/AF209,"")</f>
        <v/>
      </c>
      <c r="AG215" s="50" t="str">
        <f t="shared" si="432"/>
        <v/>
      </c>
    </row>
    <row r="216" spans="1:35" ht="15" customHeight="1">
      <c r="A216" s="4" t="s">
        <v>82</v>
      </c>
      <c r="B216" s="4" t="s">
        <v>99</v>
      </c>
      <c r="C216" s="236"/>
      <c r="D216" s="223"/>
      <c r="E216" s="225" t="s">
        <v>99</v>
      </c>
      <c r="F216" s="10" t="s">
        <v>40</v>
      </c>
      <c r="G216" s="19"/>
      <c r="H216" s="19"/>
      <c r="I216" s="19"/>
      <c r="J216" s="19"/>
      <c r="K216" s="19"/>
      <c r="L216" s="19"/>
      <c r="M216" s="19"/>
      <c r="N216" s="19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100"/>
      <c r="AG216" s="101"/>
      <c r="AI216" s="124">
        <f>+SUMIF($O$1:$AD$1,"REAL",O216:AD216)</f>
        <v>0</v>
      </c>
    </row>
    <row r="217" spans="1:35" ht="15" customHeight="1">
      <c r="A217" s="4" t="s">
        <v>82</v>
      </c>
      <c r="B217" s="4" t="s">
        <v>99</v>
      </c>
      <c r="C217" s="236"/>
      <c r="D217" s="223"/>
      <c r="E217" s="225"/>
      <c r="F217" s="11" t="s">
        <v>88</v>
      </c>
      <c r="G217" s="34"/>
      <c r="H217" s="34"/>
      <c r="I217" s="34"/>
      <c r="J217" s="34"/>
      <c r="K217" s="34"/>
      <c r="L217" s="34"/>
      <c r="M217" s="34"/>
      <c r="N217" s="34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102"/>
      <c r="AG217" s="103"/>
      <c r="AI217" s="124">
        <f>+SUMIF($O$1:$AD$1,"REAL",O217:AD217)</f>
        <v>0</v>
      </c>
    </row>
    <row r="218" spans="1:35" ht="15" customHeight="1">
      <c r="A218" s="4" t="s">
        <v>82</v>
      </c>
      <c r="B218" s="4" t="s">
        <v>99</v>
      </c>
      <c r="C218" s="236"/>
      <c r="D218" s="223"/>
      <c r="E218" s="225"/>
      <c r="F218" s="12" t="s">
        <v>100</v>
      </c>
      <c r="G218" s="35"/>
      <c r="H218" s="35"/>
      <c r="I218" s="35"/>
      <c r="J218" s="35"/>
      <c r="K218" s="35"/>
      <c r="L218" s="35"/>
      <c r="M218" s="35"/>
      <c r="N218" s="35"/>
      <c r="O218" s="99"/>
      <c r="P218" s="99">
        <v>0</v>
      </c>
      <c r="Q218" s="99">
        <v>0</v>
      </c>
      <c r="R218" s="99">
        <v>0</v>
      </c>
      <c r="S218" s="99">
        <v>0</v>
      </c>
      <c r="T218" s="99">
        <v>0</v>
      </c>
      <c r="U218" s="99">
        <v>0</v>
      </c>
      <c r="V218" s="99">
        <v>0</v>
      </c>
      <c r="W218" s="99">
        <v>0</v>
      </c>
      <c r="X218" s="99">
        <v>0</v>
      </c>
      <c r="Y218" s="99">
        <v>0</v>
      </c>
      <c r="Z218" s="99">
        <v>0</v>
      </c>
      <c r="AA218" s="99">
        <v>0</v>
      </c>
      <c r="AB218" s="99">
        <v>0</v>
      </c>
      <c r="AC218" s="99">
        <v>0</v>
      </c>
      <c r="AD218" s="99">
        <v>0</v>
      </c>
      <c r="AE218" s="99">
        <v>0</v>
      </c>
      <c r="AF218" s="104"/>
      <c r="AG218" s="105"/>
    </row>
    <row r="219" spans="1:35" ht="15" customHeight="1">
      <c r="A219" s="4" t="s">
        <v>82</v>
      </c>
      <c r="B219" s="4" t="s">
        <v>99</v>
      </c>
      <c r="C219" s="236"/>
      <c r="D219" s="223"/>
      <c r="E219" s="225"/>
      <c r="F219" s="12" t="s">
        <v>101</v>
      </c>
      <c r="G219" s="35"/>
      <c r="H219" s="35"/>
      <c r="I219" s="35"/>
      <c r="J219" s="35"/>
      <c r="K219" s="35"/>
      <c r="L219" s="35"/>
      <c r="M219" s="35"/>
      <c r="N219" s="35"/>
      <c r="O219" s="99"/>
      <c r="P219" s="99">
        <v>0</v>
      </c>
      <c r="Q219" s="99">
        <v>0</v>
      </c>
      <c r="R219" s="99">
        <v>0</v>
      </c>
      <c r="S219" s="99">
        <v>0</v>
      </c>
      <c r="T219" s="99">
        <v>0</v>
      </c>
      <c r="U219" s="99">
        <v>0</v>
      </c>
      <c r="V219" s="99">
        <v>0</v>
      </c>
      <c r="W219" s="99">
        <v>0</v>
      </c>
      <c r="X219" s="99">
        <v>0</v>
      </c>
      <c r="Y219" s="99">
        <v>0</v>
      </c>
      <c r="Z219" s="99">
        <v>0</v>
      </c>
      <c r="AA219" s="99">
        <v>0</v>
      </c>
      <c r="AB219" s="99">
        <v>0</v>
      </c>
      <c r="AC219" s="99">
        <v>0</v>
      </c>
      <c r="AD219" s="99">
        <v>0</v>
      </c>
      <c r="AE219" s="99">
        <v>0</v>
      </c>
      <c r="AF219" s="104"/>
      <c r="AG219" s="105"/>
    </row>
    <row r="220" spans="1:35" ht="15" customHeight="1">
      <c r="A220" s="4" t="s">
        <v>82</v>
      </c>
      <c r="B220" s="4" t="s">
        <v>99</v>
      </c>
      <c r="C220" s="236"/>
      <c r="D220" s="223"/>
      <c r="E220" s="225"/>
      <c r="F220" s="12" t="s">
        <v>102</v>
      </c>
      <c r="G220" s="35"/>
      <c r="H220" s="35"/>
      <c r="I220" s="35"/>
      <c r="J220" s="35"/>
      <c r="K220" s="35"/>
      <c r="L220" s="35"/>
      <c r="M220" s="35"/>
      <c r="N220" s="35"/>
      <c r="O220" s="99"/>
      <c r="P220" s="99">
        <v>0</v>
      </c>
      <c r="Q220" s="99">
        <v>0</v>
      </c>
      <c r="R220" s="99">
        <v>0</v>
      </c>
      <c r="S220" s="99">
        <v>0</v>
      </c>
      <c r="T220" s="99">
        <v>0</v>
      </c>
      <c r="U220" s="99">
        <v>0</v>
      </c>
      <c r="V220" s="99">
        <v>0</v>
      </c>
      <c r="W220" s="99">
        <v>0</v>
      </c>
      <c r="X220" s="99">
        <v>0</v>
      </c>
      <c r="Y220" s="99">
        <v>0</v>
      </c>
      <c r="Z220" s="99">
        <v>0</v>
      </c>
      <c r="AA220" s="99">
        <v>0</v>
      </c>
      <c r="AB220" s="99">
        <v>0</v>
      </c>
      <c r="AC220" s="99">
        <v>0</v>
      </c>
      <c r="AD220" s="99">
        <v>0</v>
      </c>
      <c r="AE220" s="99">
        <v>0</v>
      </c>
      <c r="AF220" s="104"/>
      <c r="AG220" s="105"/>
      <c r="AI220" s="129"/>
    </row>
    <row r="221" spans="1:35" ht="15" customHeight="1">
      <c r="A221" s="4" t="s">
        <v>82</v>
      </c>
      <c r="B221" s="4" t="s">
        <v>99</v>
      </c>
      <c r="C221" s="236"/>
      <c r="D221" s="223"/>
      <c r="E221" s="225"/>
      <c r="F221" s="13" t="s">
        <v>90</v>
      </c>
      <c r="G221" s="36"/>
      <c r="H221" s="36"/>
      <c r="I221" s="36"/>
      <c r="J221" s="36"/>
      <c r="K221" s="36"/>
      <c r="L221" s="36"/>
      <c r="M221" s="36"/>
      <c r="N221" s="36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10"/>
      <c r="AG221" s="111"/>
    </row>
    <row r="222" spans="1:35" ht="15" customHeight="1" collapsed="1">
      <c r="A222" s="4" t="s">
        <v>82</v>
      </c>
      <c r="B222" s="4" t="s">
        <v>54</v>
      </c>
      <c r="C222" s="236"/>
      <c r="D222" s="223"/>
      <c r="E222" s="225" t="s">
        <v>54</v>
      </c>
      <c r="F222" s="10" t="s">
        <v>40</v>
      </c>
      <c r="G222" s="19"/>
      <c r="H222" s="19"/>
      <c r="I222" s="19"/>
      <c r="J222" s="19"/>
      <c r="K222" s="19"/>
      <c r="L222" s="19"/>
      <c r="M222" s="19"/>
      <c r="N222" s="19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  <c r="AE222" s="97"/>
      <c r="AF222" s="100">
        <f t="shared" ref="AF222:AF223" si="433">+SUM(O222:R222)</f>
        <v>0</v>
      </c>
      <c r="AG222" s="101">
        <f t="shared" ref="AG222:AG223" si="434">+SUM(S222:AD222)</f>
        <v>0</v>
      </c>
      <c r="AI222" s="124">
        <f>+SUMIF($O$1:$AD$1,"REAL",O222:AD222)</f>
        <v>0</v>
      </c>
    </row>
    <row r="223" spans="1:35" ht="15" customHeight="1">
      <c r="A223" s="4" t="s">
        <v>82</v>
      </c>
      <c r="B223" s="4" t="s">
        <v>54</v>
      </c>
      <c r="C223" s="236"/>
      <c r="D223" s="223"/>
      <c r="E223" s="225"/>
      <c r="F223" s="11" t="s">
        <v>88</v>
      </c>
      <c r="G223" s="34"/>
      <c r="H223" s="34"/>
      <c r="I223" s="34"/>
      <c r="J223" s="34"/>
      <c r="K223" s="34"/>
      <c r="L223" s="34"/>
      <c r="M223" s="34"/>
      <c r="N223" s="34"/>
      <c r="O223" s="98"/>
      <c r="P223" s="98">
        <v>0</v>
      </c>
      <c r="Q223" s="98">
        <v>0</v>
      </c>
      <c r="R223" s="98">
        <v>0</v>
      </c>
      <c r="S223" s="98">
        <v>0</v>
      </c>
      <c r="T223" s="98">
        <v>0</v>
      </c>
      <c r="U223" s="98">
        <v>0</v>
      </c>
      <c r="V223" s="98">
        <v>0</v>
      </c>
      <c r="W223" s="98">
        <v>0</v>
      </c>
      <c r="X223" s="98">
        <v>0</v>
      </c>
      <c r="Y223" s="98">
        <v>0</v>
      </c>
      <c r="Z223" s="98">
        <v>0</v>
      </c>
      <c r="AA223" s="98">
        <v>0</v>
      </c>
      <c r="AB223" s="98">
        <v>0</v>
      </c>
      <c r="AC223" s="98">
        <v>0</v>
      </c>
      <c r="AD223" s="98">
        <v>0</v>
      </c>
      <c r="AE223" s="98">
        <v>0</v>
      </c>
      <c r="AF223" s="102">
        <f t="shared" si="433"/>
        <v>0</v>
      </c>
      <c r="AG223" s="103">
        <f t="shared" si="434"/>
        <v>0</v>
      </c>
      <c r="AI223" s="124">
        <f>+SUMIF($O$1:$AD$1,"REAL",O223:AD223)</f>
        <v>0</v>
      </c>
    </row>
    <row r="224" spans="1:35" s="8" customFormat="1" ht="15" customHeight="1">
      <c r="A224" s="4" t="s">
        <v>82</v>
      </c>
      <c r="B224" s="4" t="s">
        <v>54</v>
      </c>
      <c r="C224" s="236"/>
      <c r="D224" s="224"/>
      <c r="E224" s="225"/>
      <c r="F224" s="13" t="s">
        <v>90</v>
      </c>
      <c r="G224" s="36"/>
      <c r="H224" s="36"/>
      <c r="I224" s="36"/>
      <c r="J224" s="36"/>
      <c r="K224" s="36"/>
      <c r="L224" s="36"/>
      <c r="M224" s="36"/>
      <c r="N224" s="36"/>
      <c r="O224" s="36"/>
      <c r="P224" s="36" t="str">
        <f t="shared" ref="P224:Y224" si="435">+IFERROR(P223/P222,"")</f>
        <v/>
      </c>
      <c r="Q224" s="36" t="str">
        <f t="shared" si="435"/>
        <v/>
      </c>
      <c r="R224" s="36" t="str">
        <f t="shared" si="435"/>
        <v/>
      </c>
      <c r="S224" s="36" t="str">
        <f t="shared" si="435"/>
        <v/>
      </c>
      <c r="T224" s="36" t="str">
        <f t="shared" si="435"/>
        <v/>
      </c>
      <c r="U224" s="36" t="str">
        <f t="shared" si="435"/>
        <v/>
      </c>
      <c r="V224" s="36" t="str">
        <f t="shared" si="435"/>
        <v/>
      </c>
      <c r="W224" s="36" t="str">
        <f t="shared" si="435"/>
        <v/>
      </c>
      <c r="X224" s="36" t="str">
        <f t="shared" si="435"/>
        <v/>
      </c>
      <c r="Y224" s="36" t="str">
        <f t="shared" si="435"/>
        <v/>
      </c>
      <c r="Z224" s="36" t="str">
        <f t="shared" ref="Z224:AA224" si="436">+IFERROR(Z223/Z222,"")</f>
        <v/>
      </c>
      <c r="AA224" s="36" t="str">
        <f t="shared" si="436"/>
        <v/>
      </c>
      <c r="AB224" s="36" t="str">
        <f t="shared" ref="AB224:AC224" si="437">+IFERROR(AB223/AB222,"")</f>
        <v/>
      </c>
      <c r="AC224" s="36" t="str">
        <f t="shared" si="437"/>
        <v/>
      </c>
      <c r="AD224" s="36" t="str">
        <f t="shared" ref="AD224:AE224" si="438">+IFERROR(AD223/AD222,"")</f>
        <v/>
      </c>
      <c r="AE224" s="36" t="str">
        <f t="shared" si="438"/>
        <v/>
      </c>
      <c r="AF224" s="49" t="str">
        <f t="shared" ref="AF224:AG224" si="439">+IFERROR(AF223/AF222,"")</f>
        <v/>
      </c>
      <c r="AG224" s="50" t="str">
        <f t="shared" si="439"/>
        <v/>
      </c>
      <c r="AH224" s="4"/>
      <c r="AI224" s="1"/>
    </row>
    <row r="225" spans="1:35" ht="15" customHeight="1">
      <c r="A225" s="4" t="s">
        <v>82</v>
      </c>
      <c r="B225" s="4" t="s">
        <v>50</v>
      </c>
      <c r="C225" s="236"/>
      <c r="D225" s="226" t="s">
        <v>36</v>
      </c>
      <c r="E225" s="225" t="s">
        <v>50</v>
      </c>
      <c r="F225" s="10" t="s">
        <v>40</v>
      </c>
      <c r="G225" s="19"/>
      <c r="H225" s="19"/>
      <c r="I225" s="19"/>
      <c r="J225" s="19"/>
      <c r="K225" s="19"/>
      <c r="L225" s="19"/>
      <c r="M225" s="19"/>
      <c r="N225" s="19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100">
        <f t="shared" ref="AF225:AF228" si="440">+SUM(O225:R225)</f>
        <v>0</v>
      </c>
      <c r="AG225" s="101">
        <f t="shared" ref="AG225:AG228" si="441">+SUM(S225:AD225)</f>
        <v>0</v>
      </c>
      <c r="AI225" s="124">
        <f>+SUMIF($O$1:$AD$1,"REAL",O225:AD225)</f>
        <v>0</v>
      </c>
    </row>
    <row r="226" spans="1:35" ht="15" customHeight="1">
      <c r="A226" s="4" t="s">
        <v>82</v>
      </c>
      <c r="B226" s="4" t="s">
        <v>50</v>
      </c>
      <c r="C226" s="236"/>
      <c r="D226" s="226"/>
      <c r="E226" s="225"/>
      <c r="F226" s="11" t="s">
        <v>88</v>
      </c>
      <c r="G226" s="34"/>
      <c r="H226" s="34"/>
      <c r="I226" s="34"/>
      <c r="J226" s="34"/>
      <c r="K226" s="34"/>
      <c r="L226" s="34"/>
      <c r="M226" s="34"/>
      <c r="N226" s="34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102">
        <f t="shared" si="440"/>
        <v>0</v>
      </c>
      <c r="AG226" s="103">
        <f t="shared" si="441"/>
        <v>0</v>
      </c>
      <c r="AI226" s="124">
        <f>+SUMIF($O$1:$AD$1,"REAL",O226:AD226)</f>
        <v>0</v>
      </c>
    </row>
    <row r="227" spans="1:35" ht="15" customHeight="1" outlineLevel="1">
      <c r="A227" s="4" t="s">
        <v>82</v>
      </c>
      <c r="B227" s="4" t="s">
        <v>50</v>
      </c>
      <c r="C227" s="236"/>
      <c r="D227" s="226"/>
      <c r="E227" s="225"/>
      <c r="F227" s="12" t="s">
        <v>1</v>
      </c>
      <c r="G227" s="35"/>
      <c r="H227" s="35"/>
      <c r="I227" s="35"/>
      <c r="J227" s="35"/>
      <c r="K227" s="35"/>
      <c r="L227" s="35"/>
      <c r="M227" s="35"/>
      <c r="N227" s="35"/>
      <c r="O227" s="99"/>
      <c r="P227" s="99">
        <v>0</v>
      </c>
      <c r="Q227" s="99">
        <v>0</v>
      </c>
      <c r="R227" s="99">
        <v>0</v>
      </c>
      <c r="S227" s="99">
        <v>0</v>
      </c>
      <c r="T227" s="99">
        <v>0</v>
      </c>
      <c r="U227" s="99">
        <v>0</v>
      </c>
      <c r="V227" s="99">
        <v>0</v>
      </c>
      <c r="W227" s="99">
        <v>11</v>
      </c>
      <c r="X227" s="99">
        <v>0</v>
      </c>
      <c r="Y227" s="99">
        <v>2</v>
      </c>
      <c r="Z227" s="99">
        <v>1</v>
      </c>
      <c r="AA227" s="99">
        <v>1</v>
      </c>
      <c r="AB227" s="99">
        <v>3</v>
      </c>
      <c r="AC227" s="99">
        <v>1</v>
      </c>
      <c r="AD227" s="99">
        <v>0</v>
      </c>
      <c r="AE227" s="99">
        <v>1</v>
      </c>
      <c r="AF227" s="104">
        <f t="shared" si="440"/>
        <v>0</v>
      </c>
      <c r="AG227" s="105">
        <f t="shared" si="441"/>
        <v>19</v>
      </c>
    </row>
    <row r="228" spans="1:35" ht="15" customHeight="1" outlineLevel="1">
      <c r="A228" s="4" t="s">
        <v>82</v>
      </c>
      <c r="B228" s="4" t="s">
        <v>50</v>
      </c>
      <c r="C228" s="236"/>
      <c r="D228" s="226"/>
      <c r="E228" s="225"/>
      <c r="F228" s="12" t="s">
        <v>2</v>
      </c>
      <c r="G228" s="35"/>
      <c r="H228" s="35"/>
      <c r="I228" s="35"/>
      <c r="J228" s="35"/>
      <c r="K228" s="35"/>
      <c r="L228" s="35"/>
      <c r="M228" s="35"/>
      <c r="N228" s="35"/>
      <c r="O228" s="99"/>
      <c r="P228" s="99">
        <v>0</v>
      </c>
      <c r="Q228" s="99">
        <v>0</v>
      </c>
      <c r="R228" s="99">
        <v>0</v>
      </c>
      <c r="S228" s="99">
        <v>0</v>
      </c>
      <c r="T228" s="99">
        <v>0</v>
      </c>
      <c r="U228" s="99">
        <v>0</v>
      </c>
      <c r="V228" s="99">
        <v>0</v>
      </c>
      <c r="W228" s="99">
        <v>0</v>
      </c>
      <c r="X228" s="99">
        <v>0</v>
      </c>
      <c r="Y228" s="99">
        <v>0</v>
      </c>
      <c r="Z228" s="99">
        <v>0</v>
      </c>
      <c r="AA228" s="99">
        <v>0</v>
      </c>
      <c r="AB228" s="99">
        <v>0</v>
      </c>
      <c r="AC228" s="99">
        <v>0</v>
      </c>
      <c r="AD228" s="99">
        <v>0</v>
      </c>
      <c r="AE228" s="99">
        <v>0</v>
      </c>
      <c r="AF228" s="104">
        <f t="shared" si="440"/>
        <v>0</v>
      </c>
      <c r="AG228" s="105">
        <f t="shared" si="441"/>
        <v>0</v>
      </c>
    </row>
    <row r="229" spans="1:35" ht="15" customHeight="1" outlineLevel="1">
      <c r="A229" s="4" t="s">
        <v>82</v>
      </c>
      <c r="B229" s="4" t="s">
        <v>50</v>
      </c>
      <c r="C229" s="236"/>
      <c r="D229" s="226"/>
      <c r="E229" s="225"/>
      <c r="F229" s="14" t="s">
        <v>83</v>
      </c>
      <c r="G229" s="37"/>
      <c r="H229" s="37"/>
      <c r="I229" s="37"/>
      <c r="J229" s="37"/>
      <c r="K229" s="37"/>
      <c r="L229" s="37"/>
      <c r="M229" s="37"/>
      <c r="N229" s="37"/>
      <c r="O229" s="106"/>
      <c r="P229" s="106">
        <v>0</v>
      </c>
      <c r="Q229" s="106">
        <v>0</v>
      </c>
      <c r="R229" s="106">
        <v>0</v>
      </c>
      <c r="S229" s="106">
        <v>0</v>
      </c>
      <c r="T229" s="106">
        <v>0</v>
      </c>
      <c r="U229" s="106">
        <v>0</v>
      </c>
      <c r="V229" s="106">
        <v>0</v>
      </c>
      <c r="W229" s="106">
        <v>0</v>
      </c>
      <c r="X229" s="106">
        <v>0</v>
      </c>
      <c r="Y229" s="106">
        <v>0</v>
      </c>
      <c r="Z229" s="106">
        <v>0</v>
      </c>
      <c r="AA229" s="106">
        <v>0</v>
      </c>
      <c r="AB229" s="106">
        <v>0</v>
      </c>
      <c r="AC229" s="106">
        <v>0</v>
      </c>
      <c r="AD229" s="106">
        <v>0</v>
      </c>
      <c r="AE229" s="106">
        <v>0</v>
      </c>
      <c r="AF229" s="107">
        <f t="shared" ref="AF229" si="442">+SUMIF($O$1:$AD$1,"REAL",O229:AD229)</f>
        <v>0</v>
      </c>
      <c r="AG229" s="108"/>
    </row>
    <row r="230" spans="1:35" ht="15" customHeight="1" outlineLevel="1">
      <c r="A230" s="4" t="s">
        <v>82</v>
      </c>
      <c r="B230" s="4" t="s">
        <v>50</v>
      </c>
      <c r="C230" s="236"/>
      <c r="D230" s="226"/>
      <c r="E230" s="225"/>
      <c r="F230" s="14" t="s">
        <v>103</v>
      </c>
      <c r="G230" s="37"/>
      <c r="H230" s="37"/>
      <c r="I230" s="37"/>
      <c r="J230" s="37"/>
      <c r="K230" s="37"/>
      <c r="L230" s="37"/>
      <c r="M230" s="37"/>
      <c r="N230" s="3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7"/>
      <c r="AG230" s="108"/>
    </row>
    <row r="231" spans="1:35" ht="15" customHeight="1" outlineLevel="1">
      <c r="A231" s="4" t="s">
        <v>82</v>
      </c>
      <c r="B231" s="4" t="s">
        <v>50</v>
      </c>
      <c r="C231" s="236"/>
      <c r="D231" s="226"/>
      <c r="E231" s="225"/>
      <c r="F231" s="14" t="s">
        <v>104</v>
      </c>
      <c r="G231" s="37"/>
      <c r="H231" s="37"/>
      <c r="I231" s="37"/>
      <c r="J231" s="37"/>
      <c r="K231" s="37"/>
      <c r="L231" s="37"/>
      <c r="M231" s="37"/>
      <c r="N231" s="3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7"/>
      <c r="AG231" s="108"/>
    </row>
    <row r="232" spans="1:35" s="8" customFormat="1" ht="15" customHeight="1">
      <c r="A232" s="4" t="s">
        <v>82</v>
      </c>
      <c r="B232" s="4" t="s">
        <v>50</v>
      </c>
      <c r="C232" s="236"/>
      <c r="D232" s="226"/>
      <c r="E232" s="225"/>
      <c r="F232" s="13" t="s">
        <v>90</v>
      </c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53" t="str">
        <f t="shared" ref="AF232:AG232" si="443">+IFERROR(AF226/AF225,"")</f>
        <v/>
      </c>
      <c r="AG232" s="54" t="str">
        <f t="shared" si="443"/>
        <v/>
      </c>
      <c r="AH232" s="4"/>
      <c r="AI232" s="1"/>
    </row>
    <row r="233" spans="1:35" ht="15" customHeight="1">
      <c r="A233" s="4" t="s">
        <v>82</v>
      </c>
      <c r="B233" s="4" t="s">
        <v>41</v>
      </c>
      <c r="C233" s="236"/>
      <c r="D233" s="222" t="s">
        <v>37</v>
      </c>
      <c r="E233" s="225" t="s">
        <v>41</v>
      </c>
      <c r="F233" s="10" t="s">
        <v>40</v>
      </c>
      <c r="G233" s="19"/>
      <c r="H233" s="19"/>
      <c r="I233" s="19"/>
      <c r="J233" s="19"/>
      <c r="K233" s="19"/>
      <c r="L233" s="19"/>
      <c r="M233" s="19"/>
      <c r="N233" s="19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  <c r="AE233" s="97"/>
      <c r="AF233" s="100">
        <f t="shared" ref="AF233:AF236" si="444">+SUM(O233:R233)</f>
        <v>0</v>
      </c>
      <c r="AG233" s="101">
        <f t="shared" ref="AG233:AG236" si="445">+SUM(S233:AD233)</f>
        <v>0</v>
      </c>
      <c r="AI233" s="124">
        <f>+SUMIF($O$1:$AD$1,"REAL",O233:AD233)</f>
        <v>0</v>
      </c>
    </row>
    <row r="234" spans="1:35" ht="15" customHeight="1">
      <c r="A234" s="4" t="s">
        <v>82</v>
      </c>
      <c r="B234" s="4" t="s">
        <v>41</v>
      </c>
      <c r="C234" s="236"/>
      <c r="D234" s="223"/>
      <c r="E234" s="225"/>
      <c r="F234" s="11" t="s">
        <v>88</v>
      </c>
      <c r="G234" s="34"/>
      <c r="H234" s="34"/>
      <c r="I234" s="34"/>
      <c r="J234" s="34"/>
      <c r="K234" s="34"/>
      <c r="L234" s="34"/>
      <c r="M234" s="34"/>
      <c r="N234" s="34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102">
        <f t="shared" si="444"/>
        <v>0</v>
      </c>
      <c r="AG234" s="103">
        <f t="shared" si="445"/>
        <v>0</v>
      </c>
      <c r="AI234" s="124">
        <f>+SUMIF($O$1:$AD$1,"REAL",O234:AD234)</f>
        <v>0</v>
      </c>
    </row>
    <row r="235" spans="1:35" ht="15" customHeight="1" outlineLevel="1">
      <c r="A235" s="4" t="s">
        <v>82</v>
      </c>
      <c r="B235" s="4" t="s">
        <v>41</v>
      </c>
      <c r="C235" s="236"/>
      <c r="D235" s="223"/>
      <c r="E235" s="225"/>
      <c r="F235" s="12" t="s">
        <v>105</v>
      </c>
      <c r="G235" s="35"/>
      <c r="H235" s="35"/>
      <c r="I235" s="35"/>
      <c r="J235" s="35"/>
      <c r="K235" s="35"/>
      <c r="L235" s="35"/>
      <c r="M235" s="35"/>
      <c r="N235" s="35"/>
      <c r="O235" s="99"/>
      <c r="P235" s="99">
        <v>0</v>
      </c>
      <c r="Q235" s="99">
        <v>0</v>
      </c>
      <c r="R235" s="99">
        <v>0</v>
      </c>
      <c r="S235" s="99">
        <v>0</v>
      </c>
      <c r="T235" s="99">
        <v>0</v>
      </c>
      <c r="U235" s="99">
        <v>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99">
        <v>0</v>
      </c>
      <c r="AE235" s="99">
        <v>0</v>
      </c>
      <c r="AF235" s="104">
        <f t="shared" si="444"/>
        <v>0</v>
      </c>
      <c r="AG235" s="105">
        <f t="shared" si="445"/>
        <v>0</v>
      </c>
    </row>
    <row r="236" spans="1:35" ht="15" customHeight="1" outlineLevel="1">
      <c r="A236" s="4" t="s">
        <v>82</v>
      </c>
      <c r="B236" s="4" t="s">
        <v>41</v>
      </c>
      <c r="C236" s="236"/>
      <c r="D236" s="223"/>
      <c r="E236" s="225"/>
      <c r="F236" s="12" t="s">
        <v>106</v>
      </c>
      <c r="G236" s="35"/>
      <c r="H236" s="35"/>
      <c r="I236" s="35"/>
      <c r="J236" s="35"/>
      <c r="K236" s="35"/>
      <c r="L236" s="35"/>
      <c r="M236" s="35"/>
      <c r="N236" s="35"/>
      <c r="O236" s="99"/>
      <c r="P236" s="99">
        <v>0</v>
      </c>
      <c r="Q236" s="99">
        <v>0</v>
      </c>
      <c r="R236" s="99">
        <v>0</v>
      </c>
      <c r="S236" s="99">
        <v>0</v>
      </c>
      <c r="T236" s="99">
        <v>0</v>
      </c>
      <c r="U236" s="99">
        <v>0</v>
      </c>
      <c r="V236" s="99">
        <v>0</v>
      </c>
      <c r="W236" s="99">
        <v>0</v>
      </c>
      <c r="X236" s="99">
        <v>0</v>
      </c>
      <c r="Y236" s="99">
        <v>0</v>
      </c>
      <c r="Z236" s="99">
        <v>0</v>
      </c>
      <c r="AA236" s="99">
        <v>0</v>
      </c>
      <c r="AB236" s="99">
        <v>0</v>
      </c>
      <c r="AC236" s="99">
        <v>0</v>
      </c>
      <c r="AD236" s="99">
        <v>0</v>
      </c>
      <c r="AE236" s="99">
        <v>0</v>
      </c>
      <c r="AF236" s="104">
        <f t="shared" si="444"/>
        <v>0</v>
      </c>
      <c r="AG236" s="105">
        <f t="shared" si="445"/>
        <v>0</v>
      </c>
    </row>
    <row r="237" spans="1:35" ht="15" customHeight="1" outlineLevel="1">
      <c r="A237" s="4" t="s">
        <v>82</v>
      </c>
      <c r="B237" s="4" t="s">
        <v>41</v>
      </c>
      <c r="C237" s="236"/>
      <c r="D237" s="223"/>
      <c r="E237" s="225"/>
      <c r="F237" s="12" t="s">
        <v>107</v>
      </c>
      <c r="G237" s="35"/>
      <c r="H237" s="35"/>
      <c r="I237" s="35"/>
      <c r="J237" s="35"/>
      <c r="K237" s="35"/>
      <c r="L237" s="35"/>
      <c r="M237" s="35"/>
      <c r="N237" s="35"/>
      <c r="O237" s="99"/>
      <c r="P237" s="99">
        <v>0</v>
      </c>
      <c r="Q237" s="99">
        <v>0</v>
      </c>
      <c r="R237" s="99">
        <v>0</v>
      </c>
      <c r="S237" s="99">
        <v>0</v>
      </c>
      <c r="T237" s="99">
        <v>0</v>
      </c>
      <c r="U237" s="99">
        <v>0</v>
      </c>
      <c r="V237" s="99">
        <v>0</v>
      </c>
      <c r="W237" s="99">
        <v>0</v>
      </c>
      <c r="X237" s="99">
        <v>0</v>
      </c>
      <c r="Y237" s="99">
        <v>0</v>
      </c>
      <c r="Z237" s="99">
        <v>0</v>
      </c>
      <c r="AA237" s="99">
        <v>0</v>
      </c>
      <c r="AB237" s="99">
        <v>0</v>
      </c>
      <c r="AC237" s="99">
        <v>0</v>
      </c>
      <c r="AD237" s="99">
        <v>0</v>
      </c>
      <c r="AE237" s="99">
        <v>0</v>
      </c>
      <c r="AF237" s="104"/>
      <c r="AG237" s="105"/>
    </row>
    <row r="238" spans="1:35" s="8" customFormat="1" ht="15" customHeight="1">
      <c r="A238" s="4" t="s">
        <v>82</v>
      </c>
      <c r="B238" s="4" t="s">
        <v>41</v>
      </c>
      <c r="C238" s="236"/>
      <c r="D238" s="223"/>
      <c r="E238" s="225"/>
      <c r="F238" s="13" t="s">
        <v>90</v>
      </c>
      <c r="G238" s="36"/>
      <c r="H238" s="36"/>
      <c r="I238" s="36"/>
      <c r="J238" s="36"/>
      <c r="K238" s="36"/>
      <c r="L238" s="36"/>
      <c r="M238" s="36"/>
      <c r="N238" s="36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10" t="str">
        <f t="shared" ref="AF238:AG238" si="446">+IFERROR(AF234/AF233,"")</f>
        <v/>
      </c>
      <c r="AG238" s="111" t="str">
        <f t="shared" si="446"/>
        <v/>
      </c>
      <c r="AH238" s="4"/>
      <c r="AI238" s="1"/>
    </row>
    <row r="239" spans="1:35" s="8" customFormat="1" ht="15" customHeight="1">
      <c r="A239" s="4" t="s">
        <v>82</v>
      </c>
      <c r="B239" s="8" t="s">
        <v>108</v>
      </c>
      <c r="C239" s="236"/>
      <c r="D239" s="223"/>
      <c r="E239" s="225" t="s">
        <v>108</v>
      </c>
      <c r="F239" s="10" t="s">
        <v>40</v>
      </c>
      <c r="G239" s="19"/>
      <c r="H239" s="19"/>
      <c r="I239" s="19"/>
      <c r="J239" s="19"/>
      <c r="K239" s="19"/>
      <c r="L239" s="19"/>
      <c r="M239" s="19"/>
      <c r="N239" s="19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100"/>
      <c r="AG239" s="101"/>
      <c r="AH239" s="4"/>
      <c r="AI239" s="124">
        <f>+SUMIF($O$1:$AD$1,"REAL",O239:AD239)</f>
        <v>0</v>
      </c>
    </row>
    <row r="240" spans="1:35" s="8" customFormat="1" ht="15" customHeight="1">
      <c r="A240" s="4" t="s">
        <v>82</v>
      </c>
      <c r="B240" s="8" t="s">
        <v>108</v>
      </c>
      <c r="C240" s="236"/>
      <c r="D240" s="223"/>
      <c r="E240" s="225"/>
      <c r="F240" s="11" t="s">
        <v>88</v>
      </c>
      <c r="G240" s="34"/>
      <c r="H240" s="34"/>
      <c r="I240" s="34"/>
      <c r="J240" s="34"/>
      <c r="K240" s="34"/>
      <c r="L240" s="34"/>
      <c r="M240" s="34"/>
      <c r="N240" s="34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102"/>
      <c r="AG240" s="103"/>
      <c r="AH240" s="4"/>
      <c r="AI240" s="124">
        <f>+SUMIF($O$1:$AD$1,"REAL",O240:AD240)</f>
        <v>0</v>
      </c>
    </row>
    <row r="241" spans="1:35" s="8" customFormat="1" ht="15" customHeight="1">
      <c r="A241" s="4" t="s">
        <v>82</v>
      </c>
      <c r="B241" s="8" t="s">
        <v>108</v>
      </c>
      <c r="C241" s="236"/>
      <c r="D241" s="223"/>
      <c r="E241" s="225"/>
      <c r="F241" s="12" t="s">
        <v>110</v>
      </c>
      <c r="G241" s="35"/>
      <c r="H241" s="35"/>
      <c r="I241" s="35"/>
      <c r="J241" s="35"/>
      <c r="K241" s="35"/>
      <c r="L241" s="35"/>
      <c r="M241" s="35"/>
      <c r="N241" s="35"/>
      <c r="O241" s="99"/>
      <c r="P241" s="99">
        <v>0</v>
      </c>
      <c r="Q241" s="99">
        <v>0</v>
      </c>
      <c r="R241" s="99">
        <v>0</v>
      </c>
      <c r="S241" s="99">
        <v>0</v>
      </c>
      <c r="T241" s="99">
        <v>0</v>
      </c>
      <c r="U241" s="99">
        <v>0</v>
      </c>
      <c r="V241" s="99">
        <v>0</v>
      </c>
      <c r="W241" s="99">
        <v>0</v>
      </c>
      <c r="X241" s="99">
        <v>0</v>
      </c>
      <c r="Y241" s="99">
        <v>0</v>
      </c>
      <c r="Z241" s="99">
        <v>0</v>
      </c>
      <c r="AA241" s="99">
        <v>0</v>
      </c>
      <c r="AB241" s="99">
        <v>0</v>
      </c>
      <c r="AC241" s="99">
        <v>0</v>
      </c>
      <c r="AD241" s="99">
        <v>0</v>
      </c>
      <c r="AE241" s="99">
        <v>0</v>
      </c>
      <c r="AF241" s="104"/>
      <c r="AG241" s="105"/>
      <c r="AH241" s="4"/>
      <c r="AI241" s="1"/>
    </row>
    <row r="242" spans="1:35" s="8" customFormat="1" ht="15" customHeight="1">
      <c r="A242" s="4" t="s">
        <v>82</v>
      </c>
      <c r="B242" s="8" t="s">
        <v>108</v>
      </c>
      <c r="C242" s="236"/>
      <c r="D242" s="223"/>
      <c r="E242" s="225"/>
      <c r="F242" s="12" t="s">
        <v>111</v>
      </c>
      <c r="G242" s="35"/>
      <c r="H242" s="35"/>
      <c r="I242" s="35"/>
      <c r="J242" s="35"/>
      <c r="K242" s="35"/>
      <c r="L242" s="35"/>
      <c r="M242" s="35"/>
      <c r="N242" s="35"/>
      <c r="O242" s="99"/>
      <c r="P242" s="99">
        <v>0</v>
      </c>
      <c r="Q242" s="99">
        <v>0</v>
      </c>
      <c r="R242" s="99">
        <v>0</v>
      </c>
      <c r="S242" s="99">
        <v>0</v>
      </c>
      <c r="T242" s="99">
        <v>0</v>
      </c>
      <c r="U242" s="99">
        <v>0</v>
      </c>
      <c r="V242" s="99">
        <v>0</v>
      </c>
      <c r="W242" s="99">
        <v>0</v>
      </c>
      <c r="X242" s="99">
        <v>0</v>
      </c>
      <c r="Y242" s="99">
        <v>0</v>
      </c>
      <c r="Z242" s="99">
        <v>0</v>
      </c>
      <c r="AA242" s="99">
        <v>0</v>
      </c>
      <c r="AB242" s="99">
        <v>0</v>
      </c>
      <c r="AC242" s="99">
        <v>0</v>
      </c>
      <c r="AD242" s="99">
        <v>0</v>
      </c>
      <c r="AE242" s="99">
        <v>0</v>
      </c>
      <c r="AF242" s="104"/>
      <c r="AG242" s="105"/>
      <c r="AH242" s="4"/>
      <c r="AI242" s="1"/>
    </row>
    <row r="243" spans="1:35" s="8" customFormat="1" ht="15" customHeight="1">
      <c r="A243" s="4" t="s">
        <v>82</v>
      </c>
      <c r="B243" s="8" t="s">
        <v>108</v>
      </c>
      <c r="C243" s="236"/>
      <c r="D243" s="223"/>
      <c r="E243" s="225"/>
      <c r="F243" s="12" t="s">
        <v>112</v>
      </c>
      <c r="G243" s="35"/>
      <c r="H243" s="35"/>
      <c r="I243" s="35"/>
      <c r="J243" s="35"/>
      <c r="K243" s="35"/>
      <c r="L243" s="35"/>
      <c r="M243" s="35"/>
      <c r="N243" s="35"/>
      <c r="O243" s="99"/>
      <c r="P243" s="99">
        <v>0</v>
      </c>
      <c r="Q243" s="99">
        <v>0</v>
      </c>
      <c r="R243" s="99">
        <v>0</v>
      </c>
      <c r="S243" s="99">
        <v>0</v>
      </c>
      <c r="T243" s="99">
        <v>0</v>
      </c>
      <c r="U243" s="99">
        <v>0</v>
      </c>
      <c r="V243" s="99">
        <v>0</v>
      </c>
      <c r="W243" s="99">
        <v>0</v>
      </c>
      <c r="X243" s="99">
        <v>0</v>
      </c>
      <c r="Y243" s="99">
        <v>0</v>
      </c>
      <c r="Z243" s="99">
        <v>0</v>
      </c>
      <c r="AA243" s="99">
        <v>0</v>
      </c>
      <c r="AB243" s="99">
        <v>0</v>
      </c>
      <c r="AC243" s="99">
        <v>0</v>
      </c>
      <c r="AD243" s="99">
        <v>0</v>
      </c>
      <c r="AE243" s="99">
        <v>0</v>
      </c>
      <c r="AF243" s="104"/>
      <c r="AG243" s="105"/>
      <c r="AH243" s="4"/>
      <c r="AI243" s="1"/>
    </row>
    <row r="244" spans="1:35" s="8" customFormat="1" ht="15" customHeight="1">
      <c r="A244" s="4" t="s">
        <v>82</v>
      </c>
      <c r="B244" s="8" t="s">
        <v>108</v>
      </c>
      <c r="C244" s="236"/>
      <c r="D244" s="223"/>
      <c r="E244" s="225"/>
      <c r="F244" s="13" t="s">
        <v>90</v>
      </c>
      <c r="G244" s="36"/>
      <c r="H244" s="36"/>
      <c r="I244" s="36"/>
      <c r="J244" s="36"/>
      <c r="K244" s="36"/>
      <c r="L244" s="36"/>
      <c r="M244" s="36"/>
      <c r="N244" s="36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10"/>
      <c r="AG244" s="111"/>
      <c r="AH244" s="4"/>
      <c r="AI244" s="1"/>
    </row>
    <row r="245" spans="1:35" s="8" customFormat="1" ht="15" customHeight="1">
      <c r="A245" s="4" t="s">
        <v>82</v>
      </c>
      <c r="B245" s="8" t="s">
        <v>109</v>
      </c>
      <c r="C245" s="236"/>
      <c r="D245" s="223"/>
      <c r="E245" s="225" t="s">
        <v>109</v>
      </c>
      <c r="F245" s="10" t="s">
        <v>40</v>
      </c>
      <c r="G245" s="19"/>
      <c r="H245" s="19"/>
      <c r="I245" s="19"/>
      <c r="J245" s="19"/>
      <c r="K245" s="19"/>
      <c r="L245" s="19"/>
      <c r="M245" s="19"/>
      <c r="N245" s="19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  <c r="AF245" s="100"/>
      <c r="AG245" s="101"/>
      <c r="AH245" s="4"/>
      <c r="AI245" s="124">
        <f>+SUMIF($O$1:$AD$1,"REAL",O245:AD245)</f>
        <v>0</v>
      </c>
    </row>
    <row r="246" spans="1:35" s="8" customFormat="1" ht="15" customHeight="1">
      <c r="A246" s="4" t="s">
        <v>82</v>
      </c>
      <c r="B246" s="8" t="s">
        <v>109</v>
      </c>
      <c r="C246" s="236"/>
      <c r="D246" s="223"/>
      <c r="E246" s="225"/>
      <c r="F246" s="11" t="s">
        <v>88</v>
      </c>
      <c r="G246" s="34"/>
      <c r="H246" s="34"/>
      <c r="I246" s="34"/>
      <c r="J246" s="34"/>
      <c r="K246" s="34"/>
      <c r="L246" s="34"/>
      <c r="M246" s="34"/>
      <c r="N246" s="34"/>
      <c r="O246" s="98"/>
      <c r="P246" s="98">
        <f>+SUM(P247:P249)</f>
        <v>0</v>
      </c>
      <c r="Q246" s="98">
        <f t="shared" ref="Q246:Y246" si="447">+SUM(Q247:Q249)</f>
        <v>0</v>
      </c>
      <c r="R246" s="98">
        <f t="shared" si="447"/>
        <v>0</v>
      </c>
      <c r="S246" s="98">
        <f t="shared" si="447"/>
        <v>0</v>
      </c>
      <c r="T246" s="98">
        <f t="shared" si="447"/>
        <v>0</v>
      </c>
      <c r="U246" s="98">
        <f t="shared" si="447"/>
        <v>0</v>
      </c>
      <c r="V246" s="98">
        <f t="shared" si="447"/>
        <v>0</v>
      </c>
      <c r="W246" s="98">
        <f t="shared" si="447"/>
        <v>0</v>
      </c>
      <c r="X246" s="98">
        <f t="shared" si="447"/>
        <v>0</v>
      </c>
      <c r="Y246" s="98">
        <f t="shared" si="447"/>
        <v>0</v>
      </c>
      <c r="Z246" s="98">
        <f t="shared" ref="Z246:AA246" si="448">+SUM(Z247:Z249)</f>
        <v>0</v>
      </c>
      <c r="AA246" s="98">
        <f t="shared" si="448"/>
        <v>0</v>
      </c>
      <c r="AB246" s="98">
        <f t="shared" ref="AB246:AC246" si="449">+SUM(AB247:AB249)</f>
        <v>0</v>
      </c>
      <c r="AC246" s="98">
        <f t="shared" si="449"/>
        <v>0</v>
      </c>
      <c r="AD246" s="98">
        <f t="shared" ref="AD246:AE246" si="450">+SUM(AD247:AD249)</f>
        <v>0</v>
      </c>
      <c r="AE246" s="98">
        <f t="shared" si="450"/>
        <v>0</v>
      </c>
      <c r="AF246" s="102"/>
      <c r="AG246" s="103"/>
      <c r="AH246" s="4"/>
      <c r="AI246" s="124">
        <f>+SUMIF($O$1:$AD$1,"REAL",O246:AD246)</f>
        <v>0</v>
      </c>
    </row>
    <row r="247" spans="1:35" s="8" customFormat="1" ht="15" customHeight="1">
      <c r="A247" s="4" t="s">
        <v>82</v>
      </c>
      <c r="B247" s="8" t="s">
        <v>109</v>
      </c>
      <c r="C247" s="236"/>
      <c r="D247" s="223"/>
      <c r="E247" s="225"/>
      <c r="F247" s="12" t="s">
        <v>113</v>
      </c>
      <c r="G247" s="35"/>
      <c r="H247" s="35"/>
      <c r="I247" s="35"/>
      <c r="J247" s="35"/>
      <c r="K247" s="35"/>
      <c r="L247" s="35"/>
      <c r="M247" s="35"/>
      <c r="N247" s="35"/>
      <c r="O247" s="99"/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X247" s="99">
        <v>0</v>
      </c>
      <c r="Y247" s="99">
        <v>0</v>
      </c>
      <c r="Z247" s="99">
        <v>0</v>
      </c>
      <c r="AA247" s="99">
        <v>0</v>
      </c>
      <c r="AB247" s="99">
        <v>0</v>
      </c>
      <c r="AC247" s="99">
        <v>0</v>
      </c>
      <c r="AD247" s="99">
        <v>0</v>
      </c>
      <c r="AE247" s="99">
        <v>0</v>
      </c>
      <c r="AF247" s="104"/>
      <c r="AG247" s="105"/>
      <c r="AH247" s="4"/>
      <c r="AI247" s="1"/>
    </row>
    <row r="248" spans="1:35" s="8" customFormat="1" ht="15" customHeight="1">
      <c r="A248" s="4" t="s">
        <v>82</v>
      </c>
      <c r="B248" s="8" t="s">
        <v>109</v>
      </c>
      <c r="C248" s="236"/>
      <c r="D248" s="223"/>
      <c r="E248" s="225"/>
      <c r="F248" s="12" t="s">
        <v>114</v>
      </c>
      <c r="G248" s="35"/>
      <c r="H248" s="35"/>
      <c r="I248" s="35"/>
      <c r="J248" s="35"/>
      <c r="K248" s="35"/>
      <c r="L248" s="35"/>
      <c r="M248" s="35"/>
      <c r="N248" s="35"/>
      <c r="O248" s="99"/>
      <c r="P248" s="99">
        <v>0</v>
      </c>
      <c r="Q248" s="99">
        <v>0</v>
      </c>
      <c r="R248" s="99">
        <v>0</v>
      </c>
      <c r="S248" s="99">
        <v>0</v>
      </c>
      <c r="T248" s="99">
        <v>0</v>
      </c>
      <c r="U248" s="99">
        <v>0</v>
      </c>
      <c r="V248" s="99">
        <v>0</v>
      </c>
      <c r="W248" s="99">
        <v>0</v>
      </c>
      <c r="X248" s="99">
        <v>0</v>
      </c>
      <c r="Y248" s="99">
        <v>0</v>
      </c>
      <c r="Z248" s="99">
        <v>0</v>
      </c>
      <c r="AA248" s="99">
        <v>0</v>
      </c>
      <c r="AB248" s="99">
        <v>0</v>
      </c>
      <c r="AC248" s="99">
        <v>0</v>
      </c>
      <c r="AD248" s="99">
        <v>0</v>
      </c>
      <c r="AE248" s="99">
        <v>0</v>
      </c>
      <c r="AF248" s="104"/>
      <c r="AG248" s="105"/>
      <c r="AH248" s="4"/>
      <c r="AI248" s="1"/>
    </row>
    <row r="249" spans="1:35" s="8" customFormat="1" ht="15" customHeight="1">
      <c r="A249" s="4" t="s">
        <v>82</v>
      </c>
      <c r="B249" s="8" t="s">
        <v>109</v>
      </c>
      <c r="C249" s="236"/>
      <c r="D249" s="223"/>
      <c r="E249" s="225"/>
      <c r="F249" s="12" t="s">
        <v>115</v>
      </c>
      <c r="G249" s="35"/>
      <c r="H249" s="35"/>
      <c r="I249" s="35"/>
      <c r="J249" s="35"/>
      <c r="K249" s="35"/>
      <c r="L249" s="35"/>
      <c r="M249" s="35"/>
      <c r="N249" s="35"/>
      <c r="O249" s="99"/>
      <c r="P249" s="99">
        <v>0</v>
      </c>
      <c r="Q249" s="99">
        <v>0</v>
      </c>
      <c r="R249" s="99">
        <v>0</v>
      </c>
      <c r="S249" s="99">
        <v>0</v>
      </c>
      <c r="T249" s="99">
        <v>0</v>
      </c>
      <c r="U249" s="99">
        <v>0</v>
      </c>
      <c r="V249" s="99">
        <v>0</v>
      </c>
      <c r="W249" s="99">
        <v>0</v>
      </c>
      <c r="X249" s="99">
        <v>0</v>
      </c>
      <c r="Y249" s="99">
        <v>0</v>
      </c>
      <c r="Z249" s="99">
        <v>0</v>
      </c>
      <c r="AA249" s="99">
        <v>0</v>
      </c>
      <c r="AB249" s="99">
        <v>0</v>
      </c>
      <c r="AC249" s="99">
        <v>0</v>
      </c>
      <c r="AD249" s="99">
        <v>0</v>
      </c>
      <c r="AE249" s="99">
        <v>0</v>
      </c>
      <c r="AF249" s="104"/>
      <c r="AG249" s="105"/>
      <c r="AH249" s="4"/>
      <c r="AI249" s="1"/>
    </row>
    <row r="250" spans="1:35" s="8" customFormat="1" ht="15" customHeight="1">
      <c r="A250" s="4" t="s">
        <v>82</v>
      </c>
      <c r="B250" s="8" t="s">
        <v>109</v>
      </c>
      <c r="C250" s="236"/>
      <c r="D250" s="224"/>
      <c r="E250" s="225"/>
      <c r="F250" s="13" t="s">
        <v>90</v>
      </c>
      <c r="G250" s="36"/>
      <c r="H250" s="36"/>
      <c r="I250" s="36"/>
      <c r="J250" s="36"/>
      <c r="K250" s="36"/>
      <c r="L250" s="36"/>
      <c r="M250" s="36"/>
      <c r="N250" s="36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10"/>
      <c r="AG250" s="111"/>
      <c r="AH250" s="4"/>
      <c r="AI250" s="1"/>
    </row>
    <row r="251" spans="1:35" ht="15" customHeight="1">
      <c r="A251" s="4" t="s">
        <v>82</v>
      </c>
      <c r="B251" s="4" t="s">
        <v>61</v>
      </c>
      <c r="C251" s="236"/>
      <c r="D251" s="226" t="s">
        <v>38</v>
      </c>
      <c r="E251" s="225" t="s">
        <v>61</v>
      </c>
      <c r="F251" s="10" t="s">
        <v>40</v>
      </c>
      <c r="G251" s="19"/>
      <c r="H251" s="19"/>
      <c r="I251" s="19"/>
      <c r="J251" s="19"/>
      <c r="K251" s="19"/>
      <c r="L251" s="19"/>
      <c r="M251" s="19"/>
      <c r="N251" s="19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  <c r="AE251" s="97"/>
      <c r="AF251" s="100">
        <f t="shared" ref="AF251:AF252" si="451">+SUM(O251:R251)</f>
        <v>0</v>
      </c>
      <c r="AG251" s="101">
        <f t="shared" ref="AG251:AG252" si="452">+SUM(S251:AD251)</f>
        <v>0</v>
      </c>
      <c r="AI251" s="124">
        <f>+SUMIF($O$1:$AD$1,"REAL",O251:AD251)</f>
        <v>0</v>
      </c>
    </row>
    <row r="252" spans="1:35" ht="15" customHeight="1">
      <c r="A252" s="4" t="s">
        <v>82</v>
      </c>
      <c r="B252" s="4" t="s">
        <v>61</v>
      </c>
      <c r="C252" s="236"/>
      <c r="D252" s="226"/>
      <c r="E252" s="225"/>
      <c r="F252" s="11" t="s">
        <v>88</v>
      </c>
      <c r="G252" s="34"/>
      <c r="H252" s="34"/>
      <c r="I252" s="34"/>
      <c r="J252" s="34"/>
      <c r="K252" s="34"/>
      <c r="L252" s="34"/>
      <c r="M252" s="34"/>
      <c r="N252" s="34"/>
      <c r="O252" s="98"/>
      <c r="P252" s="98">
        <v>0</v>
      </c>
      <c r="Q252" s="98">
        <v>0</v>
      </c>
      <c r="R252" s="98">
        <v>0</v>
      </c>
      <c r="S252" s="98">
        <v>0</v>
      </c>
      <c r="T252" s="98">
        <v>0</v>
      </c>
      <c r="U252" s="98">
        <v>0</v>
      </c>
      <c r="V252" s="98">
        <v>0</v>
      </c>
      <c r="W252" s="98">
        <v>0</v>
      </c>
      <c r="X252" s="98">
        <v>0</v>
      </c>
      <c r="Y252" s="98">
        <v>0</v>
      </c>
      <c r="Z252" s="98">
        <v>0</v>
      </c>
      <c r="AA252" s="98">
        <v>0</v>
      </c>
      <c r="AB252" s="98">
        <v>0</v>
      </c>
      <c r="AC252" s="98">
        <v>0</v>
      </c>
      <c r="AD252" s="98">
        <v>0</v>
      </c>
      <c r="AE252" s="98">
        <v>0</v>
      </c>
      <c r="AF252" s="102">
        <f t="shared" si="451"/>
        <v>0</v>
      </c>
      <c r="AG252" s="103">
        <f t="shared" si="452"/>
        <v>0</v>
      </c>
      <c r="AI252" s="124">
        <f>+SUMIF($O$1:$AD$1,"REAL",O252:AD252)</f>
        <v>0</v>
      </c>
    </row>
    <row r="253" spans="1:35" s="8" customFormat="1" ht="15" customHeight="1">
      <c r="A253" s="4" t="s">
        <v>82</v>
      </c>
      <c r="B253" s="4" t="s">
        <v>61</v>
      </c>
      <c r="C253" s="236"/>
      <c r="D253" s="226"/>
      <c r="E253" s="225"/>
      <c r="F253" s="13" t="s">
        <v>90</v>
      </c>
      <c r="G253" s="36"/>
      <c r="H253" s="36"/>
      <c r="I253" s="36"/>
      <c r="J253" s="36"/>
      <c r="K253" s="36"/>
      <c r="L253" s="36"/>
      <c r="M253" s="36"/>
      <c r="N253" s="36"/>
      <c r="O253" s="36"/>
      <c r="P253" s="36" t="str">
        <f t="shared" ref="P253:Y253" si="453">+IFERROR(P252/P251,"")</f>
        <v/>
      </c>
      <c r="Q253" s="36" t="str">
        <f t="shared" si="453"/>
        <v/>
      </c>
      <c r="R253" s="36" t="str">
        <f t="shared" si="453"/>
        <v/>
      </c>
      <c r="S253" s="36" t="str">
        <f t="shared" si="453"/>
        <v/>
      </c>
      <c r="T253" s="36" t="str">
        <f t="shared" si="453"/>
        <v/>
      </c>
      <c r="U253" s="36" t="str">
        <f t="shared" si="453"/>
        <v/>
      </c>
      <c r="V253" s="36" t="str">
        <f t="shared" si="453"/>
        <v/>
      </c>
      <c r="W253" s="36" t="str">
        <f t="shared" si="453"/>
        <v/>
      </c>
      <c r="X253" s="36" t="str">
        <f t="shared" si="453"/>
        <v/>
      </c>
      <c r="Y253" s="36" t="str">
        <f t="shared" si="453"/>
        <v/>
      </c>
      <c r="Z253" s="36" t="str">
        <f t="shared" ref="Z253:AA253" si="454">+IFERROR(Z252/Z251,"")</f>
        <v/>
      </c>
      <c r="AA253" s="36" t="str">
        <f t="shared" si="454"/>
        <v/>
      </c>
      <c r="AB253" s="36" t="str">
        <f t="shared" ref="AB253:AC253" si="455">+IFERROR(AB252/AB251,"")</f>
        <v/>
      </c>
      <c r="AC253" s="36" t="str">
        <f t="shared" si="455"/>
        <v/>
      </c>
      <c r="AD253" s="36" t="str">
        <f t="shared" ref="AD253:AE253" si="456">+IFERROR(AD252/AD251,"")</f>
        <v/>
      </c>
      <c r="AE253" s="36" t="str">
        <f t="shared" si="456"/>
        <v/>
      </c>
      <c r="AF253" s="53" t="str">
        <f t="shared" ref="AF253:AG253" si="457">+IFERROR(AF252/AF251,"")</f>
        <v/>
      </c>
      <c r="AG253" s="54" t="str">
        <f t="shared" si="457"/>
        <v/>
      </c>
      <c r="AH253" s="4"/>
      <c r="AI253" s="1"/>
    </row>
    <row r="254" spans="1:35" ht="15" customHeight="1">
      <c r="A254" s="4" t="s">
        <v>82</v>
      </c>
      <c r="B254" s="4" t="s">
        <v>62</v>
      </c>
      <c r="C254" s="236"/>
      <c r="D254" s="226"/>
      <c r="E254" s="225" t="s">
        <v>62</v>
      </c>
      <c r="F254" s="10" t="s">
        <v>40</v>
      </c>
      <c r="G254" s="19"/>
      <c r="H254" s="19"/>
      <c r="I254" s="19"/>
      <c r="J254" s="19"/>
      <c r="K254" s="19"/>
      <c r="L254" s="19"/>
      <c r="M254" s="19"/>
      <c r="N254" s="19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100">
        <f t="shared" ref="AF254:AF255" si="458">+SUM(O254:R254)</f>
        <v>0</v>
      </c>
      <c r="AG254" s="101">
        <f t="shared" ref="AG254:AG255" si="459">+SUM(S254:AD254)</f>
        <v>0</v>
      </c>
      <c r="AI254" s="124">
        <f>+SUMIF($O$1:$AD$1,"REAL",O254:AD254)</f>
        <v>0</v>
      </c>
    </row>
    <row r="255" spans="1:35" ht="15" customHeight="1">
      <c r="A255" s="4" t="s">
        <v>82</v>
      </c>
      <c r="B255" s="4" t="s">
        <v>62</v>
      </c>
      <c r="C255" s="236"/>
      <c r="D255" s="226"/>
      <c r="E255" s="225"/>
      <c r="F255" s="11" t="s">
        <v>88</v>
      </c>
      <c r="G255" s="34"/>
      <c r="H255" s="34"/>
      <c r="I255" s="34"/>
      <c r="J255" s="34"/>
      <c r="K255" s="34"/>
      <c r="L255" s="34"/>
      <c r="M255" s="34"/>
      <c r="N255" s="34"/>
      <c r="O255" s="98"/>
      <c r="P255" s="98">
        <v>0</v>
      </c>
      <c r="Q255" s="98">
        <v>0</v>
      </c>
      <c r="R255" s="98">
        <v>0</v>
      </c>
      <c r="S255" s="98">
        <v>0</v>
      </c>
      <c r="T255" s="98">
        <v>0</v>
      </c>
      <c r="U255" s="98">
        <v>0</v>
      </c>
      <c r="V255" s="98">
        <v>0</v>
      </c>
      <c r="W255" s="98">
        <v>0</v>
      </c>
      <c r="X255" s="98">
        <v>0</v>
      </c>
      <c r="Y255" s="98">
        <v>0</v>
      </c>
      <c r="Z255" s="98">
        <v>0</v>
      </c>
      <c r="AA255" s="98">
        <v>0</v>
      </c>
      <c r="AB255" s="98">
        <v>0</v>
      </c>
      <c r="AC255" s="98">
        <v>0</v>
      </c>
      <c r="AD255" s="98">
        <v>0</v>
      </c>
      <c r="AE255" s="98">
        <v>0</v>
      </c>
      <c r="AF255" s="102">
        <f t="shared" si="458"/>
        <v>0</v>
      </c>
      <c r="AG255" s="103">
        <f t="shared" si="459"/>
        <v>0</v>
      </c>
      <c r="AI255" s="124">
        <f>+SUMIF($O$1:$AD$1,"REAL",O255:AD255)</f>
        <v>0</v>
      </c>
    </row>
    <row r="256" spans="1:35" s="8" customFormat="1" ht="15" customHeight="1">
      <c r="A256" s="4" t="s">
        <v>82</v>
      </c>
      <c r="B256" s="4" t="s">
        <v>62</v>
      </c>
      <c r="C256" s="236"/>
      <c r="D256" s="226"/>
      <c r="E256" s="225"/>
      <c r="F256" s="13" t="s">
        <v>90</v>
      </c>
      <c r="G256" s="36"/>
      <c r="H256" s="36"/>
      <c r="I256" s="36"/>
      <c r="J256" s="36"/>
      <c r="K256" s="36"/>
      <c r="L256" s="36"/>
      <c r="M256" s="36"/>
      <c r="N256" s="36"/>
      <c r="O256" s="36"/>
      <c r="P256" s="36" t="str">
        <f t="shared" ref="P256:Y256" si="460">+IFERROR(P255/P254,"")</f>
        <v/>
      </c>
      <c r="Q256" s="36" t="str">
        <f t="shared" si="460"/>
        <v/>
      </c>
      <c r="R256" s="36" t="str">
        <f t="shared" si="460"/>
        <v/>
      </c>
      <c r="S256" s="36" t="str">
        <f t="shared" si="460"/>
        <v/>
      </c>
      <c r="T256" s="36" t="str">
        <f t="shared" si="460"/>
        <v/>
      </c>
      <c r="U256" s="36" t="str">
        <f t="shared" si="460"/>
        <v/>
      </c>
      <c r="V256" s="36" t="str">
        <f t="shared" si="460"/>
        <v/>
      </c>
      <c r="W256" s="36" t="str">
        <f t="shared" si="460"/>
        <v/>
      </c>
      <c r="X256" s="36" t="str">
        <f t="shared" si="460"/>
        <v/>
      </c>
      <c r="Y256" s="36" t="str">
        <f t="shared" si="460"/>
        <v/>
      </c>
      <c r="Z256" s="36" t="str">
        <f t="shared" ref="Z256:AA256" si="461">+IFERROR(Z255/Z254,"")</f>
        <v/>
      </c>
      <c r="AA256" s="36" t="str">
        <f t="shared" si="461"/>
        <v/>
      </c>
      <c r="AB256" s="36" t="str">
        <f t="shared" ref="AB256:AC256" si="462">+IFERROR(AB255/AB254,"")</f>
        <v/>
      </c>
      <c r="AC256" s="36" t="str">
        <f t="shared" si="462"/>
        <v/>
      </c>
      <c r="AD256" s="36" t="str">
        <f t="shared" ref="AD256:AE256" si="463">+IFERROR(AD255/AD254,"")</f>
        <v/>
      </c>
      <c r="AE256" s="36" t="str">
        <f t="shared" si="463"/>
        <v/>
      </c>
      <c r="AF256" s="49" t="str">
        <f t="shared" ref="AF256:AG256" si="464">+IFERROR(AF255/AF254,"")</f>
        <v/>
      </c>
      <c r="AG256" s="50" t="str">
        <f t="shared" si="464"/>
        <v/>
      </c>
      <c r="AH256" s="4"/>
      <c r="AI256" s="1"/>
    </row>
    <row r="257" spans="1:35" s="8" customFormat="1" ht="15" customHeight="1">
      <c r="A257" s="4" t="s">
        <v>82</v>
      </c>
      <c r="B257" s="8" t="s">
        <v>72</v>
      </c>
      <c r="C257" s="236"/>
      <c r="D257" s="226"/>
      <c r="E257" s="225" t="s">
        <v>72</v>
      </c>
      <c r="F257" s="10" t="s">
        <v>40</v>
      </c>
      <c r="G257" s="19"/>
      <c r="H257" s="19"/>
      <c r="I257" s="19"/>
      <c r="J257" s="19"/>
      <c r="K257" s="19"/>
      <c r="L257" s="19"/>
      <c r="M257" s="19"/>
      <c r="N257" s="19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100">
        <f t="shared" ref="AF257:AF258" si="465">+SUM(O257:R257)</f>
        <v>0</v>
      </c>
      <c r="AG257" s="101">
        <f t="shared" ref="AG257:AG258" si="466">+SUM(S257:AD257)</f>
        <v>0</v>
      </c>
      <c r="AH257" s="4"/>
      <c r="AI257" s="124">
        <f>+SUMIF($O$1:$AD$1,"REAL",O257:AD257)</f>
        <v>0</v>
      </c>
    </row>
    <row r="258" spans="1:35" s="8" customFormat="1" ht="15" customHeight="1">
      <c r="A258" s="4" t="s">
        <v>82</v>
      </c>
      <c r="B258" s="8" t="s">
        <v>72</v>
      </c>
      <c r="C258" s="236"/>
      <c r="D258" s="226"/>
      <c r="E258" s="225"/>
      <c r="F258" s="11" t="s">
        <v>88</v>
      </c>
      <c r="G258" s="34"/>
      <c r="H258" s="34"/>
      <c r="I258" s="34"/>
      <c r="J258" s="34"/>
      <c r="K258" s="34"/>
      <c r="L258" s="34"/>
      <c r="M258" s="34"/>
      <c r="N258" s="34"/>
      <c r="O258" s="98"/>
      <c r="P258" s="98">
        <v>0</v>
      </c>
      <c r="Q258" s="98">
        <v>0</v>
      </c>
      <c r="R258" s="98">
        <v>0</v>
      </c>
      <c r="S258" s="98">
        <v>0</v>
      </c>
      <c r="T258" s="98">
        <v>0</v>
      </c>
      <c r="U258" s="98">
        <v>0</v>
      </c>
      <c r="V258" s="98">
        <v>0</v>
      </c>
      <c r="W258" s="98">
        <v>0</v>
      </c>
      <c r="X258" s="98">
        <v>0</v>
      </c>
      <c r="Y258" s="98">
        <v>0</v>
      </c>
      <c r="Z258" s="98">
        <v>0</v>
      </c>
      <c r="AA258" s="98">
        <v>0</v>
      </c>
      <c r="AB258" s="98">
        <v>0</v>
      </c>
      <c r="AC258" s="98">
        <v>0</v>
      </c>
      <c r="AD258" s="98">
        <v>0</v>
      </c>
      <c r="AE258" s="98">
        <v>0</v>
      </c>
      <c r="AF258" s="102">
        <f t="shared" si="465"/>
        <v>0</v>
      </c>
      <c r="AG258" s="103">
        <f t="shared" si="466"/>
        <v>0</v>
      </c>
      <c r="AH258" s="4"/>
      <c r="AI258" s="124">
        <f>+SUMIF($O$1:$AD$1,"REAL",O258:AD258)</f>
        <v>0</v>
      </c>
    </row>
    <row r="259" spans="1:35" s="8" customFormat="1" ht="15" customHeight="1">
      <c r="A259" s="4" t="s">
        <v>82</v>
      </c>
      <c r="B259" s="8" t="s">
        <v>72</v>
      </c>
      <c r="C259" s="236"/>
      <c r="D259" s="226"/>
      <c r="E259" s="225"/>
      <c r="F259" s="13" t="s">
        <v>90</v>
      </c>
      <c r="G259" s="36"/>
      <c r="H259" s="36"/>
      <c r="I259" s="36"/>
      <c r="J259" s="36"/>
      <c r="K259" s="36"/>
      <c r="L259" s="36"/>
      <c r="M259" s="36"/>
      <c r="N259" s="36"/>
      <c r="O259" s="36"/>
      <c r="P259" s="36" t="str">
        <f t="shared" ref="P259:Y259" si="467">+IFERROR(P258/P257,"")</f>
        <v/>
      </c>
      <c r="Q259" s="36" t="str">
        <f t="shared" si="467"/>
        <v/>
      </c>
      <c r="R259" s="36" t="str">
        <f t="shared" si="467"/>
        <v/>
      </c>
      <c r="S259" s="36" t="str">
        <f t="shared" si="467"/>
        <v/>
      </c>
      <c r="T259" s="36" t="str">
        <f t="shared" si="467"/>
        <v/>
      </c>
      <c r="U259" s="36" t="str">
        <f t="shared" si="467"/>
        <v/>
      </c>
      <c r="V259" s="36" t="str">
        <f t="shared" si="467"/>
        <v/>
      </c>
      <c r="W259" s="36" t="str">
        <f t="shared" si="467"/>
        <v/>
      </c>
      <c r="X259" s="36" t="str">
        <f t="shared" si="467"/>
        <v/>
      </c>
      <c r="Y259" s="36" t="str">
        <f t="shared" si="467"/>
        <v/>
      </c>
      <c r="Z259" s="36" t="str">
        <f t="shared" ref="Z259:AA259" si="468">+IFERROR(Z258/Z257,"")</f>
        <v/>
      </c>
      <c r="AA259" s="36" t="str">
        <f t="shared" si="468"/>
        <v/>
      </c>
      <c r="AB259" s="36" t="str">
        <f t="shared" ref="AB259:AC259" si="469">+IFERROR(AB258/AB257,"")</f>
        <v/>
      </c>
      <c r="AC259" s="36" t="str">
        <f t="shared" si="469"/>
        <v/>
      </c>
      <c r="AD259" s="36" t="str">
        <f t="shared" ref="AD259:AE259" si="470">+IFERROR(AD258/AD257,"")</f>
        <v/>
      </c>
      <c r="AE259" s="36" t="str">
        <f t="shared" si="470"/>
        <v/>
      </c>
      <c r="AF259" s="49" t="str">
        <f t="shared" ref="AF259:AG259" si="471">+IFERROR(AF258/AF257,"")</f>
        <v/>
      </c>
      <c r="AG259" s="50" t="str">
        <f t="shared" si="471"/>
        <v/>
      </c>
      <c r="AH259" s="4"/>
      <c r="AI259" s="1"/>
    </row>
    <row r="260" spans="1:35" s="8" customFormat="1" ht="15" customHeight="1">
      <c r="A260" s="4" t="s">
        <v>82</v>
      </c>
      <c r="B260" s="8" t="s">
        <v>73</v>
      </c>
      <c r="C260" s="236"/>
      <c r="D260" s="226"/>
      <c r="E260" s="225" t="s">
        <v>73</v>
      </c>
      <c r="F260" s="10" t="s">
        <v>40</v>
      </c>
      <c r="G260" s="19"/>
      <c r="H260" s="19"/>
      <c r="I260" s="19"/>
      <c r="J260" s="19"/>
      <c r="K260" s="19"/>
      <c r="L260" s="19"/>
      <c r="M260" s="19"/>
      <c r="N260" s="19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100">
        <f t="shared" ref="AF260:AF261" si="472">+SUM(O260:R260)</f>
        <v>0</v>
      </c>
      <c r="AG260" s="101">
        <f t="shared" ref="AG260:AG261" si="473">+SUM(S260:AD260)</f>
        <v>0</v>
      </c>
      <c r="AH260" s="4"/>
      <c r="AI260" s="124">
        <f>+SUMIF($O$1:$AD$1,"REAL",O260:AD260)</f>
        <v>0</v>
      </c>
    </row>
    <row r="261" spans="1:35" s="8" customFormat="1" ht="15" customHeight="1">
      <c r="A261" s="4" t="s">
        <v>82</v>
      </c>
      <c r="B261" s="8" t="s">
        <v>73</v>
      </c>
      <c r="C261" s="236"/>
      <c r="D261" s="226"/>
      <c r="E261" s="225"/>
      <c r="F261" s="11" t="s">
        <v>88</v>
      </c>
      <c r="G261" s="34"/>
      <c r="H261" s="34"/>
      <c r="I261" s="34"/>
      <c r="J261" s="34"/>
      <c r="K261" s="34"/>
      <c r="L261" s="34"/>
      <c r="M261" s="34"/>
      <c r="N261" s="34"/>
      <c r="O261" s="98"/>
      <c r="P261" s="98">
        <v>0</v>
      </c>
      <c r="Q261" s="98">
        <v>0</v>
      </c>
      <c r="R261" s="98">
        <v>0</v>
      </c>
      <c r="S261" s="98">
        <v>0</v>
      </c>
      <c r="T261" s="98">
        <v>0</v>
      </c>
      <c r="U261" s="98">
        <v>0</v>
      </c>
      <c r="V261" s="98">
        <v>0</v>
      </c>
      <c r="W261" s="98">
        <v>0</v>
      </c>
      <c r="X261" s="98">
        <v>0</v>
      </c>
      <c r="Y261" s="98">
        <v>0</v>
      </c>
      <c r="Z261" s="98">
        <v>0</v>
      </c>
      <c r="AA261" s="98">
        <v>0</v>
      </c>
      <c r="AB261" s="98">
        <v>0</v>
      </c>
      <c r="AC261" s="98">
        <v>0</v>
      </c>
      <c r="AD261" s="98">
        <v>0</v>
      </c>
      <c r="AE261" s="98">
        <v>0</v>
      </c>
      <c r="AF261" s="102">
        <f t="shared" si="472"/>
        <v>0</v>
      </c>
      <c r="AG261" s="103">
        <f t="shared" si="473"/>
        <v>0</v>
      </c>
      <c r="AH261" s="4"/>
      <c r="AI261" s="124">
        <f>+SUMIF($O$1:$AD$1,"REAL",O261:AD261)</f>
        <v>0</v>
      </c>
    </row>
    <row r="262" spans="1:35" s="8" customFormat="1" ht="15" customHeight="1">
      <c r="A262" s="4" t="s">
        <v>82</v>
      </c>
      <c r="B262" s="8" t="s">
        <v>73</v>
      </c>
      <c r="C262" s="236"/>
      <c r="D262" s="226"/>
      <c r="E262" s="225"/>
      <c r="F262" s="13" t="s">
        <v>90</v>
      </c>
      <c r="G262" s="36"/>
      <c r="H262" s="36"/>
      <c r="I262" s="36"/>
      <c r="J262" s="36"/>
      <c r="K262" s="36"/>
      <c r="L262" s="36"/>
      <c r="M262" s="36"/>
      <c r="N262" s="36"/>
      <c r="O262" s="36"/>
      <c r="P262" s="36" t="str">
        <f t="shared" ref="P262:Y262" si="474">+IFERROR(P261/P260,"")</f>
        <v/>
      </c>
      <c r="Q262" s="36" t="str">
        <f t="shared" si="474"/>
        <v/>
      </c>
      <c r="R262" s="36" t="str">
        <f t="shared" si="474"/>
        <v/>
      </c>
      <c r="S262" s="36" t="str">
        <f t="shared" si="474"/>
        <v/>
      </c>
      <c r="T262" s="36" t="str">
        <f t="shared" si="474"/>
        <v/>
      </c>
      <c r="U262" s="36" t="str">
        <f t="shared" si="474"/>
        <v/>
      </c>
      <c r="V262" s="36" t="str">
        <f t="shared" si="474"/>
        <v/>
      </c>
      <c r="W262" s="36" t="str">
        <f t="shared" si="474"/>
        <v/>
      </c>
      <c r="X262" s="36" t="str">
        <f t="shared" si="474"/>
        <v/>
      </c>
      <c r="Y262" s="36" t="str">
        <f t="shared" si="474"/>
        <v/>
      </c>
      <c r="Z262" s="36" t="str">
        <f t="shared" ref="Z262:AA262" si="475">+IFERROR(Z261/Z260,"")</f>
        <v/>
      </c>
      <c r="AA262" s="36" t="str">
        <f t="shared" si="475"/>
        <v/>
      </c>
      <c r="AB262" s="36" t="str">
        <f t="shared" ref="AB262:AC262" si="476">+IFERROR(AB261/AB260,"")</f>
        <v/>
      </c>
      <c r="AC262" s="36" t="str">
        <f t="shared" si="476"/>
        <v/>
      </c>
      <c r="AD262" s="36" t="str">
        <f t="shared" ref="AD262:AE262" si="477">+IFERROR(AD261/AD260,"")</f>
        <v/>
      </c>
      <c r="AE262" s="36" t="str">
        <f t="shared" si="477"/>
        <v/>
      </c>
      <c r="AF262" s="49" t="str">
        <f t="shared" ref="AF262:AG262" si="478">+IFERROR(AF261/AF260,"")</f>
        <v/>
      </c>
      <c r="AG262" s="50" t="str">
        <f t="shared" si="478"/>
        <v/>
      </c>
      <c r="AH262" s="4"/>
      <c r="AI262" s="1"/>
    </row>
    <row r="263" spans="1:35" ht="15" customHeight="1">
      <c r="A263" s="4" t="s">
        <v>82</v>
      </c>
      <c r="B263" s="4" t="s">
        <v>51</v>
      </c>
      <c r="C263" s="236"/>
      <c r="D263" s="226" t="s">
        <v>39</v>
      </c>
      <c r="E263" s="225" t="s">
        <v>51</v>
      </c>
      <c r="F263" s="10" t="s">
        <v>40</v>
      </c>
      <c r="G263" s="19"/>
      <c r="H263" s="19"/>
      <c r="I263" s="19"/>
      <c r="J263" s="19"/>
      <c r="K263" s="19"/>
      <c r="L263" s="19"/>
      <c r="M263" s="19"/>
      <c r="N263" s="19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100">
        <f t="shared" ref="AF263:AF272" si="479">+SUM(O263:R263)</f>
        <v>0</v>
      </c>
      <c r="AG263" s="101">
        <f t="shared" ref="AG263:AG272" si="480">+SUM(S263:AD263)</f>
        <v>0</v>
      </c>
      <c r="AI263" s="124">
        <f>+SUMIF($O$1:$AD$1,"REAL",O263:AD263)</f>
        <v>0</v>
      </c>
    </row>
    <row r="264" spans="1:35" ht="15" customHeight="1">
      <c r="A264" s="4" t="s">
        <v>82</v>
      </c>
      <c r="B264" s="4" t="s">
        <v>51</v>
      </c>
      <c r="C264" s="236"/>
      <c r="D264" s="226"/>
      <c r="E264" s="225"/>
      <c r="F264" s="11" t="s">
        <v>88</v>
      </c>
      <c r="G264" s="34"/>
      <c r="H264" s="34"/>
      <c r="I264" s="34"/>
      <c r="J264" s="34"/>
      <c r="K264" s="34"/>
      <c r="L264" s="34"/>
      <c r="M264" s="34"/>
      <c r="N264" s="34"/>
      <c r="O264" s="98"/>
      <c r="P264" s="98">
        <f>+SUM(P265:P270)</f>
        <v>0</v>
      </c>
      <c r="Q264" s="98">
        <f t="shared" ref="Q264:Y264" si="481">+SUM(Q265:Q270)</f>
        <v>0</v>
      </c>
      <c r="R264" s="98">
        <f t="shared" si="481"/>
        <v>0</v>
      </c>
      <c r="S264" s="98">
        <f t="shared" si="481"/>
        <v>0</v>
      </c>
      <c r="T264" s="98">
        <f t="shared" si="481"/>
        <v>0</v>
      </c>
      <c r="U264" s="98">
        <f t="shared" si="481"/>
        <v>0</v>
      </c>
      <c r="V264" s="98">
        <f t="shared" si="481"/>
        <v>1</v>
      </c>
      <c r="W264" s="98">
        <f t="shared" si="481"/>
        <v>0</v>
      </c>
      <c r="X264" s="98">
        <f t="shared" si="481"/>
        <v>0</v>
      </c>
      <c r="Y264" s="98">
        <f t="shared" si="481"/>
        <v>0</v>
      </c>
      <c r="Z264" s="98">
        <f t="shared" ref="Z264:AA264" si="482">+SUM(Z265:Z270)</f>
        <v>0</v>
      </c>
      <c r="AA264" s="98">
        <f t="shared" si="482"/>
        <v>0</v>
      </c>
      <c r="AB264" s="98">
        <f t="shared" ref="AB264:AC264" si="483">+SUM(AB265:AB270)</f>
        <v>0</v>
      </c>
      <c r="AC264" s="98">
        <f t="shared" si="483"/>
        <v>0</v>
      </c>
      <c r="AD264" s="98">
        <f t="shared" ref="AD264:AE264" si="484">+SUM(AD265:AD270)</f>
        <v>0</v>
      </c>
      <c r="AE264" s="98">
        <f t="shared" si="484"/>
        <v>0</v>
      </c>
      <c r="AF264" s="102">
        <f t="shared" si="479"/>
        <v>0</v>
      </c>
      <c r="AG264" s="103">
        <f t="shared" si="480"/>
        <v>1</v>
      </c>
      <c r="AI264" s="124">
        <f>+SUMIF($O$1:$AD$1,"REAL",O264:AD264)</f>
        <v>1</v>
      </c>
    </row>
    <row r="265" spans="1:35" ht="15" customHeight="1" outlineLevel="1">
      <c r="A265" s="4" t="s">
        <v>82</v>
      </c>
      <c r="B265" s="4" t="s">
        <v>51</v>
      </c>
      <c r="C265" s="236"/>
      <c r="D265" s="226"/>
      <c r="E265" s="225"/>
      <c r="F265" s="12" t="s">
        <v>63</v>
      </c>
      <c r="G265" s="35"/>
      <c r="H265" s="35"/>
      <c r="I265" s="35"/>
      <c r="J265" s="35"/>
      <c r="K265" s="35"/>
      <c r="L265" s="35"/>
      <c r="M265" s="35"/>
      <c r="N265" s="35"/>
      <c r="O265" s="99"/>
      <c r="P265" s="99">
        <v>0</v>
      </c>
      <c r="Q265" s="99">
        <v>0</v>
      </c>
      <c r="R265" s="99">
        <v>0</v>
      </c>
      <c r="S265" s="99">
        <v>0</v>
      </c>
      <c r="T265" s="99">
        <v>0</v>
      </c>
      <c r="U265" s="99">
        <v>0</v>
      </c>
      <c r="V265" s="99">
        <v>0</v>
      </c>
      <c r="W265" s="99">
        <v>0</v>
      </c>
      <c r="X265" s="99">
        <v>0</v>
      </c>
      <c r="Y265" s="99">
        <v>0</v>
      </c>
      <c r="Z265" s="99">
        <v>0</v>
      </c>
      <c r="AA265" s="99">
        <v>0</v>
      </c>
      <c r="AB265" s="99">
        <v>0</v>
      </c>
      <c r="AC265" s="99">
        <v>0</v>
      </c>
      <c r="AD265" s="99">
        <v>0</v>
      </c>
      <c r="AE265" s="99">
        <v>0</v>
      </c>
      <c r="AF265" s="104">
        <f t="shared" si="479"/>
        <v>0</v>
      </c>
      <c r="AG265" s="105">
        <f t="shared" si="480"/>
        <v>0</v>
      </c>
    </row>
    <row r="266" spans="1:35" ht="15" customHeight="1" outlineLevel="1">
      <c r="A266" s="4" t="s">
        <v>82</v>
      </c>
      <c r="B266" s="4" t="s">
        <v>51</v>
      </c>
      <c r="C266" s="236"/>
      <c r="D266" s="226"/>
      <c r="E266" s="225"/>
      <c r="F266" s="12" t="s">
        <v>64</v>
      </c>
      <c r="G266" s="35"/>
      <c r="H266" s="35"/>
      <c r="I266" s="35"/>
      <c r="J266" s="35"/>
      <c r="K266" s="35"/>
      <c r="L266" s="35"/>
      <c r="M266" s="35"/>
      <c r="N266" s="35"/>
      <c r="O266" s="99"/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X266" s="99">
        <v>0</v>
      </c>
      <c r="Y266" s="99">
        <v>0</v>
      </c>
      <c r="Z266" s="99">
        <v>0</v>
      </c>
      <c r="AA266" s="99">
        <v>0</v>
      </c>
      <c r="AB266" s="99">
        <v>0</v>
      </c>
      <c r="AC266" s="99">
        <v>0</v>
      </c>
      <c r="AD266" s="99">
        <v>0</v>
      </c>
      <c r="AE266" s="99">
        <v>0</v>
      </c>
      <c r="AF266" s="104">
        <f t="shared" si="479"/>
        <v>0</v>
      </c>
      <c r="AG266" s="105">
        <f t="shared" si="480"/>
        <v>0</v>
      </c>
    </row>
    <row r="267" spans="1:35" ht="15" customHeight="1" outlineLevel="1">
      <c r="A267" s="4" t="s">
        <v>82</v>
      </c>
      <c r="B267" s="4" t="s">
        <v>51</v>
      </c>
      <c r="C267" s="236"/>
      <c r="D267" s="226"/>
      <c r="E267" s="225"/>
      <c r="F267" s="12" t="s">
        <v>65</v>
      </c>
      <c r="G267" s="35"/>
      <c r="H267" s="35"/>
      <c r="I267" s="35"/>
      <c r="J267" s="35"/>
      <c r="K267" s="35"/>
      <c r="L267" s="35"/>
      <c r="M267" s="35"/>
      <c r="N267" s="35"/>
      <c r="O267" s="99"/>
      <c r="P267" s="99">
        <v>0</v>
      </c>
      <c r="Q267" s="99">
        <v>0</v>
      </c>
      <c r="R267" s="99">
        <v>0</v>
      </c>
      <c r="S267" s="99">
        <v>0</v>
      </c>
      <c r="T267" s="99">
        <v>0</v>
      </c>
      <c r="U267" s="99">
        <v>0</v>
      </c>
      <c r="V267" s="99">
        <v>0</v>
      </c>
      <c r="W267" s="99">
        <v>0</v>
      </c>
      <c r="X267" s="99">
        <v>0</v>
      </c>
      <c r="Y267" s="99">
        <v>0</v>
      </c>
      <c r="Z267" s="99">
        <v>0</v>
      </c>
      <c r="AA267" s="99">
        <v>0</v>
      </c>
      <c r="AB267" s="99">
        <v>0</v>
      </c>
      <c r="AC267" s="99">
        <v>0</v>
      </c>
      <c r="AD267" s="99">
        <v>0</v>
      </c>
      <c r="AE267" s="99">
        <v>0</v>
      </c>
      <c r="AF267" s="104">
        <f t="shared" si="479"/>
        <v>0</v>
      </c>
      <c r="AG267" s="105">
        <f t="shared" si="480"/>
        <v>0</v>
      </c>
    </row>
    <row r="268" spans="1:35" ht="15" customHeight="1" outlineLevel="1">
      <c r="A268" s="4" t="s">
        <v>82</v>
      </c>
      <c r="B268" s="4" t="s">
        <v>51</v>
      </c>
      <c r="C268" s="236"/>
      <c r="D268" s="226"/>
      <c r="E268" s="225"/>
      <c r="F268" s="12" t="s">
        <v>66</v>
      </c>
      <c r="G268" s="35"/>
      <c r="H268" s="35"/>
      <c r="I268" s="35"/>
      <c r="J268" s="35"/>
      <c r="K268" s="35"/>
      <c r="L268" s="35"/>
      <c r="M268" s="35"/>
      <c r="N268" s="35"/>
      <c r="O268" s="99"/>
      <c r="P268" s="99">
        <v>0</v>
      </c>
      <c r="Q268" s="99">
        <v>0</v>
      </c>
      <c r="R268" s="99">
        <v>0</v>
      </c>
      <c r="S268" s="99">
        <v>0</v>
      </c>
      <c r="T268" s="99">
        <v>0</v>
      </c>
      <c r="U268" s="99">
        <v>0</v>
      </c>
      <c r="V268" s="99">
        <v>1</v>
      </c>
      <c r="W268" s="99">
        <v>0</v>
      </c>
      <c r="X268" s="99">
        <v>0</v>
      </c>
      <c r="Y268" s="99">
        <v>0</v>
      </c>
      <c r="Z268" s="99">
        <v>0</v>
      </c>
      <c r="AA268" s="99">
        <v>0</v>
      </c>
      <c r="AB268" s="99">
        <v>0</v>
      </c>
      <c r="AC268" s="99">
        <v>0</v>
      </c>
      <c r="AD268" s="99">
        <v>0</v>
      </c>
      <c r="AE268" s="99">
        <v>0</v>
      </c>
      <c r="AF268" s="104">
        <f t="shared" si="479"/>
        <v>0</v>
      </c>
      <c r="AG268" s="105">
        <f t="shared" si="480"/>
        <v>1</v>
      </c>
    </row>
    <row r="269" spans="1:35" ht="15" customHeight="1" outlineLevel="1">
      <c r="A269" s="4" t="s">
        <v>82</v>
      </c>
      <c r="B269" s="4" t="s">
        <v>51</v>
      </c>
      <c r="C269" s="236"/>
      <c r="D269" s="226"/>
      <c r="E269" s="225"/>
      <c r="F269" s="12" t="s">
        <v>67</v>
      </c>
      <c r="G269" s="35"/>
      <c r="H269" s="35"/>
      <c r="I269" s="35"/>
      <c r="J269" s="35"/>
      <c r="K269" s="35"/>
      <c r="L269" s="35"/>
      <c r="M269" s="35"/>
      <c r="N269" s="35"/>
      <c r="O269" s="99"/>
      <c r="P269" s="99">
        <v>0</v>
      </c>
      <c r="Q269" s="99">
        <v>0</v>
      </c>
      <c r="R269" s="99">
        <v>0</v>
      </c>
      <c r="S269" s="99">
        <v>0</v>
      </c>
      <c r="T269" s="99">
        <v>0</v>
      </c>
      <c r="U269" s="99">
        <v>0</v>
      </c>
      <c r="V269" s="99">
        <v>0</v>
      </c>
      <c r="W269" s="99">
        <v>0</v>
      </c>
      <c r="X269" s="99">
        <v>0</v>
      </c>
      <c r="Y269" s="99">
        <v>0</v>
      </c>
      <c r="Z269" s="99">
        <v>0</v>
      </c>
      <c r="AA269" s="99">
        <v>0</v>
      </c>
      <c r="AB269" s="99">
        <v>0</v>
      </c>
      <c r="AC269" s="99">
        <v>0</v>
      </c>
      <c r="AD269" s="99">
        <v>0</v>
      </c>
      <c r="AE269" s="99">
        <v>0</v>
      </c>
      <c r="AF269" s="104">
        <f t="shared" si="479"/>
        <v>0</v>
      </c>
      <c r="AG269" s="105">
        <f t="shared" si="480"/>
        <v>0</v>
      </c>
    </row>
    <row r="270" spans="1:35" ht="15" customHeight="1" outlineLevel="1">
      <c r="A270" s="4" t="s">
        <v>82</v>
      </c>
      <c r="B270" s="4" t="s">
        <v>51</v>
      </c>
      <c r="C270" s="236"/>
      <c r="D270" s="226"/>
      <c r="E270" s="225"/>
      <c r="F270" s="12" t="s">
        <v>68</v>
      </c>
      <c r="G270" s="35"/>
      <c r="H270" s="35"/>
      <c r="I270" s="35"/>
      <c r="J270" s="35"/>
      <c r="K270" s="35"/>
      <c r="L270" s="35"/>
      <c r="M270" s="35"/>
      <c r="N270" s="35"/>
      <c r="O270" s="99"/>
      <c r="P270" s="99">
        <v>0</v>
      </c>
      <c r="Q270" s="99">
        <v>0</v>
      </c>
      <c r="R270" s="99">
        <v>0</v>
      </c>
      <c r="S270" s="99">
        <v>0</v>
      </c>
      <c r="T270" s="99">
        <v>0</v>
      </c>
      <c r="U270" s="99">
        <v>0</v>
      </c>
      <c r="V270" s="99">
        <v>0</v>
      </c>
      <c r="W270" s="99">
        <v>0</v>
      </c>
      <c r="X270" s="99">
        <v>0</v>
      </c>
      <c r="Y270" s="99">
        <v>0</v>
      </c>
      <c r="Z270" s="99">
        <v>0</v>
      </c>
      <c r="AA270" s="99">
        <v>0</v>
      </c>
      <c r="AB270" s="99">
        <v>0</v>
      </c>
      <c r="AC270" s="99">
        <v>0</v>
      </c>
      <c r="AD270" s="99">
        <v>0</v>
      </c>
      <c r="AE270" s="99">
        <v>0</v>
      </c>
      <c r="AF270" s="104">
        <f t="shared" si="479"/>
        <v>0</v>
      </c>
      <c r="AG270" s="105">
        <f t="shared" si="480"/>
        <v>0</v>
      </c>
    </row>
    <row r="271" spans="1:35" ht="15" customHeight="1" outlineLevel="1">
      <c r="A271" s="4" t="s">
        <v>82</v>
      </c>
      <c r="B271" s="4" t="s">
        <v>51</v>
      </c>
      <c r="C271" s="236"/>
      <c r="D271" s="226"/>
      <c r="E271" s="225"/>
      <c r="F271" s="14" t="s">
        <v>3</v>
      </c>
      <c r="G271" s="37"/>
      <c r="H271" s="37"/>
      <c r="I271" s="37"/>
      <c r="J271" s="37"/>
      <c r="K271" s="37"/>
      <c r="L271" s="37"/>
      <c r="M271" s="37"/>
      <c r="N271" s="37"/>
      <c r="O271" s="106"/>
      <c r="P271" s="106">
        <f>+P265+P267+P269</f>
        <v>0</v>
      </c>
      <c r="Q271" s="106">
        <f t="shared" ref="Q271:Y272" si="485">+Q265+Q267+Q269</f>
        <v>0</v>
      </c>
      <c r="R271" s="106">
        <f t="shared" si="485"/>
        <v>0</v>
      </c>
      <c r="S271" s="106">
        <f t="shared" si="485"/>
        <v>0</v>
      </c>
      <c r="T271" s="106">
        <f t="shared" si="485"/>
        <v>0</v>
      </c>
      <c r="U271" s="106">
        <f t="shared" si="485"/>
        <v>0</v>
      </c>
      <c r="V271" s="106">
        <f t="shared" si="485"/>
        <v>0</v>
      </c>
      <c r="W271" s="106">
        <f t="shared" si="485"/>
        <v>0</v>
      </c>
      <c r="X271" s="106">
        <f t="shared" si="485"/>
        <v>0</v>
      </c>
      <c r="Y271" s="106">
        <f t="shared" si="485"/>
        <v>0</v>
      </c>
      <c r="Z271" s="106">
        <f t="shared" ref="Z271:AA271" si="486">+Z265+Z267+Z269</f>
        <v>0</v>
      </c>
      <c r="AA271" s="106">
        <f t="shared" si="486"/>
        <v>0</v>
      </c>
      <c r="AB271" s="106">
        <f t="shared" ref="AB271:AC271" si="487">+AB265+AB267+AB269</f>
        <v>0</v>
      </c>
      <c r="AC271" s="106">
        <f t="shared" si="487"/>
        <v>0</v>
      </c>
      <c r="AD271" s="106">
        <f t="shared" ref="AD271:AE271" si="488">+AD265+AD267+AD269</f>
        <v>0</v>
      </c>
      <c r="AE271" s="106">
        <f t="shared" si="488"/>
        <v>0</v>
      </c>
      <c r="AF271" s="112">
        <f t="shared" si="479"/>
        <v>0</v>
      </c>
      <c r="AG271" s="113">
        <f t="shared" si="480"/>
        <v>0</v>
      </c>
    </row>
    <row r="272" spans="1:35" ht="15" customHeight="1" outlineLevel="1">
      <c r="A272" s="4" t="s">
        <v>82</v>
      </c>
      <c r="B272" s="4" t="s">
        <v>51</v>
      </c>
      <c r="C272" s="236"/>
      <c r="D272" s="226"/>
      <c r="E272" s="225"/>
      <c r="F272" s="14" t="s">
        <v>42</v>
      </c>
      <c r="G272" s="37"/>
      <c r="H272" s="37"/>
      <c r="I272" s="37"/>
      <c r="J272" s="37"/>
      <c r="K272" s="37"/>
      <c r="L272" s="37"/>
      <c r="M272" s="37"/>
      <c r="N272" s="37"/>
      <c r="O272" s="106"/>
      <c r="P272" s="106">
        <f>+P266+P268+P270</f>
        <v>0</v>
      </c>
      <c r="Q272" s="106">
        <f t="shared" si="485"/>
        <v>0</v>
      </c>
      <c r="R272" s="106">
        <f t="shared" si="485"/>
        <v>0</v>
      </c>
      <c r="S272" s="106">
        <f t="shared" si="485"/>
        <v>0</v>
      </c>
      <c r="T272" s="106">
        <f t="shared" si="485"/>
        <v>0</v>
      </c>
      <c r="U272" s="106">
        <f t="shared" si="485"/>
        <v>0</v>
      </c>
      <c r="V272" s="106">
        <f t="shared" si="485"/>
        <v>1</v>
      </c>
      <c r="W272" s="106">
        <f t="shared" si="485"/>
        <v>0</v>
      </c>
      <c r="X272" s="106">
        <f t="shared" si="485"/>
        <v>0</v>
      </c>
      <c r="Y272" s="106">
        <f t="shared" si="485"/>
        <v>0</v>
      </c>
      <c r="Z272" s="106">
        <f t="shared" ref="Z272:AA272" si="489">+Z266+Z268+Z270</f>
        <v>0</v>
      </c>
      <c r="AA272" s="106">
        <f t="shared" si="489"/>
        <v>0</v>
      </c>
      <c r="AB272" s="106">
        <f t="shared" ref="AB272:AC272" si="490">+AB266+AB268+AB270</f>
        <v>0</v>
      </c>
      <c r="AC272" s="106">
        <f t="shared" si="490"/>
        <v>0</v>
      </c>
      <c r="AD272" s="106">
        <f t="shared" ref="AD272:AE272" si="491">+AD266+AD268+AD270</f>
        <v>0</v>
      </c>
      <c r="AE272" s="106">
        <f t="shared" si="491"/>
        <v>0</v>
      </c>
      <c r="AF272" s="112">
        <f t="shared" si="479"/>
        <v>0</v>
      </c>
      <c r="AG272" s="113">
        <f t="shared" si="480"/>
        <v>1</v>
      </c>
    </row>
    <row r="273" spans="1:35" s="8" customFormat="1" ht="15" customHeight="1">
      <c r="A273" s="4" t="s">
        <v>82</v>
      </c>
      <c r="B273" s="4" t="s">
        <v>51</v>
      </c>
      <c r="C273" s="236"/>
      <c r="D273" s="226"/>
      <c r="E273" s="225"/>
      <c r="F273" s="13" t="s">
        <v>90</v>
      </c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49" t="str">
        <f t="shared" ref="AF273:AG273" si="492">+IFERROR(AF264/AF263,"")</f>
        <v/>
      </c>
      <c r="AG273" s="50" t="str">
        <f t="shared" si="492"/>
        <v/>
      </c>
      <c r="AH273" s="4"/>
      <c r="AI273" s="1"/>
    </row>
    <row r="274" spans="1:35" ht="15" customHeight="1">
      <c r="A274" s="4" t="s">
        <v>82</v>
      </c>
      <c r="B274" s="4" t="s">
        <v>52</v>
      </c>
      <c r="C274" s="236"/>
      <c r="D274" s="226"/>
      <c r="E274" s="225" t="s">
        <v>52</v>
      </c>
      <c r="F274" s="10" t="s">
        <v>40</v>
      </c>
      <c r="G274" s="19"/>
      <c r="H274" s="19"/>
      <c r="I274" s="19"/>
      <c r="J274" s="19"/>
      <c r="K274" s="19"/>
      <c r="L274" s="19"/>
      <c r="M274" s="19"/>
      <c r="N274" s="19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  <c r="AE274" s="97"/>
      <c r="AF274" s="100">
        <f t="shared" ref="AF274:AF277" si="493">+SUM(O274:R274)</f>
        <v>0</v>
      </c>
      <c r="AG274" s="101">
        <f t="shared" ref="AG274:AG277" si="494">+SUM(S274:AD274)</f>
        <v>0</v>
      </c>
      <c r="AI274" s="124">
        <f>+SUMIF($O$1:$AD$1,"REAL",O274:AD274)</f>
        <v>0</v>
      </c>
    </row>
    <row r="275" spans="1:35" ht="15" customHeight="1">
      <c r="A275" s="4" t="s">
        <v>82</v>
      </c>
      <c r="B275" s="4" t="s">
        <v>52</v>
      </c>
      <c r="C275" s="236"/>
      <c r="D275" s="226"/>
      <c r="E275" s="225"/>
      <c r="F275" s="11" t="s">
        <v>88</v>
      </c>
      <c r="G275" s="34"/>
      <c r="H275" s="34"/>
      <c r="I275" s="34"/>
      <c r="J275" s="34"/>
      <c r="K275" s="34"/>
      <c r="L275" s="34"/>
      <c r="M275" s="34"/>
      <c r="N275" s="34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102">
        <f t="shared" si="493"/>
        <v>0</v>
      </c>
      <c r="AG275" s="103">
        <f t="shared" si="494"/>
        <v>0</v>
      </c>
      <c r="AI275" s="124">
        <f>+SUMIF($O$1:$AD$1,"REAL",O275:AD275)</f>
        <v>0</v>
      </c>
    </row>
    <row r="276" spans="1:35" ht="15" customHeight="1" outlineLevel="1">
      <c r="A276" s="4" t="s">
        <v>82</v>
      </c>
      <c r="B276" s="4" t="s">
        <v>52</v>
      </c>
      <c r="C276" s="236"/>
      <c r="D276" s="226"/>
      <c r="E276" s="225"/>
      <c r="F276" s="12" t="s">
        <v>4</v>
      </c>
      <c r="G276" s="35"/>
      <c r="H276" s="35"/>
      <c r="I276" s="35"/>
      <c r="J276" s="35"/>
      <c r="K276" s="35"/>
      <c r="L276" s="35"/>
      <c r="M276" s="35"/>
      <c r="N276" s="35"/>
      <c r="O276" s="99"/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X276" s="99">
        <v>0</v>
      </c>
      <c r="Y276" s="99">
        <v>0</v>
      </c>
      <c r="Z276" s="99">
        <v>0</v>
      </c>
      <c r="AA276" s="99">
        <v>0</v>
      </c>
      <c r="AB276" s="99">
        <v>0</v>
      </c>
      <c r="AC276" s="99">
        <v>0</v>
      </c>
      <c r="AD276" s="99">
        <v>0</v>
      </c>
      <c r="AE276" s="99">
        <v>0</v>
      </c>
      <c r="AF276" s="104">
        <f t="shared" si="493"/>
        <v>0</v>
      </c>
      <c r="AG276" s="105">
        <f t="shared" si="494"/>
        <v>0</v>
      </c>
    </row>
    <row r="277" spans="1:35" ht="15" customHeight="1" outlineLevel="1">
      <c r="A277" s="4" t="s">
        <v>82</v>
      </c>
      <c r="B277" s="4" t="s">
        <v>52</v>
      </c>
      <c r="C277" s="236"/>
      <c r="D277" s="226"/>
      <c r="E277" s="225"/>
      <c r="F277" s="12" t="s">
        <v>5</v>
      </c>
      <c r="G277" s="35"/>
      <c r="H277" s="35"/>
      <c r="I277" s="35"/>
      <c r="J277" s="35"/>
      <c r="K277" s="35"/>
      <c r="L277" s="35"/>
      <c r="M277" s="35"/>
      <c r="N277" s="35"/>
      <c r="O277" s="99"/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X277" s="99">
        <v>0</v>
      </c>
      <c r="Y277" s="99">
        <v>0</v>
      </c>
      <c r="Z277" s="99">
        <v>0</v>
      </c>
      <c r="AA277" s="99">
        <v>0</v>
      </c>
      <c r="AB277" s="99">
        <v>0</v>
      </c>
      <c r="AC277" s="99">
        <v>0</v>
      </c>
      <c r="AD277" s="99">
        <v>0</v>
      </c>
      <c r="AE277" s="99">
        <v>0</v>
      </c>
      <c r="AF277" s="104">
        <f t="shared" si="493"/>
        <v>0</v>
      </c>
      <c r="AG277" s="105">
        <f t="shared" si="494"/>
        <v>0</v>
      </c>
    </row>
    <row r="278" spans="1:35" ht="15" customHeight="1" outlineLevel="1">
      <c r="A278" s="4" t="s">
        <v>82</v>
      </c>
      <c r="B278" s="4" t="s">
        <v>52</v>
      </c>
      <c r="C278" s="236"/>
      <c r="D278" s="226"/>
      <c r="E278" s="225"/>
      <c r="F278" s="14" t="s">
        <v>81</v>
      </c>
      <c r="G278" s="37"/>
      <c r="H278" s="37"/>
      <c r="I278" s="37"/>
      <c r="J278" s="37"/>
      <c r="K278" s="37"/>
      <c r="L278" s="37"/>
      <c r="M278" s="37"/>
      <c r="N278" s="3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12">
        <f t="shared" ref="AF278" si="495">+SUM(G278:R278)</f>
        <v>0</v>
      </c>
      <c r="AG278" s="113">
        <f t="shared" ref="AG278" si="496">+SUM(S278:AD278)</f>
        <v>0</v>
      </c>
    </row>
    <row r="279" spans="1:35" s="8" customFormat="1" ht="15" customHeight="1" thickBot="1">
      <c r="A279" s="4" t="s">
        <v>82</v>
      </c>
      <c r="B279" s="4" t="s">
        <v>52</v>
      </c>
      <c r="C279" s="236"/>
      <c r="D279" s="226"/>
      <c r="E279" s="225"/>
      <c r="F279" s="13" t="s">
        <v>90</v>
      </c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57" t="str">
        <f t="shared" ref="AF279:AG279" si="497">+IFERROR(AF275/AF274,"")</f>
        <v/>
      </c>
      <c r="AG279" s="58" t="str">
        <f t="shared" si="497"/>
        <v/>
      </c>
      <c r="AH279" s="4"/>
      <c r="AI279" s="1"/>
    </row>
    <row r="280" spans="1:35">
      <c r="AF280"/>
      <c r="AG280"/>
    </row>
    <row r="281" spans="1:35">
      <c r="AF281"/>
      <c r="AG281"/>
    </row>
    <row r="282" spans="1:35" ht="15" thickBot="1">
      <c r="AF282"/>
      <c r="AG282"/>
    </row>
    <row r="283" spans="1:35" ht="13.5" customHeight="1">
      <c r="A283" s="4" t="s">
        <v>87</v>
      </c>
      <c r="B283" s="4" t="s">
        <v>3770</v>
      </c>
      <c r="C283" s="237" t="s">
        <v>87</v>
      </c>
      <c r="D283" s="227" t="s">
        <v>34</v>
      </c>
      <c r="E283" s="228"/>
      <c r="F283" s="228"/>
      <c r="G283" s="32"/>
      <c r="H283" s="32"/>
      <c r="I283" s="32"/>
      <c r="J283" s="32"/>
      <c r="K283" s="32"/>
      <c r="L283" s="32"/>
      <c r="M283" s="32"/>
      <c r="N283" s="32"/>
      <c r="O283" s="114"/>
      <c r="P283" s="114">
        <v>0</v>
      </c>
      <c r="Q283" s="114">
        <v>0</v>
      </c>
      <c r="R283" s="114">
        <v>0</v>
      </c>
      <c r="S283" s="114">
        <v>0</v>
      </c>
      <c r="T283" s="114">
        <v>0</v>
      </c>
      <c r="U283" s="114">
        <v>0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4">
        <v>0</v>
      </c>
      <c r="AD283" s="114">
        <v>0</v>
      </c>
      <c r="AE283" s="114">
        <v>0</v>
      </c>
      <c r="AF283" s="115">
        <f>+SUM(O283:R283)</f>
        <v>0</v>
      </c>
      <c r="AG283" s="116">
        <f>+SUM(S283:AD283)</f>
        <v>0</v>
      </c>
      <c r="AI283" s="124">
        <f>+SUMIF($O$1:$AD$1,"REAL",O283:AD283)</f>
        <v>0</v>
      </c>
    </row>
    <row r="284" spans="1:35">
      <c r="A284" s="4" t="s">
        <v>87</v>
      </c>
      <c r="C284" s="237"/>
      <c r="D284" s="229" t="s">
        <v>89</v>
      </c>
      <c r="E284" s="230"/>
      <c r="F284" s="230"/>
      <c r="G284" s="16"/>
      <c r="H284" s="16"/>
      <c r="I284" s="16"/>
      <c r="J284" s="16"/>
      <c r="K284" s="16"/>
      <c r="L284" s="16"/>
      <c r="M284" s="16"/>
      <c r="N284" s="16"/>
      <c r="O284" s="16" t="str">
        <f t="shared" ref="O284:Y284" si="498">IFERROR(+O283/(O287+O298+O315+O318+O326+O344+O347+O350+O353+O356+O367),"")</f>
        <v/>
      </c>
      <c r="P284" s="16" t="str">
        <f t="shared" si="498"/>
        <v/>
      </c>
      <c r="Q284" s="16" t="str">
        <f t="shared" si="498"/>
        <v/>
      </c>
      <c r="R284" s="16" t="str">
        <f t="shared" si="498"/>
        <v/>
      </c>
      <c r="S284" s="16" t="str">
        <f t="shared" si="498"/>
        <v/>
      </c>
      <c r="T284" s="16" t="str">
        <f t="shared" si="498"/>
        <v/>
      </c>
      <c r="U284" s="16" t="str">
        <f t="shared" si="498"/>
        <v/>
      </c>
      <c r="V284" s="16" t="str">
        <f t="shared" si="498"/>
        <v/>
      </c>
      <c r="W284" s="16" t="str">
        <f t="shared" si="498"/>
        <v/>
      </c>
      <c r="X284" s="16" t="str">
        <f t="shared" si="498"/>
        <v/>
      </c>
      <c r="Y284" s="16" t="str">
        <f t="shared" si="498"/>
        <v/>
      </c>
      <c r="Z284" s="16" t="str">
        <f t="shared" ref="Z284:AA284" si="499">IFERROR(+Z283/(Z287+Z298+Z315+Z318+Z326+Z344+Z347+Z350+Z353+Z356+Z367),"")</f>
        <v/>
      </c>
      <c r="AA284" s="16" t="str">
        <f t="shared" si="499"/>
        <v/>
      </c>
      <c r="AB284" s="16" t="str">
        <f t="shared" ref="AB284:AC284" si="500">IFERROR(+AB283/(AB287+AB298+AB315+AB318+AB326+AB344+AB347+AB350+AB353+AB356+AB367),"")</f>
        <v/>
      </c>
      <c r="AC284" s="16" t="str">
        <f t="shared" si="500"/>
        <v/>
      </c>
      <c r="AD284" s="16" t="str">
        <f t="shared" ref="AD284:AE284" si="501">IFERROR(+AD283/(AD287+AD298+AD315+AD318+AD326+AD344+AD347+AD350+AD353+AD356+AD367),"")</f>
        <v/>
      </c>
      <c r="AE284" s="16" t="str">
        <f t="shared" si="501"/>
        <v/>
      </c>
      <c r="AF284" s="40"/>
      <c r="AG284" s="41"/>
    </row>
    <row r="285" spans="1:35" ht="13.8">
      <c r="A285" s="4" t="s">
        <v>87</v>
      </c>
      <c r="B285" s="4" t="s">
        <v>3771</v>
      </c>
      <c r="C285" s="237"/>
      <c r="D285" s="231" t="s">
        <v>91</v>
      </c>
      <c r="E285" s="232"/>
      <c r="F285" s="232"/>
      <c r="G285" s="33"/>
      <c r="H285" s="33"/>
      <c r="I285" s="33"/>
      <c r="J285" s="33"/>
      <c r="K285" s="33"/>
      <c r="L285" s="33"/>
      <c r="M285" s="33"/>
      <c r="N285" s="33"/>
      <c r="O285" s="117"/>
      <c r="P285" s="117">
        <f>+P288+P299+P316+P319+P327+P345+P348+P351+P354+P357+P368</f>
        <v>0</v>
      </c>
      <c r="Q285" s="117">
        <f t="shared" ref="Q285:Y285" si="502">+Q288+Q299+Q316+Q319+Q327+Q345+Q348+Q351+Q354+Q357+Q368</f>
        <v>0</v>
      </c>
      <c r="R285" s="117">
        <f t="shared" si="502"/>
        <v>0</v>
      </c>
      <c r="S285" s="117">
        <f t="shared" si="502"/>
        <v>0</v>
      </c>
      <c r="T285" s="117">
        <f t="shared" si="502"/>
        <v>0</v>
      </c>
      <c r="U285" s="117">
        <f t="shared" si="502"/>
        <v>0</v>
      </c>
      <c r="V285" s="117">
        <f t="shared" si="502"/>
        <v>0</v>
      </c>
      <c r="W285" s="117">
        <f t="shared" si="502"/>
        <v>0</v>
      </c>
      <c r="X285" s="117">
        <f t="shared" si="502"/>
        <v>0</v>
      </c>
      <c r="Y285" s="117">
        <f t="shared" si="502"/>
        <v>0</v>
      </c>
      <c r="Z285" s="117">
        <f t="shared" ref="Z285:AA285" si="503">+Z288+Z299+Z316+Z319+Z327+Z345+Z348+Z351+Z354+Z357+Z368</f>
        <v>0</v>
      </c>
      <c r="AA285" s="117">
        <f t="shared" si="503"/>
        <v>0</v>
      </c>
      <c r="AB285" s="117">
        <f t="shared" ref="AB285:AC285" si="504">+AB288+AB299+AB316+AB319+AB327+AB345+AB348+AB351+AB354+AB357+AB368</f>
        <v>0</v>
      </c>
      <c r="AC285" s="117">
        <f t="shared" si="504"/>
        <v>0</v>
      </c>
      <c r="AD285" s="117">
        <f t="shared" ref="AD285:AE285" si="505">+AD288+AD299+AD316+AD319+AD327+AD345+AD348+AD351+AD354+AD357+AD368</f>
        <v>0</v>
      </c>
      <c r="AE285" s="117">
        <f t="shared" si="505"/>
        <v>0</v>
      </c>
      <c r="AF285" s="118">
        <f>+SUM(O285:R285)</f>
        <v>0</v>
      </c>
      <c r="AG285" s="119">
        <f>+SUM(S285:AD285)</f>
        <v>0</v>
      </c>
      <c r="AI285" s="124">
        <f>+SUMIF($O$1:$AD$1,"REAL",O285:AD285)</f>
        <v>0</v>
      </c>
    </row>
    <row r="286" spans="1:35">
      <c r="A286" s="4" t="s">
        <v>87</v>
      </c>
      <c r="C286" s="237"/>
      <c r="D286" s="233" t="s">
        <v>90</v>
      </c>
      <c r="E286" s="234"/>
      <c r="F286" s="230"/>
      <c r="G286" s="16"/>
      <c r="H286" s="16"/>
      <c r="I286" s="16"/>
      <c r="J286" s="16"/>
      <c r="K286" s="16"/>
      <c r="L286" s="16"/>
      <c r="M286" s="16"/>
      <c r="N286" s="16"/>
      <c r="O286" s="16" t="str">
        <f>+IFERROR(O285/O283,"")</f>
        <v/>
      </c>
      <c r="P286" s="16" t="str">
        <f>+IFERROR(P285/P283,"")</f>
        <v/>
      </c>
      <c r="Q286" s="16" t="str">
        <f t="shared" ref="Q286:Y286" si="506">+IFERROR(Q285/Q283,"")</f>
        <v/>
      </c>
      <c r="R286" s="16" t="str">
        <f t="shared" si="506"/>
        <v/>
      </c>
      <c r="S286" s="16" t="str">
        <f t="shared" si="506"/>
        <v/>
      </c>
      <c r="T286" s="16" t="str">
        <f t="shared" si="506"/>
        <v/>
      </c>
      <c r="U286" s="16" t="str">
        <f t="shared" si="506"/>
        <v/>
      </c>
      <c r="V286" s="16" t="str">
        <f t="shared" si="506"/>
        <v/>
      </c>
      <c r="W286" s="16" t="str">
        <f t="shared" si="506"/>
        <v/>
      </c>
      <c r="X286" s="16" t="str">
        <f t="shared" si="506"/>
        <v/>
      </c>
      <c r="Y286" s="16" t="str">
        <f t="shared" si="506"/>
        <v/>
      </c>
      <c r="Z286" s="16" t="str">
        <f t="shared" ref="Z286:AA286" si="507">+IFERROR(Z285/Z283,"")</f>
        <v/>
      </c>
      <c r="AA286" s="16" t="str">
        <f t="shared" si="507"/>
        <v/>
      </c>
      <c r="AB286" s="16" t="str">
        <f t="shared" ref="AB286:AC286" si="508">+IFERROR(AB285/AB283,"")</f>
        <v/>
      </c>
      <c r="AC286" s="16" t="str">
        <f t="shared" si="508"/>
        <v/>
      </c>
      <c r="AD286" s="16" t="str">
        <f t="shared" ref="AD286:AE286" si="509">+IFERROR(AD285/AD283,"")</f>
        <v/>
      </c>
      <c r="AE286" s="16" t="str">
        <f t="shared" si="509"/>
        <v/>
      </c>
      <c r="AF286" s="40"/>
      <c r="AG286" s="41"/>
    </row>
    <row r="287" spans="1:35" ht="15" customHeight="1">
      <c r="A287" s="4" t="s">
        <v>87</v>
      </c>
      <c r="B287" s="4" t="s">
        <v>48</v>
      </c>
      <c r="C287" s="237"/>
      <c r="D287" s="222" t="s">
        <v>35</v>
      </c>
      <c r="E287" s="225" t="s">
        <v>48</v>
      </c>
      <c r="F287" s="10" t="s">
        <v>40</v>
      </c>
      <c r="G287" s="19"/>
      <c r="H287" s="19"/>
      <c r="I287" s="19"/>
      <c r="J287" s="19"/>
      <c r="K287" s="19"/>
      <c r="L287" s="19"/>
      <c r="M287" s="19"/>
      <c r="N287" s="19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100">
        <f t="shared" ref="AF287:AF294" si="510">+SUM(O287:R287)</f>
        <v>0</v>
      </c>
      <c r="AG287" s="101">
        <f t="shared" ref="AG287:AG294" si="511">+SUM(S287:AD287)</f>
        <v>0</v>
      </c>
      <c r="AI287" s="124">
        <f>+SUMIF($O$1:$AD$1,"REAL",O287:AD287)</f>
        <v>0</v>
      </c>
    </row>
    <row r="288" spans="1:35" ht="15" customHeight="1">
      <c r="A288" s="4" t="s">
        <v>87</v>
      </c>
      <c r="B288" s="4" t="s">
        <v>48</v>
      </c>
      <c r="C288" s="237"/>
      <c r="D288" s="223"/>
      <c r="E288" s="225"/>
      <c r="F288" s="11" t="s">
        <v>88</v>
      </c>
      <c r="G288" s="34"/>
      <c r="H288" s="34"/>
      <c r="I288" s="34"/>
      <c r="J288" s="34"/>
      <c r="K288" s="34"/>
      <c r="L288" s="34"/>
      <c r="M288" s="34"/>
      <c r="N288" s="34"/>
      <c r="O288" s="98">
        <f>+SUM(O289:O296)</f>
        <v>0</v>
      </c>
      <c r="P288" s="98">
        <f t="shared" ref="P288:Y288" si="512">+SUM(P289:P296)</f>
        <v>0</v>
      </c>
      <c r="Q288" s="98">
        <f t="shared" si="512"/>
        <v>0</v>
      </c>
      <c r="R288" s="98">
        <f t="shared" si="512"/>
        <v>0</v>
      </c>
      <c r="S288" s="98">
        <f t="shared" si="512"/>
        <v>0</v>
      </c>
      <c r="T288" s="98">
        <f t="shared" si="512"/>
        <v>0</v>
      </c>
      <c r="U288" s="98">
        <f t="shared" si="512"/>
        <v>0</v>
      </c>
      <c r="V288" s="98">
        <f t="shared" si="512"/>
        <v>0</v>
      </c>
      <c r="W288" s="98">
        <f t="shared" si="512"/>
        <v>0</v>
      </c>
      <c r="X288" s="98">
        <f t="shared" si="512"/>
        <v>0</v>
      </c>
      <c r="Y288" s="98">
        <f t="shared" si="512"/>
        <v>0</v>
      </c>
      <c r="Z288" s="98">
        <f t="shared" ref="Z288:AA288" si="513">+SUM(Z289:Z296)</f>
        <v>0</v>
      </c>
      <c r="AA288" s="98">
        <f t="shared" si="513"/>
        <v>0</v>
      </c>
      <c r="AB288" s="98">
        <f t="shared" ref="AB288:AC288" si="514">+SUM(AB289:AB296)</f>
        <v>0</v>
      </c>
      <c r="AC288" s="98">
        <f t="shared" si="514"/>
        <v>0</v>
      </c>
      <c r="AD288" s="98">
        <f t="shared" ref="AD288:AE288" si="515">+SUM(AD289:AD296)</f>
        <v>0</v>
      </c>
      <c r="AE288" s="98">
        <f t="shared" si="515"/>
        <v>0</v>
      </c>
      <c r="AF288" s="102">
        <f t="shared" si="510"/>
        <v>0</v>
      </c>
      <c r="AG288" s="103">
        <f t="shared" si="511"/>
        <v>0</v>
      </c>
      <c r="AI288" s="124">
        <f>+SUMIF($O$1:$AD$1,"REAL",O288:AD288)</f>
        <v>0</v>
      </c>
    </row>
    <row r="289" spans="1:35" ht="15" customHeight="1" outlineLevel="1">
      <c r="A289" s="4" t="s">
        <v>87</v>
      </c>
      <c r="B289" s="4" t="s">
        <v>48</v>
      </c>
      <c r="C289" s="237"/>
      <c r="D289" s="223"/>
      <c r="E289" s="225"/>
      <c r="F289" s="12" t="s">
        <v>76</v>
      </c>
      <c r="G289" s="35"/>
      <c r="H289" s="35"/>
      <c r="I289" s="35"/>
      <c r="J289" s="35"/>
      <c r="K289" s="35"/>
      <c r="L289" s="35"/>
      <c r="M289" s="35"/>
      <c r="N289" s="35"/>
      <c r="O289" s="99"/>
      <c r="P289" s="99">
        <v>0</v>
      </c>
      <c r="Q289" s="99">
        <v>0</v>
      </c>
      <c r="R289" s="99">
        <v>0</v>
      </c>
      <c r="S289" s="99">
        <v>0</v>
      </c>
      <c r="T289" s="99">
        <v>0</v>
      </c>
      <c r="U289" s="99">
        <v>0</v>
      </c>
      <c r="V289" s="99">
        <v>0</v>
      </c>
      <c r="W289" s="99">
        <v>0</v>
      </c>
      <c r="X289" s="99">
        <v>0</v>
      </c>
      <c r="Y289" s="99">
        <v>0</v>
      </c>
      <c r="Z289" s="99">
        <v>0</v>
      </c>
      <c r="AA289" s="99">
        <v>0</v>
      </c>
      <c r="AB289" s="99">
        <v>0</v>
      </c>
      <c r="AC289" s="99">
        <v>0</v>
      </c>
      <c r="AD289" s="99">
        <v>0</v>
      </c>
      <c r="AE289" s="99">
        <v>0</v>
      </c>
      <c r="AF289" s="104">
        <f t="shared" si="510"/>
        <v>0</v>
      </c>
      <c r="AG289" s="105">
        <f t="shared" si="511"/>
        <v>0</v>
      </c>
    </row>
    <row r="290" spans="1:35" ht="15" customHeight="1" outlineLevel="1">
      <c r="A290" s="4" t="s">
        <v>87</v>
      </c>
      <c r="B290" s="4" t="s">
        <v>48</v>
      </c>
      <c r="C290" s="237"/>
      <c r="D290" s="223"/>
      <c r="E290" s="225"/>
      <c r="F290" s="12" t="s">
        <v>55</v>
      </c>
      <c r="G290" s="35"/>
      <c r="H290" s="35"/>
      <c r="I290" s="35"/>
      <c r="J290" s="35"/>
      <c r="K290" s="35"/>
      <c r="L290" s="35"/>
      <c r="M290" s="35"/>
      <c r="N290" s="35"/>
      <c r="O290" s="99"/>
      <c r="P290" s="99">
        <v>0</v>
      </c>
      <c r="Q290" s="99">
        <v>0</v>
      </c>
      <c r="R290" s="99">
        <v>0</v>
      </c>
      <c r="S290" s="99">
        <v>0</v>
      </c>
      <c r="T290" s="99">
        <v>0</v>
      </c>
      <c r="U290" s="99">
        <v>0</v>
      </c>
      <c r="V290" s="99">
        <v>0</v>
      </c>
      <c r="W290" s="99">
        <v>0</v>
      </c>
      <c r="X290" s="99">
        <v>0</v>
      </c>
      <c r="Y290" s="99">
        <v>0</v>
      </c>
      <c r="Z290" s="99">
        <v>0</v>
      </c>
      <c r="AA290" s="99">
        <v>0</v>
      </c>
      <c r="AB290" s="99">
        <v>0</v>
      </c>
      <c r="AC290" s="99">
        <v>0</v>
      </c>
      <c r="AD290" s="99">
        <v>0</v>
      </c>
      <c r="AE290" s="99">
        <v>0</v>
      </c>
      <c r="AF290" s="104">
        <f t="shared" si="510"/>
        <v>0</v>
      </c>
      <c r="AG290" s="105">
        <f t="shared" si="511"/>
        <v>0</v>
      </c>
    </row>
    <row r="291" spans="1:35" ht="15" customHeight="1" outlineLevel="1">
      <c r="A291" s="4" t="s">
        <v>87</v>
      </c>
      <c r="B291" s="4" t="s">
        <v>48</v>
      </c>
      <c r="C291" s="237"/>
      <c r="D291" s="223"/>
      <c r="E291" s="225"/>
      <c r="F291" s="12" t="s">
        <v>56</v>
      </c>
      <c r="G291" s="35"/>
      <c r="H291" s="35"/>
      <c r="I291" s="35"/>
      <c r="J291" s="35"/>
      <c r="K291" s="35"/>
      <c r="L291" s="35"/>
      <c r="M291" s="35"/>
      <c r="N291" s="35"/>
      <c r="O291" s="99"/>
      <c r="P291" s="99">
        <v>0</v>
      </c>
      <c r="Q291" s="99">
        <v>0</v>
      </c>
      <c r="R291" s="99">
        <v>0</v>
      </c>
      <c r="S291" s="99">
        <v>0</v>
      </c>
      <c r="T291" s="99">
        <v>0</v>
      </c>
      <c r="U291" s="99">
        <v>0</v>
      </c>
      <c r="V291" s="99">
        <v>0</v>
      </c>
      <c r="W291" s="99">
        <v>0</v>
      </c>
      <c r="X291" s="99">
        <v>0</v>
      </c>
      <c r="Y291" s="99">
        <v>0</v>
      </c>
      <c r="Z291" s="99">
        <v>0</v>
      </c>
      <c r="AA291" s="99">
        <v>0</v>
      </c>
      <c r="AB291" s="99">
        <v>0</v>
      </c>
      <c r="AC291" s="99">
        <v>0</v>
      </c>
      <c r="AD291" s="99">
        <v>0</v>
      </c>
      <c r="AE291" s="99">
        <v>0</v>
      </c>
      <c r="AF291" s="104">
        <f t="shared" si="510"/>
        <v>0</v>
      </c>
      <c r="AG291" s="105">
        <f t="shared" si="511"/>
        <v>0</v>
      </c>
    </row>
    <row r="292" spans="1:35" ht="15" customHeight="1" outlineLevel="1">
      <c r="A292" s="4" t="s">
        <v>87</v>
      </c>
      <c r="B292" s="4" t="s">
        <v>48</v>
      </c>
      <c r="C292" s="237"/>
      <c r="D292" s="223"/>
      <c r="E292" s="225"/>
      <c r="F292" s="12" t="s">
        <v>57</v>
      </c>
      <c r="G292" s="35"/>
      <c r="H292" s="35"/>
      <c r="I292" s="35"/>
      <c r="J292" s="35"/>
      <c r="K292" s="35"/>
      <c r="L292" s="35"/>
      <c r="M292" s="35"/>
      <c r="N292" s="35"/>
      <c r="O292" s="99"/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99">
        <v>0</v>
      </c>
      <c r="X292" s="99">
        <v>0</v>
      </c>
      <c r="Y292" s="99">
        <v>0</v>
      </c>
      <c r="Z292" s="99">
        <v>0</v>
      </c>
      <c r="AA292" s="99">
        <v>0</v>
      </c>
      <c r="AB292" s="99">
        <v>0</v>
      </c>
      <c r="AC292" s="99">
        <v>0</v>
      </c>
      <c r="AD292" s="99">
        <v>0</v>
      </c>
      <c r="AE292" s="99">
        <v>0</v>
      </c>
      <c r="AF292" s="104">
        <f t="shared" si="510"/>
        <v>0</v>
      </c>
      <c r="AG292" s="105">
        <f t="shared" si="511"/>
        <v>0</v>
      </c>
    </row>
    <row r="293" spans="1:35" ht="15" customHeight="1" outlineLevel="1">
      <c r="A293" s="4" t="s">
        <v>87</v>
      </c>
      <c r="B293" s="4" t="s">
        <v>48</v>
      </c>
      <c r="C293" s="237"/>
      <c r="D293" s="223"/>
      <c r="E293" s="225"/>
      <c r="F293" s="12" t="s">
        <v>75</v>
      </c>
      <c r="G293" s="35"/>
      <c r="H293" s="35"/>
      <c r="I293" s="35"/>
      <c r="J293" s="35"/>
      <c r="K293" s="35"/>
      <c r="L293" s="35"/>
      <c r="M293" s="35"/>
      <c r="N293" s="35"/>
      <c r="O293" s="99"/>
      <c r="P293" s="99">
        <v>0</v>
      </c>
      <c r="Q293" s="99">
        <v>0</v>
      </c>
      <c r="R293" s="99">
        <v>0</v>
      </c>
      <c r="S293" s="99">
        <v>0</v>
      </c>
      <c r="T293" s="99">
        <v>0</v>
      </c>
      <c r="U293" s="99">
        <v>0</v>
      </c>
      <c r="V293" s="99">
        <v>0</v>
      </c>
      <c r="W293" s="99">
        <v>0</v>
      </c>
      <c r="X293" s="99">
        <v>0</v>
      </c>
      <c r="Y293" s="99">
        <v>0</v>
      </c>
      <c r="Z293" s="99">
        <v>0</v>
      </c>
      <c r="AA293" s="99">
        <v>0</v>
      </c>
      <c r="AB293" s="99">
        <v>0</v>
      </c>
      <c r="AC293" s="99">
        <v>0</v>
      </c>
      <c r="AD293" s="99">
        <v>0</v>
      </c>
      <c r="AE293" s="99">
        <v>0</v>
      </c>
      <c r="AF293" s="104">
        <f t="shared" si="510"/>
        <v>0</v>
      </c>
      <c r="AG293" s="105">
        <f t="shared" si="511"/>
        <v>0</v>
      </c>
    </row>
    <row r="294" spans="1:35" ht="15" customHeight="1" outlineLevel="1">
      <c r="A294" s="4" t="s">
        <v>87</v>
      </c>
      <c r="B294" s="4" t="s">
        <v>48</v>
      </c>
      <c r="C294" s="237"/>
      <c r="D294" s="223"/>
      <c r="E294" s="225"/>
      <c r="F294" s="12" t="s">
        <v>78</v>
      </c>
      <c r="G294" s="35"/>
      <c r="H294" s="35"/>
      <c r="I294" s="35"/>
      <c r="J294" s="35"/>
      <c r="K294" s="35"/>
      <c r="L294" s="35"/>
      <c r="M294" s="35"/>
      <c r="N294" s="35"/>
      <c r="O294" s="99"/>
      <c r="P294" s="99">
        <v>0</v>
      </c>
      <c r="Q294" s="99">
        <v>0</v>
      </c>
      <c r="R294" s="99">
        <v>0</v>
      </c>
      <c r="S294" s="99">
        <v>0</v>
      </c>
      <c r="T294" s="99">
        <v>0</v>
      </c>
      <c r="U294" s="99">
        <v>0</v>
      </c>
      <c r="V294" s="99">
        <v>0</v>
      </c>
      <c r="W294" s="99">
        <v>0</v>
      </c>
      <c r="X294" s="99">
        <v>0</v>
      </c>
      <c r="Y294" s="99">
        <v>0</v>
      </c>
      <c r="Z294" s="99">
        <v>0</v>
      </c>
      <c r="AA294" s="99">
        <v>0</v>
      </c>
      <c r="AB294" s="99">
        <v>0</v>
      </c>
      <c r="AC294" s="99">
        <v>0</v>
      </c>
      <c r="AD294" s="99">
        <v>0</v>
      </c>
      <c r="AE294" s="99">
        <v>0</v>
      </c>
      <c r="AF294" s="104">
        <f t="shared" si="510"/>
        <v>0</v>
      </c>
      <c r="AG294" s="105">
        <f t="shared" si="511"/>
        <v>0</v>
      </c>
    </row>
    <row r="295" spans="1:35" ht="15" customHeight="1" outlineLevel="1">
      <c r="A295" s="4" t="s">
        <v>87</v>
      </c>
      <c r="B295" s="4" t="s">
        <v>48</v>
      </c>
      <c r="C295" s="237"/>
      <c r="D295" s="223"/>
      <c r="E295" s="225"/>
      <c r="F295" s="12" t="s">
        <v>95</v>
      </c>
      <c r="G295" s="35"/>
      <c r="H295" s="35"/>
      <c r="I295" s="35"/>
      <c r="J295" s="35"/>
      <c r="K295" s="35"/>
      <c r="L295" s="35"/>
      <c r="M295" s="35"/>
      <c r="N295" s="35"/>
      <c r="O295" s="99"/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X295" s="99">
        <v>0</v>
      </c>
      <c r="Y295" s="99">
        <v>0</v>
      </c>
      <c r="Z295" s="99">
        <v>0</v>
      </c>
      <c r="AA295" s="99">
        <v>0</v>
      </c>
      <c r="AB295" s="99">
        <v>0</v>
      </c>
      <c r="AC295" s="99">
        <v>0</v>
      </c>
      <c r="AD295" s="99">
        <v>0</v>
      </c>
      <c r="AE295" s="99">
        <v>0</v>
      </c>
      <c r="AF295" s="104"/>
      <c r="AG295" s="105"/>
    </row>
    <row r="296" spans="1:35" ht="15" customHeight="1" outlineLevel="1">
      <c r="A296" s="4" t="s">
        <v>87</v>
      </c>
      <c r="B296" s="4" t="s">
        <v>48</v>
      </c>
      <c r="C296" s="237"/>
      <c r="D296" s="223"/>
      <c r="E296" s="225"/>
      <c r="F296" s="12" t="s">
        <v>96</v>
      </c>
      <c r="G296" s="35"/>
      <c r="H296" s="35"/>
      <c r="I296" s="35"/>
      <c r="J296" s="35"/>
      <c r="K296" s="35"/>
      <c r="L296" s="35"/>
      <c r="M296" s="35"/>
      <c r="N296" s="35"/>
      <c r="O296" s="99"/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X296" s="99">
        <v>0</v>
      </c>
      <c r="Y296" s="99">
        <v>0</v>
      </c>
      <c r="Z296" s="99">
        <v>0</v>
      </c>
      <c r="AA296" s="99">
        <v>0</v>
      </c>
      <c r="AB296" s="99">
        <v>0</v>
      </c>
      <c r="AC296" s="99">
        <v>0</v>
      </c>
      <c r="AD296" s="99">
        <v>0</v>
      </c>
      <c r="AE296" s="99">
        <v>0</v>
      </c>
      <c r="AF296" s="104"/>
      <c r="AG296" s="105"/>
    </row>
    <row r="297" spans="1:35" ht="15" customHeight="1">
      <c r="A297" s="4" t="s">
        <v>87</v>
      </c>
      <c r="B297" s="4" t="s">
        <v>48</v>
      </c>
      <c r="C297" s="237"/>
      <c r="D297" s="223"/>
      <c r="E297" s="225"/>
      <c r="F297" s="13" t="s">
        <v>90</v>
      </c>
      <c r="G297" s="36"/>
      <c r="H297" s="36"/>
      <c r="I297" s="36"/>
      <c r="J297" s="36"/>
      <c r="K297" s="36"/>
      <c r="L297" s="36"/>
      <c r="M297" s="36"/>
      <c r="N297" s="36"/>
      <c r="O297" s="36"/>
      <c r="P297" s="36" t="str">
        <f t="shared" ref="P297:Y297" si="516">+IFERROR(P288/P287,"")</f>
        <v/>
      </c>
      <c r="Q297" s="36" t="str">
        <f t="shared" si="516"/>
        <v/>
      </c>
      <c r="R297" s="36" t="str">
        <f t="shared" si="516"/>
        <v/>
      </c>
      <c r="S297" s="36" t="str">
        <f t="shared" si="516"/>
        <v/>
      </c>
      <c r="T297" s="36" t="str">
        <f t="shared" si="516"/>
        <v/>
      </c>
      <c r="U297" s="36" t="str">
        <f t="shared" si="516"/>
        <v/>
      </c>
      <c r="V297" s="36" t="str">
        <f t="shared" si="516"/>
        <v/>
      </c>
      <c r="W297" s="36" t="str">
        <f t="shared" si="516"/>
        <v/>
      </c>
      <c r="X297" s="36" t="str">
        <f t="shared" si="516"/>
        <v/>
      </c>
      <c r="Y297" s="36" t="str">
        <f t="shared" si="516"/>
        <v/>
      </c>
      <c r="Z297" s="36" t="str">
        <f t="shared" ref="Z297:AA297" si="517">+IFERROR(Z288/Z287,"")</f>
        <v/>
      </c>
      <c r="AA297" s="36" t="str">
        <f t="shared" si="517"/>
        <v/>
      </c>
      <c r="AB297" s="36" t="str">
        <f t="shared" ref="AB297:AC297" si="518">+IFERROR(AB288/AB287,"")</f>
        <v/>
      </c>
      <c r="AC297" s="36" t="str">
        <f t="shared" si="518"/>
        <v/>
      </c>
      <c r="AD297" s="36" t="str">
        <f t="shared" ref="AD297:AE297" si="519">+IFERROR(AD288/AD287,"")</f>
        <v/>
      </c>
      <c r="AE297" s="36" t="str">
        <f t="shared" si="519"/>
        <v/>
      </c>
      <c r="AF297" s="49" t="str">
        <f>+IFERROR(AF288/AF287,"")</f>
        <v/>
      </c>
      <c r="AG297" s="50" t="str">
        <f>+IFERROR(AG288/AG287,"")</f>
        <v/>
      </c>
    </row>
    <row r="298" spans="1:35" ht="15" customHeight="1">
      <c r="A298" s="4" t="s">
        <v>87</v>
      </c>
      <c r="B298" s="4" t="s">
        <v>49</v>
      </c>
      <c r="C298" s="237"/>
      <c r="D298" s="223"/>
      <c r="E298" s="225" t="s">
        <v>49</v>
      </c>
      <c r="F298" s="10" t="s">
        <v>40</v>
      </c>
      <c r="G298" s="19"/>
      <c r="H298" s="19"/>
      <c r="I298" s="19"/>
      <c r="J298" s="19"/>
      <c r="K298" s="19"/>
      <c r="L298" s="19"/>
      <c r="M298" s="19"/>
      <c r="N298" s="19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100">
        <f t="shared" ref="AF298:AF305" si="520">+SUM(O298:R298)</f>
        <v>0</v>
      </c>
      <c r="AG298" s="101">
        <f t="shared" ref="AG298:AG305" si="521">+SUM(S298:AD298)</f>
        <v>0</v>
      </c>
      <c r="AI298" s="124">
        <f>+SUMIF($O$1:$AD$1,"REAL",O298:AD298)</f>
        <v>0</v>
      </c>
    </row>
    <row r="299" spans="1:35" ht="15" customHeight="1">
      <c r="A299" s="4" t="s">
        <v>87</v>
      </c>
      <c r="B299" s="4" t="s">
        <v>49</v>
      </c>
      <c r="C299" s="237"/>
      <c r="D299" s="223"/>
      <c r="E299" s="225"/>
      <c r="F299" s="11" t="s">
        <v>88</v>
      </c>
      <c r="G299" s="34"/>
      <c r="H299" s="34"/>
      <c r="I299" s="34"/>
      <c r="J299" s="34"/>
      <c r="K299" s="34"/>
      <c r="L299" s="34"/>
      <c r="M299" s="34"/>
      <c r="N299" s="34"/>
      <c r="O299" s="98">
        <f>+SUM(O300:O307)</f>
        <v>0</v>
      </c>
      <c r="P299" s="98">
        <f t="shared" ref="P299:Y299" si="522">+SUM(P300:P307)</f>
        <v>0</v>
      </c>
      <c r="Q299" s="98">
        <f t="shared" si="522"/>
        <v>0</v>
      </c>
      <c r="R299" s="98">
        <f t="shared" si="522"/>
        <v>0</v>
      </c>
      <c r="S299" s="98">
        <f t="shared" si="522"/>
        <v>0</v>
      </c>
      <c r="T299" s="98">
        <f t="shared" si="522"/>
        <v>0</v>
      </c>
      <c r="U299" s="98">
        <f t="shared" si="522"/>
        <v>0</v>
      </c>
      <c r="V299" s="98">
        <f t="shared" si="522"/>
        <v>0</v>
      </c>
      <c r="W299" s="98">
        <f t="shared" si="522"/>
        <v>0</v>
      </c>
      <c r="X299" s="98">
        <f t="shared" si="522"/>
        <v>0</v>
      </c>
      <c r="Y299" s="98">
        <f t="shared" si="522"/>
        <v>0</v>
      </c>
      <c r="Z299" s="98">
        <f t="shared" ref="Z299:AA299" si="523">+SUM(Z300:Z307)</f>
        <v>0</v>
      </c>
      <c r="AA299" s="98">
        <f t="shared" si="523"/>
        <v>0</v>
      </c>
      <c r="AB299" s="98">
        <f t="shared" ref="AB299:AC299" si="524">+SUM(AB300:AB307)</f>
        <v>0</v>
      </c>
      <c r="AC299" s="98">
        <f t="shared" si="524"/>
        <v>0</v>
      </c>
      <c r="AD299" s="98">
        <f t="shared" ref="AD299:AE299" si="525">+SUM(AD300:AD307)</f>
        <v>0</v>
      </c>
      <c r="AE299" s="98">
        <f t="shared" si="525"/>
        <v>0</v>
      </c>
      <c r="AF299" s="102">
        <f t="shared" si="520"/>
        <v>0</v>
      </c>
      <c r="AG299" s="103">
        <f t="shared" si="521"/>
        <v>0</v>
      </c>
      <c r="AI299" s="124">
        <f>+SUMIF($O$1:$AD$1,"REAL",O299:AD299)</f>
        <v>0</v>
      </c>
    </row>
    <row r="300" spans="1:35" ht="15" customHeight="1" outlineLevel="1">
      <c r="A300" s="4" t="s">
        <v>87</v>
      </c>
      <c r="B300" s="4" t="s">
        <v>49</v>
      </c>
      <c r="C300" s="237"/>
      <c r="D300" s="223"/>
      <c r="E300" s="225"/>
      <c r="F300" s="12" t="s">
        <v>77</v>
      </c>
      <c r="G300" s="35"/>
      <c r="H300" s="35"/>
      <c r="I300" s="35"/>
      <c r="J300" s="35"/>
      <c r="K300" s="35"/>
      <c r="L300" s="35"/>
      <c r="M300" s="35"/>
      <c r="N300" s="35"/>
      <c r="O300" s="99"/>
      <c r="P300" s="99">
        <v>0</v>
      </c>
      <c r="Q300" s="99">
        <v>0</v>
      </c>
      <c r="R300" s="99">
        <v>0</v>
      </c>
      <c r="S300" s="99">
        <v>0</v>
      </c>
      <c r="T300" s="99">
        <v>0</v>
      </c>
      <c r="U300" s="99">
        <v>0</v>
      </c>
      <c r="V300" s="99">
        <v>0</v>
      </c>
      <c r="W300" s="99">
        <v>0</v>
      </c>
      <c r="X300" s="99">
        <v>0</v>
      </c>
      <c r="Y300" s="99">
        <v>0</v>
      </c>
      <c r="Z300" s="99">
        <v>0</v>
      </c>
      <c r="AA300" s="99">
        <v>0</v>
      </c>
      <c r="AB300" s="99">
        <v>0</v>
      </c>
      <c r="AC300" s="99">
        <v>0</v>
      </c>
      <c r="AD300" s="99">
        <v>0</v>
      </c>
      <c r="AE300" s="99">
        <v>0</v>
      </c>
      <c r="AF300" s="104">
        <f t="shared" si="520"/>
        <v>0</v>
      </c>
      <c r="AG300" s="105">
        <f t="shared" si="521"/>
        <v>0</v>
      </c>
    </row>
    <row r="301" spans="1:35" ht="15" customHeight="1" outlineLevel="1">
      <c r="A301" s="4" t="s">
        <v>87</v>
      </c>
      <c r="B301" s="4" t="s">
        <v>49</v>
      </c>
      <c r="C301" s="237"/>
      <c r="D301" s="223"/>
      <c r="E301" s="225"/>
      <c r="F301" s="12" t="s">
        <v>58</v>
      </c>
      <c r="G301" s="35"/>
      <c r="H301" s="35"/>
      <c r="I301" s="35"/>
      <c r="J301" s="35"/>
      <c r="K301" s="35"/>
      <c r="L301" s="35"/>
      <c r="M301" s="35"/>
      <c r="N301" s="35"/>
      <c r="O301" s="99"/>
      <c r="P301" s="99">
        <v>0</v>
      </c>
      <c r="Q301" s="99">
        <v>0</v>
      </c>
      <c r="R301" s="99">
        <v>0</v>
      </c>
      <c r="S301" s="99">
        <v>0</v>
      </c>
      <c r="T301" s="99">
        <v>0</v>
      </c>
      <c r="U301" s="99">
        <v>0</v>
      </c>
      <c r="V301" s="99">
        <v>0</v>
      </c>
      <c r="W301" s="99">
        <v>0</v>
      </c>
      <c r="X301" s="99">
        <v>0</v>
      </c>
      <c r="Y301" s="99">
        <v>0</v>
      </c>
      <c r="Z301" s="99">
        <v>0</v>
      </c>
      <c r="AA301" s="99">
        <v>0</v>
      </c>
      <c r="AB301" s="99">
        <v>0</v>
      </c>
      <c r="AC301" s="99">
        <v>0</v>
      </c>
      <c r="AD301" s="99">
        <v>0</v>
      </c>
      <c r="AE301" s="99">
        <v>0</v>
      </c>
      <c r="AF301" s="104">
        <f t="shared" si="520"/>
        <v>0</v>
      </c>
      <c r="AG301" s="105">
        <f t="shared" si="521"/>
        <v>0</v>
      </c>
    </row>
    <row r="302" spans="1:35" ht="15" customHeight="1" outlineLevel="1">
      <c r="A302" s="4" t="s">
        <v>87</v>
      </c>
      <c r="B302" s="4" t="s">
        <v>49</v>
      </c>
      <c r="C302" s="237"/>
      <c r="D302" s="223"/>
      <c r="E302" s="225"/>
      <c r="F302" s="12" t="s">
        <v>59</v>
      </c>
      <c r="G302" s="35"/>
      <c r="H302" s="35"/>
      <c r="I302" s="35"/>
      <c r="J302" s="35"/>
      <c r="K302" s="35"/>
      <c r="L302" s="35"/>
      <c r="M302" s="35"/>
      <c r="N302" s="35"/>
      <c r="O302" s="99"/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X302" s="99">
        <v>0</v>
      </c>
      <c r="Y302" s="99">
        <v>0</v>
      </c>
      <c r="Z302" s="99">
        <v>0</v>
      </c>
      <c r="AA302" s="99">
        <v>0</v>
      </c>
      <c r="AB302" s="99">
        <v>0</v>
      </c>
      <c r="AC302" s="99">
        <v>0</v>
      </c>
      <c r="AD302" s="99">
        <v>0</v>
      </c>
      <c r="AE302" s="99">
        <v>0</v>
      </c>
      <c r="AF302" s="104">
        <f t="shared" si="520"/>
        <v>0</v>
      </c>
      <c r="AG302" s="105">
        <f t="shared" si="521"/>
        <v>0</v>
      </c>
    </row>
    <row r="303" spans="1:35" ht="15" customHeight="1" outlineLevel="1">
      <c r="A303" s="4" t="s">
        <v>87</v>
      </c>
      <c r="B303" s="4" t="s">
        <v>49</v>
      </c>
      <c r="C303" s="237"/>
      <c r="D303" s="223"/>
      <c r="E303" s="225"/>
      <c r="F303" s="12" t="s">
        <v>60</v>
      </c>
      <c r="G303" s="35"/>
      <c r="H303" s="35"/>
      <c r="I303" s="35"/>
      <c r="J303" s="35"/>
      <c r="K303" s="35"/>
      <c r="L303" s="35"/>
      <c r="M303" s="35"/>
      <c r="N303" s="35"/>
      <c r="O303" s="99"/>
      <c r="P303" s="99">
        <v>0</v>
      </c>
      <c r="Q303" s="99">
        <v>0</v>
      </c>
      <c r="R303" s="99">
        <v>0</v>
      </c>
      <c r="S303" s="99">
        <v>0</v>
      </c>
      <c r="T303" s="99">
        <v>0</v>
      </c>
      <c r="U303" s="99">
        <v>0</v>
      </c>
      <c r="V303" s="99">
        <v>0</v>
      </c>
      <c r="W303" s="99">
        <v>0</v>
      </c>
      <c r="X303" s="99">
        <v>0</v>
      </c>
      <c r="Y303" s="99">
        <v>0</v>
      </c>
      <c r="Z303" s="99">
        <v>0</v>
      </c>
      <c r="AA303" s="99">
        <v>0</v>
      </c>
      <c r="AB303" s="99">
        <v>0</v>
      </c>
      <c r="AC303" s="99">
        <v>0</v>
      </c>
      <c r="AD303" s="99">
        <v>0</v>
      </c>
      <c r="AE303" s="99">
        <v>0</v>
      </c>
      <c r="AF303" s="104">
        <f t="shared" si="520"/>
        <v>0</v>
      </c>
      <c r="AG303" s="105">
        <f t="shared" si="521"/>
        <v>0</v>
      </c>
    </row>
    <row r="304" spans="1:35" ht="15" customHeight="1" outlineLevel="1">
      <c r="A304" s="4" t="s">
        <v>87</v>
      </c>
      <c r="B304" s="4" t="s">
        <v>49</v>
      </c>
      <c r="C304" s="237"/>
      <c r="D304" s="223"/>
      <c r="E304" s="225"/>
      <c r="F304" s="12" t="s">
        <v>74</v>
      </c>
      <c r="G304" s="35"/>
      <c r="H304" s="35"/>
      <c r="I304" s="35"/>
      <c r="J304" s="35"/>
      <c r="K304" s="35"/>
      <c r="L304" s="35"/>
      <c r="M304" s="35"/>
      <c r="N304" s="35"/>
      <c r="O304" s="99"/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X304" s="99">
        <v>0</v>
      </c>
      <c r="Y304" s="99">
        <v>0</v>
      </c>
      <c r="Z304" s="99">
        <v>0</v>
      </c>
      <c r="AA304" s="99">
        <v>0</v>
      </c>
      <c r="AB304" s="99">
        <v>0</v>
      </c>
      <c r="AC304" s="99">
        <v>0</v>
      </c>
      <c r="AD304" s="99">
        <v>0</v>
      </c>
      <c r="AE304" s="99">
        <v>0</v>
      </c>
      <c r="AF304" s="104">
        <f t="shared" si="520"/>
        <v>0</v>
      </c>
      <c r="AG304" s="105">
        <f t="shared" si="521"/>
        <v>0</v>
      </c>
    </row>
    <row r="305" spans="1:35" ht="15" customHeight="1" outlineLevel="1">
      <c r="A305" s="4" t="s">
        <v>87</v>
      </c>
      <c r="B305" s="4" t="s">
        <v>49</v>
      </c>
      <c r="C305" s="237"/>
      <c r="D305" s="223"/>
      <c r="E305" s="225"/>
      <c r="F305" s="12" t="s">
        <v>79</v>
      </c>
      <c r="G305" s="35"/>
      <c r="H305" s="35"/>
      <c r="I305" s="35"/>
      <c r="J305" s="35"/>
      <c r="K305" s="35"/>
      <c r="L305" s="35"/>
      <c r="M305" s="35"/>
      <c r="N305" s="35"/>
      <c r="O305" s="99"/>
      <c r="P305" s="99">
        <v>0</v>
      </c>
      <c r="Q305" s="99">
        <v>0</v>
      </c>
      <c r="R305" s="99">
        <v>0</v>
      </c>
      <c r="S305" s="99">
        <v>0</v>
      </c>
      <c r="T305" s="99">
        <v>0</v>
      </c>
      <c r="U305" s="99">
        <v>0</v>
      </c>
      <c r="V305" s="99">
        <v>0</v>
      </c>
      <c r="W305" s="99">
        <v>0</v>
      </c>
      <c r="X305" s="99">
        <v>0</v>
      </c>
      <c r="Y305" s="99">
        <v>0</v>
      </c>
      <c r="Z305" s="99">
        <v>0</v>
      </c>
      <c r="AA305" s="99">
        <v>0</v>
      </c>
      <c r="AB305" s="99">
        <v>0</v>
      </c>
      <c r="AC305" s="99">
        <v>0</v>
      </c>
      <c r="AD305" s="99">
        <v>0</v>
      </c>
      <c r="AE305" s="99">
        <v>0</v>
      </c>
      <c r="AF305" s="104">
        <f t="shared" si="520"/>
        <v>0</v>
      </c>
      <c r="AG305" s="105">
        <f t="shared" si="521"/>
        <v>0</v>
      </c>
    </row>
    <row r="306" spans="1:35" ht="15" customHeight="1" outlineLevel="1">
      <c r="A306" s="4" t="s">
        <v>87</v>
      </c>
      <c r="B306" s="4" t="s">
        <v>49</v>
      </c>
      <c r="C306" s="237"/>
      <c r="D306" s="223"/>
      <c r="E306" s="225"/>
      <c r="F306" s="12" t="s">
        <v>97</v>
      </c>
      <c r="G306" s="35"/>
      <c r="H306" s="35"/>
      <c r="I306" s="35"/>
      <c r="J306" s="35"/>
      <c r="K306" s="35"/>
      <c r="L306" s="35"/>
      <c r="M306" s="35"/>
      <c r="N306" s="35"/>
      <c r="O306" s="99"/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X306" s="99">
        <v>0</v>
      </c>
      <c r="Y306" s="99">
        <v>0</v>
      </c>
      <c r="Z306" s="99">
        <v>0</v>
      </c>
      <c r="AA306" s="99">
        <v>0</v>
      </c>
      <c r="AB306" s="99">
        <v>0</v>
      </c>
      <c r="AC306" s="99">
        <v>0</v>
      </c>
      <c r="AD306" s="99">
        <v>0</v>
      </c>
      <c r="AE306" s="99">
        <v>0</v>
      </c>
      <c r="AF306" s="104"/>
      <c r="AG306" s="105"/>
    </row>
    <row r="307" spans="1:35" ht="15" customHeight="1" outlineLevel="1">
      <c r="A307" s="4" t="s">
        <v>87</v>
      </c>
      <c r="B307" s="4" t="s">
        <v>49</v>
      </c>
      <c r="C307" s="237"/>
      <c r="D307" s="223"/>
      <c r="E307" s="225"/>
      <c r="F307" s="12" t="s">
        <v>98</v>
      </c>
      <c r="G307" s="35"/>
      <c r="H307" s="35"/>
      <c r="I307" s="35"/>
      <c r="J307" s="35"/>
      <c r="K307" s="35"/>
      <c r="L307" s="35"/>
      <c r="M307" s="35"/>
      <c r="N307" s="35"/>
      <c r="O307" s="99"/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X307" s="99">
        <v>0</v>
      </c>
      <c r="Y307" s="99">
        <v>0</v>
      </c>
      <c r="Z307" s="99">
        <v>0</v>
      </c>
      <c r="AA307" s="99">
        <v>0</v>
      </c>
      <c r="AB307" s="99">
        <v>0</v>
      </c>
      <c r="AC307" s="99">
        <v>0</v>
      </c>
      <c r="AD307" s="99">
        <v>0</v>
      </c>
      <c r="AE307" s="99">
        <v>0</v>
      </c>
      <c r="AF307" s="104"/>
      <c r="AG307" s="105"/>
    </row>
    <row r="308" spans="1:35" ht="15" customHeight="1">
      <c r="A308" s="4" t="s">
        <v>87</v>
      </c>
      <c r="B308" s="4" t="s">
        <v>49</v>
      </c>
      <c r="C308" s="237"/>
      <c r="D308" s="223"/>
      <c r="E308" s="225"/>
      <c r="F308" s="13" t="s">
        <v>90</v>
      </c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49" t="str">
        <f t="shared" ref="AF308:AG308" si="526">+IFERROR(AF303/AF302,"")</f>
        <v/>
      </c>
      <c r="AG308" s="50" t="str">
        <f t="shared" si="526"/>
        <v/>
      </c>
    </row>
    <row r="309" spans="1:35" ht="15" customHeight="1">
      <c r="A309" s="4" t="s">
        <v>87</v>
      </c>
      <c r="B309" s="4" t="s">
        <v>99</v>
      </c>
      <c r="C309" s="237"/>
      <c r="D309" s="223"/>
      <c r="E309" s="225" t="s">
        <v>99</v>
      </c>
      <c r="F309" s="10" t="s">
        <v>40</v>
      </c>
      <c r="G309" s="19"/>
      <c r="H309" s="19"/>
      <c r="I309" s="19"/>
      <c r="J309" s="19"/>
      <c r="K309" s="19"/>
      <c r="L309" s="19"/>
      <c r="M309" s="19"/>
      <c r="N309" s="19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100"/>
      <c r="AG309" s="101"/>
      <c r="AI309" s="124">
        <f>+SUMIF($O$1:$AD$1,"REAL",O309:AD309)</f>
        <v>0</v>
      </c>
    </row>
    <row r="310" spans="1:35" ht="15" customHeight="1">
      <c r="A310" s="4" t="s">
        <v>87</v>
      </c>
      <c r="B310" s="4" t="s">
        <v>99</v>
      </c>
      <c r="C310" s="237"/>
      <c r="D310" s="223"/>
      <c r="E310" s="225"/>
      <c r="F310" s="11" t="s">
        <v>88</v>
      </c>
      <c r="G310" s="34"/>
      <c r="H310" s="34"/>
      <c r="I310" s="34"/>
      <c r="J310" s="34"/>
      <c r="K310" s="34"/>
      <c r="L310" s="34"/>
      <c r="M310" s="34"/>
      <c r="N310" s="34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102"/>
      <c r="AG310" s="103"/>
      <c r="AI310" s="124">
        <f>+SUMIF($O$1:$AD$1,"REAL",O310:AD310)</f>
        <v>0</v>
      </c>
    </row>
    <row r="311" spans="1:35" ht="15" customHeight="1">
      <c r="A311" s="4" t="s">
        <v>87</v>
      </c>
      <c r="B311" s="4" t="s">
        <v>99</v>
      </c>
      <c r="C311" s="237"/>
      <c r="D311" s="223"/>
      <c r="E311" s="225"/>
      <c r="F311" s="12" t="s">
        <v>100</v>
      </c>
      <c r="G311" s="35"/>
      <c r="H311" s="35"/>
      <c r="I311" s="35"/>
      <c r="J311" s="35"/>
      <c r="K311" s="35"/>
      <c r="L311" s="35"/>
      <c r="M311" s="35"/>
      <c r="N311" s="35"/>
      <c r="O311" s="99"/>
      <c r="P311" s="99">
        <v>0</v>
      </c>
      <c r="Q311" s="99">
        <v>0</v>
      </c>
      <c r="R311" s="99">
        <v>0</v>
      </c>
      <c r="S311" s="99">
        <v>0</v>
      </c>
      <c r="T311" s="99">
        <v>0</v>
      </c>
      <c r="U311" s="99">
        <v>0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99">
        <v>0</v>
      </c>
      <c r="AE311" s="99">
        <v>0</v>
      </c>
      <c r="AF311" s="104"/>
      <c r="AG311" s="105"/>
    </row>
    <row r="312" spans="1:35" ht="15" customHeight="1">
      <c r="A312" s="4" t="s">
        <v>87</v>
      </c>
      <c r="B312" s="4" t="s">
        <v>99</v>
      </c>
      <c r="C312" s="237"/>
      <c r="D312" s="223"/>
      <c r="E312" s="225"/>
      <c r="F312" s="12" t="s">
        <v>101</v>
      </c>
      <c r="G312" s="35"/>
      <c r="H312" s="35"/>
      <c r="I312" s="35"/>
      <c r="J312" s="35"/>
      <c r="K312" s="35"/>
      <c r="L312" s="35"/>
      <c r="M312" s="35"/>
      <c r="N312" s="35"/>
      <c r="O312" s="99"/>
      <c r="P312" s="99">
        <v>0</v>
      </c>
      <c r="Q312" s="99">
        <v>0</v>
      </c>
      <c r="R312" s="99">
        <v>0</v>
      </c>
      <c r="S312" s="99">
        <v>0</v>
      </c>
      <c r="T312" s="99">
        <v>0</v>
      </c>
      <c r="U312" s="99">
        <v>0</v>
      </c>
      <c r="V312" s="99">
        <v>0</v>
      </c>
      <c r="W312" s="99">
        <v>0</v>
      </c>
      <c r="X312" s="99">
        <v>0</v>
      </c>
      <c r="Y312" s="99">
        <v>0</v>
      </c>
      <c r="Z312" s="99">
        <v>0</v>
      </c>
      <c r="AA312" s="99">
        <v>0</v>
      </c>
      <c r="AB312" s="99">
        <v>0</v>
      </c>
      <c r="AC312" s="99">
        <v>0</v>
      </c>
      <c r="AD312" s="99">
        <v>0</v>
      </c>
      <c r="AE312" s="99">
        <v>0</v>
      </c>
      <c r="AF312" s="104"/>
      <c r="AG312" s="105"/>
    </row>
    <row r="313" spans="1:35" ht="15" customHeight="1">
      <c r="A313" s="4" t="s">
        <v>87</v>
      </c>
      <c r="B313" s="4" t="s">
        <v>99</v>
      </c>
      <c r="C313" s="237"/>
      <c r="D313" s="223"/>
      <c r="E313" s="225"/>
      <c r="F313" s="12" t="s">
        <v>102</v>
      </c>
      <c r="G313" s="35"/>
      <c r="H313" s="35"/>
      <c r="I313" s="35"/>
      <c r="J313" s="35"/>
      <c r="K313" s="35"/>
      <c r="L313" s="35"/>
      <c r="M313" s="35"/>
      <c r="N313" s="35"/>
      <c r="O313" s="99"/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99">
        <v>0</v>
      </c>
      <c r="AE313" s="99">
        <v>0</v>
      </c>
      <c r="AF313" s="104"/>
      <c r="AG313" s="105"/>
      <c r="AI313" s="129"/>
    </row>
    <row r="314" spans="1:35" ht="15" customHeight="1">
      <c r="A314" s="4" t="s">
        <v>87</v>
      </c>
      <c r="B314" s="4" t="s">
        <v>99</v>
      </c>
      <c r="C314" s="237"/>
      <c r="D314" s="223"/>
      <c r="E314" s="225"/>
      <c r="F314" s="13" t="s">
        <v>90</v>
      </c>
      <c r="G314" s="36"/>
      <c r="H314" s="36"/>
      <c r="I314" s="36"/>
      <c r="J314" s="36"/>
      <c r="K314" s="36"/>
      <c r="L314" s="36"/>
      <c r="M314" s="36"/>
      <c r="N314" s="36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10"/>
      <c r="AG314" s="111"/>
    </row>
    <row r="315" spans="1:35" ht="15" customHeight="1" collapsed="1">
      <c r="A315" s="4" t="s">
        <v>87</v>
      </c>
      <c r="B315" s="4" t="s">
        <v>54</v>
      </c>
      <c r="C315" s="237"/>
      <c r="D315" s="223"/>
      <c r="E315" s="225" t="s">
        <v>54</v>
      </c>
      <c r="F315" s="10" t="s">
        <v>40</v>
      </c>
      <c r="G315" s="19"/>
      <c r="H315" s="19"/>
      <c r="I315" s="19"/>
      <c r="J315" s="19"/>
      <c r="K315" s="19"/>
      <c r="L315" s="19"/>
      <c r="M315" s="19"/>
      <c r="N315" s="19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  <c r="AE315" s="97"/>
      <c r="AF315" s="100">
        <f t="shared" ref="AF315:AF316" si="527">+SUM(O315:R315)</f>
        <v>0</v>
      </c>
      <c r="AG315" s="101">
        <f t="shared" ref="AG315:AG316" si="528">+SUM(S315:AD315)</f>
        <v>0</v>
      </c>
      <c r="AI315" s="124">
        <f>+SUMIF($O$1:$AD$1,"REAL",O315:AD315)</f>
        <v>0</v>
      </c>
    </row>
    <row r="316" spans="1:35" ht="15" customHeight="1">
      <c r="A316" s="4" t="s">
        <v>87</v>
      </c>
      <c r="B316" s="4" t="s">
        <v>54</v>
      </c>
      <c r="C316" s="237"/>
      <c r="D316" s="223"/>
      <c r="E316" s="225"/>
      <c r="F316" s="11" t="s">
        <v>88</v>
      </c>
      <c r="G316" s="34"/>
      <c r="H316" s="34"/>
      <c r="I316" s="34"/>
      <c r="J316" s="34"/>
      <c r="K316" s="34"/>
      <c r="L316" s="34"/>
      <c r="M316" s="34"/>
      <c r="N316" s="34"/>
      <c r="O316" s="98"/>
      <c r="P316" s="98">
        <v>0</v>
      </c>
      <c r="Q316" s="98">
        <v>0</v>
      </c>
      <c r="R316" s="98">
        <v>0</v>
      </c>
      <c r="S316" s="98">
        <v>0</v>
      </c>
      <c r="T316" s="98">
        <v>0</v>
      </c>
      <c r="U316" s="98">
        <v>0</v>
      </c>
      <c r="V316" s="98">
        <v>0</v>
      </c>
      <c r="W316" s="98">
        <v>0</v>
      </c>
      <c r="X316" s="98">
        <v>0</v>
      </c>
      <c r="Y316" s="98">
        <v>0</v>
      </c>
      <c r="Z316" s="98">
        <v>0</v>
      </c>
      <c r="AA316" s="98">
        <v>0</v>
      </c>
      <c r="AB316" s="98">
        <v>0</v>
      </c>
      <c r="AC316" s="98">
        <v>0</v>
      </c>
      <c r="AD316" s="98">
        <v>0</v>
      </c>
      <c r="AE316" s="98">
        <v>0</v>
      </c>
      <c r="AF316" s="102">
        <f t="shared" si="527"/>
        <v>0</v>
      </c>
      <c r="AG316" s="103">
        <f t="shared" si="528"/>
        <v>0</v>
      </c>
      <c r="AI316" s="124">
        <f>+SUMIF($O$1:$AD$1,"REAL",O316:AD316)</f>
        <v>0</v>
      </c>
    </row>
    <row r="317" spans="1:35" s="8" customFormat="1" ht="15" customHeight="1">
      <c r="A317" s="4" t="s">
        <v>87</v>
      </c>
      <c r="B317" s="4" t="s">
        <v>54</v>
      </c>
      <c r="C317" s="237"/>
      <c r="D317" s="224"/>
      <c r="E317" s="225"/>
      <c r="F317" s="13" t="s">
        <v>90</v>
      </c>
      <c r="G317" s="36"/>
      <c r="H317" s="36"/>
      <c r="I317" s="36"/>
      <c r="J317" s="36"/>
      <c r="K317" s="36"/>
      <c r="L317" s="36"/>
      <c r="M317" s="36"/>
      <c r="N317" s="36"/>
      <c r="O317" s="36"/>
      <c r="P317" s="36" t="str">
        <f t="shared" ref="P317:Y317" si="529">+IFERROR(P316/P315,"")</f>
        <v/>
      </c>
      <c r="Q317" s="36" t="str">
        <f t="shared" si="529"/>
        <v/>
      </c>
      <c r="R317" s="36" t="str">
        <f t="shared" si="529"/>
        <v/>
      </c>
      <c r="S317" s="36" t="str">
        <f t="shared" si="529"/>
        <v/>
      </c>
      <c r="T317" s="36" t="str">
        <f t="shared" si="529"/>
        <v/>
      </c>
      <c r="U317" s="36" t="str">
        <f t="shared" si="529"/>
        <v/>
      </c>
      <c r="V317" s="36" t="str">
        <f t="shared" si="529"/>
        <v/>
      </c>
      <c r="W317" s="36" t="str">
        <f t="shared" si="529"/>
        <v/>
      </c>
      <c r="X317" s="36" t="str">
        <f t="shared" si="529"/>
        <v/>
      </c>
      <c r="Y317" s="36" t="str">
        <f t="shared" si="529"/>
        <v/>
      </c>
      <c r="Z317" s="36" t="str">
        <f t="shared" ref="Z317:AA317" si="530">+IFERROR(Z316/Z315,"")</f>
        <v/>
      </c>
      <c r="AA317" s="36" t="str">
        <f t="shared" si="530"/>
        <v/>
      </c>
      <c r="AB317" s="36" t="str">
        <f t="shared" ref="AB317:AC317" si="531">+IFERROR(AB316/AB315,"")</f>
        <v/>
      </c>
      <c r="AC317" s="36" t="str">
        <f t="shared" si="531"/>
        <v/>
      </c>
      <c r="AD317" s="36" t="str">
        <f t="shared" ref="AD317:AE317" si="532">+IFERROR(AD316/AD315,"")</f>
        <v/>
      </c>
      <c r="AE317" s="36" t="str">
        <f t="shared" si="532"/>
        <v/>
      </c>
      <c r="AF317" s="49" t="str">
        <f t="shared" ref="AF317:AG317" si="533">+IFERROR(AF316/AF315,"")</f>
        <v/>
      </c>
      <c r="AG317" s="50" t="str">
        <f t="shared" si="533"/>
        <v/>
      </c>
      <c r="AH317" s="4"/>
      <c r="AI317" s="1"/>
    </row>
    <row r="318" spans="1:35" ht="15" customHeight="1">
      <c r="A318" s="4" t="s">
        <v>87</v>
      </c>
      <c r="B318" s="4" t="s">
        <v>50</v>
      </c>
      <c r="C318" s="237"/>
      <c r="D318" s="226" t="s">
        <v>36</v>
      </c>
      <c r="E318" s="225" t="s">
        <v>50</v>
      </c>
      <c r="F318" s="10" t="s">
        <v>40</v>
      </c>
      <c r="G318" s="19"/>
      <c r="H318" s="19"/>
      <c r="I318" s="19"/>
      <c r="J318" s="19"/>
      <c r="K318" s="19"/>
      <c r="L318" s="19"/>
      <c r="M318" s="19"/>
      <c r="N318" s="19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  <c r="AE318" s="97"/>
      <c r="AF318" s="100">
        <f t="shared" ref="AF318:AF321" si="534">+SUM(O318:R318)</f>
        <v>0</v>
      </c>
      <c r="AG318" s="101">
        <f t="shared" ref="AG318:AG321" si="535">+SUM(S318:AD318)</f>
        <v>0</v>
      </c>
      <c r="AI318" s="124">
        <f>+SUMIF($O$1:$AD$1,"REAL",O318:AD318)</f>
        <v>0</v>
      </c>
    </row>
    <row r="319" spans="1:35" ht="13.8">
      <c r="A319" s="4" t="s">
        <v>87</v>
      </c>
      <c r="B319" s="4" t="s">
        <v>50</v>
      </c>
      <c r="C319" s="237"/>
      <c r="D319" s="226"/>
      <c r="E319" s="225"/>
      <c r="F319" s="11" t="s">
        <v>88</v>
      </c>
      <c r="G319" s="34"/>
      <c r="H319" s="34"/>
      <c r="I319" s="34"/>
      <c r="J319" s="34"/>
      <c r="K319" s="34"/>
      <c r="L319" s="34"/>
      <c r="M319" s="34"/>
      <c r="N319" s="34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102">
        <f t="shared" si="534"/>
        <v>0</v>
      </c>
      <c r="AG319" s="103">
        <f t="shared" si="535"/>
        <v>0</v>
      </c>
      <c r="AI319" s="124">
        <f>+SUMIF($O$1:$AD$1,"REAL",O319:AD319)</f>
        <v>0</v>
      </c>
    </row>
    <row r="320" spans="1:35" ht="15" customHeight="1" outlineLevel="1">
      <c r="A320" s="4" t="s">
        <v>87</v>
      </c>
      <c r="B320" s="4" t="s">
        <v>50</v>
      </c>
      <c r="C320" s="237"/>
      <c r="D320" s="226"/>
      <c r="E320" s="225"/>
      <c r="F320" s="12" t="s">
        <v>1</v>
      </c>
      <c r="G320" s="35"/>
      <c r="H320" s="35"/>
      <c r="I320" s="35"/>
      <c r="J320" s="35"/>
      <c r="K320" s="35"/>
      <c r="L320" s="35"/>
      <c r="M320" s="35"/>
      <c r="N320" s="35"/>
      <c r="O320" s="99"/>
      <c r="P320" s="99">
        <v>0</v>
      </c>
      <c r="Q320" s="99">
        <v>0</v>
      </c>
      <c r="R320" s="99">
        <v>0</v>
      </c>
      <c r="S320" s="99">
        <v>0</v>
      </c>
      <c r="T320" s="99">
        <v>0</v>
      </c>
      <c r="U320" s="99">
        <v>0</v>
      </c>
      <c r="V320" s="99">
        <v>0</v>
      </c>
      <c r="W320" s="99">
        <v>0</v>
      </c>
      <c r="X320" s="99">
        <v>0</v>
      </c>
      <c r="Y320" s="99">
        <v>0</v>
      </c>
      <c r="Z320" s="99">
        <v>0</v>
      </c>
      <c r="AA320" s="99">
        <v>0</v>
      </c>
      <c r="AB320" s="99">
        <v>0</v>
      </c>
      <c r="AC320" s="99">
        <v>0</v>
      </c>
      <c r="AD320" s="99">
        <v>0</v>
      </c>
      <c r="AE320" s="99">
        <v>0</v>
      </c>
      <c r="AF320" s="104">
        <f t="shared" si="534"/>
        <v>0</v>
      </c>
      <c r="AG320" s="105">
        <f t="shared" si="535"/>
        <v>0</v>
      </c>
    </row>
    <row r="321" spans="1:35" ht="15" customHeight="1" outlineLevel="1">
      <c r="A321" s="4" t="s">
        <v>87</v>
      </c>
      <c r="B321" s="4" t="s">
        <v>50</v>
      </c>
      <c r="C321" s="237"/>
      <c r="D321" s="226"/>
      <c r="E321" s="225"/>
      <c r="F321" s="12" t="s">
        <v>2</v>
      </c>
      <c r="G321" s="35"/>
      <c r="H321" s="35"/>
      <c r="I321" s="35"/>
      <c r="J321" s="35"/>
      <c r="K321" s="35"/>
      <c r="L321" s="35"/>
      <c r="M321" s="35"/>
      <c r="N321" s="35"/>
      <c r="O321" s="99"/>
      <c r="P321" s="99">
        <v>0</v>
      </c>
      <c r="Q321" s="99">
        <v>0</v>
      </c>
      <c r="R321" s="99">
        <v>0</v>
      </c>
      <c r="S321" s="99">
        <v>0</v>
      </c>
      <c r="T321" s="99">
        <v>0</v>
      </c>
      <c r="U321" s="99">
        <v>0</v>
      </c>
      <c r="V321" s="99">
        <v>0</v>
      </c>
      <c r="W321" s="99">
        <v>0</v>
      </c>
      <c r="X321" s="99">
        <v>0</v>
      </c>
      <c r="Y321" s="99">
        <v>0</v>
      </c>
      <c r="Z321" s="99">
        <v>0</v>
      </c>
      <c r="AA321" s="99">
        <v>0</v>
      </c>
      <c r="AB321" s="99">
        <v>0</v>
      </c>
      <c r="AC321" s="99">
        <v>0</v>
      </c>
      <c r="AD321" s="99">
        <v>0</v>
      </c>
      <c r="AE321" s="99">
        <v>0</v>
      </c>
      <c r="AF321" s="104">
        <f t="shared" si="534"/>
        <v>0</v>
      </c>
      <c r="AG321" s="105">
        <f t="shared" si="535"/>
        <v>0</v>
      </c>
    </row>
    <row r="322" spans="1:35" ht="15" customHeight="1" outlineLevel="1">
      <c r="A322" s="4" t="s">
        <v>87</v>
      </c>
      <c r="B322" s="4" t="s">
        <v>50</v>
      </c>
      <c r="C322" s="237"/>
      <c r="D322" s="226"/>
      <c r="E322" s="225"/>
      <c r="F322" s="14" t="s">
        <v>83</v>
      </c>
      <c r="G322" s="37"/>
      <c r="H322" s="37"/>
      <c r="I322" s="37"/>
      <c r="J322" s="37"/>
      <c r="K322" s="37"/>
      <c r="L322" s="37"/>
      <c r="M322" s="37"/>
      <c r="N322" s="3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7">
        <f t="shared" ref="AF322" si="536">+SUMIF($O$1:$AD$1,"REAL",O322:AD322)</f>
        <v>0</v>
      </c>
      <c r="AG322" s="108"/>
    </row>
    <row r="323" spans="1:35" ht="15" customHeight="1" outlineLevel="1">
      <c r="A323" s="4" t="s">
        <v>87</v>
      </c>
      <c r="B323" s="4" t="s">
        <v>50</v>
      </c>
      <c r="C323" s="237"/>
      <c r="D323" s="226"/>
      <c r="E323" s="225"/>
      <c r="F323" s="14" t="s">
        <v>103</v>
      </c>
      <c r="G323" s="37"/>
      <c r="H323" s="37"/>
      <c r="I323" s="37"/>
      <c r="J323" s="37"/>
      <c r="K323" s="37"/>
      <c r="L323" s="37"/>
      <c r="M323" s="37"/>
      <c r="N323" s="3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7"/>
      <c r="AG323" s="108"/>
    </row>
    <row r="324" spans="1:35" ht="15" customHeight="1" outlineLevel="1">
      <c r="A324" s="4" t="s">
        <v>87</v>
      </c>
      <c r="B324" s="4" t="s">
        <v>50</v>
      </c>
      <c r="C324" s="237"/>
      <c r="D324" s="226"/>
      <c r="E324" s="225"/>
      <c r="F324" s="14" t="s">
        <v>104</v>
      </c>
      <c r="G324" s="37"/>
      <c r="H324" s="37"/>
      <c r="I324" s="37"/>
      <c r="J324" s="37"/>
      <c r="K324" s="37"/>
      <c r="L324" s="37"/>
      <c r="M324" s="37"/>
      <c r="N324" s="3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7"/>
      <c r="AG324" s="108"/>
    </row>
    <row r="325" spans="1:35" s="8" customFormat="1">
      <c r="A325" s="4" t="s">
        <v>87</v>
      </c>
      <c r="B325" s="4" t="s">
        <v>50</v>
      </c>
      <c r="C325" s="237"/>
      <c r="D325" s="226"/>
      <c r="E325" s="225"/>
      <c r="F325" s="13" t="s">
        <v>90</v>
      </c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53" t="str">
        <f t="shared" ref="AF325:AG325" si="537">+IFERROR(AF319/AF318,"")</f>
        <v/>
      </c>
      <c r="AG325" s="54" t="str">
        <f t="shared" si="537"/>
        <v/>
      </c>
      <c r="AH325" s="4"/>
      <c r="AI325" s="1"/>
    </row>
    <row r="326" spans="1:35" ht="15" customHeight="1">
      <c r="A326" s="4" t="s">
        <v>87</v>
      </c>
      <c r="B326" s="4" t="s">
        <v>41</v>
      </c>
      <c r="C326" s="237"/>
      <c r="D326" s="222" t="s">
        <v>37</v>
      </c>
      <c r="E326" s="225" t="s">
        <v>41</v>
      </c>
      <c r="F326" s="10" t="s">
        <v>40</v>
      </c>
      <c r="G326" s="19"/>
      <c r="H326" s="19"/>
      <c r="I326" s="19"/>
      <c r="J326" s="19"/>
      <c r="K326" s="19"/>
      <c r="L326" s="19"/>
      <c r="M326" s="19"/>
      <c r="N326" s="19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  <c r="AE326" s="97"/>
      <c r="AF326" s="100">
        <f t="shared" ref="AF326:AF329" si="538">+SUM(O326:R326)</f>
        <v>0</v>
      </c>
      <c r="AG326" s="101">
        <f t="shared" ref="AG326:AG329" si="539">+SUM(S326:AD326)</f>
        <v>0</v>
      </c>
      <c r="AI326" s="124">
        <f>+SUMIF($O$1:$AD$1,"REAL",O326:AD326)</f>
        <v>0</v>
      </c>
    </row>
    <row r="327" spans="1:35" ht="13.8">
      <c r="A327" s="4" t="s">
        <v>87</v>
      </c>
      <c r="B327" s="4" t="s">
        <v>41</v>
      </c>
      <c r="C327" s="237"/>
      <c r="D327" s="223"/>
      <c r="E327" s="225"/>
      <c r="F327" s="11" t="s">
        <v>88</v>
      </c>
      <c r="G327" s="34"/>
      <c r="H327" s="34"/>
      <c r="I327" s="34"/>
      <c r="J327" s="34"/>
      <c r="K327" s="34"/>
      <c r="L327" s="34"/>
      <c r="M327" s="34"/>
      <c r="N327" s="34"/>
      <c r="O327" s="98"/>
      <c r="P327" s="98">
        <f>+SUM(P328:P330)</f>
        <v>0</v>
      </c>
      <c r="Q327" s="98">
        <f t="shared" ref="Q327:Y327" si="540">+SUM(Q328:Q330)</f>
        <v>0</v>
      </c>
      <c r="R327" s="98">
        <f t="shared" si="540"/>
        <v>0</v>
      </c>
      <c r="S327" s="98">
        <f t="shared" si="540"/>
        <v>0</v>
      </c>
      <c r="T327" s="98">
        <f t="shared" si="540"/>
        <v>0</v>
      </c>
      <c r="U327" s="98">
        <f t="shared" si="540"/>
        <v>0</v>
      </c>
      <c r="V327" s="98">
        <f t="shared" si="540"/>
        <v>0</v>
      </c>
      <c r="W327" s="98">
        <f t="shared" si="540"/>
        <v>0</v>
      </c>
      <c r="X327" s="98">
        <f t="shared" si="540"/>
        <v>0</v>
      </c>
      <c r="Y327" s="98">
        <f t="shared" si="540"/>
        <v>0</v>
      </c>
      <c r="Z327" s="98">
        <f t="shared" ref="Z327:AA327" si="541">+SUM(Z328:Z330)</f>
        <v>0</v>
      </c>
      <c r="AA327" s="98">
        <f t="shared" si="541"/>
        <v>0</v>
      </c>
      <c r="AB327" s="98">
        <f t="shared" ref="AB327:AC327" si="542">+SUM(AB328:AB330)</f>
        <v>0</v>
      </c>
      <c r="AC327" s="98">
        <f t="shared" si="542"/>
        <v>0</v>
      </c>
      <c r="AD327" s="98">
        <f t="shared" ref="AD327:AE327" si="543">+SUM(AD328:AD330)</f>
        <v>0</v>
      </c>
      <c r="AE327" s="98">
        <f t="shared" si="543"/>
        <v>0</v>
      </c>
      <c r="AF327" s="102">
        <f t="shared" si="538"/>
        <v>0</v>
      </c>
      <c r="AG327" s="103">
        <f t="shared" si="539"/>
        <v>0</v>
      </c>
      <c r="AI327" s="124">
        <f>+SUMIF($O$1:$AD$1,"REAL",O327:AD327)</f>
        <v>0</v>
      </c>
    </row>
    <row r="328" spans="1:35" ht="15" customHeight="1" outlineLevel="1">
      <c r="A328" s="4" t="s">
        <v>87</v>
      </c>
      <c r="B328" s="4" t="s">
        <v>41</v>
      </c>
      <c r="C328" s="237"/>
      <c r="D328" s="223"/>
      <c r="E328" s="225"/>
      <c r="F328" s="12" t="s">
        <v>105</v>
      </c>
      <c r="G328" s="35"/>
      <c r="H328" s="35"/>
      <c r="I328" s="35"/>
      <c r="J328" s="35"/>
      <c r="K328" s="35"/>
      <c r="L328" s="35"/>
      <c r="M328" s="35"/>
      <c r="N328" s="35"/>
      <c r="O328" s="99"/>
      <c r="P328" s="99">
        <v>0</v>
      </c>
      <c r="Q328" s="99">
        <v>0</v>
      </c>
      <c r="R328" s="99">
        <v>0</v>
      </c>
      <c r="S328" s="99">
        <v>0</v>
      </c>
      <c r="T328" s="99">
        <v>0</v>
      </c>
      <c r="U328" s="99">
        <v>0</v>
      </c>
      <c r="V328" s="99">
        <v>0</v>
      </c>
      <c r="W328" s="99">
        <v>0</v>
      </c>
      <c r="X328" s="99">
        <v>0</v>
      </c>
      <c r="Y328" s="99">
        <v>0</v>
      </c>
      <c r="Z328" s="99">
        <v>0</v>
      </c>
      <c r="AA328" s="99">
        <v>0</v>
      </c>
      <c r="AB328" s="99">
        <v>0</v>
      </c>
      <c r="AC328" s="99">
        <v>0</v>
      </c>
      <c r="AD328" s="99">
        <v>0</v>
      </c>
      <c r="AE328" s="99">
        <v>0</v>
      </c>
      <c r="AF328" s="104">
        <f t="shared" si="538"/>
        <v>0</v>
      </c>
      <c r="AG328" s="105">
        <f t="shared" si="539"/>
        <v>0</v>
      </c>
    </row>
    <row r="329" spans="1:35" ht="15" customHeight="1" outlineLevel="1">
      <c r="A329" s="4" t="s">
        <v>87</v>
      </c>
      <c r="B329" s="4" t="s">
        <v>41</v>
      </c>
      <c r="C329" s="237"/>
      <c r="D329" s="223"/>
      <c r="E329" s="225"/>
      <c r="F329" s="12" t="s">
        <v>106</v>
      </c>
      <c r="G329" s="35"/>
      <c r="H329" s="35"/>
      <c r="I329" s="35"/>
      <c r="J329" s="35"/>
      <c r="K329" s="35"/>
      <c r="L329" s="35"/>
      <c r="M329" s="35"/>
      <c r="N329" s="35"/>
      <c r="O329" s="99"/>
      <c r="P329" s="99">
        <v>0</v>
      </c>
      <c r="Q329" s="99">
        <v>0</v>
      </c>
      <c r="R329" s="99">
        <v>0</v>
      </c>
      <c r="S329" s="99">
        <v>0</v>
      </c>
      <c r="T329" s="99">
        <v>0</v>
      </c>
      <c r="U329" s="99">
        <v>0</v>
      </c>
      <c r="V329" s="99">
        <v>0</v>
      </c>
      <c r="W329" s="99">
        <v>0</v>
      </c>
      <c r="X329" s="99">
        <v>0</v>
      </c>
      <c r="Y329" s="99">
        <v>0</v>
      </c>
      <c r="Z329" s="99">
        <v>0</v>
      </c>
      <c r="AA329" s="99">
        <v>0</v>
      </c>
      <c r="AB329" s="99">
        <v>0</v>
      </c>
      <c r="AC329" s="99">
        <v>0</v>
      </c>
      <c r="AD329" s="99">
        <v>0</v>
      </c>
      <c r="AE329" s="99">
        <v>0</v>
      </c>
      <c r="AF329" s="104">
        <f t="shared" si="538"/>
        <v>0</v>
      </c>
      <c r="AG329" s="105">
        <f t="shared" si="539"/>
        <v>0</v>
      </c>
    </row>
    <row r="330" spans="1:35" ht="15" customHeight="1" outlineLevel="1">
      <c r="A330" s="4" t="s">
        <v>87</v>
      </c>
      <c r="B330" s="4" t="s">
        <v>41</v>
      </c>
      <c r="C330" s="237"/>
      <c r="D330" s="223"/>
      <c r="E330" s="225"/>
      <c r="F330" s="12" t="s">
        <v>107</v>
      </c>
      <c r="G330" s="35"/>
      <c r="H330" s="35"/>
      <c r="I330" s="35"/>
      <c r="J330" s="35"/>
      <c r="K330" s="35"/>
      <c r="L330" s="35"/>
      <c r="M330" s="35"/>
      <c r="N330" s="35"/>
      <c r="O330" s="99"/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X330" s="99">
        <v>0</v>
      </c>
      <c r="Y330" s="99">
        <v>0</v>
      </c>
      <c r="Z330" s="99">
        <v>0</v>
      </c>
      <c r="AA330" s="99">
        <v>0</v>
      </c>
      <c r="AB330" s="99">
        <v>0</v>
      </c>
      <c r="AC330" s="99">
        <v>0</v>
      </c>
      <c r="AD330" s="99">
        <v>0</v>
      </c>
      <c r="AE330" s="99">
        <v>0</v>
      </c>
      <c r="AF330" s="104"/>
      <c r="AG330" s="105"/>
    </row>
    <row r="331" spans="1:35" s="8" customFormat="1">
      <c r="A331" s="4" t="s">
        <v>87</v>
      </c>
      <c r="B331" s="4" t="s">
        <v>41</v>
      </c>
      <c r="C331" s="237"/>
      <c r="D331" s="223"/>
      <c r="E331" s="225"/>
      <c r="F331" s="13" t="s">
        <v>90</v>
      </c>
      <c r="G331" s="36"/>
      <c r="H331" s="36"/>
      <c r="I331" s="36"/>
      <c r="J331" s="36"/>
      <c r="K331" s="36"/>
      <c r="L331" s="36"/>
      <c r="M331" s="36"/>
      <c r="N331" s="36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10" t="str">
        <f t="shared" ref="AF331:AG331" si="544">+IFERROR(AF327/AF326,"")</f>
        <v/>
      </c>
      <c r="AG331" s="111" t="str">
        <f t="shared" si="544"/>
        <v/>
      </c>
      <c r="AH331" s="4"/>
      <c r="AI331" s="1"/>
    </row>
    <row r="332" spans="1:35" s="8" customFormat="1" ht="13.8">
      <c r="A332" s="4" t="s">
        <v>87</v>
      </c>
      <c r="B332" s="8" t="s">
        <v>108</v>
      </c>
      <c r="C332" s="237"/>
      <c r="D332" s="223"/>
      <c r="E332" s="225" t="s">
        <v>108</v>
      </c>
      <c r="F332" s="10" t="s">
        <v>40</v>
      </c>
      <c r="G332" s="19"/>
      <c r="H332" s="19"/>
      <c r="I332" s="19"/>
      <c r="J332" s="19"/>
      <c r="K332" s="19"/>
      <c r="L332" s="19"/>
      <c r="M332" s="19"/>
      <c r="N332" s="19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100"/>
      <c r="AG332" s="101"/>
      <c r="AH332" s="4"/>
      <c r="AI332" s="124">
        <f>+SUMIF($O$1:$AD$1,"REAL",O332:AD332)</f>
        <v>0</v>
      </c>
    </row>
    <row r="333" spans="1:35" s="8" customFormat="1" ht="13.8">
      <c r="A333" s="4" t="s">
        <v>87</v>
      </c>
      <c r="B333" s="8" t="s">
        <v>108</v>
      </c>
      <c r="C333" s="237"/>
      <c r="D333" s="223"/>
      <c r="E333" s="225"/>
      <c r="F333" s="11" t="s">
        <v>88</v>
      </c>
      <c r="G333" s="34"/>
      <c r="H333" s="34"/>
      <c r="I333" s="34"/>
      <c r="J333" s="34"/>
      <c r="K333" s="34"/>
      <c r="L333" s="34"/>
      <c r="M333" s="34"/>
      <c r="N333" s="34"/>
      <c r="O333" s="98"/>
      <c r="P333" s="98">
        <f>+SUM(P334:P336)</f>
        <v>0</v>
      </c>
      <c r="Q333" s="98">
        <f t="shared" ref="Q333:Y333" si="545">+SUM(Q334:Q336)</f>
        <v>0</v>
      </c>
      <c r="R333" s="98">
        <f t="shared" si="545"/>
        <v>0</v>
      </c>
      <c r="S333" s="98">
        <f t="shared" si="545"/>
        <v>0</v>
      </c>
      <c r="T333" s="98">
        <f t="shared" si="545"/>
        <v>0</v>
      </c>
      <c r="U333" s="98">
        <f t="shared" si="545"/>
        <v>0</v>
      </c>
      <c r="V333" s="98">
        <f t="shared" si="545"/>
        <v>0</v>
      </c>
      <c r="W333" s="98">
        <f t="shared" si="545"/>
        <v>0</v>
      </c>
      <c r="X333" s="98">
        <f t="shared" si="545"/>
        <v>0</v>
      </c>
      <c r="Y333" s="98">
        <f t="shared" si="545"/>
        <v>0</v>
      </c>
      <c r="Z333" s="98">
        <f t="shared" ref="Z333:AA333" si="546">+SUM(Z334:Z336)</f>
        <v>0</v>
      </c>
      <c r="AA333" s="98">
        <f t="shared" si="546"/>
        <v>0</v>
      </c>
      <c r="AB333" s="98">
        <f t="shared" ref="AB333:AC333" si="547">+SUM(AB334:AB336)</f>
        <v>0</v>
      </c>
      <c r="AC333" s="98">
        <f t="shared" si="547"/>
        <v>0</v>
      </c>
      <c r="AD333" s="98">
        <f t="shared" ref="AD333:AE333" si="548">+SUM(AD334:AD336)</f>
        <v>0</v>
      </c>
      <c r="AE333" s="98">
        <f t="shared" si="548"/>
        <v>0</v>
      </c>
      <c r="AF333" s="102"/>
      <c r="AG333" s="103"/>
      <c r="AH333" s="4"/>
      <c r="AI333" s="124">
        <f>+SUMIF($O$1:$AD$1,"REAL",O333:AD333)</f>
        <v>0</v>
      </c>
    </row>
    <row r="334" spans="1:35" s="8" customFormat="1">
      <c r="A334" s="4" t="s">
        <v>87</v>
      </c>
      <c r="B334" s="8" t="s">
        <v>108</v>
      </c>
      <c r="C334" s="237"/>
      <c r="D334" s="223"/>
      <c r="E334" s="225"/>
      <c r="F334" s="12" t="s">
        <v>110</v>
      </c>
      <c r="G334" s="35"/>
      <c r="H334" s="35"/>
      <c r="I334" s="35"/>
      <c r="J334" s="35"/>
      <c r="K334" s="35"/>
      <c r="L334" s="35"/>
      <c r="M334" s="35"/>
      <c r="N334" s="35"/>
      <c r="O334" s="99"/>
      <c r="P334" s="99">
        <v>0</v>
      </c>
      <c r="Q334" s="99">
        <v>0</v>
      </c>
      <c r="R334" s="99">
        <v>0</v>
      </c>
      <c r="S334" s="99">
        <v>0</v>
      </c>
      <c r="T334" s="99">
        <v>0</v>
      </c>
      <c r="U334" s="99">
        <v>0</v>
      </c>
      <c r="V334" s="99">
        <v>0</v>
      </c>
      <c r="W334" s="99">
        <v>0</v>
      </c>
      <c r="X334" s="99">
        <v>0</v>
      </c>
      <c r="Y334" s="99">
        <v>0</v>
      </c>
      <c r="Z334" s="99">
        <v>0</v>
      </c>
      <c r="AA334" s="99">
        <v>0</v>
      </c>
      <c r="AB334" s="99">
        <v>0</v>
      </c>
      <c r="AC334" s="99">
        <v>0</v>
      </c>
      <c r="AD334" s="99">
        <v>0</v>
      </c>
      <c r="AE334" s="99">
        <v>0</v>
      </c>
      <c r="AF334" s="104"/>
      <c r="AG334" s="105"/>
      <c r="AH334" s="4"/>
      <c r="AI334" s="1"/>
    </row>
    <row r="335" spans="1:35" s="8" customFormat="1">
      <c r="A335" s="4" t="s">
        <v>87</v>
      </c>
      <c r="B335" s="8" t="s">
        <v>108</v>
      </c>
      <c r="C335" s="237"/>
      <c r="D335" s="223"/>
      <c r="E335" s="225"/>
      <c r="F335" s="12" t="s">
        <v>111</v>
      </c>
      <c r="G335" s="35"/>
      <c r="H335" s="35"/>
      <c r="I335" s="35"/>
      <c r="J335" s="35"/>
      <c r="K335" s="35"/>
      <c r="L335" s="35"/>
      <c r="M335" s="35"/>
      <c r="N335" s="35"/>
      <c r="O335" s="99"/>
      <c r="P335" s="99">
        <v>0</v>
      </c>
      <c r="Q335" s="99">
        <v>0</v>
      </c>
      <c r="R335" s="99">
        <v>0</v>
      </c>
      <c r="S335" s="99">
        <v>0</v>
      </c>
      <c r="T335" s="99">
        <v>0</v>
      </c>
      <c r="U335" s="99">
        <v>0</v>
      </c>
      <c r="V335" s="99">
        <v>0</v>
      </c>
      <c r="W335" s="99">
        <v>0</v>
      </c>
      <c r="X335" s="99">
        <v>0</v>
      </c>
      <c r="Y335" s="99">
        <v>0</v>
      </c>
      <c r="Z335" s="99">
        <v>0</v>
      </c>
      <c r="AA335" s="99">
        <v>0</v>
      </c>
      <c r="AB335" s="99">
        <v>0</v>
      </c>
      <c r="AC335" s="99">
        <v>0</v>
      </c>
      <c r="AD335" s="99">
        <v>0</v>
      </c>
      <c r="AE335" s="99">
        <v>0</v>
      </c>
      <c r="AF335" s="104"/>
      <c r="AG335" s="105"/>
      <c r="AH335" s="4"/>
      <c r="AI335" s="1"/>
    </row>
    <row r="336" spans="1:35" s="8" customFormat="1">
      <c r="A336" s="4" t="s">
        <v>87</v>
      </c>
      <c r="B336" s="8" t="s">
        <v>108</v>
      </c>
      <c r="C336" s="237"/>
      <c r="D336" s="223"/>
      <c r="E336" s="225"/>
      <c r="F336" s="12" t="s">
        <v>112</v>
      </c>
      <c r="G336" s="35"/>
      <c r="H336" s="35"/>
      <c r="I336" s="35"/>
      <c r="J336" s="35"/>
      <c r="K336" s="35"/>
      <c r="L336" s="35"/>
      <c r="M336" s="35"/>
      <c r="N336" s="35"/>
      <c r="O336" s="99"/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X336" s="99">
        <v>0</v>
      </c>
      <c r="Y336" s="99">
        <v>0</v>
      </c>
      <c r="Z336" s="99">
        <v>0</v>
      </c>
      <c r="AA336" s="99">
        <v>0</v>
      </c>
      <c r="AB336" s="99">
        <v>0</v>
      </c>
      <c r="AC336" s="99">
        <v>0</v>
      </c>
      <c r="AD336" s="99">
        <v>0</v>
      </c>
      <c r="AE336" s="99">
        <v>0</v>
      </c>
      <c r="AF336" s="104"/>
      <c r="AG336" s="105"/>
      <c r="AH336" s="4"/>
      <c r="AI336" s="1"/>
    </row>
    <row r="337" spans="1:35" s="8" customFormat="1">
      <c r="A337" s="4" t="s">
        <v>87</v>
      </c>
      <c r="B337" s="8" t="s">
        <v>108</v>
      </c>
      <c r="C337" s="237"/>
      <c r="D337" s="223"/>
      <c r="E337" s="225"/>
      <c r="F337" s="13" t="s">
        <v>90</v>
      </c>
      <c r="G337" s="36"/>
      <c r="H337" s="36"/>
      <c r="I337" s="36"/>
      <c r="J337" s="36"/>
      <c r="K337" s="36"/>
      <c r="L337" s="36"/>
      <c r="M337" s="36"/>
      <c r="N337" s="36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10"/>
      <c r="AG337" s="111"/>
      <c r="AH337" s="4"/>
      <c r="AI337" s="1"/>
    </row>
    <row r="338" spans="1:35" s="8" customFormat="1" ht="13.8">
      <c r="A338" s="4" t="s">
        <v>87</v>
      </c>
      <c r="B338" s="8" t="s">
        <v>109</v>
      </c>
      <c r="C338" s="237"/>
      <c r="D338" s="223"/>
      <c r="E338" s="225" t="s">
        <v>109</v>
      </c>
      <c r="F338" s="10" t="s">
        <v>40</v>
      </c>
      <c r="G338" s="19"/>
      <c r="H338" s="19"/>
      <c r="I338" s="19"/>
      <c r="J338" s="19"/>
      <c r="K338" s="19"/>
      <c r="L338" s="19"/>
      <c r="M338" s="19"/>
      <c r="N338" s="19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  <c r="AE338" s="97"/>
      <c r="AF338" s="100"/>
      <c r="AG338" s="101"/>
      <c r="AH338" s="4"/>
      <c r="AI338" s="124">
        <f>+SUMIF($O$1:$AD$1,"REAL",O338:AD338)</f>
        <v>0</v>
      </c>
    </row>
    <row r="339" spans="1:35" s="8" customFormat="1" ht="13.8">
      <c r="A339" s="4" t="s">
        <v>87</v>
      </c>
      <c r="B339" s="8" t="s">
        <v>109</v>
      </c>
      <c r="C339" s="237"/>
      <c r="D339" s="223"/>
      <c r="E339" s="225"/>
      <c r="F339" s="11" t="s">
        <v>88</v>
      </c>
      <c r="G339" s="34"/>
      <c r="H339" s="34"/>
      <c r="I339" s="34"/>
      <c r="J339" s="34"/>
      <c r="K339" s="34"/>
      <c r="L339" s="34"/>
      <c r="M339" s="34"/>
      <c r="N339" s="34"/>
      <c r="O339" s="98"/>
      <c r="P339" s="98">
        <f>+SUM(P340:P342)</f>
        <v>0</v>
      </c>
      <c r="Q339" s="98">
        <f t="shared" ref="Q339:Y339" si="549">+SUM(Q340:Q342)</f>
        <v>0</v>
      </c>
      <c r="R339" s="98">
        <f t="shared" si="549"/>
        <v>0</v>
      </c>
      <c r="S339" s="98">
        <f t="shared" si="549"/>
        <v>0</v>
      </c>
      <c r="T339" s="98">
        <f t="shared" si="549"/>
        <v>0</v>
      </c>
      <c r="U339" s="98">
        <f t="shared" si="549"/>
        <v>0</v>
      </c>
      <c r="V339" s="98">
        <f t="shared" si="549"/>
        <v>0</v>
      </c>
      <c r="W339" s="98">
        <f t="shared" si="549"/>
        <v>0</v>
      </c>
      <c r="X339" s="98">
        <f t="shared" si="549"/>
        <v>0</v>
      </c>
      <c r="Y339" s="98">
        <f t="shared" si="549"/>
        <v>0</v>
      </c>
      <c r="Z339" s="98">
        <f t="shared" ref="Z339:AA339" si="550">+SUM(Z340:Z342)</f>
        <v>0</v>
      </c>
      <c r="AA339" s="98">
        <f t="shared" si="550"/>
        <v>0</v>
      </c>
      <c r="AB339" s="98">
        <f t="shared" ref="AB339:AC339" si="551">+SUM(AB340:AB342)</f>
        <v>0</v>
      </c>
      <c r="AC339" s="98">
        <f t="shared" si="551"/>
        <v>0</v>
      </c>
      <c r="AD339" s="98">
        <f t="shared" ref="AD339:AE339" si="552">+SUM(AD340:AD342)</f>
        <v>0</v>
      </c>
      <c r="AE339" s="98">
        <f t="shared" si="552"/>
        <v>0</v>
      </c>
      <c r="AF339" s="102"/>
      <c r="AG339" s="103"/>
      <c r="AH339" s="4"/>
      <c r="AI339" s="124">
        <f>+SUMIF($O$1:$AD$1,"REAL",O339:AD339)</f>
        <v>0</v>
      </c>
    </row>
    <row r="340" spans="1:35" s="8" customFormat="1">
      <c r="A340" s="4" t="s">
        <v>87</v>
      </c>
      <c r="B340" s="8" t="s">
        <v>109</v>
      </c>
      <c r="C340" s="237"/>
      <c r="D340" s="223"/>
      <c r="E340" s="225"/>
      <c r="F340" s="12" t="s">
        <v>113</v>
      </c>
      <c r="G340" s="35"/>
      <c r="H340" s="35"/>
      <c r="I340" s="35"/>
      <c r="J340" s="35"/>
      <c r="K340" s="35"/>
      <c r="L340" s="35"/>
      <c r="M340" s="35"/>
      <c r="N340" s="35"/>
      <c r="O340" s="99"/>
      <c r="P340" s="99">
        <v>0</v>
      </c>
      <c r="Q340" s="99">
        <v>0</v>
      </c>
      <c r="R340" s="99">
        <v>0</v>
      </c>
      <c r="S340" s="99">
        <v>0</v>
      </c>
      <c r="T340" s="99">
        <v>0</v>
      </c>
      <c r="U340" s="99">
        <v>0</v>
      </c>
      <c r="V340" s="99">
        <v>0</v>
      </c>
      <c r="W340" s="99">
        <v>0</v>
      </c>
      <c r="X340" s="99">
        <v>0</v>
      </c>
      <c r="Y340" s="99">
        <v>0</v>
      </c>
      <c r="Z340" s="99">
        <v>0</v>
      </c>
      <c r="AA340" s="99">
        <v>0</v>
      </c>
      <c r="AB340" s="99">
        <v>0</v>
      </c>
      <c r="AC340" s="99">
        <v>0</v>
      </c>
      <c r="AD340" s="99">
        <v>0</v>
      </c>
      <c r="AE340" s="99">
        <v>0</v>
      </c>
      <c r="AF340" s="104"/>
      <c r="AG340" s="105"/>
      <c r="AH340" s="4"/>
      <c r="AI340" s="1"/>
    </row>
    <row r="341" spans="1:35" s="8" customFormat="1">
      <c r="A341" s="4" t="s">
        <v>87</v>
      </c>
      <c r="B341" s="8" t="s">
        <v>109</v>
      </c>
      <c r="C341" s="237"/>
      <c r="D341" s="223"/>
      <c r="E341" s="225"/>
      <c r="F341" s="12" t="s">
        <v>114</v>
      </c>
      <c r="G341" s="35"/>
      <c r="H341" s="35"/>
      <c r="I341" s="35"/>
      <c r="J341" s="35"/>
      <c r="K341" s="35"/>
      <c r="L341" s="35"/>
      <c r="M341" s="35"/>
      <c r="N341" s="35"/>
      <c r="O341" s="99"/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X341" s="99">
        <v>0</v>
      </c>
      <c r="Y341" s="99">
        <v>0</v>
      </c>
      <c r="Z341" s="99">
        <v>0</v>
      </c>
      <c r="AA341" s="99">
        <v>0</v>
      </c>
      <c r="AB341" s="99">
        <v>0</v>
      </c>
      <c r="AC341" s="99">
        <v>0</v>
      </c>
      <c r="AD341" s="99">
        <v>0</v>
      </c>
      <c r="AE341" s="99">
        <v>0</v>
      </c>
      <c r="AF341" s="104"/>
      <c r="AG341" s="105"/>
      <c r="AH341" s="4"/>
      <c r="AI341" s="1"/>
    </row>
    <row r="342" spans="1:35" s="8" customFormat="1">
      <c r="A342" s="4" t="s">
        <v>87</v>
      </c>
      <c r="B342" s="8" t="s">
        <v>109</v>
      </c>
      <c r="C342" s="237"/>
      <c r="D342" s="223"/>
      <c r="E342" s="225"/>
      <c r="F342" s="12" t="s">
        <v>115</v>
      </c>
      <c r="G342" s="35"/>
      <c r="H342" s="35"/>
      <c r="I342" s="35"/>
      <c r="J342" s="35"/>
      <c r="K342" s="35"/>
      <c r="L342" s="35"/>
      <c r="M342" s="35"/>
      <c r="N342" s="35"/>
      <c r="O342" s="99"/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X342" s="99">
        <v>0</v>
      </c>
      <c r="Y342" s="99">
        <v>0</v>
      </c>
      <c r="Z342" s="99">
        <v>0</v>
      </c>
      <c r="AA342" s="99">
        <v>0</v>
      </c>
      <c r="AB342" s="99">
        <v>0</v>
      </c>
      <c r="AC342" s="99">
        <v>0</v>
      </c>
      <c r="AD342" s="99">
        <v>0</v>
      </c>
      <c r="AE342" s="99">
        <v>0</v>
      </c>
      <c r="AF342" s="104"/>
      <c r="AG342" s="105"/>
      <c r="AH342" s="4"/>
      <c r="AI342" s="1"/>
    </row>
    <row r="343" spans="1:35" s="8" customFormat="1">
      <c r="A343" s="4" t="s">
        <v>87</v>
      </c>
      <c r="B343" s="8" t="s">
        <v>109</v>
      </c>
      <c r="C343" s="237"/>
      <c r="D343" s="224"/>
      <c r="E343" s="225"/>
      <c r="F343" s="13" t="s">
        <v>90</v>
      </c>
      <c r="G343" s="36"/>
      <c r="H343" s="36"/>
      <c r="I343" s="36"/>
      <c r="J343" s="36"/>
      <c r="K343" s="36"/>
      <c r="L343" s="36"/>
      <c r="M343" s="36"/>
      <c r="N343" s="36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10"/>
      <c r="AG343" s="111"/>
      <c r="AH343" s="4"/>
      <c r="AI343" s="1"/>
    </row>
    <row r="344" spans="1:35" ht="15" customHeight="1">
      <c r="A344" s="4" t="s">
        <v>87</v>
      </c>
      <c r="B344" s="4" t="s">
        <v>61</v>
      </c>
      <c r="C344" s="237"/>
      <c r="D344" s="226" t="s">
        <v>38</v>
      </c>
      <c r="E344" s="225" t="s">
        <v>61</v>
      </c>
      <c r="F344" s="10" t="s">
        <v>40</v>
      </c>
      <c r="G344" s="19"/>
      <c r="H344" s="19"/>
      <c r="I344" s="19"/>
      <c r="J344" s="19"/>
      <c r="K344" s="19"/>
      <c r="L344" s="19"/>
      <c r="M344" s="19"/>
      <c r="N344" s="19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100">
        <f t="shared" ref="AF344:AF345" si="553">+SUM(O344:R344)</f>
        <v>0</v>
      </c>
      <c r="AG344" s="101">
        <f t="shared" ref="AG344:AG345" si="554">+SUM(S344:AD344)</f>
        <v>0</v>
      </c>
      <c r="AI344" s="124">
        <f>+SUMIF($O$1:$AD$1,"REAL",O344:AD344)</f>
        <v>0</v>
      </c>
    </row>
    <row r="345" spans="1:35" ht="13.8">
      <c r="A345" s="4" t="s">
        <v>87</v>
      </c>
      <c r="B345" s="4" t="s">
        <v>61</v>
      </c>
      <c r="C345" s="237"/>
      <c r="D345" s="226"/>
      <c r="E345" s="225"/>
      <c r="F345" s="11" t="s">
        <v>88</v>
      </c>
      <c r="G345" s="34"/>
      <c r="H345" s="34"/>
      <c r="I345" s="34"/>
      <c r="J345" s="34"/>
      <c r="K345" s="34"/>
      <c r="L345" s="34"/>
      <c r="M345" s="34"/>
      <c r="N345" s="34"/>
      <c r="O345" s="98"/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X345" s="98">
        <v>0</v>
      </c>
      <c r="Y345" s="98">
        <v>0</v>
      </c>
      <c r="Z345" s="98">
        <v>0</v>
      </c>
      <c r="AA345" s="98">
        <v>0</v>
      </c>
      <c r="AB345" s="98">
        <v>0</v>
      </c>
      <c r="AC345" s="98">
        <v>0</v>
      </c>
      <c r="AD345" s="98">
        <v>0</v>
      </c>
      <c r="AE345" s="98">
        <v>0</v>
      </c>
      <c r="AF345" s="102">
        <f t="shared" si="553"/>
        <v>0</v>
      </c>
      <c r="AG345" s="103">
        <f t="shared" si="554"/>
        <v>0</v>
      </c>
      <c r="AI345" s="124">
        <f>+SUMIF($O$1:$AD$1,"REAL",O345:AD345)</f>
        <v>0</v>
      </c>
    </row>
    <row r="346" spans="1:35" s="8" customFormat="1">
      <c r="A346" s="4" t="s">
        <v>87</v>
      </c>
      <c r="B346" s="4" t="s">
        <v>61</v>
      </c>
      <c r="C346" s="237"/>
      <c r="D346" s="226"/>
      <c r="E346" s="225"/>
      <c r="F346" s="13" t="s">
        <v>90</v>
      </c>
      <c r="G346" s="36"/>
      <c r="H346" s="36"/>
      <c r="I346" s="36"/>
      <c r="J346" s="36"/>
      <c r="K346" s="36"/>
      <c r="L346" s="36"/>
      <c r="M346" s="36"/>
      <c r="N346" s="36"/>
      <c r="O346" s="36"/>
      <c r="P346" s="36" t="str">
        <f>+IFERROR(P345/P344,"")</f>
        <v/>
      </c>
      <c r="Q346" s="36" t="str">
        <f t="shared" ref="Q346:Y346" si="555">+IFERROR(Q345/Q344,"")</f>
        <v/>
      </c>
      <c r="R346" s="36" t="str">
        <f t="shared" si="555"/>
        <v/>
      </c>
      <c r="S346" s="36" t="str">
        <f t="shared" si="555"/>
        <v/>
      </c>
      <c r="T346" s="36" t="str">
        <f t="shared" si="555"/>
        <v/>
      </c>
      <c r="U346" s="36" t="str">
        <f t="shared" si="555"/>
        <v/>
      </c>
      <c r="V346" s="36" t="str">
        <f t="shared" si="555"/>
        <v/>
      </c>
      <c r="W346" s="36" t="str">
        <f t="shared" si="555"/>
        <v/>
      </c>
      <c r="X346" s="36" t="str">
        <f t="shared" si="555"/>
        <v/>
      </c>
      <c r="Y346" s="36" t="str">
        <f t="shared" si="555"/>
        <v/>
      </c>
      <c r="Z346" s="36" t="str">
        <f t="shared" ref="Z346:AA346" si="556">+IFERROR(Z345/Z344,"")</f>
        <v/>
      </c>
      <c r="AA346" s="36" t="str">
        <f t="shared" si="556"/>
        <v/>
      </c>
      <c r="AB346" s="36" t="str">
        <f t="shared" ref="AB346:AC346" si="557">+IFERROR(AB345/AB344,"")</f>
        <v/>
      </c>
      <c r="AC346" s="36" t="str">
        <f t="shared" si="557"/>
        <v/>
      </c>
      <c r="AD346" s="36" t="str">
        <f t="shared" ref="AD346:AE346" si="558">+IFERROR(AD345/AD344,"")</f>
        <v/>
      </c>
      <c r="AE346" s="36" t="str">
        <f t="shared" si="558"/>
        <v/>
      </c>
      <c r="AF346" s="53" t="str">
        <f t="shared" ref="AF346:AG346" si="559">+IFERROR(AF345/AF344,"")</f>
        <v/>
      </c>
      <c r="AG346" s="54" t="str">
        <f t="shared" si="559"/>
        <v/>
      </c>
      <c r="AH346" s="4"/>
      <c r="AI346" s="1"/>
    </row>
    <row r="347" spans="1:35" ht="15" customHeight="1">
      <c r="A347" s="4" t="s">
        <v>87</v>
      </c>
      <c r="B347" s="4" t="s">
        <v>62</v>
      </c>
      <c r="C347" s="237"/>
      <c r="D347" s="226"/>
      <c r="E347" s="225" t="s">
        <v>62</v>
      </c>
      <c r="F347" s="10" t="s">
        <v>40</v>
      </c>
      <c r="G347" s="19"/>
      <c r="H347" s="19"/>
      <c r="I347" s="19"/>
      <c r="J347" s="19"/>
      <c r="K347" s="19"/>
      <c r="L347" s="19"/>
      <c r="M347" s="19"/>
      <c r="N347" s="19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100">
        <f t="shared" ref="AF347:AF348" si="560">+SUM(O347:R347)</f>
        <v>0</v>
      </c>
      <c r="AG347" s="101">
        <f t="shared" ref="AG347:AG348" si="561">+SUM(S347:AD347)</f>
        <v>0</v>
      </c>
      <c r="AI347" s="124">
        <f>+SUMIF($O$1:$AD$1,"REAL",O347:AD347)</f>
        <v>0</v>
      </c>
    </row>
    <row r="348" spans="1:35" ht="13.8">
      <c r="A348" s="4" t="s">
        <v>87</v>
      </c>
      <c r="B348" s="4" t="s">
        <v>62</v>
      </c>
      <c r="C348" s="237"/>
      <c r="D348" s="226"/>
      <c r="E348" s="225"/>
      <c r="F348" s="11" t="s">
        <v>88</v>
      </c>
      <c r="G348" s="34"/>
      <c r="H348" s="34"/>
      <c r="I348" s="34"/>
      <c r="J348" s="34"/>
      <c r="K348" s="34"/>
      <c r="L348" s="34"/>
      <c r="M348" s="34"/>
      <c r="N348" s="34"/>
      <c r="O348" s="98"/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X348" s="98">
        <v>0</v>
      </c>
      <c r="Y348" s="98">
        <v>0</v>
      </c>
      <c r="Z348" s="98">
        <v>0</v>
      </c>
      <c r="AA348" s="98">
        <v>0</v>
      </c>
      <c r="AB348" s="98">
        <v>0</v>
      </c>
      <c r="AC348" s="98">
        <v>0</v>
      </c>
      <c r="AD348" s="98">
        <v>0</v>
      </c>
      <c r="AE348" s="98">
        <v>0</v>
      </c>
      <c r="AF348" s="102">
        <f t="shared" si="560"/>
        <v>0</v>
      </c>
      <c r="AG348" s="103">
        <f t="shared" si="561"/>
        <v>0</v>
      </c>
      <c r="AI348" s="124">
        <f>+SUMIF($O$1:$AD$1,"REAL",O348:AD348)</f>
        <v>0</v>
      </c>
    </row>
    <row r="349" spans="1:35" s="8" customFormat="1">
      <c r="A349" s="4" t="s">
        <v>87</v>
      </c>
      <c r="B349" s="4" t="s">
        <v>62</v>
      </c>
      <c r="C349" s="237"/>
      <c r="D349" s="226"/>
      <c r="E349" s="225"/>
      <c r="F349" s="13" t="s">
        <v>90</v>
      </c>
      <c r="G349" s="36"/>
      <c r="H349" s="36"/>
      <c r="I349" s="36"/>
      <c r="J349" s="36"/>
      <c r="K349" s="36"/>
      <c r="L349" s="36"/>
      <c r="M349" s="36"/>
      <c r="N349" s="36"/>
      <c r="O349" s="36"/>
      <c r="P349" s="36" t="str">
        <f>+IFERROR(P348/P347,"")</f>
        <v/>
      </c>
      <c r="Q349" s="36" t="str">
        <f t="shared" ref="Q349:Y349" si="562">+IFERROR(Q348/Q347,"")</f>
        <v/>
      </c>
      <c r="R349" s="36" t="str">
        <f t="shared" si="562"/>
        <v/>
      </c>
      <c r="S349" s="36" t="str">
        <f t="shared" si="562"/>
        <v/>
      </c>
      <c r="T349" s="36" t="str">
        <f t="shared" si="562"/>
        <v/>
      </c>
      <c r="U349" s="36" t="str">
        <f t="shared" si="562"/>
        <v/>
      </c>
      <c r="V349" s="36" t="str">
        <f t="shared" si="562"/>
        <v/>
      </c>
      <c r="W349" s="36" t="str">
        <f t="shared" si="562"/>
        <v/>
      </c>
      <c r="X349" s="36" t="str">
        <f t="shared" si="562"/>
        <v/>
      </c>
      <c r="Y349" s="36" t="str">
        <f t="shared" si="562"/>
        <v/>
      </c>
      <c r="Z349" s="36" t="str">
        <f t="shared" ref="Z349:AA349" si="563">+IFERROR(Z348/Z347,"")</f>
        <v/>
      </c>
      <c r="AA349" s="36" t="str">
        <f t="shared" si="563"/>
        <v/>
      </c>
      <c r="AB349" s="36" t="str">
        <f t="shared" ref="AB349:AC349" si="564">+IFERROR(AB348/AB347,"")</f>
        <v/>
      </c>
      <c r="AC349" s="36" t="str">
        <f t="shared" si="564"/>
        <v/>
      </c>
      <c r="AD349" s="36" t="str">
        <f t="shared" ref="AD349:AE349" si="565">+IFERROR(AD348/AD347,"")</f>
        <v/>
      </c>
      <c r="AE349" s="36" t="str">
        <f t="shared" si="565"/>
        <v/>
      </c>
      <c r="AF349" s="49" t="str">
        <f t="shared" ref="AF349:AG349" si="566">+IFERROR(AF348/AF347,"")</f>
        <v/>
      </c>
      <c r="AG349" s="50" t="str">
        <f t="shared" si="566"/>
        <v/>
      </c>
      <c r="AH349" s="4"/>
      <c r="AI349" s="1"/>
    </row>
    <row r="350" spans="1:35" s="8" customFormat="1" ht="15" customHeight="1">
      <c r="A350" s="4" t="s">
        <v>87</v>
      </c>
      <c r="B350" s="8" t="s">
        <v>72</v>
      </c>
      <c r="C350" s="237"/>
      <c r="D350" s="226"/>
      <c r="E350" s="225" t="s">
        <v>72</v>
      </c>
      <c r="F350" s="10" t="s">
        <v>40</v>
      </c>
      <c r="G350" s="19"/>
      <c r="H350" s="19"/>
      <c r="I350" s="19"/>
      <c r="J350" s="19"/>
      <c r="K350" s="19"/>
      <c r="L350" s="19"/>
      <c r="M350" s="19"/>
      <c r="N350" s="19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100">
        <f t="shared" ref="AF350:AF351" si="567">+SUM(O350:R350)</f>
        <v>0</v>
      </c>
      <c r="AG350" s="101">
        <f t="shared" ref="AG350:AG351" si="568">+SUM(S350:AD350)</f>
        <v>0</v>
      </c>
      <c r="AH350" s="4"/>
      <c r="AI350" s="124">
        <f>+SUMIF($O$1:$AD$1,"REAL",O350:AD350)</f>
        <v>0</v>
      </c>
    </row>
    <row r="351" spans="1:35" s="8" customFormat="1" ht="13.8">
      <c r="A351" s="4" t="s">
        <v>87</v>
      </c>
      <c r="B351" s="8" t="s">
        <v>72</v>
      </c>
      <c r="C351" s="237"/>
      <c r="D351" s="226"/>
      <c r="E351" s="225"/>
      <c r="F351" s="11" t="s">
        <v>88</v>
      </c>
      <c r="G351" s="34"/>
      <c r="H351" s="34"/>
      <c r="I351" s="34"/>
      <c r="J351" s="34"/>
      <c r="K351" s="34"/>
      <c r="L351" s="34"/>
      <c r="M351" s="34"/>
      <c r="N351" s="34"/>
      <c r="O351" s="98"/>
      <c r="P351" s="98">
        <v>0</v>
      </c>
      <c r="Q351" s="98">
        <v>0</v>
      </c>
      <c r="R351" s="98">
        <v>0</v>
      </c>
      <c r="S351" s="98">
        <v>0</v>
      </c>
      <c r="T351" s="98">
        <v>0</v>
      </c>
      <c r="U351" s="98">
        <v>0</v>
      </c>
      <c r="V351" s="98">
        <v>0</v>
      </c>
      <c r="W351" s="98">
        <v>0</v>
      </c>
      <c r="X351" s="98">
        <v>0</v>
      </c>
      <c r="Y351" s="98">
        <v>0</v>
      </c>
      <c r="Z351" s="98">
        <v>0</v>
      </c>
      <c r="AA351" s="98">
        <v>0</v>
      </c>
      <c r="AB351" s="98">
        <v>0</v>
      </c>
      <c r="AC351" s="98">
        <v>0</v>
      </c>
      <c r="AD351" s="98">
        <v>0</v>
      </c>
      <c r="AE351" s="98">
        <v>0</v>
      </c>
      <c r="AF351" s="102">
        <f t="shared" si="567"/>
        <v>0</v>
      </c>
      <c r="AG351" s="103">
        <f t="shared" si="568"/>
        <v>0</v>
      </c>
      <c r="AH351" s="4"/>
      <c r="AI351" s="124">
        <f>+SUMIF($O$1:$AD$1,"REAL",O351:AD351)</f>
        <v>0</v>
      </c>
    </row>
    <row r="352" spans="1:35" s="8" customFormat="1">
      <c r="A352" s="4" t="s">
        <v>87</v>
      </c>
      <c r="B352" s="8" t="s">
        <v>72</v>
      </c>
      <c r="C352" s="237"/>
      <c r="D352" s="226"/>
      <c r="E352" s="225"/>
      <c r="F352" s="13" t="s">
        <v>90</v>
      </c>
      <c r="G352" s="36"/>
      <c r="H352" s="36"/>
      <c r="I352" s="36"/>
      <c r="J352" s="36"/>
      <c r="K352" s="36"/>
      <c r="L352" s="36"/>
      <c r="M352" s="36"/>
      <c r="N352" s="36"/>
      <c r="O352" s="36"/>
      <c r="P352" s="36" t="str">
        <f>+IFERROR(P351/P350,"")</f>
        <v/>
      </c>
      <c r="Q352" s="36" t="str">
        <f t="shared" ref="Q352:Y352" si="569">+IFERROR(Q351/Q350,"")</f>
        <v/>
      </c>
      <c r="R352" s="36" t="str">
        <f t="shared" si="569"/>
        <v/>
      </c>
      <c r="S352" s="36" t="str">
        <f t="shared" si="569"/>
        <v/>
      </c>
      <c r="T352" s="36" t="str">
        <f t="shared" si="569"/>
        <v/>
      </c>
      <c r="U352" s="36" t="str">
        <f t="shared" si="569"/>
        <v/>
      </c>
      <c r="V352" s="36" t="str">
        <f t="shared" si="569"/>
        <v/>
      </c>
      <c r="W352" s="36" t="str">
        <f t="shared" si="569"/>
        <v/>
      </c>
      <c r="X352" s="36" t="str">
        <f t="shared" si="569"/>
        <v/>
      </c>
      <c r="Y352" s="36" t="str">
        <f t="shared" si="569"/>
        <v/>
      </c>
      <c r="Z352" s="36" t="str">
        <f t="shared" ref="Z352:AA352" si="570">+IFERROR(Z351/Z350,"")</f>
        <v/>
      </c>
      <c r="AA352" s="36" t="str">
        <f t="shared" si="570"/>
        <v/>
      </c>
      <c r="AB352" s="36" t="str">
        <f t="shared" ref="AB352:AC352" si="571">+IFERROR(AB351/AB350,"")</f>
        <v/>
      </c>
      <c r="AC352" s="36" t="str">
        <f t="shared" si="571"/>
        <v/>
      </c>
      <c r="AD352" s="36" t="str">
        <f t="shared" ref="AD352:AE352" si="572">+IFERROR(AD351/AD350,"")</f>
        <v/>
      </c>
      <c r="AE352" s="36" t="str">
        <f t="shared" si="572"/>
        <v/>
      </c>
      <c r="AF352" s="49" t="str">
        <f t="shared" ref="AF352:AG352" si="573">+IFERROR(AF351/AF350,"")</f>
        <v/>
      </c>
      <c r="AG352" s="50" t="str">
        <f t="shared" si="573"/>
        <v/>
      </c>
      <c r="AH352" s="4"/>
      <c r="AI352" s="1"/>
    </row>
    <row r="353" spans="1:35" s="8" customFormat="1" ht="15" customHeight="1">
      <c r="A353" s="4" t="s">
        <v>87</v>
      </c>
      <c r="B353" s="8" t="s">
        <v>73</v>
      </c>
      <c r="C353" s="237"/>
      <c r="D353" s="226"/>
      <c r="E353" s="225" t="s">
        <v>73</v>
      </c>
      <c r="F353" s="10" t="s">
        <v>40</v>
      </c>
      <c r="G353" s="19"/>
      <c r="H353" s="19"/>
      <c r="I353" s="19"/>
      <c r="J353" s="19"/>
      <c r="K353" s="19"/>
      <c r="L353" s="19"/>
      <c r="M353" s="19"/>
      <c r="N353" s="19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100">
        <f t="shared" ref="AF353:AF354" si="574">+SUM(O353:R353)</f>
        <v>0</v>
      </c>
      <c r="AG353" s="101">
        <f t="shared" ref="AG353:AG354" si="575">+SUM(S353:AD353)</f>
        <v>0</v>
      </c>
      <c r="AH353" s="4"/>
      <c r="AI353" s="124">
        <f>+SUMIF($O$1:$AD$1,"REAL",O353:AD353)</f>
        <v>0</v>
      </c>
    </row>
    <row r="354" spans="1:35" s="8" customFormat="1" ht="15" customHeight="1">
      <c r="A354" s="4" t="s">
        <v>87</v>
      </c>
      <c r="B354" s="8" t="s">
        <v>73</v>
      </c>
      <c r="C354" s="237"/>
      <c r="D354" s="226"/>
      <c r="E354" s="225"/>
      <c r="F354" s="11" t="s">
        <v>88</v>
      </c>
      <c r="G354" s="34"/>
      <c r="H354" s="34"/>
      <c r="I354" s="34"/>
      <c r="J354" s="34"/>
      <c r="K354" s="34"/>
      <c r="L354" s="34"/>
      <c r="M354" s="34"/>
      <c r="N354" s="34"/>
      <c r="O354" s="98"/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X354" s="98">
        <v>0</v>
      </c>
      <c r="Y354" s="98">
        <v>0</v>
      </c>
      <c r="Z354" s="98">
        <v>0</v>
      </c>
      <c r="AA354" s="98">
        <v>0</v>
      </c>
      <c r="AB354" s="98">
        <v>0</v>
      </c>
      <c r="AC354" s="98">
        <v>0</v>
      </c>
      <c r="AD354" s="98">
        <v>0</v>
      </c>
      <c r="AE354" s="98">
        <v>0</v>
      </c>
      <c r="AF354" s="102">
        <f t="shared" si="574"/>
        <v>0</v>
      </c>
      <c r="AG354" s="103">
        <f t="shared" si="575"/>
        <v>0</v>
      </c>
      <c r="AH354" s="4"/>
      <c r="AI354" s="124">
        <f>+SUMIF($O$1:$AD$1,"REAL",O354:AD354)</f>
        <v>0</v>
      </c>
    </row>
    <row r="355" spans="1:35" s="8" customFormat="1" ht="15" customHeight="1">
      <c r="A355" s="4" t="s">
        <v>87</v>
      </c>
      <c r="B355" s="8" t="s">
        <v>73</v>
      </c>
      <c r="C355" s="237"/>
      <c r="D355" s="226"/>
      <c r="E355" s="225"/>
      <c r="F355" s="13" t="s">
        <v>90</v>
      </c>
      <c r="G355" s="36"/>
      <c r="H355" s="36"/>
      <c r="I355" s="36"/>
      <c r="J355" s="36"/>
      <c r="K355" s="36"/>
      <c r="L355" s="36"/>
      <c r="M355" s="36"/>
      <c r="N355" s="36"/>
      <c r="O355" s="36"/>
      <c r="P355" s="36" t="str">
        <f t="shared" ref="P355:Y355" si="576">+IFERROR(P354/P353,"")</f>
        <v/>
      </c>
      <c r="Q355" s="36" t="str">
        <f t="shared" si="576"/>
        <v/>
      </c>
      <c r="R355" s="36" t="str">
        <f t="shared" si="576"/>
        <v/>
      </c>
      <c r="S355" s="36" t="str">
        <f t="shared" si="576"/>
        <v/>
      </c>
      <c r="T355" s="36" t="str">
        <f t="shared" si="576"/>
        <v/>
      </c>
      <c r="U355" s="36" t="str">
        <f t="shared" si="576"/>
        <v/>
      </c>
      <c r="V355" s="36" t="str">
        <f t="shared" si="576"/>
        <v/>
      </c>
      <c r="W355" s="36" t="str">
        <f t="shared" si="576"/>
        <v/>
      </c>
      <c r="X355" s="36" t="str">
        <f t="shared" si="576"/>
        <v/>
      </c>
      <c r="Y355" s="36" t="str">
        <f t="shared" si="576"/>
        <v/>
      </c>
      <c r="Z355" s="36" t="str">
        <f t="shared" ref="Z355:AA355" si="577">+IFERROR(Z354/Z353,"")</f>
        <v/>
      </c>
      <c r="AA355" s="36" t="str">
        <f t="shared" si="577"/>
        <v/>
      </c>
      <c r="AB355" s="36" t="str">
        <f t="shared" ref="AB355:AC355" si="578">+IFERROR(AB354/AB353,"")</f>
        <v/>
      </c>
      <c r="AC355" s="36" t="str">
        <f t="shared" si="578"/>
        <v/>
      </c>
      <c r="AD355" s="36" t="str">
        <f t="shared" ref="AD355:AE355" si="579">+IFERROR(AD354/AD353,"")</f>
        <v/>
      </c>
      <c r="AE355" s="36" t="str">
        <f t="shared" si="579"/>
        <v/>
      </c>
      <c r="AF355" s="49" t="str">
        <f t="shared" ref="AF355:AG355" si="580">+IFERROR(AF354/AF353,"")</f>
        <v/>
      </c>
      <c r="AG355" s="50" t="str">
        <f t="shared" si="580"/>
        <v/>
      </c>
      <c r="AH355" s="4"/>
      <c r="AI355" s="1"/>
    </row>
    <row r="356" spans="1:35" ht="15" customHeight="1">
      <c r="A356" s="4" t="s">
        <v>87</v>
      </c>
      <c r="B356" s="4" t="s">
        <v>51</v>
      </c>
      <c r="C356" s="237"/>
      <c r="D356" s="226" t="s">
        <v>39</v>
      </c>
      <c r="E356" s="225" t="s">
        <v>51</v>
      </c>
      <c r="F356" s="10" t="s">
        <v>40</v>
      </c>
      <c r="G356" s="19"/>
      <c r="H356" s="19"/>
      <c r="I356" s="19"/>
      <c r="J356" s="19"/>
      <c r="K356" s="19"/>
      <c r="L356" s="19"/>
      <c r="M356" s="19"/>
      <c r="N356" s="19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  <c r="AE356" s="97"/>
      <c r="AF356" s="100">
        <f t="shared" ref="AF356:AF365" si="581">+SUM(O356:R356)</f>
        <v>0</v>
      </c>
      <c r="AG356" s="101">
        <f t="shared" ref="AG356:AG365" si="582">+SUM(S356:AD356)</f>
        <v>0</v>
      </c>
      <c r="AI356" s="124">
        <f>+SUMIF($O$1:$AD$1,"REAL",O356:AD356)</f>
        <v>0</v>
      </c>
    </row>
    <row r="357" spans="1:35" ht="15" customHeight="1">
      <c r="A357" s="4" t="s">
        <v>87</v>
      </c>
      <c r="B357" s="4" t="s">
        <v>51</v>
      </c>
      <c r="C357" s="237"/>
      <c r="D357" s="226"/>
      <c r="E357" s="225"/>
      <c r="F357" s="11" t="s">
        <v>88</v>
      </c>
      <c r="G357" s="34"/>
      <c r="H357" s="34"/>
      <c r="I357" s="34"/>
      <c r="J357" s="34"/>
      <c r="K357" s="34"/>
      <c r="L357" s="34"/>
      <c r="M357" s="34"/>
      <c r="N357" s="34"/>
      <c r="O357" s="98">
        <f>+SUM(O358:O363)</f>
        <v>0</v>
      </c>
      <c r="P357" s="98">
        <f t="shared" ref="P357" si="583">+SUM(P358:P363)</f>
        <v>0</v>
      </c>
      <c r="Q357" s="98">
        <f t="shared" ref="Q357" si="584">+SUM(Q358:Q363)</f>
        <v>0</v>
      </c>
      <c r="R357" s="98">
        <f t="shared" ref="R357" si="585">+SUM(R358:R363)</f>
        <v>0</v>
      </c>
      <c r="S357" s="98">
        <f t="shared" ref="S357" si="586">+SUM(S358:S363)</f>
        <v>0</v>
      </c>
      <c r="T357" s="98">
        <f t="shared" ref="T357" si="587">+SUM(T358:T363)</f>
        <v>0</v>
      </c>
      <c r="U357" s="98">
        <f t="shared" ref="U357" si="588">+SUM(U358:U363)</f>
        <v>0</v>
      </c>
      <c r="V357" s="98">
        <f t="shared" ref="V357" si="589">+SUM(V358:V363)</f>
        <v>0</v>
      </c>
      <c r="W357" s="98">
        <f t="shared" ref="W357" si="590">+SUM(W358:W363)</f>
        <v>0</v>
      </c>
      <c r="X357" s="98">
        <f t="shared" ref="X357:Y357" si="591">+SUM(X358:X363)</f>
        <v>0</v>
      </c>
      <c r="Y357" s="98">
        <f t="shared" si="591"/>
        <v>0</v>
      </c>
      <c r="Z357" s="98">
        <f t="shared" ref="Z357:AA357" si="592">+SUM(Z358:Z363)</f>
        <v>0</v>
      </c>
      <c r="AA357" s="98">
        <f t="shared" si="592"/>
        <v>0</v>
      </c>
      <c r="AB357" s="98">
        <f t="shared" ref="AB357:AC357" si="593">+SUM(AB358:AB363)</f>
        <v>0</v>
      </c>
      <c r="AC357" s="98">
        <f t="shared" si="593"/>
        <v>0</v>
      </c>
      <c r="AD357" s="98">
        <f t="shared" ref="AD357:AE357" si="594">+SUM(AD358:AD363)</f>
        <v>0</v>
      </c>
      <c r="AE357" s="98">
        <f t="shared" si="594"/>
        <v>0</v>
      </c>
      <c r="AF357" s="102">
        <f t="shared" si="581"/>
        <v>0</v>
      </c>
      <c r="AG357" s="103">
        <f t="shared" si="582"/>
        <v>0</v>
      </c>
      <c r="AI357" s="124">
        <f>+SUMIF($O$1:$AD$1,"REAL",O357:AD357)</f>
        <v>0</v>
      </c>
    </row>
    <row r="358" spans="1:35" ht="15" customHeight="1" outlineLevel="1">
      <c r="A358" s="4" t="s">
        <v>87</v>
      </c>
      <c r="B358" s="4" t="s">
        <v>51</v>
      </c>
      <c r="C358" s="237"/>
      <c r="D358" s="226"/>
      <c r="E358" s="225"/>
      <c r="F358" s="12" t="s">
        <v>63</v>
      </c>
      <c r="G358" s="35"/>
      <c r="H358" s="35"/>
      <c r="I358" s="35"/>
      <c r="J358" s="35"/>
      <c r="K358" s="35"/>
      <c r="L358" s="35"/>
      <c r="M358" s="35"/>
      <c r="N358" s="35"/>
      <c r="O358" s="99"/>
      <c r="P358" s="99">
        <v>0</v>
      </c>
      <c r="Q358" s="99">
        <v>0</v>
      </c>
      <c r="R358" s="99">
        <v>0</v>
      </c>
      <c r="S358" s="99">
        <v>0</v>
      </c>
      <c r="T358" s="99">
        <v>0</v>
      </c>
      <c r="U358" s="99">
        <v>0</v>
      </c>
      <c r="V358" s="99">
        <v>0</v>
      </c>
      <c r="W358" s="99">
        <v>0</v>
      </c>
      <c r="X358" s="99">
        <v>0</v>
      </c>
      <c r="Y358" s="99">
        <v>0</v>
      </c>
      <c r="Z358" s="99">
        <v>0</v>
      </c>
      <c r="AA358" s="99">
        <v>0</v>
      </c>
      <c r="AB358" s="99">
        <v>0</v>
      </c>
      <c r="AC358" s="99">
        <v>0</v>
      </c>
      <c r="AD358" s="99">
        <v>0</v>
      </c>
      <c r="AE358" s="99">
        <v>0</v>
      </c>
      <c r="AF358" s="104">
        <f t="shared" si="581"/>
        <v>0</v>
      </c>
      <c r="AG358" s="105">
        <f t="shared" si="582"/>
        <v>0</v>
      </c>
    </row>
    <row r="359" spans="1:35" ht="15" customHeight="1" outlineLevel="1">
      <c r="A359" s="4" t="s">
        <v>87</v>
      </c>
      <c r="B359" s="4" t="s">
        <v>51</v>
      </c>
      <c r="C359" s="237"/>
      <c r="D359" s="226"/>
      <c r="E359" s="225"/>
      <c r="F359" s="12" t="s">
        <v>64</v>
      </c>
      <c r="G359" s="35"/>
      <c r="H359" s="35"/>
      <c r="I359" s="35"/>
      <c r="J359" s="35"/>
      <c r="K359" s="35"/>
      <c r="L359" s="35"/>
      <c r="M359" s="35"/>
      <c r="N359" s="35"/>
      <c r="O359" s="99"/>
      <c r="P359" s="99">
        <v>0</v>
      </c>
      <c r="Q359" s="99">
        <v>0</v>
      </c>
      <c r="R359" s="99">
        <v>0</v>
      </c>
      <c r="S359" s="99">
        <v>0</v>
      </c>
      <c r="T359" s="99">
        <v>0</v>
      </c>
      <c r="U359" s="99">
        <v>0</v>
      </c>
      <c r="V359" s="99">
        <v>0</v>
      </c>
      <c r="W359" s="99">
        <v>0</v>
      </c>
      <c r="X359" s="99">
        <v>0</v>
      </c>
      <c r="Y359" s="99">
        <v>0</v>
      </c>
      <c r="Z359" s="99">
        <v>0</v>
      </c>
      <c r="AA359" s="99">
        <v>0</v>
      </c>
      <c r="AB359" s="99">
        <v>0</v>
      </c>
      <c r="AC359" s="99">
        <v>0</v>
      </c>
      <c r="AD359" s="99">
        <v>0</v>
      </c>
      <c r="AE359" s="99">
        <v>0</v>
      </c>
      <c r="AF359" s="104">
        <f t="shared" si="581"/>
        <v>0</v>
      </c>
      <c r="AG359" s="105">
        <f t="shared" si="582"/>
        <v>0</v>
      </c>
    </row>
    <row r="360" spans="1:35" ht="15" customHeight="1" outlineLevel="1">
      <c r="A360" s="4" t="s">
        <v>87</v>
      </c>
      <c r="B360" s="4" t="s">
        <v>51</v>
      </c>
      <c r="C360" s="237"/>
      <c r="D360" s="226"/>
      <c r="E360" s="225"/>
      <c r="F360" s="12" t="s">
        <v>65</v>
      </c>
      <c r="G360" s="35"/>
      <c r="H360" s="35"/>
      <c r="I360" s="35"/>
      <c r="J360" s="35"/>
      <c r="K360" s="35"/>
      <c r="L360" s="35"/>
      <c r="M360" s="35"/>
      <c r="N360" s="35"/>
      <c r="O360" s="99"/>
      <c r="P360" s="99">
        <v>0</v>
      </c>
      <c r="Q360" s="99">
        <v>0</v>
      </c>
      <c r="R360" s="99">
        <v>0</v>
      </c>
      <c r="S360" s="99">
        <v>0</v>
      </c>
      <c r="T360" s="99">
        <v>0</v>
      </c>
      <c r="U360" s="99">
        <v>0</v>
      </c>
      <c r="V360" s="99">
        <v>0</v>
      </c>
      <c r="W360" s="99">
        <v>0</v>
      </c>
      <c r="X360" s="99">
        <v>0</v>
      </c>
      <c r="Y360" s="99">
        <v>0</v>
      </c>
      <c r="Z360" s="99">
        <v>0</v>
      </c>
      <c r="AA360" s="99">
        <v>0</v>
      </c>
      <c r="AB360" s="99">
        <v>0</v>
      </c>
      <c r="AC360" s="99">
        <v>0</v>
      </c>
      <c r="AD360" s="99">
        <v>0</v>
      </c>
      <c r="AE360" s="99">
        <v>0</v>
      </c>
      <c r="AF360" s="104">
        <f t="shared" si="581"/>
        <v>0</v>
      </c>
      <c r="AG360" s="105">
        <f t="shared" si="582"/>
        <v>0</v>
      </c>
    </row>
    <row r="361" spans="1:35" ht="15" customHeight="1" outlineLevel="1">
      <c r="A361" s="4" t="s">
        <v>87</v>
      </c>
      <c r="B361" s="4" t="s">
        <v>51</v>
      </c>
      <c r="C361" s="237"/>
      <c r="D361" s="226"/>
      <c r="E361" s="225"/>
      <c r="F361" s="12" t="s">
        <v>66</v>
      </c>
      <c r="G361" s="35"/>
      <c r="H361" s="35"/>
      <c r="I361" s="35"/>
      <c r="J361" s="35"/>
      <c r="K361" s="35"/>
      <c r="L361" s="35"/>
      <c r="M361" s="35"/>
      <c r="N361" s="35"/>
      <c r="O361" s="99"/>
      <c r="P361" s="99">
        <v>0</v>
      </c>
      <c r="Q361" s="99">
        <v>0</v>
      </c>
      <c r="R361" s="99">
        <v>0</v>
      </c>
      <c r="S361" s="99">
        <v>0</v>
      </c>
      <c r="T361" s="99">
        <v>0</v>
      </c>
      <c r="U361" s="99">
        <v>0</v>
      </c>
      <c r="V361" s="99">
        <v>0</v>
      </c>
      <c r="W361" s="99">
        <v>0</v>
      </c>
      <c r="X361" s="99">
        <v>0</v>
      </c>
      <c r="Y361" s="99">
        <v>0</v>
      </c>
      <c r="Z361" s="99">
        <v>0</v>
      </c>
      <c r="AA361" s="99">
        <v>0</v>
      </c>
      <c r="AB361" s="99">
        <v>0</v>
      </c>
      <c r="AC361" s="99">
        <v>0</v>
      </c>
      <c r="AD361" s="99">
        <v>0</v>
      </c>
      <c r="AE361" s="99">
        <v>0</v>
      </c>
      <c r="AF361" s="104">
        <f t="shared" si="581"/>
        <v>0</v>
      </c>
      <c r="AG361" s="105">
        <f t="shared" si="582"/>
        <v>0</v>
      </c>
    </row>
    <row r="362" spans="1:35" ht="15" customHeight="1" outlineLevel="1">
      <c r="A362" s="4" t="s">
        <v>87</v>
      </c>
      <c r="B362" s="4" t="s">
        <v>51</v>
      </c>
      <c r="C362" s="237"/>
      <c r="D362" s="226"/>
      <c r="E362" s="225"/>
      <c r="F362" s="12" t="s">
        <v>67</v>
      </c>
      <c r="G362" s="35"/>
      <c r="H362" s="35"/>
      <c r="I362" s="35"/>
      <c r="J362" s="35"/>
      <c r="K362" s="35"/>
      <c r="L362" s="35"/>
      <c r="M362" s="35"/>
      <c r="N362" s="35"/>
      <c r="O362" s="99"/>
      <c r="P362" s="99">
        <v>0</v>
      </c>
      <c r="Q362" s="99">
        <v>0</v>
      </c>
      <c r="R362" s="99">
        <v>0</v>
      </c>
      <c r="S362" s="99">
        <v>0</v>
      </c>
      <c r="T362" s="99">
        <v>0</v>
      </c>
      <c r="U362" s="99">
        <v>0</v>
      </c>
      <c r="V362" s="99">
        <v>0</v>
      </c>
      <c r="W362" s="99">
        <v>0</v>
      </c>
      <c r="X362" s="99">
        <v>0</v>
      </c>
      <c r="Y362" s="99">
        <v>0</v>
      </c>
      <c r="Z362" s="99">
        <v>0</v>
      </c>
      <c r="AA362" s="99">
        <v>0</v>
      </c>
      <c r="AB362" s="99">
        <v>0</v>
      </c>
      <c r="AC362" s="99">
        <v>0</v>
      </c>
      <c r="AD362" s="99">
        <v>0</v>
      </c>
      <c r="AE362" s="99">
        <v>0</v>
      </c>
      <c r="AF362" s="104">
        <f t="shared" si="581"/>
        <v>0</v>
      </c>
      <c r="AG362" s="105">
        <f t="shared" si="582"/>
        <v>0</v>
      </c>
    </row>
    <row r="363" spans="1:35" ht="15" customHeight="1" outlineLevel="1">
      <c r="A363" s="4" t="s">
        <v>87</v>
      </c>
      <c r="B363" s="4" t="s">
        <v>51</v>
      </c>
      <c r="C363" s="237"/>
      <c r="D363" s="226"/>
      <c r="E363" s="225"/>
      <c r="F363" s="12" t="s">
        <v>68</v>
      </c>
      <c r="G363" s="35"/>
      <c r="H363" s="35"/>
      <c r="I363" s="35"/>
      <c r="J363" s="35"/>
      <c r="K363" s="35"/>
      <c r="L363" s="35"/>
      <c r="M363" s="35"/>
      <c r="N363" s="35"/>
      <c r="O363" s="99"/>
      <c r="P363" s="99">
        <v>0</v>
      </c>
      <c r="Q363" s="99">
        <v>0</v>
      </c>
      <c r="R363" s="99">
        <v>0</v>
      </c>
      <c r="S363" s="99">
        <v>0</v>
      </c>
      <c r="T363" s="99">
        <v>0</v>
      </c>
      <c r="U363" s="99">
        <v>0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99">
        <v>0</v>
      </c>
      <c r="AE363" s="99">
        <v>0</v>
      </c>
      <c r="AF363" s="104">
        <f t="shared" si="581"/>
        <v>0</v>
      </c>
      <c r="AG363" s="105">
        <f t="shared" si="582"/>
        <v>0</v>
      </c>
    </row>
    <row r="364" spans="1:35" ht="15" customHeight="1" outlineLevel="1">
      <c r="A364" s="4" t="s">
        <v>87</v>
      </c>
      <c r="B364" s="4" t="s">
        <v>51</v>
      </c>
      <c r="C364" s="237"/>
      <c r="D364" s="226"/>
      <c r="E364" s="225"/>
      <c r="F364" s="14" t="s">
        <v>3</v>
      </c>
      <c r="G364" s="37"/>
      <c r="H364" s="37"/>
      <c r="I364" s="37"/>
      <c r="J364" s="37"/>
      <c r="K364" s="37"/>
      <c r="L364" s="37"/>
      <c r="M364" s="37"/>
      <c r="N364" s="3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12">
        <f t="shared" si="581"/>
        <v>0</v>
      </c>
      <c r="AG364" s="113">
        <f t="shared" si="582"/>
        <v>0</v>
      </c>
    </row>
    <row r="365" spans="1:35" ht="15" customHeight="1" outlineLevel="1">
      <c r="A365" s="4" t="s">
        <v>87</v>
      </c>
      <c r="B365" s="4" t="s">
        <v>51</v>
      </c>
      <c r="C365" s="237"/>
      <c r="D365" s="226"/>
      <c r="E365" s="225"/>
      <c r="F365" s="14" t="s">
        <v>42</v>
      </c>
      <c r="G365" s="37"/>
      <c r="H365" s="37"/>
      <c r="I365" s="37"/>
      <c r="J365" s="37"/>
      <c r="K365" s="37"/>
      <c r="L365" s="37"/>
      <c r="M365" s="37"/>
      <c r="N365" s="3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12">
        <f t="shared" si="581"/>
        <v>0</v>
      </c>
      <c r="AG365" s="113">
        <f t="shared" si="582"/>
        <v>0</v>
      </c>
    </row>
    <row r="366" spans="1:35" s="8" customFormat="1" ht="15" customHeight="1">
      <c r="A366" s="4" t="s">
        <v>87</v>
      </c>
      <c r="B366" s="4" t="s">
        <v>51</v>
      </c>
      <c r="C366" s="237"/>
      <c r="D366" s="226"/>
      <c r="E366" s="225"/>
      <c r="F366" s="13" t="s">
        <v>90</v>
      </c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49" t="str">
        <f t="shared" ref="AF366:AG366" si="595">+IFERROR(AF357/AF356,"")</f>
        <v/>
      </c>
      <c r="AG366" s="50" t="str">
        <f t="shared" si="595"/>
        <v/>
      </c>
      <c r="AH366" s="4"/>
      <c r="AI366" s="1"/>
    </row>
    <row r="367" spans="1:35" ht="15" customHeight="1">
      <c r="A367" s="4" t="s">
        <v>87</v>
      </c>
      <c r="B367" s="4" t="s">
        <v>52</v>
      </c>
      <c r="C367" s="237"/>
      <c r="D367" s="226"/>
      <c r="E367" s="225" t="s">
        <v>52</v>
      </c>
      <c r="F367" s="10" t="s">
        <v>40</v>
      </c>
      <c r="G367" s="19"/>
      <c r="H367" s="19"/>
      <c r="I367" s="19"/>
      <c r="J367" s="19"/>
      <c r="K367" s="19"/>
      <c r="L367" s="19"/>
      <c r="M367" s="19"/>
      <c r="N367" s="19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100">
        <f t="shared" ref="AF367:AF370" si="596">+SUM(O367:R367)</f>
        <v>0</v>
      </c>
      <c r="AG367" s="101">
        <f t="shared" ref="AG367:AG370" si="597">+SUM(S367:AD367)</f>
        <v>0</v>
      </c>
      <c r="AI367" s="124">
        <f>+SUMIF($O$1:$AD$1,"REAL",O367:AD367)</f>
        <v>0</v>
      </c>
    </row>
    <row r="368" spans="1:35" ht="15" customHeight="1">
      <c r="A368" s="4" t="s">
        <v>87</v>
      </c>
      <c r="B368" s="4" t="s">
        <v>52</v>
      </c>
      <c r="C368" s="237"/>
      <c r="D368" s="226"/>
      <c r="E368" s="225"/>
      <c r="F368" s="11" t="s">
        <v>88</v>
      </c>
      <c r="G368" s="34"/>
      <c r="H368" s="34"/>
      <c r="I368" s="34"/>
      <c r="J368" s="34"/>
      <c r="K368" s="34"/>
      <c r="L368" s="34"/>
      <c r="M368" s="34"/>
      <c r="N368" s="34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102">
        <f t="shared" si="596"/>
        <v>0</v>
      </c>
      <c r="AG368" s="103">
        <f t="shared" si="597"/>
        <v>0</v>
      </c>
      <c r="AI368" s="124">
        <f>+SUMIF($O$1:$AD$1,"REAL",O368:AD368)</f>
        <v>0</v>
      </c>
    </row>
    <row r="369" spans="1:35" ht="15" customHeight="1" outlineLevel="1">
      <c r="A369" s="4" t="s">
        <v>87</v>
      </c>
      <c r="B369" s="4" t="s">
        <v>52</v>
      </c>
      <c r="C369" s="237"/>
      <c r="D369" s="226"/>
      <c r="E369" s="225"/>
      <c r="F369" s="12" t="s">
        <v>4</v>
      </c>
      <c r="G369" s="35"/>
      <c r="H369" s="35"/>
      <c r="I369" s="35"/>
      <c r="J369" s="35"/>
      <c r="K369" s="35"/>
      <c r="L369" s="35"/>
      <c r="M369" s="35"/>
      <c r="N369" s="35"/>
      <c r="O369" s="99"/>
      <c r="P369" s="99">
        <v>0</v>
      </c>
      <c r="Q369" s="99">
        <v>0</v>
      </c>
      <c r="R369" s="99">
        <v>0</v>
      </c>
      <c r="S369" s="99">
        <v>0</v>
      </c>
      <c r="T369" s="99">
        <v>0</v>
      </c>
      <c r="U369" s="99">
        <v>0</v>
      </c>
      <c r="V369" s="99">
        <v>0</v>
      </c>
      <c r="W369" s="99">
        <v>0</v>
      </c>
      <c r="X369" s="99">
        <v>0</v>
      </c>
      <c r="Y369" s="99">
        <v>0</v>
      </c>
      <c r="Z369" s="99">
        <v>0</v>
      </c>
      <c r="AA369" s="99">
        <v>0</v>
      </c>
      <c r="AB369" s="99">
        <v>0</v>
      </c>
      <c r="AC369" s="99">
        <v>0</v>
      </c>
      <c r="AD369" s="99">
        <v>0</v>
      </c>
      <c r="AE369" s="99">
        <v>0</v>
      </c>
      <c r="AF369" s="104">
        <f t="shared" si="596"/>
        <v>0</v>
      </c>
      <c r="AG369" s="105">
        <f t="shared" si="597"/>
        <v>0</v>
      </c>
    </row>
    <row r="370" spans="1:35" ht="15" customHeight="1" outlineLevel="1">
      <c r="A370" s="4" t="s">
        <v>87</v>
      </c>
      <c r="B370" s="4" t="s">
        <v>52</v>
      </c>
      <c r="C370" s="237"/>
      <c r="D370" s="226"/>
      <c r="E370" s="225"/>
      <c r="F370" s="12" t="s">
        <v>5</v>
      </c>
      <c r="G370" s="35"/>
      <c r="H370" s="35"/>
      <c r="I370" s="35"/>
      <c r="J370" s="35"/>
      <c r="K370" s="35"/>
      <c r="L370" s="35"/>
      <c r="M370" s="35"/>
      <c r="N370" s="35"/>
      <c r="O370" s="99"/>
      <c r="P370" s="99">
        <v>0</v>
      </c>
      <c r="Q370" s="99">
        <v>0</v>
      </c>
      <c r="R370" s="99">
        <v>0</v>
      </c>
      <c r="S370" s="99">
        <v>0</v>
      </c>
      <c r="T370" s="99">
        <v>0</v>
      </c>
      <c r="U370" s="99">
        <v>0</v>
      </c>
      <c r="V370" s="99">
        <v>0</v>
      </c>
      <c r="W370" s="99">
        <v>0</v>
      </c>
      <c r="X370" s="99">
        <v>0</v>
      </c>
      <c r="Y370" s="99">
        <v>0</v>
      </c>
      <c r="Z370" s="99">
        <v>0</v>
      </c>
      <c r="AA370" s="99">
        <v>0</v>
      </c>
      <c r="AB370" s="99">
        <v>0</v>
      </c>
      <c r="AC370" s="99">
        <v>0</v>
      </c>
      <c r="AD370" s="99">
        <v>0</v>
      </c>
      <c r="AE370" s="99">
        <v>0</v>
      </c>
      <c r="AF370" s="104">
        <f t="shared" si="596"/>
        <v>0</v>
      </c>
      <c r="AG370" s="105">
        <f t="shared" si="597"/>
        <v>0</v>
      </c>
    </row>
    <row r="371" spans="1:35" ht="15" customHeight="1" outlineLevel="1">
      <c r="A371" s="4" t="s">
        <v>87</v>
      </c>
      <c r="B371" s="4" t="s">
        <v>52</v>
      </c>
      <c r="C371" s="237"/>
      <c r="D371" s="226"/>
      <c r="E371" s="225"/>
      <c r="F371" s="14" t="s">
        <v>81</v>
      </c>
      <c r="G371" s="37"/>
      <c r="H371" s="37"/>
      <c r="I371" s="37"/>
      <c r="J371" s="37"/>
      <c r="K371" s="37"/>
      <c r="L371" s="37"/>
      <c r="M371" s="37"/>
      <c r="N371" s="3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12">
        <f t="shared" ref="AF371" si="598">+SUM(G371:R371)</f>
        <v>0</v>
      </c>
      <c r="AG371" s="113">
        <f t="shared" ref="AG371" si="599">+SUM(S371:AD371)</f>
        <v>0</v>
      </c>
    </row>
    <row r="372" spans="1:35" s="8" customFormat="1" ht="15" customHeight="1" thickBot="1">
      <c r="A372" s="4" t="s">
        <v>87</v>
      </c>
      <c r="B372" s="4" t="s">
        <v>52</v>
      </c>
      <c r="C372" s="237"/>
      <c r="D372" s="226"/>
      <c r="E372" s="225"/>
      <c r="F372" s="13" t="s">
        <v>90</v>
      </c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57" t="str">
        <f t="shared" ref="AF372:AG372" si="600">+IFERROR(AF368/AF367,"")</f>
        <v/>
      </c>
      <c r="AG372" s="58" t="str">
        <f t="shared" si="600"/>
        <v/>
      </c>
      <c r="AH372" s="4"/>
      <c r="AI372" s="1"/>
    </row>
    <row r="374" spans="1:35">
      <c r="U374" s="27">
        <v>0</v>
      </c>
      <c r="V374" s="27">
        <v>0</v>
      </c>
      <c r="W374" s="27">
        <v>0</v>
      </c>
      <c r="X374" s="27">
        <v>0</v>
      </c>
      <c r="Y374" s="27">
        <v>45</v>
      </c>
      <c r="Z374" s="27">
        <v>45</v>
      </c>
      <c r="AA374" s="27">
        <v>45</v>
      </c>
      <c r="AB374" s="27">
        <v>45</v>
      </c>
      <c r="AC374" s="27">
        <v>45</v>
      </c>
      <c r="AD374" s="27">
        <v>45</v>
      </c>
      <c r="AE374" s="27">
        <v>45</v>
      </c>
    </row>
    <row r="375" spans="1:35" ht="15" thickBot="1"/>
    <row r="376" spans="1:35" ht="14.4" customHeight="1">
      <c r="C376" s="238" t="s">
        <v>116</v>
      </c>
      <c r="D376" s="227" t="s">
        <v>34</v>
      </c>
      <c r="E376" s="228"/>
      <c r="F376" s="228"/>
      <c r="G376" s="32"/>
      <c r="H376" s="32"/>
      <c r="I376" s="32"/>
      <c r="J376" s="32"/>
      <c r="K376" s="32"/>
      <c r="L376" s="32"/>
      <c r="M376" s="32"/>
      <c r="N376" s="32"/>
      <c r="O376" s="114"/>
      <c r="P376" s="114">
        <v>0</v>
      </c>
      <c r="Q376" s="114">
        <v>0</v>
      </c>
      <c r="R376" s="114">
        <v>0</v>
      </c>
      <c r="S376" s="114">
        <v>0</v>
      </c>
      <c r="T376" s="114">
        <v>0</v>
      </c>
      <c r="U376" s="114">
        <v>0</v>
      </c>
      <c r="V376" s="114">
        <v>0</v>
      </c>
      <c r="W376" s="114">
        <v>0</v>
      </c>
      <c r="X376" s="114">
        <v>0</v>
      </c>
      <c r="Y376" s="114">
        <v>0</v>
      </c>
      <c r="Z376" s="114">
        <v>0</v>
      </c>
      <c r="AA376" s="114">
        <v>0</v>
      </c>
      <c r="AB376" s="114">
        <v>0</v>
      </c>
      <c r="AC376" s="114">
        <v>0</v>
      </c>
      <c r="AD376" s="114">
        <v>0</v>
      </c>
      <c r="AE376" s="114">
        <v>0</v>
      </c>
      <c r="AF376" s="115">
        <f>+SUM(O376:R376)</f>
        <v>0</v>
      </c>
      <c r="AG376" s="116">
        <f>+SUM(S376:AD376)</f>
        <v>0</v>
      </c>
      <c r="AI376" s="124">
        <f>+SUMIF($O$1:$AD$1,"REAL",O376:AD376)</f>
        <v>0</v>
      </c>
    </row>
    <row r="377" spans="1:35">
      <c r="C377" s="238"/>
      <c r="D377" s="229" t="s">
        <v>89</v>
      </c>
      <c r="E377" s="230"/>
      <c r="F377" s="230"/>
      <c r="G377" s="16"/>
      <c r="H377" s="16"/>
      <c r="I377" s="16"/>
      <c r="J377" s="16"/>
      <c r="K377" s="16"/>
      <c r="L377" s="16"/>
      <c r="M377" s="16"/>
      <c r="N377" s="16"/>
      <c r="O377" s="16" t="str">
        <f t="shared" ref="O377:Y377" si="601">IFERROR(+O376/(O380+O391+O408+O411+O419+O437+O440+O443+O446+O449+O460),"")</f>
        <v/>
      </c>
      <c r="P377" s="16" t="str">
        <f t="shared" si="601"/>
        <v/>
      </c>
      <c r="Q377" s="16" t="str">
        <f t="shared" si="601"/>
        <v/>
      </c>
      <c r="R377" s="16" t="str">
        <f t="shared" si="601"/>
        <v/>
      </c>
      <c r="S377" s="16" t="str">
        <f t="shared" si="601"/>
        <v/>
      </c>
      <c r="T377" s="16" t="str">
        <f t="shared" si="601"/>
        <v/>
      </c>
      <c r="U377" s="16" t="str">
        <f t="shared" si="601"/>
        <v/>
      </c>
      <c r="V377" s="16" t="str">
        <f t="shared" si="601"/>
        <v/>
      </c>
      <c r="W377" s="16" t="str">
        <f t="shared" si="601"/>
        <v/>
      </c>
      <c r="X377" s="16" t="str">
        <f t="shared" si="601"/>
        <v/>
      </c>
      <c r="Y377" s="16" t="str">
        <f t="shared" si="601"/>
        <v/>
      </c>
      <c r="Z377" s="16" t="str">
        <f t="shared" ref="Z377:AA377" si="602">IFERROR(+Z376/(Z380+Z391+Z408+Z411+Z419+Z437+Z440+Z443+Z446+Z449+Z460),"")</f>
        <v/>
      </c>
      <c r="AA377" s="16" t="str">
        <f t="shared" si="602"/>
        <v/>
      </c>
      <c r="AB377" s="16" t="str">
        <f t="shared" ref="AB377:AC377" si="603">IFERROR(+AB376/(AB380+AB391+AB408+AB411+AB419+AB437+AB440+AB443+AB446+AB449+AB460),"")</f>
        <v/>
      </c>
      <c r="AC377" s="16" t="str">
        <f t="shared" si="603"/>
        <v/>
      </c>
      <c r="AD377" s="16" t="str">
        <f t="shared" ref="AD377:AE377" si="604">IFERROR(+AD376/(AD380+AD391+AD408+AD411+AD419+AD437+AD440+AD443+AD446+AD449+AD460),"")</f>
        <v/>
      </c>
      <c r="AE377" s="16" t="str">
        <f t="shared" si="604"/>
        <v/>
      </c>
      <c r="AF377" s="40"/>
      <c r="AG377" s="41"/>
    </row>
    <row r="378" spans="1:35" ht="13.8">
      <c r="C378" s="238"/>
      <c r="D378" s="231" t="s">
        <v>91</v>
      </c>
      <c r="E378" s="232"/>
      <c r="F378" s="232"/>
      <c r="G378" s="33"/>
      <c r="H378" s="33"/>
      <c r="I378" s="33"/>
      <c r="J378" s="33"/>
      <c r="K378" s="33"/>
      <c r="L378" s="33"/>
      <c r="M378" s="33"/>
      <c r="N378" s="33"/>
      <c r="O378" s="117"/>
      <c r="P378" s="117">
        <f>+P381+P392+P409+P412+P420+P438+P441+P444+P447+P450+P461</f>
        <v>0</v>
      </c>
      <c r="Q378" s="117">
        <f t="shared" ref="Q378:Y378" si="605">+Q381+Q392+Q409+Q412+Q420+Q438+Q441+Q444+Q447+Q450+Q461</f>
        <v>0</v>
      </c>
      <c r="R378" s="117">
        <f t="shared" si="605"/>
        <v>0</v>
      </c>
      <c r="S378" s="117">
        <f t="shared" si="605"/>
        <v>0</v>
      </c>
      <c r="T378" s="117">
        <f t="shared" si="605"/>
        <v>0</v>
      </c>
      <c r="U378" s="117">
        <f t="shared" si="605"/>
        <v>0</v>
      </c>
      <c r="V378" s="117">
        <f t="shared" si="605"/>
        <v>0</v>
      </c>
      <c r="W378" s="117">
        <f t="shared" si="605"/>
        <v>0</v>
      </c>
      <c r="X378" s="117">
        <f t="shared" si="605"/>
        <v>0</v>
      </c>
      <c r="Y378" s="117">
        <f t="shared" si="605"/>
        <v>0</v>
      </c>
      <c r="Z378" s="117">
        <f t="shared" ref="Z378:AA378" si="606">+Z381+Z392+Z409+Z412+Z420+Z438+Z441+Z444+Z447+Z450+Z461</f>
        <v>0</v>
      </c>
      <c r="AA378" s="117">
        <f t="shared" si="606"/>
        <v>0</v>
      </c>
      <c r="AB378" s="117">
        <f t="shared" ref="AB378:AC378" si="607">+AB381+AB392+AB409+AB412+AB420+AB438+AB441+AB444+AB447+AB450+AB461</f>
        <v>0</v>
      </c>
      <c r="AC378" s="117">
        <f t="shared" si="607"/>
        <v>0</v>
      </c>
      <c r="AD378" s="117">
        <f t="shared" ref="AD378:AE378" si="608">+AD381+AD392+AD409+AD412+AD420+AD438+AD441+AD444+AD447+AD450+AD461</f>
        <v>0</v>
      </c>
      <c r="AE378" s="117">
        <f t="shared" si="608"/>
        <v>0</v>
      </c>
      <c r="AF378" s="118">
        <f>+SUM(O378:R378)</f>
        <v>0</v>
      </c>
      <c r="AG378" s="119">
        <f>+SUM(S378:AD378)</f>
        <v>0</v>
      </c>
      <c r="AI378" s="124">
        <f>+SUMIF($O$1:$AD$1,"REAL",O378:AD378)</f>
        <v>0</v>
      </c>
    </row>
    <row r="379" spans="1:35">
      <c r="C379" s="238"/>
      <c r="D379" s="233" t="s">
        <v>90</v>
      </c>
      <c r="E379" s="234"/>
      <c r="F379" s="230"/>
      <c r="G379" s="16"/>
      <c r="H379" s="16"/>
      <c r="I379" s="16"/>
      <c r="J379" s="16"/>
      <c r="K379" s="16"/>
      <c r="L379" s="16"/>
      <c r="M379" s="16"/>
      <c r="N379" s="16"/>
      <c r="O379" s="16" t="str">
        <f>+IFERROR(O378/O376,"")</f>
        <v/>
      </c>
      <c r="P379" s="16" t="str">
        <f>+IFERROR(P378/P376,"")</f>
        <v/>
      </c>
      <c r="Q379" s="16" t="str">
        <f t="shared" ref="Q379:Y379" si="609">+IFERROR(Q378/Q376,"")</f>
        <v/>
      </c>
      <c r="R379" s="16" t="str">
        <f t="shared" si="609"/>
        <v/>
      </c>
      <c r="S379" s="16" t="str">
        <f t="shared" si="609"/>
        <v/>
      </c>
      <c r="T379" s="16" t="str">
        <f t="shared" si="609"/>
        <v/>
      </c>
      <c r="U379" s="16" t="str">
        <f t="shared" si="609"/>
        <v/>
      </c>
      <c r="V379" s="16" t="str">
        <f t="shared" si="609"/>
        <v/>
      </c>
      <c r="W379" s="16" t="str">
        <f t="shared" si="609"/>
        <v/>
      </c>
      <c r="X379" s="16" t="str">
        <f t="shared" si="609"/>
        <v/>
      </c>
      <c r="Y379" s="16" t="str">
        <f t="shared" si="609"/>
        <v/>
      </c>
      <c r="Z379" s="16" t="str">
        <f t="shared" ref="Z379:AA379" si="610">+IFERROR(Z378/Z376,"")</f>
        <v/>
      </c>
      <c r="AA379" s="16" t="str">
        <f t="shared" si="610"/>
        <v/>
      </c>
      <c r="AB379" s="16" t="str">
        <f t="shared" ref="AB379:AC379" si="611">+IFERROR(AB378/AB376,"")</f>
        <v/>
      </c>
      <c r="AC379" s="16" t="str">
        <f t="shared" si="611"/>
        <v/>
      </c>
      <c r="AD379" s="16" t="str">
        <f t="shared" ref="AD379:AE379" si="612">+IFERROR(AD378/AD376,"")</f>
        <v/>
      </c>
      <c r="AE379" s="16" t="str">
        <f t="shared" si="612"/>
        <v/>
      </c>
      <c r="AF379" s="40"/>
      <c r="AG379" s="41"/>
    </row>
    <row r="380" spans="1:35" ht="14.4" customHeight="1">
      <c r="C380" s="238"/>
      <c r="D380" s="222" t="s">
        <v>35</v>
      </c>
      <c r="E380" s="225" t="s">
        <v>48</v>
      </c>
      <c r="F380" s="10" t="s">
        <v>40</v>
      </c>
      <c r="G380" s="19"/>
      <c r="H380" s="19"/>
      <c r="I380" s="19"/>
      <c r="J380" s="19"/>
      <c r="K380" s="19"/>
      <c r="L380" s="19"/>
      <c r="M380" s="19"/>
      <c r="N380" s="19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100">
        <f t="shared" ref="AF380:AF387" si="613">+SUM(O380:R380)</f>
        <v>0</v>
      </c>
      <c r="AG380" s="101">
        <f t="shared" ref="AG380:AG387" si="614">+SUM(S380:AD380)</f>
        <v>0</v>
      </c>
      <c r="AI380" s="124">
        <f>+SUMIF($O$1:$AD$1,"REAL",O380:AD380)</f>
        <v>0</v>
      </c>
    </row>
    <row r="381" spans="1:35" ht="13.8">
      <c r="C381" s="238"/>
      <c r="D381" s="223"/>
      <c r="E381" s="225"/>
      <c r="F381" s="11" t="s">
        <v>88</v>
      </c>
      <c r="G381" s="34"/>
      <c r="H381" s="34"/>
      <c r="I381" s="34"/>
      <c r="J381" s="34"/>
      <c r="K381" s="34"/>
      <c r="L381" s="34"/>
      <c r="M381" s="34"/>
      <c r="N381" s="34"/>
      <c r="O381" s="98">
        <f>+SUM(O382:O389)</f>
        <v>0</v>
      </c>
      <c r="P381" s="98">
        <f t="shared" ref="P381:Y381" si="615">+SUM(P382:P389)</f>
        <v>0</v>
      </c>
      <c r="Q381" s="98">
        <f t="shared" si="615"/>
        <v>0</v>
      </c>
      <c r="R381" s="98">
        <f t="shared" si="615"/>
        <v>0</v>
      </c>
      <c r="S381" s="98">
        <f t="shared" si="615"/>
        <v>0</v>
      </c>
      <c r="T381" s="98">
        <f t="shared" si="615"/>
        <v>0</v>
      </c>
      <c r="U381" s="98">
        <f t="shared" si="615"/>
        <v>0</v>
      </c>
      <c r="V381" s="98">
        <f t="shared" si="615"/>
        <v>0</v>
      </c>
      <c r="W381" s="98">
        <f t="shared" si="615"/>
        <v>0</v>
      </c>
      <c r="X381" s="98">
        <f t="shared" si="615"/>
        <v>0</v>
      </c>
      <c r="Y381" s="98">
        <f t="shared" si="615"/>
        <v>0</v>
      </c>
      <c r="Z381" s="98">
        <f t="shared" ref="Z381:AA381" si="616">+SUM(Z382:Z389)</f>
        <v>0</v>
      </c>
      <c r="AA381" s="98">
        <f t="shared" si="616"/>
        <v>0</v>
      </c>
      <c r="AB381" s="98">
        <f t="shared" ref="AB381:AC381" si="617">+SUM(AB382:AB389)</f>
        <v>0</v>
      </c>
      <c r="AC381" s="98">
        <f t="shared" si="617"/>
        <v>0</v>
      </c>
      <c r="AD381" s="98">
        <f t="shared" ref="AD381:AE381" si="618">+SUM(AD382:AD389)</f>
        <v>0</v>
      </c>
      <c r="AE381" s="98">
        <f t="shared" si="618"/>
        <v>0</v>
      </c>
      <c r="AF381" s="102">
        <f t="shared" si="613"/>
        <v>0</v>
      </c>
      <c r="AG381" s="103">
        <f t="shared" si="614"/>
        <v>0</v>
      </c>
      <c r="AI381" s="124">
        <f>+SUMIF($O$1:$AD$1,"REAL",O381:AD381)</f>
        <v>0</v>
      </c>
    </row>
    <row r="382" spans="1:35">
      <c r="C382" s="238"/>
      <c r="D382" s="223"/>
      <c r="E382" s="225"/>
      <c r="F382" s="12" t="s">
        <v>76</v>
      </c>
      <c r="G382" s="35"/>
      <c r="H382" s="35"/>
      <c r="I382" s="35"/>
      <c r="J382" s="35"/>
      <c r="K382" s="35"/>
      <c r="L382" s="35"/>
      <c r="M382" s="35"/>
      <c r="N382" s="35"/>
      <c r="O382" s="99"/>
      <c r="P382" s="99">
        <v>0</v>
      </c>
      <c r="Q382" s="99">
        <v>0</v>
      </c>
      <c r="R382" s="99">
        <v>0</v>
      </c>
      <c r="S382" s="99">
        <v>0</v>
      </c>
      <c r="T382" s="99">
        <v>0</v>
      </c>
      <c r="U382" s="99">
        <v>0</v>
      </c>
      <c r="V382" s="99">
        <v>0</v>
      </c>
      <c r="W382" s="99">
        <v>0</v>
      </c>
      <c r="X382" s="99">
        <v>0</v>
      </c>
      <c r="Y382" s="99">
        <v>0</v>
      </c>
      <c r="Z382" s="99">
        <v>0</v>
      </c>
      <c r="AA382" s="99">
        <v>0</v>
      </c>
      <c r="AB382" s="99">
        <v>0</v>
      </c>
      <c r="AC382" s="99">
        <v>0</v>
      </c>
      <c r="AD382" s="99">
        <v>0</v>
      </c>
      <c r="AE382" s="99">
        <v>0</v>
      </c>
      <c r="AF382" s="104">
        <f t="shared" si="613"/>
        <v>0</v>
      </c>
      <c r="AG382" s="105">
        <f t="shared" si="614"/>
        <v>0</v>
      </c>
    </row>
    <row r="383" spans="1:35">
      <c r="C383" s="238"/>
      <c r="D383" s="223"/>
      <c r="E383" s="225"/>
      <c r="F383" s="12" t="s">
        <v>55</v>
      </c>
      <c r="G383" s="35"/>
      <c r="H383" s="35"/>
      <c r="I383" s="35"/>
      <c r="J383" s="35"/>
      <c r="K383" s="35"/>
      <c r="L383" s="35"/>
      <c r="M383" s="35"/>
      <c r="N383" s="35"/>
      <c r="O383" s="99"/>
      <c r="P383" s="99">
        <v>0</v>
      </c>
      <c r="Q383" s="99">
        <v>0</v>
      </c>
      <c r="R383" s="99">
        <v>0</v>
      </c>
      <c r="S383" s="99">
        <v>0</v>
      </c>
      <c r="T383" s="99">
        <v>0</v>
      </c>
      <c r="U383" s="99">
        <v>0</v>
      </c>
      <c r="V383" s="99">
        <v>0</v>
      </c>
      <c r="W383" s="99">
        <v>0</v>
      </c>
      <c r="X383" s="99">
        <v>0</v>
      </c>
      <c r="Y383" s="99">
        <v>0</v>
      </c>
      <c r="Z383" s="99">
        <v>0</v>
      </c>
      <c r="AA383" s="99">
        <v>0</v>
      </c>
      <c r="AB383" s="99">
        <v>0</v>
      </c>
      <c r="AC383" s="99">
        <v>0</v>
      </c>
      <c r="AD383" s="99">
        <v>0</v>
      </c>
      <c r="AE383" s="99">
        <v>0</v>
      </c>
      <c r="AF383" s="104">
        <f t="shared" si="613"/>
        <v>0</v>
      </c>
      <c r="AG383" s="105">
        <f t="shared" si="614"/>
        <v>0</v>
      </c>
    </row>
    <row r="384" spans="1:35">
      <c r="C384" s="238"/>
      <c r="D384" s="223"/>
      <c r="E384" s="225"/>
      <c r="F384" s="12" t="s">
        <v>56</v>
      </c>
      <c r="G384" s="35"/>
      <c r="H384" s="35"/>
      <c r="I384" s="35"/>
      <c r="J384" s="35"/>
      <c r="K384" s="35"/>
      <c r="L384" s="35"/>
      <c r="M384" s="35"/>
      <c r="N384" s="35"/>
      <c r="O384" s="99"/>
      <c r="P384" s="99">
        <v>0</v>
      </c>
      <c r="Q384" s="99">
        <v>0</v>
      </c>
      <c r="R384" s="99">
        <v>0</v>
      </c>
      <c r="S384" s="99">
        <v>0</v>
      </c>
      <c r="T384" s="99">
        <v>0</v>
      </c>
      <c r="U384" s="99">
        <v>0</v>
      </c>
      <c r="V384" s="99">
        <v>0</v>
      </c>
      <c r="W384" s="99">
        <v>0</v>
      </c>
      <c r="X384" s="99">
        <v>0</v>
      </c>
      <c r="Y384" s="99">
        <v>0</v>
      </c>
      <c r="Z384" s="99">
        <v>0</v>
      </c>
      <c r="AA384" s="99">
        <v>0</v>
      </c>
      <c r="AB384" s="99">
        <v>0</v>
      </c>
      <c r="AC384" s="99">
        <v>0</v>
      </c>
      <c r="AD384" s="99">
        <v>0</v>
      </c>
      <c r="AE384" s="99">
        <v>0</v>
      </c>
      <c r="AF384" s="104">
        <f t="shared" si="613"/>
        <v>0</v>
      </c>
      <c r="AG384" s="105">
        <f t="shared" si="614"/>
        <v>0</v>
      </c>
    </row>
    <row r="385" spans="3:35">
      <c r="C385" s="238"/>
      <c r="D385" s="223"/>
      <c r="E385" s="225"/>
      <c r="F385" s="12" t="s">
        <v>57</v>
      </c>
      <c r="G385" s="35"/>
      <c r="H385" s="35"/>
      <c r="I385" s="35"/>
      <c r="J385" s="35"/>
      <c r="K385" s="35"/>
      <c r="L385" s="35"/>
      <c r="M385" s="35"/>
      <c r="N385" s="35"/>
      <c r="O385" s="99"/>
      <c r="P385" s="99">
        <v>0</v>
      </c>
      <c r="Q385" s="99">
        <v>0</v>
      </c>
      <c r="R385" s="99">
        <v>0</v>
      </c>
      <c r="S385" s="99">
        <v>0</v>
      </c>
      <c r="T385" s="99">
        <v>0</v>
      </c>
      <c r="U385" s="99">
        <v>0</v>
      </c>
      <c r="V385" s="99">
        <v>0</v>
      </c>
      <c r="W385" s="99">
        <v>0</v>
      </c>
      <c r="X385" s="99">
        <v>0</v>
      </c>
      <c r="Y385" s="99">
        <v>0</v>
      </c>
      <c r="Z385" s="99">
        <v>0</v>
      </c>
      <c r="AA385" s="99">
        <v>0</v>
      </c>
      <c r="AB385" s="99">
        <v>0</v>
      </c>
      <c r="AC385" s="99">
        <v>0</v>
      </c>
      <c r="AD385" s="99">
        <v>0</v>
      </c>
      <c r="AE385" s="99">
        <v>0</v>
      </c>
      <c r="AF385" s="104">
        <f t="shared" si="613"/>
        <v>0</v>
      </c>
      <c r="AG385" s="105">
        <f t="shared" si="614"/>
        <v>0</v>
      </c>
    </row>
    <row r="386" spans="3:35">
      <c r="C386" s="238"/>
      <c r="D386" s="223"/>
      <c r="E386" s="225"/>
      <c r="F386" s="12" t="s">
        <v>75</v>
      </c>
      <c r="G386" s="35"/>
      <c r="H386" s="35"/>
      <c r="I386" s="35"/>
      <c r="J386" s="35"/>
      <c r="K386" s="35"/>
      <c r="L386" s="35"/>
      <c r="M386" s="35"/>
      <c r="N386" s="35"/>
      <c r="O386" s="99"/>
      <c r="P386" s="99">
        <v>0</v>
      </c>
      <c r="Q386" s="99">
        <v>0</v>
      </c>
      <c r="R386" s="99">
        <v>0</v>
      </c>
      <c r="S386" s="99">
        <v>0</v>
      </c>
      <c r="T386" s="99">
        <v>0</v>
      </c>
      <c r="U386" s="99">
        <v>0</v>
      </c>
      <c r="V386" s="99">
        <v>0</v>
      </c>
      <c r="W386" s="99">
        <v>0</v>
      </c>
      <c r="X386" s="99">
        <v>0</v>
      </c>
      <c r="Y386" s="99">
        <v>0</v>
      </c>
      <c r="Z386" s="99">
        <v>0</v>
      </c>
      <c r="AA386" s="99">
        <v>0</v>
      </c>
      <c r="AB386" s="99">
        <v>0</v>
      </c>
      <c r="AC386" s="99">
        <v>0</v>
      </c>
      <c r="AD386" s="99">
        <v>0</v>
      </c>
      <c r="AE386" s="99">
        <v>0</v>
      </c>
      <c r="AF386" s="104">
        <f t="shared" si="613"/>
        <v>0</v>
      </c>
      <c r="AG386" s="105">
        <f t="shared" si="614"/>
        <v>0</v>
      </c>
    </row>
    <row r="387" spans="3:35">
      <c r="C387" s="238"/>
      <c r="D387" s="223"/>
      <c r="E387" s="225"/>
      <c r="F387" s="12" t="s">
        <v>78</v>
      </c>
      <c r="G387" s="35"/>
      <c r="H387" s="35"/>
      <c r="I387" s="35"/>
      <c r="J387" s="35"/>
      <c r="K387" s="35"/>
      <c r="L387" s="35"/>
      <c r="M387" s="35"/>
      <c r="N387" s="35"/>
      <c r="O387" s="99"/>
      <c r="P387" s="99">
        <v>0</v>
      </c>
      <c r="Q387" s="99">
        <v>0</v>
      </c>
      <c r="R387" s="99">
        <v>0</v>
      </c>
      <c r="S387" s="99">
        <v>0</v>
      </c>
      <c r="T387" s="99">
        <v>0</v>
      </c>
      <c r="U387" s="99">
        <v>0</v>
      </c>
      <c r="V387" s="99">
        <v>0</v>
      </c>
      <c r="W387" s="99">
        <v>0</v>
      </c>
      <c r="X387" s="99">
        <v>0</v>
      </c>
      <c r="Y387" s="99">
        <v>0</v>
      </c>
      <c r="Z387" s="99">
        <v>0</v>
      </c>
      <c r="AA387" s="99">
        <v>0</v>
      </c>
      <c r="AB387" s="99">
        <v>0</v>
      </c>
      <c r="AC387" s="99">
        <v>0</v>
      </c>
      <c r="AD387" s="99">
        <v>0</v>
      </c>
      <c r="AE387" s="99">
        <v>0</v>
      </c>
      <c r="AF387" s="104">
        <f t="shared" si="613"/>
        <v>0</v>
      </c>
      <c r="AG387" s="105">
        <f t="shared" si="614"/>
        <v>0</v>
      </c>
    </row>
    <row r="388" spans="3:35">
      <c r="C388" s="238"/>
      <c r="D388" s="223"/>
      <c r="E388" s="225"/>
      <c r="F388" s="12" t="s">
        <v>95</v>
      </c>
      <c r="G388" s="35"/>
      <c r="H388" s="35"/>
      <c r="I388" s="35"/>
      <c r="J388" s="35"/>
      <c r="K388" s="35"/>
      <c r="L388" s="35"/>
      <c r="M388" s="35"/>
      <c r="N388" s="35"/>
      <c r="O388" s="99"/>
      <c r="P388" s="99">
        <v>0</v>
      </c>
      <c r="Q388" s="99">
        <v>0</v>
      </c>
      <c r="R388" s="99">
        <v>0</v>
      </c>
      <c r="S388" s="99">
        <v>0</v>
      </c>
      <c r="T388" s="99">
        <v>0</v>
      </c>
      <c r="U388" s="99">
        <v>0</v>
      </c>
      <c r="V388" s="99">
        <v>0</v>
      </c>
      <c r="W388" s="99">
        <v>0</v>
      </c>
      <c r="X388" s="99">
        <v>0</v>
      </c>
      <c r="Y388" s="99">
        <v>0</v>
      </c>
      <c r="Z388" s="99">
        <v>0</v>
      </c>
      <c r="AA388" s="99">
        <v>0</v>
      </c>
      <c r="AB388" s="99">
        <v>0</v>
      </c>
      <c r="AC388" s="99">
        <v>0</v>
      </c>
      <c r="AD388" s="99">
        <v>0</v>
      </c>
      <c r="AE388" s="99">
        <v>0</v>
      </c>
      <c r="AF388" s="104"/>
      <c r="AG388" s="105"/>
    </row>
    <row r="389" spans="3:35">
      <c r="C389" s="238"/>
      <c r="D389" s="223"/>
      <c r="E389" s="225"/>
      <c r="F389" s="12" t="s">
        <v>96</v>
      </c>
      <c r="G389" s="35"/>
      <c r="H389" s="35"/>
      <c r="I389" s="35"/>
      <c r="J389" s="35"/>
      <c r="K389" s="35"/>
      <c r="L389" s="35"/>
      <c r="M389" s="35"/>
      <c r="N389" s="35"/>
      <c r="O389" s="99"/>
      <c r="P389" s="99">
        <v>0</v>
      </c>
      <c r="Q389" s="99">
        <v>0</v>
      </c>
      <c r="R389" s="99">
        <v>0</v>
      </c>
      <c r="S389" s="99">
        <v>0</v>
      </c>
      <c r="T389" s="99">
        <v>0</v>
      </c>
      <c r="U389" s="99">
        <v>0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99">
        <v>0</v>
      </c>
      <c r="AE389" s="99">
        <v>0</v>
      </c>
      <c r="AF389" s="104"/>
      <c r="AG389" s="105"/>
    </row>
    <row r="390" spans="3:35">
      <c r="C390" s="238"/>
      <c r="D390" s="223"/>
      <c r="E390" s="225"/>
      <c r="F390" s="13" t="s">
        <v>90</v>
      </c>
      <c r="G390" s="36"/>
      <c r="H390" s="36"/>
      <c r="I390" s="36"/>
      <c r="J390" s="36"/>
      <c r="K390" s="36"/>
      <c r="L390" s="36"/>
      <c r="M390" s="36"/>
      <c r="N390" s="36"/>
      <c r="O390" s="36"/>
      <c r="P390" s="36" t="str">
        <f t="shared" ref="P390:Y390" si="619">+IFERROR(P381/P380,"")</f>
        <v/>
      </c>
      <c r="Q390" s="36" t="str">
        <f t="shared" si="619"/>
        <v/>
      </c>
      <c r="R390" s="36" t="str">
        <f t="shared" si="619"/>
        <v/>
      </c>
      <c r="S390" s="36" t="str">
        <f t="shared" si="619"/>
        <v/>
      </c>
      <c r="T390" s="36" t="str">
        <f t="shared" si="619"/>
        <v/>
      </c>
      <c r="U390" s="36" t="str">
        <f t="shared" si="619"/>
        <v/>
      </c>
      <c r="V390" s="36" t="str">
        <f t="shared" si="619"/>
        <v/>
      </c>
      <c r="W390" s="36" t="str">
        <f t="shared" si="619"/>
        <v/>
      </c>
      <c r="X390" s="36" t="str">
        <f t="shared" si="619"/>
        <v/>
      </c>
      <c r="Y390" s="36" t="str">
        <f t="shared" si="619"/>
        <v/>
      </c>
      <c r="Z390" s="36" t="str">
        <f t="shared" ref="Z390:AA390" si="620">+IFERROR(Z381/Z380,"")</f>
        <v/>
      </c>
      <c r="AA390" s="36" t="str">
        <f t="shared" si="620"/>
        <v/>
      </c>
      <c r="AB390" s="36" t="str">
        <f t="shared" ref="AB390:AC390" si="621">+IFERROR(AB381/AB380,"")</f>
        <v/>
      </c>
      <c r="AC390" s="36" t="str">
        <f t="shared" si="621"/>
        <v/>
      </c>
      <c r="AD390" s="36" t="str">
        <f t="shared" ref="AD390:AE390" si="622">+IFERROR(AD381/AD380,"")</f>
        <v/>
      </c>
      <c r="AE390" s="36" t="str">
        <f t="shared" si="622"/>
        <v/>
      </c>
      <c r="AF390" s="49" t="str">
        <f>+IFERROR(AF381/AF380,"")</f>
        <v/>
      </c>
      <c r="AG390" s="50" t="str">
        <f>+IFERROR(AG381/AG380,"")</f>
        <v/>
      </c>
    </row>
    <row r="391" spans="3:35" ht="13.8">
      <c r="C391" s="238"/>
      <c r="D391" s="223"/>
      <c r="E391" s="225" t="s">
        <v>49</v>
      </c>
      <c r="F391" s="10" t="s">
        <v>40</v>
      </c>
      <c r="G391" s="19"/>
      <c r="H391" s="19"/>
      <c r="I391" s="19"/>
      <c r="J391" s="19"/>
      <c r="K391" s="19"/>
      <c r="L391" s="19"/>
      <c r="M391" s="19"/>
      <c r="N391" s="19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100">
        <f t="shared" ref="AF391:AF398" si="623">+SUM(O391:R391)</f>
        <v>0</v>
      </c>
      <c r="AG391" s="101">
        <f t="shared" ref="AG391:AG398" si="624">+SUM(S391:AD391)</f>
        <v>0</v>
      </c>
      <c r="AI391" s="124">
        <f>+SUMIF($O$1:$AD$1,"REAL",O391:AD391)</f>
        <v>0</v>
      </c>
    </row>
    <row r="392" spans="3:35" ht="13.8">
      <c r="C392" s="238"/>
      <c r="D392" s="223"/>
      <c r="E392" s="225"/>
      <c r="F392" s="11" t="s">
        <v>88</v>
      </c>
      <c r="G392" s="34"/>
      <c r="H392" s="34"/>
      <c r="I392" s="34"/>
      <c r="J392" s="34"/>
      <c r="K392" s="34"/>
      <c r="L392" s="34"/>
      <c r="M392" s="34"/>
      <c r="N392" s="34"/>
      <c r="O392" s="98">
        <f>+SUM(O393:O400)</f>
        <v>0</v>
      </c>
      <c r="P392" s="98">
        <f t="shared" ref="P392:Y392" si="625">+SUM(P393:P400)</f>
        <v>0</v>
      </c>
      <c r="Q392" s="98">
        <f t="shared" si="625"/>
        <v>0</v>
      </c>
      <c r="R392" s="98">
        <f t="shared" si="625"/>
        <v>0</v>
      </c>
      <c r="S392" s="98">
        <f t="shared" si="625"/>
        <v>0</v>
      </c>
      <c r="T392" s="98">
        <f t="shared" si="625"/>
        <v>0</v>
      </c>
      <c r="U392" s="98">
        <f t="shared" si="625"/>
        <v>0</v>
      </c>
      <c r="V392" s="98">
        <f t="shared" si="625"/>
        <v>0</v>
      </c>
      <c r="W392" s="98">
        <f t="shared" si="625"/>
        <v>0</v>
      </c>
      <c r="X392" s="98">
        <f t="shared" si="625"/>
        <v>0</v>
      </c>
      <c r="Y392" s="98">
        <f t="shared" si="625"/>
        <v>0</v>
      </c>
      <c r="Z392" s="98">
        <f t="shared" ref="Z392:AA392" si="626">+SUM(Z393:Z400)</f>
        <v>0</v>
      </c>
      <c r="AA392" s="98">
        <f t="shared" si="626"/>
        <v>0</v>
      </c>
      <c r="AB392" s="98">
        <f t="shared" ref="AB392:AC392" si="627">+SUM(AB393:AB400)</f>
        <v>0</v>
      </c>
      <c r="AC392" s="98">
        <f t="shared" si="627"/>
        <v>0</v>
      </c>
      <c r="AD392" s="98">
        <f t="shared" ref="AD392:AE392" si="628">+SUM(AD393:AD400)</f>
        <v>0</v>
      </c>
      <c r="AE392" s="98">
        <f t="shared" si="628"/>
        <v>0</v>
      </c>
      <c r="AF392" s="102">
        <f t="shared" si="623"/>
        <v>0</v>
      </c>
      <c r="AG392" s="103">
        <f t="shared" si="624"/>
        <v>0</v>
      </c>
      <c r="AI392" s="124">
        <f>+SUMIF($O$1:$AD$1,"REAL",O392:AD392)</f>
        <v>0</v>
      </c>
    </row>
    <row r="393" spans="3:35">
      <c r="C393" s="238"/>
      <c r="D393" s="223"/>
      <c r="E393" s="225"/>
      <c r="F393" s="12" t="s">
        <v>77</v>
      </c>
      <c r="G393" s="35"/>
      <c r="H393" s="35"/>
      <c r="I393" s="35"/>
      <c r="J393" s="35"/>
      <c r="K393" s="35"/>
      <c r="L393" s="35"/>
      <c r="M393" s="35"/>
      <c r="N393" s="35"/>
      <c r="O393" s="99"/>
      <c r="P393" s="99">
        <v>0</v>
      </c>
      <c r="Q393" s="99">
        <v>0</v>
      </c>
      <c r="R393" s="99">
        <v>0</v>
      </c>
      <c r="S393" s="99">
        <v>0</v>
      </c>
      <c r="T393" s="99">
        <v>0</v>
      </c>
      <c r="U393" s="99">
        <v>0</v>
      </c>
      <c r="V393" s="99">
        <v>0</v>
      </c>
      <c r="W393" s="99">
        <v>0</v>
      </c>
      <c r="X393" s="99">
        <v>0</v>
      </c>
      <c r="Y393" s="99">
        <v>0</v>
      </c>
      <c r="Z393" s="99">
        <v>0</v>
      </c>
      <c r="AA393" s="99">
        <v>0</v>
      </c>
      <c r="AB393" s="99">
        <v>0</v>
      </c>
      <c r="AC393" s="99">
        <v>0</v>
      </c>
      <c r="AD393" s="99">
        <v>0</v>
      </c>
      <c r="AE393" s="99">
        <v>0</v>
      </c>
      <c r="AF393" s="104">
        <f t="shared" si="623"/>
        <v>0</v>
      </c>
      <c r="AG393" s="105">
        <f t="shared" si="624"/>
        <v>0</v>
      </c>
    </row>
    <row r="394" spans="3:35">
      <c r="C394" s="238"/>
      <c r="D394" s="223"/>
      <c r="E394" s="225"/>
      <c r="F394" s="12" t="s">
        <v>58</v>
      </c>
      <c r="G394" s="35"/>
      <c r="H394" s="35"/>
      <c r="I394" s="35"/>
      <c r="J394" s="35"/>
      <c r="K394" s="35"/>
      <c r="L394" s="35"/>
      <c r="M394" s="35"/>
      <c r="N394" s="35"/>
      <c r="O394" s="99"/>
      <c r="P394" s="99">
        <v>0</v>
      </c>
      <c r="Q394" s="99">
        <v>0</v>
      </c>
      <c r="R394" s="99">
        <v>0</v>
      </c>
      <c r="S394" s="99">
        <v>0</v>
      </c>
      <c r="T394" s="99">
        <v>0</v>
      </c>
      <c r="U394" s="99">
        <v>0</v>
      </c>
      <c r="V394" s="99">
        <v>0</v>
      </c>
      <c r="W394" s="99">
        <v>0</v>
      </c>
      <c r="X394" s="99">
        <v>0</v>
      </c>
      <c r="Y394" s="99">
        <v>0</v>
      </c>
      <c r="Z394" s="99">
        <v>0</v>
      </c>
      <c r="AA394" s="99">
        <v>0</v>
      </c>
      <c r="AB394" s="99">
        <v>0</v>
      </c>
      <c r="AC394" s="99">
        <v>0</v>
      </c>
      <c r="AD394" s="99">
        <v>0</v>
      </c>
      <c r="AE394" s="99">
        <v>0</v>
      </c>
      <c r="AF394" s="104">
        <f t="shared" si="623"/>
        <v>0</v>
      </c>
      <c r="AG394" s="105">
        <f t="shared" si="624"/>
        <v>0</v>
      </c>
    </row>
    <row r="395" spans="3:35">
      <c r="C395" s="238"/>
      <c r="D395" s="223"/>
      <c r="E395" s="225"/>
      <c r="F395" s="12" t="s">
        <v>59</v>
      </c>
      <c r="G395" s="35"/>
      <c r="H395" s="35"/>
      <c r="I395" s="35"/>
      <c r="J395" s="35"/>
      <c r="K395" s="35"/>
      <c r="L395" s="35"/>
      <c r="M395" s="35"/>
      <c r="N395" s="35"/>
      <c r="O395" s="99"/>
      <c r="P395" s="99">
        <v>0</v>
      </c>
      <c r="Q395" s="99">
        <v>0</v>
      </c>
      <c r="R395" s="99">
        <v>0</v>
      </c>
      <c r="S395" s="99">
        <v>0</v>
      </c>
      <c r="T395" s="99">
        <v>0</v>
      </c>
      <c r="U395" s="99">
        <v>0</v>
      </c>
      <c r="V395" s="99">
        <v>0</v>
      </c>
      <c r="W395" s="99">
        <v>0</v>
      </c>
      <c r="X395" s="99">
        <v>0</v>
      </c>
      <c r="Y395" s="99">
        <v>0</v>
      </c>
      <c r="Z395" s="99">
        <v>0</v>
      </c>
      <c r="AA395" s="99">
        <v>0</v>
      </c>
      <c r="AB395" s="99">
        <v>0</v>
      </c>
      <c r="AC395" s="99">
        <v>0</v>
      </c>
      <c r="AD395" s="99">
        <v>0</v>
      </c>
      <c r="AE395" s="99">
        <v>0</v>
      </c>
      <c r="AF395" s="104">
        <f t="shared" si="623"/>
        <v>0</v>
      </c>
      <c r="AG395" s="105">
        <f t="shared" si="624"/>
        <v>0</v>
      </c>
    </row>
    <row r="396" spans="3:35">
      <c r="C396" s="238"/>
      <c r="D396" s="223"/>
      <c r="E396" s="225"/>
      <c r="F396" s="12" t="s">
        <v>60</v>
      </c>
      <c r="G396" s="35"/>
      <c r="H396" s="35"/>
      <c r="I396" s="35"/>
      <c r="J396" s="35"/>
      <c r="K396" s="35"/>
      <c r="L396" s="35"/>
      <c r="M396" s="35"/>
      <c r="N396" s="35"/>
      <c r="O396" s="99"/>
      <c r="P396" s="99">
        <v>0</v>
      </c>
      <c r="Q396" s="99">
        <v>0</v>
      </c>
      <c r="R396" s="99">
        <v>0</v>
      </c>
      <c r="S396" s="99">
        <v>0</v>
      </c>
      <c r="T396" s="99">
        <v>0</v>
      </c>
      <c r="U396" s="99">
        <v>0</v>
      </c>
      <c r="V396" s="99">
        <v>0</v>
      </c>
      <c r="W396" s="99">
        <v>0</v>
      </c>
      <c r="X396" s="99">
        <v>0</v>
      </c>
      <c r="Y396" s="99">
        <v>0</v>
      </c>
      <c r="Z396" s="99">
        <v>0</v>
      </c>
      <c r="AA396" s="99">
        <v>0</v>
      </c>
      <c r="AB396" s="99">
        <v>0</v>
      </c>
      <c r="AC396" s="99">
        <v>0</v>
      </c>
      <c r="AD396" s="99">
        <v>0</v>
      </c>
      <c r="AE396" s="99">
        <v>0</v>
      </c>
      <c r="AF396" s="104">
        <f t="shared" si="623"/>
        <v>0</v>
      </c>
      <c r="AG396" s="105">
        <f t="shared" si="624"/>
        <v>0</v>
      </c>
    </row>
    <row r="397" spans="3:35">
      <c r="C397" s="238"/>
      <c r="D397" s="223"/>
      <c r="E397" s="225"/>
      <c r="F397" s="12" t="s">
        <v>74</v>
      </c>
      <c r="G397" s="35"/>
      <c r="H397" s="35"/>
      <c r="I397" s="35"/>
      <c r="J397" s="35"/>
      <c r="K397" s="35"/>
      <c r="L397" s="35"/>
      <c r="M397" s="35"/>
      <c r="N397" s="35"/>
      <c r="O397" s="99"/>
      <c r="P397" s="99">
        <v>0</v>
      </c>
      <c r="Q397" s="99">
        <v>0</v>
      </c>
      <c r="R397" s="99">
        <v>0</v>
      </c>
      <c r="S397" s="99">
        <v>0</v>
      </c>
      <c r="T397" s="99">
        <v>0</v>
      </c>
      <c r="U397" s="99">
        <v>0</v>
      </c>
      <c r="V397" s="99">
        <v>0</v>
      </c>
      <c r="W397" s="99">
        <v>0</v>
      </c>
      <c r="X397" s="99">
        <v>0</v>
      </c>
      <c r="Y397" s="99">
        <v>0</v>
      </c>
      <c r="Z397" s="99">
        <v>0</v>
      </c>
      <c r="AA397" s="99">
        <v>0</v>
      </c>
      <c r="AB397" s="99">
        <v>0</v>
      </c>
      <c r="AC397" s="99">
        <v>0</v>
      </c>
      <c r="AD397" s="99">
        <v>0</v>
      </c>
      <c r="AE397" s="99">
        <v>0</v>
      </c>
      <c r="AF397" s="104">
        <f t="shared" si="623"/>
        <v>0</v>
      </c>
      <c r="AG397" s="105">
        <f t="shared" si="624"/>
        <v>0</v>
      </c>
    </row>
    <row r="398" spans="3:35">
      <c r="C398" s="238"/>
      <c r="D398" s="223"/>
      <c r="E398" s="225"/>
      <c r="F398" s="12" t="s">
        <v>79</v>
      </c>
      <c r="G398" s="35"/>
      <c r="H398" s="35"/>
      <c r="I398" s="35"/>
      <c r="J398" s="35"/>
      <c r="K398" s="35"/>
      <c r="L398" s="35"/>
      <c r="M398" s="35"/>
      <c r="N398" s="35"/>
      <c r="O398" s="99"/>
      <c r="P398" s="99">
        <v>0</v>
      </c>
      <c r="Q398" s="99">
        <v>0</v>
      </c>
      <c r="R398" s="99">
        <v>0</v>
      </c>
      <c r="S398" s="99">
        <v>0</v>
      </c>
      <c r="T398" s="99">
        <v>0</v>
      </c>
      <c r="U398" s="99">
        <v>0</v>
      </c>
      <c r="V398" s="99">
        <v>0</v>
      </c>
      <c r="W398" s="99">
        <v>0</v>
      </c>
      <c r="X398" s="99">
        <v>0</v>
      </c>
      <c r="Y398" s="99">
        <v>0</v>
      </c>
      <c r="Z398" s="99">
        <v>0</v>
      </c>
      <c r="AA398" s="99">
        <v>0</v>
      </c>
      <c r="AB398" s="99">
        <v>0</v>
      </c>
      <c r="AC398" s="99">
        <v>0</v>
      </c>
      <c r="AD398" s="99">
        <v>0</v>
      </c>
      <c r="AE398" s="99">
        <v>0</v>
      </c>
      <c r="AF398" s="104">
        <f t="shared" si="623"/>
        <v>0</v>
      </c>
      <c r="AG398" s="105">
        <f t="shared" si="624"/>
        <v>0</v>
      </c>
    </row>
    <row r="399" spans="3:35">
      <c r="C399" s="238"/>
      <c r="D399" s="223"/>
      <c r="E399" s="225"/>
      <c r="F399" s="12" t="s">
        <v>97</v>
      </c>
      <c r="G399" s="35"/>
      <c r="H399" s="35"/>
      <c r="I399" s="35"/>
      <c r="J399" s="35"/>
      <c r="K399" s="35"/>
      <c r="L399" s="35"/>
      <c r="M399" s="35"/>
      <c r="N399" s="35"/>
      <c r="O399" s="99"/>
      <c r="P399" s="99">
        <v>0</v>
      </c>
      <c r="Q399" s="99">
        <v>0</v>
      </c>
      <c r="R399" s="99">
        <v>0</v>
      </c>
      <c r="S399" s="99">
        <v>0</v>
      </c>
      <c r="T399" s="99">
        <v>0</v>
      </c>
      <c r="U399" s="99">
        <v>0</v>
      </c>
      <c r="V399" s="99">
        <v>0</v>
      </c>
      <c r="W399" s="99">
        <v>0</v>
      </c>
      <c r="X399" s="99">
        <v>0</v>
      </c>
      <c r="Y399" s="99">
        <v>0</v>
      </c>
      <c r="Z399" s="99">
        <v>0</v>
      </c>
      <c r="AA399" s="99">
        <v>0</v>
      </c>
      <c r="AB399" s="99">
        <v>0</v>
      </c>
      <c r="AC399" s="99">
        <v>0</v>
      </c>
      <c r="AD399" s="99">
        <v>0</v>
      </c>
      <c r="AE399" s="99">
        <v>0</v>
      </c>
      <c r="AF399" s="104"/>
      <c r="AG399" s="105"/>
    </row>
    <row r="400" spans="3:35">
      <c r="C400" s="238"/>
      <c r="D400" s="223"/>
      <c r="E400" s="225"/>
      <c r="F400" s="12" t="s">
        <v>98</v>
      </c>
      <c r="G400" s="35"/>
      <c r="H400" s="35"/>
      <c r="I400" s="35"/>
      <c r="J400" s="35"/>
      <c r="K400" s="35"/>
      <c r="L400" s="35"/>
      <c r="M400" s="35"/>
      <c r="N400" s="35"/>
      <c r="O400" s="99"/>
      <c r="P400" s="99">
        <v>0</v>
      </c>
      <c r="Q400" s="99">
        <v>0</v>
      </c>
      <c r="R400" s="99">
        <v>0</v>
      </c>
      <c r="S400" s="99">
        <v>0</v>
      </c>
      <c r="T400" s="99">
        <v>0</v>
      </c>
      <c r="U400" s="99">
        <v>0</v>
      </c>
      <c r="V400" s="99">
        <v>0</v>
      </c>
      <c r="W400" s="99">
        <v>0</v>
      </c>
      <c r="X400" s="99">
        <v>0</v>
      </c>
      <c r="Y400" s="99">
        <v>0</v>
      </c>
      <c r="Z400" s="99">
        <v>0</v>
      </c>
      <c r="AA400" s="99">
        <v>0</v>
      </c>
      <c r="AB400" s="99">
        <v>0</v>
      </c>
      <c r="AC400" s="99">
        <v>0</v>
      </c>
      <c r="AD400" s="99">
        <v>0</v>
      </c>
      <c r="AE400" s="99">
        <v>0</v>
      </c>
      <c r="AF400" s="104"/>
      <c r="AG400" s="105"/>
    </row>
    <row r="401" spans="3:35">
      <c r="C401" s="238"/>
      <c r="D401" s="223"/>
      <c r="E401" s="225"/>
      <c r="F401" s="13" t="s">
        <v>90</v>
      </c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49" t="str">
        <f t="shared" ref="AF401:AG401" si="629">+IFERROR(AF396/AF395,"")</f>
        <v/>
      </c>
      <c r="AG401" s="50" t="str">
        <f t="shared" si="629"/>
        <v/>
      </c>
    </row>
    <row r="402" spans="3:35" ht="13.8">
      <c r="C402" s="238"/>
      <c r="D402" s="223"/>
      <c r="E402" s="225" t="s">
        <v>99</v>
      </c>
      <c r="F402" s="10" t="s">
        <v>40</v>
      </c>
      <c r="G402" s="19"/>
      <c r="H402" s="19"/>
      <c r="I402" s="19"/>
      <c r="J402" s="19"/>
      <c r="K402" s="19"/>
      <c r="L402" s="19"/>
      <c r="M402" s="19"/>
      <c r="N402" s="19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100"/>
      <c r="AG402" s="101"/>
      <c r="AI402" s="124">
        <f>+SUMIF($O$1:$AD$1,"REAL",O402:AD402)</f>
        <v>0</v>
      </c>
    </row>
    <row r="403" spans="3:35" ht="13.8">
      <c r="C403" s="238"/>
      <c r="D403" s="223"/>
      <c r="E403" s="225"/>
      <c r="F403" s="11" t="s">
        <v>88</v>
      </c>
      <c r="G403" s="34"/>
      <c r="H403" s="34"/>
      <c r="I403" s="34"/>
      <c r="J403" s="34"/>
      <c r="K403" s="34"/>
      <c r="L403" s="34"/>
      <c r="M403" s="34"/>
      <c r="N403" s="34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102"/>
      <c r="AG403" s="103"/>
      <c r="AI403" s="124">
        <f>+SUMIF($O$1:$AD$1,"REAL",O403:AD403)</f>
        <v>0</v>
      </c>
    </row>
    <row r="404" spans="3:35">
      <c r="C404" s="238"/>
      <c r="D404" s="223"/>
      <c r="E404" s="225"/>
      <c r="F404" s="12" t="s">
        <v>100</v>
      </c>
      <c r="G404" s="35"/>
      <c r="H404" s="35"/>
      <c r="I404" s="35"/>
      <c r="J404" s="35"/>
      <c r="K404" s="35"/>
      <c r="L404" s="35"/>
      <c r="M404" s="35"/>
      <c r="N404" s="35"/>
      <c r="O404" s="99"/>
      <c r="P404" s="99">
        <v>0</v>
      </c>
      <c r="Q404" s="99">
        <v>0</v>
      </c>
      <c r="R404" s="99">
        <v>0</v>
      </c>
      <c r="S404" s="99">
        <v>0</v>
      </c>
      <c r="T404" s="99">
        <v>0</v>
      </c>
      <c r="U404" s="99">
        <v>0</v>
      </c>
      <c r="V404" s="99">
        <v>0</v>
      </c>
      <c r="W404" s="99">
        <v>0</v>
      </c>
      <c r="X404" s="99">
        <v>0</v>
      </c>
      <c r="Y404" s="99">
        <v>0</v>
      </c>
      <c r="Z404" s="99">
        <v>0</v>
      </c>
      <c r="AA404" s="99">
        <v>0</v>
      </c>
      <c r="AB404" s="99">
        <v>0</v>
      </c>
      <c r="AC404" s="99">
        <v>0</v>
      </c>
      <c r="AD404" s="99">
        <v>0</v>
      </c>
      <c r="AE404" s="99">
        <v>0</v>
      </c>
      <c r="AF404" s="104"/>
      <c r="AG404" s="105"/>
    </row>
    <row r="405" spans="3:35">
      <c r="C405" s="238"/>
      <c r="D405" s="223"/>
      <c r="E405" s="225"/>
      <c r="F405" s="12" t="s">
        <v>101</v>
      </c>
      <c r="G405" s="35"/>
      <c r="H405" s="35"/>
      <c r="I405" s="35"/>
      <c r="J405" s="35"/>
      <c r="K405" s="35"/>
      <c r="L405" s="35"/>
      <c r="M405" s="35"/>
      <c r="N405" s="35"/>
      <c r="O405" s="99"/>
      <c r="P405" s="99">
        <v>0</v>
      </c>
      <c r="Q405" s="99">
        <v>0</v>
      </c>
      <c r="R405" s="99">
        <v>0</v>
      </c>
      <c r="S405" s="99">
        <v>0</v>
      </c>
      <c r="T405" s="99">
        <v>0</v>
      </c>
      <c r="U405" s="99">
        <v>0</v>
      </c>
      <c r="V405" s="99">
        <v>0</v>
      </c>
      <c r="W405" s="99">
        <v>0</v>
      </c>
      <c r="X405" s="99">
        <v>0</v>
      </c>
      <c r="Y405" s="99">
        <v>0</v>
      </c>
      <c r="Z405" s="99">
        <v>0</v>
      </c>
      <c r="AA405" s="99">
        <v>0</v>
      </c>
      <c r="AB405" s="99">
        <v>0</v>
      </c>
      <c r="AC405" s="99">
        <v>0</v>
      </c>
      <c r="AD405" s="99">
        <v>0</v>
      </c>
      <c r="AE405" s="99">
        <v>0</v>
      </c>
      <c r="AF405" s="104"/>
      <c r="AG405" s="105"/>
    </row>
    <row r="406" spans="3:35">
      <c r="C406" s="238"/>
      <c r="D406" s="223"/>
      <c r="E406" s="225"/>
      <c r="F406" s="12" t="s">
        <v>102</v>
      </c>
      <c r="G406" s="35"/>
      <c r="H406" s="35"/>
      <c r="I406" s="35"/>
      <c r="J406" s="35"/>
      <c r="K406" s="35"/>
      <c r="L406" s="35"/>
      <c r="M406" s="35"/>
      <c r="N406" s="35"/>
      <c r="O406" s="99"/>
      <c r="P406" s="99">
        <v>0</v>
      </c>
      <c r="Q406" s="99">
        <v>0</v>
      </c>
      <c r="R406" s="99">
        <v>0</v>
      </c>
      <c r="S406" s="99">
        <v>0</v>
      </c>
      <c r="T406" s="99">
        <v>0</v>
      </c>
      <c r="U406" s="99">
        <v>0</v>
      </c>
      <c r="V406" s="99">
        <v>0</v>
      </c>
      <c r="W406" s="99">
        <v>0</v>
      </c>
      <c r="X406" s="99">
        <v>0</v>
      </c>
      <c r="Y406" s="99">
        <v>0</v>
      </c>
      <c r="Z406" s="99">
        <v>0</v>
      </c>
      <c r="AA406" s="99">
        <v>0</v>
      </c>
      <c r="AB406" s="99">
        <v>0</v>
      </c>
      <c r="AC406" s="99">
        <v>0</v>
      </c>
      <c r="AD406" s="99">
        <v>0</v>
      </c>
      <c r="AE406" s="99">
        <v>0</v>
      </c>
      <c r="AF406" s="104"/>
      <c r="AG406" s="105"/>
      <c r="AI406" s="129"/>
    </row>
    <row r="407" spans="3:35">
      <c r="C407" s="238"/>
      <c r="D407" s="223"/>
      <c r="E407" s="225"/>
      <c r="F407" s="13" t="s">
        <v>90</v>
      </c>
      <c r="G407" s="36"/>
      <c r="H407" s="36"/>
      <c r="I407" s="36"/>
      <c r="J407" s="36"/>
      <c r="K407" s="36"/>
      <c r="L407" s="36"/>
      <c r="M407" s="36"/>
      <c r="N407" s="36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10"/>
      <c r="AG407" s="111"/>
    </row>
    <row r="408" spans="3:35" ht="14.4" customHeight="1">
      <c r="C408" s="238"/>
      <c r="D408" s="223"/>
      <c r="E408" s="225" t="s">
        <v>54</v>
      </c>
      <c r="F408" s="10" t="s">
        <v>40</v>
      </c>
      <c r="G408" s="19"/>
      <c r="H408" s="19"/>
      <c r="I408" s="19"/>
      <c r="J408" s="19"/>
      <c r="K408" s="19"/>
      <c r="L408" s="19"/>
      <c r="M408" s="19"/>
      <c r="N408" s="19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100">
        <f t="shared" ref="AF408:AF409" si="630">+SUM(O408:R408)</f>
        <v>0</v>
      </c>
      <c r="AG408" s="101">
        <f t="shared" ref="AG408:AG409" si="631">+SUM(S408:AD408)</f>
        <v>0</v>
      </c>
      <c r="AI408" s="124">
        <f>+SUMIF($O$1:$AD$1,"REAL",O408:AD408)</f>
        <v>0</v>
      </c>
    </row>
    <row r="409" spans="3:35" ht="13.8">
      <c r="C409" s="238"/>
      <c r="D409" s="223"/>
      <c r="E409" s="225"/>
      <c r="F409" s="11" t="s">
        <v>88</v>
      </c>
      <c r="G409" s="34"/>
      <c r="H409" s="34"/>
      <c r="I409" s="34"/>
      <c r="J409" s="34"/>
      <c r="K409" s="34"/>
      <c r="L409" s="34"/>
      <c r="M409" s="34"/>
      <c r="N409" s="34"/>
      <c r="O409" s="98"/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X409" s="98">
        <v>0</v>
      </c>
      <c r="Y409" s="98">
        <v>0</v>
      </c>
      <c r="Z409" s="98">
        <v>0</v>
      </c>
      <c r="AA409" s="98">
        <v>0</v>
      </c>
      <c r="AB409" s="98">
        <v>0</v>
      </c>
      <c r="AC409" s="98">
        <v>0</v>
      </c>
      <c r="AD409" s="98">
        <v>0</v>
      </c>
      <c r="AE409" s="98">
        <v>0</v>
      </c>
      <c r="AF409" s="102">
        <f t="shared" si="630"/>
        <v>0</v>
      </c>
      <c r="AG409" s="103">
        <f t="shared" si="631"/>
        <v>0</v>
      </c>
      <c r="AI409" s="124">
        <f>+SUMIF($O$1:$AD$1,"REAL",O409:AD409)</f>
        <v>0</v>
      </c>
    </row>
    <row r="410" spans="3:35">
      <c r="C410" s="238"/>
      <c r="D410" s="224"/>
      <c r="E410" s="225"/>
      <c r="F410" s="13" t="s">
        <v>90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 t="str">
        <f t="shared" ref="P410:Y410" si="632">+IFERROR(P409/P408,"")</f>
        <v/>
      </c>
      <c r="Q410" s="36" t="str">
        <f t="shared" si="632"/>
        <v/>
      </c>
      <c r="R410" s="36" t="str">
        <f t="shared" si="632"/>
        <v/>
      </c>
      <c r="S410" s="36" t="str">
        <f t="shared" si="632"/>
        <v/>
      </c>
      <c r="T410" s="36" t="str">
        <f t="shared" si="632"/>
        <v/>
      </c>
      <c r="U410" s="36" t="str">
        <f t="shared" si="632"/>
        <v/>
      </c>
      <c r="V410" s="36" t="str">
        <f t="shared" si="632"/>
        <v/>
      </c>
      <c r="W410" s="36" t="str">
        <f t="shared" si="632"/>
        <v/>
      </c>
      <c r="X410" s="36" t="str">
        <f t="shared" si="632"/>
        <v/>
      </c>
      <c r="Y410" s="36" t="str">
        <f t="shared" si="632"/>
        <v/>
      </c>
      <c r="Z410" s="36" t="str">
        <f t="shared" ref="Z410:AA410" si="633">+IFERROR(Z409/Z408,"")</f>
        <v/>
      </c>
      <c r="AA410" s="36" t="str">
        <f t="shared" si="633"/>
        <v/>
      </c>
      <c r="AB410" s="36" t="str">
        <f t="shared" ref="AB410:AC410" si="634">+IFERROR(AB409/AB408,"")</f>
        <v/>
      </c>
      <c r="AC410" s="36" t="str">
        <f t="shared" si="634"/>
        <v/>
      </c>
      <c r="AD410" s="36" t="str">
        <f t="shared" ref="AD410:AE410" si="635">+IFERROR(AD409/AD408,"")</f>
        <v/>
      </c>
      <c r="AE410" s="36" t="str">
        <f t="shared" si="635"/>
        <v/>
      </c>
      <c r="AF410" s="49" t="str">
        <f t="shared" ref="AF410:AG410" si="636">+IFERROR(AF409/AF408,"")</f>
        <v/>
      </c>
      <c r="AG410" s="50" t="str">
        <f t="shared" si="636"/>
        <v/>
      </c>
    </row>
    <row r="411" spans="3:35" ht="14.4" customHeight="1">
      <c r="C411" s="238"/>
      <c r="D411" s="226" t="s">
        <v>36</v>
      </c>
      <c r="E411" s="225" t="s">
        <v>50</v>
      </c>
      <c r="F411" s="10" t="s">
        <v>40</v>
      </c>
      <c r="G411" s="19"/>
      <c r="H411" s="19"/>
      <c r="I411" s="19"/>
      <c r="J411" s="19"/>
      <c r="K411" s="19"/>
      <c r="L411" s="19"/>
      <c r="M411" s="19"/>
      <c r="N411" s="19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100">
        <f t="shared" ref="AF411:AF414" si="637">+SUM(O411:R411)</f>
        <v>0</v>
      </c>
      <c r="AG411" s="101">
        <f t="shared" ref="AG411:AG414" si="638">+SUM(S411:AD411)</f>
        <v>0</v>
      </c>
      <c r="AI411" s="124">
        <f>+SUMIF($O$1:$AD$1,"REAL",O411:AD411)</f>
        <v>0</v>
      </c>
    </row>
    <row r="412" spans="3:35" ht="13.8">
      <c r="C412" s="238"/>
      <c r="D412" s="226"/>
      <c r="E412" s="225"/>
      <c r="F412" s="11" t="s">
        <v>88</v>
      </c>
      <c r="G412" s="34"/>
      <c r="H412" s="34"/>
      <c r="I412" s="34"/>
      <c r="J412" s="34"/>
      <c r="K412" s="34"/>
      <c r="L412" s="34"/>
      <c r="M412" s="34"/>
      <c r="N412" s="34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102">
        <f t="shared" si="637"/>
        <v>0</v>
      </c>
      <c r="AG412" s="103">
        <f t="shared" si="638"/>
        <v>0</v>
      </c>
      <c r="AI412" s="124">
        <f>+SUMIF($O$1:$AD$1,"REAL",O412:AD412)</f>
        <v>0</v>
      </c>
    </row>
    <row r="413" spans="3:35">
      <c r="C413" s="238"/>
      <c r="D413" s="226"/>
      <c r="E413" s="225"/>
      <c r="F413" s="12" t="s">
        <v>1</v>
      </c>
      <c r="G413" s="35"/>
      <c r="H413" s="35"/>
      <c r="I413" s="35"/>
      <c r="J413" s="35"/>
      <c r="K413" s="35"/>
      <c r="L413" s="35"/>
      <c r="M413" s="35"/>
      <c r="N413" s="35"/>
      <c r="O413" s="99"/>
      <c r="P413" s="99">
        <v>0</v>
      </c>
      <c r="Q413" s="99">
        <v>0</v>
      </c>
      <c r="R413" s="99">
        <v>0</v>
      </c>
      <c r="S413" s="99">
        <v>0</v>
      </c>
      <c r="T413" s="99">
        <v>0</v>
      </c>
      <c r="U413" s="99">
        <v>0</v>
      </c>
      <c r="V413" s="99">
        <v>0</v>
      </c>
      <c r="W413" s="99">
        <v>0</v>
      </c>
      <c r="X413" s="99">
        <v>0</v>
      </c>
      <c r="Y413" s="99">
        <v>0</v>
      </c>
      <c r="Z413" s="99">
        <v>0</v>
      </c>
      <c r="AA413" s="99">
        <v>0</v>
      </c>
      <c r="AB413" s="99">
        <v>0</v>
      </c>
      <c r="AC413" s="99">
        <v>0</v>
      </c>
      <c r="AD413" s="99">
        <v>0</v>
      </c>
      <c r="AE413" s="99">
        <v>0</v>
      </c>
      <c r="AF413" s="104">
        <f t="shared" si="637"/>
        <v>0</v>
      </c>
      <c r="AG413" s="105">
        <f t="shared" si="638"/>
        <v>0</v>
      </c>
    </row>
    <row r="414" spans="3:35">
      <c r="C414" s="238"/>
      <c r="D414" s="226"/>
      <c r="E414" s="225"/>
      <c r="F414" s="12" t="s">
        <v>2</v>
      </c>
      <c r="G414" s="35"/>
      <c r="H414" s="35"/>
      <c r="I414" s="35"/>
      <c r="J414" s="35"/>
      <c r="K414" s="35"/>
      <c r="L414" s="35"/>
      <c r="M414" s="35"/>
      <c r="N414" s="35"/>
      <c r="O414" s="99"/>
      <c r="P414" s="99">
        <v>0</v>
      </c>
      <c r="Q414" s="99">
        <v>0</v>
      </c>
      <c r="R414" s="99">
        <v>0</v>
      </c>
      <c r="S414" s="99">
        <v>0</v>
      </c>
      <c r="T414" s="99">
        <v>0</v>
      </c>
      <c r="U414" s="99">
        <v>0</v>
      </c>
      <c r="V414" s="99">
        <v>0</v>
      </c>
      <c r="W414" s="99">
        <v>0</v>
      </c>
      <c r="X414" s="99">
        <v>0</v>
      </c>
      <c r="Y414" s="99">
        <v>0</v>
      </c>
      <c r="Z414" s="99">
        <v>0</v>
      </c>
      <c r="AA414" s="99">
        <v>0</v>
      </c>
      <c r="AB414" s="99">
        <v>0</v>
      </c>
      <c r="AC414" s="99">
        <v>0</v>
      </c>
      <c r="AD414" s="99">
        <v>0</v>
      </c>
      <c r="AE414" s="99">
        <v>0</v>
      </c>
      <c r="AF414" s="104">
        <f t="shared" si="637"/>
        <v>0</v>
      </c>
      <c r="AG414" s="105">
        <f t="shared" si="638"/>
        <v>0</v>
      </c>
    </row>
    <row r="415" spans="3:35">
      <c r="C415" s="238"/>
      <c r="D415" s="226"/>
      <c r="E415" s="225"/>
      <c r="F415" s="14" t="s">
        <v>83</v>
      </c>
      <c r="G415" s="37"/>
      <c r="H415" s="37"/>
      <c r="I415" s="37"/>
      <c r="J415" s="37"/>
      <c r="K415" s="37"/>
      <c r="L415" s="37"/>
      <c r="M415" s="37"/>
      <c r="N415" s="3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7">
        <f t="shared" ref="AF415" si="639">+SUMIF($O$1:$AD$1,"REAL",O415:AD415)</f>
        <v>0</v>
      </c>
      <c r="AG415" s="108"/>
    </row>
    <row r="416" spans="3:35">
      <c r="C416" s="238"/>
      <c r="D416" s="226"/>
      <c r="E416" s="225"/>
      <c r="F416" s="14" t="s">
        <v>103</v>
      </c>
      <c r="G416" s="37"/>
      <c r="H416" s="37"/>
      <c r="I416" s="37"/>
      <c r="J416" s="37"/>
      <c r="K416" s="37"/>
      <c r="L416" s="37"/>
      <c r="M416" s="37"/>
      <c r="N416" s="3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7"/>
      <c r="AG416" s="108"/>
    </row>
    <row r="417" spans="3:35">
      <c r="C417" s="238"/>
      <c r="D417" s="226"/>
      <c r="E417" s="225"/>
      <c r="F417" s="14" t="s">
        <v>104</v>
      </c>
      <c r="G417" s="37"/>
      <c r="H417" s="37"/>
      <c r="I417" s="37"/>
      <c r="J417" s="37"/>
      <c r="K417" s="37"/>
      <c r="L417" s="37"/>
      <c r="M417" s="37"/>
      <c r="N417" s="3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7"/>
      <c r="AG417" s="108"/>
    </row>
    <row r="418" spans="3:35">
      <c r="C418" s="238"/>
      <c r="D418" s="226"/>
      <c r="E418" s="225"/>
      <c r="F418" s="13" t="s">
        <v>90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53" t="str">
        <f t="shared" ref="AF418:AG418" si="640">+IFERROR(AF412/AF411,"")</f>
        <v/>
      </c>
      <c r="AG418" s="54" t="str">
        <f t="shared" si="640"/>
        <v/>
      </c>
    </row>
    <row r="419" spans="3:35" ht="14.4" customHeight="1">
      <c r="C419" s="238"/>
      <c r="D419" s="222" t="s">
        <v>37</v>
      </c>
      <c r="E419" s="225" t="s">
        <v>41</v>
      </c>
      <c r="F419" s="10" t="s">
        <v>40</v>
      </c>
      <c r="G419" s="19"/>
      <c r="H419" s="19"/>
      <c r="I419" s="19"/>
      <c r="J419" s="19"/>
      <c r="K419" s="19"/>
      <c r="L419" s="19"/>
      <c r="M419" s="19"/>
      <c r="N419" s="19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100">
        <f t="shared" ref="AF419:AF422" si="641">+SUM(O419:R419)</f>
        <v>0</v>
      </c>
      <c r="AG419" s="101">
        <f t="shared" ref="AG419:AG422" si="642">+SUM(S419:AD419)</f>
        <v>0</v>
      </c>
      <c r="AI419" s="124">
        <f>+SUMIF($O$1:$AD$1,"REAL",O419:AD419)</f>
        <v>0</v>
      </c>
    </row>
    <row r="420" spans="3:35" ht="13.8">
      <c r="C420" s="238"/>
      <c r="D420" s="223"/>
      <c r="E420" s="225"/>
      <c r="F420" s="11" t="s">
        <v>88</v>
      </c>
      <c r="G420" s="34"/>
      <c r="H420" s="34"/>
      <c r="I420" s="34"/>
      <c r="J420" s="34"/>
      <c r="K420" s="34"/>
      <c r="L420" s="34"/>
      <c r="M420" s="34"/>
      <c r="N420" s="34"/>
      <c r="O420" s="98"/>
      <c r="P420" s="98">
        <f>+SUM(P421:P423)</f>
        <v>0</v>
      </c>
      <c r="Q420" s="98">
        <f t="shared" ref="Q420:Y420" si="643">+SUM(Q421:Q423)</f>
        <v>0</v>
      </c>
      <c r="R420" s="98">
        <f t="shared" si="643"/>
        <v>0</v>
      </c>
      <c r="S420" s="98">
        <f t="shared" si="643"/>
        <v>0</v>
      </c>
      <c r="T420" s="98">
        <f t="shared" si="643"/>
        <v>0</v>
      </c>
      <c r="U420" s="98">
        <f t="shared" si="643"/>
        <v>0</v>
      </c>
      <c r="V420" s="98">
        <f t="shared" si="643"/>
        <v>0</v>
      </c>
      <c r="W420" s="98">
        <f t="shared" si="643"/>
        <v>0</v>
      </c>
      <c r="X420" s="98">
        <f t="shared" si="643"/>
        <v>0</v>
      </c>
      <c r="Y420" s="98">
        <f t="shared" si="643"/>
        <v>0</v>
      </c>
      <c r="Z420" s="98">
        <f t="shared" ref="Z420:AA420" si="644">+SUM(Z421:Z423)</f>
        <v>0</v>
      </c>
      <c r="AA420" s="98">
        <f t="shared" si="644"/>
        <v>0</v>
      </c>
      <c r="AB420" s="98">
        <f t="shared" ref="AB420:AC420" si="645">+SUM(AB421:AB423)</f>
        <v>0</v>
      </c>
      <c r="AC420" s="98">
        <f t="shared" si="645"/>
        <v>0</v>
      </c>
      <c r="AD420" s="98">
        <f t="shared" ref="AD420:AE420" si="646">+SUM(AD421:AD423)</f>
        <v>0</v>
      </c>
      <c r="AE420" s="98">
        <f t="shared" si="646"/>
        <v>0</v>
      </c>
      <c r="AF420" s="102">
        <f t="shared" si="641"/>
        <v>0</v>
      </c>
      <c r="AG420" s="103">
        <f t="shared" si="642"/>
        <v>0</v>
      </c>
      <c r="AI420" s="124">
        <f>+SUMIF($O$1:$AD$1,"REAL",O420:AD420)</f>
        <v>0</v>
      </c>
    </row>
    <row r="421" spans="3:35">
      <c r="C421" s="238"/>
      <c r="D421" s="223"/>
      <c r="E421" s="225"/>
      <c r="F421" s="12" t="s">
        <v>105</v>
      </c>
      <c r="G421" s="35"/>
      <c r="H421" s="35"/>
      <c r="I421" s="35"/>
      <c r="J421" s="35"/>
      <c r="K421" s="35"/>
      <c r="L421" s="35"/>
      <c r="M421" s="35"/>
      <c r="N421" s="35"/>
      <c r="O421" s="99"/>
      <c r="P421" s="99">
        <v>0</v>
      </c>
      <c r="Q421" s="99">
        <v>0</v>
      </c>
      <c r="R421" s="99">
        <v>0</v>
      </c>
      <c r="S421" s="99">
        <v>0</v>
      </c>
      <c r="T421" s="99">
        <v>0</v>
      </c>
      <c r="U421" s="99">
        <v>0</v>
      </c>
      <c r="V421" s="99">
        <v>0</v>
      </c>
      <c r="W421" s="99">
        <v>0</v>
      </c>
      <c r="X421" s="99">
        <v>0</v>
      </c>
      <c r="Y421" s="99">
        <v>0</v>
      </c>
      <c r="Z421" s="99">
        <v>0</v>
      </c>
      <c r="AA421" s="99">
        <v>0</v>
      </c>
      <c r="AB421" s="99">
        <v>0</v>
      </c>
      <c r="AC421" s="99">
        <v>0</v>
      </c>
      <c r="AD421" s="99">
        <v>0</v>
      </c>
      <c r="AE421" s="99">
        <v>0</v>
      </c>
      <c r="AF421" s="104">
        <f t="shared" si="641"/>
        <v>0</v>
      </c>
      <c r="AG421" s="105">
        <f t="shared" si="642"/>
        <v>0</v>
      </c>
    </row>
    <row r="422" spans="3:35">
      <c r="C422" s="238"/>
      <c r="D422" s="223"/>
      <c r="E422" s="225"/>
      <c r="F422" s="12" t="s">
        <v>106</v>
      </c>
      <c r="G422" s="35"/>
      <c r="H422" s="35"/>
      <c r="I422" s="35"/>
      <c r="J422" s="35"/>
      <c r="K422" s="35"/>
      <c r="L422" s="35"/>
      <c r="M422" s="35"/>
      <c r="N422" s="35"/>
      <c r="O422" s="99"/>
      <c r="P422" s="99">
        <v>0</v>
      </c>
      <c r="Q422" s="99">
        <v>0</v>
      </c>
      <c r="R422" s="99">
        <v>0</v>
      </c>
      <c r="S422" s="99">
        <v>0</v>
      </c>
      <c r="T422" s="99">
        <v>0</v>
      </c>
      <c r="U422" s="99">
        <v>0</v>
      </c>
      <c r="V422" s="99">
        <v>0</v>
      </c>
      <c r="W422" s="99">
        <v>0</v>
      </c>
      <c r="X422" s="99">
        <v>0</v>
      </c>
      <c r="Y422" s="99">
        <v>0</v>
      </c>
      <c r="Z422" s="99">
        <v>0</v>
      </c>
      <c r="AA422" s="99">
        <v>0</v>
      </c>
      <c r="AB422" s="99">
        <v>0</v>
      </c>
      <c r="AC422" s="99">
        <v>0</v>
      </c>
      <c r="AD422" s="99">
        <v>0</v>
      </c>
      <c r="AE422" s="99">
        <v>0</v>
      </c>
      <c r="AF422" s="104">
        <f t="shared" si="641"/>
        <v>0</v>
      </c>
      <c r="AG422" s="105">
        <f t="shared" si="642"/>
        <v>0</v>
      </c>
    </row>
    <row r="423" spans="3:35">
      <c r="C423" s="238"/>
      <c r="D423" s="223"/>
      <c r="E423" s="225"/>
      <c r="F423" s="12" t="s">
        <v>107</v>
      </c>
      <c r="G423" s="35"/>
      <c r="H423" s="35"/>
      <c r="I423" s="35"/>
      <c r="J423" s="35"/>
      <c r="K423" s="35"/>
      <c r="L423" s="35"/>
      <c r="M423" s="35"/>
      <c r="N423" s="35"/>
      <c r="O423" s="99"/>
      <c r="P423" s="99">
        <v>0</v>
      </c>
      <c r="Q423" s="99">
        <v>0</v>
      </c>
      <c r="R423" s="99">
        <v>0</v>
      </c>
      <c r="S423" s="99">
        <v>0</v>
      </c>
      <c r="T423" s="99">
        <v>0</v>
      </c>
      <c r="U423" s="99">
        <v>0</v>
      </c>
      <c r="V423" s="99">
        <v>0</v>
      </c>
      <c r="W423" s="99">
        <v>0</v>
      </c>
      <c r="X423" s="99">
        <v>0</v>
      </c>
      <c r="Y423" s="99">
        <v>0</v>
      </c>
      <c r="Z423" s="99">
        <v>0</v>
      </c>
      <c r="AA423" s="99">
        <v>0</v>
      </c>
      <c r="AB423" s="99">
        <v>0</v>
      </c>
      <c r="AC423" s="99">
        <v>0</v>
      </c>
      <c r="AD423" s="99">
        <v>0</v>
      </c>
      <c r="AE423" s="99">
        <v>0</v>
      </c>
      <c r="AF423" s="104"/>
      <c r="AG423" s="105"/>
    </row>
    <row r="424" spans="3:35">
      <c r="C424" s="238"/>
      <c r="D424" s="223"/>
      <c r="E424" s="225"/>
      <c r="F424" s="13" t="s">
        <v>90</v>
      </c>
      <c r="G424" s="36"/>
      <c r="H424" s="36"/>
      <c r="I424" s="36"/>
      <c r="J424" s="36"/>
      <c r="K424" s="36"/>
      <c r="L424" s="36"/>
      <c r="M424" s="36"/>
      <c r="N424" s="36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10" t="str">
        <f t="shared" ref="AF424:AG424" si="647">+IFERROR(AF420/AF419,"")</f>
        <v/>
      </c>
      <c r="AG424" s="111" t="str">
        <f t="shared" si="647"/>
        <v/>
      </c>
    </row>
    <row r="425" spans="3:35" ht="13.8">
      <c r="C425" s="238"/>
      <c r="D425" s="223"/>
      <c r="E425" s="225" t="s">
        <v>108</v>
      </c>
      <c r="F425" s="10" t="s">
        <v>40</v>
      </c>
      <c r="G425" s="19"/>
      <c r="H425" s="19"/>
      <c r="I425" s="19"/>
      <c r="J425" s="19"/>
      <c r="K425" s="19"/>
      <c r="L425" s="19"/>
      <c r="M425" s="19"/>
      <c r="N425" s="19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100"/>
      <c r="AG425" s="101"/>
      <c r="AI425" s="124">
        <f>+SUMIF($O$1:$AD$1,"REAL",O425:AD425)</f>
        <v>0</v>
      </c>
    </row>
    <row r="426" spans="3:35" ht="13.8">
      <c r="C426" s="238"/>
      <c r="D426" s="223"/>
      <c r="E426" s="225"/>
      <c r="F426" s="11" t="s">
        <v>88</v>
      </c>
      <c r="G426" s="34"/>
      <c r="H426" s="34"/>
      <c r="I426" s="34"/>
      <c r="J426" s="34"/>
      <c r="K426" s="34"/>
      <c r="L426" s="34"/>
      <c r="M426" s="34"/>
      <c r="N426" s="34"/>
      <c r="O426" s="98"/>
      <c r="P426" s="98">
        <f>+SUM(P427:P429)</f>
        <v>0</v>
      </c>
      <c r="Q426" s="98">
        <f t="shared" ref="Q426:Y426" si="648">+SUM(Q427:Q429)</f>
        <v>0</v>
      </c>
      <c r="R426" s="98">
        <f t="shared" si="648"/>
        <v>0</v>
      </c>
      <c r="S426" s="98">
        <f t="shared" si="648"/>
        <v>0</v>
      </c>
      <c r="T426" s="98">
        <f t="shared" si="648"/>
        <v>0</v>
      </c>
      <c r="U426" s="98">
        <f t="shared" si="648"/>
        <v>0</v>
      </c>
      <c r="V426" s="98">
        <f t="shared" si="648"/>
        <v>0</v>
      </c>
      <c r="W426" s="98">
        <f t="shared" si="648"/>
        <v>0</v>
      </c>
      <c r="X426" s="98">
        <f t="shared" si="648"/>
        <v>0</v>
      </c>
      <c r="Y426" s="98">
        <f t="shared" si="648"/>
        <v>0</v>
      </c>
      <c r="Z426" s="98">
        <f t="shared" ref="Z426:AA426" si="649">+SUM(Z427:Z429)</f>
        <v>0</v>
      </c>
      <c r="AA426" s="98">
        <f t="shared" si="649"/>
        <v>0</v>
      </c>
      <c r="AB426" s="98">
        <f t="shared" ref="AB426:AC426" si="650">+SUM(AB427:AB429)</f>
        <v>0</v>
      </c>
      <c r="AC426" s="98">
        <f t="shared" si="650"/>
        <v>0</v>
      </c>
      <c r="AD426" s="98">
        <f t="shared" ref="AD426:AE426" si="651">+SUM(AD427:AD429)</f>
        <v>0</v>
      </c>
      <c r="AE426" s="98">
        <f t="shared" si="651"/>
        <v>0</v>
      </c>
      <c r="AF426" s="102"/>
      <c r="AG426" s="103"/>
      <c r="AI426" s="124">
        <f>+SUMIF($O$1:$AD$1,"REAL",O426:AD426)</f>
        <v>0</v>
      </c>
    </row>
    <row r="427" spans="3:35">
      <c r="C427" s="238"/>
      <c r="D427" s="223"/>
      <c r="E427" s="225"/>
      <c r="F427" s="12" t="s">
        <v>110</v>
      </c>
      <c r="G427" s="35"/>
      <c r="H427" s="35"/>
      <c r="I427" s="35"/>
      <c r="J427" s="35"/>
      <c r="K427" s="35"/>
      <c r="L427" s="35"/>
      <c r="M427" s="35"/>
      <c r="N427" s="35"/>
      <c r="O427" s="99"/>
      <c r="P427" s="99">
        <v>0</v>
      </c>
      <c r="Q427" s="99">
        <v>0</v>
      </c>
      <c r="R427" s="99">
        <v>0</v>
      </c>
      <c r="S427" s="99">
        <v>0</v>
      </c>
      <c r="T427" s="99">
        <v>0</v>
      </c>
      <c r="U427" s="99">
        <v>0</v>
      </c>
      <c r="V427" s="99">
        <v>0</v>
      </c>
      <c r="W427" s="99">
        <v>0</v>
      </c>
      <c r="X427" s="99">
        <v>0</v>
      </c>
      <c r="Y427" s="99">
        <v>0</v>
      </c>
      <c r="Z427" s="99">
        <v>0</v>
      </c>
      <c r="AA427" s="99">
        <v>0</v>
      </c>
      <c r="AB427" s="99">
        <v>0</v>
      </c>
      <c r="AC427" s="99">
        <v>0</v>
      </c>
      <c r="AD427" s="99">
        <v>0</v>
      </c>
      <c r="AE427" s="99">
        <v>0</v>
      </c>
      <c r="AF427" s="104"/>
      <c r="AG427" s="105"/>
    </row>
    <row r="428" spans="3:35">
      <c r="C428" s="238"/>
      <c r="D428" s="223"/>
      <c r="E428" s="225"/>
      <c r="F428" s="12" t="s">
        <v>111</v>
      </c>
      <c r="G428" s="35"/>
      <c r="H428" s="35"/>
      <c r="I428" s="35"/>
      <c r="J428" s="35"/>
      <c r="K428" s="35"/>
      <c r="L428" s="35"/>
      <c r="M428" s="35"/>
      <c r="N428" s="35"/>
      <c r="O428" s="99"/>
      <c r="P428" s="99">
        <v>0</v>
      </c>
      <c r="Q428" s="99">
        <v>0</v>
      </c>
      <c r="R428" s="99">
        <v>0</v>
      </c>
      <c r="S428" s="99">
        <v>0</v>
      </c>
      <c r="T428" s="99">
        <v>0</v>
      </c>
      <c r="U428" s="99">
        <v>0</v>
      </c>
      <c r="V428" s="99">
        <v>0</v>
      </c>
      <c r="W428" s="99">
        <v>0</v>
      </c>
      <c r="X428" s="99">
        <v>0</v>
      </c>
      <c r="Y428" s="99">
        <v>0</v>
      </c>
      <c r="Z428" s="99">
        <v>0</v>
      </c>
      <c r="AA428" s="99">
        <v>0</v>
      </c>
      <c r="AB428" s="99">
        <v>0</v>
      </c>
      <c r="AC428" s="99">
        <v>0</v>
      </c>
      <c r="AD428" s="99">
        <v>0</v>
      </c>
      <c r="AE428" s="99">
        <v>0</v>
      </c>
      <c r="AF428" s="104"/>
      <c r="AG428" s="105"/>
    </row>
    <row r="429" spans="3:35">
      <c r="C429" s="238"/>
      <c r="D429" s="223"/>
      <c r="E429" s="225"/>
      <c r="F429" s="12" t="s">
        <v>112</v>
      </c>
      <c r="G429" s="35"/>
      <c r="H429" s="35"/>
      <c r="I429" s="35"/>
      <c r="J429" s="35"/>
      <c r="K429" s="35"/>
      <c r="L429" s="35"/>
      <c r="M429" s="35"/>
      <c r="N429" s="35"/>
      <c r="O429" s="99"/>
      <c r="P429" s="99">
        <v>0</v>
      </c>
      <c r="Q429" s="99">
        <v>0</v>
      </c>
      <c r="R429" s="99">
        <v>0</v>
      </c>
      <c r="S429" s="99">
        <v>0</v>
      </c>
      <c r="T429" s="99">
        <v>0</v>
      </c>
      <c r="U429" s="99">
        <v>0</v>
      </c>
      <c r="V429" s="99">
        <v>0</v>
      </c>
      <c r="W429" s="99">
        <v>0</v>
      </c>
      <c r="X429" s="99">
        <v>0</v>
      </c>
      <c r="Y429" s="99">
        <v>0</v>
      </c>
      <c r="Z429" s="99">
        <v>0</v>
      </c>
      <c r="AA429" s="99">
        <v>0</v>
      </c>
      <c r="AB429" s="99">
        <v>0</v>
      </c>
      <c r="AC429" s="99">
        <v>0</v>
      </c>
      <c r="AD429" s="99">
        <v>0</v>
      </c>
      <c r="AE429" s="99">
        <v>0</v>
      </c>
      <c r="AF429" s="104"/>
      <c r="AG429" s="105"/>
    </row>
    <row r="430" spans="3:35">
      <c r="C430" s="238"/>
      <c r="D430" s="223"/>
      <c r="E430" s="225"/>
      <c r="F430" s="13" t="s">
        <v>90</v>
      </c>
      <c r="G430" s="36"/>
      <c r="H430" s="36"/>
      <c r="I430" s="36"/>
      <c r="J430" s="36"/>
      <c r="K430" s="36"/>
      <c r="L430" s="36"/>
      <c r="M430" s="36"/>
      <c r="N430" s="36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10"/>
      <c r="AG430" s="111"/>
    </row>
    <row r="431" spans="3:35" ht="13.8">
      <c r="C431" s="238"/>
      <c r="D431" s="223"/>
      <c r="E431" s="225" t="s">
        <v>109</v>
      </c>
      <c r="F431" s="10" t="s">
        <v>40</v>
      </c>
      <c r="G431" s="19"/>
      <c r="H431" s="19"/>
      <c r="I431" s="19"/>
      <c r="J431" s="19"/>
      <c r="K431" s="19"/>
      <c r="L431" s="19"/>
      <c r="M431" s="19"/>
      <c r="N431" s="19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100"/>
      <c r="AG431" s="101"/>
      <c r="AI431" s="124">
        <f>+SUMIF($O$1:$AD$1,"REAL",O431:AD431)</f>
        <v>0</v>
      </c>
    </row>
    <row r="432" spans="3:35" ht="13.8">
      <c r="C432" s="238"/>
      <c r="D432" s="223"/>
      <c r="E432" s="225"/>
      <c r="F432" s="11" t="s">
        <v>88</v>
      </c>
      <c r="G432" s="34"/>
      <c r="H432" s="34"/>
      <c r="I432" s="34"/>
      <c r="J432" s="34"/>
      <c r="K432" s="34"/>
      <c r="L432" s="34"/>
      <c r="M432" s="34"/>
      <c r="N432" s="34"/>
      <c r="O432" s="98"/>
      <c r="P432" s="98">
        <f>+SUM(P433:P435)</f>
        <v>0</v>
      </c>
      <c r="Q432" s="98">
        <f t="shared" ref="Q432:Y432" si="652">+SUM(Q433:Q435)</f>
        <v>0</v>
      </c>
      <c r="R432" s="98">
        <f t="shared" si="652"/>
        <v>0</v>
      </c>
      <c r="S432" s="98">
        <f t="shared" si="652"/>
        <v>0</v>
      </c>
      <c r="T432" s="98">
        <f t="shared" si="652"/>
        <v>0</v>
      </c>
      <c r="U432" s="98">
        <f t="shared" si="652"/>
        <v>0</v>
      </c>
      <c r="V432" s="98">
        <f t="shared" si="652"/>
        <v>0</v>
      </c>
      <c r="W432" s="98">
        <f t="shared" si="652"/>
        <v>0</v>
      </c>
      <c r="X432" s="98">
        <f t="shared" si="652"/>
        <v>0</v>
      </c>
      <c r="Y432" s="98">
        <f t="shared" si="652"/>
        <v>0</v>
      </c>
      <c r="Z432" s="98">
        <f t="shared" ref="Z432:AA432" si="653">+SUM(Z433:Z435)</f>
        <v>0</v>
      </c>
      <c r="AA432" s="98">
        <f t="shared" si="653"/>
        <v>0</v>
      </c>
      <c r="AB432" s="98">
        <f t="shared" ref="AB432:AC432" si="654">+SUM(AB433:AB435)</f>
        <v>0</v>
      </c>
      <c r="AC432" s="98">
        <f t="shared" si="654"/>
        <v>0</v>
      </c>
      <c r="AD432" s="98">
        <f t="shared" ref="AD432:AE432" si="655">+SUM(AD433:AD435)</f>
        <v>0</v>
      </c>
      <c r="AE432" s="98">
        <f t="shared" si="655"/>
        <v>0</v>
      </c>
      <c r="AF432" s="102"/>
      <c r="AG432" s="103"/>
      <c r="AI432" s="124">
        <f>+SUMIF($O$1:$AD$1,"REAL",O432:AD432)</f>
        <v>0</v>
      </c>
    </row>
    <row r="433" spans="3:35">
      <c r="C433" s="238"/>
      <c r="D433" s="223"/>
      <c r="E433" s="225"/>
      <c r="F433" s="12" t="s">
        <v>113</v>
      </c>
      <c r="G433" s="35"/>
      <c r="H433" s="35"/>
      <c r="I433" s="35"/>
      <c r="J433" s="35"/>
      <c r="K433" s="35"/>
      <c r="L433" s="35"/>
      <c r="M433" s="35"/>
      <c r="N433" s="35"/>
      <c r="O433" s="99"/>
      <c r="P433" s="99">
        <v>0</v>
      </c>
      <c r="Q433" s="99">
        <v>0</v>
      </c>
      <c r="R433" s="99">
        <v>0</v>
      </c>
      <c r="S433" s="99">
        <v>0</v>
      </c>
      <c r="T433" s="99">
        <v>0</v>
      </c>
      <c r="U433" s="99">
        <v>0</v>
      </c>
      <c r="V433" s="99">
        <v>0</v>
      </c>
      <c r="W433" s="99">
        <v>0</v>
      </c>
      <c r="X433" s="99">
        <v>0</v>
      </c>
      <c r="Y433" s="99">
        <v>0</v>
      </c>
      <c r="Z433" s="99">
        <v>0</v>
      </c>
      <c r="AA433" s="99">
        <v>0</v>
      </c>
      <c r="AB433" s="99">
        <v>0</v>
      </c>
      <c r="AC433" s="99">
        <v>0</v>
      </c>
      <c r="AD433" s="99">
        <v>0</v>
      </c>
      <c r="AE433" s="99">
        <v>0</v>
      </c>
      <c r="AF433" s="104"/>
      <c r="AG433" s="105"/>
    </row>
    <row r="434" spans="3:35">
      <c r="C434" s="238"/>
      <c r="D434" s="223"/>
      <c r="E434" s="225"/>
      <c r="F434" s="12" t="s">
        <v>114</v>
      </c>
      <c r="G434" s="35"/>
      <c r="H434" s="35"/>
      <c r="I434" s="35"/>
      <c r="J434" s="35"/>
      <c r="K434" s="35"/>
      <c r="L434" s="35"/>
      <c r="M434" s="35"/>
      <c r="N434" s="35"/>
      <c r="O434" s="99"/>
      <c r="P434" s="99">
        <v>0</v>
      </c>
      <c r="Q434" s="99">
        <v>0</v>
      </c>
      <c r="R434" s="99">
        <v>0</v>
      </c>
      <c r="S434" s="99">
        <v>0</v>
      </c>
      <c r="T434" s="99">
        <v>0</v>
      </c>
      <c r="U434" s="99">
        <v>0</v>
      </c>
      <c r="V434" s="99">
        <v>0</v>
      </c>
      <c r="W434" s="99">
        <v>0</v>
      </c>
      <c r="X434" s="99">
        <v>0</v>
      </c>
      <c r="Y434" s="99">
        <v>0</v>
      </c>
      <c r="Z434" s="99">
        <v>0</v>
      </c>
      <c r="AA434" s="99">
        <v>0</v>
      </c>
      <c r="AB434" s="99">
        <v>0</v>
      </c>
      <c r="AC434" s="99">
        <v>0</v>
      </c>
      <c r="AD434" s="99">
        <v>0</v>
      </c>
      <c r="AE434" s="99">
        <v>0</v>
      </c>
      <c r="AF434" s="104"/>
      <c r="AG434" s="105"/>
    </row>
    <row r="435" spans="3:35">
      <c r="C435" s="238"/>
      <c r="D435" s="223"/>
      <c r="E435" s="225"/>
      <c r="F435" s="12" t="s">
        <v>115</v>
      </c>
      <c r="G435" s="35"/>
      <c r="H435" s="35"/>
      <c r="I435" s="35"/>
      <c r="J435" s="35"/>
      <c r="K435" s="35"/>
      <c r="L435" s="35"/>
      <c r="M435" s="35"/>
      <c r="N435" s="35"/>
      <c r="O435" s="99"/>
      <c r="P435" s="99">
        <v>0</v>
      </c>
      <c r="Q435" s="99">
        <v>0</v>
      </c>
      <c r="R435" s="99">
        <v>0</v>
      </c>
      <c r="S435" s="99">
        <v>0</v>
      </c>
      <c r="T435" s="99">
        <v>0</v>
      </c>
      <c r="U435" s="99">
        <v>0</v>
      </c>
      <c r="V435" s="99">
        <v>0</v>
      </c>
      <c r="W435" s="99">
        <v>0</v>
      </c>
      <c r="X435" s="99">
        <v>0</v>
      </c>
      <c r="Y435" s="99">
        <v>0</v>
      </c>
      <c r="Z435" s="99">
        <v>0</v>
      </c>
      <c r="AA435" s="99">
        <v>0</v>
      </c>
      <c r="AB435" s="99">
        <v>0</v>
      </c>
      <c r="AC435" s="99">
        <v>0</v>
      </c>
      <c r="AD435" s="99">
        <v>0</v>
      </c>
      <c r="AE435" s="99">
        <v>0</v>
      </c>
      <c r="AF435" s="104"/>
      <c r="AG435" s="105"/>
    </row>
    <row r="436" spans="3:35">
      <c r="C436" s="238"/>
      <c r="D436" s="224"/>
      <c r="E436" s="225"/>
      <c r="F436" s="13" t="s">
        <v>90</v>
      </c>
      <c r="G436" s="36"/>
      <c r="H436" s="36"/>
      <c r="I436" s="36"/>
      <c r="J436" s="36"/>
      <c r="K436" s="36"/>
      <c r="L436" s="36"/>
      <c r="M436" s="36"/>
      <c r="N436" s="36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10"/>
      <c r="AG436" s="111"/>
    </row>
    <row r="437" spans="3:35" ht="14.4" customHeight="1">
      <c r="C437" s="238"/>
      <c r="D437" s="226" t="s">
        <v>38</v>
      </c>
      <c r="E437" s="225" t="s">
        <v>61</v>
      </c>
      <c r="F437" s="10" t="s">
        <v>40</v>
      </c>
      <c r="G437" s="19"/>
      <c r="H437" s="19"/>
      <c r="I437" s="19"/>
      <c r="J437" s="19"/>
      <c r="K437" s="19"/>
      <c r="L437" s="19"/>
      <c r="M437" s="19"/>
      <c r="N437" s="19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100">
        <f t="shared" ref="AF437:AF438" si="656">+SUM(O437:R437)</f>
        <v>0</v>
      </c>
      <c r="AG437" s="101">
        <f t="shared" ref="AG437:AG438" si="657">+SUM(S437:AD437)</f>
        <v>0</v>
      </c>
      <c r="AI437" s="124">
        <f>+SUMIF($O$1:$AD$1,"REAL",O437:AD437)</f>
        <v>0</v>
      </c>
    </row>
    <row r="438" spans="3:35" ht="13.8">
      <c r="C438" s="238"/>
      <c r="D438" s="226"/>
      <c r="E438" s="225"/>
      <c r="F438" s="11" t="s">
        <v>88</v>
      </c>
      <c r="G438" s="34"/>
      <c r="H438" s="34"/>
      <c r="I438" s="34"/>
      <c r="J438" s="34"/>
      <c r="K438" s="34"/>
      <c r="L438" s="34"/>
      <c r="M438" s="34"/>
      <c r="N438" s="34"/>
      <c r="O438" s="98"/>
      <c r="P438" s="98">
        <v>0</v>
      </c>
      <c r="Q438" s="98">
        <v>0</v>
      </c>
      <c r="R438" s="98">
        <v>0</v>
      </c>
      <c r="S438" s="98">
        <v>0</v>
      </c>
      <c r="T438" s="98">
        <v>0</v>
      </c>
      <c r="U438" s="98">
        <v>0</v>
      </c>
      <c r="V438" s="98">
        <v>0</v>
      </c>
      <c r="W438" s="98">
        <v>0</v>
      </c>
      <c r="X438" s="98">
        <v>0</v>
      </c>
      <c r="Y438" s="98">
        <v>0</v>
      </c>
      <c r="Z438" s="98">
        <v>0</v>
      </c>
      <c r="AA438" s="98">
        <v>0</v>
      </c>
      <c r="AB438" s="98">
        <v>0</v>
      </c>
      <c r="AC438" s="98">
        <v>0</v>
      </c>
      <c r="AD438" s="98">
        <v>0</v>
      </c>
      <c r="AE438" s="98">
        <v>0</v>
      </c>
      <c r="AF438" s="102">
        <f t="shared" si="656"/>
        <v>0</v>
      </c>
      <c r="AG438" s="103">
        <f t="shared" si="657"/>
        <v>0</v>
      </c>
      <c r="AI438" s="124">
        <f>+SUMIF($O$1:$AD$1,"REAL",O438:AD438)</f>
        <v>0</v>
      </c>
    </row>
    <row r="439" spans="3:35">
      <c r="C439" s="238"/>
      <c r="D439" s="226"/>
      <c r="E439" s="225"/>
      <c r="F439" s="13" t="s">
        <v>90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 t="str">
        <f>+IFERROR(P438/P437,"")</f>
        <v/>
      </c>
      <c r="Q439" s="36" t="str">
        <f t="shared" ref="Q439:Y439" si="658">+IFERROR(Q438/Q437,"")</f>
        <v/>
      </c>
      <c r="R439" s="36" t="str">
        <f t="shared" si="658"/>
        <v/>
      </c>
      <c r="S439" s="36" t="str">
        <f t="shared" si="658"/>
        <v/>
      </c>
      <c r="T439" s="36" t="str">
        <f t="shared" si="658"/>
        <v/>
      </c>
      <c r="U439" s="36" t="str">
        <f t="shared" si="658"/>
        <v/>
      </c>
      <c r="V439" s="36" t="str">
        <f t="shared" si="658"/>
        <v/>
      </c>
      <c r="W439" s="36" t="str">
        <f t="shared" si="658"/>
        <v/>
      </c>
      <c r="X439" s="36" t="str">
        <f t="shared" si="658"/>
        <v/>
      </c>
      <c r="Y439" s="36" t="str">
        <f t="shared" si="658"/>
        <v/>
      </c>
      <c r="Z439" s="36" t="str">
        <f t="shared" ref="Z439:AA439" si="659">+IFERROR(Z438/Z437,"")</f>
        <v/>
      </c>
      <c r="AA439" s="36" t="str">
        <f t="shared" si="659"/>
        <v/>
      </c>
      <c r="AB439" s="36" t="str">
        <f t="shared" ref="AB439:AC439" si="660">+IFERROR(AB438/AB437,"")</f>
        <v/>
      </c>
      <c r="AC439" s="36" t="str">
        <f t="shared" si="660"/>
        <v/>
      </c>
      <c r="AD439" s="36" t="str">
        <f t="shared" ref="AD439:AE439" si="661">+IFERROR(AD438/AD437,"")</f>
        <v/>
      </c>
      <c r="AE439" s="36" t="str">
        <f t="shared" si="661"/>
        <v/>
      </c>
      <c r="AF439" s="53" t="str">
        <f t="shared" ref="AF439:AG439" si="662">+IFERROR(AF438/AF437,"")</f>
        <v/>
      </c>
      <c r="AG439" s="54" t="str">
        <f t="shared" si="662"/>
        <v/>
      </c>
    </row>
    <row r="440" spans="3:35" ht="13.8">
      <c r="C440" s="238"/>
      <c r="D440" s="226"/>
      <c r="E440" s="225" t="s">
        <v>62</v>
      </c>
      <c r="F440" s="10" t="s">
        <v>40</v>
      </c>
      <c r="G440" s="19"/>
      <c r="H440" s="19"/>
      <c r="I440" s="19"/>
      <c r="J440" s="19"/>
      <c r="K440" s="19"/>
      <c r="L440" s="19"/>
      <c r="M440" s="19"/>
      <c r="N440" s="19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100">
        <f t="shared" ref="AF440:AF441" si="663">+SUM(O440:R440)</f>
        <v>0</v>
      </c>
      <c r="AG440" s="101">
        <f t="shared" ref="AG440:AG441" si="664">+SUM(S440:AD440)</f>
        <v>0</v>
      </c>
      <c r="AI440" s="124">
        <f>+SUMIF($O$1:$AD$1,"REAL",O440:AD440)</f>
        <v>0</v>
      </c>
    </row>
    <row r="441" spans="3:35" ht="13.8">
      <c r="C441" s="238"/>
      <c r="D441" s="226"/>
      <c r="E441" s="225"/>
      <c r="F441" s="11" t="s">
        <v>88</v>
      </c>
      <c r="G441" s="34"/>
      <c r="H441" s="34"/>
      <c r="I441" s="34"/>
      <c r="J441" s="34"/>
      <c r="K441" s="34"/>
      <c r="L441" s="34"/>
      <c r="M441" s="34"/>
      <c r="N441" s="34"/>
      <c r="O441" s="98"/>
      <c r="P441" s="98">
        <v>0</v>
      </c>
      <c r="Q441" s="98">
        <v>0</v>
      </c>
      <c r="R441" s="98">
        <v>0</v>
      </c>
      <c r="S441" s="98">
        <v>0</v>
      </c>
      <c r="T441" s="98">
        <v>0</v>
      </c>
      <c r="U441" s="98">
        <v>0</v>
      </c>
      <c r="V441" s="98">
        <v>0</v>
      </c>
      <c r="W441" s="98">
        <v>0</v>
      </c>
      <c r="X441" s="98">
        <v>0</v>
      </c>
      <c r="Y441" s="98">
        <v>0</v>
      </c>
      <c r="Z441" s="98">
        <v>0</v>
      </c>
      <c r="AA441" s="98">
        <v>0</v>
      </c>
      <c r="AB441" s="98">
        <v>0</v>
      </c>
      <c r="AC441" s="98">
        <v>0</v>
      </c>
      <c r="AD441" s="98">
        <v>0</v>
      </c>
      <c r="AE441" s="98">
        <v>0</v>
      </c>
      <c r="AF441" s="102">
        <f t="shared" si="663"/>
        <v>0</v>
      </c>
      <c r="AG441" s="103">
        <f t="shared" si="664"/>
        <v>0</v>
      </c>
      <c r="AI441" s="124">
        <f>+SUMIF($O$1:$AD$1,"REAL",O441:AD441)</f>
        <v>0</v>
      </c>
    </row>
    <row r="442" spans="3:35">
      <c r="C442" s="238"/>
      <c r="D442" s="226"/>
      <c r="E442" s="225"/>
      <c r="F442" s="13" t="s">
        <v>90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 t="str">
        <f>+IFERROR(P441/P440,"")</f>
        <v/>
      </c>
      <c r="Q442" s="36" t="str">
        <f t="shared" ref="Q442:Y442" si="665">+IFERROR(Q441/Q440,"")</f>
        <v/>
      </c>
      <c r="R442" s="36" t="str">
        <f t="shared" si="665"/>
        <v/>
      </c>
      <c r="S442" s="36" t="str">
        <f t="shared" si="665"/>
        <v/>
      </c>
      <c r="T442" s="36" t="str">
        <f t="shared" si="665"/>
        <v/>
      </c>
      <c r="U442" s="36" t="str">
        <f t="shared" si="665"/>
        <v/>
      </c>
      <c r="V442" s="36" t="str">
        <f t="shared" si="665"/>
        <v/>
      </c>
      <c r="W442" s="36" t="str">
        <f t="shared" si="665"/>
        <v/>
      </c>
      <c r="X442" s="36" t="str">
        <f t="shared" si="665"/>
        <v/>
      </c>
      <c r="Y442" s="36" t="str">
        <f t="shared" si="665"/>
        <v/>
      </c>
      <c r="Z442" s="36" t="str">
        <f t="shared" ref="Z442:AA442" si="666">+IFERROR(Z441/Z440,"")</f>
        <v/>
      </c>
      <c r="AA442" s="36" t="str">
        <f t="shared" si="666"/>
        <v/>
      </c>
      <c r="AB442" s="36" t="str">
        <f t="shared" ref="AB442:AC442" si="667">+IFERROR(AB441/AB440,"")</f>
        <v/>
      </c>
      <c r="AC442" s="36" t="str">
        <f t="shared" si="667"/>
        <v/>
      </c>
      <c r="AD442" s="36" t="str">
        <f t="shared" ref="AD442:AE442" si="668">+IFERROR(AD441/AD440,"")</f>
        <v/>
      </c>
      <c r="AE442" s="36" t="str">
        <f t="shared" si="668"/>
        <v/>
      </c>
      <c r="AF442" s="49" t="str">
        <f t="shared" ref="AF442:AG442" si="669">+IFERROR(AF441/AF440,"")</f>
        <v/>
      </c>
      <c r="AG442" s="50" t="str">
        <f t="shared" si="669"/>
        <v/>
      </c>
    </row>
    <row r="443" spans="3:35" ht="14.4" customHeight="1">
      <c r="C443" s="238"/>
      <c r="D443" s="226"/>
      <c r="E443" s="225" t="s">
        <v>72</v>
      </c>
      <c r="F443" s="10" t="s">
        <v>40</v>
      </c>
      <c r="G443" s="19"/>
      <c r="H443" s="19"/>
      <c r="I443" s="19"/>
      <c r="J443" s="19"/>
      <c r="K443" s="19"/>
      <c r="L443" s="19"/>
      <c r="M443" s="19"/>
      <c r="N443" s="19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100">
        <f t="shared" ref="AF443:AF444" si="670">+SUM(O443:R443)</f>
        <v>0</v>
      </c>
      <c r="AG443" s="101">
        <f t="shared" ref="AG443:AG444" si="671">+SUM(S443:AD443)</f>
        <v>0</v>
      </c>
      <c r="AI443" s="124">
        <f>+SUMIF($O$1:$AD$1,"REAL",O443:AD443)</f>
        <v>0</v>
      </c>
    </row>
    <row r="444" spans="3:35" ht="13.8">
      <c r="C444" s="238"/>
      <c r="D444" s="226"/>
      <c r="E444" s="225"/>
      <c r="F444" s="11" t="s">
        <v>88</v>
      </c>
      <c r="G444" s="34"/>
      <c r="H444" s="34"/>
      <c r="I444" s="34"/>
      <c r="J444" s="34"/>
      <c r="K444" s="34"/>
      <c r="L444" s="34"/>
      <c r="M444" s="34"/>
      <c r="N444" s="34"/>
      <c r="O444" s="98"/>
      <c r="P444" s="98">
        <v>0</v>
      </c>
      <c r="Q444" s="98">
        <v>0</v>
      </c>
      <c r="R444" s="98">
        <v>0</v>
      </c>
      <c r="S444" s="98">
        <v>0</v>
      </c>
      <c r="T444" s="98">
        <v>0</v>
      </c>
      <c r="U444" s="98">
        <v>0</v>
      </c>
      <c r="V444" s="98">
        <v>0</v>
      </c>
      <c r="W444" s="98">
        <v>0</v>
      </c>
      <c r="X444" s="98">
        <v>0</v>
      </c>
      <c r="Y444" s="98">
        <v>0</v>
      </c>
      <c r="Z444" s="98">
        <v>0</v>
      </c>
      <c r="AA444" s="98">
        <v>0</v>
      </c>
      <c r="AB444" s="98">
        <v>0</v>
      </c>
      <c r="AC444" s="98">
        <v>0</v>
      </c>
      <c r="AD444" s="98">
        <v>0</v>
      </c>
      <c r="AE444" s="98">
        <v>0</v>
      </c>
      <c r="AF444" s="102">
        <f t="shared" si="670"/>
        <v>0</v>
      </c>
      <c r="AG444" s="103">
        <f t="shared" si="671"/>
        <v>0</v>
      </c>
      <c r="AI444" s="124">
        <f>+SUMIF($O$1:$AD$1,"REAL",O444:AD444)</f>
        <v>0</v>
      </c>
    </row>
    <row r="445" spans="3:35">
      <c r="C445" s="238"/>
      <c r="D445" s="226"/>
      <c r="E445" s="225"/>
      <c r="F445" s="13" t="s">
        <v>90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 t="str">
        <f>+IFERROR(P444/P443,"")</f>
        <v/>
      </c>
      <c r="Q445" s="36" t="str">
        <f t="shared" ref="Q445:Y445" si="672">+IFERROR(Q444/Q443,"")</f>
        <v/>
      </c>
      <c r="R445" s="36" t="str">
        <f t="shared" si="672"/>
        <v/>
      </c>
      <c r="S445" s="36" t="str">
        <f t="shared" si="672"/>
        <v/>
      </c>
      <c r="T445" s="36" t="str">
        <f t="shared" si="672"/>
        <v/>
      </c>
      <c r="U445" s="36" t="str">
        <f t="shared" si="672"/>
        <v/>
      </c>
      <c r="V445" s="36" t="str">
        <f t="shared" si="672"/>
        <v/>
      </c>
      <c r="W445" s="36" t="str">
        <f t="shared" si="672"/>
        <v/>
      </c>
      <c r="X445" s="36" t="str">
        <f t="shared" si="672"/>
        <v/>
      </c>
      <c r="Y445" s="36" t="str">
        <f t="shared" si="672"/>
        <v/>
      </c>
      <c r="Z445" s="36" t="str">
        <f t="shared" ref="Z445:AA445" si="673">+IFERROR(Z444/Z443,"")</f>
        <v/>
      </c>
      <c r="AA445" s="36" t="str">
        <f t="shared" si="673"/>
        <v/>
      </c>
      <c r="AB445" s="36" t="str">
        <f t="shared" ref="AB445:AC445" si="674">+IFERROR(AB444/AB443,"")</f>
        <v/>
      </c>
      <c r="AC445" s="36" t="str">
        <f t="shared" si="674"/>
        <v/>
      </c>
      <c r="AD445" s="36" t="str">
        <f t="shared" ref="AD445:AE445" si="675">+IFERROR(AD444/AD443,"")</f>
        <v/>
      </c>
      <c r="AE445" s="36" t="str">
        <f t="shared" si="675"/>
        <v/>
      </c>
      <c r="AF445" s="49" t="str">
        <f t="shared" ref="AF445:AG445" si="676">+IFERROR(AF444/AF443,"")</f>
        <v/>
      </c>
      <c r="AG445" s="50" t="str">
        <f t="shared" si="676"/>
        <v/>
      </c>
    </row>
    <row r="446" spans="3:35" ht="14.4" customHeight="1">
      <c r="C446" s="238"/>
      <c r="D446" s="226"/>
      <c r="E446" s="225" t="s">
        <v>73</v>
      </c>
      <c r="F446" s="10" t="s">
        <v>40</v>
      </c>
      <c r="G446" s="19"/>
      <c r="H446" s="19"/>
      <c r="I446" s="19"/>
      <c r="J446" s="19"/>
      <c r="K446" s="19"/>
      <c r="L446" s="19"/>
      <c r="M446" s="19"/>
      <c r="N446" s="19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100">
        <f t="shared" ref="AF446:AF447" si="677">+SUM(O446:R446)</f>
        <v>0</v>
      </c>
      <c r="AG446" s="101">
        <f t="shared" ref="AG446:AG447" si="678">+SUM(S446:AD446)</f>
        <v>0</v>
      </c>
      <c r="AI446" s="124">
        <f>+SUMIF($O$1:$AD$1,"REAL",O446:AD446)</f>
        <v>0</v>
      </c>
    </row>
    <row r="447" spans="3:35" ht="13.8">
      <c r="C447" s="238"/>
      <c r="D447" s="226"/>
      <c r="E447" s="225"/>
      <c r="F447" s="11" t="s">
        <v>88</v>
      </c>
      <c r="G447" s="34"/>
      <c r="H447" s="34"/>
      <c r="I447" s="34"/>
      <c r="J447" s="34"/>
      <c r="K447" s="34"/>
      <c r="L447" s="34"/>
      <c r="M447" s="34"/>
      <c r="N447" s="34"/>
      <c r="O447" s="98"/>
      <c r="P447" s="98">
        <v>0</v>
      </c>
      <c r="Q447" s="98">
        <v>0</v>
      </c>
      <c r="R447" s="98">
        <v>0</v>
      </c>
      <c r="S447" s="98">
        <v>0</v>
      </c>
      <c r="T447" s="98">
        <v>0</v>
      </c>
      <c r="U447" s="98">
        <v>0</v>
      </c>
      <c r="V447" s="98">
        <v>0</v>
      </c>
      <c r="W447" s="98">
        <v>0</v>
      </c>
      <c r="X447" s="98">
        <v>0</v>
      </c>
      <c r="Y447" s="98">
        <v>0</v>
      </c>
      <c r="Z447" s="98">
        <v>0</v>
      </c>
      <c r="AA447" s="98">
        <v>0</v>
      </c>
      <c r="AB447" s="98">
        <v>0</v>
      </c>
      <c r="AC447" s="98">
        <v>0</v>
      </c>
      <c r="AD447" s="98">
        <v>0</v>
      </c>
      <c r="AE447" s="98">
        <v>0</v>
      </c>
      <c r="AF447" s="102">
        <f t="shared" si="677"/>
        <v>0</v>
      </c>
      <c r="AG447" s="103">
        <f t="shared" si="678"/>
        <v>0</v>
      </c>
      <c r="AI447" s="124">
        <f>+SUMIF($O$1:$AD$1,"REAL",O447:AD447)</f>
        <v>0</v>
      </c>
    </row>
    <row r="448" spans="3:35">
      <c r="C448" s="238"/>
      <c r="D448" s="226"/>
      <c r="E448" s="225"/>
      <c r="F448" s="13" t="s">
        <v>90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 t="str">
        <f t="shared" ref="P448:Y448" si="679">+IFERROR(P447/P446,"")</f>
        <v/>
      </c>
      <c r="Q448" s="36" t="str">
        <f t="shared" si="679"/>
        <v/>
      </c>
      <c r="R448" s="36" t="str">
        <f t="shared" si="679"/>
        <v/>
      </c>
      <c r="S448" s="36" t="str">
        <f t="shared" si="679"/>
        <v/>
      </c>
      <c r="T448" s="36" t="str">
        <f t="shared" si="679"/>
        <v/>
      </c>
      <c r="U448" s="36" t="str">
        <f t="shared" si="679"/>
        <v/>
      </c>
      <c r="V448" s="36" t="str">
        <f t="shared" si="679"/>
        <v/>
      </c>
      <c r="W448" s="36" t="str">
        <f t="shared" si="679"/>
        <v/>
      </c>
      <c r="X448" s="36" t="str">
        <f t="shared" si="679"/>
        <v/>
      </c>
      <c r="Y448" s="36" t="str">
        <f t="shared" si="679"/>
        <v/>
      </c>
      <c r="Z448" s="36" t="str">
        <f t="shared" ref="Z448:AA448" si="680">+IFERROR(Z447/Z446,"")</f>
        <v/>
      </c>
      <c r="AA448" s="36" t="str">
        <f t="shared" si="680"/>
        <v/>
      </c>
      <c r="AB448" s="36" t="str">
        <f t="shared" ref="AB448:AC448" si="681">+IFERROR(AB447/AB446,"")</f>
        <v/>
      </c>
      <c r="AC448" s="36" t="str">
        <f t="shared" si="681"/>
        <v/>
      </c>
      <c r="AD448" s="36" t="str">
        <f t="shared" ref="AD448:AE448" si="682">+IFERROR(AD447/AD446,"")</f>
        <v/>
      </c>
      <c r="AE448" s="36" t="str">
        <f t="shared" si="682"/>
        <v/>
      </c>
      <c r="AF448" s="49" t="str">
        <f t="shared" ref="AF448:AG448" si="683">+IFERROR(AF447/AF446,"")</f>
        <v/>
      </c>
      <c r="AG448" s="50" t="str">
        <f t="shared" si="683"/>
        <v/>
      </c>
    </row>
    <row r="449" spans="3:35" ht="14.4" customHeight="1">
      <c r="C449" s="238"/>
      <c r="D449" s="226" t="s">
        <v>39</v>
      </c>
      <c r="E449" s="225" t="s">
        <v>51</v>
      </c>
      <c r="F449" s="10" t="s">
        <v>40</v>
      </c>
      <c r="G449" s="19"/>
      <c r="H449" s="19"/>
      <c r="I449" s="19"/>
      <c r="J449" s="19"/>
      <c r="K449" s="19"/>
      <c r="L449" s="19"/>
      <c r="M449" s="19"/>
      <c r="N449" s="19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100">
        <f t="shared" ref="AF449:AF458" si="684">+SUM(O449:R449)</f>
        <v>0</v>
      </c>
      <c r="AG449" s="101">
        <f t="shared" ref="AG449:AG458" si="685">+SUM(S449:AD449)</f>
        <v>0</v>
      </c>
      <c r="AI449" s="124">
        <f>+SUMIF($O$1:$AD$1,"REAL",O449:AD449)</f>
        <v>0</v>
      </c>
    </row>
    <row r="450" spans="3:35" ht="13.8">
      <c r="C450" s="238"/>
      <c r="D450" s="226"/>
      <c r="E450" s="225"/>
      <c r="F450" s="11" t="s">
        <v>88</v>
      </c>
      <c r="G450" s="34"/>
      <c r="H450" s="34"/>
      <c r="I450" s="34"/>
      <c r="J450" s="34"/>
      <c r="K450" s="34"/>
      <c r="L450" s="34"/>
      <c r="M450" s="34"/>
      <c r="N450" s="34"/>
      <c r="O450" s="98">
        <f>+SUM(O451:O456)</f>
        <v>0</v>
      </c>
      <c r="P450" s="98">
        <f t="shared" ref="P450" si="686">+SUM(P451:P456)</f>
        <v>0</v>
      </c>
      <c r="Q450" s="98">
        <f t="shared" ref="Q450" si="687">+SUM(Q451:Q456)</f>
        <v>0</v>
      </c>
      <c r="R450" s="98">
        <f t="shared" ref="R450" si="688">+SUM(R451:R456)</f>
        <v>0</v>
      </c>
      <c r="S450" s="98">
        <f t="shared" ref="S450" si="689">+SUM(S451:S456)</f>
        <v>0</v>
      </c>
      <c r="T450" s="98">
        <f t="shared" ref="T450" si="690">+SUM(T451:T456)</f>
        <v>0</v>
      </c>
      <c r="U450" s="98">
        <f t="shared" ref="U450" si="691">+SUM(U451:U456)</f>
        <v>0</v>
      </c>
      <c r="V450" s="98">
        <f t="shared" ref="V450" si="692">+SUM(V451:V456)</f>
        <v>0</v>
      </c>
      <c r="W450" s="98">
        <f t="shared" ref="W450" si="693">+SUM(W451:W456)</f>
        <v>0</v>
      </c>
      <c r="X450" s="98">
        <f t="shared" ref="X450" si="694">+SUM(X451:X456)</f>
        <v>0</v>
      </c>
      <c r="Y450" s="98">
        <f t="shared" ref="Y450:Z450" si="695">+SUM(Y451:Y456)</f>
        <v>0</v>
      </c>
      <c r="Z450" s="98">
        <f t="shared" si="695"/>
        <v>0</v>
      </c>
      <c r="AA450" s="98">
        <f t="shared" ref="AA450:AB450" si="696">+SUM(AA451:AA456)</f>
        <v>0</v>
      </c>
      <c r="AB450" s="98">
        <f t="shared" si="696"/>
        <v>0</v>
      </c>
      <c r="AC450" s="98">
        <f t="shared" ref="AC450:AD450" si="697">+SUM(AC451:AC456)</f>
        <v>0</v>
      </c>
      <c r="AD450" s="98">
        <f t="shared" si="697"/>
        <v>0</v>
      </c>
      <c r="AE450" s="98">
        <f t="shared" ref="AE450" si="698">+SUM(AE451:AE456)</f>
        <v>0</v>
      </c>
      <c r="AF450" s="102">
        <f t="shared" si="684"/>
        <v>0</v>
      </c>
      <c r="AG450" s="103">
        <f t="shared" si="685"/>
        <v>0</v>
      </c>
      <c r="AI450" s="124">
        <f>+SUMIF($O$1:$AD$1,"REAL",O450:AD450)</f>
        <v>0</v>
      </c>
    </row>
    <row r="451" spans="3:35">
      <c r="C451" s="238"/>
      <c r="D451" s="226"/>
      <c r="E451" s="225"/>
      <c r="F451" s="12" t="s">
        <v>63</v>
      </c>
      <c r="G451" s="35"/>
      <c r="H451" s="35"/>
      <c r="I451" s="35"/>
      <c r="J451" s="35"/>
      <c r="K451" s="35"/>
      <c r="L451" s="35"/>
      <c r="M451" s="35"/>
      <c r="N451" s="35"/>
      <c r="O451" s="99"/>
      <c r="P451" s="99">
        <v>0</v>
      </c>
      <c r="Q451" s="99">
        <v>0</v>
      </c>
      <c r="R451" s="99">
        <v>0</v>
      </c>
      <c r="S451" s="99">
        <v>0</v>
      </c>
      <c r="T451" s="99">
        <v>0</v>
      </c>
      <c r="U451" s="99">
        <v>0</v>
      </c>
      <c r="V451" s="99">
        <v>0</v>
      </c>
      <c r="W451" s="99">
        <v>0</v>
      </c>
      <c r="X451" s="99">
        <v>0</v>
      </c>
      <c r="Y451" s="99">
        <v>0</v>
      </c>
      <c r="Z451" s="99">
        <v>0</v>
      </c>
      <c r="AA451" s="99">
        <v>0</v>
      </c>
      <c r="AB451" s="99">
        <v>0</v>
      </c>
      <c r="AC451" s="99">
        <v>0</v>
      </c>
      <c r="AD451" s="99">
        <v>0</v>
      </c>
      <c r="AE451" s="99">
        <v>0</v>
      </c>
      <c r="AF451" s="104">
        <f t="shared" si="684"/>
        <v>0</v>
      </c>
      <c r="AG451" s="105">
        <f t="shared" si="685"/>
        <v>0</v>
      </c>
    </row>
    <row r="452" spans="3:35">
      <c r="C452" s="238"/>
      <c r="D452" s="226"/>
      <c r="E452" s="225"/>
      <c r="F452" s="12" t="s">
        <v>64</v>
      </c>
      <c r="G452" s="35"/>
      <c r="H452" s="35"/>
      <c r="I452" s="35"/>
      <c r="J452" s="35"/>
      <c r="K452" s="35"/>
      <c r="L452" s="35"/>
      <c r="M452" s="35"/>
      <c r="N452" s="35"/>
      <c r="O452" s="99"/>
      <c r="P452" s="99">
        <v>0</v>
      </c>
      <c r="Q452" s="99">
        <v>0</v>
      </c>
      <c r="R452" s="99">
        <v>0</v>
      </c>
      <c r="S452" s="99">
        <v>0</v>
      </c>
      <c r="T452" s="99">
        <v>0</v>
      </c>
      <c r="U452" s="99">
        <v>0</v>
      </c>
      <c r="V452" s="99">
        <v>0</v>
      </c>
      <c r="W452" s="99">
        <v>0</v>
      </c>
      <c r="X452" s="99">
        <v>0</v>
      </c>
      <c r="Y452" s="99">
        <v>0</v>
      </c>
      <c r="Z452" s="99">
        <v>0</v>
      </c>
      <c r="AA452" s="99">
        <v>0</v>
      </c>
      <c r="AB452" s="99">
        <v>0</v>
      </c>
      <c r="AC452" s="99">
        <v>0</v>
      </c>
      <c r="AD452" s="99">
        <v>0</v>
      </c>
      <c r="AE452" s="99">
        <v>0</v>
      </c>
      <c r="AF452" s="104">
        <f t="shared" si="684"/>
        <v>0</v>
      </c>
      <c r="AG452" s="105">
        <f t="shared" si="685"/>
        <v>0</v>
      </c>
    </row>
    <row r="453" spans="3:35">
      <c r="C453" s="238"/>
      <c r="D453" s="226"/>
      <c r="E453" s="225"/>
      <c r="F453" s="12" t="s">
        <v>65</v>
      </c>
      <c r="G453" s="35"/>
      <c r="H453" s="35"/>
      <c r="I453" s="35"/>
      <c r="J453" s="35"/>
      <c r="K453" s="35"/>
      <c r="L453" s="35"/>
      <c r="M453" s="35"/>
      <c r="N453" s="35"/>
      <c r="O453" s="99"/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X453" s="99">
        <v>0</v>
      </c>
      <c r="Y453" s="99">
        <v>0</v>
      </c>
      <c r="Z453" s="99">
        <v>0</v>
      </c>
      <c r="AA453" s="99">
        <v>0</v>
      </c>
      <c r="AB453" s="99">
        <v>0</v>
      </c>
      <c r="AC453" s="99">
        <v>0</v>
      </c>
      <c r="AD453" s="99">
        <v>0</v>
      </c>
      <c r="AE453" s="99">
        <v>0</v>
      </c>
      <c r="AF453" s="104">
        <f t="shared" si="684"/>
        <v>0</v>
      </c>
      <c r="AG453" s="105">
        <f t="shared" si="685"/>
        <v>0</v>
      </c>
    </row>
    <row r="454" spans="3:35">
      <c r="C454" s="238"/>
      <c r="D454" s="226"/>
      <c r="E454" s="225"/>
      <c r="F454" s="12" t="s">
        <v>66</v>
      </c>
      <c r="G454" s="35"/>
      <c r="H454" s="35"/>
      <c r="I454" s="35"/>
      <c r="J454" s="35"/>
      <c r="K454" s="35"/>
      <c r="L454" s="35"/>
      <c r="M454" s="35"/>
      <c r="N454" s="35"/>
      <c r="O454" s="99"/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X454" s="99">
        <v>0</v>
      </c>
      <c r="Y454" s="99">
        <v>0</v>
      </c>
      <c r="Z454" s="99">
        <v>0</v>
      </c>
      <c r="AA454" s="99">
        <v>0</v>
      </c>
      <c r="AB454" s="99">
        <v>0</v>
      </c>
      <c r="AC454" s="99">
        <v>0</v>
      </c>
      <c r="AD454" s="99">
        <v>0</v>
      </c>
      <c r="AE454" s="99">
        <v>0</v>
      </c>
      <c r="AF454" s="104">
        <f t="shared" si="684"/>
        <v>0</v>
      </c>
      <c r="AG454" s="105">
        <f t="shared" si="685"/>
        <v>0</v>
      </c>
    </row>
    <row r="455" spans="3:35">
      <c r="C455" s="238"/>
      <c r="D455" s="226"/>
      <c r="E455" s="225"/>
      <c r="F455" s="12" t="s">
        <v>67</v>
      </c>
      <c r="G455" s="35"/>
      <c r="H455" s="35"/>
      <c r="I455" s="35"/>
      <c r="J455" s="35"/>
      <c r="K455" s="35"/>
      <c r="L455" s="35"/>
      <c r="M455" s="35"/>
      <c r="N455" s="35"/>
      <c r="O455" s="99"/>
      <c r="P455" s="99">
        <v>0</v>
      </c>
      <c r="Q455" s="99">
        <v>0</v>
      </c>
      <c r="R455" s="99">
        <v>0</v>
      </c>
      <c r="S455" s="99">
        <v>0</v>
      </c>
      <c r="T455" s="99">
        <v>0</v>
      </c>
      <c r="U455" s="99">
        <v>0</v>
      </c>
      <c r="V455" s="99">
        <v>0</v>
      </c>
      <c r="W455" s="99">
        <v>0</v>
      </c>
      <c r="X455" s="99">
        <v>0</v>
      </c>
      <c r="Y455" s="99">
        <v>0</v>
      </c>
      <c r="Z455" s="99">
        <v>0</v>
      </c>
      <c r="AA455" s="99">
        <v>0</v>
      </c>
      <c r="AB455" s="99">
        <v>0</v>
      </c>
      <c r="AC455" s="99">
        <v>0</v>
      </c>
      <c r="AD455" s="99">
        <v>0</v>
      </c>
      <c r="AE455" s="99">
        <v>0</v>
      </c>
      <c r="AF455" s="104">
        <f t="shared" si="684"/>
        <v>0</v>
      </c>
      <c r="AG455" s="105">
        <f t="shared" si="685"/>
        <v>0</v>
      </c>
    </row>
    <row r="456" spans="3:35">
      <c r="C456" s="238"/>
      <c r="D456" s="226"/>
      <c r="E456" s="225"/>
      <c r="F456" s="12" t="s">
        <v>68</v>
      </c>
      <c r="G456" s="35"/>
      <c r="H456" s="35"/>
      <c r="I456" s="35"/>
      <c r="J456" s="35"/>
      <c r="K456" s="35"/>
      <c r="L456" s="35"/>
      <c r="M456" s="35"/>
      <c r="N456" s="35"/>
      <c r="O456" s="99"/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X456" s="99">
        <v>0</v>
      </c>
      <c r="Y456" s="99">
        <v>0</v>
      </c>
      <c r="Z456" s="99">
        <v>0</v>
      </c>
      <c r="AA456" s="99">
        <v>0</v>
      </c>
      <c r="AB456" s="99">
        <v>0</v>
      </c>
      <c r="AC456" s="99">
        <v>0</v>
      </c>
      <c r="AD456" s="99">
        <v>0</v>
      </c>
      <c r="AE456" s="99">
        <v>0</v>
      </c>
      <c r="AF456" s="104">
        <f t="shared" si="684"/>
        <v>0</v>
      </c>
      <c r="AG456" s="105">
        <f t="shared" si="685"/>
        <v>0</v>
      </c>
    </row>
    <row r="457" spans="3:35">
      <c r="C457" s="238"/>
      <c r="D457" s="226"/>
      <c r="E457" s="225"/>
      <c r="F457" s="14" t="s">
        <v>3</v>
      </c>
      <c r="G457" s="37"/>
      <c r="H457" s="37"/>
      <c r="I457" s="37"/>
      <c r="J457" s="37"/>
      <c r="K457" s="37"/>
      <c r="L457" s="37"/>
      <c r="M457" s="37"/>
      <c r="N457" s="3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12">
        <f t="shared" si="684"/>
        <v>0</v>
      </c>
      <c r="AG457" s="113">
        <f t="shared" si="685"/>
        <v>0</v>
      </c>
    </row>
    <row r="458" spans="3:35">
      <c r="C458" s="238"/>
      <c r="D458" s="226"/>
      <c r="E458" s="225"/>
      <c r="F458" s="14" t="s">
        <v>42</v>
      </c>
      <c r="G458" s="37"/>
      <c r="H458" s="37"/>
      <c r="I458" s="37"/>
      <c r="J458" s="37"/>
      <c r="K458" s="37"/>
      <c r="L458" s="37"/>
      <c r="M458" s="37"/>
      <c r="N458" s="3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12">
        <f t="shared" si="684"/>
        <v>0</v>
      </c>
      <c r="AG458" s="113">
        <f t="shared" si="685"/>
        <v>0</v>
      </c>
    </row>
    <row r="459" spans="3:35">
      <c r="C459" s="238"/>
      <c r="D459" s="226"/>
      <c r="E459" s="225"/>
      <c r="F459" s="13" t="s">
        <v>90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49" t="str">
        <f t="shared" ref="AF459:AG459" si="699">+IFERROR(AF450/AF449,"")</f>
        <v/>
      </c>
      <c r="AG459" s="50" t="str">
        <f t="shared" si="699"/>
        <v/>
      </c>
    </row>
    <row r="460" spans="3:35" ht="13.8">
      <c r="C460" s="238"/>
      <c r="D460" s="226"/>
      <c r="E460" s="225" t="s">
        <v>52</v>
      </c>
      <c r="F460" s="10" t="s">
        <v>40</v>
      </c>
      <c r="G460" s="19"/>
      <c r="H460" s="19"/>
      <c r="I460" s="19"/>
      <c r="J460" s="19"/>
      <c r="K460" s="19"/>
      <c r="L460" s="19"/>
      <c r="M460" s="19"/>
      <c r="N460" s="19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100">
        <f t="shared" ref="AF460:AF463" si="700">+SUM(O460:R460)</f>
        <v>0</v>
      </c>
      <c r="AG460" s="101">
        <f t="shared" ref="AG460:AG463" si="701">+SUM(S460:AD460)</f>
        <v>0</v>
      </c>
      <c r="AI460" s="124">
        <f>+SUMIF($O$1:$AD$1,"REAL",O460:AD460)</f>
        <v>0</v>
      </c>
    </row>
    <row r="461" spans="3:35" ht="13.8">
      <c r="C461" s="238"/>
      <c r="D461" s="226"/>
      <c r="E461" s="225"/>
      <c r="F461" s="11" t="s">
        <v>88</v>
      </c>
      <c r="G461" s="34"/>
      <c r="H461" s="34"/>
      <c r="I461" s="34"/>
      <c r="J461" s="34"/>
      <c r="K461" s="34"/>
      <c r="L461" s="34"/>
      <c r="M461" s="34"/>
      <c r="N461" s="34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102">
        <f t="shared" si="700"/>
        <v>0</v>
      </c>
      <c r="AG461" s="103">
        <f t="shared" si="701"/>
        <v>0</v>
      </c>
      <c r="AI461" s="124">
        <f>+SUMIF($O$1:$AD$1,"REAL",O461:AD461)</f>
        <v>0</v>
      </c>
    </row>
    <row r="462" spans="3:35">
      <c r="C462" s="238"/>
      <c r="D462" s="226"/>
      <c r="E462" s="225"/>
      <c r="F462" s="12" t="s">
        <v>4</v>
      </c>
      <c r="G462" s="35"/>
      <c r="H462" s="35"/>
      <c r="I462" s="35"/>
      <c r="J462" s="35"/>
      <c r="K462" s="35"/>
      <c r="L462" s="35"/>
      <c r="M462" s="35"/>
      <c r="N462" s="35"/>
      <c r="O462" s="99"/>
      <c r="P462" s="99">
        <v>0</v>
      </c>
      <c r="Q462" s="99">
        <v>0</v>
      </c>
      <c r="R462" s="99">
        <v>0</v>
      </c>
      <c r="S462" s="99">
        <v>0</v>
      </c>
      <c r="T462" s="99">
        <v>0</v>
      </c>
      <c r="U462" s="99">
        <v>0</v>
      </c>
      <c r="V462" s="99">
        <v>0</v>
      </c>
      <c r="W462" s="99">
        <v>0</v>
      </c>
      <c r="X462" s="99">
        <v>0</v>
      </c>
      <c r="Y462" s="99">
        <v>0</v>
      </c>
      <c r="Z462" s="99">
        <v>0</v>
      </c>
      <c r="AA462" s="99">
        <v>0</v>
      </c>
      <c r="AB462" s="99">
        <v>0</v>
      </c>
      <c r="AC462" s="99">
        <v>0</v>
      </c>
      <c r="AD462" s="99">
        <v>0</v>
      </c>
      <c r="AE462" s="99">
        <v>0</v>
      </c>
      <c r="AF462" s="104">
        <f t="shared" si="700"/>
        <v>0</v>
      </c>
      <c r="AG462" s="105">
        <f t="shared" si="701"/>
        <v>0</v>
      </c>
    </row>
    <row r="463" spans="3:35">
      <c r="C463" s="238"/>
      <c r="D463" s="226"/>
      <c r="E463" s="225"/>
      <c r="F463" s="12" t="s">
        <v>5</v>
      </c>
      <c r="G463" s="35"/>
      <c r="H463" s="35"/>
      <c r="I463" s="35"/>
      <c r="J463" s="35"/>
      <c r="K463" s="35"/>
      <c r="L463" s="35"/>
      <c r="M463" s="35"/>
      <c r="N463" s="35"/>
      <c r="O463" s="99"/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X463" s="99">
        <v>0</v>
      </c>
      <c r="Y463" s="99">
        <v>0</v>
      </c>
      <c r="Z463" s="99">
        <v>0</v>
      </c>
      <c r="AA463" s="99">
        <v>0</v>
      </c>
      <c r="AB463" s="99">
        <v>0</v>
      </c>
      <c r="AC463" s="99">
        <v>0</v>
      </c>
      <c r="AD463" s="99">
        <v>0</v>
      </c>
      <c r="AE463" s="99">
        <v>0</v>
      </c>
      <c r="AF463" s="104">
        <f t="shared" si="700"/>
        <v>0</v>
      </c>
      <c r="AG463" s="105">
        <f t="shared" si="701"/>
        <v>0</v>
      </c>
    </row>
    <row r="464" spans="3:35">
      <c r="C464" s="238"/>
      <c r="D464" s="226"/>
      <c r="E464" s="225"/>
      <c r="F464" s="14" t="s">
        <v>81</v>
      </c>
      <c r="G464" s="37"/>
      <c r="H464" s="37"/>
      <c r="I464" s="37"/>
      <c r="J464" s="37"/>
      <c r="K464" s="37"/>
      <c r="L464" s="37"/>
      <c r="M464" s="37"/>
      <c r="N464" s="3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12">
        <f t="shared" ref="AF464" si="702">+SUM(G464:R464)</f>
        <v>0</v>
      </c>
      <c r="AG464" s="113">
        <f t="shared" ref="AG464" si="703">+SUM(S464:AD464)</f>
        <v>0</v>
      </c>
    </row>
    <row r="465" spans="3:33" ht="15" thickBot="1">
      <c r="C465" s="238"/>
      <c r="D465" s="226"/>
      <c r="E465" s="225"/>
      <c r="F465" s="13" t="s">
        <v>90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57" t="str">
        <f t="shared" ref="AF465:AG465" si="704">+IFERROR(AF461/AF460,"")</f>
        <v/>
      </c>
      <c r="AG465" s="58" t="str">
        <f t="shared" si="704"/>
        <v/>
      </c>
    </row>
  </sheetData>
  <mergeCells count="120">
    <mergeCell ref="D449:D465"/>
    <mergeCell ref="E449:E459"/>
    <mergeCell ref="E460:E465"/>
    <mergeCell ref="D437:D448"/>
    <mergeCell ref="E437:E439"/>
    <mergeCell ref="E440:E442"/>
    <mergeCell ref="E443:E445"/>
    <mergeCell ref="E446:E448"/>
    <mergeCell ref="C376:C465"/>
    <mergeCell ref="D376:F376"/>
    <mergeCell ref="D377:F377"/>
    <mergeCell ref="D378:F378"/>
    <mergeCell ref="D379:F379"/>
    <mergeCell ref="D380:D410"/>
    <mergeCell ref="E380:E390"/>
    <mergeCell ref="E391:E401"/>
    <mergeCell ref="E402:E407"/>
    <mergeCell ref="E408:E410"/>
    <mergeCell ref="D411:D418"/>
    <mergeCell ref="E411:E418"/>
    <mergeCell ref="D419:D436"/>
    <mergeCell ref="E419:E424"/>
    <mergeCell ref="E425:E430"/>
    <mergeCell ref="E431:E436"/>
    <mergeCell ref="E332:E337"/>
    <mergeCell ref="E338:E343"/>
    <mergeCell ref="D283:F283"/>
    <mergeCell ref="D7:F7"/>
    <mergeCell ref="D97:F97"/>
    <mergeCell ref="D98:F98"/>
    <mergeCell ref="E47:E52"/>
    <mergeCell ref="E65:E67"/>
    <mergeCell ref="E68:E70"/>
    <mergeCell ref="E71:E73"/>
    <mergeCell ref="E30:E35"/>
    <mergeCell ref="D47:D64"/>
    <mergeCell ref="E53:E58"/>
    <mergeCell ref="E59:E64"/>
    <mergeCell ref="E123:E128"/>
    <mergeCell ref="D140:D157"/>
    <mergeCell ref="E146:E151"/>
    <mergeCell ref="E152:E157"/>
    <mergeCell ref="E167:E169"/>
    <mergeCell ref="D170:D186"/>
    <mergeCell ref="E170:E180"/>
    <mergeCell ref="D284:F284"/>
    <mergeCell ref="D286:F286"/>
    <mergeCell ref="D190:F190"/>
    <mergeCell ref="D191:F191"/>
    <mergeCell ref="C283:C372"/>
    <mergeCell ref="D285:F285"/>
    <mergeCell ref="D287:D317"/>
    <mergeCell ref="E287:E297"/>
    <mergeCell ref="E298:E308"/>
    <mergeCell ref="E315:E317"/>
    <mergeCell ref="D318:D325"/>
    <mergeCell ref="E318:E325"/>
    <mergeCell ref="E326:E331"/>
    <mergeCell ref="D344:D355"/>
    <mergeCell ref="E344:E346"/>
    <mergeCell ref="E347:E349"/>
    <mergeCell ref="E350:E352"/>
    <mergeCell ref="E353:E355"/>
    <mergeCell ref="D356:D372"/>
    <mergeCell ref="E356:E366"/>
    <mergeCell ref="E367:E372"/>
    <mergeCell ref="E245:E250"/>
    <mergeCell ref="E309:E314"/>
    <mergeCell ref="D326:D343"/>
    <mergeCell ref="C190:C279"/>
    <mergeCell ref="D192:F192"/>
    <mergeCell ref="D194:D224"/>
    <mergeCell ref="D251:D262"/>
    <mergeCell ref="E251:E253"/>
    <mergeCell ref="D193:F193"/>
    <mergeCell ref="E216:E221"/>
    <mergeCell ref="D233:D250"/>
    <mergeCell ref="E239:E244"/>
    <mergeCell ref="E254:E256"/>
    <mergeCell ref="E257:E259"/>
    <mergeCell ref="E260:E262"/>
    <mergeCell ref="D263:D279"/>
    <mergeCell ref="E263:E273"/>
    <mergeCell ref="E274:E279"/>
    <mergeCell ref="C97:C186"/>
    <mergeCell ref="D99:F99"/>
    <mergeCell ref="D101:D131"/>
    <mergeCell ref="E101:E111"/>
    <mergeCell ref="E112:E122"/>
    <mergeCell ref="E129:E131"/>
    <mergeCell ref="D132:D139"/>
    <mergeCell ref="E132:E139"/>
    <mergeCell ref="E140:E145"/>
    <mergeCell ref="D158:D169"/>
    <mergeCell ref="E158:E160"/>
    <mergeCell ref="E161:E163"/>
    <mergeCell ref="E164:E166"/>
    <mergeCell ref="D100:F100"/>
    <mergeCell ref="E181:E186"/>
    <mergeCell ref="E194:E204"/>
    <mergeCell ref="E205:E215"/>
    <mergeCell ref="E222:E224"/>
    <mergeCell ref="D225:D232"/>
    <mergeCell ref="E225:E232"/>
    <mergeCell ref="E233:E238"/>
    <mergeCell ref="C4:C93"/>
    <mergeCell ref="D6:F6"/>
    <mergeCell ref="D65:D76"/>
    <mergeCell ref="D8:D38"/>
    <mergeCell ref="E8:E18"/>
    <mergeCell ref="E19:E29"/>
    <mergeCell ref="E36:E38"/>
    <mergeCell ref="D39:D46"/>
    <mergeCell ref="E39:E46"/>
    <mergeCell ref="E74:E76"/>
    <mergeCell ref="D77:D93"/>
    <mergeCell ref="E77:E87"/>
    <mergeCell ref="E88:E93"/>
    <mergeCell ref="D4:F4"/>
    <mergeCell ref="D5:F5"/>
  </mergeCells>
  <conditionalFormatting sqref="X1">
    <cfRule type="cellIs" dxfId="107" priority="9" operator="equal">
      <formula>"REAL"</formula>
    </cfRule>
  </conditionalFormatting>
  <conditionalFormatting sqref="V1">
    <cfRule type="cellIs" dxfId="106" priority="13" operator="equal">
      <formula>"REAL"</formula>
    </cfRule>
  </conditionalFormatting>
  <conditionalFormatting sqref="W1">
    <cfRule type="cellIs" dxfId="105" priority="10" operator="equal">
      <formula>"REAL"</formula>
    </cfRule>
  </conditionalFormatting>
  <conditionalFormatting sqref="Z1">
    <cfRule type="cellIs" dxfId="104" priority="7" operator="equal">
      <formula>"REAL"</formula>
    </cfRule>
  </conditionalFormatting>
  <conditionalFormatting sqref="Y1">
    <cfRule type="cellIs" dxfId="103" priority="8" operator="equal">
      <formula>"REAL"</formula>
    </cfRule>
  </conditionalFormatting>
  <conditionalFormatting sqref="O1">
    <cfRule type="cellIs" dxfId="102" priority="6" operator="equal">
      <formula>"REAL"</formula>
    </cfRule>
  </conditionalFormatting>
  <conditionalFormatting sqref="P1:T1 AF1:AG1">
    <cfRule type="cellIs" dxfId="101" priority="16" operator="equal">
      <formula>"REAL"</formula>
    </cfRule>
  </conditionalFormatting>
  <conditionalFormatting sqref="G1:N1">
    <cfRule type="cellIs" dxfId="100" priority="15" operator="equal">
      <formula>"REAL"</formula>
    </cfRule>
  </conditionalFormatting>
  <conditionalFormatting sqref="U1">
    <cfRule type="cellIs" dxfId="99" priority="14" operator="equal">
      <formula>"REAL"</formula>
    </cfRule>
  </conditionalFormatting>
  <conditionalFormatting sqref="E1">
    <cfRule type="cellIs" dxfId="98" priority="11" operator="equal">
      <formula>"OK"</formula>
    </cfRule>
    <cfRule type="cellIs" dxfId="97" priority="12" operator="equal">
      <formula>"OJO"</formula>
    </cfRule>
  </conditionalFormatting>
  <conditionalFormatting sqref="AA1">
    <cfRule type="cellIs" dxfId="96" priority="5" operator="equal">
      <formula>"REAL"</formula>
    </cfRule>
  </conditionalFormatting>
  <conditionalFormatting sqref="AB1">
    <cfRule type="cellIs" dxfId="95" priority="4" operator="equal">
      <formula>"REAL"</formula>
    </cfRule>
  </conditionalFormatting>
  <conditionalFormatting sqref="AC1">
    <cfRule type="cellIs" dxfId="94" priority="3" operator="equal">
      <formula>"REAL"</formula>
    </cfRule>
  </conditionalFormatting>
  <conditionalFormatting sqref="AD1">
    <cfRule type="cellIs" dxfId="93" priority="2" operator="equal">
      <formula>"REAL"</formula>
    </cfRule>
  </conditionalFormatting>
  <conditionalFormatting sqref="AE1">
    <cfRule type="cellIs" dxfId="92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00"/>
  </sheetPr>
  <dimension ref="A1:AI465"/>
  <sheetViews>
    <sheetView showGridLines="0" zoomScale="80" zoomScaleNormal="80" workbookViewId="0">
      <pane xSplit="6" ySplit="7" topLeftCell="G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sqref="A1:B1048576"/>
    </sheetView>
  </sheetViews>
  <sheetFormatPr baseColWidth="10" defaultColWidth="11.44140625" defaultRowHeight="14.4" outlineLevelRow="1" outlineLevelCol="1"/>
  <cols>
    <col min="1" max="2" width="11.44140625" style="4"/>
    <col min="3" max="3" width="6.5546875" style="176" customWidth="1"/>
    <col min="4" max="4" width="4.44140625" style="5" customWidth="1"/>
    <col min="5" max="5" width="13.5546875" style="6" customWidth="1"/>
    <col min="6" max="6" width="23.33203125" style="7" customWidth="1"/>
    <col min="7" max="14" width="6.6640625" style="27" hidden="1" customWidth="1" outlineLevel="1"/>
    <col min="15" max="15" width="6.6640625" style="27" customWidth="1" collapsed="1"/>
    <col min="16" max="16" width="6.6640625" style="27" customWidth="1"/>
    <col min="17" max="17" width="7.5546875" style="27" bestFit="1" customWidth="1"/>
    <col min="18" max="31" width="6.6640625" style="27" customWidth="1"/>
    <col min="32" max="32" width="6.44140625" style="27" customWidth="1"/>
    <col min="33" max="33" width="6.44140625" style="30" customWidth="1"/>
    <col min="34" max="34" width="7.33203125" style="4" customWidth="1"/>
    <col min="35" max="35" width="4.6640625" style="1" bestFit="1" customWidth="1"/>
    <col min="36" max="16384" width="11.44140625" style="4"/>
  </cols>
  <sheetData>
    <row r="1" spans="1:35" thickBot="1">
      <c r="E1" s="123" t="s">
        <v>3795</v>
      </c>
      <c r="G1" s="27" t="s">
        <v>6</v>
      </c>
      <c r="H1" s="27" t="s">
        <v>6</v>
      </c>
      <c r="I1" s="27" t="s">
        <v>6</v>
      </c>
      <c r="J1" s="27" t="s">
        <v>6</v>
      </c>
      <c r="K1" s="27" t="s">
        <v>6</v>
      </c>
      <c r="L1" s="27" t="s">
        <v>6</v>
      </c>
      <c r="M1" s="27" t="s">
        <v>6</v>
      </c>
      <c r="N1" s="27" t="s">
        <v>6</v>
      </c>
      <c r="O1" s="27" t="s">
        <v>6</v>
      </c>
      <c r="P1" s="27" t="s">
        <v>6</v>
      </c>
      <c r="Q1" s="27" t="s">
        <v>6</v>
      </c>
      <c r="R1" s="27" t="s">
        <v>6</v>
      </c>
      <c r="S1" s="27" t="s">
        <v>6</v>
      </c>
      <c r="T1" s="27" t="s">
        <v>6</v>
      </c>
      <c r="U1" s="27" t="s">
        <v>6</v>
      </c>
      <c r="V1" s="27" t="s">
        <v>6</v>
      </c>
      <c r="W1" s="27" t="s">
        <v>6</v>
      </c>
      <c r="X1" s="27" t="s">
        <v>6</v>
      </c>
      <c r="Y1" s="27" t="s">
        <v>6</v>
      </c>
      <c r="Z1" s="27" t="s">
        <v>6</v>
      </c>
      <c r="AA1" s="27" t="s">
        <v>6</v>
      </c>
      <c r="AB1" s="27" t="s">
        <v>6</v>
      </c>
      <c r="AC1" s="27" t="s">
        <v>6</v>
      </c>
      <c r="AD1" s="27" t="s">
        <v>6</v>
      </c>
      <c r="AE1" s="27" t="s">
        <v>6</v>
      </c>
      <c r="AF1" s="27" t="s">
        <v>6</v>
      </c>
      <c r="AG1" s="30" t="s">
        <v>53</v>
      </c>
      <c r="AI1" s="124" t="s">
        <v>94</v>
      </c>
    </row>
    <row r="2" spans="1:35" ht="15" thickBot="1">
      <c r="G2" s="31" t="s">
        <v>7</v>
      </c>
      <c r="H2" s="31" t="s">
        <v>8</v>
      </c>
      <c r="I2" s="31" t="s">
        <v>9</v>
      </c>
      <c r="J2" s="31" t="s">
        <v>10</v>
      </c>
      <c r="K2" s="31" t="s">
        <v>11</v>
      </c>
      <c r="L2" s="31" t="s">
        <v>12</v>
      </c>
      <c r="M2" s="31" t="s">
        <v>13</v>
      </c>
      <c r="N2" s="31" t="s">
        <v>14</v>
      </c>
      <c r="O2" s="155" t="s">
        <v>15</v>
      </c>
      <c r="P2" s="31" t="s">
        <v>16</v>
      </c>
      <c r="Q2" s="31" t="s">
        <v>17</v>
      </c>
      <c r="R2" s="31" t="s">
        <v>18</v>
      </c>
      <c r="S2" s="31" t="s">
        <v>19</v>
      </c>
      <c r="T2" s="31" t="s">
        <v>20</v>
      </c>
      <c r="U2" s="31" t="s">
        <v>21</v>
      </c>
      <c r="V2" s="122" t="s">
        <v>22</v>
      </c>
      <c r="W2" s="122" t="s">
        <v>23</v>
      </c>
      <c r="X2" s="122" t="s">
        <v>24</v>
      </c>
      <c r="Y2" s="122" t="s">
        <v>25</v>
      </c>
      <c r="Z2" s="122" t="str">
        <f>+VTAS!AA2</f>
        <v>AGO19</v>
      </c>
      <c r="AA2" s="122" t="str">
        <f>+VTAS!AB2</f>
        <v>SEP19</v>
      </c>
      <c r="AB2" s="122" t="str">
        <f>+VTAS!AC2</f>
        <v>OCT19</v>
      </c>
      <c r="AC2" s="122" t="str">
        <f>+VTAS!AD2</f>
        <v>NOV19</v>
      </c>
      <c r="AD2" s="122" t="str">
        <f>+VTAS!AE2</f>
        <v>DIC19</v>
      </c>
      <c r="AE2" s="122" t="str">
        <f>+VTAS!AF2</f>
        <v>ENE20</v>
      </c>
      <c r="AF2" s="61" t="s">
        <v>31</v>
      </c>
      <c r="AG2" s="62" t="s">
        <v>32</v>
      </c>
    </row>
    <row r="3" spans="1:35" ht="15" customHeight="1" thickBot="1">
      <c r="G3" s="28"/>
      <c r="H3" s="28"/>
      <c r="I3" s="28"/>
      <c r="J3" s="28"/>
      <c r="K3" s="28"/>
      <c r="L3" s="28"/>
      <c r="M3" s="28"/>
      <c r="N3" s="28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</row>
    <row r="4" spans="1:35" ht="13.8" customHeight="1">
      <c r="A4" s="4" t="s">
        <v>3769</v>
      </c>
      <c r="B4" s="4" t="s">
        <v>3770</v>
      </c>
      <c r="C4" s="221" t="s">
        <v>85</v>
      </c>
      <c r="D4" s="227" t="s">
        <v>34</v>
      </c>
      <c r="E4" s="228"/>
      <c r="F4" s="228"/>
      <c r="G4" s="32"/>
      <c r="H4" s="32"/>
      <c r="I4" s="32"/>
      <c r="J4" s="32"/>
      <c r="K4" s="32"/>
      <c r="L4" s="32"/>
      <c r="M4" s="32"/>
      <c r="N4" s="32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15">
        <f>+SUM(O4:R4)</f>
        <v>0</v>
      </c>
      <c r="AG4" s="116">
        <f>+SUM(S4:AD4)</f>
        <v>0</v>
      </c>
      <c r="AI4" s="124">
        <f>+SUMIF($O$1:$AD$1,"REAL",O4:AD4)</f>
        <v>0</v>
      </c>
    </row>
    <row r="5" spans="1:35">
      <c r="A5" s="4" t="s">
        <v>3769</v>
      </c>
      <c r="C5" s="221"/>
      <c r="D5" s="229" t="s">
        <v>89</v>
      </c>
      <c r="E5" s="230"/>
      <c r="F5" s="230"/>
      <c r="G5" s="16"/>
      <c r="H5" s="16"/>
      <c r="I5" s="16"/>
      <c r="J5" s="16"/>
      <c r="K5" s="16"/>
      <c r="L5" s="16"/>
      <c r="M5" s="16"/>
      <c r="N5" s="16"/>
      <c r="O5" s="16"/>
      <c r="P5" s="16" t="str">
        <f t="shared" ref="P5:Y5" si="0">IFERROR(+P4/(P8+P19+P36+P39+P47+P65+P68+P71+P74+P77+P88),"")</f>
        <v/>
      </c>
      <c r="Q5" s="16" t="str">
        <f t="shared" si="0"/>
        <v/>
      </c>
      <c r="R5" s="16" t="str">
        <f t="shared" si="0"/>
        <v/>
      </c>
      <c r="S5" s="16" t="str">
        <f t="shared" si="0"/>
        <v/>
      </c>
      <c r="T5" s="16" t="str">
        <f t="shared" si="0"/>
        <v/>
      </c>
      <c r="U5" s="16" t="str">
        <f t="shared" si="0"/>
        <v/>
      </c>
      <c r="V5" s="16" t="str">
        <f t="shared" si="0"/>
        <v/>
      </c>
      <c r="W5" s="16" t="str">
        <f t="shared" si="0"/>
        <v/>
      </c>
      <c r="X5" s="16" t="str">
        <f t="shared" si="0"/>
        <v/>
      </c>
      <c r="Y5" s="16" t="str">
        <f t="shared" si="0"/>
        <v/>
      </c>
      <c r="Z5" s="16" t="str">
        <f t="shared" ref="Z5:AA5" si="1">IFERROR(+Z4/(Z8+Z19+Z36+Z39+Z47+Z65+Z68+Z71+Z74+Z77+Z88),"")</f>
        <v/>
      </c>
      <c r="AA5" s="16" t="str">
        <f t="shared" si="1"/>
        <v/>
      </c>
      <c r="AB5" s="16" t="str">
        <f t="shared" ref="AB5:AC5" si="2">IFERROR(+AB4/(AB8+AB19+AB36+AB39+AB47+AB65+AB68+AB71+AB74+AB77+AB88),"")</f>
        <v/>
      </c>
      <c r="AC5" s="16" t="str">
        <f t="shared" si="2"/>
        <v/>
      </c>
      <c r="AD5" s="16" t="str">
        <f t="shared" ref="AD5:AE5" si="3">IFERROR(+AD4/(AD8+AD19+AD36+AD39+AD47+AD65+AD68+AD71+AD74+AD77+AD88),"")</f>
        <v/>
      </c>
      <c r="AE5" s="16" t="str">
        <f t="shared" si="3"/>
        <v/>
      </c>
      <c r="AF5" s="40"/>
      <c r="AG5" s="41"/>
    </row>
    <row r="6" spans="1:35" ht="13.8">
      <c r="A6" s="4" t="s">
        <v>3769</v>
      </c>
      <c r="B6" s="4" t="s">
        <v>3771</v>
      </c>
      <c r="C6" s="221"/>
      <c r="D6" s="231" t="s">
        <v>91</v>
      </c>
      <c r="E6" s="232"/>
      <c r="F6" s="232"/>
      <c r="G6" s="33"/>
      <c r="H6" s="33"/>
      <c r="I6" s="33"/>
      <c r="J6" s="33"/>
      <c r="K6" s="33"/>
      <c r="L6" s="33"/>
      <c r="M6" s="33"/>
      <c r="N6" s="33"/>
      <c r="O6" s="117"/>
      <c r="P6" s="117">
        <f t="shared" ref="P6:Y6" si="4">+P9+P20+P37+P40+P48+P66+P69+P72+P75+P78+P89</f>
        <v>0</v>
      </c>
      <c r="Q6" s="117">
        <f t="shared" si="4"/>
        <v>0</v>
      </c>
      <c r="R6" s="117">
        <f t="shared" si="4"/>
        <v>0</v>
      </c>
      <c r="S6" s="117">
        <f t="shared" si="4"/>
        <v>0</v>
      </c>
      <c r="T6" s="117">
        <f t="shared" si="4"/>
        <v>0</v>
      </c>
      <c r="U6" s="117">
        <f t="shared" si="4"/>
        <v>0</v>
      </c>
      <c r="V6" s="117">
        <f t="shared" si="4"/>
        <v>0</v>
      </c>
      <c r="W6" s="117">
        <f t="shared" si="4"/>
        <v>11</v>
      </c>
      <c r="X6" s="117">
        <f t="shared" si="4"/>
        <v>1</v>
      </c>
      <c r="Y6" s="117">
        <f t="shared" si="4"/>
        <v>1</v>
      </c>
      <c r="Z6" s="117">
        <f t="shared" ref="Z6:AA6" si="5">+Z9+Z20+Z37+Z40+Z48+Z66+Z69+Z72+Z75+Z78+Z89</f>
        <v>2</v>
      </c>
      <c r="AA6" s="117">
        <f t="shared" si="5"/>
        <v>1</v>
      </c>
      <c r="AB6" s="117">
        <f t="shared" ref="AB6:AC6" si="6">+AB9+AB20+AB37+AB40+AB48+AB66+AB69+AB72+AB75+AB78+AB89</f>
        <v>1</v>
      </c>
      <c r="AC6" s="117">
        <f t="shared" si="6"/>
        <v>3</v>
      </c>
      <c r="AD6" s="117">
        <f t="shared" ref="AD6:AE6" si="7">+AD9+AD20+AD37+AD40+AD48+AD66+AD69+AD72+AD75+AD78+AD89</f>
        <v>1</v>
      </c>
      <c r="AE6" s="117">
        <f t="shared" si="7"/>
        <v>1</v>
      </c>
      <c r="AF6" s="118">
        <f>+SUM(O6:R6)</f>
        <v>0</v>
      </c>
      <c r="AG6" s="119">
        <f>+SUM(S6:AD6)</f>
        <v>21</v>
      </c>
      <c r="AI6" s="124">
        <f>+SUMIF($O$1:$AD$1,"REAL",O6:AD6)</f>
        <v>21</v>
      </c>
    </row>
    <row r="7" spans="1:35">
      <c r="A7" s="4" t="s">
        <v>3769</v>
      </c>
      <c r="C7" s="221"/>
      <c r="D7" s="233" t="s">
        <v>90</v>
      </c>
      <c r="E7" s="234"/>
      <c r="F7" s="230"/>
      <c r="G7" s="16"/>
      <c r="H7" s="16"/>
      <c r="I7" s="16"/>
      <c r="J7" s="16"/>
      <c r="K7" s="16"/>
      <c r="L7" s="16"/>
      <c r="M7" s="16"/>
      <c r="N7" s="16"/>
      <c r="O7" s="16"/>
      <c r="P7" s="16" t="str">
        <f>+IFERROR(P6/P4,"")</f>
        <v/>
      </c>
      <c r="Q7" s="16" t="str">
        <f t="shared" ref="Q7:Y7" si="8">+IFERROR(Q6/Q4,"")</f>
        <v/>
      </c>
      <c r="R7" s="16" t="str">
        <f t="shared" si="8"/>
        <v/>
      </c>
      <c r="S7" s="16" t="str">
        <f t="shared" si="8"/>
        <v/>
      </c>
      <c r="T7" s="16" t="str">
        <f t="shared" si="8"/>
        <v/>
      </c>
      <c r="U7" s="16" t="str">
        <f t="shared" si="8"/>
        <v/>
      </c>
      <c r="V7" s="16" t="str">
        <f t="shared" si="8"/>
        <v/>
      </c>
      <c r="W7" s="16" t="str">
        <f t="shared" si="8"/>
        <v/>
      </c>
      <c r="X7" s="16" t="str">
        <f t="shared" si="8"/>
        <v/>
      </c>
      <c r="Y7" s="16" t="str">
        <f t="shared" si="8"/>
        <v/>
      </c>
      <c r="Z7" s="16" t="str">
        <f t="shared" ref="Z7:AA7" si="9">+IFERROR(Z6/Z4,"")</f>
        <v/>
      </c>
      <c r="AA7" s="16" t="str">
        <f t="shared" si="9"/>
        <v/>
      </c>
      <c r="AB7" s="16" t="str">
        <f t="shared" ref="AB7:AC7" si="10">+IFERROR(AB6/AB4,"")</f>
        <v/>
      </c>
      <c r="AC7" s="16" t="str">
        <f t="shared" si="10"/>
        <v/>
      </c>
      <c r="AD7" s="16" t="str">
        <f t="shared" ref="AD7:AE7" si="11">+IFERROR(AD6/AD4,"")</f>
        <v/>
      </c>
      <c r="AE7" s="16" t="str">
        <f t="shared" si="11"/>
        <v/>
      </c>
      <c r="AF7" s="40"/>
      <c r="AG7" s="41"/>
    </row>
    <row r="8" spans="1:35" ht="15" customHeight="1">
      <c r="A8" s="4" t="s">
        <v>3769</v>
      </c>
      <c r="B8" s="4" t="s">
        <v>48</v>
      </c>
      <c r="C8" s="221"/>
      <c r="D8" s="222" t="s">
        <v>35</v>
      </c>
      <c r="E8" s="225" t="s">
        <v>48</v>
      </c>
      <c r="F8" s="10" t="s">
        <v>40</v>
      </c>
      <c r="G8" s="19"/>
      <c r="H8" s="19"/>
      <c r="I8" s="19"/>
      <c r="J8" s="19"/>
      <c r="K8" s="19"/>
      <c r="L8" s="19"/>
      <c r="M8" s="19"/>
      <c r="N8" s="19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100">
        <f t="shared" ref="AF8:AF15" si="12">+SUM(O8:R8)</f>
        <v>0</v>
      </c>
      <c r="AG8" s="101">
        <f t="shared" ref="AG8:AG15" si="13">+SUM(S8:AD8)</f>
        <v>0</v>
      </c>
      <c r="AI8" s="124">
        <f>+SUMIF($O$1:$AD$1,"REAL",O8:AD8)</f>
        <v>0</v>
      </c>
    </row>
    <row r="9" spans="1:35" ht="15" customHeight="1">
      <c r="A9" s="4" t="s">
        <v>3769</v>
      </c>
      <c r="B9" s="4" t="s">
        <v>48</v>
      </c>
      <c r="C9" s="221"/>
      <c r="D9" s="223"/>
      <c r="E9" s="225"/>
      <c r="F9" s="11" t="s">
        <v>88</v>
      </c>
      <c r="G9" s="34"/>
      <c r="H9" s="34"/>
      <c r="I9" s="34"/>
      <c r="J9" s="34"/>
      <c r="K9" s="34"/>
      <c r="L9" s="34"/>
      <c r="M9" s="34"/>
      <c r="N9" s="34"/>
      <c r="O9" s="98"/>
      <c r="P9" s="98">
        <f>+SUM(P10:P17)</f>
        <v>0</v>
      </c>
      <c r="Q9" s="98">
        <f t="shared" ref="Q9:Y9" si="14">+SUM(Q10:Q17)</f>
        <v>0</v>
      </c>
      <c r="R9" s="98">
        <f t="shared" si="14"/>
        <v>0</v>
      </c>
      <c r="S9" s="98">
        <f t="shared" si="14"/>
        <v>0</v>
      </c>
      <c r="T9" s="98">
        <f t="shared" si="14"/>
        <v>0</v>
      </c>
      <c r="U9" s="98">
        <f t="shared" si="14"/>
        <v>0</v>
      </c>
      <c r="V9" s="98">
        <f t="shared" si="14"/>
        <v>0</v>
      </c>
      <c r="W9" s="98">
        <f t="shared" si="14"/>
        <v>0</v>
      </c>
      <c r="X9" s="98">
        <f t="shared" si="14"/>
        <v>0</v>
      </c>
      <c r="Y9" s="98">
        <f t="shared" si="14"/>
        <v>0</v>
      </c>
      <c r="Z9" s="98">
        <f t="shared" ref="Z9:AA9" si="15">+SUM(Z10:Z17)</f>
        <v>0</v>
      </c>
      <c r="AA9" s="98">
        <f t="shared" si="15"/>
        <v>0</v>
      </c>
      <c r="AB9" s="98">
        <f t="shared" ref="AB9:AC9" si="16">+SUM(AB10:AB17)</f>
        <v>0</v>
      </c>
      <c r="AC9" s="98">
        <f t="shared" si="16"/>
        <v>0</v>
      </c>
      <c r="AD9" s="98">
        <f t="shared" ref="AD9:AE9" si="17">+SUM(AD10:AD17)</f>
        <v>0</v>
      </c>
      <c r="AE9" s="98">
        <f t="shared" si="17"/>
        <v>0</v>
      </c>
      <c r="AF9" s="102">
        <f t="shared" si="12"/>
        <v>0</v>
      </c>
      <c r="AG9" s="103">
        <f t="shared" si="13"/>
        <v>0</v>
      </c>
      <c r="AI9" s="124">
        <f>+SUMIF($O$1:$AD$1,"REAL",O9:AD9)</f>
        <v>0</v>
      </c>
    </row>
    <row r="10" spans="1:35" ht="15" customHeight="1" outlineLevel="1">
      <c r="A10" s="4" t="s">
        <v>3769</v>
      </c>
      <c r="B10" s="4" t="s">
        <v>48</v>
      </c>
      <c r="C10" s="221"/>
      <c r="D10" s="223"/>
      <c r="E10" s="225"/>
      <c r="F10" s="12" t="s">
        <v>76</v>
      </c>
      <c r="G10" s="35"/>
      <c r="H10" s="35"/>
      <c r="I10" s="35"/>
      <c r="J10" s="35"/>
      <c r="K10" s="35"/>
      <c r="L10" s="35"/>
      <c r="M10" s="35"/>
      <c r="N10" s="35"/>
      <c r="O10" s="99"/>
      <c r="P10" s="99">
        <f>+P103+P196+P289</f>
        <v>0</v>
      </c>
      <c r="Q10" s="99">
        <f t="shared" ref="Q10:Y17" si="18">+Q103+Q196+Q289</f>
        <v>0</v>
      </c>
      <c r="R10" s="99">
        <f t="shared" si="18"/>
        <v>0</v>
      </c>
      <c r="S10" s="99">
        <f t="shared" si="18"/>
        <v>0</v>
      </c>
      <c r="T10" s="99">
        <f t="shared" si="18"/>
        <v>0</v>
      </c>
      <c r="U10" s="99">
        <f t="shared" si="18"/>
        <v>0</v>
      </c>
      <c r="V10" s="99">
        <f t="shared" si="18"/>
        <v>0</v>
      </c>
      <c r="W10" s="99">
        <f t="shared" si="18"/>
        <v>0</v>
      </c>
      <c r="X10" s="99">
        <f t="shared" si="18"/>
        <v>0</v>
      </c>
      <c r="Y10" s="99">
        <f t="shared" si="18"/>
        <v>0</v>
      </c>
      <c r="Z10" s="99">
        <f t="shared" ref="Z10:AA10" si="19">+Z103+Z196+Z289</f>
        <v>0</v>
      </c>
      <c r="AA10" s="99">
        <f t="shared" si="19"/>
        <v>0</v>
      </c>
      <c r="AB10" s="99">
        <f t="shared" ref="AB10:AC10" si="20">+AB103+AB196+AB289</f>
        <v>0</v>
      </c>
      <c r="AC10" s="99">
        <f t="shared" si="20"/>
        <v>0</v>
      </c>
      <c r="AD10" s="99">
        <f t="shared" ref="AD10:AE10" si="21">+AD103+AD196+AD289</f>
        <v>0</v>
      </c>
      <c r="AE10" s="99">
        <f t="shared" si="21"/>
        <v>0</v>
      </c>
      <c r="AF10" s="104">
        <f t="shared" si="12"/>
        <v>0</v>
      </c>
      <c r="AG10" s="105">
        <f t="shared" si="13"/>
        <v>0</v>
      </c>
    </row>
    <row r="11" spans="1:35" ht="15" customHeight="1" outlineLevel="1">
      <c r="A11" s="4" t="s">
        <v>3769</v>
      </c>
      <c r="B11" s="4" t="s">
        <v>48</v>
      </c>
      <c r="C11" s="221"/>
      <c r="D11" s="223"/>
      <c r="E11" s="225"/>
      <c r="F11" s="12" t="s">
        <v>55</v>
      </c>
      <c r="G11" s="35"/>
      <c r="H11" s="35"/>
      <c r="I11" s="35"/>
      <c r="J11" s="35"/>
      <c r="K11" s="35"/>
      <c r="L11" s="35"/>
      <c r="M11" s="35"/>
      <c r="N11" s="35"/>
      <c r="O11" s="99"/>
      <c r="P11" s="99">
        <f>+P104+P197+P290</f>
        <v>0</v>
      </c>
      <c r="Q11" s="99">
        <f t="shared" si="18"/>
        <v>0</v>
      </c>
      <c r="R11" s="99">
        <f t="shared" si="18"/>
        <v>0</v>
      </c>
      <c r="S11" s="99">
        <f t="shared" si="18"/>
        <v>0</v>
      </c>
      <c r="T11" s="99">
        <f t="shared" si="18"/>
        <v>0</v>
      </c>
      <c r="U11" s="99">
        <f t="shared" si="18"/>
        <v>0</v>
      </c>
      <c r="V11" s="99">
        <f t="shared" si="18"/>
        <v>0</v>
      </c>
      <c r="W11" s="99">
        <f t="shared" si="18"/>
        <v>0</v>
      </c>
      <c r="X11" s="99">
        <f t="shared" si="18"/>
        <v>0</v>
      </c>
      <c r="Y11" s="99">
        <f t="shared" si="18"/>
        <v>0</v>
      </c>
      <c r="Z11" s="99">
        <f t="shared" ref="Z11:AA11" si="22">+Z104+Z197+Z290</f>
        <v>0</v>
      </c>
      <c r="AA11" s="99">
        <f t="shared" si="22"/>
        <v>0</v>
      </c>
      <c r="AB11" s="99">
        <f t="shared" ref="AB11:AC11" si="23">+AB104+AB197+AB290</f>
        <v>0</v>
      </c>
      <c r="AC11" s="99">
        <f t="shared" si="23"/>
        <v>0</v>
      </c>
      <c r="AD11" s="99">
        <f t="shared" ref="AD11:AE11" si="24">+AD104+AD197+AD290</f>
        <v>0</v>
      </c>
      <c r="AE11" s="99">
        <f t="shared" si="24"/>
        <v>0</v>
      </c>
      <c r="AF11" s="104">
        <f t="shared" si="12"/>
        <v>0</v>
      </c>
      <c r="AG11" s="105">
        <f t="shared" si="13"/>
        <v>0</v>
      </c>
    </row>
    <row r="12" spans="1:35" ht="15" customHeight="1" outlineLevel="1">
      <c r="A12" s="4" t="s">
        <v>3769</v>
      </c>
      <c r="B12" s="4" t="s">
        <v>48</v>
      </c>
      <c r="C12" s="221"/>
      <c r="D12" s="223"/>
      <c r="E12" s="225"/>
      <c r="F12" s="12" t="s">
        <v>56</v>
      </c>
      <c r="G12" s="35"/>
      <c r="H12" s="35"/>
      <c r="I12" s="35"/>
      <c r="J12" s="35"/>
      <c r="K12" s="35"/>
      <c r="L12" s="35"/>
      <c r="M12" s="35"/>
      <c r="N12" s="35"/>
      <c r="O12" s="99"/>
      <c r="P12" s="99">
        <f>+P105+P198+P291</f>
        <v>0</v>
      </c>
      <c r="Q12" s="99">
        <f t="shared" si="18"/>
        <v>0</v>
      </c>
      <c r="R12" s="99">
        <f t="shared" si="18"/>
        <v>0</v>
      </c>
      <c r="S12" s="99">
        <f t="shared" si="18"/>
        <v>0</v>
      </c>
      <c r="T12" s="99">
        <f t="shared" si="18"/>
        <v>0</v>
      </c>
      <c r="U12" s="99">
        <f t="shared" si="18"/>
        <v>0</v>
      </c>
      <c r="V12" s="99">
        <f t="shared" si="18"/>
        <v>0</v>
      </c>
      <c r="W12" s="99">
        <f t="shared" si="18"/>
        <v>0</v>
      </c>
      <c r="X12" s="99">
        <f t="shared" si="18"/>
        <v>0</v>
      </c>
      <c r="Y12" s="99">
        <f t="shared" si="18"/>
        <v>0</v>
      </c>
      <c r="Z12" s="99">
        <f t="shared" ref="Z12:AA12" si="25">+Z105+Z198+Z291</f>
        <v>0</v>
      </c>
      <c r="AA12" s="99">
        <f t="shared" si="25"/>
        <v>0</v>
      </c>
      <c r="AB12" s="99">
        <f t="shared" ref="AB12:AC12" si="26">+AB105+AB198+AB291</f>
        <v>0</v>
      </c>
      <c r="AC12" s="99">
        <f t="shared" si="26"/>
        <v>0</v>
      </c>
      <c r="AD12" s="99">
        <f t="shared" ref="AD12:AE12" si="27">+AD105+AD198+AD291</f>
        <v>0</v>
      </c>
      <c r="AE12" s="99">
        <f t="shared" si="27"/>
        <v>0</v>
      </c>
      <c r="AF12" s="104">
        <f t="shared" si="12"/>
        <v>0</v>
      </c>
      <c r="AG12" s="105">
        <f t="shared" si="13"/>
        <v>0</v>
      </c>
    </row>
    <row r="13" spans="1:35" ht="15" customHeight="1" outlineLevel="1">
      <c r="A13" s="4" t="s">
        <v>3769</v>
      </c>
      <c r="B13" s="4" t="s">
        <v>48</v>
      </c>
      <c r="C13" s="221"/>
      <c r="D13" s="223"/>
      <c r="E13" s="225"/>
      <c r="F13" s="12" t="s">
        <v>57</v>
      </c>
      <c r="G13" s="35"/>
      <c r="H13" s="35"/>
      <c r="I13" s="35"/>
      <c r="J13" s="35"/>
      <c r="K13" s="35"/>
      <c r="L13" s="35"/>
      <c r="M13" s="35"/>
      <c r="N13" s="35"/>
      <c r="O13" s="99"/>
      <c r="P13" s="99">
        <f>+P106+P199+P292</f>
        <v>0</v>
      </c>
      <c r="Q13" s="99">
        <f t="shared" si="18"/>
        <v>0</v>
      </c>
      <c r="R13" s="99">
        <f t="shared" si="18"/>
        <v>0</v>
      </c>
      <c r="S13" s="99">
        <f t="shared" si="18"/>
        <v>0</v>
      </c>
      <c r="T13" s="99">
        <f t="shared" si="18"/>
        <v>0</v>
      </c>
      <c r="U13" s="99">
        <f t="shared" si="18"/>
        <v>0</v>
      </c>
      <c r="V13" s="99">
        <f t="shared" si="18"/>
        <v>0</v>
      </c>
      <c r="W13" s="99">
        <f t="shared" si="18"/>
        <v>0</v>
      </c>
      <c r="X13" s="99">
        <f t="shared" si="18"/>
        <v>0</v>
      </c>
      <c r="Y13" s="99">
        <f t="shared" si="18"/>
        <v>0</v>
      </c>
      <c r="Z13" s="99">
        <f t="shared" ref="Z13:AA13" si="28">+Z106+Z199+Z292</f>
        <v>0</v>
      </c>
      <c r="AA13" s="99">
        <f t="shared" si="28"/>
        <v>0</v>
      </c>
      <c r="AB13" s="99">
        <f t="shared" ref="AB13:AC13" si="29">+AB106+AB199+AB292</f>
        <v>0</v>
      </c>
      <c r="AC13" s="99">
        <f t="shared" si="29"/>
        <v>0</v>
      </c>
      <c r="AD13" s="99">
        <f t="shared" ref="AD13:AE13" si="30">+AD106+AD199+AD292</f>
        <v>0</v>
      </c>
      <c r="AE13" s="99">
        <f t="shared" si="30"/>
        <v>0</v>
      </c>
      <c r="AF13" s="104">
        <f t="shared" si="12"/>
        <v>0</v>
      </c>
      <c r="AG13" s="105">
        <f t="shared" si="13"/>
        <v>0</v>
      </c>
    </row>
    <row r="14" spans="1:35" ht="15" customHeight="1" outlineLevel="1">
      <c r="A14" s="4" t="s">
        <v>3769</v>
      </c>
      <c r="B14" s="4" t="s">
        <v>48</v>
      </c>
      <c r="C14" s="221"/>
      <c r="D14" s="223"/>
      <c r="E14" s="225"/>
      <c r="F14" s="12" t="s">
        <v>75</v>
      </c>
      <c r="G14" s="35"/>
      <c r="H14" s="35"/>
      <c r="I14" s="35"/>
      <c r="J14" s="35"/>
      <c r="K14" s="35"/>
      <c r="L14" s="35"/>
      <c r="M14" s="35"/>
      <c r="N14" s="35"/>
      <c r="O14" s="99"/>
      <c r="P14" s="99">
        <f t="shared" ref="P14:P17" si="31">+P107+P200+P293</f>
        <v>0</v>
      </c>
      <c r="Q14" s="99">
        <f t="shared" si="18"/>
        <v>0</v>
      </c>
      <c r="R14" s="99">
        <f t="shared" si="18"/>
        <v>0</v>
      </c>
      <c r="S14" s="99">
        <f t="shared" si="18"/>
        <v>0</v>
      </c>
      <c r="T14" s="99">
        <f t="shared" si="18"/>
        <v>0</v>
      </c>
      <c r="U14" s="99">
        <f t="shared" si="18"/>
        <v>0</v>
      </c>
      <c r="V14" s="99">
        <f t="shared" si="18"/>
        <v>0</v>
      </c>
      <c r="W14" s="99">
        <f t="shared" si="18"/>
        <v>0</v>
      </c>
      <c r="X14" s="99">
        <f t="shared" si="18"/>
        <v>0</v>
      </c>
      <c r="Y14" s="99">
        <f t="shared" si="18"/>
        <v>0</v>
      </c>
      <c r="Z14" s="99">
        <f t="shared" ref="Z14:AA14" si="32">+Z107+Z200+Z293</f>
        <v>0</v>
      </c>
      <c r="AA14" s="99">
        <f t="shared" si="32"/>
        <v>0</v>
      </c>
      <c r="AB14" s="99">
        <f t="shared" ref="AB14:AC14" si="33">+AB107+AB200+AB293</f>
        <v>0</v>
      </c>
      <c r="AC14" s="99">
        <f t="shared" si="33"/>
        <v>0</v>
      </c>
      <c r="AD14" s="99">
        <f t="shared" ref="AD14:AE14" si="34">+AD107+AD200+AD293</f>
        <v>0</v>
      </c>
      <c r="AE14" s="99">
        <f t="shared" si="34"/>
        <v>0</v>
      </c>
      <c r="AF14" s="104">
        <f t="shared" si="12"/>
        <v>0</v>
      </c>
      <c r="AG14" s="105">
        <f t="shared" si="13"/>
        <v>0</v>
      </c>
    </row>
    <row r="15" spans="1:35" ht="15" customHeight="1" outlineLevel="1">
      <c r="A15" s="4" t="s">
        <v>3769</v>
      </c>
      <c r="B15" s="4" t="s">
        <v>48</v>
      </c>
      <c r="C15" s="221"/>
      <c r="D15" s="223"/>
      <c r="E15" s="225"/>
      <c r="F15" s="12" t="s">
        <v>78</v>
      </c>
      <c r="G15" s="35"/>
      <c r="H15" s="35"/>
      <c r="I15" s="35"/>
      <c r="J15" s="35"/>
      <c r="K15" s="35"/>
      <c r="L15" s="35"/>
      <c r="M15" s="35"/>
      <c r="N15" s="35"/>
      <c r="O15" s="99"/>
      <c r="P15" s="99">
        <f t="shared" si="31"/>
        <v>0</v>
      </c>
      <c r="Q15" s="99">
        <f t="shared" si="18"/>
        <v>0</v>
      </c>
      <c r="R15" s="99">
        <f t="shared" si="18"/>
        <v>0</v>
      </c>
      <c r="S15" s="99">
        <f t="shared" si="18"/>
        <v>0</v>
      </c>
      <c r="T15" s="99">
        <f t="shared" si="18"/>
        <v>0</v>
      </c>
      <c r="U15" s="99">
        <f t="shared" si="18"/>
        <v>0</v>
      </c>
      <c r="V15" s="99">
        <f t="shared" si="18"/>
        <v>0</v>
      </c>
      <c r="W15" s="99">
        <f t="shared" si="18"/>
        <v>0</v>
      </c>
      <c r="X15" s="99">
        <f t="shared" si="18"/>
        <v>0</v>
      </c>
      <c r="Y15" s="99">
        <f t="shared" si="18"/>
        <v>0</v>
      </c>
      <c r="Z15" s="99">
        <f t="shared" ref="Z15:AA15" si="35">+Z108+Z201+Z294</f>
        <v>0</v>
      </c>
      <c r="AA15" s="99">
        <f t="shared" si="35"/>
        <v>0</v>
      </c>
      <c r="AB15" s="99">
        <f t="shared" ref="AB15:AC15" si="36">+AB108+AB201+AB294</f>
        <v>0</v>
      </c>
      <c r="AC15" s="99">
        <f t="shared" si="36"/>
        <v>0</v>
      </c>
      <c r="AD15" s="99">
        <f t="shared" ref="AD15:AE15" si="37">+AD108+AD201+AD294</f>
        <v>0</v>
      </c>
      <c r="AE15" s="99">
        <f t="shared" si="37"/>
        <v>0</v>
      </c>
      <c r="AF15" s="104">
        <f t="shared" si="12"/>
        <v>0</v>
      </c>
      <c r="AG15" s="105">
        <f t="shared" si="13"/>
        <v>0</v>
      </c>
    </row>
    <row r="16" spans="1:35" ht="15" customHeight="1" outlineLevel="1">
      <c r="A16" s="4" t="s">
        <v>3769</v>
      </c>
      <c r="B16" s="4" t="s">
        <v>48</v>
      </c>
      <c r="C16" s="221"/>
      <c r="D16" s="223"/>
      <c r="E16" s="225"/>
      <c r="F16" s="12" t="s">
        <v>95</v>
      </c>
      <c r="G16" s="35"/>
      <c r="H16" s="35"/>
      <c r="I16" s="35"/>
      <c r="J16" s="35"/>
      <c r="K16" s="35"/>
      <c r="L16" s="35"/>
      <c r="M16" s="35"/>
      <c r="N16" s="35"/>
      <c r="O16" s="99"/>
      <c r="P16" s="99">
        <f t="shared" si="31"/>
        <v>0</v>
      </c>
      <c r="Q16" s="99">
        <f t="shared" si="18"/>
        <v>0</v>
      </c>
      <c r="R16" s="99">
        <f t="shared" si="18"/>
        <v>0</v>
      </c>
      <c r="S16" s="99">
        <f t="shared" si="18"/>
        <v>0</v>
      </c>
      <c r="T16" s="99">
        <f t="shared" si="18"/>
        <v>0</v>
      </c>
      <c r="U16" s="99">
        <f t="shared" si="18"/>
        <v>0</v>
      </c>
      <c r="V16" s="99">
        <f t="shared" si="18"/>
        <v>0</v>
      </c>
      <c r="W16" s="99">
        <f t="shared" si="18"/>
        <v>0</v>
      </c>
      <c r="X16" s="99">
        <f t="shared" si="18"/>
        <v>0</v>
      </c>
      <c r="Y16" s="99">
        <f t="shared" si="18"/>
        <v>0</v>
      </c>
      <c r="Z16" s="99">
        <f t="shared" ref="Z16:AA16" si="38">+Z109+Z202+Z295</f>
        <v>0</v>
      </c>
      <c r="AA16" s="99">
        <f t="shared" si="38"/>
        <v>0</v>
      </c>
      <c r="AB16" s="99">
        <f t="shared" ref="AB16:AC16" si="39">+AB109+AB202+AB295</f>
        <v>0</v>
      </c>
      <c r="AC16" s="99">
        <f t="shared" si="39"/>
        <v>0</v>
      </c>
      <c r="AD16" s="99">
        <f t="shared" ref="AD16:AE16" si="40">+AD109+AD202+AD295</f>
        <v>0</v>
      </c>
      <c r="AE16" s="99">
        <f t="shared" si="40"/>
        <v>0</v>
      </c>
      <c r="AF16" s="104"/>
      <c r="AG16" s="105"/>
    </row>
    <row r="17" spans="1:35" ht="15" customHeight="1" outlineLevel="1">
      <c r="A17" s="4" t="s">
        <v>3769</v>
      </c>
      <c r="B17" s="4" t="s">
        <v>48</v>
      </c>
      <c r="C17" s="221"/>
      <c r="D17" s="223"/>
      <c r="E17" s="225"/>
      <c r="F17" s="12" t="s">
        <v>96</v>
      </c>
      <c r="G17" s="35"/>
      <c r="H17" s="35"/>
      <c r="I17" s="35"/>
      <c r="J17" s="35"/>
      <c r="K17" s="35"/>
      <c r="L17" s="35"/>
      <c r="M17" s="35"/>
      <c r="N17" s="35"/>
      <c r="O17" s="99"/>
      <c r="P17" s="99">
        <f t="shared" si="31"/>
        <v>0</v>
      </c>
      <c r="Q17" s="99">
        <f t="shared" si="18"/>
        <v>0</v>
      </c>
      <c r="R17" s="99">
        <f t="shared" si="18"/>
        <v>0</v>
      </c>
      <c r="S17" s="99">
        <f t="shared" si="18"/>
        <v>0</v>
      </c>
      <c r="T17" s="99">
        <f t="shared" si="18"/>
        <v>0</v>
      </c>
      <c r="U17" s="99">
        <f t="shared" si="18"/>
        <v>0</v>
      </c>
      <c r="V17" s="99">
        <f t="shared" si="18"/>
        <v>0</v>
      </c>
      <c r="W17" s="99">
        <f t="shared" si="18"/>
        <v>0</v>
      </c>
      <c r="X17" s="99">
        <f t="shared" si="18"/>
        <v>0</v>
      </c>
      <c r="Y17" s="99">
        <f t="shared" si="18"/>
        <v>0</v>
      </c>
      <c r="Z17" s="99">
        <f t="shared" ref="Z17:AA17" si="41">+Z110+Z203+Z296</f>
        <v>0</v>
      </c>
      <c r="AA17" s="99">
        <f t="shared" si="41"/>
        <v>0</v>
      </c>
      <c r="AB17" s="99">
        <f t="shared" ref="AB17:AC17" si="42">+AB110+AB203+AB296</f>
        <v>0</v>
      </c>
      <c r="AC17" s="99">
        <f t="shared" si="42"/>
        <v>0</v>
      </c>
      <c r="AD17" s="99">
        <f t="shared" ref="AD17:AE17" si="43">+AD110+AD203+AD296</f>
        <v>0</v>
      </c>
      <c r="AE17" s="99">
        <f t="shared" si="43"/>
        <v>0</v>
      </c>
      <c r="AF17" s="104"/>
      <c r="AG17" s="105"/>
    </row>
    <row r="18" spans="1:35" ht="15" customHeight="1">
      <c r="A18" s="4" t="s">
        <v>3769</v>
      </c>
      <c r="B18" s="4" t="s">
        <v>48</v>
      </c>
      <c r="C18" s="221"/>
      <c r="D18" s="223"/>
      <c r="E18" s="225"/>
      <c r="F18" s="13" t="s">
        <v>90</v>
      </c>
      <c r="G18" s="36"/>
      <c r="H18" s="36"/>
      <c r="I18" s="36"/>
      <c r="J18" s="36"/>
      <c r="K18" s="36"/>
      <c r="L18" s="36"/>
      <c r="M18" s="36"/>
      <c r="N18" s="36"/>
      <c r="O18" s="36"/>
      <c r="P18" s="36" t="str">
        <f t="shared" ref="P18:Y18" si="44">+IFERROR(P9/P8,"")</f>
        <v/>
      </c>
      <c r="Q18" s="36" t="str">
        <f t="shared" si="44"/>
        <v/>
      </c>
      <c r="R18" s="36" t="str">
        <f t="shared" si="44"/>
        <v/>
      </c>
      <c r="S18" s="36" t="str">
        <f t="shared" si="44"/>
        <v/>
      </c>
      <c r="T18" s="36" t="str">
        <f t="shared" si="44"/>
        <v/>
      </c>
      <c r="U18" s="36" t="str">
        <f t="shared" si="44"/>
        <v/>
      </c>
      <c r="V18" s="36" t="str">
        <f t="shared" si="44"/>
        <v/>
      </c>
      <c r="W18" s="36" t="str">
        <f t="shared" si="44"/>
        <v/>
      </c>
      <c r="X18" s="36" t="str">
        <f t="shared" si="44"/>
        <v/>
      </c>
      <c r="Y18" s="36" t="str">
        <f t="shared" si="44"/>
        <v/>
      </c>
      <c r="Z18" s="36" t="str">
        <f t="shared" ref="Z18:AA18" si="45">+IFERROR(Z9/Z8,"")</f>
        <v/>
      </c>
      <c r="AA18" s="36" t="str">
        <f t="shared" si="45"/>
        <v/>
      </c>
      <c r="AB18" s="36" t="str">
        <f t="shared" ref="AB18:AC18" si="46">+IFERROR(AB9/AB8,"")</f>
        <v/>
      </c>
      <c r="AC18" s="36" t="str">
        <f t="shared" si="46"/>
        <v/>
      </c>
      <c r="AD18" s="36" t="str">
        <f t="shared" ref="AD18:AE18" si="47">+IFERROR(AD9/AD8,"")</f>
        <v/>
      </c>
      <c r="AE18" s="36" t="str">
        <f t="shared" si="47"/>
        <v/>
      </c>
      <c r="AF18" s="49" t="str">
        <f>+IFERROR(AF9/AF8,"")</f>
        <v/>
      </c>
      <c r="AG18" s="50" t="str">
        <f>+IFERROR(AG9/AG8,"")</f>
        <v/>
      </c>
    </row>
    <row r="19" spans="1:35" ht="15" customHeight="1">
      <c r="A19" s="4" t="s">
        <v>3769</v>
      </c>
      <c r="B19" s="4" t="s">
        <v>49</v>
      </c>
      <c r="C19" s="221"/>
      <c r="D19" s="223"/>
      <c r="E19" s="225" t="s">
        <v>49</v>
      </c>
      <c r="F19" s="10" t="s">
        <v>40</v>
      </c>
      <c r="G19" s="19"/>
      <c r="H19" s="19"/>
      <c r="I19" s="19"/>
      <c r="J19" s="19"/>
      <c r="K19" s="19"/>
      <c r="L19" s="19"/>
      <c r="M19" s="19"/>
      <c r="N19" s="19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100">
        <f t="shared" ref="AF19:AF26" si="48">+SUM(O19:R19)</f>
        <v>0</v>
      </c>
      <c r="AG19" s="101">
        <f t="shared" ref="AG19:AG26" si="49">+SUM(S19:AD19)</f>
        <v>0</v>
      </c>
      <c r="AI19" s="124">
        <f>+SUMIF($O$1:$AD$1,"REAL",O19:AD19)</f>
        <v>0</v>
      </c>
    </row>
    <row r="20" spans="1:35" ht="15" customHeight="1">
      <c r="A20" s="4" t="s">
        <v>3769</v>
      </c>
      <c r="B20" s="4" t="s">
        <v>49</v>
      </c>
      <c r="C20" s="221"/>
      <c r="D20" s="223"/>
      <c r="E20" s="225"/>
      <c r="F20" s="11" t="s">
        <v>88</v>
      </c>
      <c r="G20" s="34"/>
      <c r="H20" s="34"/>
      <c r="I20" s="34"/>
      <c r="J20" s="34"/>
      <c r="K20" s="34"/>
      <c r="L20" s="34"/>
      <c r="M20" s="34"/>
      <c r="N20" s="34"/>
      <c r="O20" s="98"/>
      <c r="P20" s="98">
        <f>+SUM(P21:P28)</f>
        <v>0</v>
      </c>
      <c r="Q20" s="98">
        <f t="shared" ref="Q20:Y20" si="50">+SUM(Q21:Q28)</f>
        <v>0</v>
      </c>
      <c r="R20" s="98">
        <f t="shared" si="50"/>
        <v>0</v>
      </c>
      <c r="S20" s="98">
        <f t="shared" si="50"/>
        <v>0</v>
      </c>
      <c r="T20" s="98">
        <f t="shared" si="50"/>
        <v>0</v>
      </c>
      <c r="U20" s="98">
        <f t="shared" si="50"/>
        <v>0</v>
      </c>
      <c r="V20" s="98">
        <f t="shared" si="50"/>
        <v>0</v>
      </c>
      <c r="W20" s="98">
        <f t="shared" si="50"/>
        <v>0</v>
      </c>
      <c r="X20" s="98">
        <f t="shared" si="50"/>
        <v>0</v>
      </c>
      <c r="Y20" s="98">
        <f t="shared" si="50"/>
        <v>0</v>
      </c>
      <c r="Z20" s="98">
        <f t="shared" ref="Z20:AA20" si="51">+SUM(Z21:Z28)</f>
        <v>0</v>
      </c>
      <c r="AA20" s="98">
        <f t="shared" si="51"/>
        <v>0</v>
      </c>
      <c r="AB20" s="98">
        <f t="shared" ref="AB20:AC20" si="52">+SUM(AB21:AB28)</f>
        <v>0</v>
      </c>
      <c r="AC20" s="98">
        <f t="shared" si="52"/>
        <v>0</v>
      </c>
      <c r="AD20" s="98">
        <f t="shared" ref="AD20:AE20" si="53">+SUM(AD21:AD28)</f>
        <v>0</v>
      </c>
      <c r="AE20" s="98">
        <f t="shared" si="53"/>
        <v>0</v>
      </c>
      <c r="AF20" s="102">
        <f t="shared" si="48"/>
        <v>0</v>
      </c>
      <c r="AG20" s="103">
        <f t="shared" si="49"/>
        <v>0</v>
      </c>
      <c r="AI20" s="124">
        <f>+SUMIF($O$1:$AD$1,"REAL",O20:AD20)</f>
        <v>0</v>
      </c>
    </row>
    <row r="21" spans="1:35" ht="15" customHeight="1" outlineLevel="1">
      <c r="A21" s="4" t="s">
        <v>3769</v>
      </c>
      <c r="B21" s="4" t="s">
        <v>49</v>
      </c>
      <c r="C21" s="221"/>
      <c r="D21" s="223"/>
      <c r="E21" s="225"/>
      <c r="F21" s="12" t="s">
        <v>77</v>
      </c>
      <c r="G21" s="35"/>
      <c r="H21" s="35"/>
      <c r="I21" s="35"/>
      <c r="J21" s="35"/>
      <c r="K21" s="35"/>
      <c r="L21" s="35"/>
      <c r="M21" s="35"/>
      <c r="N21" s="35"/>
      <c r="O21" s="99"/>
      <c r="P21" s="99">
        <f>+P114+P207+P300</f>
        <v>0</v>
      </c>
      <c r="Q21" s="99">
        <f t="shared" ref="Q21:Y28" si="54">+Q114+Q207+Q300</f>
        <v>0</v>
      </c>
      <c r="R21" s="99">
        <f t="shared" si="54"/>
        <v>0</v>
      </c>
      <c r="S21" s="99">
        <f t="shared" si="54"/>
        <v>0</v>
      </c>
      <c r="T21" s="99">
        <f t="shared" si="54"/>
        <v>0</v>
      </c>
      <c r="U21" s="99">
        <f t="shared" si="54"/>
        <v>0</v>
      </c>
      <c r="V21" s="99">
        <f t="shared" si="54"/>
        <v>0</v>
      </c>
      <c r="W21" s="99">
        <f t="shared" si="54"/>
        <v>0</v>
      </c>
      <c r="X21" s="99">
        <f t="shared" si="54"/>
        <v>0</v>
      </c>
      <c r="Y21" s="99">
        <f t="shared" si="54"/>
        <v>0</v>
      </c>
      <c r="Z21" s="99">
        <f t="shared" ref="Z21:AA21" si="55">+Z114+Z207+Z300</f>
        <v>0</v>
      </c>
      <c r="AA21" s="99">
        <f t="shared" si="55"/>
        <v>0</v>
      </c>
      <c r="AB21" s="99">
        <f t="shared" ref="AB21:AC21" si="56">+AB114+AB207+AB300</f>
        <v>0</v>
      </c>
      <c r="AC21" s="99">
        <f t="shared" si="56"/>
        <v>0</v>
      </c>
      <c r="AD21" s="99">
        <f t="shared" ref="AD21:AE21" si="57">+AD114+AD207+AD300</f>
        <v>0</v>
      </c>
      <c r="AE21" s="99">
        <f t="shared" si="57"/>
        <v>0</v>
      </c>
      <c r="AF21" s="104">
        <f t="shared" si="48"/>
        <v>0</v>
      </c>
      <c r="AG21" s="105">
        <f t="shared" si="49"/>
        <v>0</v>
      </c>
    </row>
    <row r="22" spans="1:35" ht="15" customHeight="1" outlineLevel="1">
      <c r="A22" s="4" t="s">
        <v>3769</v>
      </c>
      <c r="B22" s="4" t="s">
        <v>49</v>
      </c>
      <c r="C22" s="221"/>
      <c r="D22" s="223"/>
      <c r="E22" s="225"/>
      <c r="F22" s="12" t="s">
        <v>58</v>
      </c>
      <c r="G22" s="35"/>
      <c r="H22" s="35"/>
      <c r="I22" s="35"/>
      <c r="J22" s="35"/>
      <c r="K22" s="35"/>
      <c r="L22" s="35"/>
      <c r="M22" s="35"/>
      <c r="N22" s="35"/>
      <c r="O22" s="99"/>
      <c r="P22" s="99">
        <f>+P115+P208+P301</f>
        <v>0</v>
      </c>
      <c r="Q22" s="99">
        <f t="shared" si="54"/>
        <v>0</v>
      </c>
      <c r="R22" s="99">
        <f t="shared" si="54"/>
        <v>0</v>
      </c>
      <c r="S22" s="99">
        <f t="shared" si="54"/>
        <v>0</v>
      </c>
      <c r="T22" s="99">
        <f t="shared" si="54"/>
        <v>0</v>
      </c>
      <c r="U22" s="99">
        <f t="shared" si="54"/>
        <v>0</v>
      </c>
      <c r="V22" s="99">
        <f t="shared" si="54"/>
        <v>0</v>
      </c>
      <c r="W22" s="99">
        <f t="shared" si="54"/>
        <v>0</v>
      </c>
      <c r="X22" s="99">
        <f t="shared" si="54"/>
        <v>0</v>
      </c>
      <c r="Y22" s="99">
        <f t="shared" si="54"/>
        <v>0</v>
      </c>
      <c r="Z22" s="99">
        <f t="shared" ref="Z22:AA22" si="58">+Z115+Z208+Z301</f>
        <v>0</v>
      </c>
      <c r="AA22" s="99">
        <f t="shared" si="58"/>
        <v>0</v>
      </c>
      <c r="AB22" s="99">
        <f t="shared" ref="AB22:AC22" si="59">+AB115+AB208+AB301</f>
        <v>0</v>
      </c>
      <c r="AC22" s="99">
        <f t="shared" si="59"/>
        <v>0</v>
      </c>
      <c r="AD22" s="99">
        <f t="shared" ref="AD22:AE22" si="60">+AD115+AD208+AD301</f>
        <v>0</v>
      </c>
      <c r="AE22" s="99">
        <f t="shared" si="60"/>
        <v>0</v>
      </c>
      <c r="AF22" s="104">
        <f t="shared" si="48"/>
        <v>0</v>
      </c>
      <c r="AG22" s="105">
        <f t="shared" si="49"/>
        <v>0</v>
      </c>
    </row>
    <row r="23" spans="1:35" ht="15" customHeight="1" outlineLevel="1">
      <c r="A23" s="4" t="s">
        <v>3769</v>
      </c>
      <c r="B23" s="4" t="s">
        <v>49</v>
      </c>
      <c r="C23" s="221"/>
      <c r="D23" s="223"/>
      <c r="E23" s="225"/>
      <c r="F23" s="12" t="s">
        <v>59</v>
      </c>
      <c r="G23" s="35"/>
      <c r="H23" s="35"/>
      <c r="I23" s="35"/>
      <c r="J23" s="35"/>
      <c r="K23" s="35"/>
      <c r="L23" s="35"/>
      <c r="M23" s="35"/>
      <c r="N23" s="35"/>
      <c r="O23" s="99"/>
      <c r="P23" s="99">
        <f>+P116+P209+P302</f>
        <v>0</v>
      </c>
      <c r="Q23" s="99">
        <f t="shared" si="54"/>
        <v>0</v>
      </c>
      <c r="R23" s="99">
        <f t="shared" si="54"/>
        <v>0</v>
      </c>
      <c r="S23" s="99">
        <f t="shared" si="54"/>
        <v>0</v>
      </c>
      <c r="T23" s="99">
        <f t="shared" si="54"/>
        <v>0</v>
      </c>
      <c r="U23" s="99">
        <f t="shared" si="54"/>
        <v>0</v>
      </c>
      <c r="V23" s="99">
        <f t="shared" si="54"/>
        <v>0</v>
      </c>
      <c r="W23" s="99">
        <f t="shared" si="54"/>
        <v>0</v>
      </c>
      <c r="X23" s="99">
        <f t="shared" si="54"/>
        <v>0</v>
      </c>
      <c r="Y23" s="99">
        <f t="shared" si="54"/>
        <v>0</v>
      </c>
      <c r="Z23" s="99">
        <f t="shared" ref="Z23:AA23" si="61">+Z116+Z209+Z302</f>
        <v>0</v>
      </c>
      <c r="AA23" s="99">
        <f t="shared" si="61"/>
        <v>0</v>
      </c>
      <c r="AB23" s="99">
        <f t="shared" ref="AB23:AC23" si="62">+AB116+AB209+AB302</f>
        <v>0</v>
      </c>
      <c r="AC23" s="99">
        <f t="shared" si="62"/>
        <v>0</v>
      </c>
      <c r="AD23" s="99">
        <f t="shared" ref="AD23:AE23" si="63">+AD116+AD209+AD302</f>
        <v>0</v>
      </c>
      <c r="AE23" s="99">
        <f t="shared" si="63"/>
        <v>0</v>
      </c>
      <c r="AF23" s="104">
        <f t="shared" si="48"/>
        <v>0</v>
      </c>
      <c r="AG23" s="105">
        <f t="shared" si="49"/>
        <v>0</v>
      </c>
    </row>
    <row r="24" spans="1:35" ht="15" customHeight="1" outlineLevel="1">
      <c r="A24" s="4" t="s">
        <v>3769</v>
      </c>
      <c r="B24" s="4" t="s">
        <v>49</v>
      </c>
      <c r="C24" s="221"/>
      <c r="D24" s="223"/>
      <c r="E24" s="225"/>
      <c r="F24" s="12" t="s">
        <v>60</v>
      </c>
      <c r="G24" s="35"/>
      <c r="H24" s="35"/>
      <c r="I24" s="35"/>
      <c r="J24" s="35"/>
      <c r="K24" s="35"/>
      <c r="L24" s="35"/>
      <c r="M24" s="35"/>
      <c r="N24" s="35"/>
      <c r="O24" s="99"/>
      <c r="P24" s="99">
        <f>+P117+P210+P303</f>
        <v>0</v>
      </c>
      <c r="Q24" s="99">
        <f t="shared" si="54"/>
        <v>0</v>
      </c>
      <c r="R24" s="99">
        <f t="shared" si="54"/>
        <v>0</v>
      </c>
      <c r="S24" s="99">
        <f t="shared" si="54"/>
        <v>0</v>
      </c>
      <c r="T24" s="99">
        <f t="shared" si="54"/>
        <v>0</v>
      </c>
      <c r="U24" s="99">
        <f t="shared" si="54"/>
        <v>0</v>
      </c>
      <c r="V24" s="99">
        <f t="shared" si="54"/>
        <v>0</v>
      </c>
      <c r="W24" s="99">
        <f t="shared" si="54"/>
        <v>0</v>
      </c>
      <c r="X24" s="99">
        <f t="shared" si="54"/>
        <v>0</v>
      </c>
      <c r="Y24" s="99">
        <f t="shared" si="54"/>
        <v>0</v>
      </c>
      <c r="Z24" s="99">
        <f t="shared" ref="Z24:AA24" si="64">+Z117+Z210+Z303</f>
        <v>0</v>
      </c>
      <c r="AA24" s="99">
        <f t="shared" si="64"/>
        <v>0</v>
      </c>
      <c r="AB24" s="99">
        <f t="shared" ref="AB24:AC24" si="65">+AB117+AB210+AB303</f>
        <v>0</v>
      </c>
      <c r="AC24" s="99">
        <f t="shared" si="65"/>
        <v>0</v>
      </c>
      <c r="AD24" s="99">
        <f t="shared" ref="AD24:AE24" si="66">+AD117+AD210+AD303</f>
        <v>0</v>
      </c>
      <c r="AE24" s="99">
        <f t="shared" si="66"/>
        <v>0</v>
      </c>
      <c r="AF24" s="104">
        <f t="shared" si="48"/>
        <v>0</v>
      </c>
      <c r="AG24" s="105">
        <f t="shared" si="49"/>
        <v>0</v>
      </c>
    </row>
    <row r="25" spans="1:35" ht="15" customHeight="1" outlineLevel="1">
      <c r="A25" s="4" t="s">
        <v>3769</v>
      </c>
      <c r="B25" s="4" t="s">
        <v>49</v>
      </c>
      <c r="C25" s="221"/>
      <c r="D25" s="223"/>
      <c r="E25" s="225"/>
      <c r="F25" s="12" t="s">
        <v>74</v>
      </c>
      <c r="G25" s="35"/>
      <c r="H25" s="35"/>
      <c r="I25" s="35"/>
      <c r="J25" s="35"/>
      <c r="K25" s="35"/>
      <c r="L25" s="35"/>
      <c r="M25" s="35"/>
      <c r="N25" s="35"/>
      <c r="O25" s="99"/>
      <c r="P25" s="99">
        <f t="shared" ref="P25:P28" si="67">+P118+P211+P304</f>
        <v>0</v>
      </c>
      <c r="Q25" s="99">
        <f t="shared" si="54"/>
        <v>0</v>
      </c>
      <c r="R25" s="99">
        <f t="shared" si="54"/>
        <v>0</v>
      </c>
      <c r="S25" s="99">
        <f t="shared" si="54"/>
        <v>0</v>
      </c>
      <c r="T25" s="99">
        <f t="shared" si="54"/>
        <v>0</v>
      </c>
      <c r="U25" s="99">
        <f t="shared" si="54"/>
        <v>0</v>
      </c>
      <c r="V25" s="99">
        <f t="shared" si="54"/>
        <v>0</v>
      </c>
      <c r="W25" s="99">
        <f t="shared" si="54"/>
        <v>0</v>
      </c>
      <c r="X25" s="99">
        <f t="shared" si="54"/>
        <v>0</v>
      </c>
      <c r="Y25" s="99">
        <f t="shared" si="54"/>
        <v>0</v>
      </c>
      <c r="Z25" s="99">
        <f t="shared" ref="Z25:AA25" si="68">+Z118+Z211+Z304</f>
        <v>0</v>
      </c>
      <c r="AA25" s="99">
        <f t="shared" si="68"/>
        <v>0</v>
      </c>
      <c r="AB25" s="99">
        <f t="shared" ref="AB25:AC25" si="69">+AB118+AB211+AB304</f>
        <v>0</v>
      </c>
      <c r="AC25" s="99">
        <f t="shared" si="69"/>
        <v>0</v>
      </c>
      <c r="AD25" s="99">
        <f t="shared" ref="AD25:AE25" si="70">+AD118+AD211+AD304</f>
        <v>0</v>
      </c>
      <c r="AE25" s="99">
        <f t="shared" si="70"/>
        <v>0</v>
      </c>
      <c r="AF25" s="104">
        <f t="shared" si="48"/>
        <v>0</v>
      </c>
      <c r="AG25" s="105">
        <f t="shared" si="49"/>
        <v>0</v>
      </c>
    </row>
    <row r="26" spans="1:35" ht="15" customHeight="1" outlineLevel="1">
      <c r="A26" s="4" t="s">
        <v>3769</v>
      </c>
      <c r="B26" s="4" t="s">
        <v>49</v>
      </c>
      <c r="C26" s="221"/>
      <c r="D26" s="223"/>
      <c r="E26" s="225"/>
      <c r="F26" s="12" t="s">
        <v>79</v>
      </c>
      <c r="G26" s="35"/>
      <c r="H26" s="35"/>
      <c r="I26" s="35"/>
      <c r="J26" s="35"/>
      <c r="K26" s="35"/>
      <c r="L26" s="35"/>
      <c r="M26" s="35"/>
      <c r="N26" s="35"/>
      <c r="O26" s="99"/>
      <c r="P26" s="99">
        <f t="shared" si="67"/>
        <v>0</v>
      </c>
      <c r="Q26" s="99">
        <f t="shared" si="54"/>
        <v>0</v>
      </c>
      <c r="R26" s="99">
        <f t="shared" si="54"/>
        <v>0</v>
      </c>
      <c r="S26" s="99">
        <f t="shared" si="54"/>
        <v>0</v>
      </c>
      <c r="T26" s="99">
        <f t="shared" si="54"/>
        <v>0</v>
      </c>
      <c r="U26" s="99">
        <f t="shared" si="54"/>
        <v>0</v>
      </c>
      <c r="V26" s="99">
        <f t="shared" si="54"/>
        <v>0</v>
      </c>
      <c r="W26" s="99">
        <f t="shared" si="54"/>
        <v>0</v>
      </c>
      <c r="X26" s="99">
        <f t="shared" si="54"/>
        <v>0</v>
      </c>
      <c r="Y26" s="99">
        <f t="shared" si="54"/>
        <v>0</v>
      </c>
      <c r="Z26" s="99">
        <f t="shared" ref="Z26:AA26" si="71">+Z119+Z212+Z305</f>
        <v>0</v>
      </c>
      <c r="AA26" s="99">
        <f t="shared" si="71"/>
        <v>0</v>
      </c>
      <c r="AB26" s="99">
        <f t="shared" ref="AB26:AC26" si="72">+AB119+AB212+AB305</f>
        <v>0</v>
      </c>
      <c r="AC26" s="99">
        <f t="shared" si="72"/>
        <v>0</v>
      </c>
      <c r="AD26" s="99">
        <f t="shared" ref="AD26:AE26" si="73">+AD119+AD212+AD305</f>
        <v>0</v>
      </c>
      <c r="AE26" s="99">
        <f t="shared" si="73"/>
        <v>0</v>
      </c>
      <c r="AF26" s="104">
        <f t="shared" si="48"/>
        <v>0</v>
      </c>
      <c r="AG26" s="105">
        <f t="shared" si="49"/>
        <v>0</v>
      </c>
    </row>
    <row r="27" spans="1:35" ht="15" customHeight="1" outlineLevel="1">
      <c r="A27" s="4" t="s">
        <v>3769</v>
      </c>
      <c r="B27" s="4" t="s">
        <v>49</v>
      </c>
      <c r="C27" s="221"/>
      <c r="D27" s="223"/>
      <c r="E27" s="225"/>
      <c r="F27" s="12" t="s">
        <v>97</v>
      </c>
      <c r="G27" s="35"/>
      <c r="H27" s="35"/>
      <c r="I27" s="35"/>
      <c r="J27" s="35"/>
      <c r="K27" s="35"/>
      <c r="L27" s="35"/>
      <c r="M27" s="35"/>
      <c r="N27" s="35"/>
      <c r="O27" s="99"/>
      <c r="P27" s="99">
        <f t="shared" si="67"/>
        <v>0</v>
      </c>
      <c r="Q27" s="99">
        <f t="shared" si="54"/>
        <v>0</v>
      </c>
      <c r="R27" s="99">
        <f t="shared" si="54"/>
        <v>0</v>
      </c>
      <c r="S27" s="99">
        <f t="shared" si="54"/>
        <v>0</v>
      </c>
      <c r="T27" s="99">
        <f t="shared" si="54"/>
        <v>0</v>
      </c>
      <c r="U27" s="99">
        <f t="shared" si="54"/>
        <v>0</v>
      </c>
      <c r="V27" s="99">
        <f t="shared" si="54"/>
        <v>0</v>
      </c>
      <c r="W27" s="99">
        <f t="shared" si="54"/>
        <v>0</v>
      </c>
      <c r="X27" s="99">
        <f t="shared" si="54"/>
        <v>0</v>
      </c>
      <c r="Y27" s="99">
        <f t="shared" si="54"/>
        <v>0</v>
      </c>
      <c r="Z27" s="99">
        <f t="shared" ref="Z27:AA27" si="74">+Z120+Z213+Z306</f>
        <v>0</v>
      </c>
      <c r="AA27" s="99">
        <f t="shared" si="74"/>
        <v>0</v>
      </c>
      <c r="AB27" s="99">
        <f t="shared" ref="AB27:AC27" si="75">+AB120+AB213+AB306</f>
        <v>0</v>
      </c>
      <c r="AC27" s="99">
        <f t="shared" si="75"/>
        <v>0</v>
      </c>
      <c r="AD27" s="99">
        <f t="shared" ref="AD27:AE27" si="76">+AD120+AD213+AD306</f>
        <v>0</v>
      </c>
      <c r="AE27" s="99">
        <f t="shared" si="76"/>
        <v>0</v>
      </c>
      <c r="AF27" s="104"/>
      <c r="AG27" s="105"/>
    </row>
    <row r="28" spans="1:35" ht="15" customHeight="1" outlineLevel="1">
      <c r="A28" s="4" t="s">
        <v>3769</v>
      </c>
      <c r="B28" s="4" t="s">
        <v>49</v>
      </c>
      <c r="C28" s="221"/>
      <c r="D28" s="223"/>
      <c r="E28" s="225"/>
      <c r="F28" s="12" t="s">
        <v>98</v>
      </c>
      <c r="G28" s="35"/>
      <c r="H28" s="35"/>
      <c r="I28" s="35"/>
      <c r="J28" s="35"/>
      <c r="K28" s="35"/>
      <c r="L28" s="35"/>
      <c r="M28" s="35"/>
      <c r="N28" s="35"/>
      <c r="O28" s="99"/>
      <c r="P28" s="99">
        <f t="shared" si="67"/>
        <v>0</v>
      </c>
      <c r="Q28" s="99">
        <f t="shared" si="54"/>
        <v>0</v>
      </c>
      <c r="R28" s="99">
        <f t="shared" si="54"/>
        <v>0</v>
      </c>
      <c r="S28" s="99">
        <f t="shared" si="54"/>
        <v>0</v>
      </c>
      <c r="T28" s="99">
        <f t="shared" si="54"/>
        <v>0</v>
      </c>
      <c r="U28" s="99">
        <f t="shared" si="54"/>
        <v>0</v>
      </c>
      <c r="V28" s="99">
        <f t="shared" si="54"/>
        <v>0</v>
      </c>
      <c r="W28" s="99">
        <f t="shared" si="54"/>
        <v>0</v>
      </c>
      <c r="X28" s="99">
        <f t="shared" si="54"/>
        <v>0</v>
      </c>
      <c r="Y28" s="99">
        <f t="shared" si="54"/>
        <v>0</v>
      </c>
      <c r="Z28" s="99">
        <f t="shared" ref="Z28:AA28" si="77">+Z121+Z214+Z307</f>
        <v>0</v>
      </c>
      <c r="AA28" s="99">
        <f t="shared" si="77"/>
        <v>0</v>
      </c>
      <c r="AB28" s="99">
        <f t="shared" ref="AB28:AC28" si="78">+AB121+AB214+AB307</f>
        <v>0</v>
      </c>
      <c r="AC28" s="99">
        <f t="shared" si="78"/>
        <v>0</v>
      </c>
      <c r="AD28" s="99">
        <f t="shared" ref="AD28:AE28" si="79">+AD121+AD214+AD307</f>
        <v>0</v>
      </c>
      <c r="AE28" s="99">
        <f t="shared" si="79"/>
        <v>0</v>
      </c>
      <c r="AF28" s="104"/>
      <c r="AG28" s="105"/>
    </row>
    <row r="29" spans="1:35" ht="15" customHeight="1">
      <c r="A29" s="4" t="s">
        <v>3769</v>
      </c>
      <c r="B29" s="4" t="s">
        <v>49</v>
      </c>
      <c r="C29" s="221"/>
      <c r="D29" s="223"/>
      <c r="E29" s="225"/>
      <c r="F29" s="13" t="s">
        <v>90</v>
      </c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49" t="str">
        <f t="shared" ref="AF29:AG29" si="80">+IFERROR(AF24/AF23,"")</f>
        <v/>
      </c>
      <c r="AG29" s="50" t="str">
        <f t="shared" si="80"/>
        <v/>
      </c>
    </row>
    <row r="30" spans="1:35" ht="15" customHeight="1">
      <c r="A30" s="4" t="s">
        <v>3769</v>
      </c>
      <c r="B30" s="4" t="s">
        <v>99</v>
      </c>
      <c r="C30" s="221"/>
      <c r="D30" s="223"/>
      <c r="E30" s="225" t="s">
        <v>99</v>
      </c>
      <c r="F30" s="10" t="s">
        <v>40</v>
      </c>
      <c r="G30" s="19"/>
      <c r="H30" s="19"/>
      <c r="I30" s="19"/>
      <c r="J30" s="19"/>
      <c r="K30" s="19"/>
      <c r="L30" s="19"/>
      <c r="M30" s="19"/>
      <c r="N30" s="19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100"/>
      <c r="AG30" s="101"/>
      <c r="AI30" s="124">
        <f>+SUMIF($O$1:$AD$1,"REAL",O30:AD30)</f>
        <v>0</v>
      </c>
    </row>
    <row r="31" spans="1:35" ht="15" customHeight="1">
      <c r="A31" s="4" t="s">
        <v>3769</v>
      </c>
      <c r="B31" s="4" t="s">
        <v>99</v>
      </c>
      <c r="C31" s="221"/>
      <c r="D31" s="223"/>
      <c r="E31" s="225"/>
      <c r="F31" s="11" t="s">
        <v>88</v>
      </c>
      <c r="G31" s="34"/>
      <c r="H31" s="34"/>
      <c r="I31" s="34"/>
      <c r="J31" s="34"/>
      <c r="K31" s="34"/>
      <c r="L31" s="34"/>
      <c r="M31" s="34"/>
      <c r="N31" s="34"/>
      <c r="O31" s="98">
        <f>+SUM(O32:O34)</f>
        <v>0</v>
      </c>
      <c r="P31" s="98">
        <f t="shared" ref="P31:Y31" si="81">+SUM(P32:P34)</f>
        <v>0</v>
      </c>
      <c r="Q31" s="98">
        <f t="shared" si="81"/>
        <v>0</v>
      </c>
      <c r="R31" s="98">
        <f t="shared" si="81"/>
        <v>0</v>
      </c>
      <c r="S31" s="98">
        <f t="shared" si="81"/>
        <v>0</v>
      </c>
      <c r="T31" s="98">
        <f t="shared" si="81"/>
        <v>0</v>
      </c>
      <c r="U31" s="98">
        <f t="shared" si="81"/>
        <v>0</v>
      </c>
      <c r="V31" s="98">
        <f t="shared" si="81"/>
        <v>0</v>
      </c>
      <c r="W31" s="98">
        <f t="shared" si="81"/>
        <v>0</v>
      </c>
      <c r="X31" s="98">
        <f t="shared" si="81"/>
        <v>0</v>
      </c>
      <c r="Y31" s="98">
        <f t="shared" si="81"/>
        <v>0</v>
      </c>
      <c r="Z31" s="98">
        <f t="shared" ref="Z31:AA31" si="82">+SUM(Z32:Z34)</f>
        <v>0</v>
      </c>
      <c r="AA31" s="98">
        <f t="shared" si="82"/>
        <v>0</v>
      </c>
      <c r="AB31" s="98">
        <f t="shared" ref="AB31:AC31" si="83">+SUM(AB32:AB34)</f>
        <v>0</v>
      </c>
      <c r="AC31" s="98">
        <f t="shared" si="83"/>
        <v>0</v>
      </c>
      <c r="AD31" s="98">
        <f t="shared" ref="AD31:AE31" si="84">+SUM(AD32:AD34)</f>
        <v>0</v>
      </c>
      <c r="AE31" s="98">
        <f t="shared" si="84"/>
        <v>0</v>
      </c>
      <c r="AF31" s="102"/>
      <c r="AG31" s="103"/>
      <c r="AI31" s="124">
        <f>+SUMIF($O$1:$AD$1,"REAL",O31:AD31)</f>
        <v>0</v>
      </c>
    </row>
    <row r="32" spans="1:35" ht="15" customHeight="1">
      <c r="A32" s="4" t="s">
        <v>3769</v>
      </c>
      <c r="B32" s="4" t="s">
        <v>99</v>
      </c>
      <c r="C32" s="221"/>
      <c r="D32" s="223"/>
      <c r="E32" s="225"/>
      <c r="F32" s="12" t="s">
        <v>100</v>
      </c>
      <c r="G32" s="35"/>
      <c r="H32" s="35"/>
      <c r="I32" s="35"/>
      <c r="J32" s="35"/>
      <c r="K32" s="35"/>
      <c r="L32" s="35"/>
      <c r="M32" s="35"/>
      <c r="N32" s="35"/>
      <c r="O32" s="99"/>
      <c r="P32" s="99">
        <f>+P125+P218+P311</f>
        <v>0</v>
      </c>
      <c r="Q32" s="99">
        <f t="shared" ref="Q32:Y34" si="85">+Q125+Q218+Q311</f>
        <v>0</v>
      </c>
      <c r="R32" s="99">
        <f t="shared" si="85"/>
        <v>0</v>
      </c>
      <c r="S32" s="99">
        <f t="shared" si="85"/>
        <v>0</v>
      </c>
      <c r="T32" s="99">
        <f t="shared" si="85"/>
        <v>0</v>
      </c>
      <c r="U32" s="99">
        <f t="shared" si="85"/>
        <v>0</v>
      </c>
      <c r="V32" s="99">
        <f t="shared" si="85"/>
        <v>0</v>
      </c>
      <c r="W32" s="99">
        <f t="shared" si="85"/>
        <v>0</v>
      </c>
      <c r="X32" s="99">
        <f t="shared" si="85"/>
        <v>0</v>
      </c>
      <c r="Y32" s="99">
        <f t="shared" si="85"/>
        <v>0</v>
      </c>
      <c r="Z32" s="99">
        <f t="shared" ref="Z32:AA32" si="86">+Z125+Z218+Z311</f>
        <v>0</v>
      </c>
      <c r="AA32" s="99">
        <f t="shared" si="86"/>
        <v>0</v>
      </c>
      <c r="AB32" s="99">
        <f t="shared" ref="AB32:AC32" si="87">+AB125+AB218+AB311</f>
        <v>0</v>
      </c>
      <c r="AC32" s="99">
        <f t="shared" si="87"/>
        <v>0</v>
      </c>
      <c r="AD32" s="99">
        <f t="shared" ref="AD32:AE32" si="88">+AD125+AD218+AD311</f>
        <v>0</v>
      </c>
      <c r="AE32" s="99">
        <f t="shared" si="88"/>
        <v>0</v>
      </c>
      <c r="AF32" s="104"/>
      <c r="AG32" s="105"/>
    </row>
    <row r="33" spans="1:35" ht="15" customHeight="1">
      <c r="A33" s="4" t="s">
        <v>3769</v>
      </c>
      <c r="B33" s="4" t="s">
        <v>99</v>
      </c>
      <c r="C33" s="221"/>
      <c r="D33" s="223"/>
      <c r="E33" s="225"/>
      <c r="F33" s="12" t="s">
        <v>101</v>
      </c>
      <c r="G33" s="35"/>
      <c r="H33" s="35"/>
      <c r="I33" s="35"/>
      <c r="J33" s="35"/>
      <c r="K33" s="35"/>
      <c r="L33" s="35"/>
      <c r="M33" s="35"/>
      <c r="N33" s="35"/>
      <c r="O33" s="99"/>
      <c r="P33" s="99">
        <f t="shared" ref="P33:P34" si="89">+P126+P219+P312</f>
        <v>0</v>
      </c>
      <c r="Q33" s="99">
        <f t="shared" si="85"/>
        <v>0</v>
      </c>
      <c r="R33" s="99">
        <f t="shared" si="85"/>
        <v>0</v>
      </c>
      <c r="S33" s="99">
        <f t="shared" si="85"/>
        <v>0</v>
      </c>
      <c r="T33" s="99">
        <f t="shared" si="85"/>
        <v>0</v>
      </c>
      <c r="U33" s="99">
        <f t="shared" si="85"/>
        <v>0</v>
      </c>
      <c r="V33" s="99">
        <f t="shared" si="85"/>
        <v>0</v>
      </c>
      <c r="W33" s="99">
        <f t="shared" si="85"/>
        <v>0</v>
      </c>
      <c r="X33" s="99">
        <f t="shared" si="85"/>
        <v>0</v>
      </c>
      <c r="Y33" s="99">
        <f t="shared" si="85"/>
        <v>0</v>
      </c>
      <c r="Z33" s="99">
        <f t="shared" ref="Z33:AA33" si="90">+Z126+Z219+Z312</f>
        <v>0</v>
      </c>
      <c r="AA33" s="99">
        <f t="shared" si="90"/>
        <v>0</v>
      </c>
      <c r="AB33" s="99">
        <f t="shared" ref="AB33:AC33" si="91">+AB126+AB219+AB312</f>
        <v>0</v>
      </c>
      <c r="AC33" s="99">
        <f t="shared" si="91"/>
        <v>0</v>
      </c>
      <c r="AD33" s="99">
        <f t="shared" ref="AD33:AE33" si="92">+AD126+AD219+AD312</f>
        <v>0</v>
      </c>
      <c r="AE33" s="99">
        <f t="shared" si="92"/>
        <v>0</v>
      </c>
      <c r="AF33" s="104"/>
      <c r="AG33" s="105"/>
    </row>
    <row r="34" spans="1:35" ht="15" customHeight="1">
      <c r="A34" s="4" t="s">
        <v>3769</v>
      </c>
      <c r="B34" s="4" t="s">
        <v>99</v>
      </c>
      <c r="C34" s="221"/>
      <c r="D34" s="223"/>
      <c r="E34" s="225"/>
      <c r="F34" s="125" t="s">
        <v>102</v>
      </c>
      <c r="G34" s="126"/>
      <c r="H34" s="126"/>
      <c r="I34" s="126"/>
      <c r="J34" s="126"/>
      <c r="K34" s="126"/>
      <c r="L34" s="126"/>
      <c r="M34" s="126"/>
      <c r="N34" s="126"/>
      <c r="O34" s="99"/>
      <c r="P34" s="99">
        <f t="shared" si="89"/>
        <v>0</v>
      </c>
      <c r="Q34" s="99">
        <f t="shared" si="85"/>
        <v>0</v>
      </c>
      <c r="R34" s="99">
        <f t="shared" si="85"/>
        <v>0</v>
      </c>
      <c r="S34" s="99">
        <f t="shared" si="85"/>
        <v>0</v>
      </c>
      <c r="T34" s="99">
        <f t="shared" si="85"/>
        <v>0</v>
      </c>
      <c r="U34" s="99">
        <f t="shared" si="85"/>
        <v>0</v>
      </c>
      <c r="V34" s="99">
        <f t="shared" si="85"/>
        <v>0</v>
      </c>
      <c r="W34" s="99">
        <f t="shared" si="85"/>
        <v>0</v>
      </c>
      <c r="X34" s="99">
        <f t="shared" si="85"/>
        <v>0</v>
      </c>
      <c r="Y34" s="99">
        <f t="shared" si="85"/>
        <v>0</v>
      </c>
      <c r="Z34" s="99">
        <f t="shared" ref="Z34:AA34" si="93">+Z127+Z220+Z313</f>
        <v>0</v>
      </c>
      <c r="AA34" s="99">
        <f t="shared" si="93"/>
        <v>0</v>
      </c>
      <c r="AB34" s="99">
        <f t="shared" ref="AB34:AC34" si="94">+AB127+AB220+AB313</f>
        <v>0</v>
      </c>
      <c r="AC34" s="99">
        <f t="shared" si="94"/>
        <v>0</v>
      </c>
      <c r="AD34" s="99">
        <f t="shared" ref="AD34:AE34" si="95">+AD127+AD220+AD313</f>
        <v>0</v>
      </c>
      <c r="AE34" s="99">
        <f t="shared" si="95"/>
        <v>0</v>
      </c>
      <c r="AF34" s="127"/>
      <c r="AG34" s="128"/>
      <c r="AI34" s="129"/>
    </row>
    <row r="35" spans="1:35" ht="15" customHeight="1">
      <c r="A35" s="4" t="s">
        <v>3769</v>
      </c>
      <c r="B35" s="4" t="s">
        <v>99</v>
      </c>
      <c r="C35" s="221"/>
      <c r="D35" s="223"/>
      <c r="E35" s="225"/>
      <c r="F35" s="13" t="s">
        <v>90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53"/>
      <c r="AG35" s="54"/>
    </row>
    <row r="36" spans="1:35" ht="15" customHeight="1" collapsed="1">
      <c r="A36" s="4" t="s">
        <v>3769</v>
      </c>
      <c r="B36" s="4" t="s">
        <v>54</v>
      </c>
      <c r="C36" s="221"/>
      <c r="D36" s="223"/>
      <c r="E36" s="225" t="s">
        <v>54</v>
      </c>
      <c r="F36" s="10" t="s">
        <v>40</v>
      </c>
      <c r="G36" s="19"/>
      <c r="H36" s="19"/>
      <c r="I36" s="19"/>
      <c r="J36" s="19"/>
      <c r="K36" s="19"/>
      <c r="L36" s="19"/>
      <c r="M36" s="19"/>
      <c r="N36" s="19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100">
        <f t="shared" ref="AF36:AF37" si="96">+SUM(O36:R36)</f>
        <v>0</v>
      </c>
      <c r="AG36" s="101">
        <f t="shared" ref="AG36:AG37" si="97">+SUM(S36:AD36)</f>
        <v>0</v>
      </c>
      <c r="AI36" s="124">
        <f>+SUMIF($O$1:$AD$1,"REAL",O36:AD36)</f>
        <v>0</v>
      </c>
    </row>
    <row r="37" spans="1:35" ht="15" customHeight="1">
      <c r="A37" s="4" t="s">
        <v>3769</v>
      </c>
      <c r="B37" s="4" t="s">
        <v>54</v>
      </c>
      <c r="C37" s="221"/>
      <c r="D37" s="223"/>
      <c r="E37" s="225"/>
      <c r="F37" s="11" t="s">
        <v>88</v>
      </c>
      <c r="G37" s="34"/>
      <c r="H37" s="34"/>
      <c r="I37" s="34"/>
      <c r="J37" s="34"/>
      <c r="K37" s="34"/>
      <c r="L37" s="34"/>
      <c r="M37" s="34"/>
      <c r="N37" s="34"/>
      <c r="O37" s="98"/>
      <c r="P37" s="98">
        <f>+P130+P223+P316</f>
        <v>0</v>
      </c>
      <c r="Q37" s="98">
        <f t="shared" ref="Q37:Y37" si="98">+Q130+Q223+Q316</f>
        <v>0</v>
      </c>
      <c r="R37" s="98">
        <f t="shared" si="98"/>
        <v>0</v>
      </c>
      <c r="S37" s="98">
        <f t="shared" si="98"/>
        <v>0</v>
      </c>
      <c r="T37" s="98">
        <f t="shared" si="98"/>
        <v>0</v>
      </c>
      <c r="U37" s="98">
        <f t="shared" si="98"/>
        <v>0</v>
      </c>
      <c r="V37" s="98">
        <f t="shared" si="98"/>
        <v>0</v>
      </c>
      <c r="W37" s="98">
        <f t="shared" si="98"/>
        <v>0</v>
      </c>
      <c r="X37" s="98">
        <f t="shared" si="98"/>
        <v>0</v>
      </c>
      <c r="Y37" s="98">
        <f t="shared" si="98"/>
        <v>0</v>
      </c>
      <c r="Z37" s="98">
        <f t="shared" ref="Z37:AA37" si="99">+Z130+Z223+Z316</f>
        <v>0</v>
      </c>
      <c r="AA37" s="98">
        <f t="shared" si="99"/>
        <v>0</v>
      </c>
      <c r="AB37" s="98">
        <f t="shared" ref="AB37:AC37" si="100">+AB130+AB223+AB316</f>
        <v>0</v>
      </c>
      <c r="AC37" s="98">
        <f t="shared" si="100"/>
        <v>0</v>
      </c>
      <c r="AD37" s="98">
        <f t="shared" ref="AD37:AE37" si="101">+AD130+AD223+AD316</f>
        <v>0</v>
      </c>
      <c r="AE37" s="98">
        <f t="shared" si="101"/>
        <v>0</v>
      </c>
      <c r="AF37" s="102">
        <f t="shared" si="96"/>
        <v>0</v>
      </c>
      <c r="AG37" s="103">
        <f t="shared" si="97"/>
        <v>0</v>
      </c>
      <c r="AI37" s="124">
        <f>+SUMIF($O$1:$AD$1,"REAL",O37:AD37)</f>
        <v>0</v>
      </c>
    </row>
    <row r="38" spans="1:35" s="8" customFormat="1" ht="15" customHeight="1">
      <c r="A38" s="4" t="s">
        <v>3769</v>
      </c>
      <c r="B38" s="4" t="s">
        <v>54</v>
      </c>
      <c r="C38" s="221"/>
      <c r="D38" s="224"/>
      <c r="E38" s="225"/>
      <c r="F38" s="13" t="s">
        <v>90</v>
      </c>
      <c r="G38" s="36"/>
      <c r="H38" s="36"/>
      <c r="I38" s="36"/>
      <c r="J38" s="36"/>
      <c r="K38" s="36"/>
      <c r="L38" s="36"/>
      <c r="M38" s="36"/>
      <c r="N38" s="36"/>
      <c r="O38" s="36"/>
      <c r="P38" s="36" t="str">
        <f>+IFERROR(P37/P36,"")</f>
        <v/>
      </c>
      <c r="Q38" s="36" t="str">
        <f t="shared" ref="Q38:Y38" si="102">+IFERROR(Q37/Q36,"")</f>
        <v/>
      </c>
      <c r="R38" s="36" t="str">
        <f t="shared" si="102"/>
        <v/>
      </c>
      <c r="S38" s="36" t="str">
        <f t="shared" si="102"/>
        <v/>
      </c>
      <c r="T38" s="36" t="str">
        <f t="shared" si="102"/>
        <v/>
      </c>
      <c r="U38" s="36" t="str">
        <f t="shared" si="102"/>
        <v/>
      </c>
      <c r="V38" s="36" t="str">
        <f t="shared" si="102"/>
        <v/>
      </c>
      <c r="W38" s="36" t="str">
        <f t="shared" si="102"/>
        <v/>
      </c>
      <c r="X38" s="36" t="str">
        <f t="shared" si="102"/>
        <v/>
      </c>
      <c r="Y38" s="36" t="str">
        <f t="shared" si="102"/>
        <v/>
      </c>
      <c r="Z38" s="36" t="str">
        <f t="shared" ref="Z38:AA38" si="103">+IFERROR(Z37/Z36,"")</f>
        <v/>
      </c>
      <c r="AA38" s="36" t="str">
        <f t="shared" si="103"/>
        <v/>
      </c>
      <c r="AB38" s="36" t="str">
        <f t="shared" ref="AB38:AC38" si="104">+IFERROR(AB37/AB36,"")</f>
        <v/>
      </c>
      <c r="AC38" s="36" t="str">
        <f t="shared" si="104"/>
        <v/>
      </c>
      <c r="AD38" s="36" t="str">
        <f t="shared" ref="AD38:AE38" si="105">+IFERROR(AD37/AD36,"")</f>
        <v/>
      </c>
      <c r="AE38" s="36" t="str">
        <f t="shared" si="105"/>
        <v/>
      </c>
      <c r="AF38" s="49" t="str">
        <f t="shared" ref="AF38:AG38" si="106">+IFERROR(AF37/AF36,"")</f>
        <v/>
      </c>
      <c r="AG38" s="50" t="str">
        <f t="shared" si="106"/>
        <v/>
      </c>
      <c r="AH38" s="4"/>
      <c r="AI38" s="1"/>
    </row>
    <row r="39" spans="1:35" ht="15" customHeight="1">
      <c r="A39" s="4" t="s">
        <v>3769</v>
      </c>
      <c r="B39" s="4" t="s">
        <v>50</v>
      </c>
      <c r="C39" s="221"/>
      <c r="D39" s="226" t="s">
        <v>36</v>
      </c>
      <c r="E39" s="225" t="s">
        <v>50</v>
      </c>
      <c r="F39" s="10" t="s">
        <v>40</v>
      </c>
      <c r="G39" s="19"/>
      <c r="H39" s="19"/>
      <c r="I39" s="19"/>
      <c r="J39" s="19"/>
      <c r="K39" s="19"/>
      <c r="L39" s="19"/>
      <c r="M39" s="19"/>
      <c r="N39" s="19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100">
        <f t="shared" ref="AF39:AF42" si="107">+SUM(O39:R39)</f>
        <v>0</v>
      </c>
      <c r="AG39" s="101">
        <f t="shared" ref="AG39:AG42" si="108">+SUM(S39:AD39)</f>
        <v>0</v>
      </c>
      <c r="AI39" s="124">
        <f>+SUMIF($O$1:$AD$1,"REAL",O39:AD39)</f>
        <v>0</v>
      </c>
    </row>
    <row r="40" spans="1:35" ht="13.8">
      <c r="A40" s="4" t="s">
        <v>3769</v>
      </c>
      <c r="B40" s="4" t="s">
        <v>50</v>
      </c>
      <c r="C40" s="221"/>
      <c r="D40" s="226"/>
      <c r="E40" s="225"/>
      <c r="F40" s="11" t="s">
        <v>88</v>
      </c>
      <c r="G40" s="34"/>
      <c r="H40" s="34"/>
      <c r="I40" s="34"/>
      <c r="J40" s="34"/>
      <c r="K40" s="34"/>
      <c r="L40" s="34"/>
      <c r="M40" s="34"/>
      <c r="N40" s="34"/>
      <c r="O40" s="98"/>
      <c r="P40" s="98">
        <f>SUM(P41:P42)</f>
        <v>0</v>
      </c>
      <c r="Q40" s="98">
        <f t="shared" ref="Q40:Y40" si="109">SUM(Q41:Q42)</f>
        <v>0</v>
      </c>
      <c r="R40" s="98">
        <f t="shared" si="109"/>
        <v>0</v>
      </c>
      <c r="S40" s="98">
        <f t="shared" si="109"/>
        <v>0</v>
      </c>
      <c r="T40" s="98">
        <f t="shared" si="109"/>
        <v>0</v>
      </c>
      <c r="U40" s="98">
        <f t="shared" si="109"/>
        <v>0</v>
      </c>
      <c r="V40" s="98">
        <f t="shared" si="109"/>
        <v>0</v>
      </c>
      <c r="W40" s="98">
        <f t="shared" si="109"/>
        <v>11</v>
      </c>
      <c r="X40" s="98">
        <f t="shared" si="109"/>
        <v>0</v>
      </c>
      <c r="Y40" s="98">
        <f t="shared" si="109"/>
        <v>1</v>
      </c>
      <c r="Z40" s="98">
        <f t="shared" ref="Z40:AA40" si="110">SUM(Z41:Z42)</f>
        <v>2</v>
      </c>
      <c r="AA40" s="98">
        <f t="shared" si="110"/>
        <v>1</v>
      </c>
      <c r="AB40" s="98">
        <f t="shared" ref="AB40:AC40" si="111">SUM(AB41:AB42)</f>
        <v>1</v>
      </c>
      <c r="AC40" s="98">
        <f t="shared" si="111"/>
        <v>3</v>
      </c>
      <c r="AD40" s="98">
        <f t="shared" ref="AD40:AE40" si="112">SUM(AD41:AD42)</f>
        <v>1</v>
      </c>
      <c r="AE40" s="98">
        <f t="shared" si="112"/>
        <v>1</v>
      </c>
      <c r="AF40" s="102">
        <f t="shared" si="107"/>
        <v>0</v>
      </c>
      <c r="AG40" s="103">
        <f t="shared" si="108"/>
        <v>20</v>
      </c>
      <c r="AI40" s="124">
        <f>+SUMIF($O$1:$AD$1,"REAL",O40:AD40)</f>
        <v>20</v>
      </c>
    </row>
    <row r="41" spans="1:35" ht="15" customHeight="1" outlineLevel="1">
      <c r="A41" s="4" t="s">
        <v>3769</v>
      </c>
      <c r="B41" s="4" t="s">
        <v>50</v>
      </c>
      <c r="C41" s="221"/>
      <c r="D41" s="226"/>
      <c r="E41" s="225"/>
      <c r="F41" s="12" t="s">
        <v>1</v>
      </c>
      <c r="G41" s="35"/>
      <c r="H41" s="35"/>
      <c r="I41" s="35"/>
      <c r="J41" s="35"/>
      <c r="K41" s="35"/>
      <c r="L41" s="35"/>
      <c r="M41" s="35"/>
      <c r="N41" s="35"/>
      <c r="O41" s="99"/>
      <c r="P41" s="99">
        <f>+P134+P227+P320</f>
        <v>0</v>
      </c>
      <c r="Q41" s="99">
        <f t="shared" ref="Q41:Y45" si="113">+Q134+Q227+Q320</f>
        <v>0</v>
      </c>
      <c r="R41" s="99">
        <f t="shared" si="113"/>
        <v>0</v>
      </c>
      <c r="S41" s="99">
        <f t="shared" si="113"/>
        <v>0</v>
      </c>
      <c r="T41" s="99">
        <f t="shared" si="113"/>
        <v>0</v>
      </c>
      <c r="U41" s="99">
        <f t="shared" si="113"/>
        <v>0</v>
      </c>
      <c r="V41" s="99">
        <f t="shared" si="113"/>
        <v>0</v>
      </c>
      <c r="W41" s="99">
        <f t="shared" si="113"/>
        <v>11</v>
      </c>
      <c r="X41" s="99">
        <f t="shared" si="113"/>
        <v>0</v>
      </c>
      <c r="Y41" s="99">
        <f t="shared" si="113"/>
        <v>1</v>
      </c>
      <c r="Z41" s="99">
        <f t="shared" ref="Z41:AA41" si="114">+Z134+Z227+Z320</f>
        <v>2</v>
      </c>
      <c r="AA41" s="99">
        <f t="shared" si="114"/>
        <v>1</v>
      </c>
      <c r="AB41" s="99">
        <f t="shared" ref="AB41:AC41" si="115">+AB134+AB227+AB320</f>
        <v>1</v>
      </c>
      <c r="AC41" s="99">
        <f t="shared" si="115"/>
        <v>3</v>
      </c>
      <c r="AD41" s="99">
        <f t="shared" ref="AD41:AE41" si="116">+AD134+AD227+AD320</f>
        <v>1</v>
      </c>
      <c r="AE41" s="99">
        <f t="shared" si="116"/>
        <v>1</v>
      </c>
      <c r="AF41" s="104">
        <f t="shared" si="107"/>
        <v>0</v>
      </c>
      <c r="AG41" s="105">
        <f t="shared" si="108"/>
        <v>20</v>
      </c>
    </row>
    <row r="42" spans="1:35" ht="15" customHeight="1" outlineLevel="1">
      <c r="A42" s="4" t="s">
        <v>3769</v>
      </c>
      <c r="B42" s="4" t="s">
        <v>50</v>
      </c>
      <c r="C42" s="221"/>
      <c r="D42" s="226"/>
      <c r="E42" s="225"/>
      <c r="F42" s="12" t="s">
        <v>2</v>
      </c>
      <c r="G42" s="35"/>
      <c r="H42" s="35"/>
      <c r="I42" s="35"/>
      <c r="J42" s="35"/>
      <c r="K42" s="35"/>
      <c r="L42" s="35"/>
      <c r="M42" s="35"/>
      <c r="N42" s="35"/>
      <c r="O42" s="99"/>
      <c r="P42" s="99">
        <f>+P135+P228+P321</f>
        <v>0</v>
      </c>
      <c r="Q42" s="99">
        <f t="shared" si="113"/>
        <v>0</v>
      </c>
      <c r="R42" s="99">
        <f t="shared" si="113"/>
        <v>0</v>
      </c>
      <c r="S42" s="99">
        <f t="shared" si="113"/>
        <v>0</v>
      </c>
      <c r="T42" s="99">
        <f t="shared" si="113"/>
        <v>0</v>
      </c>
      <c r="U42" s="99">
        <f t="shared" si="113"/>
        <v>0</v>
      </c>
      <c r="V42" s="99">
        <f t="shared" si="113"/>
        <v>0</v>
      </c>
      <c r="W42" s="99">
        <f t="shared" si="113"/>
        <v>0</v>
      </c>
      <c r="X42" s="99">
        <f t="shared" si="113"/>
        <v>0</v>
      </c>
      <c r="Y42" s="99">
        <f t="shared" si="113"/>
        <v>0</v>
      </c>
      <c r="Z42" s="99">
        <f t="shared" ref="Z42:AA42" si="117">+Z135+Z228+Z321</f>
        <v>0</v>
      </c>
      <c r="AA42" s="99">
        <f t="shared" si="117"/>
        <v>0</v>
      </c>
      <c r="AB42" s="99">
        <f t="shared" ref="AB42:AC42" si="118">+AB135+AB228+AB321</f>
        <v>0</v>
      </c>
      <c r="AC42" s="99">
        <f t="shared" si="118"/>
        <v>0</v>
      </c>
      <c r="AD42" s="99">
        <f t="shared" ref="AD42:AE42" si="119">+AD135+AD228+AD321</f>
        <v>0</v>
      </c>
      <c r="AE42" s="99">
        <f t="shared" si="119"/>
        <v>0</v>
      </c>
      <c r="AF42" s="104">
        <f t="shared" si="107"/>
        <v>0</v>
      </c>
      <c r="AG42" s="105">
        <f t="shared" si="108"/>
        <v>0</v>
      </c>
    </row>
    <row r="43" spans="1:35" ht="15" customHeight="1" outlineLevel="1">
      <c r="A43" s="4" t="s">
        <v>3769</v>
      </c>
      <c r="B43" s="4" t="s">
        <v>50</v>
      </c>
      <c r="C43" s="221"/>
      <c r="D43" s="226"/>
      <c r="E43" s="225"/>
      <c r="F43" s="14" t="s">
        <v>83</v>
      </c>
      <c r="G43" s="37"/>
      <c r="H43" s="37"/>
      <c r="I43" s="37"/>
      <c r="J43" s="37"/>
      <c r="K43" s="37"/>
      <c r="L43" s="37"/>
      <c r="M43" s="37"/>
      <c r="N43" s="37"/>
      <c r="O43" s="106"/>
      <c r="P43" s="106">
        <f>+P136+P229+P322</f>
        <v>0</v>
      </c>
      <c r="Q43" s="106">
        <f t="shared" si="113"/>
        <v>0</v>
      </c>
      <c r="R43" s="106">
        <f t="shared" si="113"/>
        <v>0</v>
      </c>
      <c r="S43" s="106">
        <f t="shared" si="113"/>
        <v>0</v>
      </c>
      <c r="T43" s="106">
        <f t="shared" si="113"/>
        <v>0</v>
      </c>
      <c r="U43" s="106">
        <f t="shared" si="113"/>
        <v>0</v>
      </c>
      <c r="V43" s="106">
        <f t="shared" si="113"/>
        <v>0</v>
      </c>
      <c r="W43" s="106">
        <f t="shared" si="113"/>
        <v>0</v>
      </c>
      <c r="X43" s="106">
        <f t="shared" si="113"/>
        <v>0</v>
      </c>
      <c r="Y43" s="106">
        <f t="shared" si="113"/>
        <v>0</v>
      </c>
      <c r="Z43" s="106">
        <f t="shared" ref="Z43:AA43" si="120">+Z136+Z229+Z322</f>
        <v>0</v>
      </c>
      <c r="AA43" s="106">
        <f t="shared" si="120"/>
        <v>0</v>
      </c>
      <c r="AB43" s="106">
        <f t="shared" ref="AB43:AC43" si="121">+AB136+AB229+AB322</f>
        <v>0</v>
      </c>
      <c r="AC43" s="106">
        <f t="shared" si="121"/>
        <v>0</v>
      </c>
      <c r="AD43" s="106">
        <f t="shared" ref="AD43:AE43" si="122">+AD136+AD229+AD322</f>
        <v>0</v>
      </c>
      <c r="AE43" s="106">
        <f t="shared" si="122"/>
        <v>0</v>
      </c>
      <c r="AF43" s="107">
        <f t="shared" ref="AF43" si="123">+SUMIF($O$1:$AD$1,"REAL",O43:AD43)</f>
        <v>0</v>
      </c>
      <c r="AG43" s="108"/>
    </row>
    <row r="44" spans="1:35" ht="15" customHeight="1" outlineLevel="1">
      <c r="A44" s="4" t="s">
        <v>3769</v>
      </c>
      <c r="B44" s="4" t="s">
        <v>50</v>
      </c>
      <c r="C44" s="221"/>
      <c r="D44" s="226"/>
      <c r="E44" s="225"/>
      <c r="F44" s="14" t="s">
        <v>103</v>
      </c>
      <c r="G44" s="37"/>
      <c r="H44" s="37"/>
      <c r="I44" s="37"/>
      <c r="J44" s="37"/>
      <c r="K44" s="37"/>
      <c r="L44" s="37"/>
      <c r="M44" s="37"/>
      <c r="N44" s="37"/>
      <c r="O44" s="106"/>
      <c r="P44" s="106">
        <f t="shared" ref="P44:P45" si="124">+P137+P230+P323</f>
        <v>0</v>
      </c>
      <c r="Q44" s="106">
        <f t="shared" si="113"/>
        <v>0</v>
      </c>
      <c r="R44" s="106">
        <f t="shared" si="113"/>
        <v>0</v>
      </c>
      <c r="S44" s="106">
        <f t="shared" si="113"/>
        <v>0</v>
      </c>
      <c r="T44" s="106">
        <f t="shared" si="113"/>
        <v>0</v>
      </c>
      <c r="U44" s="106">
        <f t="shared" si="113"/>
        <v>0</v>
      </c>
      <c r="V44" s="106">
        <f t="shared" si="113"/>
        <v>0</v>
      </c>
      <c r="W44" s="106">
        <f t="shared" si="113"/>
        <v>0</v>
      </c>
      <c r="X44" s="106">
        <f t="shared" si="113"/>
        <v>0</v>
      </c>
      <c r="Y44" s="106">
        <f t="shared" si="113"/>
        <v>0</v>
      </c>
      <c r="Z44" s="106">
        <f t="shared" ref="Z44:AA44" si="125">+Z137+Z230+Z323</f>
        <v>0</v>
      </c>
      <c r="AA44" s="106">
        <f t="shared" si="125"/>
        <v>0</v>
      </c>
      <c r="AB44" s="106">
        <f t="shared" ref="AB44:AC44" si="126">+AB137+AB230+AB323</f>
        <v>0</v>
      </c>
      <c r="AC44" s="106">
        <f t="shared" si="126"/>
        <v>0</v>
      </c>
      <c r="AD44" s="106">
        <f t="shared" ref="AD44:AE44" si="127">+AD137+AD230+AD323</f>
        <v>0</v>
      </c>
      <c r="AE44" s="106">
        <f t="shared" si="127"/>
        <v>0</v>
      </c>
      <c r="AF44" s="107"/>
      <c r="AG44" s="108"/>
    </row>
    <row r="45" spans="1:35" ht="15" customHeight="1" outlineLevel="1">
      <c r="A45" s="4" t="s">
        <v>3769</v>
      </c>
      <c r="B45" s="4" t="s">
        <v>50</v>
      </c>
      <c r="C45" s="221"/>
      <c r="D45" s="226"/>
      <c r="E45" s="225"/>
      <c r="F45" s="14" t="s">
        <v>104</v>
      </c>
      <c r="G45" s="37"/>
      <c r="H45" s="37"/>
      <c r="I45" s="37"/>
      <c r="J45" s="37"/>
      <c r="K45" s="37"/>
      <c r="L45" s="37"/>
      <c r="M45" s="37"/>
      <c r="N45" s="37"/>
      <c r="O45" s="106"/>
      <c r="P45" s="106">
        <f t="shared" si="124"/>
        <v>0</v>
      </c>
      <c r="Q45" s="106">
        <f t="shared" si="113"/>
        <v>0</v>
      </c>
      <c r="R45" s="106">
        <f t="shared" si="113"/>
        <v>0</v>
      </c>
      <c r="S45" s="106">
        <f t="shared" si="113"/>
        <v>0</v>
      </c>
      <c r="T45" s="106">
        <f t="shared" si="113"/>
        <v>0</v>
      </c>
      <c r="U45" s="106">
        <f t="shared" si="113"/>
        <v>0</v>
      </c>
      <c r="V45" s="106">
        <f t="shared" si="113"/>
        <v>0</v>
      </c>
      <c r="W45" s="106">
        <f t="shared" si="113"/>
        <v>0</v>
      </c>
      <c r="X45" s="106">
        <f t="shared" si="113"/>
        <v>0</v>
      </c>
      <c r="Y45" s="106">
        <f t="shared" si="113"/>
        <v>0</v>
      </c>
      <c r="Z45" s="106">
        <f t="shared" ref="Z45:AA45" si="128">+Z138+Z231+Z324</f>
        <v>0</v>
      </c>
      <c r="AA45" s="106">
        <f t="shared" si="128"/>
        <v>0</v>
      </c>
      <c r="AB45" s="106">
        <f t="shared" ref="AB45:AC45" si="129">+AB138+AB231+AB324</f>
        <v>0</v>
      </c>
      <c r="AC45" s="106">
        <f t="shared" si="129"/>
        <v>0</v>
      </c>
      <c r="AD45" s="106">
        <f t="shared" ref="AD45:AE45" si="130">+AD138+AD231+AD324</f>
        <v>0</v>
      </c>
      <c r="AE45" s="106">
        <f t="shared" si="130"/>
        <v>0</v>
      </c>
      <c r="AF45" s="107"/>
      <c r="AG45" s="108"/>
    </row>
    <row r="46" spans="1:35" s="8" customFormat="1">
      <c r="A46" s="4" t="s">
        <v>3769</v>
      </c>
      <c r="B46" s="4" t="s">
        <v>50</v>
      </c>
      <c r="C46" s="221"/>
      <c r="D46" s="226"/>
      <c r="E46" s="225"/>
      <c r="F46" s="13" t="s">
        <v>90</v>
      </c>
      <c r="G46" s="36"/>
      <c r="H46" s="36"/>
      <c r="I46" s="36"/>
      <c r="J46" s="36"/>
      <c r="K46" s="36"/>
      <c r="L46" s="36"/>
      <c r="M46" s="36"/>
      <c r="N46" s="36"/>
      <c r="O46" s="36"/>
      <c r="P46" s="36" t="str">
        <f>+IFERROR(P40/P39,"")</f>
        <v/>
      </c>
      <c r="Q46" s="36" t="str">
        <f t="shared" ref="Q46:Y46" si="131">+IFERROR(Q40/Q39,"")</f>
        <v/>
      </c>
      <c r="R46" s="36" t="str">
        <f t="shared" si="131"/>
        <v/>
      </c>
      <c r="S46" s="36" t="str">
        <f t="shared" si="131"/>
        <v/>
      </c>
      <c r="T46" s="36" t="str">
        <f t="shared" si="131"/>
        <v/>
      </c>
      <c r="U46" s="36" t="str">
        <f t="shared" si="131"/>
        <v/>
      </c>
      <c r="V46" s="36" t="str">
        <f t="shared" si="131"/>
        <v/>
      </c>
      <c r="W46" s="36" t="str">
        <f t="shared" si="131"/>
        <v/>
      </c>
      <c r="X46" s="36" t="str">
        <f t="shared" si="131"/>
        <v/>
      </c>
      <c r="Y46" s="36" t="str">
        <f t="shared" si="131"/>
        <v/>
      </c>
      <c r="Z46" s="36" t="str">
        <f t="shared" ref="Z46:AA46" si="132">+IFERROR(Z40/Z39,"")</f>
        <v/>
      </c>
      <c r="AA46" s="36" t="str">
        <f t="shared" si="132"/>
        <v/>
      </c>
      <c r="AB46" s="36" t="str">
        <f t="shared" ref="AB46:AC46" si="133">+IFERROR(AB40/AB39,"")</f>
        <v/>
      </c>
      <c r="AC46" s="36" t="str">
        <f t="shared" si="133"/>
        <v/>
      </c>
      <c r="AD46" s="36" t="str">
        <f t="shared" ref="AD46:AE46" si="134">+IFERROR(AD40/AD39,"")</f>
        <v/>
      </c>
      <c r="AE46" s="36" t="str">
        <f t="shared" si="134"/>
        <v/>
      </c>
      <c r="AF46" s="53" t="str">
        <f t="shared" ref="AF46:AG46" si="135">+IFERROR(AF40/AF39,"")</f>
        <v/>
      </c>
      <c r="AG46" s="54" t="str">
        <f t="shared" si="135"/>
        <v/>
      </c>
      <c r="AH46" s="4"/>
      <c r="AI46" s="1"/>
    </row>
    <row r="47" spans="1:35" ht="15" customHeight="1">
      <c r="A47" s="4" t="s">
        <v>3769</v>
      </c>
      <c r="B47" s="4" t="s">
        <v>41</v>
      </c>
      <c r="C47" s="221"/>
      <c r="D47" s="222" t="s">
        <v>37</v>
      </c>
      <c r="E47" s="225" t="s">
        <v>41</v>
      </c>
      <c r="F47" s="10" t="s">
        <v>40</v>
      </c>
      <c r="G47" s="19"/>
      <c r="H47" s="19"/>
      <c r="I47" s="19"/>
      <c r="J47" s="19"/>
      <c r="K47" s="19"/>
      <c r="L47" s="19"/>
      <c r="M47" s="19"/>
      <c r="N47" s="19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100">
        <f t="shared" ref="AF47:AF50" si="136">+SUM(O47:R47)</f>
        <v>0</v>
      </c>
      <c r="AG47" s="101">
        <f t="shared" ref="AG47:AG50" si="137">+SUM(S47:AD47)</f>
        <v>0</v>
      </c>
      <c r="AI47" s="124">
        <f>+SUMIF($O$1:$AD$1,"REAL",O47:AD47)</f>
        <v>0</v>
      </c>
    </row>
    <row r="48" spans="1:35" ht="13.8">
      <c r="A48" s="4" t="s">
        <v>3769</v>
      </c>
      <c r="B48" s="4" t="s">
        <v>41</v>
      </c>
      <c r="C48" s="221"/>
      <c r="D48" s="223"/>
      <c r="E48" s="225"/>
      <c r="F48" s="11" t="s">
        <v>88</v>
      </c>
      <c r="G48" s="34"/>
      <c r="H48" s="34"/>
      <c r="I48" s="34"/>
      <c r="J48" s="34"/>
      <c r="K48" s="34"/>
      <c r="L48" s="34"/>
      <c r="M48" s="34"/>
      <c r="N48" s="34"/>
      <c r="O48" s="98"/>
      <c r="P48" s="98">
        <f>SUM(P49:P51)</f>
        <v>0</v>
      </c>
      <c r="Q48" s="98">
        <f t="shared" ref="Q48:Y48" si="138">SUM(Q49:Q51)</f>
        <v>0</v>
      </c>
      <c r="R48" s="98">
        <f t="shared" si="138"/>
        <v>0</v>
      </c>
      <c r="S48" s="98">
        <f t="shared" si="138"/>
        <v>0</v>
      </c>
      <c r="T48" s="98">
        <f t="shared" si="138"/>
        <v>0</v>
      </c>
      <c r="U48" s="98">
        <f t="shared" si="138"/>
        <v>0</v>
      </c>
      <c r="V48" s="98">
        <f t="shared" si="138"/>
        <v>0</v>
      </c>
      <c r="W48" s="98">
        <f t="shared" si="138"/>
        <v>0</v>
      </c>
      <c r="X48" s="98">
        <f t="shared" si="138"/>
        <v>0</v>
      </c>
      <c r="Y48" s="98">
        <f t="shared" si="138"/>
        <v>0</v>
      </c>
      <c r="Z48" s="98">
        <f t="shared" ref="Z48:AA48" si="139">SUM(Z49:Z51)</f>
        <v>0</v>
      </c>
      <c r="AA48" s="98">
        <f t="shared" si="139"/>
        <v>0</v>
      </c>
      <c r="AB48" s="98">
        <f t="shared" ref="AB48:AC48" si="140">SUM(AB49:AB51)</f>
        <v>0</v>
      </c>
      <c r="AC48" s="98">
        <f t="shared" si="140"/>
        <v>0</v>
      </c>
      <c r="AD48" s="98">
        <f t="shared" ref="AD48:AE48" si="141">SUM(AD49:AD51)</f>
        <v>0</v>
      </c>
      <c r="AE48" s="98">
        <f t="shared" si="141"/>
        <v>0</v>
      </c>
      <c r="AF48" s="102">
        <f t="shared" si="136"/>
        <v>0</v>
      </c>
      <c r="AG48" s="103">
        <f t="shared" si="137"/>
        <v>0</v>
      </c>
      <c r="AI48" s="124">
        <f>+SUMIF($O$1:$AD$1,"REAL",O48:AD48)</f>
        <v>0</v>
      </c>
    </row>
    <row r="49" spans="1:35" ht="15" customHeight="1" outlineLevel="1">
      <c r="A49" s="4" t="s">
        <v>3769</v>
      </c>
      <c r="B49" s="4" t="s">
        <v>41</v>
      </c>
      <c r="C49" s="221"/>
      <c r="D49" s="223"/>
      <c r="E49" s="225"/>
      <c r="F49" s="12" t="s">
        <v>105</v>
      </c>
      <c r="G49" s="35"/>
      <c r="H49" s="35"/>
      <c r="I49" s="35"/>
      <c r="J49" s="35"/>
      <c r="K49" s="35"/>
      <c r="L49" s="35"/>
      <c r="M49" s="35"/>
      <c r="N49" s="35"/>
      <c r="O49" s="99"/>
      <c r="P49" s="99">
        <f>+P142+P235+P328</f>
        <v>0</v>
      </c>
      <c r="Q49" s="99">
        <f t="shared" ref="Q49:Y50" si="142">+Q142+Q235+Q328</f>
        <v>0</v>
      </c>
      <c r="R49" s="99">
        <f t="shared" si="142"/>
        <v>0</v>
      </c>
      <c r="S49" s="99">
        <f t="shared" si="142"/>
        <v>0</v>
      </c>
      <c r="T49" s="99">
        <f t="shared" si="142"/>
        <v>0</v>
      </c>
      <c r="U49" s="99">
        <f t="shared" si="142"/>
        <v>0</v>
      </c>
      <c r="V49" s="99">
        <f t="shared" si="142"/>
        <v>0</v>
      </c>
      <c r="W49" s="99">
        <f t="shared" si="142"/>
        <v>0</v>
      </c>
      <c r="X49" s="99">
        <f t="shared" si="142"/>
        <v>0</v>
      </c>
      <c r="Y49" s="99">
        <f t="shared" si="142"/>
        <v>0</v>
      </c>
      <c r="Z49" s="99">
        <f t="shared" ref="Z49:AA49" si="143">+Z142+Z235+Z328</f>
        <v>0</v>
      </c>
      <c r="AA49" s="99">
        <f t="shared" si="143"/>
        <v>0</v>
      </c>
      <c r="AB49" s="99">
        <f t="shared" ref="AB49:AC49" si="144">+AB142+AB235+AB328</f>
        <v>0</v>
      </c>
      <c r="AC49" s="99">
        <f t="shared" si="144"/>
        <v>0</v>
      </c>
      <c r="AD49" s="99">
        <f t="shared" ref="AD49:AE49" si="145">+AD142+AD235+AD328</f>
        <v>0</v>
      </c>
      <c r="AE49" s="99">
        <f t="shared" si="145"/>
        <v>0</v>
      </c>
      <c r="AF49" s="104">
        <f t="shared" si="136"/>
        <v>0</v>
      </c>
      <c r="AG49" s="105">
        <f t="shared" si="137"/>
        <v>0</v>
      </c>
    </row>
    <row r="50" spans="1:35" ht="15" customHeight="1" outlineLevel="1">
      <c r="A50" s="4" t="s">
        <v>3769</v>
      </c>
      <c r="B50" s="4" t="s">
        <v>41</v>
      </c>
      <c r="C50" s="221"/>
      <c r="D50" s="223"/>
      <c r="E50" s="225"/>
      <c r="F50" s="12" t="s">
        <v>106</v>
      </c>
      <c r="G50" s="35"/>
      <c r="H50" s="35"/>
      <c r="I50" s="35"/>
      <c r="J50" s="35"/>
      <c r="K50" s="35"/>
      <c r="L50" s="35"/>
      <c r="M50" s="35"/>
      <c r="N50" s="35"/>
      <c r="O50" s="99"/>
      <c r="P50" s="99">
        <f>+P143+P236+P329</f>
        <v>0</v>
      </c>
      <c r="Q50" s="99">
        <f t="shared" si="142"/>
        <v>0</v>
      </c>
      <c r="R50" s="99">
        <f t="shared" si="142"/>
        <v>0</v>
      </c>
      <c r="S50" s="99">
        <f t="shared" si="142"/>
        <v>0</v>
      </c>
      <c r="T50" s="99">
        <f t="shared" si="142"/>
        <v>0</v>
      </c>
      <c r="U50" s="99">
        <f t="shared" si="142"/>
        <v>0</v>
      </c>
      <c r="V50" s="99">
        <f t="shared" si="142"/>
        <v>0</v>
      </c>
      <c r="W50" s="99">
        <f t="shared" si="142"/>
        <v>0</v>
      </c>
      <c r="X50" s="99">
        <f t="shared" si="142"/>
        <v>0</v>
      </c>
      <c r="Y50" s="99">
        <f t="shared" si="142"/>
        <v>0</v>
      </c>
      <c r="Z50" s="99">
        <f t="shared" ref="Z50:AA50" si="146">+Z143+Z236+Z329</f>
        <v>0</v>
      </c>
      <c r="AA50" s="99">
        <f t="shared" si="146"/>
        <v>0</v>
      </c>
      <c r="AB50" s="99">
        <f t="shared" ref="AB50:AC50" si="147">+AB143+AB236+AB329</f>
        <v>0</v>
      </c>
      <c r="AC50" s="99">
        <f t="shared" si="147"/>
        <v>0</v>
      </c>
      <c r="AD50" s="99">
        <f t="shared" ref="AD50:AE50" si="148">+AD143+AD236+AD329</f>
        <v>0</v>
      </c>
      <c r="AE50" s="99">
        <f t="shared" si="148"/>
        <v>0</v>
      </c>
      <c r="AF50" s="104">
        <f t="shared" si="136"/>
        <v>0</v>
      </c>
      <c r="AG50" s="105">
        <f t="shared" si="137"/>
        <v>0</v>
      </c>
    </row>
    <row r="51" spans="1:35" ht="15" customHeight="1" outlineLevel="1">
      <c r="A51" s="4" t="s">
        <v>3769</v>
      </c>
      <c r="B51" s="4" t="s">
        <v>41</v>
      </c>
      <c r="C51" s="221"/>
      <c r="D51" s="223"/>
      <c r="E51" s="225"/>
      <c r="F51" s="12" t="s">
        <v>107</v>
      </c>
      <c r="G51" s="35"/>
      <c r="H51" s="35"/>
      <c r="I51" s="35"/>
      <c r="J51" s="35"/>
      <c r="K51" s="35"/>
      <c r="L51" s="35"/>
      <c r="M51" s="35"/>
      <c r="N51" s="35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104"/>
      <c r="AG51" s="105"/>
    </row>
    <row r="52" spans="1:35" s="8" customFormat="1">
      <c r="A52" s="4" t="s">
        <v>3769</v>
      </c>
      <c r="B52" s="4" t="s">
        <v>41</v>
      </c>
      <c r="C52" s="221"/>
      <c r="D52" s="223"/>
      <c r="E52" s="225"/>
      <c r="F52" s="13" t="s">
        <v>90</v>
      </c>
      <c r="G52" s="36"/>
      <c r="H52" s="36"/>
      <c r="I52" s="36"/>
      <c r="J52" s="36"/>
      <c r="K52" s="36"/>
      <c r="L52" s="36"/>
      <c r="M52" s="36"/>
      <c r="N52" s="36"/>
      <c r="O52" s="109"/>
      <c r="P52" s="109" t="str">
        <f t="shared" ref="P52:Y52" si="149">+IFERROR(P48/P47,"")</f>
        <v/>
      </c>
      <c r="Q52" s="109" t="str">
        <f t="shared" si="149"/>
        <v/>
      </c>
      <c r="R52" s="109" t="str">
        <f t="shared" si="149"/>
        <v/>
      </c>
      <c r="S52" s="109" t="str">
        <f t="shared" si="149"/>
        <v/>
      </c>
      <c r="T52" s="109" t="str">
        <f t="shared" si="149"/>
        <v/>
      </c>
      <c r="U52" s="109" t="str">
        <f t="shared" si="149"/>
        <v/>
      </c>
      <c r="V52" s="109" t="str">
        <f t="shared" si="149"/>
        <v/>
      </c>
      <c r="W52" s="109" t="str">
        <f t="shared" si="149"/>
        <v/>
      </c>
      <c r="X52" s="109" t="str">
        <f t="shared" si="149"/>
        <v/>
      </c>
      <c r="Y52" s="109" t="str">
        <f t="shared" si="149"/>
        <v/>
      </c>
      <c r="Z52" s="109" t="str">
        <f t="shared" ref="Z52:AA52" si="150">+IFERROR(Z48/Z47,"")</f>
        <v/>
      </c>
      <c r="AA52" s="109" t="str">
        <f t="shared" si="150"/>
        <v/>
      </c>
      <c r="AB52" s="109" t="str">
        <f t="shared" ref="AB52:AC52" si="151">+IFERROR(AB48/AB47,"")</f>
        <v/>
      </c>
      <c r="AC52" s="109" t="str">
        <f t="shared" si="151"/>
        <v/>
      </c>
      <c r="AD52" s="109" t="str">
        <f t="shared" ref="AD52:AE52" si="152">+IFERROR(AD48/AD47,"")</f>
        <v/>
      </c>
      <c r="AE52" s="109" t="str">
        <f t="shared" si="152"/>
        <v/>
      </c>
      <c r="AF52" s="110" t="str">
        <f t="shared" ref="AF52:AG52" si="153">+IFERROR(AF48/AF47,"")</f>
        <v/>
      </c>
      <c r="AG52" s="111" t="str">
        <f t="shared" si="153"/>
        <v/>
      </c>
      <c r="AH52" s="4"/>
      <c r="AI52" s="1"/>
    </row>
    <row r="53" spans="1:35" s="8" customFormat="1" ht="13.8">
      <c r="A53" s="4" t="s">
        <v>3769</v>
      </c>
      <c r="B53" s="8" t="s">
        <v>108</v>
      </c>
      <c r="C53" s="221"/>
      <c r="D53" s="223"/>
      <c r="E53" s="225" t="s">
        <v>108</v>
      </c>
      <c r="F53" s="10" t="s">
        <v>40</v>
      </c>
      <c r="G53" s="19"/>
      <c r="H53" s="19"/>
      <c r="I53" s="19"/>
      <c r="J53" s="19"/>
      <c r="K53" s="19"/>
      <c r="L53" s="19"/>
      <c r="M53" s="19"/>
      <c r="N53" s="19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100"/>
      <c r="AG53" s="101"/>
      <c r="AH53" s="4"/>
      <c r="AI53" s="124">
        <f>+SUMIF($O$1:$AD$1,"REAL",O53:AD53)</f>
        <v>0</v>
      </c>
    </row>
    <row r="54" spans="1:35" s="8" customFormat="1" ht="13.8">
      <c r="A54" s="4" t="s">
        <v>3769</v>
      </c>
      <c r="B54" s="8" t="s">
        <v>108</v>
      </c>
      <c r="C54" s="221"/>
      <c r="D54" s="223"/>
      <c r="E54" s="225"/>
      <c r="F54" s="11" t="s">
        <v>88</v>
      </c>
      <c r="G54" s="34"/>
      <c r="H54" s="34"/>
      <c r="I54" s="34"/>
      <c r="J54" s="34"/>
      <c r="K54" s="34"/>
      <c r="L54" s="34"/>
      <c r="M54" s="34"/>
      <c r="N54" s="34"/>
      <c r="O54" s="98"/>
      <c r="P54" s="98">
        <f>SUM(P55:P57)</f>
        <v>0</v>
      </c>
      <c r="Q54" s="98">
        <f t="shared" ref="Q54:Y54" si="154">SUM(Q55:Q57)</f>
        <v>0</v>
      </c>
      <c r="R54" s="98">
        <f t="shared" si="154"/>
        <v>0</v>
      </c>
      <c r="S54" s="98">
        <f t="shared" si="154"/>
        <v>0</v>
      </c>
      <c r="T54" s="98">
        <f t="shared" si="154"/>
        <v>0</v>
      </c>
      <c r="U54" s="98">
        <f t="shared" si="154"/>
        <v>0</v>
      </c>
      <c r="V54" s="98">
        <f t="shared" si="154"/>
        <v>0</v>
      </c>
      <c r="W54" s="98">
        <f t="shared" si="154"/>
        <v>0</v>
      </c>
      <c r="X54" s="98">
        <f t="shared" si="154"/>
        <v>0</v>
      </c>
      <c r="Y54" s="98">
        <f t="shared" si="154"/>
        <v>0</v>
      </c>
      <c r="Z54" s="98">
        <f t="shared" ref="Z54:AA54" si="155">SUM(Z55:Z57)</f>
        <v>0</v>
      </c>
      <c r="AA54" s="98">
        <f t="shared" si="155"/>
        <v>0</v>
      </c>
      <c r="AB54" s="98">
        <f t="shared" ref="AB54:AC54" si="156">SUM(AB55:AB57)</f>
        <v>0</v>
      </c>
      <c r="AC54" s="98">
        <f t="shared" si="156"/>
        <v>0</v>
      </c>
      <c r="AD54" s="98">
        <f t="shared" ref="AD54:AE54" si="157">SUM(AD55:AD57)</f>
        <v>0</v>
      </c>
      <c r="AE54" s="98">
        <f t="shared" si="157"/>
        <v>0</v>
      </c>
      <c r="AF54" s="102"/>
      <c r="AG54" s="103"/>
      <c r="AH54" s="4"/>
      <c r="AI54" s="124">
        <f>+SUMIF($O$1:$AD$1,"REAL",O54:AD54)</f>
        <v>0</v>
      </c>
    </row>
    <row r="55" spans="1:35" s="8" customFormat="1">
      <c r="A55" s="4" t="s">
        <v>3769</v>
      </c>
      <c r="B55" s="8" t="s">
        <v>108</v>
      </c>
      <c r="C55" s="221"/>
      <c r="D55" s="223"/>
      <c r="E55" s="225"/>
      <c r="F55" s="12" t="s">
        <v>110</v>
      </c>
      <c r="G55" s="35"/>
      <c r="H55" s="35"/>
      <c r="I55" s="35"/>
      <c r="J55" s="35"/>
      <c r="K55" s="35"/>
      <c r="L55" s="35"/>
      <c r="M55" s="35"/>
      <c r="N55" s="35"/>
      <c r="O55" s="99"/>
      <c r="P55" s="99">
        <f>+P148+P241+P334</f>
        <v>0</v>
      </c>
      <c r="Q55" s="99">
        <f t="shared" ref="Q55:Y56" si="158">+Q148+Q241+Q334</f>
        <v>0</v>
      </c>
      <c r="R55" s="99">
        <f t="shared" si="158"/>
        <v>0</v>
      </c>
      <c r="S55" s="99">
        <f t="shared" si="158"/>
        <v>0</v>
      </c>
      <c r="T55" s="99">
        <f t="shared" si="158"/>
        <v>0</v>
      </c>
      <c r="U55" s="99">
        <f t="shared" si="158"/>
        <v>0</v>
      </c>
      <c r="V55" s="99">
        <f t="shared" si="158"/>
        <v>0</v>
      </c>
      <c r="W55" s="99">
        <f t="shared" si="158"/>
        <v>0</v>
      </c>
      <c r="X55" s="99">
        <f t="shared" si="158"/>
        <v>0</v>
      </c>
      <c r="Y55" s="99">
        <f t="shared" si="158"/>
        <v>0</v>
      </c>
      <c r="Z55" s="99">
        <f t="shared" ref="Z55:AA55" si="159">+Z148+Z241+Z334</f>
        <v>0</v>
      </c>
      <c r="AA55" s="99">
        <f t="shared" si="159"/>
        <v>0</v>
      </c>
      <c r="AB55" s="99">
        <f t="shared" ref="AB55:AC55" si="160">+AB148+AB241+AB334</f>
        <v>0</v>
      </c>
      <c r="AC55" s="99">
        <f t="shared" si="160"/>
        <v>0</v>
      </c>
      <c r="AD55" s="99">
        <f t="shared" ref="AD55:AE55" si="161">+AD148+AD241+AD334</f>
        <v>0</v>
      </c>
      <c r="AE55" s="99">
        <f t="shared" si="161"/>
        <v>0</v>
      </c>
      <c r="AF55" s="104"/>
      <c r="AG55" s="105"/>
      <c r="AH55" s="4"/>
      <c r="AI55" s="1"/>
    </row>
    <row r="56" spans="1:35" s="8" customFormat="1">
      <c r="A56" s="4" t="s">
        <v>3769</v>
      </c>
      <c r="B56" s="8" t="s">
        <v>108</v>
      </c>
      <c r="C56" s="221"/>
      <c r="D56" s="223"/>
      <c r="E56" s="225"/>
      <c r="F56" s="12" t="s">
        <v>111</v>
      </c>
      <c r="G56" s="35"/>
      <c r="H56" s="35"/>
      <c r="I56" s="35"/>
      <c r="J56" s="35"/>
      <c r="K56" s="35"/>
      <c r="L56" s="35"/>
      <c r="M56" s="35"/>
      <c r="N56" s="35"/>
      <c r="O56" s="99"/>
      <c r="P56" s="99">
        <f>+P149+P242+P335</f>
        <v>0</v>
      </c>
      <c r="Q56" s="99">
        <f t="shared" si="158"/>
        <v>0</v>
      </c>
      <c r="R56" s="99">
        <f t="shared" si="158"/>
        <v>0</v>
      </c>
      <c r="S56" s="99">
        <f t="shared" si="158"/>
        <v>0</v>
      </c>
      <c r="T56" s="99">
        <f t="shared" si="158"/>
        <v>0</v>
      </c>
      <c r="U56" s="99">
        <f t="shared" si="158"/>
        <v>0</v>
      </c>
      <c r="V56" s="99">
        <f t="shared" si="158"/>
        <v>0</v>
      </c>
      <c r="W56" s="99">
        <f t="shared" si="158"/>
        <v>0</v>
      </c>
      <c r="X56" s="99">
        <f t="shared" si="158"/>
        <v>0</v>
      </c>
      <c r="Y56" s="99">
        <f t="shared" si="158"/>
        <v>0</v>
      </c>
      <c r="Z56" s="99">
        <f t="shared" ref="Z56:AA56" si="162">+Z149+Z242+Z335</f>
        <v>0</v>
      </c>
      <c r="AA56" s="99">
        <f t="shared" si="162"/>
        <v>0</v>
      </c>
      <c r="AB56" s="99">
        <f t="shared" ref="AB56:AC56" si="163">+AB149+AB242+AB335</f>
        <v>0</v>
      </c>
      <c r="AC56" s="99">
        <f t="shared" si="163"/>
        <v>0</v>
      </c>
      <c r="AD56" s="99">
        <f t="shared" ref="AD56:AE56" si="164">+AD149+AD242+AD335</f>
        <v>0</v>
      </c>
      <c r="AE56" s="99">
        <f t="shared" si="164"/>
        <v>0</v>
      </c>
      <c r="AF56" s="104"/>
      <c r="AG56" s="105"/>
      <c r="AH56" s="4"/>
      <c r="AI56" s="1"/>
    </row>
    <row r="57" spans="1:35" s="8" customFormat="1">
      <c r="A57" s="4" t="s">
        <v>3769</v>
      </c>
      <c r="B57" s="8" t="s">
        <v>108</v>
      </c>
      <c r="C57" s="221"/>
      <c r="D57" s="223"/>
      <c r="E57" s="225"/>
      <c r="F57" s="12" t="s">
        <v>112</v>
      </c>
      <c r="G57" s="35"/>
      <c r="H57" s="35"/>
      <c r="I57" s="35"/>
      <c r="J57" s="35"/>
      <c r="K57" s="35"/>
      <c r="L57" s="35"/>
      <c r="M57" s="35"/>
      <c r="N57" s="35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104"/>
      <c r="AG57" s="105"/>
      <c r="AH57" s="4"/>
      <c r="AI57" s="1"/>
    </row>
    <row r="58" spans="1:35" s="8" customFormat="1">
      <c r="A58" s="4" t="s">
        <v>3769</v>
      </c>
      <c r="B58" s="8" t="s">
        <v>108</v>
      </c>
      <c r="C58" s="221"/>
      <c r="D58" s="223"/>
      <c r="E58" s="225"/>
      <c r="F58" s="13" t="s">
        <v>90</v>
      </c>
      <c r="G58" s="36"/>
      <c r="H58" s="36"/>
      <c r="I58" s="36"/>
      <c r="J58" s="36"/>
      <c r="K58" s="36"/>
      <c r="L58" s="36"/>
      <c r="M58" s="36"/>
      <c r="N58" s="36"/>
      <c r="O58" s="109"/>
      <c r="P58" s="109" t="str">
        <f t="shared" ref="P58:Y58" si="165">+IFERROR(P54/P53,"")</f>
        <v/>
      </c>
      <c r="Q58" s="109" t="str">
        <f t="shared" si="165"/>
        <v/>
      </c>
      <c r="R58" s="109" t="str">
        <f t="shared" si="165"/>
        <v/>
      </c>
      <c r="S58" s="109" t="str">
        <f t="shared" si="165"/>
        <v/>
      </c>
      <c r="T58" s="109" t="str">
        <f t="shared" si="165"/>
        <v/>
      </c>
      <c r="U58" s="109" t="str">
        <f t="shared" si="165"/>
        <v/>
      </c>
      <c r="V58" s="109" t="str">
        <f t="shared" si="165"/>
        <v/>
      </c>
      <c r="W58" s="109" t="str">
        <f t="shared" si="165"/>
        <v/>
      </c>
      <c r="X58" s="109" t="str">
        <f t="shared" si="165"/>
        <v/>
      </c>
      <c r="Y58" s="109" t="str">
        <f t="shared" si="165"/>
        <v/>
      </c>
      <c r="Z58" s="109" t="str">
        <f t="shared" ref="Z58:AA58" si="166">+IFERROR(Z54/Z53,"")</f>
        <v/>
      </c>
      <c r="AA58" s="109" t="str">
        <f t="shared" si="166"/>
        <v/>
      </c>
      <c r="AB58" s="109" t="str">
        <f t="shared" ref="AB58:AC58" si="167">+IFERROR(AB54/AB53,"")</f>
        <v/>
      </c>
      <c r="AC58" s="109" t="str">
        <f t="shared" si="167"/>
        <v/>
      </c>
      <c r="AD58" s="109" t="str">
        <f t="shared" ref="AD58:AE58" si="168">+IFERROR(AD54/AD53,"")</f>
        <v/>
      </c>
      <c r="AE58" s="109" t="str">
        <f t="shared" si="168"/>
        <v/>
      </c>
      <c r="AF58" s="110"/>
      <c r="AG58" s="111"/>
      <c r="AH58" s="4"/>
      <c r="AI58" s="1"/>
    </row>
    <row r="59" spans="1:35" s="8" customFormat="1" ht="13.8">
      <c r="A59" s="4" t="s">
        <v>3769</v>
      </c>
      <c r="B59" s="8" t="s">
        <v>109</v>
      </c>
      <c r="C59" s="221"/>
      <c r="D59" s="223"/>
      <c r="E59" s="225" t="s">
        <v>109</v>
      </c>
      <c r="F59" s="10" t="s">
        <v>40</v>
      </c>
      <c r="G59" s="19"/>
      <c r="H59" s="19"/>
      <c r="I59" s="19"/>
      <c r="J59" s="19"/>
      <c r="K59" s="19"/>
      <c r="L59" s="19"/>
      <c r="M59" s="19"/>
      <c r="N59" s="19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100"/>
      <c r="AG59" s="101"/>
      <c r="AH59" s="4"/>
      <c r="AI59" s="124">
        <f>+SUMIF($O$1:$AD$1,"REAL",O59:AD59)</f>
        <v>0</v>
      </c>
    </row>
    <row r="60" spans="1:35" s="8" customFormat="1" ht="13.8">
      <c r="A60" s="4" t="s">
        <v>3769</v>
      </c>
      <c r="B60" s="8" t="s">
        <v>109</v>
      </c>
      <c r="C60" s="221"/>
      <c r="D60" s="223"/>
      <c r="E60" s="225"/>
      <c r="F60" s="11" t="s">
        <v>88</v>
      </c>
      <c r="G60" s="34"/>
      <c r="H60" s="34"/>
      <c r="I60" s="34"/>
      <c r="J60" s="34"/>
      <c r="K60" s="34"/>
      <c r="L60" s="34"/>
      <c r="M60" s="34"/>
      <c r="N60" s="34"/>
      <c r="O60" s="98"/>
      <c r="P60" s="98">
        <f>SUM(P61:P63)</f>
        <v>0</v>
      </c>
      <c r="Q60" s="98">
        <f t="shared" ref="Q60:Y60" si="169">SUM(Q61:Q63)</f>
        <v>0</v>
      </c>
      <c r="R60" s="98">
        <f t="shared" si="169"/>
        <v>0</v>
      </c>
      <c r="S60" s="98">
        <f t="shared" si="169"/>
        <v>0</v>
      </c>
      <c r="T60" s="98">
        <f t="shared" si="169"/>
        <v>0</v>
      </c>
      <c r="U60" s="98">
        <f t="shared" si="169"/>
        <v>0</v>
      </c>
      <c r="V60" s="98">
        <f t="shared" si="169"/>
        <v>0</v>
      </c>
      <c r="W60" s="98">
        <f t="shared" si="169"/>
        <v>0</v>
      </c>
      <c r="X60" s="98">
        <f t="shared" si="169"/>
        <v>0</v>
      </c>
      <c r="Y60" s="98">
        <f t="shared" si="169"/>
        <v>0</v>
      </c>
      <c r="Z60" s="98">
        <f t="shared" ref="Z60:AA60" si="170">SUM(Z61:Z63)</f>
        <v>0</v>
      </c>
      <c r="AA60" s="98">
        <f t="shared" si="170"/>
        <v>0</v>
      </c>
      <c r="AB60" s="98">
        <f t="shared" ref="AB60:AC60" si="171">SUM(AB61:AB63)</f>
        <v>0</v>
      </c>
      <c r="AC60" s="98">
        <f t="shared" si="171"/>
        <v>0</v>
      </c>
      <c r="AD60" s="98">
        <f t="shared" ref="AD60:AE60" si="172">SUM(AD61:AD63)</f>
        <v>0</v>
      </c>
      <c r="AE60" s="98">
        <f t="shared" si="172"/>
        <v>0</v>
      </c>
      <c r="AF60" s="102"/>
      <c r="AG60" s="103"/>
      <c r="AH60" s="4"/>
      <c r="AI60" s="124">
        <f>+SUMIF($O$1:$AD$1,"REAL",O60:AD60)</f>
        <v>0</v>
      </c>
    </row>
    <row r="61" spans="1:35" s="8" customFormat="1">
      <c r="A61" s="4" t="s">
        <v>3769</v>
      </c>
      <c r="B61" s="8" t="s">
        <v>109</v>
      </c>
      <c r="C61" s="221"/>
      <c r="D61" s="223"/>
      <c r="E61" s="225"/>
      <c r="F61" s="12" t="s">
        <v>113</v>
      </c>
      <c r="G61" s="35"/>
      <c r="H61" s="35"/>
      <c r="I61" s="35"/>
      <c r="J61" s="35"/>
      <c r="K61" s="35"/>
      <c r="L61" s="35"/>
      <c r="M61" s="35"/>
      <c r="N61" s="35"/>
      <c r="O61" s="99"/>
      <c r="P61" s="99">
        <f>+P154+P247+P340</f>
        <v>0</v>
      </c>
      <c r="Q61" s="99">
        <f t="shared" ref="Q61:Y62" si="173">+Q154+Q247+Q340</f>
        <v>0</v>
      </c>
      <c r="R61" s="99">
        <f t="shared" si="173"/>
        <v>0</v>
      </c>
      <c r="S61" s="99">
        <f t="shared" si="173"/>
        <v>0</v>
      </c>
      <c r="T61" s="99">
        <f t="shared" si="173"/>
        <v>0</v>
      </c>
      <c r="U61" s="99">
        <f t="shared" si="173"/>
        <v>0</v>
      </c>
      <c r="V61" s="99">
        <f t="shared" si="173"/>
        <v>0</v>
      </c>
      <c r="W61" s="99">
        <f t="shared" si="173"/>
        <v>0</v>
      </c>
      <c r="X61" s="99">
        <f t="shared" si="173"/>
        <v>0</v>
      </c>
      <c r="Y61" s="99">
        <f t="shared" si="173"/>
        <v>0</v>
      </c>
      <c r="Z61" s="99">
        <f t="shared" ref="Z61:AA61" si="174">+Z154+Z247+Z340</f>
        <v>0</v>
      </c>
      <c r="AA61" s="99">
        <f t="shared" si="174"/>
        <v>0</v>
      </c>
      <c r="AB61" s="99">
        <f t="shared" ref="AB61:AC61" si="175">+AB154+AB247+AB340</f>
        <v>0</v>
      </c>
      <c r="AC61" s="99">
        <f t="shared" si="175"/>
        <v>0</v>
      </c>
      <c r="AD61" s="99">
        <f t="shared" ref="AD61:AE61" si="176">+AD154+AD247+AD340</f>
        <v>0</v>
      </c>
      <c r="AE61" s="99">
        <f t="shared" si="176"/>
        <v>0</v>
      </c>
      <c r="AF61" s="104"/>
      <c r="AG61" s="105"/>
      <c r="AH61" s="4"/>
      <c r="AI61" s="1"/>
    </row>
    <row r="62" spans="1:35" s="8" customFormat="1">
      <c r="A62" s="4" t="s">
        <v>3769</v>
      </c>
      <c r="B62" s="8" t="s">
        <v>109</v>
      </c>
      <c r="C62" s="221"/>
      <c r="D62" s="223"/>
      <c r="E62" s="225"/>
      <c r="F62" s="12" t="s">
        <v>114</v>
      </c>
      <c r="G62" s="35"/>
      <c r="H62" s="35"/>
      <c r="I62" s="35"/>
      <c r="J62" s="35"/>
      <c r="K62" s="35"/>
      <c r="L62" s="35"/>
      <c r="M62" s="35"/>
      <c r="N62" s="35"/>
      <c r="O62" s="99"/>
      <c r="P62" s="99">
        <f>+P155+P248+P341</f>
        <v>0</v>
      </c>
      <c r="Q62" s="99">
        <f t="shared" si="173"/>
        <v>0</v>
      </c>
      <c r="R62" s="99">
        <f t="shared" si="173"/>
        <v>0</v>
      </c>
      <c r="S62" s="99">
        <f t="shared" si="173"/>
        <v>0</v>
      </c>
      <c r="T62" s="99">
        <f t="shared" si="173"/>
        <v>0</v>
      </c>
      <c r="U62" s="99">
        <f t="shared" si="173"/>
        <v>0</v>
      </c>
      <c r="V62" s="99">
        <f t="shared" si="173"/>
        <v>0</v>
      </c>
      <c r="W62" s="99">
        <f t="shared" si="173"/>
        <v>0</v>
      </c>
      <c r="X62" s="99">
        <f t="shared" si="173"/>
        <v>0</v>
      </c>
      <c r="Y62" s="99">
        <f t="shared" si="173"/>
        <v>0</v>
      </c>
      <c r="Z62" s="99">
        <f t="shared" ref="Z62:AA62" si="177">+Z155+Z248+Z341</f>
        <v>0</v>
      </c>
      <c r="AA62" s="99">
        <f t="shared" si="177"/>
        <v>0</v>
      </c>
      <c r="AB62" s="99">
        <f t="shared" ref="AB62:AC62" si="178">+AB155+AB248+AB341</f>
        <v>0</v>
      </c>
      <c r="AC62" s="99">
        <f t="shared" si="178"/>
        <v>0</v>
      </c>
      <c r="AD62" s="99">
        <f t="shared" ref="AD62:AE62" si="179">+AD155+AD248+AD341</f>
        <v>0</v>
      </c>
      <c r="AE62" s="99">
        <f t="shared" si="179"/>
        <v>0</v>
      </c>
      <c r="AF62" s="104"/>
      <c r="AG62" s="105"/>
      <c r="AH62" s="4"/>
      <c r="AI62" s="1"/>
    </row>
    <row r="63" spans="1:35" s="8" customFormat="1">
      <c r="A63" s="4" t="s">
        <v>3769</v>
      </c>
      <c r="B63" s="8" t="s">
        <v>109</v>
      </c>
      <c r="C63" s="221"/>
      <c r="D63" s="223"/>
      <c r="E63" s="225"/>
      <c r="F63" s="12" t="s">
        <v>115</v>
      </c>
      <c r="G63" s="35"/>
      <c r="H63" s="35"/>
      <c r="I63" s="35"/>
      <c r="J63" s="35"/>
      <c r="K63" s="35"/>
      <c r="L63" s="35"/>
      <c r="M63" s="35"/>
      <c r="N63" s="35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104"/>
      <c r="AG63" s="105"/>
      <c r="AH63" s="4"/>
      <c r="AI63" s="1"/>
    </row>
    <row r="64" spans="1:35" s="8" customFormat="1">
      <c r="A64" s="4" t="s">
        <v>3769</v>
      </c>
      <c r="B64" s="8" t="s">
        <v>109</v>
      </c>
      <c r="C64" s="221"/>
      <c r="D64" s="224"/>
      <c r="E64" s="225"/>
      <c r="F64" s="13" t="s">
        <v>90</v>
      </c>
      <c r="G64" s="36"/>
      <c r="H64" s="36"/>
      <c r="I64" s="36"/>
      <c r="J64" s="36"/>
      <c r="K64" s="36"/>
      <c r="L64" s="36"/>
      <c r="M64" s="36"/>
      <c r="N64" s="36"/>
      <c r="O64" s="109"/>
      <c r="P64" s="109" t="str">
        <f t="shared" ref="P64:Y64" si="180">+IFERROR(P60/P59,"")</f>
        <v/>
      </c>
      <c r="Q64" s="109" t="str">
        <f t="shared" si="180"/>
        <v/>
      </c>
      <c r="R64" s="109" t="str">
        <f t="shared" si="180"/>
        <v/>
      </c>
      <c r="S64" s="109" t="str">
        <f t="shared" si="180"/>
        <v/>
      </c>
      <c r="T64" s="109" t="str">
        <f t="shared" si="180"/>
        <v/>
      </c>
      <c r="U64" s="109" t="str">
        <f t="shared" si="180"/>
        <v/>
      </c>
      <c r="V64" s="109" t="str">
        <f t="shared" si="180"/>
        <v/>
      </c>
      <c r="W64" s="109" t="str">
        <f t="shared" si="180"/>
        <v/>
      </c>
      <c r="X64" s="109" t="str">
        <f t="shared" si="180"/>
        <v/>
      </c>
      <c r="Y64" s="109" t="str">
        <f t="shared" si="180"/>
        <v/>
      </c>
      <c r="Z64" s="109" t="str">
        <f t="shared" ref="Z64:AA64" si="181">+IFERROR(Z60/Z59,"")</f>
        <v/>
      </c>
      <c r="AA64" s="109" t="str">
        <f t="shared" si="181"/>
        <v/>
      </c>
      <c r="AB64" s="109" t="str">
        <f t="shared" ref="AB64:AC64" si="182">+IFERROR(AB60/AB59,"")</f>
        <v/>
      </c>
      <c r="AC64" s="109" t="str">
        <f t="shared" si="182"/>
        <v/>
      </c>
      <c r="AD64" s="109" t="str">
        <f t="shared" ref="AD64:AE64" si="183">+IFERROR(AD60/AD59,"")</f>
        <v/>
      </c>
      <c r="AE64" s="109" t="str">
        <f t="shared" si="183"/>
        <v/>
      </c>
      <c r="AF64" s="110"/>
      <c r="AG64" s="111"/>
      <c r="AH64" s="4"/>
      <c r="AI64" s="1"/>
    </row>
    <row r="65" spans="1:35" ht="15" customHeight="1">
      <c r="A65" s="4" t="s">
        <v>3769</v>
      </c>
      <c r="B65" s="4" t="s">
        <v>61</v>
      </c>
      <c r="C65" s="221"/>
      <c r="D65" s="226" t="s">
        <v>38</v>
      </c>
      <c r="E65" s="225" t="s">
        <v>61</v>
      </c>
      <c r="F65" s="10" t="s">
        <v>40</v>
      </c>
      <c r="G65" s="19"/>
      <c r="H65" s="19"/>
      <c r="I65" s="19"/>
      <c r="J65" s="19"/>
      <c r="K65" s="19"/>
      <c r="L65" s="19"/>
      <c r="M65" s="19"/>
      <c r="N65" s="19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100">
        <f t="shared" ref="AF65:AF66" si="184">+SUM(O65:R65)</f>
        <v>0</v>
      </c>
      <c r="AG65" s="101">
        <f t="shared" ref="AG65:AG66" si="185">+SUM(S65:AD65)</f>
        <v>0</v>
      </c>
      <c r="AI65" s="124">
        <f>+SUMIF($O$1:$AD$1,"REAL",O65:AD65)</f>
        <v>0</v>
      </c>
    </row>
    <row r="66" spans="1:35" ht="13.8">
      <c r="A66" s="4" t="s">
        <v>3769</v>
      </c>
      <c r="B66" s="4" t="s">
        <v>61</v>
      </c>
      <c r="C66" s="221"/>
      <c r="D66" s="226"/>
      <c r="E66" s="225"/>
      <c r="F66" s="11" t="s">
        <v>88</v>
      </c>
      <c r="G66" s="34"/>
      <c r="H66" s="34"/>
      <c r="I66" s="34"/>
      <c r="J66" s="34"/>
      <c r="K66" s="34"/>
      <c r="L66" s="34"/>
      <c r="M66" s="34"/>
      <c r="N66" s="34"/>
      <c r="O66" s="98"/>
      <c r="P66" s="98">
        <f>+P159+P252+P345</f>
        <v>0</v>
      </c>
      <c r="Q66" s="98">
        <f t="shared" ref="Q66:Y66" si="186">+Q159+Q252+Q345</f>
        <v>0</v>
      </c>
      <c r="R66" s="98">
        <f t="shared" si="186"/>
        <v>0</v>
      </c>
      <c r="S66" s="98">
        <f t="shared" si="186"/>
        <v>0</v>
      </c>
      <c r="T66" s="98">
        <f t="shared" si="186"/>
        <v>0</v>
      </c>
      <c r="U66" s="98">
        <f t="shared" si="186"/>
        <v>0</v>
      </c>
      <c r="V66" s="98">
        <f t="shared" si="186"/>
        <v>0</v>
      </c>
      <c r="W66" s="98">
        <f t="shared" si="186"/>
        <v>0</v>
      </c>
      <c r="X66" s="98">
        <f t="shared" si="186"/>
        <v>0</v>
      </c>
      <c r="Y66" s="98">
        <f t="shared" si="186"/>
        <v>0</v>
      </c>
      <c r="Z66" s="98">
        <f t="shared" ref="Z66:AA66" si="187">+Z159+Z252+Z345</f>
        <v>0</v>
      </c>
      <c r="AA66" s="98">
        <f t="shared" si="187"/>
        <v>0</v>
      </c>
      <c r="AB66" s="98">
        <f t="shared" ref="AB66:AC66" si="188">+AB159+AB252+AB345</f>
        <v>0</v>
      </c>
      <c r="AC66" s="98">
        <f t="shared" si="188"/>
        <v>0</v>
      </c>
      <c r="AD66" s="98">
        <f t="shared" ref="AD66:AE66" si="189">+AD159+AD252+AD345</f>
        <v>0</v>
      </c>
      <c r="AE66" s="98">
        <f t="shared" si="189"/>
        <v>0</v>
      </c>
      <c r="AF66" s="102">
        <f t="shared" si="184"/>
        <v>0</v>
      </c>
      <c r="AG66" s="103">
        <f t="shared" si="185"/>
        <v>0</v>
      </c>
      <c r="AI66" s="124">
        <f>+SUMIF($O$1:$AD$1,"REAL",O66:AD66)</f>
        <v>0</v>
      </c>
    </row>
    <row r="67" spans="1:35" s="8" customFormat="1">
      <c r="A67" s="4" t="s">
        <v>3769</v>
      </c>
      <c r="B67" s="4" t="s">
        <v>61</v>
      </c>
      <c r="C67" s="221"/>
      <c r="D67" s="226"/>
      <c r="E67" s="225"/>
      <c r="F67" s="13" t="s">
        <v>90</v>
      </c>
      <c r="G67" s="36"/>
      <c r="H67" s="36"/>
      <c r="I67" s="36"/>
      <c r="J67" s="36"/>
      <c r="K67" s="36"/>
      <c r="L67" s="36"/>
      <c r="M67" s="36"/>
      <c r="N67" s="36"/>
      <c r="O67" s="36"/>
      <c r="P67" s="36" t="str">
        <f>+IFERROR(P66/P65,"")</f>
        <v/>
      </c>
      <c r="Q67" s="36" t="str">
        <f t="shared" ref="Q67:Y67" si="190">+IFERROR(Q66/Q65,"")</f>
        <v/>
      </c>
      <c r="R67" s="36" t="str">
        <f t="shared" si="190"/>
        <v/>
      </c>
      <c r="S67" s="36" t="str">
        <f t="shared" si="190"/>
        <v/>
      </c>
      <c r="T67" s="36" t="str">
        <f t="shared" si="190"/>
        <v/>
      </c>
      <c r="U67" s="36" t="str">
        <f t="shared" si="190"/>
        <v/>
      </c>
      <c r="V67" s="36" t="str">
        <f t="shared" si="190"/>
        <v/>
      </c>
      <c r="W67" s="36" t="str">
        <f t="shared" si="190"/>
        <v/>
      </c>
      <c r="X67" s="36" t="str">
        <f t="shared" si="190"/>
        <v/>
      </c>
      <c r="Y67" s="36" t="str">
        <f t="shared" si="190"/>
        <v/>
      </c>
      <c r="Z67" s="36" t="str">
        <f t="shared" ref="Z67:AA67" si="191">+IFERROR(Z66/Z65,"")</f>
        <v/>
      </c>
      <c r="AA67" s="36" t="str">
        <f t="shared" si="191"/>
        <v/>
      </c>
      <c r="AB67" s="36" t="str">
        <f t="shared" ref="AB67:AC67" si="192">+IFERROR(AB66/AB65,"")</f>
        <v/>
      </c>
      <c r="AC67" s="36" t="str">
        <f t="shared" si="192"/>
        <v/>
      </c>
      <c r="AD67" s="36" t="str">
        <f t="shared" ref="AD67:AE67" si="193">+IFERROR(AD66/AD65,"")</f>
        <v/>
      </c>
      <c r="AE67" s="36" t="str">
        <f t="shared" si="193"/>
        <v/>
      </c>
      <c r="AF67" s="53" t="str">
        <f t="shared" ref="AF67:AG67" si="194">+IFERROR(AF66/AF65,"")</f>
        <v/>
      </c>
      <c r="AG67" s="54" t="str">
        <f t="shared" si="194"/>
        <v/>
      </c>
      <c r="AH67" s="4"/>
      <c r="AI67" s="1"/>
    </row>
    <row r="68" spans="1:35" ht="15" customHeight="1">
      <c r="A68" s="4" t="s">
        <v>3769</v>
      </c>
      <c r="B68" s="4" t="s">
        <v>62</v>
      </c>
      <c r="C68" s="221"/>
      <c r="D68" s="226"/>
      <c r="E68" s="225" t="s">
        <v>62</v>
      </c>
      <c r="F68" s="10" t="s">
        <v>40</v>
      </c>
      <c r="G68" s="19"/>
      <c r="H68" s="19"/>
      <c r="I68" s="19"/>
      <c r="J68" s="19"/>
      <c r="K68" s="19"/>
      <c r="L68" s="19"/>
      <c r="M68" s="19"/>
      <c r="N68" s="19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100">
        <f t="shared" ref="AF68:AF69" si="195">+SUM(O68:R68)</f>
        <v>0</v>
      </c>
      <c r="AG68" s="101">
        <f t="shared" ref="AG68:AG69" si="196">+SUM(S68:AD68)</f>
        <v>0</v>
      </c>
      <c r="AI68" s="124">
        <f>+SUMIF($O$1:$AD$1,"REAL",O68:AD68)</f>
        <v>0</v>
      </c>
    </row>
    <row r="69" spans="1:35" ht="13.8">
      <c r="A69" s="4" t="s">
        <v>3769</v>
      </c>
      <c r="B69" s="4" t="s">
        <v>62</v>
      </c>
      <c r="C69" s="221"/>
      <c r="D69" s="226"/>
      <c r="E69" s="225"/>
      <c r="F69" s="11" t="s">
        <v>88</v>
      </c>
      <c r="G69" s="34"/>
      <c r="H69" s="34"/>
      <c r="I69" s="34"/>
      <c r="J69" s="34"/>
      <c r="K69" s="34"/>
      <c r="L69" s="34"/>
      <c r="M69" s="34"/>
      <c r="N69" s="34"/>
      <c r="O69" s="98"/>
      <c r="P69" s="98">
        <f t="shared" ref="P69:Y69" si="197">+P162+P255+P348</f>
        <v>0</v>
      </c>
      <c r="Q69" s="98">
        <f t="shared" si="197"/>
        <v>0</v>
      </c>
      <c r="R69" s="98">
        <f t="shared" si="197"/>
        <v>0</v>
      </c>
      <c r="S69" s="98">
        <f t="shared" si="197"/>
        <v>0</v>
      </c>
      <c r="T69" s="98">
        <f t="shared" si="197"/>
        <v>0</v>
      </c>
      <c r="U69" s="98">
        <f t="shared" si="197"/>
        <v>0</v>
      </c>
      <c r="V69" s="98">
        <f t="shared" si="197"/>
        <v>0</v>
      </c>
      <c r="W69" s="98">
        <f t="shared" si="197"/>
        <v>0</v>
      </c>
      <c r="X69" s="98">
        <f t="shared" si="197"/>
        <v>0</v>
      </c>
      <c r="Y69" s="98">
        <f t="shared" si="197"/>
        <v>0</v>
      </c>
      <c r="Z69" s="98">
        <f t="shared" ref="Z69:AA69" si="198">+Z162+Z255+Z348</f>
        <v>0</v>
      </c>
      <c r="AA69" s="98">
        <f t="shared" si="198"/>
        <v>0</v>
      </c>
      <c r="AB69" s="98">
        <f t="shared" ref="AB69:AC69" si="199">+AB162+AB255+AB348</f>
        <v>0</v>
      </c>
      <c r="AC69" s="98">
        <f t="shared" si="199"/>
        <v>0</v>
      </c>
      <c r="AD69" s="98">
        <f t="shared" ref="AD69:AE69" si="200">+AD162+AD255+AD348</f>
        <v>0</v>
      </c>
      <c r="AE69" s="98">
        <f t="shared" si="200"/>
        <v>0</v>
      </c>
      <c r="AF69" s="102">
        <f t="shared" si="195"/>
        <v>0</v>
      </c>
      <c r="AG69" s="103">
        <f t="shared" si="196"/>
        <v>0</v>
      </c>
      <c r="AI69" s="124">
        <f>+SUMIF($O$1:$AD$1,"REAL",O69:AD69)</f>
        <v>0</v>
      </c>
    </row>
    <row r="70" spans="1:35" s="8" customFormat="1">
      <c r="A70" s="4" t="s">
        <v>3769</v>
      </c>
      <c r="B70" s="4" t="s">
        <v>62</v>
      </c>
      <c r="C70" s="221"/>
      <c r="D70" s="226"/>
      <c r="E70" s="225"/>
      <c r="F70" s="13" t="s">
        <v>90</v>
      </c>
      <c r="G70" s="36"/>
      <c r="H70" s="36"/>
      <c r="I70" s="36"/>
      <c r="J70" s="36"/>
      <c r="K70" s="36"/>
      <c r="L70" s="36"/>
      <c r="M70" s="36"/>
      <c r="N70" s="36"/>
      <c r="O70" s="36"/>
      <c r="P70" s="36" t="str">
        <f t="shared" ref="P70:Y70" si="201">+IFERROR(P69/P68,"")</f>
        <v/>
      </c>
      <c r="Q70" s="36" t="str">
        <f t="shared" si="201"/>
        <v/>
      </c>
      <c r="R70" s="36" t="str">
        <f t="shared" si="201"/>
        <v/>
      </c>
      <c r="S70" s="36" t="str">
        <f t="shared" si="201"/>
        <v/>
      </c>
      <c r="T70" s="36" t="str">
        <f t="shared" si="201"/>
        <v/>
      </c>
      <c r="U70" s="36" t="str">
        <f t="shared" si="201"/>
        <v/>
      </c>
      <c r="V70" s="36" t="str">
        <f t="shared" si="201"/>
        <v/>
      </c>
      <c r="W70" s="36" t="str">
        <f t="shared" si="201"/>
        <v/>
      </c>
      <c r="X70" s="36" t="str">
        <f t="shared" si="201"/>
        <v/>
      </c>
      <c r="Y70" s="36" t="str">
        <f t="shared" si="201"/>
        <v/>
      </c>
      <c r="Z70" s="36" t="str">
        <f t="shared" ref="Z70:AA70" si="202">+IFERROR(Z69/Z68,"")</f>
        <v/>
      </c>
      <c r="AA70" s="36" t="str">
        <f t="shared" si="202"/>
        <v/>
      </c>
      <c r="AB70" s="36" t="str">
        <f t="shared" ref="AB70:AC70" si="203">+IFERROR(AB69/AB68,"")</f>
        <v/>
      </c>
      <c r="AC70" s="36" t="str">
        <f t="shared" si="203"/>
        <v/>
      </c>
      <c r="AD70" s="36" t="str">
        <f t="shared" ref="AD70:AE70" si="204">+IFERROR(AD69/AD68,"")</f>
        <v/>
      </c>
      <c r="AE70" s="36" t="str">
        <f t="shared" si="204"/>
        <v/>
      </c>
      <c r="AF70" s="49" t="str">
        <f t="shared" ref="AF70:AG70" si="205">+IFERROR(AF69/AF68,"")</f>
        <v/>
      </c>
      <c r="AG70" s="50" t="str">
        <f t="shared" si="205"/>
        <v/>
      </c>
      <c r="AH70" s="4"/>
      <c r="AI70" s="1"/>
    </row>
    <row r="71" spans="1:35" s="8" customFormat="1" ht="15" customHeight="1">
      <c r="A71" s="4" t="s">
        <v>3769</v>
      </c>
      <c r="B71" s="8" t="s">
        <v>72</v>
      </c>
      <c r="C71" s="221"/>
      <c r="D71" s="226"/>
      <c r="E71" s="225" t="s">
        <v>72</v>
      </c>
      <c r="F71" s="10" t="s">
        <v>40</v>
      </c>
      <c r="G71" s="19"/>
      <c r="H71" s="19"/>
      <c r="I71" s="19"/>
      <c r="J71" s="19"/>
      <c r="K71" s="19"/>
      <c r="L71" s="19"/>
      <c r="M71" s="19"/>
      <c r="N71" s="19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100">
        <f t="shared" ref="AF71:AF72" si="206">+SUM(O71:R71)</f>
        <v>0</v>
      </c>
      <c r="AG71" s="101">
        <f t="shared" ref="AG71:AG72" si="207">+SUM(S71:AD71)</f>
        <v>0</v>
      </c>
      <c r="AH71" s="4"/>
      <c r="AI71" s="124">
        <f>+SUMIF($O$1:$AD$1,"REAL",O71:AD71)</f>
        <v>0</v>
      </c>
    </row>
    <row r="72" spans="1:35" s="8" customFormat="1" ht="13.8">
      <c r="A72" s="4" t="s">
        <v>3769</v>
      </c>
      <c r="B72" s="8" t="s">
        <v>72</v>
      </c>
      <c r="C72" s="221"/>
      <c r="D72" s="226"/>
      <c r="E72" s="225"/>
      <c r="F72" s="11" t="s">
        <v>88</v>
      </c>
      <c r="G72" s="34"/>
      <c r="H72" s="34"/>
      <c r="I72" s="34"/>
      <c r="J72" s="34"/>
      <c r="K72" s="34"/>
      <c r="L72" s="34"/>
      <c r="M72" s="34"/>
      <c r="N72" s="34"/>
      <c r="O72" s="98"/>
      <c r="P72" s="98">
        <f t="shared" ref="P72:Y72" si="208">+P165+P258+P351</f>
        <v>0</v>
      </c>
      <c r="Q72" s="98">
        <f t="shared" si="208"/>
        <v>0</v>
      </c>
      <c r="R72" s="98">
        <f t="shared" si="208"/>
        <v>0</v>
      </c>
      <c r="S72" s="98">
        <f t="shared" si="208"/>
        <v>0</v>
      </c>
      <c r="T72" s="98">
        <f t="shared" si="208"/>
        <v>0</v>
      </c>
      <c r="U72" s="98">
        <f t="shared" si="208"/>
        <v>0</v>
      </c>
      <c r="V72" s="98">
        <f t="shared" si="208"/>
        <v>0</v>
      </c>
      <c r="W72" s="98">
        <f t="shared" si="208"/>
        <v>0</v>
      </c>
      <c r="X72" s="98">
        <f t="shared" si="208"/>
        <v>0</v>
      </c>
      <c r="Y72" s="98">
        <f t="shared" si="208"/>
        <v>0</v>
      </c>
      <c r="Z72" s="98">
        <f t="shared" ref="Z72:AA72" si="209">+Z165+Z258+Z351</f>
        <v>0</v>
      </c>
      <c r="AA72" s="98">
        <f t="shared" si="209"/>
        <v>0</v>
      </c>
      <c r="AB72" s="98">
        <f t="shared" ref="AB72:AC72" si="210">+AB165+AB258+AB351</f>
        <v>0</v>
      </c>
      <c r="AC72" s="98">
        <f t="shared" si="210"/>
        <v>0</v>
      </c>
      <c r="AD72" s="98">
        <f t="shared" ref="AD72:AE72" si="211">+AD165+AD258+AD351</f>
        <v>0</v>
      </c>
      <c r="AE72" s="98">
        <f t="shared" si="211"/>
        <v>0</v>
      </c>
      <c r="AF72" s="102">
        <f t="shared" si="206"/>
        <v>0</v>
      </c>
      <c r="AG72" s="103">
        <f t="shared" si="207"/>
        <v>0</v>
      </c>
      <c r="AH72" s="4"/>
      <c r="AI72" s="124">
        <f>+SUMIF($O$1:$AD$1,"REAL",O72:AD72)</f>
        <v>0</v>
      </c>
    </row>
    <row r="73" spans="1:35" s="8" customFormat="1">
      <c r="A73" s="4" t="s">
        <v>3769</v>
      </c>
      <c r="B73" s="8" t="s">
        <v>72</v>
      </c>
      <c r="C73" s="221"/>
      <c r="D73" s="226"/>
      <c r="E73" s="225"/>
      <c r="F73" s="13" t="s">
        <v>90</v>
      </c>
      <c r="G73" s="36"/>
      <c r="H73" s="36"/>
      <c r="I73" s="36"/>
      <c r="J73" s="36"/>
      <c r="K73" s="36"/>
      <c r="L73" s="36"/>
      <c r="M73" s="36"/>
      <c r="N73" s="36"/>
      <c r="O73" s="36"/>
      <c r="P73" s="36" t="str">
        <f t="shared" ref="P73:Y73" si="212">+IFERROR(P72/P71,"")</f>
        <v/>
      </c>
      <c r="Q73" s="36" t="str">
        <f t="shared" si="212"/>
        <v/>
      </c>
      <c r="R73" s="36" t="str">
        <f t="shared" si="212"/>
        <v/>
      </c>
      <c r="S73" s="36" t="str">
        <f t="shared" si="212"/>
        <v/>
      </c>
      <c r="T73" s="36" t="str">
        <f t="shared" si="212"/>
        <v/>
      </c>
      <c r="U73" s="36" t="str">
        <f t="shared" si="212"/>
        <v/>
      </c>
      <c r="V73" s="36" t="str">
        <f t="shared" si="212"/>
        <v/>
      </c>
      <c r="W73" s="36" t="str">
        <f t="shared" si="212"/>
        <v/>
      </c>
      <c r="X73" s="36" t="str">
        <f t="shared" si="212"/>
        <v/>
      </c>
      <c r="Y73" s="36" t="str">
        <f t="shared" si="212"/>
        <v/>
      </c>
      <c r="Z73" s="36" t="str">
        <f t="shared" ref="Z73:AA73" si="213">+IFERROR(Z72/Z71,"")</f>
        <v/>
      </c>
      <c r="AA73" s="36" t="str">
        <f t="shared" si="213"/>
        <v/>
      </c>
      <c r="AB73" s="36" t="str">
        <f t="shared" ref="AB73:AC73" si="214">+IFERROR(AB72/AB71,"")</f>
        <v/>
      </c>
      <c r="AC73" s="36" t="str">
        <f t="shared" si="214"/>
        <v/>
      </c>
      <c r="AD73" s="36" t="str">
        <f t="shared" ref="AD73:AE73" si="215">+IFERROR(AD72/AD71,"")</f>
        <v/>
      </c>
      <c r="AE73" s="36" t="str">
        <f t="shared" si="215"/>
        <v/>
      </c>
      <c r="AF73" s="49" t="str">
        <f t="shared" ref="AF73:AG73" si="216">+IFERROR(AF72/AF71,"")</f>
        <v/>
      </c>
      <c r="AG73" s="50" t="str">
        <f t="shared" si="216"/>
        <v/>
      </c>
      <c r="AH73" s="4"/>
      <c r="AI73" s="1"/>
    </row>
    <row r="74" spans="1:35" s="8" customFormat="1" ht="15" customHeight="1">
      <c r="A74" s="4" t="s">
        <v>3769</v>
      </c>
      <c r="B74" s="8" t="s">
        <v>73</v>
      </c>
      <c r="C74" s="221"/>
      <c r="D74" s="226"/>
      <c r="E74" s="225" t="s">
        <v>73</v>
      </c>
      <c r="F74" s="10" t="s">
        <v>40</v>
      </c>
      <c r="G74" s="19"/>
      <c r="H74" s="19"/>
      <c r="I74" s="19"/>
      <c r="J74" s="19"/>
      <c r="K74" s="19"/>
      <c r="L74" s="19"/>
      <c r="M74" s="19"/>
      <c r="N74" s="19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100">
        <f t="shared" ref="AF74:AF75" si="217">+SUM(O74:R74)</f>
        <v>0</v>
      </c>
      <c r="AG74" s="101">
        <f t="shared" ref="AG74:AG75" si="218">+SUM(S74:AD74)</f>
        <v>0</v>
      </c>
      <c r="AH74" s="4"/>
      <c r="AI74" s="124">
        <f>+SUMIF($O$1:$AD$1,"REAL",O74:AD74)</f>
        <v>0</v>
      </c>
    </row>
    <row r="75" spans="1:35" s="8" customFormat="1" ht="15" customHeight="1">
      <c r="A75" s="4" t="s">
        <v>3769</v>
      </c>
      <c r="B75" s="8" t="s">
        <v>73</v>
      </c>
      <c r="C75" s="221"/>
      <c r="D75" s="226"/>
      <c r="E75" s="225"/>
      <c r="F75" s="11" t="s">
        <v>88</v>
      </c>
      <c r="G75" s="34"/>
      <c r="H75" s="34"/>
      <c r="I75" s="34"/>
      <c r="J75" s="34"/>
      <c r="K75" s="34"/>
      <c r="L75" s="34"/>
      <c r="M75" s="34"/>
      <c r="N75" s="34"/>
      <c r="O75" s="98"/>
      <c r="P75" s="98">
        <f t="shared" ref="P75:Y75" si="219">+P168+P261+P354</f>
        <v>0</v>
      </c>
      <c r="Q75" s="98">
        <f t="shared" si="219"/>
        <v>0</v>
      </c>
      <c r="R75" s="98">
        <f t="shared" si="219"/>
        <v>0</v>
      </c>
      <c r="S75" s="98">
        <f t="shared" si="219"/>
        <v>0</v>
      </c>
      <c r="T75" s="98">
        <f t="shared" si="219"/>
        <v>0</v>
      </c>
      <c r="U75" s="98">
        <f t="shared" si="219"/>
        <v>0</v>
      </c>
      <c r="V75" s="98">
        <f t="shared" si="219"/>
        <v>0</v>
      </c>
      <c r="W75" s="98">
        <f t="shared" si="219"/>
        <v>0</v>
      </c>
      <c r="X75" s="98">
        <f t="shared" si="219"/>
        <v>0</v>
      </c>
      <c r="Y75" s="98">
        <f t="shared" si="219"/>
        <v>0</v>
      </c>
      <c r="Z75" s="98">
        <f t="shared" ref="Z75:AA75" si="220">+Z168+Z261+Z354</f>
        <v>0</v>
      </c>
      <c r="AA75" s="98">
        <f t="shared" si="220"/>
        <v>0</v>
      </c>
      <c r="AB75" s="98">
        <f t="shared" ref="AB75:AC75" si="221">+AB168+AB261+AB354</f>
        <v>0</v>
      </c>
      <c r="AC75" s="98">
        <f t="shared" si="221"/>
        <v>0</v>
      </c>
      <c r="AD75" s="98">
        <f t="shared" ref="AD75:AE75" si="222">+AD168+AD261+AD354</f>
        <v>0</v>
      </c>
      <c r="AE75" s="98">
        <f t="shared" si="222"/>
        <v>0</v>
      </c>
      <c r="AF75" s="102">
        <f t="shared" si="217"/>
        <v>0</v>
      </c>
      <c r="AG75" s="103">
        <f t="shared" si="218"/>
        <v>0</v>
      </c>
      <c r="AH75" s="4"/>
      <c r="AI75" s="124">
        <f>+SUMIF($O$1:$AD$1,"REAL",O75:AD75)</f>
        <v>0</v>
      </c>
    </row>
    <row r="76" spans="1:35" s="8" customFormat="1" ht="15" customHeight="1">
      <c r="A76" s="4" t="s">
        <v>3769</v>
      </c>
      <c r="B76" s="8" t="s">
        <v>73</v>
      </c>
      <c r="C76" s="221"/>
      <c r="D76" s="226"/>
      <c r="E76" s="225"/>
      <c r="F76" s="13" t="s">
        <v>90</v>
      </c>
      <c r="G76" s="36"/>
      <c r="H76" s="36"/>
      <c r="I76" s="36"/>
      <c r="J76" s="36"/>
      <c r="K76" s="36"/>
      <c r="L76" s="36"/>
      <c r="M76" s="36"/>
      <c r="N76" s="36"/>
      <c r="O76" s="36"/>
      <c r="P76" s="36" t="str">
        <f t="shared" ref="P76:Y76" si="223">+IFERROR(P75/P74,"")</f>
        <v/>
      </c>
      <c r="Q76" s="36" t="str">
        <f t="shared" si="223"/>
        <v/>
      </c>
      <c r="R76" s="36" t="str">
        <f t="shared" si="223"/>
        <v/>
      </c>
      <c r="S76" s="36" t="str">
        <f t="shared" si="223"/>
        <v/>
      </c>
      <c r="T76" s="36" t="str">
        <f t="shared" si="223"/>
        <v/>
      </c>
      <c r="U76" s="36" t="str">
        <f t="shared" si="223"/>
        <v/>
      </c>
      <c r="V76" s="36" t="str">
        <f t="shared" si="223"/>
        <v/>
      </c>
      <c r="W76" s="36" t="str">
        <f t="shared" si="223"/>
        <v/>
      </c>
      <c r="X76" s="36" t="str">
        <f t="shared" si="223"/>
        <v/>
      </c>
      <c r="Y76" s="36" t="str">
        <f t="shared" si="223"/>
        <v/>
      </c>
      <c r="Z76" s="36" t="str">
        <f t="shared" ref="Z76:AA76" si="224">+IFERROR(Z75/Z74,"")</f>
        <v/>
      </c>
      <c r="AA76" s="36" t="str">
        <f t="shared" si="224"/>
        <v/>
      </c>
      <c r="AB76" s="36" t="str">
        <f t="shared" ref="AB76:AC76" si="225">+IFERROR(AB75/AB74,"")</f>
        <v/>
      </c>
      <c r="AC76" s="36" t="str">
        <f t="shared" si="225"/>
        <v/>
      </c>
      <c r="AD76" s="36" t="str">
        <f t="shared" ref="AD76:AE76" si="226">+IFERROR(AD75/AD74,"")</f>
        <v/>
      </c>
      <c r="AE76" s="36" t="str">
        <f t="shared" si="226"/>
        <v/>
      </c>
      <c r="AF76" s="49" t="str">
        <f t="shared" ref="AF76:AG76" si="227">+IFERROR(AF75/AF74,"")</f>
        <v/>
      </c>
      <c r="AG76" s="50" t="str">
        <f t="shared" si="227"/>
        <v/>
      </c>
      <c r="AH76" s="4"/>
      <c r="AI76" s="1"/>
    </row>
    <row r="77" spans="1:35" ht="15" customHeight="1">
      <c r="A77" s="4" t="s">
        <v>3769</v>
      </c>
      <c r="B77" s="4" t="s">
        <v>51</v>
      </c>
      <c r="C77" s="221"/>
      <c r="D77" s="226" t="s">
        <v>39</v>
      </c>
      <c r="E77" s="225" t="s">
        <v>51</v>
      </c>
      <c r="F77" s="10" t="s">
        <v>40</v>
      </c>
      <c r="G77" s="19"/>
      <c r="H77" s="19"/>
      <c r="I77" s="19"/>
      <c r="J77" s="19"/>
      <c r="K77" s="19"/>
      <c r="L77" s="19"/>
      <c r="M77" s="19"/>
      <c r="N77" s="19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100">
        <f t="shared" ref="AF77:AF86" si="228">+SUM(O77:R77)</f>
        <v>0</v>
      </c>
      <c r="AG77" s="101">
        <f t="shared" ref="AG77:AG86" si="229">+SUM(S77:AD77)</f>
        <v>0</v>
      </c>
      <c r="AI77" s="124">
        <f>+SUMIF($O$1:$AD$1,"REAL",O77:AD77)</f>
        <v>0</v>
      </c>
    </row>
    <row r="78" spans="1:35" ht="15" customHeight="1">
      <c r="A78" s="4" t="s">
        <v>3769</v>
      </c>
      <c r="B78" s="4" t="s">
        <v>51</v>
      </c>
      <c r="C78" s="221"/>
      <c r="D78" s="226"/>
      <c r="E78" s="225"/>
      <c r="F78" s="11" t="s">
        <v>88</v>
      </c>
      <c r="G78" s="34"/>
      <c r="H78" s="34"/>
      <c r="I78" s="34"/>
      <c r="J78" s="34"/>
      <c r="K78" s="34"/>
      <c r="L78" s="34"/>
      <c r="M78" s="34"/>
      <c r="N78" s="34"/>
      <c r="O78" s="98">
        <f>+SUM(O79:O84)</f>
        <v>0</v>
      </c>
      <c r="P78" s="98">
        <f t="shared" ref="P78:Y78" si="230">+SUM(P79:P84)</f>
        <v>0</v>
      </c>
      <c r="Q78" s="98">
        <f t="shared" si="230"/>
        <v>0</v>
      </c>
      <c r="R78" s="98">
        <f t="shared" si="230"/>
        <v>0</v>
      </c>
      <c r="S78" s="98">
        <f t="shared" si="230"/>
        <v>0</v>
      </c>
      <c r="T78" s="98">
        <f t="shared" si="230"/>
        <v>0</v>
      </c>
      <c r="U78" s="98">
        <f t="shared" si="230"/>
        <v>0</v>
      </c>
      <c r="V78" s="98">
        <f t="shared" si="230"/>
        <v>0</v>
      </c>
      <c r="W78" s="98">
        <f t="shared" si="230"/>
        <v>0</v>
      </c>
      <c r="X78" s="98">
        <f t="shared" si="230"/>
        <v>1</v>
      </c>
      <c r="Y78" s="98">
        <f t="shared" si="230"/>
        <v>0</v>
      </c>
      <c r="Z78" s="98">
        <f t="shared" ref="Z78:AA78" si="231">+SUM(Z79:Z84)</f>
        <v>0</v>
      </c>
      <c r="AA78" s="98">
        <f t="shared" si="231"/>
        <v>0</v>
      </c>
      <c r="AB78" s="98">
        <f t="shared" ref="AB78:AC78" si="232">+SUM(AB79:AB84)</f>
        <v>0</v>
      </c>
      <c r="AC78" s="98">
        <f t="shared" si="232"/>
        <v>0</v>
      </c>
      <c r="AD78" s="98">
        <f t="shared" ref="AD78:AE78" si="233">+SUM(AD79:AD84)</f>
        <v>0</v>
      </c>
      <c r="AE78" s="98">
        <f t="shared" si="233"/>
        <v>0</v>
      </c>
      <c r="AF78" s="102">
        <f t="shared" si="228"/>
        <v>0</v>
      </c>
      <c r="AG78" s="103">
        <f t="shared" si="229"/>
        <v>1</v>
      </c>
      <c r="AI78" s="124">
        <f>+SUMIF($O$1:$AD$1,"REAL",O78:AD78)</f>
        <v>1</v>
      </c>
    </row>
    <row r="79" spans="1:35" ht="15" customHeight="1" outlineLevel="1">
      <c r="A79" s="4" t="s">
        <v>3769</v>
      </c>
      <c r="B79" s="4" t="s">
        <v>51</v>
      </c>
      <c r="C79" s="221"/>
      <c r="D79" s="226"/>
      <c r="E79" s="225"/>
      <c r="F79" s="12" t="s">
        <v>63</v>
      </c>
      <c r="G79" s="35"/>
      <c r="H79" s="35"/>
      <c r="I79" s="35"/>
      <c r="J79" s="35"/>
      <c r="K79" s="35"/>
      <c r="L79" s="35"/>
      <c r="M79" s="35"/>
      <c r="N79" s="35"/>
      <c r="O79" s="99"/>
      <c r="P79" s="99">
        <f t="shared" ref="P79:Y84" si="234">+P172+P265+P358</f>
        <v>0</v>
      </c>
      <c r="Q79" s="99">
        <f t="shared" si="234"/>
        <v>0</v>
      </c>
      <c r="R79" s="99">
        <f t="shared" si="234"/>
        <v>0</v>
      </c>
      <c r="S79" s="99">
        <f t="shared" si="234"/>
        <v>0</v>
      </c>
      <c r="T79" s="99">
        <f t="shared" si="234"/>
        <v>0</v>
      </c>
      <c r="U79" s="99">
        <f t="shared" si="234"/>
        <v>0</v>
      </c>
      <c r="V79" s="99">
        <f t="shared" si="234"/>
        <v>0</v>
      </c>
      <c r="W79" s="99">
        <f t="shared" si="234"/>
        <v>0</v>
      </c>
      <c r="X79" s="99">
        <f t="shared" si="234"/>
        <v>0</v>
      </c>
      <c r="Y79" s="99">
        <f t="shared" si="234"/>
        <v>0</v>
      </c>
      <c r="Z79" s="99">
        <f t="shared" ref="Z79:AA79" si="235">+Z172+Z265+Z358</f>
        <v>0</v>
      </c>
      <c r="AA79" s="99">
        <f t="shared" si="235"/>
        <v>0</v>
      </c>
      <c r="AB79" s="99">
        <f t="shared" ref="AB79:AC79" si="236">+AB172+AB265+AB358</f>
        <v>0</v>
      </c>
      <c r="AC79" s="99">
        <f t="shared" si="236"/>
        <v>0</v>
      </c>
      <c r="AD79" s="99">
        <f t="shared" ref="AD79:AE79" si="237">+AD172+AD265+AD358</f>
        <v>0</v>
      </c>
      <c r="AE79" s="99">
        <f t="shared" si="237"/>
        <v>0</v>
      </c>
      <c r="AF79" s="104">
        <f t="shared" si="228"/>
        <v>0</v>
      </c>
      <c r="AG79" s="105">
        <f t="shared" si="229"/>
        <v>0</v>
      </c>
    </row>
    <row r="80" spans="1:35" ht="15" customHeight="1" outlineLevel="1">
      <c r="A80" s="4" t="s">
        <v>3769</v>
      </c>
      <c r="B80" s="4" t="s">
        <v>51</v>
      </c>
      <c r="C80" s="221"/>
      <c r="D80" s="226"/>
      <c r="E80" s="225"/>
      <c r="F80" s="12" t="s">
        <v>64</v>
      </c>
      <c r="G80" s="35"/>
      <c r="H80" s="35"/>
      <c r="I80" s="35"/>
      <c r="J80" s="35"/>
      <c r="K80" s="35"/>
      <c r="L80" s="35"/>
      <c r="M80" s="35"/>
      <c r="N80" s="35"/>
      <c r="O80" s="99"/>
      <c r="P80" s="99">
        <f t="shared" si="234"/>
        <v>0</v>
      </c>
      <c r="Q80" s="99">
        <f t="shared" si="234"/>
        <v>0</v>
      </c>
      <c r="R80" s="99">
        <f t="shared" si="234"/>
        <v>0</v>
      </c>
      <c r="S80" s="99">
        <f t="shared" si="234"/>
        <v>0</v>
      </c>
      <c r="T80" s="99">
        <f t="shared" si="234"/>
        <v>0</v>
      </c>
      <c r="U80" s="99">
        <f t="shared" si="234"/>
        <v>0</v>
      </c>
      <c r="V80" s="99">
        <f t="shared" si="234"/>
        <v>0</v>
      </c>
      <c r="W80" s="99">
        <f t="shared" si="234"/>
        <v>0</v>
      </c>
      <c r="X80" s="99">
        <f t="shared" si="234"/>
        <v>0</v>
      </c>
      <c r="Y80" s="99">
        <f t="shared" si="234"/>
        <v>0</v>
      </c>
      <c r="Z80" s="99">
        <f t="shared" ref="Z80:AA80" si="238">+Z173+Z266+Z359</f>
        <v>0</v>
      </c>
      <c r="AA80" s="99">
        <f t="shared" si="238"/>
        <v>0</v>
      </c>
      <c r="AB80" s="99">
        <f t="shared" ref="AB80:AC80" si="239">+AB173+AB266+AB359</f>
        <v>0</v>
      </c>
      <c r="AC80" s="99">
        <f t="shared" si="239"/>
        <v>0</v>
      </c>
      <c r="AD80" s="99">
        <f t="shared" ref="AD80:AE80" si="240">+AD173+AD266+AD359</f>
        <v>0</v>
      </c>
      <c r="AE80" s="99">
        <f t="shared" si="240"/>
        <v>0</v>
      </c>
      <c r="AF80" s="104">
        <f t="shared" si="228"/>
        <v>0</v>
      </c>
      <c r="AG80" s="105">
        <f t="shared" si="229"/>
        <v>0</v>
      </c>
    </row>
    <row r="81" spans="1:35" ht="15" customHeight="1" outlineLevel="1">
      <c r="A81" s="4" t="s">
        <v>3769</v>
      </c>
      <c r="B81" s="4" t="s">
        <v>51</v>
      </c>
      <c r="C81" s="221"/>
      <c r="D81" s="226"/>
      <c r="E81" s="225"/>
      <c r="F81" s="12" t="s">
        <v>65</v>
      </c>
      <c r="G81" s="35"/>
      <c r="H81" s="35"/>
      <c r="I81" s="35"/>
      <c r="J81" s="35"/>
      <c r="K81" s="35"/>
      <c r="L81" s="35"/>
      <c r="M81" s="35"/>
      <c r="N81" s="35"/>
      <c r="O81" s="99"/>
      <c r="P81" s="99">
        <f t="shared" si="234"/>
        <v>0</v>
      </c>
      <c r="Q81" s="99">
        <f t="shared" si="234"/>
        <v>0</v>
      </c>
      <c r="R81" s="99">
        <f t="shared" si="234"/>
        <v>0</v>
      </c>
      <c r="S81" s="99">
        <f t="shared" si="234"/>
        <v>0</v>
      </c>
      <c r="T81" s="99">
        <f t="shared" si="234"/>
        <v>0</v>
      </c>
      <c r="U81" s="99">
        <f t="shared" si="234"/>
        <v>0</v>
      </c>
      <c r="V81" s="99">
        <f t="shared" si="234"/>
        <v>0</v>
      </c>
      <c r="W81" s="99">
        <f t="shared" si="234"/>
        <v>0</v>
      </c>
      <c r="X81" s="99">
        <f t="shared" si="234"/>
        <v>0</v>
      </c>
      <c r="Y81" s="99">
        <f t="shared" si="234"/>
        <v>0</v>
      </c>
      <c r="Z81" s="99">
        <f t="shared" ref="Z81:AA81" si="241">+Z174+Z267+Z360</f>
        <v>0</v>
      </c>
      <c r="AA81" s="99">
        <f t="shared" si="241"/>
        <v>0</v>
      </c>
      <c r="AB81" s="99">
        <f t="shared" ref="AB81:AC81" si="242">+AB174+AB267+AB360</f>
        <v>0</v>
      </c>
      <c r="AC81" s="99">
        <f t="shared" si="242"/>
        <v>0</v>
      </c>
      <c r="AD81" s="99">
        <f t="shared" ref="AD81:AE81" si="243">+AD174+AD267+AD360</f>
        <v>0</v>
      </c>
      <c r="AE81" s="99">
        <f t="shared" si="243"/>
        <v>0</v>
      </c>
      <c r="AF81" s="104">
        <f t="shared" si="228"/>
        <v>0</v>
      </c>
      <c r="AG81" s="105">
        <f t="shared" si="229"/>
        <v>0</v>
      </c>
    </row>
    <row r="82" spans="1:35" ht="15" customHeight="1" outlineLevel="1">
      <c r="A82" s="4" t="s">
        <v>3769</v>
      </c>
      <c r="B82" s="4" t="s">
        <v>51</v>
      </c>
      <c r="C82" s="221"/>
      <c r="D82" s="226"/>
      <c r="E82" s="225"/>
      <c r="F82" s="12" t="s">
        <v>66</v>
      </c>
      <c r="G82" s="35"/>
      <c r="H82" s="35"/>
      <c r="I82" s="35"/>
      <c r="J82" s="35"/>
      <c r="K82" s="35"/>
      <c r="L82" s="35"/>
      <c r="M82" s="35"/>
      <c r="N82" s="35"/>
      <c r="O82" s="99"/>
      <c r="P82" s="99">
        <f t="shared" si="234"/>
        <v>0</v>
      </c>
      <c r="Q82" s="99">
        <f t="shared" si="234"/>
        <v>0</v>
      </c>
      <c r="R82" s="99">
        <f t="shared" si="234"/>
        <v>0</v>
      </c>
      <c r="S82" s="99">
        <f t="shared" si="234"/>
        <v>0</v>
      </c>
      <c r="T82" s="99">
        <f t="shared" si="234"/>
        <v>0</v>
      </c>
      <c r="U82" s="99">
        <f t="shared" si="234"/>
        <v>0</v>
      </c>
      <c r="V82" s="99">
        <f t="shared" si="234"/>
        <v>0</v>
      </c>
      <c r="W82" s="99">
        <f t="shared" si="234"/>
        <v>0</v>
      </c>
      <c r="X82" s="99">
        <f t="shared" si="234"/>
        <v>0</v>
      </c>
      <c r="Y82" s="99">
        <f t="shared" si="234"/>
        <v>0</v>
      </c>
      <c r="Z82" s="99">
        <f t="shared" ref="Z82:AA82" si="244">+Z175+Z268+Z361</f>
        <v>0</v>
      </c>
      <c r="AA82" s="99">
        <f t="shared" si="244"/>
        <v>0</v>
      </c>
      <c r="AB82" s="99">
        <f t="shared" ref="AB82:AC82" si="245">+AB175+AB268+AB361</f>
        <v>0</v>
      </c>
      <c r="AC82" s="99">
        <f t="shared" si="245"/>
        <v>0</v>
      </c>
      <c r="AD82" s="99">
        <f t="shared" ref="AD82:AE82" si="246">+AD175+AD268+AD361</f>
        <v>0</v>
      </c>
      <c r="AE82" s="99">
        <f t="shared" si="246"/>
        <v>0</v>
      </c>
      <c r="AF82" s="104">
        <f t="shared" si="228"/>
        <v>0</v>
      </c>
      <c r="AG82" s="105">
        <f t="shared" si="229"/>
        <v>0</v>
      </c>
    </row>
    <row r="83" spans="1:35" ht="15" customHeight="1" outlineLevel="1">
      <c r="A83" s="4" t="s">
        <v>3769</v>
      </c>
      <c r="B83" s="4" t="s">
        <v>51</v>
      </c>
      <c r="C83" s="221"/>
      <c r="D83" s="226"/>
      <c r="E83" s="225"/>
      <c r="F83" s="12" t="s">
        <v>67</v>
      </c>
      <c r="G83" s="35"/>
      <c r="H83" s="35"/>
      <c r="I83" s="35"/>
      <c r="J83" s="35"/>
      <c r="K83" s="35"/>
      <c r="L83" s="35"/>
      <c r="M83" s="35"/>
      <c r="N83" s="35"/>
      <c r="O83" s="99"/>
      <c r="P83" s="99">
        <f t="shared" si="234"/>
        <v>0</v>
      </c>
      <c r="Q83" s="99">
        <f t="shared" si="234"/>
        <v>0</v>
      </c>
      <c r="R83" s="99">
        <f t="shared" si="234"/>
        <v>0</v>
      </c>
      <c r="S83" s="99">
        <f t="shared" si="234"/>
        <v>0</v>
      </c>
      <c r="T83" s="99">
        <f t="shared" si="234"/>
        <v>0</v>
      </c>
      <c r="U83" s="99">
        <f t="shared" si="234"/>
        <v>0</v>
      </c>
      <c r="V83" s="99">
        <f t="shared" si="234"/>
        <v>0</v>
      </c>
      <c r="W83" s="99">
        <f t="shared" si="234"/>
        <v>0</v>
      </c>
      <c r="X83" s="99">
        <f t="shared" si="234"/>
        <v>0</v>
      </c>
      <c r="Y83" s="99">
        <f t="shared" si="234"/>
        <v>0</v>
      </c>
      <c r="Z83" s="99">
        <f t="shared" ref="Z83:AA83" si="247">+Z176+Z269+Z362</f>
        <v>0</v>
      </c>
      <c r="AA83" s="99">
        <f t="shared" si="247"/>
        <v>0</v>
      </c>
      <c r="AB83" s="99">
        <f t="shared" ref="AB83:AC83" si="248">+AB176+AB269+AB362</f>
        <v>0</v>
      </c>
      <c r="AC83" s="99">
        <f t="shared" si="248"/>
        <v>0</v>
      </c>
      <c r="AD83" s="99">
        <f t="shared" ref="AD83:AE83" si="249">+AD176+AD269+AD362</f>
        <v>0</v>
      </c>
      <c r="AE83" s="99">
        <f t="shared" si="249"/>
        <v>0</v>
      </c>
      <c r="AF83" s="104">
        <f t="shared" si="228"/>
        <v>0</v>
      </c>
      <c r="AG83" s="105">
        <f t="shared" si="229"/>
        <v>0</v>
      </c>
    </row>
    <row r="84" spans="1:35" ht="15" customHeight="1" outlineLevel="1">
      <c r="A84" s="4" t="s">
        <v>3769</v>
      </c>
      <c r="B84" s="4" t="s">
        <v>51</v>
      </c>
      <c r="C84" s="221"/>
      <c r="D84" s="226"/>
      <c r="E84" s="225"/>
      <c r="F84" s="12" t="s">
        <v>68</v>
      </c>
      <c r="G84" s="35"/>
      <c r="H84" s="35"/>
      <c r="I84" s="35"/>
      <c r="J84" s="35"/>
      <c r="K84" s="35"/>
      <c r="L84" s="35"/>
      <c r="M84" s="35"/>
      <c r="N84" s="35"/>
      <c r="O84" s="99"/>
      <c r="P84" s="99">
        <f t="shared" si="234"/>
        <v>0</v>
      </c>
      <c r="Q84" s="99">
        <f t="shared" si="234"/>
        <v>0</v>
      </c>
      <c r="R84" s="99">
        <f t="shared" si="234"/>
        <v>0</v>
      </c>
      <c r="S84" s="99">
        <f t="shared" si="234"/>
        <v>0</v>
      </c>
      <c r="T84" s="99">
        <f t="shared" si="234"/>
        <v>0</v>
      </c>
      <c r="U84" s="99">
        <f t="shared" si="234"/>
        <v>0</v>
      </c>
      <c r="V84" s="99">
        <f t="shared" si="234"/>
        <v>0</v>
      </c>
      <c r="W84" s="99">
        <f t="shared" si="234"/>
        <v>0</v>
      </c>
      <c r="X84" s="99">
        <f t="shared" si="234"/>
        <v>1</v>
      </c>
      <c r="Y84" s="99">
        <f t="shared" si="234"/>
        <v>0</v>
      </c>
      <c r="Z84" s="99">
        <f t="shared" ref="Z84:AA84" si="250">+Z177+Z270+Z363</f>
        <v>0</v>
      </c>
      <c r="AA84" s="99">
        <f t="shared" si="250"/>
        <v>0</v>
      </c>
      <c r="AB84" s="99">
        <f t="shared" ref="AB84:AC84" si="251">+AB177+AB270+AB363</f>
        <v>0</v>
      </c>
      <c r="AC84" s="99">
        <f t="shared" si="251"/>
        <v>0</v>
      </c>
      <c r="AD84" s="99">
        <f t="shared" ref="AD84:AE84" si="252">+AD177+AD270+AD363</f>
        <v>0</v>
      </c>
      <c r="AE84" s="99">
        <f t="shared" si="252"/>
        <v>0</v>
      </c>
      <c r="AF84" s="104">
        <f t="shared" si="228"/>
        <v>0</v>
      </c>
      <c r="AG84" s="105">
        <f t="shared" si="229"/>
        <v>1</v>
      </c>
    </row>
    <row r="85" spans="1:35" ht="15" customHeight="1" outlineLevel="1">
      <c r="A85" s="4" t="s">
        <v>3769</v>
      </c>
      <c r="B85" s="4" t="s">
        <v>51</v>
      </c>
      <c r="C85" s="221"/>
      <c r="D85" s="226"/>
      <c r="E85" s="225"/>
      <c r="F85" s="14" t="s">
        <v>3</v>
      </c>
      <c r="G85" s="37"/>
      <c r="H85" s="37"/>
      <c r="I85" s="37"/>
      <c r="J85" s="37"/>
      <c r="K85" s="37"/>
      <c r="L85" s="37"/>
      <c r="M85" s="37"/>
      <c r="N85" s="37"/>
      <c r="O85" s="106"/>
      <c r="P85" s="106">
        <f>+P79+P81+P83</f>
        <v>0</v>
      </c>
      <c r="Q85" s="106">
        <f t="shared" ref="Q85:Y86" si="253">+Q79+Q81+Q83</f>
        <v>0</v>
      </c>
      <c r="R85" s="106">
        <f t="shared" si="253"/>
        <v>0</v>
      </c>
      <c r="S85" s="106">
        <f t="shared" si="253"/>
        <v>0</v>
      </c>
      <c r="T85" s="106">
        <f t="shared" si="253"/>
        <v>0</v>
      </c>
      <c r="U85" s="106">
        <f t="shared" si="253"/>
        <v>0</v>
      </c>
      <c r="V85" s="106">
        <f t="shared" si="253"/>
        <v>0</v>
      </c>
      <c r="W85" s="106">
        <f t="shared" si="253"/>
        <v>0</v>
      </c>
      <c r="X85" s="106">
        <f t="shared" si="253"/>
        <v>0</v>
      </c>
      <c r="Y85" s="106">
        <f t="shared" si="253"/>
        <v>0</v>
      </c>
      <c r="Z85" s="106">
        <f t="shared" ref="Z85:AA85" si="254">+Z79+Z81+Z83</f>
        <v>0</v>
      </c>
      <c r="AA85" s="106">
        <f t="shared" si="254"/>
        <v>0</v>
      </c>
      <c r="AB85" s="106">
        <f t="shared" ref="AB85:AC85" si="255">+AB79+AB81+AB83</f>
        <v>0</v>
      </c>
      <c r="AC85" s="106">
        <f t="shared" si="255"/>
        <v>0</v>
      </c>
      <c r="AD85" s="106">
        <f t="shared" ref="AD85:AE85" si="256">+AD79+AD81+AD83</f>
        <v>0</v>
      </c>
      <c r="AE85" s="106">
        <f t="shared" si="256"/>
        <v>0</v>
      </c>
      <c r="AF85" s="112">
        <f t="shared" si="228"/>
        <v>0</v>
      </c>
      <c r="AG85" s="113">
        <f t="shared" si="229"/>
        <v>0</v>
      </c>
    </row>
    <row r="86" spans="1:35" ht="15" customHeight="1" outlineLevel="1">
      <c r="A86" s="4" t="s">
        <v>3769</v>
      </c>
      <c r="B86" s="4" t="s">
        <v>51</v>
      </c>
      <c r="C86" s="221"/>
      <c r="D86" s="226"/>
      <c r="E86" s="225"/>
      <c r="F86" s="14" t="s">
        <v>42</v>
      </c>
      <c r="G86" s="37"/>
      <c r="H86" s="37"/>
      <c r="I86" s="37"/>
      <c r="J86" s="37"/>
      <c r="K86" s="37"/>
      <c r="L86" s="37"/>
      <c r="M86" s="37"/>
      <c r="N86" s="37"/>
      <c r="O86" s="106"/>
      <c r="P86" s="106">
        <f>+P80+P82+P84</f>
        <v>0</v>
      </c>
      <c r="Q86" s="106">
        <f t="shared" si="253"/>
        <v>0</v>
      </c>
      <c r="R86" s="106">
        <f t="shared" si="253"/>
        <v>0</v>
      </c>
      <c r="S86" s="106">
        <f t="shared" si="253"/>
        <v>0</v>
      </c>
      <c r="T86" s="106">
        <f t="shared" si="253"/>
        <v>0</v>
      </c>
      <c r="U86" s="106">
        <f t="shared" si="253"/>
        <v>0</v>
      </c>
      <c r="V86" s="106">
        <f t="shared" si="253"/>
        <v>0</v>
      </c>
      <c r="W86" s="106">
        <f t="shared" si="253"/>
        <v>0</v>
      </c>
      <c r="X86" s="106">
        <f t="shared" si="253"/>
        <v>1</v>
      </c>
      <c r="Y86" s="106">
        <f t="shared" si="253"/>
        <v>0</v>
      </c>
      <c r="Z86" s="106">
        <f t="shared" ref="Z86:AA86" si="257">+Z80+Z82+Z84</f>
        <v>0</v>
      </c>
      <c r="AA86" s="106">
        <f t="shared" si="257"/>
        <v>0</v>
      </c>
      <c r="AB86" s="106">
        <f t="shared" ref="AB86:AC86" si="258">+AB80+AB82+AB84</f>
        <v>0</v>
      </c>
      <c r="AC86" s="106">
        <f t="shared" si="258"/>
        <v>0</v>
      </c>
      <c r="AD86" s="106">
        <f t="shared" ref="AD86:AE86" si="259">+AD80+AD82+AD84</f>
        <v>0</v>
      </c>
      <c r="AE86" s="106">
        <f t="shared" si="259"/>
        <v>0</v>
      </c>
      <c r="AF86" s="112">
        <f t="shared" si="228"/>
        <v>0</v>
      </c>
      <c r="AG86" s="113">
        <f t="shared" si="229"/>
        <v>1</v>
      </c>
    </row>
    <row r="87" spans="1:35" s="8" customFormat="1" ht="15" customHeight="1">
      <c r="A87" s="4" t="s">
        <v>3769</v>
      </c>
      <c r="B87" s="4" t="s">
        <v>51</v>
      </c>
      <c r="C87" s="221"/>
      <c r="D87" s="226"/>
      <c r="E87" s="225"/>
      <c r="F87" s="13" t="s">
        <v>90</v>
      </c>
      <c r="G87" s="36"/>
      <c r="H87" s="36"/>
      <c r="I87" s="36"/>
      <c r="J87" s="36"/>
      <c r="K87" s="36"/>
      <c r="L87" s="36"/>
      <c r="M87" s="36"/>
      <c r="N87" s="36"/>
      <c r="O87" s="36"/>
      <c r="P87" s="36" t="str">
        <f t="shared" ref="P87:Y87" si="260">+IFERROR(P78/P77,"")</f>
        <v/>
      </c>
      <c r="Q87" s="36" t="str">
        <f t="shared" si="260"/>
        <v/>
      </c>
      <c r="R87" s="36" t="str">
        <f t="shared" si="260"/>
        <v/>
      </c>
      <c r="S87" s="36" t="str">
        <f t="shared" si="260"/>
        <v/>
      </c>
      <c r="T87" s="36" t="str">
        <f t="shared" si="260"/>
        <v/>
      </c>
      <c r="U87" s="36" t="str">
        <f t="shared" si="260"/>
        <v/>
      </c>
      <c r="V87" s="36" t="str">
        <f t="shared" si="260"/>
        <v/>
      </c>
      <c r="W87" s="36" t="str">
        <f t="shared" si="260"/>
        <v/>
      </c>
      <c r="X87" s="36" t="str">
        <f t="shared" si="260"/>
        <v/>
      </c>
      <c r="Y87" s="36" t="str">
        <f t="shared" si="260"/>
        <v/>
      </c>
      <c r="Z87" s="36" t="str">
        <f t="shared" ref="Z87:AA87" si="261">+IFERROR(Z78/Z77,"")</f>
        <v/>
      </c>
      <c r="AA87" s="36" t="str">
        <f t="shared" si="261"/>
        <v/>
      </c>
      <c r="AB87" s="36" t="str">
        <f t="shared" ref="AB87:AC87" si="262">+IFERROR(AB78/AB77,"")</f>
        <v/>
      </c>
      <c r="AC87" s="36" t="str">
        <f t="shared" si="262"/>
        <v/>
      </c>
      <c r="AD87" s="36" t="str">
        <f t="shared" ref="AD87:AE87" si="263">+IFERROR(AD78/AD77,"")</f>
        <v/>
      </c>
      <c r="AE87" s="36" t="str">
        <f t="shared" si="263"/>
        <v/>
      </c>
      <c r="AF87" s="49" t="str">
        <f t="shared" ref="AF87:AG87" si="264">+IFERROR(AF78/AF77,"")</f>
        <v/>
      </c>
      <c r="AG87" s="50" t="str">
        <f t="shared" si="264"/>
        <v/>
      </c>
      <c r="AH87" s="4"/>
      <c r="AI87" s="1"/>
    </row>
    <row r="88" spans="1:35" ht="15" customHeight="1">
      <c r="A88" s="4" t="s">
        <v>3769</v>
      </c>
      <c r="B88" s="4" t="s">
        <v>52</v>
      </c>
      <c r="C88" s="221"/>
      <c r="D88" s="226"/>
      <c r="E88" s="225" t="s">
        <v>52</v>
      </c>
      <c r="F88" s="10" t="s">
        <v>40</v>
      </c>
      <c r="G88" s="19"/>
      <c r="H88" s="19"/>
      <c r="I88" s="19"/>
      <c r="J88" s="19"/>
      <c r="K88" s="19"/>
      <c r="L88" s="19"/>
      <c r="M88" s="19"/>
      <c r="N88" s="19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100">
        <f t="shared" ref="AF88:AF91" si="265">+SUM(O88:R88)</f>
        <v>0</v>
      </c>
      <c r="AG88" s="101">
        <f t="shared" ref="AG88:AG92" si="266">+SUM(S88:AD88)</f>
        <v>0</v>
      </c>
      <c r="AI88" s="124">
        <f>+SUMIF($O$1:$AD$1,"REAL",O88:AD88)</f>
        <v>0</v>
      </c>
    </row>
    <row r="89" spans="1:35" ht="15" customHeight="1">
      <c r="A89" s="4" t="s">
        <v>3769</v>
      </c>
      <c r="B89" s="4" t="s">
        <v>52</v>
      </c>
      <c r="C89" s="221"/>
      <c r="D89" s="226"/>
      <c r="E89" s="225"/>
      <c r="F89" s="11" t="s">
        <v>88</v>
      </c>
      <c r="G89" s="34"/>
      <c r="H89" s="34"/>
      <c r="I89" s="34"/>
      <c r="J89" s="34"/>
      <c r="K89" s="34"/>
      <c r="L89" s="34"/>
      <c r="M89" s="34"/>
      <c r="N89" s="34"/>
      <c r="O89" s="98"/>
      <c r="P89" s="98">
        <f>+SUM(P90:P91)</f>
        <v>0</v>
      </c>
      <c r="Q89" s="98">
        <f t="shared" ref="Q89:Y89" si="267">+SUM(Q90:Q91)</f>
        <v>0</v>
      </c>
      <c r="R89" s="98">
        <f t="shared" si="267"/>
        <v>0</v>
      </c>
      <c r="S89" s="98">
        <f t="shared" si="267"/>
        <v>0</v>
      </c>
      <c r="T89" s="98">
        <f t="shared" si="267"/>
        <v>0</v>
      </c>
      <c r="U89" s="98">
        <f t="shared" si="267"/>
        <v>0</v>
      </c>
      <c r="V89" s="98">
        <f t="shared" si="267"/>
        <v>0</v>
      </c>
      <c r="W89" s="98">
        <f t="shared" si="267"/>
        <v>0</v>
      </c>
      <c r="X89" s="98">
        <f t="shared" si="267"/>
        <v>0</v>
      </c>
      <c r="Y89" s="98">
        <f t="shared" si="267"/>
        <v>0</v>
      </c>
      <c r="Z89" s="98">
        <f t="shared" ref="Z89:AA89" si="268">+SUM(Z90:Z91)</f>
        <v>0</v>
      </c>
      <c r="AA89" s="98">
        <f t="shared" si="268"/>
        <v>0</v>
      </c>
      <c r="AB89" s="98">
        <f t="shared" ref="AB89:AC89" si="269">+SUM(AB90:AB91)</f>
        <v>0</v>
      </c>
      <c r="AC89" s="98">
        <f t="shared" si="269"/>
        <v>0</v>
      </c>
      <c r="AD89" s="98">
        <f t="shared" ref="AD89:AE89" si="270">+SUM(AD90:AD91)</f>
        <v>0</v>
      </c>
      <c r="AE89" s="98">
        <f t="shared" si="270"/>
        <v>0</v>
      </c>
      <c r="AF89" s="102">
        <f t="shared" si="265"/>
        <v>0</v>
      </c>
      <c r="AG89" s="103">
        <f t="shared" si="266"/>
        <v>0</v>
      </c>
      <c r="AI89" s="124">
        <f>+SUMIF($O$1:$AD$1,"REAL",O89:AD89)</f>
        <v>0</v>
      </c>
    </row>
    <row r="90" spans="1:35" ht="15" customHeight="1" outlineLevel="1">
      <c r="A90" s="4" t="s">
        <v>3769</v>
      </c>
      <c r="B90" s="4" t="s">
        <v>52</v>
      </c>
      <c r="C90" s="221"/>
      <c r="D90" s="226"/>
      <c r="E90" s="225"/>
      <c r="F90" s="12" t="s">
        <v>4</v>
      </c>
      <c r="G90" s="35"/>
      <c r="H90" s="35"/>
      <c r="I90" s="35"/>
      <c r="J90" s="35"/>
      <c r="K90" s="35"/>
      <c r="L90" s="35"/>
      <c r="M90" s="35"/>
      <c r="N90" s="35"/>
      <c r="O90" s="99"/>
      <c r="P90" s="99">
        <f t="shared" ref="P90:Y92" si="271">+P183+P276+P369</f>
        <v>0</v>
      </c>
      <c r="Q90" s="99">
        <f t="shared" si="271"/>
        <v>0</v>
      </c>
      <c r="R90" s="99">
        <f t="shared" si="271"/>
        <v>0</v>
      </c>
      <c r="S90" s="99">
        <f t="shared" si="271"/>
        <v>0</v>
      </c>
      <c r="T90" s="99">
        <f t="shared" si="271"/>
        <v>0</v>
      </c>
      <c r="U90" s="99">
        <f t="shared" si="271"/>
        <v>0</v>
      </c>
      <c r="V90" s="99">
        <f t="shared" si="271"/>
        <v>0</v>
      </c>
      <c r="W90" s="99">
        <f t="shared" si="271"/>
        <v>0</v>
      </c>
      <c r="X90" s="99">
        <f t="shared" si="271"/>
        <v>0</v>
      </c>
      <c r="Y90" s="99">
        <f t="shared" si="271"/>
        <v>0</v>
      </c>
      <c r="Z90" s="99">
        <f t="shared" ref="Z90:AA90" si="272">+Z183+Z276+Z369</f>
        <v>0</v>
      </c>
      <c r="AA90" s="99">
        <f t="shared" si="272"/>
        <v>0</v>
      </c>
      <c r="AB90" s="99">
        <f t="shared" ref="AB90:AC90" si="273">+AB183+AB276+AB369</f>
        <v>0</v>
      </c>
      <c r="AC90" s="99">
        <f t="shared" si="273"/>
        <v>0</v>
      </c>
      <c r="AD90" s="99">
        <f t="shared" ref="AD90:AE90" si="274">+AD183+AD276+AD369</f>
        <v>0</v>
      </c>
      <c r="AE90" s="99">
        <f t="shared" si="274"/>
        <v>0</v>
      </c>
      <c r="AF90" s="104">
        <f t="shared" si="265"/>
        <v>0</v>
      </c>
      <c r="AG90" s="105">
        <f t="shared" si="266"/>
        <v>0</v>
      </c>
    </row>
    <row r="91" spans="1:35" ht="15" customHeight="1" outlineLevel="1">
      <c r="A91" s="4" t="s">
        <v>3769</v>
      </c>
      <c r="B91" s="4" t="s">
        <v>52</v>
      </c>
      <c r="C91" s="221"/>
      <c r="D91" s="226"/>
      <c r="E91" s="225"/>
      <c r="F91" s="12" t="s">
        <v>5</v>
      </c>
      <c r="G91" s="35"/>
      <c r="H91" s="35"/>
      <c r="I91" s="35"/>
      <c r="J91" s="35"/>
      <c r="K91" s="35"/>
      <c r="L91" s="35"/>
      <c r="M91" s="35"/>
      <c r="N91" s="35"/>
      <c r="O91" s="99"/>
      <c r="P91" s="99">
        <f t="shared" si="271"/>
        <v>0</v>
      </c>
      <c r="Q91" s="99">
        <f t="shared" si="271"/>
        <v>0</v>
      </c>
      <c r="R91" s="99">
        <f t="shared" si="271"/>
        <v>0</v>
      </c>
      <c r="S91" s="99">
        <f t="shared" si="271"/>
        <v>0</v>
      </c>
      <c r="T91" s="99">
        <f t="shared" si="271"/>
        <v>0</v>
      </c>
      <c r="U91" s="99">
        <f t="shared" si="271"/>
        <v>0</v>
      </c>
      <c r="V91" s="99">
        <f t="shared" si="271"/>
        <v>0</v>
      </c>
      <c r="W91" s="99">
        <f t="shared" si="271"/>
        <v>0</v>
      </c>
      <c r="X91" s="99">
        <f t="shared" si="271"/>
        <v>0</v>
      </c>
      <c r="Y91" s="99">
        <f t="shared" si="271"/>
        <v>0</v>
      </c>
      <c r="Z91" s="99">
        <f t="shared" ref="Z91:AA91" si="275">+Z184+Z277+Z370</f>
        <v>0</v>
      </c>
      <c r="AA91" s="99">
        <f t="shared" si="275"/>
        <v>0</v>
      </c>
      <c r="AB91" s="99">
        <f t="shared" ref="AB91:AC91" si="276">+AB184+AB277+AB370</f>
        <v>0</v>
      </c>
      <c r="AC91" s="99">
        <f t="shared" si="276"/>
        <v>0</v>
      </c>
      <c r="AD91" s="99">
        <f t="shared" ref="AD91:AE91" si="277">+AD184+AD277+AD370</f>
        <v>0</v>
      </c>
      <c r="AE91" s="99">
        <f t="shared" si="277"/>
        <v>0</v>
      </c>
      <c r="AF91" s="104">
        <f t="shared" si="265"/>
        <v>0</v>
      </c>
      <c r="AG91" s="105">
        <f t="shared" si="266"/>
        <v>0</v>
      </c>
    </row>
    <row r="92" spans="1:35" ht="15" customHeight="1" outlineLevel="1">
      <c r="A92" s="4" t="s">
        <v>3769</v>
      </c>
      <c r="B92" s="4" t="s">
        <v>52</v>
      </c>
      <c r="C92" s="221"/>
      <c r="D92" s="226"/>
      <c r="E92" s="225"/>
      <c r="F92" s="14" t="s">
        <v>81</v>
      </c>
      <c r="G92" s="37"/>
      <c r="H92" s="37"/>
      <c r="I92" s="37"/>
      <c r="J92" s="37"/>
      <c r="K92" s="37"/>
      <c r="L92" s="37"/>
      <c r="M92" s="37"/>
      <c r="N92" s="37"/>
      <c r="O92" s="106"/>
      <c r="P92" s="106">
        <f t="shared" si="271"/>
        <v>0</v>
      </c>
      <c r="Q92" s="106">
        <f t="shared" si="271"/>
        <v>0</v>
      </c>
      <c r="R92" s="106">
        <f t="shared" si="271"/>
        <v>0</v>
      </c>
      <c r="S92" s="106">
        <f t="shared" si="271"/>
        <v>0</v>
      </c>
      <c r="T92" s="106">
        <f t="shared" si="271"/>
        <v>0</v>
      </c>
      <c r="U92" s="106">
        <f t="shared" si="271"/>
        <v>0</v>
      </c>
      <c r="V92" s="106">
        <f t="shared" si="271"/>
        <v>0</v>
      </c>
      <c r="W92" s="106">
        <f t="shared" si="271"/>
        <v>0</v>
      </c>
      <c r="X92" s="106">
        <f t="shared" si="271"/>
        <v>0</v>
      </c>
      <c r="Y92" s="106">
        <f t="shared" si="271"/>
        <v>0</v>
      </c>
      <c r="Z92" s="106">
        <f t="shared" ref="Z92:AA92" si="278">+Z185+Z278+Z371</f>
        <v>0</v>
      </c>
      <c r="AA92" s="106">
        <f t="shared" si="278"/>
        <v>0</v>
      </c>
      <c r="AB92" s="106">
        <f t="shared" ref="AB92:AC92" si="279">+AB185+AB278+AB371</f>
        <v>0</v>
      </c>
      <c r="AC92" s="106">
        <f t="shared" si="279"/>
        <v>0</v>
      </c>
      <c r="AD92" s="106">
        <f t="shared" ref="AD92:AE92" si="280">+AD185+AD278+AD371</f>
        <v>0</v>
      </c>
      <c r="AE92" s="106">
        <f t="shared" si="280"/>
        <v>0</v>
      </c>
      <c r="AF92" s="112">
        <f t="shared" ref="AF92" si="281">+SUM(G92:R92)</f>
        <v>0</v>
      </c>
      <c r="AG92" s="113">
        <f t="shared" si="266"/>
        <v>0</v>
      </c>
    </row>
    <row r="93" spans="1:35" s="8" customFormat="1" ht="15" customHeight="1" thickBot="1">
      <c r="A93" s="4" t="s">
        <v>3769</v>
      </c>
      <c r="B93" s="4" t="s">
        <v>52</v>
      </c>
      <c r="C93" s="221"/>
      <c r="D93" s="226"/>
      <c r="E93" s="225"/>
      <c r="F93" s="13" t="s">
        <v>90</v>
      </c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Y93" si="282">+IFERROR(P89/P88,"")</f>
        <v/>
      </c>
      <c r="Q93" s="36" t="str">
        <f t="shared" si="282"/>
        <v/>
      </c>
      <c r="R93" s="36" t="str">
        <f t="shared" si="282"/>
        <v/>
      </c>
      <c r="S93" s="36" t="str">
        <f t="shared" si="282"/>
        <v/>
      </c>
      <c r="T93" s="36" t="str">
        <f t="shared" si="282"/>
        <v/>
      </c>
      <c r="U93" s="36" t="str">
        <f t="shared" si="282"/>
        <v/>
      </c>
      <c r="V93" s="36" t="str">
        <f t="shared" si="282"/>
        <v/>
      </c>
      <c r="W93" s="36" t="str">
        <f t="shared" si="282"/>
        <v/>
      </c>
      <c r="X93" s="36" t="str">
        <f t="shared" si="282"/>
        <v/>
      </c>
      <c r="Y93" s="36" t="str">
        <f t="shared" si="282"/>
        <v/>
      </c>
      <c r="Z93" s="36" t="str">
        <f t="shared" ref="Z93:AA93" si="283">+IFERROR(Z89/Z88,"")</f>
        <v/>
      </c>
      <c r="AA93" s="36" t="str">
        <f t="shared" si="283"/>
        <v/>
      </c>
      <c r="AB93" s="36" t="str">
        <f t="shared" ref="AB93:AC93" si="284">+IFERROR(AB89/AB88,"")</f>
        <v/>
      </c>
      <c r="AC93" s="36" t="str">
        <f t="shared" si="284"/>
        <v/>
      </c>
      <c r="AD93" s="36" t="str">
        <f t="shared" ref="AD93:AE93" si="285">+IFERROR(AD89/AD88,"")</f>
        <v/>
      </c>
      <c r="AE93" s="36" t="str">
        <f t="shared" si="285"/>
        <v/>
      </c>
      <c r="AF93" s="57" t="str">
        <f t="shared" ref="AF93:AG93" si="286">+IFERROR(AF89/AF88,"")</f>
        <v/>
      </c>
      <c r="AG93" s="58" t="str">
        <f t="shared" si="286"/>
        <v/>
      </c>
      <c r="AH93" s="4"/>
      <c r="AI93" s="1"/>
    </row>
    <row r="94" spans="1:35" ht="15" customHeight="1">
      <c r="AF94"/>
      <c r="AG94"/>
    </row>
    <row r="95" spans="1:35" ht="15" customHeight="1">
      <c r="AF95"/>
      <c r="AG95"/>
    </row>
    <row r="96" spans="1:35" ht="15" customHeight="1" thickBot="1">
      <c r="F96" s="7" t="s">
        <v>93</v>
      </c>
      <c r="AF96"/>
      <c r="AG96"/>
    </row>
    <row r="97" spans="1:35" ht="13.5" customHeight="1">
      <c r="A97" s="4" t="s">
        <v>86</v>
      </c>
      <c r="B97" s="4" t="s">
        <v>3770</v>
      </c>
      <c r="C97" s="235" t="s">
        <v>86</v>
      </c>
      <c r="D97" s="227" t="s">
        <v>34</v>
      </c>
      <c r="E97" s="228"/>
      <c r="F97" s="228"/>
      <c r="G97" s="32"/>
      <c r="H97" s="32"/>
      <c r="I97" s="32"/>
      <c r="J97" s="32"/>
      <c r="K97" s="32"/>
      <c r="L97" s="32"/>
      <c r="M97" s="32"/>
      <c r="N97" s="32"/>
      <c r="O97" s="114"/>
      <c r="P97" s="114">
        <v>0</v>
      </c>
      <c r="Q97" s="114">
        <v>0</v>
      </c>
      <c r="R97" s="114">
        <v>0</v>
      </c>
      <c r="S97" s="114">
        <v>0</v>
      </c>
      <c r="T97" s="114">
        <v>0</v>
      </c>
      <c r="U97" s="114">
        <v>0</v>
      </c>
      <c r="V97" s="114">
        <v>0</v>
      </c>
      <c r="W97" s="114">
        <v>0</v>
      </c>
      <c r="X97" s="114">
        <v>0</v>
      </c>
      <c r="Y97" s="114">
        <v>0</v>
      </c>
      <c r="Z97" s="114">
        <v>0</v>
      </c>
      <c r="AA97" s="114">
        <v>1</v>
      </c>
      <c r="AB97" s="114">
        <v>0</v>
      </c>
      <c r="AC97" s="114">
        <v>0</v>
      </c>
      <c r="AD97" s="114">
        <v>0</v>
      </c>
      <c r="AE97" s="114">
        <v>0</v>
      </c>
      <c r="AF97" s="115">
        <f>+SUM(O97:R97)</f>
        <v>0</v>
      </c>
      <c r="AG97" s="116">
        <f>+SUM(S97:AD97)</f>
        <v>1</v>
      </c>
      <c r="AI97" s="124">
        <f>+SUMIF($O$1:$AD$1,"REAL",O97:AD97)</f>
        <v>1</v>
      </c>
    </row>
    <row r="98" spans="1:35">
      <c r="A98" s="4" t="s">
        <v>86</v>
      </c>
      <c r="C98" s="235"/>
      <c r="D98" s="229" t="s">
        <v>89</v>
      </c>
      <c r="E98" s="230"/>
      <c r="F98" s="230"/>
      <c r="G98" s="16"/>
      <c r="H98" s="16"/>
      <c r="I98" s="16"/>
      <c r="J98" s="16"/>
      <c r="K98" s="16"/>
      <c r="L98" s="16"/>
      <c r="M98" s="16"/>
      <c r="N98" s="16"/>
      <c r="O98" s="16" t="str">
        <f>IFERROR(+O97/(O101+O112+O129+O132+O140+O158+O161+O164+O167+O170+O181),"")</f>
        <v/>
      </c>
      <c r="P98" s="16" t="str">
        <f>IFERROR(+P97/(P101+P112+P129+P132+P140+P158+P161+P164+P167+P170+P181),"")</f>
        <v/>
      </c>
      <c r="Q98" s="16" t="str">
        <f t="shared" ref="Q98:Y98" si="287">IFERROR(+Q97/(Q101+Q112+Q129+Q132+Q140+Q158+Q161+Q164+Q167+Q170+Q181),"")</f>
        <v/>
      </c>
      <c r="R98" s="16" t="str">
        <f t="shared" si="287"/>
        <v/>
      </c>
      <c r="S98" s="16" t="str">
        <f t="shared" si="287"/>
        <v/>
      </c>
      <c r="T98" s="16" t="str">
        <f t="shared" si="287"/>
        <v/>
      </c>
      <c r="U98" s="16" t="str">
        <f t="shared" si="287"/>
        <v/>
      </c>
      <c r="V98" s="16" t="str">
        <f t="shared" si="287"/>
        <v/>
      </c>
      <c r="W98" s="16" t="str">
        <f t="shared" si="287"/>
        <v/>
      </c>
      <c r="X98" s="16" t="str">
        <f t="shared" si="287"/>
        <v/>
      </c>
      <c r="Y98" s="16" t="str">
        <f t="shared" si="287"/>
        <v/>
      </c>
      <c r="Z98" s="16" t="str">
        <f t="shared" ref="Z98:AA98" si="288">IFERROR(+Z97/(Z101+Z112+Z129+Z132+Z140+Z158+Z161+Z164+Z167+Z170+Z181),"")</f>
        <v/>
      </c>
      <c r="AA98" s="16" t="str">
        <f t="shared" si="288"/>
        <v/>
      </c>
      <c r="AB98" s="16" t="str">
        <f t="shared" ref="AB98:AC98" si="289">IFERROR(+AB97/(AB101+AB112+AB129+AB132+AB140+AB158+AB161+AB164+AB167+AB170+AB181),"")</f>
        <v/>
      </c>
      <c r="AC98" s="16" t="str">
        <f t="shared" si="289"/>
        <v/>
      </c>
      <c r="AD98" s="16" t="str">
        <f t="shared" ref="AD98:AE98" si="290">IFERROR(+AD97/(AD101+AD112+AD129+AD132+AD140+AD158+AD161+AD164+AD167+AD170+AD181),"")</f>
        <v/>
      </c>
      <c r="AE98" s="16" t="str">
        <f t="shared" si="290"/>
        <v/>
      </c>
      <c r="AF98" s="40"/>
      <c r="AG98" s="41"/>
    </row>
    <row r="99" spans="1:35" ht="13.8">
      <c r="A99" s="4" t="s">
        <v>86</v>
      </c>
      <c r="B99" s="4" t="s">
        <v>3771</v>
      </c>
      <c r="C99" s="235"/>
      <c r="D99" s="231" t="s">
        <v>91</v>
      </c>
      <c r="E99" s="232"/>
      <c r="F99" s="232"/>
      <c r="G99" s="33"/>
      <c r="H99" s="33"/>
      <c r="I99" s="33"/>
      <c r="J99" s="33"/>
      <c r="K99" s="33"/>
      <c r="L99" s="33"/>
      <c r="M99" s="33"/>
      <c r="N99" s="33"/>
      <c r="O99" s="117"/>
      <c r="P99" s="117">
        <f>+P102+P113+P130+P133+P141+P159+P162+P165+P168+P171+P182</f>
        <v>0</v>
      </c>
      <c r="Q99" s="117">
        <f t="shared" ref="Q99:Y99" si="291">+Q102+Q113+Q130+Q133+Q141+Q159+Q162+Q165+Q168+Q171+Q182</f>
        <v>0</v>
      </c>
      <c r="R99" s="117">
        <f t="shared" si="291"/>
        <v>0</v>
      </c>
      <c r="S99" s="117">
        <f t="shared" si="291"/>
        <v>0</v>
      </c>
      <c r="T99" s="117">
        <f t="shared" si="291"/>
        <v>0</v>
      </c>
      <c r="U99" s="117">
        <f t="shared" si="291"/>
        <v>0</v>
      </c>
      <c r="V99" s="117">
        <f t="shared" si="291"/>
        <v>0</v>
      </c>
      <c r="W99" s="117">
        <f t="shared" si="291"/>
        <v>0</v>
      </c>
      <c r="X99" s="117">
        <f t="shared" si="291"/>
        <v>0</v>
      </c>
      <c r="Y99" s="117">
        <f t="shared" si="291"/>
        <v>0</v>
      </c>
      <c r="Z99" s="117">
        <f t="shared" ref="Z99:AA99" si="292">+Z102+Z113+Z130+Z133+Z141+Z159+Z162+Z165+Z168+Z171+Z182</f>
        <v>0</v>
      </c>
      <c r="AA99" s="117">
        <f t="shared" si="292"/>
        <v>0</v>
      </c>
      <c r="AB99" s="117">
        <f t="shared" ref="AB99:AC99" si="293">+AB102+AB113+AB130+AB133+AB141+AB159+AB162+AB165+AB168+AB171+AB182</f>
        <v>0</v>
      </c>
      <c r="AC99" s="117">
        <f t="shared" si="293"/>
        <v>0</v>
      </c>
      <c r="AD99" s="117">
        <f t="shared" ref="AD99:AE99" si="294">+AD102+AD113+AD130+AD133+AD141+AD159+AD162+AD165+AD168+AD171+AD182</f>
        <v>0</v>
      </c>
      <c r="AE99" s="117">
        <f t="shared" si="294"/>
        <v>0</v>
      </c>
      <c r="AF99" s="118">
        <f>+SUM(O99:R99)</f>
        <v>0</v>
      </c>
      <c r="AG99" s="119">
        <f>+SUM(S99:AD99)</f>
        <v>0</v>
      </c>
      <c r="AI99" s="124">
        <f>+SUMIF($O$1:$AD$1,"REAL",O99:AD99)</f>
        <v>0</v>
      </c>
    </row>
    <row r="100" spans="1:35">
      <c r="A100" s="4" t="s">
        <v>86</v>
      </c>
      <c r="C100" s="235"/>
      <c r="D100" s="233" t="s">
        <v>90</v>
      </c>
      <c r="E100" s="234"/>
      <c r="F100" s="230"/>
      <c r="G100" s="16"/>
      <c r="H100" s="16"/>
      <c r="I100" s="16"/>
      <c r="J100" s="16"/>
      <c r="K100" s="16"/>
      <c r="L100" s="16"/>
      <c r="M100" s="16"/>
      <c r="N100" s="16"/>
      <c r="O100" s="16" t="str">
        <f>+IFERROR(O99/O97,"")</f>
        <v/>
      </c>
      <c r="P100" s="16" t="str">
        <f t="shared" ref="P100:Y100" si="295">+IFERROR(P99/P97,"")</f>
        <v/>
      </c>
      <c r="Q100" s="16" t="str">
        <f t="shared" si="295"/>
        <v/>
      </c>
      <c r="R100" s="16" t="str">
        <f t="shared" si="295"/>
        <v/>
      </c>
      <c r="S100" s="16" t="str">
        <f t="shared" si="295"/>
        <v/>
      </c>
      <c r="T100" s="16" t="str">
        <f t="shared" si="295"/>
        <v/>
      </c>
      <c r="U100" s="16" t="str">
        <f t="shared" si="295"/>
        <v/>
      </c>
      <c r="V100" s="16" t="str">
        <f t="shared" si="295"/>
        <v/>
      </c>
      <c r="W100" s="16" t="str">
        <f t="shared" si="295"/>
        <v/>
      </c>
      <c r="X100" s="16" t="str">
        <f t="shared" si="295"/>
        <v/>
      </c>
      <c r="Y100" s="16" t="str">
        <f t="shared" si="295"/>
        <v/>
      </c>
      <c r="Z100" s="16" t="str">
        <f t="shared" ref="Z100:AA100" si="296">+IFERROR(Z99/Z97,"")</f>
        <v/>
      </c>
      <c r="AA100" s="16">
        <f t="shared" si="296"/>
        <v>0</v>
      </c>
      <c r="AB100" s="16" t="str">
        <f t="shared" ref="AB100:AC100" si="297">+IFERROR(AB99/AB97,"")</f>
        <v/>
      </c>
      <c r="AC100" s="16" t="str">
        <f t="shared" si="297"/>
        <v/>
      </c>
      <c r="AD100" s="16" t="str">
        <f t="shared" ref="AD100:AE100" si="298">+IFERROR(AD99/AD97,"")</f>
        <v/>
      </c>
      <c r="AE100" s="16" t="str">
        <f t="shared" si="298"/>
        <v/>
      </c>
      <c r="AF100" s="40"/>
      <c r="AG100" s="41"/>
    </row>
    <row r="101" spans="1:35" ht="15" customHeight="1">
      <c r="A101" s="4" t="s">
        <v>86</v>
      </c>
      <c r="B101" s="4" t="s">
        <v>48</v>
      </c>
      <c r="C101" s="235"/>
      <c r="D101" s="222" t="s">
        <v>35</v>
      </c>
      <c r="E101" s="225" t="s">
        <v>48</v>
      </c>
      <c r="F101" s="10" t="s">
        <v>40</v>
      </c>
      <c r="G101" s="19"/>
      <c r="H101" s="19"/>
      <c r="I101" s="19"/>
      <c r="J101" s="19"/>
      <c r="K101" s="19"/>
      <c r="L101" s="19"/>
      <c r="M101" s="19"/>
      <c r="N101" s="19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100">
        <f t="shared" ref="AF101:AF108" si="299">+SUM(O101:R101)</f>
        <v>0</v>
      </c>
      <c r="AG101" s="101">
        <f t="shared" ref="AG101:AG108" si="300">+SUM(S101:AD101)</f>
        <v>0</v>
      </c>
      <c r="AI101" s="124">
        <f>+SUMIF($O$1:$AD$1,"REAL",O101:AD101)</f>
        <v>0</v>
      </c>
    </row>
    <row r="102" spans="1:35" ht="15" customHeight="1">
      <c r="A102" s="4" t="s">
        <v>86</v>
      </c>
      <c r="B102" s="4" t="s">
        <v>48</v>
      </c>
      <c r="C102" s="235"/>
      <c r="D102" s="223"/>
      <c r="E102" s="225"/>
      <c r="F102" s="11" t="s">
        <v>88</v>
      </c>
      <c r="G102" s="34"/>
      <c r="H102" s="34"/>
      <c r="I102" s="34"/>
      <c r="J102" s="34"/>
      <c r="K102" s="34"/>
      <c r="L102" s="34"/>
      <c r="M102" s="34"/>
      <c r="N102" s="34"/>
      <c r="O102" s="98">
        <f>+SUM(O103:O110)</f>
        <v>0</v>
      </c>
      <c r="P102" s="98">
        <f t="shared" ref="P102:Y102" si="301">+SUM(P103:P110)</f>
        <v>0</v>
      </c>
      <c r="Q102" s="98">
        <f t="shared" si="301"/>
        <v>0</v>
      </c>
      <c r="R102" s="98">
        <f t="shared" si="301"/>
        <v>0</v>
      </c>
      <c r="S102" s="98">
        <f t="shared" si="301"/>
        <v>0</v>
      </c>
      <c r="T102" s="98">
        <f t="shared" si="301"/>
        <v>0</v>
      </c>
      <c r="U102" s="98">
        <f t="shared" si="301"/>
        <v>0</v>
      </c>
      <c r="V102" s="98">
        <f t="shared" si="301"/>
        <v>0</v>
      </c>
      <c r="W102" s="98">
        <f t="shared" si="301"/>
        <v>0</v>
      </c>
      <c r="X102" s="98">
        <f t="shared" si="301"/>
        <v>0</v>
      </c>
      <c r="Y102" s="98">
        <f t="shared" si="301"/>
        <v>0</v>
      </c>
      <c r="Z102" s="98">
        <f t="shared" ref="Z102:AA102" si="302">+SUM(Z103:Z110)</f>
        <v>0</v>
      </c>
      <c r="AA102" s="98">
        <f t="shared" si="302"/>
        <v>0</v>
      </c>
      <c r="AB102" s="98">
        <f t="shared" ref="AB102:AC102" si="303">+SUM(AB103:AB110)</f>
        <v>0</v>
      </c>
      <c r="AC102" s="98">
        <f t="shared" si="303"/>
        <v>0</v>
      </c>
      <c r="AD102" s="98">
        <f t="shared" ref="AD102:AE102" si="304">+SUM(AD103:AD110)</f>
        <v>0</v>
      </c>
      <c r="AE102" s="98">
        <f t="shared" si="304"/>
        <v>0</v>
      </c>
      <c r="AF102" s="102">
        <f t="shared" si="299"/>
        <v>0</v>
      </c>
      <c r="AG102" s="103">
        <f t="shared" si="300"/>
        <v>0</v>
      </c>
      <c r="AI102" s="124">
        <f>+SUMIF($O$1:$AD$1,"REAL",O102:AD102)</f>
        <v>0</v>
      </c>
    </row>
    <row r="103" spans="1:35" ht="15" customHeight="1" outlineLevel="1">
      <c r="A103" s="4" t="s">
        <v>86</v>
      </c>
      <c r="B103" s="4" t="s">
        <v>48</v>
      </c>
      <c r="C103" s="235"/>
      <c r="D103" s="223"/>
      <c r="E103" s="225"/>
      <c r="F103" s="12" t="s">
        <v>76</v>
      </c>
      <c r="G103" s="35"/>
      <c r="H103" s="35"/>
      <c r="I103" s="35"/>
      <c r="J103" s="35"/>
      <c r="K103" s="35"/>
      <c r="L103" s="35"/>
      <c r="M103" s="35"/>
      <c r="N103" s="35"/>
      <c r="O103" s="99"/>
      <c r="P103" s="99">
        <v>0</v>
      </c>
      <c r="Q103" s="99">
        <v>0</v>
      </c>
      <c r="R103" s="99">
        <v>0</v>
      </c>
      <c r="S103" s="99">
        <v>0</v>
      </c>
      <c r="T103" s="99">
        <v>0</v>
      </c>
      <c r="U103" s="99">
        <v>0</v>
      </c>
      <c r="V103" s="99">
        <v>0</v>
      </c>
      <c r="W103" s="99">
        <v>0</v>
      </c>
      <c r="X103" s="99">
        <v>0</v>
      </c>
      <c r="Y103" s="99">
        <v>0</v>
      </c>
      <c r="Z103" s="99">
        <v>0</v>
      </c>
      <c r="AA103" s="99">
        <v>0</v>
      </c>
      <c r="AB103" s="99">
        <v>0</v>
      </c>
      <c r="AC103" s="99">
        <v>0</v>
      </c>
      <c r="AD103" s="99">
        <v>0</v>
      </c>
      <c r="AE103" s="99">
        <v>0</v>
      </c>
      <c r="AF103" s="104">
        <f t="shared" si="299"/>
        <v>0</v>
      </c>
      <c r="AG103" s="105">
        <f t="shared" si="300"/>
        <v>0</v>
      </c>
    </row>
    <row r="104" spans="1:35" ht="15" customHeight="1" outlineLevel="1">
      <c r="A104" s="4" t="s">
        <v>86</v>
      </c>
      <c r="B104" s="4" t="s">
        <v>48</v>
      </c>
      <c r="C104" s="235"/>
      <c r="D104" s="223"/>
      <c r="E104" s="225"/>
      <c r="F104" s="12" t="s">
        <v>55</v>
      </c>
      <c r="G104" s="35"/>
      <c r="H104" s="35"/>
      <c r="I104" s="35"/>
      <c r="J104" s="35"/>
      <c r="K104" s="35"/>
      <c r="L104" s="35"/>
      <c r="M104" s="35"/>
      <c r="N104" s="35"/>
      <c r="O104" s="99"/>
      <c r="P104" s="99">
        <v>0</v>
      </c>
      <c r="Q104" s="99">
        <v>0</v>
      </c>
      <c r="R104" s="99">
        <v>0</v>
      </c>
      <c r="S104" s="99">
        <v>0</v>
      </c>
      <c r="T104" s="99">
        <v>0</v>
      </c>
      <c r="U104" s="99">
        <v>0</v>
      </c>
      <c r="V104" s="99">
        <v>0</v>
      </c>
      <c r="W104" s="99">
        <v>0</v>
      </c>
      <c r="X104" s="99">
        <v>0</v>
      </c>
      <c r="Y104" s="99">
        <v>0</v>
      </c>
      <c r="Z104" s="99">
        <v>0</v>
      </c>
      <c r="AA104" s="99">
        <v>0</v>
      </c>
      <c r="AB104" s="99">
        <v>0</v>
      </c>
      <c r="AC104" s="99">
        <v>0</v>
      </c>
      <c r="AD104" s="99">
        <v>0</v>
      </c>
      <c r="AE104" s="99">
        <v>0</v>
      </c>
      <c r="AF104" s="104">
        <f t="shared" si="299"/>
        <v>0</v>
      </c>
      <c r="AG104" s="105">
        <f t="shared" si="300"/>
        <v>0</v>
      </c>
    </row>
    <row r="105" spans="1:35" ht="15" customHeight="1" outlineLevel="1">
      <c r="A105" s="4" t="s">
        <v>86</v>
      </c>
      <c r="B105" s="4" t="s">
        <v>48</v>
      </c>
      <c r="C105" s="235"/>
      <c r="D105" s="223"/>
      <c r="E105" s="225"/>
      <c r="F105" s="12" t="s">
        <v>56</v>
      </c>
      <c r="G105" s="35"/>
      <c r="H105" s="35"/>
      <c r="I105" s="35"/>
      <c r="J105" s="35"/>
      <c r="K105" s="35"/>
      <c r="L105" s="35"/>
      <c r="M105" s="35"/>
      <c r="N105" s="35"/>
      <c r="O105" s="99"/>
      <c r="P105" s="99">
        <v>0</v>
      </c>
      <c r="Q105" s="99">
        <v>0</v>
      </c>
      <c r="R105" s="99">
        <v>0</v>
      </c>
      <c r="S105" s="99">
        <v>0</v>
      </c>
      <c r="T105" s="99">
        <v>0</v>
      </c>
      <c r="U105" s="99">
        <v>0</v>
      </c>
      <c r="V105" s="99">
        <v>0</v>
      </c>
      <c r="W105" s="99">
        <v>0</v>
      </c>
      <c r="X105" s="99">
        <v>0</v>
      </c>
      <c r="Y105" s="99">
        <v>0</v>
      </c>
      <c r="Z105" s="99">
        <v>0</v>
      </c>
      <c r="AA105" s="99">
        <v>0</v>
      </c>
      <c r="AB105" s="99">
        <v>0</v>
      </c>
      <c r="AC105" s="99">
        <v>0</v>
      </c>
      <c r="AD105" s="99">
        <v>0</v>
      </c>
      <c r="AE105" s="99">
        <v>0</v>
      </c>
      <c r="AF105" s="104">
        <f t="shared" si="299"/>
        <v>0</v>
      </c>
      <c r="AG105" s="105">
        <f t="shared" si="300"/>
        <v>0</v>
      </c>
    </row>
    <row r="106" spans="1:35" ht="15" customHeight="1" outlineLevel="1">
      <c r="A106" s="4" t="s">
        <v>86</v>
      </c>
      <c r="B106" s="4" t="s">
        <v>48</v>
      </c>
      <c r="C106" s="235"/>
      <c r="D106" s="223"/>
      <c r="E106" s="225"/>
      <c r="F106" s="12" t="s">
        <v>57</v>
      </c>
      <c r="G106" s="35"/>
      <c r="H106" s="35"/>
      <c r="I106" s="35"/>
      <c r="J106" s="35"/>
      <c r="K106" s="35"/>
      <c r="L106" s="35"/>
      <c r="M106" s="35"/>
      <c r="N106" s="35"/>
      <c r="O106" s="99"/>
      <c r="P106" s="99">
        <v>0</v>
      </c>
      <c r="Q106" s="99">
        <v>0</v>
      </c>
      <c r="R106" s="99">
        <v>0</v>
      </c>
      <c r="S106" s="99">
        <v>0</v>
      </c>
      <c r="T106" s="99">
        <v>0</v>
      </c>
      <c r="U106" s="99">
        <v>0</v>
      </c>
      <c r="V106" s="99">
        <v>0</v>
      </c>
      <c r="W106" s="99">
        <v>0</v>
      </c>
      <c r="X106" s="99">
        <v>0</v>
      </c>
      <c r="Y106" s="99">
        <v>0</v>
      </c>
      <c r="Z106" s="99">
        <v>0</v>
      </c>
      <c r="AA106" s="99">
        <v>0</v>
      </c>
      <c r="AB106" s="99">
        <v>0</v>
      </c>
      <c r="AC106" s="99">
        <v>0</v>
      </c>
      <c r="AD106" s="99">
        <v>0</v>
      </c>
      <c r="AE106" s="99">
        <v>0</v>
      </c>
      <c r="AF106" s="104">
        <f t="shared" si="299"/>
        <v>0</v>
      </c>
      <c r="AG106" s="105">
        <f t="shared" si="300"/>
        <v>0</v>
      </c>
    </row>
    <row r="107" spans="1:35" ht="15" customHeight="1" outlineLevel="1">
      <c r="A107" s="4" t="s">
        <v>86</v>
      </c>
      <c r="B107" s="4" t="s">
        <v>48</v>
      </c>
      <c r="C107" s="235"/>
      <c r="D107" s="223"/>
      <c r="E107" s="225"/>
      <c r="F107" s="12" t="s">
        <v>75</v>
      </c>
      <c r="G107" s="35"/>
      <c r="H107" s="35"/>
      <c r="I107" s="35"/>
      <c r="J107" s="35"/>
      <c r="K107" s="35"/>
      <c r="L107" s="35"/>
      <c r="M107" s="35"/>
      <c r="N107" s="35"/>
      <c r="O107" s="99"/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X107" s="99">
        <v>0</v>
      </c>
      <c r="Y107" s="99">
        <v>0</v>
      </c>
      <c r="Z107" s="99">
        <v>0</v>
      </c>
      <c r="AA107" s="99">
        <v>0</v>
      </c>
      <c r="AB107" s="99">
        <v>0</v>
      </c>
      <c r="AC107" s="99">
        <v>0</v>
      </c>
      <c r="AD107" s="99">
        <v>0</v>
      </c>
      <c r="AE107" s="99">
        <v>0</v>
      </c>
      <c r="AF107" s="104">
        <f t="shared" si="299"/>
        <v>0</v>
      </c>
      <c r="AG107" s="105">
        <f t="shared" si="300"/>
        <v>0</v>
      </c>
    </row>
    <row r="108" spans="1:35" ht="15" customHeight="1" outlineLevel="1">
      <c r="A108" s="4" t="s">
        <v>86</v>
      </c>
      <c r="B108" s="4" t="s">
        <v>48</v>
      </c>
      <c r="C108" s="235"/>
      <c r="D108" s="223"/>
      <c r="E108" s="225"/>
      <c r="F108" s="12" t="s">
        <v>78</v>
      </c>
      <c r="G108" s="35"/>
      <c r="H108" s="35"/>
      <c r="I108" s="35"/>
      <c r="J108" s="35"/>
      <c r="K108" s="35"/>
      <c r="L108" s="35"/>
      <c r="M108" s="35"/>
      <c r="N108" s="35"/>
      <c r="O108" s="99"/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X108" s="99">
        <v>0</v>
      </c>
      <c r="Y108" s="99">
        <v>0</v>
      </c>
      <c r="Z108" s="99">
        <v>0</v>
      </c>
      <c r="AA108" s="99">
        <v>0</v>
      </c>
      <c r="AB108" s="99">
        <v>0</v>
      </c>
      <c r="AC108" s="99">
        <v>0</v>
      </c>
      <c r="AD108" s="99">
        <v>0</v>
      </c>
      <c r="AE108" s="99">
        <v>0</v>
      </c>
      <c r="AF108" s="104">
        <f t="shared" si="299"/>
        <v>0</v>
      </c>
      <c r="AG108" s="105">
        <f t="shared" si="300"/>
        <v>0</v>
      </c>
    </row>
    <row r="109" spans="1:35" ht="15" customHeight="1" outlineLevel="1">
      <c r="A109" s="4" t="s">
        <v>86</v>
      </c>
      <c r="B109" s="4" t="s">
        <v>48</v>
      </c>
      <c r="C109" s="235"/>
      <c r="D109" s="223"/>
      <c r="E109" s="225"/>
      <c r="F109" s="12" t="s">
        <v>95</v>
      </c>
      <c r="G109" s="35"/>
      <c r="H109" s="35"/>
      <c r="I109" s="35"/>
      <c r="J109" s="35"/>
      <c r="K109" s="35"/>
      <c r="L109" s="35"/>
      <c r="M109" s="35"/>
      <c r="N109" s="35"/>
      <c r="O109" s="99"/>
      <c r="P109" s="99">
        <v>0</v>
      </c>
      <c r="Q109" s="99">
        <v>0</v>
      </c>
      <c r="R109" s="99">
        <v>0</v>
      </c>
      <c r="S109" s="99">
        <v>0</v>
      </c>
      <c r="T109" s="99">
        <v>0</v>
      </c>
      <c r="U109" s="99">
        <v>0</v>
      </c>
      <c r="V109" s="99">
        <v>0</v>
      </c>
      <c r="W109" s="99">
        <v>0</v>
      </c>
      <c r="X109" s="99">
        <v>0</v>
      </c>
      <c r="Y109" s="99">
        <v>0</v>
      </c>
      <c r="Z109" s="99">
        <v>0</v>
      </c>
      <c r="AA109" s="99">
        <v>0</v>
      </c>
      <c r="AB109" s="99">
        <v>0</v>
      </c>
      <c r="AC109" s="99">
        <v>0</v>
      </c>
      <c r="AD109" s="99">
        <v>0</v>
      </c>
      <c r="AE109" s="99">
        <v>0</v>
      </c>
      <c r="AF109" s="104"/>
      <c r="AG109" s="105"/>
    </row>
    <row r="110" spans="1:35" ht="15" customHeight="1" outlineLevel="1">
      <c r="A110" s="4" t="s">
        <v>86</v>
      </c>
      <c r="B110" s="4" t="s">
        <v>48</v>
      </c>
      <c r="C110" s="235"/>
      <c r="D110" s="223"/>
      <c r="E110" s="225"/>
      <c r="F110" s="12" t="s">
        <v>96</v>
      </c>
      <c r="G110" s="35"/>
      <c r="H110" s="35"/>
      <c r="I110" s="35"/>
      <c r="J110" s="35"/>
      <c r="K110" s="35"/>
      <c r="L110" s="35"/>
      <c r="M110" s="35"/>
      <c r="N110" s="35"/>
      <c r="O110" s="99"/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X110" s="99">
        <v>0</v>
      </c>
      <c r="Y110" s="99">
        <v>0</v>
      </c>
      <c r="Z110" s="99">
        <v>0</v>
      </c>
      <c r="AA110" s="99">
        <v>0</v>
      </c>
      <c r="AB110" s="99">
        <v>0</v>
      </c>
      <c r="AC110" s="99">
        <v>0</v>
      </c>
      <c r="AD110" s="99">
        <v>0</v>
      </c>
      <c r="AE110" s="99">
        <v>0</v>
      </c>
      <c r="AF110" s="104"/>
      <c r="AG110" s="105"/>
    </row>
    <row r="111" spans="1:35" ht="15" customHeight="1">
      <c r="A111" s="4" t="s">
        <v>86</v>
      </c>
      <c r="B111" s="4" t="s">
        <v>48</v>
      </c>
      <c r="C111" s="235"/>
      <c r="D111" s="223"/>
      <c r="E111" s="225"/>
      <c r="F111" s="13" t="s">
        <v>90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 t="str">
        <f t="shared" ref="P111:Y111" si="305">+IFERROR(P102/P101,"")</f>
        <v/>
      </c>
      <c r="Q111" s="36" t="str">
        <f t="shared" si="305"/>
        <v/>
      </c>
      <c r="R111" s="36" t="str">
        <f t="shared" si="305"/>
        <v/>
      </c>
      <c r="S111" s="36" t="str">
        <f t="shared" si="305"/>
        <v/>
      </c>
      <c r="T111" s="36" t="str">
        <f t="shared" si="305"/>
        <v/>
      </c>
      <c r="U111" s="36" t="str">
        <f t="shared" si="305"/>
        <v/>
      </c>
      <c r="V111" s="36" t="str">
        <f t="shared" si="305"/>
        <v/>
      </c>
      <c r="W111" s="36" t="str">
        <f t="shared" si="305"/>
        <v/>
      </c>
      <c r="X111" s="36" t="str">
        <f t="shared" si="305"/>
        <v/>
      </c>
      <c r="Y111" s="36" t="str">
        <f t="shared" si="305"/>
        <v/>
      </c>
      <c r="Z111" s="36" t="str">
        <f t="shared" ref="Z111:AA111" si="306">+IFERROR(Z102/Z101,"")</f>
        <v/>
      </c>
      <c r="AA111" s="36" t="str">
        <f t="shared" si="306"/>
        <v/>
      </c>
      <c r="AB111" s="36" t="str">
        <f t="shared" ref="AB111:AC111" si="307">+IFERROR(AB102/AB101,"")</f>
        <v/>
      </c>
      <c r="AC111" s="36" t="str">
        <f t="shared" si="307"/>
        <v/>
      </c>
      <c r="AD111" s="36" t="str">
        <f t="shared" ref="AD111:AE111" si="308">+IFERROR(AD102/AD101,"")</f>
        <v/>
      </c>
      <c r="AE111" s="36" t="str">
        <f t="shared" si="308"/>
        <v/>
      </c>
      <c r="AF111" s="49" t="str">
        <f>+IFERROR(AF102/AF101,"")</f>
        <v/>
      </c>
      <c r="AG111" s="50" t="str">
        <f>+IFERROR(AG102/AG101,"")</f>
        <v/>
      </c>
    </row>
    <row r="112" spans="1:35" ht="15" customHeight="1">
      <c r="A112" s="4" t="s">
        <v>86</v>
      </c>
      <c r="B112" s="4" t="s">
        <v>49</v>
      </c>
      <c r="C112" s="235"/>
      <c r="D112" s="223"/>
      <c r="E112" s="225" t="s">
        <v>49</v>
      </c>
      <c r="F112" s="10" t="s">
        <v>40</v>
      </c>
      <c r="G112" s="19"/>
      <c r="H112" s="19"/>
      <c r="I112" s="19"/>
      <c r="J112" s="19"/>
      <c r="K112" s="19"/>
      <c r="L112" s="19"/>
      <c r="M112" s="19"/>
      <c r="N112" s="19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100">
        <f t="shared" ref="AF112:AF119" si="309">+SUM(O112:R112)</f>
        <v>0</v>
      </c>
      <c r="AG112" s="101">
        <f t="shared" ref="AG112:AG119" si="310">+SUM(S112:AD112)</f>
        <v>0</v>
      </c>
      <c r="AI112" s="124">
        <f>+SUMIF($O$1:$AD$1,"REAL",O112:AD112)</f>
        <v>0</v>
      </c>
    </row>
    <row r="113" spans="1:35" ht="15" customHeight="1">
      <c r="A113" s="4" t="s">
        <v>86</v>
      </c>
      <c r="B113" s="4" t="s">
        <v>49</v>
      </c>
      <c r="C113" s="235"/>
      <c r="D113" s="223"/>
      <c r="E113" s="225"/>
      <c r="F113" s="11" t="s">
        <v>88</v>
      </c>
      <c r="G113" s="34"/>
      <c r="H113" s="34"/>
      <c r="I113" s="34"/>
      <c r="J113" s="34"/>
      <c r="K113" s="34"/>
      <c r="L113" s="34"/>
      <c r="M113" s="34"/>
      <c r="N113" s="34"/>
      <c r="O113" s="98">
        <f>+SUM(O114:O121)</f>
        <v>0</v>
      </c>
      <c r="P113" s="98">
        <f t="shared" ref="P113:Y113" si="311">+SUM(P114:P121)</f>
        <v>0</v>
      </c>
      <c r="Q113" s="98">
        <f t="shared" si="311"/>
        <v>0</v>
      </c>
      <c r="R113" s="98">
        <f t="shared" si="311"/>
        <v>0</v>
      </c>
      <c r="S113" s="98">
        <f t="shared" si="311"/>
        <v>0</v>
      </c>
      <c r="T113" s="98">
        <f t="shared" si="311"/>
        <v>0</v>
      </c>
      <c r="U113" s="98">
        <f t="shared" si="311"/>
        <v>0</v>
      </c>
      <c r="V113" s="98">
        <f t="shared" si="311"/>
        <v>0</v>
      </c>
      <c r="W113" s="98">
        <f t="shared" si="311"/>
        <v>0</v>
      </c>
      <c r="X113" s="98">
        <f t="shared" si="311"/>
        <v>0</v>
      </c>
      <c r="Y113" s="98">
        <f t="shared" si="311"/>
        <v>0</v>
      </c>
      <c r="Z113" s="98">
        <f t="shared" ref="Z113:AA113" si="312">+SUM(Z114:Z121)</f>
        <v>0</v>
      </c>
      <c r="AA113" s="98">
        <f t="shared" si="312"/>
        <v>0</v>
      </c>
      <c r="AB113" s="98">
        <f t="shared" ref="AB113:AC113" si="313">+SUM(AB114:AB121)</f>
        <v>0</v>
      </c>
      <c r="AC113" s="98">
        <f t="shared" si="313"/>
        <v>0</v>
      </c>
      <c r="AD113" s="98">
        <f t="shared" ref="AD113:AE113" si="314">+SUM(AD114:AD121)</f>
        <v>0</v>
      </c>
      <c r="AE113" s="98">
        <f t="shared" si="314"/>
        <v>0</v>
      </c>
      <c r="AF113" s="102">
        <f t="shared" si="309"/>
        <v>0</v>
      </c>
      <c r="AG113" s="103">
        <f t="shared" si="310"/>
        <v>0</v>
      </c>
      <c r="AI113" s="124">
        <f>+SUMIF($O$1:$AD$1,"REAL",O113:AD113)</f>
        <v>0</v>
      </c>
    </row>
    <row r="114" spans="1:35" ht="15" customHeight="1" outlineLevel="1">
      <c r="A114" s="4" t="s">
        <v>86</v>
      </c>
      <c r="B114" s="4" t="s">
        <v>49</v>
      </c>
      <c r="C114" s="235"/>
      <c r="D114" s="223"/>
      <c r="E114" s="225"/>
      <c r="F114" s="12" t="s">
        <v>77</v>
      </c>
      <c r="G114" s="35"/>
      <c r="H114" s="35"/>
      <c r="I114" s="35"/>
      <c r="J114" s="35"/>
      <c r="K114" s="35"/>
      <c r="L114" s="35"/>
      <c r="M114" s="35"/>
      <c r="N114" s="35"/>
      <c r="O114" s="99"/>
      <c r="P114" s="99">
        <v>0</v>
      </c>
      <c r="Q114" s="99">
        <v>0</v>
      </c>
      <c r="R114" s="99">
        <v>0</v>
      </c>
      <c r="S114" s="99">
        <v>0</v>
      </c>
      <c r="T114" s="99">
        <v>0</v>
      </c>
      <c r="U114" s="99">
        <v>0</v>
      </c>
      <c r="V114" s="99">
        <v>0</v>
      </c>
      <c r="W114" s="99">
        <v>0</v>
      </c>
      <c r="X114" s="99">
        <v>0</v>
      </c>
      <c r="Y114" s="99">
        <v>0</v>
      </c>
      <c r="Z114" s="99">
        <v>0</v>
      </c>
      <c r="AA114" s="99">
        <v>0</v>
      </c>
      <c r="AB114" s="99">
        <v>0</v>
      </c>
      <c r="AC114" s="99">
        <v>0</v>
      </c>
      <c r="AD114" s="99">
        <v>0</v>
      </c>
      <c r="AE114" s="99">
        <v>0</v>
      </c>
      <c r="AF114" s="104">
        <f t="shared" si="309"/>
        <v>0</v>
      </c>
      <c r="AG114" s="105">
        <f t="shared" si="310"/>
        <v>0</v>
      </c>
    </row>
    <row r="115" spans="1:35" ht="15" customHeight="1" outlineLevel="1">
      <c r="A115" s="4" t="s">
        <v>86</v>
      </c>
      <c r="B115" s="4" t="s">
        <v>49</v>
      </c>
      <c r="C115" s="235"/>
      <c r="D115" s="223"/>
      <c r="E115" s="225"/>
      <c r="F115" s="12" t="s">
        <v>58</v>
      </c>
      <c r="G115" s="35"/>
      <c r="H115" s="35"/>
      <c r="I115" s="35"/>
      <c r="J115" s="35"/>
      <c r="K115" s="35"/>
      <c r="L115" s="35"/>
      <c r="M115" s="35"/>
      <c r="N115" s="35"/>
      <c r="O115" s="99"/>
      <c r="P115" s="99">
        <v>0</v>
      </c>
      <c r="Q115" s="99">
        <v>0</v>
      </c>
      <c r="R115" s="99">
        <v>0</v>
      </c>
      <c r="S115" s="99">
        <v>0</v>
      </c>
      <c r="T115" s="99">
        <v>0</v>
      </c>
      <c r="U115" s="99">
        <v>0</v>
      </c>
      <c r="V115" s="99">
        <v>0</v>
      </c>
      <c r="W115" s="99">
        <v>0</v>
      </c>
      <c r="X115" s="99">
        <v>0</v>
      </c>
      <c r="Y115" s="99">
        <v>0</v>
      </c>
      <c r="Z115" s="99">
        <v>0</v>
      </c>
      <c r="AA115" s="99">
        <v>0</v>
      </c>
      <c r="AB115" s="99">
        <v>0</v>
      </c>
      <c r="AC115" s="99">
        <v>0</v>
      </c>
      <c r="AD115" s="99">
        <v>0</v>
      </c>
      <c r="AE115" s="99">
        <v>0</v>
      </c>
      <c r="AF115" s="104">
        <f t="shared" si="309"/>
        <v>0</v>
      </c>
      <c r="AG115" s="105">
        <f t="shared" si="310"/>
        <v>0</v>
      </c>
    </row>
    <row r="116" spans="1:35" ht="15" customHeight="1" outlineLevel="1">
      <c r="A116" s="4" t="s">
        <v>86</v>
      </c>
      <c r="B116" s="4" t="s">
        <v>49</v>
      </c>
      <c r="C116" s="235"/>
      <c r="D116" s="223"/>
      <c r="E116" s="225"/>
      <c r="F116" s="12" t="s">
        <v>59</v>
      </c>
      <c r="G116" s="35"/>
      <c r="H116" s="35"/>
      <c r="I116" s="35"/>
      <c r="J116" s="35"/>
      <c r="K116" s="35"/>
      <c r="L116" s="35"/>
      <c r="M116" s="35"/>
      <c r="N116" s="35"/>
      <c r="O116" s="99"/>
      <c r="P116" s="99">
        <v>0</v>
      </c>
      <c r="Q116" s="99">
        <v>0</v>
      </c>
      <c r="R116" s="99">
        <v>0</v>
      </c>
      <c r="S116" s="99">
        <v>0</v>
      </c>
      <c r="T116" s="99">
        <v>0</v>
      </c>
      <c r="U116" s="99">
        <v>0</v>
      </c>
      <c r="V116" s="99">
        <v>0</v>
      </c>
      <c r="W116" s="99">
        <v>0</v>
      </c>
      <c r="X116" s="99">
        <v>0</v>
      </c>
      <c r="Y116" s="99">
        <v>0</v>
      </c>
      <c r="Z116" s="99">
        <v>0</v>
      </c>
      <c r="AA116" s="99">
        <v>0</v>
      </c>
      <c r="AB116" s="99">
        <v>0</v>
      </c>
      <c r="AC116" s="99">
        <v>0</v>
      </c>
      <c r="AD116" s="99">
        <v>0</v>
      </c>
      <c r="AE116" s="99">
        <v>0</v>
      </c>
      <c r="AF116" s="104">
        <f t="shared" si="309"/>
        <v>0</v>
      </c>
      <c r="AG116" s="105">
        <f t="shared" si="310"/>
        <v>0</v>
      </c>
    </row>
    <row r="117" spans="1:35" ht="15" customHeight="1" outlineLevel="1">
      <c r="A117" s="4" t="s">
        <v>86</v>
      </c>
      <c r="B117" s="4" t="s">
        <v>49</v>
      </c>
      <c r="C117" s="235"/>
      <c r="D117" s="223"/>
      <c r="E117" s="225"/>
      <c r="F117" s="12" t="s">
        <v>60</v>
      </c>
      <c r="G117" s="35"/>
      <c r="H117" s="35"/>
      <c r="I117" s="35"/>
      <c r="J117" s="35"/>
      <c r="K117" s="35"/>
      <c r="L117" s="35"/>
      <c r="M117" s="35"/>
      <c r="N117" s="35"/>
      <c r="O117" s="99"/>
      <c r="P117" s="99">
        <v>0</v>
      </c>
      <c r="Q117" s="99">
        <v>0</v>
      </c>
      <c r="R117" s="99">
        <v>0</v>
      </c>
      <c r="S117" s="99">
        <v>0</v>
      </c>
      <c r="T117" s="99">
        <v>0</v>
      </c>
      <c r="U117" s="99">
        <v>0</v>
      </c>
      <c r="V117" s="99">
        <v>0</v>
      </c>
      <c r="W117" s="99">
        <v>0</v>
      </c>
      <c r="X117" s="99">
        <v>0</v>
      </c>
      <c r="Y117" s="99">
        <v>0</v>
      </c>
      <c r="Z117" s="99">
        <v>0</v>
      </c>
      <c r="AA117" s="99">
        <v>0</v>
      </c>
      <c r="AB117" s="99">
        <v>0</v>
      </c>
      <c r="AC117" s="99">
        <v>0</v>
      </c>
      <c r="AD117" s="99">
        <v>0</v>
      </c>
      <c r="AE117" s="99">
        <v>0</v>
      </c>
      <c r="AF117" s="104">
        <f t="shared" si="309"/>
        <v>0</v>
      </c>
      <c r="AG117" s="105">
        <f t="shared" si="310"/>
        <v>0</v>
      </c>
    </row>
    <row r="118" spans="1:35" ht="15" customHeight="1" outlineLevel="1">
      <c r="A118" s="4" t="s">
        <v>86</v>
      </c>
      <c r="B118" s="4" t="s">
        <v>49</v>
      </c>
      <c r="C118" s="235"/>
      <c r="D118" s="223"/>
      <c r="E118" s="225"/>
      <c r="F118" s="12" t="s">
        <v>74</v>
      </c>
      <c r="G118" s="35"/>
      <c r="H118" s="35"/>
      <c r="I118" s="35"/>
      <c r="J118" s="35"/>
      <c r="K118" s="35"/>
      <c r="L118" s="35"/>
      <c r="M118" s="35"/>
      <c r="N118" s="35"/>
      <c r="O118" s="99"/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X118" s="99">
        <v>0</v>
      </c>
      <c r="Y118" s="99">
        <v>0</v>
      </c>
      <c r="Z118" s="99">
        <v>0</v>
      </c>
      <c r="AA118" s="99">
        <v>0</v>
      </c>
      <c r="AB118" s="99">
        <v>0</v>
      </c>
      <c r="AC118" s="99">
        <v>0</v>
      </c>
      <c r="AD118" s="99">
        <v>0</v>
      </c>
      <c r="AE118" s="99">
        <v>0</v>
      </c>
      <c r="AF118" s="104">
        <f t="shared" si="309"/>
        <v>0</v>
      </c>
      <c r="AG118" s="105">
        <f t="shared" si="310"/>
        <v>0</v>
      </c>
    </row>
    <row r="119" spans="1:35" ht="15" customHeight="1" outlineLevel="1">
      <c r="A119" s="4" t="s">
        <v>86</v>
      </c>
      <c r="B119" s="4" t="s">
        <v>49</v>
      </c>
      <c r="C119" s="235"/>
      <c r="D119" s="223"/>
      <c r="E119" s="225"/>
      <c r="F119" s="12" t="s">
        <v>79</v>
      </c>
      <c r="G119" s="35"/>
      <c r="H119" s="35"/>
      <c r="I119" s="35"/>
      <c r="J119" s="35"/>
      <c r="K119" s="35"/>
      <c r="L119" s="35"/>
      <c r="M119" s="35"/>
      <c r="N119" s="35"/>
      <c r="O119" s="99"/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X119" s="99">
        <v>0</v>
      </c>
      <c r="Y119" s="99">
        <v>0</v>
      </c>
      <c r="Z119" s="99">
        <v>0</v>
      </c>
      <c r="AA119" s="99">
        <v>0</v>
      </c>
      <c r="AB119" s="99">
        <v>0</v>
      </c>
      <c r="AC119" s="99">
        <v>0</v>
      </c>
      <c r="AD119" s="99">
        <v>0</v>
      </c>
      <c r="AE119" s="99">
        <v>0</v>
      </c>
      <c r="AF119" s="104">
        <f t="shared" si="309"/>
        <v>0</v>
      </c>
      <c r="AG119" s="105">
        <f t="shared" si="310"/>
        <v>0</v>
      </c>
    </row>
    <row r="120" spans="1:35" ht="15" customHeight="1" outlineLevel="1">
      <c r="A120" s="4" t="s">
        <v>86</v>
      </c>
      <c r="B120" s="4" t="s">
        <v>49</v>
      </c>
      <c r="C120" s="235"/>
      <c r="D120" s="223"/>
      <c r="E120" s="225"/>
      <c r="F120" s="12" t="s">
        <v>97</v>
      </c>
      <c r="G120" s="35"/>
      <c r="H120" s="35"/>
      <c r="I120" s="35"/>
      <c r="J120" s="35"/>
      <c r="K120" s="35"/>
      <c r="L120" s="35"/>
      <c r="M120" s="35"/>
      <c r="N120" s="35"/>
      <c r="O120" s="99"/>
      <c r="P120" s="99">
        <v>0</v>
      </c>
      <c r="Q120" s="99">
        <v>0</v>
      </c>
      <c r="R120" s="99">
        <v>0</v>
      </c>
      <c r="S120" s="99">
        <v>0</v>
      </c>
      <c r="T120" s="99">
        <v>0</v>
      </c>
      <c r="U120" s="99">
        <v>0</v>
      </c>
      <c r="V120" s="99">
        <v>0</v>
      </c>
      <c r="W120" s="99">
        <v>0</v>
      </c>
      <c r="X120" s="99">
        <v>0</v>
      </c>
      <c r="Y120" s="99">
        <v>0</v>
      </c>
      <c r="Z120" s="99">
        <v>0</v>
      </c>
      <c r="AA120" s="99">
        <v>0</v>
      </c>
      <c r="AB120" s="99">
        <v>0</v>
      </c>
      <c r="AC120" s="99">
        <v>0</v>
      </c>
      <c r="AD120" s="99">
        <v>0</v>
      </c>
      <c r="AE120" s="99">
        <v>0</v>
      </c>
      <c r="AF120" s="104"/>
      <c r="AG120" s="105"/>
    </row>
    <row r="121" spans="1:35" ht="15" customHeight="1" outlineLevel="1">
      <c r="A121" s="4" t="s">
        <v>86</v>
      </c>
      <c r="B121" s="4" t="s">
        <v>49</v>
      </c>
      <c r="C121" s="235"/>
      <c r="D121" s="223"/>
      <c r="E121" s="225"/>
      <c r="F121" s="12" t="s">
        <v>98</v>
      </c>
      <c r="G121" s="35"/>
      <c r="H121" s="35"/>
      <c r="I121" s="35"/>
      <c r="J121" s="35"/>
      <c r="K121" s="35"/>
      <c r="L121" s="35"/>
      <c r="M121" s="35"/>
      <c r="N121" s="35"/>
      <c r="O121" s="99"/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X121" s="99">
        <v>0</v>
      </c>
      <c r="Y121" s="99">
        <v>0</v>
      </c>
      <c r="Z121" s="99">
        <v>0</v>
      </c>
      <c r="AA121" s="99">
        <v>0</v>
      </c>
      <c r="AB121" s="99">
        <v>0</v>
      </c>
      <c r="AC121" s="99">
        <v>0</v>
      </c>
      <c r="AD121" s="99">
        <v>0</v>
      </c>
      <c r="AE121" s="99">
        <v>0</v>
      </c>
      <c r="AF121" s="104"/>
      <c r="AG121" s="105"/>
    </row>
    <row r="122" spans="1:35" ht="15" customHeight="1">
      <c r="A122" s="4" t="s">
        <v>86</v>
      </c>
      <c r="B122" s="4" t="s">
        <v>49</v>
      </c>
      <c r="C122" s="235"/>
      <c r="D122" s="223"/>
      <c r="E122" s="225"/>
      <c r="F122" s="13" t="s">
        <v>90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49" t="str">
        <f t="shared" ref="AF122:AG122" si="315">+IFERROR(AF117/AF116,"")</f>
        <v/>
      </c>
      <c r="AG122" s="50" t="str">
        <f t="shared" si="315"/>
        <v/>
      </c>
    </row>
    <row r="123" spans="1:35" ht="15" customHeight="1">
      <c r="A123" s="4" t="s">
        <v>86</v>
      </c>
      <c r="B123" s="4" t="s">
        <v>99</v>
      </c>
      <c r="C123" s="235"/>
      <c r="D123" s="223"/>
      <c r="E123" s="225" t="s">
        <v>99</v>
      </c>
      <c r="F123" s="10" t="s">
        <v>40</v>
      </c>
      <c r="G123" s="19"/>
      <c r="H123" s="19"/>
      <c r="I123" s="19"/>
      <c r="J123" s="19"/>
      <c r="K123" s="19"/>
      <c r="L123" s="19"/>
      <c r="M123" s="19"/>
      <c r="N123" s="19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100"/>
      <c r="AG123" s="101"/>
      <c r="AI123" s="124">
        <f>+SUMIF($O$1:$AD$1,"REAL",O123:AD123)</f>
        <v>0</v>
      </c>
    </row>
    <row r="124" spans="1:35" ht="15" customHeight="1">
      <c r="A124" s="4" t="s">
        <v>86</v>
      </c>
      <c r="B124" s="4" t="s">
        <v>99</v>
      </c>
      <c r="C124" s="235"/>
      <c r="D124" s="223"/>
      <c r="E124" s="225"/>
      <c r="F124" s="11" t="s">
        <v>88</v>
      </c>
      <c r="G124" s="34"/>
      <c r="H124" s="34"/>
      <c r="I124" s="34"/>
      <c r="J124" s="34"/>
      <c r="K124" s="34"/>
      <c r="L124" s="34"/>
      <c r="M124" s="34"/>
      <c r="N124" s="34"/>
      <c r="O124" s="98"/>
      <c r="P124" s="98">
        <f>+SUM(P125:P127)</f>
        <v>0</v>
      </c>
      <c r="Q124" s="98">
        <f t="shared" ref="Q124:Y124" si="316">+SUM(Q125:Q127)</f>
        <v>0</v>
      </c>
      <c r="R124" s="98">
        <f t="shared" si="316"/>
        <v>0</v>
      </c>
      <c r="S124" s="98">
        <f t="shared" si="316"/>
        <v>0</v>
      </c>
      <c r="T124" s="98">
        <f t="shared" si="316"/>
        <v>0</v>
      </c>
      <c r="U124" s="98">
        <f t="shared" si="316"/>
        <v>0</v>
      </c>
      <c r="V124" s="98">
        <f t="shared" si="316"/>
        <v>0</v>
      </c>
      <c r="W124" s="98">
        <f t="shared" si="316"/>
        <v>0</v>
      </c>
      <c r="X124" s="98">
        <f t="shared" si="316"/>
        <v>0</v>
      </c>
      <c r="Y124" s="98">
        <f t="shared" si="316"/>
        <v>0</v>
      </c>
      <c r="Z124" s="98">
        <f t="shared" ref="Z124:AA124" si="317">+SUM(Z125:Z127)</f>
        <v>0</v>
      </c>
      <c r="AA124" s="98">
        <f t="shared" si="317"/>
        <v>0</v>
      </c>
      <c r="AB124" s="98">
        <f t="shared" ref="AB124:AC124" si="318">+SUM(AB125:AB127)</f>
        <v>0</v>
      </c>
      <c r="AC124" s="98">
        <f t="shared" si="318"/>
        <v>0</v>
      </c>
      <c r="AD124" s="98">
        <f t="shared" ref="AD124:AE124" si="319">+SUM(AD125:AD127)</f>
        <v>0</v>
      </c>
      <c r="AE124" s="98">
        <f t="shared" si="319"/>
        <v>0</v>
      </c>
      <c r="AF124" s="102"/>
      <c r="AG124" s="103"/>
      <c r="AI124" s="124">
        <f>+SUMIF($O$1:$AD$1,"REAL",O124:AD124)</f>
        <v>0</v>
      </c>
    </row>
    <row r="125" spans="1:35" ht="15" customHeight="1">
      <c r="A125" s="4" t="s">
        <v>86</v>
      </c>
      <c r="B125" s="4" t="s">
        <v>99</v>
      </c>
      <c r="C125" s="235"/>
      <c r="D125" s="223"/>
      <c r="E125" s="225"/>
      <c r="F125" s="12" t="s">
        <v>100</v>
      </c>
      <c r="G125" s="35"/>
      <c r="H125" s="35"/>
      <c r="I125" s="35"/>
      <c r="J125" s="35"/>
      <c r="K125" s="35"/>
      <c r="L125" s="35"/>
      <c r="M125" s="35"/>
      <c r="N125" s="35"/>
      <c r="O125" s="99"/>
      <c r="P125" s="99">
        <v>0</v>
      </c>
      <c r="Q125" s="99">
        <v>0</v>
      </c>
      <c r="R125" s="99">
        <v>0</v>
      </c>
      <c r="S125" s="99">
        <v>0</v>
      </c>
      <c r="T125" s="99">
        <v>0</v>
      </c>
      <c r="U125" s="99">
        <v>0</v>
      </c>
      <c r="V125" s="99">
        <v>0</v>
      </c>
      <c r="W125" s="99">
        <v>0</v>
      </c>
      <c r="X125" s="99">
        <v>0</v>
      </c>
      <c r="Y125" s="99">
        <v>0</v>
      </c>
      <c r="Z125" s="99">
        <v>0</v>
      </c>
      <c r="AA125" s="99">
        <v>0</v>
      </c>
      <c r="AB125" s="99">
        <v>0</v>
      </c>
      <c r="AC125" s="99">
        <v>0</v>
      </c>
      <c r="AD125" s="99">
        <v>0</v>
      </c>
      <c r="AE125" s="99">
        <v>0</v>
      </c>
      <c r="AF125" s="104"/>
      <c r="AG125" s="105"/>
    </row>
    <row r="126" spans="1:35" ht="15" customHeight="1">
      <c r="A126" s="4" t="s">
        <v>86</v>
      </c>
      <c r="B126" s="4" t="s">
        <v>99</v>
      </c>
      <c r="C126" s="235"/>
      <c r="D126" s="223"/>
      <c r="E126" s="225"/>
      <c r="F126" s="12" t="s">
        <v>101</v>
      </c>
      <c r="G126" s="35"/>
      <c r="H126" s="35"/>
      <c r="I126" s="35"/>
      <c r="J126" s="35"/>
      <c r="K126" s="35"/>
      <c r="L126" s="35"/>
      <c r="M126" s="35"/>
      <c r="N126" s="35"/>
      <c r="O126" s="99"/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X126" s="99">
        <v>0</v>
      </c>
      <c r="Y126" s="99">
        <v>0</v>
      </c>
      <c r="Z126" s="99">
        <v>0</v>
      </c>
      <c r="AA126" s="99">
        <v>0</v>
      </c>
      <c r="AB126" s="99">
        <v>0</v>
      </c>
      <c r="AC126" s="99">
        <v>0</v>
      </c>
      <c r="AD126" s="99">
        <v>0</v>
      </c>
      <c r="AE126" s="99">
        <v>0</v>
      </c>
      <c r="AF126" s="104"/>
      <c r="AG126" s="105"/>
    </row>
    <row r="127" spans="1:35" ht="15" customHeight="1">
      <c r="A127" s="4" t="s">
        <v>86</v>
      </c>
      <c r="B127" s="4" t="s">
        <v>99</v>
      </c>
      <c r="C127" s="235"/>
      <c r="D127" s="223"/>
      <c r="E127" s="225"/>
      <c r="F127" s="12" t="s">
        <v>102</v>
      </c>
      <c r="G127" s="35"/>
      <c r="H127" s="35"/>
      <c r="I127" s="35"/>
      <c r="J127" s="35"/>
      <c r="K127" s="35"/>
      <c r="L127" s="35"/>
      <c r="M127" s="35"/>
      <c r="N127" s="35"/>
      <c r="O127" s="99"/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X127" s="99">
        <v>0</v>
      </c>
      <c r="Y127" s="99">
        <v>0</v>
      </c>
      <c r="Z127" s="99">
        <v>0</v>
      </c>
      <c r="AA127" s="99">
        <v>0</v>
      </c>
      <c r="AB127" s="99">
        <v>0</v>
      </c>
      <c r="AC127" s="99">
        <v>0</v>
      </c>
      <c r="AD127" s="99">
        <v>0</v>
      </c>
      <c r="AE127" s="99">
        <v>0</v>
      </c>
      <c r="AF127" s="104"/>
      <c r="AG127" s="105"/>
      <c r="AI127" s="129"/>
    </row>
    <row r="128" spans="1:35" ht="15" customHeight="1">
      <c r="A128" s="4" t="s">
        <v>86</v>
      </c>
      <c r="B128" s="4" t="s">
        <v>99</v>
      </c>
      <c r="C128" s="235"/>
      <c r="D128" s="223"/>
      <c r="E128" s="225"/>
      <c r="F128" s="13" t="s">
        <v>90</v>
      </c>
      <c r="G128" s="36"/>
      <c r="H128" s="36"/>
      <c r="I128" s="36"/>
      <c r="J128" s="36"/>
      <c r="K128" s="36"/>
      <c r="L128" s="36"/>
      <c r="M128" s="36"/>
      <c r="N128" s="36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10"/>
      <c r="AG128" s="111"/>
    </row>
    <row r="129" spans="1:35" ht="15" customHeight="1" collapsed="1">
      <c r="A129" s="4" t="s">
        <v>86</v>
      </c>
      <c r="B129" s="4" t="s">
        <v>54</v>
      </c>
      <c r="C129" s="235"/>
      <c r="D129" s="223"/>
      <c r="E129" s="225" t="s">
        <v>54</v>
      </c>
      <c r="F129" s="10" t="s">
        <v>40</v>
      </c>
      <c r="G129" s="19"/>
      <c r="H129" s="19"/>
      <c r="I129" s="19"/>
      <c r="J129" s="19"/>
      <c r="K129" s="19"/>
      <c r="L129" s="19"/>
      <c r="M129" s="19"/>
      <c r="N129" s="19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100">
        <f t="shared" ref="AF129:AF130" si="320">+SUM(O129:R129)</f>
        <v>0</v>
      </c>
      <c r="AG129" s="101">
        <f t="shared" ref="AG129:AG130" si="321">+SUM(S129:AD129)</f>
        <v>0</v>
      </c>
      <c r="AI129" s="124">
        <f>+SUMIF($O$1:$AD$1,"REAL",O129:AD129)</f>
        <v>0</v>
      </c>
    </row>
    <row r="130" spans="1:35" ht="15" customHeight="1">
      <c r="A130" s="4" t="s">
        <v>86</v>
      </c>
      <c r="B130" s="4" t="s">
        <v>54</v>
      </c>
      <c r="C130" s="235"/>
      <c r="D130" s="223"/>
      <c r="E130" s="225"/>
      <c r="F130" s="11" t="s">
        <v>88</v>
      </c>
      <c r="G130" s="34"/>
      <c r="H130" s="34"/>
      <c r="I130" s="34"/>
      <c r="J130" s="34"/>
      <c r="K130" s="34"/>
      <c r="L130" s="34"/>
      <c r="M130" s="34"/>
      <c r="N130" s="34"/>
      <c r="O130" s="98"/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0</v>
      </c>
      <c r="W130" s="98">
        <v>0</v>
      </c>
      <c r="X130" s="98">
        <v>0</v>
      </c>
      <c r="Y130" s="98">
        <v>0</v>
      </c>
      <c r="Z130" s="98">
        <v>0</v>
      </c>
      <c r="AA130" s="98">
        <v>0</v>
      </c>
      <c r="AB130" s="98">
        <v>0</v>
      </c>
      <c r="AC130" s="98">
        <v>0</v>
      </c>
      <c r="AD130" s="98">
        <v>0</v>
      </c>
      <c r="AE130" s="98">
        <v>0</v>
      </c>
      <c r="AF130" s="102">
        <f t="shared" si="320"/>
        <v>0</v>
      </c>
      <c r="AG130" s="103">
        <f t="shared" si="321"/>
        <v>0</v>
      </c>
      <c r="AI130" s="124">
        <f>+SUMIF($O$1:$AD$1,"REAL",O130:AD130)</f>
        <v>0</v>
      </c>
    </row>
    <row r="131" spans="1:35" s="8" customFormat="1" ht="15" customHeight="1">
      <c r="A131" s="4" t="s">
        <v>86</v>
      </c>
      <c r="B131" s="4" t="s">
        <v>54</v>
      </c>
      <c r="C131" s="235"/>
      <c r="D131" s="224"/>
      <c r="E131" s="225"/>
      <c r="F131" s="13" t="s">
        <v>90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 t="str">
        <f t="shared" ref="P131:Y131" si="322">+IFERROR(P130/P129,"")</f>
        <v/>
      </c>
      <c r="Q131" s="36" t="str">
        <f t="shared" si="322"/>
        <v/>
      </c>
      <c r="R131" s="36" t="str">
        <f t="shared" si="322"/>
        <v/>
      </c>
      <c r="S131" s="36" t="str">
        <f t="shared" si="322"/>
        <v/>
      </c>
      <c r="T131" s="36" t="str">
        <f t="shared" si="322"/>
        <v/>
      </c>
      <c r="U131" s="36" t="str">
        <f t="shared" si="322"/>
        <v/>
      </c>
      <c r="V131" s="36" t="str">
        <f t="shared" si="322"/>
        <v/>
      </c>
      <c r="W131" s="36" t="str">
        <f t="shared" si="322"/>
        <v/>
      </c>
      <c r="X131" s="36" t="str">
        <f t="shared" si="322"/>
        <v/>
      </c>
      <c r="Y131" s="36" t="str">
        <f t="shared" si="322"/>
        <v/>
      </c>
      <c r="Z131" s="36" t="str">
        <f t="shared" ref="Z131:AA131" si="323">+IFERROR(Z130/Z129,"")</f>
        <v/>
      </c>
      <c r="AA131" s="36" t="str">
        <f t="shared" si="323"/>
        <v/>
      </c>
      <c r="AB131" s="36" t="str">
        <f t="shared" ref="AB131:AC131" si="324">+IFERROR(AB130/AB129,"")</f>
        <v/>
      </c>
      <c r="AC131" s="36" t="str">
        <f t="shared" si="324"/>
        <v/>
      </c>
      <c r="AD131" s="36" t="str">
        <f t="shared" ref="AD131:AE131" si="325">+IFERROR(AD130/AD129,"")</f>
        <v/>
      </c>
      <c r="AE131" s="36" t="str">
        <f t="shared" si="325"/>
        <v/>
      </c>
      <c r="AF131" s="49" t="str">
        <f t="shared" ref="AF131:AG131" si="326">+IFERROR(AF130/AF129,"")</f>
        <v/>
      </c>
      <c r="AG131" s="50" t="str">
        <f t="shared" si="326"/>
        <v/>
      </c>
      <c r="AH131" s="4"/>
      <c r="AI131" s="1"/>
    </row>
    <row r="132" spans="1:35" ht="15" customHeight="1">
      <c r="A132" s="4" t="s">
        <v>86</v>
      </c>
      <c r="B132" s="4" t="s">
        <v>50</v>
      </c>
      <c r="C132" s="235"/>
      <c r="D132" s="226" t="s">
        <v>36</v>
      </c>
      <c r="E132" s="225" t="s">
        <v>50</v>
      </c>
      <c r="F132" s="10" t="s">
        <v>40</v>
      </c>
      <c r="G132" s="19"/>
      <c r="H132" s="19"/>
      <c r="I132" s="19"/>
      <c r="J132" s="19"/>
      <c r="K132" s="19"/>
      <c r="L132" s="19"/>
      <c r="M132" s="19"/>
      <c r="N132" s="19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100">
        <f t="shared" ref="AF132:AF135" si="327">+SUM(O132:R132)</f>
        <v>0</v>
      </c>
      <c r="AG132" s="101">
        <f t="shared" ref="AG132:AG135" si="328">+SUM(S132:AD132)</f>
        <v>0</v>
      </c>
      <c r="AI132" s="124">
        <f>+SUMIF($O$1:$AD$1,"REAL",O132:AD132)</f>
        <v>0</v>
      </c>
    </row>
    <row r="133" spans="1:35" ht="13.8">
      <c r="A133" s="4" t="s">
        <v>86</v>
      </c>
      <c r="B133" s="4" t="s">
        <v>50</v>
      </c>
      <c r="C133" s="235"/>
      <c r="D133" s="226"/>
      <c r="E133" s="225"/>
      <c r="F133" s="11" t="s">
        <v>88</v>
      </c>
      <c r="G133" s="34"/>
      <c r="H133" s="34"/>
      <c r="I133" s="34"/>
      <c r="J133" s="34"/>
      <c r="K133" s="34"/>
      <c r="L133" s="34"/>
      <c r="M133" s="34"/>
      <c r="N133" s="34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102">
        <f t="shared" si="327"/>
        <v>0</v>
      </c>
      <c r="AG133" s="103">
        <f t="shared" si="328"/>
        <v>0</v>
      </c>
      <c r="AI133" s="124">
        <f>+SUMIF($O$1:$AD$1,"REAL",O133:AD133)</f>
        <v>0</v>
      </c>
    </row>
    <row r="134" spans="1:35" ht="15" customHeight="1" outlineLevel="1">
      <c r="A134" s="4" t="s">
        <v>86</v>
      </c>
      <c r="B134" s="4" t="s">
        <v>50</v>
      </c>
      <c r="C134" s="235"/>
      <c r="D134" s="226"/>
      <c r="E134" s="225"/>
      <c r="F134" s="12" t="s">
        <v>1</v>
      </c>
      <c r="G134" s="35"/>
      <c r="H134" s="35"/>
      <c r="I134" s="35"/>
      <c r="J134" s="35"/>
      <c r="K134" s="35"/>
      <c r="L134" s="35"/>
      <c r="M134" s="35"/>
      <c r="N134" s="35"/>
      <c r="O134" s="99"/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0</v>
      </c>
      <c r="X134" s="99">
        <v>0</v>
      </c>
      <c r="Y134" s="99">
        <v>0</v>
      </c>
      <c r="Z134" s="99">
        <v>0</v>
      </c>
      <c r="AA134" s="99">
        <v>1</v>
      </c>
      <c r="AB134" s="99">
        <v>0</v>
      </c>
      <c r="AC134" s="99">
        <v>0</v>
      </c>
      <c r="AD134" s="99">
        <v>0</v>
      </c>
      <c r="AE134" s="99">
        <v>0</v>
      </c>
      <c r="AF134" s="104">
        <f t="shared" si="327"/>
        <v>0</v>
      </c>
      <c r="AG134" s="105">
        <f t="shared" si="328"/>
        <v>1</v>
      </c>
    </row>
    <row r="135" spans="1:35" ht="15" customHeight="1" outlineLevel="1">
      <c r="A135" s="4" t="s">
        <v>86</v>
      </c>
      <c r="B135" s="4" t="s">
        <v>50</v>
      </c>
      <c r="C135" s="235"/>
      <c r="D135" s="226"/>
      <c r="E135" s="225"/>
      <c r="F135" s="12" t="s">
        <v>2</v>
      </c>
      <c r="G135" s="35"/>
      <c r="H135" s="35"/>
      <c r="I135" s="35"/>
      <c r="J135" s="35"/>
      <c r="K135" s="35"/>
      <c r="L135" s="35"/>
      <c r="M135" s="35"/>
      <c r="N135" s="35"/>
      <c r="O135" s="99"/>
      <c r="P135" s="99">
        <v>0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0</v>
      </c>
      <c r="X135" s="99">
        <v>0</v>
      </c>
      <c r="Y135" s="99">
        <v>0</v>
      </c>
      <c r="Z135" s="99">
        <v>0</v>
      </c>
      <c r="AA135" s="99">
        <v>0</v>
      </c>
      <c r="AB135" s="99">
        <v>0</v>
      </c>
      <c r="AC135" s="99">
        <v>0</v>
      </c>
      <c r="AD135" s="99">
        <v>0</v>
      </c>
      <c r="AE135" s="99">
        <v>0</v>
      </c>
      <c r="AF135" s="104">
        <f t="shared" si="327"/>
        <v>0</v>
      </c>
      <c r="AG135" s="105">
        <f t="shared" si="328"/>
        <v>0</v>
      </c>
    </row>
    <row r="136" spans="1:35" ht="15" customHeight="1" outlineLevel="1">
      <c r="A136" s="4" t="s">
        <v>86</v>
      </c>
      <c r="B136" s="4" t="s">
        <v>50</v>
      </c>
      <c r="C136" s="235"/>
      <c r="D136" s="226"/>
      <c r="E136" s="225"/>
      <c r="F136" s="14" t="s">
        <v>83</v>
      </c>
      <c r="G136" s="37"/>
      <c r="H136" s="37"/>
      <c r="I136" s="37"/>
      <c r="J136" s="37"/>
      <c r="K136" s="37"/>
      <c r="L136" s="37"/>
      <c r="M136" s="37"/>
      <c r="N136" s="3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7">
        <f t="shared" ref="AF136" si="329">+SUMIF($O$1:$AD$1,"REAL",O136:AD136)</f>
        <v>0</v>
      </c>
      <c r="AG136" s="108"/>
    </row>
    <row r="137" spans="1:35" ht="15" customHeight="1" outlineLevel="1">
      <c r="A137" s="4" t="s">
        <v>86</v>
      </c>
      <c r="B137" s="4" t="s">
        <v>50</v>
      </c>
      <c r="C137" s="235"/>
      <c r="D137" s="226"/>
      <c r="E137" s="225"/>
      <c r="F137" s="14" t="s">
        <v>103</v>
      </c>
      <c r="G137" s="37"/>
      <c r="H137" s="37"/>
      <c r="I137" s="37"/>
      <c r="J137" s="37"/>
      <c r="K137" s="37"/>
      <c r="L137" s="37"/>
      <c r="M137" s="37"/>
      <c r="N137" s="3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7"/>
      <c r="AG137" s="108"/>
    </row>
    <row r="138" spans="1:35" ht="15" customHeight="1" outlineLevel="1">
      <c r="A138" s="4" t="s">
        <v>86</v>
      </c>
      <c r="B138" s="4" t="s">
        <v>50</v>
      </c>
      <c r="C138" s="235"/>
      <c r="D138" s="226"/>
      <c r="E138" s="225"/>
      <c r="F138" s="14" t="s">
        <v>104</v>
      </c>
      <c r="G138" s="37"/>
      <c r="H138" s="37"/>
      <c r="I138" s="37"/>
      <c r="J138" s="37"/>
      <c r="K138" s="37"/>
      <c r="L138" s="37"/>
      <c r="M138" s="37"/>
      <c r="N138" s="3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7"/>
      <c r="AG138" s="108"/>
    </row>
    <row r="139" spans="1:35" s="8" customFormat="1">
      <c r="A139" s="4" t="s">
        <v>86</v>
      </c>
      <c r="B139" s="4" t="s">
        <v>50</v>
      </c>
      <c r="C139" s="235"/>
      <c r="D139" s="226"/>
      <c r="E139" s="225"/>
      <c r="F139" s="13" t="s">
        <v>90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53" t="str">
        <f t="shared" ref="AF139:AG139" si="330">+IFERROR(AF133/AF132,"")</f>
        <v/>
      </c>
      <c r="AG139" s="54" t="str">
        <f t="shared" si="330"/>
        <v/>
      </c>
      <c r="AH139" s="4"/>
      <c r="AI139" s="1"/>
    </row>
    <row r="140" spans="1:35" ht="15" customHeight="1">
      <c r="A140" s="4" t="s">
        <v>86</v>
      </c>
      <c r="B140" s="4" t="s">
        <v>41</v>
      </c>
      <c r="C140" s="235"/>
      <c r="D140" s="222" t="s">
        <v>37</v>
      </c>
      <c r="E140" s="225" t="s">
        <v>41</v>
      </c>
      <c r="F140" s="10" t="s">
        <v>40</v>
      </c>
      <c r="G140" s="19"/>
      <c r="H140" s="19"/>
      <c r="I140" s="19"/>
      <c r="J140" s="19"/>
      <c r="K140" s="19"/>
      <c r="L140" s="19"/>
      <c r="M140" s="19"/>
      <c r="N140" s="19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100">
        <f t="shared" ref="AF140:AF143" si="331">+SUM(O140:R140)</f>
        <v>0</v>
      </c>
      <c r="AG140" s="101">
        <f t="shared" ref="AG140:AG143" si="332">+SUM(S140:AD140)</f>
        <v>0</v>
      </c>
      <c r="AI140" s="124">
        <f>+SUMIF($O$1:$AD$1,"REAL",O140:AD140)</f>
        <v>0</v>
      </c>
    </row>
    <row r="141" spans="1:35" ht="13.8">
      <c r="A141" s="4" t="s">
        <v>86</v>
      </c>
      <c r="B141" s="4" t="s">
        <v>41</v>
      </c>
      <c r="C141" s="235"/>
      <c r="D141" s="223"/>
      <c r="E141" s="225"/>
      <c r="F141" s="11" t="s">
        <v>88</v>
      </c>
      <c r="G141" s="34"/>
      <c r="H141" s="34"/>
      <c r="I141" s="34"/>
      <c r="J141" s="34"/>
      <c r="K141" s="34"/>
      <c r="L141" s="34"/>
      <c r="M141" s="34"/>
      <c r="N141" s="34"/>
      <c r="O141" s="98"/>
      <c r="P141" s="98">
        <f>+SUM(P142:P144)</f>
        <v>0</v>
      </c>
      <c r="Q141" s="98">
        <f t="shared" ref="Q141:Y141" si="333">+SUM(Q142:Q144)</f>
        <v>0</v>
      </c>
      <c r="R141" s="98">
        <f t="shared" si="333"/>
        <v>0</v>
      </c>
      <c r="S141" s="98">
        <f t="shared" si="333"/>
        <v>0</v>
      </c>
      <c r="T141" s="98">
        <f t="shared" si="333"/>
        <v>0</v>
      </c>
      <c r="U141" s="98">
        <f t="shared" si="333"/>
        <v>0</v>
      </c>
      <c r="V141" s="98">
        <f t="shared" si="333"/>
        <v>0</v>
      </c>
      <c r="W141" s="98">
        <f t="shared" si="333"/>
        <v>0</v>
      </c>
      <c r="X141" s="98">
        <f t="shared" si="333"/>
        <v>0</v>
      </c>
      <c r="Y141" s="98">
        <f t="shared" si="333"/>
        <v>0</v>
      </c>
      <c r="Z141" s="98">
        <f t="shared" ref="Z141:AA141" si="334">+SUM(Z142:Z144)</f>
        <v>0</v>
      </c>
      <c r="AA141" s="98">
        <f t="shared" si="334"/>
        <v>0</v>
      </c>
      <c r="AB141" s="98">
        <f t="shared" ref="AB141:AC141" si="335">+SUM(AB142:AB144)</f>
        <v>0</v>
      </c>
      <c r="AC141" s="98">
        <f t="shared" si="335"/>
        <v>0</v>
      </c>
      <c r="AD141" s="98">
        <f t="shared" ref="AD141:AE141" si="336">+SUM(AD142:AD144)</f>
        <v>0</v>
      </c>
      <c r="AE141" s="98">
        <f t="shared" si="336"/>
        <v>0</v>
      </c>
      <c r="AF141" s="102">
        <f t="shared" si="331"/>
        <v>0</v>
      </c>
      <c r="AG141" s="103">
        <f t="shared" si="332"/>
        <v>0</v>
      </c>
      <c r="AI141" s="124">
        <f>+SUMIF($O$1:$AD$1,"REAL",O141:AD141)</f>
        <v>0</v>
      </c>
    </row>
    <row r="142" spans="1:35" ht="15" customHeight="1" outlineLevel="1">
      <c r="A142" s="4" t="s">
        <v>86</v>
      </c>
      <c r="B142" s="4" t="s">
        <v>41</v>
      </c>
      <c r="C142" s="235"/>
      <c r="D142" s="223"/>
      <c r="E142" s="225"/>
      <c r="F142" s="12" t="s">
        <v>105</v>
      </c>
      <c r="G142" s="35"/>
      <c r="H142" s="35"/>
      <c r="I142" s="35"/>
      <c r="J142" s="35"/>
      <c r="K142" s="35"/>
      <c r="L142" s="35"/>
      <c r="M142" s="35"/>
      <c r="N142" s="35"/>
      <c r="O142" s="99"/>
      <c r="P142" s="99">
        <v>0</v>
      </c>
      <c r="Q142" s="99">
        <v>0</v>
      </c>
      <c r="R142" s="99">
        <v>0</v>
      </c>
      <c r="S142" s="99">
        <v>0</v>
      </c>
      <c r="T142" s="99">
        <v>0</v>
      </c>
      <c r="U142" s="99">
        <v>0</v>
      </c>
      <c r="V142" s="99">
        <v>0</v>
      </c>
      <c r="W142" s="99">
        <v>0</v>
      </c>
      <c r="X142" s="99">
        <v>0</v>
      </c>
      <c r="Y142" s="99">
        <v>0</v>
      </c>
      <c r="Z142" s="99">
        <v>0</v>
      </c>
      <c r="AA142" s="99">
        <v>0</v>
      </c>
      <c r="AB142" s="99">
        <v>0</v>
      </c>
      <c r="AC142" s="99">
        <v>0</v>
      </c>
      <c r="AD142" s="99">
        <v>0</v>
      </c>
      <c r="AE142" s="99">
        <v>0</v>
      </c>
      <c r="AF142" s="104">
        <f t="shared" si="331"/>
        <v>0</v>
      </c>
      <c r="AG142" s="105">
        <f t="shared" si="332"/>
        <v>0</v>
      </c>
    </row>
    <row r="143" spans="1:35" ht="15" customHeight="1" outlineLevel="1">
      <c r="A143" s="4" t="s">
        <v>86</v>
      </c>
      <c r="B143" s="4" t="s">
        <v>41</v>
      </c>
      <c r="C143" s="235"/>
      <c r="D143" s="223"/>
      <c r="E143" s="225"/>
      <c r="F143" s="12" t="s">
        <v>106</v>
      </c>
      <c r="G143" s="35"/>
      <c r="H143" s="35"/>
      <c r="I143" s="35"/>
      <c r="J143" s="35"/>
      <c r="K143" s="35"/>
      <c r="L143" s="35"/>
      <c r="M143" s="35"/>
      <c r="N143" s="35"/>
      <c r="O143" s="99"/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</v>
      </c>
      <c r="W143" s="99">
        <v>0</v>
      </c>
      <c r="X143" s="99">
        <v>0</v>
      </c>
      <c r="Y143" s="99">
        <v>0</v>
      </c>
      <c r="Z143" s="99">
        <v>0</v>
      </c>
      <c r="AA143" s="99">
        <v>0</v>
      </c>
      <c r="AB143" s="99">
        <v>0</v>
      </c>
      <c r="AC143" s="99">
        <v>0</v>
      </c>
      <c r="AD143" s="99">
        <v>0</v>
      </c>
      <c r="AE143" s="99">
        <v>0</v>
      </c>
      <c r="AF143" s="104">
        <f t="shared" si="331"/>
        <v>0</v>
      </c>
      <c r="AG143" s="105">
        <f t="shared" si="332"/>
        <v>0</v>
      </c>
    </row>
    <row r="144" spans="1:35" ht="15" customHeight="1" outlineLevel="1">
      <c r="A144" s="4" t="s">
        <v>86</v>
      </c>
      <c r="B144" s="4" t="s">
        <v>41</v>
      </c>
      <c r="C144" s="235"/>
      <c r="D144" s="223"/>
      <c r="E144" s="225"/>
      <c r="F144" s="12" t="s">
        <v>107</v>
      </c>
      <c r="G144" s="35"/>
      <c r="H144" s="35"/>
      <c r="I144" s="35"/>
      <c r="J144" s="35"/>
      <c r="K144" s="35"/>
      <c r="L144" s="35"/>
      <c r="M144" s="35"/>
      <c r="N144" s="35"/>
      <c r="O144" s="99"/>
      <c r="P144" s="99">
        <v>0</v>
      </c>
      <c r="Q144" s="99">
        <v>0</v>
      </c>
      <c r="R144" s="99">
        <v>0</v>
      </c>
      <c r="S144" s="99">
        <v>0</v>
      </c>
      <c r="T144" s="99">
        <v>0</v>
      </c>
      <c r="U144" s="99">
        <v>0</v>
      </c>
      <c r="V144" s="99">
        <v>0</v>
      </c>
      <c r="W144" s="99">
        <v>0</v>
      </c>
      <c r="X144" s="99">
        <v>0</v>
      </c>
      <c r="Y144" s="99">
        <v>0</v>
      </c>
      <c r="Z144" s="99">
        <v>0</v>
      </c>
      <c r="AA144" s="99">
        <v>0</v>
      </c>
      <c r="AB144" s="99">
        <v>0</v>
      </c>
      <c r="AC144" s="99">
        <v>0</v>
      </c>
      <c r="AD144" s="99">
        <v>0</v>
      </c>
      <c r="AE144" s="99">
        <v>0</v>
      </c>
      <c r="AF144" s="104"/>
      <c r="AG144" s="105"/>
    </row>
    <row r="145" spans="1:35" s="8" customFormat="1">
      <c r="A145" s="4" t="s">
        <v>86</v>
      </c>
      <c r="B145" s="4" t="s">
        <v>41</v>
      </c>
      <c r="C145" s="235"/>
      <c r="D145" s="223"/>
      <c r="E145" s="225"/>
      <c r="F145" s="13" t="s">
        <v>90</v>
      </c>
      <c r="G145" s="36"/>
      <c r="H145" s="36"/>
      <c r="I145" s="36"/>
      <c r="J145" s="36"/>
      <c r="K145" s="36"/>
      <c r="L145" s="36"/>
      <c r="M145" s="36"/>
      <c r="N145" s="36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10" t="str">
        <f t="shared" ref="AF145:AG145" si="337">+IFERROR(AF141/AF140,"")</f>
        <v/>
      </c>
      <c r="AG145" s="111" t="str">
        <f t="shared" si="337"/>
        <v/>
      </c>
      <c r="AH145" s="4"/>
      <c r="AI145" s="1"/>
    </row>
    <row r="146" spans="1:35" s="8" customFormat="1" ht="13.8">
      <c r="A146" s="4" t="s">
        <v>86</v>
      </c>
      <c r="B146" s="8" t="s">
        <v>108</v>
      </c>
      <c r="C146" s="235"/>
      <c r="D146" s="223"/>
      <c r="E146" s="225" t="s">
        <v>108</v>
      </c>
      <c r="F146" s="10" t="s">
        <v>40</v>
      </c>
      <c r="G146" s="19"/>
      <c r="H146" s="19"/>
      <c r="I146" s="19"/>
      <c r="J146" s="19"/>
      <c r="K146" s="19"/>
      <c r="L146" s="19"/>
      <c r="M146" s="19"/>
      <c r="N146" s="19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100"/>
      <c r="AG146" s="101"/>
      <c r="AH146" s="4"/>
      <c r="AI146" s="124">
        <f>+SUMIF($O$1:$AD$1,"REAL",O146:AD146)</f>
        <v>0</v>
      </c>
    </row>
    <row r="147" spans="1:35" s="8" customFormat="1" ht="13.8">
      <c r="A147" s="4" t="s">
        <v>86</v>
      </c>
      <c r="B147" s="8" t="s">
        <v>108</v>
      </c>
      <c r="C147" s="235"/>
      <c r="D147" s="223"/>
      <c r="E147" s="225"/>
      <c r="F147" s="11" t="s">
        <v>88</v>
      </c>
      <c r="G147" s="34"/>
      <c r="H147" s="34"/>
      <c r="I147" s="34"/>
      <c r="J147" s="34"/>
      <c r="K147" s="34"/>
      <c r="L147" s="34"/>
      <c r="M147" s="34"/>
      <c r="N147" s="34"/>
      <c r="O147" s="98"/>
      <c r="P147" s="98">
        <f>+SUM(P148:P150)</f>
        <v>0</v>
      </c>
      <c r="Q147" s="98">
        <f t="shared" ref="Q147:Y147" si="338">+SUM(Q148:Q150)</f>
        <v>0</v>
      </c>
      <c r="R147" s="98">
        <f t="shared" si="338"/>
        <v>0</v>
      </c>
      <c r="S147" s="98">
        <f t="shared" si="338"/>
        <v>0</v>
      </c>
      <c r="T147" s="98">
        <f t="shared" si="338"/>
        <v>0</v>
      </c>
      <c r="U147" s="98">
        <f t="shared" si="338"/>
        <v>0</v>
      </c>
      <c r="V147" s="98">
        <f t="shared" si="338"/>
        <v>0</v>
      </c>
      <c r="W147" s="98">
        <f t="shared" si="338"/>
        <v>0</v>
      </c>
      <c r="X147" s="98">
        <f t="shared" si="338"/>
        <v>0</v>
      </c>
      <c r="Y147" s="98">
        <f t="shared" si="338"/>
        <v>0</v>
      </c>
      <c r="Z147" s="98">
        <f t="shared" ref="Z147:AA147" si="339">+SUM(Z148:Z150)</f>
        <v>0</v>
      </c>
      <c r="AA147" s="98">
        <f t="shared" si="339"/>
        <v>0</v>
      </c>
      <c r="AB147" s="98">
        <f t="shared" ref="AB147:AC147" si="340">+SUM(AB148:AB150)</f>
        <v>0</v>
      </c>
      <c r="AC147" s="98">
        <f t="shared" si="340"/>
        <v>0</v>
      </c>
      <c r="AD147" s="98">
        <f t="shared" ref="AD147:AE147" si="341">+SUM(AD148:AD150)</f>
        <v>0</v>
      </c>
      <c r="AE147" s="98">
        <f t="shared" si="341"/>
        <v>0</v>
      </c>
      <c r="AF147" s="102"/>
      <c r="AG147" s="103"/>
      <c r="AH147" s="4"/>
      <c r="AI147" s="124">
        <f>+SUMIF($O$1:$AD$1,"REAL",O147:AD147)</f>
        <v>0</v>
      </c>
    </row>
    <row r="148" spans="1:35" s="8" customFormat="1">
      <c r="A148" s="4" t="s">
        <v>86</v>
      </c>
      <c r="B148" s="8" t="s">
        <v>108</v>
      </c>
      <c r="C148" s="235"/>
      <c r="D148" s="223"/>
      <c r="E148" s="225"/>
      <c r="F148" s="12" t="s">
        <v>110</v>
      </c>
      <c r="G148" s="35"/>
      <c r="H148" s="35"/>
      <c r="I148" s="35"/>
      <c r="J148" s="35"/>
      <c r="K148" s="35"/>
      <c r="L148" s="35"/>
      <c r="M148" s="35"/>
      <c r="N148" s="35"/>
      <c r="O148" s="99"/>
      <c r="P148" s="99">
        <v>0</v>
      </c>
      <c r="Q148" s="99">
        <v>0</v>
      </c>
      <c r="R148" s="99">
        <v>0</v>
      </c>
      <c r="S148" s="99">
        <v>0</v>
      </c>
      <c r="T148" s="99">
        <v>0</v>
      </c>
      <c r="U148" s="99">
        <v>0</v>
      </c>
      <c r="V148" s="99">
        <v>0</v>
      </c>
      <c r="W148" s="99">
        <v>0</v>
      </c>
      <c r="X148" s="99">
        <v>0</v>
      </c>
      <c r="Y148" s="99">
        <v>0</v>
      </c>
      <c r="Z148" s="99">
        <v>0</v>
      </c>
      <c r="AA148" s="99">
        <v>0</v>
      </c>
      <c r="AB148" s="99">
        <v>0</v>
      </c>
      <c r="AC148" s="99">
        <v>0</v>
      </c>
      <c r="AD148" s="99">
        <v>0</v>
      </c>
      <c r="AE148" s="99">
        <v>0</v>
      </c>
      <c r="AF148" s="104"/>
      <c r="AG148" s="105"/>
      <c r="AH148" s="4"/>
      <c r="AI148" s="1"/>
    </row>
    <row r="149" spans="1:35" s="8" customFormat="1">
      <c r="A149" s="4" t="s">
        <v>86</v>
      </c>
      <c r="B149" s="8" t="s">
        <v>108</v>
      </c>
      <c r="C149" s="235"/>
      <c r="D149" s="223"/>
      <c r="E149" s="225"/>
      <c r="F149" s="12" t="s">
        <v>111</v>
      </c>
      <c r="G149" s="35"/>
      <c r="H149" s="35"/>
      <c r="I149" s="35"/>
      <c r="J149" s="35"/>
      <c r="K149" s="35"/>
      <c r="L149" s="35"/>
      <c r="M149" s="35"/>
      <c r="N149" s="35"/>
      <c r="O149" s="99"/>
      <c r="P149" s="99">
        <v>0</v>
      </c>
      <c r="Q149" s="99">
        <v>0</v>
      </c>
      <c r="R149" s="99">
        <v>0</v>
      </c>
      <c r="S149" s="99">
        <v>0</v>
      </c>
      <c r="T149" s="99">
        <v>0</v>
      </c>
      <c r="U149" s="99">
        <v>0</v>
      </c>
      <c r="V149" s="99">
        <v>0</v>
      </c>
      <c r="W149" s="99">
        <v>0</v>
      </c>
      <c r="X149" s="99">
        <v>0</v>
      </c>
      <c r="Y149" s="99">
        <v>0</v>
      </c>
      <c r="Z149" s="99">
        <v>0</v>
      </c>
      <c r="AA149" s="99">
        <v>0</v>
      </c>
      <c r="AB149" s="99">
        <v>0</v>
      </c>
      <c r="AC149" s="99">
        <v>0</v>
      </c>
      <c r="AD149" s="99">
        <v>0</v>
      </c>
      <c r="AE149" s="99">
        <v>0</v>
      </c>
      <c r="AF149" s="104"/>
      <c r="AG149" s="105"/>
      <c r="AH149" s="4"/>
      <c r="AI149" s="1"/>
    </row>
    <row r="150" spans="1:35" s="8" customFormat="1">
      <c r="A150" s="4" t="s">
        <v>86</v>
      </c>
      <c r="B150" s="8" t="s">
        <v>108</v>
      </c>
      <c r="C150" s="235"/>
      <c r="D150" s="223"/>
      <c r="E150" s="225"/>
      <c r="F150" s="12" t="s">
        <v>112</v>
      </c>
      <c r="G150" s="35"/>
      <c r="H150" s="35"/>
      <c r="I150" s="35"/>
      <c r="J150" s="35"/>
      <c r="K150" s="35"/>
      <c r="L150" s="35"/>
      <c r="M150" s="35"/>
      <c r="N150" s="35"/>
      <c r="O150" s="99"/>
      <c r="P150" s="99">
        <v>0</v>
      </c>
      <c r="Q150" s="99">
        <v>0</v>
      </c>
      <c r="R150" s="99">
        <v>0</v>
      </c>
      <c r="S150" s="99">
        <v>0</v>
      </c>
      <c r="T150" s="99">
        <v>0</v>
      </c>
      <c r="U150" s="99">
        <v>0</v>
      </c>
      <c r="V150" s="99">
        <v>0</v>
      </c>
      <c r="W150" s="99">
        <v>0</v>
      </c>
      <c r="X150" s="99">
        <v>0</v>
      </c>
      <c r="Y150" s="99">
        <v>0</v>
      </c>
      <c r="Z150" s="99">
        <v>0</v>
      </c>
      <c r="AA150" s="99">
        <v>0</v>
      </c>
      <c r="AB150" s="99">
        <v>0</v>
      </c>
      <c r="AC150" s="99">
        <v>0</v>
      </c>
      <c r="AD150" s="99">
        <v>0</v>
      </c>
      <c r="AE150" s="99">
        <v>0</v>
      </c>
      <c r="AF150" s="104"/>
      <c r="AG150" s="105"/>
      <c r="AH150" s="4"/>
      <c r="AI150" s="1"/>
    </row>
    <row r="151" spans="1:35" s="8" customFormat="1">
      <c r="A151" s="4" t="s">
        <v>86</v>
      </c>
      <c r="B151" s="8" t="s">
        <v>108</v>
      </c>
      <c r="C151" s="235"/>
      <c r="D151" s="223"/>
      <c r="E151" s="225"/>
      <c r="F151" s="13" t="s">
        <v>90</v>
      </c>
      <c r="G151" s="36"/>
      <c r="H151" s="36"/>
      <c r="I151" s="36"/>
      <c r="J151" s="36"/>
      <c r="K151" s="36"/>
      <c r="L151" s="36"/>
      <c r="M151" s="36"/>
      <c r="N151" s="36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10"/>
      <c r="AG151" s="111"/>
      <c r="AH151" s="4"/>
      <c r="AI151" s="1"/>
    </row>
    <row r="152" spans="1:35" s="8" customFormat="1" ht="13.8">
      <c r="A152" s="4" t="s">
        <v>86</v>
      </c>
      <c r="B152" s="8" t="s">
        <v>109</v>
      </c>
      <c r="C152" s="235"/>
      <c r="D152" s="223"/>
      <c r="E152" s="225" t="s">
        <v>109</v>
      </c>
      <c r="F152" s="10" t="s">
        <v>40</v>
      </c>
      <c r="G152" s="19"/>
      <c r="H152" s="19"/>
      <c r="I152" s="19"/>
      <c r="J152" s="19"/>
      <c r="K152" s="19"/>
      <c r="L152" s="19"/>
      <c r="M152" s="19"/>
      <c r="N152" s="19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100"/>
      <c r="AG152" s="101"/>
      <c r="AH152" s="4"/>
      <c r="AI152" s="124">
        <f>+SUMIF($O$1:$AD$1,"REAL",O152:AD152)</f>
        <v>0</v>
      </c>
    </row>
    <row r="153" spans="1:35" s="8" customFormat="1" ht="13.8">
      <c r="A153" s="4" t="s">
        <v>86</v>
      </c>
      <c r="B153" s="8" t="s">
        <v>109</v>
      </c>
      <c r="C153" s="235"/>
      <c r="D153" s="223"/>
      <c r="E153" s="225"/>
      <c r="F153" s="11" t="s">
        <v>88</v>
      </c>
      <c r="G153" s="34"/>
      <c r="H153" s="34"/>
      <c r="I153" s="34"/>
      <c r="J153" s="34"/>
      <c r="K153" s="34"/>
      <c r="L153" s="34"/>
      <c r="M153" s="34"/>
      <c r="N153" s="34"/>
      <c r="O153" s="98"/>
      <c r="P153" s="98">
        <f>+SUM(P154:P156)</f>
        <v>0</v>
      </c>
      <c r="Q153" s="98">
        <f t="shared" ref="Q153:Y153" si="342">+SUM(Q154:Q156)</f>
        <v>0</v>
      </c>
      <c r="R153" s="98">
        <f t="shared" si="342"/>
        <v>0</v>
      </c>
      <c r="S153" s="98">
        <f t="shared" si="342"/>
        <v>0</v>
      </c>
      <c r="T153" s="98">
        <f t="shared" si="342"/>
        <v>0</v>
      </c>
      <c r="U153" s="98">
        <f t="shared" si="342"/>
        <v>0</v>
      </c>
      <c r="V153" s="98">
        <f t="shared" si="342"/>
        <v>0</v>
      </c>
      <c r="W153" s="98">
        <f t="shared" si="342"/>
        <v>0</v>
      </c>
      <c r="X153" s="98">
        <f t="shared" si="342"/>
        <v>0</v>
      </c>
      <c r="Y153" s="98">
        <f t="shared" si="342"/>
        <v>0</v>
      </c>
      <c r="Z153" s="98">
        <f t="shared" ref="Z153:AA153" si="343">+SUM(Z154:Z156)</f>
        <v>0</v>
      </c>
      <c r="AA153" s="98">
        <f t="shared" si="343"/>
        <v>0</v>
      </c>
      <c r="AB153" s="98">
        <f t="shared" ref="AB153:AC153" si="344">+SUM(AB154:AB156)</f>
        <v>0</v>
      </c>
      <c r="AC153" s="98">
        <f t="shared" si="344"/>
        <v>0</v>
      </c>
      <c r="AD153" s="98">
        <f t="shared" ref="AD153:AE153" si="345">+SUM(AD154:AD156)</f>
        <v>0</v>
      </c>
      <c r="AE153" s="98">
        <f t="shared" si="345"/>
        <v>0</v>
      </c>
      <c r="AF153" s="102"/>
      <c r="AG153" s="103"/>
      <c r="AH153" s="4"/>
      <c r="AI153" s="124">
        <f>+SUMIF($O$1:$AD$1,"REAL",O153:AD153)</f>
        <v>0</v>
      </c>
    </row>
    <row r="154" spans="1:35" s="8" customFormat="1">
      <c r="A154" s="4" t="s">
        <v>86</v>
      </c>
      <c r="B154" s="8" t="s">
        <v>109</v>
      </c>
      <c r="C154" s="235"/>
      <c r="D154" s="223"/>
      <c r="E154" s="225"/>
      <c r="F154" s="12" t="s">
        <v>113</v>
      </c>
      <c r="G154" s="35"/>
      <c r="H154" s="35"/>
      <c r="I154" s="35"/>
      <c r="J154" s="35"/>
      <c r="K154" s="35"/>
      <c r="L154" s="35"/>
      <c r="M154" s="35"/>
      <c r="N154" s="35"/>
      <c r="O154" s="99"/>
      <c r="P154" s="99">
        <v>0</v>
      </c>
      <c r="Q154" s="99">
        <v>0</v>
      </c>
      <c r="R154" s="99">
        <v>0</v>
      </c>
      <c r="S154" s="99">
        <v>0</v>
      </c>
      <c r="T154" s="99">
        <v>0</v>
      </c>
      <c r="U154" s="99">
        <v>0</v>
      </c>
      <c r="V154" s="99">
        <v>0</v>
      </c>
      <c r="W154" s="99">
        <v>0</v>
      </c>
      <c r="X154" s="99">
        <v>0</v>
      </c>
      <c r="Y154" s="99">
        <v>0</v>
      </c>
      <c r="Z154" s="99">
        <v>0</v>
      </c>
      <c r="AA154" s="99">
        <v>0</v>
      </c>
      <c r="AB154" s="99">
        <v>0</v>
      </c>
      <c r="AC154" s="99">
        <v>0</v>
      </c>
      <c r="AD154" s="99">
        <v>0</v>
      </c>
      <c r="AE154" s="99">
        <v>0</v>
      </c>
      <c r="AF154" s="104"/>
      <c r="AG154" s="105"/>
      <c r="AH154" s="4"/>
      <c r="AI154" s="1"/>
    </row>
    <row r="155" spans="1:35" s="8" customFormat="1">
      <c r="A155" s="4" t="s">
        <v>86</v>
      </c>
      <c r="B155" s="8" t="s">
        <v>109</v>
      </c>
      <c r="C155" s="235"/>
      <c r="D155" s="223"/>
      <c r="E155" s="225"/>
      <c r="F155" s="12" t="s">
        <v>114</v>
      </c>
      <c r="G155" s="35"/>
      <c r="H155" s="35"/>
      <c r="I155" s="35"/>
      <c r="J155" s="35"/>
      <c r="K155" s="35"/>
      <c r="L155" s="35"/>
      <c r="M155" s="35"/>
      <c r="N155" s="35"/>
      <c r="O155" s="99"/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99">
        <v>0</v>
      </c>
      <c r="AE155" s="99">
        <v>0</v>
      </c>
      <c r="AF155" s="104"/>
      <c r="AG155" s="105"/>
      <c r="AH155" s="4"/>
      <c r="AI155" s="1"/>
    </row>
    <row r="156" spans="1:35" s="8" customFormat="1">
      <c r="A156" s="4" t="s">
        <v>86</v>
      </c>
      <c r="B156" s="8" t="s">
        <v>109</v>
      </c>
      <c r="C156" s="235"/>
      <c r="D156" s="223"/>
      <c r="E156" s="225"/>
      <c r="F156" s="12" t="s">
        <v>115</v>
      </c>
      <c r="G156" s="35"/>
      <c r="H156" s="35"/>
      <c r="I156" s="35"/>
      <c r="J156" s="35"/>
      <c r="K156" s="35"/>
      <c r="L156" s="35"/>
      <c r="M156" s="35"/>
      <c r="N156" s="35"/>
      <c r="O156" s="99"/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X156" s="99">
        <v>0</v>
      </c>
      <c r="Y156" s="99">
        <v>0</v>
      </c>
      <c r="Z156" s="99">
        <v>0</v>
      </c>
      <c r="AA156" s="99">
        <v>0</v>
      </c>
      <c r="AB156" s="99">
        <v>0</v>
      </c>
      <c r="AC156" s="99">
        <v>0</v>
      </c>
      <c r="AD156" s="99">
        <v>0</v>
      </c>
      <c r="AE156" s="99">
        <v>0</v>
      </c>
      <c r="AF156" s="104"/>
      <c r="AG156" s="105"/>
      <c r="AH156" s="4"/>
      <c r="AI156" s="1"/>
    </row>
    <row r="157" spans="1:35" s="8" customFormat="1">
      <c r="A157" s="4" t="s">
        <v>86</v>
      </c>
      <c r="B157" s="8" t="s">
        <v>109</v>
      </c>
      <c r="C157" s="235"/>
      <c r="D157" s="224"/>
      <c r="E157" s="225"/>
      <c r="F157" s="13" t="s">
        <v>90</v>
      </c>
      <c r="G157" s="36"/>
      <c r="H157" s="36"/>
      <c r="I157" s="36"/>
      <c r="J157" s="36"/>
      <c r="K157" s="36"/>
      <c r="L157" s="36"/>
      <c r="M157" s="36"/>
      <c r="N157" s="36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10"/>
      <c r="AG157" s="111"/>
      <c r="AH157" s="4"/>
      <c r="AI157" s="1"/>
    </row>
    <row r="158" spans="1:35" ht="15" customHeight="1">
      <c r="A158" s="4" t="s">
        <v>86</v>
      </c>
      <c r="B158" s="4" t="s">
        <v>61</v>
      </c>
      <c r="C158" s="235"/>
      <c r="D158" s="226" t="s">
        <v>38</v>
      </c>
      <c r="E158" s="225" t="s">
        <v>61</v>
      </c>
      <c r="F158" s="10" t="s">
        <v>40</v>
      </c>
      <c r="G158" s="19"/>
      <c r="H158" s="19"/>
      <c r="I158" s="19"/>
      <c r="J158" s="19"/>
      <c r="K158" s="19"/>
      <c r="L158" s="19"/>
      <c r="M158" s="19"/>
      <c r="N158" s="19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100">
        <f t="shared" ref="AF158:AF159" si="346">+SUM(O158:R158)</f>
        <v>0</v>
      </c>
      <c r="AG158" s="101">
        <f t="shared" ref="AG158:AG159" si="347">+SUM(S158:AD158)</f>
        <v>0</v>
      </c>
      <c r="AI158" s="124">
        <f>+SUMIF($O$1:$AD$1,"REAL",O158:AD158)</f>
        <v>0</v>
      </c>
    </row>
    <row r="159" spans="1:35" ht="13.8">
      <c r="A159" s="4" t="s">
        <v>86</v>
      </c>
      <c r="B159" s="4" t="s">
        <v>61</v>
      </c>
      <c r="C159" s="235"/>
      <c r="D159" s="226"/>
      <c r="E159" s="225"/>
      <c r="F159" s="11" t="s">
        <v>88</v>
      </c>
      <c r="G159" s="34"/>
      <c r="H159" s="34"/>
      <c r="I159" s="34"/>
      <c r="J159" s="34"/>
      <c r="K159" s="34"/>
      <c r="L159" s="34"/>
      <c r="M159" s="34"/>
      <c r="N159" s="34"/>
      <c r="O159" s="98"/>
      <c r="P159" s="98">
        <v>0</v>
      </c>
      <c r="Q159" s="98">
        <v>0</v>
      </c>
      <c r="R159" s="98">
        <v>0</v>
      </c>
      <c r="S159" s="98">
        <v>0</v>
      </c>
      <c r="T159" s="98">
        <v>0</v>
      </c>
      <c r="U159" s="98">
        <v>0</v>
      </c>
      <c r="V159" s="98">
        <v>0</v>
      </c>
      <c r="W159" s="98">
        <v>0</v>
      </c>
      <c r="X159" s="98">
        <v>0</v>
      </c>
      <c r="Y159" s="98">
        <v>0</v>
      </c>
      <c r="Z159" s="98">
        <v>0</v>
      </c>
      <c r="AA159" s="98">
        <v>0</v>
      </c>
      <c r="AB159" s="98">
        <v>0</v>
      </c>
      <c r="AC159" s="98">
        <v>0</v>
      </c>
      <c r="AD159" s="98">
        <v>0</v>
      </c>
      <c r="AE159" s="98">
        <v>0</v>
      </c>
      <c r="AF159" s="102">
        <f t="shared" si="346"/>
        <v>0</v>
      </c>
      <c r="AG159" s="103">
        <f t="shared" si="347"/>
        <v>0</v>
      </c>
      <c r="AI159" s="124">
        <f>+SUMIF($O$1:$AD$1,"REAL",O159:AD159)</f>
        <v>0</v>
      </c>
    </row>
    <row r="160" spans="1:35" s="8" customFormat="1">
      <c r="A160" s="4" t="s">
        <v>86</v>
      </c>
      <c r="B160" s="4" t="s">
        <v>61</v>
      </c>
      <c r="C160" s="235"/>
      <c r="D160" s="226"/>
      <c r="E160" s="225"/>
      <c r="F160" s="13" t="s">
        <v>90</v>
      </c>
      <c r="G160" s="36"/>
      <c r="H160" s="36"/>
      <c r="I160" s="36"/>
      <c r="J160" s="36"/>
      <c r="K160" s="36"/>
      <c r="L160" s="36"/>
      <c r="M160" s="36"/>
      <c r="N160" s="36"/>
      <c r="O160" s="36"/>
      <c r="P160" s="36" t="str">
        <f t="shared" ref="P160:Y160" si="348">+IFERROR(P159/P158,"")</f>
        <v/>
      </c>
      <c r="Q160" s="36" t="str">
        <f t="shared" si="348"/>
        <v/>
      </c>
      <c r="R160" s="36" t="str">
        <f t="shared" si="348"/>
        <v/>
      </c>
      <c r="S160" s="36" t="str">
        <f t="shared" si="348"/>
        <v/>
      </c>
      <c r="T160" s="36" t="str">
        <f t="shared" si="348"/>
        <v/>
      </c>
      <c r="U160" s="36" t="str">
        <f t="shared" si="348"/>
        <v/>
      </c>
      <c r="V160" s="36" t="str">
        <f t="shared" si="348"/>
        <v/>
      </c>
      <c r="W160" s="36" t="str">
        <f t="shared" si="348"/>
        <v/>
      </c>
      <c r="X160" s="36" t="str">
        <f t="shared" si="348"/>
        <v/>
      </c>
      <c r="Y160" s="36" t="str">
        <f t="shared" si="348"/>
        <v/>
      </c>
      <c r="Z160" s="36" t="str">
        <f t="shared" ref="Z160:AA160" si="349">+IFERROR(Z159/Z158,"")</f>
        <v/>
      </c>
      <c r="AA160" s="36" t="str">
        <f t="shared" si="349"/>
        <v/>
      </c>
      <c r="AB160" s="36" t="str">
        <f t="shared" ref="AB160:AC160" si="350">+IFERROR(AB159/AB158,"")</f>
        <v/>
      </c>
      <c r="AC160" s="36" t="str">
        <f t="shared" si="350"/>
        <v/>
      </c>
      <c r="AD160" s="36" t="str">
        <f t="shared" ref="AD160:AE160" si="351">+IFERROR(AD159/AD158,"")</f>
        <v/>
      </c>
      <c r="AE160" s="36" t="str">
        <f t="shared" si="351"/>
        <v/>
      </c>
      <c r="AF160" s="53" t="str">
        <f t="shared" ref="AF160:AG160" si="352">+IFERROR(AF159/AF158,"")</f>
        <v/>
      </c>
      <c r="AG160" s="54" t="str">
        <f t="shared" si="352"/>
        <v/>
      </c>
      <c r="AH160" s="4"/>
      <c r="AI160" s="1"/>
    </row>
    <row r="161" spans="1:35" ht="15" customHeight="1">
      <c r="A161" s="4" t="s">
        <v>86</v>
      </c>
      <c r="B161" s="4" t="s">
        <v>62</v>
      </c>
      <c r="C161" s="235"/>
      <c r="D161" s="226"/>
      <c r="E161" s="225" t="s">
        <v>62</v>
      </c>
      <c r="F161" s="10" t="s">
        <v>40</v>
      </c>
      <c r="G161" s="19"/>
      <c r="H161" s="19"/>
      <c r="I161" s="19"/>
      <c r="J161" s="19"/>
      <c r="K161" s="19"/>
      <c r="L161" s="19"/>
      <c r="M161" s="19"/>
      <c r="N161" s="19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100">
        <f t="shared" ref="AF161:AF162" si="353">+SUM(O161:R161)</f>
        <v>0</v>
      </c>
      <c r="AG161" s="101">
        <f t="shared" ref="AG161:AG162" si="354">+SUM(S161:AD161)</f>
        <v>0</v>
      </c>
      <c r="AI161" s="124">
        <f>+SUMIF($O$1:$AD$1,"REAL",O161:AD161)</f>
        <v>0</v>
      </c>
    </row>
    <row r="162" spans="1:35" ht="13.8">
      <c r="A162" s="4" t="s">
        <v>86</v>
      </c>
      <c r="B162" s="4" t="s">
        <v>62</v>
      </c>
      <c r="C162" s="235"/>
      <c r="D162" s="226"/>
      <c r="E162" s="225"/>
      <c r="F162" s="11" t="s">
        <v>88</v>
      </c>
      <c r="G162" s="34"/>
      <c r="H162" s="34"/>
      <c r="I162" s="34"/>
      <c r="J162" s="34"/>
      <c r="K162" s="34"/>
      <c r="L162" s="34"/>
      <c r="M162" s="34"/>
      <c r="N162" s="34"/>
      <c r="O162" s="98"/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X162" s="98">
        <v>0</v>
      </c>
      <c r="Y162" s="98">
        <v>0</v>
      </c>
      <c r="Z162" s="98">
        <v>0</v>
      </c>
      <c r="AA162" s="98">
        <v>0</v>
      </c>
      <c r="AB162" s="98">
        <v>0</v>
      </c>
      <c r="AC162" s="98">
        <v>0</v>
      </c>
      <c r="AD162" s="98">
        <v>0</v>
      </c>
      <c r="AE162" s="98">
        <v>0</v>
      </c>
      <c r="AF162" s="102">
        <f t="shared" si="353"/>
        <v>0</v>
      </c>
      <c r="AG162" s="103">
        <f t="shared" si="354"/>
        <v>0</v>
      </c>
      <c r="AI162" s="124">
        <f>+SUMIF($O$1:$AD$1,"REAL",O162:AD162)</f>
        <v>0</v>
      </c>
    </row>
    <row r="163" spans="1:35" s="8" customFormat="1">
      <c r="A163" s="4" t="s">
        <v>86</v>
      </c>
      <c r="B163" s="4" t="s">
        <v>62</v>
      </c>
      <c r="C163" s="235"/>
      <c r="D163" s="226"/>
      <c r="E163" s="225"/>
      <c r="F163" s="13" t="s">
        <v>90</v>
      </c>
      <c r="G163" s="36"/>
      <c r="H163" s="36"/>
      <c r="I163" s="36"/>
      <c r="J163" s="36"/>
      <c r="K163" s="36"/>
      <c r="L163" s="36"/>
      <c r="M163" s="36"/>
      <c r="N163" s="36"/>
      <c r="O163" s="36"/>
      <c r="P163" s="36" t="str">
        <f t="shared" ref="P163:Y163" si="355">+IFERROR(P162/P161,"")</f>
        <v/>
      </c>
      <c r="Q163" s="36" t="str">
        <f t="shared" si="355"/>
        <v/>
      </c>
      <c r="R163" s="36" t="str">
        <f t="shared" si="355"/>
        <v/>
      </c>
      <c r="S163" s="36" t="str">
        <f t="shared" si="355"/>
        <v/>
      </c>
      <c r="T163" s="36" t="str">
        <f t="shared" si="355"/>
        <v/>
      </c>
      <c r="U163" s="36" t="str">
        <f t="shared" si="355"/>
        <v/>
      </c>
      <c r="V163" s="36" t="str">
        <f t="shared" si="355"/>
        <v/>
      </c>
      <c r="W163" s="36" t="str">
        <f t="shared" si="355"/>
        <v/>
      </c>
      <c r="X163" s="36" t="str">
        <f t="shared" si="355"/>
        <v/>
      </c>
      <c r="Y163" s="36" t="str">
        <f t="shared" si="355"/>
        <v/>
      </c>
      <c r="Z163" s="36" t="str">
        <f t="shared" ref="Z163:AA163" si="356">+IFERROR(Z162/Z161,"")</f>
        <v/>
      </c>
      <c r="AA163" s="36" t="str">
        <f t="shared" si="356"/>
        <v/>
      </c>
      <c r="AB163" s="36" t="str">
        <f t="shared" ref="AB163:AC163" si="357">+IFERROR(AB162/AB161,"")</f>
        <v/>
      </c>
      <c r="AC163" s="36" t="str">
        <f t="shared" si="357"/>
        <v/>
      </c>
      <c r="AD163" s="36" t="str">
        <f t="shared" ref="AD163:AE163" si="358">+IFERROR(AD162/AD161,"")</f>
        <v/>
      </c>
      <c r="AE163" s="36" t="str">
        <f t="shared" si="358"/>
        <v/>
      </c>
      <c r="AF163" s="49" t="str">
        <f t="shared" ref="AF163:AG163" si="359">+IFERROR(AF162/AF161,"")</f>
        <v/>
      </c>
      <c r="AG163" s="50" t="str">
        <f t="shared" si="359"/>
        <v/>
      </c>
      <c r="AH163" s="4"/>
      <c r="AI163" s="1"/>
    </row>
    <row r="164" spans="1:35" s="8" customFormat="1" ht="15" customHeight="1">
      <c r="A164" s="4" t="s">
        <v>86</v>
      </c>
      <c r="B164" s="8" t="s">
        <v>72</v>
      </c>
      <c r="C164" s="235"/>
      <c r="D164" s="226"/>
      <c r="E164" s="225" t="s">
        <v>72</v>
      </c>
      <c r="F164" s="10" t="s">
        <v>40</v>
      </c>
      <c r="G164" s="19"/>
      <c r="H164" s="19"/>
      <c r="I164" s="19"/>
      <c r="J164" s="19"/>
      <c r="K164" s="19"/>
      <c r="L164" s="19"/>
      <c r="M164" s="19"/>
      <c r="N164" s="19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100">
        <f t="shared" ref="AF164:AF165" si="360">+SUM(O164:R164)</f>
        <v>0</v>
      </c>
      <c r="AG164" s="101">
        <f t="shared" ref="AG164:AG165" si="361">+SUM(S164:AD164)</f>
        <v>0</v>
      </c>
      <c r="AH164" s="4"/>
      <c r="AI164" s="124">
        <f>+SUMIF($O$1:$AD$1,"REAL",O164:AD164)</f>
        <v>0</v>
      </c>
    </row>
    <row r="165" spans="1:35" s="8" customFormat="1" ht="13.8">
      <c r="A165" s="4" t="s">
        <v>86</v>
      </c>
      <c r="B165" s="8" t="s">
        <v>72</v>
      </c>
      <c r="C165" s="235"/>
      <c r="D165" s="226"/>
      <c r="E165" s="225"/>
      <c r="F165" s="11" t="s">
        <v>88</v>
      </c>
      <c r="G165" s="34"/>
      <c r="H165" s="34"/>
      <c r="I165" s="34"/>
      <c r="J165" s="34"/>
      <c r="K165" s="34"/>
      <c r="L165" s="34"/>
      <c r="M165" s="34"/>
      <c r="N165" s="34"/>
      <c r="O165" s="98"/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X165" s="98">
        <v>0</v>
      </c>
      <c r="Y165" s="98">
        <v>0</v>
      </c>
      <c r="Z165" s="98">
        <v>0</v>
      </c>
      <c r="AA165" s="98">
        <v>0</v>
      </c>
      <c r="AB165" s="98">
        <v>0</v>
      </c>
      <c r="AC165" s="98">
        <v>0</v>
      </c>
      <c r="AD165" s="98">
        <v>0</v>
      </c>
      <c r="AE165" s="98">
        <v>0</v>
      </c>
      <c r="AF165" s="102">
        <f t="shared" si="360"/>
        <v>0</v>
      </c>
      <c r="AG165" s="103">
        <f t="shared" si="361"/>
        <v>0</v>
      </c>
      <c r="AH165" s="4"/>
      <c r="AI165" s="124">
        <f>+SUMIF($O$1:$AD$1,"REAL",O165:AD165)</f>
        <v>0</v>
      </c>
    </row>
    <row r="166" spans="1:35" s="8" customFormat="1">
      <c r="A166" s="4" t="s">
        <v>86</v>
      </c>
      <c r="B166" s="8" t="s">
        <v>72</v>
      </c>
      <c r="C166" s="235"/>
      <c r="D166" s="226"/>
      <c r="E166" s="225"/>
      <c r="F166" s="13" t="s">
        <v>90</v>
      </c>
      <c r="G166" s="36"/>
      <c r="H166" s="36"/>
      <c r="I166" s="36"/>
      <c r="J166" s="36"/>
      <c r="K166" s="36"/>
      <c r="L166" s="36"/>
      <c r="M166" s="36"/>
      <c r="N166" s="36"/>
      <c r="O166" s="36"/>
      <c r="P166" s="36" t="str">
        <f t="shared" ref="P166:Y166" si="362">+IFERROR(P165/P164,"")</f>
        <v/>
      </c>
      <c r="Q166" s="36" t="str">
        <f t="shared" si="362"/>
        <v/>
      </c>
      <c r="R166" s="36" t="str">
        <f t="shared" si="362"/>
        <v/>
      </c>
      <c r="S166" s="36" t="str">
        <f t="shared" si="362"/>
        <v/>
      </c>
      <c r="T166" s="36" t="str">
        <f t="shared" si="362"/>
        <v/>
      </c>
      <c r="U166" s="36" t="str">
        <f t="shared" si="362"/>
        <v/>
      </c>
      <c r="V166" s="36" t="str">
        <f t="shared" si="362"/>
        <v/>
      </c>
      <c r="W166" s="36" t="str">
        <f t="shared" si="362"/>
        <v/>
      </c>
      <c r="X166" s="36" t="str">
        <f t="shared" si="362"/>
        <v/>
      </c>
      <c r="Y166" s="36" t="str">
        <f t="shared" si="362"/>
        <v/>
      </c>
      <c r="Z166" s="36" t="str">
        <f t="shared" ref="Z166:AA166" si="363">+IFERROR(Z165/Z164,"")</f>
        <v/>
      </c>
      <c r="AA166" s="36" t="str">
        <f t="shared" si="363"/>
        <v/>
      </c>
      <c r="AB166" s="36" t="str">
        <f t="shared" ref="AB166:AC166" si="364">+IFERROR(AB165/AB164,"")</f>
        <v/>
      </c>
      <c r="AC166" s="36" t="str">
        <f t="shared" si="364"/>
        <v/>
      </c>
      <c r="AD166" s="36" t="str">
        <f t="shared" ref="AD166:AE166" si="365">+IFERROR(AD165/AD164,"")</f>
        <v/>
      </c>
      <c r="AE166" s="36" t="str">
        <f t="shared" si="365"/>
        <v/>
      </c>
      <c r="AF166" s="49" t="str">
        <f t="shared" ref="AF166:AG166" si="366">+IFERROR(AF165/AF164,"")</f>
        <v/>
      </c>
      <c r="AG166" s="50" t="str">
        <f t="shared" si="366"/>
        <v/>
      </c>
      <c r="AH166" s="4"/>
      <c r="AI166" s="1"/>
    </row>
    <row r="167" spans="1:35" s="8" customFormat="1" ht="15" customHeight="1">
      <c r="A167" s="4" t="s">
        <v>86</v>
      </c>
      <c r="B167" s="8" t="s">
        <v>73</v>
      </c>
      <c r="C167" s="235"/>
      <c r="D167" s="226"/>
      <c r="E167" s="225" t="s">
        <v>73</v>
      </c>
      <c r="F167" s="10" t="s">
        <v>40</v>
      </c>
      <c r="G167" s="19"/>
      <c r="H167" s="19"/>
      <c r="I167" s="19"/>
      <c r="J167" s="19"/>
      <c r="K167" s="19"/>
      <c r="L167" s="19"/>
      <c r="M167" s="19"/>
      <c r="N167" s="19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100">
        <f t="shared" ref="AF167:AF168" si="367">+SUM(O167:R167)</f>
        <v>0</v>
      </c>
      <c r="AG167" s="101">
        <f t="shared" ref="AG167:AG168" si="368">+SUM(S167:AD167)</f>
        <v>0</v>
      </c>
      <c r="AH167" s="4"/>
      <c r="AI167" s="124">
        <f>+SUMIF($O$1:$AD$1,"REAL",O167:AD167)</f>
        <v>0</v>
      </c>
    </row>
    <row r="168" spans="1:35" s="8" customFormat="1" ht="15" customHeight="1">
      <c r="A168" s="4" t="s">
        <v>86</v>
      </c>
      <c r="B168" s="8" t="s">
        <v>73</v>
      </c>
      <c r="C168" s="235"/>
      <c r="D168" s="226"/>
      <c r="E168" s="225"/>
      <c r="F168" s="11" t="s">
        <v>88</v>
      </c>
      <c r="G168" s="34"/>
      <c r="H168" s="34"/>
      <c r="I168" s="34"/>
      <c r="J168" s="34"/>
      <c r="K168" s="34"/>
      <c r="L168" s="34"/>
      <c r="M168" s="34"/>
      <c r="N168" s="34"/>
      <c r="O168" s="98"/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X168" s="98">
        <v>0</v>
      </c>
      <c r="Y168" s="98">
        <v>0</v>
      </c>
      <c r="Z168" s="98">
        <v>0</v>
      </c>
      <c r="AA168" s="98">
        <v>0</v>
      </c>
      <c r="AB168" s="98">
        <v>0</v>
      </c>
      <c r="AC168" s="98">
        <v>0</v>
      </c>
      <c r="AD168" s="98">
        <v>0</v>
      </c>
      <c r="AE168" s="98">
        <v>0</v>
      </c>
      <c r="AF168" s="102">
        <f t="shared" si="367"/>
        <v>0</v>
      </c>
      <c r="AG168" s="103">
        <f t="shared" si="368"/>
        <v>0</v>
      </c>
      <c r="AH168" s="4"/>
      <c r="AI168" s="124">
        <f>+SUMIF($O$1:$AD$1,"REAL",O168:AD168)</f>
        <v>0</v>
      </c>
    </row>
    <row r="169" spans="1:35" s="8" customFormat="1" ht="15" customHeight="1">
      <c r="A169" s="4" t="s">
        <v>86</v>
      </c>
      <c r="B169" s="8" t="s">
        <v>73</v>
      </c>
      <c r="C169" s="235"/>
      <c r="D169" s="226"/>
      <c r="E169" s="225"/>
      <c r="F169" s="13" t="s">
        <v>90</v>
      </c>
      <c r="G169" s="36"/>
      <c r="H169" s="36"/>
      <c r="I169" s="36"/>
      <c r="J169" s="36"/>
      <c r="K169" s="36"/>
      <c r="L169" s="36"/>
      <c r="M169" s="36"/>
      <c r="N169" s="36"/>
      <c r="O169" s="36"/>
      <c r="P169" s="36" t="str">
        <f t="shared" ref="P169:Y169" si="369">+IFERROR(P168/P167,"")</f>
        <v/>
      </c>
      <c r="Q169" s="36" t="str">
        <f t="shared" si="369"/>
        <v/>
      </c>
      <c r="R169" s="36" t="str">
        <f t="shared" si="369"/>
        <v/>
      </c>
      <c r="S169" s="36" t="str">
        <f t="shared" si="369"/>
        <v/>
      </c>
      <c r="T169" s="36" t="str">
        <f t="shared" si="369"/>
        <v/>
      </c>
      <c r="U169" s="36" t="str">
        <f t="shared" si="369"/>
        <v/>
      </c>
      <c r="V169" s="36" t="str">
        <f t="shared" si="369"/>
        <v/>
      </c>
      <c r="W169" s="36" t="str">
        <f t="shared" si="369"/>
        <v/>
      </c>
      <c r="X169" s="36" t="str">
        <f t="shared" si="369"/>
        <v/>
      </c>
      <c r="Y169" s="36" t="str">
        <f t="shared" si="369"/>
        <v/>
      </c>
      <c r="Z169" s="36" t="str">
        <f t="shared" ref="Z169:AA169" si="370">+IFERROR(Z168/Z167,"")</f>
        <v/>
      </c>
      <c r="AA169" s="36" t="str">
        <f t="shared" si="370"/>
        <v/>
      </c>
      <c r="AB169" s="36" t="str">
        <f t="shared" ref="AB169:AC169" si="371">+IFERROR(AB168/AB167,"")</f>
        <v/>
      </c>
      <c r="AC169" s="36" t="str">
        <f t="shared" si="371"/>
        <v/>
      </c>
      <c r="AD169" s="36" t="str">
        <f t="shared" ref="AD169:AE169" si="372">+IFERROR(AD168/AD167,"")</f>
        <v/>
      </c>
      <c r="AE169" s="36" t="str">
        <f t="shared" si="372"/>
        <v/>
      </c>
      <c r="AF169" s="49" t="str">
        <f t="shared" ref="AF169:AG169" si="373">+IFERROR(AF168/AF167,"")</f>
        <v/>
      </c>
      <c r="AG169" s="50" t="str">
        <f t="shared" si="373"/>
        <v/>
      </c>
      <c r="AH169" s="4"/>
      <c r="AI169" s="1"/>
    </row>
    <row r="170" spans="1:35" ht="15" customHeight="1">
      <c r="A170" s="4" t="s">
        <v>86</v>
      </c>
      <c r="B170" s="4" t="s">
        <v>51</v>
      </c>
      <c r="C170" s="235"/>
      <c r="D170" s="226" t="s">
        <v>39</v>
      </c>
      <c r="E170" s="225" t="s">
        <v>51</v>
      </c>
      <c r="F170" s="10" t="s">
        <v>40</v>
      </c>
      <c r="G170" s="19"/>
      <c r="H170" s="19"/>
      <c r="I170" s="19"/>
      <c r="J170" s="19"/>
      <c r="K170" s="19"/>
      <c r="L170" s="19"/>
      <c r="M170" s="19"/>
      <c r="N170" s="19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100">
        <f t="shared" ref="AF170:AF179" si="374">+SUM(O170:R170)</f>
        <v>0</v>
      </c>
      <c r="AG170" s="101">
        <f t="shared" ref="AG170:AG179" si="375">+SUM(S170:AD170)</f>
        <v>0</v>
      </c>
      <c r="AI170" s="124">
        <f>+SUMIF($O$1:$AD$1,"REAL",O170:AD170)</f>
        <v>0</v>
      </c>
    </row>
    <row r="171" spans="1:35" ht="15" customHeight="1">
      <c r="A171" s="4" t="s">
        <v>86</v>
      </c>
      <c r="B171" s="4" t="s">
        <v>51</v>
      </c>
      <c r="C171" s="235"/>
      <c r="D171" s="226"/>
      <c r="E171" s="225"/>
      <c r="F171" s="11" t="s">
        <v>88</v>
      </c>
      <c r="G171" s="34"/>
      <c r="H171" s="34"/>
      <c r="I171" s="34"/>
      <c r="J171" s="34"/>
      <c r="K171" s="34"/>
      <c r="L171" s="34"/>
      <c r="M171" s="34"/>
      <c r="N171" s="34"/>
      <c r="O171" s="98">
        <f>+SUM(O172:O177)</f>
        <v>0</v>
      </c>
      <c r="P171" s="98">
        <f t="shared" ref="P171:Y171" si="376">+SUM(P172:P177)</f>
        <v>0</v>
      </c>
      <c r="Q171" s="98">
        <f t="shared" si="376"/>
        <v>0</v>
      </c>
      <c r="R171" s="98">
        <f t="shared" si="376"/>
        <v>0</v>
      </c>
      <c r="S171" s="98">
        <f t="shared" si="376"/>
        <v>0</v>
      </c>
      <c r="T171" s="98">
        <f t="shared" si="376"/>
        <v>0</v>
      </c>
      <c r="U171" s="98">
        <f t="shared" si="376"/>
        <v>0</v>
      </c>
      <c r="V171" s="98">
        <f t="shared" si="376"/>
        <v>0</v>
      </c>
      <c r="W171" s="98">
        <f t="shared" si="376"/>
        <v>0</v>
      </c>
      <c r="X171" s="98">
        <f t="shared" si="376"/>
        <v>0</v>
      </c>
      <c r="Y171" s="98">
        <f t="shared" si="376"/>
        <v>0</v>
      </c>
      <c r="Z171" s="98">
        <f t="shared" ref="Z171:AA171" si="377">+SUM(Z172:Z177)</f>
        <v>0</v>
      </c>
      <c r="AA171" s="98">
        <f t="shared" si="377"/>
        <v>0</v>
      </c>
      <c r="AB171" s="98">
        <f t="shared" ref="AB171:AC171" si="378">+SUM(AB172:AB177)</f>
        <v>0</v>
      </c>
      <c r="AC171" s="98">
        <f t="shared" si="378"/>
        <v>0</v>
      </c>
      <c r="AD171" s="98">
        <f t="shared" ref="AD171:AE171" si="379">+SUM(AD172:AD177)</f>
        <v>0</v>
      </c>
      <c r="AE171" s="98">
        <f t="shared" si="379"/>
        <v>0</v>
      </c>
      <c r="AF171" s="102">
        <f t="shared" si="374"/>
        <v>0</v>
      </c>
      <c r="AG171" s="103">
        <f t="shared" si="375"/>
        <v>0</v>
      </c>
      <c r="AI171" s="124">
        <f>+SUMIF($O$1:$AD$1,"REAL",O171:AD171)</f>
        <v>0</v>
      </c>
    </row>
    <row r="172" spans="1:35" ht="15" customHeight="1" outlineLevel="1">
      <c r="A172" s="4" t="s">
        <v>86</v>
      </c>
      <c r="B172" s="4" t="s">
        <v>51</v>
      </c>
      <c r="C172" s="235"/>
      <c r="D172" s="226"/>
      <c r="E172" s="225"/>
      <c r="F172" s="12" t="s">
        <v>63</v>
      </c>
      <c r="G172" s="35"/>
      <c r="H172" s="35"/>
      <c r="I172" s="35"/>
      <c r="J172" s="35"/>
      <c r="K172" s="35"/>
      <c r="L172" s="35"/>
      <c r="M172" s="35"/>
      <c r="N172" s="35"/>
      <c r="O172" s="99"/>
      <c r="P172" s="99">
        <v>0</v>
      </c>
      <c r="Q172" s="99">
        <v>0</v>
      </c>
      <c r="R172" s="99">
        <v>0</v>
      </c>
      <c r="S172" s="99">
        <v>0</v>
      </c>
      <c r="T172" s="99">
        <v>0</v>
      </c>
      <c r="U172" s="99">
        <v>0</v>
      </c>
      <c r="V172" s="99">
        <v>0</v>
      </c>
      <c r="W172" s="99">
        <v>0</v>
      </c>
      <c r="X172" s="99">
        <v>0</v>
      </c>
      <c r="Y172" s="99">
        <v>0</v>
      </c>
      <c r="Z172" s="99">
        <v>0</v>
      </c>
      <c r="AA172" s="99">
        <v>0</v>
      </c>
      <c r="AB172" s="99">
        <v>0</v>
      </c>
      <c r="AC172" s="99">
        <v>0</v>
      </c>
      <c r="AD172" s="99">
        <v>0</v>
      </c>
      <c r="AE172" s="99">
        <v>0</v>
      </c>
      <c r="AF172" s="104">
        <f t="shared" si="374"/>
        <v>0</v>
      </c>
      <c r="AG172" s="105">
        <f t="shared" si="375"/>
        <v>0</v>
      </c>
    </row>
    <row r="173" spans="1:35" ht="15" customHeight="1" outlineLevel="1">
      <c r="A173" s="4" t="s">
        <v>86</v>
      </c>
      <c r="B173" s="4" t="s">
        <v>51</v>
      </c>
      <c r="C173" s="235"/>
      <c r="D173" s="226"/>
      <c r="E173" s="225"/>
      <c r="F173" s="12" t="s">
        <v>64</v>
      </c>
      <c r="G173" s="35"/>
      <c r="H173" s="35"/>
      <c r="I173" s="35"/>
      <c r="J173" s="35"/>
      <c r="K173" s="35"/>
      <c r="L173" s="35"/>
      <c r="M173" s="35"/>
      <c r="N173" s="35"/>
      <c r="O173" s="99"/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X173" s="99">
        <v>0</v>
      </c>
      <c r="Y173" s="99">
        <v>0</v>
      </c>
      <c r="Z173" s="99">
        <v>0</v>
      </c>
      <c r="AA173" s="99">
        <v>0</v>
      </c>
      <c r="AB173" s="99">
        <v>0</v>
      </c>
      <c r="AC173" s="99">
        <v>0</v>
      </c>
      <c r="AD173" s="99">
        <v>0</v>
      </c>
      <c r="AE173" s="99">
        <v>0</v>
      </c>
      <c r="AF173" s="104">
        <f t="shared" si="374"/>
        <v>0</v>
      </c>
      <c r="AG173" s="105">
        <f t="shared" si="375"/>
        <v>0</v>
      </c>
    </row>
    <row r="174" spans="1:35" ht="15" customHeight="1" outlineLevel="1">
      <c r="A174" s="4" t="s">
        <v>86</v>
      </c>
      <c r="B174" s="4" t="s">
        <v>51</v>
      </c>
      <c r="C174" s="235"/>
      <c r="D174" s="226"/>
      <c r="E174" s="225"/>
      <c r="F174" s="12" t="s">
        <v>65</v>
      </c>
      <c r="G174" s="35"/>
      <c r="H174" s="35"/>
      <c r="I174" s="35"/>
      <c r="J174" s="35"/>
      <c r="K174" s="35"/>
      <c r="L174" s="35"/>
      <c r="M174" s="35"/>
      <c r="N174" s="35"/>
      <c r="O174" s="99"/>
      <c r="P174" s="99">
        <v>0</v>
      </c>
      <c r="Q174" s="99">
        <v>0</v>
      </c>
      <c r="R174" s="99">
        <v>0</v>
      </c>
      <c r="S174" s="99">
        <v>0</v>
      </c>
      <c r="T174" s="99">
        <v>0</v>
      </c>
      <c r="U174" s="99">
        <v>0</v>
      </c>
      <c r="V174" s="99">
        <v>0</v>
      </c>
      <c r="W174" s="99">
        <v>0</v>
      </c>
      <c r="X174" s="99">
        <v>0</v>
      </c>
      <c r="Y174" s="99">
        <v>0</v>
      </c>
      <c r="Z174" s="99">
        <v>0</v>
      </c>
      <c r="AA174" s="99">
        <v>0</v>
      </c>
      <c r="AB174" s="99">
        <v>0</v>
      </c>
      <c r="AC174" s="99">
        <v>0</v>
      </c>
      <c r="AD174" s="99">
        <v>0</v>
      </c>
      <c r="AE174" s="99">
        <v>0</v>
      </c>
      <c r="AF174" s="104">
        <f t="shared" si="374"/>
        <v>0</v>
      </c>
      <c r="AG174" s="105">
        <f t="shared" si="375"/>
        <v>0</v>
      </c>
    </row>
    <row r="175" spans="1:35" ht="15" customHeight="1" outlineLevel="1">
      <c r="A175" s="4" t="s">
        <v>86</v>
      </c>
      <c r="B175" s="4" t="s">
        <v>51</v>
      </c>
      <c r="C175" s="235"/>
      <c r="D175" s="226"/>
      <c r="E175" s="225"/>
      <c r="F175" s="12" t="s">
        <v>66</v>
      </c>
      <c r="G175" s="35"/>
      <c r="H175" s="35"/>
      <c r="I175" s="35"/>
      <c r="J175" s="35"/>
      <c r="K175" s="35"/>
      <c r="L175" s="35"/>
      <c r="M175" s="35"/>
      <c r="N175" s="35"/>
      <c r="O175" s="99"/>
      <c r="P175" s="99">
        <v>0</v>
      </c>
      <c r="Q175" s="99">
        <v>0</v>
      </c>
      <c r="R175" s="99">
        <v>0</v>
      </c>
      <c r="S175" s="99">
        <v>0</v>
      </c>
      <c r="T175" s="99">
        <v>0</v>
      </c>
      <c r="U175" s="99">
        <v>0</v>
      </c>
      <c r="V175" s="99">
        <v>0</v>
      </c>
      <c r="W175" s="99">
        <v>0</v>
      </c>
      <c r="X175" s="99">
        <v>0</v>
      </c>
      <c r="Y175" s="99">
        <v>0</v>
      </c>
      <c r="Z175" s="99">
        <v>0</v>
      </c>
      <c r="AA175" s="99">
        <v>0</v>
      </c>
      <c r="AB175" s="99">
        <v>0</v>
      </c>
      <c r="AC175" s="99">
        <v>0</v>
      </c>
      <c r="AD175" s="99">
        <v>0</v>
      </c>
      <c r="AE175" s="99">
        <v>0</v>
      </c>
      <c r="AF175" s="104">
        <f t="shared" si="374"/>
        <v>0</v>
      </c>
      <c r="AG175" s="105">
        <f t="shared" si="375"/>
        <v>0</v>
      </c>
    </row>
    <row r="176" spans="1:35" ht="15" customHeight="1" outlineLevel="1">
      <c r="A176" s="4" t="s">
        <v>86</v>
      </c>
      <c r="B176" s="4" t="s">
        <v>51</v>
      </c>
      <c r="C176" s="235"/>
      <c r="D176" s="226"/>
      <c r="E176" s="225"/>
      <c r="F176" s="12" t="s">
        <v>67</v>
      </c>
      <c r="G176" s="35"/>
      <c r="H176" s="35"/>
      <c r="I176" s="35"/>
      <c r="J176" s="35"/>
      <c r="K176" s="35"/>
      <c r="L176" s="35"/>
      <c r="M176" s="35"/>
      <c r="N176" s="35"/>
      <c r="O176" s="99"/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X176" s="99">
        <v>0</v>
      </c>
      <c r="Y176" s="99">
        <v>0</v>
      </c>
      <c r="Z176" s="99">
        <v>0</v>
      </c>
      <c r="AA176" s="99">
        <v>0</v>
      </c>
      <c r="AB176" s="99">
        <v>0</v>
      </c>
      <c r="AC176" s="99">
        <v>0</v>
      </c>
      <c r="AD176" s="99">
        <v>0</v>
      </c>
      <c r="AE176" s="99">
        <v>0</v>
      </c>
      <c r="AF176" s="104">
        <f t="shared" si="374"/>
        <v>0</v>
      </c>
      <c r="AG176" s="105">
        <f t="shared" si="375"/>
        <v>0</v>
      </c>
    </row>
    <row r="177" spans="1:35" ht="15" customHeight="1" outlineLevel="1">
      <c r="A177" s="4" t="s">
        <v>86</v>
      </c>
      <c r="B177" s="4" t="s">
        <v>51</v>
      </c>
      <c r="C177" s="235"/>
      <c r="D177" s="226"/>
      <c r="E177" s="225"/>
      <c r="F177" s="12" t="s">
        <v>68</v>
      </c>
      <c r="G177" s="35"/>
      <c r="H177" s="35"/>
      <c r="I177" s="35"/>
      <c r="J177" s="35"/>
      <c r="K177" s="35"/>
      <c r="L177" s="35"/>
      <c r="M177" s="35"/>
      <c r="N177" s="35"/>
      <c r="O177" s="99"/>
      <c r="P177" s="99">
        <v>0</v>
      </c>
      <c r="Q177" s="99">
        <v>0</v>
      </c>
      <c r="R177" s="99">
        <v>0</v>
      </c>
      <c r="S177" s="99">
        <v>0</v>
      </c>
      <c r="T177" s="99">
        <v>0</v>
      </c>
      <c r="U177" s="99">
        <v>0</v>
      </c>
      <c r="V177" s="99">
        <v>0</v>
      </c>
      <c r="W177" s="99">
        <v>0</v>
      </c>
      <c r="X177" s="99">
        <v>0</v>
      </c>
      <c r="Y177" s="99">
        <v>0</v>
      </c>
      <c r="Z177" s="99">
        <v>0</v>
      </c>
      <c r="AA177" s="99">
        <v>0</v>
      </c>
      <c r="AB177" s="99">
        <v>0</v>
      </c>
      <c r="AC177" s="99">
        <v>0</v>
      </c>
      <c r="AD177" s="99">
        <v>0</v>
      </c>
      <c r="AE177" s="99">
        <v>0</v>
      </c>
      <c r="AF177" s="104">
        <f t="shared" si="374"/>
        <v>0</v>
      </c>
      <c r="AG177" s="105">
        <f t="shared" si="375"/>
        <v>0</v>
      </c>
    </row>
    <row r="178" spans="1:35" ht="15" customHeight="1" outlineLevel="1">
      <c r="A178" s="4" t="s">
        <v>86</v>
      </c>
      <c r="B178" s="4" t="s">
        <v>51</v>
      </c>
      <c r="C178" s="235"/>
      <c r="D178" s="226"/>
      <c r="E178" s="225"/>
      <c r="F178" s="14" t="s">
        <v>3</v>
      </c>
      <c r="G178" s="37"/>
      <c r="H178" s="37"/>
      <c r="I178" s="37"/>
      <c r="J178" s="37"/>
      <c r="K178" s="37"/>
      <c r="L178" s="37"/>
      <c r="M178" s="37"/>
      <c r="N178" s="3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12">
        <f t="shared" si="374"/>
        <v>0</v>
      </c>
      <c r="AG178" s="113">
        <f t="shared" si="375"/>
        <v>0</v>
      </c>
    </row>
    <row r="179" spans="1:35" ht="15" customHeight="1" outlineLevel="1">
      <c r="A179" s="4" t="s">
        <v>86</v>
      </c>
      <c r="B179" s="4" t="s">
        <v>51</v>
      </c>
      <c r="C179" s="235"/>
      <c r="D179" s="226"/>
      <c r="E179" s="225"/>
      <c r="F179" s="14" t="s">
        <v>42</v>
      </c>
      <c r="G179" s="37"/>
      <c r="H179" s="37"/>
      <c r="I179" s="37"/>
      <c r="J179" s="37"/>
      <c r="K179" s="37"/>
      <c r="L179" s="37"/>
      <c r="M179" s="37"/>
      <c r="N179" s="3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12">
        <f t="shared" si="374"/>
        <v>0</v>
      </c>
      <c r="AG179" s="113">
        <f t="shared" si="375"/>
        <v>0</v>
      </c>
    </row>
    <row r="180" spans="1:35" s="8" customFormat="1" ht="15" customHeight="1">
      <c r="A180" s="4" t="s">
        <v>86</v>
      </c>
      <c r="B180" s="4" t="s">
        <v>51</v>
      </c>
      <c r="C180" s="235"/>
      <c r="D180" s="226"/>
      <c r="E180" s="225"/>
      <c r="F180" s="13" t="s">
        <v>90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49" t="str">
        <f t="shared" ref="AF180:AG180" si="380">+IFERROR(AF171/AF170,"")</f>
        <v/>
      </c>
      <c r="AG180" s="50" t="str">
        <f t="shared" si="380"/>
        <v/>
      </c>
      <c r="AH180" s="4"/>
      <c r="AI180" s="1"/>
    </row>
    <row r="181" spans="1:35" ht="15" customHeight="1">
      <c r="A181" s="4" t="s">
        <v>86</v>
      </c>
      <c r="B181" s="4" t="s">
        <v>52</v>
      </c>
      <c r="C181" s="235"/>
      <c r="D181" s="226"/>
      <c r="E181" s="225" t="s">
        <v>52</v>
      </c>
      <c r="F181" s="10" t="s">
        <v>40</v>
      </c>
      <c r="G181" s="19"/>
      <c r="H181" s="19"/>
      <c r="I181" s="19"/>
      <c r="J181" s="19"/>
      <c r="K181" s="19"/>
      <c r="L181" s="19"/>
      <c r="M181" s="19"/>
      <c r="N181" s="19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100">
        <f t="shared" ref="AF181:AF184" si="381">+SUM(O181:R181)</f>
        <v>0</v>
      </c>
      <c r="AG181" s="101">
        <f t="shared" ref="AG181:AG184" si="382">+SUM(S181:AD181)</f>
        <v>0</v>
      </c>
      <c r="AI181" s="124">
        <f>+SUMIF($O$1:$AD$1,"REAL",O181:AD181)</f>
        <v>0</v>
      </c>
    </row>
    <row r="182" spans="1:35" ht="15" customHeight="1">
      <c r="A182" s="4" t="s">
        <v>86</v>
      </c>
      <c r="B182" s="4" t="s">
        <v>52</v>
      </c>
      <c r="C182" s="235"/>
      <c r="D182" s="226"/>
      <c r="E182" s="225"/>
      <c r="F182" s="11" t="s">
        <v>88</v>
      </c>
      <c r="G182" s="34"/>
      <c r="H182" s="34"/>
      <c r="I182" s="34"/>
      <c r="J182" s="34"/>
      <c r="K182" s="34"/>
      <c r="L182" s="34"/>
      <c r="M182" s="34"/>
      <c r="N182" s="34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102">
        <f t="shared" si="381"/>
        <v>0</v>
      </c>
      <c r="AG182" s="103">
        <f t="shared" si="382"/>
        <v>0</v>
      </c>
      <c r="AI182" s="124">
        <f>+SUMIF($O$1:$AD$1,"REAL",O182:AD182)</f>
        <v>0</v>
      </c>
    </row>
    <row r="183" spans="1:35" ht="15" customHeight="1" outlineLevel="1">
      <c r="A183" s="4" t="s">
        <v>86</v>
      </c>
      <c r="B183" s="4" t="s">
        <v>52</v>
      </c>
      <c r="C183" s="235"/>
      <c r="D183" s="226"/>
      <c r="E183" s="225"/>
      <c r="F183" s="12" t="s">
        <v>4</v>
      </c>
      <c r="G183" s="35"/>
      <c r="H183" s="35"/>
      <c r="I183" s="35"/>
      <c r="J183" s="35"/>
      <c r="K183" s="35"/>
      <c r="L183" s="35"/>
      <c r="M183" s="35"/>
      <c r="N183" s="35"/>
      <c r="O183" s="99"/>
      <c r="P183" s="99">
        <v>0</v>
      </c>
      <c r="Q183" s="99">
        <v>0</v>
      </c>
      <c r="R183" s="99">
        <v>0</v>
      </c>
      <c r="S183" s="99">
        <v>0</v>
      </c>
      <c r="T183" s="99">
        <v>0</v>
      </c>
      <c r="U183" s="99">
        <v>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99">
        <v>0</v>
      </c>
      <c r="AE183" s="99">
        <v>0</v>
      </c>
      <c r="AF183" s="104">
        <f t="shared" si="381"/>
        <v>0</v>
      </c>
      <c r="AG183" s="105">
        <f t="shared" si="382"/>
        <v>0</v>
      </c>
    </row>
    <row r="184" spans="1:35" ht="15" customHeight="1" outlineLevel="1">
      <c r="A184" s="4" t="s">
        <v>86</v>
      </c>
      <c r="B184" s="4" t="s">
        <v>52</v>
      </c>
      <c r="C184" s="235"/>
      <c r="D184" s="226"/>
      <c r="E184" s="225"/>
      <c r="F184" s="12" t="s">
        <v>5</v>
      </c>
      <c r="G184" s="35"/>
      <c r="H184" s="35"/>
      <c r="I184" s="35"/>
      <c r="J184" s="35"/>
      <c r="K184" s="35"/>
      <c r="L184" s="35"/>
      <c r="M184" s="35"/>
      <c r="N184" s="35"/>
      <c r="O184" s="99"/>
      <c r="P184" s="99">
        <v>0</v>
      </c>
      <c r="Q184" s="99">
        <v>0</v>
      </c>
      <c r="R184" s="99">
        <v>0</v>
      </c>
      <c r="S184" s="99">
        <v>0</v>
      </c>
      <c r="T184" s="99">
        <v>0</v>
      </c>
      <c r="U184" s="99">
        <v>0</v>
      </c>
      <c r="V184" s="99">
        <v>0</v>
      </c>
      <c r="W184" s="99">
        <v>0</v>
      </c>
      <c r="X184" s="99">
        <v>0</v>
      </c>
      <c r="Y184" s="99">
        <v>0</v>
      </c>
      <c r="Z184" s="99">
        <v>0</v>
      </c>
      <c r="AA184" s="99">
        <v>0</v>
      </c>
      <c r="AB184" s="99">
        <v>0</v>
      </c>
      <c r="AC184" s="99">
        <v>0</v>
      </c>
      <c r="AD184" s="99">
        <v>0</v>
      </c>
      <c r="AE184" s="99">
        <v>0</v>
      </c>
      <c r="AF184" s="104">
        <f t="shared" si="381"/>
        <v>0</v>
      </c>
      <c r="AG184" s="105">
        <f t="shared" si="382"/>
        <v>0</v>
      </c>
    </row>
    <row r="185" spans="1:35" ht="15" customHeight="1" outlineLevel="1">
      <c r="A185" s="4" t="s">
        <v>86</v>
      </c>
      <c r="B185" s="4" t="s">
        <v>52</v>
      </c>
      <c r="C185" s="235"/>
      <c r="D185" s="226"/>
      <c r="E185" s="225"/>
      <c r="F185" s="14" t="s">
        <v>81</v>
      </c>
      <c r="G185" s="37"/>
      <c r="H185" s="37"/>
      <c r="I185" s="37"/>
      <c r="J185" s="37"/>
      <c r="K185" s="37"/>
      <c r="L185" s="37"/>
      <c r="M185" s="37"/>
      <c r="N185" s="3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12">
        <f t="shared" ref="AF185" si="383">+SUM(G185:R185)</f>
        <v>0</v>
      </c>
      <c r="AG185" s="113">
        <f t="shared" ref="AG185" si="384">+SUM(S185:AD185)</f>
        <v>0</v>
      </c>
    </row>
    <row r="186" spans="1:35" s="8" customFormat="1" ht="15" customHeight="1" thickBot="1">
      <c r="A186" s="4" t="s">
        <v>86</v>
      </c>
      <c r="B186" s="4" t="s">
        <v>52</v>
      </c>
      <c r="C186" s="235"/>
      <c r="D186" s="226"/>
      <c r="E186" s="225"/>
      <c r="F186" s="13" t="s">
        <v>90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57" t="str">
        <f t="shared" ref="AF186:AG186" si="385">+IFERROR(AF182/AF181,"")</f>
        <v/>
      </c>
      <c r="AG186" s="58" t="str">
        <f t="shared" si="385"/>
        <v/>
      </c>
      <c r="AH186" s="4"/>
      <c r="AI186" s="1"/>
    </row>
    <row r="187" spans="1:35">
      <c r="D187" s="4"/>
      <c r="E187" s="4"/>
      <c r="F187" s="4"/>
      <c r="AF187"/>
      <c r="AG187"/>
    </row>
    <row r="188" spans="1:35">
      <c r="D188" s="4"/>
      <c r="E188" s="4"/>
      <c r="F188" s="4"/>
      <c r="AF188"/>
      <c r="AG188"/>
    </row>
    <row r="189" spans="1:35" ht="15" thickBot="1">
      <c r="D189" s="4"/>
      <c r="E189" s="4"/>
      <c r="F189" s="4"/>
      <c r="AF189"/>
      <c r="AG189"/>
    </row>
    <row r="190" spans="1:35" ht="15" customHeight="1">
      <c r="A190" s="4" t="s">
        <v>82</v>
      </c>
      <c r="B190" s="4" t="s">
        <v>3770</v>
      </c>
      <c r="C190" s="236" t="s">
        <v>82</v>
      </c>
      <c r="D190" s="227" t="s">
        <v>34</v>
      </c>
      <c r="E190" s="228"/>
      <c r="F190" s="228"/>
      <c r="G190" s="32"/>
      <c r="H190" s="32"/>
      <c r="I190" s="32"/>
      <c r="J190" s="32"/>
      <c r="K190" s="32"/>
      <c r="L190" s="32"/>
      <c r="M190" s="32"/>
      <c r="N190" s="32"/>
      <c r="O190" s="114"/>
      <c r="P190" s="114">
        <v>0</v>
      </c>
      <c r="Q190" s="114">
        <v>0</v>
      </c>
      <c r="R190" s="114">
        <v>0</v>
      </c>
      <c r="S190" s="114">
        <v>0</v>
      </c>
      <c r="T190" s="114">
        <v>0</v>
      </c>
      <c r="U190" s="114">
        <v>0</v>
      </c>
      <c r="V190" s="114">
        <v>0</v>
      </c>
      <c r="W190" s="114">
        <v>2</v>
      </c>
      <c r="X190" s="114">
        <v>1</v>
      </c>
      <c r="Y190" s="114">
        <v>0</v>
      </c>
      <c r="Z190" s="114">
        <v>2</v>
      </c>
      <c r="AA190" s="114">
        <v>0</v>
      </c>
      <c r="AB190" s="114">
        <v>1</v>
      </c>
      <c r="AC190" s="114">
        <v>1</v>
      </c>
      <c r="AD190" s="114">
        <v>1</v>
      </c>
      <c r="AE190" s="114">
        <v>1</v>
      </c>
      <c r="AF190" s="115">
        <f>+SUM(O190:R190)</f>
        <v>0</v>
      </c>
      <c r="AG190" s="116">
        <f>+SUM(S190:AD190)</f>
        <v>8</v>
      </c>
      <c r="AI190" s="124">
        <f>+SUMIF($O$1:$AD$1,"REAL",O190:AD190)</f>
        <v>8</v>
      </c>
    </row>
    <row r="191" spans="1:35" ht="15" customHeight="1">
      <c r="A191" s="4" t="s">
        <v>82</v>
      </c>
      <c r="C191" s="236"/>
      <c r="D191" s="229" t="s">
        <v>89</v>
      </c>
      <c r="E191" s="230"/>
      <c r="F191" s="230"/>
      <c r="G191" s="16"/>
      <c r="H191" s="16"/>
      <c r="I191" s="16"/>
      <c r="J191" s="16"/>
      <c r="K191" s="16"/>
      <c r="L191" s="16"/>
      <c r="M191" s="16"/>
      <c r="N191" s="16"/>
      <c r="O191" s="16" t="str">
        <f t="shared" ref="O191:Y191" si="386">IFERROR(+O190/(O194+O205+O222+O225+O233+O251+O254+O257+O260+O263+O274),"")</f>
        <v/>
      </c>
      <c r="P191" s="16" t="str">
        <f t="shared" si="386"/>
        <v/>
      </c>
      <c r="Q191" s="16" t="str">
        <f t="shared" si="386"/>
        <v/>
      </c>
      <c r="R191" s="16" t="str">
        <f t="shared" si="386"/>
        <v/>
      </c>
      <c r="S191" s="16" t="str">
        <f t="shared" si="386"/>
        <v/>
      </c>
      <c r="T191" s="16" t="str">
        <f t="shared" si="386"/>
        <v/>
      </c>
      <c r="U191" s="16" t="str">
        <f t="shared" si="386"/>
        <v/>
      </c>
      <c r="V191" s="16" t="str">
        <f t="shared" si="386"/>
        <v/>
      </c>
      <c r="W191" s="16" t="str">
        <f t="shared" si="386"/>
        <v/>
      </c>
      <c r="X191" s="16" t="str">
        <f t="shared" si="386"/>
        <v/>
      </c>
      <c r="Y191" s="16" t="str">
        <f t="shared" si="386"/>
        <v/>
      </c>
      <c r="Z191" s="16" t="str">
        <f t="shared" ref="Z191:AA191" si="387">IFERROR(+Z190/(Z194+Z205+Z222+Z225+Z233+Z251+Z254+Z257+Z260+Z263+Z274),"")</f>
        <v/>
      </c>
      <c r="AA191" s="16" t="str">
        <f t="shared" si="387"/>
        <v/>
      </c>
      <c r="AB191" s="16" t="str">
        <f t="shared" ref="AB191:AC191" si="388">IFERROR(+AB190/(AB194+AB205+AB222+AB225+AB233+AB251+AB254+AB257+AB260+AB263+AB274),"")</f>
        <v/>
      </c>
      <c r="AC191" s="16" t="str">
        <f t="shared" si="388"/>
        <v/>
      </c>
      <c r="AD191" s="16" t="str">
        <f t="shared" ref="AD191:AE191" si="389">IFERROR(+AD190/(AD194+AD205+AD222+AD225+AD233+AD251+AD254+AD257+AD260+AD263+AD274),"")</f>
        <v/>
      </c>
      <c r="AE191" s="16" t="str">
        <f t="shared" si="389"/>
        <v/>
      </c>
      <c r="AF191" s="40"/>
      <c r="AG191" s="41"/>
    </row>
    <row r="192" spans="1:35" ht="15" customHeight="1">
      <c r="A192" s="4" t="s">
        <v>82</v>
      </c>
      <c r="B192" s="4" t="s">
        <v>3771</v>
      </c>
      <c r="C192" s="236"/>
      <c r="D192" s="231" t="s">
        <v>91</v>
      </c>
      <c r="E192" s="232"/>
      <c r="F192" s="232"/>
      <c r="G192" s="33"/>
      <c r="H192" s="33"/>
      <c r="I192" s="33"/>
      <c r="J192" s="33"/>
      <c r="K192" s="33"/>
      <c r="L192" s="33"/>
      <c r="M192" s="33"/>
      <c r="N192" s="33"/>
      <c r="O192" s="117"/>
      <c r="P192" s="117">
        <f t="shared" ref="P192:Y192" si="390">+P195+P206+P223+P226+P234+P252+P255+P258+P261+P264+P275</f>
        <v>0</v>
      </c>
      <c r="Q192" s="117">
        <f t="shared" si="390"/>
        <v>0</v>
      </c>
      <c r="R192" s="117">
        <f t="shared" si="390"/>
        <v>0</v>
      </c>
      <c r="S192" s="117">
        <f t="shared" si="390"/>
        <v>0</v>
      </c>
      <c r="T192" s="117">
        <f t="shared" si="390"/>
        <v>0</v>
      </c>
      <c r="U192" s="117">
        <f t="shared" si="390"/>
        <v>0</v>
      </c>
      <c r="V192" s="117">
        <f t="shared" si="390"/>
        <v>0</v>
      </c>
      <c r="W192" s="117">
        <f t="shared" si="390"/>
        <v>0</v>
      </c>
      <c r="X192" s="117">
        <f t="shared" si="390"/>
        <v>1</v>
      </c>
      <c r="Y192" s="117">
        <f t="shared" si="390"/>
        <v>0</v>
      </c>
      <c r="Z192" s="117">
        <f t="shared" ref="Z192:AA192" si="391">+Z195+Z206+Z223+Z226+Z234+Z252+Z255+Z258+Z261+Z264+Z275</f>
        <v>0</v>
      </c>
      <c r="AA192" s="117">
        <f t="shared" si="391"/>
        <v>0</v>
      </c>
      <c r="AB192" s="117">
        <f t="shared" ref="AB192:AC192" si="392">+AB195+AB206+AB223+AB226+AB234+AB252+AB255+AB258+AB261+AB264+AB275</f>
        <v>0</v>
      </c>
      <c r="AC192" s="117">
        <f t="shared" si="392"/>
        <v>0</v>
      </c>
      <c r="AD192" s="117">
        <f t="shared" ref="AD192:AE192" si="393">+AD195+AD206+AD223+AD226+AD234+AD252+AD255+AD258+AD261+AD264+AD275</f>
        <v>0</v>
      </c>
      <c r="AE192" s="117">
        <f t="shared" si="393"/>
        <v>0</v>
      </c>
      <c r="AF192" s="118">
        <f>+SUM(O192:R192)</f>
        <v>0</v>
      </c>
      <c r="AG192" s="119">
        <f>+SUM(S192:AD192)</f>
        <v>1</v>
      </c>
      <c r="AI192" s="124">
        <f>+SUMIF($O$1:$AD$1,"REAL",O192:AD192)</f>
        <v>1</v>
      </c>
    </row>
    <row r="193" spans="1:35" ht="15" customHeight="1">
      <c r="A193" s="4" t="s">
        <v>82</v>
      </c>
      <c r="C193" s="236"/>
      <c r="D193" s="233" t="s">
        <v>90</v>
      </c>
      <c r="E193" s="234"/>
      <c r="F193" s="230"/>
      <c r="G193" s="16"/>
      <c r="H193" s="16"/>
      <c r="I193" s="16"/>
      <c r="J193" s="16"/>
      <c r="K193" s="16"/>
      <c r="L193" s="16"/>
      <c r="M193" s="16"/>
      <c r="N193" s="16"/>
      <c r="O193" s="16" t="str">
        <f>+IFERROR(O192/O190,"")</f>
        <v/>
      </c>
      <c r="P193" s="16" t="str">
        <f t="shared" ref="P193:Y193" si="394">+IFERROR(P192/P190,"")</f>
        <v/>
      </c>
      <c r="Q193" s="16" t="str">
        <f t="shared" si="394"/>
        <v/>
      </c>
      <c r="R193" s="16" t="str">
        <f t="shared" si="394"/>
        <v/>
      </c>
      <c r="S193" s="16" t="str">
        <f t="shared" si="394"/>
        <v/>
      </c>
      <c r="T193" s="16" t="str">
        <f t="shared" si="394"/>
        <v/>
      </c>
      <c r="U193" s="16" t="str">
        <f t="shared" si="394"/>
        <v/>
      </c>
      <c r="V193" s="16" t="str">
        <f t="shared" si="394"/>
        <v/>
      </c>
      <c r="W193" s="16">
        <f t="shared" si="394"/>
        <v>0</v>
      </c>
      <c r="X193" s="16">
        <f t="shared" si="394"/>
        <v>1</v>
      </c>
      <c r="Y193" s="16" t="str">
        <f t="shared" si="394"/>
        <v/>
      </c>
      <c r="Z193" s="16">
        <f t="shared" ref="Z193:AA193" si="395">+IFERROR(Z192/Z190,"")</f>
        <v>0</v>
      </c>
      <c r="AA193" s="16" t="str">
        <f t="shared" si="395"/>
        <v/>
      </c>
      <c r="AB193" s="16">
        <f t="shared" ref="AB193:AC193" si="396">+IFERROR(AB192/AB190,"")</f>
        <v>0</v>
      </c>
      <c r="AC193" s="16">
        <f t="shared" si="396"/>
        <v>0</v>
      </c>
      <c r="AD193" s="16">
        <f t="shared" ref="AD193:AE193" si="397">+IFERROR(AD192/AD190,"")</f>
        <v>0</v>
      </c>
      <c r="AE193" s="16">
        <f t="shared" si="397"/>
        <v>0</v>
      </c>
      <c r="AF193" s="40"/>
      <c r="AG193" s="41"/>
    </row>
    <row r="194" spans="1:35" ht="15" customHeight="1">
      <c r="A194" s="4" t="s">
        <v>82</v>
      </c>
      <c r="B194" s="4" t="s">
        <v>48</v>
      </c>
      <c r="C194" s="236"/>
      <c r="D194" s="222" t="s">
        <v>35</v>
      </c>
      <c r="E194" s="225" t="s">
        <v>48</v>
      </c>
      <c r="F194" s="10" t="s">
        <v>40</v>
      </c>
      <c r="G194" s="19"/>
      <c r="H194" s="19"/>
      <c r="I194" s="19"/>
      <c r="J194" s="19"/>
      <c r="K194" s="19"/>
      <c r="L194" s="19"/>
      <c r="M194" s="19"/>
      <c r="N194" s="19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  <c r="AE194" s="97"/>
      <c r="AF194" s="100">
        <f t="shared" ref="AF194:AF201" si="398">+SUM(O194:R194)</f>
        <v>0</v>
      </c>
      <c r="AG194" s="101">
        <f t="shared" ref="AG194:AG201" si="399">+SUM(S194:AD194)</f>
        <v>0</v>
      </c>
      <c r="AI194" s="124">
        <f>+SUMIF($O$1:$AD$1,"REAL",O194:AD194)</f>
        <v>0</v>
      </c>
    </row>
    <row r="195" spans="1:35" ht="15" customHeight="1">
      <c r="A195" s="4" t="s">
        <v>82</v>
      </c>
      <c r="B195" s="4" t="s">
        <v>48</v>
      </c>
      <c r="C195" s="236"/>
      <c r="D195" s="223"/>
      <c r="E195" s="225"/>
      <c r="F195" s="11" t="s">
        <v>88</v>
      </c>
      <c r="G195" s="34"/>
      <c r="H195" s="34"/>
      <c r="I195" s="34"/>
      <c r="J195" s="34"/>
      <c r="K195" s="34"/>
      <c r="L195" s="34"/>
      <c r="M195" s="34"/>
      <c r="N195" s="34"/>
      <c r="O195" s="98">
        <f>+SUM(O196:O203)</f>
        <v>0</v>
      </c>
      <c r="P195" s="98">
        <f t="shared" ref="P195:Y195" si="400">+SUM(P196:P203)</f>
        <v>0</v>
      </c>
      <c r="Q195" s="98">
        <f t="shared" si="400"/>
        <v>0</v>
      </c>
      <c r="R195" s="98">
        <f t="shared" si="400"/>
        <v>0</v>
      </c>
      <c r="S195" s="98">
        <f t="shared" si="400"/>
        <v>0</v>
      </c>
      <c r="T195" s="98">
        <f t="shared" si="400"/>
        <v>0</v>
      </c>
      <c r="U195" s="98">
        <f t="shared" si="400"/>
        <v>0</v>
      </c>
      <c r="V195" s="98">
        <f t="shared" si="400"/>
        <v>0</v>
      </c>
      <c r="W195" s="98">
        <f t="shared" si="400"/>
        <v>0</v>
      </c>
      <c r="X195" s="98">
        <f t="shared" si="400"/>
        <v>0</v>
      </c>
      <c r="Y195" s="98">
        <f t="shared" si="400"/>
        <v>0</v>
      </c>
      <c r="Z195" s="98">
        <f t="shared" ref="Z195:AA195" si="401">+SUM(Z196:Z203)</f>
        <v>0</v>
      </c>
      <c r="AA195" s="98">
        <f t="shared" si="401"/>
        <v>0</v>
      </c>
      <c r="AB195" s="98">
        <f t="shared" ref="AB195:AC195" si="402">+SUM(AB196:AB203)</f>
        <v>0</v>
      </c>
      <c r="AC195" s="98">
        <f t="shared" si="402"/>
        <v>0</v>
      </c>
      <c r="AD195" s="98">
        <f t="shared" ref="AD195:AE195" si="403">+SUM(AD196:AD203)</f>
        <v>0</v>
      </c>
      <c r="AE195" s="98">
        <f t="shared" si="403"/>
        <v>0</v>
      </c>
      <c r="AF195" s="102">
        <f t="shared" si="398"/>
        <v>0</v>
      </c>
      <c r="AG195" s="103">
        <f t="shared" si="399"/>
        <v>0</v>
      </c>
      <c r="AI195" s="124">
        <f>+SUMIF($O$1:$AD$1,"REAL",O195:AD195)</f>
        <v>0</v>
      </c>
    </row>
    <row r="196" spans="1:35" ht="15" customHeight="1" outlineLevel="1">
      <c r="A196" s="4" t="s">
        <v>82</v>
      </c>
      <c r="B196" s="4" t="s">
        <v>48</v>
      </c>
      <c r="C196" s="236"/>
      <c r="D196" s="223"/>
      <c r="E196" s="225"/>
      <c r="F196" s="12" t="s">
        <v>76</v>
      </c>
      <c r="G196" s="35"/>
      <c r="H196" s="35"/>
      <c r="I196" s="35"/>
      <c r="J196" s="35"/>
      <c r="K196" s="35"/>
      <c r="L196" s="35"/>
      <c r="M196" s="35"/>
      <c r="N196" s="35"/>
      <c r="O196" s="99"/>
      <c r="P196" s="99">
        <v>0</v>
      </c>
      <c r="Q196" s="99">
        <v>0</v>
      </c>
      <c r="R196" s="99">
        <v>0</v>
      </c>
      <c r="S196" s="99">
        <v>0</v>
      </c>
      <c r="T196" s="99">
        <v>0</v>
      </c>
      <c r="U196" s="99">
        <v>0</v>
      </c>
      <c r="V196" s="99">
        <v>0</v>
      </c>
      <c r="W196" s="99">
        <v>0</v>
      </c>
      <c r="X196" s="99">
        <v>0</v>
      </c>
      <c r="Y196" s="99">
        <v>0</v>
      </c>
      <c r="Z196" s="99">
        <v>0</v>
      </c>
      <c r="AA196" s="99">
        <v>0</v>
      </c>
      <c r="AB196" s="99">
        <v>0</v>
      </c>
      <c r="AC196" s="99">
        <v>0</v>
      </c>
      <c r="AD196" s="99">
        <v>0</v>
      </c>
      <c r="AE196" s="99">
        <v>0</v>
      </c>
      <c r="AF196" s="104">
        <f t="shared" si="398"/>
        <v>0</v>
      </c>
      <c r="AG196" s="105">
        <f t="shared" si="399"/>
        <v>0</v>
      </c>
    </row>
    <row r="197" spans="1:35" ht="15" customHeight="1" outlineLevel="1">
      <c r="A197" s="4" t="s">
        <v>82</v>
      </c>
      <c r="B197" s="4" t="s">
        <v>48</v>
      </c>
      <c r="C197" s="236"/>
      <c r="D197" s="223"/>
      <c r="E197" s="225"/>
      <c r="F197" s="12" t="s">
        <v>55</v>
      </c>
      <c r="G197" s="35"/>
      <c r="H197" s="35"/>
      <c r="I197" s="35"/>
      <c r="J197" s="35"/>
      <c r="K197" s="35"/>
      <c r="L197" s="35"/>
      <c r="M197" s="35"/>
      <c r="N197" s="35"/>
      <c r="O197" s="99"/>
      <c r="P197" s="99">
        <v>0</v>
      </c>
      <c r="Q197" s="99">
        <v>0</v>
      </c>
      <c r="R197" s="99">
        <v>0</v>
      </c>
      <c r="S197" s="99">
        <v>0</v>
      </c>
      <c r="T197" s="99">
        <v>0</v>
      </c>
      <c r="U197" s="99">
        <v>0</v>
      </c>
      <c r="V197" s="99">
        <v>0</v>
      </c>
      <c r="W197" s="99">
        <v>0</v>
      </c>
      <c r="X197" s="99">
        <v>0</v>
      </c>
      <c r="Y197" s="99">
        <v>0</v>
      </c>
      <c r="Z197" s="99">
        <v>0</v>
      </c>
      <c r="AA197" s="99">
        <v>0</v>
      </c>
      <c r="AB197" s="99">
        <v>0</v>
      </c>
      <c r="AC197" s="99">
        <v>0</v>
      </c>
      <c r="AD197" s="99">
        <v>0</v>
      </c>
      <c r="AE197" s="99">
        <v>0</v>
      </c>
      <c r="AF197" s="104">
        <f t="shared" si="398"/>
        <v>0</v>
      </c>
      <c r="AG197" s="105">
        <f t="shared" si="399"/>
        <v>0</v>
      </c>
    </row>
    <row r="198" spans="1:35" ht="15" customHeight="1" outlineLevel="1">
      <c r="A198" s="4" t="s">
        <v>82</v>
      </c>
      <c r="B198" s="4" t="s">
        <v>48</v>
      </c>
      <c r="C198" s="236"/>
      <c r="D198" s="223"/>
      <c r="E198" s="225"/>
      <c r="F198" s="12" t="s">
        <v>56</v>
      </c>
      <c r="G198" s="35"/>
      <c r="H198" s="35"/>
      <c r="I198" s="35"/>
      <c r="J198" s="35"/>
      <c r="K198" s="35"/>
      <c r="L198" s="35"/>
      <c r="M198" s="35"/>
      <c r="N198" s="35"/>
      <c r="O198" s="99"/>
      <c r="P198" s="99">
        <v>0</v>
      </c>
      <c r="Q198" s="99">
        <v>0</v>
      </c>
      <c r="R198" s="99">
        <v>0</v>
      </c>
      <c r="S198" s="99">
        <v>0</v>
      </c>
      <c r="T198" s="99">
        <v>0</v>
      </c>
      <c r="U198" s="99">
        <v>0</v>
      </c>
      <c r="V198" s="99">
        <v>0</v>
      </c>
      <c r="W198" s="99">
        <v>0</v>
      </c>
      <c r="X198" s="99">
        <v>0</v>
      </c>
      <c r="Y198" s="99">
        <v>0</v>
      </c>
      <c r="Z198" s="99">
        <v>0</v>
      </c>
      <c r="AA198" s="99">
        <v>0</v>
      </c>
      <c r="AB198" s="99">
        <v>0</v>
      </c>
      <c r="AC198" s="99">
        <v>0</v>
      </c>
      <c r="AD198" s="99">
        <v>0</v>
      </c>
      <c r="AE198" s="99">
        <v>0</v>
      </c>
      <c r="AF198" s="104">
        <f t="shared" si="398"/>
        <v>0</v>
      </c>
      <c r="AG198" s="105">
        <f t="shared" si="399"/>
        <v>0</v>
      </c>
    </row>
    <row r="199" spans="1:35" ht="15" customHeight="1" outlineLevel="1">
      <c r="A199" s="4" t="s">
        <v>82</v>
      </c>
      <c r="B199" s="4" t="s">
        <v>48</v>
      </c>
      <c r="C199" s="236"/>
      <c r="D199" s="223"/>
      <c r="E199" s="225"/>
      <c r="F199" s="12" t="s">
        <v>57</v>
      </c>
      <c r="G199" s="35"/>
      <c r="H199" s="35"/>
      <c r="I199" s="35"/>
      <c r="J199" s="35"/>
      <c r="K199" s="35"/>
      <c r="L199" s="35"/>
      <c r="M199" s="35"/>
      <c r="N199" s="35"/>
      <c r="O199" s="99"/>
      <c r="P199" s="99">
        <v>0</v>
      </c>
      <c r="Q199" s="99">
        <v>0</v>
      </c>
      <c r="R199" s="99">
        <v>0</v>
      </c>
      <c r="S199" s="99">
        <v>0</v>
      </c>
      <c r="T199" s="99">
        <v>0</v>
      </c>
      <c r="U199" s="99">
        <v>0</v>
      </c>
      <c r="V199" s="99">
        <v>0</v>
      </c>
      <c r="W199" s="99">
        <v>0</v>
      </c>
      <c r="X199" s="99">
        <v>0</v>
      </c>
      <c r="Y199" s="99">
        <v>0</v>
      </c>
      <c r="Z199" s="99">
        <v>0</v>
      </c>
      <c r="AA199" s="99">
        <v>0</v>
      </c>
      <c r="AB199" s="99">
        <v>0</v>
      </c>
      <c r="AC199" s="99">
        <v>0</v>
      </c>
      <c r="AD199" s="99">
        <v>0</v>
      </c>
      <c r="AE199" s="99">
        <v>0</v>
      </c>
      <c r="AF199" s="104">
        <f t="shared" si="398"/>
        <v>0</v>
      </c>
      <c r="AG199" s="105">
        <f t="shared" si="399"/>
        <v>0</v>
      </c>
    </row>
    <row r="200" spans="1:35" ht="15" customHeight="1" outlineLevel="1">
      <c r="A200" s="4" t="s">
        <v>82</v>
      </c>
      <c r="B200" s="4" t="s">
        <v>48</v>
      </c>
      <c r="C200" s="236"/>
      <c r="D200" s="223"/>
      <c r="E200" s="225"/>
      <c r="F200" s="12" t="s">
        <v>75</v>
      </c>
      <c r="G200" s="35"/>
      <c r="H200" s="35"/>
      <c r="I200" s="35"/>
      <c r="J200" s="35"/>
      <c r="K200" s="35"/>
      <c r="L200" s="35"/>
      <c r="M200" s="35"/>
      <c r="N200" s="35"/>
      <c r="O200" s="99"/>
      <c r="P200" s="99">
        <v>0</v>
      </c>
      <c r="Q200" s="99">
        <v>0</v>
      </c>
      <c r="R200" s="99">
        <v>0</v>
      </c>
      <c r="S200" s="99">
        <v>0</v>
      </c>
      <c r="T200" s="99">
        <v>0</v>
      </c>
      <c r="U200" s="99">
        <v>0</v>
      </c>
      <c r="V200" s="99">
        <v>0</v>
      </c>
      <c r="W200" s="99">
        <v>0</v>
      </c>
      <c r="X200" s="99">
        <v>0</v>
      </c>
      <c r="Y200" s="99">
        <v>0</v>
      </c>
      <c r="Z200" s="99">
        <v>0</v>
      </c>
      <c r="AA200" s="99">
        <v>0</v>
      </c>
      <c r="AB200" s="99">
        <v>0</v>
      </c>
      <c r="AC200" s="99">
        <v>0</v>
      </c>
      <c r="AD200" s="99">
        <v>0</v>
      </c>
      <c r="AE200" s="99">
        <v>0</v>
      </c>
      <c r="AF200" s="104">
        <f t="shared" si="398"/>
        <v>0</v>
      </c>
      <c r="AG200" s="105">
        <f t="shared" si="399"/>
        <v>0</v>
      </c>
    </row>
    <row r="201" spans="1:35" ht="15" customHeight="1" outlineLevel="1">
      <c r="A201" s="4" t="s">
        <v>82</v>
      </c>
      <c r="B201" s="4" t="s">
        <v>48</v>
      </c>
      <c r="C201" s="236"/>
      <c r="D201" s="223"/>
      <c r="E201" s="225"/>
      <c r="F201" s="12" t="s">
        <v>78</v>
      </c>
      <c r="G201" s="35"/>
      <c r="H201" s="35"/>
      <c r="I201" s="35"/>
      <c r="J201" s="35"/>
      <c r="K201" s="35"/>
      <c r="L201" s="35"/>
      <c r="M201" s="35"/>
      <c r="N201" s="35"/>
      <c r="O201" s="99"/>
      <c r="P201" s="99">
        <v>0</v>
      </c>
      <c r="Q201" s="99">
        <v>0</v>
      </c>
      <c r="R201" s="99">
        <v>0</v>
      </c>
      <c r="S201" s="99">
        <v>0</v>
      </c>
      <c r="T201" s="99">
        <v>0</v>
      </c>
      <c r="U201" s="99">
        <v>0</v>
      </c>
      <c r="V201" s="99">
        <v>0</v>
      </c>
      <c r="W201" s="99">
        <v>0</v>
      </c>
      <c r="X201" s="99">
        <v>0</v>
      </c>
      <c r="Y201" s="99">
        <v>0</v>
      </c>
      <c r="Z201" s="99">
        <v>0</v>
      </c>
      <c r="AA201" s="99">
        <v>0</v>
      </c>
      <c r="AB201" s="99">
        <v>0</v>
      </c>
      <c r="AC201" s="99">
        <v>0</v>
      </c>
      <c r="AD201" s="99">
        <v>0</v>
      </c>
      <c r="AE201" s="99">
        <v>0</v>
      </c>
      <c r="AF201" s="104">
        <f t="shared" si="398"/>
        <v>0</v>
      </c>
      <c r="AG201" s="105">
        <f t="shared" si="399"/>
        <v>0</v>
      </c>
    </row>
    <row r="202" spans="1:35" ht="15" customHeight="1" outlineLevel="1">
      <c r="A202" s="4" t="s">
        <v>82</v>
      </c>
      <c r="B202" s="4" t="s">
        <v>48</v>
      </c>
      <c r="C202" s="236"/>
      <c r="D202" s="223"/>
      <c r="E202" s="225"/>
      <c r="F202" s="12" t="s">
        <v>95</v>
      </c>
      <c r="G202" s="35"/>
      <c r="H202" s="35"/>
      <c r="I202" s="35"/>
      <c r="J202" s="35"/>
      <c r="K202" s="35"/>
      <c r="L202" s="35"/>
      <c r="M202" s="35"/>
      <c r="N202" s="35"/>
      <c r="O202" s="99"/>
      <c r="P202" s="99">
        <v>0</v>
      </c>
      <c r="Q202" s="99">
        <v>0</v>
      </c>
      <c r="R202" s="99">
        <v>0</v>
      </c>
      <c r="S202" s="99">
        <v>0</v>
      </c>
      <c r="T202" s="99">
        <v>0</v>
      </c>
      <c r="U202" s="99">
        <v>0</v>
      </c>
      <c r="V202" s="99">
        <v>0</v>
      </c>
      <c r="W202" s="99">
        <v>0</v>
      </c>
      <c r="X202" s="99">
        <v>0</v>
      </c>
      <c r="Y202" s="99">
        <v>0</v>
      </c>
      <c r="Z202" s="99">
        <v>0</v>
      </c>
      <c r="AA202" s="99">
        <v>0</v>
      </c>
      <c r="AB202" s="99">
        <v>0</v>
      </c>
      <c r="AC202" s="99">
        <v>0</v>
      </c>
      <c r="AD202" s="99">
        <v>0</v>
      </c>
      <c r="AE202" s="99">
        <v>0</v>
      </c>
      <c r="AF202" s="104"/>
      <c r="AG202" s="105"/>
    </row>
    <row r="203" spans="1:35" ht="15" customHeight="1" outlineLevel="1">
      <c r="A203" s="4" t="s">
        <v>82</v>
      </c>
      <c r="B203" s="4" t="s">
        <v>48</v>
      </c>
      <c r="C203" s="236"/>
      <c r="D203" s="223"/>
      <c r="E203" s="225"/>
      <c r="F203" s="12" t="s">
        <v>96</v>
      </c>
      <c r="G203" s="35"/>
      <c r="H203" s="35"/>
      <c r="I203" s="35"/>
      <c r="J203" s="35"/>
      <c r="K203" s="35"/>
      <c r="L203" s="35"/>
      <c r="M203" s="35"/>
      <c r="N203" s="35"/>
      <c r="O203" s="99"/>
      <c r="P203" s="99">
        <v>0</v>
      </c>
      <c r="Q203" s="99">
        <v>0</v>
      </c>
      <c r="R203" s="99">
        <v>0</v>
      </c>
      <c r="S203" s="99">
        <v>0</v>
      </c>
      <c r="T203" s="99">
        <v>0</v>
      </c>
      <c r="U203" s="99">
        <v>0</v>
      </c>
      <c r="V203" s="99">
        <v>0</v>
      </c>
      <c r="W203" s="99">
        <v>0</v>
      </c>
      <c r="X203" s="99">
        <v>0</v>
      </c>
      <c r="Y203" s="99">
        <v>0</v>
      </c>
      <c r="Z203" s="99">
        <v>0</v>
      </c>
      <c r="AA203" s="99">
        <v>0</v>
      </c>
      <c r="AB203" s="99">
        <v>0</v>
      </c>
      <c r="AC203" s="99">
        <v>0</v>
      </c>
      <c r="AD203" s="99">
        <v>0</v>
      </c>
      <c r="AE203" s="99">
        <v>0</v>
      </c>
      <c r="AF203" s="104"/>
      <c r="AG203" s="105"/>
    </row>
    <row r="204" spans="1:35" ht="15" customHeight="1">
      <c r="A204" s="4" t="s">
        <v>82</v>
      </c>
      <c r="B204" s="4" t="s">
        <v>48</v>
      </c>
      <c r="C204" s="236"/>
      <c r="D204" s="223"/>
      <c r="E204" s="225"/>
      <c r="F204" s="13" t="s">
        <v>90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 t="str">
        <f t="shared" ref="P204:Y204" si="404">+IFERROR(P195/P194,"")</f>
        <v/>
      </c>
      <c r="Q204" s="36" t="str">
        <f t="shared" si="404"/>
        <v/>
      </c>
      <c r="R204" s="36" t="str">
        <f t="shared" si="404"/>
        <v/>
      </c>
      <c r="S204" s="36" t="str">
        <f t="shared" si="404"/>
        <v/>
      </c>
      <c r="T204" s="36" t="str">
        <f t="shared" si="404"/>
        <v/>
      </c>
      <c r="U204" s="36" t="str">
        <f t="shared" si="404"/>
        <v/>
      </c>
      <c r="V204" s="36" t="str">
        <f t="shared" si="404"/>
        <v/>
      </c>
      <c r="W204" s="36" t="str">
        <f t="shared" si="404"/>
        <v/>
      </c>
      <c r="X204" s="36" t="str">
        <f t="shared" si="404"/>
        <v/>
      </c>
      <c r="Y204" s="36" t="str">
        <f t="shared" si="404"/>
        <v/>
      </c>
      <c r="Z204" s="36" t="str">
        <f t="shared" ref="Z204:AA204" si="405">+IFERROR(Z195/Z194,"")</f>
        <v/>
      </c>
      <c r="AA204" s="36" t="str">
        <f t="shared" si="405"/>
        <v/>
      </c>
      <c r="AB204" s="36" t="str">
        <f t="shared" ref="AB204:AC204" si="406">+IFERROR(AB195/AB194,"")</f>
        <v/>
      </c>
      <c r="AC204" s="36" t="str">
        <f t="shared" si="406"/>
        <v/>
      </c>
      <c r="AD204" s="36" t="str">
        <f t="shared" ref="AD204:AE204" si="407">+IFERROR(AD195/AD194,"")</f>
        <v/>
      </c>
      <c r="AE204" s="36" t="str">
        <f t="shared" si="407"/>
        <v/>
      </c>
      <c r="AF204" s="49" t="str">
        <f>+IFERROR(AF195/AF194,"")</f>
        <v/>
      </c>
      <c r="AG204" s="50" t="str">
        <f>+IFERROR(AG195/AG194,"")</f>
        <v/>
      </c>
    </row>
    <row r="205" spans="1:35" ht="15" customHeight="1">
      <c r="A205" s="4" t="s">
        <v>82</v>
      </c>
      <c r="B205" s="4" t="s">
        <v>49</v>
      </c>
      <c r="C205" s="236"/>
      <c r="D205" s="223"/>
      <c r="E205" s="225" t="s">
        <v>49</v>
      </c>
      <c r="F205" s="10" t="s">
        <v>40</v>
      </c>
      <c r="G205" s="19"/>
      <c r="H205" s="19"/>
      <c r="I205" s="19"/>
      <c r="J205" s="19"/>
      <c r="K205" s="19"/>
      <c r="L205" s="19"/>
      <c r="M205" s="19"/>
      <c r="N205" s="19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  <c r="AF205" s="100">
        <f t="shared" ref="AF205:AF212" si="408">+SUM(O205:R205)</f>
        <v>0</v>
      </c>
      <c r="AG205" s="101">
        <f t="shared" ref="AG205:AG212" si="409">+SUM(S205:AD205)</f>
        <v>0</v>
      </c>
      <c r="AI205" s="124">
        <f>+SUMIF($O$1:$AD$1,"REAL",O205:AD205)</f>
        <v>0</v>
      </c>
    </row>
    <row r="206" spans="1:35" ht="15" customHeight="1">
      <c r="A206" s="4" t="s">
        <v>82</v>
      </c>
      <c r="B206" s="4" t="s">
        <v>49</v>
      </c>
      <c r="C206" s="236"/>
      <c r="D206" s="223"/>
      <c r="E206" s="225"/>
      <c r="F206" s="11" t="s">
        <v>88</v>
      </c>
      <c r="G206" s="34"/>
      <c r="H206" s="34"/>
      <c r="I206" s="34"/>
      <c r="J206" s="34"/>
      <c r="K206" s="34"/>
      <c r="L206" s="34"/>
      <c r="M206" s="34"/>
      <c r="N206" s="34"/>
      <c r="O206" s="98">
        <f>+SUM(O207:O214)</f>
        <v>0</v>
      </c>
      <c r="P206" s="98">
        <f t="shared" ref="P206:Y206" si="410">+SUM(P207:P214)</f>
        <v>0</v>
      </c>
      <c r="Q206" s="98">
        <f t="shared" si="410"/>
        <v>0</v>
      </c>
      <c r="R206" s="98">
        <f t="shared" si="410"/>
        <v>0</v>
      </c>
      <c r="S206" s="98">
        <f t="shared" si="410"/>
        <v>0</v>
      </c>
      <c r="T206" s="98">
        <f t="shared" si="410"/>
        <v>0</v>
      </c>
      <c r="U206" s="98">
        <f t="shared" si="410"/>
        <v>0</v>
      </c>
      <c r="V206" s="98">
        <f t="shared" si="410"/>
        <v>0</v>
      </c>
      <c r="W206" s="98">
        <f t="shared" si="410"/>
        <v>0</v>
      </c>
      <c r="X206" s="98">
        <f t="shared" si="410"/>
        <v>0</v>
      </c>
      <c r="Y206" s="98">
        <f t="shared" si="410"/>
        <v>0</v>
      </c>
      <c r="Z206" s="98">
        <f t="shared" ref="Z206:AA206" si="411">+SUM(Z207:Z214)</f>
        <v>0</v>
      </c>
      <c r="AA206" s="98">
        <f t="shared" si="411"/>
        <v>0</v>
      </c>
      <c r="AB206" s="98">
        <f t="shared" ref="AB206:AC206" si="412">+SUM(AB207:AB214)</f>
        <v>0</v>
      </c>
      <c r="AC206" s="98">
        <f t="shared" si="412"/>
        <v>0</v>
      </c>
      <c r="AD206" s="98">
        <f t="shared" ref="AD206:AE206" si="413">+SUM(AD207:AD214)</f>
        <v>0</v>
      </c>
      <c r="AE206" s="98">
        <f t="shared" si="413"/>
        <v>0</v>
      </c>
      <c r="AF206" s="102">
        <f t="shared" si="408"/>
        <v>0</v>
      </c>
      <c r="AG206" s="103">
        <f t="shared" si="409"/>
        <v>0</v>
      </c>
      <c r="AI206" s="124">
        <f>+SUMIF($O$1:$AD$1,"REAL",O206:AD206)</f>
        <v>0</v>
      </c>
    </row>
    <row r="207" spans="1:35" ht="15" customHeight="1" outlineLevel="1">
      <c r="A207" s="4" t="s">
        <v>82</v>
      </c>
      <c r="B207" s="4" t="s">
        <v>49</v>
      </c>
      <c r="C207" s="236"/>
      <c r="D207" s="223"/>
      <c r="E207" s="225"/>
      <c r="F207" s="12" t="s">
        <v>77</v>
      </c>
      <c r="G207" s="35"/>
      <c r="H207" s="35"/>
      <c r="I207" s="35"/>
      <c r="J207" s="35"/>
      <c r="K207" s="35"/>
      <c r="L207" s="35"/>
      <c r="M207" s="35"/>
      <c r="N207" s="35"/>
      <c r="O207" s="99"/>
      <c r="P207" s="99">
        <v>0</v>
      </c>
      <c r="Q207" s="99">
        <v>0</v>
      </c>
      <c r="R207" s="99">
        <v>0</v>
      </c>
      <c r="S207" s="99">
        <v>0</v>
      </c>
      <c r="T207" s="99">
        <v>0</v>
      </c>
      <c r="U207" s="99">
        <v>0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99">
        <v>0</v>
      </c>
      <c r="AE207" s="99">
        <v>0</v>
      </c>
      <c r="AF207" s="104">
        <f t="shared" si="408"/>
        <v>0</v>
      </c>
      <c r="AG207" s="105">
        <f t="shared" si="409"/>
        <v>0</v>
      </c>
    </row>
    <row r="208" spans="1:35" ht="15" customHeight="1" outlineLevel="1">
      <c r="A208" s="4" t="s">
        <v>82</v>
      </c>
      <c r="B208" s="4" t="s">
        <v>49</v>
      </c>
      <c r="C208" s="236"/>
      <c r="D208" s="223"/>
      <c r="E208" s="225"/>
      <c r="F208" s="12" t="s">
        <v>58</v>
      </c>
      <c r="G208" s="35"/>
      <c r="H208" s="35"/>
      <c r="I208" s="35"/>
      <c r="J208" s="35"/>
      <c r="K208" s="35"/>
      <c r="L208" s="35"/>
      <c r="M208" s="35"/>
      <c r="N208" s="35"/>
      <c r="O208" s="99"/>
      <c r="P208" s="99">
        <v>0</v>
      </c>
      <c r="Q208" s="99">
        <v>0</v>
      </c>
      <c r="R208" s="99">
        <v>0</v>
      </c>
      <c r="S208" s="99">
        <v>0</v>
      </c>
      <c r="T208" s="99">
        <v>0</v>
      </c>
      <c r="U208" s="99">
        <v>0</v>
      </c>
      <c r="V208" s="99">
        <v>0</v>
      </c>
      <c r="W208" s="99">
        <v>0</v>
      </c>
      <c r="X208" s="99">
        <v>0</v>
      </c>
      <c r="Y208" s="99">
        <v>0</v>
      </c>
      <c r="Z208" s="99">
        <v>0</v>
      </c>
      <c r="AA208" s="99">
        <v>0</v>
      </c>
      <c r="AB208" s="99">
        <v>0</v>
      </c>
      <c r="AC208" s="99">
        <v>0</v>
      </c>
      <c r="AD208" s="99">
        <v>0</v>
      </c>
      <c r="AE208" s="99">
        <v>0</v>
      </c>
      <c r="AF208" s="104">
        <f t="shared" si="408"/>
        <v>0</v>
      </c>
      <c r="AG208" s="105">
        <f t="shared" si="409"/>
        <v>0</v>
      </c>
    </row>
    <row r="209" spans="1:35" ht="15" customHeight="1" outlineLevel="1">
      <c r="A209" s="4" t="s">
        <v>82</v>
      </c>
      <c r="B209" s="4" t="s">
        <v>49</v>
      </c>
      <c r="C209" s="236"/>
      <c r="D209" s="223"/>
      <c r="E209" s="225"/>
      <c r="F209" s="12" t="s">
        <v>59</v>
      </c>
      <c r="G209" s="35"/>
      <c r="H209" s="35"/>
      <c r="I209" s="35"/>
      <c r="J209" s="35"/>
      <c r="K209" s="35"/>
      <c r="L209" s="35"/>
      <c r="M209" s="35"/>
      <c r="N209" s="35"/>
      <c r="O209" s="99"/>
      <c r="P209" s="99">
        <v>0</v>
      </c>
      <c r="Q209" s="99">
        <v>0</v>
      </c>
      <c r="R209" s="99">
        <v>0</v>
      </c>
      <c r="S209" s="99">
        <v>0</v>
      </c>
      <c r="T209" s="99">
        <v>0</v>
      </c>
      <c r="U209" s="99">
        <v>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99">
        <v>0</v>
      </c>
      <c r="AE209" s="99">
        <v>0</v>
      </c>
      <c r="AF209" s="104">
        <f t="shared" si="408"/>
        <v>0</v>
      </c>
      <c r="AG209" s="105">
        <f t="shared" si="409"/>
        <v>0</v>
      </c>
    </row>
    <row r="210" spans="1:35" ht="15" customHeight="1" outlineLevel="1">
      <c r="A210" s="4" t="s">
        <v>82</v>
      </c>
      <c r="B210" s="4" t="s">
        <v>49</v>
      </c>
      <c r="C210" s="236"/>
      <c r="D210" s="223"/>
      <c r="E210" s="225"/>
      <c r="F210" s="12" t="s">
        <v>60</v>
      </c>
      <c r="G210" s="35"/>
      <c r="H210" s="35"/>
      <c r="I210" s="35"/>
      <c r="J210" s="35"/>
      <c r="K210" s="35"/>
      <c r="L210" s="35"/>
      <c r="M210" s="35"/>
      <c r="N210" s="35"/>
      <c r="O210" s="99"/>
      <c r="P210" s="99">
        <v>0</v>
      </c>
      <c r="Q210" s="99">
        <v>0</v>
      </c>
      <c r="R210" s="99">
        <v>0</v>
      </c>
      <c r="S210" s="99">
        <v>0</v>
      </c>
      <c r="T210" s="99">
        <v>0</v>
      </c>
      <c r="U210" s="99">
        <v>0</v>
      </c>
      <c r="V210" s="99">
        <v>0</v>
      </c>
      <c r="W210" s="99">
        <v>0</v>
      </c>
      <c r="X210" s="99">
        <v>0</v>
      </c>
      <c r="Y210" s="99">
        <v>0</v>
      </c>
      <c r="Z210" s="99">
        <v>0</v>
      </c>
      <c r="AA210" s="99">
        <v>0</v>
      </c>
      <c r="AB210" s="99">
        <v>0</v>
      </c>
      <c r="AC210" s="99">
        <v>0</v>
      </c>
      <c r="AD210" s="99">
        <v>0</v>
      </c>
      <c r="AE210" s="99">
        <v>0</v>
      </c>
      <c r="AF210" s="104">
        <f t="shared" si="408"/>
        <v>0</v>
      </c>
      <c r="AG210" s="105">
        <f t="shared" si="409"/>
        <v>0</v>
      </c>
    </row>
    <row r="211" spans="1:35" ht="15" customHeight="1" outlineLevel="1">
      <c r="A211" s="4" t="s">
        <v>82</v>
      </c>
      <c r="B211" s="4" t="s">
        <v>49</v>
      </c>
      <c r="C211" s="236"/>
      <c r="D211" s="223"/>
      <c r="E211" s="225"/>
      <c r="F211" s="12" t="s">
        <v>74</v>
      </c>
      <c r="G211" s="35"/>
      <c r="H211" s="35"/>
      <c r="I211" s="35"/>
      <c r="J211" s="35"/>
      <c r="K211" s="35"/>
      <c r="L211" s="35"/>
      <c r="M211" s="35"/>
      <c r="N211" s="35"/>
      <c r="O211" s="99"/>
      <c r="P211" s="99">
        <v>0</v>
      </c>
      <c r="Q211" s="99">
        <v>0</v>
      </c>
      <c r="R211" s="99">
        <v>0</v>
      </c>
      <c r="S211" s="99">
        <v>0</v>
      </c>
      <c r="T211" s="99">
        <v>0</v>
      </c>
      <c r="U211" s="99">
        <v>0</v>
      </c>
      <c r="V211" s="99">
        <v>0</v>
      </c>
      <c r="W211" s="99">
        <v>0</v>
      </c>
      <c r="X211" s="99">
        <v>0</v>
      </c>
      <c r="Y211" s="99">
        <v>0</v>
      </c>
      <c r="Z211" s="99">
        <v>0</v>
      </c>
      <c r="AA211" s="99">
        <v>0</v>
      </c>
      <c r="AB211" s="99">
        <v>0</v>
      </c>
      <c r="AC211" s="99">
        <v>0</v>
      </c>
      <c r="AD211" s="99">
        <v>0</v>
      </c>
      <c r="AE211" s="99">
        <v>0</v>
      </c>
      <c r="AF211" s="104">
        <f t="shared" si="408"/>
        <v>0</v>
      </c>
      <c r="AG211" s="105">
        <f t="shared" si="409"/>
        <v>0</v>
      </c>
    </row>
    <row r="212" spans="1:35" ht="15" customHeight="1" outlineLevel="1">
      <c r="A212" s="4" t="s">
        <v>82</v>
      </c>
      <c r="B212" s="4" t="s">
        <v>49</v>
      </c>
      <c r="C212" s="236"/>
      <c r="D212" s="223"/>
      <c r="E212" s="225"/>
      <c r="F212" s="12" t="s">
        <v>79</v>
      </c>
      <c r="G212" s="35"/>
      <c r="H212" s="35"/>
      <c r="I212" s="35"/>
      <c r="J212" s="35"/>
      <c r="K212" s="35"/>
      <c r="L212" s="35"/>
      <c r="M212" s="35"/>
      <c r="N212" s="35"/>
      <c r="O212" s="99"/>
      <c r="P212" s="99">
        <v>0</v>
      </c>
      <c r="Q212" s="99">
        <v>0</v>
      </c>
      <c r="R212" s="99">
        <v>0</v>
      </c>
      <c r="S212" s="99">
        <v>0</v>
      </c>
      <c r="T212" s="99">
        <v>0</v>
      </c>
      <c r="U212" s="99">
        <v>0</v>
      </c>
      <c r="V212" s="99">
        <v>0</v>
      </c>
      <c r="W212" s="99">
        <v>0</v>
      </c>
      <c r="X212" s="99">
        <v>0</v>
      </c>
      <c r="Y212" s="99">
        <v>0</v>
      </c>
      <c r="Z212" s="99">
        <v>0</v>
      </c>
      <c r="AA212" s="99">
        <v>0</v>
      </c>
      <c r="AB212" s="99">
        <v>0</v>
      </c>
      <c r="AC212" s="99">
        <v>0</v>
      </c>
      <c r="AD212" s="99">
        <v>0</v>
      </c>
      <c r="AE212" s="99">
        <v>0</v>
      </c>
      <c r="AF212" s="104">
        <f t="shared" si="408"/>
        <v>0</v>
      </c>
      <c r="AG212" s="105">
        <f t="shared" si="409"/>
        <v>0</v>
      </c>
    </row>
    <row r="213" spans="1:35" ht="15" customHeight="1" outlineLevel="1">
      <c r="A213" s="4" t="s">
        <v>82</v>
      </c>
      <c r="B213" s="4" t="s">
        <v>49</v>
      </c>
      <c r="C213" s="236"/>
      <c r="D213" s="223"/>
      <c r="E213" s="225"/>
      <c r="F213" s="12" t="s">
        <v>97</v>
      </c>
      <c r="G213" s="35"/>
      <c r="H213" s="35"/>
      <c r="I213" s="35"/>
      <c r="J213" s="35"/>
      <c r="K213" s="35"/>
      <c r="L213" s="35"/>
      <c r="M213" s="35"/>
      <c r="N213" s="35"/>
      <c r="O213" s="99"/>
      <c r="P213" s="99">
        <v>0</v>
      </c>
      <c r="Q213" s="99">
        <v>0</v>
      </c>
      <c r="R213" s="99">
        <v>0</v>
      </c>
      <c r="S213" s="99">
        <v>0</v>
      </c>
      <c r="T213" s="99">
        <v>0</v>
      </c>
      <c r="U213" s="99">
        <v>0</v>
      </c>
      <c r="V213" s="99">
        <v>0</v>
      </c>
      <c r="W213" s="99">
        <v>0</v>
      </c>
      <c r="X213" s="99">
        <v>0</v>
      </c>
      <c r="Y213" s="99">
        <v>0</v>
      </c>
      <c r="Z213" s="99">
        <v>0</v>
      </c>
      <c r="AA213" s="99">
        <v>0</v>
      </c>
      <c r="AB213" s="99">
        <v>0</v>
      </c>
      <c r="AC213" s="99">
        <v>0</v>
      </c>
      <c r="AD213" s="99">
        <v>0</v>
      </c>
      <c r="AE213" s="99">
        <v>0</v>
      </c>
      <c r="AF213" s="104"/>
      <c r="AG213" s="105"/>
    </row>
    <row r="214" spans="1:35" ht="15" customHeight="1" outlineLevel="1">
      <c r="A214" s="4" t="s">
        <v>82</v>
      </c>
      <c r="B214" s="4" t="s">
        <v>49</v>
      </c>
      <c r="C214" s="236"/>
      <c r="D214" s="223"/>
      <c r="E214" s="225"/>
      <c r="F214" s="12" t="s">
        <v>98</v>
      </c>
      <c r="G214" s="35"/>
      <c r="H214" s="35"/>
      <c r="I214" s="35"/>
      <c r="J214" s="35"/>
      <c r="K214" s="35"/>
      <c r="L214" s="35"/>
      <c r="M214" s="35"/>
      <c r="N214" s="35"/>
      <c r="O214" s="99"/>
      <c r="P214" s="99">
        <v>0</v>
      </c>
      <c r="Q214" s="99">
        <v>0</v>
      </c>
      <c r="R214" s="99">
        <v>0</v>
      </c>
      <c r="S214" s="99">
        <v>0</v>
      </c>
      <c r="T214" s="99">
        <v>0</v>
      </c>
      <c r="U214" s="99">
        <v>0</v>
      </c>
      <c r="V214" s="99">
        <v>0</v>
      </c>
      <c r="W214" s="99">
        <v>0</v>
      </c>
      <c r="X214" s="99">
        <v>0</v>
      </c>
      <c r="Y214" s="99">
        <v>0</v>
      </c>
      <c r="Z214" s="99">
        <v>0</v>
      </c>
      <c r="AA214" s="99">
        <v>0</v>
      </c>
      <c r="AB214" s="99">
        <v>0</v>
      </c>
      <c r="AC214" s="99">
        <v>0</v>
      </c>
      <c r="AD214" s="99">
        <v>0</v>
      </c>
      <c r="AE214" s="99">
        <v>0</v>
      </c>
      <c r="AF214" s="104"/>
      <c r="AG214" s="105"/>
    </row>
    <row r="215" spans="1:35" ht="15" customHeight="1">
      <c r="A215" s="4" t="s">
        <v>82</v>
      </c>
      <c r="B215" s="4" t="s">
        <v>49</v>
      </c>
      <c r="C215" s="236"/>
      <c r="D215" s="223"/>
      <c r="E215" s="225"/>
      <c r="F215" s="13" t="s">
        <v>90</v>
      </c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49" t="str">
        <f t="shared" ref="AF215:AG215" si="414">+IFERROR(AF210/AF209,"")</f>
        <v/>
      </c>
      <c r="AG215" s="50" t="str">
        <f t="shared" si="414"/>
        <v/>
      </c>
    </row>
    <row r="216" spans="1:35" ht="15" customHeight="1">
      <c r="A216" s="4" t="s">
        <v>82</v>
      </c>
      <c r="B216" s="4" t="s">
        <v>99</v>
      </c>
      <c r="C216" s="236"/>
      <c r="D216" s="223"/>
      <c r="E216" s="225" t="s">
        <v>99</v>
      </c>
      <c r="F216" s="10" t="s">
        <v>40</v>
      </c>
      <c r="G216" s="19"/>
      <c r="H216" s="19"/>
      <c r="I216" s="19"/>
      <c r="J216" s="19"/>
      <c r="K216" s="19"/>
      <c r="L216" s="19"/>
      <c r="M216" s="19"/>
      <c r="N216" s="19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100"/>
      <c r="AG216" s="101"/>
      <c r="AI216" s="124">
        <f>+SUMIF($O$1:$AD$1,"REAL",O216:AD216)</f>
        <v>0</v>
      </c>
    </row>
    <row r="217" spans="1:35" ht="15" customHeight="1">
      <c r="A217" s="4" t="s">
        <v>82</v>
      </c>
      <c r="B217" s="4" t="s">
        <v>99</v>
      </c>
      <c r="C217" s="236"/>
      <c r="D217" s="223"/>
      <c r="E217" s="225"/>
      <c r="F217" s="11" t="s">
        <v>88</v>
      </c>
      <c r="G217" s="34"/>
      <c r="H217" s="34"/>
      <c r="I217" s="34"/>
      <c r="J217" s="34"/>
      <c r="K217" s="34"/>
      <c r="L217" s="34"/>
      <c r="M217" s="34"/>
      <c r="N217" s="34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102"/>
      <c r="AG217" s="103"/>
      <c r="AI217" s="124">
        <f>+SUMIF($O$1:$AD$1,"REAL",O217:AD217)</f>
        <v>0</v>
      </c>
    </row>
    <row r="218" spans="1:35" ht="15" customHeight="1">
      <c r="A218" s="4" t="s">
        <v>82</v>
      </c>
      <c r="B218" s="4" t="s">
        <v>99</v>
      </c>
      <c r="C218" s="236"/>
      <c r="D218" s="223"/>
      <c r="E218" s="225"/>
      <c r="F218" s="12" t="s">
        <v>100</v>
      </c>
      <c r="G218" s="35"/>
      <c r="H218" s="35"/>
      <c r="I218" s="35"/>
      <c r="J218" s="35"/>
      <c r="K218" s="35"/>
      <c r="L218" s="35"/>
      <c r="M218" s="35"/>
      <c r="N218" s="35"/>
      <c r="O218" s="99"/>
      <c r="P218" s="99">
        <v>0</v>
      </c>
      <c r="Q218" s="99">
        <v>0</v>
      </c>
      <c r="R218" s="99">
        <v>0</v>
      </c>
      <c r="S218" s="99">
        <v>0</v>
      </c>
      <c r="T218" s="99">
        <v>0</v>
      </c>
      <c r="U218" s="99">
        <v>0</v>
      </c>
      <c r="V218" s="99">
        <v>0</v>
      </c>
      <c r="W218" s="99">
        <v>0</v>
      </c>
      <c r="X218" s="99">
        <v>0</v>
      </c>
      <c r="Y218" s="99">
        <v>0</v>
      </c>
      <c r="Z218" s="99">
        <v>0</v>
      </c>
      <c r="AA218" s="99">
        <v>0</v>
      </c>
      <c r="AB218" s="99">
        <v>0</v>
      </c>
      <c r="AC218" s="99">
        <v>0</v>
      </c>
      <c r="AD218" s="99">
        <v>0</v>
      </c>
      <c r="AE218" s="99">
        <v>0</v>
      </c>
      <c r="AF218" s="104"/>
      <c r="AG218" s="105"/>
    </row>
    <row r="219" spans="1:35" ht="15" customHeight="1">
      <c r="A219" s="4" t="s">
        <v>82</v>
      </c>
      <c r="B219" s="4" t="s">
        <v>99</v>
      </c>
      <c r="C219" s="236"/>
      <c r="D219" s="223"/>
      <c r="E219" s="225"/>
      <c r="F219" s="12" t="s">
        <v>101</v>
      </c>
      <c r="G219" s="35"/>
      <c r="H219" s="35"/>
      <c r="I219" s="35"/>
      <c r="J219" s="35"/>
      <c r="K219" s="35"/>
      <c r="L219" s="35"/>
      <c r="M219" s="35"/>
      <c r="N219" s="35"/>
      <c r="O219" s="99"/>
      <c r="P219" s="99">
        <v>0</v>
      </c>
      <c r="Q219" s="99">
        <v>0</v>
      </c>
      <c r="R219" s="99">
        <v>0</v>
      </c>
      <c r="S219" s="99">
        <v>0</v>
      </c>
      <c r="T219" s="99">
        <v>0</v>
      </c>
      <c r="U219" s="99">
        <v>0</v>
      </c>
      <c r="V219" s="99">
        <v>0</v>
      </c>
      <c r="W219" s="99">
        <v>0</v>
      </c>
      <c r="X219" s="99">
        <v>0</v>
      </c>
      <c r="Y219" s="99">
        <v>0</v>
      </c>
      <c r="Z219" s="99">
        <v>0</v>
      </c>
      <c r="AA219" s="99">
        <v>0</v>
      </c>
      <c r="AB219" s="99">
        <v>0</v>
      </c>
      <c r="AC219" s="99">
        <v>0</v>
      </c>
      <c r="AD219" s="99">
        <v>0</v>
      </c>
      <c r="AE219" s="99">
        <v>0</v>
      </c>
      <c r="AF219" s="104"/>
      <c r="AG219" s="105"/>
    </row>
    <row r="220" spans="1:35" ht="15" customHeight="1">
      <c r="A220" s="4" t="s">
        <v>82</v>
      </c>
      <c r="B220" s="4" t="s">
        <v>99</v>
      </c>
      <c r="C220" s="236"/>
      <c r="D220" s="223"/>
      <c r="E220" s="225"/>
      <c r="F220" s="12" t="s">
        <v>102</v>
      </c>
      <c r="G220" s="35"/>
      <c r="H220" s="35"/>
      <c r="I220" s="35"/>
      <c r="J220" s="35"/>
      <c r="K220" s="35"/>
      <c r="L220" s="35"/>
      <c r="M220" s="35"/>
      <c r="N220" s="35"/>
      <c r="O220" s="99"/>
      <c r="P220" s="99">
        <v>0</v>
      </c>
      <c r="Q220" s="99">
        <v>0</v>
      </c>
      <c r="R220" s="99">
        <v>0</v>
      </c>
      <c r="S220" s="99">
        <v>0</v>
      </c>
      <c r="T220" s="99">
        <v>0</v>
      </c>
      <c r="U220" s="99">
        <v>0</v>
      </c>
      <c r="V220" s="99">
        <v>0</v>
      </c>
      <c r="W220" s="99">
        <v>0</v>
      </c>
      <c r="X220" s="99">
        <v>0</v>
      </c>
      <c r="Y220" s="99">
        <v>0</v>
      </c>
      <c r="Z220" s="99">
        <v>0</v>
      </c>
      <c r="AA220" s="99">
        <v>0</v>
      </c>
      <c r="AB220" s="99">
        <v>0</v>
      </c>
      <c r="AC220" s="99">
        <v>0</v>
      </c>
      <c r="AD220" s="99">
        <v>0</v>
      </c>
      <c r="AE220" s="99">
        <v>0</v>
      </c>
      <c r="AF220" s="104"/>
      <c r="AG220" s="105"/>
      <c r="AI220" s="129"/>
    </row>
    <row r="221" spans="1:35" ht="15" customHeight="1">
      <c r="A221" s="4" t="s">
        <v>82</v>
      </c>
      <c r="B221" s="4" t="s">
        <v>99</v>
      </c>
      <c r="C221" s="236"/>
      <c r="D221" s="223"/>
      <c r="E221" s="225"/>
      <c r="F221" s="13" t="s">
        <v>90</v>
      </c>
      <c r="G221" s="36"/>
      <c r="H221" s="36"/>
      <c r="I221" s="36"/>
      <c r="J221" s="36"/>
      <c r="K221" s="36"/>
      <c r="L221" s="36"/>
      <c r="M221" s="36"/>
      <c r="N221" s="36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10"/>
      <c r="AG221" s="111"/>
    </row>
    <row r="222" spans="1:35" ht="15" customHeight="1" collapsed="1">
      <c r="A222" s="4" t="s">
        <v>82</v>
      </c>
      <c r="B222" s="4" t="s">
        <v>54</v>
      </c>
      <c r="C222" s="236"/>
      <c r="D222" s="223"/>
      <c r="E222" s="225" t="s">
        <v>54</v>
      </c>
      <c r="F222" s="10" t="s">
        <v>40</v>
      </c>
      <c r="G222" s="19"/>
      <c r="H222" s="19"/>
      <c r="I222" s="19"/>
      <c r="J222" s="19"/>
      <c r="K222" s="19"/>
      <c r="L222" s="19"/>
      <c r="M222" s="19"/>
      <c r="N222" s="19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  <c r="AE222" s="97"/>
      <c r="AF222" s="100">
        <f t="shared" ref="AF222:AF223" si="415">+SUM(O222:R222)</f>
        <v>0</v>
      </c>
      <c r="AG222" s="101">
        <f t="shared" ref="AG222:AG223" si="416">+SUM(S222:AD222)</f>
        <v>0</v>
      </c>
      <c r="AI222" s="124">
        <f>+SUMIF($O$1:$AD$1,"REAL",O222:AD222)</f>
        <v>0</v>
      </c>
    </row>
    <row r="223" spans="1:35" ht="15" customHeight="1">
      <c r="A223" s="4" t="s">
        <v>82</v>
      </c>
      <c r="B223" s="4" t="s">
        <v>54</v>
      </c>
      <c r="C223" s="236"/>
      <c r="D223" s="223"/>
      <c r="E223" s="225"/>
      <c r="F223" s="11" t="s">
        <v>88</v>
      </c>
      <c r="G223" s="34"/>
      <c r="H223" s="34"/>
      <c r="I223" s="34"/>
      <c r="J223" s="34"/>
      <c r="K223" s="34"/>
      <c r="L223" s="34"/>
      <c r="M223" s="34"/>
      <c r="N223" s="34"/>
      <c r="O223" s="98"/>
      <c r="P223" s="98">
        <v>0</v>
      </c>
      <c r="Q223" s="98">
        <v>0</v>
      </c>
      <c r="R223" s="98">
        <v>0</v>
      </c>
      <c r="S223" s="98">
        <v>0</v>
      </c>
      <c r="T223" s="98">
        <v>0</v>
      </c>
      <c r="U223" s="98">
        <v>0</v>
      </c>
      <c r="V223" s="98">
        <v>0</v>
      </c>
      <c r="W223" s="98">
        <v>0</v>
      </c>
      <c r="X223" s="98">
        <v>0</v>
      </c>
      <c r="Y223" s="98">
        <v>0</v>
      </c>
      <c r="Z223" s="98">
        <v>0</v>
      </c>
      <c r="AA223" s="98">
        <v>0</v>
      </c>
      <c r="AB223" s="98">
        <v>0</v>
      </c>
      <c r="AC223" s="98">
        <v>0</v>
      </c>
      <c r="AD223" s="98">
        <v>0</v>
      </c>
      <c r="AE223" s="98">
        <v>0</v>
      </c>
      <c r="AF223" s="102">
        <f t="shared" si="415"/>
        <v>0</v>
      </c>
      <c r="AG223" s="103">
        <f t="shared" si="416"/>
        <v>0</v>
      </c>
      <c r="AI223" s="124">
        <f>+SUMIF($O$1:$AD$1,"REAL",O223:AD223)</f>
        <v>0</v>
      </c>
    </row>
    <row r="224" spans="1:35" s="8" customFormat="1" ht="15" customHeight="1">
      <c r="A224" s="4" t="s">
        <v>82</v>
      </c>
      <c r="B224" s="4" t="s">
        <v>54</v>
      </c>
      <c r="C224" s="236"/>
      <c r="D224" s="224"/>
      <c r="E224" s="225"/>
      <c r="F224" s="13" t="s">
        <v>90</v>
      </c>
      <c r="G224" s="36"/>
      <c r="H224" s="36"/>
      <c r="I224" s="36"/>
      <c r="J224" s="36"/>
      <c r="K224" s="36"/>
      <c r="L224" s="36"/>
      <c r="M224" s="36"/>
      <c r="N224" s="36"/>
      <c r="O224" s="36"/>
      <c r="P224" s="36" t="str">
        <f t="shared" ref="P224:Y224" si="417">+IFERROR(P223/P222,"")</f>
        <v/>
      </c>
      <c r="Q224" s="36" t="str">
        <f t="shared" si="417"/>
        <v/>
      </c>
      <c r="R224" s="36" t="str">
        <f t="shared" si="417"/>
        <v/>
      </c>
      <c r="S224" s="36" t="str">
        <f t="shared" si="417"/>
        <v/>
      </c>
      <c r="T224" s="36" t="str">
        <f t="shared" si="417"/>
        <v/>
      </c>
      <c r="U224" s="36" t="str">
        <f t="shared" si="417"/>
        <v/>
      </c>
      <c r="V224" s="36" t="str">
        <f t="shared" si="417"/>
        <v/>
      </c>
      <c r="W224" s="36" t="str">
        <f t="shared" si="417"/>
        <v/>
      </c>
      <c r="X224" s="36" t="str">
        <f t="shared" si="417"/>
        <v/>
      </c>
      <c r="Y224" s="36" t="str">
        <f t="shared" si="417"/>
        <v/>
      </c>
      <c r="Z224" s="36" t="str">
        <f t="shared" ref="Z224:AA224" si="418">+IFERROR(Z223/Z222,"")</f>
        <v/>
      </c>
      <c r="AA224" s="36" t="str">
        <f t="shared" si="418"/>
        <v/>
      </c>
      <c r="AB224" s="36" t="str">
        <f t="shared" ref="AB224:AC224" si="419">+IFERROR(AB223/AB222,"")</f>
        <v/>
      </c>
      <c r="AC224" s="36" t="str">
        <f t="shared" si="419"/>
        <v/>
      </c>
      <c r="AD224" s="36" t="str">
        <f t="shared" ref="AD224:AE224" si="420">+IFERROR(AD223/AD222,"")</f>
        <v/>
      </c>
      <c r="AE224" s="36" t="str">
        <f t="shared" si="420"/>
        <v/>
      </c>
      <c r="AF224" s="49" t="str">
        <f t="shared" ref="AF224:AG224" si="421">+IFERROR(AF223/AF222,"")</f>
        <v/>
      </c>
      <c r="AG224" s="50" t="str">
        <f t="shared" si="421"/>
        <v/>
      </c>
      <c r="AH224" s="4"/>
      <c r="AI224" s="1"/>
    </row>
    <row r="225" spans="1:35" ht="15" customHeight="1">
      <c r="A225" s="4" t="s">
        <v>82</v>
      </c>
      <c r="B225" s="4" t="s">
        <v>50</v>
      </c>
      <c r="C225" s="236"/>
      <c r="D225" s="226" t="s">
        <v>36</v>
      </c>
      <c r="E225" s="225" t="s">
        <v>50</v>
      </c>
      <c r="F225" s="10" t="s">
        <v>40</v>
      </c>
      <c r="G225" s="19"/>
      <c r="H225" s="19"/>
      <c r="I225" s="19"/>
      <c r="J225" s="19"/>
      <c r="K225" s="19"/>
      <c r="L225" s="19"/>
      <c r="M225" s="19"/>
      <c r="N225" s="19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100">
        <f t="shared" ref="AF225:AF228" si="422">+SUM(O225:R225)</f>
        <v>0</v>
      </c>
      <c r="AG225" s="101">
        <f t="shared" ref="AG225:AG228" si="423">+SUM(S225:AD225)</f>
        <v>0</v>
      </c>
      <c r="AI225" s="124">
        <f>+SUMIF($O$1:$AD$1,"REAL",O225:AD225)</f>
        <v>0</v>
      </c>
    </row>
    <row r="226" spans="1:35" ht="15" customHeight="1">
      <c r="A226" s="4" t="s">
        <v>82</v>
      </c>
      <c r="B226" s="4" t="s">
        <v>50</v>
      </c>
      <c r="C226" s="236"/>
      <c r="D226" s="226"/>
      <c r="E226" s="225"/>
      <c r="F226" s="11" t="s">
        <v>88</v>
      </c>
      <c r="G226" s="34"/>
      <c r="H226" s="34"/>
      <c r="I226" s="34"/>
      <c r="J226" s="34"/>
      <c r="K226" s="34"/>
      <c r="L226" s="34"/>
      <c r="M226" s="34"/>
      <c r="N226" s="34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102">
        <f t="shared" si="422"/>
        <v>0</v>
      </c>
      <c r="AG226" s="103">
        <f t="shared" si="423"/>
        <v>0</v>
      </c>
      <c r="AI226" s="124">
        <f>+SUMIF($O$1:$AD$1,"REAL",O226:AD226)</f>
        <v>0</v>
      </c>
    </row>
    <row r="227" spans="1:35" ht="15" customHeight="1" outlineLevel="1">
      <c r="A227" s="4" t="s">
        <v>82</v>
      </c>
      <c r="B227" s="4" t="s">
        <v>50</v>
      </c>
      <c r="C227" s="236"/>
      <c r="D227" s="226"/>
      <c r="E227" s="225"/>
      <c r="F227" s="12" t="s">
        <v>1</v>
      </c>
      <c r="G227" s="35"/>
      <c r="H227" s="35"/>
      <c r="I227" s="35"/>
      <c r="J227" s="35"/>
      <c r="K227" s="35"/>
      <c r="L227" s="35"/>
      <c r="M227" s="35"/>
      <c r="N227" s="35"/>
      <c r="O227" s="99"/>
      <c r="P227" s="99">
        <v>0</v>
      </c>
      <c r="Q227" s="99">
        <v>0</v>
      </c>
      <c r="R227" s="99">
        <v>0</v>
      </c>
      <c r="S227" s="99">
        <v>0</v>
      </c>
      <c r="T227" s="99">
        <v>0</v>
      </c>
      <c r="U227" s="99">
        <v>0</v>
      </c>
      <c r="V227" s="99">
        <v>0</v>
      </c>
      <c r="W227" s="99">
        <v>11</v>
      </c>
      <c r="X227" s="99">
        <v>0</v>
      </c>
      <c r="Y227" s="99">
        <v>1</v>
      </c>
      <c r="Z227" s="99">
        <v>2</v>
      </c>
      <c r="AA227" s="99">
        <v>0</v>
      </c>
      <c r="AB227" s="99">
        <v>1</v>
      </c>
      <c r="AC227" s="99">
        <v>3</v>
      </c>
      <c r="AD227" s="99">
        <v>1</v>
      </c>
      <c r="AE227" s="99">
        <v>1</v>
      </c>
      <c r="AF227" s="104">
        <f t="shared" si="422"/>
        <v>0</v>
      </c>
      <c r="AG227" s="105">
        <f t="shared" si="423"/>
        <v>19</v>
      </c>
    </row>
    <row r="228" spans="1:35" ht="15" customHeight="1" outlineLevel="1">
      <c r="A228" s="4" t="s">
        <v>82</v>
      </c>
      <c r="B228" s="4" t="s">
        <v>50</v>
      </c>
      <c r="C228" s="236"/>
      <c r="D228" s="226"/>
      <c r="E228" s="225"/>
      <c r="F228" s="12" t="s">
        <v>2</v>
      </c>
      <c r="G228" s="35"/>
      <c r="H228" s="35"/>
      <c r="I228" s="35"/>
      <c r="J228" s="35"/>
      <c r="K228" s="35"/>
      <c r="L228" s="35"/>
      <c r="M228" s="35"/>
      <c r="N228" s="35"/>
      <c r="O228" s="99"/>
      <c r="P228" s="99">
        <v>0</v>
      </c>
      <c r="Q228" s="99">
        <v>0</v>
      </c>
      <c r="R228" s="99">
        <v>0</v>
      </c>
      <c r="S228" s="99">
        <v>0</v>
      </c>
      <c r="T228" s="99">
        <v>0</v>
      </c>
      <c r="U228" s="99">
        <v>0</v>
      </c>
      <c r="V228" s="99">
        <v>0</v>
      </c>
      <c r="W228" s="99">
        <v>0</v>
      </c>
      <c r="X228" s="99">
        <v>0</v>
      </c>
      <c r="Y228" s="99">
        <v>0</v>
      </c>
      <c r="Z228" s="99">
        <v>0</v>
      </c>
      <c r="AA228" s="99">
        <v>0</v>
      </c>
      <c r="AB228" s="99">
        <v>0</v>
      </c>
      <c r="AC228" s="99">
        <v>0</v>
      </c>
      <c r="AD228" s="99">
        <v>0</v>
      </c>
      <c r="AE228" s="99">
        <v>0</v>
      </c>
      <c r="AF228" s="104">
        <f t="shared" si="422"/>
        <v>0</v>
      </c>
      <c r="AG228" s="105">
        <f t="shared" si="423"/>
        <v>0</v>
      </c>
    </row>
    <row r="229" spans="1:35" ht="15" customHeight="1" outlineLevel="1">
      <c r="A229" s="4" t="s">
        <v>82</v>
      </c>
      <c r="B229" s="4" t="s">
        <v>50</v>
      </c>
      <c r="C229" s="236"/>
      <c r="D229" s="226"/>
      <c r="E229" s="225"/>
      <c r="F229" s="14" t="s">
        <v>83</v>
      </c>
      <c r="G229" s="37"/>
      <c r="H229" s="37"/>
      <c r="I229" s="37"/>
      <c r="J229" s="37"/>
      <c r="K229" s="37"/>
      <c r="L229" s="37"/>
      <c r="M229" s="37"/>
      <c r="N229" s="37"/>
      <c r="O229" s="106"/>
      <c r="P229" s="106">
        <v>0</v>
      </c>
      <c r="Q229" s="106">
        <v>0</v>
      </c>
      <c r="R229" s="106">
        <v>0</v>
      </c>
      <c r="S229" s="106">
        <v>0</v>
      </c>
      <c r="T229" s="106">
        <v>0</v>
      </c>
      <c r="U229" s="106">
        <v>0</v>
      </c>
      <c r="V229" s="106">
        <v>0</v>
      </c>
      <c r="W229" s="106">
        <v>0</v>
      </c>
      <c r="X229" s="106">
        <v>0</v>
      </c>
      <c r="Y229" s="106">
        <v>0</v>
      </c>
      <c r="Z229" s="106">
        <v>0</v>
      </c>
      <c r="AA229" s="106">
        <v>0</v>
      </c>
      <c r="AB229" s="106">
        <v>0</v>
      </c>
      <c r="AC229" s="106">
        <v>0</v>
      </c>
      <c r="AD229" s="106">
        <v>0</v>
      </c>
      <c r="AE229" s="106">
        <v>0</v>
      </c>
      <c r="AF229" s="107">
        <f t="shared" ref="AF229" si="424">+SUMIF($O$1:$AD$1,"REAL",O229:AD229)</f>
        <v>0</v>
      </c>
      <c r="AG229" s="108"/>
    </row>
    <row r="230" spans="1:35" ht="15" customHeight="1" outlineLevel="1">
      <c r="A230" s="4" t="s">
        <v>82</v>
      </c>
      <c r="B230" s="4" t="s">
        <v>50</v>
      </c>
      <c r="C230" s="236"/>
      <c r="D230" s="226"/>
      <c r="E230" s="225"/>
      <c r="F230" s="14" t="s">
        <v>103</v>
      </c>
      <c r="G230" s="37"/>
      <c r="H230" s="37"/>
      <c r="I230" s="37"/>
      <c r="J230" s="37"/>
      <c r="K230" s="37"/>
      <c r="L230" s="37"/>
      <c r="M230" s="37"/>
      <c r="N230" s="3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7"/>
      <c r="AG230" s="108"/>
    </row>
    <row r="231" spans="1:35" ht="15" customHeight="1" outlineLevel="1">
      <c r="A231" s="4" t="s">
        <v>82</v>
      </c>
      <c r="B231" s="4" t="s">
        <v>50</v>
      </c>
      <c r="C231" s="236"/>
      <c r="D231" s="226"/>
      <c r="E231" s="225"/>
      <c r="F231" s="14" t="s">
        <v>104</v>
      </c>
      <c r="G231" s="37"/>
      <c r="H231" s="37"/>
      <c r="I231" s="37"/>
      <c r="J231" s="37"/>
      <c r="K231" s="37"/>
      <c r="L231" s="37"/>
      <c r="M231" s="37"/>
      <c r="N231" s="3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7"/>
      <c r="AG231" s="108"/>
    </row>
    <row r="232" spans="1:35" s="8" customFormat="1" ht="15" customHeight="1">
      <c r="A232" s="4" t="s">
        <v>82</v>
      </c>
      <c r="B232" s="4" t="s">
        <v>50</v>
      </c>
      <c r="C232" s="236"/>
      <c r="D232" s="226"/>
      <c r="E232" s="225"/>
      <c r="F232" s="13" t="s">
        <v>90</v>
      </c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53" t="str">
        <f t="shared" ref="AF232:AG232" si="425">+IFERROR(AF226/AF225,"")</f>
        <v/>
      </c>
      <c r="AG232" s="54" t="str">
        <f t="shared" si="425"/>
        <v/>
      </c>
      <c r="AH232" s="4"/>
      <c r="AI232" s="1"/>
    </row>
    <row r="233" spans="1:35" ht="15" customHeight="1">
      <c r="A233" s="4" t="s">
        <v>82</v>
      </c>
      <c r="B233" s="4" t="s">
        <v>41</v>
      </c>
      <c r="C233" s="236"/>
      <c r="D233" s="222" t="s">
        <v>37</v>
      </c>
      <c r="E233" s="225" t="s">
        <v>41</v>
      </c>
      <c r="F233" s="10" t="s">
        <v>40</v>
      </c>
      <c r="G233" s="19"/>
      <c r="H233" s="19"/>
      <c r="I233" s="19"/>
      <c r="J233" s="19"/>
      <c r="K233" s="19"/>
      <c r="L233" s="19"/>
      <c r="M233" s="19"/>
      <c r="N233" s="19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  <c r="AE233" s="97"/>
      <c r="AF233" s="100">
        <f t="shared" ref="AF233:AF236" si="426">+SUM(O233:R233)</f>
        <v>0</v>
      </c>
      <c r="AG233" s="101">
        <f t="shared" ref="AG233:AG236" si="427">+SUM(S233:AD233)</f>
        <v>0</v>
      </c>
      <c r="AI233" s="124">
        <f>+SUMIF($O$1:$AD$1,"REAL",O233:AD233)</f>
        <v>0</v>
      </c>
    </row>
    <row r="234" spans="1:35" ht="15" customHeight="1">
      <c r="A234" s="4" t="s">
        <v>82</v>
      </c>
      <c r="B234" s="4" t="s">
        <v>41</v>
      </c>
      <c r="C234" s="236"/>
      <c r="D234" s="223"/>
      <c r="E234" s="225"/>
      <c r="F234" s="11" t="s">
        <v>88</v>
      </c>
      <c r="G234" s="34"/>
      <c r="H234" s="34"/>
      <c r="I234" s="34"/>
      <c r="J234" s="34"/>
      <c r="K234" s="34"/>
      <c r="L234" s="34"/>
      <c r="M234" s="34"/>
      <c r="N234" s="34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102">
        <f t="shared" si="426"/>
        <v>0</v>
      </c>
      <c r="AG234" s="103">
        <f t="shared" si="427"/>
        <v>0</v>
      </c>
      <c r="AI234" s="124">
        <f>+SUMIF($O$1:$AD$1,"REAL",O234:AD234)</f>
        <v>0</v>
      </c>
    </row>
    <row r="235" spans="1:35" ht="15" customHeight="1" outlineLevel="1">
      <c r="A235" s="4" t="s">
        <v>82</v>
      </c>
      <c r="B235" s="4" t="s">
        <v>41</v>
      </c>
      <c r="C235" s="236"/>
      <c r="D235" s="223"/>
      <c r="E235" s="225"/>
      <c r="F235" s="12" t="s">
        <v>105</v>
      </c>
      <c r="G235" s="35"/>
      <c r="H235" s="35"/>
      <c r="I235" s="35"/>
      <c r="J235" s="35"/>
      <c r="K235" s="35"/>
      <c r="L235" s="35"/>
      <c r="M235" s="35"/>
      <c r="N235" s="35"/>
      <c r="O235" s="99"/>
      <c r="P235" s="99">
        <v>0</v>
      </c>
      <c r="Q235" s="99">
        <v>0</v>
      </c>
      <c r="R235" s="99">
        <v>0</v>
      </c>
      <c r="S235" s="99">
        <v>0</v>
      </c>
      <c r="T235" s="99">
        <v>0</v>
      </c>
      <c r="U235" s="99">
        <v>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99">
        <v>0</v>
      </c>
      <c r="AE235" s="99">
        <v>0</v>
      </c>
      <c r="AF235" s="104">
        <f t="shared" si="426"/>
        <v>0</v>
      </c>
      <c r="AG235" s="105">
        <f t="shared" si="427"/>
        <v>0</v>
      </c>
    </row>
    <row r="236" spans="1:35" ht="15" customHeight="1" outlineLevel="1">
      <c r="A236" s="4" t="s">
        <v>82</v>
      </c>
      <c r="B236" s="4" t="s">
        <v>41</v>
      </c>
      <c r="C236" s="236"/>
      <c r="D236" s="223"/>
      <c r="E236" s="225"/>
      <c r="F236" s="12" t="s">
        <v>106</v>
      </c>
      <c r="G236" s="35"/>
      <c r="H236" s="35"/>
      <c r="I236" s="35"/>
      <c r="J236" s="35"/>
      <c r="K236" s="35"/>
      <c r="L236" s="35"/>
      <c r="M236" s="35"/>
      <c r="N236" s="35"/>
      <c r="O236" s="99"/>
      <c r="P236" s="99">
        <v>0</v>
      </c>
      <c r="Q236" s="99">
        <v>0</v>
      </c>
      <c r="R236" s="99">
        <v>0</v>
      </c>
      <c r="S236" s="99">
        <v>0</v>
      </c>
      <c r="T236" s="99">
        <v>0</v>
      </c>
      <c r="U236" s="99">
        <v>0</v>
      </c>
      <c r="V236" s="99">
        <v>0</v>
      </c>
      <c r="W236" s="99">
        <v>0</v>
      </c>
      <c r="X236" s="99">
        <v>0</v>
      </c>
      <c r="Y236" s="99">
        <v>0</v>
      </c>
      <c r="Z236" s="99">
        <v>0</v>
      </c>
      <c r="AA236" s="99">
        <v>0</v>
      </c>
      <c r="AB236" s="99">
        <v>0</v>
      </c>
      <c r="AC236" s="99">
        <v>0</v>
      </c>
      <c r="AD236" s="99">
        <v>0</v>
      </c>
      <c r="AE236" s="99">
        <v>0</v>
      </c>
      <c r="AF236" s="104">
        <f t="shared" si="426"/>
        <v>0</v>
      </c>
      <c r="AG236" s="105">
        <f t="shared" si="427"/>
        <v>0</v>
      </c>
    </row>
    <row r="237" spans="1:35" ht="15" customHeight="1" outlineLevel="1">
      <c r="A237" s="4" t="s">
        <v>82</v>
      </c>
      <c r="B237" s="4" t="s">
        <v>41</v>
      </c>
      <c r="C237" s="236"/>
      <c r="D237" s="223"/>
      <c r="E237" s="225"/>
      <c r="F237" s="12" t="s">
        <v>107</v>
      </c>
      <c r="G237" s="35"/>
      <c r="H237" s="35"/>
      <c r="I237" s="35"/>
      <c r="J237" s="35"/>
      <c r="K237" s="35"/>
      <c r="L237" s="35"/>
      <c r="M237" s="35"/>
      <c r="N237" s="35"/>
      <c r="O237" s="99"/>
      <c r="P237" s="99">
        <v>0</v>
      </c>
      <c r="Q237" s="99">
        <v>0</v>
      </c>
      <c r="R237" s="99">
        <v>0</v>
      </c>
      <c r="S237" s="99">
        <v>0</v>
      </c>
      <c r="T237" s="99">
        <v>0</v>
      </c>
      <c r="U237" s="99">
        <v>0</v>
      </c>
      <c r="V237" s="99">
        <v>0</v>
      </c>
      <c r="W237" s="99">
        <v>0</v>
      </c>
      <c r="X237" s="99">
        <v>0</v>
      </c>
      <c r="Y237" s="99">
        <v>0</v>
      </c>
      <c r="Z237" s="99">
        <v>0</v>
      </c>
      <c r="AA237" s="99">
        <v>0</v>
      </c>
      <c r="AB237" s="99">
        <v>0</v>
      </c>
      <c r="AC237" s="99">
        <v>0</v>
      </c>
      <c r="AD237" s="99">
        <v>0</v>
      </c>
      <c r="AE237" s="99">
        <v>0</v>
      </c>
      <c r="AF237" s="104"/>
      <c r="AG237" s="105"/>
    </row>
    <row r="238" spans="1:35" s="8" customFormat="1" ht="15" customHeight="1">
      <c r="A238" s="4" t="s">
        <v>82</v>
      </c>
      <c r="B238" s="4" t="s">
        <v>41</v>
      </c>
      <c r="C238" s="236"/>
      <c r="D238" s="223"/>
      <c r="E238" s="225"/>
      <c r="F238" s="13" t="s">
        <v>90</v>
      </c>
      <c r="G238" s="36"/>
      <c r="H238" s="36"/>
      <c r="I238" s="36"/>
      <c r="J238" s="36"/>
      <c r="K238" s="36"/>
      <c r="L238" s="36"/>
      <c r="M238" s="36"/>
      <c r="N238" s="36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10" t="str">
        <f t="shared" ref="AF238:AG238" si="428">+IFERROR(AF234/AF233,"")</f>
        <v/>
      </c>
      <c r="AG238" s="111" t="str">
        <f t="shared" si="428"/>
        <v/>
      </c>
      <c r="AH238" s="4"/>
      <c r="AI238" s="1"/>
    </row>
    <row r="239" spans="1:35" s="8" customFormat="1" ht="15" customHeight="1">
      <c r="A239" s="4" t="s">
        <v>82</v>
      </c>
      <c r="B239" s="8" t="s">
        <v>108</v>
      </c>
      <c r="C239" s="236"/>
      <c r="D239" s="223"/>
      <c r="E239" s="225" t="s">
        <v>108</v>
      </c>
      <c r="F239" s="10" t="s">
        <v>40</v>
      </c>
      <c r="G239" s="19"/>
      <c r="H239" s="19"/>
      <c r="I239" s="19"/>
      <c r="J239" s="19"/>
      <c r="K239" s="19"/>
      <c r="L239" s="19"/>
      <c r="M239" s="19"/>
      <c r="N239" s="19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100"/>
      <c r="AG239" s="101"/>
      <c r="AH239" s="4"/>
      <c r="AI239" s="124">
        <f>+SUMIF($O$1:$AD$1,"REAL",O239:AD239)</f>
        <v>0</v>
      </c>
    </row>
    <row r="240" spans="1:35" s="8" customFormat="1" ht="15" customHeight="1">
      <c r="A240" s="4" t="s">
        <v>82</v>
      </c>
      <c r="B240" s="8" t="s">
        <v>108</v>
      </c>
      <c r="C240" s="236"/>
      <c r="D240" s="223"/>
      <c r="E240" s="225"/>
      <c r="F240" s="11" t="s">
        <v>88</v>
      </c>
      <c r="G240" s="34"/>
      <c r="H240" s="34"/>
      <c r="I240" s="34"/>
      <c r="J240" s="34"/>
      <c r="K240" s="34"/>
      <c r="L240" s="34"/>
      <c r="M240" s="34"/>
      <c r="N240" s="34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102"/>
      <c r="AG240" s="103"/>
      <c r="AH240" s="4"/>
      <c r="AI240" s="124">
        <f>+SUMIF($O$1:$AD$1,"REAL",O240:AD240)</f>
        <v>0</v>
      </c>
    </row>
    <row r="241" spans="1:35" s="8" customFormat="1" ht="15" customHeight="1">
      <c r="A241" s="4" t="s">
        <v>82</v>
      </c>
      <c r="B241" s="8" t="s">
        <v>108</v>
      </c>
      <c r="C241" s="236"/>
      <c r="D241" s="223"/>
      <c r="E241" s="225"/>
      <c r="F241" s="12" t="s">
        <v>110</v>
      </c>
      <c r="G241" s="35"/>
      <c r="H241" s="35"/>
      <c r="I241" s="35"/>
      <c r="J241" s="35"/>
      <c r="K241" s="35"/>
      <c r="L241" s="35"/>
      <c r="M241" s="35"/>
      <c r="N241" s="35"/>
      <c r="O241" s="99"/>
      <c r="P241" s="99">
        <v>0</v>
      </c>
      <c r="Q241" s="99">
        <v>0</v>
      </c>
      <c r="R241" s="99">
        <v>0</v>
      </c>
      <c r="S241" s="99">
        <v>0</v>
      </c>
      <c r="T241" s="99">
        <v>0</v>
      </c>
      <c r="U241" s="99">
        <v>0</v>
      </c>
      <c r="V241" s="99">
        <v>0</v>
      </c>
      <c r="W241" s="99">
        <v>0</v>
      </c>
      <c r="X241" s="99">
        <v>0</v>
      </c>
      <c r="Y241" s="99">
        <v>0</v>
      </c>
      <c r="Z241" s="99">
        <v>0</v>
      </c>
      <c r="AA241" s="99">
        <v>0</v>
      </c>
      <c r="AB241" s="99">
        <v>0</v>
      </c>
      <c r="AC241" s="99">
        <v>0</v>
      </c>
      <c r="AD241" s="99">
        <v>0</v>
      </c>
      <c r="AE241" s="99">
        <v>0</v>
      </c>
      <c r="AF241" s="104"/>
      <c r="AG241" s="105"/>
      <c r="AH241" s="4"/>
      <c r="AI241" s="1"/>
    </row>
    <row r="242" spans="1:35" s="8" customFormat="1" ht="15" customHeight="1">
      <c r="A242" s="4" t="s">
        <v>82</v>
      </c>
      <c r="B242" s="8" t="s">
        <v>108</v>
      </c>
      <c r="C242" s="236"/>
      <c r="D242" s="223"/>
      <c r="E242" s="225"/>
      <c r="F242" s="12" t="s">
        <v>111</v>
      </c>
      <c r="G242" s="35"/>
      <c r="H242" s="35"/>
      <c r="I242" s="35"/>
      <c r="J242" s="35"/>
      <c r="K242" s="35"/>
      <c r="L242" s="35"/>
      <c r="M242" s="35"/>
      <c r="N242" s="35"/>
      <c r="O242" s="99"/>
      <c r="P242" s="99">
        <v>0</v>
      </c>
      <c r="Q242" s="99">
        <v>0</v>
      </c>
      <c r="R242" s="99">
        <v>0</v>
      </c>
      <c r="S242" s="99">
        <v>0</v>
      </c>
      <c r="T242" s="99">
        <v>0</v>
      </c>
      <c r="U242" s="99">
        <v>0</v>
      </c>
      <c r="V242" s="99">
        <v>0</v>
      </c>
      <c r="W242" s="99">
        <v>0</v>
      </c>
      <c r="X242" s="99">
        <v>0</v>
      </c>
      <c r="Y242" s="99">
        <v>0</v>
      </c>
      <c r="Z242" s="99">
        <v>0</v>
      </c>
      <c r="AA242" s="99">
        <v>0</v>
      </c>
      <c r="AB242" s="99">
        <v>0</v>
      </c>
      <c r="AC242" s="99">
        <v>0</v>
      </c>
      <c r="AD242" s="99">
        <v>0</v>
      </c>
      <c r="AE242" s="99">
        <v>0</v>
      </c>
      <c r="AF242" s="104"/>
      <c r="AG242" s="105"/>
      <c r="AH242" s="4"/>
      <c r="AI242" s="1"/>
    </row>
    <row r="243" spans="1:35" s="8" customFormat="1" ht="15" customHeight="1">
      <c r="A243" s="4" t="s">
        <v>82</v>
      </c>
      <c r="B243" s="8" t="s">
        <v>108</v>
      </c>
      <c r="C243" s="236"/>
      <c r="D243" s="223"/>
      <c r="E243" s="225"/>
      <c r="F243" s="12" t="s">
        <v>112</v>
      </c>
      <c r="G243" s="35"/>
      <c r="H243" s="35"/>
      <c r="I243" s="35"/>
      <c r="J243" s="35"/>
      <c r="K243" s="35"/>
      <c r="L243" s="35"/>
      <c r="M243" s="35"/>
      <c r="N243" s="35"/>
      <c r="O243" s="99"/>
      <c r="P243" s="99">
        <v>0</v>
      </c>
      <c r="Q243" s="99">
        <v>0</v>
      </c>
      <c r="R243" s="99">
        <v>0</v>
      </c>
      <c r="S243" s="99">
        <v>0</v>
      </c>
      <c r="T243" s="99">
        <v>0</v>
      </c>
      <c r="U243" s="99">
        <v>0</v>
      </c>
      <c r="V243" s="99">
        <v>0</v>
      </c>
      <c r="W243" s="99">
        <v>0</v>
      </c>
      <c r="X243" s="99">
        <v>0</v>
      </c>
      <c r="Y243" s="99">
        <v>0</v>
      </c>
      <c r="Z243" s="99">
        <v>0</v>
      </c>
      <c r="AA243" s="99">
        <v>0</v>
      </c>
      <c r="AB243" s="99">
        <v>0</v>
      </c>
      <c r="AC243" s="99">
        <v>0</v>
      </c>
      <c r="AD243" s="99">
        <v>0</v>
      </c>
      <c r="AE243" s="99">
        <v>0</v>
      </c>
      <c r="AF243" s="104"/>
      <c r="AG243" s="105"/>
      <c r="AH243" s="4"/>
      <c r="AI243" s="1"/>
    </row>
    <row r="244" spans="1:35" s="8" customFormat="1" ht="15" customHeight="1">
      <c r="A244" s="4" t="s">
        <v>82</v>
      </c>
      <c r="B244" s="8" t="s">
        <v>108</v>
      </c>
      <c r="C244" s="236"/>
      <c r="D244" s="223"/>
      <c r="E244" s="225"/>
      <c r="F244" s="13" t="s">
        <v>90</v>
      </c>
      <c r="G244" s="36"/>
      <c r="H244" s="36"/>
      <c r="I244" s="36"/>
      <c r="J244" s="36"/>
      <c r="K244" s="36"/>
      <c r="L244" s="36"/>
      <c r="M244" s="36"/>
      <c r="N244" s="36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10"/>
      <c r="AG244" s="111"/>
      <c r="AH244" s="4"/>
      <c r="AI244" s="1"/>
    </row>
    <row r="245" spans="1:35" s="8" customFormat="1" ht="15" customHeight="1">
      <c r="A245" s="4" t="s">
        <v>82</v>
      </c>
      <c r="B245" s="8" t="s">
        <v>109</v>
      </c>
      <c r="C245" s="236"/>
      <c r="D245" s="223"/>
      <c r="E245" s="225" t="s">
        <v>109</v>
      </c>
      <c r="F245" s="10" t="s">
        <v>40</v>
      </c>
      <c r="G245" s="19"/>
      <c r="H245" s="19"/>
      <c r="I245" s="19"/>
      <c r="J245" s="19"/>
      <c r="K245" s="19"/>
      <c r="L245" s="19"/>
      <c r="M245" s="19"/>
      <c r="N245" s="19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  <c r="AF245" s="100"/>
      <c r="AG245" s="101"/>
      <c r="AH245" s="4"/>
      <c r="AI245" s="124">
        <f>+SUMIF($O$1:$AD$1,"REAL",O245:AD245)</f>
        <v>0</v>
      </c>
    </row>
    <row r="246" spans="1:35" s="8" customFormat="1" ht="15" customHeight="1">
      <c r="A246" s="4" t="s">
        <v>82</v>
      </c>
      <c r="B246" s="8" t="s">
        <v>109</v>
      </c>
      <c r="C246" s="236"/>
      <c r="D246" s="223"/>
      <c r="E246" s="225"/>
      <c r="F246" s="11" t="s">
        <v>88</v>
      </c>
      <c r="G246" s="34"/>
      <c r="H246" s="34"/>
      <c r="I246" s="34"/>
      <c r="J246" s="34"/>
      <c r="K246" s="34"/>
      <c r="L246" s="34"/>
      <c r="M246" s="34"/>
      <c r="N246" s="34"/>
      <c r="O246" s="98"/>
      <c r="P246" s="98">
        <f>+SUM(P247:P249)</f>
        <v>0</v>
      </c>
      <c r="Q246" s="98">
        <f t="shared" ref="Q246:Y246" si="429">+SUM(Q247:Q249)</f>
        <v>0</v>
      </c>
      <c r="R246" s="98">
        <f t="shared" si="429"/>
        <v>0</v>
      </c>
      <c r="S246" s="98">
        <f t="shared" si="429"/>
        <v>0</v>
      </c>
      <c r="T246" s="98">
        <f t="shared" si="429"/>
        <v>0</v>
      </c>
      <c r="U246" s="98">
        <f t="shared" si="429"/>
        <v>0</v>
      </c>
      <c r="V246" s="98">
        <f t="shared" si="429"/>
        <v>0</v>
      </c>
      <c r="W246" s="98">
        <f t="shared" si="429"/>
        <v>0</v>
      </c>
      <c r="X246" s="98">
        <f t="shared" si="429"/>
        <v>0</v>
      </c>
      <c r="Y246" s="98">
        <f t="shared" si="429"/>
        <v>0</v>
      </c>
      <c r="Z246" s="98">
        <f t="shared" ref="Z246:AA246" si="430">+SUM(Z247:Z249)</f>
        <v>0</v>
      </c>
      <c r="AA246" s="98">
        <f t="shared" si="430"/>
        <v>0</v>
      </c>
      <c r="AB246" s="98">
        <f t="shared" ref="AB246:AC246" si="431">+SUM(AB247:AB249)</f>
        <v>0</v>
      </c>
      <c r="AC246" s="98">
        <f t="shared" si="431"/>
        <v>0</v>
      </c>
      <c r="AD246" s="98">
        <f t="shared" ref="AD246:AE246" si="432">+SUM(AD247:AD249)</f>
        <v>0</v>
      </c>
      <c r="AE246" s="98">
        <f t="shared" si="432"/>
        <v>0</v>
      </c>
      <c r="AF246" s="102"/>
      <c r="AG246" s="103"/>
      <c r="AH246" s="4"/>
      <c r="AI246" s="124">
        <f>+SUMIF($O$1:$AD$1,"REAL",O246:AD246)</f>
        <v>0</v>
      </c>
    </row>
    <row r="247" spans="1:35" s="8" customFormat="1" ht="15" customHeight="1">
      <c r="A247" s="4" t="s">
        <v>82</v>
      </c>
      <c r="B247" s="8" t="s">
        <v>109</v>
      </c>
      <c r="C247" s="236"/>
      <c r="D247" s="223"/>
      <c r="E247" s="225"/>
      <c r="F247" s="12" t="s">
        <v>113</v>
      </c>
      <c r="G247" s="35"/>
      <c r="H247" s="35"/>
      <c r="I247" s="35"/>
      <c r="J247" s="35"/>
      <c r="K247" s="35"/>
      <c r="L247" s="35"/>
      <c r="M247" s="35"/>
      <c r="N247" s="35"/>
      <c r="O247" s="99"/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X247" s="99">
        <v>0</v>
      </c>
      <c r="Y247" s="99">
        <v>0</v>
      </c>
      <c r="Z247" s="99">
        <v>0</v>
      </c>
      <c r="AA247" s="99">
        <v>0</v>
      </c>
      <c r="AB247" s="99">
        <v>0</v>
      </c>
      <c r="AC247" s="99">
        <v>0</v>
      </c>
      <c r="AD247" s="99">
        <v>0</v>
      </c>
      <c r="AE247" s="99">
        <v>0</v>
      </c>
      <c r="AF247" s="104"/>
      <c r="AG247" s="105"/>
      <c r="AH247" s="4"/>
      <c r="AI247" s="1"/>
    </row>
    <row r="248" spans="1:35" s="8" customFormat="1" ht="15" customHeight="1">
      <c r="A248" s="4" t="s">
        <v>82</v>
      </c>
      <c r="B248" s="8" t="s">
        <v>109</v>
      </c>
      <c r="C248" s="236"/>
      <c r="D248" s="223"/>
      <c r="E248" s="225"/>
      <c r="F248" s="12" t="s">
        <v>114</v>
      </c>
      <c r="G248" s="35"/>
      <c r="H248" s="35"/>
      <c r="I248" s="35"/>
      <c r="J248" s="35"/>
      <c r="K248" s="35"/>
      <c r="L248" s="35"/>
      <c r="M248" s="35"/>
      <c r="N248" s="35"/>
      <c r="O248" s="99"/>
      <c r="P248" s="99">
        <v>0</v>
      </c>
      <c r="Q248" s="99">
        <v>0</v>
      </c>
      <c r="R248" s="99">
        <v>0</v>
      </c>
      <c r="S248" s="99">
        <v>0</v>
      </c>
      <c r="T248" s="99">
        <v>0</v>
      </c>
      <c r="U248" s="99">
        <v>0</v>
      </c>
      <c r="V248" s="99">
        <v>0</v>
      </c>
      <c r="W248" s="99">
        <v>0</v>
      </c>
      <c r="X248" s="99">
        <v>0</v>
      </c>
      <c r="Y248" s="99">
        <v>0</v>
      </c>
      <c r="Z248" s="99">
        <v>0</v>
      </c>
      <c r="AA248" s="99">
        <v>0</v>
      </c>
      <c r="AB248" s="99">
        <v>0</v>
      </c>
      <c r="AC248" s="99">
        <v>0</v>
      </c>
      <c r="AD248" s="99">
        <v>0</v>
      </c>
      <c r="AE248" s="99">
        <v>0</v>
      </c>
      <c r="AF248" s="104"/>
      <c r="AG248" s="105"/>
      <c r="AH248" s="4"/>
      <c r="AI248" s="1"/>
    </row>
    <row r="249" spans="1:35" s="8" customFormat="1" ht="15" customHeight="1">
      <c r="A249" s="4" t="s">
        <v>82</v>
      </c>
      <c r="B249" s="8" t="s">
        <v>109</v>
      </c>
      <c r="C249" s="236"/>
      <c r="D249" s="223"/>
      <c r="E249" s="225"/>
      <c r="F249" s="12" t="s">
        <v>115</v>
      </c>
      <c r="G249" s="35"/>
      <c r="H249" s="35"/>
      <c r="I249" s="35"/>
      <c r="J249" s="35"/>
      <c r="K249" s="35"/>
      <c r="L249" s="35"/>
      <c r="M249" s="35"/>
      <c r="N249" s="35"/>
      <c r="O249" s="99"/>
      <c r="P249" s="99">
        <v>0</v>
      </c>
      <c r="Q249" s="99">
        <v>0</v>
      </c>
      <c r="R249" s="99">
        <v>0</v>
      </c>
      <c r="S249" s="99">
        <v>0</v>
      </c>
      <c r="T249" s="99">
        <v>0</v>
      </c>
      <c r="U249" s="99">
        <v>0</v>
      </c>
      <c r="V249" s="99">
        <v>0</v>
      </c>
      <c r="W249" s="99">
        <v>0</v>
      </c>
      <c r="X249" s="99">
        <v>0</v>
      </c>
      <c r="Y249" s="99">
        <v>0</v>
      </c>
      <c r="Z249" s="99">
        <v>0</v>
      </c>
      <c r="AA249" s="99">
        <v>0</v>
      </c>
      <c r="AB249" s="99">
        <v>0</v>
      </c>
      <c r="AC249" s="99">
        <v>0</v>
      </c>
      <c r="AD249" s="99">
        <v>0</v>
      </c>
      <c r="AE249" s="99">
        <v>0</v>
      </c>
      <c r="AF249" s="104"/>
      <c r="AG249" s="105"/>
      <c r="AH249" s="4"/>
      <c r="AI249" s="1"/>
    </row>
    <row r="250" spans="1:35" s="8" customFormat="1" ht="15" customHeight="1">
      <c r="A250" s="4" t="s">
        <v>82</v>
      </c>
      <c r="B250" s="8" t="s">
        <v>109</v>
      </c>
      <c r="C250" s="236"/>
      <c r="D250" s="224"/>
      <c r="E250" s="225"/>
      <c r="F250" s="13" t="s">
        <v>90</v>
      </c>
      <c r="G250" s="36"/>
      <c r="H250" s="36"/>
      <c r="I250" s="36"/>
      <c r="J250" s="36"/>
      <c r="K250" s="36"/>
      <c r="L250" s="36"/>
      <c r="M250" s="36"/>
      <c r="N250" s="36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10"/>
      <c r="AG250" s="111"/>
      <c r="AH250" s="4"/>
      <c r="AI250" s="1"/>
    </row>
    <row r="251" spans="1:35" ht="15" customHeight="1">
      <c r="A251" s="4" t="s">
        <v>82</v>
      </c>
      <c r="B251" s="4" t="s">
        <v>61</v>
      </c>
      <c r="C251" s="236"/>
      <c r="D251" s="226" t="s">
        <v>38</v>
      </c>
      <c r="E251" s="225" t="s">
        <v>61</v>
      </c>
      <c r="F251" s="10" t="s">
        <v>40</v>
      </c>
      <c r="G251" s="19"/>
      <c r="H251" s="19"/>
      <c r="I251" s="19"/>
      <c r="J251" s="19"/>
      <c r="K251" s="19"/>
      <c r="L251" s="19"/>
      <c r="M251" s="19"/>
      <c r="N251" s="19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  <c r="AE251" s="97"/>
      <c r="AF251" s="100">
        <f t="shared" ref="AF251:AF252" si="433">+SUM(O251:R251)</f>
        <v>0</v>
      </c>
      <c r="AG251" s="101">
        <f t="shared" ref="AG251:AG252" si="434">+SUM(S251:AD251)</f>
        <v>0</v>
      </c>
      <c r="AI251" s="124">
        <f>+SUMIF($O$1:$AD$1,"REAL",O251:AD251)</f>
        <v>0</v>
      </c>
    </row>
    <row r="252" spans="1:35" ht="15" customHeight="1">
      <c r="A252" s="4" t="s">
        <v>82</v>
      </c>
      <c r="B252" s="4" t="s">
        <v>61</v>
      </c>
      <c r="C252" s="236"/>
      <c r="D252" s="226"/>
      <c r="E252" s="225"/>
      <c r="F252" s="11" t="s">
        <v>88</v>
      </c>
      <c r="G252" s="34"/>
      <c r="H252" s="34"/>
      <c r="I252" s="34"/>
      <c r="J252" s="34"/>
      <c r="K252" s="34"/>
      <c r="L252" s="34"/>
      <c r="M252" s="34"/>
      <c r="N252" s="34"/>
      <c r="O252" s="98"/>
      <c r="P252" s="98">
        <v>0</v>
      </c>
      <c r="Q252" s="98">
        <v>0</v>
      </c>
      <c r="R252" s="98">
        <v>0</v>
      </c>
      <c r="S252" s="98">
        <v>0</v>
      </c>
      <c r="T252" s="98">
        <v>0</v>
      </c>
      <c r="U252" s="98">
        <v>0</v>
      </c>
      <c r="V252" s="98">
        <v>0</v>
      </c>
      <c r="W252" s="98">
        <v>0</v>
      </c>
      <c r="X252" s="98">
        <v>0</v>
      </c>
      <c r="Y252" s="98">
        <v>0</v>
      </c>
      <c r="Z252" s="98">
        <v>0</v>
      </c>
      <c r="AA252" s="98">
        <v>0</v>
      </c>
      <c r="AB252" s="98">
        <v>0</v>
      </c>
      <c r="AC252" s="98">
        <v>0</v>
      </c>
      <c r="AD252" s="98">
        <v>0</v>
      </c>
      <c r="AE252" s="98">
        <v>0</v>
      </c>
      <c r="AF252" s="102">
        <f t="shared" si="433"/>
        <v>0</v>
      </c>
      <c r="AG252" s="103">
        <f t="shared" si="434"/>
        <v>0</v>
      </c>
      <c r="AI252" s="124">
        <f>+SUMIF($O$1:$AD$1,"REAL",O252:AD252)</f>
        <v>0</v>
      </c>
    </row>
    <row r="253" spans="1:35" s="8" customFormat="1" ht="15" customHeight="1">
      <c r="A253" s="4" t="s">
        <v>82</v>
      </c>
      <c r="B253" s="4" t="s">
        <v>61</v>
      </c>
      <c r="C253" s="236"/>
      <c r="D253" s="226"/>
      <c r="E253" s="225"/>
      <c r="F253" s="13" t="s">
        <v>90</v>
      </c>
      <c r="G253" s="36"/>
      <c r="H253" s="36"/>
      <c r="I253" s="36"/>
      <c r="J253" s="36"/>
      <c r="K253" s="36"/>
      <c r="L253" s="36"/>
      <c r="M253" s="36"/>
      <c r="N253" s="36"/>
      <c r="O253" s="36"/>
      <c r="P253" s="36" t="str">
        <f t="shared" ref="P253:Y253" si="435">+IFERROR(P252/P251,"")</f>
        <v/>
      </c>
      <c r="Q253" s="36" t="str">
        <f t="shared" si="435"/>
        <v/>
      </c>
      <c r="R253" s="36" t="str">
        <f t="shared" si="435"/>
        <v/>
      </c>
      <c r="S253" s="36" t="str">
        <f t="shared" si="435"/>
        <v/>
      </c>
      <c r="T253" s="36" t="str">
        <f t="shared" si="435"/>
        <v/>
      </c>
      <c r="U253" s="36" t="str">
        <f t="shared" si="435"/>
        <v/>
      </c>
      <c r="V253" s="36" t="str">
        <f t="shared" si="435"/>
        <v/>
      </c>
      <c r="W253" s="36" t="str">
        <f t="shared" si="435"/>
        <v/>
      </c>
      <c r="X253" s="36" t="str">
        <f t="shared" si="435"/>
        <v/>
      </c>
      <c r="Y253" s="36" t="str">
        <f t="shared" si="435"/>
        <v/>
      </c>
      <c r="Z253" s="36" t="str">
        <f t="shared" ref="Z253:AA253" si="436">+IFERROR(Z252/Z251,"")</f>
        <v/>
      </c>
      <c r="AA253" s="36" t="str">
        <f t="shared" si="436"/>
        <v/>
      </c>
      <c r="AB253" s="36" t="str">
        <f t="shared" ref="AB253:AC253" si="437">+IFERROR(AB252/AB251,"")</f>
        <v/>
      </c>
      <c r="AC253" s="36" t="str">
        <f t="shared" si="437"/>
        <v/>
      </c>
      <c r="AD253" s="36" t="str">
        <f t="shared" ref="AD253:AE253" si="438">+IFERROR(AD252/AD251,"")</f>
        <v/>
      </c>
      <c r="AE253" s="36" t="str">
        <f t="shared" si="438"/>
        <v/>
      </c>
      <c r="AF253" s="53" t="str">
        <f t="shared" ref="AF253:AG253" si="439">+IFERROR(AF252/AF251,"")</f>
        <v/>
      </c>
      <c r="AG253" s="54" t="str">
        <f t="shared" si="439"/>
        <v/>
      </c>
      <c r="AH253" s="4"/>
      <c r="AI253" s="1"/>
    </row>
    <row r="254" spans="1:35" ht="15" customHeight="1">
      <c r="A254" s="4" t="s">
        <v>82</v>
      </c>
      <c r="B254" s="4" t="s">
        <v>62</v>
      </c>
      <c r="C254" s="236"/>
      <c r="D254" s="226"/>
      <c r="E254" s="225" t="s">
        <v>62</v>
      </c>
      <c r="F254" s="10" t="s">
        <v>40</v>
      </c>
      <c r="G254" s="19"/>
      <c r="H254" s="19"/>
      <c r="I254" s="19"/>
      <c r="J254" s="19"/>
      <c r="K254" s="19"/>
      <c r="L254" s="19"/>
      <c r="M254" s="19"/>
      <c r="N254" s="19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100">
        <f t="shared" ref="AF254:AF255" si="440">+SUM(O254:R254)</f>
        <v>0</v>
      </c>
      <c r="AG254" s="101">
        <f t="shared" ref="AG254:AG255" si="441">+SUM(S254:AD254)</f>
        <v>0</v>
      </c>
      <c r="AI254" s="124">
        <f>+SUMIF($O$1:$AD$1,"REAL",O254:AD254)</f>
        <v>0</v>
      </c>
    </row>
    <row r="255" spans="1:35" ht="15" customHeight="1">
      <c r="A255" s="4" t="s">
        <v>82</v>
      </c>
      <c r="B255" s="4" t="s">
        <v>62</v>
      </c>
      <c r="C255" s="236"/>
      <c r="D255" s="226"/>
      <c r="E255" s="225"/>
      <c r="F255" s="11" t="s">
        <v>88</v>
      </c>
      <c r="G255" s="34"/>
      <c r="H255" s="34"/>
      <c r="I255" s="34"/>
      <c r="J255" s="34"/>
      <c r="K255" s="34"/>
      <c r="L255" s="34"/>
      <c r="M255" s="34"/>
      <c r="N255" s="34"/>
      <c r="O255" s="98"/>
      <c r="P255" s="98">
        <v>0</v>
      </c>
      <c r="Q255" s="98">
        <v>0</v>
      </c>
      <c r="R255" s="98">
        <v>0</v>
      </c>
      <c r="S255" s="98">
        <v>0</v>
      </c>
      <c r="T255" s="98">
        <v>0</v>
      </c>
      <c r="U255" s="98">
        <v>0</v>
      </c>
      <c r="V255" s="98">
        <v>0</v>
      </c>
      <c r="W255" s="98">
        <v>0</v>
      </c>
      <c r="X255" s="98">
        <v>0</v>
      </c>
      <c r="Y255" s="98">
        <v>0</v>
      </c>
      <c r="Z255" s="98">
        <v>0</v>
      </c>
      <c r="AA255" s="98">
        <v>0</v>
      </c>
      <c r="AB255" s="98">
        <v>0</v>
      </c>
      <c r="AC255" s="98">
        <v>0</v>
      </c>
      <c r="AD255" s="98">
        <v>0</v>
      </c>
      <c r="AE255" s="98">
        <v>0</v>
      </c>
      <c r="AF255" s="102">
        <f t="shared" si="440"/>
        <v>0</v>
      </c>
      <c r="AG255" s="103">
        <f t="shared" si="441"/>
        <v>0</v>
      </c>
      <c r="AI255" s="124">
        <f>+SUMIF($O$1:$AD$1,"REAL",O255:AD255)</f>
        <v>0</v>
      </c>
    </row>
    <row r="256" spans="1:35" s="8" customFormat="1" ht="15" customHeight="1">
      <c r="A256" s="4" t="s">
        <v>82</v>
      </c>
      <c r="B256" s="4" t="s">
        <v>62</v>
      </c>
      <c r="C256" s="236"/>
      <c r="D256" s="226"/>
      <c r="E256" s="225"/>
      <c r="F256" s="13" t="s">
        <v>90</v>
      </c>
      <c r="G256" s="36"/>
      <c r="H256" s="36"/>
      <c r="I256" s="36"/>
      <c r="J256" s="36"/>
      <c r="K256" s="36"/>
      <c r="L256" s="36"/>
      <c r="M256" s="36"/>
      <c r="N256" s="36"/>
      <c r="O256" s="36"/>
      <c r="P256" s="36" t="str">
        <f t="shared" ref="P256:Y256" si="442">+IFERROR(P255/P254,"")</f>
        <v/>
      </c>
      <c r="Q256" s="36" t="str">
        <f t="shared" si="442"/>
        <v/>
      </c>
      <c r="R256" s="36" t="str">
        <f t="shared" si="442"/>
        <v/>
      </c>
      <c r="S256" s="36" t="str">
        <f t="shared" si="442"/>
        <v/>
      </c>
      <c r="T256" s="36" t="str">
        <f t="shared" si="442"/>
        <v/>
      </c>
      <c r="U256" s="36" t="str">
        <f t="shared" si="442"/>
        <v/>
      </c>
      <c r="V256" s="36" t="str">
        <f t="shared" si="442"/>
        <v/>
      </c>
      <c r="W256" s="36" t="str">
        <f t="shared" si="442"/>
        <v/>
      </c>
      <c r="X256" s="36" t="str">
        <f t="shared" si="442"/>
        <v/>
      </c>
      <c r="Y256" s="36" t="str">
        <f t="shared" si="442"/>
        <v/>
      </c>
      <c r="Z256" s="36" t="str">
        <f t="shared" ref="Z256:AA256" si="443">+IFERROR(Z255/Z254,"")</f>
        <v/>
      </c>
      <c r="AA256" s="36" t="str">
        <f t="shared" si="443"/>
        <v/>
      </c>
      <c r="AB256" s="36" t="str">
        <f t="shared" ref="AB256:AC256" si="444">+IFERROR(AB255/AB254,"")</f>
        <v/>
      </c>
      <c r="AC256" s="36" t="str">
        <f t="shared" si="444"/>
        <v/>
      </c>
      <c r="AD256" s="36" t="str">
        <f t="shared" ref="AD256:AE256" si="445">+IFERROR(AD255/AD254,"")</f>
        <v/>
      </c>
      <c r="AE256" s="36" t="str">
        <f t="shared" si="445"/>
        <v/>
      </c>
      <c r="AF256" s="49" t="str">
        <f t="shared" ref="AF256:AG256" si="446">+IFERROR(AF255/AF254,"")</f>
        <v/>
      </c>
      <c r="AG256" s="50" t="str">
        <f t="shared" si="446"/>
        <v/>
      </c>
      <c r="AH256" s="4"/>
      <c r="AI256" s="1"/>
    </row>
    <row r="257" spans="1:35" s="8" customFormat="1" ht="15" customHeight="1">
      <c r="A257" s="4" t="s">
        <v>82</v>
      </c>
      <c r="B257" s="8" t="s">
        <v>72</v>
      </c>
      <c r="C257" s="236"/>
      <c r="D257" s="226"/>
      <c r="E257" s="225" t="s">
        <v>72</v>
      </c>
      <c r="F257" s="10" t="s">
        <v>40</v>
      </c>
      <c r="G257" s="19"/>
      <c r="H257" s="19"/>
      <c r="I257" s="19"/>
      <c r="J257" s="19"/>
      <c r="K257" s="19"/>
      <c r="L257" s="19"/>
      <c r="M257" s="19"/>
      <c r="N257" s="19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100">
        <f t="shared" ref="AF257:AF258" si="447">+SUM(O257:R257)</f>
        <v>0</v>
      </c>
      <c r="AG257" s="101">
        <f t="shared" ref="AG257:AG258" si="448">+SUM(S257:AD257)</f>
        <v>0</v>
      </c>
      <c r="AH257" s="4"/>
      <c r="AI257" s="124">
        <f>+SUMIF($O$1:$AD$1,"REAL",O257:AD257)</f>
        <v>0</v>
      </c>
    </row>
    <row r="258" spans="1:35" s="8" customFormat="1" ht="15" customHeight="1">
      <c r="A258" s="4" t="s">
        <v>82</v>
      </c>
      <c r="B258" s="8" t="s">
        <v>72</v>
      </c>
      <c r="C258" s="236"/>
      <c r="D258" s="226"/>
      <c r="E258" s="225"/>
      <c r="F258" s="11" t="s">
        <v>88</v>
      </c>
      <c r="G258" s="34"/>
      <c r="H258" s="34"/>
      <c r="I258" s="34"/>
      <c r="J258" s="34"/>
      <c r="K258" s="34"/>
      <c r="L258" s="34"/>
      <c r="M258" s="34"/>
      <c r="N258" s="34"/>
      <c r="O258" s="98"/>
      <c r="P258" s="98">
        <v>0</v>
      </c>
      <c r="Q258" s="98">
        <v>0</v>
      </c>
      <c r="R258" s="98">
        <v>0</v>
      </c>
      <c r="S258" s="98">
        <v>0</v>
      </c>
      <c r="T258" s="98">
        <v>0</v>
      </c>
      <c r="U258" s="98">
        <v>0</v>
      </c>
      <c r="V258" s="98">
        <v>0</v>
      </c>
      <c r="W258" s="98">
        <v>0</v>
      </c>
      <c r="X258" s="98">
        <v>0</v>
      </c>
      <c r="Y258" s="98">
        <v>0</v>
      </c>
      <c r="Z258" s="98">
        <v>0</v>
      </c>
      <c r="AA258" s="98">
        <v>0</v>
      </c>
      <c r="AB258" s="98">
        <v>0</v>
      </c>
      <c r="AC258" s="98">
        <v>0</v>
      </c>
      <c r="AD258" s="98">
        <v>0</v>
      </c>
      <c r="AE258" s="98">
        <v>0</v>
      </c>
      <c r="AF258" s="102">
        <f t="shared" si="447"/>
        <v>0</v>
      </c>
      <c r="AG258" s="103">
        <f t="shared" si="448"/>
        <v>0</v>
      </c>
      <c r="AH258" s="4"/>
      <c r="AI258" s="124">
        <f>+SUMIF($O$1:$AD$1,"REAL",O258:AD258)</f>
        <v>0</v>
      </c>
    </row>
    <row r="259" spans="1:35" s="8" customFormat="1" ht="15" customHeight="1">
      <c r="A259" s="4" t="s">
        <v>82</v>
      </c>
      <c r="B259" s="8" t="s">
        <v>72</v>
      </c>
      <c r="C259" s="236"/>
      <c r="D259" s="226"/>
      <c r="E259" s="225"/>
      <c r="F259" s="13" t="s">
        <v>90</v>
      </c>
      <c r="G259" s="36"/>
      <c r="H259" s="36"/>
      <c r="I259" s="36"/>
      <c r="J259" s="36"/>
      <c r="K259" s="36"/>
      <c r="L259" s="36"/>
      <c r="M259" s="36"/>
      <c r="N259" s="36"/>
      <c r="O259" s="36"/>
      <c r="P259" s="36" t="str">
        <f t="shared" ref="P259:Y259" si="449">+IFERROR(P258/P257,"")</f>
        <v/>
      </c>
      <c r="Q259" s="36" t="str">
        <f t="shared" si="449"/>
        <v/>
      </c>
      <c r="R259" s="36" t="str">
        <f t="shared" si="449"/>
        <v/>
      </c>
      <c r="S259" s="36" t="str">
        <f t="shared" si="449"/>
        <v/>
      </c>
      <c r="T259" s="36" t="str">
        <f t="shared" si="449"/>
        <v/>
      </c>
      <c r="U259" s="36" t="str">
        <f t="shared" si="449"/>
        <v/>
      </c>
      <c r="V259" s="36" t="str">
        <f t="shared" si="449"/>
        <v/>
      </c>
      <c r="W259" s="36" t="str">
        <f t="shared" si="449"/>
        <v/>
      </c>
      <c r="X259" s="36" t="str">
        <f t="shared" si="449"/>
        <v/>
      </c>
      <c r="Y259" s="36" t="str">
        <f t="shared" si="449"/>
        <v/>
      </c>
      <c r="Z259" s="36" t="str">
        <f t="shared" ref="Z259:AA259" si="450">+IFERROR(Z258/Z257,"")</f>
        <v/>
      </c>
      <c r="AA259" s="36" t="str">
        <f t="shared" si="450"/>
        <v/>
      </c>
      <c r="AB259" s="36" t="str">
        <f t="shared" ref="AB259:AC259" si="451">+IFERROR(AB258/AB257,"")</f>
        <v/>
      </c>
      <c r="AC259" s="36" t="str">
        <f t="shared" si="451"/>
        <v/>
      </c>
      <c r="AD259" s="36" t="str">
        <f t="shared" ref="AD259:AE259" si="452">+IFERROR(AD258/AD257,"")</f>
        <v/>
      </c>
      <c r="AE259" s="36" t="str">
        <f t="shared" si="452"/>
        <v/>
      </c>
      <c r="AF259" s="49" t="str">
        <f t="shared" ref="AF259:AG259" si="453">+IFERROR(AF258/AF257,"")</f>
        <v/>
      </c>
      <c r="AG259" s="50" t="str">
        <f t="shared" si="453"/>
        <v/>
      </c>
      <c r="AH259" s="4"/>
      <c r="AI259" s="1"/>
    </row>
    <row r="260" spans="1:35" s="8" customFormat="1" ht="15" customHeight="1">
      <c r="A260" s="4" t="s">
        <v>82</v>
      </c>
      <c r="B260" s="8" t="s">
        <v>73</v>
      </c>
      <c r="C260" s="236"/>
      <c r="D260" s="226"/>
      <c r="E260" s="225" t="s">
        <v>73</v>
      </c>
      <c r="F260" s="10" t="s">
        <v>40</v>
      </c>
      <c r="G260" s="19"/>
      <c r="H260" s="19"/>
      <c r="I260" s="19"/>
      <c r="J260" s="19"/>
      <c r="K260" s="19"/>
      <c r="L260" s="19"/>
      <c r="M260" s="19"/>
      <c r="N260" s="19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100">
        <f t="shared" ref="AF260:AF261" si="454">+SUM(O260:R260)</f>
        <v>0</v>
      </c>
      <c r="AG260" s="101">
        <f t="shared" ref="AG260:AG261" si="455">+SUM(S260:AD260)</f>
        <v>0</v>
      </c>
      <c r="AH260" s="4"/>
      <c r="AI260" s="124">
        <f>+SUMIF($O$1:$AD$1,"REAL",O260:AD260)</f>
        <v>0</v>
      </c>
    </row>
    <row r="261" spans="1:35" s="8" customFormat="1" ht="15" customHeight="1">
      <c r="A261" s="4" t="s">
        <v>82</v>
      </c>
      <c r="B261" s="8" t="s">
        <v>73</v>
      </c>
      <c r="C261" s="236"/>
      <c r="D261" s="226"/>
      <c r="E261" s="225"/>
      <c r="F261" s="11" t="s">
        <v>88</v>
      </c>
      <c r="G261" s="34"/>
      <c r="H261" s="34"/>
      <c r="I261" s="34"/>
      <c r="J261" s="34"/>
      <c r="K261" s="34"/>
      <c r="L261" s="34"/>
      <c r="M261" s="34"/>
      <c r="N261" s="34"/>
      <c r="O261" s="98"/>
      <c r="P261" s="98">
        <v>0</v>
      </c>
      <c r="Q261" s="98">
        <v>0</v>
      </c>
      <c r="R261" s="98">
        <v>0</v>
      </c>
      <c r="S261" s="98">
        <v>0</v>
      </c>
      <c r="T261" s="98">
        <v>0</v>
      </c>
      <c r="U261" s="98">
        <v>0</v>
      </c>
      <c r="V261" s="98">
        <v>0</v>
      </c>
      <c r="W261" s="98">
        <v>0</v>
      </c>
      <c r="X261" s="98">
        <v>0</v>
      </c>
      <c r="Y261" s="98">
        <v>0</v>
      </c>
      <c r="Z261" s="98">
        <v>0</v>
      </c>
      <c r="AA261" s="98">
        <v>0</v>
      </c>
      <c r="AB261" s="98">
        <v>0</v>
      </c>
      <c r="AC261" s="98">
        <v>0</v>
      </c>
      <c r="AD261" s="98">
        <v>0</v>
      </c>
      <c r="AE261" s="98">
        <v>0</v>
      </c>
      <c r="AF261" s="102">
        <f t="shared" si="454"/>
        <v>0</v>
      </c>
      <c r="AG261" s="103">
        <f t="shared" si="455"/>
        <v>0</v>
      </c>
      <c r="AH261" s="4"/>
      <c r="AI261" s="124">
        <f>+SUMIF($O$1:$AD$1,"REAL",O261:AD261)</f>
        <v>0</v>
      </c>
    </row>
    <row r="262" spans="1:35" s="8" customFormat="1" ht="15" customHeight="1">
      <c r="A262" s="4" t="s">
        <v>82</v>
      </c>
      <c r="B262" s="8" t="s">
        <v>73</v>
      </c>
      <c r="C262" s="236"/>
      <c r="D262" s="226"/>
      <c r="E262" s="225"/>
      <c r="F262" s="13" t="s">
        <v>90</v>
      </c>
      <c r="G262" s="36"/>
      <c r="H262" s="36"/>
      <c r="I262" s="36"/>
      <c r="J262" s="36"/>
      <c r="K262" s="36"/>
      <c r="L262" s="36"/>
      <c r="M262" s="36"/>
      <c r="N262" s="36"/>
      <c r="O262" s="36"/>
      <c r="P262" s="36" t="str">
        <f t="shared" ref="P262:Y262" si="456">+IFERROR(P261/P260,"")</f>
        <v/>
      </c>
      <c r="Q262" s="36" t="str">
        <f t="shared" si="456"/>
        <v/>
      </c>
      <c r="R262" s="36" t="str">
        <f t="shared" si="456"/>
        <v/>
      </c>
      <c r="S262" s="36" t="str">
        <f t="shared" si="456"/>
        <v/>
      </c>
      <c r="T262" s="36" t="str">
        <f t="shared" si="456"/>
        <v/>
      </c>
      <c r="U262" s="36" t="str">
        <f t="shared" si="456"/>
        <v/>
      </c>
      <c r="V262" s="36" t="str">
        <f t="shared" si="456"/>
        <v/>
      </c>
      <c r="W262" s="36" t="str">
        <f t="shared" si="456"/>
        <v/>
      </c>
      <c r="X262" s="36" t="str">
        <f t="shared" si="456"/>
        <v/>
      </c>
      <c r="Y262" s="36" t="str">
        <f t="shared" si="456"/>
        <v/>
      </c>
      <c r="Z262" s="36" t="str">
        <f t="shared" ref="Z262:AA262" si="457">+IFERROR(Z261/Z260,"")</f>
        <v/>
      </c>
      <c r="AA262" s="36" t="str">
        <f t="shared" si="457"/>
        <v/>
      </c>
      <c r="AB262" s="36" t="str">
        <f t="shared" ref="AB262:AC262" si="458">+IFERROR(AB261/AB260,"")</f>
        <v/>
      </c>
      <c r="AC262" s="36" t="str">
        <f t="shared" si="458"/>
        <v/>
      </c>
      <c r="AD262" s="36" t="str">
        <f t="shared" ref="AD262:AE262" si="459">+IFERROR(AD261/AD260,"")</f>
        <v/>
      </c>
      <c r="AE262" s="36" t="str">
        <f t="shared" si="459"/>
        <v/>
      </c>
      <c r="AF262" s="49" t="str">
        <f t="shared" ref="AF262:AG262" si="460">+IFERROR(AF261/AF260,"")</f>
        <v/>
      </c>
      <c r="AG262" s="50" t="str">
        <f t="shared" si="460"/>
        <v/>
      </c>
      <c r="AH262" s="4"/>
      <c r="AI262" s="1"/>
    </row>
    <row r="263" spans="1:35" ht="15" customHeight="1">
      <c r="A263" s="4" t="s">
        <v>82</v>
      </c>
      <c r="B263" s="4" t="s">
        <v>51</v>
      </c>
      <c r="C263" s="236"/>
      <c r="D263" s="226" t="s">
        <v>39</v>
      </c>
      <c r="E263" s="225" t="s">
        <v>51</v>
      </c>
      <c r="F263" s="10" t="s">
        <v>40</v>
      </c>
      <c r="G263" s="19"/>
      <c r="H263" s="19"/>
      <c r="I263" s="19"/>
      <c r="J263" s="19"/>
      <c r="K263" s="19"/>
      <c r="L263" s="19"/>
      <c r="M263" s="19"/>
      <c r="N263" s="19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100">
        <f t="shared" ref="AF263:AF272" si="461">+SUM(O263:R263)</f>
        <v>0</v>
      </c>
      <c r="AG263" s="101">
        <f t="shared" ref="AG263:AG272" si="462">+SUM(S263:AD263)</f>
        <v>0</v>
      </c>
      <c r="AI263" s="124">
        <f>+SUMIF($O$1:$AD$1,"REAL",O263:AD263)</f>
        <v>0</v>
      </c>
    </row>
    <row r="264" spans="1:35" ht="15" customHeight="1">
      <c r="A264" s="4" t="s">
        <v>82</v>
      </c>
      <c r="B264" s="4" t="s">
        <v>51</v>
      </c>
      <c r="C264" s="236"/>
      <c r="D264" s="226"/>
      <c r="E264" s="225"/>
      <c r="F264" s="11" t="s">
        <v>88</v>
      </c>
      <c r="G264" s="34"/>
      <c r="H264" s="34"/>
      <c r="I264" s="34"/>
      <c r="J264" s="34"/>
      <c r="K264" s="34"/>
      <c r="L264" s="34"/>
      <c r="M264" s="34"/>
      <c r="N264" s="34"/>
      <c r="O264" s="98"/>
      <c r="P264" s="98">
        <f>+SUM(P265:P270)</f>
        <v>0</v>
      </c>
      <c r="Q264" s="98">
        <f t="shared" ref="Q264:Y264" si="463">+SUM(Q265:Q270)</f>
        <v>0</v>
      </c>
      <c r="R264" s="98">
        <f t="shared" si="463"/>
        <v>0</v>
      </c>
      <c r="S264" s="98">
        <f t="shared" si="463"/>
        <v>0</v>
      </c>
      <c r="T264" s="98">
        <f t="shared" si="463"/>
        <v>0</v>
      </c>
      <c r="U264" s="98">
        <f t="shared" si="463"/>
        <v>0</v>
      </c>
      <c r="V264" s="98">
        <f t="shared" si="463"/>
        <v>0</v>
      </c>
      <c r="W264" s="98">
        <f t="shared" si="463"/>
        <v>0</v>
      </c>
      <c r="X264" s="98">
        <f t="shared" si="463"/>
        <v>1</v>
      </c>
      <c r="Y264" s="98">
        <f t="shared" si="463"/>
        <v>0</v>
      </c>
      <c r="Z264" s="98">
        <f t="shared" ref="Z264:AA264" si="464">+SUM(Z265:Z270)</f>
        <v>0</v>
      </c>
      <c r="AA264" s="98">
        <f t="shared" si="464"/>
        <v>0</v>
      </c>
      <c r="AB264" s="98">
        <f t="shared" ref="AB264:AC264" si="465">+SUM(AB265:AB270)</f>
        <v>0</v>
      </c>
      <c r="AC264" s="98">
        <f t="shared" si="465"/>
        <v>0</v>
      </c>
      <c r="AD264" s="98">
        <f t="shared" ref="AD264:AE264" si="466">+SUM(AD265:AD270)</f>
        <v>0</v>
      </c>
      <c r="AE264" s="98">
        <f t="shared" si="466"/>
        <v>0</v>
      </c>
      <c r="AF264" s="102">
        <f t="shared" si="461"/>
        <v>0</v>
      </c>
      <c r="AG264" s="103">
        <f t="shared" si="462"/>
        <v>1</v>
      </c>
      <c r="AI264" s="124">
        <f>+SUMIF($O$1:$AD$1,"REAL",O264:AD264)</f>
        <v>1</v>
      </c>
    </row>
    <row r="265" spans="1:35" ht="15" customHeight="1" outlineLevel="1">
      <c r="A265" s="4" t="s">
        <v>82</v>
      </c>
      <c r="B265" s="4" t="s">
        <v>51</v>
      </c>
      <c r="C265" s="236"/>
      <c r="D265" s="226"/>
      <c r="E265" s="225"/>
      <c r="F265" s="12" t="s">
        <v>63</v>
      </c>
      <c r="G265" s="35"/>
      <c r="H265" s="35"/>
      <c r="I265" s="35"/>
      <c r="J265" s="35"/>
      <c r="K265" s="35"/>
      <c r="L265" s="35"/>
      <c r="M265" s="35"/>
      <c r="N265" s="35"/>
      <c r="O265" s="99"/>
      <c r="P265" s="99">
        <v>0</v>
      </c>
      <c r="Q265" s="99">
        <v>0</v>
      </c>
      <c r="R265" s="99">
        <v>0</v>
      </c>
      <c r="S265" s="99">
        <v>0</v>
      </c>
      <c r="T265" s="99">
        <v>0</v>
      </c>
      <c r="U265" s="99">
        <v>0</v>
      </c>
      <c r="V265" s="99">
        <v>0</v>
      </c>
      <c r="W265" s="99">
        <v>0</v>
      </c>
      <c r="X265" s="99">
        <v>0</v>
      </c>
      <c r="Y265" s="99">
        <v>0</v>
      </c>
      <c r="Z265" s="99">
        <v>0</v>
      </c>
      <c r="AA265" s="99">
        <v>0</v>
      </c>
      <c r="AB265" s="99">
        <v>0</v>
      </c>
      <c r="AC265" s="99">
        <v>0</v>
      </c>
      <c r="AD265" s="99">
        <v>0</v>
      </c>
      <c r="AE265" s="99">
        <v>0</v>
      </c>
      <c r="AF265" s="104">
        <f t="shared" si="461"/>
        <v>0</v>
      </c>
      <c r="AG265" s="105">
        <f t="shared" si="462"/>
        <v>0</v>
      </c>
    </row>
    <row r="266" spans="1:35" ht="15" customHeight="1" outlineLevel="1">
      <c r="A266" s="4" t="s">
        <v>82</v>
      </c>
      <c r="B266" s="4" t="s">
        <v>51</v>
      </c>
      <c r="C266" s="236"/>
      <c r="D266" s="226"/>
      <c r="E266" s="225"/>
      <c r="F266" s="12" t="s">
        <v>64</v>
      </c>
      <c r="G266" s="35"/>
      <c r="H266" s="35"/>
      <c r="I266" s="35"/>
      <c r="J266" s="35"/>
      <c r="K266" s="35"/>
      <c r="L266" s="35"/>
      <c r="M266" s="35"/>
      <c r="N266" s="35"/>
      <c r="O266" s="99"/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X266" s="99">
        <v>0</v>
      </c>
      <c r="Y266" s="99">
        <v>0</v>
      </c>
      <c r="Z266" s="99">
        <v>0</v>
      </c>
      <c r="AA266" s="99">
        <v>0</v>
      </c>
      <c r="AB266" s="99">
        <v>0</v>
      </c>
      <c r="AC266" s="99">
        <v>0</v>
      </c>
      <c r="AD266" s="99">
        <v>0</v>
      </c>
      <c r="AE266" s="99">
        <v>0</v>
      </c>
      <c r="AF266" s="104">
        <f t="shared" si="461"/>
        <v>0</v>
      </c>
      <c r="AG266" s="105">
        <f t="shared" si="462"/>
        <v>0</v>
      </c>
    </row>
    <row r="267" spans="1:35" ht="15" customHeight="1" outlineLevel="1">
      <c r="A267" s="4" t="s">
        <v>82</v>
      </c>
      <c r="B267" s="4" t="s">
        <v>51</v>
      </c>
      <c r="C267" s="236"/>
      <c r="D267" s="226"/>
      <c r="E267" s="225"/>
      <c r="F267" s="12" t="s">
        <v>65</v>
      </c>
      <c r="G267" s="35"/>
      <c r="H267" s="35"/>
      <c r="I267" s="35"/>
      <c r="J267" s="35"/>
      <c r="K267" s="35"/>
      <c r="L267" s="35"/>
      <c r="M267" s="35"/>
      <c r="N267" s="35"/>
      <c r="O267" s="99"/>
      <c r="P267" s="99">
        <v>0</v>
      </c>
      <c r="Q267" s="99">
        <v>0</v>
      </c>
      <c r="R267" s="99">
        <v>0</v>
      </c>
      <c r="S267" s="99">
        <v>0</v>
      </c>
      <c r="T267" s="99">
        <v>0</v>
      </c>
      <c r="U267" s="99">
        <v>0</v>
      </c>
      <c r="V267" s="99">
        <v>0</v>
      </c>
      <c r="W267" s="99">
        <v>0</v>
      </c>
      <c r="X267" s="99">
        <v>0</v>
      </c>
      <c r="Y267" s="99">
        <v>0</v>
      </c>
      <c r="Z267" s="99">
        <v>0</v>
      </c>
      <c r="AA267" s="99">
        <v>0</v>
      </c>
      <c r="AB267" s="99">
        <v>0</v>
      </c>
      <c r="AC267" s="99">
        <v>0</v>
      </c>
      <c r="AD267" s="99">
        <v>0</v>
      </c>
      <c r="AE267" s="99">
        <v>0</v>
      </c>
      <c r="AF267" s="104">
        <f t="shared" si="461"/>
        <v>0</v>
      </c>
      <c r="AG267" s="105">
        <f t="shared" si="462"/>
        <v>0</v>
      </c>
    </row>
    <row r="268" spans="1:35" ht="15" customHeight="1" outlineLevel="1">
      <c r="A268" s="4" t="s">
        <v>82</v>
      </c>
      <c r="B268" s="4" t="s">
        <v>51</v>
      </c>
      <c r="C268" s="236"/>
      <c r="D268" s="226"/>
      <c r="E268" s="225"/>
      <c r="F268" s="12" t="s">
        <v>66</v>
      </c>
      <c r="G268" s="35"/>
      <c r="H268" s="35"/>
      <c r="I268" s="35"/>
      <c r="J268" s="35"/>
      <c r="K268" s="35"/>
      <c r="L268" s="35"/>
      <c r="M268" s="35"/>
      <c r="N268" s="35"/>
      <c r="O268" s="99"/>
      <c r="P268" s="99">
        <v>0</v>
      </c>
      <c r="Q268" s="99">
        <v>0</v>
      </c>
      <c r="R268" s="99">
        <v>0</v>
      </c>
      <c r="S268" s="99">
        <v>0</v>
      </c>
      <c r="T268" s="99">
        <v>0</v>
      </c>
      <c r="U268" s="99">
        <v>0</v>
      </c>
      <c r="V268" s="99">
        <v>0</v>
      </c>
      <c r="W268" s="99">
        <v>0</v>
      </c>
      <c r="X268" s="99">
        <v>0</v>
      </c>
      <c r="Y268" s="99">
        <v>0</v>
      </c>
      <c r="Z268" s="99">
        <v>0</v>
      </c>
      <c r="AA268" s="99">
        <v>0</v>
      </c>
      <c r="AB268" s="99">
        <v>0</v>
      </c>
      <c r="AC268" s="99">
        <v>0</v>
      </c>
      <c r="AD268" s="99">
        <v>0</v>
      </c>
      <c r="AE268" s="99">
        <v>0</v>
      </c>
      <c r="AF268" s="104">
        <f t="shared" si="461"/>
        <v>0</v>
      </c>
      <c r="AG268" s="105">
        <f t="shared" si="462"/>
        <v>0</v>
      </c>
    </row>
    <row r="269" spans="1:35" ht="15" customHeight="1" outlineLevel="1">
      <c r="A269" s="4" t="s">
        <v>82</v>
      </c>
      <c r="B269" s="4" t="s">
        <v>51</v>
      </c>
      <c r="C269" s="236"/>
      <c r="D269" s="226"/>
      <c r="E269" s="225"/>
      <c r="F269" s="12" t="s">
        <v>67</v>
      </c>
      <c r="G269" s="35"/>
      <c r="H269" s="35"/>
      <c r="I269" s="35"/>
      <c r="J269" s="35"/>
      <c r="K269" s="35"/>
      <c r="L269" s="35"/>
      <c r="M269" s="35"/>
      <c r="N269" s="35"/>
      <c r="O269" s="99"/>
      <c r="P269" s="99">
        <v>0</v>
      </c>
      <c r="Q269" s="99">
        <v>0</v>
      </c>
      <c r="R269" s="99">
        <v>0</v>
      </c>
      <c r="S269" s="99">
        <v>0</v>
      </c>
      <c r="T269" s="99">
        <v>0</v>
      </c>
      <c r="U269" s="99">
        <v>0</v>
      </c>
      <c r="V269" s="99">
        <v>0</v>
      </c>
      <c r="W269" s="99">
        <v>0</v>
      </c>
      <c r="X269" s="99">
        <v>0</v>
      </c>
      <c r="Y269" s="99">
        <v>0</v>
      </c>
      <c r="Z269" s="99">
        <v>0</v>
      </c>
      <c r="AA269" s="99">
        <v>0</v>
      </c>
      <c r="AB269" s="99">
        <v>0</v>
      </c>
      <c r="AC269" s="99">
        <v>0</v>
      </c>
      <c r="AD269" s="99">
        <v>0</v>
      </c>
      <c r="AE269" s="99">
        <v>0</v>
      </c>
      <c r="AF269" s="104">
        <f t="shared" si="461"/>
        <v>0</v>
      </c>
      <c r="AG269" s="105">
        <f t="shared" si="462"/>
        <v>0</v>
      </c>
    </row>
    <row r="270" spans="1:35" ht="15" customHeight="1" outlineLevel="1">
      <c r="A270" s="4" t="s">
        <v>82</v>
      </c>
      <c r="B270" s="4" t="s">
        <v>51</v>
      </c>
      <c r="C270" s="236"/>
      <c r="D270" s="226"/>
      <c r="E270" s="225"/>
      <c r="F270" s="12" t="s">
        <v>68</v>
      </c>
      <c r="G270" s="35"/>
      <c r="H270" s="35"/>
      <c r="I270" s="35"/>
      <c r="J270" s="35"/>
      <c r="K270" s="35"/>
      <c r="L270" s="35"/>
      <c r="M270" s="35"/>
      <c r="N270" s="35"/>
      <c r="O270" s="99"/>
      <c r="P270" s="99">
        <v>0</v>
      </c>
      <c r="Q270" s="99">
        <v>0</v>
      </c>
      <c r="R270" s="99">
        <v>0</v>
      </c>
      <c r="S270" s="99">
        <v>0</v>
      </c>
      <c r="T270" s="99">
        <v>0</v>
      </c>
      <c r="U270" s="99">
        <v>0</v>
      </c>
      <c r="V270" s="99">
        <v>0</v>
      </c>
      <c r="W270" s="99">
        <v>0</v>
      </c>
      <c r="X270" s="99">
        <v>1</v>
      </c>
      <c r="Y270" s="99">
        <v>0</v>
      </c>
      <c r="Z270" s="99">
        <v>0</v>
      </c>
      <c r="AA270" s="99">
        <v>0</v>
      </c>
      <c r="AB270" s="99">
        <v>0</v>
      </c>
      <c r="AC270" s="99">
        <v>0</v>
      </c>
      <c r="AD270" s="99">
        <v>0</v>
      </c>
      <c r="AE270" s="99">
        <v>0</v>
      </c>
      <c r="AF270" s="104">
        <f t="shared" si="461"/>
        <v>0</v>
      </c>
      <c r="AG270" s="105">
        <f t="shared" si="462"/>
        <v>1</v>
      </c>
    </row>
    <row r="271" spans="1:35" ht="15" customHeight="1" outlineLevel="1">
      <c r="A271" s="4" t="s">
        <v>82</v>
      </c>
      <c r="B271" s="4" t="s">
        <v>51</v>
      </c>
      <c r="C271" s="236"/>
      <c r="D271" s="226"/>
      <c r="E271" s="225"/>
      <c r="F271" s="14" t="s">
        <v>3</v>
      </c>
      <c r="G271" s="37"/>
      <c r="H271" s="37"/>
      <c r="I271" s="37"/>
      <c r="J271" s="37"/>
      <c r="K271" s="37"/>
      <c r="L271" s="37"/>
      <c r="M271" s="37"/>
      <c r="N271" s="37"/>
      <c r="O271" s="106"/>
      <c r="P271" s="106">
        <f>+P265+P267+P269</f>
        <v>0</v>
      </c>
      <c r="Q271" s="106">
        <f t="shared" ref="Q271:Y272" si="467">+Q265+Q267+Q269</f>
        <v>0</v>
      </c>
      <c r="R271" s="106">
        <f t="shared" si="467"/>
        <v>0</v>
      </c>
      <c r="S271" s="106">
        <f t="shared" si="467"/>
        <v>0</v>
      </c>
      <c r="T271" s="106">
        <f t="shared" si="467"/>
        <v>0</v>
      </c>
      <c r="U271" s="106">
        <f t="shared" si="467"/>
        <v>0</v>
      </c>
      <c r="V271" s="106">
        <f t="shared" si="467"/>
        <v>0</v>
      </c>
      <c r="W271" s="106">
        <f t="shared" si="467"/>
        <v>0</v>
      </c>
      <c r="X271" s="106">
        <f t="shared" si="467"/>
        <v>0</v>
      </c>
      <c r="Y271" s="106">
        <f t="shared" si="467"/>
        <v>0</v>
      </c>
      <c r="Z271" s="106">
        <f t="shared" ref="Z271:AA271" si="468">+Z265+Z267+Z269</f>
        <v>0</v>
      </c>
      <c r="AA271" s="106">
        <f t="shared" si="468"/>
        <v>0</v>
      </c>
      <c r="AB271" s="106">
        <f t="shared" ref="AB271:AC271" si="469">+AB265+AB267+AB269</f>
        <v>0</v>
      </c>
      <c r="AC271" s="106">
        <f t="shared" si="469"/>
        <v>0</v>
      </c>
      <c r="AD271" s="106">
        <f t="shared" ref="AD271:AE271" si="470">+AD265+AD267+AD269</f>
        <v>0</v>
      </c>
      <c r="AE271" s="106">
        <f t="shared" si="470"/>
        <v>0</v>
      </c>
      <c r="AF271" s="112">
        <f t="shared" si="461"/>
        <v>0</v>
      </c>
      <c r="AG271" s="113">
        <f t="shared" si="462"/>
        <v>0</v>
      </c>
    </row>
    <row r="272" spans="1:35" ht="15" customHeight="1" outlineLevel="1">
      <c r="A272" s="4" t="s">
        <v>82</v>
      </c>
      <c r="B272" s="4" t="s">
        <v>51</v>
      </c>
      <c r="C272" s="236"/>
      <c r="D272" s="226"/>
      <c r="E272" s="225"/>
      <c r="F272" s="14" t="s">
        <v>42</v>
      </c>
      <c r="G272" s="37"/>
      <c r="H272" s="37"/>
      <c r="I272" s="37"/>
      <c r="J272" s="37"/>
      <c r="K272" s="37"/>
      <c r="L272" s="37"/>
      <c r="M272" s="37"/>
      <c r="N272" s="37"/>
      <c r="O272" s="106"/>
      <c r="P272" s="106">
        <f>+P266+P268+P270</f>
        <v>0</v>
      </c>
      <c r="Q272" s="106">
        <f t="shared" si="467"/>
        <v>0</v>
      </c>
      <c r="R272" s="106">
        <f t="shared" si="467"/>
        <v>0</v>
      </c>
      <c r="S272" s="106">
        <f t="shared" si="467"/>
        <v>0</v>
      </c>
      <c r="T272" s="106">
        <f t="shared" si="467"/>
        <v>0</v>
      </c>
      <c r="U272" s="106">
        <f t="shared" si="467"/>
        <v>0</v>
      </c>
      <c r="V272" s="106">
        <f t="shared" si="467"/>
        <v>0</v>
      </c>
      <c r="W272" s="106">
        <f t="shared" si="467"/>
        <v>0</v>
      </c>
      <c r="X272" s="106">
        <f t="shared" si="467"/>
        <v>1</v>
      </c>
      <c r="Y272" s="106">
        <f t="shared" si="467"/>
        <v>0</v>
      </c>
      <c r="Z272" s="106">
        <f t="shared" ref="Z272:AA272" si="471">+Z266+Z268+Z270</f>
        <v>0</v>
      </c>
      <c r="AA272" s="106">
        <f t="shared" si="471"/>
        <v>0</v>
      </c>
      <c r="AB272" s="106">
        <f t="shared" ref="AB272:AC272" si="472">+AB266+AB268+AB270</f>
        <v>0</v>
      </c>
      <c r="AC272" s="106">
        <f t="shared" si="472"/>
        <v>0</v>
      </c>
      <c r="AD272" s="106">
        <f t="shared" ref="AD272:AE272" si="473">+AD266+AD268+AD270</f>
        <v>0</v>
      </c>
      <c r="AE272" s="106">
        <f t="shared" si="473"/>
        <v>0</v>
      </c>
      <c r="AF272" s="112">
        <f t="shared" si="461"/>
        <v>0</v>
      </c>
      <c r="AG272" s="113">
        <f t="shared" si="462"/>
        <v>1</v>
      </c>
    </row>
    <row r="273" spans="1:35" s="8" customFormat="1" ht="15" customHeight="1">
      <c r="A273" s="4" t="s">
        <v>82</v>
      </c>
      <c r="B273" s="4" t="s">
        <v>51</v>
      </c>
      <c r="C273" s="236"/>
      <c r="D273" s="226"/>
      <c r="E273" s="225"/>
      <c r="F273" s="13" t="s">
        <v>90</v>
      </c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49" t="str">
        <f t="shared" ref="AF273:AG273" si="474">+IFERROR(AF264/AF263,"")</f>
        <v/>
      </c>
      <c r="AG273" s="50" t="str">
        <f t="shared" si="474"/>
        <v/>
      </c>
      <c r="AH273" s="4"/>
      <c r="AI273" s="1"/>
    </row>
    <row r="274" spans="1:35" ht="15" customHeight="1">
      <c r="A274" s="4" t="s">
        <v>82</v>
      </c>
      <c r="B274" s="4" t="s">
        <v>52</v>
      </c>
      <c r="C274" s="236"/>
      <c r="D274" s="226"/>
      <c r="E274" s="225" t="s">
        <v>52</v>
      </c>
      <c r="F274" s="10" t="s">
        <v>40</v>
      </c>
      <c r="G274" s="19"/>
      <c r="H274" s="19"/>
      <c r="I274" s="19"/>
      <c r="J274" s="19"/>
      <c r="K274" s="19"/>
      <c r="L274" s="19"/>
      <c r="M274" s="19"/>
      <c r="N274" s="19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  <c r="AE274" s="97"/>
      <c r="AF274" s="100">
        <f t="shared" ref="AF274:AF277" si="475">+SUM(O274:R274)</f>
        <v>0</v>
      </c>
      <c r="AG274" s="101">
        <f t="shared" ref="AG274:AG277" si="476">+SUM(S274:AD274)</f>
        <v>0</v>
      </c>
      <c r="AI274" s="124">
        <f>+SUMIF($O$1:$AD$1,"REAL",O274:AD274)</f>
        <v>0</v>
      </c>
    </row>
    <row r="275" spans="1:35" ht="15" customHeight="1">
      <c r="A275" s="4" t="s">
        <v>82</v>
      </c>
      <c r="B275" s="4" t="s">
        <v>52</v>
      </c>
      <c r="C275" s="236"/>
      <c r="D275" s="226"/>
      <c r="E275" s="225"/>
      <c r="F275" s="11" t="s">
        <v>88</v>
      </c>
      <c r="G275" s="34"/>
      <c r="H275" s="34"/>
      <c r="I275" s="34"/>
      <c r="J275" s="34"/>
      <c r="K275" s="34"/>
      <c r="L275" s="34"/>
      <c r="M275" s="34"/>
      <c r="N275" s="34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102">
        <f t="shared" si="475"/>
        <v>0</v>
      </c>
      <c r="AG275" s="103">
        <f t="shared" si="476"/>
        <v>0</v>
      </c>
      <c r="AI275" s="124">
        <f>+SUMIF($O$1:$AD$1,"REAL",O275:AD275)</f>
        <v>0</v>
      </c>
    </row>
    <row r="276" spans="1:35" ht="15" customHeight="1" outlineLevel="1">
      <c r="A276" s="4" t="s">
        <v>82</v>
      </c>
      <c r="B276" s="4" t="s">
        <v>52</v>
      </c>
      <c r="C276" s="236"/>
      <c r="D276" s="226"/>
      <c r="E276" s="225"/>
      <c r="F276" s="12" t="s">
        <v>4</v>
      </c>
      <c r="G276" s="35"/>
      <c r="H276" s="35"/>
      <c r="I276" s="35"/>
      <c r="J276" s="35"/>
      <c r="K276" s="35"/>
      <c r="L276" s="35"/>
      <c r="M276" s="35"/>
      <c r="N276" s="35"/>
      <c r="O276" s="99"/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X276" s="99">
        <v>0</v>
      </c>
      <c r="Y276" s="99">
        <v>0</v>
      </c>
      <c r="Z276" s="99">
        <v>0</v>
      </c>
      <c r="AA276" s="99">
        <v>0</v>
      </c>
      <c r="AB276" s="99">
        <v>0</v>
      </c>
      <c r="AC276" s="99">
        <v>0</v>
      </c>
      <c r="AD276" s="99">
        <v>0</v>
      </c>
      <c r="AE276" s="99">
        <v>0</v>
      </c>
      <c r="AF276" s="104">
        <f t="shared" si="475"/>
        <v>0</v>
      </c>
      <c r="AG276" s="105">
        <f t="shared" si="476"/>
        <v>0</v>
      </c>
    </row>
    <row r="277" spans="1:35" ht="15" customHeight="1" outlineLevel="1">
      <c r="A277" s="4" t="s">
        <v>82</v>
      </c>
      <c r="B277" s="4" t="s">
        <v>52</v>
      </c>
      <c r="C277" s="236"/>
      <c r="D277" s="226"/>
      <c r="E277" s="225"/>
      <c r="F277" s="12" t="s">
        <v>5</v>
      </c>
      <c r="G277" s="35"/>
      <c r="H277" s="35"/>
      <c r="I277" s="35"/>
      <c r="J277" s="35"/>
      <c r="K277" s="35"/>
      <c r="L277" s="35"/>
      <c r="M277" s="35"/>
      <c r="N277" s="35"/>
      <c r="O277" s="99"/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X277" s="99">
        <v>0</v>
      </c>
      <c r="Y277" s="99">
        <v>0</v>
      </c>
      <c r="Z277" s="99">
        <v>0</v>
      </c>
      <c r="AA277" s="99">
        <v>0</v>
      </c>
      <c r="AB277" s="99">
        <v>0</v>
      </c>
      <c r="AC277" s="99">
        <v>0</v>
      </c>
      <c r="AD277" s="99">
        <v>0</v>
      </c>
      <c r="AE277" s="99">
        <v>0</v>
      </c>
      <c r="AF277" s="104">
        <f t="shared" si="475"/>
        <v>0</v>
      </c>
      <c r="AG277" s="105">
        <f t="shared" si="476"/>
        <v>0</v>
      </c>
    </row>
    <row r="278" spans="1:35" ht="15" customHeight="1" outlineLevel="1">
      <c r="A278" s="4" t="s">
        <v>82</v>
      </c>
      <c r="B278" s="4" t="s">
        <v>52</v>
      </c>
      <c r="C278" s="236"/>
      <c r="D278" s="226"/>
      <c r="E278" s="225"/>
      <c r="F278" s="14" t="s">
        <v>81</v>
      </c>
      <c r="G278" s="37"/>
      <c r="H278" s="37"/>
      <c r="I278" s="37"/>
      <c r="J278" s="37"/>
      <c r="K278" s="37"/>
      <c r="L278" s="37"/>
      <c r="M278" s="37"/>
      <c r="N278" s="3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12">
        <f t="shared" ref="AF278" si="477">+SUM(G278:R278)</f>
        <v>0</v>
      </c>
      <c r="AG278" s="113">
        <f t="shared" ref="AG278" si="478">+SUM(S278:AD278)</f>
        <v>0</v>
      </c>
    </row>
    <row r="279" spans="1:35" s="8" customFormat="1" ht="15" customHeight="1" thickBot="1">
      <c r="A279" s="4" t="s">
        <v>82</v>
      </c>
      <c r="B279" s="4" t="s">
        <v>52</v>
      </c>
      <c r="C279" s="236"/>
      <c r="D279" s="226"/>
      <c r="E279" s="225"/>
      <c r="F279" s="13" t="s">
        <v>90</v>
      </c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57" t="str">
        <f t="shared" ref="AF279:AG279" si="479">+IFERROR(AF275/AF274,"")</f>
        <v/>
      </c>
      <c r="AG279" s="58" t="str">
        <f t="shared" si="479"/>
        <v/>
      </c>
      <c r="AH279" s="4"/>
      <c r="AI279" s="1"/>
    </row>
    <row r="280" spans="1:35">
      <c r="AF280"/>
      <c r="AG280"/>
    </row>
    <row r="281" spans="1:35">
      <c r="AF281"/>
      <c r="AG281"/>
    </row>
    <row r="282" spans="1:35" ht="15" thickBot="1">
      <c r="AF282"/>
      <c r="AG282"/>
    </row>
    <row r="283" spans="1:35" ht="13.5" customHeight="1">
      <c r="A283" s="4" t="s">
        <v>87</v>
      </c>
      <c r="B283" s="4" t="s">
        <v>3770</v>
      </c>
      <c r="C283" s="237" t="s">
        <v>87</v>
      </c>
      <c r="D283" s="227" t="s">
        <v>34</v>
      </c>
      <c r="E283" s="228"/>
      <c r="F283" s="228"/>
      <c r="G283" s="32"/>
      <c r="H283" s="32"/>
      <c r="I283" s="32"/>
      <c r="J283" s="32"/>
      <c r="K283" s="32"/>
      <c r="L283" s="32"/>
      <c r="M283" s="32"/>
      <c r="N283" s="32"/>
      <c r="O283" s="114"/>
      <c r="P283" s="114">
        <v>0</v>
      </c>
      <c r="Q283" s="114">
        <v>0</v>
      </c>
      <c r="R283" s="114">
        <v>0</v>
      </c>
      <c r="S283" s="114">
        <v>0</v>
      </c>
      <c r="T283" s="114">
        <v>0</v>
      </c>
      <c r="U283" s="114">
        <v>0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4">
        <v>0</v>
      </c>
      <c r="AD283" s="114">
        <v>0</v>
      </c>
      <c r="AE283" s="114">
        <v>0</v>
      </c>
      <c r="AF283" s="115">
        <f>+SUM(O283:R283)</f>
        <v>0</v>
      </c>
      <c r="AG283" s="116">
        <f>+SUM(S283:AD283)</f>
        <v>0</v>
      </c>
      <c r="AI283" s="124">
        <f>+SUMIF($O$1:$AD$1,"REAL",O283:AD283)</f>
        <v>0</v>
      </c>
    </row>
    <row r="284" spans="1:35">
      <c r="A284" s="4" t="s">
        <v>87</v>
      </c>
      <c r="C284" s="237"/>
      <c r="D284" s="229" t="s">
        <v>89</v>
      </c>
      <c r="E284" s="230"/>
      <c r="F284" s="230"/>
      <c r="G284" s="16"/>
      <c r="H284" s="16"/>
      <c r="I284" s="16"/>
      <c r="J284" s="16"/>
      <c r="K284" s="16"/>
      <c r="L284" s="16"/>
      <c r="M284" s="16"/>
      <c r="N284" s="16"/>
      <c r="O284" s="16" t="str">
        <f t="shared" ref="O284:Y284" si="480">IFERROR(+O283/(O287+O298+O315+O318+O326+O344+O347+O350+O353+O356+O367),"")</f>
        <v/>
      </c>
      <c r="P284" s="16" t="str">
        <f t="shared" si="480"/>
        <v/>
      </c>
      <c r="Q284" s="16" t="str">
        <f t="shared" si="480"/>
        <v/>
      </c>
      <c r="R284" s="16" t="str">
        <f t="shared" si="480"/>
        <v/>
      </c>
      <c r="S284" s="16" t="str">
        <f t="shared" si="480"/>
        <v/>
      </c>
      <c r="T284" s="16" t="str">
        <f t="shared" si="480"/>
        <v/>
      </c>
      <c r="U284" s="16" t="str">
        <f t="shared" si="480"/>
        <v/>
      </c>
      <c r="V284" s="16" t="str">
        <f t="shared" si="480"/>
        <v/>
      </c>
      <c r="W284" s="16" t="str">
        <f t="shared" si="480"/>
        <v/>
      </c>
      <c r="X284" s="16" t="str">
        <f t="shared" si="480"/>
        <v/>
      </c>
      <c r="Y284" s="16" t="str">
        <f t="shared" si="480"/>
        <v/>
      </c>
      <c r="Z284" s="16" t="str">
        <f t="shared" ref="Z284:AA284" si="481">IFERROR(+Z283/(Z287+Z298+Z315+Z318+Z326+Z344+Z347+Z350+Z353+Z356+Z367),"")</f>
        <v/>
      </c>
      <c r="AA284" s="16" t="str">
        <f t="shared" si="481"/>
        <v/>
      </c>
      <c r="AB284" s="16" t="str">
        <f t="shared" ref="AB284:AC284" si="482">IFERROR(+AB283/(AB287+AB298+AB315+AB318+AB326+AB344+AB347+AB350+AB353+AB356+AB367),"")</f>
        <v/>
      </c>
      <c r="AC284" s="16" t="str">
        <f t="shared" si="482"/>
        <v/>
      </c>
      <c r="AD284" s="16" t="str">
        <f t="shared" ref="AD284:AE284" si="483">IFERROR(+AD283/(AD287+AD298+AD315+AD318+AD326+AD344+AD347+AD350+AD353+AD356+AD367),"")</f>
        <v/>
      </c>
      <c r="AE284" s="16" t="str">
        <f t="shared" si="483"/>
        <v/>
      </c>
      <c r="AF284" s="40"/>
      <c r="AG284" s="41"/>
    </row>
    <row r="285" spans="1:35" ht="13.8">
      <c r="A285" s="4" t="s">
        <v>87</v>
      </c>
      <c r="B285" s="4" t="s">
        <v>3771</v>
      </c>
      <c r="C285" s="237"/>
      <c r="D285" s="231" t="s">
        <v>91</v>
      </c>
      <c r="E285" s="232"/>
      <c r="F285" s="232"/>
      <c r="G285" s="33"/>
      <c r="H285" s="33"/>
      <c r="I285" s="33"/>
      <c r="J285" s="33"/>
      <c r="K285" s="33"/>
      <c r="L285" s="33"/>
      <c r="M285" s="33"/>
      <c r="N285" s="33"/>
      <c r="O285" s="117"/>
      <c r="P285" s="117">
        <f>+P288+P299+P316+P319+P327+P345+P348+P351+P354+P357+P368</f>
        <v>0</v>
      </c>
      <c r="Q285" s="117">
        <f t="shared" ref="Q285:Y285" si="484">+Q288+Q299+Q316+Q319+Q327+Q345+Q348+Q351+Q354+Q357+Q368</f>
        <v>0</v>
      </c>
      <c r="R285" s="117">
        <f t="shared" si="484"/>
        <v>0</v>
      </c>
      <c r="S285" s="117">
        <f t="shared" si="484"/>
        <v>0</v>
      </c>
      <c r="T285" s="117">
        <f t="shared" si="484"/>
        <v>0</v>
      </c>
      <c r="U285" s="117">
        <f t="shared" si="484"/>
        <v>0</v>
      </c>
      <c r="V285" s="117">
        <f t="shared" si="484"/>
        <v>0</v>
      </c>
      <c r="W285" s="117">
        <f t="shared" si="484"/>
        <v>0</v>
      </c>
      <c r="X285" s="117">
        <f t="shared" si="484"/>
        <v>0</v>
      </c>
      <c r="Y285" s="117">
        <f t="shared" si="484"/>
        <v>0</v>
      </c>
      <c r="Z285" s="117">
        <f t="shared" ref="Z285:AA285" si="485">+Z288+Z299+Z316+Z319+Z327+Z345+Z348+Z351+Z354+Z357+Z368</f>
        <v>0</v>
      </c>
      <c r="AA285" s="117">
        <f t="shared" si="485"/>
        <v>0</v>
      </c>
      <c r="AB285" s="117">
        <f t="shared" ref="AB285:AC285" si="486">+AB288+AB299+AB316+AB319+AB327+AB345+AB348+AB351+AB354+AB357+AB368</f>
        <v>0</v>
      </c>
      <c r="AC285" s="117">
        <f t="shared" si="486"/>
        <v>0</v>
      </c>
      <c r="AD285" s="117">
        <f t="shared" ref="AD285:AE285" si="487">+AD288+AD299+AD316+AD319+AD327+AD345+AD348+AD351+AD354+AD357+AD368</f>
        <v>0</v>
      </c>
      <c r="AE285" s="117">
        <f t="shared" si="487"/>
        <v>0</v>
      </c>
      <c r="AF285" s="118">
        <f>+SUM(O285:R285)</f>
        <v>0</v>
      </c>
      <c r="AG285" s="119">
        <f>+SUM(S285:AD285)</f>
        <v>0</v>
      </c>
      <c r="AI285" s="124">
        <f>+SUMIF($O$1:$AD$1,"REAL",O285:AD285)</f>
        <v>0</v>
      </c>
    </row>
    <row r="286" spans="1:35">
      <c r="A286" s="4" t="s">
        <v>87</v>
      </c>
      <c r="C286" s="237"/>
      <c r="D286" s="233" t="s">
        <v>90</v>
      </c>
      <c r="E286" s="234"/>
      <c r="F286" s="230"/>
      <c r="G286" s="16"/>
      <c r="H286" s="16"/>
      <c r="I286" s="16"/>
      <c r="J286" s="16"/>
      <c r="K286" s="16"/>
      <c r="L286" s="16"/>
      <c r="M286" s="16"/>
      <c r="N286" s="16"/>
      <c r="O286" s="16" t="str">
        <f>+IFERROR(O285/O283,"")</f>
        <v/>
      </c>
      <c r="P286" s="16" t="str">
        <f>+IFERROR(P285/P283,"")</f>
        <v/>
      </c>
      <c r="Q286" s="16" t="str">
        <f t="shared" ref="Q286:Y286" si="488">+IFERROR(Q285/Q283,"")</f>
        <v/>
      </c>
      <c r="R286" s="16" t="str">
        <f t="shared" si="488"/>
        <v/>
      </c>
      <c r="S286" s="16" t="str">
        <f t="shared" si="488"/>
        <v/>
      </c>
      <c r="T286" s="16" t="str">
        <f t="shared" si="488"/>
        <v/>
      </c>
      <c r="U286" s="16" t="str">
        <f t="shared" si="488"/>
        <v/>
      </c>
      <c r="V286" s="16" t="str">
        <f t="shared" si="488"/>
        <v/>
      </c>
      <c r="W286" s="16" t="str">
        <f t="shared" si="488"/>
        <v/>
      </c>
      <c r="X286" s="16" t="str">
        <f t="shared" si="488"/>
        <v/>
      </c>
      <c r="Y286" s="16" t="str">
        <f t="shared" si="488"/>
        <v/>
      </c>
      <c r="Z286" s="16" t="str">
        <f t="shared" ref="Z286:AA286" si="489">+IFERROR(Z285/Z283,"")</f>
        <v/>
      </c>
      <c r="AA286" s="16" t="str">
        <f t="shared" si="489"/>
        <v/>
      </c>
      <c r="AB286" s="16" t="str">
        <f t="shared" ref="AB286:AC286" si="490">+IFERROR(AB285/AB283,"")</f>
        <v/>
      </c>
      <c r="AC286" s="16" t="str">
        <f t="shared" si="490"/>
        <v/>
      </c>
      <c r="AD286" s="16" t="str">
        <f t="shared" ref="AD286:AE286" si="491">+IFERROR(AD285/AD283,"")</f>
        <v/>
      </c>
      <c r="AE286" s="16" t="str">
        <f t="shared" si="491"/>
        <v/>
      </c>
      <c r="AF286" s="40"/>
      <c r="AG286" s="41"/>
    </row>
    <row r="287" spans="1:35" ht="15" customHeight="1">
      <c r="A287" s="4" t="s">
        <v>87</v>
      </c>
      <c r="B287" s="4" t="s">
        <v>48</v>
      </c>
      <c r="C287" s="237"/>
      <c r="D287" s="222" t="s">
        <v>35</v>
      </c>
      <c r="E287" s="225" t="s">
        <v>48</v>
      </c>
      <c r="F287" s="10" t="s">
        <v>40</v>
      </c>
      <c r="G287" s="19"/>
      <c r="H287" s="19"/>
      <c r="I287" s="19"/>
      <c r="J287" s="19"/>
      <c r="K287" s="19"/>
      <c r="L287" s="19"/>
      <c r="M287" s="19"/>
      <c r="N287" s="19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100">
        <f t="shared" ref="AF287:AF294" si="492">+SUM(O287:R287)</f>
        <v>0</v>
      </c>
      <c r="AG287" s="101">
        <f t="shared" ref="AG287:AG294" si="493">+SUM(S287:AD287)</f>
        <v>0</v>
      </c>
      <c r="AI287" s="124">
        <f>+SUMIF($O$1:$AD$1,"REAL",O287:AD287)</f>
        <v>0</v>
      </c>
    </row>
    <row r="288" spans="1:35" ht="15" customHeight="1">
      <c r="A288" s="4" t="s">
        <v>87</v>
      </c>
      <c r="B288" s="4" t="s">
        <v>48</v>
      </c>
      <c r="C288" s="237"/>
      <c r="D288" s="223"/>
      <c r="E288" s="225"/>
      <c r="F288" s="11" t="s">
        <v>88</v>
      </c>
      <c r="G288" s="34"/>
      <c r="H288" s="34"/>
      <c r="I288" s="34"/>
      <c r="J288" s="34"/>
      <c r="K288" s="34"/>
      <c r="L288" s="34"/>
      <c r="M288" s="34"/>
      <c r="N288" s="34"/>
      <c r="O288" s="98">
        <f>+SUM(O289:O296)</f>
        <v>0</v>
      </c>
      <c r="P288" s="98">
        <f t="shared" ref="P288:Y288" si="494">+SUM(P289:P296)</f>
        <v>0</v>
      </c>
      <c r="Q288" s="98">
        <f t="shared" si="494"/>
        <v>0</v>
      </c>
      <c r="R288" s="98">
        <f t="shared" si="494"/>
        <v>0</v>
      </c>
      <c r="S288" s="98">
        <f t="shared" si="494"/>
        <v>0</v>
      </c>
      <c r="T288" s="98">
        <f t="shared" si="494"/>
        <v>0</v>
      </c>
      <c r="U288" s="98">
        <f t="shared" si="494"/>
        <v>0</v>
      </c>
      <c r="V288" s="98">
        <f t="shared" si="494"/>
        <v>0</v>
      </c>
      <c r="W288" s="98">
        <f t="shared" si="494"/>
        <v>0</v>
      </c>
      <c r="X288" s="98">
        <f t="shared" si="494"/>
        <v>0</v>
      </c>
      <c r="Y288" s="98">
        <f t="shared" si="494"/>
        <v>0</v>
      </c>
      <c r="Z288" s="98">
        <f t="shared" ref="Z288:AA288" si="495">+SUM(Z289:Z296)</f>
        <v>0</v>
      </c>
      <c r="AA288" s="98">
        <f t="shared" si="495"/>
        <v>0</v>
      </c>
      <c r="AB288" s="98">
        <f t="shared" ref="AB288:AC288" si="496">+SUM(AB289:AB296)</f>
        <v>0</v>
      </c>
      <c r="AC288" s="98">
        <f t="shared" si="496"/>
        <v>0</v>
      </c>
      <c r="AD288" s="98">
        <f t="shared" ref="AD288:AE288" si="497">+SUM(AD289:AD296)</f>
        <v>0</v>
      </c>
      <c r="AE288" s="98">
        <f t="shared" si="497"/>
        <v>0</v>
      </c>
      <c r="AF288" s="102">
        <f t="shared" si="492"/>
        <v>0</v>
      </c>
      <c r="AG288" s="103">
        <f t="shared" si="493"/>
        <v>0</v>
      </c>
      <c r="AI288" s="124">
        <f>+SUMIF($O$1:$AD$1,"REAL",O288:AD288)</f>
        <v>0</v>
      </c>
    </row>
    <row r="289" spans="1:35" ht="15" customHeight="1" outlineLevel="1">
      <c r="A289" s="4" t="s">
        <v>87</v>
      </c>
      <c r="B289" s="4" t="s">
        <v>48</v>
      </c>
      <c r="C289" s="237"/>
      <c r="D289" s="223"/>
      <c r="E289" s="225"/>
      <c r="F289" s="12" t="s">
        <v>76</v>
      </c>
      <c r="G289" s="35"/>
      <c r="H289" s="35"/>
      <c r="I289" s="35"/>
      <c r="J289" s="35"/>
      <c r="K289" s="35"/>
      <c r="L289" s="35"/>
      <c r="M289" s="35"/>
      <c r="N289" s="35"/>
      <c r="O289" s="99"/>
      <c r="P289" s="99">
        <v>0</v>
      </c>
      <c r="Q289" s="99">
        <v>0</v>
      </c>
      <c r="R289" s="99">
        <v>0</v>
      </c>
      <c r="S289" s="99">
        <v>0</v>
      </c>
      <c r="T289" s="99">
        <v>0</v>
      </c>
      <c r="U289" s="99">
        <v>0</v>
      </c>
      <c r="V289" s="99">
        <v>0</v>
      </c>
      <c r="W289" s="99">
        <v>0</v>
      </c>
      <c r="X289" s="99">
        <v>0</v>
      </c>
      <c r="Y289" s="99">
        <v>0</v>
      </c>
      <c r="Z289" s="99">
        <v>0</v>
      </c>
      <c r="AA289" s="99">
        <v>0</v>
      </c>
      <c r="AB289" s="99">
        <v>0</v>
      </c>
      <c r="AC289" s="99">
        <v>0</v>
      </c>
      <c r="AD289" s="99">
        <v>0</v>
      </c>
      <c r="AE289" s="99">
        <v>0</v>
      </c>
      <c r="AF289" s="104">
        <f t="shared" si="492"/>
        <v>0</v>
      </c>
      <c r="AG289" s="105">
        <f t="shared" si="493"/>
        <v>0</v>
      </c>
    </row>
    <row r="290" spans="1:35" ht="15" customHeight="1" outlineLevel="1">
      <c r="A290" s="4" t="s">
        <v>87</v>
      </c>
      <c r="B290" s="4" t="s">
        <v>48</v>
      </c>
      <c r="C290" s="237"/>
      <c r="D290" s="223"/>
      <c r="E290" s="225"/>
      <c r="F290" s="12" t="s">
        <v>55</v>
      </c>
      <c r="G290" s="35"/>
      <c r="H290" s="35"/>
      <c r="I290" s="35"/>
      <c r="J290" s="35"/>
      <c r="K290" s="35"/>
      <c r="L290" s="35"/>
      <c r="M290" s="35"/>
      <c r="N290" s="35"/>
      <c r="O290" s="99"/>
      <c r="P290" s="99">
        <v>0</v>
      </c>
      <c r="Q290" s="99">
        <v>0</v>
      </c>
      <c r="R290" s="99">
        <v>0</v>
      </c>
      <c r="S290" s="99">
        <v>0</v>
      </c>
      <c r="T290" s="99">
        <v>0</v>
      </c>
      <c r="U290" s="99">
        <v>0</v>
      </c>
      <c r="V290" s="99">
        <v>0</v>
      </c>
      <c r="W290" s="99">
        <v>0</v>
      </c>
      <c r="X290" s="99">
        <v>0</v>
      </c>
      <c r="Y290" s="99">
        <v>0</v>
      </c>
      <c r="Z290" s="99">
        <v>0</v>
      </c>
      <c r="AA290" s="99">
        <v>0</v>
      </c>
      <c r="AB290" s="99">
        <v>0</v>
      </c>
      <c r="AC290" s="99">
        <v>0</v>
      </c>
      <c r="AD290" s="99">
        <v>0</v>
      </c>
      <c r="AE290" s="99">
        <v>0</v>
      </c>
      <c r="AF290" s="104">
        <f t="shared" si="492"/>
        <v>0</v>
      </c>
      <c r="AG290" s="105">
        <f t="shared" si="493"/>
        <v>0</v>
      </c>
    </row>
    <row r="291" spans="1:35" ht="15" customHeight="1" outlineLevel="1">
      <c r="A291" s="4" t="s">
        <v>87</v>
      </c>
      <c r="B291" s="4" t="s">
        <v>48</v>
      </c>
      <c r="C291" s="237"/>
      <c r="D291" s="223"/>
      <c r="E291" s="225"/>
      <c r="F291" s="12" t="s">
        <v>56</v>
      </c>
      <c r="G291" s="35"/>
      <c r="H291" s="35"/>
      <c r="I291" s="35"/>
      <c r="J291" s="35"/>
      <c r="K291" s="35"/>
      <c r="L291" s="35"/>
      <c r="M291" s="35"/>
      <c r="N291" s="35"/>
      <c r="O291" s="99"/>
      <c r="P291" s="99">
        <v>0</v>
      </c>
      <c r="Q291" s="99">
        <v>0</v>
      </c>
      <c r="R291" s="99">
        <v>0</v>
      </c>
      <c r="S291" s="99">
        <v>0</v>
      </c>
      <c r="T291" s="99">
        <v>0</v>
      </c>
      <c r="U291" s="99">
        <v>0</v>
      </c>
      <c r="V291" s="99">
        <v>0</v>
      </c>
      <c r="W291" s="99">
        <v>0</v>
      </c>
      <c r="X291" s="99">
        <v>0</v>
      </c>
      <c r="Y291" s="99">
        <v>0</v>
      </c>
      <c r="Z291" s="99">
        <v>0</v>
      </c>
      <c r="AA291" s="99">
        <v>0</v>
      </c>
      <c r="AB291" s="99">
        <v>0</v>
      </c>
      <c r="AC291" s="99">
        <v>0</v>
      </c>
      <c r="AD291" s="99">
        <v>0</v>
      </c>
      <c r="AE291" s="99">
        <v>0</v>
      </c>
      <c r="AF291" s="104">
        <f t="shared" si="492"/>
        <v>0</v>
      </c>
      <c r="AG291" s="105">
        <f t="shared" si="493"/>
        <v>0</v>
      </c>
    </row>
    <row r="292" spans="1:35" ht="15" customHeight="1" outlineLevel="1">
      <c r="A292" s="4" t="s">
        <v>87</v>
      </c>
      <c r="B292" s="4" t="s">
        <v>48</v>
      </c>
      <c r="C292" s="237"/>
      <c r="D292" s="223"/>
      <c r="E292" s="225"/>
      <c r="F292" s="12" t="s">
        <v>57</v>
      </c>
      <c r="G292" s="35"/>
      <c r="H292" s="35"/>
      <c r="I292" s="35"/>
      <c r="J292" s="35"/>
      <c r="K292" s="35"/>
      <c r="L292" s="35"/>
      <c r="M292" s="35"/>
      <c r="N292" s="35"/>
      <c r="O292" s="99"/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99">
        <v>0</v>
      </c>
      <c r="X292" s="99">
        <v>0</v>
      </c>
      <c r="Y292" s="99">
        <v>0</v>
      </c>
      <c r="Z292" s="99">
        <v>0</v>
      </c>
      <c r="AA292" s="99">
        <v>0</v>
      </c>
      <c r="AB292" s="99">
        <v>0</v>
      </c>
      <c r="AC292" s="99">
        <v>0</v>
      </c>
      <c r="AD292" s="99">
        <v>0</v>
      </c>
      <c r="AE292" s="99">
        <v>0</v>
      </c>
      <c r="AF292" s="104">
        <f t="shared" si="492"/>
        <v>0</v>
      </c>
      <c r="AG292" s="105">
        <f t="shared" si="493"/>
        <v>0</v>
      </c>
    </row>
    <row r="293" spans="1:35" ht="15" customHeight="1" outlineLevel="1">
      <c r="A293" s="4" t="s">
        <v>87</v>
      </c>
      <c r="B293" s="4" t="s">
        <v>48</v>
      </c>
      <c r="C293" s="237"/>
      <c r="D293" s="223"/>
      <c r="E293" s="225"/>
      <c r="F293" s="12" t="s">
        <v>75</v>
      </c>
      <c r="G293" s="35"/>
      <c r="H293" s="35"/>
      <c r="I293" s="35"/>
      <c r="J293" s="35"/>
      <c r="K293" s="35"/>
      <c r="L293" s="35"/>
      <c r="M293" s="35"/>
      <c r="N293" s="35"/>
      <c r="O293" s="99"/>
      <c r="P293" s="99">
        <v>0</v>
      </c>
      <c r="Q293" s="99">
        <v>0</v>
      </c>
      <c r="R293" s="99">
        <v>0</v>
      </c>
      <c r="S293" s="99">
        <v>0</v>
      </c>
      <c r="T293" s="99">
        <v>0</v>
      </c>
      <c r="U293" s="99">
        <v>0</v>
      </c>
      <c r="V293" s="99">
        <v>0</v>
      </c>
      <c r="W293" s="99">
        <v>0</v>
      </c>
      <c r="X293" s="99">
        <v>0</v>
      </c>
      <c r="Y293" s="99">
        <v>0</v>
      </c>
      <c r="Z293" s="99">
        <v>0</v>
      </c>
      <c r="AA293" s="99">
        <v>0</v>
      </c>
      <c r="AB293" s="99">
        <v>0</v>
      </c>
      <c r="AC293" s="99">
        <v>0</v>
      </c>
      <c r="AD293" s="99">
        <v>0</v>
      </c>
      <c r="AE293" s="99">
        <v>0</v>
      </c>
      <c r="AF293" s="104">
        <f t="shared" si="492"/>
        <v>0</v>
      </c>
      <c r="AG293" s="105">
        <f t="shared" si="493"/>
        <v>0</v>
      </c>
    </row>
    <row r="294" spans="1:35" ht="15" customHeight="1" outlineLevel="1">
      <c r="A294" s="4" t="s">
        <v>87</v>
      </c>
      <c r="B294" s="4" t="s">
        <v>48</v>
      </c>
      <c r="C294" s="237"/>
      <c r="D294" s="223"/>
      <c r="E294" s="225"/>
      <c r="F294" s="12" t="s">
        <v>78</v>
      </c>
      <c r="G294" s="35"/>
      <c r="H294" s="35"/>
      <c r="I294" s="35"/>
      <c r="J294" s="35"/>
      <c r="K294" s="35"/>
      <c r="L294" s="35"/>
      <c r="M294" s="35"/>
      <c r="N294" s="35"/>
      <c r="O294" s="99"/>
      <c r="P294" s="99">
        <v>0</v>
      </c>
      <c r="Q294" s="99">
        <v>0</v>
      </c>
      <c r="R294" s="99">
        <v>0</v>
      </c>
      <c r="S294" s="99">
        <v>0</v>
      </c>
      <c r="T294" s="99">
        <v>0</v>
      </c>
      <c r="U294" s="99">
        <v>0</v>
      </c>
      <c r="V294" s="99">
        <v>0</v>
      </c>
      <c r="W294" s="99">
        <v>0</v>
      </c>
      <c r="X294" s="99">
        <v>0</v>
      </c>
      <c r="Y294" s="99">
        <v>0</v>
      </c>
      <c r="Z294" s="99">
        <v>0</v>
      </c>
      <c r="AA294" s="99">
        <v>0</v>
      </c>
      <c r="AB294" s="99">
        <v>0</v>
      </c>
      <c r="AC294" s="99">
        <v>0</v>
      </c>
      <c r="AD294" s="99">
        <v>0</v>
      </c>
      <c r="AE294" s="99">
        <v>0</v>
      </c>
      <c r="AF294" s="104">
        <f t="shared" si="492"/>
        <v>0</v>
      </c>
      <c r="AG294" s="105">
        <f t="shared" si="493"/>
        <v>0</v>
      </c>
    </row>
    <row r="295" spans="1:35" ht="15" customHeight="1" outlineLevel="1">
      <c r="A295" s="4" t="s">
        <v>87</v>
      </c>
      <c r="B295" s="4" t="s">
        <v>48</v>
      </c>
      <c r="C295" s="237"/>
      <c r="D295" s="223"/>
      <c r="E295" s="225"/>
      <c r="F295" s="12" t="s">
        <v>95</v>
      </c>
      <c r="G295" s="35"/>
      <c r="H295" s="35"/>
      <c r="I295" s="35"/>
      <c r="J295" s="35"/>
      <c r="K295" s="35"/>
      <c r="L295" s="35"/>
      <c r="M295" s="35"/>
      <c r="N295" s="35"/>
      <c r="O295" s="99"/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X295" s="99">
        <v>0</v>
      </c>
      <c r="Y295" s="99">
        <v>0</v>
      </c>
      <c r="Z295" s="99">
        <v>0</v>
      </c>
      <c r="AA295" s="99">
        <v>0</v>
      </c>
      <c r="AB295" s="99">
        <v>0</v>
      </c>
      <c r="AC295" s="99">
        <v>0</v>
      </c>
      <c r="AD295" s="99">
        <v>0</v>
      </c>
      <c r="AE295" s="99">
        <v>0</v>
      </c>
      <c r="AF295" s="104"/>
      <c r="AG295" s="105"/>
    </row>
    <row r="296" spans="1:35" ht="15" customHeight="1" outlineLevel="1">
      <c r="A296" s="4" t="s">
        <v>87</v>
      </c>
      <c r="B296" s="4" t="s">
        <v>48</v>
      </c>
      <c r="C296" s="237"/>
      <c r="D296" s="223"/>
      <c r="E296" s="225"/>
      <c r="F296" s="12" t="s">
        <v>96</v>
      </c>
      <c r="G296" s="35"/>
      <c r="H296" s="35"/>
      <c r="I296" s="35"/>
      <c r="J296" s="35"/>
      <c r="K296" s="35"/>
      <c r="L296" s="35"/>
      <c r="M296" s="35"/>
      <c r="N296" s="35"/>
      <c r="O296" s="99"/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X296" s="99">
        <v>0</v>
      </c>
      <c r="Y296" s="99">
        <v>0</v>
      </c>
      <c r="Z296" s="99">
        <v>0</v>
      </c>
      <c r="AA296" s="99">
        <v>0</v>
      </c>
      <c r="AB296" s="99">
        <v>0</v>
      </c>
      <c r="AC296" s="99">
        <v>0</v>
      </c>
      <c r="AD296" s="99">
        <v>0</v>
      </c>
      <c r="AE296" s="99">
        <v>0</v>
      </c>
      <c r="AF296" s="104"/>
      <c r="AG296" s="105"/>
    </row>
    <row r="297" spans="1:35" ht="15" customHeight="1">
      <c r="A297" s="4" t="s">
        <v>87</v>
      </c>
      <c r="B297" s="4" t="s">
        <v>48</v>
      </c>
      <c r="C297" s="237"/>
      <c r="D297" s="223"/>
      <c r="E297" s="225"/>
      <c r="F297" s="13" t="s">
        <v>90</v>
      </c>
      <c r="G297" s="36"/>
      <c r="H297" s="36"/>
      <c r="I297" s="36"/>
      <c r="J297" s="36"/>
      <c r="K297" s="36"/>
      <c r="L297" s="36"/>
      <c r="M297" s="36"/>
      <c r="N297" s="36"/>
      <c r="O297" s="36"/>
      <c r="P297" s="36" t="str">
        <f t="shared" ref="P297:Y297" si="498">+IFERROR(P288/P287,"")</f>
        <v/>
      </c>
      <c r="Q297" s="36" t="str">
        <f t="shared" si="498"/>
        <v/>
      </c>
      <c r="R297" s="36" t="str">
        <f t="shared" si="498"/>
        <v/>
      </c>
      <c r="S297" s="36" t="str">
        <f t="shared" si="498"/>
        <v/>
      </c>
      <c r="T297" s="36" t="str">
        <f t="shared" si="498"/>
        <v/>
      </c>
      <c r="U297" s="36" t="str">
        <f t="shared" si="498"/>
        <v/>
      </c>
      <c r="V297" s="36" t="str">
        <f t="shared" si="498"/>
        <v/>
      </c>
      <c r="W297" s="36" t="str">
        <f t="shared" si="498"/>
        <v/>
      </c>
      <c r="X297" s="36" t="str">
        <f t="shared" si="498"/>
        <v/>
      </c>
      <c r="Y297" s="36" t="str">
        <f t="shared" si="498"/>
        <v/>
      </c>
      <c r="Z297" s="36" t="str">
        <f t="shared" ref="Z297:AA297" si="499">+IFERROR(Z288/Z287,"")</f>
        <v/>
      </c>
      <c r="AA297" s="36" t="str">
        <f t="shared" si="499"/>
        <v/>
      </c>
      <c r="AB297" s="36" t="str">
        <f t="shared" ref="AB297:AC297" si="500">+IFERROR(AB288/AB287,"")</f>
        <v/>
      </c>
      <c r="AC297" s="36" t="str">
        <f t="shared" si="500"/>
        <v/>
      </c>
      <c r="AD297" s="36" t="str">
        <f t="shared" ref="AD297:AE297" si="501">+IFERROR(AD288/AD287,"")</f>
        <v/>
      </c>
      <c r="AE297" s="36" t="str">
        <f t="shared" si="501"/>
        <v/>
      </c>
      <c r="AF297" s="49" t="str">
        <f>+IFERROR(AF288/AF287,"")</f>
        <v/>
      </c>
      <c r="AG297" s="50" t="str">
        <f>+IFERROR(AG288/AG287,"")</f>
        <v/>
      </c>
    </row>
    <row r="298" spans="1:35" ht="15" customHeight="1">
      <c r="A298" s="4" t="s">
        <v>87</v>
      </c>
      <c r="B298" s="4" t="s">
        <v>49</v>
      </c>
      <c r="C298" s="237"/>
      <c r="D298" s="223"/>
      <c r="E298" s="225" t="s">
        <v>49</v>
      </c>
      <c r="F298" s="10" t="s">
        <v>40</v>
      </c>
      <c r="G298" s="19"/>
      <c r="H298" s="19"/>
      <c r="I298" s="19"/>
      <c r="J298" s="19"/>
      <c r="K298" s="19"/>
      <c r="L298" s="19"/>
      <c r="M298" s="19"/>
      <c r="N298" s="19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100">
        <f t="shared" ref="AF298:AF305" si="502">+SUM(O298:R298)</f>
        <v>0</v>
      </c>
      <c r="AG298" s="101">
        <f t="shared" ref="AG298:AG305" si="503">+SUM(S298:AD298)</f>
        <v>0</v>
      </c>
      <c r="AI298" s="124">
        <f>+SUMIF($O$1:$AD$1,"REAL",O298:AD298)</f>
        <v>0</v>
      </c>
    </row>
    <row r="299" spans="1:35" ht="15" customHeight="1">
      <c r="A299" s="4" t="s">
        <v>87</v>
      </c>
      <c r="B299" s="4" t="s">
        <v>49</v>
      </c>
      <c r="C299" s="237"/>
      <c r="D299" s="223"/>
      <c r="E299" s="225"/>
      <c r="F299" s="11" t="s">
        <v>88</v>
      </c>
      <c r="G299" s="34"/>
      <c r="H299" s="34"/>
      <c r="I299" s="34"/>
      <c r="J299" s="34"/>
      <c r="K299" s="34"/>
      <c r="L299" s="34"/>
      <c r="M299" s="34"/>
      <c r="N299" s="34"/>
      <c r="O299" s="98">
        <f>+SUM(O300:O307)</f>
        <v>0</v>
      </c>
      <c r="P299" s="98">
        <f t="shared" ref="P299:Y299" si="504">+SUM(P300:P307)</f>
        <v>0</v>
      </c>
      <c r="Q299" s="98">
        <f t="shared" si="504"/>
        <v>0</v>
      </c>
      <c r="R299" s="98">
        <f t="shared" si="504"/>
        <v>0</v>
      </c>
      <c r="S299" s="98">
        <f t="shared" si="504"/>
        <v>0</v>
      </c>
      <c r="T299" s="98">
        <f t="shared" si="504"/>
        <v>0</v>
      </c>
      <c r="U299" s="98">
        <f t="shared" si="504"/>
        <v>0</v>
      </c>
      <c r="V299" s="98">
        <f t="shared" si="504"/>
        <v>0</v>
      </c>
      <c r="W299" s="98">
        <f t="shared" si="504"/>
        <v>0</v>
      </c>
      <c r="X299" s="98">
        <f t="shared" si="504"/>
        <v>0</v>
      </c>
      <c r="Y299" s="98">
        <f t="shared" si="504"/>
        <v>0</v>
      </c>
      <c r="Z299" s="98">
        <f t="shared" ref="Z299:AA299" si="505">+SUM(Z300:Z307)</f>
        <v>0</v>
      </c>
      <c r="AA299" s="98">
        <f t="shared" si="505"/>
        <v>0</v>
      </c>
      <c r="AB299" s="98">
        <f t="shared" ref="AB299:AC299" si="506">+SUM(AB300:AB307)</f>
        <v>0</v>
      </c>
      <c r="AC299" s="98">
        <f t="shared" si="506"/>
        <v>0</v>
      </c>
      <c r="AD299" s="98">
        <f t="shared" ref="AD299:AE299" si="507">+SUM(AD300:AD307)</f>
        <v>0</v>
      </c>
      <c r="AE299" s="98">
        <f t="shared" si="507"/>
        <v>0</v>
      </c>
      <c r="AF299" s="102">
        <f t="shared" si="502"/>
        <v>0</v>
      </c>
      <c r="AG299" s="103">
        <f t="shared" si="503"/>
        <v>0</v>
      </c>
      <c r="AI299" s="124">
        <f>+SUMIF($O$1:$AD$1,"REAL",O299:AD299)</f>
        <v>0</v>
      </c>
    </row>
    <row r="300" spans="1:35" ht="15" customHeight="1" outlineLevel="1">
      <c r="A300" s="4" t="s">
        <v>87</v>
      </c>
      <c r="B300" s="4" t="s">
        <v>49</v>
      </c>
      <c r="C300" s="237"/>
      <c r="D300" s="223"/>
      <c r="E300" s="225"/>
      <c r="F300" s="12" t="s">
        <v>77</v>
      </c>
      <c r="G300" s="35"/>
      <c r="H300" s="35"/>
      <c r="I300" s="35"/>
      <c r="J300" s="35"/>
      <c r="K300" s="35"/>
      <c r="L300" s="35"/>
      <c r="M300" s="35"/>
      <c r="N300" s="35"/>
      <c r="O300" s="99"/>
      <c r="P300" s="99">
        <v>0</v>
      </c>
      <c r="Q300" s="99">
        <v>0</v>
      </c>
      <c r="R300" s="99">
        <v>0</v>
      </c>
      <c r="S300" s="99">
        <v>0</v>
      </c>
      <c r="T300" s="99">
        <v>0</v>
      </c>
      <c r="U300" s="99">
        <v>0</v>
      </c>
      <c r="V300" s="99">
        <v>0</v>
      </c>
      <c r="W300" s="99">
        <v>0</v>
      </c>
      <c r="X300" s="99">
        <v>0</v>
      </c>
      <c r="Y300" s="99">
        <v>0</v>
      </c>
      <c r="Z300" s="99">
        <v>0</v>
      </c>
      <c r="AA300" s="99">
        <v>0</v>
      </c>
      <c r="AB300" s="99">
        <v>0</v>
      </c>
      <c r="AC300" s="99">
        <v>0</v>
      </c>
      <c r="AD300" s="99">
        <v>0</v>
      </c>
      <c r="AE300" s="99">
        <v>0</v>
      </c>
      <c r="AF300" s="104">
        <f t="shared" si="502"/>
        <v>0</v>
      </c>
      <c r="AG300" s="105">
        <f t="shared" si="503"/>
        <v>0</v>
      </c>
    </row>
    <row r="301" spans="1:35" ht="15" customHeight="1" outlineLevel="1">
      <c r="A301" s="4" t="s">
        <v>87</v>
      </c>
      <c r="B301" s="4" t="s">
        <v>49</v>
      </c>
      <c r="C301" s="237"/>
      <c r="D301" s="223"/>
      <c r="E301" s="225"/>
      <c r="F301" s="12" t="s">
        <v>58</v>
      </c>
      <c r="G301" s="35"/>
      <c r="H301" s="35"/>
      <c r="I301" s="35"/>
      <c r="J301" s="35"/>
      <c r="K301" s="35"/>
      <c r="L301" s="35"/>
      <c r="M301" s="35"/>
      <c r="N301" s="35"/>
      <c r="O301" s="99"/>
      <c r="P301" s="99">
        <v>0</v>
      </c>
      <c r="Q301" s="99">
        <v>0</v>
      </c>
      <c r="R301" s="99">
        <v>0</v>
      </c>
      <c r="S301" s="99">
        <v>0</v>
      </c>
      <c r="T301" s="99">
        <v>0</v>
      </c>
      <c r="U301" s="99">
        <v>0</v>
      </c>
      <c r="V301" s="99">
        <v>0</v>
      </c>
      <c r="W301" s="99">
        <v>0</v>
      </c>
      <c r="X301" s="99">
        <v>0</v>
      </c>
      <c r="Y301" s="99">
        <v>0</v>
      </c>
      <c r="Z301" s="99">
        <v>0</v>
      </c>
      <c r="AA301" s="99">
        <v>0</v>
      </c>
      <c r="AB301" s="99">
        <v>0</v>
      </c>
      <c r="AC301" s="99">
        <v>0</v>
      </c>
      <c r="AD301" s="99">
        <v>0</v>
      </c>
      <c r="AE301" s="99">
        <v>0</v>
      </c>
      <c r="AF301" s="104">
        <f t="shared" si="502"/>
        <v>0</v>
      </c>
      <c r="AG301" s="105">
        <f t="shared" si="503"/>
        <v>0</v>
      </c>
    </row>
    <row r="302" spans="1:35" ht="15" customHeight="1" outlineLevel="1">
      <c r="A302" s="4" t="s">
        <v>87</v>
      </c>
      <c r="B302" s="4" t="s">
        <v>49</v>
      </c>
      <c r="C302" s="237"/>
      <c r="D302" s="223"/>
      <c r="E302" s="225"/>
      <c r="F302" s="12" t="s">
        <v>59</v>
      </c>
      <c r="G302" s="35"/>
      <c r="H302" s="35"/>
      <c r="I302" s="35"/>
      <c r="J302" s="35"/>
      <c r="K302" s="35"/>
      <c r="L302" s="35"/>
      <c r="M302" s="35"/>
      <c r="N302" s="35"/>
      <c r="O302" s="99"/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X302" s="99">
        <v>0</v>
      </c>
      <c r="Y302" s="99">
        <v>0</v>
      </c>
      <c r="Z302" s="99">
        <v>0</v>
      </c>
      <c r="AA302" s="99">
        <v>0</v>
      </c>
      <c r="AB302" s="99">
        <v>0</v>
      </c>
      <c r="AC302" s="99">
        <v>0</v>
      </c>
      <c r="AD302" s="99">
        <v>0</v>
      </c>
      <c r="AE302" s="99">
        <v>0</v>
      </c>
      <c r="AF302" s="104">
        <f t="shared" si="502"/>
        <v>0</v>
      </c>
      <c r="AG302" s="105">
        <f t="shared" si="503"/>
        <v>0</v>
      </c>
    </row>
    <row r="303" spans="1:35" ht="15" customHeight="1" outlineLevel="1">
      <c r="A303" s="4" t="s">
        <v>87</v>
      </c>
      <c r="B303" s="4" t="s">
        <v>49</v>
      </c>
      <c r="C303" s="237"/>
      <c r="D303" s="223"/>
      <c r="E303" s="225"/>
      <c r="F303" s="12" t="s">
        <v>60</v>
      </c>
      <c r="G303" s="35"/>
      <c r="H303" s="35"/>
      <c r="I303" s="35"/>
      <c r="J303" s="35"/>
      <c r="K303" s="35"/>
      <c r="L303" s="35"/>
      <c r="M303" s="35"/>
      <c r="N303" s="35"/>
      <c r="O303" s="99"/>
      <c r="P303" s="99">
        <v>0</v>
      </c>
      <c r="Q303" s="99">
        <v>0</v>
      </c>
      <c r="R303" s="99">
        <v>0</v>
      </c>
      <c r="S303" s="99">
        <v>0</v>
      </c>
      <c r="T303" s="99">
        <v>0</v>
      </c>
      <c r="U303" s="99">
        <v>0</v>
      </c>
      <c r="V303" s="99">
        <v>0</v>
      </c>
      <c r="W303" s="99">
        <v>0</v>
      </c>
      <c r="X303" s="99">
        <v>0</v>
      </c>
      <c r="Y303" s="99">
        <v>0</v>
      </c>
      <c r="Z303" s="99">
        <v>0</v>
      </c>
      <c r="AA303" s="99">
        <v>0</v>
      </c>
      <c r="AB303" s="99">
        <v>0</v>
      </c>
      <c r="AC303" s="99">
        <v>0</v>
      </c>
      <c r="AD303" s="99">
        <v>0</v>
      </c>
      <c r="AE303" s="99">
        <v>0</v>
      </c>
      <c r="AF303" s="104">
        <f t="shared" si="502"/>
        <v>0</v>
      </c>
      <c r="AG303" s="105">
        <f t="shared" si="503"/>
        <v>0</v>
      </c>
    </row>
    <row r="304" spans="1:35" ht="15" customHeight="1" outlineLevel="1">
      <c r="A304" s="4" t="s">
        <v>87</v>
      </c>
      <c r="B304" s="4" t="s">
        <v>49</v>
      </c>
      <c r="C304" s="237"/>
      <c r="D304" s="223"/>
      <c r="E304" s="225"/>
      <c r="F304" s="12" t="s">
        <v>74</v>
      </c>
      <c r="G304" s="35"/>
      <c r="H304" s="35"/>
      <c r="I304" s="35"/>
      <c r="J304" s="35"/>
      <c r="K304" s="35"/>
      <c r="L304" s="35"/>
      <c r="M304" s="35"/>
      <c r="N304" s="35"/>
      <c r="O304" s="99"/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X304" s="99">
        <v>0</v>
      </c>
      <c r="Y304" s="99">
        <v>0</v>
      </c>
      <c r="Z304" s="99">
        <v>0</v>
      </c>
      <c r="AA304" s="99">
        <v>0</v>
      </c>
      <c r="AB304" s="99">
        <v>0</v>
      </c>
      <c r="AC304" s="99">
        <v>0</v>
      </c>
      <c r="AD304" s="99">
        <v>0</v>
      </c>
      <c r="AE304" s="99">
        <v>0</v>
      </c>
      <c r="AF304" s="104">
        <f t="shared" si="502"/>
        <v>0</v>
      </c>
      <c r="AG304" s="105">
        <f t="shared" si="503"/>
        <v>0</v>
      </c>
    </row>
    <row r="305" spans="1:35" ht="15" customHeight="1" outlineLevel="1">
      <c r="A305" s="4" t="s">
        <v>87</v>
      </c>
      <c r="B305" s="4" t="s">
        <v>49</v>
      </c>
      <c r="C305" s="237"/>
      <c r="D305" s="223"/>
      <c r="E305" s="225"/>
      <c r="F305" s="12" t="s">
        <v>79</v>
      </c>
      <c r="G305" s="35"/>
      <c r="H305" s="35"/>
      <c r="I305" s="35"/>
      <c r="J305" s="35"/>
      <c r="K305" s="35"/>
      <c r="L305" s="35"/>
      <c r="M305" s="35"/>
      <c r="N305" s="35"/>
      <c r="O305" s="99"/>
      <c r="P305" s="99">
        <v>0</v>
      </c>
      <c r="Q305" s="99">
        <v>0</v>
      </c>
      <c r="R305" s="99">
        <v>0</v>
      </c>
      <c r="S305" s="99">
        <v>0</v>
      </c>
      <c r="T305" s="99">
        <v>0</v>
      </c>
      <c r="U305" s="99">
        <v>0</v>
      </c>
      <c r="V305" s="99">
        <v>0</v>
      </c>
      <c r="W305" s="99">
        <v>0</v>
      </c>
      <c r="X305" s="99">
        <v>0</v>
      </c>
      <c r="Y305" s="99">
        <v>0</v>
      </c>
      <c r="Z305" s="99">
        <v>0</v>
      </c>
      <c r="AA305" s="99">
        <v>0</v>
      </c>
      <c r="AB305" s="99">
        <v>0</v>
      </c>
      <c r="AC305" s="99">
        <v>0</v>
      </c>
      <c r="AD305" s="99">
        <v>0</v>
      </c>
      <c r="AE305" s="99">
        <v>0</v>
      </c>
      <c r="AF305" s="104">
        <f t="shared" si="502"/>
        <v>0</v>
      </c>
      <c r="AG305" s="105">
        <f t="shared" si="503"/>
        <v>0</v>
      </c>
    </row>
    <row r="306" spans="1:35" ht="15" customHeight="1" outlineLevel="1">
      <c r="A306" s="4" t="s">
        <v>87</v>
      </c>
      <c r="B306" s="4" t="s">
        <v>49</v>
      </c>
      <c r="C306" s="237"/>
      <c r="D306" s="223"/>
      <c r="E306" s="225"/>
      <c r="F306" s="12" t="s">
        <v>97</v>
      </c>
      <c r="G306" s="35"/>
      <c r="H306" s="35"/>
      <c r="I306" s="35"/>
      <c r="J306" s="35"/>
      <c r="K306" s="35"/>
      <c r="L306" s="35"/>
      <c r="M306" s="35"/>
      <c r="N306" s="35"/>
      <c r="O306" s="99"/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X306" s="99">
        <v>0</v>
      </c>
      <c r="Y306" s="99">
        <v>0</v>
      </c>
      <c r="Z306" s="99">
        <v>0</v>
      </c>
      <c r="AA306" s="99">
        <v>0</v>
      </c>
      <c r="AB306" s="99">
        <v>0</v>
      </c>
      <c r="AC306" s="99">
        <v>0</v>
      </c>
      <c r="AD306" s="99">
        <v>0</v>
      </c>
      <c r="AE306" s="99">
        <v>0</v>
      </c>
      <c r="AF306" s="104"/>
      <c r="AG306" s="105"/>
    </row>
    <row r="307" spans="1:35" ht="15" customHeight="1" outlineLevel="1">
      <c r="A307" s="4" t="s">
        <v>87</v>
      </c>
      <c r="B307" s="4" t="s">
        <v>49</v>
      </c>
      <c r="C307" s="237"/>
      <c r="D307" s="223"/>
      <c r="E307" s="225"/>
      <c r="F307" s="12" t="s">
        <v>98</v>
      </c>
      <c r="G307" s="35"/>
      <c r="H307" s="35"/>
      <c r="I307" s="35"/>
      <c r="J307" s="35"/>
      <c r="K307" s="35"/>
      <c r="L307" s="35"/>
      <c r="M307" s="35"/>
      <c r="N307" s="35"/>
      <c r="O307" s="99"/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X307" s="99">
        <v>0</v>
      </c>
      <c r="Y307" s="99">
        <v>0</v>
      </c>
      <c r="Z307" s="99">
        <v>0</v>
      </c>
      <c r="AA307" s="99">
        <v>0</v>
      </c>
      <c r="AB307" s="99">
        <v>0</v>
      </c>
      <c r="AC307" s="99">
        <v>0</v>
      </c>
      <c r="AD307" s="99">
        <v>0</v>
      </c>
      <c r="AE307" s="99">
        <v>0</v>
      </c>
      <c r="AF307" s="104"/>
      <c r="AG307" s="105"/>
    </row>
    <row r="308" spans="1:35" ht="15" customHeight="1">
      <c r="A308" s="4" t="s">
        <v>87</v>
      </c>
      <c r="B308" s="4" t="s">
        <v>49</v>
      </c>
      <c r="C308" s="237"/>
      <c r="D308" s="223"/>
      <c r="E308" s="225"/>
      <c r="F308" s="13" t="s">
        <v>90</v>
      </c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49" t="str">
        <f t="shared" ref="AF308:AG308" si="508">+IFERROR(AF303/AF302,"")</f>
        <v/>
      </c>
      <c r="AG308" s="50" t="str">
        <f t="shared" si="508"/>
        <v/>
      </c>
    </row>
    <row r="309" spans="1:35" ht="15" customHeight="1">
      <c r="A309" s="4" t="s">
        <v>87</v>
      </c>
      <c r="B309" s="4" t="s">
        <v>99</v>
      </c>
      <c r="C309" s="237"/>
      <c r="D309" s="223"/>
      <c r="E309" s="225" t="s">
        <v>99</v>
      </c>
      <c r="F309" s="10" t="s">
        <v>40</v>
      </c>
      <c r="G309" s="19"/>
      <c r="H309" s="19"/>
      <c r="I309" s="19"/>
      <c r="J309" s="19"/>
      <c r="K309" s="19"/>
      <c r="L309" s="19"/>
      <c r="M309" s="19"/>
      <c r="N309" s="19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100"/>
      <c r="AG309" s="101"/>
      <c r="AI309" s="124">
        <f>+SUMIF($O$1:$AD$1,"REAL",O309:AD309)</f>
        <v>0</v>
      </c>
    </row>
    <row r="310" spans="1:35" ht="15" customHeight="1">
      <c r="A310" s="4" t="s">
        <v>87</v>
      </c>
      <c r="B310" s="4" t="s">
        <v>99</v>
      </c>
      <c r="C310" s="237"/>
      <c r="D310" s="223"/>
      <c r="E310" s="225"/>
      <c r="F310" s="11" t="s">
        <v>88</v>
      </c>
      <c r="G310" s="34"/>
      <c r="H310" s="34"/>
      <c r="I310" s="34"/>
      <c r="J310" s="34"/>
      <c r="K310" s="34"/>
      <c r="L310" s="34"/>
      <c r="M310" s="34"/>
      <c r="N310" s="34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102"/>
      <c r="AG310" s="103"/>
      <c r="AI310" s="124">
        <f>+SUMIF($O$1:$AD$1,"REAL",O310:AD310)</f>
        <v>0</v>
      </c>
    </row>
    <row r="311" spans="1:35" ht="15" customHeight="1">
      <c r="A311" s="4" t="s">
        <v>87</v>
      </c>
      <c r="B311" s="4" t="s">
        <v>99</v>
      </c>
      <c r="C311" s="237"/>
      <c r="D311" s="223"/>
      <c r="E311" s="225"/>
      <c r="F311" s="12" t="s">
        <v>100</v>
      </c>
      <c r="G311" s="35"/>
      <c r="H311" s="35"/>
      <c r="I311" s="35"/>
      <c r="J311" s="35"/>
      <c r="K311" s="35"/>
      <c r="L311" s="35"/>
      <c r="M311" s="35"/>
      <c r="N311" s="35"/>
      <c r="O311" s="99"/>
      <c r="P311" s="99">
        <v>0</v>
      </c>
      <c r="Q311" s="99">
        <v>0</v>
      </c>
      <c r="R311" s="99">
        <v>0</v>
      </c>
      <c r="S311" s="99">
        <v>0</v>
      </c>
      <c r="T311" s="99">
        <v>0</v>
      </c>
      <c r="U311" s="99">
        <v>0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99">
        <v>0</v>
      </c>
      <c r="AE311" s="99">
        <v>0</v>
      </c>
      <c r="AF311" s="104"/>
      <c r="AG311" s="105"/>
    </row>
    <row r="312" spans="1:35" ht="15" customHeight="1">
      <c r="A312" s="4" t="s">
        <v>87</v>
      </c>
      <c r="B312" s="4" t="s">
        <v>99</v>
      </c>
      <c r="C312" s="237"/>
      <c r="D312" s="223"/>
      <c r="E312" s="225"/>
      <c r="F312" s="12" t="s">
        <v>101</v>
      </c>
      <c r="G312" s="35"/>
      <c r="H312" s="35"/>
      <c r="I312" s="35"/>
      <c r="J312" s="35"/>
      <c r="K312" s="35"/>
      <c r="L312" s="35"/>
      <c r="M312" s="35"/>
      <c r="N312" s="35"/>
      <c r="O312" s="99"/>
      <c r="P312" s="99">
        <v>0</v>
      </c>
      <c r="Q312" s="99">
        <v>0</v>
      </c>
      <c r="R312" s="99">
        <v>0</v>
      </c>
      <c r="S312" s="99">
        <v>0</v>
      </c>
      <c r="T312" s="99">
        <v>0</v>
      </c>
      <c r="U312" s="99">
        <v>0</v>
      </c>
      <c r="V312" s="99">
        <v>0</v>
      </c>
      <c r="W312" s="99">
        <v>0</v>
      </c>
      <c r="X312" s="99">
        <v>0</v>
      </c>
      <c r="Y312" s="99">
        <v>0</v>
      </c>
      <c r="Z312" s="99">
        <v>0</v>
      </c>
      <c r="AA312" s="99">
        <v>0</v>
      </c>
      <c r="AB312" s="99">
        <v>0</v>
      </c>
      <c r="AC312" s="99">
        <v>0</v>
      </c>
      <c r="AD312" s="99">
        <v>0</v>
      </c>
      <c r="AE312" s="99">
        <v>0</v>
      </c>
      <c r="AF312" s="104"/>
      <c r="AG312" s="105"/>
    </row>
    <row r="313" spans="1:35" ht="15" customHeight="1">
      <c r="A313" s="4" t="s">
        <v>87</v>
      </c>
      <c r="B313" s="4" t="s">
        <v>99</v>
      </c>
      <c r="C313" s="237"/>
      <c r="D313" s="223"/>
      <c r="E313" s="225"/>
      <c r="F313" s="12" t="s">
        <v>102</v>
      </c>
      <c r="G313" s="35"/>
      <c r="H313" s="35"/>
      <c r="I313" s="35"/>
      <c r="J313" s="35"/>
      <c r="K313" s="35"/>
      <c r="L313" s="35"/>
      <c r="M313" s="35"/>
      <c r="N313" s="35"/>
      <c r="O313" s="99"/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99">
        <v>0</v>
      </c>
      <c r="AE313" s="99">
        <v>0</v>
      </c>
      <c r="AF313" s="104"/>
      <c r="AG313" s="105"/>
      <c r="AI313" s="129"/>
    </row>
    <row r="314" spans="1:35" ht="15" customHeight="1">
      <c r="A314" s="4" t="s">
        <v>87</v>
      </c>
      <c r="B314" s="4" t="s">
        <v>99</v>
      </c>
      <c r="C314" s="237"/>
      <c r="D314" s="223"/>
      <c r="E314" s="225"/>
      <c r="F314" s="13" t="s">
        <v>90</v>
      </c>
      <c r="G314" s="36"/>
      <c r="H314" s="36"/>
      <c r="I314" s="36"/>
      <c r="J314" s="36"/>
      <c r="K314" s="36"/>
      <c r="L314" s="36"/>
      <c r="M314" s="36"/>
      <c r="N314" s="36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10"/>
      <c r="AG314" s="111"/>
    </row>
    <row r="315" spans="1:35" ht="15" customHeight="1" collapsed="1">
      <c r="A315" s="4" t="s">
        <v>87</v>
      </c>
      <c r="B315" s="4" t="s">
        <v>54</v>
      </c>
      <c r="C315" s="237"/>
      <c r="D315" s="223"/>
      <c r="E315" s="225" t="s">
        <v>54</v>
      </c>
      <c r="F315" s="10" t="s">
        <v>40</v>
      </c>
      <c r="G315" s="19"/>
      <c r="H315" s="19"/>
      <c r="I315" s="19"/>
      <c r="J315" s="19"/>
      <c r="K315" s="19"/>
      <c r="L315" s="19"/>
      <c r="M315" s="19"/>
      <c r="N315" s="19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  <c r="AE315" s="97"/>
      <c r="AF315" s="100">
        <f t="shared" ref="AF315:AF316" si="509">+SUM(O315:R315)</f>
        <v>0</v>
      </c>
      <c r="AG315" s="101">
        <f t="shared" ref="AG315:AG316" si="510">+SUM(S315:AD315)</f>
        <v>0</v>
      </c>
      <c r="AI315" s="124">
        <f>+SUMIF($O$1:$AD$1,"REAL",O315:AD315)</f>
        <v>0</v>
      </c>
    </row>
    <row r="316" spans="1:35" ht="15" customHeight="1">
      <c r="A316" s="4" t="s">
        <v>87</v>
      </c>
      <c r="B316" s="4" t="s">
        <v>54</v>
      </c>
      <c r="C316" s="237"/>
      <c r="D316" s="223"/>
      <c r="E316" s="225"/>
      <c r="F316" s="11" t="s">
        <v>88</v>
      </c>
      <c r="G316" s="34"/>
      <c r="H316" s="34"/>
      <c r="I316" s="34"/>
      <c r="J316" s="34"/>
      <c r="K316" s="34"/>
      <c r="L316" s="34"/>
      <c r="M316" s="34"/>
      <c r="N316" s="34"/>
      <c r="O316" s="98"/>
      <c r="P316" s="98">
        <v>0</v>
      </c>
      <c r="Q316" s="98">
        <v>0</v>
      </c>
      <c r="R316" s="98">
        <v>0</v>
      </c>
      <c r="S316" s="98">
        <v>0</v>
      </c>
      <c r="T316" s="98">
        <v>0</v>
      </c>
      <c r="U316" s="98">
        <v>0</v>
      </c>
      <c r="V316" s="98">
        <v>0</v>
      </c>
      <c r="W316" s="98">
        <v>0</v>
      </c>
      <c r="X316" s="98">
        <v>0</v>
      </c>
      <c r="Y316" s="98">
        <v>0</v>
      </c>
      <c r="Z316" s="98">
        <v>0</v>
      </c>
      <c r="AA316" s="98">
        <v>0</v>
      </c>
      <c r="AB316" s="98">
        <v>0</v>
      </c>
      <c r="AC316" s="98">
        <v>0</v>
      </c>
      <c r="AD316" s="98">
        <v>0</v>
      </c>
      <c r="AE316" s="98">
        <v>0</v>
      </c>
      <c r="AF316" s="102">
        <f t="shared" si="509"/>
        <v>0</v>
      </c>
      <c r="AG316" s="103">
        <f t="shared" si="510"/>
        <v>0</v>
      </c>
      <c r="AI316" s="124">
        <f>+SUMIF($O$1:$AD$1,"REAL",O316:AD316)</f>
        <v>0</v>
      </c>
    </row>
    <row r="317" spans="1:35" s="8" customFormat="1" ht="15" customHeight="1">
      <c r="A317" s="4" t="s">
        <v>87</v>
      </c>
      <c r="B317" s="4" t="s">
        <v>54</v>
      </c>
      <c r="C317" s="237"/>
      <c r="D317" s="224"/>
      <c r="E317" s="225"/>
      <c r="F317" s="13" t="s">
        <v>90</v>
      </c>
      <c r="G317" s="36"/>
      <c r="H317" s="36"/>
      <c r="I317" s="36"/>
      <c r="J317" s="36"/>
      <c r="K317" s="36"/>
      <c r="L317" s="36"/>
      <c r="M317" s="36"/>
      <c r="N317" s="36"/>
      <c r="O317" s="36"/>
      <c r="P317" s="36" t="str">
        <f t="shared" ref="P317:Y317" si="511">+IFERROR(P316/P315,"")</f>
        <v/>
      </c>
      <c r="Q317" s="36" t="str">
        <f t="shared" si="511"/>
        <v/>
      </c>
      <c r="R317" s="36" t="str">
        <f t="shared" si="511"/>
        <v/>
      </c>
      <c r="S317" s="36" t="str">
        <f t="shared" si="511"/>
        <v/>
      </c>
      <c r="T317" s="36" t="str">
        <f t="shared" si="511"/>
        <v/>
      </c>
      <c r="U317" s="36" t="str">
        <f t="shared" si="511"/>
        <v/>
      </c>
      <c r="V317" s="36" t="str">
        <f t="shared" si="511"/>
        <v/>
      </c>
      <c r="W317" s="36" t="str">
        <f t="shared" si="511"/>
        <v/>
      </c>
      <c r="X317" s="36" t="str">
        <f t="shared" si="511"/>
        <v/>
      </c>
      <c r="Y317" s="36" t="str">
        <f t="shared" si="511"/>
        <v/>
      </c>
      <c r="Z317" s="36" t="str">
        <f t="shared" ref="Z317:AA317" si="512">+IFERROR(Z316/Z315,"")</f>
        <v/>
      </c>
      <c r="AA317" s="36" t="str">
        <f t="shared" si="512"/>
        <v/>
      </c>
      <c r="AB317" s="36" t="str">
        <f t="shared" ref="AB317:AC317" si="513">+IFERROR(AB316/AB315,"")</f>
        <v/>
      </c>
      <c r="AC317" s="36" t="str">
        <f t="shared" si="513"/>
        <v/>
      </c>
      <c r="AD317" s="36" t="str">
        <f t="shared" ref="AD317:AE317" si="514">+IFERROR(AD316/AD315,"")</f>
        <v/>
      </c>
      <c r="AE317" s="36" t="str">
        <f t="shared" si="514"/>
        <v/>
      </c>
      <c r="AF317" s="49" t="str">
        <f t="shared" ref="AF317:AG317" si="515">+IFERROR(AF316/AF315,"")</f>
        <v/>
      </c>
      <c r="AG317" s="50" t="str">
        <f t="shared" si="515"/>
        <v/>
      </c>
      <c r="AH317" s="4"/>
      <c r="AI317" s="1"/>
    </row>
    <row r="318" spans="1:35" ht="15" customHeight="1">
      <c r="A318" s="4" t="s">
        <v>87</v>
      </c>
      <c r="B318" s="4" t="s">
        <v>50</v>
      </c>
      <c r="C318" s="237"/>
      <c r="D318" s="226" t="s">
        <v>36</v>
      </c>
      <c r="E318" s="225" t="s">
        <v>50</v>
      </c>
      <c r="F318" s="10" t="s">
        <v>40</v>
      </c>
      <c r="G318" s="19"/>
      <c r="H318" s="19"/>
      <c r="I318" s="19"/>
      <c r="J318" s="19"/>
      <c r="K318" s="19"/>
      <c r="L318" s="19"/>
      <c r="M318" s="19"/>
      <c r="N318" s="19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  <c r="AE318" s="97"/>
      <c r="AF318" s="100">
        <f t="shared" ref="AF318:AF321" si="516">+SUM(O318:R318)</f>
        <v>0</v>
      </c>
      <c r="AG318" s="101">
        <f t="shared" ref="AG318:AG321" si="517">+SUM(S318:AD318)</f>
        <v>0</v>
      </c>
      <c r="AI318" s="124">
        <f>+SUMIF($O$1:$AD$1,"REAL",O318:AD318)</f>
        <v>0</v>
      </c>
    </row>
    <row r="319" spans="1:35" ht="13.8">
      <c r="A319" s="4" t="s">
        <v>87</v>
      </c>
      <c r="B319" s="4" t="s">
        <v>50</v>
      </c>
      <c r="C319" s="237"/>
      <c r="D319" s="226"/>
      <c r="E319" s="225"/>
      <c r="F319" s="11" t="s">
        <v>88</v>
      </c>
      <c r="G319" s="34"/>
      <c r="H319" s="34"/>
      <c r="I319" s="34"/>
      <c r="J319" s="34"/>
      <c r="K319" s="34"/>
      <c r="L319" s="34"/>
      <c r="M319" s="34"/>
      <c r="N319" s="34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102">
        <f t="shared" si="516"/>
        <v>0</v>
      </c>
      <c r="AG319" s="103">
        <f t="shared" si="517"/>
        <v>0</v>
      </c>
      <c r="AI319" s="124">
        <f>+SUMIF($O$1:$AD$1,"REAL",O319:AD319)</f>
        <v>0</v>
      </c>
    </row>
    <row r="320" spans="1:35" ht="15" customHeight="1" outlineLevel="1">
      <c r="A320" s="4" t="s">
        <v>87</v>
      </c>
      <c r="B320" s="4" t="s">
        <v>50</v>
      </c>
      <c r="C320" s="237"/>
      <c r="D320" s="226"/>
      <c r="E320" s="225"/>
      <c r="F320" s="12" t="s">
        <v>1</v>
      </c>
      <c r="G320" s="35"/>
      <c r="H320" s="35"/>
      <c r="I320" s="35"/>
      <c r="J320" s="35"/>
      <c r="K320" s="35"/>
      <c r="L320" s="35"/>
      <c r="M320" s="35"/>
      <c r="N320" s="35"/>
      <c r="O320" s="99"/>
      <c r="P320" s="99">
        <v>0</v>
      </c>
      <c r="Q320" s="99">
        <v>0</v>
      </c>
      <c r="R320" s="99">
        <v>0</v>
      </c>
      <c r="S320" s="99">
        <v>0</v>
      </c>
      <c r="T320" s="99">
        <v>0</v>
      </c>
      <c r="U320" s="99">
        <v>0</v>
      </c>
      <c r="V320" s="99">
        <v>0</v>
      </c>
      <c r="W320" s="99">
        <v>0</v>
      </c>
      <c r="X320" s="99">
        <v>0</v>
      </c>
      <c r="Y320" s="99">
        <v>0</v>
      </c>
      <c r="Z320" s="99">
        <v>0</v>
      </c>
      <c r="AA320" s="99">
        <v>0</v>
      </c>
      <c r="AB320" s="99">
        <v>0</v>
      </c>
      <c r="AC320" s="99">
        <v>0</v>
      </c>
      <c r="AD320" s="99">
        <v>0</v>
      </c>
      <c r="AE320" s="99">
        <v>0</v>
      </c>
      <c r="AF320" s="104">
        <f t="shared" si="516"/>
        <v>0</v>
      </c>
      <c r="AG320" s="105">
        <f t="shared" si="517"/>
        <v>0</v>
      </c>
    </row>
    <row r="321" spans="1:35" ht="15" customHeight="1" outlineLevel="1">
      <c r="A321" s="4" t="s">
        <v>87</v>
      </c>
      <c r="B321" s="4" t="s">
        <v>50</v>
      </c>
      <c r="C321" s="237"/>
      <c r="D321" s="226"/>
      <c r="E321" s="225"/>
      <c r="F321" s="12" t="s">
        <v>2</v>
      </c>
      <c r="G321" s="35"/>
      <c r="H321" s="35"/>
      <c r="I321" s="35"/>
      <c r="J321" s="35"/>
      <c r="K321" s="35"/>
      <c r="L321" s="35"/>
      <c r="M321" s="35"/>
      <c r="N321" s="35"/>
      <c r="O321" s="99"/>
      <c r="P321" s="99">
        <v>0</v>
      </c>
      <c r="Q321" s="99">
        <v>0</v>
      </c>
      <c r="R321" s="99">
        <v>0</v>
      </c>
      <c r="S321" s="99">
        <v>0</v>
      </c>
      <c r="T321" s="99">
        <v>0</v>
      </c>
      <c r="U321" s="99">
        <v>0</v>
      </c>
      <c r="V321" s="99">
        <v>0</v>
      </c>
      <c r="W321" s="99">
        <v>0</v>
      </c>
      <c r="X321" s="99">
        <v>0</v>
      </c>
      <c r="Y321" s="99">
        <v>0</v>
      </c>
      <c r="Z321" s="99">
        <v>0</v>
      </c>
      <c r="AA321" s="99">
        <v>0</v>
      </c>
      <c r="AB321" s="99">
        <v>0</v>
      </c>
      <c r="AC321" s="99">
        <v>0</v>
      </c>
      <c r="AD321" s="99">
        <v>0</v>
      </c>
      <c r="AE321" s="99">
        <v>0</v>
      </c>
      <c r="AF321" s="104">
        <f t="shared" si="516"/>
        <v>0</v>
      </c>
      <c r="AG321" s="105">
        <f t="shared" si="517"/>
        <v>0</v>
      </c>
    </row>
    <row r="322" spans="1:35" ht="15" customHeight="1" outlineLevel="1">
      <c r="A322" s="4" t="s">
        <v>87</v>
      </c>
      <c r="B322" s="4" t="s">
        <v>50</v>
      </c>
      <c r="C322" s="237"/>
      <c r="D322" s="226"/>
      <c r="E322" s="225"/>
      <c r="F322" s="14" t="s">
        <v>83</v>
      </c>
      <c r="G322" s="37"/>
      <c r="H322" s="37"/>
      <c r="I322" s="37"/>
      <c r="J322" s="37"/>
      <c r="K322" s="37"/>
      <c r="L322" s="37"/>
      <c r="M322" s="37"/>
      <c r="N322" s="3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7">
        <f t="shared" ref="AF322" si="518">+SUMIF($O$1:$AD$1,"REAL",O322:AD322)</f>
        <v>0</v>
      </c>
      <c r="AG322" s="108"/>
    </row>
    <row r="323" spans="1:35" ht="15" customHeight="1" outlineLevel="1">
      <c r="A323" s="4" t="s">
        <v>87</v>
      </c>
      <c r="B323" s="4" t="s">
        <v>50</v>
      </c>
      <c r="C323" s="237"/>
      <c r="D323" s="226"/>
      <c r="E323" s="225"/>
      <c r="F323" s="14" t="s">
        <v>103</v>
      </c>
      <c r="G323" s="37"/>
      <c r="H323" s="37"/>
      <c r="I323" s="37"/>
      <c r="J323" s="37"/>
      <c r="K323" s="37"/>
      <c r="L323" s="37"/>
      <c r="M323" s="37"/>
      <c r="N323" s="3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7"/>
      <c r="AG323" s="108"/>
    </row>
    <row r="324" spans="1:35" ht="15" customHeight="1" outlineLevel="1">
      <c r="A324" s="4" t="s">
        <v>87</v>
      </c>
      <c r="B324" s="4" t="s">
        <v>50</v>
      </c>
      <c r="C324" s="237"/>
      <c r="D324" s="226"/>
      <c r="E324" s="225"/>
      <c r="F324" s="14" t="s">
        <v>104</v>
      </c>
      <c r="G324" s="37"/>
      <c r="H324" s="37"/>
      <c r="I324" s="37"/>
      <c r="J324" s="37"/>
      <c r="K324" s="37"/>
      <c r="L324" s="37"/>
      <c r="M324" s="37"/>
      <c r="N324" s="3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7"/>
      <c r="AG324" s="108"/>
    </row>
    <row r="325" spans="1:35" s="8" customFormat="1">
      <c r="A325" s="4" t="s">
        <v>87</v>
      </c>
      <c r="B325" s="4" t="s">
        <v>50</v>
      </c>
      <c r="C325" s="237"/>
      <c r="D325" s="226"/>
      <c r="E325" s="225"/>
      <c r="F325" s="13" t="s">
        <v>90</v>
      </c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53" t="str">
        <f t="shared" ref="AF325:AG325" si="519">+IFERROR(AF319/AF318,"")</f>
        <v/>
      </c>
      <c r="AG325" s="54" t="str">
        <f t="shared" si="519"/>
        <v/>
      </c>
      <c r="AH325" s="4"/>
      <c r="AI325" s="1"/>
    </row>
    <row r="326" spans="1:35" ht="15" customHeight="1">
      <c r="A326" s="4" t="s">
        <v>87</v>
      </c>
      <c r="B326" s="4" t="s">
        <v>41</v>
      </c>
      <c r="C326" s="237"/>
      <c r="D326" s="222" t="s">
        <v>37</v>
      </c>
      <c r="E326" s="225" t="s">
        <v>41</v>
      </c>
      <c r="F326" s="10" t="s">
        <v>40</v>
      </c>
      <c r="G326" s="19"/>
      <c r="H326" s="19"/>
      <c r="I326" s="19"/>
      <c r="J326" s="19"/>
      <c r="K326" s="19"/>
      <c r="L326" s="19"/>
      <c r="M326" s="19"/>
      <c r="N326" s="19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  <c r="AE326" s="97"/>
      <c r="AF326" s="100">
        <f t="shared" ref="AF326:AF329" si="520">+SUM(O326:R326)</f>
        <v>0</v>
      </c>
      <c r="AG326" s="101">
        <f t="shared" ref="AG326:AG329" si="521">+SUM(S326:AD326)</f>
        <v>0</v>
      </c>
      <c r="AI326" s="124">
        <f>+SUMIF($O$1:$AD$1,"REAL",O326:AD326)</f>
        <v>0</v>
      </c>
    </row>
    <row r="327" spans="1:35" ht="13.8">
      <c r="A327" s="4" t="s">
        <v>87</v>
      </c>
      <c r="B327" s="4" t="s">
        <v>41</v>
      </c>
      <c r="C327" s="237"/>
      <c r="D327" s="223"/>
      <c r="E327" s="225"/>
      <c r="F327" s="11" t="s">
        <v>88</v>
      </c>
      <c r="G327" s="34"/>
      <c r="H327" s="34"/>
      <c r="I327" s="34"/>
      <c r="J327" s="34"/>
      <c r="K327" s="34"/>
      <c r="L327" s="34"/>
      <c r="M327" s="34"/>
      <c r="N327" s="34"/>
      <c r="O327" s="98"/>
      <c r="P327" s="98">
        <f>+SUM(P328:P330)</f>
        <v>0</v>
      </c>
      <c r="Q327" s="98">
        <f t="shared" ref="Q327:Y327" si="522">+SUM(Q328:Q330)</f>
        <v>0</v>
      </c>
      <c r="R327" s="98">
        <f t="shared" si="522"/>
        <v>0</v>
      </c>
      <c r="S327" s="98">
        <f t="shared" si="522"/>
        <v>0</v>
      </c>
      <c r="T327" s="98">
        <f t="shared" si="522"/>
        <v>0</v>
      </c>
      <c r="U327" s="98">
        <f t="shared" si="522"/>
        <v>0</v>
      </c>
      <c r="V327" s="98">
        <f t="shared" si="522"/>
        <v>0</v>
      </c>
      <c r="W327" s="98">
        <f t="shared" si="522"/>
        <v>0</v>
      </c>
      <c r="X327" s="98">
        <f t="shared" si="522"/>
        <v>0</v>
      </c>
      <c r="Y327" s="98">
        <f t="shared" si="522"/>
        <v>0</v>
      </c>
      <c r="Z327" s="98">
        <f t="shared" ref="Z327:AA327" si="523">+SUM(Z328:Z330)</f>
        <v>0</v>
      </c>
      <c r="AA327" s="98">
        <f t="shared" si="523"/>
        <v>0</v>
      </c>
      <c r="AB327" s="98">
        <f t="shared" ref="AB327:AC327" si="524">+SUM(AB328:AB330)</f>
        <v>0</v>
      </c>
      <c r="AC327" s="98">
        <f t="shared" si="524"/>
        <v>0</v>
      </c>
      <c r="AD327" s="98">
        <f t="shared" ref="AD327:AE327" si="525">+SUM(AD328:AD330)</f>
        <v>0</v>
      </c>
      <c r="AE327" s="98">
        <f t="shared" si="525"/>
        <v>0</v>
      </c>
      <c r="AF327" s="102">
        <f t="shared" si="520"/>
        <v>0</v>
      </c>
      <c r="AG327" s="103">
        <f t="shared" si="521"/>
        <v>0</v>
      </c>
      <c r="AI327" s="124">
        <f>+SUMIF($O$1:$AD$1,"REAL",O327:AD327)</f>
        <v>0</v>
      </c>
    </row>
    <row r="328" spans="1:35" ht="15" customHeight="1" outlineLevel="1">
      <c r="A328" s="4" t="s">
        <v>87</v>
      </c>
      <c r="B328" s="4" t="s">
        <v>41</v>
      </c>
      <c r="C328" s="237"/>
      <c r="D328" s="223"/>
      <c r="E328" s="225"/>
      <c r="F328" s="12" t="s">
        <v>105</v>
      </c>
      <c r="G328" s="35"/>
      <c r="H328" s="35"/>
      <c r="I328" s="35"/>
      <c r="J328" s="35"/>
      <c r="K328" s="35"/>
      <c r="L328" s="35"/>
      <c r="M328" s="35"/>
      <c r="N328" s="35"/>
      <c r="O328" s="99"/>
      <c r="P328" s="99">
        <v>0</v>
      </c>
      <c r="Q328" s="99">
        <v>0</v>
      </c>
      <c r="R328" s="99">
        <v>0</v>
      </c>
      <c r="S328" s="99">
        <v>0</v>
      </c>
      <c r="T328" s="99">
        <v>0</v>
      </c>
      <c r="U328" s="99">
        <v>0</v>
      </c>
      <c r="V328" s="99">
        <v>0</v>
      </c>
      <c r="W328" s="99">
        <v>0</v>
      </c>
      <c r="X328" s="99">
        <v>0</v>
      </c>
      <c r="Y328" s="99">
        <v>0</v>
      </c>
      <c r="Z328" s="99">
        <v>0</v>
      </c>
      <c r="AA328" s="99">
        <v>0</v>
      </c>
      <c r="AB328" s="99">
        <v>0</v>
      </c>
      <c r="AC328" s="99">
        <v>0</v>
      </c>
      <c r="AD328" s="99">
        <v>0</v>
      </c>
      <c r="AE328" s="99">
        <v>0</v>
      </c>
      <c r="AF328" s="104">
        <f t="shared" si="520"/>
        <v>0</v>
      </c>
      <c r="AG328" s="105">
        <f t="shared" si="521"/>
        <v>0</v>
      </c>
    </row>
    <row r="329" spans="1:35" ht="15" customHeight="1" outlineLevel="1">
      <c r="A329" s="4" t="s">
        <v>87</v>
      </c>
      <c r="B329" s="4" t="s">
        <v>41</v>
      </c>
      <c r="C329" s="237"/>
      <c r="D329" s="223"/>
      <c r="E329" s="225"/>
      <c r="F329" s="12" t="s">
        <v>106</v>
      </c>
      <c r="G329" s="35"/>
      <c r="H329" s="35"/>
      <c r="I329" s="35"/>
      <c r="J329" s="35"/>
      <c r="K329" s="35"/>
      <c r="L329" s="35"/>
      <c r="M329" s="35"/>
      <c r="N329" s="35"/>
      <c r="O329" s="99"/>
      <c r="P329" s="99">
        <v>0</v>
      </c>
      <c r="Q329" s="99">
        <v>0</v>
      </c>
      <c r="R329" s="99">
        <v>0</v>
      </c>
      <c r="S329" s="99">
        <v>0</v>
      </c>
      <c r="T329" s="99">
        <v>0</v>
      </c>
      <c r="U329" s="99">
        <v>0</v>
      </c>
      <c r="V329" s="99">
        <v>0</v>
      </c>
      <c r="W329" s="99">
        <v>0</v>
      </c>
      <c r="X329" s="99">
        <v>0</v>
      </c>
      <c r="Y329" s="99">
        <v>0</v>
      </c>
      <c r="Z329" s="99">
        <v>0</v>
      </c>
      <c r="AA329" s="99">
        <v>0</v>
      </c>
      <c r="AB329" s="99">
        <v>0</v>
      </c>
      <c r="AC329" s="99">
        <v>0</v>
      </c>
      <c r="AD329" s="99">
        <v>0</v>
      </c>
      <c r="AE329" s="99">
        <v>0</v>
      </c>
      <c r="AF329" s="104">
        <f t="shared" si="520"/>
        <v>0</v>
      </c>
      <c r="AG329" s="105">
        <f t="shared" si="521"/>
        <v>0</v>
      </c>
    </row>
    <row r="330" spans="1:35" ht="15" customHeight="1" outlineLevel="1">
      <c r="A330" s="4" t="s">
        <v>87</v>
      </c>
      <c r="B330" s="4" t="s">
        <v>41</v>
      </c>
      <c r="C330" s="237"/>
      <c r="D330" s="223"/>
      <c r="E330" s="225"/>
      <c r="F330" s="12" t="s">
        <v>107</v>
      </c>
      <c r="G330" s="35"/>
      <c r="H330" s="35"/>
      <c r="I330" s="35"/>
      <c r="J330" s="35"/>
      <c r="K330" s="35"/>
      <c r="L330" s="35"/>
      <c r="M330" s="35"/>
      <c r="N330" s="35"/>
      <c r="O330" s="99"/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X330" s="99">
        <v>0</v>
      </c>
      <c r="Y330" s="99">
        <v>0</v>
      </c>
      <c r="Z330" s="99">
        <v>0</v>
      </c>
      <c r="AA330" s="99">
        <v>0</v>
      </c>
      <c r="AB330" s="99">
        <v>0</v>
      </c>
      <c r="AC330" s="99">
        <v>0</v>
      </c>
      <c r="AD330" s="99">
        <v>0</v>
      </c>
      <c r="AE330" s="99">
        <v>0</v>
      </c>
      <c r="AF330" s="104"/>
      <c r="AG330" s="105"/>
    </row>
    <row r="331" spans="1:35" s="8" customFormat="1">
      <c r="A331" s="4" t="s">
        <v>87</v>
      </c>
      <c r="B331" s="4" t="s">
        <v>41</v>
      </c>
      <c r="C331" s="237"/>
      <c r="D331" s="223"/>
      <c r="E331" s="225"/>
      <c r="F331" s="13" t="s">
        <v>90</v>
      </c>
      <c r="G331" s="36"/>
      <c r="H331" s="36"/>
      <c r="I331" s="36"/>
      <c r="J331" s="36"/>
      <c r="K331" s="36"/>
      <c r="L331" s="36"/>
      <c r="M331" s="36"/>
      <c r="N331" s="36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10" t="str">
        <f t="shared" ref="AF331:AG331" si="526">+IFERROR(AF327/AF326,"")</f>
        <v/>
      </c>
      <c r="AG331" s="111" t="str">
        <f t="shared" si="526"/>
        <v/>
      </c>
      <c r="AH331" s="4"/>
      <c r="AI331" s="1"/>
    </row>
    <row r="332" spans="1:35" s="8" customFormat="1" ht="13.8">
      <c r="A332" s="4" t="s">
        <v>87</v>
      </c>
      <c r="B332" s="8" t="s">
        <v>108</v>
      </c>
      <c r="C332" s="237"/>
      <c r="D332" s="223"/>
      <c r="E332" s="225" t="s">
        <v>108</v>
      </c>
      <c r="F332" s="10" t="s">
        <v>40</v>
      </c>
      <c r="G332" s="19"/>
      <c r="H332" s="19"/>
      <c r="I332" s="19"/>
      <c r="J332" s="19"/>
      <c r="K332" s="19"/>
      <c r="L332" s="19"/>
      <c r="M332" s="19"/>
      <c r="N332" s="19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100"/>
      <c r="AG332" s="101"/>
      <c r="AH332" s="4"/>
      <c r="AI332" s="124">
        <f>+SUMIF($O$1:$AD$1,"REAL",O332:AD332)</f>
        <v>0</v>
      </c>
    </row>
    <row r="333" spans="1:35" s="8" customFormat="1" ht="13.8">
      <c r="A333" s="4" t="s">
        <v>87</v>
      </c>
      <c r="B333" s="8" t="s">
        <v>108</v>
      </c>
      <c r="C333" s="237"/>
      <c r="D333" s="223"/>
      <c r="E333" s="225"/>
      <c r="F333" s="11" t="s">
        <v>88</v>
      </c>
      <c r="G333" s="34"/>
      <c r="H333" s="34"/>
      <c r="I333" s="34"/>
      <c r="J333" s="34"/>
      <c r="K333" s="34"/>
      <c r="L333" s="34"/>
      <c r="M333" s="34"/>
      <c r="N333" s="34"/>
      <c r="O333" s="98"/>
      <c r="P333" s="98">
        <f>+SUM(P334:P336)</f>
        <v>0</v>
      </c>
      <c r="Q333" s="98">
        <f t="shared" ref="Q333:Y333" si="527">+SUM(Q334:Q336)</f>
        <v>0</v>
      </c>
      <c r="R333" s="98">
        <f t="shared" si="527"/>
        <v>0</v>
      </c>
      <c r="S333" s="98">
        <f t="shared" si="527"/>
        <v>0</v>
      </c>
      <c r="T333" s="98">
        <f t="shared" si="527"/>
        <v>0</v>
      </c>
      <c r="U333" s="98">
        <f t="shared" si="527"/>
        <v>0</v>
      </c>
      <c r="V333" s="98">
        <f t="shared" si="527"/>
        <v>0</v>
      </c>
      <c r="W333" s="98">
        <f t="shared" si="527"/>
        <v>0</v>
      </c>
      <c r="X333" s="98">
        <f t="shared" si="527"/>
        <v>0</v>
      </c>
      <c r="Y333" s="98">
        <f t="shared" si="527"/>
        <v>0</v>
      </c>
      <c r="Z333" s="98">
        <f t="shared" ref="Z333:AA333" si="528">+SUM(Z334:Z336)</f>
        <v>0</v>
      </c>
      <c r="AA333" s="98">
        <f t="shared" si="528"/>
        <v>0</v>
      </c>
      <c r="AB333" s="98">
        <f t="shared" ref="AB333:AC333" si="529">+SUM(AB334:AB336)</f>
        <v>0</v>
      </c>
      <c r="AC333" s="98">
        <f t="shared" si="529"/>
        <v>0</v>
      </c>
      <c r="AD333" s="98">
        <f t="shared" ref="AD333:AE333" si="530">+SUM(AD334:AD336)</f>
        <v>0</v>
      </c>
      <c r="AE333" s="98">
        <f t="shared" si="530"/>
        <v>0</v>
      </c>
      <c r="AF333" s="102"/>
      <c r="AG333" s="103"/>
      <c r="AH333" s="4"/>
      <c r="AI333" s="124">
        <f>+SUMIF($O$1:$AD$1,"REAL",O333:AD333)</f>
        <v>0</v>
      </c>
    </row>
    <row r="334" spans="1:35" s="8" customFormat="1">
      <c r="A334" s="4" t="s">
        <v>87</v>
      </c>
      <c r="B334" s="8" t="s">
        <v>108</v>
      </c>
      <c r="C334" s="237"/>
      <c r="D334" s="223"/>
      <c r="E334" s="225"/>
      <c r="F334" s="12" t="s">
        <v>110</v>
      </c>
      <c r="G334" s="35"/>
      <c r="H334" s="35"/>
      <c r="I334" s="35"/>
      <c r="J334" s="35"/>
      <c r="K334" s="35"/>
      <c r="L334" s="35"/>
      <c r="M334" s="35"/>
      <c r="N334" s="35"/>
      <c r="O334" s="99"/>
      <c r="P334" s="99">
        <v>0</v>
      </c>
      <c r="Q334" s="99">
        <v>0</v>
      </c>
      <c r="R334" s="99">
        <v>0</v>
      </c>
      <c r="S334" s="99">
        <v>0</v>
      </c>
      <c r="T334" s="99">
        <v>0</v>
      </c>
      <c r="U334" s="99">
        <v>0</v>
      </c>
      <c r="V334" s="99">
        <v>0</v>
      </c>
      <c r="W334" s="99">
        <v>0</v>
      </c>
      <c r="X334" s="99">
        <v>0</v>
      </c>
      <c r="Y334" s="99">
        <v>0</v>
      </c>
      <c r="Z334" s="99">
        <v>0</v>
      </c>
      <c r="AA334" s="99">
        <v>0</v>
      </c>
      <c r="AB334" s="99">
        <v>0</v>
      </c>
      <c r="AC334" s="99">
        <v>0</v>
      </c>
      <c r="AD334" s="99">
        <v>0</v>
      </c>
      <c r="AE334" s="99">
        <v>0</v>
      </c>
      <c r="AF334" s="104"/>
      <c r="AG334" s="105"/>
      <c r="AH334" s="4"/>
      <c r="AI334" s="1"/>
    </row>
    <row r="335" spans="1:35" s="8" customFormat="1">
      <c r="A335" s="4" t="s">
        <v>87</v>
      </c>
      <c r="B335" s="8" t="s">
        <v>108</v>
      </c>
      <c r="C335" s="237"/>
      <c r="D335" s="223"/>
      <c r="E335" s="225"/>
      <c r="F335" s="12" t="s">
        <v>111</v>
      </c>
      <c r="G335" s="35"/>
      <c r="H335" s="35"/>
      <c r="I335" s="35"/>
      <c r="J335" s="35"/>
      <c r="K335" s="35"/>
      <c r="L335" s="35"/>
      <c r="M335" s="35"/>
      <c r="N335" s="35"/>
      <c r="O335" s="99"/>
      <c r="P335" s="99">
        <v>0</v>
      </c>
      <c r="Q335" s="99">
        <v>0</v>
      </c>
      <c r="R335" s="99">
        <v>0</v>
      </c>
      <c r="S335" s="99">
        <v>0</v>
      </c>
      <c r="T335" s="99">
        <v>0</v>
      </c>
      <c r="U335" s="99">
        <v>0</v>
      </c>
      <c r="V335" s="99">
        <v>0</v>
      </c>
      <c r="W335" s="99">
        <v>0</v>
      </c>
      <c r="X335" s="99">
        <v>0</v>
      </c>
      <c r="Y335" s="99">
        <v>0</v>
      </c>
      <c r="Z335" s="99">
        <v>0</v>
      </c>
      <c r="AA335" s="99">
        <v>0</v>
      </c>
      <c r="AB335" s="99">
        <v>0</v>
      </c>
      <c r="AC335" s="99">
        <v>0</v>
      </c>
      <c r="AD335" s="99">
        <v>0</v>
      </c>
      <c r="AE335" s="99">
        <v>0</v>
      </c>
      <c r="AF335" s="104"/>
      <c r="AG335" s="105"/>
      <c r="AH335" s="4"/>
      <c r="AI335" s="1"/>
    </row>
    <row r="336" spans="1:35" s="8" customFormat="1">
      <c r="A336" s="4" t="s">
        <v>87</v>
      </c>
      <c r="B336" s="8" t="s">
        <v>108</v>
      </c>
      <c r="C336" s="237"/>
      <c r="D336" s="223"/>
      <c r="E336" s="225"/>
      <c r="F336" s="12" t="s">
        <v>112</v>
      </c>
      <c r="G336" s="35"/>
      <c r="H336" s="35"/>
      <c r="I336" s="35"/>
      <c r="J336" s="35"/>
      <c r="K336" s="35"/>
      <c r="L336" s="35"/>
      <c r="M336" s="35"/>
      <c r="N336" s="35"/>
      <c r="O336" s="99"/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X336" s="99">
        <v>0</v>
      </c>
      <c r="Y336" s="99">
        <v>0</v>
      </c>
      <c r="Z336" s="99">
        <v>0</v>
      </c>
      <c r="AA336" s="99">
        <v>0</v>
      </c>
      <c r="AB336" s="99">
        <v>0</v>
      </c>
      <c r="AC336" s="99">
        <v>0</v>
      </c>
      <c r="AD336" s="99">
        <v>0</v>
      </c>
      <c r="AE336" s="99">
        <v>0</v>
      </c>
      <c r="AF336" s="104"/>
      <c r="AG336" s="105"/>
      <c r="AH336" s="4"/>
      <c r="AI336" s="1"/>
    </row>
    <row r="337" spans="1:35" s="8" customFormat="1">
      <c r="A337" s="4" t="s">
        <v>87</v>
      </c>
      <c r="B337" s="8" t="s">
        <v>108</v>
      </c>
      <c r="C337" s="237"/>
      <c r="D337" s="223"/>
      <c r="E337" s="225"/>
      <c r="F337" s="13" t="s">
        <v>90</v>
      </c>
      <c r="G337" s="36"/>
      <c r="H337" s="36"/>
      <c r="I337" s="36"/>
      <c r="J337" s="36"/>
      <c r="K337" s="36"/>
      <c r="L337" s="36"/>
      <c r="M337" s="36"/>
      <c r="N337" s="36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10"/>
      <c r="AG337" s="111"/>
      <c r="AH337" s="4"/>
      <c r="AI337" s="1"/>
    </row>
    <row r="338" spans="1:35" s="8" customFormat="1" ht="13.8">
      <c r="A338" s="4" t="s">
        <v>87</v>
      </c>
      <c r="B338" s="8" t="s">
        <v>109</v>
      </c>
      <c r="C338" s="237"/>
      <c r="D338" s="223"/>
      <c r="E338" s="225" t="s">
        <v>109</v>
      </c>
      <c r="F338" s="10" t="s">
        <v>40</v>
      </c>
      <c r="G338" s="19"/>
      <c r="H338" s="19"/>
      <c r="I338" s="19"/>
      <c r="J338" s="19"/>
      <c r="K338" s="19"/>
      <c r="L338" s="19"/>
      <c r="M338" s="19"/>
      <c r="N338" s="19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  <c r="AE338" s="97"/>
      <c r="AF338" s="100"/>
      <c r="AG338" s="101"/>
      <c r="AH338" s="4"/>
      <c r="AI338" s="124">
        <f>+SUMIF($O$1:$AD$1,"REAL",O338:AD338)</f>
        <v>0</v>
      </c>
    </row>
    <row r="339" spans="1:35" s="8" customFormat="1" ht="13.8">
      <c r="A339" s="4" t="s">
        <v>87</v>
      </c>
      <c r="B339" s="8" t="s">
        <v>109</v>
      </c>
      <c r="C339" s="237"/>
      <c r="D339" s="223"/>
      <c r="E339" s="225"/>
      <c r="F339" s="11" t="s">
        <v>88</v>
      </c>
      <c r="G339" s="34"/>
      <c r="H339" s="34"/>
      <c r="I339" s="34"/>
      <c r="J339" s="34"/>
      <c r="K339" s="34"/>
      <c r="L339" s="34"/>
      <c r="M339" s="34"/>
      <c r="N339" s="34"/>
      <c r="O339" s="98"/>
      <c r="P339" s="98">
        <f>+SUM(P340:P342)</f>
        <v>0</v>
      </c>
      <c r="Q339" s="98">
        <f t="shared" ref="Q339:Y339" si="531">+SUM(Q340:Q342)</f>
        <v>0</v>
      </c>
      <c r="R339" s="98">
        <f t="shared" si="531"/>
        <v>0</v>
      </c>
      <c r="S339" s="98">
        <f t="shared" si="531"/>
        <v>0</v>
      </c>
      <c r="T339" s="98">
        <f t="shared" si="531"/>
        <v>0</v>
      </c>
      <c r="U339" s="98">
        <f t="shared" si="531"/>
        <v>0</v>
      </c>
      <c r="V339" s="98">
        <f t="shared" si="531"/>
        <v>0</v>
      </c>
      <c r="W339" s="98">
        <f t="shared" si="531"/>
        <v>0</v>
      </c>
      <c r="X339" s="98">
        <f t="shared" si="531"/>
        <v>0</v>
      </c>
      <c r="Y339" s="98">
        <f t="shared" si="531"/>
        <v>0</v>
      </c>
      <c r="Z339" s="98">
        <f t="shared" ref="Z339:AA339" si="532">+SUM(Z340:Z342)</f>
        <v>0</v>
      </c>
      <c r="AA339" s="98">
        <f t="shared" si="532"/>
        <v>0</v>
      </c>
      <c r="AB339" s="98">
        <f t="shared" ref="AB339:AC339" si="533">+SUM(AB340:AB342)</f>
        <v>0</v>
      </c>
      <c r="AC339" s="98">
        <f t="shared" si="533"/>
        <v>0</v>
      </c>
      <c r="AD339" s="98">
        <f t="shared" ref="AD339:AE339" si="534">+SUM(AD340:AD342)</f>
        <v>0</v>
      </c>
      <c r="AE339" s="98">
        <f t="shared" si="534"/>
        <v>0</v>
      </c>
      <c r="AF339" s="102"/>
      <c r="AG339" s="103"/>
      <c r="AH339" s="4"/>
      <c r="AI339" s="124">
        <f>+SUMIF($O$1:$AD$1,"REAL",O339:AD339)</f>
        <v>0</v>
      </c>
    </row>
    <row r="340" spans="1:35" s="8" customFormat="1">
      <c r="A340" s="4" t="s">
        <v>87</v>
      </c>
      <c r="B340" s="8" t="s">
        <v>109</v>
      </c>
      <c r="C340" s="237"/>
      <c r="D340" s="223"/>
      <c r="E340" s="225"/>
      <c r="F340" s="12" t="s">
        <v>113</v>
      </c>
      <c r="G340" s="35"/>
      <c r="H340" s="35"/>
      <c r="I340" s="35"/>
      <c r="J340" s="35"/>
      <c r="K340" s="35"/>
      <c r="L340" s="35"/>
      <c r="M340" s="35"/>
      <c r="N340" s="35"/>
      <c r="O340" s="99"/>
      <c r="P340" s="99">
        <v>0</v>
      </c>
      <c r="Q340" s="99">
        <v>0</v>
      </c>
      <c r="R340" s="99">
        <v>0</v>
      </c>
      <c r="S340" s="99">
        <v>0</v>
      </c>
      <c r="T340" s="99">
        <v>0</v>
      </c>
      <c r="U340" s="99">
        <v>0</v>
      </c>
      <c r="V340" s="99">
        <v>0</v>
      </c>
      <c r="W340" s="99">
        <v>0</v>
      </c>
      <c r="X340" s="99">
        <v>0</v>
      </c>
      <c r="Y340" s="99">
        <v>0</v>
      </c>
      <c r="Z340" s="99">
        <v>0</v>
      </c>
      <c r="AA340" s="99">
        <v>0</v>
      </c>
      <c r="AB340" s="99">
        <v>0</v>
      </c>
      <c r="AC340" s="99">
        <v>0</v>
      </c>
      <c r="AD340" s="99">
        <v>0</v>
      </c>
      <c r="AE340" s="99">
        <v>0</v>
      </c>
      <c r="AF340" s="104"/>
      <c r="AG340" s="105"/>
      <c r="AH340" s="4"/>
      <c r="AI340" s="1"/>
    </row>
    <row r="341" spans="1:35" s="8" customFormat="1">
      <c r="A341" s="4" t="s">
        <v>87</v>
      </c>
      <c r="B341" s="8" t="s">
        <v>109</v>
      </c>
      <c r="C341" s="237"/>
      <c r="D341" s="223"/>
      <c r="E341" s="225"/>
      <c r="F341" s="12" t="s">
        <v>114</v>
      </c>
      <c r="G341" s="35"/>
      <c r="H341" s="35"/>
      <c r="I341" s="35"/>
      <c r="J341" s="35"/>
      <c r="K341" s="35"/>
      <c r="L341" s="35"/>
      <c r="M341" s="35"/>
      <c r="N341" s="35"/>
      <c r="O341" s="99"/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X341" s="99">
        <v>0</v>
      </c>
      <c r="Y341" s="99">
        <v>0</v>
      </c>
      <c r="Z341" s="99">
        <v>0</v>
      </c>
      <c r="AA341" s="99">
        <v>0</v>
      </c>
      <c r="AB341" s="99">
        <v>0</v>
      </c>
      <c r="AC341" s="99">
        <v>0</v>
      </c>
      <c r="AD341" s="99">
        <v>0</v>
      </c>
      <c r="AE341" s="99">
        <v>0</v>
      </c>
      <c r="AF341" s="104"/>
      <c r="AG341" s="105"/>
      <c r="AH341" s="4"/>
      <c r="AI341" s="1"/>
    </row>
    <row r="342" spans="1:35" s="8" customFormat="1">
      <c r="A342" s="4" t="s">
        <v>87</v>
      </c>
      <c r="B342" s="8" t="s">
        <v>109</v>
      </c>
      <c r="C342" s="237"/>
      <c r="D342" s="223"/>
      <c r="E342" s="225"/>
      <c r="F342" s="12" t="s">
        <v>115</v>
      </c>
      <c r="G342" s="35"/>
      <c r="H342" s="35"/>
      <c r="I342" s="35"/>
      <c r="J342" s="35"/>
      <c r="K342" s="35"/>
      <c r="L342" s="35"/>
      <c r="M342" s="35"/>
      <c r="N342" s="35"/>
      <c r="O342" s="99"/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X342" s="99">
        <v>0</v>
      </c>
      <c r="Y342" s="99">
        <v>0</v>
      </c>
      <c r="Z342" s="99">
        <v>0</v>
      </c>
      <c r="AA342" s="99">
        <v>0</v>
      </c>
      <c r="AB342" s="99">
        <v>0</v>
      </c>
      <c r="AC342" s="99">
        <v>0</v>
      </c>
      <c r="AD342" s="99">
        <v>0</v>
      </c>
      <c r="AE342" s="99">
        <v>0</v>
      </c>
      <c r="AF342" s="104"/>
      <c r="AG342" s="105"/>
      <c r="AH342" s="4"/>
      <c r="AI342" s="1"/>
    </row>
    <row r="343" spans="1:35" s="8" customFormat="1">
      <c r="A343" s="4" t="s">
        <v>87</v>
      </c>
      <c r="B343" s="8" t="s">
        <v>109</v>
      </c>
      <c r="C343" s="237"/>
      <c r="D343" s="224"/>
      <c r="E343" s="225"/>
      <c r="F343" s="13" t="s">
        <v>90</v>
      </c>
      <c r="G343" s="36"/>
      <c r="H343" s="36"/>
      <c r="I343" s="36"/>
      <c r="J343" s="36"/>
      <c r="K343" s="36"/>
      <c r="L343" s="36"/>
      <c r="M343" s="36"/>
      <c r="N343" s="36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10"/>
      <c r="AG343" s="111"/>
      <c r="AH343" s="4"/>
      <c r="AI343" s="1"/>
    </row>
    <row r="344" spans="1:35" ht="15" customHeight="1">
      <c r="A344" s="4" t="s">
        <v>87</v>
      </c>
      <c r="B344" s="4" t="s">
        <v>61</v>
      </c>
      <c r="C344" s="237"/>
      <c r="D344" s="226" t="s">
        <v>38</v>
      </c>
      <c r="E344" s="225" t="s">
        <v>61</v>
      </c>
      <c r="F344" s="10" t="s">
        <v>40</v>
      </c>
      <c r="G344" s="19"/>
      <c r="H344" s="19"/>
      <c r="I344" s="19"/>
      <c r="J344" s="19"/>
      <c r="K344" s="19"/>
      <c r="L344" s="19"/>
      <c r="M344" s="19"/>
      <c r="N344" s="19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100">
        <f t="shared" ref="AF344:AF345" si="535">+SUM(O344:R344)</f>
        <v>0</v>
      </c>
      <c r="AG344" s="101">
        <f t="shared" ref="AG344:AG345" si="536">+SUM(S344:AD344)</f>
        <v>0</v>
      </c>
      <c r="AI344" s="124">
        <f>+SUMIF($O$1:$AD$1,"REAL",O344:AD344)</f>
        <v>0</v>
      </c>
    </row>
    <row r="345" spans="1:35" ht="13.8">
      <c r="A345" s="4" t="s">
        <v>87</v>
      </c>
      <c r="B345" s="4" t="s">
        <v>61</v>
      </c>
      <c r="C345" s="237"/>
      <c r="D345" s="226"/>
      <c r="E345" s="225"/>
      <c r="F345" s="11" t="s">
        <v>88</v>
      </c>
      <c r="G345" s="34"/>
      <c r="H345" s="34"/>
      <c r="I345" s="34"/>
      <c r="J345" s="34"/>
      <c r="K345" s="34"/>
      <c r="L345" s="34"/>
      <c r="M345" s="34"/>
      <c r="N345" s="34"/>
      <c r="O345" s="98"/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X345" s="98">
        <v>0</v>
      </c>
      <c r="Y345" s="98">
        <v>0</v>
      </c>
      <c r="Z345" s="98">
        <v>0</v>
      </c>
      <c r="AA345" s="98">
        <v>0</v>
      </c>
      <c r="AB345" s="98">
        <v>0</v>
      </c>
      <c r="AC345" s="98">
        <v>0</v>
      </c>
      <c r="AD345" s="98">
        <v>0</v>
      </c>
      <c r="AE345" s="98">
        <v>0</v>
      </c>
      <c r="AF345" s="102">
        <f t="shared" si="535"/>
        <v>0</v>
      </c>
      <c r="AG345" s="103">
        <f t="shared" si="536"/>
        <v>0</v>
      </c>
      <c r="AI345" s="124">
        <f>+SUMIF($O$1:$AD$1,"REAL",O345:AD345)</f>
        <v>0</v>
      </c>
    </row>
    <row r="346" spans="1:35" s="8" customFormat="1">
      <c r="A346" s="4" t="s">
        <v>87</v>
      </c>
      <c r="B346" s="4" t="s">
        <v>61</v>
      </c>
      <c r="C346" s="237"/>
      <c r="D346" s="226"/>
      <c r="E346" s="225"/>
      <c r="F346" s="13" t="s">
        <v>90</v>
      </c>
      <c r="G346" s="36"/>
      <c r="H346" s="36"/>
      <c r="I346" s="36"/>
      <c r="J346" s="36"/>
      <c r="K346" s="36"/>
      <c r="L346" s="36"/>
      <c r="M346" s="36"/>
      <c r="N346" s="36"/>
      <c r="O346" s="36"/>
      <c r="P346" s="36" t="str">
        <f>+IFERROR(P345/P344,"")</f>
        <v/>
      </c>
      <c r="Q346" s="36" t="str">
        <f t="shared" ref="Q346:Y346" si="537">+IFERROR(Q345/Q344,"")</f>
        <v/>
      </c>
      <c r="R346" s="36" t="str">
        <f t="shared" si="537"/>
        <v/>
      </c>
      <c r="S346" s="36" t="str">
        <f t="shared" si="537"/>
        <v/>
      </c>
      <c r="T346" s="36" t="str">
        <f t="shared" si="537"/>
        <v/>
      </c>
      <c r="U346" s="36" t="str">
        <f t="shared" si="537"/>
        <v/>
      </c>
      <c r="V346" s="36" t="str">
        <f t="shared" si="537"/>
        <v/>
      </c>
      <c r="W346" s="36" t="str">
        <f t="shared" si="537"/>
        <v/>
      </c>
      <c r="X346" s="36" t="str">
        <f t="shared" si="537"/>
        <v/>
      </c>
      <c r="Y346" s="36" t="str">
        <f t="shared" si="537"/>
        <v/>
      </c>
      <c r="Z346" s="36" t="str">
        <f t="shared" ref="Z346:AA346" si="538">+IFERROR(Z345/Z344,"")</f>
        <v/>
      </c>
      <c r="AA346" s="36" t="str">
        <f t="shared" si="538"/>
        <v/>
      </c>
      <c r="AB346" s="36" t="str">
        <f t="shared" ref="AB346:AC346" si="539">+IFERROR(AB345/AB344,"")</f>
        <v/>
      </c>
      <c r="AC346" s="36" t="str">
        <f t="shared" si="539"/>
        <v/>
      </c>
      <c r="AD346" s="36" t="str">
        <f t="shared" ref="AD346:AE346" si="540">+IFERROR(AD345/AD344,"")</f>
        <v/>
      </c>
      <c r="AE346" s="36" t="str">
        <f t="shared" si="540"/>
        <v/>
      </c>
      <c r="AF346" s="53" t="str">
        <f t="shared" ref="AF346:AG346" si="541">+IFERROR(AF345/AF344,"")</f>
        <v/>
      </c>
      <c r="AG346" s="54" t="str">
        <f t="shared" si="541"/>
        <v/>
      </c>
      <c r="AH346" s="4"/>
      <c r="AI346" s="1"/>
    </row>
    <row r="347" spans="1:35" ht="15" customHeight="1">
      <c r="A347" s="4" t="s">
        <v>87</v>
      </c>
      <c r="B347" s="4" t="s">
        <v>62</v>
      </c>
      <c r="C347" s="237"/>
      <c r="D347" s="226"/>
      <c r="E347" s="225" t="s">
        <v>62</v>
      </c>
      <c r="F347" s="10" t="s">
        <v>40</v>
      </c>
      <c r="G347" s="19"/>
      <c r="H347" s="19"/>
      <c r="I347" s="19"/>
      <c r="J347" s="19"/>
      <c r="K347" s="19"/>
      <c r="L347" s="19"/>
      <c r="M347" s="19"/>
      <c r="N347" s="19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100">
        <f t="shared" ref="AF347:AF348" si="542">+SUM(O347:R347)</f>
        <v>0</v>
      </c>
      <c r="AG347" s="101">
        <f t="shared" ref="AG347:AG348" si="543">+SUM(S347:AD347)</f>
        <v>0</v>
      </c>
      <c r="AI347" s="124">
        <f>+SUMIF($O$1:$AD$1,"REAL",O347:AD347)</f>
        <v>0</v>
      </c>
    </row>
    <row r="348" spans="1:35" ht="13.8">
      <c r="A348" s="4" t="s">
        <v>87</v>
      </c>
      <c r="B348" s="4" t="s">
        <v>62</v>
      </c>
      <c r="C348" s="237"/>
      <c r="D348" s="226"/>
      <c r="E348" s="225"/>
      <c r="F348" s="11" t="s">
        <v>88</v>
      </c>
      <c r="G348" s="34"/>
      <c r="H348" s="34"/>
      <c r="I348" s="34"/>
      <c r="J348" s="34"/>
      <c r="K348" s="34"/>
      <c r="L348" s="34"/>
      <c r="M348" s="34"/>
      <c r="N348" s="34"/>
      <c r="O348" s="98"/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X348" s="98">
        <v>0</v>
      </c>
      <c r="Y348" s="98">
        <v>0</v>
      </c>
      <c r="Z348" s="98">
        <v>0</v>
      </c>
      <c r="AA348" s="98">
        <v>0</v>
      </c>
      <c r="AB348" s="98">
        <v>0</v>
      </c>
      <c r="AC348" s="98">
        <v>0</v>
      </c>
      <c r="AD348" s="98">
        <v>0</v>
      </c>
      <c r="AE348" s="98">
        <v>0</v>
      </c>
      <c r="AF348" s="102">
        <f t="shared" si="542"/>
        <v>0</v>
      </c>
      <c r="AG348" s="103">
        <f t="shared" si="543"/>
        <v>0</v>
      </c>
      <c r="AI348" s="124">
        <f>+SUMIF($O$1:$AD$1,"REAL",O348:AD348)</f>
        <v>0</v>
      </c>
    </row>
    <row r="349" spans="1:35" s="8" customFormat="1">
      <c r="A349" s="4" t="s">
        <v>87</v>
      </c>
      <c r="B349" s="4" t="s">
        <v>62</v>
      </c>
      <c r="C349" s="237"/>
      <c r="D349" s="226"/>
      <c r="E349" s="225"/>
      <c r="F349" s="13" t="s">
        <v>90</v>
      </c>
      <c r="G349" s="36"/>
      <c r="H349" s="36"/>
      <c r="I349" s="36"/>
      <c r="J349" s="36"/>
      <c r="K349" s="36"/>
      <c r="L349" s="36"/>
      <c r="M349" s="36"/>
      <c r="N349" s="36"/>
      <c r="O349" s="36"/>
      <c r="P349" s="36" t="str">
        <f>+IFERROR(P348/P347,"")</f>
        <v/>
      </c>
      <c r="Q349" s="36" t="str">
        <f t="shared" ref="Q349:Y349" si="544">+IFERROR(Q348/Q347,"")</f>
        <v/>
      </c>
      <c r="R349" s="36" t="str">
        <f t="shared" si="544"/>
        <v/>
      </c>
      <c r="S349" s="36" t="str">
        <f t="shared" si="544"/>
        <v/>
      </c>
      <c r="T349" s="36" t="str">
        <f t="shared" si="544"/>
        <v/>
      </c>
      <c r="U349" s="36" t="str">
        <f t="shared" si="544"/>
        <v/>
      </c>
      <c r="V349" s="36" t="str">
        <f t="shared" si="544"/>
        <v/>
      </c>
      <c r="W349" s="36" t="str">
        <f t="shared" si="544"/>
        <v/>
      </c>
      <c r="X349" s="36" t="str">
        <f t="shared" si="544"/>
        <v/>
      </c>
      <c r="Y349" s="36" t="str">
        <f t="shared" si="544"/>
        <v/>
      </c>
      <c r="Z349" s="36" t="str">
        <f t="shared" ref="Z349:AA349" si="545">+IFERROR(Z348/Z347,"")</f>
        <v/>
      </c>
      <c r="AA349" s="36" t="str">
        <f t="shared" si="545"/>
        <v/>
      </c>
      <c r="AB349" s="36" t="str">
        <f t="shared" ref="AB349:AC349" si="546">+IFERROR(AB348/AB347,"")</f>
        <v/>
      </c>
      <c r="AC349" s="36" t="str">
        <f t="shared" si="546"/>
        <v/>
      </c>
      <c r="AD349" s="36" t="str">
        <f t="shared" ref="AD349:AE349" si="547">+IFERROR(AD348/AD347,"")</f>
        <v/>
      </c>
      <c r="AE349" s="36" t="str">
        <f t="shared" si="547"/>
        <v/>
      </c>
      <c r="AF349" s="49" t="str">
        <f t="shared" ref="AF349:AG349" si="548">+IFERROR(AF348/AF347,"")</f>
        <v/>
      </c>
      <c r="AG349" s="50" t="str">
        <f t="shared" si="548"/>
        <v/>
      </c>
      <c r="AH349" s="4"/>
      <c r="AI349" s="1"/>
    </row>
    <row r="350" spans="1:35" s="8" customFormat="1" ht="15" customHeight="1">
      <c r="A350" s="4" t="s">
        <v>87</v>
      </c>
      <c r="B350" s="8" t="s">
        <v>72</v>
      </c>
      <c r="C350" s="237"/>
      <c r="D350" s="226"/>
      <c r="E350" s="225" t="s">
        <v>72</v>
      </c>
      <c r="F350" s="10" t="s">
        <v>40</v>
      </c>
      <c r="G350" s="19"/>
      <c r="H350" s="19"/>
      <c r="I350" s="19"/>
      <c r="J350" s="19"/>
      <c r="K350" s="19"/>
      <c r="L350" s="19"/>
      <c r="M350" s="19"/>
      <c r="N350" s="19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100">
        <f t="shared" ref="AF350:AF351" si="549">+SUM(O350:R350)</f>
        <v>0</v>
      </c>
      <c r="AG350" s="101">
        <f t="shared" ref="AG350:AG351" si="550">+SUM(S350:AD350)</f>
        <v>0</v>
      </c>
      <c r="AH350" s="4"/>
      <c r="AI350" s="124">
        <f>+SUMIF($O$1:$AD$1,"REAL",O350:AD350)</f>
        <v>0</v>
      </c>
    </row>
    <row r="351" spans="1:35" s="8" customFormat="1" ht="13.8">
      <c r="A351" s="4" t="s">
        <v>87</v>
      </c>
      <c r="B351" s="8" t="s">
        <v>72</v>
      </c>
      <c r="C351" s="237"/>
      <c r="D351" s="226"/>
      <c r="E351" s="225"/>
      <c r="F351" s="11" t="s">
        <v>88</v>
      </c>
      <c r="G351" s="34"/>
      <c r="H351" s="34"/>
      <c r="I351" s="34"/>
      <c r="J351" s="34"/>
      <c r="K351" s="34"/>
      <c r="L351" s="34"/>
      <c r="M351" s="34"/>
      <c r="N351" s="34"/>
      <c r="O351" s="98"/>
      <c r="P351" s="98">
        <v>0</v>
      </c>
      <c r="Q351" s="98">
        <v>0</v>
      </c>
      <c r="R351" s="98">
        <v>0</v>
      </c>
      <c r="S351" s="98">
        <v>0</v>
      </c>
      <c r="T351" s="98">
        <v>0</v>
      </c>
      <c r="U351" s="98">
        <v>0</v>
      </c>
      <c r="V351" s="98">
        <v>0</v>
      </c>
      <c r="W351" s="98">
        <v>0</v>
      </c>
      <c r="X351" s="98">
        <v>0</v>
      </c>
      <c r="Y351" s="98">
        <v>0</v>
      </c>
      <c r="Z351" s="98">
        <v>0</v>
      </c>
      <c r="AA351" s="98">
        <v>0</v>
      </c>
      <c r="AB351" s="98">
        <v>0</v>
      </c>
      <c r="AC351" s="98">
        <v>0</v>
      </c>
      <c r="AD351" s="98">
        <v>0</v>
      </c>
      <c r="AE351" s="98">
        <v>0</v>
      </c>
      <c r="AF351" s="102">
        <f t="shared" si="549"/>
        <v>0</v>
      </c>
      <c r="AG351" s="103">
        <f t="shared" si="550"/>
        <v>0</v>
      </c>
      <c r="AH351" s="4"/>
      <c r="AI351" s="124">
        <f>+SUMIF($O$1:$AD$1,"REAL",O351:AD351)</f>
        <v>0</v>
      </c>
    </row>
    <row r="352" spans="1:35" s="8" customFormat="1">
      <c r="A352" s="4" t="s">
        <v>87</v>
      </c>
      <c r="B352" s="8" t="s">
        <v>72</v>
      </c>
      <c r="C352" s="237"/>
      <c r="D352" s="226"/>
      <c r="E352" s="225"/>
      <c r="F352" s="13" t="s">
        <v>90</v>
      </c>
      <c r="G352" s="36"/>
      <c r="H352" s="36"/>
      <c r="I352" s="36"/>
      <c r="J352" s="36"/>
      <c r="K352" s="36"/>
      <c r="L352" s="36"/>
      <c r="M352" s="36"/>
      <c r="N352" s="36"/>
      <c r="O352" s="36"/>
      <c r="P352" s="36" t="str">
        <f>+IFERROR(P351/P350,"")</f>
        <v/>
      </c>
      <c r="Q352" s="36" t="str">
        <f t="shared" ref="Q352:Y352" si="551">+IFERROR(Q351/Q350,"")</f>
        <v/>
      </c>
      <c r="R352" s="36" t="str">
        <f t="shared" si="551"/>
        <v/>
      </c>
      <c r="S352" s="36" t="str">
        <f t="shared" si="551"/>
        <v/>
      </c>
      <c r="T352" s="36" t="str">
        <f t="shared" si="551"/>
        <v/>
      </c>
      <c r="U352" s="36" t="str">
        <f t="shared" si="551"/>
        <v/>
      </c>
      <c r="V352" s="36" t="str">
        <f t="shared" si="551"/>
        <v/>
      </c>
      <c r="W352" s="36" t="str">
        <f t="shared" si="551"/>
        <v/>
      </c>
      <c r="X352" s="36" t="str">
        <f t="shared" si="551"/>
        <v/>
      </c>
      <c r="Y352" s="36" t="str">
        <f t="shared" si="551"/>
        <v/>
      </c>
      <c r="Z352" s="36" t="str">
        <f t="shared" ref="Z352:AA352" si="552">+IFERROR(Z351/Z350,"")</f>
        <v/>
      </c>
      <c r="AA352" s="36" t="str">
        <f t="shared" si="552"/>
        <v/>
      </c>
      <c r="AB352" s="36" t="str">
        <f t="shared" ref="AB352:AC352" si="553">+IFERROR(AB351/AB350,"")</f>
        <v/>
      </c>
      <c r="AC352" s="36" t="str">
        <f t="shared" si="553"/>
        <v/>
      </c>
      <c r="AD352" s="36" t="str">
        <f t="shared" ref="AD352:AE352" si="554">+IFERROR(AD351/AD350,"")</f>
        <v/>
      </c>
      <c r="AE352" s="36" t="str">
        <f t="shared" si="554"/>
        <v/>
      </c>
      <c r="AF352" s="49" t="str">
        <f t="shared" ref="AF352:AG352" si="555">+IFERROR(AF351/AF350,"")</f>
        <v/>
      </c>
      <c r="AG352" s="50" t="str">
        <f t="shared" si="555"/>
        <v/>
      </c>
      <c r="AH352" s="4"/>
      <c r="AI352" s="1"/>
    </row>
    <row r="353" spans="1:35" s="8" customFormat="1" ht="15" customHeight="1">
      <c r="A353" s="4" t="s">
        <v>87</v>
      </c>
      <c r="B353" s="8" t="s">
        <v>73</v>
      </c>
      <c r="C353" s="237"/>
      <c r="D353" s="226"/>
      <c r="E353" s="225" t="s">
        <v>73</v>
      </c>
      <c r="F353" s="10" t="s">
        <v>40</v>
      </c>
      <c r="G353" s="19"/>
      <c r="H353" s="19"/>
      <c r="I353" s="19"/>
      <c r="J353" s="19"/>
      <c r="K353" s="19"/>
      <c r="L353" s="19"/>
      <c r="M353" s="19"/>
      <c r="N353" s="19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100">
        <f t="shared" ref="AF353:AF354" si="556">+SUM(O353:R353)</f>
        <v>0</v>
      </c>
      <c r="AG353" s="101">
        <f t="shared" ref="AG353:AG354" si="557">+SUM(S353:AD353)</f>
        <v>0</v>
      </c>
      <c r="AH353" s="4"/>
      <c r="AI353" s="124">
        <f>+SUMIF($O$1:$AD$1,"REAL",O353:AD353)</f>
        <v>0</v>
      </c>
    </row>
    <row r="354" spans="1:35" s="8" customFormat="1" ht="15" customHeight="1">
      <c r="A354" s="4" t="s">
        <v>87</v>
      </c>
      <c r="B354" s="8" t="s">
        <v>73</v>
      </c>
      <c r="C354" s="237"/>
      <c r="D354" s="226"/>
      <c r="E354" s="225"/>
      <c r="F354" s="11" t="s">
        <v>88</v>
      </c>
      <c r="G354" s="34"/>
      <c r="H354" s="34"/>
      <c r="I354" s="34"/>
      <c r="J354" s="34"/>
      <c r="K354" s="34"/>
      <c r="L354" s="34"/>
      <c r="M354" s="34"/>
      <c r="N354" s="34"/>
      <c r="O354" s="98"/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X354" s="98">
        <v>0</v>
      </c>
      <c r="Y354" s="98">
        <v>0</v>
      </c>
      <c r="Z354" s="98">
        <v>0</v>
      </c>
      <c r="AA354" s="98">
        <v>0</v>
      </c>
      <c r="AB354" s="98">
        <v>0</v>
      </c>
      <c r="AC354" s="98">
        <v>0</v>
      </c>
      <c r="AD354" s="98">
        <v>0</v>
      </c>
      <c r="AE354" s="98">
        <v>0</v>
      </c>
      <c r="AF354" s="102">
        <f t="shared" si="556"/>
        <v>0</v>
      </c>
      <c r="AG354" s="103">
        <f t="shared" si="557"/>
        <v>0</v>
      </c>
      <c r="AH354" s="4"/>
      <c r="AI354" s="124">
        <f>+SUMIF($O$1:$AD$1,"REAL",O354:AD354)</f>
        <v>0</v>
      </c>
    </row>
    <row r="355" spans="1:35" s="8" customFormat="1" ht="15" customHeight="1">
      <c r="A355" s="4" t="s">
        <v>87</v>
      </c>
      <c r="B355" s="8" t="s">
        <v>73</v>
      </c>
      <c r="C355" s="237"/>
      <c r="D355" s="226"/>
      <c r="E355" s="225"/>
      <c r="F355" s="13" t="s">
        <v>90</v>
      </c>
      <c r="G355" s="36"/>
      <c r="H355" s="36"/>
      <c r="I355" s="36"/>
      <c r="J355" s="36"/>
      <c r="K355" s="36"/>
      <c r="L355" s="36"/>
      <c r="M355" s="36"/>
      <c r="N355" s="36"/>
      <c r="O355" s="36"/>
      <c r="P355" s="36" t="str">
        <f t="shared" ref="P355:Y355" si="558">+IFERROR(P354/P353,"")</f>
        <v/>
      </c>
      <c r="Q355" s="36" t="str">
        <f t="shared" si="558"/>
        <v/>
      </c>
      <c r="R355" s="36" t="str">
        <f t="shared" si="558"/>
        <v/>
      </c>
      <c r="S355" s="36" t="str">
        <f t="shared" si="558"/>
        <v/>
      </c>
      <c r="T355" s="36" t="str">
        <f t="shared" si="558"/>
        <v/>
      </c>
      <c r="U355" s="36" t="str">
        <f t="shared" si="558"/>
        <v/>
      </c>
      <c r="V355" s="36" t="str">
        <f t="shared" si="558"/>
        <v/>
      </c>
      <c r="W355" s="36" t="str">
        <f t="shared" si="558"/>
        <v/>
      </c>
      <c r="X355" s="36" t="str">
        <f t="shared" si="558"/>
        <v/>
      </c>
      <c r="Y355" s="36" t="str">
        <f t="shared" si="558"/>
        <v/>
      </c>
      <c r="Z355" s="36" t="str">
        <f t="shared" ref="Z355:AA355" si="559">+IFERROR(Z354/Z353,"")</f>
        <v/>
      </c>
      <c r="AA355" s="36" t="str">
        <f t="shared" si="559"/>
        <v/>
      </c>
      <c r="AB355" s="36" t="str">
        <f t="shared" ref="AB355:AC355" si="560">+IFERROR(AB354/AB353,"")</f>
        <v/>
      </c>
      <c r="AC355" s="36" t="str">
        <f t="shared" si="560"/>
        <v/>
      </c>
      <c r="AD355" s="36" t="str">
        <f t="shared" ref="AD355:AE355" si="561">+IFERROR(AD354/AD353,"")</f>
        <v/>
      </c>
      <c r="AE355" s="36" t="str">
        <f t="shared" si="561"/>
        <v/>
      </c>
      <c r="AF355" s="49" t="str">
        <f t="shared" ref="AF355:AG355" si="562">+IFERROR(AF354/AF353,"")</f>
        <v/>
      </c>
      <c r="AG355" s="50" t="str">
        <f t="shared" si="562"/>
        <v/>
      </c>
      <c r="AH355" s="4"/>
      <c r="AI355" s="1"/>
    </row>
    <row r="356" spans="1:35" ht="15" customHeight="1">
      <c r="A356" s="4" t="s">
        <v>87</v>
      </c>
      <c r="B356" s="4" t="s">
        <v>51</v>
      </c>
      <c r="C356" s="237"/>
      <c r="D356" s="226" t="s">
        <v>39</v>
      </c>
      <c r="E356" s="225" t="s">
        <v>51</v>
      </c>
      <c r="F356" s="10" t="s">
        <v>40</v>
      </c>
      <c r="G356" s="19"/>
      <c r="H356" s="19"/>
      <c r="I356" s="19"/>
      <c r="J356" s="19"/>
      <c r="K356" s="19"/>
      <c r="L356" s="19"/>
      <c r="M356" s="19"/>
      <c r="N356" s="19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  <c r="AE356" s="97"/>
      <c r="AF356" s="100">
        <f t="shared" ref="AF356:AF365" si="563">+SUM(O356:R356)</f>
        <v>0</v>
      </c>
      <c r="AG356" s="101">
        <f t="shared" ref="AG356:AG365" si="564">+SUM(S356:AD356)</f>
        <v>0</v>
      </c>
      <c r="AI356" s="124">
        <f>+SUMIF($O$1:$AD$1,"REAL",O356:AD356)</f>
        <v>0</v>
      </c>
    </row>
    <row r="357" spans="1:35" ht="15" customHeight="1">
      <c r="A357" s="4" t="s">
        <v>87</v>
      </c>
      <c r="B357" s="4" t="s">
        <v>51</v>
      </c>
      <c r="C357" s="237"/>
      <c r="D357" s="226"/>
      <c r="E357" s="225"/>
      <c r="F357" s="11" t="s">
        <v>88</v>
      </c>
      <c r="G357" s="34"/>
      <c r="H357" s="34"/>
      <c r="I357" s="34"/>
      <c r="J357" s="34"/>
      <c r="K357" s="34"/>
      <c r="L357" s="34"/>
      <c r="M357" s="34"/>
      <c r="N357" s="34"/>
      <c r="O357" s="98">
        <f>+SUM(O358:O363)</f>
        <v>0</v>
      </c>
      <c r="P357" s="98">
        <f t="shared" ref="P357:Y357" si="565">+SUM(P358:P363)</f>
        <v>0</v>
      </c>
      <c r="Q357" s="98">
        <f t="shared" si="565"/>
        <v>0</v>
      </c>
      <c r="R357" s="98">
        <f t="shared" si="565"/>
        <v>0</v>
      </c>
      <c r="S357" s="98">
        <f t="shared" si="565"/>
        <v>0</v>
      </c>
      <c r="T357" s="98">
        <f t="shared" si="565"/>
        <v>0</v>
      </c>
      <c r="U357" s="98">
        <f t="shared" si="565"/>
        <v>0</v>
      </c>
      <c r="V357" s="98">
        <f t="shared" si="565"/>
        <v>0</v>
      </c>
      <c r="W357" s="98">
        <f t="shared" si="565"/>
        <v>0</v>
      </c>
      <c r="X357" s="98">
        <f t="shared" si="565"/>
        <v>0</v>
      </c>
      <c r="Y357" s="98">
        <f t="shared" si="565"/>
        <v>0</v>
      </c>
      <c r="Z357" s="98">
        <f t="shared" ref="Z357:AA357" si="566">+SUM(Z358:Z363)</f>
        <v>0</v>
      </c>
      <c r="AA357" s="98">
        <f t="shared" si="566"/>
        <v>0</v>
      </c>
      <c r="AB357" s="98">
        <f t="shared" ref="AB357:AC357" si="567">+SUM(AB358:AB363)</f>
        <v>0</v>
      </c>
      <c r="AC357" s="98">
        <f t="shared" si="567"/>
        <v>0</v>
      </c>
      <c r="AD357" s="98">
        <f t="shared" ref="AD357:AE357" si="568">+SUM(AD358:AD363)</f>
        <v>0</v>
      </c>
      <c r="AE357" s="98">
        <f t="shared" si="568"/>
        <v>0</v>
      </c>
      <c r="AF357" s="102">
        <f t="shared" si="563"/>
        <v>0</v>
      </c>
      <c r="AG357" s="103">
        <f t="shared" si="564"/>
        <v>0</v>
      </c>
      <c r="AI357" s="124">
        <f>+SUMIF($O$1:$AD$1,"REAL",O357:AD357)</f>
        <v>0</v>
      </c>
    </row>
    <row r="358" spans="1:35" ht="15" customHeight="1" outlineLevel="1">
      <c r="A358" s="4" t="s">
        <v>87</v>
      </c>
      <c r="B358" s="4" t="s">
        <v>51</v>
      </c>
      <c r="C358" s="237"/>
      <c r="D358" s="226"/>
      <c r="E358" s="225"/>
      <c r="F358" s="12" t="s">
        <v>63</v>
      </c>
      <c r="G358" s="35"/>
      <c r="H358" s="35"/>
      <c r="I358" s="35"/>
      <c r="J358" s="35"/>
      <c r="K358" s="35"/>
      <c r="L358" s="35"/>
      <c r="M358" s="35"/>
      <c r="N358" s="35"/>
      <c r="O358" s="99"/>
      <c r="P358" s="99">
        <v>0</v>
      </c>
      <c r="Q358" s="99">
        <v>0</v>
      </c>
      <c r="R358" s="99">
        <v>0</v>
      </c>
      <c r="S358" s="99">
        <v>0</v>
      </c>
      <c r="T358" s="99">
        <v>0</v>
      </c>
      <c r="U358" s="99">
        <v>0</v>
      </c>
      <c r="V358" s="99">
        <v>0</v>
      </c>
      <c r="W358" s="99">
        <v>0</v>
      </c>
      <c r="X358" s="99">
        <v>0</v>
      </c>
      <c r="Y358" s="99">
        <v>0</v>
      </c>
      <c r="Z358" s="99">
        <v>0</v>
      </c>
      <c r="AA358" s="99">
        <v>0</v>
      </c>
      <c r="AB358" s="99">
        <v>0</v>
      </c>
      <c r="AC358" s="99">
        <v>0</v>
      </c>
      <c r="AD358" s="99">
        <v>0</v>
      </c>
      <c r="AE358" s="99">
        <v>0</v>
      </c>
      <c r="AF358" s="104">
        <f t="shared" si="563"/>
        <v>0</v>
      </c>
      <c r="AG358" s="105">
        <f t="shared" si="564"/>
        <v>0</v>
      </c>
    </row>
    <row r="359" spans="1:35" ht="15" customHeight="1" outlineLevel="1">
      <c r="A359" s="4" t="s">
        <v>87</v>
      </c>
      <c r="B359" s="4" t="s">
        <v>51</v>
      </c>
      <c r="C359" s="237"/>
      <c r="D359" s="226"/>
      <c r="E359" s="225"/>
      <c r="F359" s="12" t="s">
        <v>64</v>
      </c>
      <c r="G359" s="35"/>
      <c r="H359" s="35"/>
      <c r="I359" s="35"/>
      <c r="J359" s="35"/>
      <c r="K359" s="35"/>
      <c r="L359" s="35"/>
      <c r="M359" s="35"/>
      <c r="N359" s="35"/>
      <c r="O359" s="99"/>
      <c r="P359" s="99">
        <v>0</v>
      </c>
      <c r="Q359" s="99">
        <v>0</v>
      </c>
      <c r="R359" s="99">
        <v>0</v>
      </c>
      <c r="S359" s="99">
        <v>0</v>
      </c>
      <c r="T359" s="99">
        <v>0</v>
      </c>
      <c r="U359" s="99">
        <v>0</v>
      </c>
      <c r="V359" s="99">
        <v>0</v>
      </c>
      <c r="W359" s="99">
        <v>0</v>
      </c>
      <c r="X359" s="99">
        <v>0</v>
      </c>
      <c r="Y359" s="99">
        <v>0</v>
      </c>
      <c r="Z359" s="99">
        <v>0</v>
      </c>
      <c r="AA359" s="99">
        <v>0</v>
      </c>
      <c r="AB359" s="99">
        <v>0</v>
      </c>
      <c r="AC359" s="99">
        <v>0</v>
      </c>
      <c r="AD359" s="99">
        <v>0</v>
      </c>
      <c r="AE359" s="99">
        <v>0</v>
      </c>
      <c r="AF359" s="104">
        <f t="shared" si="563"/>
        <v>0</v>
      </c>
      <c r="AG359" s="105">
        <f t="shared" si="564"/>
        <v>0</v>
      </c>
    </row>
    <row r="360" spans="1:35" ht="15" customHeight="1" outlineLevel="1">
      <c r="A360" s="4" t="s">
        <v>87</v>
      </c>
      <c r="B360" s="4" t="s">
        <v>51</v>
      </c>
      <c r="C360" s="237"/>
      <c r="D360" s="226"/>
      <c r="E360" s="225"/>
      <c r="F360" s="12" t="s">
        <v>65</v>
      </c>
      <c r="G360" s="35"/>
      <c r="H360" s="35"/>
      <c r="I360" s="35"/>
      <c r="J360" s="35"/>
      <c r="K360" s="35"/>
      <c r="L360" s="35"/>
      <c r="M360" s="35"/>
      <c r="N360" s="35"/>
      <c r="O360" s="99"/>
      <c r="P360" s="99">
        <v>0</v>
      </c>
      <c r="Q360" s="99">
        <v>0</v>
      </c>
      <c r="R360" s="99">
        <v>0</v>
      </c>
      <c r="S360" s="99">
        <v>0</v>
      </c>
      <c r="T360" s="99">
        <v>0</v>
      </c>
      <c r="U360" s="99">
        <v>0</v>
      </c>
      <c r="V360" s="99">
        <v>0</v>
      </c>
      <c r="W360" s="99">
        <v>0</v>
      </c>
      <c r="X360" s="99">
        <v>0</v>
      </c>
      <c r="Y360" s="99">
        <v>0</v>
      </c>
      <c r="Z360" s="99">
        <v>0</v>
      </c>
      <c r="AA360" s="99">
        <v>0</v>
      </c>
      <c r="AB360" s="99">
        <v>0</v>
      </c>
      <c r="AC360" s="99">
        <v>0</v>
      </c>
      <c r="AD360" s="99">
        <v>0</v>
      </c>
      <c r="AE360" s="99">
        <v>0</v>
      </c>
      <c r="AF360" s="104">
        <f t="shared" si="563"/>
        <v>0</v>
      </c>
      <c r="AG360" s="105">
        <f t="shared" si="564"/>
        <v>0</v>
      </c>
    </row>
    <row r="361" spans="1:35" ht="15" customHeight="1" outlineLevel="1">
      <c r="A361" s="4" t="s">
        <v>87</v>
      </c>
      <c r="B361" s="4" t="s">
        <v>51</v>
      </c>
      <c r="C361" s="237"/>
      <c r="D361" s="226"/>
      <c r="E361" s="225"/>
      <c r="F361" s="12" t="s">
        <v>66</v>
      </c>
      <c r="G361" s="35"/>
      <c r="H361" s="35"/>
      <c r="I361" s="35"/>
      <c r="J361" s="35"/>
      <c r="K361" s="35"/>
      <c r="L361" s="35"/>
      <c r="M361" s="35"/>
      <c r="N361" s="35"/>
      <c r="O361" s="99"/>
      <c r="P361" s="99">
        <v>0</v>
      </c>
      <c r="Q361" s="99">
        <v>0</v>
      </c>
      <c r="R361" s="99">
        <v>0</v>
      </c>
      <c r="S361" s="99">
        <v>0</v>
      </c>
      <c r="T361" s="99">
        <v>0</v>
      </c>
      <c r="U361" s="99">
        <v>0</v>
      </c>
      <c r="V361" s="99">
        <v>0</v>
      </c>
      <c r="W361" s="99">
        <v>0</v>
      </c>
      <c r="X361" s="99">
        <v>0</v>
      </c>
      <c r="Y361" s="99">
        <v>0</v>
      </c>
      <c r="Z361" s="99">
        <v>0</v>
      </c>
      <c r="AA361" s="99">
        <v>0</v>
      </c>
      <c r="AB361" s="99">
        <v>0</v>
      </c>
      <c r="AC361" s="99">
        <v>0</v>
      </c>
      <c r="AD361" s="99">
        <v>0</v>
      </c>
      <c r="AE361" s="99">
        <v>0</v>
      </c>
      <c r="AF361" s="104">
        <f t="shared" si="563"/>
        <v>0</v>
      </c>
      <c r="AG361" s="105">
        <f t="shared" si="564"/>
        <v>0</v>
      </c>
    </row>
    <row r="362" spans="1:35" ht="15" customHeight="1" outlineLevel="1">
      <c r="A362" s="4" t="s">
        <v>87</v>
      </c>
      <c r="B362" s="4" t="s">
        <v>51</v>
      </c>
      <c r="C362" s="237"/>
      <c r="D362" s="226"/>
      <c r="E362" s="225"/>
      <c r="F362" s="12" t="s">
        <v>67</v>
      </c>
      <c r="G362" s="35"/>
      <c r="H362" s="35"/>
      <c r="I362" s="35"/>
      <c r="J362" s="35"/>
      <c r="K362" s="35"/>
      <c r="L362" s="35"/>
      <c r="M362" s="35"/>
      <c r="N362" s="35"/>
      <c r="O362" s="99"/>
      <c r="P362" s="99">
        <v>0</v>
      </c>
      <c r="Q362" s="99">
        <v>0</v>
      </c>
      <c r="R362" s="99">
        <v>0</v>
      </c>
      <c r="S362" s="99">
        <v>0</v>
      </c>
      <c r="T362" s="99">
        <v>0</v>
      </c>
      <c r="U362" s="99">
        <v>0</v>
      </c>
      <c r="V362" s="99">
        <v>0</v>
      </c>
      <c r="W362" s="99">
        <v>0</v>
      </c>
      <c r="X362" s="99">
        <v>0</v>
      </c>
      <c r="Y362" s="99">
        <v>0</v>
      </c>
      <c r="Z362" s="99">
        <v>0</v>
      </c>
      <c r="AA362" s="99">
        <v>0</v>
      </c>
      <c r="AB362" s="99">
        <v>0</v>
      </c>
      <c r="AC362" s="99">
        <v>0</v>
      </c>
      <c r="AD362" s="99">
        <v>0</v>
      </c>
      <c r="AE362" s="99">
        <v>0</v>
      </c>
      <c r="AF362" s="104">
        <f t="shared" si="563"/>
        <v>0</v>
      </c>
      <c r="AG362" s="105">
        <f t="shared" si="564"/>
        <v>0</v>
      </c>
    </row>
    <row r="363" spans="1:35" ht="15" customHeight="1" outlineLevel="1">
      <c r="A363" s="4" t="s">
        <v>87</v>
      </c>
      <c r="B363" s="4" t="s">
        <v>51</v>
      </c>
      <c r="C363" s="237"/>
      <c r="D363" s="226"/>
      <c r="E363" s="225"/>
      <c r="F363" s="12" t="s">
        <v>68</v>
      </c>
      <c r="G363" s="35"/>
      <c r="H363" s="35"/>
      <c r="I363" s="35"/>
      <c r="J363" s="35"/>
      <c r="K363" s="35"/>
      <c r="L363" s="35"/>
      <c r="M363" s="35"/>
      <c r="N363" s="35"/>
      <c r="O363" s="99"/>
      <c r="P363" s="99">
        <v>0</v>
      </c>
      <c r="Q363" s="99">
        <v>0</v>
      </c>
      <c r="R363" s="99">
        <v>0</v>
      </c>
      <c r="S363" s="99">
        <v>0</v>
      </c>
      <c r="T363" s="99">
        <v>0</v>
      </c>
      <c r="U363" s="99">
        <v>0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99">
        <v>0</v>
      </c>
      <c r="AE363" s="99">
        <v>0</v>
      </c>
      <c r="AF363" s="104">
        <f t="shared" si="563"/>
        <v>0</v>
      </c>
      <c r="AG363" s="105">
        <f t="shared" si="564"/>
        <v>0</v>
      </c>
    </row>
    <row r="364" spans="1:35" ht="15" customHeight="1" outlineLevel="1">
      <c r="A364" s="4" t="s">
        <v>87</v>
      </c>
      <c r="B364" s="4" t="s">
        <v>51</v>
      </c>
      <c r="C364" s="237"/>
      <c r="D364" s="226"/>
      <c r="E364" s="225"/>
      <c r="F364" s="14" t="s">
        <v>3</v>
      </c>
      <c r="G364" s="37"/>
      <c r="H364" s="37"/>
      <c r="I364" s="37"/>
      <c r="J364" s="37"/>
      <c r="K364" s="37"/>
      <c r="L364" s="37"/>
      <c r="M364" s="37"/>
      <c r="N364" s="3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12">
        <f t="shared" si="563"/>
        <v>0</v>
      </c>
      <c r="AG364" s="113">
        <f t="shared" si="564"/>
        <v>0</v>
      </c>
    </row>
    <row r="365" spans="1:35" ht="15" customHeight="1" outlineLevel="1">
      <c r="A365" s="4" t="s">
        <v>87</v>
      </c>
      <c r="B365" s="4" t="s">
        <v>51</v>
      </c>
      <c r="C365" s="237"/>
      <c r="D365" s="226"/>
      <c r="E365" s="225"/>
      <c r="F365" s="14" t="s">
        <v>42</v>
      </c>
      <c r="G365" s="37"/>
      <c r="H365" s="37"/>
      <c r="I365" s="37"/>
      <c r="J365" s="37"/>
      <c r="K365" s="37"/>
      <c r="L365" s="37"/>
      <c r="M365" s="37"/>
      <c r="N365" s="3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12">
        <f t="shared" si="563"/>
        <v>0</v>
      </c>
      <c r="AG365" s="113">
        <f t="shared" si="564"/>
        <v>0</v>
      </c>
    </row>
    <row r="366" spans="1:35" s="8" customFormat="1" ht="15" customHeight="1">
      <c r="A366" s="4" t="s">
        <v>87</v>
      </c>
      <c r="B366" s="4" t="s">
        <v>51</v>
      </c>
      <c r="C366" s="237"/>
      <c r="D366" s="226"/>
      <c r="E366" s="225"/>
      <c r="F366" s="13" t="s">
        <v>90</v>
      </c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49" t="str">
        <f t="shared" ref="AF366:AG366" si="569">+IFERROR(AF357/AF356,"")</f>
        <v/>
      </c>
      <c r="AG366" s="50" t="str">
        <f t="shared" si="569"/>
        <v/>
      </c>
      <c r="AH366" s="4"/>
      <c r="AI366" s="1"/>
    </row>
    <row r="367" spans="1:35" ht="15" customHeight="1">
      <c r="A367" s="4" t="s">
        <v>87</v>
      </c>
      <c r="B367" s="4" t="s">
        <v>52</v>
      </c>
      <c r="C367" s="237"/>
      <c r="D367" s="226"/>
      <c r="E367" s="225" t="s">
        <v>52</v>
      </c>
      <c r="F367" s="10" t="s">
        <v>40</v>
      </c>
      <c r="G367" s="19"/>
      <c r="H367" s="19"/>
      <c r="I367" s="19"/>
      <c r="J367" s="19"/>
      <c r="K367" s="19"/>
      <c r="L367" s="19"/>
      <c r="M367" s="19"/>
      <c r="N367" s="19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100">
        <f t="shared" ref="AF367:AF370" si="570">+SUM(O367:R367)</f>
        <v>0</v>
      </c>
      <c r="AG367" s="101">
        <f t="shared" ref="AG367:AG370" si="571">+SUM(S367:AD367)</f>
        <v>0</v>
      </c>
      <c r="AI367" s="124">
        <f>+SUMIF($O$1:$AD$1,"REAL",O367:AD367)</f>
        <v>0</v>
      </c>
    </row>
    <row r="368" spans="1:35" ht="15" customHeight="1">
      <c r="A368" s="4" t="s">
        <v>87</v>
      </c>
      <c r="B368" s="4" t="s">
        <v>52</v>
      </c>
      <c r="C368" s="237"/>
      <c r="D368" s="226"/>
      <c r="E368" s="225"/>
      <c r="F368" s="11" t="s">
        <v>88</v>
      </c>
      <c r="G368" s="34"/>
      <c r="H368" s="34"/>
      <c r="I368" s="34"/>
      <c r="J368" s="34"/>
      <c r="K368" s="34"/>
      <c r="L368" s="34"/>
      <c r="M368" s="34"/>
      <c r="N368" s="34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102">
        <f t="shared" si="570"/>
        <v>0</v>
      </c>
      <c r="AG368" s="103">
        <f t="shared" si="571"/>
        <v>0</v>
      </c>
      <c r="AI368" s="124">
        <f>+SUMIF($O$1:$AD$1,"REAL",O368:AD368)</f>
        <v>0</v>
      </c>
    </row>
    <row r="369" spans="1:35" ht="15" customHeight="1" outlineLevel="1">
      <c r="A369" s="4" t="s">
        <v>87</v>
      </c>
      <c r="B369" s="4" t="s">
        <v>52</v>
      </c>
      <c r="C369" s="237"/>
      <c r="D369" s="226"/>
      <c r="E369" s="225"/>
      <c r="F369" s="12" t="s">
        <v>4</v>
      </c>
      <c r="G369" s="35"/>
      <c r="H369" s="35"/>
      <c r="I369" s="35"/>
      <c r="J369" s="35"/>
      <c r="K369" s="35"/>
      <c r="L369" s="35"/>
      <c r="M369" s="35"/>
      <c r="N369" s="35"/>
      <c r="O369" s="99"/>
      <c r="P369" s="99">
        <v>0</v>
      </c>
      <c r="Q369" s="99">
        <v>0</v>
      </c>
      <c r="R369" s="99">
        <v>0</v>
      </c>
      <c r="S369" s="99">
        <v>0</v>
      </c>
      <c r="T369" s="99">
        <v>0</v>
      </c>
      <c r="U369" s="99">
        <v>0</v>
      </c>
      <c r="V369" s="99">
        <v>0</v>
      </c>
      <c r="W369" s="99">
        <v>0</v>
      </c>
      <c r="X369" s="99">
        <v>0</v>
      </c>
      <c r="Y369" s="99">
        <v>0</v>
      </c>
      <c r="Z369" s="99">
        <v>0</v>
      </c>
      <c r="AA369" s="99">
        <v>0</v>
      </c>
      <c r="AB369" s="99">
        <v>0</v>
      </c>
      <c r="AC369" s="99">
        <v>0</v>
      </c>
      <c r="AD369" s="99">
        <v>0</v>
      </c>
      <c r="AE369" s="99">
        <v>0</v>
      </c>
      <c r="AF369" s="104">
        <f t="shared" si="570"/>
        <v>0</v>
      </c>
      <c r="AG369" s="105">
        <f t="shared" si="571"/>
        <v>0</v>
      </c>
    </row>
    <row r="370" spans="1:35" ht="15" customHeight="1" outlineLevel="1">
      <c r="A370" s="4" t="s">
        <v>87</v>
      </c>
      <c r="B370" s="4" t="s">
        <v>52</v>
      </c>
      <c r="C370" s="237"/>
      <c r="D370" s="226"/>
      <c r="E370" s="225"/>
      <c r="F370" s="12" t="s">
        <v>5</v>
      </c>
      <c r="G370" s="35"/>
      <c r="H370" s="35"/>
      <c r="I370" s="35"/>
      <c r="J370" s="35"/>
      <c r="K370" s="35"/>
      <c r="L370" s="35"/>
      <c r="M370" s="35"/>
      <c r="N370" s="35"/>
      <c r="O370" s="99"/>
      <c r="P370" s="99">
        <v>0</v>
      </c>
      <c r="Q370" s="99">
        <v>0</v>
      </c>
      <c r="R370" s="99">
        <v>0</v>
      </c>
      <c r="S370" s="99">
        <v>0</v>
      </c>
      <c r="T370" s="99">
        <v>0</v>
      </c>
      <c r="U370" s="99">
        <v>0</v>
      </c>
      <c r="V370" s="99">
        <v>0</v>
      </c>
      <c r="W370" s="99">
        <v>0</v>
      </c>
      <c r="X370" s="99">
        <v>0</v>
      </c>
      <c r="Y370" s="99">
        <v>0</v>
      </c>
      <c r="Z370" s="99">
        <v>0</v>
      </c>
      <c r="AA370" s="99">
        <v>0</v>
      </c>
      <c r="AB370" s="99">
        <v>0</v>
      </c>
      <c r="AC370" s="99">
        <v>0</v>
      </c>
      <c r="AD370" s="99">
        <v>0</v>
      </c>
      <c r="AE370" s="99">
        <v>0</v>
      </c>
      <c r="AF370" s="104">
        <f t="shared" si="570"/>
        <v>0</v>
      </c>
      <c r="AG370" s="105">
        <f t="shared" si="571"/>
        <v>0</v>
      </c>
    </row>
    <row r="371" spans="1:35" ht="15" customHeight="1" outlineLevel="1">
      <c r="A371" s="4" t="s">
        <v>87</v>
      </c>
      <c r="B371" s="4" t="s">
        <v>52</v>
      </c>
      <c r="C371" s="237"/>
      <c r="D371" s="226"/>
      <c r="E371" s="225"/>
      <c r="F371" s="14" t="s">
        <v>81</v>
      </c>
      <c r="G371" s="37"/>
      <c r="H371" s="37"/>
      <c r="I371" s="37"/>
      <c r="J371" s="37"/>
      <c r="K371" s="37"/>
      <c r="L371" s="37"/>
      <c r="M371" s="37"/>
      <c r="N371" s="3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12">
        <f t="shared" ref="AF371" si="572">+SUM(G371:R371)</f>
        <v>0</v>
      </c>
      <c r="AG371" s="113">
        <f t="shared" ref="AG371" si="573">+SUM(S371:AD371)</f>
        <v>0</v>
      </c>
    </row>
    <row r="372" spans="1:35" s="8" customFormat="1" ht="15" customHeight="1" thickBot="1">
      <c r="A372" s="4" t="s">
        <v>87</v>
      </c>
      <c r="B372" s="4" t="s">
        <v>52</v>
      </c>
      <c r="C372" s="237"/>
      <c r="D372" s="226"/>
      <c r="E372" s="225"/>
      <c r="F372" s="13" t="s">
        <v>90</v>
      </c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57" t="str">
        <f t="shared" ref="AF372:AG372" si="574">+IFERROR(AF368/AF367,"")</f>
        <v/>
      </c>
      <c r="AG372" s="58" t="str">
        <f t="shared" si="574"/>
        <v/>
      </c>
      <c r="AH372" s="4"/>
      <c r="AI372" s="1"/>
    </row>
    <row r="374" spans="1:35">
      <c r="U374" s="27">
        <v>0</v>
      </c>
      <c r="V374" s="27">
        <v>0</v>
      </c>
      <c r="W374" s="27">
        <v>0</v>
      </c>
      <c r="X374" s="27">
        <v>0</v>
      </c>
      <c r="Y374" s="27">
        <v>45</v>
      </c>
      <c r="Z374" s="27">
        <v>45</v>
      </c>
      <c r="AA374" s="27">
        <v>45</v>
      </c>
      <c r="AB374" s="27">
        <v>45</v>
      </c>
      <c r="AC374" s="27">
        <v>45</v>
      </c>
      <c r="AD374" s="27">
        <v>45</v>
      </c>
      <c r="AE374" s="27">
        <v>45</v>
      </c>
    </row>
    <row r="375" spans="1:35" ht="15" thickBot="1"/>
    <row r="376" spans="1:35" ht="14.4" customHeight="1">
      <c r="C376" s="238" t="s">
        <v>116</v>
      </c>
      <c r="D376" s="227" t="s">
        <v>34</v>
      </c>
      <c r="E376" s="228"/>
      <c r="F376" s="228"/>
      <c r="G376" s="32"/>
      <c r="H376" s="32"/>
      <c r="I376" s="32"/>
      <c r="J376" s="32"/>
      <c r="K376" s="32"/>
      <c r="L376" s="32"/>
      <c r="M376" s="32"/>
      <c r="N376" s="32"/>
      <c r="O376" s="114"/>
      <c r="P376" s="114">
        <v>0</v>
      </c>
      <c r="Q376" s="114">
        <v>0</v>
      </c>
      <c r="R376" s="114">
        <v>0</v>
      </c>
      <c r="S376" s="114">
        <v>0</v>
      </c>
      <c r="T376" s="114">
        <v>0</v>
      </c>
      <c r="U376" s="114">
        <v>0</v>
      </c>
      <c r="V376" s="114">
        <v>0</v>
      </c>
      <c r="W376" s="114">
        <v>0</v>
      </c>
      <c r="X376" s="114">
        <v>0</v>
      </c>
      <c r="Y376" s="114">
        <v>0</v>
      </c>
      <c r="Z376" s="114">
        <v>0</v>
      </c>
      <c r="AA376" s="114">
        <v>0</v>
      </c>
      <c r="AB376" s="114">
        <v>0</v>
      </c>
      <c r="AC376" s="114">
        <v>0</v>
      </c>
      <c r="AD376" s="114">
        <v>0</v>
      </c>
      <c r="AE376" s="114">
        <v>0</v>
      </c>
      <c r="AF376" s="115">
        <f>+SUM(O376:R376)</f>
        <v>0</v>
      </c>
      <c r="AG376" s="116">
        <f>+SUM(S376:AD376)</f>
        <v>0</v>
      </c>
      <c r="AI376" s="124">
        <f>+SUMIF($O$1:$AD$1,"REAL",O376:AD376)</f>
        <v>0</v>
      </c>
    </row>
    <row r="377" spans="1:35">
      <c r="C377" s="238"/>
      <c r="D377" s="229" t="s">
        <v>89</v>
      </c>
      <c r="E377" s="230"/>
      <c r="F377" s="230"/>
      <c r="G377" s="16"/>
      <c r="H377" s="16"/>
      <c r="I377" s="16"/>
      <c r="J377" s="16"/>
      <c r="K377" s="16"/>
      <c r="L377" s="16"/>
      <c r="M377" s="16"/>
      <c r="N377" s="16"/>
      <c r="O377" s="16" t="str">
        <f t="shared" ref="O377:Y377" si="575">IFERROR(+O376/(O380+O391+O408+O411+O419+O437+O440+O443+O446+O449+O460),"")</f>
        <v/>
      </c>
      <c r="P377" s="16" t="str">
        <f t="shared" si="575"/>
        <v/>
      </c>
      <c r="Q377" s="16" t="str">
        <f t="shared" si="575"/>
        <v/>
      </c>
      <c r="R377" s="16" t="str">
        <f t="shared" si="575"/>
        <v/>
      </c>
      <c r="S377" s="16" t="str">
        <f t="shared" si="575"/>
        <v/>
      </c>
      <c r="T377" s="16" t="str">
        <f t="shared" si="575"/>
        <v/>
      </c>
      <c r="U377" s="16" t="str">
        <f t="shared" si="575"/>
        <v/>
      </c>
      <c r="V377" s="16" t="str">
        <f t="shared" si="575"/>
        <v/>
      </c>
      <c r="W377" s="16" t="str">
        <f t="shared" si="575"/>
        <v/>
      </c>
      <c r="X377" s="16" t="str">
        <f t="shared" si="575"/>
        <v/>
      </c>
      <c r="Y377" s="16" t="str">
        <f t="shared" si="575"/>
        <v/>
      </c>
      <c r="Z377" s="16" t="str">
        <f t="shared" ref="Z377:AA377" si="576">IFERROR(+Z376/(Z380+Z391+Z408+Z411+Z419+Z437+Z440+Z443+Z446+Z449+Z460),"")</f>
        <v/>
      </c>
      <c r="AA377" s="16" t="str">
        <f t="shared" si="576"/>
        <v/>
      </c>
      <c r="AB377" s="16" t="str">
        <f t="shared" ref="AB377:AC377" si="577">IFERROR(+AB376/(AB380+AB391+AB408+AB411+AB419+AB437+AB440+AB443+AB446+AB449+AB460),"")</f>
        <v/>
      </c>
      <c r="AC377" s="16" t="str">
        <f t="shared" si="577"/>
        <v/>
      </c>
      <c r="AD377" s="16" t="str">
        <f t="shared" ref="AD377:AE377" si="578">IFERROR(+AD376/(AD380+AD391+AD408+AD411+AD419+AD437+AD440+AD443+AD446+AD449+AD460),"")</f>
        <v/>
      </c>
      <c r="AE377" s="16" t="str">
        <f t="shared" si="578"/>
        <v/>
      </c>
      <c r="AF377" s="40"/>
      <c r="AG377" s="41"/>
    </row>
    <row r="378" spans="1:35" ht="13.8">
      <c r="C378" s="238"/>
      <c r="D378" s="231" t="s">
        <v>91</v>
      </c>
      <c r="E378" s="232"/>
      <c r="F378" s="232"/>
      <c r="G378" s="33"/>
      <c r="H378" s="33"/>
      <c r="I378" s="33"/>
      <c r="J378" s="33"/>
      <c r="K378" s="33"/>
      <c r="L378" s="33"/>
      <c r="M378" s="33"/>
      <c r="N378" s="33"/>
      <c r="O378" s="117"/>
      <c r="P378" s="117">
        <f>+P381+P392+P409+P412+P420+P438+P441+P444+P447+P450+P461</f>
        <v>0</v>
      </c>
      <c r="Q378" s="117">
        <f t="shared" ref="Q378:Y378" si="579">+Q381+Q392+Q409+Q412+Q420+Q438+Q441+Q444+Q447+Q450+Q461</f>
        <v>0</v>
      </c>
      <c r="R378" s="117">
        <f t="shared" si="579"/>
        <v>0</v>
      </c>
      <c r="S378" s="117">
        <f t="shared" si="579"/>
        <v>0</v>
      </c>
      <c r="T378" s="117">
        <f t="shared" si="579"/>
        <v>0</v>
      </c>
      <c r="U378" s="117">
        <f t="shared" si="579"/>
        <v>0</v>
      </c>
      <c r="V378" s="117">
        <f t="shared" si="579"/>
        <v>0</v>
      </c>
      <c r="W378" s="117">
        <f t="shared" si="579"/>
        <v>0</v>
      </c>
      <c r="X378" s="117">
        <f t="shared" si="579"/>
        <v>0</v>
      </c>
      <c r="Y378" s="117">
        <f t="shared" si="579"/>
        <v>0</v>
      </c>
      <c r="Z378" s="117">
        <f t="shared" ref="Z378:AA378" si="580">+Z381+Z392+Z409+Z412+Z420+Z438+Z441+Z444+Z447+Z450+Z461</f>
        <v>0</v>
      </c>
      <c r="AA378" s="117">
        <f t="shared" si="580"/>
        <v>0</v>
      </c>
      <c r="AB378" s="117">
        <f t="shared" ref="AB378:AC378" si="581">+AB381+AB392+AB409+AB412+AB420+AB438+AB441+AB444+AB447+AB450+AB461</f>
        <v>0</v>
      </c>
      <c r="AC378" s="117">
        <f t="shared" si="581"/>
        <v>0</v>
      </c>
      <c r="AD378" s="117">
        <f t="shared" ref="AD378:AE378" si="582">+AD381+AD392+AD409+AD412+AD420+AD438+AD441+AD444+AD447+AD450+AD461</f>
        <v>0</v>
      </c>
      <c r="AE378" s="117">
        <f t="shared" si="582"/>
        <v>0</v>
      </c>
      <c r="AF378" s="118">
        <f>+SUM(O378:R378)</f>
        <v>0</v>
      </c>
      <c r="AG378" s="119">
        <f>+SUM(S378:AD378)</f>
        <v>0</v>
      </c>
      <c r="AI378" s="124">
        <f>+SUMIF($O$1:$AD$1,"REAL",O378:AD378)</f>
        <v>0</v>
      </c>
    </row>
    <row r="379" spans="1:35">
      <c r="C379" s="238"/>
      <c r="D379" s="233" t="s">
        <v>90</v>
      </c>
      <c r="E379" s="234"/>
      <c r="F379" s="230"/>
      <c r="G379" s="16"/>
      <c r="H379" s="16"/>
      <c r="I379" s="16"/>
      <c r="J379" s="16"/>
      <c r="K379" s="16"/>
      <c r="L379" s="16"/>
      <c r="M379" s="16"/>
      <c r="N379" s="16"/>
      <c r="O379" s="16" t="str">
        <f>+IFERROR(O378/O376,"")</f>
        <v/>
      </c>
      <c r="P379" s="16" t="str">
        <f>+IFERROR(P378/P376,"")</f>
        <v/>
      </c>
      <c r="Q379" s="16" t="str">
        <f t="shared" ref="Q379:Y379" si="583">+IFERROR(Q378/Q376,"")</f>
        <v/>
      </c>
      <c r="R379" s="16" t="str">
        <f t="shared" si="583"/>
        <v/>
      </c>
      <c r="S379" s="16" t="str">
        <f t="shared" si="583"/>
        <v/>
      </c>
      <c r="T379" s="16" t="str">
        <f t="shared" si="583"/>
        <v/>
      </c>
      <c r="U379" s="16" t="str">
        <f t="shared" si="583"/>
        <v/>
      </c>
      <c r="V379" s="16" t="str">
        <f t="shared" si="583"/>
        <v/>
      </c>
      <c r="W379" s="16" t="str">
        <f t="shared" si="583"/>
        <v/>
      </c>
      <c r="X379" s="16" t="str">
        <f t="shared" si="583"/>
        <v/>
      </c>
      <c r="Y379" s="16" t="str">
        <f t="shared" si="583"/>
        <v/>
      </c>
      <c r="Z379" s="16" t="str">
        <f t="shared" ref="Z379:AA379" si="584">+IFERROR(Z378/Z376,"")</f>
        <v/>
      </c>
      <c r="AA379" s="16" t="str">
        <f t="shared" si="584"/>
        <v/>
      </c>
      <c r="AB379" s="16" t="str">
        <f t="shared" ref="AB379:AC379" si="585">+IFERROR(AB378/AB376,"")</f>
        <v/>
      </c>
      <c r="AC379" s="16" t="str">
        <f t="shared" si="585"/>
        <v/>
      </c>
      <c r="AD379" s="16" t="str">
        <f t="shared" ref="AD379:AE379" si="586">+IFERROR(AD378/AD376,"")</f>
        <v/>
      </c>
      <c r="AE379" s="16" t="str">
        <f t="shared" si="586"/>
        <v/>
      </c>
      <c r="AF379" s="40"/>
      <c r="AG379" s="41"/>
    </row>
    <row r="380" spans="1:35" ht="14.4" customHeight="1">
      <c r="C380" s="238"/>
      <c r="D380" s="222" t="s">
        <v>35</v>
      </c>
      <c r="E380" s="225" t="s">
        <v>48</v>
      </c>
      <c r="F380" s="10" t="s">
        <v>40</v>
      </c>
      <c r="G380" s="19"/>
      <c r="H380" s="19"/>
      <c r="I380" s="19"/>
      <c r="J380" s="19"/>
      <c r="K380" s="19"/>
      <c r="L380" s="19"/>
      <c r="M380" s="19"/>
      <c r="N380" s="19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100">
        <f t="shared" ref="AF380:AF387" si="587">+SUM(O380:R380)</f>
        <v>0</v>
      </c>
      <c r="AG380" s="101">
        <f t="shared" ref="AG380:AG387" si="588">+SUM(S380:AD380)</f>
        <v>0</v>
      </c>
      <c r="AI380" s="124">
        <f>+SUMIF($O$1:$AD$1,"REAL",O380:AD380)</f>
        <v>0</v>
      </c>
    </row>
    <row r="381" spans="1:35" ht="13.8">
      <c r="C381" s="238"/>
      <c r="D381" s="223"/>
      <c r="E381" s="225"/>
      <c r="F381" s="11" t="s">
        <v>88</v>
      </c>
      <c r="G381" s="34"/>
      <c r="H381" s="34"/>
      <c r="I381" s="34"/>
      <c r="J381" s="34"/>
      <c r="K381" s="34"/>
      <c r="L381" s="34"/>
      <c r="M381" s="34"/>
      <c r="N381" s="34"/>
      <c r="O381" s="98">
        <f>+SUM(O382:O389)</f>
        <v>0</v>
      </c>
      <c r="P381" s="98">
        <f t="shared" ref="P381:Y381" si="589">+SUM(P382:P389)</f>
        <v>0</v>
      </c>
      <c r="Q381" s="98">
        <f t="shared" si="589"/>
        <v>0</v>
      </c>
      <c r="R381" s="98">
        <f t="shared" si="589"/>
        <v>0</v>
      </c>
      <c r="S381" s="98">
        <f t="shared" si="589"/>
        <v>0</v>
      </c>
      <c r="T381" s="98">
        <f t="shared" si="589"/>
        <v>0</v>
      </c>
      <c r="U381" s="98">
        <f t="shared" si="589"/>
        <v>0</v>
      </c>
      <c r="V381" s="98">
        <f t="shared" si="589"/>
        <v>0</v>
      </c>
      <c r="W381" s="98">
        <f t="shared" si="589"/>
        <v>0</v>
      </c>
      <c r="X381" s="98">
        <f t="shared" si="589"/>
        <v>0</v>
      </c>
      <c r="Y381" s="98">
        <f t="shared" si="589"/>
        <v>0</v>
      </c>
      <c r="Z381" s="98">
        <f t="shared" ref="Z381:AA381" si="590">+SUM(Z382:Z389)</f>
        <v>0</v>
      </c>
      <c r="AA381" s="98">
        <f t="shared" si="590"/>
        <v>0</v>
      </c>
      <c r="AB381" s="98">
        <f t="shared" ref="AB381:AC381" si="591">+SUM(AB382:AB389)</f>
        <v>0</v>
      </c>
      <c r="AC381" s="98">
        <f t="shared" si="591"/>
        <v>0</v>
      </c>
      <c r="AD381" s="98">
        <f t="shared" ref="AD381:AE381" si="592">+SUM(AD382:AD389)</f>
        <v>0</v>
      </c>
      <c r="AE381" s="98">
        <f t="shared" si="592"/>
        <v>0</v>
      </c>
      <c r="AF381" s="102">
        <f t="shared" si="587"/>
        <v>0</v>
      </c>
      <c r="AG381" s="103">
        <f t="shared" si="588"/>
        <v>0</v>
      </c>
      <c r="AI381" s="124">
        <f>+SUMIF($O$1:$AD$1,"REAL",O381:AD381)</f>
        <v>0</v>
      </c>
    </row>
    <row r="382" spans="1:35">
      <c r="C382" s="238"/>
      <c r="D382" s="223"/>
      <c r="E382" s="225"/>
      <c r="F382" s="12" t="s">
        <v>76</v>
      </c>
      <c r="G382" s="35"/>
      <c r="H382" s="35"/>
      <c r="I382" s="35"/>
      <c r="J382" s="35"/>
      <c r="K382" s="35"/>
      <c r="L382" s="35"/>
      <c r="M382" s="35"/>
      <c r="N382" s="35"/>
      <c r="O382" s="99"/>
      <c r="P382" s="99">
        <v>0</v>
      </c>
      <c r="Q382" s="99">
        <v>0</v>
      </c>
      <c r="R382" s="99">
        <v>0</v>
      </c>
      <c r="S382" s="99">
        <v>0</v>
      </c>
      <c r="T382" s="99">
        <v>0</v>
      </c>
      <c r="U382" s="99">
        <v>0</v>
      </c>
      <c r="V382" s="99">
        <v>0</v>
      </c>
      <c r="W382" s="99">
        <v>0</v>
      </c>
      <c r="X382" s="99">
        <v>0</v>
      </c>
      <c r="Y382" s="99">
        <v>0</v>
      </c>
      <c r="Z382" s="99">
        <v>0</v>
      </c>
      <c r="AA382" s="99">
        <v>0</v>
      </c>
      <c r="AB382" s="99">
        <v>0</v>
      </c>
      <c r="AC382" s="99">
        <v>0</v>
      </c>
      <c r="AD382" s="99">
        <v>0</v>
      </c>
      <c r="AE382" s="99">
        <v>0</v>
      </c>
      <c r="AF382" s="104">
        <f t="shared" si="587"/>
        <v>0</v>
      </c>
      <c r="AG382" s="105">
        <f t="shared" si="588"/>
        <v>0</v>
      </c>
    </row>
    <row r="383" spans="1:35">
      <c r="C383" s="238"/>
      <c r="D383" s="223"/>
      <c r="E383" s="225"/>
      <c r="F383" s="12" t="s">
        <v>55</v>
      </c>
      <c r="G383" s="35"/>
      <c r="H383" s="35"/>
      <c r="I383" s="35"/>
      <c r="J383" s="35"/>
      <c r="K383" s="35"/>
      <c r="L383" s="35"/>
      <c r="M383" s="35"/>
      <c r="N383" s="35"/>
      <c r="O383" s="99"/>
      <c r="P383" s="99">
        <v>0</v>
      </c>
      <c r="Q383" s="99">
        <v>0</v>
      </c>
      <c r="R383" s="99">
        <v>0</v>
      </c>
      <c r="S383" s="99">
        <v>0</v>
      </c>
      <c r="T383" s="99">
        <v>0</v>
      </c>
      <c r="U383" s="99">
        <v>0</v>
      </c>
      <c r="V383" s="99">
        <v>0</v>
      </c>
      <c r="W383" s="99">
        <v>0</v>
      </c>
      <c r="X383" s="99">
        <v>0</v>
      </c>
      <c r="Y383" s="99">
        <v>0</v>
      </c>
      <c r="Z383" s="99">
        <v>0</v>
      </c>
      <c r="AA383" s="99">
        <v>0</v>
      </c>
      <c r="AB383" s="99">
        <v>0</v>
      </c>
      <c r="AC383" s="99">
        <v>0</v>
      </c>
      <c r="AD383" s="99">
        <v>0</v>
      </c>
      <c r="AE383" s="99">
        <v>0</v>
      </c>
      <c r="AF383" s="104">
        <f t="shared" si="587"/>
        <v>0</v>
      </c>
      <c r="AG383" s="105">
        <f t="shared" si="588"/>
        <v>0</v>
      </c>
    </row>
    <row r="384" spans="1:35">
      <c r="C384" s="238"/>
      <c r="D384" s="223"/>
      <c r="E384" s="225"/>
      <c r="F384" s="12" t="s">
        <v>56</v>
      </c>
      <c r="G384" s="35"/>
      <c r="H384" s="35"/>
      <c r="I384" s="35"/>
      <c r="J384" s="35"/>
      <c r="K384" s="35"/>
      <c r="L384" s="35"/>
      <c r="M384" s="35"/>
      <c r="N384" s="35"/>
      <c r="O384" s="99"/>
      <c r="P384" s="99">
        <v>0</v>
      </c>
      <c r="Q384" s="99">
        <v>0</v>
      </c>
      <c r="R384" s="99">
        <v>0</v>
      </c>
      <c r="S384" s="99">
        <v>0</v>
      </c>
      <c r="T384" s="99">
        <v>0</v>
      </c>
      <c r="U384" s="99">
        <v>0</v>
      </c>
      <c r="V384" s="99">
        <v>0</v>
      </c>
      <c r="W384" s="99">
        <v>0</v>
      </c>
      <c r="X384" s="99">
        <v>0</v>
      </c>
      <c r="Y384" s="99">
        <v>0</v>
      </c>
      <c r="Z384" s="99">
        <v>0</v>
      </c>
      <c r="AA384" s="99">
        <v>0</v>
      </c>
      <c r="AB384" s="99">
        <v>0</v>
      </c>
      <c r="AC384" s="99">
        <v>0</v>
      </c>
      <c r="AD384" s="99">
        <v>0</v>
      </c>
      <c r="AE384" s="99">
        <v>0</v>
      </c>
      <c r="AF384" s="104">
        <f t="shared" si="587"/>
        <v>0</v>
      </c>
      <c r="AG384" s="105">
        <f t="shared" si="588"/>
        <v>0</v>
      </c>
    </row>
    <row r="385" spans="3:35">
      <c r="C385" s="238"/>
      <c r="D385" s="223"/>
      <c r="E385" s="225"/>
      <c r="F385" s="12" t="s">
        <v>57</v>
      </c>
      <c r="G385" s="35"/>
      <c r="H385" s="35"/>
      <c r="I385" s="35"/>
      <c r="J385" s="35"/>
      <c r="K385" s="35"/>
      <c r="L385" s="35"/>
      <c r="M385" s="35"/>
      <c r="N385" s="35"/>
      <c r="O385" s="99"/>
      <c r="P385" s="99">
        <v>0</v>
      </c>
      <c r="Q385" s="99">
        <v>0</v>
      </c>
      <c r="R385" s="99">
        <v>0</v>
      </c>
      <c r="S385" s="99">
        <v>0</v>
      </c>
      <c r="T385" s="99">
        <v>0</v>
      </c>
      <c r="U385" s="99">
        <v>0</v>
      </c>
      <c r="V385" s="99">
        <v>0</v>
      </c>
      <c r="W385" s="99">
        <v>0</v>
      </c>
      <c r="X385" s="99">
        <v>0</v>
      </c>
      <c r="Y385" s="99">
        <v>0</v>
      </c>
      <c r="Z385" s="99">
        <v>0</v>
      </c>
      <c r="AA385" s="99">
        <v>0</v>
      </c>
      <c r="AB385" s="99">
        <v>0</v>
      </c>
      <c r="AC385" s="99">
        <v>0</v>
      </c>
      <c r="AD385" s="99">
        <v>0</v>
      </c>
      <c r="AE385" s="99">
        <v>0</v>
      </c>
      <c r="AF385" s="104">
        <f t="shared" si="587"/>
        <v>0</v>
      </c>
      <c r="AG385" s="105">
        <f t="shared" si="588"/>
        <v>0</v>
      </c>
    </row>
    <row r="386" spans="3:35">
      <c r="C386" s="238"/>
      <c r="D386" s="223"/>
      <c r="E386" s="225"/>
      <c r="F386" s="12" t="s">
        <v>75</v>
      </c>
      <c r="G386" s="35"/>
      <c r="H386" s="35"/>
      <c r="I386" s="35"/>
      <c r="J386" s="35"/>
      <c r="K386" s="35"/>
      <c r="L386" s="35"/>
      <c r="M386" s="35"/>
      <c r="N386" s="35"/>
      <c r="O386" s="99"/>
      <c r="P386" s="99">
        <v>0</v>
      </c>
      <c r="Q386" s="99">
        <v>0</v>
      </c>
      <c r="R386" s="99">
        <v>0</v>
      </c>
      <c r="S386" s="99">
        <v>0</v>
      </c>
      <c r="T386" s="99">
        <v>0</v>
      </c>
      <c r="U386" s="99">
        <v>0</v>
      </c>
      <c r="V386" s="99">
        <v>0</v>
      </c>
      <c r="W386" s="99">
        <v>0</v>
      </c>
      <c r="X386" s="99">
        <v>0</v>
      </c>
      <c r="Y386" s="99">
        <v>0</v>
      </c>
      <c r="Z386" s="99">
        <v>0</v>
      </c>
      <c r="AA386" s="99">
        <v>0</v>
      </c>
      <c r="AB386" s="99">
        <v>0</v>
      </c>
      <c r="AC386" s="99">
        <v>0</v>
      </c>
      <c r="AD386" s="99">
        <v>0</v>
      </c>
      <c r="AE386" s="99">
        <v>0</v>
      </c>
      <c r="AF386" s="104">
        <f t="shared" si="587"/>
        <v>0</v>
      </c>
      <c r="AG386" s="105">
        <f t="shared" si="588"/>
        <v>0</v>
      </c>
    </row>
    <row r="387" spans="3:35">
      <c r="C387" s="238"/>
      <c r="D387" s="223"/>
      <c r="E387" s="225"/>
      <c r="F387" s="12" t="s">
        <v>78</v>
      </c>
      <c r="G387" s="35"/>
      <c r="H387" s="35"/>
      <c r="I387" s="35"/>
      <c r="J387" s="35"/>
      <c r="K387" s="35"/>
      <c r="L387" s="35"/>
      <c r="M387" s="35"/>
      <c r="N387" s="35"/>
      <c r="O387" s="99"/>
      <c r="P387" s="99">
        <v>0</v>
      </c>
      <c r="Q387" s="99">
        <v>0</v>
      </c>
      <c r="R387" s="99">
        <v>0</v>
      </c>
      <c r="S387" s="99">
        <v>0</v>
      </c>
      <c r="T387" s="99">
        <v>0</v>
      </c>
      <c r="U387" s="99">
        <v>0</v>
      </c>
      <c r="V387" s="99">
        <v>0</v>
      </c>
      <c r="W387" s="99">
        <v>0</v>
      </c>
      <c r="X387" s="99">
        <v>0</v>
      </c>
      <c r="Y387" s="99">
        <v>0</v>
      </c>
      <c r="Z387" s="99">
        <v>0</v>
      </c>
      <c r="AA387" s="99">
        <v>0</v>
      </c>
      <c r="AB387" s="99">
        <v>0</v>
      </c>
      <c r="AC387" s="99">
        <v>0</v>
      </c>
      <c r="AD387" s="99">
        <v>0</v>
      </c>
      <c r="AE387" s="99">
        <v>0</v>
      </c>
      <c r="AF387" s="104">
        <f t="shared" si="587"/>
        <v>0</v>
      </c>
      <c r="AG387" s="105">
        <f t="shared" si="588"/>
        <v>0</v>
      </c>
    </row>
    <row r="388" spans="3:35">
      <c r="C388" s="238"/>
      <c r="D388" s="223"/>
      <c r="E388" s="225"/>
      <c r="F388" s="12" t="s">
        <v>95</v>
      </c>
      <c r="G388" s="35"/>
      <c r="H388" s="35"/>
      <c r="I388" s="35"/>
      <c r="J388" s="35"/>
      <c r="K388" s="35"/>
      <c r="L388" s="35"/>
      <c r="M388" s="35"/>
      <c r="N388" s="35"/>
      <c r="O388" s="99"/>
      <c r="P388" s="99">
        <v>0</v>
      </c>
      <c r="Q388" s="99">
        <v>0</v>
      </c>
      <c r="R388" s="99">
        <v>0</v>
      </c>
      <c r="S388" s="99">
        <v>0</v>
      </c>
      <c r="T388" s="99">
        <v>0</v>
      </c>
      <c r="U388" s="99">
        <v>0</v>
      </c>
      <c r="V388" s="99">
        <v>0</v>
      </c>
      <c r="W388" s="99">
        <v>0</v>
      </c>
      <c r="X388" s="99">
        <v>0</v>
      </c>
      <c r="Y388" s="99">
        <v>0</v>
      </c>
      <c r="Z388" s="99">
        <v>0</v>
      </c>
      <c r="AA388" s="99">
        <v>0</v>
      </c>
      <c r="AB388" s="99">
        <v>0</v>
      </c>
      <c r="AC388" s="99">
        <v>0</v>
      </c>
      <c r="AD388" s="99">
        <v>0</v>
      </c>
      <c r="AE388" s="99">
        <v>0</v>
      </c>
      <c r="AF388" s="104"/>
      <c r="AG388" s="105"/>
    </row>
    <row r="389" spans="3:35">
      <c r="C389" s="238"/>
      <c r="D389" s="223"/>
      <c r="E389" s="225"/>
      <c r="F389" s="12" t="s">
        <v>96</v>
      </c>
      <c r="G389" s="35"/>
      <c r="H389" s="35"/>
      <c r="I389" s="35"/>
      <c r="J389" s="35"/>
      <c r="K389" s="35"/>
      <c r="L389" s="35"/>
      <c r="M389" s="35"/>
      <c r="N389" s="35"/>
      <c r="O389" s="99"/>
      <c r="P389" s="99">
        <v>0</v>
      </c>
      <c r="Q389" s="99">
        <v>0</v>
      </c>
      <c r="R389" s="99">
        <v>0</v>
      </c>
      <c r="S389" s="99">
        <v>0</v>
      </c>
      <c r="T389" s="99">
        <v>0</v>
      </c>
      <c r="U389" s="99">
        <v>0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99">
        <v>0</v>
      </c>
      <c r="AE389" s="99">
        <v>0</v>
      </c>
      <c r="AF389" s="104"/>
      <c r="AG389" s="105"/>
    </row>
    <row r="390" spans="3:35">
      <c r="C390" s="238"/>
      <c r="D390" s="223"/>
      <c r="E390" s="225"/>
      <c r="F390" s="13" t="s">
        <v>90</v>
      </c>
      <c r="G390" s="36"/>
      <c r="H390" s="36"/>
      <c r="I390" s="36"/>
      <c r="J390" s="36"/>
      <c r="K390" s="36"/>
      <c r="L390" s="36"/>
      <c r="M390" s="36"/>
      <c r="N390" s="36"/>
      <c r="O390" s="36"/>
      <c r="P390" s="36" t="str">
        <f t="shared" ref="P390:Y390" si="593">+IFERROR(P381/P380,"")</f>
        <v/>
      </c>
      <c r="Q390" s="36" t="str">
        <f t="shared" si="593"/>
        <v/>
      </c>
      <c r="R390" s="36" t="str">
        <f t="shared" si="593"/>
        <v/>
      </c>
      <c r="S390" s="36" t="str">
        <f t="shared" si="593"/>
        <v/>
      </c>
      <c r="T390" s="36" t="str">
        <f t="shared" si="593"/>
        <v/>
      </c>
      <c r="U390" s="36" t="str">
        <f t="shared" si="593"/>
        <v/>
      </c>
      <c r="V390" s="36" t="str">
        <f t="shared" si="593"/>
        <v/>
      </c>
      <c r="W390" s="36" t="str">
        <f t="shared" si="593"/>
        <v/>
      </c>
      <c r="X390" s="36" t="str">
        <f t="shared" si="593"/>
        <v/>
      </c>
      <c r="Y390" s="36" t="str">
        <f t="shared" si="593"/>
        <v/>
      </c>
      <c r="Z390" s="36" t="str">
        <f t="shared" ref="Z390:AA390" si="594">+IFERROR(Z381/Z380,"")</f>
        <v/>
      </c>
      <c r="AA390" s="36" t="str">
        <f t="shared" si="594"/>
        <v/>
      </c>
      <c r="AB390" s="36" t="str">
        <f t="shared" ref="AB390:AC390" si="595">+IFERROR(AB381/AB380,"")</f>
        <v/>
      </c>
      <c r="AC390" s="36" t="str">
        <f t="shared" si="595"/>
        <v/>
      </c>
      <c r="AD390" s="36" t="str">
        <f t="shared" ref="AD390:AE390" si="596">+IFERROR(AD381/AD380,"")</f>
        <v/>
      </c>
      <c r="AE390" s="36" t="str">
        <f t="shared" si="596"/>
        <v/>
      </c>
      <c r="AF390" s="49" t="str">
        <f>+IFERROR(AF381/AF380,"")</f>
        <v/>
      </c>
      <c r="AG390" s="50" t="str">
        <f>+IFERROR(AG381/AG380,"")</f>
        <v/>
      </c>
    </row>
    <row r="391" spans="3:35" ht="13.8">
      <c r="C391" s="238"/>
      <c r="D391" s="223"/>
      <c r="E391" s="225" t="s">
        <v>49</v>
      </c>
      <c r="F391" s="10" t="s">
        <v>40</v>
      </c>
      <c r="G391" s="19"/>
      <c r="H391" s="19"/>
      <c r="I391" s="19"/>
      <c r="J391" s="19"/>
      <c r="K391" s="19"/>
      <c r="L391" s="19"/>
      <c r="M391" s="19"/>
      <c r="N391" s="19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100">
        <f t="shared" ref="AF391:AF398" si="597">+SUM(O391:R391)</f>
        <v>0</v>
      </c>
      <c r="AG391" s="101">
        <f t="shared" ref="AG391:AG398" si="598">+SUM(S391:AD391)</f>
        <v>0</v>
      </c>
      <c r="AI391" s="124">
        <f>+SUMIF($O$1:$AD$1,"REAL",O391:AD391)</f>
        <v>0</v>
      </c>
    </row>
    <row r="392" spans="3:35" ht="13.8">
      <c r="C392" s="238"/>
      <c r="D392" s="223"/>
      <c r="E392" s="225"/>
      <c r="F392" s="11" t="s">
        <v>88</v>
      </c>
      <c r="G392" s="34"/>
      <c r="H392" s="34"/>
      <c r="I392" s="34"/>
      <c r="J392" s="34"/>
      <c r="K392" s="34"/>
      <c r="L392" s="34"/>
      <c r="M392" s="34"/>
      <c r="N392" s="34"/>
      <c r="O392" s="98">
        <f>+SUM(O393:O400)</f>
        <v>0</v>
      </c>
      <c r="P392" s="98">
        <f t="shared" ref="P392:Y392" si="599">+SUM(P393:P400)</f>
        <v>0</v>
      </c>
      <c r="Q392" s="98">
        <f t="shared" si="599"/>
        <v>0</v>
      </c>
      <c r="R392" s="98">
        <f t="shared" si="599"/>
        <v>0</v>
      </c>
      <c r="S392" s="98">
        <f t="shared" si="599"/>
        <v>0</v>
      </c>
      <c r="T392" s="98">
        <f t="shared" si="599"/>
        <v>0</v>
      </c>
      <c r="U392" s="98">
        <f t="shared" si="599"/>
        <v>0</v>
      </c>
      <c r="V392" s="98">
        <f t="shared" si="599"/>
        <v>0</v>
      </c>
      <c r="W392" s="98">
        <f t="shared" si="599"/>
        <v>0</v>
      </c>
      <c r="X392" s="98">
        <f t="shared" si="599"/>
        <v>0</v>
      </c>
      <c r="Y392" s="98">
        <f t="shared" si="599"/>
        <v>0</v>
      </c>
      <c r="Z392" s="98">
        <f t="shared" ref="Z392:AA392" si="600">+SUM(Z393:Z400)</f>
        <v>0</v>
      </c>
      <c r="AA392" s="98">
        <f t="shared" si="600"/>
        <v>0</v>
      </c>
      <c r="AB392" s="98">
        <f t="shared" ref="AB392:AC392" si="601">+SUM(AB393:AB400)</f>
        <v>0</v>
      </c>
      <c r="AC392" s="98">
        <f t="shared" si="601"/>
        <v>0</v>
      </c>
      <c r="AD392" s="98">
        <f t="shared" ref="AD392:AE392" si="602">+SUM(AD393:AD400)</f>
        <v>0</v>
      </c>
      <c r="AE392" s="98">
        <f t="shared" si="602"/>
        <v>0</v>
      </c>
      <c r="AF392" s="102">
        <f t="shared" si="597"/>
        <v>0</v>
      </c>
      <c r="AG392" s="103">
        <f t="shared" si="598"/>
        <v>0</v>
      </c>
      <c r="AI392" s="124">
        <f>+SUMIF($O$1:$AD$1,"REAL",O392:AD392)</f>
        <v>0</v>
      </c>
    </row>
    <row r="393" spans="3:35">
      <c r="C393" s="238"/>
      <c r="D393" s="223"/>
      <c r="E393" s="225"/>
      <c r="F393" s="12" t="s">
        <v>77</v>
      </c>
      <c r="G393" s="35"/>
      <c r="H393" s="35"/>
      <c r="I393" s="35"/>
      <c r="J393" s="35"/>
      <c r="K393" s="35"/>
      <c r="L393" s="35"/>
      <c r="M393" s="35"/>
      <c r="N393" s="35"/>
      <c r="O393" s="99"/>
      <c r="P393" s="99">
        <v>0</v>
      </c>
      <c r="Q393" s="99">
        <v>0</v>
      </c>
      <c r="R393" s="99">
        <v>0</v>
      </c>
      <c r="S393" s="99">
        <v>0</v>
      </c>
      <c r="T393" s="99">
        <v>0</v>
      </c>
      <c r="U393" s="99">
        <v>0</v>
      </c>
      <c r="V393" s="99">
        <v>0</v>
      </c>
      <c r="W393" s="99">
        <v>0</v>
      </c>
      <c r="X393" s="99">
        <v>0</v>
      </c>
      <c r="Y393" s="99">
        <v>0</v>
      </c>
      <c r="Z393" s="99">
        <v>0</v>
      </c>
      <c r="AA393" s="99">
        <v>0</v>
      </c>
      <c r="AB393" s="99">
        <v>0</v>
      </c>
      <c r="AC393" s="99">
        <v>0</v>
      </c>
      <c r="AD393" s="99">
        <v>0</v>
      </c>
      <c r="AE393" s="99">
        <v>0</v>
      </c>
      <c r="AF393" s="104">
        <f t="shared" si="597"/>
        <v>0</v>
      </c>
      <c r="AG393" s="105">
        <f t="shared" si="598"/>
        <v>0</v>
      </c>
    </row>
    <row r="394" spans="3:35">
      <c r="C394" s="238"/>
      <c r="D394" s="223"/>
      <c r="E394" s="225"/>
      <c r="F394" s="12" t="s">
        <v>58</v>
      </c>
      <c r="G394" s="35"/>
      <c r="H394" s="35"/>
      <c r="I394" s="35"/>
      <c r="J394" s="35"/>
      <c r="K394" s="35"/>
      <c r="L394" s="35"/>
      <c r="M394" s="35"/>
      <c r="N394" s="35"/>
      <c r="O394" s="99"/>
      <c r="P394" s="99">
        <v>0</v>
      </c>
      <c r="Q394" s="99">
        <v>0</v>
      </c>
      <c r="R394" s="99">
        <v>0</v>
      </c>
      <c r="S394" s="99">
        <v>0</v>
      </c>
      <c r="T394" s="99">
        <v>0</v>
      </c>
      <c r="U394" s="99">
        <v>0</v>
      </c>
      <c r="V394" s="99">
        <v>0</v>
      </c>
      <c r="W394" s="99">
        <v>0</v>
      </c>
      <c r="X394" s="99">
        <v>0</v>
      </c>
      <c r="Y394" s="99">
        <v>0</v>
      </c>
      <c r="Z394" s="99">
        <v>0</v>
      </c>
      <c r="AA394" s="99">
        <v>0</v>
      </c>
      <c r="AB394" s="99">
        <v>0</v>
      </c>
      <c r="AC394" s="99">
        <v>0</v>
      </c>
      <c r="AD394" s="99">
        <v>0</v>
      </c>
      <c r="AE394" s="99">
        <v>0</v>
      </c>
      <c r="AF394" s="104">
        <f t="shared" si="597"/>
        <v>0</v>
      </c>
      <c r="AG394" s="105">
        <f t="shared" si="598"/>
        <v>0</v>
      </c>
    </row>
    <row r="395" spans="3:35">
      <c r="C395" s="238"/>
      <c r="D395" s="223"/>
      <c r="E395" s="225"/>
      <c r="F395" s="12" t="s">
        <v>59</v>
      </c>
      <c r="G395" s="35"/>
      <c r="H395" s="35"/>
      <c r="I395" s="35"/>
      <c r="J395" s="35"/>
      <c r="K395" s="35"/>
      <c r="L395" s="35"/>
      <c r="M395" s="35"/>
      <c r="N395" s="35"/>
      <c r="O395" s="99"/>
      <c r="P395" s="99">
        <v>0</v>
      </c>
      <c r="Q395" s="99">
        <v>0</v>
      </c>
      <c r="R395" s="99">
        <v>0</v>
      </c>
      <c r="S395" s="99">
        <v>0</v>
      </c>
      <c r="T395" s="99">
        <v>0</v>
      </c>
      <c r="U395" s="99">
        <v>0</v>
      </c>
      <c r="V395" s="99">
        <v>0</v>
      </c>
      <c r="W395" s="99">
        <v>0</v>
      </c>
      <c r="X395" s="99">
        <v>0</v>
      </c>
      <c r="Y395" s="99">
        <v>0</v>
      </c>
      <c r="Z395" s="99">
        <v>0</v>
      </c>
      <c r="AA395" s="99">
        <v>0</v>
      </c>
      <c r="AB395" s="99">
        <v>0</v>
      </c>
      <c r="AC395" s="99">
        <v>0</v>
      </c>
      <c r="AD395" s="99">
        <v>0</v>
      </c>
      <c r="AE395" s="99">
        <v>0</v>
      </c>
      <c r="AF395" s="104">
        <f t="shared" si="597"/>
        <v>0</v>
      </c>
      <c r="AG395" s="105">
        <f t="shared" si="598"/>
        <v>0</v>
      </c>
    </row>
    <row r="396" spans="3:35">
      <c r="C396" s="238"/>
      <c r="D396" s="223"/>
      <c r="E396" s="225"/>
      <c r="F396" s="12" t="s">
        <v>60</v>
      </c>
      <c r="G396" s="35"/>
      <c r="H396" s="35"/>
      <c r="I396" s="35"/>
      <c r="J396" s="35"/>
      <c r="K396" s="35"/>
      <c r="L396" s="35"/>
      <c r="M396" s="35"/>
      <c r="N396" s="35"/>
      <c r="O396" s="99"/>
      <c r="P396" s="99">
        <v>0</v>
      </c>
      <c r="Q396" s="99">
        <v>0</v>
      </c>
      <c r="R396" s="99">
        <v>0</v>
      </c>
      <c r="S396" s="99">
        <v>0</v>
      </c>
      <c r="T396" s="99">
        <v>0</v>
      </c>
      <c r="U396" s="99">
        <v>0</v>
      </c>
      <c r="V396" s="99">
        <v>0</v>
      </c>
      <c r="W396" s="99">
        <v>0</v>
      </c>
      <c r="X396" s="99">
        <v>0</v>
      </c>
      <c r="Y396" s="99">
        <v>0</v>
      </c>
      <c r="Z396" s="99">
        <v>0</v>
      </c>
      <c r="AA396" s="99">
        <v>0</v>
      </c>
      <c r="AB396" s="99">
        <v>0</v>
      </c>
      <c r="AC396" s="99">
        <v>0</v>
      </c>
      <c r="AD396" s="99">
        <v>0</v>
      </c>
      <c r="AE396" s="99">
        <v>0</v>
      </c>
      <c r="AF396" s="104">
        <f t="shared" si="597"/>
        <v>0</v>
      </c>
      <c r="AG396" s="105">
        <f t="shared" si="598"/>
        <v>0</v>
      </c>
    </row>
    <row r="397" spans="3:35">
      <c r="C397" s="238"/>
      <c r="D397" s="223"/>
      <c r="E397" s="225"/>
      <c r="F397" s="12" t="s">
        <v>74</v>
      </c>
      <c r="G397" s="35"/>
      <c r="H397" s="35"/>
      <c r="I397" s="35"/>
      <c r="J397" s="35"/>
      <c r="K397" s="35"/>
      <c r="L397" s="35"/>
      <c r="M397" s="35"/>
      <c r="N397" s="35"/>
      <c r="O397" s="99"/>
      <c r="P397" s="99">
        <v>0</v>
      </c>
      <c r="Q397" s="99">
        <v>0</v>
      </c>
      <c r="R397" s="99">
        <v>0</v>
      </c>
      <c r="S397" s="99">
        <v>0</v>
      </c>
      <c r="T397" s="99">
        <v>0</v>
      </c>
      <c r="U397" s="99">
        <v>0</v>
      </c>
      <c r="V397" s="99">
        <v>0</v>
      </c>
      <c r="W397" s="99">
        <v>0</v>
      </c>
      <c r="X397" s="99">
        <v>0</v>
      </c>
      <c r="Y397" s="99">
        <v>0</v>
      </c>
      <c r="Z397" s="99">
        <v>0</v>
      </c>
      <c r="AA397" s="99">
        <v>0</v>
      </c>
      <c r="AB397" s="99">
        <v>0</v>
      </c>
      <c r="AC397" s="99">
        <v>0</v>
      </c>
      <c r="AD397" s="99">
        <v>0</v>
      </c>
      <c r="AE397" s="99">
        <v>0</v>
      </c>
      <c r="AF397" s="104">
        <f t="shared" si="597"/>
        <v>0</v>
      </c>
      <c r="AG397" s="105">
        <f t="shared" si="598"/>
        <v>0</v>
      </c>
    </row>
    <row r="398" spans="3:35">
      <c r="C398" s="238"/>
      <c r="D398" s="223"/>
      <c r="E398" s="225"/>
      <c r="F398" s="12" t="s">
        <v>79</v>
      </c>
      <c r="G398" s="35"/>
      <c r="H398" s="35"/>
      <c r="I398" s="35"/>
      <c r="J398" s="35"/>
      <c r="K398" s="35"/>
      <c r="L398" s="35"/>
      <c r="M398" s="35"/>
      <c r="N398" s="35"/>
      <c r="O398" s="99"/>
      <c r="P398" s="99">
        <v>0</v>
      </c>
      <c r="Q398" s="99">
        <v>0</v>
      </c>
      <c r="R398" s="99">
        <v>0</v>
      </c>
      <c r="S398" s="99">
        <v>0</v>
      </c>
      <c r="T398" s="99">
        <v>0</v>
      </c>
      <c r="U398" s="99">
        <v>0</v>
      </c>
      <c r="V398" s="99">
        <v>0</v>
      </c>
      <c r="W398" s="99">
        <v>0</v>
      </c>
      <c r="X398" s="99">
        <v>0</v>
      </c>
      <c r="Y398" s="99">
        <v>0</v>
      </c>
      <c r="Z398" s="99">
        <v>0</v>
      </c>
      <c r="AA398" s="99">
        <v>0</v>
      </c>
      <c r="AB398" s="99">
        <v>0</v>
      </c>
      <c r="AC398" s="99">
        <v>0</v>
      </c>
      <c r="AD398" s="99">
        <v>0</v>
      </c>
      <c r="AE398" s="99">
        <v>0</v>
      </c>
      <c r="AF398" s="104">
        <f t="shared" si="597"/>
        <v>0</v>
      </c>
      <c r="AG398" s="105">
        <f t="shared" si="598"/>
        <v>0</v>
      </c>
    </row>
    <row r="399" spans="3:35">
      <c r="C399" s="238"/>
      <c r="D399" s="223"/>
      <c r="E399" s="225"/>
      <c r="F399" s="12" t="s">
        <v>97</v>
      </c>
      <c r="G399" s="35"/>
      <c r="H399" s="35"/>
      <c r="I399" s="35"/>
      <c r="J399" s="35"/>
      <c r="K399" s="35"/>
      <c r="L399" s="35"/>
      <c r="M399" s="35"/>
      <c r="N399" s="35"/>
      <c r="O399" s="99"/>
      <c r="P399" s="99">
        <v>0</v>
      </c>
      <c r="Q399" s="99">
        <v>0</v>
      </c>
      <c r="R399" s="99">
        <v>0</v>
      </c>
      <c r="S399" s="99">
        <v>0</v>
      </c>
      <c r="T399" s="99">
        <v>0</v>
      </c>
      <c r="U399" s="99">
        <v>0</v>
      </c>
      <c r="V399" s="99">
        <v>0</v>
      </c>
      <c r="W399" s="99">
        <v>0</v>
      </c>
      <c r="X399" s="99">
        <v>0</v>
      </c>
      <c r="Y399" s="99">
        <v>0</v>
      </c>
      <c r="Z399" s="99">
        <v>0</v>
      </c>
      <c r="AA399" s="99">
        <v>0</v>
      </c>
      <c r="AB399" s="99">
        <v>0</v>
      </c>
      <c r="AC399" s="99">
        <v>0</v>
      </c>
      <c r="AD399" s="99">
        <v>0</v>
      </c>
      <c r="AE399" s="99">
        <v>0</v>
      </c>
      <c r="AF399" s="104"/>
      <c r="AG399" s="105"/>
    </row>
    <row r="400" spans="3:35">
      <c r="C400" s="238"/>
      <c r="D400" s="223"/>
      <c r="E400" s="225"/>
      <c r="F400" s="12" t="s">
        <v>98</v>
      </c>
      <c r="G400" s="35"/>
      <c r="H400" s="35"/>
      <c r="I400" s="35"/>
      <c r="J400" s="35"/>
      <c r="K400" s="35"/>
      <c r="L400" s="35"/>
      <c r="M400" s="35"/>
      <c r="N400" s="35"/>
      <c r="O400" s="99"/>
      <c r="P400" s="99">
        <v>0</v>
      </c>
      <c r="Q400" s="99">
        <v>0</v>
      </c>
      <c r="R400" s="99">
        <v>0</v>
      </c>
      <c r="S400" s="99">
        <v>0</v>
      </c>
      <c r="T400" s="99">
        <v>0</v>
      </c>
      <c r="U400" s="99">
        <v>0</v>
      </c>
      <c r="V400" s="99">
        <v>0</v>
      </c>
      <c r="W400" s="99">
        <v>0</v>
      </c>
      <c r="X400" s="99">
        <v>0</v>
      </c>
      <c r="Y400" s="99">
        <v>0</v>
      </c>
      <c r="Z400" s="99">
        <v>0</v>
      </c>
      <c r="AA400" s="99">
        <v>0</v>
      </c>
      <c r="AB400" s="99">
        <v>0</v>
      </c>
      <c r="AC400" s="99">
        <v>0</v>
      </c>
      <c r="AD400" s="99">
        <v>0</v>
      </c>
      <c r="AE400" s="99">
        <v>0</v>
      </c>
      <c r="AF400" s="104"/>
      <c r="AG400" s="105"/>
    </row>
    <row r="401" spans="3:35">
      <c r="C401" s="238"/>
      <c r="D401" s="223"/>
      <c r="E401" s="225"/>
      <c r="F401" s="13" t="s">
        <v>90</v>
      </c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49" t="str">
        <f t="shared" ref="AF401:AG401" si="603">+IFERROR(AF396/AF395,"")</f>
        <v/>
      </c>
      <c r="AG401" s="50" t="str">
        <f t="shared" si="603"/>
        <v/>
      </c>
    </row>
    <row r="402" spans="3:35" ht="13.8">
      <c r="C402" s="238"/>
      <c r="D402" s="223"/>
      <c r="E402" s="225" t="s">
        <v>99</v>
      </c>
      <c r="F402" s="10" t="s">
        <v>40</v>
      </c>
      <c r="G402" s="19"/>
      <c r="H402" s="19"/>
      <c r="I402" s="19"/>
      <c r="J402" s="19"/>
      <c r="K402" s="19"/>
      <c r="L402" s="19"/>
      <c r="M402" s="19"/>
      <c r="N402" s="19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100"/>
      <c r="AG402" s="101"/>
      <c r="AI402" s="124">
        <f>+SUMIF($O$1:$AD$1,"REAL",O402:AD402)</f>
        <v>0</v>
      </c>
    </row>
    <row r="403" spans="3:35" ht="13.8">
      <c r="C403" s="238"/>
      <c r="D403" s="223"/>
      <c r="E403" s="225"/>
      <c r="F403" s="11" t="s">
        <v>88</v>
      </c>
      <c r="G403" s="34"/>
      <c r="H403" s="34"/>
      <c r="I403" s="34"/>
      <c r="J403" s="34"/>
      <c r="K403" s="34"/>
      <c r="L403" s="34"/>
      <c r="M403" s="34"/>
      <c r="N403" s="34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102"/>
      <c r="AG403" s="103"/>
      <c r="AI403" s="124">
        <f>+SUMIF($O$1:$AD$1,"REAL",O403:AD403)</f>
        <v>0</v>
      </c>
    </row>
    <row r="404" spans="3:35">
      <c r="C404" s="238"/>
      <c r="D404" s="223"/>
      <c r="E404" s="225"/>
      <c r="F404" s="12" t="s">
        <v>100</v>
      </c>
      <c r="G404" s="35"/>
      <c r="H404" s="35"/>
      <c r="I404" s="35"/>
      <c r="J404" s="35"/>
      <c r="K404" s="35"/>
      <c r="L404" s="35"/>
      <c r="M404" s="35"/>
      <c r="N404" s="35"/>
      <c r="O404" s="99"/>
      <c r="P404" s="99">
        <v>0</v>
      </c>
      <c r="Q404" s="99">
        <v>0</v>
      </c>
      <c r="R404" s="99">
        <v>0</v>
      </c>
      <c r="S404" s="99">
        <v>0</v>
      </c>
      <c r="T404" s="99">
        <v>0</v>
      </c>
      <c r="U404" s="99">
        <v>0</v>
      </c>
      <c r="V404" s="99">
        <v>0</v>
      </c>
      <c r="W404" s="99">
        <v>0</v>
      </c>
      <c r="X404" s="99">
        <v>0</v>
      </c>
      <c r="Y404" s="99">
        <v>0</v>
      </c>
      <c r="Z404" s="99">
        <v>0</v>
      </c>
      <c r="AA404" s="99">
        <v>0</v>
      </c>
      <c r="AB404" s="99">
        <v>0</v>
      </c>
      <c r="AC404" s="99">
        <v>0</v>
      </c>
      <c r="AD404" s="99">
        <v>0</v>
      </c>
      <c r="AE404" s="99">
        <v>0</v>
      </c>
      <c r="AF404" s="104"/>
      <c r="AG404" s="105"/>
    </row>
    <row r="405" spans="3:35">
      <c r="C405" s="238"/>
      <c r="D405" s="223"/>
      <c r="E405" s="225"/>
      <c r="F405" s="12" t="s">
        <v>101</v>
      </c>
      <c r="G405" s="35"/>
      <c r="H405" s="35"/>
      <c r="I405" s="35"/>
      <c r="J405" s="35"/>
      <c r="K405" s="35"/>
      <c r="L405" s="35"/>
      <c r="M405" s="35"/>
      <c r="N405" s="35"/>
      <c r="O405" s="99"/>
      <c r="P405" s="99">
        <v>0</v>
      </c>
      <c r="Q405" s="99">
        <v>0</v>
      </c>
      <c r="R405" s="99">
        <v>0</v>
      </c>
      <c r="S405" s="99">
        <v>0</v>
      </c>
      <c r="T405" s="99">
        <v>0</v>
      </c>
      <c r="U405" s="99">
        <v>0</v>
      </c>
      <c r="V405" s="99">
        <v>0</v>
      </c>
      <c r="W405" s="99">
        <v>0</v>
      </c>
      <c r="X405" s="99">
        <v>0</v>
      </c>
      <c r="Y405" s="99">
        <v>0</v>
      </c>
      <c r="Z405" s="99">
        <v>0</v>
      </c>
      <c r="AA405" s="99">
        <v>0</v>
      </c>
      <c r="AB405" s="99">
        <v>0</v>
      </c>
      <c r="AC405" s="99">
        <v>0</v>
      </c>
      <c r="AD405" s="99">
        <v>0</v>
      </c>
      <c r="AE405" s="99">
        <v>0</v>
      </c>
      <c r="AF405" s="104"/>
      <c r="AG405" s="105"/>
    </row>
    <row r="406" spans="3:35">
      <c r="C406" s="238"/>
      <c r="D406" s="223"/>
      <c r="E406" s="225"/>
      <c r="F406" s="12" t="s">
        <v>102</v>
      </c>
      <c r="G406" s="35"/>
      <c r="H406" s="35"/>
      <c r="I406" s="35"/>
      <c r="J406" s="35"/>
      <c r="K406" s="35"/>
      <c r="L406" s="35"/>
      <c r="M406" s="35"/>
      <c r="N406" s="35"/>
      <c r="O406" s="99"/>
      <c r="P406" s="99">
        <v>0</v>
      </c>
      <c r="Q406" s="99">
        <v>0</v>
      </c>
      <c r="R406" s="99">
        <v>0</v>
      </c>
      <c r="S406" s="99">
        <v>0</v>
      </c>
      <c r="T406" s="99">
        <v>0</v>
      </c>
      <c r="U406" s="99">
        <v>0</v>
      </c>
      <c r="V406" s="99">
        <v>0</v>
      </c>
      <c r="W406" s="99">
        <v>0</v>
      </c>
      <c r="X406" s="99">
        <v>0</v>
      </c>
      <c r="Y406" s="99">
        <v>0</v>
      </c>
      <c r="Z406" s="99">
        <v>0</v>
      </c>
      <c r="AA406" s="99">
        <v>0</v>
      </c>
      <c r="AB406" s="99">
        <v>0</v>
      </c>
      <c r="AC406" s="99">
        <v>0</v>
      </c>
      <c r="AD406" s="99">
        <v>0</v>
      </c>
      <c r="AE406" s="99">
        <v>0</v>
      </c>
      <c r="AF406" s="104"/>
      <c r="AG406" s="105"/>
      <c r="AI406" s="129"/>
    </row>
    <row r="407" spans="3:35">
      <c r="C407" s="238"/>
      <c r="D407" s="223"/>
      <c r="E407" s="225"/>
      <c r="F407" s="13" t="s">
        <v>90</v>
      </c>
      <c r="G407" s="36"/>
      <c r="H407" s="36"/>
      <c r="I407" s="36"/>
      <c r="J407" s="36"/>
      <c r="K407" s="36"/>
      <c r="L407" s="36"/>
      <c r="M407" s="36"/>
      <c r="N407" s="36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10"/>
      <c r="AG407" s="111"/>
    </row>
    <row r="408" spans="3:35" ht="14.4" customHeight="1">
      <c r="C408" s="238"/>
      <c r="D408" s="223"/>
      <c r="E408" s="225" t="s">
        <v>54</v>
      </c>
      <c r="F408" s="10" t="s">
        <v>40</v>
      </c>
      <c r="G408" s="19"/>
      <c r="H408" s="19"/>
      <c r="I408" s="19"/>
      <c r="J408" s="19"/>
      <c r="K408" s="19"/>
      <c r="L408" s="19"/>
      <c r="M408" s="19"/>
      <c r="N408" s="19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100">
        <f t="shared" ref="AF408:AF409" si="604">+SUM(O408:R408)</f>
        <v>0</v>
      </c>
      <c r="AG408" s="101">
        <f t="shared" ref="AG408:AG409" si="605">+SUM(S408:AD408)</f>
        <v>0</v>
      </c>
      <c r="AI408" s="124">
        <f>+SUMIF($O$1:$AD$1,"REAL",O408:AD408)</f>
        <v>0</v>
      </c>
    </row>
    <row r="409" spans="3:35" ht="13.8">
      <c r="C409" s="238"/>
      <c r="D409" s="223"/>
      <c r="E409" s="225"/>
      <c r="F409" s="11" t="s">
        <v>88</v>
      </c>
      <c r="G409" s="34"/>
      <c r="H409" s="34"/>
      <c r="I409" s="34"/>
      <c r="J409" s="34"/>
      <c r="K409" s="34"/>
      <c r="L409" s="34"/>
      <c r="M409" s="34"/>
      <c r="N409" s="34"/>
      <c r="O409" s="98"/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X409" s="98">
        <v>0</v>
      </c>
      <c r="Y409" s="98">
        <v>0</v>
      </c>
      <c r="Z409" s="98">
        <v>0</v>
      </c>
      <c r="AA409" s="98">
        <v>0</v>
      </c>
      <c r="AB409" s="98">
        <v>0</v>
      </c>
      <c r="AC409" s="98">
        <v>0</v>
      </c>
      <c r="AD409" s="98">
        <v>0</v>
      </c>
      <c r="AE409" s="98">
        <v>0</v>
      </c>
      <c r="AF409" s="102">
        <f t="shared" si="604"/>
        <v>0</v>
      </c>
      <c r="AG409" s="103">
        <f t="shared" si="605"/>
        <v>0</v>
      </c>
      <c r="AI409" s="124">
        <f>+SUMIF($O$1:$AD$1,"REAL",O409:AD409)</f>
        <v>0</v>
      </c>
    </row>
    <row r="410" spans="3:35">
      <c r="C410" s="238"/>
      <c r="D410" s="224"/>
      <c r="E410" s="225"/>
      <c r="F410" s="13" t="s">
        <v>90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 t="str">
        <f t="shared" ref="P410:Y410" si="606">+IFERROR(P409/P408,"")</f>
        <v/>
      </c>
      <c r="Q410" s="36" t="str">
        <f t="shared" si="606"/>
        <v/>
      </c>
      <c r="R410" s="36" t="str">
        <f t="shared" si="606"/>
        <v/>
      </c>
      <c r="S410" s="36" t="str">
        <f t="shared" si="606"/>
        <v/>
      </c>
      <c r="T410" s="36" t="str">
        <f t="shared" si="606"/>
        <v/>
      </c>
      <c r="U410" s="36" t="str">
        <f t="shared" si="606"/>
        <v/>
      </c>
      <c r="V410" s="36" t="str">
        <f t="shared" si="606"/>
        <v/>
      </c>
      <c r="W410" s="36" t="str">
        <f t="shared" si="606"/>
        <v/>
      </c>
      <c r="X410" s="36" t="str">
        <f t="shared" si="606"/>
        <v/>
      </c>
      <c r="Y410" s="36" t="str">
        <f t="shared" si="606"/>
        <v/>
      </c>
      <c r="Z410" s="36" t="str">
        <f t="shared" ref="Z410:AA410" si="607">+IFERROR(Z409/Z408,"")</f>
        <v/>
      </c>
      <c r="AA410" s="36" t="str">
        <f t="shared" si="607"/>
        <v/>
      </c>
      <c r="AB410" s="36" t="str">
        <f t="shared" ref="AB410:AC410" si="608">+IFERROR(AB409/AB408,"")</f>
        <v/>
      </c>
      <c r="AC410" s="36" t="str">
        <f t="shared" si="608"/>
        <v/>
      </c>
      <c r="AD410" s="36" t="str">
        <f t="shared" ref="AD410:AE410" si="609">+IFERROR(AD409/AD408,"")</f>
        <v/>
      </c>
      <c r="AE410" s="36" t="str">
        <f t="shared" si="609"/>
        <v/>
      </c>
      <c r="AF410" s="49" t="str">
        <f t="shared" ref="AF410:AG410" si="610">+IFERROR(AF409/AF408,"")</f>
        <v/>
      </c>
      <c r="AG410" s="50" t="str">
        <f t="shared" si="610"/>
        <v/>
      </c>
    </row>
    <row r="411" spans="3:35" ht="14.4" customHeight="1">
      <c r="C411" s="238"/>
      <c r="D411" s="226" t="s">
        <v>36</v>
      </c>
      <c r="E411" s="225" t="s">
        <v>50</v>
      </c>
      <c r="F411" s="10" t="s">
        <v>40</v>
      </c>
      <c r="G411" s="19"/>
      <c r="H411" s="19"/>
      <c r="I411" s="19"/>
      <c r="J411" s="19"/>
      <c r="K411" s="19"/>
      <c r="L411" s="19"/>
      <c r="M411" s="19"/>
      <c r="N411" s="19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100">
        <f t="shared" ref="AF411:AF414" si="611">+SUM(O411:R411)</f>
        <v>0</v>
      </c>
      <c r="AG411" s="101">
        <f t="shared" ref="AG411:AG414" si="612">+SUM(S411:AD411)</f>
        <v>0</v>
      </c>
      <c r="AI411" s="124">
        <f>+SUMIF($O$1:$AD$1,"REAL",O411:AD411)</f>
        <v>0</v>
      </c>
    </row>
    <row r="412" spans="3:35" ht="13.8">
      <c r="C412" s="238"/>
      <c r="D412" s="226"/>
      <c r="E412" s="225"/>
      <c r="F412" s="11" t="s">
        <v>88</v>
      </c>
      <c r="G412" s="34"/>
      <c r="H412" s="34"/>
      <c r="I412" s="34"/>
      <c r="J412" s="34"/>
      <c r="K412" s="34"/>
      <c r="L412" s="34"/>
      <c r="M412" s="34"/>
      <c r="N412" s="34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102">
        <f t="shared" si="611"/>
        <v>0</v>
      </c>
      <c r="AG412" s="103">
        <f t="shared" si="612"/>
        <v>0</v>
      </c>
      <c r="AI412" s="124">
        <f>+SUMIF($O$1:$AD$1,"REAL",O412:AD412)</f>
        <v>0</v>
      </c>
    </row>
    <row r="413" spans="3:35">
      <c r="C413" s="238"/>
      <c r="D413" s="226"/>
      <c r="E413" s="225"/>
      <c r="F413" s="12" t="s">
        <v>1</v>
      </c>
      <c r="G413" s="35"/>
      <c r="H413" s="35"/>
      <c r="I413" s="35"/>
      <c r="J413" s="35"/>
      <c r="K413" s="35"/>
      <c r="L413" s="35"/>
      <c r="M413" s="35"/>
      <c r="N413" s="35"/>
      <c r="O413" s="99"/>
      <c r="P413" s="99">
        <v>0</v>
      </c>
      <c r="Q413" s="99">
        <v>0</v>
      </c>
      <c r="R413" s="99">
        <v>0</v>
      </c>
      <c r="S413" s="99">
        <v>0</v>
      </c>
      <c r="T413" s="99">
        <v>0</v>
      </c>
      <c r="U413" s="99">
        <v>0</v>
      </c>
      <c r="V413" s="99">
        <v>0</v>
      </c>
      <c r="W413" s="99">
        <v>0</v>
      </c>
      <c r="X413" s="99">
        <v>0</v>
      </c>
      <c r="Y413" s="99">
        <v>0</v>
      </c>
      <c r="Z413" s="99">
        <v>0</v>
      </c>
      <c r="AA413" s="99">
        <v>0</v>
      </c>
      <c r="AB413" s="99">
        <v>0</v>
      </c>
      <c r="AC413" s="99">
        <v>0</v>
      </c>
      <c r="AD413" s="99">
        <v>0</v>
      </c>
      <c r="AE413" s="99">
        <v>0</v>
      </c>
      <c r="AF413" s="104">
        <f t="shared" si="611"/>
        <v>0</v>
      </c>
      <c r="AG413" s="105">
        <f t="shared" si="612"/>
        <v>0</v>
      </c>
    </row>
    <row r="414" spans="3:35">
      <c r="C414" s="238"/>
      <c r="D414" s="226"/>
      <c r="E414" s="225"/>
      <c r="F414" s="12" t="s">
        <v>2</v>
      </c>
      <c r="G414" s="35"/>
      <c r="H414" s="35"/>
      <c r="I414" s="35"/>
      <c r="J414" s="35"/>
      <c r="K414" s="35"/>
      <c r="L414" s="35"/>
      <c r="M414" s="35"/>
      <c r="N414" s="35"/>
      <c r="O414" s="99"/>
      <c r="P414" s="99">
        <v>0</v>
      </c>
      <c r="Q414" s="99">
        <v>0</v>
      </c>
      <c r="R414" s="99">
        <v>0</v>
      </c>
      <c r="S414" s="99">
        <v>0</v>
      </c>
      <c r="T414" s="99">
        <v>0</v>
      </c>
      <c r="U414" s="99">
        <v>0</v>
      </c>
      <c r="V414" s="99">
        <v>0</v>
      </c>
      <c r="W414" s="99">
        <v>0</v>
      </c>
      <c r="X414" s="99">
        <v>0</v>
      </c>
      <c r="Y414" s="99">
        <v>0</v>
      </c>
      <c r="Z414" s="99">
        <v>0</v>
      </c>
      <c r="AA414" s="99">
        <v>0</v>
      </c>
      <c r="AB414" s="99">
        <v>0</v>
      </c>
      <c r="AC414" s="99">
        <v>0</v>
      </c>
      <c r="AD414" s="99">
        <v>0</v>
      </c>
      <c r="AE414" s="99">
        <v>0</v>
      </c>
      <c r="AF414" s="104">
        <f t="shared" si="611"/>
        <v>0</v>
      </c>
      <c r="AG414" s="105">
        <f t="shared" si="612"/>
        <v>0</v>
      </c>
    </row>
    <row r="415" spans="3:35">
      <c r="C415" s="238"/>
      <c r="D415" s="226"/>
      <c r="E415" s="225"/>
      <c r="F415" s="14" t="s">
        <v>83</v>
      </c>
      <c r="G415" s="37"/>
      <c r="H415" s="37"/>
      <c r="I415" s="37"/>
      <c r="J415" s="37"/>
      <c r="K415" s="37"/>
      <c r="L415" s="37"/>
      <c r="M415" s="37"/>
      <c r="N415" s="3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7">
        <f t="shared" ref="AF415" si="613">+SUMIF($O$1:$AD$1,"REAL",O415:AD415)</f>
        <v>0</v>
      </c>
      <c r="AG415" s="108"/>
    </row>
    <row r="416" spans="3:35">
      <c r="C416" s="238"/>
      <c r="D416" s="226"/>
      <c r="E416" s="225"/>
      <c r="F416" s="14" t="s">
        <v>103</v>
      </c>
      <c r="G416" s="37"/>
      <c r="H416" s="37"/>
      <c r="I416" s="37"/>
      <c r="J416" s="37"/>
      <c r="K416" s="37"/>
      <c r="L416" s="37"/>
      <c r="M416" s="37"/>
      <c r="N416" s="3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7"/>
      <c r="AG416" s="108"/>
    </row>
    <row r="417" spans="3:35">
      <c r="C417" s="238"/>
      <c r="D417" s="226"/>
      <c r="E417" s="225"/>
      <c r="F417" s="14" t="s">
        <v>104</v>
      </c>
      <c r="G417" s="37"/>
      <c r="H417" s="37"/>
      <c r="I417" s="37"/>
      <c r="J417" s="37"/>
      <c r="K417" s="37"/>
      <c r="L417" s="37"/>
      <c r="M417" s="37"/>
      <c r="N417" s="3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7"/>
      <c r="AG417" s="108"/>
    </row>
    <row r="418" spans="3:35">
      <c r="C418" s="238"/>
      <c r="D418" s="226"/>
      <c r="E418" s="225"/>
      <c r="F418" s="13" t="s">
        <v>90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53" t="str">
        <f t="shared" ref="AF418:AG418" si="614">+IFERROR(AF412/AF411,"")</f>
        <v/>
      </c>
      <c r="AG418" s="54" t="str">
        <f t="shared" si="614"/>
        <v/>
      </c>
    </row>
    <row r="419" spans="3:35" ht="14.4" customHeight="1">
      <c r="C419" s="238"/>
      <c r="D419" s="222" t="s">
        <v>37</v>
      </c>
      <c r="E419" s="225" t="s">
        <v>41</v>
      </c>
      <c r="F419" s="10" t="s">
        <v>40</v>
      </c>
      <c r="G419" s="19"/>
      <c r="H419" s="19"/>
      <c r="I419" s="19"/>
      <c r="J419" s="19"/>
      <c r="K419" s="19"/>
      <c r="L419" s="19"/>
      <c r="M419" s="19"/>
      <c r="N419" s="19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100">
        <f t="shared" ref="AF419:AF422" si="615">+SUM(O419:R419)</f>
        <v>0</v>
      </c>
      <c r="AG419" s="101">
        <f t="shared" ref="AG419:AG422" si="616">+SUM(S419:AD419)</f>
        <v>0</v>
      </c>
      <c r="AI419" s="124">
        <f>+SUMIF($O$1:$AD$1,"REAL",O419:AD419)</f>
        <v>0</v>
      </c>
    </row>
    <row r="420" spans="3:35" ht="13.8">
      <c r="C420" s="238"/>
      <c r="D420" s="223"/>
      <c r="E420" s="225"/>
      <c r="F420" s="11" t="s">
        <v>88</v>
      </c>
      <c r="G420" s="34"/>
      <c r="H420" s="34"/>
      <c r="I420" s="34"/>
      <c r="J420" s="34"/>
      <c r="K420" s="34"/>
      <c r="L420" s="34"/>
      <c r="M420" s="34"/>
      <c r="N420" s="34"/>
      <c r="O420" s="98"/>
      <c r="P420" s="98">
        <f>+SUM(P421:P423)</f>
        <v>0</v>
      </c>
      <c r="Q420" s="98">
        <f t="shared" ref="Q420:Y420" si="617">+SUM(Q421:Q423)</f>
        <v>0</v>
      </c>
      <c r="R420" s="98">
        <f t="shared" si="617"/>
        <v>0</v>
      </c>
      <c r="S420" s="98">
        <f t="shared" si="617"/>
        <v>0</v>
      </c>
      <c r="T420" s="98">
        <f t="shared" si="617"/>
        <v>0</v>
      </c>
      <c r="U420" s="98">
        <f t="shared" si="617"/>
        <v>0</v>
      </c>
      <c r="V420" s="98">
        <f t="shared" si="617"/>
        <v>0</v>
      </c>
      <c r="W420" s="98">
        <f t="shared" si="617"/>
        <v>0</v>
      </c>
      <c r="X420" s="98">
        <f t="shared" si="617"/>
        <v>0</v>
      </c>
      <c r="Y420" s="98">
        <f t="shared" si="617"/>
        <v>0</v>
      </c>
      <c r="Z420" s="98">
        <f t="shared" ref="Z420:AA420" si="618">+SUM(Z421:Z423)</f>
        <v>0</v>
      </c>
      <c r="AA420" s="98">
        <f t="shared" si="618"/>
        <v>0</v>
      </c>
      <c r="AB420" s="98">
        <f t="shared" ref="AB420:AC420" si="619">+SUM(AB421:AB423)</f>
        <v>0</v>
      </c>
      <c r="AC420" s="98">
        <f t="shared" si="619"/>
        <v>0</v>
      </c>
      <c r="AD420" s="98">
        <f t="shared" ref="AD420:AE420" si="620">+SUM(AD421:AD423)</f>
        <v>0</v>
      </c>
      <c r="AE420" s="98">
        <f t="shared" si="620"/>
        <v>0</v>
      </c>
      <c r="AF420" s="102">
        <f t="shared" si="615"/>
        <v>0</v>
      </c>
      <c r="AG420" s="103">
        <f t="shared" si="616"/>
        <v>0</v>
      </c>
      <c r="AI420" s="124">
        <f>+SUMIF($O$1:$AD$1,"REAL",O420:AD420)</f>
        <v>0</v>
      </c>
    </row>
    <row r="421" spans="3:35">
      <c r="C421" s="238"/>
      <c r="D421" s="223"/>
      <c r="E421" s="225"/>
      <c r="F421" s="12" t="s">
        <v>105</v>
      </c>
      <c r="G421" s="35"/>
      <c r="H421" s="35"/>
      <c r="I421" s="35"/>
      <c r="J421" s="35"/>
      <c r="K421" s="35"/>
      <c r="L421" s="35"/>
      <c r="M421" s="35"/>
      <c r="N421" s="35"/>
      <c r="O421" s="99"/>
      <c r="P421" s="99">
        <v>0</v>
      </c>
      <c r="Q421" s="99">
        <v>0</v>
      </c>
      <c r="R421" s="99">
        <v>0</v>
      </c>
      <c r="S421" s="99">
        <v>0</v>
      </c>
      <c r="T421" s="99">
        <v>0</v>
      </c>
      <c r="U421" s="99">
        <v>0</v>
      </c>
      <c r="V421" s="99">
        <v>0</v>
      </c>
      <c r="W421" s="99">
        <v>0</v>
      </c>
      <c r="X421" s="99">
        <v>0</v>
      </c>
      <c r="Y421" s="99">
        <v>0</v>
      </c>
      <c r="Z421" s="99">
        <v>0</v>
      </c>
      <c r="AA421" s="99">
        <v>0</v>
      </c>
      <c r="AB421" s="99">
        <v>0</v>
      </c>
      <c r="AC421" s="99">
        <v>0</v>
      </c>
      <c r="AD421" s="99">
        <v>0</v>
      </c>
      <c r="AE421" s="99">
        <v>0</v>
      </c>
      <c r="AF421" s="104">
        <f t="shared" si="615"/>
        <v>0</v>
      </c>
      <c r="AG421" s="105">
        <f t="shared" si="616"/>
        <v>0</v>
      </c>
    </row>
    <row r="422" spans="3:35">
      <c r="C422" s="238"/>
      <c r="D422" s="223"/>
      <c r="E422" s="225"/>
      <c r="F422" s="12" t="s">
        <v>106</v>
      </c>
      <c r="G422" s="35"/>
      <c r="H422" s="35"/>
      <c r="I422" s="35"/>
      <c r="J422" s="35"/>
      <c r="K422" s="35"/>
      <c r="L422" s="35"/>
      <c r="M422" s="35"/>
      <c r="N422" s="35"/>
      <c r="O422" s="99"/>
      <c r="P422" s="99">
        <v>0</v>
      </c>
      <c r="Q422" s="99">
        <v>0</v>
      </c>
      <c r="R422" s="99">
        <v>0</v>
      </c>
      <c r="S422" s="99">
        <v>0</v>
      </c>
      <c r="T422" s="99">
        <v>0</v>
      </c>
      <c r="U422" s="99">
        <v>0</v>
      </c>
      <c r="V422" s="99">
        <v>0</v>
      </c>
      <c r="W422" s="99">
        <v>0</v>
      </c>
      <c r="X422" s="99">
        <v>0</v>
      </c>
      <c r="Y422" s="99">
        <v>0</v>
      </c>
      <c r="Z422" s="99">
        <v>0</v>
      </c>
      <c r="AA422" s="99">
        <v>0</v>
      </c>
      <c r="AB422" s="99">
        <v>0</v>
      </c>
      <c r="AC422" s="99">
        <v>0</v>
      </c>
      <c r="AD422" s="99">
        <v>0</v>
      </c>
      <c r="AE422" s="99">
        <v>0</v>
      </c>
      <c r="AF422" s="104">
        <f t="shared" si="615"/>
        <v>0</v>
      </c>
      <c r="AG422" s="105">
        <f t="shared" si="616"/>
        <v>0</v>
      </c>
    </row>
    <row r="423" spans="3:35">
      <c r="C423" s="238"/>
      <c r="D423" s="223"/>
      <c r="E423" s="225"/>
      <c r="F423" s="12" t="s">
        <v>107</v>
      </c>
      <c r="G423" s="35"/>
      <c r="H423" s="35"/>
      <c r="I423" s="35"/>
      <c r="J423" s="35"/>
      <c r="K423" s="35"/>
      <c r="L423" s="35"/>
      <c r="M423" s="35"/>
      <c r="N423" s="35"/>
      <c r="O423" s="99"/>
      <c r="P423" s="99">
        <v>0</v>
      </c>
      <c r="Q423" s="99">
        <v>0</v>
      </c>
      <c r="R423" s="99">
        <v>0</v>
      </c>
      <c r="S423" s="99">
        <v>0</v>
      </c>
      <c r="T423" s="99">
        <v>0</v>
      </c>
      <c r="U423" s="99">
        <v>0</v>
      </c>
      <c r="V423" s="99">
        <v>0</v>
      </c>
      <c r="W423" s="99">
        <v>0</v>
      </c>
      <c r="X423" s="99">
        <v>0</v>
      </c>
      <c r="Y423" s="99">
        <v>0</v>
      </c>
      <c r="Z423" s="99">
        <v>0</v>
      </c>
      <c r="AA423" s="99">
        <v>0</v>
      </c>
      <c r="AB423" s="99">
        <v>0</v>
      </c>
      <c r="AC423" s="99">
        <v>0</v>
      </c>
      <c r="AD423" s="99">
        <v>0</v>
      </c>
      <c r="AE423" s="99">
        <v>0</v>
      </c>
      <c r="AF423" s="104"/>
      <c r="AG423" s="105"/>
    </row>
    <row r="424" spans="3:35">
      <c r="C424" s="238"/>
      <c r="D424" s="223"/>
      <c r="E424" s="225"/>
      <c r="F424" s="13" t="s">
        <v>90</v>
      </c>
      <c r="G424" s="36"/>
      <c r="H424" s="36"/>
      <c r="I424" s="36"/>
      <c r="J424" s="36"/>
      <c r="K424" s="36"/>
      <c r="L424" s="36"/>
      <c r="M424" s="36"/>
      <c r="N424" s="36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10" t="str">
        <f t="shared" ref="AF424:AG424" si="621">+IFERROR(AF420/AF419,"")</f>
        <v/>
      </c>
      <c r="AG424" s="111" t="str">
        <f t="shared" si="621"/>
        <v/>
      </c>
    </row>
    <row r="425" spans="3:35" ht="13.8">
      <c r="C425" s="238"/>
      <c r="D425" s="223"/>
      <c r="E425" s="225" t="s">
        <v>108</v>
      </c>
      <c r="F425" s="10" t="s">
        <v>40</v>
      </c>
      <c r="G425" s="19"/>
      <c r="H425" s="19"/>
      <c r="I425" s="19"/>
      <c r="J425" s="19"/>
      <c r="K425" s="19"/>
      <c r="L425" s="19"/>
      <c r="M425" s="19"/>
      <c r="N425" s="19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100"/>
      <c r="AG425" s="101"/>
      <c r="AI425" s="124">
        <f>+SUMIF($O$1:$AD$1,"REAL",O425:AD425)</f>
        <v>0</v>
      </c>
    </row>
    <row r="426" spans="3:35" ht="13.8">
      <c r="C426" s="238"/>
      <c r="D426" s="223"/>
      <c r="E426" s="225"/>
      <c r="F426" s="11" t="s">
        <v>88</v>
      </c>
      <c r="G426" s="34"/>
      <c r="H426" s="34"/>
      <c r="I426" s="34"/>
      <c r="J426" s="34"/>
      <c r="K426" s="34"/>
      <c r="L426" s="34"/>
      <c r="M426" s="34"/>
      <c r="N426" s="34"/>
      <c r="O426" s="98"/>
      <c r="P426" s="98">
        <f>+SUM(P427:P429)</f>
        <v>0</v>
      </c>
      <c r="Q426" s="98">
        <f t="shared" ref="Q426:Y426" si="622">+SUM(Q427:Q429)</f>
        <v>0</v>
      </c>
      <c r="R426" s="98">
        <f t="shared" si="622"/>
        <v>0</v>
      </c>
      <c r="S426" s="98">
        <f t="shared" si="622"/>
        <v>0</v>
      </c>
      <c r="T426" s="98">
        <f t="shared" si="622"/>
        <v>0</v>
      </c>
      <c r="U426" s="98">
        <f t="shared" si="622"/>
        <v>0</v>
      </c>
      <c r="V426" s="98">
        <f t="shared" si="622"/>
        <v>0</v>
      </c>
      <c r="W426" s="98">
        <f t="shared" si="622"/>
        <v>0</v>
      </c>
      <c r="X426" s="98">
        <f t="shared" si="622"/>
        <v>0</v>
      </c>
      <c r="Y426" s="98">
        <f t="shared" si="622"/>
        <v>0</v>
      </c>
      <c r="Z426" s="98">
        <f t="shared" ref="Z426:AA426" si="623">+SUM(Z427:Z429)</f>
        <v>0</v>
      </c>
      <c r="AA426" s="98">
        <f t="shared" si="623"/>
        <v>0</v>
      </c>
      <c r="AB426" s="98">
        <f t="shared" ref="AB426:AC426" si="624">+SUM(AB427:AB429)</f>
        <v>0</v>
      </c>
      <c r="AC426" s="98">
        <f t="shared" si="624"/>
        <v>0</v>
      </c>
      <c r="AD426" s="98">
        <f t="shared" ref="AD426:AE426" si="625">+SUM(AD427:AD429)</f>
        <v>0</v>
      </c>
      <c r="AE426" s="98">
        <f t="shared" si="625"/>
        <v>0</v>
      </c>
      <c r="AF426" s="102"/>
      <c r="AG426" s="103"/>
      <c r="AI426" s="124">
        <f>+SUMIF($O$1:$AD$1,"REAL",O426:AD426)</f>
        <v>0</v>
      </c>
    </row>
    <row r="427" spans="3:35">
      <c r="C427" s="238"/>
      <c r="D427" s="223"/>
      <c r="E427" s="225"/>
      <c r="F427" s="12" t="s">
        <v>110</v>
      </c>
      <c r="G427" s="35"/>
      <c r="H427" s="35"/>
      <c r="I427" s="35"/>
      <c r="J427" s="35"/>
      <c r="K427" s="35"/>
      <c r="L427" s="35"/>
      <c r="M427" s="35"/>
      <c r="N427" s="35"/>
      <c r="O427" s="99"/>
      <c r="P427" s="99">
        <v>0</v>
      </c>
      <c r="Q427" s="99">
        <v>0</v>
      </c>
      <c r="R427" s="99">
        <v>0</v>
      </c>
      <c r="S427" s="99">
        <v>0</v>
      </c>
      <c r="T427" s="99">
        <v>0</v>
      </c>
      <c r="U427" s="99">
        <v>0</v>
      </c>
      <c r="V427" s="99">
        <v>0</v>
      </c>
      <c r="W427" s="99">
        <v>0</v>
      </c>
      <c r="X427" s="99">
        <v>0</v>
      </c>
      <c r="Y427" s="99">
        <v>0</v>
      </c>
      <c r="Z427" s="99">
        <v>0</v>
      </c>
      <c r="AA427" s="99">
        <v>0</v>
      </c>
      <c r="AB427" s="99">
        <v>0</v>
      </c>
      <c r="AC427" s="99">
        <v>0</v>
      </c>
      <c r="AD427" s="99">
        <v>0</v>
      </c>
      <c r="AE427" s="99">
        <v>0</v>
      </c>
      <c r="AF427" s="104"/>
      <c r="AG427" s="105"/>
    </row>
    <row r="428" spans="3:35">
      <c r="C428" s="238"/>
      <c r="D428" s="223"/>
      <c r="E428" s="225"/>
      <c r="F428" s="12" t="s">
        <v>111</v>
      </c>
      <c r="G428" s="35"/>
      <c r="H428" s="35"/>
      <c r="I428" s="35"/>
      <c r="J428" s="35"/>
      <c r="K428" s="35"/>
      <c r="L428" s="35"/>
      <c r="M428" s="35"/>
      <c r="N428" s="35"/>
      <c r="O428" s="99"/>
      <c r="P428" s="99">
        <v>0</v>
      </c>
      <c r="Q428" s="99">
        <v>0</v>
      </c>
      <c r="R428" s="99">
        <v>0</v>
      </c>
      <c r="S428" s="99">
        <v>0</v>
      </c>
      <c r="T428" s="99">
        <v>0</v>
      </c>
      <c r="U428" s="99">
        <v>0</v>
      </c>
      <c r="V428" s="99">
        <v>0</v>
      </c>
      <c r="W428" s="99">
        <v>0</v>
      </c>
      <c r="X428" s="99">
        <v>0</v>
      </c>
      <c r="Y428" s="99">
        <v>0</v>
      </c>
      <c r="Z428" s="99">
        <v>0</v>
      </c>
      <c r="AA428" s="99">
        <v>0</v>
      </c>
      <c r="AB428" s="99">
        <v>0</v>
      </c>
      <c r="AC428" s="99">
        <v>0</v>
      </c>
      <c r="AD428" s="99">
        <v>0</v>
      </c>
      <c r="AE428" s="99">
        <v>0</v>
      </c>
      <c r="AF428" s="104"/>
      <c r="AG428" s="105"/>
    </row>
    <row r="429" spans="3:35">
      <c r="C429" s="238"/>
      <c r="D429" s="223"/>
      <c r="E429" s="225"/>
      <c r="F429" s="12" t="s">
        <v>112</v>
      </c>
      <c r="G429" s="35"/>
      <c r="H429" s="35"/>
      <c r="I429" s="35"/>
      <c r="J429" s="35"/>
      <c r="K429" s="35"/>
      <c r="L429" s="35"/>
      <c r="M429" s="35"/>
      <c r="N429" s="35"/>
      <c r="O429" s="99"/>
      <c r="P429" s="99">
        <v>0</v>
      </c>
      <c r="Q429" s="99">
        <v>0</v>
      </c>
      <c r="R429" s="99">
        <v>0</v>
      </c>
      <c r="S429" s="99">
        <v>0</v>
      </c>
      <c r="T429" s="99">
        <v>0</v>
      </c>
      <c r="U429" s="99">
        <v>0</v>
      </c>
      <c r="V429" s="99">
        <v>0</v>
      </c>
      <c r="W429" s="99">
        <v>0</v>
      </c>
      <c r="X429" s="99">
        <v>0</v>
      </c>
      <c r="Y429" s="99">
        <v>0</v>
      </c>
      <c r="Z429" s="99">
        <v>0</v>
      </c>
      <c r="AA429" s="99">
        <v>0</v>
      </c>
      <c r="AB429" s="99">
        <v>0</v>
      </c>
      <c r="AC429" s="99">
        <v>0</v>
      </c>
      <c r="AD429" s="99">
        <v>0</v>
      </c>
      <c r="AE429" s="99">
        <v>0</v>
      </c>
      <c r="AF429" s="104"/>
      <c r="AG429" s="105"/>
    </row>
    <row r="430" spans="3:35">
      <c r="C430" s="238"/>
      <c r="D430" s="223"/>
      <c r="E430" s="225"/>
      <c r="F430" s="13" t="s">
        <v>90</v>
      </c>
      <c r="G430" s="36"/>
      <c r="H430" s="36"/>
      <c r="I430" s="36"/>
      <c r="J430" s="36"/>
      <c r="K430" s="36"/>
      <c r="L430" s="36"/>
      <c r="M430" s="36"/>
      <c r="N430" s="36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10"/>
      <c r="AG430" s="111"/>
    </row>
    <row r="431" spans="3:35" ht="13.8">
      <c r="C431" s="238"/>
      <c r="D431" s="223"/>
      <c r="E431" s="225" t="s">
        <v>109</v>
      </c>
      <c r="F431" s="10" t="s">
        <v>40</v>
      </c>
      <c r="G431" s="19"/>
      <c r="H431" s="19"/>
      <c r="I431" s="19"/>
      <c r="J431" s="19"/>
      <c r="K431" s="19"/>
      <c r="L431" s="19"/>
      <c r="M431" s="19"/>
      <c r="N431" s="19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100"/>
      <c r="AG431" s="101"/>
      <c r="AI431" s="124">
        <f>+SUMIF($O$1:$AD$1,"REAL",O431:AD431)</f>
        <v>0</v>
      </c>
    </row>
    <row r="432" spans="3:35" ht="13.8">
      <c r="C432" s="238"/>
      <c r="D432" s="223"/>
      <c r="E432" s="225"/>
      <c r="F432" s="11" t="s">
        <v>88</v>
      </c>
      <c r="G432" s="34"/>
      <c r="H432" s="34"/>
      <c r="I432" s="34"/>
      <c r="J432" s="34"/>
      <c r="K432" s="34"/>
      <c r="L432" s="34"/>
      <c r="M432" s="34"/>
      <c r="N432" s="34"/>
      <c r="O432" s="98"/>
      <c r="P432" s="98">
        <f>+SUM(P433:P435)</f>
        <v>0</v>
      </c>
      <c r="Q432" s="98">
        <f t="shared" ref="Q432:Y432" si="626">+SUM(Q433:Q435)</f>
        <v>0</v>
      </c>
      <c r="R432" s="98">
        <f t="shared" si="626"/>
        <v>0</v>
      </c>
      <c r="S432" s="98">
        <f t="shared" si="626"/>
        <v>0</v>
      </c>
      <c r="T432" s="98">
        <f t="shared" si="626"/>
        <v>0</v>
      </c>
      <c r="U432" s="98">
        <f t="shared" si="626"/>
        <v>0</v>
      </c>
      <c r="V432" s="98">
        <f t="shared" si="626"/>
        <v>0</v>
      </c>
      <c r="W432" s="98">
        <f t="shared" si="626"/>
        <v>0</v>
      </c>
      <c r="X432" s="98">
        <f t="shared" si="626"/>
        <v>0</v>
      </c>
      <c r="Y432" s="98">
        <f t="shared" si="626"/>
        <v>0</v>
      </c>
      <c r="Z432" s="98">
        <f t="shared" ref="Z432:AA432" si="627">+SUM(Z433:Z435)</f>
        <v>0</v>
      </c>
      <c r="AA432" s="98">
        <f t="shared" si="627"/>
        <v>0</v>
      </c>
      <c r="AB432" s="98">
        <f t="shared" ref="AB432:AC432" si="628">+SUM(AB433:AB435)</f>
        <v>0</v>
      </c>
      <c r="AC432" s="98">
        <f t="shared" si="628"/>
        <v>0</v>
      </c>
      <c r="AD432" s="98">
        <f t="shared" ref="AD432:AE432" si="629">+SUM(AD433:AD435)</f>
        <v>0</v>
      </c>
      <c r="AE432" s="98">
        <f t="shared" si="629"/>
        <v>0</v>
      </c>
      <c r="AF432" s="102"/>
      <c r="AG432" s="103"/>
      <c r="AI432" s="124">
        <f>+SUMIF($O$1:$AD$1,"REAL",O432:AD432)</f>
        <v>0</v>
      </c>
    </row>
    <row r="433" spans="3:35">
      <c r="C433" s="238"/>
      <c r="D433" s="223"/>
      <c r="E433" s="225"/>
      <c r="F433" s="12" t="s">
        <v>113</v>
      </c>
      <c r="G433" s="35"/>
      <c r="H433" s="35"/>
      <c r="I433" s="35"/>
      <c r="J433" s="35"/>
      <c r="K433" s="35"/>
      <c r="L433" s="35"/>
      <c r="M433" s="35"/>
      <c r="N433" s="35"/>
      <c r="O433" s="99"/>
      <c r="P433" s="99">
        <v>0</v>
      </c>
      <c r="Q433" s="99">
        <v>0</v>
      </c>
      <c r="R433" s="99">
        <v>0</v>
      </c>
      <c r="S433" s="99">
        <v>0</v>
      </c>
      <c r="T433" s="99">
        <v>0</v>
      </c>
      <c r="U433" s="99">
        <v>0</v>
      </c>
      <c r="V433" s="99">
        <v>0</v>
      </c>
      <c r="W433" s="99">
        <v>0</v>
      </c>
      <c r="X433" s="99">
        <v>0</v>
      </c>
      <c r="Y433" s="99">
        <v>0</v>
      </c>
      <c r="Z433" s="99">
        <v>0</v>
      </c>
      <c r="AA433" s="99">
        <v>0</v>
      </c>
      <c r="AB433" s="99">
        <v>0</v>
      </c>
      <c r="AC433" s="99">
        <v>0</v>
      </c>
      <c r="AD433" s="99">
        <v>0</v>
      </c>
      <c r="AE433" s="99">
        <v>0</v>
      </c>
      <c r="AF433" s="104"/>
      <c r="AG433" s="105"/>
    </row>
    <row r="434" spans="3:35">
      <c r="C434" s="238"/>
      <c r="D434" s="223"/>
      <c r="E434" s="225"/>
      <c r="F434" s="12" t="s">
        <v>114</v>
      </c>
      <c r="G434" s="35"/>
      <c r="H434" s="35"/>
      <c r="I434" s="35"/>
      <c r="J434" s="35"/>
      <c r="K434" s="35"/>
      <c r="L434" s="35"/>
      <c r="M434" s="35"/>
      <c r="N434" s="35"/>
      <c r="O434" s="99"/>
      <c r="P434" s="99">
        <v>0</v>
      </c>
      <c r="Q434" s="99">
        <v>0</v>
      </c>
      <c r="R434" s="99">
        <v>0</v>
      </c>
      <c r="S434" s="99">
        <v>0</v>
      </c>
      <c r="T434" s="99">
        <v>0</v>
      </c>
      <c r="U434" s="99">
        <v>0</v>
      </c>
      <c r="V434" s="99">
        <v>0</v>
      </c>
      <c r="W434" s="99">
        <v>0</v>
      </c>
      <c r="X434" s="99">
        <v>0</v>
      </c>
      <c r="Y434" s="99">
        <v>0</v>
      </c>
      <c r="Z434" s="99">
        <v>0</v>
      </c>
      <c r="AA434" s="99">
        <v>0</v>
      </c>
      <c r="AB434" s="99">
        <v>0</v>
      </c>
      <c r="AC434" s="99">
        <v>0</v>
      </c>
      <c r="AD434" s="99">
        <v>0</v>
      </c>
      <c r="AE434" s="99">
        <v>0</v>
      </c>
      <c r="AF434" s="104"/>
      <c r="AG434" s="105"/>
    </row>
    <row r="435" spans="3:35">
      <c r="C435" s="238"/>
      <c r="D435" s="223"/>
      <c r="E435" s="225"/>
      <c r="F435" s="12" t="s">
        <v>115</v>
      </c>
      <c r="G435" s="35"/>
      <c r="H435" s="35"/>
      <c r="I435" s="35"/>
      <c r="J435" s="35"/>
      <c r="K435" s="35"/>
      <c r="L435" s="35"/>
      <c r="M435" s="35"/>
      <c r="N435" s="35"/>
      <c r="O435" s="99"/>
      <c r="P435" s="99">
        <v>0</v>
      </c>
      <c r="Q435" s="99">
        <v>0</v>
      </c>
      <c r="R435" s="99">
        <v>0</v>
      </c>
      <c r="S435" s="99">
        <v>0</v>
      </c>
      <c r="T435" s="99">
        <v>0</v>
      </c>
      <c r="U435" s="99">
        <v>0</v>
      </c>
      <c r="V435" s="99">
        <v>0</v>
      </c>
      <c r="W435" s="99">
        <v>0</v>
      </c>
      <c r="X435" s="99">
        <v>0</v>
      </c>
      <c r="Y435" s="99">
        <v>0</v>
      </c>
      <c r="Z435" s="99">
        <v>0</v>
      </c>
      <c r="AA435" s="99">
        <v>0</v>
      </c>
      <c r="AB435" s="99">
        <v>0</v>
      </c>
      <c r="AC435" s="99">
        <v>0</v>
      </c>
      <c r="AD435" s="99">
        <v>0</v>
      </c>
      <c r="AE435" s="99">
        <v>0</v>
      </c>
      <c r="AF435" s="104"/>
      <c r="AG435" s="105"/>
    </row>
    <row r="436" spans="3:35">
      <c r="C436" s="238"/>
      <c r="D436" s="224"/>
      <c r="E436" s="225"/>
      <c r="F436" s="13" t="s">
        <v>90</v>
      </c>
      <c r="G436" s="36"/>
      <c r="H436" s="36"/>
      <c r="I436" s="36"/>
      <c r="J436" s="36"/>
      <c r="K436" s="36"/>
      <c r="L436" s="36"/>
      <c r="M436" s="36"/>
      <c r="N436" s="36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10"/>
      <c r="AG436" s="111"/>
    </row>
    <row r="437" spans="3:35" ht="14.4" customHeight="1">
      <c r="C437" s="238"/>
      <c r="D437" s="226" t="s">
        <v>38</v>
      </c>
      <c r="E437" s="225" t="s">
        <v>61</v>
      </c>
      <c r="F437" s="10" t="s">
        <v>40</v>
      </c>
      <c r="G437" s="19"/>
      <c r="H437" s="19"/>
      <c r="I437" s="19"/>
      <c r="J437" s="19"/>
      <c r="K437" s="19"/>
      <c r="L437" s="19"/>
      <c r="M437" s="19"/>
      <c r="N437" s="19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100">
        <f t="shared" ref="AF437:AF438" si="630">+SUM(O437:R437)</f>
        <v>0</v>
      </c>
      <c r="AG437" s="101">
        <f t="shared" ref="AG437:AG438" si="631">+SUM(S437:AD437)</f>
        <v>0</v>
      </c>
      <c r="AI437" s="124">
        <f>+SUMIF($O$1:$AD$1,"REAL",O437:AD437)</f>
        <v>0</v>
      </c>
    </row>
    <row r="438" spans="3:35" ht="13.8">
      <c r="C438" s="238"/>
      <c r="D438" s="226"/>
      <c r="E438" s="225"/>
      <c r="F438" s="11" t="s">
        <v>88</v>
      </c>
      <c r="G438" s="34"/>
      <c r="H438" s="34"/>
      <c r="I438" s="34"/>
      <c r="J438" s="34"/>
      <c r="K438" s="34"/>
      <c r="L438" s="34"/>
      <c r="M438" s="34"/>
      <c r="N438" s="34"/>
      <c r="O438" s="98"/>
      <c r="P438" s="98">
        <v>0</v>
      </c>
      <c r="Q438" s="98">
        <v>0</v>
      </c>
      <c r="R438" s="98">
        <v>0</v>
      </c>
      <c r="S438" s="98">
        <v>0</v>
      </c>
      <c r="T438" s="98">
        <v>0</v>
      </c>
      <c r="U438" s="98">
        <v>0</v>
      </c>
      <c r="V438" s="98">
        <v>0</v>
      </c>
      <c r="W438" s="98">
        <v>0</v>
      </c>
      <c r="X438" s="98">
        <v>0</v>
      </c>
      <c r="Y438" s="98">
        <v>0</v>
      </c>
      <c r="Z438" s="98">
        <v>0</v>
      </c>
      <c r="AA438" s="98">
        <v>0</v>
      </c>
      <c r="AB438" s="98">
        <v>0</v>
      </c>
      <c r="AC438" s="98">
        <v>0</v>
      </c>
      <c r="AD438" s="98">
        <v>0</v>
      </c>
      <c r="AE438" s="98">
        <v>0</v>
      </c>
      <c r="AF438" s="102">
        <f t="shared" si="630"/>
        <v>0</v>
      </c>
      <c r="AG438" s="103">
        <f t="shared" si="631"/>
        <v>0</v>
      </c>
      <c r="AI438" s="124">
        <f>+SUMIF($O$1:$AD$1,"REAL",O438:AD438)</f>
        <v>0</v>
      </c>
    </row>
    <row r="439" spans="3:35">
      <c r="C439" s="238"/>
      <c r="D439" s="226"/>
      <c r="E439" s="225"/>
      <c r="F439" s="13" t="s">
        <v>90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 t="str">
        <f>+IFERROR(P438/P437,"")</f>
        <v/>
      </c>
      <c r="Q439" s="36" t="str">
        <f t="shared" ref="Q439:Y439" si="632">+IFERROR(Q438/Q437,"")</f>
        <v/>
      </c>
      <c r="R439" s="36" t="str">
        <f t="shared" si="632"/>
        <v/>
      </c>
      <c r="S439" s="36" t="str">
        <f t="shared" si="632"/>
        <v/>
      </c>
      <c r="T439" s="36" t="str">
        <f t="shared" si="632"/>
        <v/>
      </c>
      <c r="U439" s="36" t="str">
        <f t="shared" si="632"/>
        <v/>
      </c>
      <c r="V439" s="36" t="str">
        <f t="shared" si="632"/>
        <v/>
      </c>
      <c r="W439" s="36" t="str">
        <f t="shared" si="632"/>
        <v/>
      </c>
      <c r="X439" s="36" t="str">
        <f t="shared" si="632"/>
        <v/>
      </c>
      <c r="Y439" s="36" t="str">
        <f t="shared" si="632"/>
        <v/>
      </c>
      <c r="Z439" s="36" t="str">
        <f t="shared" ref="Z439:AA439" si="633">+IFERROR(Z438/Z437,"")</f>
        <v/>
      </c>
      <c r="AA439" s="36" t="str">
        <f t="shared" si="633"/>
        <v/>
      </c>
      <c r="AB439" s="36" t="str">
        <f t="shared" ref="AB439:AC439" si="634">+IFERROR(AB438/AB437,"")</f>
        <v/>
      </c>
      <c r="AC439" s="36" t="str">
        <f t="shared" si="634"/>
        <v/>
      </c>
      <c r="AD439" s="36" t="str">
        <f t="shared" ref="AD439:AE439" si="635">+IFERROR(AD438/AD437,"")</f>
        <v/>
      </c>
      <c r="AE439" s="36" t="str">
        <f t="shared" si="635"/>
        <v/>
      </c>
      <c r="AF439" s="53" t="str">
        <f t="shared" ref="AF439:AG439" si="636">+IFERROR(AF438/AF437,"")</f>
        <v/>
      </c>
      <c r="AG439" s="54" t="str">
        <f t="shared" si="636"/>
        <v/>
      </c>
    </row>
    <row r="440" spans="3:35" ht="13.8">
      <c r="C440" s="238"/>
      <c r="D440" s="226"/>
      <c r="E440" s="225" t="s">
        <v>62</v>
      </c>
      <c r="F440" s="10" t="s">
        <v>40</v>
      </c>
      <c r="G440" s="19"/>
      <c r="H440" s="19"/>
      <c r="I440" s="19"/>
      <c r="J440" s="19"/>
      <c r="K440" s="19"/>
      <c r="L440" s="19"/>
      <c r="M440" s="19"/>
      <c r="N440" s="19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100">
        <f t="shared" ref="AF440:AF441" si="637">+SUM(O440:R440)</f>
        <v>0</v>
      </c>
      <c r="AG440" s="101">
        <f t="shared" ref="AG440:AG441" si="638">+SUM(S440:AD440)</f>
        <v>0</v>
      </c>
      <c r="AI440" s="124">
        <f>+SUMIF($O$1:$AD$1,"REAL",O440:AD440)</f>
        <v>0</v>
      </c>
    </row>
    <row r="441" spans="3:35" ht="13.8">
      <c r="C441" s="238"/>
      <c r="D441" s="226"/>
      <c r="E441" s="225"/>
      <c r="F441" s="11" t="s">
        <v>88</v>
      </c>
      <c r="G441" s="34"/>
      <c r="H441" s="34"/>
      <c r="I441" s="34"/>
      <c r="J441" s="34"/>
      <c r="K441" s="34"/>
      <c r="L441" s="34"/>
      <c r="M441" s="34"/>
      <c r="N441" s="34"/>
      <c r="O441" s="98"/>
      <c r="P441" s="98">
        <v>0</v>
      </c>
      <c r="Q441" s="98">
        <v>0</v>
      </c>
      <c r="R441" s="98">
        <v>0</v>
      </c>
      <c r="S441" s="98">
        <v>0</v>
      </c>
      <c r="T441" s="98">
        <v>0</v>
      </c>
      <c r="U441" s="98">
        <v>0</v>
      </c>
      <c r="V441" s="98">
        <v>0</v>
      </c>
      <c r="W441" s="98">
        <v>0</v>
      </c>
      <c r="X441" s="98">
        <v>0</v>
      </c>
      <c r="Y441" s="98">
        <v>0</v>
      </c>
      <c r="Z441" s="98">
        <v>0</v>
      </c>
      <c r="AA441" s="98">
        <v>0</v>
      </c>
      <c r="AB441" s="98">
        <v>0</v>
      </c>
      <c r="AC441" s="98">
        <v>0</v>
      </c>
      <c r="AD441" s="98">
        <v>0</v>
      </c>
      <c r="AE441" s="98">
        <v>0</v>
      </c>
      <c r="AF441" s="102">
        <f t="shared" si="637"/>
        <v>0</v>
      </c>
      <c r="AG441" s="103">
        <f t="shared" si="638"/>
        <v>0</v>
      </c>
      <c r="AI441" s="124">
        <f>+SUMIF($O$1:$AD$1,"REAL",O441:AD441)</f>
        <v>0</v>
      </c>
    </row>
    <row r="442" spans="3:35">
      <c r="C442" s="238"/>
      <c r="D442" s="226"/>
      <c r="E442" s="225"/>
      <c r="F442" s="13" t="s">
        <v>90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 t="str">
        <f>+IFERROR(P441/P440,"")</f>
        <v/>
      </c>
      <c r="Q442" s="36" t="str">
        <f t="shared" ref="Q442:Y442" si="639">+IFERROR(Q441/Q440,"")</f>
        <v/>
      </c>
      <c r="R442" s="36" t="str">
        <f t="shared" si="639"/>
        <v/>
      </c>
      <c r="S442" s="36" t="str">
        <f t="shared" si="639"/>
        <v/>
      </c>
      <c r="T442" s="36" t="str">
        <f t="shared" si="639"/>
        <v/>
      </c>
      <c r="U442" s="36" t="str">
        <f t="shared" si="639"/>
        <v/>
      </c>
      <c r="V442" s="36" t="str">
        <f t="shared" si="639"/>
        <v/>
      </c>
      <c r="W442" s="36" t="str">
        <f t="shared" si="639"/>
        <v/>
      </c>
      <c r="X442" s="36" t="str">
        <f t="shared" si="639"/>
        <v/>
      </c>
      <c r="Y442" s="36" t="str">
        <f t="shared" si="639"/>
        <v/>
      </c>
      <c r="Z442" s="36" t="str">
        <f t="shared" ref="Z442:AA442" si="640">+IFERROR(Z441/Z440,"")</f>
        <v/>
      </c>
      <c r="AA442" s="36" t="str">
        <f t="shared" si="640"/>
        <v/>
      </c>
      <c r="AB442" s="36" t="str">
        <f t="shared" ref="AB442:AC442" si="641">+IFERROR(AB441/AB440,"")</f>
        <v/>
      </c>
      <c r="AC442" s="36" t="str">
        <f t="shared" si="641"/>
        <v/>
      </c>
      <c r="AD442" s="36" t="str">
        <f t="shared" ref="AD442:AE442" si="642">+IFERROR(AD441/AD440,"")</f>
        <v/>
      </c>
      <c r="AE442" s="36" t="str">
        <f t="shared" si="642"/>
        <v/>
      </c>
      <c r="AF442" s="49" t="str">
        <f t="shared" ref="AF442:AG442" si="643">+IFERROR(AF441/AF440,"")</f>
        <v/>
      </c>
      <c r="AG442" s="50" t="str">
        <f t="shared" si="643"/>
        <v/>
      </c>
    </row>
    <row r="443" spans="3:35" ht="14.4" customHeight="1">
      <c r="C443" s="238"/>
      <c r="D443" s="226"/>
      <c r="E443" s="225" t="s">
        <v>72</v>
      </c>
      <c r="F443" s="10" t="s">
        <v>40</v>
      </c>
      <c r="G443" s="19"/>
      <c r="H443" s="19"/>
      <c r="I443" s="19"/>
      <c r="J443" s="19"/>
      <c r="K443" s="19"/>
      <c r="L443" s="19"/>
      <c r="M443" s="19"/>
      <c r="N443" s="19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100">
        <f t="shared" ref="AF443:AF444" si="644">+SUM(O443:R443)</f>
        <v>0</v>
      </c>
      <c r="AG443" s="101">
        <f t="shared" ref="AG443:AG444" si="645">+SUM(S443:AD443)</f>
        <v>0</v>
      </c>
      <c r="AI443" s="124">
        <f>+SUMIF($O$1:$AD$1,"REAL",O443:AD443)</f>
        <v>0</v>
      </c>
    </row>
    <row r="444" spans="3:35" ht="13.8">
      <c r="C444" s="238"/>
      <c r="D444" s="226"/>
      <c r="E444" s="225"/>
      <c r="F444" s="11" t="s">
        <v>88</v>
      </c>
      <c r="G444" s="34"/>
      <c r="H444" s="34"/>
      <c r="I444" s="34"/>
      <c r="J444" s="34"/>
      <c r="K444" s="34"/>
      <c r="L444" s="34"/>
      <c r="M444" s="34"/>
      <c r="N444" s="34"/>
      <c r="O444" s="98"/>
      <c r="P444" s="98">
        <v>0</v>
      </c>
      <c r="Q444" s="98">
        <v>0</v>
      </c>
      <c r="R444" s="98">
        <v>0</v>
      </c>
      <c r="S444" s="98">
        <v>0</v>
      </c>
      <c r="T444" s="98">
        <v>0</v>
      </c>
      <c r="U444" s="98">
        <v>0</v>
      </c>
      <c r="V444" s="98">
        <v>0</v>
      </c>
      <c r="W444" s="98">
        <v>0</v>
      </c>
      <c r="X444" s="98">
        <v>0</v>
      </c>
      <c r="Y444" s="98">
        <v>0</v>
      </c>
      <c r="Z444" s="98">
        <v>0</v>
      </c>
      <c r="AA444" s="98">
        <v>0</v>
      </c>
      <c r="AB444" s="98">
        <v>0</v>
      </c>
      <c r="AC444" s="98">
        <v>0</v>
      </c>
      <c r="AD444" s="98">
        <v>0</v>
      </c>
      <c r="AE444" s="98">
        <v>0</v>
      </c>
      <c r="AF444" s="102">
        <f t="shared" si="644"/>
        <v>0</v>
      </c>
      <c r="AG444" s="103">
        <f t="shared" si="645"/>
        <v>0</v>
      </c>
      <c r="AI444" s="124">
        <f>+SUMIF($O$1:$AD$1,"REAL",O444:AD444)</f>
        <v>0</v>
      </c>
    </row>
    <row r="445" spans="3:35">
      <c r="C445" s="238"/>
      <c r="D445" s="226"/>
      <c r="E445" s="225"/>
      <c r="F445" s="13" t="s">
        <v>90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 t="str">
        <f>+IFERROR(P444/P443,"")</f>
        <v/>
      </c>
      <c r="Q445" s="36" t="str">
        <f t="shared" ref="Q445:Y445" si="646">+IFERROR(Q444/Q443,"")</f>
        <v/>
      </c>
      <c r="R445" s="36" t="str">
        <f t="shared" si="646"/>
        <v/>
      </c>
      <c r="S445" s="36" t="str">
        <f t="shared" si="646"/>
        <v/>
      </c>
      <c r="T445" s="36" t="str">
        <f t="shared" si="646"/>
        <v/>
      </c>
      <c r="U445" s="36" t="str">
        <f t="shared" si="646"/>
        <v/>
      </c>
      <c r="V445" s="36" t="str">
        <f t="shared" si="646"/>
        <v/>
      </c>
      <c r="W445" s="36" t="str">
        <f t="shared" si="646"/>
        <v/>
      </c>
      <c r="X445" s="36" t="str">
        <f t="shared" si="646"/>
        <v/>
      </c>
      <c r="Y445" s="36" t="str">
        <f t="shared" si="646"/>
        <v/>
      </c>
      <c r="Z445" s="36" t="str">
        <f t="shared" ref="Z445:AA445" si="647">+IFERROR(Z444/Z443,"")</f>
        <v/>
      </c>
      <c r="AA445" s="36" t="str">
        <f t="shared" si="647"/>
        <v/>
      </c>
      <c r="AB445" s="36" t="str">
        <f t="shared" ref="AB445:AC445" si="648">+IFERROR(AB444/AB443,"")</f>
        <v/>
      </c>
      <c r="AC445" s="36" t="str">
        <f t="shared" si="648"/>
        <v/>
      </c>
      <c r="AD445" s="36" t="str">
        <f t="shared" ref="AD445:AE445" si="649">+IFERROR(AD444/AD443,"")</f>
        <v/>
      </c>
      <c r="AE445" s="36" t="str">
        <f t="shared" si="649"/>
        <v/>
      </c>
      <c r="AF445" s="49" t="str">
        <f t="shared" ref="AF445:AG445" si="650">+IFERROR(AF444/AF443,"")</f>
        <v/>
      </c>
      <c r="AG445" s="50" t="str">
        <f t="shared" si="650"/>
        <v/>
      </c>
    </row>
    <row r="446" spans="3:35" ht="14.4" customHeight="1">
      <c r="C446" s="238"/>
      <c r="D446" s="226"/>
      <c r="E446" s="225" t="s">
        <v>73</v>
      </c>
      <c r="F446" s="10" t="s">
        <v>40</v>
      </c>
      <c r="G446" s="19"/>
      <c r="H446" s="19"/>
      <c r="I446" s="19"/>
      <c r="J446" s="19"/>
      <c r="K446" s="19"/>
      <c r="L446" s="19"/>
      <c r="M446" s="19"/>
      <c r="N446" s="19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100">
        <f t="shared" ref="AF446:AF447" si="651">+SUM(O446:R446)</f>
        <v>0</v>
      </c>
      <c r="AG446" s="101">
        <f t="shared" ref="AG446:AG447" si="652">+SUM(S446:AD446)</f>
        <v>0</v>
      </c>
      <c r="AI446" s="124">
        <f>+SUMIF($O$1:$AD$1,"REAL",O446:AD446)</f>
        <v>0</v>
      </c>
    </row>
    <row r="447" spans="3:35" ht="13.8">
      <c r="C447" s="238"/>
      <c r="D447" s="226"/>
      <c r="E447" s="225"/>
      <c r="F447" s="11" t="s">
        <v>88</v>
      </c>
      <c r="G447" s="34"/>
      <c r="H447" s="34"/>
      <c r="I447" s="34"/>
      <c r="J447" s="34"/>
      <c r="K447" s="34"/>
      <c r="L447" s="34"/>
      <c r="M447" s="34"/>
      <c r="N447" s="34"/>
      <c r="O447" s="98"/>
      <c r="P447" s="98">
        <v>0</v>
      </c>
      <c r="Q447" s="98">
        <v>0</v>
      </c>
      <c r="R447" s="98">
        <v>0</v>
      </c>
      <c r="S447" s="98">
        <v>0</v>
      </c>
      <c r="T447" s="98">
        <v>0</v>
      </c>
      <c r="U447" s="98">
        <v>0</v>
      </c>
      <c r="V447" s="98">
        <v>0</v>
      </c>
      <c r="W447" s="98">
        <v>0</v>
      </c>
      <c r="X447" s="98">
        <v>0</v>
      </c>
      <c r="Y447" s="98">
        <v>0</v>
      </c>
      <c r="Z447" s="98">
        <v>0</v>
      </c>
      <c r="AA447" s="98">
        <v>0</v>
      </c>
      <c r="AB447" s="98">
        <v>0</v>
      </c>
      <c r="AC447" s="98">
        <v>0</v>
      </c>
      <c r="AD447" s="98">
        <v>0</v>
      </c>
      <c r="AE447" s="98">
        <v>0</v>
      </c>
      <c r="AF447" s="102">
        <f t="shared" si="651"/>
        <v>0</v>
      </c>
      <c r="AG447" s="103">
        <f t="shared" si="652"/>
        <v>0</v>
      </c>
      <c r="AI447" s="124">
        <f>+SUMIF($O$1:$AD$1,"REAL",O447:AD447)</f>
        <v>0</v>
      </c>
    </row>
    <row r="448" spans="3:35">
      <c r="C448" s="238"/>
      <c r="D448" s="226"/>
      <c r="E448" s="225"/>
      <c r="F448" s="13" t="s">
        <v>90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 t="str">
        <f t="shared" ref="P448:Y448" si="653">+IFERROR(P447/P446,"")</f>
        <v/>
      </c>
      <c r="Q448" s="36" t="str">
        <f t="shared" si="653"/>
        <v/>
      </c>
      <c r="R448" s="36" t="str">
        <f t="shared" si="653"/>
        <v/>
      </c>
      <c r="S448" s="36" t="str">
        <f t="shared" si="653"/>
        <v/>
      </c>
      <c r="T448" s="36" t="str">
        <f t="shared" si="653"/>
        <v/>
      </c>
      <c r="U448" s="36" t="str">
        <f t="shared" si="653"/>
        <v/>
      </c>
      <c r="V448" s="36" t="str">
        <f t="shared" si="653"/>
        <v/>
      </c>
      <c r="W448" s="36" t="str">
        <f t="shared" si="653"/>
        <v/>
      </c>
      <c r="X448" s="36" t="str">
        <f t="shared" si="653"/>
        <v/>
      </c>
      <c r="Y448" s="36" t="str">
        <f t="shared" si="653"/>
        <v/>
      </c>
      <c r="Z448" s="36" t="str">
        <f t="shared" ref="Z448:AA448" si="654">+IFERROR(Z447/Z446,"")</f>
        <v/>
      </c>
      <c r="AA448" s="36" t="str">
        <f t="shared" si="654"/>
        <v/>
      </c>
      <c r="AB448" s="36" t="str">
        <f t="shared" ref="AB448:AC448" si="655">+IFERROR(AB447/AB446,"")</f>
        <v/>
      </c>
      <c r="AC448" s="36" t="str">
        <f t="shared" si="655"/>
        <v/>
      </c>
      <c r="AD448" s="36" t="str">
        <f t="shared" ref="AD448:AE448" si="656">+IFERROR(AD447/AD446,"")</f>
        <v/>
      </c>
      <c r="AE448" s="36" t="str">
        <f t="shared" si="656"/>
        <v/>
      </c>
      <c r="AF448" s="49" t="str">
        <f t="shared" ref="AF448:AG448" si="657">+IFERROR(AF447/AF446,"")</f>
        <v/>
      </c>
      <c r="AG448" s="50" t="str">
        <f t="shared" si="657"/>
        <v/>
      </c>
    </row>
    <row r="449" spans="3:35" ht="14.4" customHeight="1">
      <c r="C449" s="238"/>
      <c r="D449" s="226" t="s">
        <v>39</v>
      </c>
      <c r="E449" s="225" t="s">
        <v>51</v>
      </c>
      <c r="F449" s="10" t="s">
        <v>40</v>
      </c>
      <c r="G449" s="19"/>
      <c r="H449" s="19"/>
      <c r="I449" s="19"/>
      <c r="J449" s="19"/>
      <c r="K449" s="19"/>
      <c r="L449" s="19"/>
      <c r="M449" s="19"/>
      <c r="N449" s="19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100">
        <f t="shared" ref="AF449:AF458" si="658">+SUM(O449:R449)</f>
        <v>0</v>
      </c>
      <c r="AG449" s="101">
        <f t="shared" ref="AG449:AG458" si="659">+SUM(S449:AD449)</f>
        <v>0</v>
      </c>
      <c r="AI449" s="124">
        <f>+SUMIF($O$1:$AD$1,"REAL",O449:AD449)</f>
        <v>0</v>
      </c>
    </row>
    <row r="450" spans="3:35" ht="13.8">
      <c r="C450" s="238"/>
      <c r="D450" s="226"/>
      <c r="E450" s="225"/>
      <c r="F450" s="11" t="s">
        <v>88</v>
      </c>
      <c r="G450" s="34"/>
      <c r="H450" s="34"/>
      <c r="I450" s="34"/>
      <c r="J450" s="34"/>
      <c r="K450" s="34"/>
      <c r="L450" s="34"/>
      <c r="M450" s="34"/>
      <c r="N450" s="34"/>
      <c r="O450" s="98">
        <f>+SUM(O451:O456)</f>
        <v>0</v>
      </c>
      <c r="P450" s="98">
        <f t="shared" ref="P450:Y450" si="660">+SUM(P451:P456)</f>
        <v>0</v>
      </c>
      <c r="Q450" s="98">
        <f t="shared" si="660"/>
        <v>0</v>
      </c>
      <c r="R450" s="98">
        <f t="shared" si="660"/>
        <v>0</v>
      </c>
      <c r="S450" s="98">
        <f t="shared" si="660"/>
        <v>0</v>
      </c>
      <c r="T450" s="98">
        <f t="shared" si="660"/>
        <v>0</v>
      </c>
      <c r="U450" s="98">
        <f t="shared" si="660"/>
        <v>0</v>
      </c>
      <c r="V450" s="98">
        <f t="shared" si="660"/>
        <v>0</v>
      </c>
      <c r="W450" s="98">
        <f t="shared" si="660"/>
        <v>0</v>
      </c>
      <c r="X450" s="98">
        <f t="shared" si="660"/>
        <v>0</v>
      </c>
      <c r="Y450" s="98">
        <f t="shared" si="660"/>
        <v>0</v>
      </c>
      <c r="Z450" s="98">
        <f t="shared" ref="Z450:AA450" si="661">+SUM(Z451:Z456)</f>
        <v>0</v>
      </c>
      <c r="AA450" s="98">
        <f t="shared" si="661"/>
        <v>0</v>
      </c>
      <c r="AB450" s="98">
        <f t="shared" ref="AB450:AC450" si="662">+SUM(AB451:AB456)</f>
        <v>0</v>
      </c>
      <c r="AC450" s="98">
        <f t="shared" si="662"/>
        <v>0</v>
      </c>
      <c r="AD450" s="98">
        <f t="shared" ref="AD450:AE450" si="663">+SUM(AD451:AD456)</f>
        <v>0</v>
      </c>
      <c r="AE450" s="98">
        <f t="shared" si="663"/>
        <v>0</v>
      </c>
      <c r="AF450" s="102">
        <f t="shared" si="658"/>
        <v>0</v>
      </c>
      <c r="AG450" s="103">
        <f t="shared" si="659"/>
        <v>0</v>
      </c>
      <c r="AI450" s="124">
        <f>+SUMIF($O$1:$AD$1,"REAL",O450:AD450)</f>
        <v>0</v>
      </c>
    </row>
    <row r="451" spans="3:35">
      <c r="C451" s="238"/>
      <c r="D451" s="226"/>
      <c r="E451" s="225"/>
      <c r="F451" s="12" t="s">
        <v>63</v>
      </c>
      <c r="G451" s="35"/>
      <c r="H451" s="35"/>
      <c r="I451" s="35"/>
      <c r="J451" s="35"/>
      <c r="K451" s="35"/>
      <c r="L451" s="35"/>
      <c r="M451" s="35"/>
      <c r="N451" s="35"/>
      <c r="O451" s="99"/>
      <c r="P451" s="99">
        <v>0</v>
      </c>
      <c r="Q451" s="99">
        <v>0</v>
      </c>
      <c r="R451" s="99">
        <v>0</v>
      </c>
      <c r="S451" s="99">
        <v>0</v>
      </c>
      <c r="T451" s="99">
        <v>0</v>
      </c>
      <c r="U451" s="99">
        <v>0</v>
      </c>
      <c r="V451" s="99">
        <v>0</v>
      </c>
      <c r="W451" s="99">
        <v>0</v>
      </c>
      <c r="X451" s="99">
        <v>0</v>
      </c>
      <c r="Y451" s="99">
        <v>0</v>
      </c>
      <c r="Z451" s="99">
        <v>0</v>
      </c>
      <c r="AA451" s="99">
        <v>0</v>
      </c>
      <c r="AB451" s="99">
        <v>0</v>
      </c>
      <c r="AC451" s="99">
        <v>0</v>
      </c>
      <c r="AD451" s="99">
        <v>0</v>
      </c>
      <c r="AE451" s="99">
        <v>0</v>
      </c>
      <c r="AF451" s="104">
        <f t="shared" si="658"/>
        <v>0</v>
      </c>
      <c r="AG451" s="105">
        <f t="shared" si="659"/>
        <v>0</v>
      </c>
    </row>
    <row r="452" spans="3:35">
      <c r="C452" s="238"/>
      <c r="D452" s="226"/>
      <c r="E452" s="225"/>
      <c r="F452" s="12" t="s">
        <v>64</v>
      </c>
      <c r="G452" s="35"/>
      <c r="H452" s="35"/>
      <c r="I452" s="35"/>
      <c r="J452" s="35"/>
      <c r="K452" s="35"/>
      <c r="L452" s="35"/>
      <c r="M452" s="35"/>
      <c r="N452" s="35"/>
      <c r="O452" s="99"/>
      <c r="P452" s="99">
        <v>0</v>
      </c>
      <c r="Q452" s="99">
        <v>0</v>
      </c>
      <c r="R452" s="99">
        <v>0</v>
      </c>
      <c r="S452" s="99">
        <v>0</v>
      </c>
      <c r="T452" s="99">
        <v>0</v>
      </c>
      <c r="U452" s="99">
        <v>0</v>
      </c>
      <c r="V452" s="99">
        <v>0</v>
      </c>
      <c r="W452" s="99">
        <v>0</v>
      </c>
      <c r="X452" s="99">
        <v>0</v>
      </c>
      <c r="Y452" s="99">
        <v>0</v>
      </c>
      <c r="Z452" s="99">
        <v>0</v>
      </c>
      <c r="AA452" s="99">
        <v>0</v>
      </c>
      <c r="AB452" s="99">
        <v>0</v>
      </c>
      <c r="AC452" s="99">
        <v>0</v>
      </c>
      <c r="AD452" s="99">
        <v>0</v>
      </c>
      <c r="AE452" s="99">
        <v>0</v>
      </c>
      <c r="AF452" s="104">
        <f t="shared" si="658"/>
        <v>0</v>
      </c>
      <c r="AG452" s="105">
        <f t="shared" si="659"/>
        <v>0</v>
      </c>
    </row>
    <row r="453" spans="3:35">
      <c r="C453" s="238"/>
      <c r="D453" s="226"/>
      <c r="E453" s="225"/>
      <c r="F453" s="12" t="s">
        <v>65</v>
      </c>
      <c r="G453" s="35"/>
      <c r="H453" s="35"/>
      <c r="I453" s="35"/>
      <c r="J453" s="35"/>
      <c r="K453" s="35"/>
      <c r="L453" s="35"/>
      <c r="M453" s="35"/>
      <c r="N453" s="35"/>
      <c r="O453" s="99"/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X453" s="99">
        <v>0</v>
      </c>
      <c r="Y453" s="99">
        <v>0</v>
      </c>
      <c r="Z453" s="99">
        <v>0</v>
      </c>
      <c r="AA453" s="99">
        <v>0</v>
      </c>
      <c r="AB453" s="99">
        <v>0</v>
      </c>
      <c r="AC453" s="99">
        <v>0</v>
      </c>
      <c r="AD453" s="99">
        <v>0</v>
      </c>
      <c r="AE453" s="99">
        <v>0</v>
      </c>
      <c r="AF453" s="104">
        <f t="shared" si="658"/>
        <v>0</v>
      </c>
      <c r="AG453" s="105">
        <f t="shared" si="659"/>
        <v>0</v>
      </c>
    </row>
    <row r="454" spans="3:35">
      <c r="C454" s="238"/>
      <c r="D454" s="226"/>
      <c r="E454" s="225"/>
      <c r="F454" s="12" t="s">
        <v>66</v>
      </c>
      <c r="G454" s="35"/>
      <c r="H454" s="35"/>
      <c r="I454" s="35"/>
      <c r="J454" s="35"/>
      <c r="K454" s="35"/>
      <c r="L454" s="35"/>
      <c r="M454" s="35"/>
      <c r="N454" s="35"/>
      <c r="O454" s="99"/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X454" s="99">
        <v>0</v>
      </c>
      <c r="Y454" s="99">
        <v>0</v>
      </c>
      <c r="Z454" s="99">
        <v>0</v>
      </c>
      <c r="AA454" s="99">
        <v>0</v>
      </c>
      <c r="AB454" s="99">
        <v>0</v>
      </c>
      <c r="AC454" s="99">
        <v>0</v>
      </c>
      <c r="AD454" s="99">
        <v>0</v>
      </c>
      <c r="AE454" s="99">
        <v>0</v>
      </c>
      <c r="AF454" s="104">
        <f t="shared" si="658"/>
        <v>0</v>
      </c>
      <c r="AG454" s="105">
        <f t="shared" si="659"/>
        <v>0</v>
      </c>
    </row>
    <row r="455" spans="3:35">
      <c r="C455" s="238"/>
      <c r="D455" s="226"/>
      <c r="E455" s="225"/>
      <c r="F455" s="12" t="s">
        <v>67</v>
      </c>
      <c r="G455" s="35"/>
      <c r="H455" s="35"/>
      <c r="I455" s="35"/>
      <c r="J455" s="35"/>
      <c r="K455" s="35"/>
      <c r="L455" s="35"/>
      <c r="M455" s="35"/>
      <c r="N455" s="35"/>
      <c r="O455" s="99"/>
      <c r="P455" s="99">
        <v>0</v>
      </c>
      <c r="Q455" s="99">
        <v>0</v>
      </c>
      <c r="R455" s="99">
        <v>0</v>
      </c>
      <c r="S455" s="99">
        <v>0</v>
      </c>
      <c r="T455" s="99">
        <v>0</v>
      </c>
      <c r="U455" s="99">
        <v>0</v>
      </c>
      <c r="V455" s="99">
        <v>0</v>
      </c>
      <c r="W455" s="99">
        <v>0</v>
      </c>
      <c r="X455" s="99">
        <v>0</v>
      </c>
      <c r="Y455" s="99">
        <v>0</v>
      </c>
      <c r="Z455" s="99">
        <v>0</v>
      </c>
      <c r="AA455" s="99">
        <v>0</v>
      </c>
      <c r="AB455" s="99">
        <v>0</v>
      </c>
      <c r="AC455" s="99">
        <v>0</v>
      </c>
      <c r="AD455" s="99">
        <v>0</v>
      </c>
      <c r="AE455" s="99">
        <v>0</v>
      </c>
      <c r="AF455" s="104">
        <f t="shared" si="658"/>
        <v>0</v>
      </c>
      <c r="AG455" s="105">
        <f t="shared" si="659"/>
        <v>0</v>
      </c>
    </row>
    <row r="456" spans="3:35">
      <c r="C456" s="238"/>
      <c r="D456" s="226"/>
      <c r="E456" s="225"/>
      <c r="F456" s="12" t="s">
        <v>68</v>
      </c>
      <c r="G456" s="35"/>
      <c r="H456" s="35"/>
      <c r="I456" s="35"/>
      <c r="J456" s="35"/>
      <c r="K456" s="35"/>
      <c r="L456" s="35"/>
      <c r="M456" s="35"/>
      <c r="N456" s="35"/>
      <c r="O456" s="99"/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X456" s="99">
        <v>0</v>
      </c>
      <c r="Y456" s="99">
        <v>0</v>
      </c>
      <c r="Z456" s="99">
        <v>0</v>
      </c>
      <c r="AA456" s="99">
        <v>0</v>
      </c>
      <c r="AB456" s="99">
        <v>0</v>
      </c>
      <c r="AC456" s="99">
        <v>0</v>
      </c>
      <c r="AD456" s="99">
        <v>0</v>
      </c>
      <c r="AE456" s="99">
        <v>0</v>
      </c>
      <c r="AF456" s="104">
        <f t="shared" si="658"/>
        <v>0</v>
      </c>
      <c r="AG456" s="105">
        <f t="shared" si="659"/>
        <v>0</v>
      </c>
    </row>
    <row r="457" spans="3:35">
      <c r="C457" s="238"/>
      <c r="D457" s="226"/>
      <c r="E457" s="225"/>
      <c r="F457" s="14" t="s">
        <v>3</v>
      </c>
      <c r="G457" s="37"/>
      <c r="H457" s="37"/>
      <c r="I457" s="37"/>
      <c r="J457" s="37"/>
      <c r="K457" s="37"/>
      <c r="L457" s="37"/>
      <c r="M457" s="37"/>
      <c r="N457" s="3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12">
        <f t="shared" si="658"/>
        <v>0</v>
      </c>
      <c r="AG457" s="113">
        <f t="shared" si="659"/>
        <v>0</v>
      </c>
    </row>
    <row r="458" spans="3:35">
      <c r="C458" s="238"/>
      <c r="D458" s="226"/>
      <c r="E458" s="225"/>
      <c r="F458" s="14" t="s">
        <v>42</v>
      </c>
      <c r="G458" s="37"/>
      <c r="H458" s="37"/>
      <c r="I458" s="37"/>
      <c r="J458" s="37"/>
      <c r="K458" s="37"/>
      <c r="L458" s="37"/>
      <c r="M458" s="37"/>
      <c r="N458" s="3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12">
        <f t="shared" si="658"/>
        <v>0</v>
      </c>
      <c r="AG458" s="113">
        <f t="shared" si="659"/>
        <v>0</v>
      </c>
    </row>
    <row r="459" spans="3:35">
      <c r="C459" s="238"/>
      <c r="D459" s="226"/>
      <c r="E459" s="225"/>
      <c r="F459" s="13" t="s">
        <v>90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49" t="str">
        <f t="shared" ref="AF459:AG459" si="664">+IFERROR(AF450/AF449,"")</f>
        <v/>
      </c>
      <c r="AG459" s="50" t="str">
        <f t="shared" si="664"/>
        <v/>
      </c>
    </row>
    <row r="460" spans="3:35" ht="13.8">
      <c r="C460" s="238"/>
      <c r="D460" s="226"/>
      <c r="E460" s="225" t="s">
        <v>52</v>
      </c>
      <c r="F460" s="10" t="s">
        <v>40</v>
      </c>
      <c r="G460" s="19"/>
      <c r="H460" s="19"/>
      <c r="I460" s="19"/>
      <c r="J460" s="19"/>
      <c r="K460" s="19"/>
      <c r="L460" s="19"/>
      <c r="M460" s="19"/>
      <c r="N460" s="19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100">
        <f t="shared" ref="AF460:AF463" si="665">+SUM(O460:R460)</f>
        <v>0</v>
      </c>
      <c r="AG460" s="101">
        <f t="shared" ref="AG460:AG463" si="666">+SUM(S460:AD460)</f>
        <v>0</v>
      </c>
      <c r="AI460" s="124">
        <f>+SUMIF($O$1:$AD$1,"REAL",O460:AD460)</f>
        <v>0</v>
      </c>
    </row>
    <row r="461" spans="3:35" ht="13.8">
      <c r="C461" s="238"/>
      <c r="D461" s="226"/>
      <c r="E461" s="225"/>
      <c r="F461" s="11" t="s">
        <v>88</v>
      </c>
      <c r="G461" s="34"/>
      <c r="H461" s="34"/>
      <c r="I461" s="34"/>
      <c r="J461" s="34"/>
      <c r="K461" s="34"/>
      <c r="L461" s="34"/>
      <c r="M461" s="34"/>
      <c r="N461" s="34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102">
        <f t="shared" si="665"/>
        <v>0</v>
      </c>
      <c r="AG461" s="103">
        <f t="shared" si="666"/>
        <v>0</v>
      </c>
      <c r="AI461" s="124">
        <f>+SUMIF($O$1:$AD$1,"REAL",O461:AD461)</f>
        <v>0</v>
      </c>
    </row>
    <row r="462" spans="3:35">
      <c r="C462" s="238"/>
      <c r="D462" s="226"/>
      <c r="E462" s="225"/>
      <c r="F462" s="12" t="s">
        <v>4</v>
      </c>
      <c r="G462" s="35"/>
      <c r="H462" s="35"/>
      <c r="I462" s="35"/>
      <c r="J462" s="35"/>
      <c r="K462" s="35"/>
      <c r="L462" s="35"/>
      <c r="M462" s="35"/>
      <c r="N462" s="35"/>
      <c r="O462" s="99"/>
      <c r="P462" s="99">
        <v>0</v>
      </c>
      <c r="Q462" s="99">
        <v>0</v>
      </c>
      <c r="R462" s="99">
        <v>0</v>
      </c>
      <c r="S462" s="99">
        <v>0</v>
      </c>
      <c r="T462" s="99">
        <v>0</v>
      </c>
      <c r="U462" s="99">
        <v>0</v>
      </c>
      <c r="V462" s="99">
        <v>0</v>
      </c>
      <c r="W462" s="99">
        <v>0</v>
      </c>
      <c r="X462" s="99">
        <v>0</v>
      </c>
      <c r="Y462" s="99">
        <v>0</v>
      </c>
      <c r="Z462" s="99">
        <v>0</v>
      </c>
      <c r="AA462" s="99">
        <v>0</v>
      </c>
      <c r="AB462" s="99">
        <v>0</v>
      </c>
      <c r="AC462" s="99">
        <v>0</v>
      </c>
      <c r="AD462" s="99">
        <v>0</v>
      </c>
      <c r="AE462" s="99">
        <v>0</v>
      </c>
      <c r="AF462" s="104">
        <f t="shared" si="665"/>
        <v>0</v>
      </c>
      <c r="AG462" s="105">
        <f t="shared" si="666"/>
        <v>0</v>
      </c>
    </row>
    <row r="463" spans="3:35">
      <c r="C463" s="238"/>
      <c r="D463" s="226"/>
      <c r="E463" s="225"/>
      <c r="F463" s="12" t="s">
        <v>5</v>
      </c>
      <c r="G463" s="35"/>
      <c r="H463" s="35"/>
      <c r="I463" s="35"/>
      <c r="J463" s="35"/>
      <c r="K463" s="35"/>
      <c r="L463" s="35"/>
      <c r="M463" s="35"/>
      <c r="N463" s="35"/>
      <c r="O463" s="99"/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X463" s="99">
        <v>0</v>
      </c>
      <c r="Y463" s="99">
        <v>0</v>
      </c>
      <c r="Z463" s="99">
        <v>0</v>
      </c>
      <c r="AA463" s="99">
        <v>0</v>
      </c>
      <c r="AB463" s="99">
        <v>0</v>
      </c>
      <c r="AC463" s="99">
        <v>0</v>
      </c>
      <c r="AD463" s="99">
        <v>0</v>
      </c>
      <c r="AE463" s="99">
        <v>0</v>
      </c>
      <c r="AF463" s="104">
        <f t="shared" si="665"/>
        <v>0</v>
      </c>
      <c r="AG463" s="105">
        <f t="shared" si="666"/>
        <v>0</v>
      </c>
    </row>
    <row r="464" spans="3:35">
      <c r="C464" s="238"/>
      <c r="D464" s="226"/>
      <c r="E464" s="225"/>
      <c r="F464" s="14" t="s">
        <v>81</v>
      </c>
      <c r="G464" s="37"/>
      <c r="H464" s="37"/>
      <c r="I464" s="37"/>
      <c r="J464" s="37"/>
      <c r="K464" s="37"/>
      <c r="L464" s="37"/>
      <c r="M464" s="37"/>
      <c r="N464" s="3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12">
        <f t="shared" ref="AF464" si="667">+SUM(G464:R464)</f>
        <v>0</v>
      </c>
      <c r="AG464" s="113">
        <f t="shared" ref="AG464" si="668">+SUM(S464:AD464)</f>
        <v>0</v>
      </c>
    </row>
    <row r="465" spans="3:33" ht="15" thickBot="1">
      <c r="C465" s="238"/>
      <c r="D465" s="226"/>
      <c r="E465" s="225"/>
      <c r="F465" s="13" t="s">
        <v>90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57" t="str">
        <f t="shared" ref="AF465:AG465" si="669">+IFERROR(AF461/AF460,"")</f>
        <v/>
      </c>
      <c r="AG465" s="58" t="str">
        <f t="shared" si="669"/>
        <v/>
      </c>
    </row>
  </sheetData>
  <mergeCells count="120">
    <mergeCell ref="C376:C465"/>
    <mergeCell ref="D376:F376"/>
    <mergeCell ref="D377:F377"/>
    <mergeCell ref="D378:F378"/>
    <mergeCell ref="D379:F379"/>
    <mergeCell ref="D380:D410"/>
    <mergeCell ref="E380:E390"/>
    <mergeCell ref="E391:E401"/>
    <mergeCell ref="E402:E407"/>
    <mergeCell ref="E408:E410"/>
    <mergeCell ref="D411:D418"/>
    <mergeCell ref="E411:E418"/>
    <mergeCell ref="D419:D436"/>
    <mergeCell ref="D449:D465"/>
    <mergeCell ref="E449:E459"/>
    <mergeCell ref="E460:E465"/>
    <mergeCell ref="E419:E424"/>
    <mergeCell ref="E425:E430"/>
    <mergeCell ref="E431:E436"/>
    <mergeCell ref="D437:D448"/>
    <mergeCell ref="E437:E439"/>
    <mergeCell ref="E440:E442"/>
    <mergeCell ref="E443:E445"/>
    <mergeCell ref="E446:E448"/>
    <mergeCell ref="E326:E331"/>
    <mergeCell ref="E332:E337"/>
    <mergeCell ref="E338:E343"/>
    <mergeCell ref="D344:D355"/>
    <mergeCell ref="E344:E346"/>
    <mergeCell ref="E347:E349"/>
    <mergeCell ref="E350:E352"/>
    <mergeCell ref="E353:E355"/>
    <mergeCell ref="D356:D372"/>
    <mergeCell ref="E356:E366"/>
    <mergeCell ref="E367:E372"/>
    <mergeCell ref="D263:D279"/>
    <mergeCell ref="E263:E273"/>
    <mergeCell ref="E274:E279"/>
    <mergeCell ref="C283:C372"/>
    <mergeCell ref="D283:F283"/>
    <mergeCell ref="D284:F284"/>
    <mergeCell ref="D285:F285"/>
    <mergeCell ref="D286:F286"/>
    <mergeCell ref="D287:D317"/>
    <mergeCell ref="E287:E297"/>
    <mergeCell ref="E298:E308"/>
    <mergeCell ref="E309:E314"/>
    <mergeCell ref="E315:E317"/>
    <mergeCell ref="D318:D325"/>
    <mergeCell ref="E318:E325"/>
    <mergeCell ref="C190:C279"/>
    <mergeCell ref="D190:F190"/>
    <mergeCell ref="D191:F191"/>
    <mergeCell ref="D192:F192"/>
    <mergeCell ref="D193:F193"/>
    <mergeCell ref="D194:D224"/>
    <mergeCell ref="E194:E204"/>
    <mergeCell ref="E205:E215"/>
    <mergeCell ref="D326:D343"/>
    <mergeCell ref="C97:C186"/>
    <mergeCell ref="D97:F97"/>
    <mergeCell ref="D98:F98"/>
    <mergeCell ref="D99:F99"/>
    <mergeCell ref="D100:F100"/>
    <mergeCell ref="D101:D131"/>
    <mergeCell ref="E101:E111"/>
    <mergeCell ref="E112:E122"/>
    <mergeCell ref="E123:E128"/>
    <mergeCell ref="E129:E131"/>
    <mergeCell ref="D132:D139"/>
    <mergeCell ref="E132:E139"/>
    <mergeCell ref="D140:D157"/>
    <mergeCell ref="E140:E145"/>
    <mergeCell ref="E146:E151"/>
    <mergeCell ref="E152:E157"/>
    <mergeCell ref="C4:C93"/>
    <mergeCell ref="D8:D38"/>
    <mergeCell ref="E8:E18"/>
    <mergeCell ref="E19:E29"/>
    <mergeCell ref="E30:E35"/>
    <mergeCell ref="E36:E38"/>
    <mergeCell ref="D39:D46"/>
    <mergeCell ref="E39:E46"/>
    <mergeCell ref="D47:D64"/>
    <mergeCell ref="E47:E52"/>
    <mergeCell ref="E53:E58"/>
    <mergeCell ref="E59:E64"/>
    <mergeCell ref="D65:D76"/>
    <mergeCell ref="E65:E67"/>
    <mergeCell ref="E68:E70"/>
    <mergeCell ref="E71:E73"/>
    <mergeCell ref="D4:F4"/>
    <mergeCell ref="D5:F5"/>
    <mergeCell ref="D6:F6"/>
    <mergeCell ref="D7:F7"/>
    <mergeCell ref="E74:E76"/>
    <mergeCell ref="D77:D93"/>
    <mergeCell ref="E77:E87"/>
    <mergeCell ref="E88:E93"/>
    <mergeCell ref="D251:D262"/>
    <mergeCell ref="E251:E253"/>
    <mergeCell ref="E254:E256"/>
    <mergeCell ref="E257:E259"/>
    <mergeCell ref="D158:D169"/>
    <mergeCell ref="E158:E160"/>
    <mergeCell ref="E161:E163"/>
    <mergeCell ref="E167:E169"/>
    <mergeCell ref="D170:D186"/>
    <mergeCell ref="E170:E180"/>
    <mergeCell ref="E181:E186"/>
    <mergeCell ref="E164:E166"/>
    <mergeCell ref="E216:E221"/>
    <mergeCell ref="E222:E224"/>
    <mergeCell ref="D225:D232"/>
    <mergeCell ref="E225:E232"/>
    <mergeCell ref="D233:D250"/>
    <mergeCell ref="E233:E238"/>
    <mergeCell ref="E239:E244"/>
    <mergeCell ref="E245:E250"/>
    <mergeCell ref="E260:E262"/>
  </mergeCells>
  <conditionalFormatting sqref="X1">
    <cfRule type="cellIs" dxfId="91" priority="9" operator="equal">
      <formula>"REAL"</formula>
    </cfRule>
  </conditionalFormatting>
  <conditionalFormatting sqref="P1:T1 AF1:AG1">
    <cfRule type="cellIs" dxfId="90" priority="16" operator="equal">
      <formula>"REAL"</formula>
    </cfRule>
  </conditionalFormatting>
  <conditionalFormatting sqref="V1">
    <cfRule type="cellIs" dxfId="89" priority="13" operator="equal">
      <formula>"REAL"</formula>
    </cfRule>
  </conditionalFormatting>
  <conditionalFormatting sqref="W1">
    <cfRule type="cellIs" dxfId="88" priority="10" operator="equal">
      <formula>"REAL"</formula>
    </cfRule>
  </conditionalFormatting>
  <conditionalFormatting sqref="Z1">
    <cfRule type="cellIs" dxfId="87" priority="7" operator="equal">
      <formula>"REAL"</formula>
    </cfRule>
  </conditionalFormatting>
  <conditionalFormatting sqref="Y1">
    <cfRule type="cellIs" dxfId="86" priority="8" operator="equal">
      <formula>"REAL"</formula>
    </cfRule>
  </conditionalFormatting>
  <conditionalFormatting sqref="O1">
    <cfRule type="cellIs" dxfId="85" priority="6" operator="equal">
      <formula>"REAL"</formula>
    </cfRule>
  </conditionalFormatting>
  <conditionalFormatting sqref="G1:N1">
    <cfRule type="cellIs" dxfId="84" priority="15" operator="equal">
      <formula>"REAL"</formula>
    </cfRule>
  </conditionalFormatting>
  <conditionalFormatting sqref="U1">
    <cfRule type="cellIs" dxfId="83" priority="14" operator="equal">
      <formula>"REAL"</formula>
    </cfRule>
  </conditionalFormatting>
  <conditionalFormatting sqref="E1">
    <cfRule type="cellIs" dxfId="82" priority="11" operator="equal">
      <formula>"OK"</formula>
    </cfRule>
    <cfRule type="cellIs" dxfId="81" priority="12" operator="equal">
      <formula>"OJO"</formula>
    </cfRule>
  </conditionalFormatting>
  <conditionalFormatting sqref="AA1">
    <cfRule type="cellIs" dxfId="80" priority="5" operator="equal">
      <formula>"REAL"</formula>
    </cfRule>
  </conditionalFormatting>
  <conditionalFormatting sqref="AB1">
    <cfRule type="cellIs" dxfId="79" priority="4" operator="equal">
      <formula>"REAL"</formula>
    </cfRule>
  </conditionalFormatting>
  <conditionalFormatting sqref="AC1">
    <cfRule type="cellIs" dxfId="78" priority="3" operator="equal">
      <formula>"REAL"</formula>
    </cfRule>
  </conditionalFormatting>
  <conditionalFormatting sqref="AD1">
    <cfRule type="cellIs" dxfId="77" priority="2" operator="equal">
      <formula>"REAL"</formula>
    </cfRule>
  </conditionalFormatting>
  <conditionalFormatting sqref="AE1">
    <cfRule type="cellIs" dxfId="76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20">
    <tabColor rgb="FFFF6600"/>
  </sheetPr>
  <dimension ref="A1:BJ465"/>
  <sheetViews>
    <sheetView showGridLines="0" zoomScale="80" zoomScaleNormal="85" workbookViewId="0">
      <pane xSplit="4" ySplit="7" topLeftCell="M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Q14" sqref="Q14"/>
    </sheetView>
  </sheetViews>
  <sheetFormatPr baseColWidth="10" defaultRowHeight="14.4" outlineLevelRow="1" outlineLevelCol="1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27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9" width="6.6640625" style="27" customWidth="1"/>
    <col min="30" max="30" width="6.44140625" style="27" customWidth="1"/>
    <col min="31" max="31" width="6.44140625" style="30" customWidth="1"/>
    <col min="32" max="32" width="7.33203125" customWidth="1"/>
    <col min="33" max="33" width="4.6640625" style="1" bestFit="1" customWidth="1"/>
    <col min="34" max="35" width="7.33203125" customWidth="1"/>
    <col min="36" max="43" width="6.6640625" style="27" hidden="1" customWidth="1" outlineLevel="1"/>
    <col min="44" max="44" width="6.6640625" style="27" customWidth="1" collapsed="1"/>
    <col min="45" max="59" width="6.6640625" style="27" customWidth="1"/>
    <col min="60" max="60" width="6.44140625" style="27" customWidth="1"/>
    <col min="61" max="61" width="6.44140625" style="30" customWidth="1"/>
  </cols>
  <sheetData>
    <row r="1" spans="1:61" ht="15" thickBot="1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G1" s="124" t="s">
        <v>94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s">
        <v>6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27" t="e">
        <f>+VTAS!#REF!</f>
        <v>#REF!</v>
      </c>
      <c r="BI1" s="30" t="e">
        <f>+VTAS!#REF!</f>
        <v>#REF!</v>
      </c>
    </row>
    <row r="2" spans="1:61" ht="15" thickBot="1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155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+MIG_OUT!AE2</f>
        <v>ENE20</v>
      </c>
      <c r="AD2" s="61" t="s">
        <v>31</v>
      </c>
      <c r="AE2" s="62" t="s">
        <v>32</v>
      </c>
      <c r="AJ2" s="31" t="s">
        <v>7</v>
      </c>
      <c r="AK2" s="31" t="s">
        <v>8</v>
      </c>
      <c r="AL2" s="31" t="s">
        <v>9</v>
      </c>
      <c r="AM2" s="31" t="s">
        <v>10</v>
      </c>
      <c r="AN2" s="31" t="s">
        <v>11</v>
      </c>
      <c r="AO2" s="31" t="s">
        <v>12</v>
      </c>
      <c r="AP2" s="31" t="s">
        <v>13</v>
      </c>
      <c r="AQ2" s="31" t="s">
        <v>14</v>
      </c>
      <c r="AR2" s="31" t="s">
        <v>15</v>
      </c>
      <c r="AS2" s="31" t="s">
        <v>16</v>
      </c>
      <c r="AT2" s="31" t="s">
        <v>17</v>
      </c>
      <c r="AU2" s="31" t="s">
        <v>18</v>
      </c>
      <c r="AV2" s="31" t="s">
        <v>19</v>
      </c>
      <c r="AW2" s="31" t="s">
        <v>20</v>
      </c>
      <c r="AX2" s="31" t="s">
        <v>21</v>
      </c>
      <c r="AY2" s="31" t="s">
        <v>22</v>
      </c>
      <c r="AZ2" s="31" t="s">
        <v>23</v>
      </c>
      <c r="BA2" s="31" t="s">
        <v>24</v>
      </c>
      <c r="BB2" s="31" t="s">
        <v>25</v>
      </c>
      <c r="BC2" s="31" t="s">
        <v>26</v>
      </c>
      <c r="BD2" s="31" t="s">
        <v>27</v>
      </c>
      <c r="BE2" s="31" t="s">
        <v>28</v>
      </c>
      <c r="BF2" s="31" t="s">
        <v>29</v>
      </c>
      <c r="BG2" s="31" t="s">
        <v>30</v>
      </c>
      <c r="BH2" s="61" t="s">
        <v>31</v>
      </c>
      <c r="BI2" s="62" t="s">
        <v>32</v>
      </c>
    </row>
    <row r="3" spans="1:61" ht="14.25" customHeight="1" thickBot="1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</row>
    <row r="4" spans="1:61" ht="15" customHeight="1">
      <c r="A4" s="221" t="s">
        <v>85</v>
      </c>
      <c r="B4" s="227" t="s">
        <v>34</v>
      </c>
      <c r="C4" s="228"/>
      <c r="D4" s="228"/>
      <c r="E4" s="32"/>
      <c r="F4" s="32"/>
      <c r="G4" s="32"/>
      <c r="H4" s="32"/>
      <c r="I4" s="32"/>
      <c r="J4" s="32"/>
      <c r="K4" s="32"/>
      <c r="L4" s="32"/>
      <c r="M4" s="120">
        <f>+ALTAS!P4-BAJAS!O4+MIG_IN!O4-MIG_OUT!O4</f>
        <v>0</v>
      </c>
      <c r="N4" s="120">
        <f>+ALTAS!Q4-BAJAS!P4+MIG_IN!P4-MIG_OUT!P4</f>
        <v>0</v>
      </c>
      <c r="O4" s="120">
        <f>+ALTAS!R4-BAJAS!Q4+MIG_IN!Q4-MIG_OUT!Q4</f>
        <v>11</v>
      </c>
      <c r="P4" s="120">
        <f>+ALTAS!S4-BAJAS!R4+MIG_IN!R4-MIG_OUT!R4</f>
        <v>18</v>
      </c>
      <c r="Q4" s="120">
        <f>+ALTAS!T4-BAJAS!S4+MIG_IN!S4-MIG_OUT!S4</f>
        <v>10</v>
      </c>
      <c r="R4" s="120">
        <f>+ALTAS!U4-BAJAS!T4+MIG_IN!T4-MIG_OUT!T4</f>
        <v>25</v>
      </c>
      <c r="S4" s="120">
        <f>+ALTAS!V4-BAJAS!U4+MIG_IN!U4-MIG_OUT!U4</f>
        <v>20</v>
      </c>
      <c r="T4" s="120">
        <f>+ALTAS!W4-BAJAS!V4+MIG_IN!V4-MIG_OUT!V4</f>
        <v>13</v>
      </c>
      <c r="U4" s="120">
        <f>+ALTAS!X4-BAJAS!W4+MIG_IN!W4-MIG_OUT!W4</f>
        <v>17</v>
      </c>
      <c r="V4" s="120">
        <f>+ALTAS!Y4-BAJAS!X4+MIG_IN!X4-MIG_OUT!X4</f>
        <v>40</v>
      </c>
      <c r="W4" s="120">
        <f>+ALTAS!Z4-BAJAS!Y4+MIG_IN!Y4-MIG_OUT!Y4</f>
        <v>47</v>
      </c>
      <c r="X4" s="120">
        <f>+ALTAS!AA4-BAJAS!Z4+MIG_IN!Z4-MIG_OUT!Z4</f>
        <v>11</v>
      </c>
      <c r="Y4" s="120">
        <f>+ALTAS!AB4-BAJAS!AA4+MIG_IN!AA4-MIG_OUT!AA4</f>
        <v>43</v>
      </c>
      <c r="Z4" s="120">
        <f>+ALTAS!AC4-BAJAS!AB4+MIG_IN!AB4-MIG_OUT!AB4</f>
        <v>39</v>
      </c>
      <c r="AA4" s="120">
        <f>+ALTAS!AD4-BAJAS!AC4+MIG_IN!AC4-MIG_OUT!AC4</f>
        <v>35</v>
      </c>
      <c r="AB4" s="120">
        <f>+ALTAS!AE4-BAJAS!AD4+MIG_IN!AD4-MIG_OUT!AD4</f>
        <v>31</v>
      </c>
      <c r="AC4" s="120">
        <f>+ALTAS!AF4-BAJAS!AE4+MIG_IN!AE4-MIG_OUT!AE4</f>
        <v>30</v>
      </c>
      <c r="AD4" s="115">
        <f>+SUM(E4:P4)</f>
        <v>29</v>
      </c>
      <c r="AE4" s="116">
        <f>+SUM(Q4:AB4)</f>
        <v>331</v>
      </c>
      <c r="AG4" s="124">
        <f>+SUMIF($M$1:$AB$1,"REAL",M4:AB4)</f>
        <v>360</v>
      </c>
      <c r="AJ4" s="32"/>
      <c r="AK4" s="32"/>
      <c r="AL4" s="32"/>
      <c r="AM4" s="32"/>
      <c r="AN4" s="32"/>
      <c r="AO4" s="32"/>
      <c r="AP4" s="32"/>
      <c r="AQ4" s="32"/>
      <c r="AR4" s="15">
        <v>14.4</v>
      </c>
      <c r="AS4" s="15">
        <v>69.3</v>
      </c>
      <c r="AT4" s="15">
        <v>69.3</v>
      </c>
      <c r="AU4" s="15">
        <v>90</v>
      </c>
      <c r="AV4" s="15">
        <v>98</v>
      </c>
      <c r="AW4" s="15">
        <v>98</v>
      </c>
      <c r="AX4" s="15">
        <v>96</v>
      </c>
      <c r="AY4" s="15">
        <v>95</v>
      </c>
      <c r="AZ4" s="15">
        <v>94</v>
      </c>
      <c r="BA4" s="15">
        <v>93</v>
      </c>
      <c r="BB4" s="15">
        <v>92</v>
      </c>
      <c r="BC4" s="15">
        <v>91</v>
      </c>
      <c r="BD4" s="15">
        <v>121</v>
      </c>
      <c r="BE4" s="15">
        <v>120</v>
      </c>
      <c r="BF4" s="15">
        <v>118</v>
      </c>
      <c r="BG4" s="15">
        <v>117</v>
      </c>
      <c r="BH4" s="39">
        <v>243</v>
      </c>
      <c r="BI4" s="60">
        <v>1233</v>
      </c>
    </row>
    <row r="5" spans="1:61">
      <c r="A5" s="221"/>
      <c r="B5" s="229" t="s">
        <v>89</v>
      </c>
      <c r="C5" s="230"/>
      <c r="D5" s="230"/>
      <c r="E5" s="16"/>
      <c r="F5" s="16"/>
      <c r="G5" s="16"/>
      <c r="H5" s="16"/>
      <c r="I5" s="16"/>
      <c r="J5" s="16"/>
      <c r="K5" s="16"/>
      <c r="L5" s="16"/>
      <c r="M5" s="16"/>
      <c r="N5" s="16">
        <f t="shared" ref="N5:AB5" si="0">IFERROR(+N4/(N8+N19+N36+N39+N47+N65+N68+N71+N74+N77+N88),"")</f>
        <v>0</v>
      </c>
      <c r="O5" s="16">
        <f t="shared" si="0"/>
        <v>1</v>
      </c>
      <c r="P5" s="16">
        <f t="shared" si="0"/>
        <v>0.81818181818181823</v>
      </c>
      <c r="Q5" s="16">
        <f t="shared" si="0"/>
        <v>0.66666666666666663</v>
      </c>
      <c r="R5" s="16">
        <f t="shared" si="0"/>
        <v>0.92592592592592593</v>
      </c>
      <c r="S5" s="16">
        <f t="shared" si="0"/>
        <v>1</v>
      </c>
      <c r="T5" s="16">
        <f t="shared" si="0"/>
        <v>0.8666666666666667</v>
      </c>
      <c r="U5" s="16">
        <f t="shared" si="0"/>
        <v>0.73913043478260865</v>
      </c>
      <c r="V5" s="16">
        <f t="shared" si="0"/>
        <v>0.88888888888888884</v>
      </c>
      <c r="W5" s="16">
        <f t="shared" ref="W5" si="1">IFERROR(+W4/(W8+W19+W36+W39+W47+W65+W68+W71+W74+W77+W88),"")</f>
        <v>0.92156862745098034</v>
      </c>
      <c r="X5" s="16">
        <f t="shared" si="0"/>
        <v>1.375</v>
      </c>
      <c r="Y5" s="16">
        <f t="shared" si="0"/>
        <v>1</v>
      </c>
      <c r="Z5" s="16">
        <f t="shared" si="0"/>
        <v>1.0263157894736843</v>
      </c>
      <c r="AA5" s="16">
        <f t="shared" si="0"/>
        <v>0.97222222222222221</v>
      </c>
      <c r="AB5" s="16">
        <f t="shared" si="0"/>
        <v>1.0333333333333334</v>
      </c>
      <c r="AC5" s="16">
        <f t="shared" ref="AC5" si="2">IFERROR(+AC4/(AC8+AC19+AC36+AC39+AC47+AC65+AC68+AC71+AC74+AC77+AC88),"")</f>
        <v>1</v>
      </c>
      <c r="AD5" s="40"/>
      <c r="AE5" s="41"/>
      <c r="AJ5" s="16"/>
      <c r="AK5" s="16"/>
      <c r="AL5" s="16"/>
      <c r="AM5" s="16"/>
      <c r="AN5" s="16"/>
      <c r="AO5" s="16"/>
      <c r="AP5" s="16"/>
      <c r="AQ5" s="16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40"/>
      <c r="BI5" s="41"/>
    </row>
    <row r="6" spans="1:61">
      <c r="A6" s="221"/>
      <c r="B6" s="231" t="s">
        <v>91</v>
      </c>
      <c r="C6" s="232"/>
      <c r="D6" s="232"/>
      <c r="E6" s="33"/>
      <c r="F6" s="33"/>
      <c r="G6" s="33"/>
      <c r="H6" s="33"/>
      <c r="I6" s="33"/>
      <c r="J6" s="33"/>
      <c r="K6" s="33"/>
      <c r="L6" s="33"/>
      <c r="M6" s="117">
        <f>+ALTAS!P6-BAJAS!O6+MIG_IN!O6-MIG_OUT!O6</f>
        <v>0</v>
      </c>
      <c r="N6" s="117">
        <f>+ALTAS!Q6-BAJAS!P6+MIG_IN!P6-MIG_OUT!P6</f>
        <v>3</v>
      </c>
      <c r="O6" s="117">
        <f>+ALTAS!R6-BAJAS!Q6+MIG_IN!Q6-MIG_OUT!Q6</f>
        <v>24</v>
      </c>
      <c r="P6" s="117">
        <f>+ALTAS!S6-BAJAS!R6+MIG_IN!R6-MIG_OUT!R6</f>
        <v>33</v>
      </c>
      <c r="Q6" s="117">
        <f>+ALTAS!T6-BAJAS!S6+MIG_IN!S6-MIG_OUT!S6</f>
        <v>29</v>
      </c>
      <c r="R6" s="117">
        <f>+ALTAS!U6-BAJAS!T6+MIG_IN!T6-MIG_OUT!T6</f>
        <v>54</v>
      </c>
      <c r="S6" s="117">
        <f>+ALTAS!V6-BAJAS!U6+MIG_IN!U6-MIG_OUT!U6</f>
        <v>45</v>
      </c>
      <c r="T6" s="117">
        <f>+ALTAS!W6-BAJAS!V6+MIG_IN!V6-MIG_OUT!V6</f>
        <v>31</v>
      </c>
      <c r="U6" s="117">
        <f>+ALTAS!X6-BAJAS!W6+MIG_IN!W6-MIG_OUT!W6</f>
        <v>50</v>
      </c>
      <c r="V6" s="117">
        <f>+ALTAS!Y6-BAJAS!X6+MIG_IN!X6-MIG_OUT!X6</f>
        <v>123</v>
      </c>
      <c r="W6" s="117">
        <f>+ALTAS!Z6-BAJAS!Y6+MIG_IN!Y6-MIG_OUT!Y6</f>
        <v>88</v>
      </c>
      <c r="X6" s="117">
        <f>+ALTAS!AA6-BAJAS!Z6+MIG_IN!Z6-MIG_OUT!Z6</f>
        <v>-2</v>
      </c>
      <c r="Y6" s="117">
        <f>+ALTAS!AB6-BAJAS!AA6+MIG_IN!AA6-MIG_OUT!AA6</f>
        <v>139</v>
      </c>
      <c r="Z6" s="117">
        <f>+ALTAS!AC6-BAJAS!AB6+MIG_IN!AB6-MIG_OUT!AB6</f>
        <v>150</v>
      </c>
      <c r="AA6" s="117">
        <f>+ALTAS!AD6-BAJAS!AC6+MIG_IN!AC6-MIG_OUT!AC6</f>
        <v>88</v>
      </c>
      <c r="AB6" s="117">
        <f>+ALTAS!AE6-BAJAS!AD6+MIG_IN!AD6-MIG_OUT!AD6</f>
        <v>110</v>
      </c>
      <c r="AC6" s="117">
        <f>+ALTAS!AF6-BAJAS!AE6+MIG_IN!AE6-MIG_OUT!AE6</f>
        <v>90</v>
      </c>
      <c r="AD6" s="118">
        <f t="shared" ref="AD6" si="3">+SUM(E6:P6)</f>
        <v>60</v>
      </c>
      <c r="AE6" s="119">
        <f t="shared" ref="AE6" si="4">+SUM(F6:Q6)</f>
        <v>89</v>
      </c>
      <c r="AG6" s="124">
        <f>+SUMIF($M$1:$AB$1,"REAL",M6:AB6)</f>
        <v>965</v>
      </c>
      <c r="AJ6" s="33"/>
      <c r="AK6" s="33"/>
      <c r="AL6" s="33"/>
      <c r="AM6" s="33"/>
      <c r="AN6" s="33"/>
      <c r="AO6" s="33"/>
      <c r="AP6" s="33"/>
      <c r="AQ6" s="33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42"/>
      <c r="BI6" s="43"/>
    </row>
    <row r="7" spans="1:61">
      <c r="A7" s="221"/>
      <c r="B7" s="233" t="s">
        <v>90</v>
      </c>
      <c r="C7" s="234"/>
      <c r="D7" s="230"/>
      <c r="E7" s="16"/>
      <c r="F7" s="16"/>
      <c r="G7" s="16"/>
      <c r="H7" s="16"/>
      <c r="I7" s="16"/>
      <c r="J7" s="16"/>
      <c r="K7" s="16"/>
      <c r="L7" s="16"/>
      <c r="M7" s="16"/>
      <c r="N7" s="16" t="str">
        <f t="shared" ref="N7:AB7" si="5">+IFERROR(N6/N4,"")</f>
        <v/>
      </c>
      <c r="O7" s="16">
        <f t="shared" si="5"/>
        <v>2.1818181818181817</v>
      </c>
      <c r="P7" s="16">
        <f t="shared" si="5"/>
        <v>1.8333333333333333</v>
      </c>
      <c r="Q7" s="16">
        <f t="shared" si="5"/>
        <v>2.9</v>
      </c>
      <c r="R7" s="16">
        <f t="shared" si="5"/>
        <v>2.16</v>
      </c>
      <c r="S7" s="16">
        <f t="shared" si="5"/>
        <v>2.25</v>
      </c>
      <c r="T7" s="16">
        <f t="shared" si="5"/>
        <v>2.3846153846153846</v>
      </c>
      <c r="U7" s="16">
        <f t="shared" si="5"/>
        <v>2.9411764705882355</v>
      </c>
      <c r="V7" s="16">
        <f t="shared" si="5"/>
        <v>3.0750000000000002</v>
      </c>
      <c r="W7" s="16">
        <f t="shared" ref="W7" si="6">+IFERROR(W6/W4,"")</f>
        <v>1.8723404255319149</v>
      </c>
      <c r="X7" s="16">
        <f t="shared" si="5"/>
        <v>-0.18181818181818182</v>
      </c>
      <c r="Y7" s="16">
        <f t="shared" si="5"/>
        <v>3.2325581395348837</v>
      </c>
      <c r="Z7" s="16">
        <f t="shared" si="5"/>
        <v>3.8461538461538463</v>
      </c>
      <c r="AA7" s="16">
        <f t="shared" si="5"/>
        <v>2.5142857142857142</v>
      </c>
      <c r="AB7" s="16">
        <f t="shared" si="5"/>
        <v>3.5483870967741935</v>
      </c>
      <c r="AC7" s="16">
        <f t="shared" ref="AC7" si="7">+IFERROR(AC6/AC4,"")</f>
        <v>3</v>
      </c>
      <c r="AD7" s="40"/>
      <c r="AE7" s="41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40"/>
      <c r="BI7" s="41"/>
    </row>
    <row r="8" spans="1:61" ht="15" customHeight="1">
      <c r="A8" s="221"/>
      <c r="B8" s="222" t="s">
        <v>35</v>
      </c>
      <c r="C8" s="225" t="s">
        <v>48</v>
      </c>
      <c r="D8" s="10" t="s">
        <v>40</v>
      </c>
      <c r="E8" s="19"/>
      <c r="F8" s="19"/>
      <c r="G8" s="19"/>
      <c r="H8" s="19"/>
      <c r="I8" s="19"/>
      <c r="J8" s="19"/>
      <c r="K8" s="19"/>
      <c r="L8" s="19"/>
      <c r="M8" s="97">
        <f>+ALTAS!P8-BAJAS!O8+MIG_IN!O8-MIG_OUT!O8</f>
        <v>0</v>
      </c>
      <c r="N8" s="97">
        <f>+ALTAS!Q8-BAJAS!P8+MIG_IN!P8-MIG_OUT!P8</f>
        <v>0</v>
      </c>
      <c r="O8" s="97">
        <f>+ALTAS!R8-BAJAS!Q8+MIG_IN!Q8-MIG_OUT!Q8</f>
        <v>2</v>
      </c>
      <c r="P8" s="97">
        <f>+ALTAS!S8-BAJAS!R8+MIG_IN!R8-MIG_OUT!R8</f>
        <v>2</v>
      </c>
      <c r="Q8" s="97">
        <f>+ALTAS!T8-BAJAS!S8+MIG_IN!S8-MIG_OUT!S8</f>
        <v>0</v>
      </c>
      <c r="R8" s="97">
        <f>+ALTAS!U8-BAJAS!T8+MIG_IN!T8-MIG_OUT!T8</f>
        <v>5</v>
      </c>
      <c r="S8" s="97">
        <f>+ALTAS!V8-BAJAS!U8+MIG_IN!U8-MIG_OUT!U8</f>
        <v>7</v>
      </c>
      <c r="T8" s="97">
        <f>+ALTAS!W8-BAJAS!V8+MIG_IN!V8-MIG_OUT!V8</f>
        <v>-1</v>
      </c>
      <c r="U8" s="97">
        <f>+ALTAS!X8-BAJAS!W8+MIG_IN!W8-MIG_OUT!W8</f>
        <v>0</v>
      </c>
      <c r="V8" s="97">
        <f>+ALTAS!Y8-BAJAS!X8+MIG_IN!X8-MIG_OUT!X8</f>
        <v>4</v>
      </c>
      <c r="W8" s="97">
        <f>+ALTAS!Z8-BAJAS!Y8+MIG_IN!Y8-MIG_OUT!Y8</f>
        <v>3</v>
      </c>
      <c r="X8" s="97">
        <f>+ALTAS!AA8-BAJAS!Z8+MIG_IN!Z8-MIG_OUT!Z8</f>
        <v>-1</v>
      </c>
      <c r="Y8" s="97">
        <f>+ALTAS!AB8-BAJAS!AA8+MIG_IN!AA8-MIG_OUT!AA8</f>
        <v>2</v>
      </c>
      <c r="Z8" s="97">
        <f>+ALTAS!AC8-BAJAS!AB8+MIG_IN!AB8-MIG_OUT!AB8</f>
        <v>1</v>
      </c>
      <c r="AA8" s="97">
        <f>+ALTAS!AD8-BAJAS!AC8+MIG_IN!AC8-MIG_OUT!AC8</f>
        <v>0</v>
      </c>
      <c r="AB8" s="97">
        <f>+ALTAS!AE8-BAJAS!AD8+MIG_IN!AD8-MIG_OUT!AD8</f>
        <v>1</v>
      </c>
      <c r="AC8" s="97">
        <f>+ALTAS!AF8-BAJAS!AE8+MIG_IN!AE8-MIG_OUT!AE8</f>
        <v>3</v>
      </c>
      <c r="AD8" s="100">
        <f t="shared" ref="AD8:AD17" si="8">+SUM(E8:P8)</f>
        <v>4</v>
      </c>
      <c r="AE8" s="101">
        <f t="shared" ref="AE8:AE17" si="9">+SUM(Q8:AB8)</f>
        <v>21</v>
      </c>
      <c r="AG8" s="124">
        <f>+SUMIF($M$1:$AB$1,"REAL",M8:AB8)</f>
        <v>25</v>
      </c>
      <c r="AJ8" s="19"/>
      <c r="AK8" s="19"/>
      <c r="AL8" s="19"/>
      <c r="AM8" s="19"/>
      <c r="AN8" s="19"/>
      <c r="AO8" s="19"/>
      <c r="AP8" s="19"/>
      <c r="AQ8" s="19"/>
      <c r="AR8" s="20">
        <v>14.4</v>
      </c>
      <c r="AS8" s="20">
        <v>69.3</v>
      </c>
      <c r="AT8" s="20">
        <v>69.3</v>
      </c>
      <c r="AU8" s="20">
        <v>25.2</v>
      </c>
      <c r="AV8" s="20">
        <v>89</v>
      </c>
      <c r="AW8" s="20">
        <v>89</v>
      </c>
      <c r="AX8" s="20">
        <v>87</v>
      </c>
      <c r="AY8" s="20">
        <v>86</v>
      </c>
      <c r="AZ8" s="20">
        <v>85</v>
      </c>
      <c r="BA8" s="20">
        <v>84</v>
      </c>
      <c r="BB8" s="20">
        <v>84</v>
      </c>
      <c r="BC8" s="20">
        <v>3</v>
      </c>
      <c r="BD8" s="20">
        <v>125</v>
      </c>
      <c r="BE8" s="20">
        <v>124</v>
      </c>
      <c r="BF8" s="20">
        <v>123</v>
      </c>
      <c r="BG8" s="20">
        <v>122</v>
      </c>
      <c r="BH8" s="44">
        <v>178.2</v>
      </c>
      <c r="BI8" s="59">
        <v>1101</v>
      </c>
    </row>
    <row r="9" spans="1:61" ht="15" customHeight="1">
      <c r="A9" s="221"/>
      <c r="B9" s="223"/>
      <c r="C9" s="225"/>
      <c r="D9" s="11" t="s">
        <v>88</v>
      </c>
      <c r="E9" s="34"/>
      <c r="F9" s="34"/>
      <c r="G9" s="34"/>
      <c r="H9" s="34"/>
      <c r="I9" s="34"/>
      <c r="J9" s="34"/>
      <c r="K9" s="34"/>
      <c r="L9" s="34"/>
      <c r="M9" s="98">
        <f>+ALTAS!P9-BAJAS!O9+MIG_IN!O9-MIG_OUT!O9</f>
        <v>0</v>
      </c>
      <c r="N9" s="98">
        <f>+ALTAS!Q9-BAJAS!P9+MIG_IN!P9-MIG_OUT!P9</f>
        <v>0</v>
      </c>
      <c r="O9" s="98">
        <f>+ALTAS!R9-BAJAS!Q9+MIG_IN!Q9-MIG_OUT!Q9</f>
        <v>5</v>
      </c>
      <c r="P9" s="98">
        <f>+ALTAS!S9-BAJAS!R9+MIG_IN!R9-MIG_OUT!R9</f>
        <v>4</v>
      </c>
      <c r="Q9" s="98">
        <f>+ALTAS!T9-BAJAS!S9+MIG_IN!S9-MIG_OUT!S9</f>
        <v>0</v>
      </c>
      <c r="R9" s="98">
        <f>+ALTAS!U9-BAJAS!T9+MIG_IN!T9-MIG_OUT!T9</f>
        <v>12</v>
      </c>
      <c r="S9" s="98">
        <f>+ALTAS!V9-BAJAS!U9+MIG_IN!U9-MIG_OUT!U9</f>
        <v>14</v>
      </c>
      <c r="T9" s="98">
        <f>+ALTAS!W9-BAJAS!V9+MIG_IN!V9-MIG_OUT!V9</f>
        <v>-2</v>
      </c>
      <c r="U9" s="98">
        <f>+ALTAS!X9-BAJAS!W9+MIG_IN!W9-MIG_OUT!W9</f>
        <v>8</v>
      </c>
      <c r="V9" s="98">
        <f>+ALTAS!Y9-BAJAS!X9+MIG_IN!X9-MIG_OUT!X9</f>
        <v>11</v>
      </c>
      <c r="W9" s="98">
        <f>+ALTAS!Z9-BAJAS!Y9+MIG_IN!Y9-MIG_OUT!Y9</f>
        <v>4</v>
      </c>
      <c r="X9" s="98">
        <f>+ALTAS!AA9-BAJAS!Z9+MIG_IN!Z9-MIG_OUT!Z9</f>
        <v>-8</v>
      </c>
      <c r="Y9" s="98">
        <f>+ALTAS!AB9-BAJAS!AA9+MIG_IN!AA9-MIG_OUT!AA9</f>
        <v>7</v>
      </c>
      <c r="Z9" s="98">
        <f>+ALTAS!AC9-BAJAS!AB9+MIG_IN!AB9-MIG_OUT!AB9</f>
        <v>1</v>
      </c>
      <c r="AA9" s="98">
        <f>+ALTAS!AD9-BAJAS!AC9+MIG_IN!AC9-MIG_OUT!AC9</f>
        <v>0</v>
      </c>
      <c r="AB9" s="98">
        <f>+ALTAS!AE9-BAJAS!AD9+MIG_IN!AD9-MIG_OUT!AD9</f>
        <v>2</v>
      </c>
      <c r="AC9" s="98">
        <f>+ALTAS!AF9-BAJAS!AE9+MIG_IN!AE9-MIG_OUT!AE9</f>
        <v>11</v>
      </c>
      <c r="AD9" s="102">
        <f t="shared" si="8"/>
        <v>9</v>
      </c>
      <c r="AE9" s="103">
        <f t="shared" si="9"/>
        <v>49</v>
      </c>
      <c r="AG9" s="124">
        <f>+SUMIF($M$1:$AB$1,"REAL",M9:AB9)</f>
        <v>58</v>
      </c>
      <c r="AJ9" s="34"/>
      <c r="AK9" s="34"/>
      <c r="AL9" s="34"/>
      <c r="AM9" s="34"/>
      <c r="AN9" s="34"/>
      <c r="AO9" s="34"/>
      <c r="AP9" s="34"/>
      <c r="AQ9" s="34"/>
      <c r="AR9" s="21">
        <v>43.2</v>
      </c>
      <c r="AS9" s="21">
        <v>207.9</v>
      </c>
      <c r="AT9" s="21">
        <v>206.9</v>
      </c>
      <c r="AU9" s="21">
        <v>74.599999999999994</v>
      </c>
      <c r="AV9" s="21">
        <v>376</v>
      </c>
      <c r="AW9" s="21">
        <v>375</v>
      </c>
      <c r="AX9" s="21">
        <v>369</v>
      </c>
      <c r="AY9" s="21">
        <v>367</v>
      </c>
      <c r="AZ9" s="21">
        <v>364</v>
      </c>
      <c r="BA9" s="21">
        <v>361</v>
      </c>
      <c r="BB9" s="21">
        <v>360</v>
      </c>
      <c r="BC9" s="21">
        <v>19.800000000000004</v>
      </c>
      <c r="BD9" s="21">
        <v>538</v>
      </c>
      <c r="BE9" s="21">
        <v>535</v>
      </c>
      <c r="BF9" s="21">
        <v>531</v>
      </c>
      <c r="BG9" s="21">
        <v>527</v>
      </c>
      <c r="BH9" s="45">
        <v>532.6</v>
      </c>
      <c r="BI9" s="46">
        <v>4722.8</v>
      </c>
    </row>
    <row r="10" spans="1:61" ht="15" customHeight="1" outlineLevel="1">
      <c r="A10" s="221"/>
      <c r="B10" s="223"/>
      <c r="C10" s="225"/>
      <c r="D10" s="12" t="s">
        <v>76</v>
      </c>
      <c r="E10" s="35"/>
      <c r="F10" s="35"/>
      <c r="G10" s="35"/>
      <c r="H10" s="35"/>
      <c r="I10" s="35"/>
      <c r="J10" s="35"/>
      <c r="K10" s="35"/>
      <c r="L10" s="35"/>
      <c r="M10" s="99">
        <f>+ALTAS!P10-BAJAS!O10+MIG_IN!O10-MIG_OUT!O10</f>
        <v>0</v>
      </c>
      <c r="N10" s="99">
        <f>+ALTAS!Q10-BAJAS!P10+MIG_IN!P10-MIG_OUT!P10</f>
        <v>0</v>
      </c>
      <c r="O10" s="99">
        <f>+ALTAS!R10-BAJAS!Q10+MIG_IN!Q10-MIG_OUT!Q10</f>
        <v>0</v>
      </c>
      <c r="P10" s="99">
        <f>+ALTAS!S10-BAJAS!R10+MIG_IN!R10-MIG_OUT!R10</f>
        <v>0</v>
      </c>
      <c r="Q10" s="99">
        <f>+ALTAS!T10-BAJAS!S10+MIG_IN!S10-MIG_OUT!S10</f>
        <v>0</v>
      </c>
      <c r="R10" s="99">
        <f>+ALTAS!U10-BAJAS!T10+MIG_IN!T10-MIG_OUT!T10</f>
        <v>0</v>
      </c>
      <c r="S10" s="99">
        <f>+ALTAS!V10-BAJAS!U10+MIG_IN!U10-MIG_OUT!U10</f>
        <v>0</v>
      </c>
      <c r="T10" s="99">
        <f>+ALTAS!W10-BAJAS!V10+MIG_IN!V10-MIG_OUT!V10</f>
        <v>0</v>
      </c>
      <c r="U10" s="99">
        <f>+ALTAS!X10-BAJAS!W10+MIG_IN!W10-MIG_OUT!W10</f>
        <v>0</v>
      </c>
      <c r="V10" s="99">
        <f>+ALTAS!Y10-BAJAS!X10+MIG_IN!X10-MIG_OUT!X10</f>
        <v>0</v>
      </c>
      <c r="W10" s="99">
        <f>+ALTAS!Z10-BAJAS!Y10+MIG_IN!Y10-MIG_OUT!Y10</f>
        <v>0</v>
      </c>
      <c r="X10" s="99">
        <f>+ALTAS!AA10-BAJAS!Z10+MIG_IN!Z10-MIG_OUT!Z10</f>
        <v>0</v>
      </c>
      <c r="Y10" s="99">
        <f>+ALTAS!AB10-BAJAS!AA10+MIG_IN!AA10-MIG_OUT!AA10</f>
        <v>0</v>
      </c>
      <c r="Z10" s="99">
        <f>+ALTAS!AC10-BAJAS!AB10+MIG_IN!AB10-MIG_OUT!AB10</f>
        <v>0</v>
      </c>
      <c r="AA10" s="99">
        <f>+ALTAS!AD10-BAJAS!AC10+MIG_IN!AC10-MIG_OUT!AC10</f>
        <v>0</v>
      </c>
      <c r="AB10" s="99">
        <f>+ALTAS!AE10-BAJAS!AD10+MIG_IN!AD10-MIG_OUT!AD10</f>
        <v>0</v>
      </c>
      <c r="AC10" s="99">
        <f>+ALTAS!AF10-BAJAS!AE10+MIG_IN!AE10-MIG_OUT!AE10</f>
        <v>0</v>
      </c>
      <c r="AD10" s="104">
        <f t="shared" si="8"/>
        <v>0</v>
      </c>
      <c r="AE10" s="105">
        <f t="shared" si="9"/>
        <v>0</v>
      </c>
      <c r="AJ10" s="35"/>
      <c r="AK10" s="35"/>
      <c r="AL10" s="35"/>
      <c r="AM10" s="35"/>
      <c r="AN10" s="35"/>
      <c r="AO10" s="35"/>
      <c r="AP10" s="35"/>
      <c r="AQ10" s="35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47"/>
      <c r="BI10" s="48"/>
    </row>
    <row r="11" spans="1:61" ht="15" customHeight="1" outlineLevel="1">
      <c r="A11" s="221"/>
      <c r="B11" s="223"/>
      <c r="C11" s="225"/>
      <c r="D11" s="12" t="s">
        <v>55</v>
      </c>
      <c r="E11" s="35"/>
      <c r="F11" s="35"/>
      <c r="G11" s="35"/>
      <c r="H11" s="35"/>
      <c r="I11" s="35"/>
      <c r="J11" s="35"/>
      <c r="K11" s="35"/>
      <c r="L11" s="35"/>
      <c r="M11" s="99">
        <f>+ALTAS!P11-BAJAS!O11+MIG_IN!O11-MIG_OUT!O11</f>
        <v>0</v>
      </c>
      <c r="N11" s="99">
        <f>+ALTAS!Q11-BAJAS!P11+MIG_IN!P11-MIG_OUT!P11</f>
        <v>0</v>
      </c>
      <c r="O11" s="99">
        <f>+ALTAS!R11-BAJAS!Q11+MIG_IN!Q11-MIG_OUT!Q11</f>
        <v>5</v>
      </c>
      <c r="P11" s="99">
        <f>+ALTAS!S11-BAJAS!R11+MIG_IN!R11-MIG_OUT!R11</f>
        <v>3</v>
      </c>
      <c r="Q11" s="99">
        <f>+ALTAS!T11-BAJAS!S11+MIG_IN!S11-MIG_OUT!S11</f>
        <v>0</v>
      </c>
      <c r="R11" s="99">
        <f>+ALTAS!U11-BAJAS!T11+MIG_IN!T11-MIG_OUT!T11</f>
        <v>10</v>
      </c>
      <c r="S11" s="99">
        <f>+ALTAS!V11-BAJAS!U11+MIG_IN!U11-MIG_OUT!U11</f>
        <v>14</v>
      </c>
      <c r="T11" s="99">
        <f>+ALTAS!W11-BAJAS!V11+MIG_IN!V11-MIG_OUT!V11</f>
        <v>-2</v>
      </c>
      <c r="U11" s="99">
        <f>+ALTAS!X11-BAJAS!W11+MIG_IN!W11-MIG_OUT!W11</f>
        <v>4</v>
      </c>
      <c r="V11" s="99">
        <f>+ALTAS!Y11-BAJAS!X11+MIG_IN!X11-MIG_OUT!X11</f>
        <v>5</v>
      </c>
      <c r="W11" s="99">
        <f>+ALTAS!Z11-BAJAS!Y11+MIG_IN!Y11-MIG_OUT!Y11</f>
        <v>5</v>
      </c>
      <c r="X11" s="99">
        <f>+ALTAS!AA11-BAJAS!Z11+MIG_IN!Z11-MIG_OUT!Z11</f>
        <v>-8</v>
      </c>
      <c r="Y11" s="99">
        <f>+ALTAS!AB11-BAJAS!AA11+MIG_IN!AA11-MIG_OUT!AA11</f>
        <v>3</v>
      </c>
      <c r="Z11" s="99">
        <f>+ALTAS!AC11-BAJAS!AB11+MIG_IN!AB11-MIG_OUT!AB11</f>
        <v>0</v>
      </c>
      <c r="AA11" s="99">
        <f>+ALTAS!AD11-BAJAS!AC11+MIG_IN!AC11-MIG_OUT!AC11</f>
        <v>0</v>
      </c>
      <c r="AB11" s="99">
        <f>+ALTAS!AE11-BAJAS!AD11+MIG_IN!AD11-MIG_OUT!AD11</f>
        <v>0</v>
      </c>
      <c r="AC11" s="99">
        <f>+ALTAS!AF11-BAJAS!AE11+MIG_IN!AE11-MIG_OUT!AE11</f>
        <v>1</v>
      </c>
      <c r="AD11" s="104">
        <f t="shared" si="8"/>
        <v>8</v>
      </c>
      <c r="AE11" s="105">
        <f t="shared" si="9"/>
        <v>31</v>
      </c>
      <c r="AJ11" s="35"/>
      <c r="AK11" s="35"/>
      <c r="AL11" s="35"/>
      <c r="AM11" s="35"/>
      <c r="AN11" s="35"/>
      <c r="AO11" s="35"/>
      <c r="AP11" s="35"/>
      <c r="AQ11" s="35"/>
      <c r="AR11" s="22">
        <v>9</v>
      </c>
      <c r="AS11" s="22">
        <v>41.4</v>
      </c>
      <c r="AT11" s="22">
        <v>41.4</v>
      </c>
      <c r="AU11" s="22">
        <v>15.3</v>
      </c>
      <c r="AV11" s="22">
        <v>75.600000000000009</v>
      </c>
      <c r="AW11" s="22">
        <v>74.600000000000009</v>
      </c>
      <c r="AX11" s="22">
        <v>73.600000000000009</v>
      </c>
      <c r="AY11" s="22">
        <v>73.600000000000009</v>
      </c>
      <c r="AZ11" s="22">
        <v>72.600000000000009</v>
      </c>
      <c r="BA11" s="22">
        <v>72.600000000000009</v>
      </c>
      <c r="BB11" s="22">
        <v>72.600000000000009</v>
      </c>
      <c r="BC11" s="22">
        <v>4.2</v>
      </c>
      <c r="BD11" s="22">
        <v>108.4</v>
      </c>
      <c r="BE11" s="22">
        <v>108.4</v>
      </c>
      <c r="BF11" s="22">
        <v>107.4</v>
      </c>
      <c r="BG11" s="22">
        <v>107.4</v>
      </c>
      <c r="BH11" s="47">
        <v>107.1</v>
      </c>
      <c r="BI11" s="48">
        <v>951</v>
      </c>
    </row>
    <row r="12" spans="1:61" ht="15" customHeight="1" outlineLevel="1">
      <c r="A12" s="221"/>
      <c r="B12" s="223"/>
      <c r="C12" s="225"/>
      <c r="D12" s="12" t="s">
        <v>56</v>
      </c>
      <c r="E12" s="35"/>
      <c r="F12" s="35"/>
      <c r="G12" s="35"/>
      <c r="H12" s="35"/>
      <c r="I12" s="35"/>
      <c r="J12" s="35"/>
      <c r="K12" s="35"/>
      <c r="L12" s="35"/>
      <c r="M12" s="99">
        <f>+ALTAS!P12-BAJAS!O12+MIG_IN!O12-MIG_OUT!O12</f>
        <v>0</v>
      </c>
      <c r="N12" s="99">
        <f>+ALTAS!Q12-BAJAS!P12+MIG_IN!P12-MIG_OUT!P12</f>
        <v>0</v>
      </c>
      <c r="O12" s="99">
        <f>+ALTAS!R12-BAJAS!Q12+MIG_IN!Q12-MIG_OUT!Q12</f>
        <v>0</v>
      </c>
      <c r="P12" s="99">
        <f>+ALTAS!S12-BAJAS!R12+MIG_IN!R12-MIG_OUT!R12</f>
        <v>0</v>
      </c>
      <c r="Q12" s="99">
        <f>+ALTAS!T12-BAJAS!S12+MIG_IN!S12-MIG_OUT!S12</f>
        <v>0</v>
      </c>
      <c r="R12" s="99">
        <f>+ALTAS!U12-BAJAS!T12+MIG_IN!T12-MIG_OUT!T12</f>
        <v>2</v>
      </c>
      <c r="S12" s="99">
        <f>+ALTAS!V12-BAJAS!U12+MIG_IN!U12-MIG_OUT!U12</f>
        <v>0</v>
      </c>
      <c r="T12" s="99">
        <f>+ALTAS!W12-BAJAS!V12+MIG_IN!V12-MIG_OUT!V12</f>
        <v>0</v>
      </c>
      <c r="U12" s="99">
        <f>+ALTAS!X12-BAJAS!W12+MIG_IN!W12-MIG_OUT!W12</f>
        <v>0</v>
      </c>
      <c r="V12" s="99">
        <f>+ALTAS!Y12-BAJAS!X12+MIG_IN!X12-MIG_OUT!X12</f>
        <v>3</v>
      </c>
      <c r="W12" s="99">
        <f>+ALTAS!Z12-BAJAS!Y12+MIG_IN!Y12-MIG_OUT!Y12</f>
        <v>-2</v>
      </c>
      <c r="X12" s="99">
        <f>+ALTAS!AA12-BAJAS!Z12+MIG_IN!Z12-MIG_OUT!Z12</f>
        <v>0</v>
      </c>
      <c r="Y12" s="99">
        <f>+ALTAS!AB12-BAJAS!AA12+MIG_IN!AA12-MIG_OUT!AA12</f>
        <v>0</v>
      </c>
      <c r="Z12" s="99">
        <f>+ALTAS!AC12-BAJAS!AB12+MIG_IN!AB12-MIG_OUT!AB12</f>
        <v>0</v>
      </c>
      <c r="AA12" s="99">
        <f>+ALTAS!AD12-BAJAS!AC12+MIG_IN!AC12-MIG_OUT!AC12</f>
        <v>0</v>
      </c>
      <c r="AB12" s="99">
        <f>+ALTAS!AE12-BAJAS!AD12+MIG_IN!AD12-MIG_OUT!AD12</f>
        <v>2</v>
      </c>
      <c r="AC12" s="99">
        <f>+ALTAS!AF12-BAJAS!AE12+MIG_IN!AE12-MIG_OUT!AE12</f>
        <v>0</v>
      </c>
      <c r="AD12" s="104">
        <f t="shared" si="8"/>
        <v>0</v>
      </c>
      <c r="AE12" s="105">
        <f t="shared" si="9"/>
        <v>5</v>
      </c>
      <c r="AJ12" s="35"/>
      <c r="AK12" s="35"/>
      <c r="AL12" s="35"/>
      <c r="AM12" s="35"/>
      <c r="AN12" s="35"/>
      <c r="AO12" s="35"/>
      <c r="AP12" s="35"/>
      <c r="AQ12" s="35"/>
      <c r="AR12" s="22">
        <v>12.6</v>
      </c>
      <c r="AS12" s="22">
        <v>62.1</v>
      </c>
      <c r="AT12" s="22">
        <v>62.1</v>
      </c>
      <c r="AU12" s="22">
        <v>22.5</v>
      </c>
      <c r="AV12" s="22">
        <v>112.4</v>
      </c>
      <c r="AW12" s="22">
        <v>112.4</v>
      </c>
      <c r="AX12" s="22">
        <v>110.4</v>
      </c>
      <c r="AY12" s="22">
        <v>110.4</v>
      </c>
      <c r="AZ12" s="22">
        <v>109.4</v>
      </c>
      <c r="BA12" s="22">
        <v>108.4</v>
      </c>
      <c r="BB12" s="22">
        <v>107.4</v>
      </c>
      <c r="BC12" s="22">
        <v>5.7000000000000011</v>
      </c>
      <c r="BD12" s="22">
        <v>161.1</v>
      </c>
      <c r="BE12" s="22">
        <v>160.1</v>
      </c>
      <c r="BF12" s="22">
        <v>159.1</v>
      </c>
      <c r="BG12" s="22">
        <v>158.1</v>
      </c>
      <c r="BH12" s="47">
        <v>159.30000000000001</v>
      </c>
      <c r="BI12" s="48">
        <v>1414.8999999999999</v>
      </c>
    </row>
    <row r="13" spans="1:61" ht="15" customHeight="1" outlineLevel="1">
      <c r="A13" s="221"/>
      <c r="B13" s="223"/>
      <c r="C13" s="225"/>
      <c r="D13" s="12" t="s">
        <v>57</v>
      </c>
      <c r="E13" s="35"/>
      <c r="F13" s="35"/>
      <c r="G13" s="35"/>
      <c r="H13" s="35"/>
      <c r="I13" s="35"/>
      <c r="J13" s="35"/>
      <c r="K13" s="35"/>
      <c r="L13" s="35"/>
      <c r="M13" s="99">
        <f>+ALTAS!P13-BAJAS!O13+MIG_IN!O13-MIG_OUT!O13</f>
        <v>0</v>
      </c>
      <c r="N13" s="99">
        <f>+ALTAS!Q13-BAJAS!P13+MIG_IN!P13-MIG_OUT!P13</f>
        <v>0</v>
      </c>
      <c r="O13" s="99">
        <f>+ALTAS!R13-BAJAS!Q13+MIG_IN!Q13-MIG_OUT!Q13</f>
        <v>0</v>
      </c>
      <c r="P13" s="99">
        <f>+ALTAS!S13-BAJAS!R13+MIG_IN!R13-MIG_OUT!R13</f>
        <v>1</v>
      </c>
      <c r="Q13" s="99">
        <f>+ALTAS!T13-BAJAS!S13+MIG_IN!S13-MIG_OUT!S13</f>
        <v>0</v>
      </c>
      <c r="R13" s="99">
        <f>+ALTAS!U13-BAJAS!T13+MIG_IN!T13-MIG_OUT!T13</f>
        <v>0</v>
      </c>
      <c r="S13" s="99">
        <f>+ALTAS!V13-BAJAS!U13+MIG_IN!U13-MIG_OUT!U13</f>
        <v>0</v>
      </c>
      <c r="T13" s="99">
        <f>+ALTAS!W13-BAJAS!V13+MIG_IN!V13-MIG_OUT!V13</f>
        <v>0</v>
      </c>
      <c r="U13" s="99">
        <f>+ALTAS!X13-BAJAS!W13+MIG_IN!W13-MIG_OUT!W13</f>
        <v>4</v>
      </c>
      <c r="V13" s="99">
        <f>+ALTAS!Y13-BAJAS!X13+MIG_IN!X13-MIG_OUT!X13</f>
        <v>3</v>
      </c>
      <c r="W13" s="99">
        <f>+ALTAS!Z13-BAJAS!Y13+MIG_IN!Y13-MIG_OUT!Y13</f>
        <v>1</v>
      </c>
      <c r="X13" s="99">
        <f>+ALTAS!AA13-BAJAS!Z13+MIG_IN!Z13-MIG_OUT!Z13</f>
        <v>0</v>
      </c>
      <c r="Y13" s="99">
        <f>+ALTAS!AB13-BAJAS!AA13+MIG_IN!AA13-MIG_OUT!AA13</f>
        <v>4</v>
      </c>
      <c r="Z13" s="99">
        <f>+ALTAS!AC13-BAJAS!AB13+MIG_IN!AB13-MIG_OUT!AB13</f>
        <v>1</v>
      </c>
      <c r="AA13" s="99">
        <f>+ALTAS!AD13-BAJAS!AC13+MIG_IN!AC13-MIG_OUT!AC13</f>
        <v>0</v>
      </c>
      <c r="AB13" s="99">
        <f>+ALTAS!AE13-BAJAS!AD13+MIG_IN!AD13-MIG_OUT!AD13</f>
        <v>0</v>
      </c>
      <c r="AC13" s="99">
        <f>+ALTAS!AF13-BAJAS!AE13+MIG_IN!AE13-MIG_OUT!AE13</f>
        <v>10</v>
      </c>
      <c r="AD13" s="104">
        <f t="shared" si="8"/>
        <v>1</v>
      </c>
      <c r="AE13" s="105">
        <f t="shared" si="9"/>
        <v>13</v>
      </c>
      <c r="AJ13" s="35"/>
      <c r="AK13" s="35"/>
      <c r="AL13" s="35"/>
      <c r="AM13" s="35"/>
      <c r="AN13" s="35"/>
      <c r="AO13" s="35"/>
      <c r="AP13" s="35"/>
      <c r="AQ13" s="35"/>
      <c r="AR13" s="22">
        <v>21.6</v>
      </c>
      <c r="AS13" s="22">
        <v>104.4</v>
      </c>
      <c r="AT13" s="22">
        <v>103.4</v>
      </c>
      <c r="AU13" s="22">
        <v>36.800000000000004</v>
      </c>
      <c r="AV13" s="22">
        <v>188</v>
      </c>
      <c r="AW13" s="22">
        <v>188</v>
      </c>
      <c r="AX13" s="22">
        <v>185</v>
      </c>
      <c r="AY13" s="22">
        <v>183</v>
      </c>
      <c r="AZ13" s="22">
        <v>182</v>
      </c>
      <c r="BA13" s="22">
        <v>180</v>
      </c>
      <c r="BB13" s="22">
        <v>180</v>
      </c>
      <c r="BC13" s="22">
        <v>9.9000000000000021</v>
      </c>
      <c r="BD13" s="22">
        <v>268.5</v>
      </c>
      <c r="BE13" s="22">
        <v>266.5</v>
      </c>
      <c r="BF13" s="22">
        <v>264.5</v>
      </c>
      <c r="BG13" s="22">
        <v>261.5</v>
      </c>
      <c r="BH13" s="47">
        <v>266.2</v>
      </c>
      <c r="BI13" s="48">
        <v>2356.9</v>
      </c>
    </row>
    <row r="14" spans="1:61" ht="15" customHeight="1" outlineLevel="1">
      <c r="A14" s="221"/>
      <c r="B14" s="223"/>
      <c r="C14" s="225"/>
      <c r="D14" s="12" t="s">
        <v>75</v>
      </c>
      <c r="E14" s="35"/>
      <c r="F14" s="35"/>
      <c r="G14" s="35"/>
      <c r="H14" s="35"/>
      <c r="I14" s="35"/>
      <c r="J14" s="35"/>
      <c r="K14" s="35"/>
      <c r="L14" s="35"/>
      <c r="M14" s="99">
        <f>+ALTAS!P15-BAJAS!O14+MIG_IN!O14-MIG_OUT!O14</f>
        <v>0</v>
      </c>
      <c r="N14" s="99">
        <f>+ALTAS!Q15-BAJAS!P14+MIG_IN!P14-MIG_OUT!P14</f>
        <v>0</v>
      </c>
      <c r="O14" s="99">
        <f>+ALTAS!R15-BAJAS!Q14+MIG_IN!Q14-MIG_OUT!Q14</f>
        <v>0</v>
      </c>
      <c r="P14" s="99">
        <f>+ALTAS!S15-BAJAS!R14+MIG_IN!R14-MIG_OUT!R14</f>
        <v>0</v>
      </c>
      <c r="Q14" s="99">
        <f>+ALTAS!T15-BAJAS!S14+MIG_IN!S14-MIG_OUT!S14</f>
        <v>0</v>
      </c>
      <c r="R14" s="99">
        <f>+ALTAS!U15-BAJAS!T14+MIG_IN!T14-MIG_OUT!T14</f>
        <v>0</v>
      </c>
      <c r="S14" s="99">
        <f>+ALTAS!V15-BAJAS!U14+MIG_IN!U14-MIG_OUT!U14</f>
        <v>0</v>
      </c>
      <c r="T14" s="99">
        <f>+ALTAS!W15-BAJAS!V14+MIG_IN!V14-MIG_OUT!V14</f>
        <v>0</v>
      </c>
      <c r="U14" s="99">
        <f>+ALTAS!X15-BAJAS!W14+MIG_IN!W14-MIG_OUT!W14</f>
        <v>0</v>
      </c>
      <c r="V14" s="99">
        <f>+ALTAS!Y15-BAJAS!X14+MIG_IN!X14-MIG_OUT!X14</f>
        <v>0</v>
      </c>
      <c r="W14" s="99">
        <f>+ALTAS!Z15-BAJAS!Y14+MIG_IN!Y14-MIG_OUT!Y14</f>
        <v>0</v>
      </c>
      <c r="X14" s="99">
        <f>+ALTAS!AA15-BAJAS!Z14+MIG_IN!Z14-MIG_OUT!Z14</f>
        <v>0</v>
      </c>
      <c r="Y14" s="99">
        <f>+ALTAS!AB15-BAJAS!AA14+MIG_IN!AA14-MIG_OUT!AA14</f>
        <v>0</v>
      </c>
      <c r="Z14" s="99">
        <f>+ALTAS!AC15-BAJAS!AB14+MIG_IN!AB14-MIG_OUT!AB14</f>
        <v>0</v>
      </c>
      <c r="AA14" s="99">
        <f>+ALTAS!AD15-BAJAS!AC14+MIG_IN!AC14-MIG_OUT!AC14</f>
        <v>0</v>
      </c>
      <c r="AB14" s="99">
        <f>+ALTAS!AE15-BAJAS!AD14+MIG_IN!AD14-MIG_OUT!AD14</f>
        <v>0</v>
      </c>
      <c r="AC14" s="99">
        <f>+ALTAS!AF15-BAJAS!AE14+MIG_IN!AE14-MIG_OUT!AE14</f>
        <v>0</v>
      </c>
      <c r="AD14" s="104">
        <f t="shared" si="8"/>
        <v>0</v>
      </c>
      <c r="AE14" s="105">
        <f t="shared" si="9"/>
        <v>0</v>
      </c>
      <c r="AJ14" s="35"/>
      <c r="AK14" s="35"/>
      <c r="AL14" s="35"/>
      <c r="AM14" s="35"/>
      <c r="AN14" s="35"/>
      <c r="AO14" s="35"/>
      <c r="AP14" s="35"/>
      <c r="AQ14" s="35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47"/>
      <c r="BI14" s="48"/>
    </row>
    <row r="15" spans="1:61" ht="15" customHeight="1" outlineLevel="1">
      <c r="A15" s="221"/>
      <c r="B15" s="223"/>
      <c r="C15" s="225"/>
      <c r="D15" s="12" t="s">
        <v>78</v>
      </c>
      <c r="E15" s="35"/>
      <c r="F15" s="35"/>
      <c r="G15" s="35"/>
      <c r="H15" s="35"/>
      <c r="I15" s="35"/>
      <c r="J15" s="35"/>
      <c r="K15" s="35"/>
      <c r="L15" s="35"/>
      <c r="M15" s="99">
        <f>+ALTAS!P16-BAJAS!O15+MIG_IN!O15-MIG_OUT!O15</f>
        <v>0</v>
      </c>
      <c r="N15" s="99">
        <f>+ALTAS!Q16-BAJAS!P15+MIG_IN!P15-MIG_OUT!P15</f>
        <v>0</v>
      </c>
      <c r="O15" s="99">
        <f>+ALTAS!R16-BAJAS!Q15+MIG_IN!Q15-MIG_OUT!Q15</f>
        <v>0</v>
      </c>
      <c r="P15" s="99">
        <f>+ALTAS!S16-BAJAS!R15+MIG_IN!R15-MIG_OUT!R15</f>
        <v>0</v>
      </c>
      <c r="Q15" s="99">
        <f>+ALTAS!T16-BAJAS!S15+MIG_IN!S15-MIG_OUT!S15</f>
        <v>0</v>
      </c>
      <c r="R15" s="99">
        <f>+ALTAS!U16-BAJAS!T15+MIG_IN!T15-MIG_OUT!T15</f>
        <v>0</v>
      </c>
      <c r="S15" s="99">
        <f>+ALTAS!V16-BAJAS!U15+MIG_IN!U15-MIG_OUT!U15</f>
        <v>0</v>
      </c>
      <c r="T15" s="99">
        <f>+ALTAS!W16-BAJAS!V15+MIG_IN!V15-MIG_OUT!V15</f>
        <v>0</v>
      </c>
      <c r="U15" s="99">
        <f>+ALTAS!X16-BAJAS!W15+MIG_IN!W15-MIG_OUT!W15</f>
        <v>0</v>
      </c>
      <c r="V15" s="99">
        <f>+ALTAS!Y16-BAJAS!X15+MIG_IN!X15-MIG_OUT!X15</f>
        <v>0</v>
      </c>
      <c r="W15" s="99">
        <f>+ALTAS!Z16-BAJAS!Y15+MIG_IN!Y15-MIG_OUT!Y15</f>
        <v>0</v>
      </c>
      <c r="X15" s="99">
        <f>+ALTAS!AA16-BAJAS!Z15+MIG_IN!Z15-MIG_OUT!Z15</f>
        <v>0</v>
      </c>
      <c r="Y15" s="99">
        <f>+ALTAS!AB16-BAJAS!AA15+MIG_IN!AA15-MIG_OUT!AA15</f>
        <v>0</v>
      </c>
      <c r="Z15" s="99">
        <f>+ALTAS!AC16-BAJAS!AB15+MIG_IN!AB15-MIG_OUT!AB15</f>
        <v>0</v>
      </c>
      <c r="AA15" s="99">
        <f>+ALTAS!AD16-BAJAS!AC15+MIG_IN!AC15-MIG_OUT!AC15</f>
        <v>0</v>
      </c>
      <c r="AB15" s="99">
        <f>+ALTAS!AE16-BAJAS!AD15+MIG_IN!AD15-MIG_OUT!AD15</f>
        <v>0</v>
      </c>
      <c r="AC15" s="99">
        <f>+ALTAS!AF16-BAJAS!AE15+MIG_IN!AE15-MIG_OUT!AE15</f>
        <v>0</v>
      </c>
      <c r="AD15" s="104">
        <f t="shared" si="8"/>
        <v>0</v>
      </c>
      <c r="AE15" s="105">
        <f t="shared" si="9"/>
        <v>0</v>
      </c>
      <c r="AJ15" s="35"/>
      <c r="AK15" s="35"/>
      <c r="AL15" s="35"/>
      <c r="AM15" s="35"/>
      <c r="AN15" s="35"/>
      <c r="AO15" s="35"/>
      <c r="AP15" s="35"/>
      <c r="AQ15" s="35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47"/>
      <c r="BI15" s="48"/>
    </row>
    <row r="16" spans="1:61" ht="15" customHeight="1" outlineLevel="1">
      <c r="A16" s="221"/>
      <c r="B16" s="223"/>
      <c r="C16" s="225"/>
      <c r="D16" s="12" t="s">
        <v>95</v>
      </c>
      <c r="E16" s="35"/>
      <c r="F16" s="35"/>
      <c r="G16" s="35"/>
      <c r="H16" s="35"/>
      <c r="I16" s="35"/>
      <c r="J16" s="35"/>
      <c r="K16" s="35"/>
      <c r="L16" s="35"/>
      <c r="M16" s="99">
        <f>+ALTAS!P17-BAJAS!O16+MIG_IN!O16-MIG_OUT!O16</f>
        <v>0</v>
      </c>
      <c r="N16" s="99">
        <f>+ALTAS!Q17-BAJAS!P16+MIG_IN!P16-MIG_OUT!P16</f>
        <v>0</v>
      </c>
      <c r="O16" s="99">
        <f>+ALTAS!R17-BAJAS!Q16+MIG_IN!Q16-MIG_OUT!Q16</f>
        <v>0</v>
      </c>
      <c r="P16" s="99">
        <f>+ALTAS!S17-BAJAS!R16+MIG_IN!R16-MIG_OUT!R16</f>
        <v>0</v>
      </c>
      <c r="Q16" s="99">
        <f>+ALTAS!T17-BAJAS!S16+MIG_IN!S16-MIG_OUT!S16</f>
        <v>0</v>
      </c>
      <c r="R16" s="99">
        <f>+ALTAS!U17-BAJAS!T16+MIG_IN!T16-MIG_OUT!T16</f>
        <v>0</v>
      </c>
      <c r="S16" s="99">
        <f>+ALTAS!V17-BAJAS!U16+MIG_IN!U16-MIG_OUT!U16</f>
        <v>0</v>
      </c>
      <c r="T16" s="99">
        <f>+ALTAS!W17-BAJAS!V16+MIG_IN!V16-MIG_OUT!V16</f>
        <v>0</v>
      </c>
      <c r="U16" s="99">
        <f>+ALTAS!X17-BAJAS!W16+MIG_IN!W16-MIG_OUT!W16</f>
        <v>0</v>
      </c>
      <c r="V16" s="99">
        <f>+ALTAS!Y17-BAJAS!X16+MIG_IN!X16-MIG_OUT!X16</f>
        <v>0</v>
      </c>
      <c r="W16" s="99">
        <f>+ALTAS!Z17-BAJAS!Y16+MIG_IN!Y16-MIG_OUT!Y16</f>
        <v>0</v>
      </c>
      <c r="X16" s="99">
        <f>+ALTAS!AA17-BAJAS!Z16+MIG_IN!Z16-MIG_OUT!Z16</f>
        <v>0</v>
      </c>
      <c r="Y16" s="99">
        <f>+ALTAS!AB17-BAJAS!AA16+MIG_IN!AA16-MIG_OUT!AA16</f>
        <v>0</v>
      </c>
      <c r="Z16" s="99">
        <f>+ALTAS!AC17-BAJAS!AB16+MIG_IN!AB16-MIG_OUT!AB16</f>
        <v>0</v>
      </c>
      <c r="AA16" s="99">
        <f>+ALTAS!AD17-BAJAS!AC16+MIG_IN!AC16-MIG_OUT!AC16</f>
        <v>0</v>
      </c>
      <c r="AB16" s="99">
        <f>+ALTAS!AE17-BAJAS!AD16+MIG_IN!AD16-MIG_OUT!AD16</f>
        <v>0</v>
      </c>
      <c r="AC16" s="99">
        <f>+ALTAS!AF17-BAJAS!AE16+MIG_IN!AE16-MIG_OUT!AE16</f>
        <v>0</v>
      </c>
      <c r="AD16" s="104">
        <f t="shared" si="8"/>
        <v>0</v>
      </c>
      <c r="AE16" s="105">
        <f t="shared" si="9"/>
        <v>0</v>
      </c>
      <c r="AJ16" s="35"/>
      <c r="AK16" s="35"/>
      <c r="AL16" s="35"/>
      <c r="AM16" s="35"/>
      <c r="AN16" s="35"/>
      <c r="AO16" s="35"/>
      <c r="AP16" s="35"/>
      <c r="AQ16" s="35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47"/>
      <c r="BI16" s="48"/>
    </row>
    <row r="17" spans="1:61" ht="15" customHeight="1" outlineLevel="1">
      <c r="A17" s="221"/>
      <c r="B17" s="223"/>
      <c r="C17" s="225"/>
      <c r="D17" s="12" t="s">
        <v>96</v>
      </c>
      <c r="E17" s="35"/>
      <c r="F17" s="35"/>
      <c r="G17" s="35"/>
      <c r="H17" s="35"/>
      <c r="I17" s="35"/>
      <c r="J17" s="35"/>
      <c r="K17" s="35"/>
      <c r="L17" s="35"/>
      <c r="M17" s="99">
        <f>+ALTAS!P18-BAJAS!O17+MIG_IN!O17-MIG_OUT!O17</f>
        <v>0</v>
      </c>
      <c r="N17" s="99">
        <f>+ALTAS!Q18-BAJAS!P17+MIG_IN!P17-MIG_OUT!P17</f>
        <v>0</v>
      </c>
      <c r="O17" s="99">
        <f>+ALTAS!R18-BAJAS!Q17+MIG_IN!Q17-MIG_OUT!Q17</f>
        <v>0</v>
      </c>
      <c r="P17" s="99">
        <f>+ALTAS!S18-BAJAS!R17+MIG_IN!R17-MIG_OUT!R17</f>
        <v>0</v>
      </c>
      <c r="Q17" s="99">
        <f>+ALTAS!T18-BAJAS!S17+MIG_IN!S17-MIG_OUT!S17</f>
        <v>0</v>
      </c>
      <c r="R17" s="99">
        <f>+ALTAS!U18-BAJAS!T17+MIG_IN!T17-MIG_OUT!T17</f>
        <v>0</v>
      </c>
      <c r="S17" s="99">
        <f>+ALTAS!V18-BAJAS!U17+MIG_IN!U17-MIG_OUT!U17</f>
        <v>0</v>
      </c>
      <c r="T17" s="99">
        <f>+ALTAS!W18-BAJAS!V17+MIG_IN!V17-MIG_OUT!V17</f>
        <v>0</v>
      </c>
      <c r="U17" s="99">
        <f>+ALTAS!X18-BAJAS!W17+MIG_IN!W17-MIG_OUT!W17</f>
        <v>0</v>
      </c>
      <c r="V17" s="99">
        <f>+ALTAS!Y18-BAJAS!X17+MIG_IN!X17-MIG_OUT!X17</f>
        <v>0</v>
      </c>
      <c r="W17" s="99">
        <f>+ALTAS!Z18-BAJAS!Y17+MIG_IN!Y17-MIG_OUT!Y17</f>
        <v>0</v>
      </c>
      <c r="X17" s="99">
        <f>+ALTAS!AA18-BAJAS!Z17+MIG_IN!Z17-MIG_OUT!Z17</f>
        <v>0</v>
      </c>
      <c r="Y17" s="99">
        <f>+ALTAS!AB18-BAJAS!AA17+MIG_IN!AA17-MIG_OUT!AA17</f>
        <v>0</v>
      </c>
      <c r="Z17" s="99">
        <f>+ALTAS!AC18-BAJAS!AB17+MIG_IN!AB17-MIG_OUT!AB17</f>
        <v>0</v>
      </c>
      <c r="AA17" s="99">
        <f>+ALTAS!AD18-BAJAS!AC17+MIG_IN!AC17-MIG_OUT!AC17</f>
        <v>0</v>
      </c>
      <c r="AB17" s="99">
        <f>+ALTAS!AE18-BAJAS!AD17+MIG_IN!AD17-MIG_OUT!AD17</f>
        <v>0</v>
      </c>
      <c r="AC17" s="99">
        <f>+ALTAS!AF18-BAJAS!AE17+MIG_IN!AE17-MIG_OUT!AE17</f>
        <v>0</v>
      </c>
      <c r="AD17" s="104">
        <f t="shared" si="8"/>
        <v>0</v>
      </c>
      <c r="AE17" s="105">
        <f t="shared" si="9"/>
        <v>0</v>
      </c>
      <c r="AJ17" s="35"/>
      <c r="AK17" s="35"/>
      <c r="AL17" s="35"/>
      <c r="AM17" s="35"/>
      <c r="AN17" s="35"/>
      <c r="AO17" s="35"/>
      <c r="AP17" s="35"/>
      <c r="AQ17" s="35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47"/>
      <c r="BI17" s="48"/>
    </row>
    <row r="18" spans="1:61" ht="15" customHeight="1">
      <c r="A18" s="221"/>
      <c r="B18" s="223"/>
      <c r="C18" s="225"/>
      <c r="D18" s="13" t="s">
        <v>90</v>
      </c>
      <c r="E18" s="36"/>
      <c r="F18" s="36"/>
      <c r="G18" s="36"/>
      <c r="H18" s="36"/>
      <c r="I18" s="36"/>
      <c r="J18" s="36"/>
      <c r="K18" s="36"/>
      <c r="L18" s="36"/>
      <c r="M18" s="36" t="str">
        <f t="shared" ref="M18:N18" si="10">+IFERROR(M9/M8,"")</f>
        <v/>
      </c>
      <c r="N18" s="36" t="str">
        <f t="shared" si="10"/>
        <v/>
      </c>
      <c r="O18" s="36">
        <f t="shared" ref="O18:AE18" si="11">+IFERROR(O9/O8,"")</f>
        <v>2.5</v>
      </c>
      <c r="P18" s="36">
        <f t="shared" si="11"/>
        <v>2</v>
      </c>
      <c r="Q18" s="36" t="str">
        <f t="shared" si="11"/>
        <v/>
      </c>
      <c r="R18" s="36">
        <f t="shared" si="11"/>
        <v>2.4</v>
      </c>
      <c r="S18" s="36">
        <f t="shared" si="11"/>
        <v>2</v>
      </c>
      <c r="T18" s="36">
        <f t="shared" si="11"/>
        <v>2</v>
      </c>
      <c r="U18" s="36" t="str">
        <f t="shared" si="11"/>
        <v/>
      </c>
      <c r="V18" s="36">
        <f t="shared" si="11"/>
        <v>2.75</v>
      </c>
      <c r="W18" s="36">
        <f t="shared" ref="W18" si="12">+IFERROR(W9/W8,"")</f>
        <v>1.3333333333333333</v>
      </c>
      <c r="X18" s="36">
        <f t="shared" si="11"/>
        <v>8</v>
      </c>
      <c r="Y18" s="36">
        <f t="shared" si="11"/>
        <v>3.5</v>
      </c>
      <c r="Z18" s="36">
        <f t="shared" si="11"/>
        <v>1</v>
      </c>
      <c r="AA18" s="36" t="str">
        <f t="shared" si="11"/>
        <v/>
      </c>
      <c r="AB18" s="36">
        <f t="shared" si="11"/>
        <v>2</v>
      </c>
      <c r="AC18" s="36">
        <f t="shared" ref="AC18" si="13">+IFERROR(AC9/AC8,"")</f>
        <v>3.6666666666666665</v>
      </c>
      <c r="AD18" s="49">
        <f t="shared" si="11"/>
        <v>2.25</v>
      </c>
      <c r="AE18" s="50">
        <f t="shared" si="11"/>
        <v>2.3333333333333335</v>
      </c>
      <c r="AJ18" s="36"/>
      <c r="AK18" s="36"/>
      <c r="AL18" s="36"/>
      <c r="AM18" s="36"/>
      <c r="AN18" s="36"/>
      <c r="AO18" s="36"/>
      <c r="AP18" s="36"/>
      <c r="AQ18" s="36"/>
      <c r="AR18" s="23">
        <v>3</v>
      </c>
      <c r="AS18" s="23">
        <v>3</v>
      </c>
      <c r="AT18" s="23">
        <v>2.985569985569986</v>
      </c>
      <c r="AU18" s="23">
        <v>2.96031746031746</v>
      </c>
      <c r="AV18" s="23">
        <v>4.2247191011235952</v>
      </c>
      <c r="AW18" s="23">
        <v>4.213483146067416</v>
      </c>
      <c r="AX18" s="23">
        <v>4.2413793103448274</v>
      </c>
      <c r="AY18" s="23">
        <v>4.2674418604651159</v>
      </c>
      <c r="AZ18" s="23">
        <v>4.2823529411764705</v>
      </c>
      <c r="BA18" s="23">
        <v>4.2976190476190474</v>
      </c>
      <c r="BB18" s="23">
        <v>4.2857142857142856</v>
      </c>
      <c r="BC18" s="23">
        <v>6.6000000000000014</v>
      </c>
      <c r="BD18" s="23">
        <v>4.3040000000000003</v>
      </c>
      <c r="BE18" s="23">
        <v>4.314516129032258</v>
      </c>
      <c r="BF18" s="23">
        <v>4.3170731707317076</v>
      </c>
      <c r="BG18" s="23">
        <v>4.3196721311475406</v>
      </c>
      <c r="BH18" s="49">
        <v>2.9887766554433224</v>
      </c>
      <c r="BI18" s="50">
        <v>4.2895549500454138</v>
      </c>
    </row>
    <row r="19" spans="1:61" ht="15" customHeight="1">
      <c r="A19" s="221"/>
      <c r="B19" s="223"/>
      <c r="C19" s="225" t="s">
        <v>49</v>
      </c>
      <c r="D19" s="10" t="s">
        <v>40</v>
      </c>
      <c r="E19" s="19"/>
      <c r="F19" s="19"/>
      <c r="G19" s="19"/>
      <c r="H19" s="19"/>
      <c r="I19" s="19"/>
      <c r="J19" s="19"/>
      <c r="K19" s="19"/>
      <c r="L19" s="19"/>
      <c r="M19" s="97">
        <f>+ALTAS!P20-BAJAS!O19+MIG_IN!O19-MIG_OUT!O19</f>
        <v>0</v>
      </c>
      <c r="N19" s="97">
        <f>+ALTAS!Q20-BAJAS!P19+MIG_IN!P19-MIG_OUT!P19</f>
        <v>0</v>
      </c>
      <c r="O19" s="97">
        <f>+ALTAS!R20-BAJAS!Q19+MIG_IN!Q19-MIG_OUT!Q19</f>
        <v>0</v>
      </c>
      <c r="P19" s="97">
        <f>+ALTAS!S20-BAJAS!R19+MIG_IN!R19-MIG_OUT!R19</f>
        <v>2</v>
      </c>
      <c r="Q19" s="97">
        <f>+ALTAS!T20-BAJAS!S19+MIG_IN!S19-MIG_OUT!S19</f>
        <v>2</v>
      </c>
      <c r="R19" s="97">
        <f>+ALTAS!U20-BAJAS!T19+MIG_IN!T19-MIG_OUT!T19</f>
        <v>0</v>
      </c>
      <c r="S19" s="97">
        <f>+ALTAS!V20-BAJAS!U19+MIG_IN!U19-MIG_OUT!U19</f>
        <v>0</v>
      </c>
      <c r="T19" s="97">
        <f>+ALTAS!W20-BAJAS!V19+MIG_IN!V19-MIG_OUT!V19</f>
        <v>0</v>
      </c>
      <c r="U19" s="97">
        <f>+ALTAS!X20-BAJAS!W19+MIG_IN!W19-MIG_OUT!W19</f>
        <v>2</v>
      </c>
      <c r="V19" s="97">
        <f>+ALTAS!Y20-BAJAS!X19+MIG_IN!X19-MIG_OUT!X19</f>
        <v>5</v>
      </c>
      <c r="W19" s="97">
        <f>+ALTAS!Z20-BAJAS!Y19+MIG_IN!Y19-MIG_OUT!Y19</f>
        <v>2</v>
      </c>
      <c r="X19" s="97">
        <f>+ALTAS!AA20-BAJAS!Z19+MIG_IN!Z19-MIG_OUT!Z19</f>
        <v>0</v>
      </c>
      <c r="Y19" s="97">
        <f>+ALTAS!AB20-BAJAS!AA19+MIG_IN!AA19-MIG_OUT!AA19</f>
        <v>4</v>
      </c>
      <c r="Z19" s="97">
        <f>+ALTAS!AC20-BAJAS!AB19+MIG_IN!AB19-MIG_OUT!AB19</f>
        <v>1</v>
      </c>
      <c r="AA19" s="97">
        <f>+ALTAS!AD20-BAJAS!AC19+MIG_IN!AC19-MIG_OUT!AC19</f>
        <v>1</v>
      </c>
      <c r="AB19" s="97">
        <f>+ALTAS!AE20-BAJAS!AD19+MIG_IN!AD19-MIG_OUT!AD19</f>
        <v>-1</v>
      </c>
      <c r="AC19" s="97">
        <f>+ALTAS!AF20-BAJAS!AE19+MIG_IN!AE19-MIG_OUT!AE19</f>
        <v>1</v>
      </c>
      <c r="AD19" s="100">
        <f t="shared" ref="AD19:AD28" si="14">+SUM(E19:P19)</f>
        <v>2</v>
      </c>
      <c r="AE19" s="101">
        <f t="shared" ref="AE19:AE28" si="15">+SUM(Q19:AB19)</f>
        <v>16</v>
      </c>
      <c r="AG19" s="124">
        <f>+SUMIF($M$1:$AB$1,"REAL",M19:AB19)</f>
        <v>18</v>
      </c>
      <c r="AJ19" s="19"/>
      <c r="AK19" s="19"/>
      <c r="AL19" s="19"/>
      <c r="AM19" s="19"/>
      <c r="AN19" s="19"/>
      <c r="AO19" s="19"/>
      <c r="AP19" s="19"/>
      <c r="AQ19" s="19"/>
      <c r="AR19" s="20">
        <v>0</v>
      </c>
      <c r="AS19" s="20">
        <v>0</v>
      </c>
      <c r="AT19" s="20">
        <v>90</v>
      </c>
      <c r="AU19" s="20">
        <v>12.6</v>
      </c>
      <c r="AV19" s="20">
        <v>45</v>
      </c>
      <c r="AW19" s="20">
        <v>45</v>
      </c>
      <c r="AX19" s="20">
        <v>44</v>
      </c>
      <c r="AY19" s="20">
        <v>43</v>
      </c>
      <c r="AZ19" s="20">
        <v>43</v>
      </c>
      <c r="BA19" s="20">
        <v>42</v>
      </c>
      <c r="BB19" s="20">
        <v>42</v>
      </c>
      <c r="BC19" s="20">
        <v>1.5</v>
      </c>
      <c r="BD19" s="20">
        <v>62.5</v>
      </c>
      <c r="BE19" s="20">
        <v>61.5</v>
      </c>
      <c r="BF19" s="20">
        <v>61.5</v>
      </c>
      <c r="BG19" s="20">
        <v>60.5</v>
      </c>
      <c r="BH19" s="44">
        <v>102.6</v>
      </c>
      <c r="BI19" s="59">
        <v>551.5</v>
      </c>
    </row>
    <row r="20" spans="1:61" ht="15" customHeight="1">
      <c r="A20" s="221"/>
      <c r="B20" s="223"/>
      <c r="C20" s="225"/>
      <c r="D20" s="11" t="s">
        <v>88</v>
      </c>
      <c r="E20" s="34"/>
      <c r="F20" s="34"/>
      <c r="G20" s="34"/>
      <c r="H20" s="34"/>
      <c r="I20" s="34"/>
      <c r="J20" s="34"/>
      <c r="K20" s="34"/>
      <c r="L20" s="34"/>
      <c r="M20" s="98">
        <f>+ALTAS!P21-BAJAS!O20+MIG_IN!O20-MIG_OUT!O20</f>
        <v>0</v>
      </c>
      <c r="N20" s="98">
        <f>+ALTAS!Q21-BAJAS!P20+MIG_IN!P20-MIG_OUT!P20</f>
        <v>0</v>
      </c>
      <c r="O20" s="98">
        <f>+ALTAS!R21-BAJAS!Q20+MIG_IN!Q20-MIG_OUT!Q20</f>
        <v>0</v>
      </c>
      <c r="P20" s="98">
        <f>+ALTAS!S21-BAJAS!R20+MIG_IN!R20-MIG_OUT!R20</f>
        <v>2</v>
      </c>
      <c r="Q20" s="98">
        <f>+ALTAS!T21-BAJAS!S20+MIG_IN!S20-MIG_OUT!S20</f>
        <v>2</v>
      </c>
      <c r="R20" s="98">
        <f>+ALTAS!U21-BAJAS!T20+MIG_IN!T20-MIG_OUT!T20</f>
        <v>0</v>
      </c>
      <c r="S20" s="98">
        <f>+ALTAS!V21-BAJAS!U20+MIG_IN!U20-MIG_OUT!U20</f>
        <v>0</v>
      </c>
      <c r="T20" s="98">
        <f>+ALTAS!W21-BAJAS!V20+MIG_IN!V20-MIG_OUT!V20</f>
        <v>0</v>
      </c>
      <c r="U20" s="98">
        <f>+ALTAS!X21-BAJAS!W20+MIG_IN!W20-MIG_OUT!W20</f>
        <v>5</v>
      </c>
      <c r="V20" s="98">
        <f>+ALTAS!Y21-BAJAS!X20+MIG_IN!X20-MIG_OUT!X20</f>
        <v>13</v>
      </c>
      <c r="W20" s="98">
        <f>+ALTAS!Z21-BAJAS!Y20+MIG_IN!Y20-MIG_OUT!Y20</f>
        <v>3</v>
      </c>
      <c r="X20" s="98">
        <f>+ALTAS!AA21-BAJAS!Z20+MIG_IN!Z20-MIG_OUT!Z20</f>
        <v>0</v>
      </c>
      <c r="Y20" s="98">
        <f>+ALTAS!AB21-BAJAS!AA20+MIG_IN!AA20-MIG_OUT!AA20</f>
        <v>53</v>
      </c>
      <c r="Z20" s="98">
        <f>+ALTAS!AC21-BAJAS!AB20+MIG_IN!AB20-MIG_OUT!AB20</f>
        <v>25</v>
      </c>
      <c r="AA20" s="98">
        <f>+ALTAS!AD21-BAJAS!AC20+MIG_IN!AC20-MIG_OUT!AC20</f>
        <v>2</v>
      </c>
      <c r="AB20" s="98">
        <f>+ALTAS!AE21-BAJAS!AD20+MIG_IN!AD20-MIG_OUT!AD20</f>
        <v>-1</v>
      </c>
      <c r="AC20" s="98">
        <f>+ALTAS!AF21-BAJAS!AE20+MIG_IN!AE20-MIG_OUT!AE20</f>
        <v>1</v>
      </c>
      <c r="AD20" s="102">
        <f t="shared" si="14"/>
        <v>2</v>
      </c>
      <c r="AE20" s="103">
        <f t="shared" si="15"/>
        <v>102</v>
      </c>
      <c r="AG20" s="124">
        <f>+SUMIF($M$1:$AB$1,"REAL",M20:AB20)</f>
        <v>104</v>
      </c>
      <c r="AJ20" s="34"/>
      <c r="AK20" s="34"/>
      <c r="AL20" s="34"/>
      <c r="AM20" s="34"/>
      <c r="AN20" s="34"/>
      <c r="AO20" s="34"/>
      <c r="AP20" s="34"/>
      <c r="AQ20" s="34"/>
      <c r="AR20" s="21">
        <v>0</v>
      </c>
      <c r="AS20" s="21">
        <v>0</v>
      </c>
      <c r="AT20" s="21">
        <v>135.88999999999999</v>
      </c>
      <c r="AU20" s="21">
        <v>104.3</v>
      </c>
      <c r="AV20" s="21">
        <v>188</v>
      </c>
      <c r="AW20" s="21">
        <v>188</v>
      </c>
      <c r="AX20" s="21">
        <v>185</v>
      </c>
      <c r="AY20" s="21">
        <v>183</v>
      </c>
      <c r="AZ20" s="21">
        <v>182</v>
      </c>
      <c r="BA20" s="21">
        <v>181</v>
      </c>
      <c r="BB20" s="21">
        <v>180</v>
      </c>
      <c r="BC20" s="21">
        <v>9.9000000000000021</v>
      </c>
      <c r="BD20" s="21">
        <v>268.5</v>
      </c>
      <c r="BE20" s="21">
        <v>266.5</v>
      </c>
      <c r="BF20" s="21">
        <v>264.5</v>
      </c>
      <c r="BG20" s="21">
        <v>262.5</v>
      </c>
      <c r="BH20" s="45">
        <v>240.19</v>
      </c>
      <c r="BI20" s="46">
        <v>2358.9</v>
      </c>
    </row>
    <row r="21" spans="1:61" ht="15" customHeight="1" outlineLevel="1">
      <c r="A21" s="221"/>
      <c r="B21" s="223"/>
      <c r="C21" s="225"/>
      <c r="D21" s="12" t="s">
        <v>77</v>
      </c>
      <c r="E21" s="35"/>
      <c r="F21" s="35"/>
      <c r="G21" s="35"/>
      <c r="H21" s="35"/>
      <c r="I21" s="35"/>
      <c r="J21" s="35"/>
      <c r="K21" s="35"/>
      <c r="L21" s="35"/>
      <c r="M21" s="99">
        <f>+ALTAS!P22-BAJAS!O21+MIG_IN!O21-MIG_OUT!O21</f>
        <v>0</v>
      </c>
      <c r="N21" s="99">
        <f>+ALTAS!Q22-BAJAS!P21+MIG_IN!P21-MIG_OUT!P21</f>
        <v>0</v>
      </c>
      <c r="O21" s="99">
        <f>+ALTAS!R22-BAJAS!Q21+MIG_IN!Q21-MIG_OUT!Q21</f>
        <v>0</v>
      </c>
      <c r="P21" s="99">
        <f>+ALTAS!S22-BAJAS!R21+MIG_IN!R21-MIG_OUT!R21</f>
        <v>0</v>
      </c>
      <c r="Q21" s="99">
        <f>+ALTAS!T22-BAJAS!S21+MIG_IN!S21-MIG_OUT!S21</f>
        <v>0</v>
      </c>
      <c r="R21" s="99">
        <f>+ALTAS!U22-BAJAS!T21+MIG_IN!T21-MIG_OUT!T21</f>
        <v>0</v>
      </c>
      <c r="S21" s="99">
        <f>+ALTAS!V22-BAJAS!U21+MIG_IN!U21-MIG_OUT!U21</f>
        <v>0</v>
      </c>
      <c r="T21" s="99">
        <f>+ALTAS!W22-BAJAS!V21+MIG_IN!V21-MIG_OUT!V21</f>
        <v>0</v>
      </c>
      <c r="U21" s="99">
        <f>+ALTAS!X22-BAJAS!W21+MIG_IN!W21-MIG_OUT!W21</f>
        <v>0</v>
      </c>
      <c r="V21" s="99">
        <f>+ALTAS!Y22-BAJAS!X21+MIG_IN!X21-MIG_OUT!X21</f>
        <v>0</v>
      </c>
      <c r="W21" s="99">
        <f>+ALTAS!Z22-BAJAS!Y21+MIG_IN!Y21-MIG_OUT!Y21</f>
        <v>0</v>
      </c>
      <c r="X21" s="99">
        <f>+ALTAS!AA22-BAJAS!Z21+MIG_IN!Z21-MIG_OUT!Z21</f>
        <v>0</v>
      </c>
      <c r="Y21" s="99">
        <f>+ALTAS!AB22-BAJAS!AA21+MIG_IN!AA21-MIG_OUT!AA21</f>
        <v>0</v>
      </c>
      <c r="Z21" s="99">
        <f>+ALTAS!AC22-BAJAS!AB21+MIG_IN!AB21-MIG_OUT!AB21</f>
        <v>0</v>
      </c>
      <c r="AA21" s="99">
        <f>+ALTAS!AD22-BAJAS!AC21+MIG_IN!AC21-MIG_OUT!AC21</f>
        <v>0</v>
      </c>
      <c r="AB21" s="99">
        <f>+ALTAS!AE22-BAJAS!AD21+MIG_IN!AD21-MIG_OUT!AD21</f>
        <v>0</v>
      </c>
      <c r="AC21" s="99">
        <f>+ALTAS!AF22-BAJAS!AE21+MIG_IN!AE21-MIG_OUT!AE21</f>
        <v>0</v>
      </c>
      <c r="AD21" s="104">
        <f t="shared" si="14"/>
        <v>0</v>
      </c>
      <c r="AE21" s="105">
        <f t="shared" si="15"/>
        <v>0</v>
      </c>
      <c r="AJ21" s="35"/>
      <c r="AK21" s="35"/>
      <c r="AL21" s="35"/>
      <c r="AM21" s="35"/>
      <c r="AN21" s="35"/>
      <c r="AO21" s="35"/>
      <c r="AP21" s="35"/>
      <c r="AQ21" s="35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47"/>
      <c r="BI21" s="48"/>
    </row>
    <row r="22" spans="1:61" ht="15" customHeight="1" outlineLevel="1">
      <c r="A22" s="221"/>
      <c r="B22" s="223"/>
      <c r="C22" s="225"/>
      <c r="D22" s="12" t="s">
        <v>58</v>
      </c>
      <c r="E22" s="35"/>
      <c r="F22" s="35"/>
      <c r="G22" s="35"/>
      <c r="H22" s="35"/>
      <c r="I22" s="35"/>
      <c r="J22" s="35"/>
      <c r="K22" s="35"/>
      <c r="L22" s="35"/>
      <c r="M22" s="99">
        <f>+ALTAS!P23-BAJAS!O22+MIG_IN!O22-MIG_OUT!O22</f>
        <v>0</v>
      </c>
      <c r="N22" s="99">
        <f>+ALTAS!Q23-BAJAS!P22+MIG_IN!P22-MIG_OUT!P22</f>
        <v>0</v>
      </c>
      <c r="O22" s="99">
        <f>+ALTAS!R23-BAJAS!Q22+MIG_IN!Q22-MIG_OUT!Q22</f>
        <v>0</v>
      </c>
      <c r="P22" s="99">
        <f>+ALTAS!S23-BAJAS!R22+MIG_IN!R22-MIG_OUT!R22</f>
        <v>0</v>
      </c>
      <c r="Q22" s="99">
        <f>+ALTAS!T23-BAJAS!S22+MIG_IN!S22-MIG_OUT!S22</f>
        <v>0</v>
      </c>
      <c r="R22" s="99">
        <f>+ALTAS!U23-BAJAS!T22+MIG_IN!T22-MIG_OUT!T22</f>
        <v>0</v>
      </c>
      <c r="S22" s="99">
        <f>+ALTAS!V23-BAJAS!U22+MIG_IN!U22-MIG_OUT!U22</f>
        <v>0</v>
      </c>
      <c r="T22" s="99">
        <f>+ALTAS!W23-BAJAS!V22+MIG_IN!V22-MIG_OUT!V22</f>
        <v>0</v>
      </c>
      <c r="U22" s="99">
        <f>+ALTAS!X23-BAJAS!W22+MIG_IN!W22-MIG_OUT!W22</f>
        <v>0</v>
      </c>
      <c r="V22" s="99">
        <f>+ALTAS!Y23-BAJAS!X22+MIG_IN!X22-MIG_OUT!X22</f>
        <v>0</v>
      </c>
      <c r="W22" s="99">
        <f>+ALTAS!Z23-BAJAS!Y22+MIG_IN!Y22-MIG_OUT!Y22</f>
        <v>0</v>
      </c>
      <c r="X22" s="99">
        <f>+ALTAS!AA23-BAJAS!Z22+MIG_IN!Z22-MIG_OUT!Z22</f>
        <v>0</v>
      </c>
      <c r="Y22" s="99">
        <f>+ALTAS!AB23-BAJAS!AA22+MIG_IN!AA22-MIG_OUT!AA22</f>
        <v>0</v>
      </c>
      <c r="Z22" s="99">
        <f>+ALTAS!AC23-BAJAS!AB22+MIG_IN!AB22-MIG_OUT!AB22</f>
        <v>0</v>
      </c>
      <c r="AA22" s="99">
        <f>+ALTAS!AD23-BAJAS!AC22+MIG_IN!AC22-MIG_OUT!AC22</f>
        <v>0</v>
      </c>
      <c r="AB22" s="99">
        <f>+ALTAS!AE23-BAJAS!AD22+MIG_IN!AD22-MIG_OUT!AD22</f>
        <v>0</v>
      </c>
      <c r="AC22" s="99">
        <f>+ALTAS!AF23-BAJAS!AE22+MIG_IN!AE22-MIG_OUT!AE22</f>
        <v>0</v>
      </c>
      <c r="AD22" s="104">
        <f t="shared" si="14"/>
        <v>0</v>
      </c>
      <c r="AE22" s="105">
        <f t="shared" si="15"/>
        <v>0</v>
      </c>
      <c r="AJ22" s="35"/>
      <c r="AK22" s="35"/>
      <c r="AL22" s="35"/>
      <c r="AM22" s="35"/>
      <c r="AN22" s="35"/>
      <c r="AO22" s="35"/>
      <c r="AP22" s="35"/>
      <c r="AQ22" s="35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47"/>
      <c r="BI22" s="48"/>
    </row>
    <row r="23" spans="1:61" ht="15" customHeight="1" outlineLevel="1">
      <c r="A23" s="221"/>
      <c r="B23" s="223"/>
      <c r="C23" s="225"/>
      <c r="D23" s="12" t="s">
        <v>59</v>
      </c>
      <c r="E23" s="35"/>
      <c r="F23" s="35"/>
      <c r="G23" s="35"/>
      <c r="H23" s="35"/>
      <c r="I23" s="35"/>
      <c r="J23" s="35"/>
      <c r="K23" s="35"/>
      <c r="L23" s="35"/>
      <c r="M23" s="99">
        <f>+ALTAS!P24-BAJAS!O23+MIG_IN!O23-MIG_OUT!O23</f>
        <v>0</v>
      </c>
      <c r="N23" s="99">
        <f>+ALTAS!Q24-BAJAS!P23+MIG_IN!P23-MIG_OUT!P23</f>
        <v>0</v>
      </c>
      <c r="O23" s="99">
        <f>+ALTAS!R24-BAJAS!Q23+MIG_IN!Q23-MIG_OUT!Q23</f>
        <v>0</v>
      </c>
      <c r="P23" s="99">
        <f>+ALTAS!S24-BAJAS!R23+MIG_IN!R23-MIG_OUT!R23</f>
        <v>2</v>
      </c>
      <c r="Q23" s="99">
        <f>+ALTAS!T24-BAJAS!S23+MIG_IN!S23-MIG_OUT!S23</f>
        <v>2</v>
      </c>
      <c r="R23" s="99">
        <f>+ALTAS!U24-BAJAS!T23+MIG_IN!T23-MIG_OUT!T23</f>
        <v>0</v>
      </c>
      <c r="S23" s="99">
        <f>+ALTAS!V24-BAJAS!U23+MIG_IN!U23-MIG_OUT!U23</f>
        <v>0</v>
      </c>
      <c r="T23" s="99">
        <f>+ALTAS!W24-BAJAS!V23+MIG_IN!V23-MIG_OUT!V23</f>
        <v>0</v>
      </c>
      <c r="U23" s="99">
        <f>+ALTAS!X24-BAJAS!W23+MIG_IN!W23-MIG_OUT!W23</f>
        <v>5</v>
      </c>
      <c r="V23" s="99">
        <f>+ALTAS!Y24-BAJAS!X23+MIG_IN!X23-MIG_OUT!X23</f>
        <v>11</v>
      </c>
      <c r="W23" s="99">
        <f>+ALTAS!Z24-BAJAS!Y23+MIG_IN!Y23-MIG_OUT!Y23</f>
        <v>0</v>
      </c>
      <c r="X23" s="99">
        <f>+ALTAS!AA24-BAJAS!Z23+MIG_IN!Z23-MIG_OUT!Z23</f>
        <v>0</v>
      </c>
      <c r="Y23" s="99">
        <f>+ALTAS!AB24-BAJAS!AA23+MIG_IN!AA23-MIG_OUT!AA23</f>
        <v>50</v>
      </c>
      <c r="Z23" s="99">
        <f>+ALTAS!AC24-BAJAS!AB23+MIG_IN!AB23-MIG_OUT!AB23</f>
        <v>27</v>
      </c>
      <c r="AA23" s="99">
        <f>+ALTAS!AD24-BAJAS!AC23+MIG_IN!AC23-MIG_OUT!AC23</f>
        <v>0</v>
      </c>
      <c r="AB23" s="99">
        <f>+ALTAS!AE24-BAJAS!AD23+MIG_IN!AD23-MIG_OUT!AD23</f>
        <v>1</v>
      </c>
      <c r="AC23" s="99">
        <f>+ALTAS!AF24-BAJAS!AE23+MIG_IN!AE23-MIG_OUT!AE23</f>
        <v>0</v>
      </c>
      <c r="AD23" s="104">
        <f t="shared" si="14"/>
        <v>2</v>
      </c>
      <c r="AE23" s="105">
        <f t="shared" si="15"/>
        <v>96</v>
      </c>
      <c r="AJ23" s="35"/>
      <c r="AK23" s="35"/>
      <c r="AL23" s="35"/>
      <c r="AM23" s="35"/>
      <c r="AN23" s="35"/>
      <c r="AO23" s="35"/>
      <c r="AP23" s="35"/>
      <c r="AQ23" s="35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47"/>
      <c r="BI23" s="48"/>
    </row>
    <row r="24" spans="1:61" ht="15" customHeight="1" outlineLevel="1">
      <c r="A24" s="221"/>
      <c r="B24" s="223"/>
      <c r="C24" s="225"/>
      <c r="D24" s="12" t="s">
        <v>60</v>
      </c>
      <c r="E24" s="35"/>
      <c r="F24" s="35"/>
      <c r="G24" s="35"/>
      <c r="H24" s="35"/>
      <c r="I24" s="35"/>
      <c r="J24" s="35"/>
      <c r="K24" s="35"/>
      <c r="L24" s="35"/>
      <c r="M24" s="99">
        <f>+ALTAS!P25-BAJAS!O24+MIG_IN!O24-MIG_OUT!O24</f>
        <v>0</v>
      </c>
      <c r="N24" s="99">
        <f>+ALTAS!Q25-BAJAS!P24+MIG_IN!P24-MIG_OUT!P24</f>
        <v>0</v>
      </c>
      <c r="O24" s="99">
        <f>+ALTAS!R25-BAJAS!Q24+MIG_IN!Q24-MIG_OUT!Q24</f>
        <v>0</v>
      </c>
      <c r="P24" s="99">
        <f>+ALTAS!S25-BAJAS!R24+MIG_IN!R24-MIG_OUT!R24</f>
        <v>0</v>
      </c>
      <c r="Q24" s="99">
        <f>+ALTAS!T25-BAJAS!S24+MIG_IN!S24-MIG_OUT!S24</f>
        <v>0</v>
      </c>
      <c r="R24" s="99">
        <f>+ALTAS!U25-BAJAS!T24+MIG_IN!T24-MIG_OUT!T24</f>
        <v>0</v>
      </c>
      <c r="S24" s="99">
        <f>+ALTAS!V25-BAJAS!U24+MIG_IN!U24-MIG_OUT!U24</f>
        <v>0</v>
      </c>
      <c r="T24" s="99">
        <f>+ALTAS!W25-BAJAS!V24+MIG_IN!V24-MIG_OUT!V24</f>
        <v>0</v>
      </c>
      <c r="U24" s="99">
        <f>+ALTAS!X25-BAJAS!W24+MIG_IN!W24-MIG_OUT!W24</f>
        <v>0</v>
      </c>
      <c r="V24" s="99">
        <f>+ALTAS!Y25-BAJAS!X24+MIG_IN!X24-MIG_OUT!X24</f>
        <v>2</v>
      </c>
      <c r="W24" s="99">
        <f>+ALTAS!Z25-BAJAS!Y24+MIG_IN!Y24-MIG_OUT!Y24</f>
        <v>3</v>
      </c>
      <c r="X24" s="99">
        <f>+ALTAS!AA25-BAJAS!Z24+MIG_IN!Z24-MIG_OUT!Z24</f>
        <v>0</v>
      </c>
      <c r="Y24" s="99">
        <f>+ALTAS!AB25-BAJAS!AA24+MIG_IN!AA24-MIG_OUT!AA24</f>
        <v>3</v>
      </c>
      <c r="Z24" s="99">
        <f>+ALTAS!AC25-BAJAS!AB24+MIG_IN!AB24-MIG_OUT!AB24</f>
        <v>-2</v>
      </c>
      <c r="AA24" s="99">
        <f>+ALTAS!AD25-BAJAS!AC24+MIG_IN!AC24-MIG_OUT!AC24</f>
        <v>2</v>
      </c>
      <c r="AB24" s="99">
        <f>+ALTAS!AE25-BAJAS!AD24+MIG_IN!AD24-MIG_OUT!AD24</f>
        <v>-2</v>
      </c>
      <c r="AC24" s="99">
        <f>+ALTAS!AF25-BAJAS!AE24+MIG_IN!AE24-MIG_OUT!AE24</f>
        <v>0</v>
      </c>
      <c r="AD24" s="104">
        <f t="shared" si="14"/>
        <v>0</v>
      </c>
      <c r="AE24" s="105">
        <f t="shared" si="15"/>
        <v>6</v>
      </c>
      <c r="AJ24" s="35"/>
      <c r="AK24" s="35"/>
      <c r="AL24" s="35"/>
      <c r="AM24" s="35"/>
      <c r="AN24" s="35"/>
      <c r="AO24" s="35"/>
      <c r="AP24" s="35"/>
      <c r="AQ24" s="35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47"/>
      <c r="BI24" s="48"/>
    </row>
    <row r="25" spans="1:61" ht="15" customHeight="1" outlineLevel="1">
      <c r="A25" s="221"/>
      <c r="B25" s="223"/>
      <c r="C25" s="225"/>
      <c r="D25" s="12" t="s">
        <v>74</v>
      </c>
      <c r="E25" s="35"/>
      <c r="F25" s="35"/>
      <c r="G25" s="35"/>
      <c r="H25" s="35"/>
      <c r="I25" s="35"/>
      <c r="J25" s="35"/>
      <c r="K25" s="35"/>
      <c r="L25" s="35"/>
      <c r="M25" s="99">
        <f>+ALTAS!P27-BAJAS!O25+MIG_IN!O25-MIG_OUT!O25</f>
        <v>0</v>
      </c>
      <c r="N25" s="99">
        <f>+ALTAS!Q27-BAJAS!P25+MIG_IN!P25-MIG_OUT!P25</f>
        <v>0</v>
      </c>
      <c r="O25" s="99">
        <f>+ALTAS!R27-BAJAS!Q25+MIG_IN!Q25-MIG_OUT!Q25</f>
        <v>0</v>
      </c>
      <c r="P25" s="99">
        <f>+ALTAS!S27-BAJAS!R25+MIG_IN!R25-MIG_OUT!R25</f>
        <v>0</v>
      </c>
      <c r="Q25" s="99">
        <f>+ALTAS!T27-BAJAS!S25+MIG_IN!S25-MIG_OUT!S25</f>
        <v>0</v>
      </c>
      <c r="R25" s="99">
        <f>+ALTAS!U27-BAJAS!T25+MIG_IN!T25-MIG_OUT!T25</f>
        <v>0</v>
      </c>
      <c r="S25" s="99">
        <f>+ALTAS!V27-BAJAS!U25+MIG_IN!U25-MIG_OUT!U25</f>
        <v>0</v>
      </c>
      <c r="T25" s="99">
        <f>+ALTAS!W27-BAJAS!V25+MIG_IN!V25-MIG_OUT!V25</f>
        <v>0</v>
      </c>
      <c r="U25" s="99">
        <f>+ALTAS!X27-BAJAS!W25+MIG_IN!W25-MIG_OUT!W25</f>
        <v>0</v>
      </c>
      <c r="V25" s="99">
        <f>+ALTAS!Y27-BAJAS!X25+MIG_IN!X25-MIG_OUT!X25</f>
        <v>0</v>
      </c>
      <c r="W25" s="99">
        <f>+ALTAS!Z27-BAJAS!Y25+MIG_IN!Y25-MIG_OUT!Y25</f>
        <v>0</v>
      </c>
      <c r="X25" s="99">
        <f>+ALTAS!AA27-BAJAS!Z25+MIG_IN!Z25-MIG_OUT!Z25</f>
        <v>0</v>
      </c>
      <c r="Y25" s="99">
        <f>+ALTAS!AB27-BAJAS!AA25+MIG_IN!AA25-MIG_OUT!AA25</f>
        <v>0</v>
      </c>
      <c r="Z25" s="99">
        <f>+ALTAS!AC27-BAJAS!AB25+MIG_IN!AB25-MIG_OUT!AB25</f>
        <v>0</v>
      </c>
      <c r="AA25" s="99">
        <f>+ALTAS!AD27-BAJAS!AC25+MIG_IN!AC25-MIG_OUT!AC25</f>
        <v>0</v>
      </c>
      <c r="AB25" s="99">
        <f>+ALTAS!AE27-BAJAS!AD25+MIG_IN!AD25-MIG_OUT!AD25</f>
        <v>0</v>
      </c>
      <c r="AC25" s="99">
        <f>+ALTAS!AF27-BAJAS!AE25+MIG_IN!AE25-MIG_OUT!AE25</f>
        <v>0</v>
      </c>
      <c r="AD25" s="104">
        <f t="shared" si="14"/>
        <v>0</v>
      </c>
      <c r="AE25" s="105">
        <f t="shared" si="15"/>
        <v>0</v>
      </c>
      <c r="AJ25" s="35"/>
      <c r="AK25" s="35"/>
      <c r="AL25" s="35"/>
      <c r="AM25" s="35"/>
      <c r="AN25" s="35"/>
      <c r="AO25" s="35"/>
      <c r="AP25" s="35"/>
      <c r="AQ25" s="35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47"/>
      <c r="BI25" s="48"/>
    </row>
    <row r="26" spans="1:61" ht="15" customHeight="1" outlineLevel="1">
      <c r="A26" s="221"/>
      <c r="B26" s="223"/>
      <c r="C26" s="225"/>
      <c r="D26" s="12" t="s">
        <v>79</v>
      </c>
      <c r="E26" s="35"/>
      <c r="F26" s="35"/>
      <c r="G26" s="35"/>
      <c r="H26" s="35"/>
      <c r="I26" s="35"/>
      <c r="J26" s="35"/>
      <c r="K26" s="35"/>
      <c r="L26" s="35"/>
      <c r="M26" s="99">
        <f>+ALTAS!P28-BAJAS!O26+MIG_IN!O26-MIG_OUT!O26</f>
        <v>0</v>
      </c>
      <c r="N26" s="99">
        <f>+ALTAS!Q28-BAJAS!P26+MIG_IN!P26-MIG_OUT!P26</f>
        <v>0</v>
      </c>
      <c r="O26" s="99">
        <f>+ALTAS!R28-BAJAS!Q26+MIG_IN!Q26-MIG_OUT!Q26</f>
        <v>0</v>
      </c>
      <c r="P26" s="99">
        <f>+ALTAS!S28-BAJAS!R26+MIG_IN!R26-MIG_OUT!R26</f>
        <v>0</v>
      </c>
      <c r="Q26" s="99">
        <f>+ALTAS!T28-BAJAS!S26+MIG_IN!S26-MIG_OUT!S26</f>
        <v>0</v>
      </c>
      <c r="R26" s="99">
        <f>+ALTAS!U28-BAJAS!T26+MIG_IN!T26-MIG_OUT!T26</f>
        <v>0</v>
      </c>
      <c r="S26" s="99">
        <f>+ALTAS!V28-BAJAS!U26+MIG_IN!U26-MIG_OUT!U26</f>
        <v>0</v>
      </c>
      <c r="T26" s="99">
        <f>+ALTAS!W28-BAJAS!V26+MIG_IN!V26-MIG_OUT!V26</f>
        <v>0</v>
      </c>
      <c r="U26" s="99">
        <f>+ALTAS!X28-BAJAS!W26+MIG_IN!W26-MIG_OUT!W26</f>
        <v>0</v>
      </c>
      <c r="V26" s="99">
        <f>+ALTAS!Y28-BAJAS!X26+MIG_IN!X26-MIG_OUT!X26</f>
        <v>0</v>
      </c>
      <c r="W26" s="99">
        <f>+ALTAS!Z28-BAJAS!Y26+MIG_IN!Y26-MIG_OUT!Y26</f>
        <v>0</v>
      </c>
      <c r="X26" s="99">
        <f>+ALTAS!AA28-BAJAS!Z26+MIG_IN!Z26-MIG_OUT!Z26</f>
        <v>0</v>
      </c>
      <c r="Y26" s="99">
        <f>+ALTAS!AB28-BAJAS!AA26+MIG_IN!AA26-MIG_OUT!AA26</f>
        <v>0</v>
      </c>
      <c r="Z26" s="99">
        <f>+ALTAS!AC28-BAJAS!AB26+MIG_IN!AB26-MIG_OUT!AB26</f>
        <v>0</v>
      </c>
      <c r="AA26" s="99">
        <f>+ALTAS!AD28-BAJAS!AC26+MIG_IN!AC26-MIG_OUT!AC26</f>
        <v>0</v>
      </c>
      <c r="AB26" s="99">
        <f>+ALTAS!AE28-BAJAS!AD26+MIG_IN!AD26-MIG_OUT!AD26</f>
        <v>0</v>
      </c>
      <c r="AC26" s="99">
        <f>+ALTAS!AF28-BAJAS!AE26+MIG_IN!AE26-MIG_OUT!AE26</f>
        <v>0</v>
      </c>
      <c r="AD26" s="104">
        <f t="shared" si="14"/>
        <v>0</v>
      </c>
      <c r="AE26" s="105">
        <f t="shared" si="15"/>
        <v>0</v>
      </c>
      <c r="AJ26" s="35"/>
      <c r="AK26" s="35"/>
      <c r="AL26" s="35"/>
      <c r="AM26" s="35"/>
      <c r="AN26" s="35"/>
      <c r="AO26" s="35"/>
      <c r="AP26" s="35"/>
      <c r="AQ26" s="35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47"/>
      <c r="BI26" s="48"/>
    </row>
    <row r="27" spans="1:61" ht="15" customHeight="1" outlineLevel="1">
      <c r="A27" s="221"/>
      <c r="B27" s="223"/>
      <c r="C27" s="225"/>
      <c r="D27" s="12" t="s">
        <v>97</v>
      </c>
      <c r="E27" s="35"/>
      <c r="F27" s="35"/>
      <c r="G27" s="35"/>
      <c r="H27" s="35"/>
      <c r="I27" s="35"/>
      <c r="J27" s="35"/>
      <c r="K27" s="35"/>
      <c r="L27" s="35"/>
      <c r="M27" s="99">
        <f>+ALTAS!P29-BAJAS!O27+MIG_IN!O27-MIG_OUT!O27</f>
        <v>0</v>
      </c>
      <c r="N27" s="99">
        <f>+ALTAS!Q29-BAJAS!P27+MIG_IN!P27-MIG_OUT!P27</f>
        <v>0</v>
      </c>
      <c r="O27" s="99">
        <f>+ALTAS!R29-BAJAS!Q27+MIG_IN!Q27-MIG_OUT!Q27</f>
        <v>0</v>
      </c>
      <c r="P27" s="99">
        <f>+ALTAS!S29-BAJAS!R27+MIG_IN!R27-MIG_OUT!R27</f>
        <v>0</v>
      </c>
      <c r="Q27" s="99">
        <f>+ALTAS!T29-BAJAS!S27+MIG_IN!S27-MIG_OUT!S27</f>
        <v>0</v>
      </c>
      <c r="R27" s="99">
        <f>+ALTAS!U29-BAJAS!T27+MIG_IN!T27-MIG_OUT!T27</f>
        <v>0</v>
      </c>
      <c r="S27" s="99">
        <f>+ALTAS!V29-BAJAS!U27+MIG_IN!U27-MIG_OUT!U27</f>
        <v>0</v>
      </c>
      <c r="T27" s="99">
        <f>+ALTAS!W29-BAJAS!V27+MIG_IN!V27-MIG_OUT!V27</f>
        <v>0</v>
      </c>
      <c r="U27" s="99">
        <f>+ALTAS!X29-BAJAS!W27+MIG_IN!W27-MIG_OUT!W27</f>
        <v>0</v>
      </c>
      <c r="V27" s="99">
        <f>+ALTAS!Y29-BAJAS!X27+MIG_IN!X27-MIG_OUT!X27</f>
        <v>0</v>
      </c>
      <c r="W27" s="99">
        <f>+ALTAS!Z29-BAJAS!Y27+MIG_IN!Y27-MIG_OUT!Y27</f>
        <v>0</v>
      </c>
      <c r="X27" s="99">
        <f>+ALTAS!AA29-BAJAS!Z27+MIG_IN!Z27-MIG_OUT!Z27</f>
        <v>0</v>
      </c>
      <c r="Y27" s="99">
        <f>+ALTAS!AB29-BAJAS!AA27+MIG_IN!AA27-MIG_OUT!AA27</f>
        <v>0</v>
      </c>
      <c r="Z27" s="99">
        <f>+ALTAS!AC29-BAJAS!AB27+MIG_IN!AB27-MIG_OUT!AB27</f>
        <v>0</v>
      </c>
      <c r="AA27" s="99">
        <f>+ALTAS!AD29-BAJAS!AC27+MIG_IN!AC27-MIG_OUT!AC27</f>
        <v>0</v>
      </c>
      <c r="AB27" s="99">
        <f>+ALTAS!AE29-BAJAS!AD27+MIG_IN!AD27-MIG_OUT!AD27</f>
        <v>0</v>
      </c>
      <c r="AC27" s="99">
        <f>+ALTAS!AF29-BAJAS!AE27+MIG_IN!AE27-MIG_OUT!AE27</f>
        <v>0</v>
      </c>
      <c r="AD27" s="104">
        <f t="shared" si="14"/>
        <v>0</v>
      </c>
      <c r="AE27" s="105">
        <f t="shared" si="15"/>
        <v>0</v>
      </c>
      <c r="AJ27" s="35"/>
      <c r="AK27" s="35"/>
      <c r="AL27" s="35"/>
      <c r="AM27" s="35"/>
      <c r="AN27" s="35"/>
      <c r="AO27" s="35"/>
      <c r="AP27" s="35"/>
      <c r="AQ27" s="35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47"/>
      <c r="BI27" s="48"/>
    </row>
    <row r="28" spans="1:61" ht="15" customHeight="1" outlineLevel="1">
      <c r="A28" s="221"/>
      <c r="B28" s="223"/>
      <c r="C28" s="225"/>
      <c r="D28" s="12" t="s">
        <v>98</v>
      </c>
      <c r="E28" s="35"/>
      <c r="F28" s="35"/>
      <c r="G28" s="35"/>
      <c r="H28" s="35"/>
      <c r="I28" s="35"/>
      <c r="J28" s="35"/>
      <c r="K28" s="35"/>
      <c r="L28" s="35"/>
      <c r="M28" s="99">
        <f>+ALTAS!P30-BAJAS!O28+MIG_IN!O28-MIG_OUT!O28</f>
        <v>0</v>
      </c>
      <c r="N28" s="99">
        <f>+ALTAS!Q30-BAJAS!P28+MIG_IN!P28-MIG_OUT!P28</f>
        <v>0</v>
      </c>
      <c r="O28" s="99">
        <f>+ALTAS!R30-BAJAS!Q28+MIG_IN!Q28-MIG_OUT!Q28</f>
        <v>0</v>
      </c>
      <c r="P28" s="99">
        <f>+ALTAS!S30-BAJAS!R28+MIG_IN!R28-MIG_OUT!R28</f>
        <v>0</v>
      </c>
      <c r="Q28" s="99">
        <f>+ALTAS!T30-BAJAS!S28+MIG_IN!S28-MIG_OUT!S28</f>
        <v>0</v>
      </c>
      <c r="R28" s="99">
        <f>+ALTAS!U30-BAJAS!T28+MIG_IN!T28-MIG_OUT!T28</f>
        <v>0</v>
      </c>
      <c r="S28" s="99">
        <f>+ALTAS!V30-BAJAS!U28+MIG_IN!U28-MIG_OUT!U28</f>
        <v>0</v>
      </c>
      <c r="T28" s="99">
        <f>+ALTAS!W30-BAJAS!V28+MIG_IN!V28-MIG_OUT!V28</f>
        <v>0</v>
      </c>
      <c r="U28" s="99">
        <f>+ALTAS!X30-BAJAS!W28+MIG_IN!W28-MIG_OUT!W28</f>
        <v>0</v>
      </c>
      <c r="V28" s="99">
        <f>+ALTAS!Y30-BAJAS!X28+MIG_IN!X28-MIG_OUT!X28</f>
        <v>0</v>
      </c>
      <c r="W28" s="99">
        <f>+ALTAS!Z30-BAJAS!Y28+MIG_IN!Y28-MIG_OUT!Y28</f>
        <v>0</v>
      </c>
      <c r="X28" s="99">
        <f>+ALTAS!AA30-BAJAS!Z28+MIG_IN!Z28-MIG_OUT!Z28</f>
        <v>0</v>
      </c>
      <c r="Y28" s="99">
        <f>+ALTAS!AB30-BAJAS!AA28+MIG_IN!AA28-MIG_OUT!AA28</f>
        <v>0</v>
      </c>
      <c r="Z28" s="99">
        <f>+ALTAS!AC30-BAJAS!AB28+MIG_IN!AB28-MIG_OUT!AB28</f>
        <v>0</v>
      </c>
      <c r="AA28" s="99">
        <f>+ALTAS!AD30-BAJAS!AC28+MIG_IN!AC28-MIG_OUT!AC28</f>
        <v>0</v>
      </c>
      <c r="AB28" s="99">
        <f>+ALTAS!AE30-BAJAS!AD28+MIG_IN!AD28-MIG_OUT!AD28</f>
        <v>0</v>
      </c>
      <c r="AC28" s="99">
        <f>+ALTAS!AF30-BAJAS!AE28+MIG_IN!AE28-MIG_OUT!AE28</f>
        <v>0</v>
      </c>
      <c r="AD28" s="104">
        <f t="shared" si="14"/>
        <v>0</v>
      </c>
      <c r="AE28" s="105">
        <f t="shared" si="15"/>
        <v>0</v>
      </c>
      <c r="AJ28" s="35"/>
      <c r="AK28" s="35"/>
      <c r="AL28" s="35"/>
      <c r="AM28" s="35"/>
      <c r="AN28" s="35"/>
      <c r="AO28" s="35"/>
      <c r="AP28" s="35"/>
      <c r="AQ28" s="35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47"/>
      <c r="BI28" s="48"/>
    </row>
    <row r="29" spans="1:61" ht="15" customHeight="1">
      <c r="A29" s="221"/>
      <c r="B29" s="223"/>
      <c r="C29" s="225"/>
      <c r="D29" s="13" t="s">
        <v>90</v>
      </c>
      <c r="E29" s="36"/>
      <c r="F29" s="36"/>
      <c r="G29" s="36"/>
      <c r="H29" s="36"/>
      <c r="I29" s="36"/>
      <c r="J29" s="36"/>
      <c r="K29" s="36"/>
      <c r="L29" s="36"/>
      <c r="M29" s="36" t="str">
        <f t="shared" ref="M29:AE29" si="16">+IFERROR(M20/M19,"")</f>
        <v/>
      </c>
      <c r="N29" s="36" t="str">
        <f t="shared" si="16"/>
        <v/>
      </c>
      <c r="O29" s="36" t="str">
        <f t="shared" si="16"/>
        <v/>
      </c>
      <c r="P29" s="36">
        <f t="shared" si="16"/>
        <v>1</v>
      </c>
      <c r="Q29" s="36">
        <f t="shared" si="16"/>
        <v>1</v>
      </c>
      <c r="R29" s="36" t="str">
        <f t="shared" si="16"/>
        <v/>
      </c>
      <c r="S29" s="36" t="str">
        <f t="shared" si="16"/>
        <v/>
      </c>
      <c r="T29" s="36" t="str">
        <f t="shared" si="16"/>
        <v/>
      </c>
      <c r="U29" s="36">
        <f t="shared" si="16"/>
        <v>2.5</v>
      </c>
      <c r="V29" s="36">
        <f t="shared" si="16"/>
        <v>2.6</v>
      </c>
      <c r="W29" s="36">
        <f t="shared" ref="W29" si="17">+IFERROR(W20/W19,"")</f>
        <v>1.5</v>
      </c>
      <c r="X29" s="36" t="str">
        <f t="shared" si="16"/>
        <v/>
      </c>
      <c r="Y29" s="36">
        <f t="shared" si="16"/>
        <v>13.25</v>
      </c>
      <c r="Z29" s="36">
        <f t="shared" si="16"/>
        <v>25</v>
      </c>
      <c r="AA29" s="36">
        <f t="shared" si="16"/>
        <v>2</v>
      </c>
      <c r="AB29" s="36">
        <f t="shared" si="16"/>
        <v>1</v>
      </c>
      <c r="AC29" s="36">
        <f t="shared" ref="AC29" si="18">+IFERROR(AC20/AC19,"")</f>
        <v>1</v>
      </c>
      <c r="AD29" s="49">
        <f t="shared" si="16"/>
        <v>1</v>
      </c>
      <c r="AE29" s="50">
        <f t="shared" si="16"/>
        <v>6.375</v>
      </c>
      <c r="AJ29" s="36"/>
      <c r="AK29" s="36"/>
      <c r="AL29" s="36"/>
      <c r="AM29" s="36"/>
      <c r="AN29" s="36"/>
      <c r="AO29" s="36"/>
      <c r="AP29" s="36"/>
      <c r="AQ29" s="3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49"/>
      <c r="BI29" s="50"/>
    </row>
    <row r="30" spans="1:61" ht="15" customHeight="1">
      <c r="A30" s="221"/>
      <c r="B30" s="223"/>
      <c r="C30" s="225" t="s">
        <v>99</v>
      </c>
      <c r="D30" s="10" t="s">
        <v>40</v>
      </c>
      <c r="E30" s="19"/>
      <c r="F30" s="19"/>
      <c r="G30" s="19"/>
      <c r="H30" s="19"/>
      <c r="I30" s="19"/>
      <c r="J30" s="19"/>
      <c r="K30" s="19"/>
      <c r="L30" s="19"/>
      <c r="M30" s="97">
        <f>+ALTAS!P41-BAJAS!O30+MIG_IN!O30-MIG_OUT!O30</f>
        <v>0</v>
      </c>
      <c r="N30" s="97">
        <f>+ALTAS!Q41-BAJAS!P30+MIG_IN!P30-MIG_OUT!P30</f>
        <v>0</v>
      </c>
      <c r="O30" s="97">
        <f>+ALTAS!R41-BAJAS!Q30+MIG_IN!Q30-MIG_OUT!Q30</f>
        <v>0</v>
      </c>
      <c r="P30" s="97">
        <f>+ALTAS!S41-BAJAS!R30+MIG_IN!R30-MIG_OUT!R30</f>
        <v>0</v>
      </c>
      <c r="Q30" s="97">
        <f>+ALTAS!T41-BAJAS!S30+MIG_IN!S30-MIG_OUT!S30</f>
        <v>0</v>
      </c>
      <c r="R30" s="97">
        <f>+ALTAS!U41-BAJAS!T30+MIG_IN!T30-MIG_OUT!T30</f>
        <v>0</v>
      </c>
      <c r="S30" s="97">
        <f>+ALTAS!V41-BAJAS!U30+MIG_IN!U30-MIG_OUT!U30</f>
        <v>0</v>
      </c>
      <c r="T30" s="97">
        <f>+ALTAS!W41-BAJAS!V30+MIG_IN!V30-MIG_OUT!V30</f>
        <v>0</v>
      </c>
      <c r="U30" s="97">
        <f>+ALTAS!X41-BAJAS!W30+MIG_IN!W30-MIG_OUT!W30</f>
        <v>0</v>
      </c>
      <c r="V30" s="97">
        <f>+ALTAS!Y41-BAJAS!X30+MIG_IN!X30-MIG_OUT!X30</f>
        <v>0</v>
      </c>
      <c r="W30" s="97">
        <f>+ALTAS!Z41-BAJAS!Y30+MIG_IN!Y30-MIG_OUT!Y30</f>
        <v>0</v>
      </c>
      <c r="X30" s="97">
        <f>+ALTAS!AA41-BAJAS!Z30+MIG_IN!Z30-MIG_OUT!Z30</f>
        <v>0</v>
      </c>
      <c r="Y30" s="97">
        <f>+ALTAS!AB41-BAJAS!AA30+MIG_IN!AA30-MIG_OUT!AA30</f>
        <v>0</v>
      </c>
      <c r="Z30" s="97">
        <f>+ALTAS!AC41-BAJAS!AB30+MIG_IN!AB30-MIG_OUT!AB30</f>
        <v>0</v>
      </c>
      <c r="AA30" s="97">
        <f>+ALTAS!AD41-BAJAS!AC30+MIG_IN!AC30-MIG_OUT!AC30</f>
        <v>0</v>
      </c>
      <c r="AB30" s="97">
        <f>+ALTAS!AE41-BAJAS!AD30+MIG_IN!AD30-MIG_OUT!AD30</f>
        <v>0</v>
      </c>
      <c r="AC30" s="97">
        <f>+ALTAS!AF41-BAJAS!AE30+MIG_IN!AE30-MIG_OUT!AE30</f>
        <v>0</v>
      </c>
      <c r="AD30" s="100">
        <f t="shared" ref="AD30:AD34" si="19">+SUM(E30:P30)</f>
        <v>0</v>
      </c>
      <c r="AE30" s="101">
        <f t="shared" ref="AE30:AE34" si="20">+SUM(Q30:AB30)</f>
        <v>0</v>
      </c>
      <c r="AG30" s="124">
        <f>+SUMIF($M$1:$AB$1,"REAL",M30:AB30)</f>
        <v>0</v>
      </c>
      <c r="AJ30" s="36"/>
      <c r="AK30" s="36"/>
      <c r="AL30" s="36"/>
      <c r="AM30" s="36"/>
      <c r="AN30" s="36"/>
      <c r="AO30" s="36"/>
      <c r="AP30" s="36"/>
      <c r="AQ30" s="3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49"/>
      <c r="BI30" s="50"/>
    </row>
    <row r="31" spans="1:61" ht="15" customHeight="1">
      <c r="A31" s="221"/>
      <c r="B31" s="223"/>
      <c r="C31" s="225"/>
      <c r="D31" s="11" t="s">
        <v>88</v>
      </c>
      <c r="E31" s="34"/>
      <c r="F31" s="34"/>
      <c r="G31" s="34"/>
      <c r="H31" s="34"/>
      <c r="I31" s="34"/>
      <c r="J31" s="34"/>
      <c r="K31" s="34"/>
      <c r="L31" s="34"/>
      <c r="M31" s="98">
        <f>+ALTAS!P42-BAJAS!O31+MIG_IN!O31-MIG_OUT!O31</f>
        <v>0</v>
      </c>
      <c r="N31" s="98">
        <f>+ALTAS!Q42-BAJAS!P31+MIG_IN!P31-MIG_OUT!P31</f>
        <v>0</v>
      </c>
      <c r="O31" s="98">
        <f>+ALTAS!R42-BAJAS!Q31+MIG_IN!Q31-MIG_OUT!Q31</f>
        <v>0</v>
      </c>
      <c r="P31" s="98">
        <f>+ALTAS!S42-BAJAS!R31+MIG_IN!R31-MIG_OUT!R31</f>
        <v>0</v>
      </c>
      <c r="Q31" s="98">
        <f>+ALTAS!T42-BAJAS!S31+MIG_IN!S31-MIG_OUT!S31</f>
        <v>0</v>
      </c>
      <c r="R31" s="98">
        <f>+ALTAS!U42-BAJAS!T31+MIG_IN!T31-MIG_OUT!T31</f>
        <v>0</v>
      </c>
      <c r="S31" s="98">
        <f>+ALTAS!V42-BAJAS!U31+MIG_IN!U31-MIG_OUT!U31</f>
        <v>0</v>
      </c>
      <c r="T31" s="98">
        <f>+ALTAS!W42-BAJAS!V31+MIG_IN!V31-MIG_OUT!V31</f>
        <v>0</v>
      </c>
      <c r="U31" s="98">
        <f>+ALTAS!X42-BAJAS!W31+MIG_IN!W31-MIG_OUT!W31</f>
        <v>0</v>
      </c>
      <c r="V31" s="98">
        <f>+ALTAS!Y42-BAJAS!X31+MIG_IN!X31-MIG_OUT!X31</f>
        <v>0</v>
      </c>
      <c r="W31" s="98">
        <f>+ALTAS!Z42-BAJAS!Y31+MIG_IN!Y31-MIG_OUT!Y31</f>
        <v>0</v>
      </c>
      <c r="X31" s="98">
        <f>+ALTAS!AA42-BAJAS!Z31+MIG_IN!Z31-MIG_OUT!Z31</f>
        <v>0</v>
      </c>
      <c r="Y31" s="98">
        <f>+ALTAS!AB42-BAJAS!AA31+MIG_IN!AA31-MIG_OUT!AA31</f>
        <v>0</v>
      </c>
      <c r="Z31" s="98">
        <f>+ALTAS!AC42-BAJAS!AB31+MIG_IN!AB31-MIG_OUT!AB31</f>
        <v>0</v>
      </c>
      <c r="AA31" s="98">
        <f>+ALTAS!AD42-BAJAS!AC31+MIG_IN!AC31-MIG_OUT!AC31</f>
        <v>0</v>
      </c>
      <c r="AB31" s="98">
        <f>+ALTAS!AE42-BAJAS!AD31+MIG_IN!AD31-MIG_OUT!AD31</f>
        <v>0</v>
      </c>
      <c r="AC31" s="98">
        <f>+ALTAS!AF42-BAJAS!AE31+MIG_IN!AE31-MIG_OUT!AE31</f>
        <v>0</v>
      </c>
      <c r="AD31" s="102">
        <f t="shared" si="19"/>
        <v>0</v>
      </c>
      <c r="AE31" s="103">
        <f t="shared" si="20"/>
        <v>0</v>
      </c>
      <c r="AG31" s="124">
        <f>+SUMIF($M$1:$AB$1,"REAL",M31:AB31)</f>
        <v>0</v>
      </c>
      <c r="AJ31" s="36"/>
      <c r="AK31" s="36"/>
      <c r="AL31" s="36"/>
      <c r="AM31" s="36"/>
      <c r="AN31" s="36"/>
      <c r="AO31" s="36"/>
      <c r="AP31" s="36"/>
      <c r="AQ31" s="36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49"/>
      <c r="BI31" s="50"/>
    </row>
    <row r="32" spans="1:61" ht="15" customHeight="1">
      <c r="A32" s="221"/>
      <c r="B32" s="223"/>
      <c r="C32" s="225"/>
      <c r="D32" s="12" t="s">
        <v>100</v>
      </c>
      <c r="E32" s="35"/>
      <c r="F32" s="35"/>
      <c r="G32" s="35"/>
      <c r="H32" s="35"/>
      <c r="I32" s="35"/>
      <c r="J32" s="35"/>
      <c r="K32" s="35"/>
      <c r="L32" s="35"/>
      <c r="M32" s="99">
        <f>+ALTAS!P43-BAJAS!O32+MIG_IN!O32-MIG_OUT!O32</f>
        <v>0</v>
      </c>
      <c r="N32" s="99">
        <f>+ALTAS!Q43-BAJAS!P32+MIG_IN!P32-MIG_OUT!P32</f>
        <v>0</v>
      </c>
      <c r="O32" s="99">
        <f>+ALTAS!R43-BAJAS!Q32+MIG_IN!Q32-MIG_OUT!Q32</f>
        <v>0</v>
      </c>
      <c r="P32" s="99">
        <f>+ALTAS!S43-BAJAS!R32+MIG_IN!R32-MIG_OUT!R32</f>
        <v>0</v>
      </c>
      <c r="Q32" s="99">
        <f>+ALTAS!T43-BAJAS!S32+MIG_IN!S32-MIG_OUT!S32</f>
        <v>0</v>
      </c>
      <c r="R32" s="99">
        <f>+ALTAS!U43-BAJAS!T32+MIG_IN!T32-MIG_OUT!T32</f>
        <v>0</v>
      </c>
      <c r="S32" s="99">
        <f>+ALTAS!V43-BAJAS!U32+MIG_IN!U32-MIG_OUT!U32</f>
        <v>0</v>
      </c>
      <c r="T32" s="99">
        <f>+ALTAS!W43-BAJAS!V32+MIG_IN!V32-MIG_OUT!V32</f>
        <v>0</v>
      </c>
      <c r="U32" s="99">
        <f>+ALTAS!X43-BAJAS!W32+MIG_IN!W32-MIG_OUT!W32</f>
        <v>0</v>
      </c>
      <c r="V32" s="99">
        <f>+ALTAS!Y43-BAJAS!X32+MIG_IN!X32-MIG_OUT!X32</f>
        <v>0</v>
      </c>
      <c r="W32" s="99">
        <f>+ALTAS!Z43-BAJAS!Y32+MIG_IN!Y32-MIG_OUT!Y32</f>
        <v>0</v>
      </c>
      <c r="X32" s="99">
        <f>+ALTAS!AA43-BAJAS!Z32+MIG_IN!Z32-MIG_OUT!Z32</f>
        <v>0</v>
      </c>
      <c r="Y32" s="99">
        <f>+ALTAS!AB43-BAJAS!AA32+MIG_IN!AA32-MIG_OUT!AA32</f>
        <v>0</v>
      </c>
      <c r="Z32" s="99">
        <f>+ALTAS!AC43-BAJAS!AB32+MIG_IN!AB32-MIG_OUT!AB32</f>
        <v>0</v>
      </c>
      <c r="AA32" s="99">
        <f>+ALTAS!AD43-BAJAS!AC32+MIG_IN!AC32-MIG_OUT!AC32</f>
        <v>0</v>
      </c>
      <c r="AB32" s="99">
        <f>+ALTAS!AE43-BAJAS!AD32+MIG_IN!AD32-MIG_OUT!AD32</f>
        <v>0</v>
      </c>
      <c r="AC32" s="99">
        <f>+ALTAS!AF43-BAJAS!AE32+MIG_IN!AE32-MIG_OUT!AE32</f>
        <v>0</v>
      </c>
      <c r="AD32" s="104">
        <f t="shared" si="19"/>
        <v>0</v>
      </c>
      <c r="AE32" s="105">
        <f t="shared" si="20"/>
        <v>0</v>
      </c>
      <c r="AJ32" s="36"/>
      <c r="AK32" s="36"/>
      <c r="AL32" s="36"/>
      <c r="AM32" s="36"/>
      <c r="AN32" s="36"/>
      <c r="AO32" s="36"/>
      <c r="AP32" s="36"/>
      <c r="AQ32" s="36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49"/>
      <c r="BI32" s="50"/>
    </row>
    <row r="33" spans="1:62" ht="15" customHeight="1">
      <c r="A33" s="221"/>
      <c r="B33" s="223"/>
      <c r="C33" s="225"/>
      <c r="D33" s="12" t="s">
        <v>101</v>
      </c>
      <c r="E33" s="35"/>
      <c r="F33" s="35"/>
      <c r="G33" s="35"/>
      <c r="H33" s="35"/>
      <c r="I33" s="35"/>
      <c r="J33" s="35"/>
      <c r="K33" s="35"/>
      <c r="L33" s="35"/>
      <c r="M33" s="99">
        <f>+ALTAS!P44-BAJAS!O33+MIG_IN!O33-MIG_OUT!O33</f>
        <v>0</v>
      </c>
      <c r="N33" s="99">
        <f>+ALTAS!Q44-BAJAS!P33+MIG_IN!P33-MIG_OUT!P33</f>
        <v>0</v>
      </c>
      <c r="O33" s="99">
        <f>+ALTAS!R44-BAJAS!Q33+MIG_IN!Q33-MIG_OUT!Q33</f>
        <v>0</v>
      </c>
      <c r="P33" s="99">
        <f>+ALTAS!S44-BAJAS!R33+MIG_IN!R33-MIG_OUT!R33</f>
        <v>0</v>
      </c>
      <c r="Q33" s="99">
        <f>+ALTAS!T44-BAJAS!S33+MIG_IN!S33-MIG_OUT!S33</f>
        <v>0</v>
      </c>
      <c r="R33" s="99">
        <f>+ALTAS!U44-BAJAS!T33+MIG_IN!T33-MIG_OUT!T33</f>
        <v>0</v>
      </c>
      <c r="S33" s="99">
        <f>+ALTAS!V44-BAJAS!U33+MIG_IN!U33-MIG_OUT!U33</f>
        <v>0</v>
      </c>
      <c r="T33" s="99">
        <f>+ALTAS!W44-BAJAS!V33+MIG_IN!V33-MIG_OUT!V33</f>
        <v>0</v>
      </c>
      <c r="U33" s="99">
        <f>+ALTAS!X44-BAJAS!W33+MIG_IN!W33-MIG_OUT!W33</f>
        <v>0</v>
      </c>
      <c r="V33" s="99">
        <f>+ALTAS!Y44-BAJAS!X33+MIG_IN!X33-MIG_OUT!X33</f>
        <v>0</v>
      </c>
      <c r="W33" s="99">
        <f>+ALTAS!Z44-BAJAS!Y33+MIG_IN!Y33-MIG_OUT!Y33</f>
        <v>0</v>
      </c>
      <c r="X33" s="99">
        <f>+ALTAS!AA44-BAJAS!Z33+MIG_IN!Z33-MIG_OUT!Z33</f>
        <v>0</v>
      </c>
      <c r="Y33" s="99">
        <f>+ALTAS!AB44-BAJAS!AA33+MIG_IN!AA33-MIG_OUT!AA33</f>
        <v>0</v>
      </c>
      <c r="Z33" s="99">
        <f>+ALTAS!AC44-BAJAS!AB33+MIG_IN!AB33-MIG_OUT!AB33</f>
        <v>0</v>
      </c>
      <c r="AA33" s="99">
        <f>+ALTAS!AD44-BAJAS!AC33+MIG_IN!AC33-MIG_OUT!AC33</f>
        <v>0</v>
      </c>
      <c r="AB33" s="99">
        <f>+ALTAS!AE44-BAJAS!AD33+MIG_IN!AD33-MIG_OUT!AD33</f>
        <v>0</v>
      </c>
      <c r="AC33" s="99">
        <f>+ALTAS!AF44-BAJAS!AE33+MIG_IN!AE33-MIG_OUT!AE33</f>
        <v>0</v>
      </c>
      <c r="AD33" s="104">
        <f t="shared" si="19"/>
        <v>0</v>
      </c>
      <c r="AE33" s="105">
        <f t="shared" si="20"/>
        <v>0</v>
      </c>
      <c r="AJ33" s="36"/>
      <c r="AK33" s="36"/>
      <c r="AL33" s="36"/>
      <c r="AM33" s="36"/>
      <c r="AN33" s="36"/>
      <c r="AO33" s="36"/>
      <c r="AP33" s="36"/>
      <c r="AQ33" s="36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49"/>
      <c r="BI33" s="50"/>
    </row>
    <row r="34" spans="1:62" ht="15" customHeight="1">
      <c r="A34" s="221"/>
      <c r="B34" s="223"/>
      <c r="C34" s="225"/>
      <c r="D34" s="125" t="s">
        <v>102</v>
      </c>
      <c r="E34" s="126"/>
      <c r="F34" s="126"/>
      <c r="G34" s="126"/>
      <c r="H34" s="126"/>
      <c r="I34" s="126"/>
      <c r="J34" s="126"/>
      <c r="K34" s="126"/>
      <c r="L34" s="126"/>
      <c r="M34" s="99">
        <f>+ALTAS!P45-BAJAS!O34+MIG_IN!O34-MIG_OUT!O34</f>
        <v>0</v>
      </c>
      <c r="N34" s="99">
        <f>+ALTAS!Q45-BAJAS!P34+MIG_IN!P34-MIG_OUT!P34</f>
        <v>0</v>
      </c>
      <c r="O34" s="99">
        <f>+ALTAS!R45-BAJAS!Q34+MIG_IN!Q34-MIG_OUT!Q34</f>
        <v>0</v>
      </c>
      <c r="P34" s="99">
        <f>+ALTAS!S45-BAJAS!R34+MIG_IN!R34-MIG_OUT!R34</f>
        <v>0</v>
      </c>
      <c r="Q34" s="99">
        <f>+ALTAS!T45-BAJAS!S34+MIG_IN!S34-MIG_OUT!S34</f>
        <v>0</v>
      </c>
      <c r="R34" s="99">
        <f>+ALTAS!U45-BAJAS!T34+MIG_IN!T34-MIG_OUT!T34</f>
        <v>0</v>
      </c>
      <c r="S34" s="99">
        <f>+ALTAS!V45-BAJAS!U34+MIG_IN!U34-MIG_OUT!U34</f>
        <v>0</v>
      </c>
      <c r="T34" s="99">
        <f>+ALTAS!W45-BAJAS!V34+MIG_IN!V34-MIG_OUT!V34</f>
        <v>0</v>
      </c>
      <c r="U34" s="99">
        <f>+ALTAS!X45-BAJAS!W34+MIG_IN!W34-MIG_OUT!W34</f>
        <v>0</v>
      </c>
      <c r="V34" s="99">
        <f>+ALTAS!Y45-BAJAS!X34+MIG_IN!X34-MIG_OUT!X34</f>
        <v>0</v>
      </c>
      <c r="W34" s="99">
        <f>+ALTAS!Z45-BAJAS!Y34+MIG_IN!Y34-MIG_OUT!Y34</f>
        <v>0</v>
      </c>
      <c r="X34" s="99">
        <f>+ALTAS!AA45-BAJAS!Z34+MIG_IN!Z34-MIG_OUT!Z34</f>
        <v>0</v>
      </c>
      <c r="Y34" s="99">
        <f>+ALTAS!AB45-BAJAS!AA34+MIG_IN!AA34-MIG_OUT!AA34</f>
        <v>0</v>
      </c>
      <c r="Z34" s="99">
        <f>+ALTAS!AC45-BAJAS!AB34+MIG_IN!AB34-MIG_OUT!AB34</f>
        <v>0</v>
      </c>
      <c r="AA34" s="99">
        <f>+ALTAS!AD45-BAJAS!AC34+MIG_IN!AC34-MIG_OUT!AC34</f>
        <v>0</v>
      </c>
      <c r="AB34" s="99">
        <f>+ALTAS!AE45-BAJAS!AD34+MIG_IN!AD34-MIG_OUT!AD34</f>
        <v>0</v>
      </c>
      <c r="AC34" s="99">
        <f>+ALTAS!AF45-BAJAS!AE34+MIG_IN!AE34-MIG_OUT!AE34</f>
        <v>0</v>
      </c>
      <c r="AD34" s="127">
        <f t="shared" si="19"/>
        <v>0</v>
      </c>
      <c r="AE34" s="128">
        <f t="shared" si="20"/>
        <v>0</v>
      </c>
      <c r="AG34" s="129"/>
      <c r="AJ34" s="36"/>
      <c r="AK34" s="36"/>
      <c r="AL34" s="36"/>
      <c r="AM34" s="36"/>
      <c r="AN34" s="36"/>
      <c r="AO34" s="36"/>
      <c r="AP34" s="36"/>
      <c r="AQ34" s="36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49"/>
      <c r="BI34" s="50"/>
    </row>
    <row r="35" spans="1:62" ht="15" customHeight="1">
      <c r="A35" s="221"/>
      <c r="B35" s="223"/>
      <c r="C35" s="225"/>
      <c r="D35" s="13" t="s">
        <v>90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J35" s="36"/>
      <c r="AK35" s="36"/>
      <c r="AL35" s="36"/>
      <c r="AM35" s="36"/>
      <c r="AN35" s="36"/>
      <c r="AO35" s="36"/>
      <c r="AP35" s="36"/>
      <c r="AQ35" s="36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49"/>
      <c r="BI35" s="50"/>
    </row>
    <row r="36" spans="1:62" ht="15" customHeight="1" collapsed="1">
      <c r="A36" s="221"/>
      <c r="B36" s="223"/>
      <c r="C36" s="225" t="s">
        <v>54</v>
      </c>
      <c r="D36" s="10" t="s">
        <v>40</v>
      </c>
      <c r="E36" s="19"/>
      <c r="F36" s="19"/>
      <c r="G36" s="19"/>
      <c r="H36" s="19"/>
      <c r="I36" s="19"/>
      <c r="J36" s="19"/>
      <c r="K36" s="19"/>
      <c r="L36" s="19"/>
      <c r="M36" s="97">
        <f>+ALTAS!P47-BAJAS!O36+MIG_IN!O36-MIG_OUT!O36</f>
        <v>0</v>
      </c>
      <c r="N36" s="97">
        <f>+ALTAS!Q47-BAJAS!P36+MIG_IN!P36-MIG_OUT!P36</f>
        <v>0</v>
      </c>
      <c r="O36" s="97">
        <f>+ALTAS!R47-BAJAS!Q36+MIG_IN!Q36-MIG_OUT!Q36</f>
        <v>0</v>
      </c>
      <c r="P36" s="97">
        <f>+ALTAS!S47-BAJAS!R36+MIG_IN!R36-MIG_OUT!R36</f>
        <v>4</v>
      </c>
      <c r="Q36" s="97">
        <f>+ALTAS!T47-BAJAS!S36+MIG_IN!S36-MIG_OUT!S36</f>
        <v>0</v>
      </c>
      <c r="R36" s="97">
        <f>+ALTAS!U47-BAJAS!T36+MIG_IN!T36-MIG_OUT!T36</f>
        <v>5</v>
      </c>
      <c r="S36" s="97">
        <f>+ALTAS!V47-BAJAS!U36+MIG_IN!U36-MIG_OUT!U36</f>
        <v>5</v>
      </c>
      <c r="T36" s="97">
        <f>+ALTAS!W47-BAJAS!V36+MIG_IN!V36-MIG_OUT!V36</f>
        <v>6</v>
      </c>
      <c r="U36" s="97">
        <f>+ALTAS!X47-BAJAS!W36+MIG_IN!W36-MIG_OUT!W36</f>
        <v>1</v>
      </c>
      <c r="V36" s="97">
        <f>+ALTAS!Y47-BAJAS!X36+MIG_IN!X36-MIG_OUT!X36</f>
        <v>11</v>
      </c>
      <c r="W36" s="97">
        <f>+ALTAS!Z47-BAJAS!Y36+MIG_IN!Y36-MIG_OUT!Y36</f>
        <v>17</v>
      </c>
      <c r="X36" s="97">
        <f>+ALTAS!AA47-BAJAS!Z36+MIG_IN!Z36-MIG_OUT!Z36</f>
        <v>5</v>
      </c>
      <c r="Y36" s="97">
        <f>+ALTAS!AB47-BAJAS!AA36+MIG_IN!AA36-MIG_OUT!AA36</f>
        <v>10</v>
      </c>
      <c r="Z36" s="97">
        <f>+ALTAS!AC47-BAJAS!AB36+MIG_IN!AB36-MIG_OUT!AB36</f>
        <v>16</v>
      </c>
      <c r="AA36" s="97">
        <f>+ALTAS!AD47-BAJAS!AC36+MIG_IN!AC36-MIG_OUT!AC36</f>
        <v>9</v>
      </c>
      <c r="AB36" s="97">
        <f>+ALTAS!AE47-BAJAS!AD36+MIG_IN!AD36-MIG_OUT!AD36</f>
        <v>2</v>
      </c>
      <c r="AC36" s="97">
        <f>+ALTAS!AF47-BAJAS!AE36+MIG_IN!AE36-MIG_OUT!AE36</f>
        <v>-1</v>
      </c>
      <c r="AD36" s="100">
        <f t="shared" ref="AD36:AD37" si="21">+SUM(E36:P36)</f>
        <v>4</v>
      </c>
      <c r="AE36" s="101">
        <f t="shared" ref="AE36:AE37" si="22">+SUM(Q36:AB36)</f>
        <v>87</v>
      </c>
      <c r="AG36" s="124">
        <f>+SUMIF($M$1:$AB$1,"REAL",M36:AB36)</f>
        <v>91</v>
      </c>
      <c r="AJ36" s="19"/>
      <c r="AK36" s="19"/>
      <c r="AL36" s="19"/>
      <c r="AM36" s="19"/>
      <c r="AN36" s="19"/>
      <c r="AO36" s="19"/>
      <c r="AP36" s="19"/>
      <c r="AQ36" s="19"/>
      <c r="AR36" s="20">
        <v>0</v>
      </c>
      <c r="AS36" s="20">
        <v>0</v>
      </c>
      <c r="AT36" s="20">
        <v>0</v>
      </c>
      <c r="AU36" s="20">
        <v>0</v>
      </c>
      <c r="AV36" s="20">
        <v>4.5</v>
      </c>
      <c r="AW36" s="20">
        <v>7.2</v>
      </c>
      <c r="AX36" s="20">
        <v>8.1</v>
      </c>
      <c r="AY36" s="20">
        <v>8.1</v>
      </c>
      <c r="AZ36" s="20">
        <v>7.2</v>
      </c>
      <c r="BA36" s="20">
        <v>7.2</v>
      </c>
      <c r="BB36" s="20">
        <v>1.8</v>
      </c>
      <c r="BC36" s="20">
        <v>0.9</v>
      </c>
      <c r="BD36" s="20">
        <v>7.2</v>
      </c>
      <c r="BE36" s="20">
        <v>7.2</v>
      </c>
      <c r="BF36" s="20">
        <v>9</v>
      </c>
      <c r="BG36" s="20">
        <v>6.3</v>
      </c>
      <c r="BH36" s="44">
        <v>0</v>
      </c>
      <c r="BI36" s="59">
        <v>74.7</v>
      </c>
    </row>
    <row r="37" spans="1:62" ht="15" customHeight="1">
      <c r="A37" s="221"/>
      <c r="B37" s="223"/>
      <c r="C37" s="225"/>
      <c r="D37" s="11" t="s">
        <v>88</v>
      </c>
      <c r="E37" s="34"/>
      <c r="F37" s="34"/>
      <c r="G37" s="34"/>
      <c r="H37" s="34"/>
      <c r="I37" s="34"/>
      <c r="J37" s="34"/>
      <c r="K37" s="34"/>
      <c r="L37" s="34"/>
      <c r="M37" s="98">
        <f>+ALTAS!P48-BAJAS!O37+MIG_IN!O37-MIG_OUT!O37</f>
        <v>0</v>
      </c>
      <c r="N37" s="98">
        <f>+ALTAS!Q48-BAJAS!P37+MIG_IN!P37-MIG_OUT!P37</f>
        <v>0</v>
      </c>
      <c r="O37" s="98">
        <f>+ALTAS!R48-BAJAS!Q37+MIG_IN!Q37-MIG_OUT!Q37</f>
        <v>0</v>
      </c>
      <c r="P37" s="98">
        <f>+ALTAS!S48-BAJAS!R37+MIG_IN!R37-MIG_OUT!R37</f>
        <v>4</v>
      </c>
      <c r="Q37" s="98">
        <f>+ALTAS!T48-BAJAS!S37+MIG_IN!S37-MIG_OUT!S37</f>
        <v>0</v>
      </c>
      <c r="R37" s="98">
        <f>+ALTAS!U48-BAJAS!T37+MIG_IN!T37-MIG_OUT!T37</f>
        <v>5</v>
      </c>
      <c r="S37" s="98">
        <f>+ALTAS!V48-BAJAS!U37+MIG_IN!U37-MIG_OUT!U37</f>
        <v>25</v>
      </c>
      <c r="T37" s="98">
        <f>+ALTAS!W48-BAJAS!V37+MIG_IN!V37-MIG_OUT!V37</f>
        <v>11</v>
      </c>
      <c r="U37" s="98">
        <f>+ALTAS!X48-BAJAS!W37+MIG_IN!W37-MIG_OUT!W37</f>
        <v>1</v>
      </c>
      <c r="V37" s="98">
        <f>+ALTAS!Y48-BAJAS!X37+MIG_IN!X37-MIG_OUT!X37</f>
        <v>25</v>
      </c>
      <c r="W37" s="98">
        <f>+ALTAS!Z48-BAJAS!Y37+MIG_IN!Y37-MIG_OUT!Y37</f>
        <v>20</v>
      </c>
      <c r="X37" s="98">
        <f>+ALTAS!AA48-BAJAS!Z37+MIG_IN!Z37-MIG_OUT!Z37</f>
        <v>4</v>
      </c>
      <c r="Y37" s="98">
        <f>+ALTAS!AB48-BAJAS!AA37+MIG_IN!AA37-MIG_OUT!AA37</f>
        <v>18</v>
      </c>
      <c r="Z37" s="98">
        <f>+ALTAS!AC48-BAJAS!AB37+MIG_IN!AB37-MIG_OUT!AB37</f>
        <v>27</v>
      </c>
      <c r="AA37" s="98">
        <f>+ALTAS!AD48-BAJAS!AC37+MIG_IN!AC37-MIG_OUT!AC37</f>
        <v>15</v>
      </c>
      <c r="AB37" s="98">
        <f>+ALTAS!AE48-BAJAS!AD37+MIG_IN!AD37-MIG_OUT!AD37</f>
        <v>2</v>
      </c>
      <c r="AC37" s="98">
        <f>+ALTAS!AF48-BAJAS!AE37+MIG_IN!AE37-MIG_OUT!AE37</f>
        <v>3</v>
      </c>
      <c r="AD37" s="102">
        <f t="shared" si="21"/>
        <v>4</v>
      </c>
      <c r="AE37" s="103">
        <f t="shared" si="22"/>
        <v>153</v>
      </c>
      <c r="AG37" s="124">
        <f>+SUMIF($M$1:$AB$1,"REAL",M37:AB37)</f>
        <v>157</v>
      </c>
      <c r="AJ37" s="34"/>
      <c r="AK37" s="34"/>
      <c r="AL37" s="34"/>
      <c r="AM37" s="34"/>
      <c r="AN37" s="34"/>
      <c r="AO37" s="34"/>
      <c r="AP37" s="34"/>
      <c r="AQ37" s="34"/>
      <c r="AR37" s="21">
        <v>0</v>
      </c>
      <c r="AS37" s="21">
        <v>0</v>
      </c>
      <c r="AT37" s="21">
        <v>0</v>
      </c>
      <c r="AU37" s="21">
        <v>0</v>
      </c>
      <c r="AV37" s="21">
        <v>450</v>
      </c>
      <c r="AW37" s="21">
        <v>720</v>
      </c>
      <c r="AX37" s="21">
        <v>810</v>
      </c>
      <c r="AY37" s="21">
        <v>810</v>
      </c>
      <c r="AZ37" s="21">
        <v>720</v>
      </c>
      <c r="BA37" s="21">
        <v>720</v>
      </c>
      <c r="BB37" s="21">
        <v>180</v>
      </c>
      <c r="BC37" s="21">
        <v>90</v>
      </c>
      <c r="BD37" s="21">
        <v>720</v>
      </c>
      <c r="BE37" s="21">
        <v>720</v>
      </c>
      <c r="BF37" s="21">
        <v>900</v>
      </c>
      <c r="BG37" s="21">
        <v>630</v>
      </c>
      <c r="BH37" s="45">
        <v>0</v>
      </c>
      <c r="BI37" s="46">
        <v>7470</v>
      </c>
    </row>
    <row r="38" spans="1:62" s="2" customFormat="1" ht="15" customHeight="1">
      <c r="A38" s="221"/>
      <c r="B38" s="224"/>
      <c r="C38" s="225"/>
      <c r="D38" s="13" t="s">
        <v>90</v>
      </c>
      <c r="E38" s="36"/>
      <c r="F38" s="36"/>
      <c r="G38" s="36"/>
      <c r="H38" s="36"/>
      <c r="I38" s="36"/>
      <c r="J38" s="36"/>
      <c r="K38" s="36"/>
      <c r="L38" s="36"/>
      <c r="M38" s="36" t="str">
        <f t="shared" ref="M38:AE38" si="23">+IFERROR(M37/M36,"")</f>
        <v/>
      </c>
      <c r="N38" s="36" t="str">
        <f t="shared" si="23"/>
        <v/>
      </c>
      <c r="O38" s="36" t="str">
        <f t="shared" si="23"/>
        <v/>
      </c>
      <c r="P38" s="36">
        <f t="shared" si="23"/>
        <v>1</v>
      </c>
      <c r="Q38" s="36" t="str">
        <f t="shared" si="23"/>
        <v/>
      </c>
      <c r="R38" s="36">
        <f t="shared" si="23"/>
        <v>1</v>
      </c>
      <c r="S38" s="36">
        <f t="shared" si="23"/>
        <v>5</v>
      </c>
      <c r="T38" s="36">
        <f t="shared" si="23"/>
        <v>1.8333333333333333</v>
      </c>
      <c r="U38" s="36">
        <f t="shared" si="23"/>
        <v>1</v>
      </c>
      <c r="V38" s="36">
        <f t="shared" si="23"/>
        <v>2.2727272727272729</v>
      </c>
      <c r="W38" s="36">
        <f t="shared" ref="W38" si="24">+IFERROR(W37/W36,"")</f>
        <v>1.1764705882352942</v>
      </c>
      <c r="X38" s="36">
        <f t="shared" si="23"/>
        <v>0.8</v>
      </c>
      <c r="Y38" s="36">
        <f t="shared" si="23"/>
        <v>1.8</v>
      </c>
      <c r="Z38" s="36">
        <f t="shared" si="23"/>
        <v>1.6875</v>
      </c>
      <c r="AA38" s="36">
        <f t="shared" si="23"/>
        <v>1.6666666666666667</v>
      </c>
      <c r="AB38" s="36">
        <f t="shared" si="23"/>
        <v>1</v>
      </c>
      <c r="AC38" s="36">
        <f t="shared" ref="AC38" si="25">+IFERROR(AC37/AC36,"")</f>
        <v>-3</v>
      </c>
      <c r="AD38" s="49">
        <f t="shared" si="23"/>
        <v>1</v>
      </c>
      <c r="AE38" s="50">
        <f t="shared" si="23"/>
        <v>1.7586206896551724</v>
      </c>
      <c r="AF38"/>
      <c r="AG38" s="1"/>
      <c r="AH38"/>
      <c r="AI38"/>
      <c r="AJ38" s="36"/>
      <c r="AK38" s="36"/>
      <c r="AL38" s="36"/>
      <c r="AM38" s="36"/>
      <c r="AN38" s="36"/>
      <c r="AO38" s="36"/>
      <c r="AP38" s="36"/>
      <c r="AQ38" s="36"/>
      <c r="AR38" s="23" t="s">
        <v>0</v>
      </c>
      <c r="AS38" s="23" t="s">
        <v>0</v>
      </c>
      <c r="AT38" s="23" t="s">
        <v>0</v>
      </c>
      <c r="AU38" s="23" t="s">
        <v>0</v>
      </c>
      <c r="AV38" s="23">
        <v>100</v>
      </c>
      <c r="AW38" s="23">
        <v>100</v>
      </c>
      <c r="AX38" s="23">
        <v>100</v>
      </c>
      <c r="AY38" s="23">
        <v>100</v>
      </c>
      <c r="AZ38" s="23">
        <v>100</v>
      </c>
      <c r="BA38" s="23">
        <v>100</v>
      </c>
      <c r="BB38" s="23">
        <v>100</v>
      </c>
      <c r="BC38" s="23">
        <v>100</v>
      </c>
      <c r="BD38" s="23">
        <v>100</v>
      </c>
      <c r="BE38" s="23">
        <v>100</v>
      </c>
      <c r="BF38" s="23">
        <v>100</v>
      </c>
      <c r="BG38" s="23">
        <v>100</v>
      </c>
      <c r="BH38" s="49" t="s">
        <v>0</v>
      </c>
      <c r="BI38" s="50">
        <v>100</v>
      </c>
      <c r="BJ38"/>
    </row>
    <row r="39" spans="1:62" ht="15" customHeight="1">
      <c r="A39" s="221"/>
      <c r="B39" s="226" t="s">
        <v>36</v>
      </c>
      <c r="C39" s="225" t="s">
        <v>50</v>
      </c>
      <c r="D39" s="10" t="s">
        <v>40</v>
      </c>
      <c r="E39" s="19"/>
      <c r="F39" s="19"/>
      <c r="G39" s="19"/>
      <c r="H39" s="19"/>
      <c r="I39" s="19"/>
      <c r="J39" s="19"/>
      <c r="K39" s="19"/>
      <c r="L39" s="19"/>
      <c r="M39" s="97">
        <f>+ALTAS!P50-BAJAS!O39+MIG_IN!O39-MIG_OUT!O39</f>
        <v>0</v>
      </c>
      <c r="N39" s="97">
        <f>+ALTAS!Q50-BAJAS!P39+MIG_IN!P39-MIG_OUT!P39</f>
        <v>-3</v>
      </c>
      <c r="O39" s="97">
        <f>+ALTAS!R50-BAJAS!Q39+MIG_IN!Q39-MIG_OUT!Q39</f>
        <v>4</v>
      </c>
      <c r="P39" s="97">
        <f>+ALTAS!S50-BAJAS!R39+MIG_IN!R39-MIG_OUT!R39</f>
        <v>4</v>
      </c>
      <c r="Q39" s="97">
        <f>+ALTAS!T50-BAJAS!S39+MIG_IN!S39-MIG_OUT!S39</f>
        <v>5</v>
      </c>
      <c r="R39" s="97">
        <f>+ALTAS!U50-BAJAS!T39+MIG_IN!T39-MIG_OUT!T39</f>
        <v>6</v>
      </c>
      <c r="S39" s="97">
        <f>+ALTAS!V50-BAJAS!U39+MIG_IN!U39-MIG_OUT!U39</f>
        <v>5</v>
      </c>
      <c r="T39" s="97">
        <f>+ALTAS!W50-BAJAS!V39+MIG_IN!V39-MIG_OUT!V39</f>
        <v>4</v>
      </c>
      <c r="U39" s="97">
        <f>+ALTAS!X50-BAJAS!W39+MIG_IN!W39-MIG_OUT!W39</f>
        <v>10</v>
      </c>
      <c r="V39" s="97">
        <f>+ALTAS!Y50-BAJAS!X39+MIG_IN!X39-MIG_OUT!X39</f>
        <v>17</v>
      </c>
      <c r="W39" s="97">
        <f>+ALTAS!Z50-BAJAS!Y39+MIG_IN!Y39-MIG_OUT!Y39</f>
        <v>14</v>
      </c>
      <c r="X39" s="97">
        <f>+ALTAS!AA50-BAJAS!Z39+MIG_IN!Z39-MIG_OUT!Z39</f>
        <v>2</v>
      </c>
      <c r="Y39" s="97">
        <f>+ALTAS!AB50-BAJAS!AA39+MIG_IN!AA39-MIG_OUT!AA39</f>
        <v>20</v>
      </c>
      <c r="Z39" s="97">
        <f>+ALTAS!AC50-BAJAS!AB39+MIG_IN!AB39-MIG_OUT!AB39</f>
        <v>21</v>
      </c>
      <c r="AA39" s="97">
        <f>+ALTAS!AD50-BAJAS!AC39+MIG_IN!AC39-MIG_OUT!AC39</f>
        <v>24</v>
      </c>
      <c r="AB39" s="97">
        <f>+ALTAS!AE50-BAJAS!AD39+MIG_IN!AD39-MIG_OUT!AD39</f>
        <v>26</v>
      </c>
      <c r="AC39" s="97">
        <f>+ALTAS!AF50-BAJAS!AE39+MIG_IN!AE39-MIG_OUT!AE39</f>
        <v>24</v>
      </c>
      <c r="AD39" s="100">
        <f t="shared" ref="AD39:AD45" si="26">+SUM(E39:P39)</f>
        <v>5</v>
      </c>
      <c r="AE39" s="101">
        <f t="shared" ref="AE39:AE45" si="27">+SUM(Q39:AB39)</f>
        <v>154</v>
      </c>
      <c r="AG39" s="124">
        <f>+SUMIF($M$1:$AB$1,"REAL",M39:AB39)</f>
        <v>159</v>
      </c>
      <c r="AJ39" s="19"/>
      <c r="AK39" s="19"/>
      <c r="AL39" s="19"/>
      <c r="AM39" s="19"/>
      <c r="AN39" s="19"/>
      <c r="AO39" s="19"/>
      <c r="AP39" s="19"/>
      <c r="AQ39" s="19"/>
      <c r="AR39" s="20">
        <v>0</v>
      </c>
      <c r="AS39" s="20">
        <v>0</v>
      </c>
      <c r="AT39" s="20">
        <v>45</v>
      </c>
      <c r="AU39" s="20">
        <v>18</v>
      </c>
      <c r="AV39" s="20">
        <v>12.6</v>
      </c>
      <c r="AW39" s="20">
        <v>16.2</v>
      </c>
      <c r="AX39" s="20">
        <v>25.1</v>
      </c>
      <c r="AY39" s="20">
        <v>31.4</v>
      </c>
      <c r="AZ39" s="20">
        <v>31.4</v>
      </c>
      <c r="BA39" s="20">
        <v>30.4</v>
      </c>
      <c r="BB39" s="20">
        <v>30.4</v>
      </c>
      <c r="BC39" s="20">
        <v>14.2</v>
      </c>
      <c r="BD39" s="20">
        <v>28.4</v>
      </c>
      <c r="BE39" s="20">
        <v>34.700000000000003</v>
      </c>
      <c r="BF39" s="20">
        <v>34.700000000000003</v>
      </c>
      <c r="BG39" s="20">
        <v>27.4</v>
      </c>
      <c r="BH39" s="44">
        <v>63</v>
      </c>
      <c r="BI39" s="59">
        <v>316.89999999999998</v>
      </c>
    </row>
    <row r="40" spans="1:62">
      <c r="A40" s="221"/>
      <c r="B40" s="226"/>
      <c r="C40" s="225"/>
      <c r="D40" s="11" t="s">
        <v>88</v>
      </c>
      <c r="E40" s="34"/>
      <c r="F40" s="34"/>
      <c r="G40" s="34"/>
      <c r="H40" s="34"/>
      <c r="I40" s="34"/>
      <c r="J40" s="34"/>
      <c r="K40" s="34"/>
      <c r="L40" s="34"/>
      <c r="M40" s="98">
        <f>+ALTAS!P51-BAJAS!O40+MIG_IN!O40-MIG_OUT!O40</f>
        <v>0</v>
      </c>
      <c r="N40" s="98">
        <f>+ALTAS!Q51-BAJAS!P40+MIG_IN!P40-MIG_OUT!P40</f>
        <v>0</v>
      </c>
      <c r="O40" s="98">
        <f>+ALTAS!R51-BAJAS!Q40+MIG_IN!Q40-MIG_OUT!Q40</f>
        <v>13</v>
      </c>
      <c r="P40" s="98">
        <f>+ALTAS!S51-BAJAS!R40+MIG_IN!R40-MIG_OUT!R40</f>
        <v>13</v>
      </c>
      <c r="Q40" s="98">
        <f>+ALTAS!T51-BAJAS!S40+MIG_IN!S40-MIG_OUT!S40</f>
        <v>17</v>
      </c>
      <c r="R40" s="98">
        <f>+ALTAS!U51-BAJAS!T40+MIG_IN!T40-MIG_OUT!T40</f>
        <v>20</v>
      </c>
      <c r="S40" s="98">
        <f>+ALTAS!V51-BAJAS!U40+MIG_IN!U40-MIG_OUT!U40</f>
        <v>5</v>
      </c>
      <c r="T40" s="98">
        <f>+ALTAS!W51-BAJAS!V40+MIG_IN!V40-MIG_OUT!V40</f>
        <v>15</v>
      </c>
      <c r="U40" s="98">
        <f>+ALTAS!X51-BAJAS!W40+MIG_IN!W40-MIG_OUT!W40</f>
        <v>19</v>
      </c>
      <c r="V40" s="98">
        <f>+ALTAS!Y51-BAJAS!X40+MIG_IN!X40-MIG_OUT!X40</f>
        <v>59</v>
      </c>
      <c r="W40" s="98">
        <f>+ALTAS!Z51-BAJAS!Y40+MIG_IN!Y40-MIG_OUT!Y40</f>
        <v>47</v>
      </c>
      <c r="X40" s="98">
        <f>+ALTAS!AA51-BAJAS!Z40+MIG_IN!Z40-MIG_OUT!Z40</f>
        <v>2</v>
      </c>
      <c r="Y40" s="98">
        <f>+ALTAS!AB51-BAJAS!AA40+MIG_IN!AA40-MIG_OUT!AA40</f>
        <v>40</v>
      </c>
      <c r="Z40" s="98">
        <f>+ALTAS!AC51-BAJAS!AB40+MIG_IN!AB40-MIG_OUT!AB40</f>
        <v>82</v>
      </c>
      <c r="AA40" s="98">
        <f>+ALTAS!AD51-BAJAS!AC40+MIG_IN!AC40-MIG_OUT!AC40</f>
        <v>69</v>
      </c>
      <c r="AB40" s="98">
        <f>+ALTAS!AE51-BAJAS!AD40+MIG_IN!AD40-MIG_OUT!AD40</f>
        <v>106</v>
      </c>
      <c r="AC40" s="98">
        <f>+ALTAS!AF51-BAJAS!AE40+MIG_IN!AE40-MIG_OUT!AE40</f>
        <v>56</v>
      </c>
      <c r="AD40" s="102">
        <f t="shared" si="26"/>
        <v>26</v>
      </c>
      <c r="AE40" s="103">
        <f t="shared" si="27"/>
        <v>481</v>
      </c>
      <c r="AG40" s="124">
        <f>+SUMIF($M$1:$AB$1,"REAL",M40:AB40)</f>
        <v>507</v>
      </c>
      <c r="AJ40" s="34"/>
      <c r="AK40" s="34"/>
      <c r="AL40" s="34"/>
      <c r="AM40" s="34"/>
      <c r="AN40" s="34"/>
      <c r="AO40" s="34"/>
      <c r="AP40" s="34"/>
      <c r="AQ40" s="34"/>
      <c r="AR40" s="21">
        <v>0</v>
      </c>
      <c r="AS40" s="21">
        <v>0</v>
      </c>
      <c r="AT40" s="21">
        <v>1346</v>
      </c>
      <c r="AU40" s="21">
        <v>534</v>
      </c>
      <c r="AV40" s="21">
        <v>1253</v>
      </c>
      <c r="AW40" s="21">
        <v>1612</v>
      </c>
      <c r="AX40" s="21">
        <v>2589</v>
      </c>
      <c r="AY40" s="21">
        <v>3211</v>
      </c>
      <c r="AZ40" s="21">
        <v>3203</v>
      </c>
      <c r="BA40" s="21">
        <v>3195</v>
      </c>
      <c r="BB40" s="21">
        <v>3187</v>
      </c>
      <c r="BC40" s="21">
        <v>1561</v>
      </c>
      <c r="BD40" s="21">
        <v>3143</v>
      </c>
      <c r="BE40" s="21">
        <v>3759</v>
      </c>
      <c r="BF40" s="21">
        <v>3745</v>
      </c>
      <c r="BG40" s="21">
        <v>3101</v>
      </c>
      <c r="BH40" s="45">
        <v>1880</v>
      </c>
      <c r="BI40" s="46">
        <v>33559</v>
      </c>
    </row>
    <row r="41" spans="1:62" ht="15" customHeight="1" outlineLevel="1">
      <c r="A41" s="221"/>
      <c r="B41" s="226"/>
      <c r="C41" s="225"/>
      <c r="D41" s="12" t="s">
        <v>1</v>
      </c>
      <c r="E41" s="35"/>
      <c r="F41" s="35"/>
      <c r="G41" s="35"/>
      <c r="H41" s="35"/>
      <c r="I41" s="35"/>
      <c r="J41" s="35"/>
      <c r="K41" s="35"/>
      <c r="L41" s="35"/>
      <c r="M41" s="99">
        <f>+ALTAS!P52-BAJAS!O41+MIG_IN!O41-MIG_OUT!O41</f>
        <v>0</v>
      </c>
      <c r="N41" s="99">
        <f>+ALTAS!Q52-BAJAS!P41+MIG_IN!P41-MIG_OUT!P41</f>
        <v>0</v>
      </c>
      <c r="O41" s="99">
        <f>+ALTAS!R52-BAJAS!Q41+MIG_IN!Q41-MIG_OUT!Q41</f>
        <v>13</v>
      </c>
      <c r="P41" s="99">
        <f>+ALTAS!S52-BAJAS!R41+MIG_IN!R41-MIG_OUT!R41</f>
        <v>13</v>
      </c>
      <c r="Q41" s="99">
        <f>+ALTAS!T52-BAJAS!S41+MIG_IN!S41-MIG_OUT!S41</f>
        <v>17</v>
      </c>
      <c r="R41" s="99">
        <f>+ALTAS!U52-BAJAS!T41+MIG_IN!T41-MIG_OUT!T41</f>
        <v>20</v>
      </c>
      <c r="S41" s="99">
        <f>+ALTAS!V52-BAJAS!U41+MIG_IN!U41-MIG_OUT!U41</f>
        <v>5</v>
      </c>
      <c r="T41" s="99">
        <f>+ALTAS!W52-BAJAS!V41+MIG_IN!V41-MIG_OUT!V41</f>
        <v>15</v>
      </c>
      <c r="U41" s="99">
        <f>+ALTAS!X52-BAJAS!W41+MIG_IN!W41-MIG_OUT!W41</f>
        <v>19</v>
      </c>
      <c r="V41" s="99">
        <f>+ALTAS!Y52-BAJAS!X41+MIG_IN!X41-MIG_OUT!X41</f>
        <v>59</v>
      </c>
      <c r="W41" s="99">
        <f>+ALTAS!Z52-BAJAS!Y41+MIG_IN!Y41-MIG_OUT!Y41</f>
        <v>47</v>
      </c>
      <c r="X41" s="99">
        <f>+ALTAS!AA52-BAJAS!Z41+MIG_IN!Z41-MIG_OUT!Z41</f>
        <v>2</v>
      </c>
      <c r="Y41" s="99">
        <f>+ALTAS!AB52-BAJAS!AA41+MIG_IN!AA41-MIG_OUT!AA41</f>
        <v>40</v>
      </c>
      <c r="Z41" s="99">
        <f>+ALTAS!AC52-BAJAS!AB41+MIG_IN!AB41-MIG_OUT!AB41</f>
        <v>82</v>
      </c>
      <c r="AA41" s="99">
        <f>+ALTAS!AD52-BAJAS!AC41+MIG_IN!AC41-MIG_OUT!AC41</f>
        <v>69</v>
      </c>
      <c r="AB41" s="99">
        <f>+ALTAS!AE52-BAJAS!AD41+MIG_IN!AD41-MIG_OUT!AD41</f>
        <v>106</v>
      </c>
      <c r="AC41" s="99">
        <f>+ALTAS!AF52-BAJAS!AE41+MIG_IN!AE41-MIG_OUT!AE41</f>
        <v>56</v>
      </c>
      <c r="AD41" s="104">
        <f t="shared" si="26"/>
        <v>26</v>
      </c>
      <c r="AE41" s="105">
        <f t="shared" si="27"/>
        <v>481</v>
      </c>
      <c r="AJ41" s="35"/>
      <c r="AK41" s="35"/>
      <c r="AL41" s="35"/>
      <c r="AM41" s="35"/>
      <c r="AN41" s="35"/>
      <c r="AO41" s="35"/>
      <c r="AP41" s="35"/>
      <c r="AQ41" s="35"/>
      <c r="AR41" s="22">
        <v>0</v>
      </c>
      <c r="AS41" s="22">
        <v>0</v>
      </c>
      <c r="AT41" s="22">
        <v>700</v>
      </c>
      <c r="AU41" s="22">
        <v>277.8</v>
      </c>
      <c r="AV41" s="22">
        <v>652.20000000000005</v>
      </c>
      <c r="AW41" s="22">
        <v>838.4</v>
      </c>
      <c r="AX41" s="22">
        <v>1346.2</v>
      </c>
      <c r="AY41" s="22">
        <v>1669.8</v>
      </c>
      <c r="AZ41" s="22">
        <v>1665.8</v>
      </c>
      <c r="BA41" s="22">
        <v>1661.8</v>
      </c>
      <c r="BB41" s="22">
        <v>1657.8</v>
      </c>
      <c r="BC41" s="22">
        <v>812.4</v>
      </c>
      <c r="BD41" s="22">
        <v>1634.8</v>
      </c>
      <c r="BE41" s="22">
        <v>1956.4</v>
      </c>
      <c r="BF41" s="22">
        <v>1948.4</v>
      </c>
      <c r="BG41" s="22">
        <v>1613.8</v>
      </c>
      <c r="BH41" s="47">
        <v>977.8</v>
      </c>
      <c r="BI41" s="48">
        <v>17457.8</v>
      </c>
    </row>
    <row r="42" spans="1:62" ht="15" customHeight="1" outlineLevel="1">
      <c r="A42" s="221"/>
      <c r="B42" s="226"/>
      <c r="C42" s="225"/>
      <c r="D42" s="12" t="s">
        <v>2</v>
      </c>
      <c r="E42" s="35"/>
      <c r="F42" s="35"/>
      <c r="G42" s="35"/>
      <c r="H42" s="35"/>
      <c r="I42" s="35"/>
      <c r="J42" s="35"/>
      <c r="K42" s="35"/>
      <c r="L42" s="35"/>
      <c r="M42" s="99">
        <f>+ALTAS!P53-BAJAS!O42+MIG_IN!O42-MIG_OUT!O42</f>
        <v>0</v>
      </c>
      <c r="N42" s="99">
        <f>+ALTAS!Q53-BAJAS!P42+MIG_IN!P42-MIG_OUT!P42</f>
        <v>0</v>
      </c>
      <c r="O42" s="99">
        <f>+ALTAS!R53-BAJAS!Q42+MIG_IN!Q42-MIG_OUT!Q42</f>
        <v>0</v>
      </c>
      <c r="P42" s="99">
        <f>+ALTAS!S53-BAJAS!R42+MIG_IN!R42-MIG_OUT!R42</f>
        <v>0</v>
      </c>
      <c r="Q42" s="99">
        <f>+ALTAS!T53-BAJAS!S42+MIG_IN!S42-MIG_OUT!S42</f>
        <v>0</v>
      </c>
      <c r="R42" s="99">
        <f>+ALTAS!U53-BAJAS!T42+MIG_IN!T42-MIG_OUT!T42</f>
        <v>0</v>
      </c>
      <c r="S42" s="99">
        <f>+ALTAS!V53-BAJAS!U42+MIG_IN!U42-MIG_OUT!U42</f>
        <v>0</v>
      </c>
      <c r="T42" s="99">
        <f>+ALTAS!W53-BAJAS!V42+MIG_IN!V42-MIG_OUT!V42</f>
        <v>0</v>
      </c>
      <c r="U42" s="99">
        <f>+ALTAS!X53-BAJAS!W42+MIG_IN!W42-MIG_OUT!W42</f>
        <v>0</v>
      </c>
      <c r="V42" s="99">
        <f>+ALTAS!Y53-BAJAS!X42+MIG_IN!X42-MIG_OUT!X42</f>
        <v>0</v>
      </c>
      <c r="W42" s="99">
        <f>+ALTAS!Z53-BAJAS!Y42+MIG_IN!Y42-MIG_OUT!Y42</f>
        <v>0</v>
      </c>
      <c r="X42" s="99">
        <f>+ALTAS!AA53-BAJAS!Z42+MIG_IN!Z42-MIG_OUT!Z42</f>
        <v>0</v>
      </c>
      <c r="Y42" s="99">
        <f>+ALTAS!AB53-BAJAS!AA42+MIG_IN!AA42-MIG_OUT!AA42</f>
        <v>0</v>
      </c>
      <c r="Z42" s="99">
        <f>+ALTAS!AC53-BAJAS!AB42+MIG_IN!AB42-MIG_OUT!AB42</f>
        <v>0</v>
      </c>
      <c r="AA42" s="99">
        <f>+ALTAS!AD53-BAJAS!AC42+MIG_IN!AC42-MIG_OUT!AC42</f>
        <v>0</v>
      </c>
      <c r="AB42" s="99">
        <f>+ALTAS!AE53-BAJAS!AD42+MIG_IN!AD42-MIG_OUT!AD42</f>
        <v>0</v>
      </c>
      <c r="AC42" s="99">
        <f>+ALTAS!AF53-BAJAS!AE42+MIG_IN!AE42-MIG_OUT!AE42</f>
        <v>0</v>
      </c>
      <c r="AD42" s="104">
        <f t="shared" si="26"/>
        <v>0</v>
      </c>
      <c r="AE42" s="105">
        <f t="shared" si="27"/>
        <v>0</v>
      </c>
      <c r="AJ42" s="35"/>
      <c r="AK42" s="35"/>
      <c r="AL42" s="35"/>
      <c r="AM42" s="35"/>
      <c r="AN42" s="35"/>
      <c r="AO42" s="35"/>
      <c r="AP42" s="35"/>
      <c r="AQ42" s="35"/>
      <c r="AR42" s="22">
        <v>0</v>
      </c>
      <c r="AS42" s="22">
        <v>0</v>
      </c>
      <c r="AT42" s="22">
        <v>40.5</v>
      </c>
      <c r="AU42" s="22">
        <v>16.2</v>
      </c>
      <c r="AV42" s="22">
        <v>37.800000000000004</v>
      </c>
      <c r="AW42" s="22">
        <v>48.6</v>
      </c>
      <c r="AX42" s="22">
        <v>77.3</v>
      </c>
      <c r="AY42" s="22">
        <v>96.2</v>
      </c>
      <c r="AZ42" s="22">
        <v>96.2</v>
      </c>
      <c r="BA42" s="22">
        <v>95.2</v>
      </c>
      <c r="BB42" s="22">
        <v>95.2</v>
      </c>
      <c r="BC42" s="22">
        <v>46.6</v>
      </c>
      <c r="BD42" s="22">
        <v>93.2</v>
      </c>
      <c r="BE42" s="22">
        <v>112.10000000000001</v>
      </c>
      <c r="BF42" s="22">
        <v>111.10000000000001</v>
      </c>
      <c r="BG42" s="22">
        <v>91.2</v>
      </c>
      <c r="BH42" s="47">
        <v>56.7</v>
      </c>
      <c r="BI42" s="48">
        <v>1000.7000000000002</v>
      </c>
    </row>
    <row r="43" spans="1:62" ht="15" customHeight="1" outlineLevel="1">
      <c r="A43" s="221"/>
      <c r="B43" s="226"/>
      <c r="C43" s="225"/>
      <c r="D43" s="14" t="s">
        <v>83</v>
      </c>
      <c r="E43" s="37"/>
      <c r="F43" s="37"/>
      <c r="G43" s="37"/>
      <c r="H43" s="37"/>
      <c r="I43" s="37"/>
      <c r="J43" s="37"/>
      <c r="K43" s="37"/>
      <c r="L43" s="37"/>
      <c r="M43" s="106">
        <f>+ALTAS!P54-BAJAS!O43+MIG_IN!O43-MIG_OUT!O43</f>
        <v>0</v>
      </c>
      <c r="N43" s="106">
        <f>+ALTAS!Q54-BAJAS!P43+MIG_IN!P43-MIG_OUT!P43</f>
        <v>0</v>
      </c>
      <c r="O43" s="106">
        <f>+ALTAS!R54-BAJAS!Q43+MIG_IN!Q43-MIG_OUT!Q43</f>
        <v>0</v>
      </c>
      <c r="P43" s="106">
        <f>+ALTAS!S54-BAJAS!R43+MIG_IN!R43-MIG_OUT!R43</f>
        <v>0</v>
      </c>
      <c r="Q43" s="106">
        <f>+ALTAS!T54-BAJAS!S43+MIG_IN!S43-MIG_OUT!S43</f>
        <v>0</v>
      </c>
      <c r="R43" s="106">
        <f>+ALTAS!U54-BAJAS!T43+MIG_IN!T43-MIG_OUT!T43</f>
        <v>0</v>
      </c>
      <c r="S43" s="106">
        <f>+ALTAS!V54-BAJAS!U43+MIG_IN!U43-MIG_OUT!U43</f>
        <v>0</v>
      </c>
      <c r="T43" s="106">
        <f>+ALTAS!W54-BAJAS!V43+MIG_IN!V43-MIG_OUT!V43</f>
        <v>0</v>
      </c>
      <c r="U43" s="106">
        <f>+ALTAS!X54-BAJAS!W43+MIG_IN!W43-MIG_OUT!W43</f>
        <v>0</v>
      </c>
      <c r="V43" s="106">
        <f>+ALTAS!Y54-BAJAS!X43+MIG_IN!X43-MIG_OUT!X43</f>
        <v>0</v>
      </c>
      <c r="W43" s="106">
        <f>+ALTAS!Z54-BAJAS!Y43+MIG_IN!Y43-MIG_OUT!Y43</f>
        <v>0</v>
      </c>
      <c r="X43" s="106">
        <f>+ALTAS!AA54-BAJAS!Z43+MIG_IN!Z43-MIG_OUT!Z43</f>
        <v>0</v>
      </c>
      <c r="Y43" s="106">
        <f>+ALTAS!AB54-BAJAS!AA43+MIG_IN!AA43-MIG_OUT!AA43</f>
        <v>0</v>
      </c>
      <c r="Z43" s="106">
        <f>+ALTAS!AC54-BAJAS!AB43+MIG_IN!AB43-MIG_OUT!AB43</f>
        <v>0</v>
      </c>
      <c r="AA43" s="106">
        <f>+ALTAS!AD54-BAJAS!AC43+MIG_IN!AC43-MIG_OUT!AC43</f>
        <v>0</v>
      </c>
      <c r="AB43" s="106">
        <f>+ALTAS!AE54-BAJAS!AD43+MIG_IN!AD43-MIG_OUT!AD43</f>
        <v>0</v>
      </c>
      <c r="AC43" s="106">
        <f>+ALTAS!AF54-BAJAS!AE43+MIG_IN!AE43-MIG_OUT!AE43</f>
        <v>0</v>
      </c>
      <c r="AD43" s="107">
        <f t="shared" si="26"/>
        <v>0</v>
      </c>
      <c r="AE43" s="108">
        <f t="shared" si="27"/>
        <v>0</v>
      </c>
      <c r="AJ43" s="37"/>
      <c r="AK43" s="37"/>
      <c r="AL43" s="37"/>
      <c r="AM43" s="37"/>
      <c r="AN43" s="37"/>
      <c r="AO43" s="37"/>
      <c r="AP43" s="37"/>
      <c r="AQ43" s="37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51"/>
      <c r="BI43" s="52"/>
    </row>
    <row r="44" spans="1:62" ht="15" customHeight="1" outlineLevel="1">
      <c r="A44" s="221"/>
      <c r="B44" s="226"/>
      <c r="C44" s="225"/>
      <c r="D44" s="14" t="s">
        <v>103</v>
      </c>
      <c r="E44" s="37"/>
      <c r="F44" s="37"/>
      <c r="G44" s="37"/>
      <c r="H44" s="37"/>
      <c r="I44" s="37"/>
      <c r="J44" s="37"/>
      <c r="K44" s="37"/>
      <c r="L44" s="37"/>
      <c r="M44" s="106">
        <f>+ALTAS!P55-BAJAS!O44+MIG_IN!O44-MIG_OUT!O44</f>
        <v>0</v>
      </c>
      <c r="N44" s="106">
        <f>+ALTAS!Q55-BAJAS!P44+MIG_IN!P44-MIG_OUT!P44</f>
        <v>0</v>
      </c>
      <c r="O44" s="106">
        <f>+ALTAS!R55-BAJAS!Q44+MIG_IN!Q44-MIG_OUT!Q44</f>
        <v>0</v>
      </c>
      <c r="P44" s="106">
        <f>+ALTAS!S55-BAJAS!R44+MIG_IN!R44-MIG_OUT!R44</f>
        <v>0</v>
      </c>
      <c r="Q44" s="106">
        <f>+ALTAS!T55-BAJAS!S44+MIG_IN!S44-MIG_OUT!S44</f>
        <v>0</v>
      </c>
      <c r="R44" s="106">
        <f>+ALTAS!U55-BAJAS!T44+MIG_IN!T44-MIG_OUT!T44</f>
        <v>0</v>
      </c>
      <c r="S44" s="106">
        <f>+ALTAS!V55-BAJAS!U44+MIG_IN!U44-MIG_OUT!U44</f>
        <v>0</v>
      </c>
      <c r="T44" s="106">
        <f>+ALTAS!W55-BAJAS!V44+MIG_IN!V44-MIG_OUT!V44</f>
        <v>0</v>
      </c>
      <c r="U44" s="106">
        <f>+ALTAS!X55-BAJAS!W44+MIG_IN!W44-MIG_OUT!W44</f>
        <v>0</v>
      </c>
      <c r="V44" s="106">
        <f>+ALTAS!Y55-BAJAS!X44+MIG_IN!X44-MIG_OUT!X44</f>
        <v>0</v>
      </c>
      <c r="W44" s="106">
        <f>+ALTAS!Z55-BAJAS!Y44+MIG_IN!Y44-MIG_OUT!Y44</f>
        <v>0</v>
      </c>
      <c r="X44" s="106">
        <f>+ALTAS!AA55-BAJAS!Z44+MIG_IN!Z44-MIG_OUT!Z44</f>
        <v>0</v>
      </c>
      <c r="Y44" s="106">
        <f>+ALTAS!AB55-BAJAS!AA44+MIG_IN!AA44-MIG_OUT!AA44</f>
        <v>0</v>
      </c>
      <c r="Z44" s="106">
        <f>+ALTAS!AC55-BAJAS!AB44+MIG_IN!AB44-MIG_OUT!AB44</f>
        <v>0</v>
      </c>
      <c r="AA44" s="106">
        <f>+ALTAS!AD55-BAJAS!AC44+MIG_IN!AC44-MIG_OUT!AC44</f>
        <v>0</v>
      </c>
      <c r="AB44" s="106">
        <f>+ALTAS!AE55-BAJAS!AD44+MIG_IN!AD44-MIG_OUT!AD44</f>
        <v>0</v>
      </c>
      <c r="AC44" s="106">
        <f>+ALTAS!AF55-BAJAS!AE44+MIG_IN!AE44-MIG_OUT!AE44</f>
        <v>0</v>
      </c>
      <c r="AD44" s="107">
        <f t="shared" si="26"/>
        <v>0</v>
      </c>
      <c r="AE44" s="108">
        <f t="shared" si="27"/>
        <v>0</v>
      </c>
      <c r="AJ44" s="37"/>
      <c r="AK44" s="37"/>
      <c r="AL44" s="37"/>
      <c r="AM44" s="37"/>
      <c r="AN44" s="37"/>
      <c r="AO44" s="37"/>
      <c r="AP44" s="37"/>
      <c r="AQ44" s="37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51"/>
      <c r="BI44" s="52"/>
    </row>
    <row r="45" spans="1:62" ht="15" customHeight="1" outlineLevel="1">
      <c r="A45" s="221"/>
      <c r="B45" s="226"/>
      <c r="C45" s="225"/>
      <c r="D45" s="14" t="s">
        <v>104</v>
      </c>
      <c r="E45" s="37"/>
      <c r="F45" s="37"/>
      <c r="G45" s="37"/>
      <c r="H45" s="37"/>
      <c r="I45" s="37"/>
      <c r="J45" s="37"/>
      <c r="K45" s="37"/>
      <c r="L45" s="37"/>
      <c r="M45" s="106">
        <f>+ALTAS!P56-BAJAS!O45+MIG_IN!O45-MIG_OUT!O45</f>
        <v>0</v>
      </c>
      <c r="N45" s="106">
        <f>+ALTAS!Q56-BAJAS!P45+MIG_IN!P45-MIG_OUT!P45</f>
        <v>0</v>
      </c>
      <c r="O45" s="106">
        <f>+ALTAS!R56-BAJAS!Q45+MIG_IN!Q45-MIG_OUT!Q45</f>
        <v>0</v>
      </c>
      <c r="P45" s="106">
        <f>+ALTAS!S56-BAJAS!R45+MIG_IN!R45-MIG_OUT!R45</f>
        <v>0</v>
      </c>
      <c r="Q45" s="106">
        <f>+ALTAS!T56-BAJAS!S45+MIG_IN!S45-MIG_OUT!S45</f>
        <v>0</v>
      </c>
      <c r="R45" s="106">
        <f>+ALTAS!U56-BAJAS!T45+MIG_IN!T45-MIG_OUT!T45</f>
        <v>0</v>
      </c>
      <c r="S45" s="106">
        <f>+ALTAS!V56-BAJAS!U45+MIG_IN!U45-MIG_OUT!U45</f>
        <v>0</v>
      </c>
      <c r="T45" s="106">
        <f>+ALTAS!W56-BAJAS!V45+MIG_IN!V45-MIG_OUT!V45</f>
        <v>0</v>
      </c>
      <c r="U45" s="106">
        <f>+ALTAS!X56-BAJAS!W45+MIG_IN!W45-MIG_OUT!W45</f>
        <v>0</v>
      </c>
      <c r="V45" s="106">
        <f>+ALTAS!Y56-BAJAS!X45+MIG_IN!X45-MIG_OUT!X45</f>
        <v>0</v>
      </c>
      <c r="W45" s="106">
        <f>+ALTAS!Z56-BAJAS!Y45+MIG_IN!Y45-MIG_OUT!Y45</f>
        <v>0</v>
      </c>
      <c r="X45" s="106">
        <f>+ALTAS!AA56-BAJAS!Z45+MIG_IN!Z45-MIG_OUT!Z45</f>
        <v>0</v>
      </c>
      <c r="Y45" s="106">
        <f>+ALTAS!AB56-BAJAS!AA45+MIG_IN!AA45-MIG_OUT!AA45</f>
        <v>0</v>
      </c>
      <c r="Z45" s="106">
        <f>+ALTAS!AC56-BAJAS!AB45+MIG_IN!AB45-MIG_OUT!AB45</f>
        <v>0</v>
      </c>
      <c r="AA45" s="106">
        <f>+ALTAS!AD56-BAJAS!AC45+MIG_IN!AC45-MIG_OUT!AC45</f>
        <v>0</v>
      </c>
      <c r="AB45" s="106">
        <f>+ALTAS!AE56-BAJAS!AD45+MIG_IN!AD45-MIG_OUT!AD45</f>
        <v>0</v>
      </c>
      <c r="AC45" s="106">
        <f>+ALTAS!AF56-BAJAS!AE45+MIG_IN!AE45-MIG_OUT!AE45</f>
        <v>0</v>
      </c>
      <c r="AD45" s="107">
        <f t="shared" si="26"/>
        <v>0</v>
      </c>
      <c r="AE45" s="108">
        <f t="shared" si="27"/>
        <v>0</v>
      </c>
      <c r="AJ45" s="37"/>
      <c r="AK45" s="37"/>
      <c r="AL45" s="37"/>
      <c r="AM45" s="37"/>
      <c r="AN45" s="37"/>
      <c r="AO45" s="37"/>
      <c r="AP45" s="37"/>
      <c r="AQ45" s="37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51"/>
      <c r="BI45" s="52"/>
    </row>
    <row r="46" spans="1:62" s="2" customFormat="1">
      <c r="A46" s="221"/>
      <c r="B46" s="226"/>
      <c r="C46" s="225"/>
      <c r="D46" s="13" t="s">
        <v>90</v>
      </c>
      <c r="E46" s="36"/>
      <c r="F46" s="36"/>
      <c r="G46" s="36"/>
      <c r="H46" s="36"/>
      <c r="I46" s="36"/>
      <c r="J46" s="36"/>
      <c r="K46" s="36"/>
      <c r="L46" s="36"/>
      <c r="M46" s="36" t="str">
        <f t="shared" ref="M46:AE46" si="28">+IFERROR(M40/M39,"")</f>
        <v/>
      </c>
      <c r="N46" s="36">
        <f t="shared" si="28"/>
        <v>0</v>
      </c>
      <c r="O46" s="36">
        <f t="shared" si="28"/>
        <v>3.25</v>
      </c>
      <c r="P46" s="36">
        <f t="shared" si="28"/>
        <v>3.25</v>
      </c>
      <c r="Q46" s="36">
        <f t="shared" si="28"/>
        <v>3.4</v>
      </c>
      <c r="R46" s="36">
        <f t="shared" si="28"/>
        <v>3.3333333333333335</v>
      </c>
      <c r="S46" s="36">
        <f t="shared" si="28"/>
        <v>1</v>
      </c>
      <c r="T46" s="36">
        <f t="shared" si="28"/>
        <v>3.75</v>
      </c>
      <c r="U46" s="36">
        <f t="shared" si="28"/>
        <v>1.9</v>
      </c>
      <c r="V46" s="36">
        <f t="shared" si="28"/>
        <v>3.4705882352941178</v>
      </c>
      <c r="W46" s="36">
        <f t="shared" ref="W46" si="29">+IFERROR(W40/W39,"")</f>
        <v>3.3571428571428572</v>
      </c>
      <c r="X46" s="36">
        <f t="shared" si="28"/>
        <v>1</v>
      </c>
      <c r="Y46" s="36">
        <f t="shared" si="28"/>
        <v>2</v>
      </c>
      <c r="Z46" s="36">
        <f t="shared" si="28"/>
        <v>3.9047619047619047</v>
      </c>
      <c r="AA46" s="36">
        <f t="shared" si="28"/>
        <v>2.875</v>
      </c>
      <c r="AB46" s="36">
        <f t="shared" si="28"/>
        <v>4.0769230769230766</v>
      </c>
      <c r="AC46" s="36">
        <f t="shared" ref="AC46" si="30">+IFERROR(AC40/AC39,"")</f>
        <v>2.3333333333333335</v>
      </c>
      <c r="AD46" s="53">
        <f t="shared" si="28"/>
        <v>5.2</v>
      </c>
      <c r="AE46" s="54">
        <f t="shared" si="28"/>
        <v>3.1233766233766236</v>
      </c>
      <c r="AF46"/>
      <c r="AG46" s="1"/>
      <c r="AH46"/>
      <c r="AI46"/>
      <c r="AJ46" s="36"/>
      <c r="AK46" s="36"/>
      <c r="AL46" s="36"/>
      <c r="AM46" s="36"/>
      <c r="AN46" s="36"/>
      <c r="AO46" s="36"/>
      <c r="AP46" s="36"/>
      <c r="AQ46" s="36"/>
      <c r="AR46" s="23" t="s">
        <v>0</v>
      </c>
      <c r="AS46" s="23" t="s">
        <v>0</v>
      </c>
      <c r="AT46" s="23">
        <v>29.911111111111111</v>
      </c>
      <c r="AU46" s="23">
        <v>29.666666666666668</v>
      </c>
      <c r="AV46" s="23">
        <v>99.444444444444443</v>
      </c>
      <c r="AW46" s="23">
        <v>99.506172839506178</v>
      </c>
      <c r="AX46" s="23">
        <v>103.14741035856574</v>
      </c>
      <c r="AY46" s="23">
        <v>102.26114649681529</v>
      </c>
      <c r="AZ46" s="23">
        <v>102.00636942675159</v>
      </c>
      <c r="BA46" s="23">
        <v>105.09868421052632</v>
      </c>
      <c r="BB46" s="23">
        <v>104.83552631578948</v>
      </c>
      <c r="BC46" s="23">
        <v>109.92957746478874</v>
      </c>
      <c r="BD46" s="23">
        <v>110.66901408450705</v>
      </c>
      <c r="BE46" s="23">
        <v>108.32853025936599</v>
      </c>
      <c r="BF46" s="23">
        <v>107.92507204610951</v>
      </c>
      <c r="BG46" s="23">
        <v>113.17518248175183</v>
      </c>
      <c r="BH46" s="53">
        <v>29.841269841269842</v>
      </c>
      <c r="BI46" s="54">
        <v>105.89775954559799</v>
      </c>
      <c r="BJ46"/>
    </row>
    <row r="47" spans="1:62" ht="15" customHeight="1">
      <c r="A47" s="221"/>
      <c r="B47" s="222" t="s">
        <v>37</v>
      </c>
      <c r="C47" s="225" t="s">
        <v>41</v>
      </c>
      <c r="D47" s="10" t="s">
        <v>40</v>
      </c>
      <c r="E47" s="19"/>
      <c r="F47" s="19"/>
      <c r="G47" s="19"/>
      <c r="H47" s="19"/>
      <c r="I47" s="19"/>
      <c r="J47" s="19"/>
      <c r="K47" s="19"/>
      <c r="L47" s="19"/>
      <c r="M47" s="97">
        <f>+ALTAS!P58-BAJAS!O47+MIG_IN!O47-MIG_OUT!O47</f>
        <v>0</v>
      </c>
      <c r="N47" s="97">
        <f>+ALTAS!Q58-BAJAS!P47+MIG_IN!P47-MIG_OUT!P47</f>
        <v>0</v>
      </c>
      <c r="O47" s="97">
        <f>+ALTAS!R58-BAJAS!Q47+MIG_IN!Q47-MIG_OUT!Q47</f>
        <v>0</v>
      </c>
      <c r="P47" s="97">
        <f>+ALTAS!S58-BAJAS!R47+MIG_IN!R47-MIG_OUT!R47</f>
        <v>0</v>
      </c>
      <c r="Q47" s="97">
        <f>+ALTAS!T58-BAJAS!S47+MIG_IN!S47-MIG_OUT!S47</f>
        <v>0</v>
      </c>
      <c r="R47" s="97">
        <f>+ALTAS!U58-BAJAS!T47+MIG_IN!T47-MIG_OUT!T47</f>
        <v>0</v>
      </c>
      <c r="S47" s="97">
        <f>+ALTAS!V58-BAJAS!U47+MIG_IN!U47-MIG_OUT!U47</f>
        <v>0</v>
      </c>
      <c r="T47" s="97">
        <f>+ALTAS!W58-BAJAS!V47+MIG_IN!V47-MIG_OUT!V47</f>
        <v>0</v>
      </c>
      <c r="U47" s="97">
        <f>+ALTAS!X58-BAJAS!W47+MIG_IN!W47-MIG_OUT!W47</f>
        <v>0</v>
      </c>
      <c r="V47" s="97">
        <f>+ALTAS!Y58-BAJAS!X47+MIG_IN!X47-MIG_OUT!X47</f>
        <v>0</v>
      </c>
      <c r="W47" s="97">
        <f>+ALTAS!Z58-BAJAS!Y47+MIG_IN!Y47-MIG_OUT!Y47</f>
        <v>0</v>
      </c>
      <c r="X47" s="97">
        <f>+ALTAS!AA58-BAJAS!Z47+MIG_IN!Z47-MIG_OUT!Z47</f>
        <v>0</v>
      </c>
      <c r="Y47" s="97">
        <f>+ALTAS!AB58-BAJAS!AA47+MIG_IN!AA47-MIG_OUT!AA47</f>
        <v>0</v>
      </c>
      <c r="Z47" s="97">
        <f>+ALTAS!AC58-BAJAS!AB47+MIG_IN!AB47-MIG_OUT!AB47</f>
        <v>0</v>
      </c>
      <c r="AA47" s="97">
        <f>+ALTAS!AD58-BAJAS!AC47+MIG_IN!AC47-MIG_OUT!AC47</f>
        <v>0</v>
      </c>
      <c r="AB47" s="97">
        <f>+ALTAS!AE58-BAJAS!AD47+MIG_IN!AD47-MIG_OUT!AD47</f>
        <v>0</v>
      </c>
      <c r="AC47" s="97">
        <f>+ALTAS!AF58-BAJAS!AE47+MIG_IN!AE47-MIG_OUT!AE47</f>
        <v>0</v>
      </c>
      <c r="AD47" s="100">
        <f t="shared" ref="AD47:AD51" si="31">+SUM(E47:P47)</f>
        <v>0</v>
      </c>
      <c r="AE47" s="101">
        <f t="shared" ref="AE47:AE51" si="32">+SUM(Q47:AB47)</f>
        <v>0</v>
      </c>
      <c r="AG47" s="124">
        <f>+SUMIF($M$1:$AB$1,"REAL",M47:AB47)</f>
        <v>0</v>
      </c>
      <c r="AJ47" s="19"/>
      <c r="AK47" s="19"/>
      <c r="AL47" s="19"/>
      <c r="AM47" s="19"/>
      <c r="AN47" s="19"/>
      <c r="AO47" s="19"/>
      <c r="AP47" s="19"/>
      <c r="AQ47" s="19"/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44">
        <v>0</v>
      </c>
      <c r="BI47" s="59">
        <v>0</v>
      </c>
    </row>
    <row r="48" spans="1:62">
      <c r="A48" s="221"/>
      <c r="B48" s="223"/>
      <c r="C48" s="225"/>
      <c r="D48" s="11" t="s">
        <v>88</v>
      </c>
      <c r="E48" s="34"/>
      <c r="F48" s="34"/>
      <c r="G48" s="34"/>
      <c r="H48" s="34"/>
      <c r="I48" s="34"/>
      <c r="J48" s="34"/>
      <c r="K48" s="34"/>
      <c r="L48" s="34"/>
      <c r="M48" s="98">
        <f>+ALTAS!P59-BAJAS!O48+MIG_IN!O48-MIG_OUT!O48</f>
        <v>0</v>
      </c>
      <c r="N48" s="98">
        <f>+ALTAS!Q59-BAJAS!P48+MIG_IN!P48-MIG_OUT!P48</f>
        <v>0</v>
      </c>
      <c r="O48" s="98">
        <f>+ALTAS!R59-BAJAS!Q48+MIG_IN!Q48-MIG_OUT!Q48</f>
        <v>0</v>
      </c>
      <c r="P48" s="98">
        <f>+ALTAS!S59-BAJAS!R48+MIG_IN!R48-MIG_OUT!R48</f>
        <v>0</v>
      </c>
      <c r="Q48" s="98">
        <f>+ALTAS!T59-BAJAS!S48+MIG_IN!S48-MIG_OUT!S48</f>
        <v>0</v>
      </c>
      <c r="R48" s="98">
        <f>+ALTAS!U59-BAJAS!T48+MIG_IN!T48-MIG_OUT!T48</f>
        <v>0</v>
      </c>
      <c r="S48" s="98">
        <f>+ALTAS!V59-BAJAS!U48+MIG_IN!U48-MIG_OUT!U48</f>
        <v>0</v>
      </c>
      <c r="T48" s="98">
        <f>+ALTAS!W59-BAJAS!V48+MIG_IN!V48-MIG_OUT!V48</f>
        <v>0</v>
      </c>
      <c r="U48" s="98">
        <f>+ALTAS!X59-BAJAS!W48+MIG_IN!W48-MIG_OUT!W48</f>
        <v>0</v>
      </c>
      <c r="V48" s="98">
        <f>+ALTAS!Y59-BAJAS!X48+MIG_IN!X48-MIG_OUT!X48</f>
        <v>0</v>
      </c>
      <c r="W48" s="98">
        <f>+ALTAS!Z59-BAJAS!Y48+MIG_IN!Y48-MIG_OUT!Y48</f>
        <v>0</v>
      </c>
      <c r="X48" s="98">
        <f>+ALTAS!AA59-BAJAS!Z48+MIG_IN!Z48-MIG_OUT!Z48</f>
        <v>0</v>
      </c>
      <c r="Y48" s="98">
        <f>+ALTAS!AB59-BAJAS!AA48+MIG_IN!AA48-MIG_OUT!AA48</f>
        <v>0</v>
      </c>
      <c r="Z48" s="98">
        <f>+ALTAS!AC59-BAJAS!AB48+MIG_IN!AB48-MIG_OUT!AB48</f>
        <v>0</v>
      </c>
      <c r="AA48" s="98">
        <f>+ALTAS!AD59-BAJAS!AC48+MIG_IN!AC48-MIG_OUT!AC48</f>
        <v>0</v>
      </c>
      <c r="AB48" s="98">
        <f>+ALTAS!AE59-BAJAS!AD48+MIG_IN!AD48-MIG_OUT!AD48</f>
        <v>0</v>
      </c>
      <c r="AC48" s="98">
        <f>+ALTAS!AF59-BAJAS!AE48+MIG_IN!AE48-MIG_OUT!AE48</f>
        <v>0</v>
      </c>
      <c r="AD48" s="102">
        <f t="shared" si="31"/>
        <v>0</v>
      </c>
      <c r="AE48" s="103">
        <f t="shared" si="32"/>
        <v>0</v>
      </c>
      <c r="AG48" s="124">
        <f>+SUMIF($M$1:$AB$1,"REAL",M48:AB48)</f>
        <v>0</v>
      </c>
      <c r="AJ48" s="34"/>
      <c r="AK48" s="34"/>
      <c r="AL48" s="34"/>
      <c r="AM48" s="34"/>
      <c r="AN48" s="34"/>
      <c r="AO48" s="34"/>
      <c r="AP48" s="34"/>
      <c r="AQ48" s="34"/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45">
        <v>0</v>
      </c>
      <c r="BI48" s="46">
        <v>0</v>
      </c>
    </row>
    <row r="49" spans="1:62" ht="15" customHeight="1" outlineLevel="1">
      <c r="A49" s="221"/>
      <c r="B49" s="223"/>
      <c r="C49" s="225"/>
      <c r="D49" s="12" t="s">
        <v>105</v>
      </c>
      <c r="E49" s="35"/>
      <c r="F49" s="35"/>
      <c r="G49" s="35"/>
      <c r="H49" s="35"/>
      <c r="I49" s="35"/>
      <c r="J49" s="35"/>
      <c r="K49" s="35"/>
      <c r="L49" s="35"/>
      <c r="M49" s="99">
        <f>+ALTAS!P60-BAJAS!O49+MIG_IN!O49-MIG_OUT!O49</f>
        <v>0</v>
      </c>
      <c r="N49" s="99">
        <f>+ALTAS!Q60-BAJAS!P49+MIG_IN!P49-MIG_OUT!P49</f>
        <v>0</v>
      </c>
      <c r="O49" s="99">
        <f>+ALTAS!R60-BAJAS!Q49+MIG_IN!Q49-MIG_OUT!Q49</f>
        <v>0</v>
      </c>
      <c r="P49" s="99">
        <f>+ALTAS!S60-BAJAS!R49+MIG_IN!R49-MIG_OUT!R49</f>
        <v>0</v>
      </c>
      <c r="Q49" s="99">
        <f>+ALTAS!T60-BAJAS!S49+MIG_IN!S49-MIG_OUT!S49</f>
        <v>0</v>
      </c>
      <c r="R49" s="99">
        <f>+ALTAS!U60-BAJAS!T49+MIG_IN!T49-MIG_OUT!T49</f>
        <v>0</v>
      </c>
      <c r="S49" s="99">
        <f>+ALTAS!V60-BAJAS!U49+MIG_IN!U49-MIG_OUT!U49</f>
        <v>0</v>
      </c>
      <c r="T49" s="99">
        <f>+ALTAS!W60-BAJAS!V49+MIG_IN!V49-MIG_OUT!V49</f>
        <v>0</v>
      </c>
      <c r="U49" s="99">
        <f>+ALTAS!X60-BAJAS!W49+MIG_IN!W49-MIG_OUT!W49</f>
        <v>0</v>
      </c>
      <c r="V49" s="99">
        <f>+ALTAS!Y60-BAJAS!X49+MIG_IN!X49-MIG_OUT!X49</f>
        <v>0</v>
      </c>
      <c r="W49" s="99">
        <f>+ALTAS!Z60-BAJAS!Y49+MIG_IN!Y49-MIG_OUT!Y49</f>
        <v>0</v>
      </c>
      <c r="X49" s="99">
        <f>+ALTAS!AA60-BAJAS!Z49+MIG_IN!Z49-MIG_OUT!Z49</f>
        <v>0</v>
      </c>
      <c r="Y49" s="99">
        <f>+ALTAS!AB60-BAJAS!AA49+MIG_IN!AA49-MIG_OUT!AA49</f>
        <v>0</v>
      </c>
      <c r="Z49" s="99">
        <f>+ALTAS!AC60-BAJAS!AB49+MIG_IN!AB49-MIG_OUT!AB49</f>
        <v>0</v>
      </c>
      <c r="AA49" s="99">
        <f>+ALTAS!AD60-BAJAS!AC49+MIG_IN!AC49-MIG_OUT!AC49</f>
        <v>0</v>
      </c>
      <c r="AB49" s="99">
        <f>+ALTAS!AE60-BAJAS!AD49+MIG_IN!AD49-MIG_OUT!AD49</f>
        <v>0</v>
      </c>
      <c r="AC49" s="99">
        <f>+ALTAS!AF60-BAJAS!AE49+MIG_IN!AE49-MIG_OUT!AE49</f>
        <v>0</v>
      </c>
      <c r="AD49" s="104">
        <f t="shared" si="31"/>
        <v>0</v>
      </c>
      <c r="AE49" s="105">
        <f t="shared" si="32"/>
        <v>0</v>
      </c>
      <c r="AJ49" s="35"/>
      <c r="AK49" s="35"/>
      <c r="AL49" s="35"/>
      <c r="AM49" s="35"/>
      <c r="AN49" s="35"/>
      <c r="AO49" s="35"/>
      <c r="AP49" s="35"/>
      <c r="AQ49" s="35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47"/>
      <c r="BI49" s="48"/>
    </row>
    <row r="50" spans="1:62" ht="15" customHeight="1" outlineLevel="1">
      <c r="A50" s="221"/>
      <c r="B50" s="223"/>
      <c r="C50" s="225"/>
      <c r="D50" s="12" t="s">
        <v>106</v>
      </c>
      <c r="E50" s="35"/>
      <c r="F50" s="35"/>
      <c r="G50" s="35"/>
      <c r="H50" s="35"/>
      <c r="I50" s="35"/>
      <c r="J50" s="35"/>
      <c r="K50" s="35"/>
      <c r="L50" s="35"/>
      <c r="M50" s="99">
        <f>+ALTAS!P61-BAJAS!O50+MIG_IN!O50-MIG_OUT!O50</f>
        <v>0</v>
      </c>
      <c r="N50" s="99">
        <f>+ALTAS!Q61-BAJAS!P50+MIG_IN!P50-MIG_OUT!P50</f>
        <v>0</v>
      </c>
      <c r="O50" s="99">
        <f>+ALTAS!R61-BAJAS!Q50+MIG_IN!Q50-MIG_OUT!Q50</f>
        <v>0</v>
      </c>
      <c r="P50" s="99">
        <f>+ALTAS!S61-BAJAS!R50+MIG_IN!R50-MIG_OUT!R50</f>
        <v>0</v>
      </c>
      <c r="Q50" s="99">
        <f>+ALTAS!T61-BAJAS!S50+MIG_IN!S50-MIG_OUT!S50</f>
        <v>0</v>
      </c>
      <c r="R50" s="99">
        <f>+ALTAS!U61-BAJAS!T50+MIG_IN!T50-MIG_OUT!T50</f>
        <v>0</v>
      </c>
      <c r="S50" s="99">
        <f>+ALTAS!V61-BAJAS!U50+MIG_IN!U50-MIG_OUT!U50</f>
        <v>0</v>
      </c>
      <c r="T50" s="99">
        <f>+ALTAS!W61-BAJAS!V50+MIG_IN!V50-MIG_OUT!V50</f>
        <v>0</v>
      </c>
      <c r="U50" s="99">
        <f>+ALTAS!X61-BAJAS!W50+MIG_IN!W50-MIG_OUT!W50</f>
        <v>0</v>
      </c>
      <c r="V50" s="99">
        <f>+ALTAS!Y61-BAJAS!X50+MIG_IN!X50-MIG_OUT!X50</f>
        <v>0</v>
      </c>
      <c r="W50" s="99">
        <f>+ALTAS!Z61-BAJAS!Y50+MIG_IN!Y50-MIG_OUT!Y50</f>
        <v>0</v>
      </c>
      <c r="X50" s="99">
        <f>+ALTAS!AA61-BAJAS!Z50+MIG_IN!Z50-MIG_OUT!Z50</f>
        <v>0</v>
      </c>
      <c r="Y50" s="99">
        <f>+ALTAS!AB61-BAJAS!AA50+MIG_IN!AA50-MIG_OUT!AA50</f>
        <v>0</v>
      </c>
      <c r="Z50" s="99">
        <f>+ALTAS!AC61-BAJAS!AB50+MIG_IN!AB50-MIG_OUT!AB50</f>
        <v>0</v>
      </c>
      <c r="AA50" s="99">
        <f>+ALTAS!AD61-BAJAS!AC50+MIG_IN!AC50-MIG_OUT!AC50</f>
        <v>0</v>
      </c>
      <c r="AB50" s="99">
        <f>+ALTAS!AE61-BAJAS!AD50+MIG_IN!AD50-MIG_OUT!AD50</f>
        <v>0</v>
      </c>
      <c r="AC50" s="99">
        <f>+ALTAS!AF61-BAJAS!AE50+MIG_IN!AE50-MIG_OUT!AE50</f>
        <v>0</v>
      </c>
      <c r="AD50" s="104">
        <f t="shared" si="31"/>
        <v>0</v>
      </c>
      <c r="AE50" s="105">
        <f t="shared" si="32"/>
        <v>0</v>
      </c>
      <c r="AJ50" s="35"/>
      <c r="AK50" s="35"/>
      <c r="AL50" s="35"/>
      <c r="AM50" s="35"/>
      <c r="AN50" s="35"/>
      <c r="AO50" s="35"/>
      <c r="AP50" s="35"/>
      <c r="AQ50" s="35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47"/>
      <c r="BI50" s="48"/>
    </row>
    <row r="51" spans="1:62" ht="15" customHeight="1" outlineLevel="1">
      <c r="A51" s="221"/>
      <c r="B51" s="223"/>
      <c r="C51" s="225"/>
      <c r="D51" s="12" t="s">
        <v>107</v>
      </c>
      <c r="E51" s="35"/>
      <c r="F51" s="35"/>
      <c r="G51" s="35"/>
      <c r="H51" s="35"/>
      <c r="I51" s="35"/>
      <c r="J51" s="35"/>
      <c r="K51" s="35"/>
      <c r="L51" s="35"/>
      <c r="M51" s="99">
        <f>+ALTAS!P62-BAJAS!O51+MIG_IN!O51-MIG_OUT!O51</f>
        <v>0</v>
      </c>
      <c r="N51" s="99">
        <f>+ALTAS!Q62-BAJAS!P51+MIG_IN!P51-MIG_OUT!P51</f>
        <v>0</v>
      </c>
      <c r="O51" s="99">
        <f>+ALTAS!R62-BAJAS!Q51+MIG_IN!Q51-MIG_OUT!Q51</f>
        <v>0</v>
      </c>
      <c r="P51" s="99">
        <f>+ALTAS!S62-BAJAS!R51+MIG_IN!R51-MIG_OUT!R51</f>
        <v>0</v>
      </c>
      <c r="Q51" s="99">
        <f>+ALTAS!T62-BAJAS!S51+MIG_IN!S51-MIG_OUT!S51</f>
        <v>0</v>
      </c>
      <c r="R51" s="99">
        <f>+ALTAS!U62-BAJAS!T51+MIG_IN!T51-MIG_OUT!T51</f>
        <v>0</v>
      </c>
      <c r="S51" s="99">
        <f>+ALTAS!V62-BAJAS!U51+MIG_IN!U51-MIG_OUT!U51</f>
        <v>0</v>
      </c>
      <c r="T51" s="99">
        <f>+ALTAS!W62-BAJAS!V51+MIG_IN!V51-MIG_OUT!V51</f>
        <v>0</v>
      </c>
      <c r="U51" s="99">
        <f>+ALTAS!X62-BAJAS!W51+MIG_IN!W51-MIG_OUT!W51</f>
        <v>0</v>
      </c>
      <c r="V51" s="99">
        <f>+ALTAS!Y62-BAJAS!X51+MIG_IN!X51-MIG_OUT!X51</f>
        <v>0</v>
      </c>
      <c r="W51" s="99">
        <f>+ALTAS!Z62-BAJAS!Y51+MIG_IN!Y51-MIG_OUT!Y51</f>
        <v>0</v>
      </c>
      <c r="X51" s="99">
        <f>+ALTAS!AA62-BAJAS!Z51+MIG_IN!Z51-MIG_OUT!Z51</f>
        <v>0</v>
      </c>
      <c r="Y51" s="99">
        <f>+ALTAS!AB62-BAJAS!AA51+MIG_IN!AA51-MIG_OUT!AA51</f>
        <v>0</v>
      </c>
      <c r="Z51" s="99">
        <f>+ALTAS!AC62-BAJAS!AB51+MIG_IN!AB51-MIG_OUT!AB51</f>
        <v>0</v>
      </c>
      <c r="AA51" s="99">
        <f>+ALTAS!AD62-BAJAS!AC51+MIG_IN!AC51-MIG_OUT!AC51</f>
        <v>0</v>
      </c>
      <c r="AB51" s="99">
        <f>+ALTAS!AE62-BAJAS!AD51+MIG_IN!AD51-MIG_OUT!AD51</f>
        <v>0</v>
      </c>
      <c r="AC51" s="99">
        <f>+ALTAS!AF62-BAJAS!AE51+MIG_IN!AE51-MIG_OUT!AE51</f>
        <v>0</v>
      </c>
      <c r="AD51" s="104">
        <f t="shared" si="31"/>
        <v>0</v>
      </c>
      <c r="AE51" s="105">
        <f t="shared" si="32"/>
        <v>0</v>
      </c>
      <c r="AJ51" s="35"/>
      <c r="AK51" s="35"/>
      <c r="AL51" s="35"/>
      <c r="AM51" s="35"/>
      <c r="AN51" s="35"/>
      <c r="AO51" s="35"/>
      <c r="AP51" s="35"/>
      <c r="AQ51" s="35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47"/>
      <c r="BI51" s="48"/>
    </row>
    <row r="52" spans="1:62" s="2" customFormat="1">
      <c r="A52" s="221"/>
      <c r="B52" s="223"/>
      <c r="C52" s="225"/>
      <c r="D52" s="13" t="s">
        <v>90</v>
      </c>
      <c r="E52" s="36"/>
      <c r="F52" s="36"/>
      <c r="G52" s="36"/>
      <c r="H52" s="36"/>
      <c r="I52" s="36"/>
      <c r="J52" s="36"/>
      <c r="K52" s="36"/>
      <c r="L52" s="36"/>
      <c r="M52" s="109" t="str">
        <f t="shared" ref="M52:AE52" si="33">+IFERROR(M48/M47,"")</f>
        <v/>
      </c>
      <c r="N52" s="109" t="str">
        <f t="shared" si="33"/>
        <v/>
      </c>
      <c r="O52" s="109" t="str">
        <f t="shared" si="33"/>
        <v/>
      </c>
      <c r="P52" s="109" t="str">
        <f t="shared" si="33"/>
        <v/>
      </c>
      <c r="Q52" s="109" t="str">
        <f t="shared" si="33"/>
        <v/>
      </c>
      <c r="R52" s="109" t="str">
        <f t="shared" si="33"/>
        <v/>
      </c>
      <c r="S52" s="109" t="str">
        <f t="shared" si="33"/>
        <v/>
      </c>
      <c r="T52" s="109" t="str">
        <f t="shared" si="33"/>
        <v/>
      </c>
      <c r="U52" s="109" t="str">
        <f t="shared" si="33"/>
        <v/>
      </c>
      <c r="V52" s="109" t="str">
        <f t="shared" si="33"/>
        <v/>
      </c>
      <c r="W52" s="109" t="str">
        <f t="shared" ref="W52" si="34">+IFERROR(W48/W47,"")</f>
        <v/>
      </c>
      <c r="X52" s="109" t="str">
        <f t="shared" si="33"/>
        <v/>
      </c>
      <c r="Y52" s="109" t="str">
        <f t="shared" si="33"/>
        <v/>
      </c>
      <c r="Z52" s="109" t="str">
        <f t="shared" si="33"/>
        <v/>
      </c>
      <c r="AA52" s="109" t="str">
        <f t="shared" si="33"/>
        <v/>
      </c>
      <c r="AB52" s="109" t="str">
        <f t="shared" si="33"/>
        <v/>
      </c>
      <c r="AC52" s="109" t="str">
        <f t="shared" ref="AC52" si="35">+IFERROR(AC48/AC47,"")</f>
        <v/>
      </c>
      <c r="AD52" s="110" t="str">
        <f t="shared" si="33"/>
        <v/>
      </c>
      <c r="AE52" s="111" t="str">
        <f t="shared" si="33"/>
        <v/>
      </c>
      <c r="AF52"/>
      <c r="AG52" s="1"/>
      <c r="AH52"/>
      <c r="AI52"/>
      <c r="AJ52" s="36"/>
      <c r="AK52" s="36"/>
      <c r="AL52" s="36"/>
      <c r="AM52" s="36"/>
      <c r="AN52" s="36"/>
      <c r="AO52" s="36"/>
      <c r="AP52" s="36"/>
      <c r="AQ52" s="36"/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23" t="s">
        <v>0</v>
      </c>
      <c r="BH52" s="49" t="s">
        <v>0</v>
      </c>
      <c r="BI52" s="50" t="s">
        <v>0</v>
      </c>
      <c r="BJ52"/>
    </row>
    <row r="53" spans="1:62" s="2" customFormat="1">
      <c r="A53" s="221"/>
      <c r="B53" s="223"/>
      <c r="C53" s="225" t="s">
        <v>108</v>
      </c>
      <c r="D53" s="10" t="s">
        <v>40</v>
      </c>
      <c r="E53" s="19"/>
      <c r="F53" s="19"/>
      <c r="G53" s="19"/>
      <c r="H53" s="19"/>
      <c r="I53" s="19"/>
      <c r="J53" s="19"/>
      <c r="K53" s="19"/>
      <c r="L53" s="19"/>
      <c r="M53" s="97">
        <f>+ALTAS!P64-BAJAS!O53+MIG_IN!O53-MIG_OUT!O53</f>
        <v>0</v>
      </c>
      <c r="N53" s="97">
        <f>+ALTAS!Q64-BAJAS!P53+MIG_IN!P53-MIG_OUT!P53</f>
        <v>0</v>
      </c>
      <c r="O53" s="97">
        <f>+ALTAS!R64-BAJAS!Q53+MIG_IN!Q53-MIG_OUT!Q53</f>
        <v>0</v>
      </c>
      <c r="P53" s="97">
        <f>+ALTAS!S64-BAJAS!R53+MIG_IN!R53-MIG_OUT!R53</f>
        <v>0</v>
      </c>
      <c r="Q53" s="97">
        <f>+ALTAS!T64-BAJAS!S53+MIG_IN!S53-MIG_OUT!S53</f>
        <v>0</v>
      </c>
      <c r="R53" s="97">
        <f>+ALTAS!U64-BAJAS!T53+MIG_IN!T53-MIG_OUT!T53</f>
        <v>0</v>
      </c>
      <c r="S53" s="97">
        <f>+ALTAS!V64-BAJAS!U53+MIG_IN!U53-MIG_OUT!U53</f>
        <v>0</v>
      </c>
      <c r="T53" s="97">
        <f>+ALTAS!W64-BAJAS!V53+MIG_IN!V53-MIG_OUT!V53</f>
        <v>0</v>
      </c>
      <c r="U53" s="97">
        <f>+ALTAS!X64-BAJAS!W53+MIG_IN!W53-MIG_OUT!W53</f>
        <v>0</v>
      </c>
      <c r="V53" s="97">
        <f>+ALTAS!Y64-BAJAS!X53+MIG_IN!X53-MIG_OUT!X53</f>
        <v>0</v>
      </c>
      <c r="W53" s="97">
        <f>+ALTAS!Z64-BAJAS!Y53+MIG_IN!Y53-MIG_OUT!Y53</f>
        <v>0</v>
      </c>
      <c r="X53" s="97">
        <f>+ALTAS!AA64-BAJAS!Z53+MIG_IN!Z53-MIG_OUT!Z53</f>
        <v>0</v>
      </c>
      <c r="Y53" s="97">
        <f>+ALTAS!AB64-BAJAS!AA53+MIG_IN!AA53-MIG_OUT!AA53</f>
        <v>0</v>
      </c>
      <c r="Z53" s="97">
        <f>+ALTAS!AC64-BAJAS!AB53+MIG_IN!AB53-MIG_OUT!AB53</f>
        <v>0</v>
      </c>
      <c r="AA53" s="97">
        <f>+ALTAS!AD64-BAJAS!AC53+MIG_IN!AC53-MIG_OUT!AC53</f>
        <v>0</v>
      </c>
      <c r="AB53" s="97">
        <f>+ALTAS!AE64-BAJAS!AD53+MIG_IN!AD53-MIG_OUT!AD53</f>
        <v>0</v>
      </c>
      <c r="AC53" s="97">
        <f>+ALTAS!AF64-BAJAS!AE53+MIG_IN!AE53-MIG_OUT!AE53</f>
        <v>0</v>
      </c>
      <c r="AD53" s="100">
        <f t="shared" ref="AD53:AD57" si="36">+SUM(E53:P53)</f>
        <v>0</v>
      </c>
      <c r="AE53" s="101">
        <f t="shared" ref="AE53:AE57" si="37">+SUM(Q53:AB53)</f>
        <v>0</v>
      </c>
      <c r="AF53"/>
      <c r="AG53" s="124">
        <f>+SUMIF($M$1:$AB$1,"REAL",M53:AB53)</f>
        <v>0</v>
      </c>
      <c r="AH53"/>
      <c r="AI53"/>
      <c r="AJ53" s="36"/>
      <c r="AK53" s="36"/>
      <c r="AL53" s="36"/>
      <c r="AM53" s="36"/>
      <c r="AN53" s="36"/>
      <c r="AO53" s="36"/>
      <c r="AP53" s="36"/>
      <c r="AQ53" s="36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49"/>
      <c r="BI53" s="50"/>
      <c r="BJ53"/>
    </row>
    <row r="54" spans="1:62" s="2" customFormat="1">
      <c r="A54" s="221"/>
      <c r="B54" s="223"/>
      <c r="C54" s="225"/>
      <c r="D54" s="11" t="s">
        <v>88</v>
      </c>
      <c r="E54" s="34"/>
      <c r="F54" s="34"/>
      <c r="G54" s="34"/>
      <c r="H54" s="34"/>
      <c r="I54" s="34"/>
      <c r="J54" s="34"/>
      <c r="K54" s="34"/>
      <c r="L54" s="34"/>
      <c r="M54" s="98">
        <f>+ALTAS!P65-BAJAS!O54+MIG_IN!O54-MIG_OUT!O54</f>
        <v>0</v>
      </c>
      <c r="N54" s="98">
        <f>+ALTAS!Q65-BAJAS!P54+MIG_IN!P54-MIG_OUT!P54</f>
        <v>0</v>
      </c>
      <c r="O54" s="98">
        <f>+ALTAS!R65-BAJAS!Q54+MIG_IN!Q54-MIG_OUT!Q54</f>
        <v>0</v>
      </c>
      <c r="P54" s="98">
        <f>+ALTAS!S65-BAJAS!R54+MIG_IN!R54-MIG_OUT!R54</f>
        <v>0</v>
      </c>
      <c r="Q54" s="98">
        <f>+ALTAS!T65-BAJAS!S54+MIG_IN!S54-MIG_OUT!S54</f>
        <v>0</v>
      </c>
      <c r="R54" s="98">
        <f>+ALTAS!U65-BAJAS!T54+MIG_IN!T54-MIG_OUT!T54</f>
        <v>0</v>
      </c>
      <c r="S54" s="98">
        <f>+ALTAS!V65-BAJAS!U54+MIG_IN!U54-MIG_OUT!U54</f>
        <v>0</v>
      </c>
      <c r="T54" s="98">
        <f>+ALTAS!W65-BAJAS!V54+MIG_IN!V54-MIG_OUT!V54</f>
        <v>0</v>
      </c>
      <c r="U54" s="98">
        <f>+ALTAS!X65-BAJAS!W54+MIG_IN!W54-MIG_OUT!W54</f>
        <v>0</v>
      </c>
      <c r="V54" s="98">
        <f>+ALTAS!Y65-BAJAS!X54+MIG_IN!X54-MIG_OUT!X54</f>
        <v>0</v>
      </c>
      <c r="W54" s="98">
        <f>+ALTAS!Z65-BAJAS!Y54+MIG_IN!Y54-MIG_OUT!Y54</f>
        <v>0</v>
      </c>
      <c r="X54" s="98">
        <f>+ALTAS!AA65-BAJAS!Z54+MIG_IN!Z54-MIG_OUT!Z54</f>
        <v>0</v>
      </c>
      <c r="Y54" s="98">
        <f>+ALTAS!AB65-BAJAS!AA54+MIG_IN!AA54-MIG_OUT!AA54</f>
        <v>0</v>
      </c>
      <c r="Z54" s="98">
        <f>+ALTAS!AC65-BAJAS!AB54+MIG_IN!AB54-MIG_OUT!AB54</f>
        <v>0</v>
      </c>
      <c r="AA54" s="98">
        <f>+ALTAS!AD65-BAJAS!AC54+MIG_IN!AC54-MIG_OUT!AC54</f>
        <v>0</v>
      </c>
      <c r="AB54" s="98">
        <f>+ALTAS!AE65-BAJAS!AD54+MIG_IN!AD54-MIG_OUT!AD54</f>
        <v>0</v>
      </c>
      <c r="AC54" s="98">
        <f>+ALTAS!AF65-BAJAS!AE54+MIG_IN!AE54-MIG_OUT!AE54</f>
        <v>0</v>
      </c>
      <c r="AD54" s="102">
        <f t="shared" si="36"/>
        <v>0</v>
      </c>
      <c r="AE54" s="103">
        <f t="shared" si="37"/>
        <v>0</v>
      </c>
      <c r="AF54"/>
      <c r="AG54" s="124">
        <f>+SUMIF($M$1:$AB$1,"REAL",M54:AB54)</f>
        <v>0</v>
      </c>
      <c r="AH54"/>
      <c r="AI54"/>
      <c r="AJ54" s="36"/>
      <c r="AK54" s="36"/>
      <c r="AL54" s="36"/>
      <c r="AM54" s="36"/>
      <c r="AN54" s="36"/>
      <c r="AO54" s="36"/>
      <c r="AP54" s="36"/>
      <c r="AQ54" s="36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49"/>
      <c r="BI54" s="50"/>
      <c r="BJ54"/>
    </row>
    <row r="55" spans="1:62" s="2" customFormat="1">
      <c r="A55" s="221"/>
      <c r="B55" s="223"/>
      <c r="C55" s="225"/>
      <c r="D55" s="12" t="s">
        <v>110</v>
      </c>
      <c r="E55" s="35"/>
      <c r="F55" s="35"/>
      <c r="G55" s="35"/>
      <c r="H55" s="35"/>
      <c r="I55" s="35"/>
      <c r="J55" s="35"/>
      <c r="K55" s="35"/>
      <c r="L55" s="35"/>
      <c r="M55" s="99">
        <f>+ALTAS!P66-BAJAS!O55+MIG_IN!O55-MIG_OUT!O55</f>
        <v>0</v>
      </c>
      <c r="N55" s="99">
        <f>+ALTAS!Q66-BAJAS!P55+MIG_IN!P55-MIG_OUT!P55</f>
        <v>0</v>
      </c>
      <c r="O55" s="99">
        <f>+ALTAS!R66-BAJAS!Q55+MIG_IN!Q55-MIG_OUT!Q55</f>
        <v>0</v>
      </c>
      <c r="P55" s="99">
        <f>+ALTAS!S66-BAJAS!R55+MIG_IN!R55-MIG_OUT!R55</f>
        <v>0</v>
      </c>
      <c r="Q55" s="99">
        <f>+ALTAS!T66-BAJAS!S55+MIG_IN!S55-MIG_OUT!S55</f>
        <v>0</v>
      </c>
      <c r="R55" s="99">
        <f>+ALTAS!U66-BAJAS!T55+MIG_IN!T55-MIG_OUT!T55</f>
        <v>0</v>
      </c>
      <c r="S55" s="99">
        <f>+ALTAS!V66-BAJAS!U55+MIG_IN!U55-MIG_OUT!U55</f>
        <v>0</v>
      </c>
      <c r="T55" s="99">
        <f>+ALTAS!W66-BAJAS!V55+MIG_IN!V55-MIG_OUT!V55</f>
        <v>0</v>
      </c>
      <c r="U55" s="99">
        <f>+ALTAS!X66-BAJAS!W55+MIG_IN!W55-MIG_OUT!W55</f>
        <v>0</v>
      </c>
      <c r="V55" s="99">
        <f>+ALTAS!Y66-BAJAS!X55+MIG_IN!X55-MIG_OUT!X55</f>
        <v>0</v>
      </c>
      <c r="W55" s="99">
        <f>+ALTAS!Z66-BAJAS!Y55+MIG_IN!Y55-MIG_OUT!Y55</f>
        <v>0</v>
      </c>
      <c r="X55" s="99">
        <f>+ALTAS!AA66-BAJAS!Z55+MIG_IN!Z55-MIG_OUT!Z55</f>
        <v>0</v>
      </c>
      <c r="Y55" s="99">
        <f>+ALTAS!AB66-BAJAS!AA55+MIG_IN!AA55-MIG_OUT!AA55</f>
        <v>0</v>
      </c>
      <c r="Z55" s="99">
        <f>+ALTAS!AC66-BAJAS!AB55+MIG_IN!AB55-MIG_OUT!AB55</f>
        <v>0</v>
      </c>
      <c r="AA55" s="99">
        <f>+ALTAS!AD66-BAJAS!AC55+MIG_IN!AC55-MIG_OUT!AC55</f>
        <v>0</v>
      </c>
      <c r="AB55" s="99">
        <f>+ALTAS!AE66-BAJAS!AD55+MIG_IN!AD55-MIG_OUT!AD55</f>
        <v>0</v>
      </c>
      <c r="AC55" s="99">
        <f>+ALTAS!AF66-BAJAS!AE55+MIG_IN!AE55-MIG_OUT!AE55</f>
        <v>0</v>
      </c>
      <c r="AD55" s="104">
        <f t="shared" si="36"/>
        <v>0</v>
      </c>
      <c r="AE55" s="105">
        <f t="shared" si="37"/>
        <v>0</v>
      </c>
      <c r="AF55"/>
      <c r="AG55" s="1"/>
      <c r="AH55"/>
      <c r="AI55"/>
      <c r="AJ55" s="36"/>
      <c r="AK55" s="36"/>
      <c r="AL55" s="36"/>
      <c r="AM55" s="36"/>
      <c r="AN55" s="36"/>
      <c r="AO55" s="36"/>
      <c r="AP55" s="36"/>
      <c r="AQ55" s="36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49"/>
      <c r="BI55" s="50"/>
      <c r="BJ55"/>
    </row>
    <row r="56" spans="1:62" s="2" customFormat="1">
      <c r="A56" s="221"/>
      <c r="B56" s="223"/>
      <c r="C56" s="225"/>
      <c r="D56" s="12" t="s">
        <v>111</v>
      </c>
      <c r="E56" s="35"/>
      <c r="F56" s="35"/>
      <c r="G56" s="35"/>
      <c r="H56" s="35"/>
      <c r="I56" s="35"/>
      <c r="J56" s="35"/>
      <c r="K56" s="35"/>
      <c r="L56" s="35"/>
      <c r="M56" s="99">
        <f>+ALTAS!P67-BAJAS!O56+MIG_IN!O56-MIG_OUT!O56</f>
        <v>0</v>
      </c>
      <c r="N56" s="99">
        <f>+ALTAS!Q67-BAJAS!P56+MIG_IN!P56-MIG_OUT!P56</f>
        <v>0</v>
      </c>
      <c r="O56" s="99">
        <f>+ALTAS!R67-BAJAS!Q56+MIG_IN!Q56-MIG_OUT!Q56</f>
        <v>0</v>
      </c>
      <c r="P56" s="99">
        <f>+ALTAS!S67-BAJAS!R56+MIG_IN!R56-MIG_OUT!R56</f>
        <v>0</v>
      </c>
      <c r="Q56" s="99">
        <f>+ALTAS!T67-BAJAS!S56+MIG_IN!S56-MIG_OUT!S56</f>
        <v>0</v>
      </c>
      <c r="R56" s="99">
        <f>+ALTAS!U67-BAJAS!T56+MIG_IN!T56-MIG_OUT!T56</f>
        <v>0</v>
      </c>
      <c r="S56" s="99">
        <f>+ALTAS!V67-BAJAS!U56+MIG_IN!U56-MIG_OUT!U56</f>
        <v>0</v>
      </c>
      <c r="T56" s="99">
        <f>+ALTAS!W67-BAJAS!V56+MIG_IN!V56-MIG_OUT!V56</f>
        <v>0</v>
      </c>
      <c r="U56" s="99">
        <f>+ALTAS!X67-BAJAS!W56+MIG_IN!W56-MIG_OUT!W56</f>
        <v>0</v>
      </c>
      <c r="V56" s="99">
        <f>+ALTAS!Y67-BAJAS!X56+MIG_IN!X56-MIG_OUT!X56</f>
        <v>0</v>
      </c>
      <c r="W56" s="99">
        <f>+ALTAS!Z67-BAJAS!Y56+MIG_IN!Y56-MIG_OUT!Y56</f>
        <v>0</v>
      </c>
      <c r="X56" s="99">
        <f>+ALTAS!AA67-BAJAS!Z56+MIG_IN!Z56-MIG_OUT!Z56</f>
        <v>0</v>
      </c>
      <c r="Y56" s="99">
        <f>+ALTAS!AB67-BAJAS!AA56+MIG_IN!AA56-MIG_OUT!AA56</f>
        <v>0</v>
      </c>
      <c r="Z56" s="99">
        <f>+ALTAS!AC67-BAJAS!AB56+MIG_IN!AB56-MIG_OUT!AB56</f>
        <v>0</v>
      </c>
      <c r="AA56" s="99">
        <f>+ALTAS!AD67-BAJAS!AC56+MIG_IN!AC56-MIG_OUT!AC56</f>
        <v>0</v>
      </c>
      <c r="AB56" s="99">
        <f>+ALTAS!AE67-BAJAS!AD56+MIG_IN!AD56-MIG_OUT!AD56</f>
        <v>0</v>
      </c>
      <c r="AC56" s="99">
        <f>+ALTAS!AF67-BAJAS!AE56+MIG_IN!AE56-MIG_OUT!AE56</f>
        <v>0</v>
      </c>
      <c r="AD56" s="104">
        <f t="shared" si="36"/>
        <v>0</v>
      </c>
      <c r="AE56" s="105">
        <f t="shared" si="37"/>
        <v>0</v>
      </c>
      <c r="AF56"/>
      <c r="AG56" s="1"/>
      <c r="AH56"/>
      <c r="AI56"/>
      <c r="AJ56" s="36"/>
      <c r="AK56" s="36"/>
      <c r="AL56" s="36"/>
      <c r="AM56" s="36"/>
      <c r="AN56" s="36"/>
      <c r="AO56" s="36"/>
      <c r="AP56" s="36"/>
      <c r="AQ56" s="36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49"/>
      <c r="BI56" s="50"/>
      <c r="BJ56"/>
    </row>
    <row r="57" spans="1:62" s="2" customFormat="1">
      <c r="A57" s="221"/>
      <c r="B57" s="223"/>
      <c r="C57" s="225"/>
      <c r="D57" s="12" t="s">
        <v>112</v>
      </c>
      <c r="E57" s="35"/>
      <c r="F57" s="35"/>
      <c r="G57" s="35"/>
      <c r="H57" s="35"/>
      <c r="I57" s="35"/>
      <c r="J57" s="35"/>
      <c r="K57" s="35"/>
      <c r="L57" s="35"/>
      <c r="M57" s="99">
        <f>+ALTAS!P68-BAJAS!O57+MIG_IN!O57-MIG_OUT!O57</f>
        <v>0</v>
      </c>
      <c r="N57" s="99">
        <f>+ALTAS!Q68-BAJAS!P57+MIG_IN!P57-MIG_OUT!P57</f>
        <v>0</v>
      </c>
      <c r="O57" s="99">
        <f>+ALTAS!R68-BAJAS!Q57+MIG_IN!Q57-MIG_OUT!Q57</f>
        <v>0</v>
      </c>
      <c r="P57" s="99">
        <f>+ALTAS!S68-BAJAS!R57+MIG_IN!R57-MIG_OUT!R57</f>
        <v>0</v>
      </c>
      <c r="Q57" s="99">
        <f>+ALTAS!T68-BAJAS!S57+MIG_IN!S57-MIG_OUT!S57</f>
        <v>0</v>
      </c>
      <c r="R57" s="99">
        <f>+ALTAS!U68-BAJAS!T57+MIG_IN!T57-MIG_OUT!T57</f>
        <v>0</v>
      </c>
      <c r="S57" s="99">
        <f>+ALTAS!V68-BAJAS!U57+MIG_IN!U57-MIG_OUT!U57</f>
        <v>0</v>
      </c>
      <c r="T57" s="99">
        <f>+ALTAS!W68-BAJAS!V57+MIG_IN!V57-MIG_OUT!V57</f>
        <v>0</v>
      </c>
      <c r="U57" s="99">
        <f>+ALTAS!X68-BAJAS!W57+MIG_IN!W57-MIG_OUT!W57</f>
        <v>0</v>
      </c>
      <c r="V57" s="99">
        <f>+ALTAS!Y68-BAJAS!X57+MIG_IN!X57-MIG_OUT!X57</f>
        <v>0</v>
      </c>
      <c r="W57" s="99">
        <f>+ALTAS!Z68-BAJAS!Y57+MIG_IN!Y57-MIG_OUT!Y57</f>
        <v>0</v>
      </c>
      <c r="X57" s="99">
        <f>+ALTAS!AA68-BAJAS!Z57+MIG_IN!Z57-MIG_OUT!Z57</f>
        <v>0</v>
      </c>
      <c r="Y57" s="99">
        <f>+ALTAS!AB68-BAJAS!AA57+MIG_IN!AA57-MIG_OUT!AA57</f>
        <v>0</v>
      </c>
      <c r="Z57" s="99">
        <f>+ALTAS!AC68-BAJAS!AB57+MIG_IN!AB57-MIG_OUT!AB57</f>
        <v>0</v>
      </c>
      <c r="AA57" s="99">
        <f>+ALTAS!AD68-BAJAS!AC57+MIG_IN!AC57-MIG_OUT!AC57</f>
        <v>0</v>
      </c>
      <c r="AB57" s="99">
        <f>+ALTAS!AE68-BAJAS!AD57+MIG_IN!AD57-MIG_OUT!AD57</f>
        <v>0</v>
      </c>
      <c r="AC57" s="99">
        <f>+ALTAS!AF68-BAJAS!AE57+MIG_IN!AE57-MIG_OUT!AE57</f>
        <v>0</v>
      </c>
      <c r="AD57" s="104">
        <f t="shared" si="36"/>
        <v>0</v>
      </c>
      <c r="AE57" s="105">
        <f t="shared" si="37"/>
        <v>0</v>
      </c>
      <c r="AF57"/>
      <c r="AG57" s="1"/>
      <c r="AH57"/>
      <c r="AI57"/>
      <c r="AJ57" s="36"/>
      <c r="AK57" s="36"/>
      <c r="AL57" s="36"/>
      <c r="AM57" s="36"/>
      <c r="AN57" s="36"/>
      <c r="AO57" s="36"/>
      <c r="AP57" s="36"/>
      <c r="AQ57" s="36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49"/>
      <c r="BI57" s="50"/>
      <c r="BJ57"/>
    </row>
    <row r="58" spans="1:62" s="2" customFormat="1">
      <c r="A58" s="221"/>
      <c r="B58" s="223"/>
      <c r="C58" s="225"/>
      <c r="D58" s="13" t="s">
        <v>90</v>
      </c>
      <c r="E58" s="36"/>
      <c r="F58" s="36"/>
      <c r="G58" s="36"/>
      <c r="H58" s="36"/>
      <c r="I58" s="36"/>
      <c r="J58" s="36"/>
      <c r="K58" s="36"/>
      <c r="L58" s="36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 s="1"/>
      <c r="AH58"/>
      <c r="AI58"/>
      <c r="AJ58" s="36"/>
      <c r="AK58" s="36"/>
      <c r="AL58" s="36"/>
      <c r="AM58" s="36"/>
      <c r="AN58" s="36"/>
      <c r="AO58" s="36"/>
      <c r="AP58" s="36"/>
      <c r="AQ58" s="36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49"/>
      <c r="BI58" s="50"/>
      <c r="BJ58"/>
    </row>
    <row r="59" spans="1:62" s="2" customFormat="1">
      <c r="A59" s="221"/>
      <c r="B59" s="223"/>
      <c r="C59" s="225" t="s">
        <v>109</v>
      </c>
      <c r="D59" s="10" t="s">
        <v>40</v>
      </c>
      <c r="E59" s="19"/>
      <c r="F59" s="19"/>
      <c r="G59" s="19"/>
      <c r="H59" s="19"/>
      <c r="I59" s="19"/>
      <c r="J59" s="19"/>
      <c r="K59" s="19"/>
      <c r="L59" s="19"/>
      <c r="M59" s="97">
        <f>+ALTAS!P70-BAJAS!O59+MIG_IN!O59-MIG_OUT!O59</f>
        <v>0</v>
      </c>
      <c r="N59" s="97">
        <f>+ALTAS!Q70-BAJAS!P59+MIG_IN!P59-MIG_OUT!P59</f>
        <v>0</v>
      </c>
      <c r="O59" s="97">
        <f>+ALTAS!R70-BAJAS!Q59+MIG_IN!Q59-MIG_OUT!Q59</f>
        <v>0</v>
      </c>
      <c r="P59" s="97">
        <f>+ALTAS!S70-BAJAS!R59+MIG_IN!R59-MIG_OUT!R59</f>
        <v>0</v>
      </c>
      <c r="Q59" s="97">
        <f>+ALTAS!T70-BAJAS!S59+MIG_IN!S59-MIG_OUT!S59</f>
        <v>0</v>
      </c>
      <c r="R59" s="97">
        <f>+ALTAS!U70-BAJAS!T59+MIG_IN!T59-MIG_OUT!T59</f>
        <v>0</v>
      </c>
      <c r="S59" s="97">
        <f>+ALTAS!V70-BAJAS!U59+MIG_IN!U59-MIG_OUT!U59</f>
        <v>0</v>
      </c>
      <c r="T59" s="97">
        <f>+ALTAS!W70-BAJAS!V59+MIG_IN!V59-MIG_OUT!V59</f>
        <v>0</v>
      </c>
      <c r="U59" s="97">
        <f>+ALTAS!X70-BAJAS!W59+MIG_IN!W59-MIG_OUT!W59</f>
        <v>0</v>
      </c>
      <c r="V59" s="97">
        <f>+ALTAS!Y70-BAJAS!X59+MIG_IN!X59-MIG_OUT!X59</f>
        <v>0</v>
      </c>
      <c r="W59" s="97">
        <f>+ALTAS!Z70-BAJAS!Y59+MIG_IN!Y59-MIG_OUT!Y59</f>
        <v>0</v>
      </c>
      <c r="X59" s="97">
        <f>+ALTAS!AA70-BAJAS!Z59+MIG_IN!Z59-MIG_OUT!Z59</f>
        <v>0</v>
      </c>
      <c r="Y59" s="97">
        <f>+ALTAS!AB70-BAJAS!AA59+MIG_IN!AA59-MIG_OUT!AA59</f>
        <v>0</v>
      </c>
      <c r="Z59" s="97">
        <f>+ALTAS!AC70-BAJAS!AB59+MIG_IN!AB59-MIG_OUT!AB59</f>
        <v>0</v>
      </c>
      <c r="AA59" s="97">
        <f>+ALTAS!AD70-BAJAS!AC59+MIG_IN!AC59-MIG_OUT!AC59</f>
        <v>0</v>
      </c>
      <c r="AB59" s="97">
        <f>+ALTAS!AE70-BAJAS!AD59+MIG_IN!AD59-MIG_OUT!AD59</f>
        <v>0</v>
      </c>
      <c r="AC59" s="97">
        <f>+ALTAS!AF70-BAJAS!AE59+MIG_IN!AE59-MIG_OUT!AE59</f>
        <v>0</v>
      </c>
      <c r="AD59" s="100">
        <f t="shared" ref="AD59:AD63" si="38">+SUM(E59:P59)</f>
        <v>0</v>
      </c>
      <c r="AE59" s="101">
        <f t="shared" ref="AE59:AE63" si="39">+SUM(Q59:AB59)</f>
        <v>0</v>
      </c>
      <c r="AF59"/>
      <c r="AG59" s="124">
        <f>+SUMIF($M$1:$AB$1,"REAL",M59:AB59)</f>
        <v>0</v>
      </c>
      <c r="AH59"/>
      <c r="AI59"/>
      <c r="AJ59" s="36"/>
      <c r="AK59" s="36"/>
      <c r="AL59" s="36"/>
      <c r="AM59" s="36"/>
      <c r="AN59" s="36"/>
      <c r="AO59" s="36"/>
      <c r="AP59" s="36"/>
      <c r="AQ59" s="36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49"/>
      <c r="BI59" s="50"/>
      <c r="BJ59"/>
    </row>
    <row r="60" spans="1:62" s="2" customFormat="1">
      <c r="A60" s="221"/>
      <c r="B60" s="223"/>
      <c r="C60" s="225"/>
      <c r="D60" s="11" t="s">
        <v>88</v>
      </c>
      <c r="E60" s="34"/>
      <c r="F60" s="34"/>
      <c r="G60" s="34"/>
      <c r="H60" s="34"/>
      <c r="I60" s="34"/>
      <c r="J60" s="34"/>
      <c r="K60" s="34"/>
      <c r="L60" s="34"/>
      <c r="M60" s="98">
        <f>+ALTAS!P71-BAJAS!O60+MIG_IN!O60-MIG_OUT!O60</f>
        <v>0</v>
      </c>
      <c r="N60" s="98">
        <f>+ALTAS!Q71-BAJAS!P60+MIG_IN!P60-MIG_OUT!P60</f>
        <v>0</v>
      </c>
      <c r="O60" s="98">
        <f>+ALTAS!R71-BAJAS!Q60+MIG_IN!Q60-MIG_OUT!Q60</f>
        <v>0</v>
      </c>
      <c r="P60" s="98">
        <f>+ALTAS!S71-BAJAS!R60+MIG_IN!R60-MIG_OUT!R60</f>
        <v>0</v>
      </c>
      <c r="Q60" s="98">
        <f>+ALTAS!T71-BAJAS!S60+MIG_IN!S60-MIG_OUT!S60</f>
        <v>0</v>
      </c>
      <c r="R60" s="98">
        <f>+ALTAS!U71-BAJAS!T60+MIG_IN!T60-MIG_OUT!T60</f>
        <v>0</v>
      </c>
      <c r="S60" s="98">
        <f>+ALTAS!V71-BAJAS!U60+MIG_IN!U60-MIG_OUT!U60</f>
        <v>0</v>
      </c>
      <c r="T60" s="98">
        <f>+ALTAS!W71-BAJAS!V60+MIG_IN!V60-MIG_OUT!V60</f>
        <v>0</v>
      </c>
      <c r="U60" s="98">
        <f>+ALTAS!X71-BAJAS!W60+MIG_IN!W60-MIG_OUT!W60</f>
        <v>0</v>
      </c>
      <c r="V60" s="98">
        <f>+ALTAS!Y71-BAJAS!X60+MIG_IN!X60-MIG_OUT!X60</f>
        <v>0</v>
      </c>
      <c r="W60" s="98">
        <f>+ALTAS!Z71-BAJAS!Y60+MIG_IN!Y60-MIG_OUT!Y60</f>
        <v>0</v>
      </c>
      <c r="X60" s="98">
        <f>+ALTAS!AA71-BAJAS!Z60+MIG_IN!Z60-MIG_OUT!Z60</f>
        <v>0</v>
      </c>
      <c r="Y60" s="98">
        <f>+ALTAS!AB71-BAJAS!AA60+MIG_IN!AA60-MIG_OUT!AA60</f>
        <v>0</v>
      </c>
      <c r="Z60" s="98">
        <f>+ALTAS!AC71-BAJAS!AB60+MIG_IN!AB60-MIG_OUT!AB60</f>
        <v>0</v>
      </c>
      <c r="AA60" s="98">
        <f>+ALTAS!AD71-BAJAS!AC60+MIG_IN!AC60-MIG_OUT!AC60</f>
        <v>0</v>
      </c>
      <c r="AB60" s="98">
        <f>+ALTAS!AE71-BAJAS!AD60+MIG_IN!AD60-MIG_OUT!AD60</f>
        <v>0</v>
      </c>
      <c r="AC60" s="98">
        <f>+ALTAS!AF71-BAJAS!AE60+MIG_IN!AE60-MIG_OUT!AE60</f>
        <v>0</v>
      </c>
      <c r="AD60" s="102">
        <f t="shared" si="38"/>
        <v>0</v>
      </c>
      <c r="AE60" s="103">
        <f t="shared" si="39"/>
        <v>0</v>
      </c>
      <c r="AF60"/>
      <c r="AG60" s="124">
        <f>+SUMIF($M$1:$AB$1,"REAL",M60:AB60)</f>
        <v>0</v>
      </c>
      <c r="AH60"/>
      <c r="AI60"/>
      <c r="AJ60" s="36"/>
      <c r="AK60" s="36"/>
      <c r="AL60" s="36"/>
      <c r="AM60" s="36"/>
      <c r="AN60" s="36"/>
      <c r="AO60" s="36"/>
      <c r="AP60" s="36"/>
      <c r="AQ60" s="36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49"/>
      <c r="BI60" s="50"/>
      <c r="BJ60"/>
    </row>
    <row r="61" spans="1:62" s="2" customFormat="1">
      <c r="A61" s="221"/>
      <c r="B61" s="223"/>
      <c r="C61" s="225"/>
      <c r="D61" s="12" t="s">
        <v>113</v>
      </c>
      <c r="E61" s="35"/>
      <c r="F61" s="35"/>
      <c r="G61" s="35"/>
      <c r="H61" s="35"/>
      <c r="I61" s="35"/>
      <c r="J61" s="35"/>
      <c r="K61" s="35"/>
      <c r="L61" s="35"/>
      <c r="M61" s="99">
        <f>+ALTAS!P72-BAJAS!O61+MIG_IN!O61-MIG_OUT!O61</f>
        <v>0</v>
      </c>
      <c r="N61" s="99">
        <f>+ALTAS!Q72-BAJAS!P61+MIG_IN!P61-MIG_OUT!P61</f>
        <v>0</v>
      </c>
      <c r="O61" s="99">
        <f>+ALTAS!R72-BAJAS!Q61+MIG_IN!Q61-MIG_OUT!Q61</f>
        <v>0</v>
      </c>
      <c r="P61" s="99">
        <f>+ALTAS!S72-BAJAS!R61+MIG_IN!R61-MIG_OUT!R61</f>
        <v>0</v>
      </c>
      <c r="Q61" s="99">
        <f>+ALTAS!T72-BAJAS!S61+MIG_IN!S61-MIG_OUT!S61</f>
        <v>0</v>
      </c>
      <c r="R61" s="99">
        <f>+ALTAS!U72-BAJAS!T61+MIG_IN!T61-MIG_OUT!T61</f>
        <v>0</v>
      </c>
      <c r="S61" s="99">
        <f>+ALTAS!V72-BAJAS!U61+MIG_IN!U61-MIG_OUT!U61</f>
        <v>0</v>
      </c>
      <c r="T61" s="99">
        <f>+ALTAS!W72-BAJAS!V61+MIG_IN!V61-MIG_OUT!V61</f>
        <v>0</v>
      </c>
      <c r="U61" s="99">
        <f>+ALTAS!X72-BAJAS!W61+MIG_IN!W61-MIG_OUT!W61</f>
        <v>0</v>
      </c>
      <c r="V61" s="99">
        <f>+ALTAS!Y72-BAJAS!X61+MIG_IN!X61-MIG_OUT!X61</f>
        <v>0</v>
      </c>
      <c r="W61" s="99">
        <f>+ALTAS!Z72-BAJAS!Y61+MIG_IN!Y61-MIG_OUT!Y61</f>
        <v>0</v>
      </c>
      <c r="X61" s="99">
        <f>+ALTAS!AA72-BAJAS!Z61+MIG_IN!Z61-MIG_OUT!Z61</f>
        <v>0</v>
      </c>
      <c r="Y61" s="99">
        <f>+ALTAS!AB72-BAJAS!AA61+MIG_IN!AA61-MIG_OUT!AA61</f>
        <v>0</v>
      </c>
      <c r="Z61" s="99">
        <f>+ALTAS!AC72-BAJAS!AB61+MIG_IN!AB61-MIG_OUT!AB61</f>
        <v>0</v>
      </c>
      <c r="AA61" s="99">
        <f>+ALTAS!AD72-BAJAS!AC61+MIG_IN!AC61-MIG_OUT!AC61</f>
        <v>0</v>
      </c>
      <c r="AB61" s="99">
        <f>+ALTAS!AE72-BAJAS!AD61+MIG_IN!AD61-MIG_OUT!AD61</f>
        <v>0</v>
      </c>
      <c r="AC61" s="99">
        <f>+ALTAS!AF72-BAJAS!AE61+MIG_IN!AE61-MIG_OUT!AE61</f>
        <v>0</v>
      </c>
      <c r="AD61" s="104">
        <f t="shared" si="38"/>
        <v>0</v>
      </c>
      <c r="AE61" s="105">
        <f t="shared" si="39"/>
        <v>0</v>
      </c>
      <c r="AF61"/>
      <c r="AG61" s="1"/>
      <c r="AH61"/>
      <c r="AI61"/>
      <c r="AJ61" s="36"/>
      <c r="AK61" s="36"/>
      <c r="AL61" s="36"/>
      <c r="AM61" s="36"/>
      <c r="AN61" s="36"/>
      <c r="AO61" s="36"/>
      <c r="AP61" s="36"/>
      <c r="AQ61" s="36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49"/>
      <c r="BI61" s="50"/>
      <c r="BJ61"/>
    </row>
    <row r="62" spans="1:62" s="2" customFormat="1">
      <c r="A62" s="221"/>
      <c r="B62" s="223"/>
      <c r="C62" s="225"/>
      <c r="D62" s="12" t="s">
        <v>114</v>
      </c>
      <c r="E62" s="35"/>
      <c r="F62" s="35"/>
      <c r="G62" s="35"/>
      <c r="H62" s="35"/>
      <c r="I62" s="35"/>
      <c r="J62" s="35"/>
      <c r="K62" s="35"/>
      <c r="L62" s="35"/>
      <c r="M62" s="99">
        <f>+ALTAS!P73-BAJAS!O62+MIG_IN!O62-MIG_OUT!O62</f>
        <v>0</v>
      </c>
      <c r="N62" s="99">
        <f>+ALTAS!Q73-BAJAS!P62+MIG_IN!P62-MIG_OUT!P62</f>
        <v>0</v>
      </c>
      <c r="O62" s="99">
        <f>+ALTAS!R73-BAJAS!Q62+MIG_IN!Q62-MIG_OUT!Q62</f>
        <v>0</v>
      </c>
      <c r="P62" s="99">
        <f>+ALTAS!S73-BAJAS!R62+MIG_IN!R62-MIG_OUT!R62</f>
        <v>0</v>
      </c>
      <c r="Q62" s="99">
        <f>+ALTAS!T73-BAJAS!S62+MIG_IN!S62-MIG_OUT!S62</f>
        <v>0</v>
      </c>
      <c r="R62" s="99">
        <f>+ALTAS!U73-BAJAS!T62+MIG_IN!T62-MIG_OUT!T62</f>
        <v>0</v>
      </c>
      <c r="S62" s="99">
        <f>+ALTAS!V73-BAJAS!U62+MIG_IN!U62-MIG_OUT!U62</f>
        <v>0</v>
      </c>
      <c r="T62" s="99">
        <f>+ALTAS!W73-BAJAS!V62+MIG_IN!V62-MIG_OUT!V62</f>
        <v>0</v>
      </c>
      <c r="U62" s="99">
        <f>+ALTAS!X73-BAJAS!W62+MIG_IN!W62-MIG_OUT!W62</f>
        <v>0</v>
      </c>
      <c r="V62" s="99">
        <f>+ALTAS!Y73-BAJAS!X62+MIG_IN!X62-MIG_OUT!X62</f>
        <v>0</v>
      </c>
      <c r="W62" s="99">
        <f>+ALTAS!Z73-BAJAS!Y62+MIG_IN!Y62-MIG_OUT!Y62</f>
        <v>0</v>
      </c>
      <c r="X62" s="99">
        <f>+ALTAS!AA73-BAJAS!Z62+MIG_IN!Z62-MIG_OUT!Z62</f>
        <v>0</v>
      </c>
      <c r="Y62" s="99">
        <f>+ALTAS!AB73-BAJAS!AA62+MIG_IN!AA62-MIG_OUT!AA62</f>
        <v>0</v>
      </c>
      <c r="Z62" s="99">
        <f>+ALTAS!AC73-BAJAS!AB62+MIG_IN!AB62-MIG_OUT!AB62</f>
        <v>0</v>
      </c>
      <c r="AA62" s="99">
        <f>+ALTAS!AD73-BAJAS!AC62+MIG_IN!AC62-MIG_OUT!AC62</f>
        <v>0</v>
      </c>
      <c r="AB62" s="99">
        <f>+ALTAS!AE73-BAJAS!AD62+MIG_IN!AD62-MIG_OUT!AD62</f>
        <v>0</v>
      </c>
      <c r="AC62" s="99">
        <f>+ALTAS!AF73-BAJAS!AE62+MIG_IN!AE62-MIG_OUT!AE62</f>
        <v>0</v>
      </c>
      <c r="AD62" s="104">
        <f t="shared" si="38"/>
        <v>0</v>
      </c>
      <c r="AE62" s="105">
        <f t="shared" si="39"/>
        <v>0</v>
      </c>
      <c r="AF62"/>
      <c r="AG62" s="1"/>
      <c r="AH62"/>
      <c r="AI62"/>
      <c r="AJ62" s="36"/>
      <c r="AK62" s="36"/>
      <c r="AL62" s="36"/>
      <c r="AM62" s="36"/>
      <c r="AN62" s="36"/>
      <c r="AO62" s="36"/>
      <c r="AP62" s="36"/>
      <c r="AQ62" s="36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49"/>
      <c r="BI62" s="50"/>
      <c r="BJ62"/>
    </row>
    <row r="63" spans="1:62" s="2" customFormat="1">
      <c r="A63" s="221"/>
      <c r="B63" s="223"/>
      <c r="C63" s="225"/>
      <c r="D63" s="12" t="s">
        <v>115</v>
      </c>
      <c r="E63" s="35"/>
      <c r="F63" s="35"/>
      <c r="G63" s="35"/>
      <c r="H63" s="35"/>
      <c r="I63" s="35"/>
      <c r="J63" s="35"/>
      <c r="K63" s="35"/>
      <c r="L63" s="35"/>
      <c r="M63" s="99">
        <f>+ALTAS!P74-BAJAS!O63+MIG_IN!O63-MIG_OUT!O63</f>
        <v>0</v>
      </c>
      <c r="N63" s="99">
        <f>+ALTAS!Q74-BAJAS!P63+MIG_IN!P63-MIG_OUT!P63</f>
        <v>0</v>
      </c>
      <c r="O63" s="99">
        <f>+ALTAS!R74-BAJAS!Q63+MIG_IN!Q63-MIG_OUT!Q63</f>
        <v>0</v>
      </c>
      <c r="P63" s="99">
        <f>+ALTAS!S74-BAJAS!R63+MIG_IN!R63-MIG_OUT!R63</f>
        <v>0</v>
      </c>
      <c r="Q63" s="99">
        <f>+ALTAS!T74-BAJAS!S63+MIG_IN!S63-MIG_OUT!S63</f>
        <v>0</v>
      </c>
      <c r="R63" s="99">
        <f>+ALTAS!U74-BAJAS!T63+MIG_IN!T63-MIG_OUT!T63</f>
        <v>0</v>
      </c>
      <c r="S63" s="99">
        <f>+ALTAS!V74-BAJAS!U63+MIG_IN!U63-MIG_OUT!U63</f>
        <v>0</v>
      </c>
      <c r="T63" s="99">
        <f>+ALTAS!W74-BAJAS!V63+MIG_IN!V63-MIG_OUT!V63</f>
        <v>0</v>
      </c>
      <c r="U63" s="99">
        <f>+ALTAS!X74-BAJAS!W63+MIG_IN!W63-MIG_OUT!W63</f>
        <v>0</v>
      </c>
      <c r="V63" s="99">
        <f>+ALTAS!Y74-BAJAS!X63+MIG_IN!X63-MIG_OUT!X63</f>
        <v>0</v>
      </c>
      <c r="W63" s="99">
        <f>+ALTAS!Z74-BAJAS!Y63+MIG_IN!Y63-MIG_OUT!Y63</f>
        <v>0</v>
      </c>
      <c r="X63" s="99">
        <f>+ALTAS!AA74-BAJAS!Z63+MIG_IN!Z63-MIG_OUT!Z63</f>
        <v>0</v>
      </c>
      <c r="Y63" s="99">
        <f>+ALTAS!AB74-BAJAS!AA63+MIG_IN!AA63-MIG_OUT!AA63</f>
        <v>0</v>
      </c>
      <c r="Z63" s="99">
        <f>+ALTAS!AC74-BAJAS!AB63+MIG_IN!AB63-MIG_OUT!AB63</f>
        <v>0</v>
      </c>
      <c r="AA63" s="99">
        <f>+ALTAS!AD74-BAJAS!AC63+MIG_IN!AC63-MIG_OUT!AC63</f>
        <v>0</v>
      </c>
      <c r="AB63" s="99">
        <f>+ALTAS!AE74-BAJAS!AD63+MIG_IN!AD63-MIG_OUT!AD63</f>
        <v>0</v>
      </c>
      <c r="AC63" s="99">
        <f>+ALTAS!AF74-BAJAS!AE63+MIG_IN!AE63-MIG_OUT!AE63</f>
        <v>0</v>
      </c>
      <c r="AD63" s="104">
        <f t="shared" si="38"/>
        <v>0</v>
      </c>
      <c r="AE63" s="105">
        <f t="shared" si="39"/>
        <v>0</v>
      </c>
      <c r="AF63"/>
      <c r="AG63" s="1"/>
      <c r="AH63"/>
      <c r="AI63"/>
      <c r="AJ63" s="36"/>
      <c r="AK63" s="36"/>
      <c r="AL63" s="36"/>
      <c r="AM63" s="36"/>
      <c r="AN63" s="36"/>
      <c r="AO63" s="36"/>
      <c r="AP63" s="36"/>
      <c r="AQ63" s="36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49"/>
      <c r="BI63" s="50"/>
      <c r="BJ63"/>
    </row>
    <row r="64" spans="1:62" s="2" customFormat="1">
      <c r="A64" s="221"/>
      <c r="B64" s="224"/>
      <c r="C64" s="225"/>
      <c r="D64" s="13" t="s">
        <v>90</v>
      </c>
      <c r="E64" s="36"/>
      <c r="F64" s="36"/>
      <c r="G64" s="36"/>
      <c r="H64" s="36"/>
      <c r="I64" s="36"/>
      <c r="J64" s="36"/>
      <c r="K64" s="36"/>
      <c r="L64" s="36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 s="1"/>
      <c r="AH64"/>
      <c r="AI64"/>
      <c r="AJ64" s="36"/>
      <c r="AK64" s="36"/>
      <c r="AL64" s="36"/>
      <c r="AM64" s="36"/>
      <c r="AN64" s="36"/>
      <c r="AO64" s="36"/>
      <c r="AP64" s="36"/>
      <c r="AQ64" s="36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49"/>
      <c r="BI64" s="50"/>
      <c r="BJ64"/>
    </row>
    <row r="65" spans="1:62" ht="15" customHeight="1">
      <c r="A65" s="221"/>
      <c r="B65" s="226" t="s">
        <v>38</v>
      </c>
      <c r="C65" s="225" t="s">
        <v>61</v>
      </c>
      <c r="D65" s="10" t="s">
        <v>40</v>
      </c>
      <c r="E65" s="19"/>
      <c r="F65" s="19"/>
      <c r="G65" s="19"/>
      <c r="H65" s="19"/>
      <c r="I65" s="19"/>
      <c r="J65" s="19"/>
      <c r="K65" s="19"/>
      <c r="L65" s="19"/>
      <c r="M65" s="97">
        <f>+ALTAS!P76-BAJAS!O65+MIG_IN!O65-MIG_OUT!O65</f>
        <v>0</v>
      </c>
      <c r="N65" s="97">
        <f>+ALTAS!Q76-BAJAS!P65+MIG_IN!P65-MIG_OUT!P65</f>
        <v>3</v>
      </c>
      <c r="O65" s="97">
        <f>+ALTAS!R76-BAJAS!Q65+MIG_IN!Q65-MIG_OUT!Q65</f>
        <v>2</v>
      </c>
      <c r="P65" s="97">
        <f>+ALTAS!S76-BAJAS!R65+MIG_IN!R65-MIG_OUT!R65</f>
        <v>2</v>
      </c>
      <c r="Q65" s="97">
        <f>+ALTAS!T76-BAJAS!S65+MIG_IN!S65-MIG_OUT!S65</f>
        <v>1</v>
      </c>
      <c r="R65" s="97">
        <f>+ALTAS!U76-BAJAS!T65+MIG_IN!T65-MIG_OUT!T65</f>
        <v>4</v>
      </c>
      <c r="S65" s="97">
        <f>+ALTAS!V76-BAJAS!U65+MIG_IN!U65-MIG_OUT!U65</f>
        <v>1</v>
      </c>
      <c r="T65" s="97">
        <f>+ALTAS!W76-BAJAS!V65+MIG_IN!V65-MIG_OUT!V65</f>
        <v>-2</v>
      </c>
      <c r="U65" s="97">
        <f>+ALTAS!X76-BAJAS!W65+MIG_IN!W65-MIG_OUT!W65</f>
        <v>4</v>
      </c>
      <c r="V65" s="97">
        <f>+ALTAS!Y76-BAJAS!X65+MIG_IN!X65-MIG_OUT!X65</f>
        <v>0</v>
      </c>
      <c r="W65" s="97">
        <f>+ALTAS!Z76-BAJAS!Y65+MIG_IN!Y65-MIG_OUT!Y65</f>
        <v>0</v>
      </c>
      <c r="X65" s="97">
        <f>+ALTAS!AA76-BAJAS!Z65+MIG_IN!Z65-MIG_OUT!Z65</f>
        <v>-1</v>
      </c>
      <c r="Y65" s="97">
        <f>+ALTAS!AB76-BAJAS!AA65+MIG_IN!AA65-MIG_OUT!AA65</f>
        <v>2</v>
      </c>
      <c r="Z65" s="97">
        <f>+ALTAS!AC76-BAJAS!AB65+MIG_IN!AB65-MIG_OUT!AB65</f>
        <v>0</v>
      </c>
      <c r="AA65" s="97">
        <f>+ALTAS!AD76-BAJAS!AC65+MIG_IN!AC65-MIG_OUT!AC65</f>
        <v>0</v>
      </c>
      <c r="AB65" s="97">
        <f>+ALTAS!AE76-BAJAS!AD65+MIG_IN!AD65-MIG_OUT!AD65</f>
        <v>0</v>
      </c>
      <c r="AC65" s="97">
        <f>+ALTAS!AF76-BAJAS!AE65+MIG_IN!AE65-MIG_OUT!AE65</f>
        <v>1</v>
      </c>
      <c r="AD65" s="100">
        <f t="shared" ref="AD65:AD66" si="40">+SUM(E65:P65)</f>
        <v>7</v>
      </c>
      <c r="AE65" s="101">
        <f t="shared" ref="AE65:AE66" si="41">+SUM(Q65:AB65)</f>
        <v>9</v>
      </c>
      <c r="AG65" s="124">
        <f>+SUMIF($M$1:$AB$1,"REAL",M65:AB65)</f>
        <v>16</v>
      </c>
      <c r="AJ65" s="19"/>
      <c r="AK65" s="19"/>
      <c r="AL65" s="19"/>
      <c r="AM65" s="19"/>
      <c r="AN65" s="19"/>
      <c r="AO65" s="19"/>
      <c r="AP65" s="19"/>
      <c r="AQ65" s="19"/>
      <c r="AR65" s="20">
        <v>9.9</v>
      </c>
      <c r="AS65" s="20">
        <v>29.7</v>
      </c>
      <c r="AT65" s="20">
        <v>29.7</v>
      </c>
      <c r="AU65" s="20">
        <v>15.84</v>
      </c>
      <c r="AV65" s="20">
        <v>98</v>
      </c>
      <c r="AW65" s="20">
        <v>98</v>
      </c>
      <c r="AX65" s="20">
        <v>96</v>
      </c>
      <c r="AY65" s="20">
        <v>95</v>
      </c>
      <c r="AZ65" s="20">
        <v>94</v>
      </c>
      <c r="BA65" s="20">
        <v>93</v>
      </c>
      <c r="BB65" s="20">
        <v>92</v>
      </c>
      <c r="BC65" s="20">
        <v>91</v>
      </c>
      <c r="BD65" s="20">
        <v>85</v>
      </c>
      <c r="BE65" s="20">
        <v>84</v>
      </c>
      <c r="BF65" s="20">
        <v>82</v>
      </c>
      <c r="BG65" s="20">
        <v>81</v>
      </c>
      <c r="BH65" s="44">
        <v>85.14</v>
      </c>
      <c r="BI65" s="59">
        <v>1089</v>
      </c>
    </row>
    <row r="66" spans="1:62">
      <c r="A66" s="221"/>
      <c r="B66" s="226"/>
      <c r="C66" s="225"/>
      <c r="D66" s="11" t="s">
        <v>88</v>
      </c>
      <c r="E66" s="34"/>
      <c r="F66" s="34"/>
      <c r="G66" s="34"/>
      <c r="H66" s="34"/>
      <c r="I66" s="34"/>
      <c r="J66" s="34"/>
      <c r="K66" s="34"/>
      <c r="L66" s="34"/>
      <c r="M66" s="98">
        <f>+ALTAS!P77-BAJAS!O66+MIG_IN!O66-MIG_OUT!O66</f>
        <v>0</v>
      </c>
      <c r="N66" s="98">
        <f>+ALTAS!Q77-BAJAS!P66+MIG_IN!P66-MIG_OUT!P66</f>
        <v>3</v>
      </c>
      <c r="O66" s="98">
        <f>+ALTAS!R77-BAJAS!Q66+MIG_IN!Q66-MIG_OUT!Q66</f>
        <v>2</v>
      </c>
      <c r="P66" s="98">
        <f>+ALTAS!S77-BAJAS!R66+MIG_IN!R66-MIG_OUT!R66</f>
        <v>2</v>
      </c>
      <c r="Q66" s="98">
        <f>+ALTAS!T77-BAJAS!S66+MIG_IN!S66-MIG_OUT!S66</f>
        <v>3</v>
      </c>
      <c r="R66" s="98">
        <f>+ALTAS!U77-BAJAS!T66+MIG_IN!T66-MIG_OUT!T66</f>
        <v>7</v>
      </c>
      <c r="S66" s="98">
        <f>+ALTAS!V77-BAJAS!U66+MIG_IN!U66-MIG_OUT!U66</f>
        <v>1</v>
      </c>
      <c r="T66" s="98">
        <f>+ALTAS!W77-BAJAS!V66+MIG_IN!V66-MIG_OUT!V66</f>
        <v>-2</v>
      </c>
      <c r="U66" s="98">
        <f>+ALTAS!X77-BAJAS!W66+MIG_IN!W66-MIG_OUT!W66</f>
        <v>4</v>
      </c>
      <c r="V66" s="98">
        <f>+ALTAS!Y77-BAJAS!X66+MIG_IN!X66-MIG_OUT!X66</f>
        <v>0</v>
      </c>
      <c r="W66" s="98">
        <f>+ALTAS!Z77-BAJAS!Y66+MIG_IN!Y66-MIG_OUT!Y66</f>
        <v>0</v>
      </c>
      <c r="X66" s="98">
        <f>+ALTAS!AA77-BAJAS!Z66+MIG_IN!Z66-MIG_OUT!Z66</f>
        <v>-1</v>
      </c>
      <c r="Y66" s="98">
        <f>+ALTAS!AB77-BAJAS!AA66+MIG_IN!AA66-MIG_OUT!AA66</f>
        <v>4</v>
      </c>
      <c r="Z66" s="98">
        <f>+ALTAS!AC77-BAJAS!AB66+MIG_IN!AB66-MIG_OUT!AB66</f>
        <v>0</v>
      </c>
      <c r="AA66" s="98">
        <f>+ALTAS!AD77-BAJAS!AC66+MIG_IN!AC66-MIG_OUT!AC66</f>
        <v>0</v>
      </c>
      <c r="AB66" s="98">
        <f>+ALTAS!AE77-BAJAS!AD66+MIG_IN!AD66-MIG_OUT!AD66</f>
        <v>0</v>
      </c>
      <c r="AC66" s="98">
        <f>+ALTAS!AF77-BAJAS!AE66+MIG_IN!AE66-MIG_OUT!AE66</f>
        <v>1</v>
      </c>
      <c r="AD66" s="102">
        <f t="shared" si="40"/>
        <v>7</v>
      </c>
      <c r="AE66" s="103">
        <f t="shared" si="41"/>
        <v>16</v>
      </c>
      <c r="AG66" s="124">
        <f>+SUMIF($M$1:$AB$1,"REAL",M66:AB66)</f>
        <v>23</v>
      </c>
      <c r="AJ66" s="34"/>
      <c r="AK66" s="34"/>
      <c r="AL66" s="34"/>
      <c r="AM66" s="34"/>
      <c r="AN66" s="34"/>
      <c r="AO66" s="34"/>
      <c r="AP66" s="34"/>
      <c r="AQ66" s="34"/>
      <c r="AR66" s="21">
        <v>9.6524999999999999</v>
      </c>
      <c r="AS66" s="21">
        <v>38.61</v>
      </c>
      <c r="AT66" s="21">
        <v>76.22</v>
      </c>
      <c r="AU66" s="21">
        <v>76.22</v>
      </c>
      <c r="AV66" s="21">
        <v>106.90000000000002</v>
      </c>
      <c r="AW66" s="21">
        <v>104.90000000000002</v>
      </c>
      <c r="AX66" s="21">
        <v>97.90000000000002</v>
      </c>
      <c r="AY66" s="21">
        <v>94.90000000000002</v>
      </c>
      <c r="AZ66" s="21">
        <v>91.90000000000002</v>
      </c>
      <c r="BA66" s="21">
        <v>87.90000000000002</v>
      </c>
      <c r="BB66" s="21">
        <v>84.90000000000002</v>
      </c>
      <c r="BC66" s="21">
        <v>81.90000000000002</v>
      </c>
      <c r="BD66" s="21">
        <v>62.90000000000002</v>
      </c>
      <c r="BE66" s="21">
        <v>57.90000000000002</v>
      </c>
      <c r="BF66" s="21">
        <v>52.90000000000002</v>
      </c>
      <c r="BG66" s="21">
        <v>47.90000000000002</v>
      </c>
      <c r="BH66" s="45">
        <v>200.70249999999999</v>
      </c>
      <c r="BI66" s="46">
        <v>972.8</v>
      </c>
    </row>
    <row r="67" spans="1:62" s="2" customFormat="1">
      <c r="A67" s="221"/>
      <c r="B67" s="226"/>
      <c r="C67" s="225"/>
      <c r="D67" s="13" t="s">
        <v>90</v>
      </c>
      <c r="E67" s="36"/>
      <c r="F67" s="36"/>
      <c r="G67" s="36"/>
      <c r="H67" s="36"/>
      <c r="I67" s="36"/>
      <c r="J67" s="36"/>
      <c r="K67" s="36"/>
      <c r="L67" s="36"/>
      <c r="M67" s="36" t="str">
        <f t="shared" ref="M67:AE67" si="42">+IFERROR(M66/M65,"")</f>
        <v/>
      </c>
      <c r="N67" s="36">
        <f t="shared" si="42"/>
        <v>1</v>
      </c>
      <c r="O67" s="36">
        <f t="shared" si="42"/>
        <v>1</v>
      </c>
      <c r="P67" s="36">
        <f t="shared" si="42"/>
        <v>1</v>
      </c>
      <c r="Q67" s="36">
        <f t="shared" si="42"/>
        <v>3</v>
      </c>
      <c r="R67" s="36">
        <f t="shared" si="42"/>
        <v>1.75</v>
      </c>
      <c r="S67" s="36">
        <f t="shared" si="42"/>
        <v>1</v>
      </c>
      <c r="T67" s="36">
        <f t="shared" si="42"/>
        <v>1</v>
      </c>
      <c r="U67" s="36">
        <f t="shared" si="42"/>
        <v>1</v>
      </c>
      <c r="V67" s="36" t="str">
        <f t="shared" si="42"/>
        <v/>
      </c>
      <c r="W67" s="36" t="str">
        <f t="shared" ref="W67" si="43">+IFERROR(W66/W65,"")</f>
        <v/>
      </c>
      <c r="X67" s="36">
        <f t="shared" si="42"/>
        <v>1</v>
      </c>
      <c r="Y67" s="36">
        <f t="shared" si="42"/>
        <v>2</v>
      </c>
      <c r="Z67" s="36" t="str">
        <f t="shared" si="42"/>
        <v/>
      </c>
      <c r="AA67" s="36" t="str">
        <f t="shared" si="42"/>
        <v/>
      </c>
      <c r="AB67" s="36" t="str">
        <f t="shared" si="42"/>
        <v/>
      </c>
      <c r="AC67" s="36">
        <f t="shared" ref="AC67" si="44">+IFERROR(AC66/AC65,"")</f>
        <v>1</v>
      </c>
      <c r="AD67" s="53">
        <f t="shared" si="42"/>
        <v>1</v>
      </c>
      <c r="AE67" s="54">
        <f t="shared" si="42"/>
        <v>1.7777777777777777</v>
      </c>
      <c r="AF67"/>
      <c r="AG67" s="1"/>
      <c r="AH67"/>
      <c r="AI67"/>
      <c r="AJ67" s="36"/>
      <c r="AK67" s="36"/>
      <c r="AL67" s="36"/>
      <c r="AM67" s="36"/>
      <c r="AN67" s="36"/>
      <c r="AO67" s="36"/>
      <c r="AP67" s="36"/>
      <c r="AQ67" s="36"/>
      <c r="AR67" s="23">
        <v>0.97499999999999998</v>
      </c>
      <c r="AS67" s="23">
        <v>1.3</v>
      </c>
      <c r="AT67" s="23">
        <v>2.5663299663299664</v>
      </c>
      <c r="AU67" s="23">
        <v>4.8118686868686869</v>
      </c>
      <c r="AV67" s="23">
        <v>1.0908163265306126</v>
      </c>
      <c r="AW67" s="23">
        <v>1.0704081632653064</v>
      </c>
      <c r="AX67" s="23">
        <v>1.0197916666666669</v>
      </c>
      <c r="AY67" s="23">
        <v>0.99894736842105281</v>
      </c>
      <c r="AZ67" s="23">
        <v>0.97765957446808527</v>
      </c>
      <c r="BA67" s="23">
        <v>0.94516129032258089</v>
      </c>
      <c r="BB67" s="23">
        <v>0.92282608695652191</v>
      </c>
      <c r="BC67" s="23">
        <v>0.90000000000000024</v>
      </c>
      <c r="BD67" s="23">
        <v>0.74000000000000021</v>
      </c>
      <c r="BE67" s="23">
        <v>0.6892857142857145</v>
      </c>
      <c r="BF67" s="23">
        <v>0.64512195121951244</v>
      </c>
      <c r="BG67" s="23">
        <v>0.59135802469135823</v>
      </c>
      <c r="BH67" s="53">
        <v>2.3573232323232323</v>
      </c>
      <c r="BI67" s="54">
        <v>0.89329660238751141</v>
      </c>
      <c r="BJ67"/>
    </row>
    <row r="68" spans="1:62" ht="15" customHeight="1">
      <c r="A68" s="221"/>
      <c r="B68" s="226"/>
      <c r="C68" s="225" t="s">
        <v>62</v>
      </c>
      <c r="D68" s="10" t="s">
        <v>40</v>
      </c>
      <c r="E68" s="19"/>
      <c r="F68" s="19"/>
      <c r="G68" s="19"/>
      <c r="H68" s="19"/>
      <c r="I68" s="19"/>
      <c r="J68" s="19"/>
      <c r="K68" s="19"/>
      <c r="L68" s="19"/>
      <c r="M68" s="97">
        <f>+ALTAS!P79-BAJAS!O68+MIG_IN!O68-MIG_OUT!O68</f>
        <v>0</v>
      </c>
      <c r="N68" s="97">
        <f>+ALTAS!Q79-BAJAS!P68+MIG_IN!P68-MIG_OUT!P68</f>
        <v>0</v>
      </c>
      <c r="O68" s="97">
        <f>+ALTAS!R79-BAJAS!Q68+MIG_IN!Q68-MIG_OUT!Q68</f>
        <v>0</v>
      </c>
      <c r="P68" s="97">
        <f>+ALTAS!S79-BAJAS!R68+MIG_IN!R68-MIG_OUT!R68</f>
        <v>0</v>
      </c>
      <c r="Q68" s="97">
        <f>+ALTAS!T79-BAJAS!S68+MIG_IN!S68-MIG_OUT!S68</f>
        <v>0</v>
      </c>
      <c r="R68" s="97">
        <f>+ALTAS!U79-BAJAS!T68+MIG_IN!T68-MIG_OUT!T68</f>
        <v>0</v>
      </c>
      <c r="S68" s="97">
        <f>+ALTAS!V79-BAJAS!U68+MIG_IN!U68-MIG_OUT!U68</f>
        <v>0</v>
      </c>
      <c r="T68" s="97">
        <f>+ALTAS!W79-BAJAS!V68+MIG_IN!V68-MIG_OUT!V68</f>
        <v>0</v>
      </c>
      <c r="U68" s="97">
        <f>+ALTAS!X79-BAJAS!W68+MIG_IN!W68-MIG_OUT!W68</f>
        <v>0</v>
      </c>
      <c r="V68" s="97">
        <f>+ALTAS!Y79-BAJAS!X68+MIG_IN!X68-MIG_OUT!X68</f>
        <v>0</v>
      </c>
      <c r="W68" s="97">
        <f>+ALTAS!Z79-BAJAS!Y68+MIG_IN!Y68-MIG_OUT!Y68</f>
        <v>0</v>
      </c>
      <c r="X68" s="97">
        <f>+ALTAS!AA79-BAJAS!Z68+MIG_IN!Z68-MIG_OUT!Z68</f>
        <v>0</v>
      </c>
      <c r="Y68" s="97">
        <f>+ALTAS!AB79-BAJAS!AA68+MIG_IN!AA68-MIG_OUT!AA68</f>
        <v>0</v>
      </c>
      <c r="Z68" s="97">
        <f>+ALTAS!AC79-BAJAS!AB68+MIG_IN!AB68-MIG_OUT!AB68</f>
        <v>0</v>
      </c>
      <c r="AA68" s="97">
        <f>+ALTAS!AD79-BAJAS!AC68+MIG_IN!AC68-MIG_OUT!AC68</f>
        <v>0</v>
      </c>
      <c r="AB68" s="97">
        <f>+ALTAS!AE79-BAJAS!AD68+MIG_IN!AD68-MIG_OUT!AD68</f>
        <v>0</v>
      </c>
      <c r="AC68" s="97">
        <f>+ALTAS!AF79-BAJAS!AE68+MIG_IN!AE68-MIG_OUT!AE68</f>
        <v>0</v>
      </c>
      <c r="AD68" s="100">
        <f t="shared" ref="AD68:AD69" si="45">+SUM(E68:P68)</f>
        <v>0</v>
      </c>
      <c r="AE68" s="101">
        <f t="shared" ref="AE68:AE69" si="46">+SUM(Q68:AB68)</f>
        <v>0</v>
      </c>
      <c r="AG68" s="124">
        <f>+SUMIF($M$1:$AB$1,"REAL",M68:AB68)</f>
        <v>0</v>
      </c>
      <c r="AJ68" s="19"/>
      <c r="AK68" s="19"/>
      <c r="AL68" s="19"/>
      <c r="AM68" s="19"/>
      <c r="AN68" s="19"/>
      <c r="AO68" s="19"/>
      <c r="AP68" s="19"/>
      <c r="AQ68" s="19"/>
      <c r="AR68" s="20">
        <v>0</v>
      </c>
      <c r="AS68" s="20">
        <v>0</v>
      </c>
      <c r="AT68" s="20">
        <v>0</v>
      </c>
      <c r="AU68" s="20">
        <v>0</v>
      </c>
      <c r="AV68" s="20">
        <v>0.18049999999999999</v>
      </c>
      <c r="AW68" s="20">
        <v>0.18049999999999999</v>
      </c>
      <c r="AX68" s="20">
        <v>0.18049999999999999</v>
      </c>
      <c r="AY68" s="20">
        <v>0.18049999999999999</v>
      </c>
      <c r="AZ68" s="20">
        <v>0.18049999999999999</v>
      </c>
      <c r="BA68" s="20">
        <v>0.18049999999999999</v>
      </c>
      <c r="BB68" s="20">
        <v>0.18049999999999999</v>
      </c>
      <c r="BC68" s="20">
        <v>0.18049999999999999</v>
      </c>
      <c r="BD68" s="20">
        <v>0.18049999999999999</v>
      </c>
      <c r="BE68" s="20">
        <v>0.18049999999999999</v>
      </c>
      <c r="BF68" s="20">
        <v>0.18049999999999999</v>
      </c>
      <c r="BG68" s="20">
        <v>0.18049999999999999</v>
      </c>
      <c r="BH68" s="44">
        <v>0</v>
      </c>
      <c r="BI68" s="59">
        <v>2.1659999999999995</v>
      </c>
    </row>
    <row r="69" spans="1:62">
      <c r="A69" s="221"/>
      <c r="B69" s="226"/>
      <c r="C69" s="225"/>
      <c r="D69" s="11" t="s">
        <v>88</v>
      </c>
      <c r="E69" s="34"/>
      <c r="F69" s="34"/>
      <c r="G69" s="34"/>
      <c r="H69" s="34"/>
      <c r="I69" s="34"/>
      <c r="J69" s="34"/>
      <c r="K69" s="34"/>
      <c r="L69" s="34"/>
      <c r="M69" s="98">
        <f>+ALTAS!P80-BAJAS!O69+MIG_IN!O69-MIG_OUT!O69</f>
        <v>0</v>
      </c>
      <c r="N69" s="98">
        <f>+ALTAS!Q80-BAJAS!P69+MIG_IN!P69-MIG_OUT!P69</f>
        <v>0</v>
      </c>
      <c r="O69" s="98">
        <f>+ALTAS!R80-BAJAS!Q69+MIG_IN!Q69-MIG_OUT!Q69</f>
        <v>0</v>
      </c>
      <c r="P69" s="98">
        <f>+ALTAS!S80-BAJAS!R69+MIG_IN!R69-MIG_OUT!R69</f>
        <v>0</v>
      </c>
      <c r="Q69" s="98">
        <f>+ALTAS!T80-BAJAS!S69+MIG_IN!S69-MIG_OUT!S69</f>
        <v>0</v>
      </c>
      <c r="R69" s="98">
        <f>+ALTAS!U80-BAJAS!T69+MIG_IN!T69-MIG_OUT!T69</f>
        <v>0</v>
      </c>
      <c r="S69" s="98">
        <f>+ALTAS!V80-BAJAS!U69+MIG_IN!U69-MIG_OUT!U69</f>
        <v>0</v>
      </c>
      <c r="T69" s="98">
        <f>+ALTAS!W80-BAJAS!V69+MIG_IN!V69-MIG_OUT!V69</f>
        <v>0</v>
      </c>
      <c r="U69" s="98">
        <f>+ALTAS!X80-BAJAS!W69+MIG_IN!W69-MIG_OUT!W69</f>
        <v>0</v>
      </c>
      <c r="V69" s="98">
        <f>+ALTAS!Y80-BAJAS!X69+MIG_IN!X69-MIG_OUT!X69</f>
        <v>0</v>
      </c>
      <c r="W69" s="98">
        <f>+ALTAS!Z80-BAJAS!Y69+MIG_IN!Y69-MIG_OUT!Y69</f>
        <v>0</v>
      </c>
      <c r="X69" s="98">
        <f>+ALTAS!AA80-BAJAS!Z69+MIG_IN!Z69-MIG_OUT!Z69</f>
        <v>0</v>
      </c>
      <c r="Y69" s="98">
        <f>+ALTAS!AB80-BAJAS!AA69+MIG_IN!AA69-MIG_OUT!AA69</f>
        <v>0</v>
      </c>
      <c r="Z69" s="98">
        <f>+ALTAS!AC80-BAJAS!AB69+MIG_IN!AB69-MIG_OUT!AB69</f>
        <v>0</v>
      </c>
      <c r="AA69" s="98">
        <f>+ALTAS!AD80-BAJAS!AC69+MIG_IN!AC69-MIG_OUT!AC69</f>
        <v>0</v>
      </c>
      <c r="AB69" s="98">
        <f>+ALTAS!AE80-BAJAS!AD69+MIG_IN!AD69-MIG_OUT!AD69</f>
        <v>0</v>
      </c>
      <c r="AC69" s="98">
        <f>+ALTAS!AF80-BAJAS!AE69+MIG_IN!AE69-MIG_OUT!AE69</f>
        <v>0</v>
      </c>
      <c r="AD69" s="102">
        <f t="shared" si="45"/>
        <v>0</v>
      </c>
      <c r="AE69" s="103">
        <f t="shared" si="46"/>
        <v>0</v>
      </c>
      <c r="AG69" s="124">
        <f>+SUMIF($M$1:$AB$1,"REAL",M69:AB69)</f>
        <v>0</v>
      </c>
      <c r="AJ69" s="34"/>
      <c r="AK69" s="34"/>
      <c r="AL69" s="34"/>
      <c r="AM69" s="34"/>
      <c r="AN69" s="34"/>
      <c r="AO69" s="34"/>
      <c r="AP69" s="34"/>
      <c r="AQ69" s="34"/>
      <c r="AR69" s="21">
        <v>0</v>
      </c>
      <c r="AS69" s="21">
        <v>0</v>
      </c>
      <c r="AT69" s="21">
        <v>0</v>
      </c>
      <c r="AU69" s="21">
        <v>0</v>
      </c>
      <c r="AV69" s="21">
        <v>1.4535</v>
      </c>
      <c r="AW69" s="21">
        <v>1.4535</v>
      </c>
      <c r="AX69" s="21">
        <v>1.4535</v>
      </c>
      <c r="AY69" s="21">
        <v>1.4535</v>
      </c>
      <c r="AZ69" s="21">
        <v>1.4535</v>
      </c>
      <c r="BA69" s="21">
        <v>1.4535</v>
      </c>
      <c r="BB69" s="21">
        <v>1.4535</v>
      </c>
      <c r="BC69" s="21">
        <v>1.4535</v>
      </c>
      <c r="BD69" s="21">
        <v>1.4535</v>
      </c>
      <c r="BE69" s="21">
        <v>1.4535</v>
      </c>
      <c r="BF69" s="21">
        <v>1.4535</v>
      </c>
      <c r="BG69" s="21">
        <v>1.4535</v>
      </c>
      <c r="BH69" s="45">
        <v>0</v>
      </c>
      <c r="BI69" s="46">
        <v>17.442</v>
      </c>
    </row>
    <row r="70" spans="1:62" s="2" customFormat="1">
      <c r="A70" s="221"/>
      <c r="B70" s="226"/>
      <c r="C70" s="225"/>
      <c r="D70" s="13" t="s">
        <v>90</v>
      </c>
      <c r="E70" s="36"/>
      <c r="F70" s="36"/>
      <c r="G70" s="36"/>
      <c r="H70" s="36"/>
      <c r="I70" s="36"/>
      <c r="J70" s="36"/>
      <c r="K70" s="36"/>
      <c r="L70" s="36"/>
      <c r="M70" s="36" t="str">
        <f t="shared" ref="M70:AE70" si="47">+IFERROR(M69/M68,"")</f>
        <v/>
      </c>
      <c r="N70" s="36" t="str">
        <f t="shared" si="47"/>
        <v/>
      </c>
      <c r="O70" s="36" t="str">
        <f t="shared" si="47"/>
        <v/>
      </c>
      <c r="P70" s="36" t="str">
        <f t="shared" si="47"/>
        <v/>
      </c>
      <c r="Q70" s="36" t="str">
        <f t="shared" si="47"/>
        <v/>
      </c>
      <c r="R70" s="36" t="str">
        <f t="shared" si="47"/>
        <v/>
      </c>
      <c r="S70" s="36" t="str">
        <f t="shared" si="47"/>
        <v/>
      </c>
      <c r="T70" s="36" t="str">
        <f t="shared" si="47"/>
        <v/>
      </c>
      <c r="U70" s="36" t="str">
        <f t="shared" si="47"/>
        <v/>
      </c>
      <c r="V70" s="36" t="str">
        <f t="shared" si="47"/>
        <v/>
      </c>
      <c r="W70" s="36" t="str">
        <f t="shared" ref="W70" si="48">+IFERROR(W69/W68,"")</f>
        <v/>
      </c>
      <c r="X70" s="36" t="str">
        <f t="shared" si="47"/>
        <v/>
      </c>
      <c r="Y70" s="36" t="str">
        <f t="shared" si="47"/>
        <v/>
      </c>
      <c r="Z70" s="36" t="str">
        <f t="shared" si="47"/>
        <v/>
      </c>
      <c r="AA70" s="36" t="str">
        <f t="shared" si="47"/>
        <v/>
      </c>
      <c r="AB70" s="36" t="str">
        <f t="shared" si="47"/>
        <v/>
      </c>
      <c r="AC70" s="36" t="str">
        <f t="shared" ref="AC70" si="49">+IFERROR(AC69/AC68,"")</f>
        <v/>
      </c>
      <c r="AD70" s="49" t="str">
        <f t="shared" si="47"/>
        <v/>
      </c>
      <c r="AE70" s="50" t="str">
        <f t="shared" si="47"/>
        <v/>
      </c>
      <c r="AF70"/>
      <c r="AG70" s="1"/>
      <c r="AH70"/>
      <c r="AI70"/>
      <c r="AJ70" s="36"/>
      <c r="AK70" s="36"/>
      <c r="AL70" s="36"/>
      <c r="AM70" s="36"/>
      <c r="AN70" s="36"/>
      <c r="AO70" s="36"/>
      <c r="AP70" s="36"/>
      <c r="AQ70" s="36"/>
      <c r="AR70" s="23" t="s">
        <v>0</v>
      </c>
      <c r="AS70" s="23" t="s">
        <v>0</v>
      </c>
      <c r="AT70" s="23" t="s">
        <v>0</v>
      </c>
      <c r="AU70" s="23" t="s">
        <v>0</v>
      </c>
      <c r="AV70" s="23">
        <v>8.0526315789473681</v>
      </c>
      <c r="AW70" s="23">
        <v>8.0526315789473681</v>
      </c>
      <c r="AX70" s="23">
        <v>8.0526315789473681</v>
      </c>
      <c r="AY70" s="23">
        <v>8.0526315789473681</v>
      </c>
      <c r="AZ70" s="23">
        <v>8.0526315789473681</v>
      </c>
      <c r="BA70" s="23">
        <v>8.0526315789473681</v>
      </c>
      <c r="BB70" s="23">
        <v>8.0526315789473681</v>
      </c>
      <c r="BC70" s="23">
        <v>8.0526315789473681</v>
      </c>
      <c r="BD70" s="23">
        <v>8.0526315789473681</v>
      </c>
      <c r="BE70" s="23">
        <v>8.0526315789473681</v>
      </c>
      <c r="BF70" s="23">
        <v>8.0526315789473681</v>
      </c>
      <c r="BG70" s="23">
        <v>8.0526315789473681</v>
      </c>
      <c r="BH70" s="49" t="s">
        <v>0</v>
      </c>
      <c r="BI70" s="50">
        <v>8.0526315789473699</v>
      </c>
      <c r="BJ70"/>
    </row>
    <row r="71" spans="1:62" s="2" customFormat="1" ht="15" customHeight="1">
      <c r="A71" s="221"/>
      <c r="B71" s="226"/>
      <c r="C71" s="225" t="s">
        <v>72</v>
      </c>
      <c r="D71" s="10" t="s">
        <v>40</v>
      </c>
      <c r="E71" s="19"/>
      <c r="F71" s="19"/>
      <c r="G71" s="19"/>
      <c r="H71" s="19"/>
      <c r="I71" s="19"/>
      <c r="J71" s="19"/>
      <c r="K71" s="19"/>
      <c r="L71" s="19"/>
      <c r="M71" s="97">
        <f>+ALTAS!P82-BAJAS!O71+MIG_IN!O71-MIG_OUT!O71</f>
        <v>0</v>
      </c>
      <c r="N71" s="97">
        <f>+ALTAS!Q82-BAJAS!P71+MIG_IN!P71-MIG_OUT!P71</f>
        <v>0</v>
      </c>
      <c r="O71" s="97">
        <f>+ALTAS!R82-BAJAS!Q71+MIG_IN!Q71-MIG_OUT!Q71</f>
        <v>0</v>
      </c>
      <c r="P71" s="97">
        <f>+ALTAS!S82-BAJAS!R71+MIG_IN!R71-MIG_OUT!R71</f>
        <v>0</v>
      </c>
      <c r="Q71" s="97">
        <f>+ALTAS!T82-BAJAS!S71+MIG_IN!S71-MIG_OUT!S71</f>
        <v>0</v>
      </c>
      <c r="R71" s="97">
        <f>+ALTAS!U82-BAJAS!T71+MIG_IN!T71-MIG_OUT!T71</f>
        <v>0</v>
      </c>
      <c r="S71" s="97">
        <f>+ALTAS!V82-BAJAS!U71+MIG_IN!U71-MIG_OUT!U71</f>
        <v>0</v>
      </c>
      <c r="T71" s="97">
        <f>+ALTAS!W82-BAJAS!V71+MIG_IN!V71-MIG_OUT!V71</f>
        <v>0</v>
      </c>
      <c r="U71" s="97">
        <f>+ALTAS!X82-BAJAS!W71+MIG_IN!W71-MIG_OUT!W71</f>
        <v>0</v>
      </c>
      <c r="V71" s="97">
        <f>+ALTAS!Y82-BAJAS!X71+MIG_IN!X71-MIG_OUT!X71</f>
        <v>0</v>
      </c>
      <c r="W71" s="97">
        <f>+ALTAS!Z82-BAJAS!Y71+MIG_IN!Y71-MIG_OUT!Y71</f>
        <v>0</v>
      </c>
      <c r="X71" s="97">
        <f>+ALTAS!AA82-BAJAS!Z71+MIG_IN!Z71-MIG_OUT!Z71</f>
        <v>0</v>
      </c>
      <c r="Y71" s="97">
        <f>+ALTAS!AB82-BAJAS!AA71+MIG_IN!AA71-MIG_OUT!AA71</f>
        <v>0</v>
      </c>
      <c r="Z71" s="97">
        <f>+ALTAS!AC82-BAJAS!AB71+MIG_IN!AB71-MIG_OUT!AB71</f>
        <v>0</v>
      </c>
      <c r="AA71" s="97">
        <f>+ALTAS!AD82-BAJAS!AC71+MIG_IN!AC71-MIG_OUT!AC71</f>
        <v>0</v>
      </c>
      <c r="AB71" s="97">
        <f>+ALTAS!AE82-BAJAS!AD71+MIG_IN!AD71-MIG_OUT!AD71</f>
        <v>0</v>
      </c>
      <c r="AC71" s="97">
        <f>+ALTAS!AF82-BAJAS!AE71+MIG_IN!AE71-MIG_OUT!AE71</f>
        <v>0</v>
      </c>
      <c r="AD71" s="100">
        <f t="shared" ref="AD71:AD72" si="50">+SUM(E71:P71)</f>
        <v>0</v>
      </c>
      <c r="AE71" s="101">
        <f t="shared" ref="AE71:AE72" si="51">+SUM(Q71:AB71)</f>
        <v>0</v>
      </c>
      <c r="AF71"/>
      <c r="AG71" s="124">
        <f>+SUMIF($M$1:$AB$1,"REAL",M71:AB71)</f>
        <v>0</v>
      </c>
      <c r="AH71"/>
      <c r="AI71"/>
      <c r="AJ71" s="19"/>
      <c r="AK71" s="19"/>
      <c r="AL71" s="19"/>
      <c r="AM71" s="19"/>
      <c r="AN71" s="19"/>
      <c r="AO71" s="19"/>
      <c r="AP71" s="19"/>
      <c r="AQ71" s="19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44"/>
      <c r="BI71" s="59"/>
      <c r="BJ71"/>
    </row>
    <row r="72" spans="1:62" s="2" customFormat="1">
      <c r="A72" s="221"/>
      <c r="B72" s="226"/>
      <c r="C72" s="225"/>
      <c r="D72" s="11" t="s">
        <v>88</v>
      </c>
      <c r="E72" s="34"/>
      <c r="F72" s="34"/>
      <c r="G72" s="34"/>
      <c r="H72" s="34"/>
      <c r="I72" s="34"/>
      <c r="J72" s="34"/>
      <c r="K72" s="34"/>
      <c r="L72" s="34"/>
      <c r="M72" s="98">
        <f>+ALTAS!P83-BAJAS!O72+MIG_IN!O72-MIG_OUT!O72</f>
        <v>0</v>
      </c>
      <c r="N72" s="98">
        <f>+ALTAS!Q83-BAJAS!P72+MIG_IN!P72-MIG_OUT!P72</f>
        <v>0</v>
      </c>
      <c r="O72" s="98">
        <f>+ALTAS!R83-BAJAS!Q72+MIG_IN!Q72-MIG_OUT!Q72</f>
        <v>0</v>
      </c>
      <c r="P72" s="98">
        <f>+ALTAS!S83-BAJAS!R72+MIG_IN!R72-MIG_OUT!R72</f>
        <v>0</v>
      </c>
      <c r="Q72" s="98">
        <f>+ALTAS!T83-BAJAS!S72+MIG_IN!S72-MIG_OUT!S72</f>
        <v>0</v>
      </c>
      <c r="R72" s="98">
        <f>+ALTAS!U83-BAJAS!T72+MIG_IN!T72-MIG_OUT!T72</f>
        <v>0</v>
      </c>
      <c r="S72" s="98">
        <f>+ALTAS!V83-BAJAS!U72+MIG_IN!U72-MIG_OUT!U72</f>
        <v>0</v>
      </c>
      <c r="T72" s="98">
        <f>+ALTAS!W83-BAJAS!V72+MIG_IN!V72-MIG_OUT!V72</f>
        <v>0</v>
      </c>
      <c r="U72" s="98">
        <f>+ALTAS!X83-BAJAS!W72+MIG_IN!W72-MIG_OUT!W72</f>
        <v>0</v>
      </c>
      <c r="V72" s="98">
        <f>+ALTAS!Y83-BAJAS!X72+MIG_IN!X72-MIG_OUT!X72</f>
        <v>0</v>
      </c>
      <c r="W72" s="98">
        <f>+ALTAS!Z83-BAJAS!Y72+MIG_IN!Y72-MIG_OUT!Y72</f>
        <v>0</v>
      </c>
      <c r="X72" s="98">
        <f>+ALTAS!AA83-BAJAS!Z72+MIG_IN!Z72-MIG_OUT!Z72</f>
        <v>0</v>
      </c>
      <c r="Y72" s="98">
        <f>+ALTAS!AB83-BAJAS!AA72+MIG_IN!AA72-MIG_OUT!AA72</f>
        <v>0</v>
      </c>
      <c r="Z72" s="98">
        <f>+ALTAS!AC83-BAJAS!AB72+MIG_IN!AB72-MIG_OUT!AB72</f>
        <v>0</v>
      </c>
      <c r="AA72" s="98">
        <f>+ALTAS!AD83-BAJAS!AC72+MIG_IN!AC72-MIG_OUT!AC72</f>
        <v>0</v>
      </c>
      <c r="AB72" s="98">
        <f>+ALTAS!AE83-BAJAS!AD72+MIG_IN!AD72-MIG_OUT!AD72</f>
        <v>0</v>
      </c>
      <c r="AC72" s="98">
        <f>+ALTAS!AF83-BAJAS!AE72+MIG_IN!AE72-MIG_OUT!AE72</f>
        <v>0</v>
      </c>
      <c r="AD72" s="102">
        <f t="shared" si="50"/>
        <v>0</v>
      </c>
      <c r="AE72" s="103">
        <f t="shared" si="51"/>
        <v>0</v>
      </c>
      <c r="AF72"/>
      <c r="AG72" s="124">
        <f>+SUMIF($M$1:$AB$1,"REAL",M72:AB72)</f>
        <v>0</v>
      </c>
      <c r="AH72"/>
      <c r="AI72"/>
      <c r="AJ72" s="34"/>
      <c r="AK72" s="34"/>
      <c r="AL72" s="34"/>
      <c r="AM72" s="34"/>
      <c r="AN72" s="34"/>
      <c r="AO72" s="34"/>
      <c r="AP72" s="34"/>
      <c r="AQ72" s="34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45"/>
      <c r="BI72" s="46"/>
      <c r="BJ72"/>
    </row>
    <row r="73" spans="1:62" s="2" customFormat="1">
      <c r="A73" s="221"/>
      <c r="B73" s="226"/>
      <c r="C73" s="225"/>
      <c r="D73" s="13" t="s">
        <v>90</v>
      </c>
      <c r="E73" s="36"/>
      <c r="F73" s="36"/>
      <c r="G73" s="36"/>
      <c r="H73" s="36"/>
      <c r="I73" s="36"/>
      <c r="J73" s="36"/>
      <c r="K73" s="36"/>
      <c r="L73" s="36"/>
      <c r="M73" s="36"/>
      <c r="N73" s="36" t="str">
        <f t="shared" ref="N73:AE73" si="52">+IFERROR(N72/N71,"")</f>
        <v/>
      </c>
      <c r="O73" s="36" t="str">
        <f t="shared" si="52"/>
        <v/>
      </c>
      <c r="P73" s="36" t="str">
        <f t="shared" si="52"/>
        <v/>
      </c>
      <c r="Q73" s="36" t="str">
        <f t="shared" si="52"/>
        <v/>
      </c>
      <c r="R73" s="36" t="str">
        <f t="shared" si="52"/>
        <v/>
      </c>
      <c r="S73" s="36" t="str">
        <f t="shared" si="52"/>
        <v/>
      </c>
      <c r="T73" s="36" t="str">
        <f t="shared" si="52"/>
        <v/>
      </c>
      <c r="U73" s="36" t="str">
        <f t="shared" si="52"/>
        <v/>
      </c>
      <c r="V73" s="36" t="str">
        <f t="shared" si="52"/>
        <v/>
      </c>
      <c r="W73" s="36" t="str">
        <f t="shared" ref="W73" si="53">+IFERROR(W72/W71,"")</f>
        <v/>
      </c>
      <c r="X73" s="36" t="str">
        <f t="shared" si="52"/>
        <v/>
      </c>
      <c r="Y73" s="36" t="str">
        <f t="shared" si="52"/>
        <v/>
      </c>
      <c r="Z73" s="36" t="str">
        <f t="shared" si="52"/>
        <v/>
      </c>
      <c r="AA73" s="36" t="str">
        <f t="shared" si="52"/>
        <v/>
      </c>
      <c r="AB73" s="36" t="str">
        <f t="shared" si="52"/>
        <v/>
      </c>
      <c r="AC73" s="36" t="str">
        <f t="shared" ref="AC73" si="54">+IFERROR(AC72/AC71,"")</f>
        <v/>
      </c>
      <c r="AD73" s="49" t="str">
        <f t="shared" si="52"/>
        <v/>
      </c>
      <c r="AE73" s="50" t="str">
        <f t="shared" si="52"/>
        <v/>
      </c>
      <c r="AF73"/>
      <c r="AG73" s="1"/>
      <c r="AH73"/>
      <c r="AI73"/>
      <c r="AJ73" s="36"/>
      <c r="AK73" s="36"/>
      <c r="AL73" s="36"/>
      <c r="AM73" s="36"/>
      <c r="AN73" s="36"/>
      <c r="AO73" s="36"/>
      <c r="AP73" s="36"/>
      <c r="AQ73" s="36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49"/>
      <c r="BI73" s="50"/>
      <c r="BJ73"/>
    </row>
    <row r="74" spans="1:62" s="2" customFormat="1" ht="15" customHeight="1">
      <c r="A74" s="221"/>
      <c r="B74" s="226"/>
      <c r="C74" s="225" t="s">
        <v>73</v>
      </c>
      <c r="D74" s="10" t="s">
        <v>40</v>
      </c>
      <c r="E74" s="19"/>
      <c r="F74" s="19"/>
      <c r="G74" s="19"/>
      <c r="H74" s="19"/>
      <c r="I74" s="19"/>
      <c r="J74" s="19"/>
      <c r="K74" s="19"/>
      <c r="L74" s="19"/>
      <c r="M74" s="97">
        <f>+ALTAS!P85-BAJAS!O74+MIG_IN!O74-MIG_OUT!O74</f>
        <v>0</v>
      </c>
      <c r="N74" s="97">
        <f>+ALTAS!Q85-BAJAS!P74+MIG_IN!P74-MIG_OUT!P74</f>
        <v>0</v>
      </c>
      <c r="O74" s="97">
        <f>+ALTAS!R85-BAJAS!Q74+MIG_IN!Q74-MIG_OUT!Q74</f>
        <v>0</v>
      </c>
      <c r="P74" s="97">
        <f>+ALTAS!S85-BAJAS!R74+MIG_IN!R74-MIG_OUT!R74</f>
        <v>0</v>
      </c>
      <c r="Q74" s="97">
        <f>+ALTAS!T85-BAJAS!S74+MIG_IN!S74-MIG_OUT!S74</f>
        <v>0</v>
      </c>
      <c r="R74" s="97">
        <f>+ALTAS!U85-BAJAS!T74+MIG_IN!T74-MIG_OUT!T74</f>
        <v>0</v>
      </c>
      <c r="S74" s="97">
        <f>+ALTAS!V85-BAJAS!U74+MIG_IN!U74-MIG_OUT!U74</f>
        <v>0</v>
      </c>
      <c r="T74" s="97">
        <f>+ALTAS!W85-BAJAS!V74+MIG_IN!V74-MIG_OUT!V74</f>
        <v>0</v>
      </c>
      <c r="U74" s="97">
        <f>+ALTAS!X85-BAJAS!W74+MIG_IN!W74-MIG_OUT!W74</f>
        <v>0</v>
      </c>
      <c r="V74" s="97">
        <f>+ALTAS!Y85-BAJAS!X74+MIG_IN!X74-MIG_OUT!X74</f>
        <v>0</v>
      </c>
      <c r="W74" s="97">
        <f>+ALTAS!Z85-BAJAS!Y74+MIG_IN!Y74-MIG_OUT!Y74</f>
        <v>0</v>
      </c>
      <c r="X74" s="97">
        <f>+ALTAS!AA85-BAJAS!Z74+MIG_IN!Z74-MIG_OUT!Z74</f>
        <v>0</v>
      </c>
      <c r="Y74" s="97">
        <f>+ALTAS!AB85-BAJAS!AA74+MIG_IN!AA74-MIG_OUT!AA74</f>
        <v>0</v>
      </c>
      <c r="Z74" s="97">
        <f>+ALTAS!AC85-BAJAS!AB74+MIG_IN!AB74-MIG_OUT!AB74</f>
        <v>0</v>
      </c>
      <c r="AA74" s="97">
        <f>+ALTAS!AD85-BAJAS!AC74+MIG_IN!AC74-MIG_OUT!AC74</f>
        <v>0</v>
      </c>
      <c r="AB74" s="97">
        <f>+ALTAS!AE85-BAJAS!AD74+MIG_IN!AD74-MIG_OUT!AD74</f>
        <v>0</v>
      </c>
      <c r="AC74" s="97">
        <f>+ALTAS!AF85-BAJAS!AE74+MIG_IN!AE74-MIG_OUT!AE74</f>
        <v>0</v>
      </c>
      <c r="AD74" s="100">
        <f t="shared" ref="AD74:AD75" si="55">+SUM(E74:P74)</f>
        <v>0</v>
      </c>
      <c r="AE74" s="101">
        <f t="shared" ref="AE74:AE75" si="56">+SUM(Q74:AB74)</f>
        <v>0</v>
      </c>
      <c r="AF74"/>
      <c r="AG74" s="124">
        <f>+SUMIF($M$1:$AB$1,"REAL",M74:AB74)</f>
        <v>0</v>
      </c>
      <c r="AH74"/>
      <c r="AI74"/>
      <c r="AJ74" s="19"/>
      <c r="AK74" s="19"/>
      <c r="AL74" s="19"/>
      <c r="AM74" s="19"/>
      <c r="AN74" s="19"/>
      <c r="AO74" s="19"/>
      <c r="AP74" s="19"/>
      <c r="AQ74" s="19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44"/>
      <c r="BI74" s="59"/>
      <c r="BJ74"/>
    </row>
    <row r="75" spans="1:62" s="2" customFormat="1" ht="15" customHeight="1">
      <c r="A75" s="221"/>
      <c r="B75" s="226"/>
      <c r="C75" s="225"/>
      <c r="D75" s="11" t="s">
        <v>88</v>
      </c>
      <c r="E75" s="34"/>
      <c r="F75" s="34"/>
      <c r="G75" s="34"/>
      <c r="H75" s="34"/>
      <c r="I75" s="34"/>
      <c r="J75" s="34"/>
      <c r="K75" s="34"/>
      <c r="L75" s="34"/>
      <c r="M75" s="98">
        <f>+ALTAS!P86-BAJAS!O75+MIG_IN!O75-MIG_OUT!O75</f>
        <v>0</v>
      </c>
      <c r="N75" s="98">
        <f>+ALTAS!Q86-BAJAS!P75+MIG_IN!P75-MIG_OUT!P75</f>
        <v>0</v>
      </c>
      <c r="O75" s="98">
        <f>+ALTAS!R86-BAJAS!Q75+MIG_IN!Q75-MIG_OUT!Q75</f>
        <v>0</v>
      </c>
      <c r="P75" s="98">
        <f>+ALTAS!S86-BAJAS!R75+MIG_IN!R75-MIG_OUT!R75</f>
        <v>0</v>
      </c>
      <c r="Q75" s="98">
        <f>+ALTAS!T86-BAJAS!S75+MIG_IN!S75-MIG_OUT!S75</f>
        <v>0</v>
      </c>
      <c r="R75" s="98">
        <f>+ALTAS!U86-BAJAS!T75+MIG_IN!T75-MIG_OUT!T75</f>
        <v>0</v>
      </c>
      <c r="S75" s="98">
        <f>+ALTAS!V86-BAJAS!U75+MIG_IN!U75-MIG_OUT!U75</f>
        <v>0</v>
      </c>
      <c r="T75" s="98">
        <f>+ALTAS!W86-BAJAS!V75+MIG_IN!V75-MIG_OUT!V75</f>
        <v>0</v>
      </c>
      <c r="U75" s="98">
        <f>+ALTAS!X86-BAJAS!W75+MIG_IN!W75-MIG_OUT!W75</f>
        <v>0</v>
      </c>
      <c r="V75" s="98">
        <f>+ALTAS!Y86-BAJAS!X75+MIG_IN!X75-MIG_OUT!X75</f>
        <v>0</v>
      </c>
      <c r="W75" s="98">
        <f>+ALTAS!Z86-BAJAS!Y75+MIG_IN!Y75-MIG_OUT!Y75</f>
        <v>0</v>
      </c>
      <c r="X75" s="98">
        <f>+ALTAS!AA86-BAJAS!Z75+MIG_IN!Z75-MIG_OUT!Z75</f>
        <v>0</v>
      </c>
      <c r="Y75" s="98">
        <f>+ALTAS!AB86-BAJAS!AA75+MIG_IN!AA75-MIG_OUT!AA75</f>
        <v>0</v>
      </c>
      <c r="Z75" s="98">
        <f>+ALTAS!AC86-BAJAS!AB75+MIG_IN!AB75-MIG_OUT!AB75</f>
        <v>0</v>
      </c>
      <c r="AA75" s="98">
        <f>+ALTAS!AD86-BAJAS!AC75+MIG_IN!AC75-MIG_OUT!AC75</f>
        <v>0</v>
      </c>
      <c r="AB75" s="98">
        <f>+ALTAS!AE86-BAJAS!AD75+MIG_IN!AD75-MIG_OUT!AD75</f>
        <v>0</v>
      </c>
      <c r="AC75" s="98">
        <f>+ALTAS!AF86-BAJAS!AE75+MIG_IN!AE75-MIG_OUT!AE75</f>
        <v>0</v>
      </c>
      <c r="AD75" s="102">
        <f t="shared" si="55"/>
        <v>0</v>
      </c>
      <c r="AE75" s="103">
        <f t="shared" si="56"/>
        <v>0</v>
      </c>
      <c r="AF75"/>
      <c r="AG75" s="124">
        <f>+SUMIF($M$1:$AB$1,"REAL",M75:AB75)</f>
        <v>0</v>
      </c>
      <c r="AH75"/>
      <c r="AI75"/>
      <c r="AJ75" s="34"/>
      <c r="AK75" s="34"/>
      <c r="AL75" s="34"/>
      <c r="AM75" s="34"/>
      <c r="AN75" s="34"/>
      <c r="AO75" s="34"/>
      <c r="AP75" s="34"/>
      <c r="AQ75" s="34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45"/>
      <c r="BI75" s="46"/>
      <c r="BJ75"/>
    </row>
    <row r="76" spans="1:62" s="2" customFormat="1" ht="15" customHeight="1">
      <c r="A76" s="221"/>
      <c r="B76" s="226"/>
      <c r="C76" s="225"/>
      <c r="D76" s="13" t="s">
        <v>90</v>
      </c>
      <c r="E76" s="36"/>
      <c r="F76" s="36"/>
      <c r="G76" s="36"/>
      <c r="H76" s="36"/>
      <c r="I76" s="36"/>
      <c r="J76" s="36"/>
      <c r="K76" s="36"/>
      <c r="L76" s="36"/>
      <c r="M76" s="36"/>
      <c r="N76" s="36" t="str">
        <f t="shared" ref="N76:AE76" si="57">+IFERROR(N75/N74,"")</f>
        <v/>
      </c>
      <c r="O76" s="36" t="str">
        <f t="shared" si="57"/>
        <v/>
      </c>
      <c r="P76" s="36" t="str">
        <f t="shared" si="57"/>
        <v/>
      </c>
      <c r="Q76" s="36" t="str">
        <f t="shared" si="57"/>
        <v/>
      </c>
      <c r="R76" s="36" t="str">
        <f t="shared" si="57"/>
        <v/>
      </c>
      <c r="S76" s="36" t="str">
        <f t="shared" si="57"/>
        <v/>
      </c>
      <c r="T76" s="36" t="str">
        <f t="shared" si="57"/>
        <v/>
      </c>
      <c r="U76" s="36" t="str">
        <f t="shared" si="57"/>
        <v/>
      </c>
      <c r="V76" s="36" t="str">
        <f t="shared" si="57"/>
        <v/>
      </c>
      <c r="W76" s="36" t="str">
        <f t="shared" ref="W76" si="58">+IFERROR(W75/W74,"")</f>
        <v/>
      </c>
      <c r="X76" s="36" t="str">
        <f t="shared" si="57"/>
        <v/>
      </c>
      <c r="Y76" s="36" t="str">
        <f t="shared" si="57"/>
        <v/>
      </c>
      <c r="Z76" s="36" t="str">
        <f t="shared" si="57"/>
        <v/>
      </c>
      <c r="AA76" s="36" t="str">
        <f t="shared" si="57"/>
        <v/>
      </c>
      <c r="AB76" s="36" t="str">
        <f t="shared" si="57"/>
        <v/>
      </c>
      <c r="AC76" s="36" t="str">
        <f t="shared" ref="AC76" si="59">+IFERROR(AC75/AC74,"")</f>
        <v/>
      </c>
      <c r="AD76" s="49" t="str">
        <f t="shared" si="57"/>
        <v/>
      </c>
      <c r="AE76" s="50" t="str">
        <f t="shared" si="57"/>
        <v/>
      </c>
      <c r="AF76"/>
      <c r="AG76" s="1"/>
      <c r="AH76"/>
      <c r="AI76"/>
      <c r="AJ76" s="36"/>
      <c r="AK76" s="36"/>
      <c r="AL76" s="36"/>
      <c r="AM76" s="36"/>
      <c r="AN76" s="36"/>
      <c r="AO76" s="36"/>
      <c r="AP76" s="36"/>
      <c r="AQ76" s="36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49"/>
      <c r="BI76" s="50"/>
      <c r="BJ76"/>
    </row>
    <row r="77" spans="1:62" ht="15" customHeight="1">
      <c r="A77" s="221"/>
      <c r="B77" s="226" t="s">
        <v>39</v>
      </c>
      <c r="C77" s="225" t="s">
        <v>51</v>
      </c>
      <c r="D77" s="10" t="s">
        <v>40</v>
      </c>
      <c r="E77" s="19"/>
      <c r="F77" s="19"/>
      <c r="G77" s="19"/>
      <c r="H77" s="19"/>
      <c r="I77" s="19"/>
      <c r="J77" s="19"/>
      <c r="K77" s="19"/>
      <c r="L77" s="19"/>
      <c r="M77" s="97">
        <f>+ALTAS!P88-BAJAS!O77+MIG_IN!O77-MIG_OUT!O77</f>
        <v>0</v>
      </c>
      <c r="N77" s="97">
        <f>+ALTAS!Q88-BAJAS!P77+MIG_IN!P77-MIG_OUT!P77</f>
        <v>-1</v>
      </c>
      <c r="O77" s="97">
        <f>+ALTAS!R88-BAJAS!Q77+MIG_IN!Q77-MIG_OUT!Q77</f>
        <v>3</v>
      </c>
      <c r="P77" s="97">
        <f>+ALTAS!S88-BAJAS!R77+MIG_IN!R77-MIG_OUT!R77</f>
        <v>8</v>
      </c>
      <c r="Q77" s="97">
        <f>+ALTAS!T88-BAJAS!S77+MIG_IN!S77-MIG_OUT!S77</f>
        <v>7</v>
      </c>
      <c r="R77" s="97">
        <f>+ALTAS!U88-BAJAS!T77+MIG_IN!T77-MIG_OUT!T77</f>
        <v>7</v>
      </c>
      <c r="S77" s="97">
        <f>+ALTAS!V88-BAJAS!U77+MIG_IN!U77-MIG_OUT!U77</f>
        <v>2</v>
      </c>
      <c r="T77" s="97">
        <f>+ALTAS!W88-BAJAS!V77+MIG_IN!V77-MIG_OUT!V77</f>
        <v>8</v>
      </c>
      <c r="U77" s="97">
        <f>+ALTAS!X88-BAJAS!W77+MIG_IN!W77-MIG_OUT!W77</f>
        <v>6</v>
      </c>
      <c r="V77" s="97">
        <f>+ALTAS!Y88-BAJAS!X77+MIG_IN!X77-MIG_OUT!X77</f>
        <v>8</v>
      </c>
      <c r="W77" s="97">
        <f>+ALTAS!Z88-BAJAS!Y77+MIG_IN!Y77-MIG_OUT!Y77</f>
        <v>15</v>
      </c>
      <c r="X77" s="97">
        <f>+ALTAS!AA88-BAJAS!Z77+MIG_IN!Z77-MIG_OUT!Z77</f>
        <v>3</v>
      </c>
      <c r="Y77" s="97">
        <f>+ALTAS!AB88-BAJAS!AA77+MIG_IN!AA77-MIG_OUT!AA77</f>
        <v>5</v>
      </c>
      <c r="Z77" s="97">
        <f>+ALTAS!AC88-BAJAS!AB77+MIG_IN!AB77-MIG_OUT!AB77</f>
        <v>-1</v>
      </c>
      <c r="AA77" s="97">
        <f>+ALTAS!AD88-BAJAS!AC77+MIG_IN!AC77-MIG_OUT!AC77</f>
        <v>2</v>
      </c>
      <c r="AB77" s="97">
        <f>+ALTAS!AE88-BAJAS!AD77+MIG_IN!AD77-MIG_OUT!AD77</f>
        <v>2</v>
      </c>
      <c r="AC77" s="97">
        <f>+ALTAS!AF88-BAJAS!AE77+MIG_IN!AE77-MIG_OUT!AE77</f>
        <v>2</v>
      </c>
      <c r="AD77" s="100">
        <f t="shared" ref="AD77:AD86" si="60">+SUM(E77:P77)</f>
        <v>10</v>
      </c>
      <c r="AE77" s="101">
        <f t="shared" ref="AE77:AE86" si="61">+SUM(Q77:AB77)</f>
        <v>64</v>
      </c>
      <c r="AG77" s="124">
        <f>+SUMIF($M$1:$AB$1,"REAL",M77:AB77)</f>
        <v>74</v>
      </c>
      <c r="AJ77" s="19"/>
      <c r="AK77" s="19"/>
      <c r="AL77" s="19"/>
      <c r="AM77" s="19"/>
      <c r="AN77" s="19"/>
      <c r="AO77" s="19"/>
      <c r="AP77" s="19"/>
      <c r="AQ77" s="19"/>
      <c r="AR77" s="20">
        <v>0</v>
      </c>
      <c r="AS77" s="20">
        <v>0</v>
      </c>
      <c r="AT77" s="20">
        <v>0</v>
      </c>
      <c r="AU77" s="20">
        <v>90</v>
      </c>
      <c r="AV77" s="20">
        <v>60</v>
      </c>
      <c r="AW77" s="20">
        <v>59</v>
      </c>
      <c r="AX77" s="20">
        <v>58</v>
      </c>
      <c r="AY77" s="20">
        <v>57</v>
      </c>
      <c r="AZ77" s="20">
        <v>57</v>
      </c>
      <c r="BA77" s="20">
        <v>56</v>
      </c>
      <c r="BB77" s="20">
        <v>56</v>
      </c>
      <c r="BC77" s="20">
        <v>1</v>
      </c>
      <c r="BD77" s="20">
        <v>82</v>
      </c>
      <c r="BE77" s="20">
        <v>81</v>
      </c>
      <c r="BF77" s="20">
        <v>80</v>
      </c>
      <c r="BG77" s="20">
        <v>79</v>
      </c>
      <c r="BH77" s="44">
        <v>90</v>
      </c>
      <c r="BI77" s="59">
        <v>726</v>
      </c>
    </row>
    <row r="78" spans="1:62" ht="15" customHeight="1">
      <c r="A78" s="221"/>
      <c r="B78" s="226"/>
      <c r="C78" s="225"/>
      <c r="D78" s="11" t="s">
        <v>88</v>
      </c>
      <c r="E78" s="34"/>
      <c r="F78" s="34"/>
      <c r="G78" s="34"/>
      <c r="H78" s="34"/>
      <c r="I78" s="34"/>
      <c r="J78" s="34"/>
      <c r="K78" s="34"/>
      <c r="L78" s="34"/>
      <c r="M78" s="98">
        <f>+ALTAS!P89-BAJAS!O78+MIG_IN!O78-MIG_OUT!O78</f>
        <v>0</v>
      </c>
      <c r="N78" s="98">
        <f>+ALTAS!Q89-BAJAS!P78+MIG_IN!P78-MIG_OUT!P78</f>
        <v>0</v>
      </c>
      <c r="O78" s="98">
        <f>+ALTAS!R89-BAJAS!Q78+MIG_IN!Q78-MIG_OUT!Q78</f>
        <v>4</v>
      </c>
      <c r="P78" s="98">
        <f>+ALTAS!S89-BAJAS!R78+MIG_IN!R78-MIG_OUT!R78</f>
        <v>8</v>
      </c>
      <c r="Q78" s="98">
        <f>+ALTAS!T89-BAJAS!S78+MIG_IN!S78-MIG_OUT!S78</f>
        <v>7</v>
      </c>
      <c r="R78" s="98">
        <f>+ALTAS!U89-BAJAS!T78+MIG_IN!T78-MIG_OUT!T78</f>
        <v>10</v>
      </c>
      <c r="S78" s="98">
        <f>+ALTAS!V89-BAJAS!U78+MIG_IN!U78-MIG_OUT!U78</f>
        <v>0</v>
      </c>
      <c r="T78" s="98">
        <f>+ALTAS!W89-BAJAS!V78+MIG_IN!V78-MIG_OUT!V78</f>
        <v>9</v>
      </c>
      <c r="U78" s="98">
        <f>+ALTAS!X89-BAJAS!W78+MIG_IN!W78-MIG_OUT!W78</f>
        <v>13</v>
      </c>
      <c r="V78" s="98">
        <f>+ALTAS!Y89-BAJAS!X78+MIG_IN!X78-MIG_OUT!X78</f>
        <v>15</v>
      </c>
      <c r="W78" s="98">
        <f>+ALTAS!Z89-BAJAS!Y78+MIG_IN!Y78-MIG_OUT!Y78</f>
        <v>14</v>
      </c>
      <c r="X78" s="98">
        <f>+ALTAS!AA89-BAJAS!Z78+MIG_IN!Z78-MIG_OUT!Z78</f>
        <v>1</v>
      </c>
      <c r="Y78" s="98">
        <f>+ALTAS!AB89-BAJAS!AA78+MIG_IN!AA78-MIG_OUT!AA78</f>
        <v>17</v>
      </c>
      <c r="Z78" s="98">
        <f>+ALTAS!AC89-BAJAS!AB78+MIG_IN!AB78-MIG_OUT!AB78</f>
        <v>15</v>
      </c>
      <c r="AA78" s="98">
        <f>+ALTAS!AD89-BAJAS!AC78+MIG_IN!AC78-MIG_OUT!AC78</f>
        <v>2</v>
      </c>
      <c r="AB78" s="98">
        <f>+ALTAS!AE89-BAJAS!AD78+MIG_IN!AD78-MIG_OUT!AD78</f>
        <v>1</v>
      </c>
      <c r="AC78" s="98">
        <f>+ALTAS!AF89-BAJAS!AE78+MIG_IN!AE78-MIG_OUT!AE78</f>
        <v>18</v>
      </c>
      <c r="AD78" s="102">
        <f t="shared" si="60"/>
        <v>12</v>
      </c>
      <c r="AE78" s="103">
        <f t="shared" si="61"/>
        <v>104</v>
      </c>
      <c r="AG78" s="124">
        <f>+SUMIF($M$1:$AB$1,"REAL",M78:AB78)</f>
        <v>116</v>
      </c>
      <c r="AJ78" s="34"/>
      <c r="AK78" s="34"/>
      <c r="AL78" s="34"/>
      <c r="AM78" s="34"/>
      <c r="AN78" s="34"/>
      <c r="AO78" s="34"/>
      <c r="AP78" s="34"/>
      <c r="AQ78" s="34"/>
      <c r="AR78" s="21">
        <v>0</v>
      </c>
      <c r="AS78" s="21">
        <v>0</v>
      </c>
      <c r="AT78" s="21">
        <v>0</v>
      </c>
      <c r="AU78" s="21">
        <v>227.14999999999998</v>
      </c>
      <c r="AV78" s="21">
        <v>203</v>
      </c>
      <c r="AW78" s="21">
        <v>202</v>
      </c>
      <c r="AX78" s="21">
        <v>198</v>
      </c>
      <c r="AY78" s="21">
        <v>196</v>
      </c>
      <c r="AZ78" s="21">
        <v>194</v>
      </c>
      <c r="BA78" s="21">
        <v>193</v>
      </c>
      <c r="BB78" s="21">
        <v>191</v>
      </c>
      <c r="BC78" s="21">
        <v>5.3999999999999986</v>
      </c>
      <c r="BD78" s="21">
        <v>281</v>
      </c>
      <c r="BE78" s="21">
        <v>278</v>
      </c>
      <c r="BF78" s="21">
        <v>276</v>
      </c>
      <c r="BG78" s="21">
        <v>273</v>
      </c>
      <c r="BH78" s="45">
        <v>227.14999999999998</v>
      </c>
      <c r="BI78" s="46">
        <v>2490.4</v>
      </c>
    </row>
    <row r="79" spans="1:62" ht="15" customHeight="1" outlineLevel="1">
      <c r="A79" s="221"/>
      <c r="B79" s="226"/>
      <c r="C79" s="225"/>
      <c r="D79" s="12" t="s">
        <v>63</v>
      </c>
      <c r="E79" s="35"/>
      <c r="F79" s="35"/>
      <c r="G79" s="35"/>
      <c r="H79" s="35"/>
      <c r="I79" s="35"/>
      <c r="J79" s="35"/>
      <c r="K79" s="35"/>
      <c r="L79" s="35"/>
      <c r="M79" s="99">
        <f>+ALTAS!P90-BAJAS!O79+MIG_IN!O79-MIG_OUT!O79</f>
        <v>0</v>
      </c>
      <c r="N79" s="99">
        <f>+ALTAS!Q90-BAJAS!P79+MIG_IN!P79-MIG_OUT!P79</f>
        <v>0</v>
      </c>
      <c r="O79" s="99">
        <f>+ALTAS!R90-BAJAS!Q79+MIG_IN!Q79-MIG_OUT!Q79</f>
        <v>2</v>
      </c>
      <c r="P79" s="99">
        <f>+ALTAS!S90-BAJAS!R79+MIG_IN!R79-MIG_OUT!R79</f>
        <v>1</v>
      </c>
      <c r="Q79" s="99">
        <f>+ALTAS!T90-BAJAS!S79+MIG_IN!S79-MIG_OUT!S79</f>
        <v>2</v>
      </c>
      <c r="R79" s="99">
        <f>+ALTAS!U90-BAJAS!T79+MIG_IN!T79-MIG_OUT!T79</f>
        <v>0</v>
      </c>
      <c r="S79" s="99">
        <f>+ALTAS!V90-BAJAS!U79+MIG_IN!U79-MIG_OUT!U79</f>
        <v>0</v>
      </c>
      <c r="T79" s="99">
        <f>+ALTAS!W90-BAJAS!V79+MIG_IN!V79-MIG_OUT!V79</f>
        <v>1</v>
      </c>
      <c r="U79" s="99">
        <f>+ALTAS!X90-BAJAS!W79+MIG_IN!W79-MIG_OUT!W79</f>
        <v>0</v>
      </c>
      <c r="V79" s="99">
        <f>+ALTAS!Y90-BAJAS!X79+MIG_IN!X79-MIG_OUT!X79</f>
        <v>1</v>
      </c>
      <c r="W79" s="99">
        <f>+ALTAS!Z90-BAJAS!Y79+MIG_IN!Y79-MIG_OUT!Y79</f>
        <v>4</v>
      </c>
      <c r="X79" s="99">
        <f>+ALTAS!AA90-BAJAS!Z79+MIG_IN!Z79-MIG_OUT!Z79</f>
        <v>1</v>
      </c>
      <c r="Y79" s="99">
        <f>+ALTAS!AB90-BAJAS!AA79+MIG_IN!AA79-MIG_OUT!AA79</f>
        <v>-1</v>
      </c>
      <c r="Z79" s="99">
        <f>+ALTAS!AC90-BAJAS!AB79+MIG_IN!AB79-MIG_OUT!AB79</f>
        <v>-1</v>
      </c>
      <c r="AA79" s="99">
        <f>+ALTAS!AD90-BAJAS!AC79+MIG_IN!AC79-MIG_OUT!AC79</f>
        <v>0</v>
      </c>
      <c r="AB79" s="99">
        <f>+ALTAS!AE90-BAJAS!AD79+MIG_IN!AD79-MIG_OUT!AD79</f>
        <v>0</v>
      </c>
      <c r="AC79" s="99">
        <f>+ALTAS!AF90-BAJAS!AE79+MIG_IN!AE79-MIG_OUT!AE79</f>
        <v>13</v>
      </c>
      <c r="AD79" s="104">
        <f t="shared" si="60"/>
        <v>3</v>
      </c>
      <c r="AE79" s="105">
        <f t="shared" si="61"/>
        <v>7</v>
      </c>
      <c r="AJ79" s="35"/>
      <c r="AK79" s="35"/>
      <c r="AL79" s="35"/>
      <c r="AM79" s="35"/>
      <c r="AN79" s="35"/>
      <c r="AO79" s="35"/>
      <c r="AP79" s="35"/>
      <c r="AQ79" s="35"/>
      <c r="AR79" s="22">
        <v>0</v>
      </c>
      <c r="AS79" s="22">
        <v>0</v>
      </c>
      <c r="AT79" s="22">
        <v>0</v>
      </c>
      <c r="AU79" s="22">
        <v>57</v>
      </c>
      <c r="AV79" s="22">
        <v>51</v>
      </c>
      <c r="AW79" s="22">
        <v>50</v>
      </c>
      <c r="AX79" s="22">
        <v>49</v>
      </c>
      <c r="AY79" s="22">
        <v>49</v>
      </c>
      <c r="AZ79" s="22">
        <v>48</v>
      </c>
      <c r="BA79" s="22">
        <v>48</v>
      </c>
      <c r="BB79" s="22">
        <v>47</v>
      </c>
      <c r="BC79" s="22">
        <v>1.25</v>
      </c>
      <c r="BD79" s="22">
        <v>69.5</v>
      </c>
      <c r="BE79" s="22">
        <v>68.5</v>
      </c>
      <c r="BF79" s="22">
        <v>67.5</v>
      </c>
      <c r="BG79" s="22">
        <v>66.5</v>
      </c>
      <c r="BH79" s="47">
        <v>57</v>
      </c>
      <c r="BI79" s="48">
        <v>615.25</v>
      </c>
    </row>
    <row r="80" spans="1:62" ht="15" customHeight="1" outlineLevel="1">
      <c r="A80" s="221"/>
      <c r="B80" s="226"/>
      <c r="C80" s="225"/>
      <c r="D80" s="12" t="s">
        <v>64</v>
      </c>
      <c r="E80" s="35"/>
      <c r="F80" s="35"/>
      <c r="G80" s="35"/>
      <c r="H80" s="35"/>
      <c r="I80" s="35"/>
      <c r="J80" s="35"/>
      <c r="K80" s="35"/>
      <c r="L80" s="35"/>
      <c r="M80" s="99">
        <f>+ALTAS!P91-BAJAS!O80+MIG_IN!O80-MIG_OUT!O80</f>
        <v>0</v>
      </c>
      <c r="N80" s="99">
        <f>+ALTAS!Q91-BAJAS!P80+MIG_IN!P80-MIG_OUT!P80</f>
        <v>0</v>
      </c>
      <c r="O80" s="99">
        <f>+ALTAS!R91-BAJAS!Q80+MIG_IN!Q80-MIG_OUT!Q80</f>
        <v>1</v>
      </c>
      <c r="P80" s="99">
        <f>+ALTAS!S91-BAJAS!R80+MIG_IN!R80-MIG_OUT!R80</f>
        <v>1</v>
      </c>
      <c r="Q80" s="99">
        <f>+ALTAS!T91-BAJAS!S80+MIG_IN!S80-MIG_OUT!S80</f>
        <v>1</v>
      </c>
      <c r="R80" s="99">
        <f>+ALTAS!U91-BAJAS!T80+MIG_IN!T80-MIG_OUT!T80</f>
        <v>3</v>
      </c>
      <c r="S80" s="99">
        <f>+ALTAS!V91-BAJAS!U80+MIG_IN!U80-MIG_OUT!U80</f>
        <v>0</v>
      </c>
      <c r="T80" s="99">
        <f>+ALTAS!W91-BAJAS!V80+MIG_IN!V80-MIG_OUT!V80</f>
        <v>0</v>
      </c>
      <c r="U80" s="99">
        <f>+ALTAS!X91-BAJAS!W80+MIG_IN!W80-MIG_OUT!W80</f>
        <v>0</v>
      </c>
      <c r="V80" s="99">
        <f>+ALTAS!Y91-BAJAS!X80+MIG_IN!X80-MIG_OUT!X80</f>
        <v>0</v>
      </c>
      <c r="W80" s="99">
        <f>+ALTAS!Z91-BAJAS!Y80+MIG_IN!Y80-MIG_OUT!Y80</f>
        <v>4</v>
      </c>
      <c r="X80" s="99">
        <f>+ALTAS!AA91-BAJAS!Z80+MIG_IN!Z80-MIG_OUT!Z80</f>
        <v>1</v>
      </c>
      <c r="Y80" s="99">
        <f>+ALTAS!AB91-BAJAS!AA80+MIG_IN!AA80-MIG_OUT!AA80</f>
        <v>0</v>
      </c>
      <c r="Z80" s="99">
        <f>+ALTAS!AC91-BAJAS!AB80+MIG_IN!AB80-MIG_OUT!AB80</f>
        <v>0</v>
      </c>
      <c r="AA80" s="99">
        <f>+ALTAS!AD91-BAJAS!AC80+MIG_IN!AC80-MIG_OUT!AC80</f>
        <v>1</v>
      </c>
      <c r="AB80" s="99">
        <f>+ALTAS!AE91-BAJAS!AD80+MIG_IN!AD80-MIG_OUT!AD80</f>
        <v>0</v>
      </c>
      <c r="AC80" s="99">
        <f>+ALTAS!AF91-BAJAS!AE80+MIG_IN!AE80-MIG_OUT!AE80</f>
        <v>-1</v>
      </c>
      <c r="AD80" s="104">
        <f t="shared" si="60"/>
        <v>2</v>
      </c>
      <c r="AE80" s="105">
        <f t="shared" si="61"/>
        <v>10</v>
      </c>
      <c r="AJ80" s="35"/>
      <c r="AK80" s="35"/>
      <c r="AL80" s="35"/>
      <c r="AM80" s="35"/>
      <c r="AN80" s="35"/>
      <c r="AO80" s="35"/>
      <c r="AP80" s="35"/>
      <c r="AQ80" s="35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47"/>
      <c r="BI80" s="48"/>
    </row>
    <row r="81" spans="1:62" ht="15" customHeight="1" outlineLevel="1">
      <c r="A81" s="221"/>
      <c r="B81" s="226"/>
      <c r="C81" s="225"/>
      <c r="D81" s="12" t="s">
        <v>65</v>
      </c>
      <c r="E81" s="35"/>
      <c r="F81" s="35"/>
      <c r="G81" s="35"/>
      <c r="H81" s="35"/>
      <c r="I81" s="35"/>
      <c r="J81" s="35"/>
      <c r="K81" s="35"/>
      <c r="L81" s="35"/>
      <c r="M81" s="99">
        <f>+ALTAS!P92-BAJAS!O81+MIG_IN!O81-MIG_OUT!O81</f>
        <v>0</v>
      </c>
      <c r="N81" s="99">
        <f>+ALTAS!Q92-BAJAS!P81+MIG_IN!P81-MIG_OUT!P81</f>
        <v>0</v>
      </c>
      <c r="O81" s="99">
        <f>+ALTAS!R92-BAJAS!Q81+MIG_IN!Q81-MIG_OUT!Q81</f>
        <v>0</v>
      </c>
      <c r="P81" s="99">
        <f>+ALTAS!S92-BAJAS!R81+MIG_IN!R81-MIG_OUT!R81</f>
        <v>4</v>
      </c>
      <c r="Q81" s="99">
        <f>+ALTAS!T92-BAJAS!S81+MIG_IN!S81-MIG_OUT!S81</f>
        <v>3</v>
      </c>
      <c r="R81" s="99">
        <f>+ALTAS!U92-BAJAS!T81+MIG_IN!T81-MIG_OUT!T81</f>
        <v>2</v>
      </c>
      <c r="S81" s="99">
        <f>+ALTAS!V92-BAJAS!U81+MIG_IN!U81-MIG_OUT!U81</f>
        <v>0</v>
      </c>
      <c r="T81" s="99">
        <f>+ALTAS!W92-BAJAS!V81+MIG_IN!V81-MIG_OUT!V81</f>
        <v>4</v>
      </c>
      <c r="U81" s="99">
        <f>+ALTAS!X92-BAJAS!W81+MIG_IN!W81-MIG_OUT!W81</f>
        <v>3</v>
      </c>
      <c r="V81" s="99">
        <f>+ALTAS!Y92-BAJAS!X81+MIG_IN!X81-MIG_OUT!X81</f>
        <v>12</v>
      </c>
      <c r="W81" s="99">
        <f>+ALTAS!Z92-BAJAS!Y81+MIG_IN!Y81-MIG_OUT!Y81</f>
        <v>0</v>
      </c>
      <c r="X81" s="99">
        <f>+ALTAS!AA92-BAJAS!Z81+MIG_IN!Z81-MIG_OUT!Z81</f>
        <v>0</v>
      </c>
      <c r="Y81" s="99">
        <f>+ALTAS!AB92-BAJAS!AA81+MIG_IN!AA81-MIG_OUT!AA81</f>
        <v>15</v>
      </c>
      <c r="Z81" s="99">
        <f>+ALTAS!AC92-BAJAS!AB81+MIG_IN!AB81-MIG_OUT!AB81</f>
        <v>4</v>
      </c>
      <c r="AA81" s="99">
        <f>+ALTAS!AD92-BAJAS!AC81+MIG_IN!AC81-MIG_OUT!AC81</f>
        <v>0</v>
      </c>
      <c r="AB81" s="99">
        <f>+ALTAS!AE92-BAJAS!AD81+MIG_IN!AD81-MIG_OUT!AD81</f>
        <v>0</v>
      </c>
      <c r="AC81" s="99">
        <f>+ALTAS!AF92-BAJAS!AE81+MIG_IN!AE81-MIG_OUT!AE81</f>
        <v>0</v>
      </c>
      <c r="AD81" s="104">
        <f t="shared" si="60"/>
        <v>4</v>
      </c>
      <c r="AE81" s="105">
        <f t="shared" si="61"/>
        <v>43</v>
      </c>
      <c r="AJ81" s="35"/>
      <c r="AK81" s="35"/>
      <c r="AL81" s="35"/>
      <c r="AM81" s="35"/>
      <c r="AN81" s="35"/>
      <c r="AO81" s="35"/>
      <c r="AP81" s="35"/>
      <c r="AQ81" s="35"/>
      <c r="AR81" s="22">
        <v>0</v>
      </c>
      <c r="AS81" s="22">
        <v>0</v>
      </c>
      <c r="AT81" s="22">
        <v>0</v>
      </c>
      <c r="AU81" s="22">
        <v>158.75</v>
      </c>
      <c r="AV81" s="22">
        <v>141.5</v>
      </c>
      <c r="AW81" s="22">
        <v>141.5</v>
      </c>
      <c r="AX81" s="22">
        <v>139.5</v>
      </c>
      <c r="AY81" s="22">
        <v>138.5</v>
      </c>
      <c r="AZ81" s="22">
        <v>137.5</v>
      </c>
      <c r="BA81" s="22">
        <v>136.5</v>
      </c>
      <c r="BB81" s="22">
        <v>135.5</v>
      </c>
      <c r="BC81" s="22">
        <v>6.25</v>
      </c>
      <c r="BD81" s="22">
        <v>201.5</v>
      </c>
      <c r="BE81" s="22">
        <v>200.5</v>
      </c>
      <c r="BF81" s="22">
        <v>198.5</v>
      </c>
      <c r="BG81" s="22">
        <v>197.5</v>
      </c>
      <c r="BH81" s="47">
        <v>158.75</v>
      </c>
      <c r="BI81" s="48">
        <v>1774.75</v>
      </c>
    </row>
    <row r="82" spans="1:62" ht="15" customHeight="1" outlineLevel="1">
      <c r="A82" s="221"/>
      <c r="B82" s="226"/>
      <c r="C82" s="225"/>
      <c r="D82" s="12" t="s">
        <v>66</v>
      </c>
      <c r="E82" s="35"/>
      <c r="F82" s="35"/>
      <c r="G82" s="35"/>
      <c r="H82" s="35"/>
      <c r="I82" s="35"/>
      <c r="J82" s="35"/>
      <c r="K82" s="35"/>
      <c r="L82" s="35"/>
      <c r="M82" s="99">
        <f>+ALTAS!P93-BAJAS!O82+MIG_IN!O82-MIG_OUT!O82</f>
        <v>0</v>
      </c>
      <c r="N82" s="99">
        <f>+ALTAS!Q93-BAJAS!P82+MIG_IN!P82-MIG_OUT!P82</f>
        <v>0</v>
      </c>
      <c r="O82" s="99">
        <f>+ALTAS!R93-BAJAS!Q82+MIG_IN!Q82-MIG_OUT!Q82</f>
        <v>0</v>
      </c>
      <c r="P82" s="99">
        <f>+ALTAS!S93-BAJAS!R82+MIG_IN!R82-MIG_OUT!R82</f>
        <v>0</v>
      </c>
      <c r="Q82" s="99">
        <f>+ALTAS!T93-BAJAS!S82+MIG_IN!S82-MIG_OUT!S82</f>
        <v>1</v>
      </c>
      <c r="R82" s="99">
        <f>+ALTAS!U93-BAJAS!T82+MIG_IN!T82-MIG_OUT!T82</f>
        <v>2</v>
      </c>
      <c r="S82" s="99">
        <f>+ALTAS!V93-BAJAS!U82+MIG_IN!U82-MIG_OUT!U82</f>
        <v>0</v>
      </c>
      <c r="T82" s="99">
        <f>+ALTAS!W93-BAJAS!V82+MIG_IN!V82-MIG_OUT!V82</f>
        <v>2</v>
      </c>
      <c r="U82" s="99">
        <f>+ALTAS!X93-BAJAS!W82+MIG_IN!W82-MIG_OUT!W82</f>
        <v>2</v>
      </c>
      <c r="V82" s="99">
        <f>+ALTAS!Y93-BAJAS!X82+MIG_IN!X82-MIG_OUT!X82</f>
        <v>0</v>
      </c>
      <c r="W82" s="99">
        <f>+ALTAS!Z93-BAJAS!Y82+MIG_IN!Y82-MIG_OUT!Y82</f>
        <v>1</v>
      </c>
      <c r="X82" s="99">
        <f>+ALTAS!AA93-BAJAS!Z82+MIG_IN!Z82-MIG_OUT!Z82</f>
        <v>1</v>
      </c>
      <c r="Y82" s="99">
        <f>+ALTAS!AB93-BAJAS!AA82+MIG_IN!AA82-MIG_OUT!AA82</f>
        <v>0</v>
      </c>
      <c r="Z82" s="99">
        <f>+ALTAS!AC93-BAJAS!AB82+MIG_IN!AB82-MIG_OUT!AB82</f>
        <v>13</v>
      </c>
      <c r="AA82" s="99">
        <f>+ALTAS!AD93-BAJAS!AC82+MIG_IN!AC82-MIG_OUT!AC82</f>
        <v>0</v>
      </c>
      <c r="AB82" s="99">
        <f>+ALTAS!AE93-BAJAS!AD82+MIG_IN!AD82-MIG_OUT!AD82</f>
        <v>0</v>
      </c>
      <c r="AC82" s="99">
        <f>+ALTAS!AF93-BAJAS!AE82+MIG_IN!AE82-MIG_OUT!AE82</f>
        <v>1</v>
      </c>
      <c r="AD82" s="104">
        <f t="shared" si="60"/>
        <v>0</v>
      </c>
      <c r="AE82" s="105">
        <f t="shared" si="61"/>
        <v>22</v>
      </c>
      <c r="AJ82" s="35"/>
      <c r="AK82" s="35"/>
      <c r="AL82" s="35"/>
      <c r="AM82" s="35"/>
      <c r="AN82" s="35"/>
      <c r="AO82" s="35"/>
      <c r="AP82" s="35"/>
      <c r="AQ82" s="35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47"/>
      <c r="BI82" s="48"/>
    </row>
    <row r="83" spans="1:62" ht="15" customHeight="1" outlineLevel="1">
      <c r="A83" s="221"/>
      <c r="B83" s="226"/>
      <c r="C83" s="225"/>
      <c r="D83" s="12" t="s">
        <v>67</v>
      </c>
      <c r="E83" s="35"/>
      <c r="F83" s="35"/>
      <c r="G83" s="35"/>
      <c r="H83" s="35"/>
      <c r="I83" s="35"/>
      <c r="J83" s="35"/>
      <c r="K83" s="35"/>
      <c r="L83" s="35"/>
      <c r="M83" s="99">
        <f>+ALTAS!P94-BAJAS!O83+MIG_IN!O83-MIG_OUT!O83</f>
        <v>0</v>
      </c>
      <c r="N83" s="99">
        <f>+ALTAS!Q94-BAJAS!P83+MIG_IN!P83-MIG_OUT!P83</f>
        <v>0</v>
      </c>
      <c r="O83" s="99">
        <f>+ALTAS!R94-BAJAS!Q83+MIG_IN!Q83-MIG_OUT!Q83</f>
        <v>0</v>
      </c>
      <c r="P83" s="99">
        <f>+ALTAS!S94-BAJAS!R83+MIG_IN!R83-MIG_OUT!R83</f>
        <v>1</v>
      </c>
      <c r="Q83" s="99">
        <f>+ALTAS!T94-BAJAS!S83+MIG_IN!S83-MIG_OUT!S83</f>
        <v>0</v>
      </c>
      <c r="R83" s="99">
        <f>+ALTAS!U94-BAJAS!T83+MIG_IN!T83-MIG_OUT!T83</f>
        <v>0</v>
      </c>
      <c r="S83" s="99">
        <f>+ALTAS!V94-BAJAS!U83+MIG_IN!U83-MIG_OUT!U83</f>
        <v>0</v>
      </c>
      <c r="T83" s="99">
        <f>+ALTAS!W94-BAJAS!V83+MIG_IN!V83-MIG_OUT!V83</f>
        <v>0</v>
      </c>
      <c r="U83" s="99">
        <f>+ALTAS!X94-BAJAS!W83+MIG_IN!W83-MIG_OUT!W83</f>
        <v>6</v>
      </c>
      <c r="V83" s="99">
        <f>+ALTAS!Y94-BAJAS!X83+MIG_IN!X83-MIG_OUT!X83</f>
        <v>0</v>
      </c>
      <c r="W83" s="99">
        <f>+ALTAS!Z94-BAJAS!Y83+MIG_IN!Y83-MIG_OUT!Y83</f>
        <v>0</v>
      </c>
      <c r="X83" s="99">
        <f>+ALTAS!AA94-BAJAS!Z83+MIG_IN!Z83-MIG_OUT!Z83</f>
        <v>-2</v>
      </c>
      <c r="Y83" s="99">
        <f>+ALTAS!AB94-BAJAS!AA83+MIG_IN!AA83-MIG_OUT!AA83</f>
        <v>1</v>
      </c>
      <c r="Z83" s="99">
        <f>+ALTAS!AC94-BAJAS!AB83+MIG_IN!AB83-MIG_OUT!AB83</f>
        <v>0</v>
      </c>
      <c r="AA83" s="99">
        <f>+ALTAS!AD94-BAJAS!AC83+MIG_IN!AC83-MIG_OUT!AC83</f>
        <v>1</v>
      </c>
      <c r="AB83" s="99">
        <f>+ALTAS!AE94-BAJAS!AD83+MIG_IN!AD83-MIG_OUT!AD83</f>
        <v>1</v>
      </c>
      <c r="AC83" s="99">
        <f>+ALTAS!AF94-BAJAS!AE83+MIG_IN!AE83-MIG_OUT!AE83</f>
        <v>1</v>
      </c>
      <c r="AD83" s="104">
        <f t="shared" si="60"/>
        <v>1</v>
      </c>
      <c r="AE83" s="105">
        <f t="shared" si="61"/>
        <v>7</v>
      </c>
      <c r="AJ83" s="35"/>
      <c r="AK83" s="35"/>
      <c r="AL83" s="35"/>
      <c r="AM83" s="35"/>
      <c r="AN83" s="35"/>
      <c r="AO83" s="35"/>
      <c r="AP83" s="35"/>
      <c r="AQ83" s="35"/>
      <c r="AR83" s="22">
        <v>0</v>
      </c>
      <c r="AS83" s="22">
        <v>0</v>
      </c>
      <c r="AT83" s="22">
        <v>0</v>
      </c>
      <c r="AU83" s="22">
        <v>11.399999999999991</v>
      </c>
      <c r="AV83" s="22">
        <v>10.5</v>
      </c>
      <c r="AW83" s="22">
        <v>10.5</v>
      </c>
      <c r="AX83" s="22">
        <v>9.5</v>
      </c>
      <c r="AY83" s="22">
        <v>9.5</v>
      </c>
      <c r="AZ83" s="22">
        <v>8.5</v>
      </c>
      <c r="BA83" s="22">
        <v>8.5</v>
      </c>
      <c r="BB83" s="22">
        <v>8.5</v>
      </c>
      <c r="BC83" s="22">
        <v>-2.1000000000000005</v>
      </c>
      <c r="BD83" s="22">
        <v>10</v>
      </c>
      <c r="BE83" s="22">
        <v>10</v>
      </c>
      <c r="BF83" s="22">
        <v>9</v>
      </c>
      <c r="BG83" s="22">
        <v>9</v>
      </c>
      <c r="BH83" s="47">
        <v>11.399999999999991</v>
      </c>
      <c r="BI83" s="48">
        <v>101.4</v>
      </c>
    </row>
    <row r="84" spans="1:62" ht="15" customHeight="1" outlineLevel="1">
      <c r="A84" s="221"/>
      <c r="B84" s="226"/>
      <c r="C84" s="225"/>
      <c r="D84" s="12" t="s">
        <v>68</v>
      </c>
      <c r="E84" s="35"/>
      <c r="F84" s="35"/>
      <c r="G84" s="35"/>
      <c r="H84" s="35"/>
      <c r="I84" s="35"/>
      <c r="J84" s="35"/>
      <c r="K84" s="35"/>
      <c r="L84" s="35"/>
      <c r="M84" s="99">
        <f>+ALTAS!P95-BAJAS!O84+MIG_IN!O84-MIG_OUT!O84</f>
        <v>0</v>
      </c>
      <c r="N84" s="99">
        <f>+ALTAS!Q95-BAJAS!P84+MIG_IN!P84-MIG_OUT!P84</f>
        <v>0</v>
      </c>
      <c r="O84" s="99">
        <f>+ALTAS!R95-BAJAS!Q84+MIG_IN!Q84-MIG_OUT!Q84</f>
        <v>1</v>
      </c>
      <c r="P84" s="99">
        <f>+ALTAS!S95-BAJAS!R84+MIG_IN!R84-MIG_OUT!R84</f>
        <v>1</v>
      </c>
      <c r="Q84" s="99">
        <f>+ALTAS!T95-BAJAS!S84+MIG_IN!S84-MIG_OUT!S84</f>
        <v>0</v>
      </c>
      <c r="R84" s="99">
        <f>+ALTAS!U95-BAJAS!T84+MIG_IN!T84-MIG_OUT!T84</f>
        <v>3</v>
      </c>
      <c r="S84" s="99">
        <f>+ALTAS!V95-BAJAS!U84+MIG_IN!U84-MIG_OUT!U84</f>
        <v>0</v>
      </c>
      <c r="T84" s="99">
        <f>+ALTAS!W95-BAJAS!V84+MIG_IN!V84-MIG_OUT!V84</f>
        <v>2</v>
      </c>
      <c r="U84" s="99">
        <f>+ALTAS!X95-BAJAS!W84+MIG_IN!W84-MIG_OUT!W84</f>
        <v>2</v>
      </c>
      <c r="V84" s="99">
        <f>+ALTAS!Y95-BAJAS!X84+MIG_IN!X84-MIG_OUT!X84</f>
        <v>2</v>
      </c>
      <c r="W84" s="99">
        <f>+ALTAS!Z95-BAJAS!Y84+MIG_IN!Y84-MIG_OUT!Y84</f>
        <v>5</v>
      </c>
      <c r="X84" s="99">
        <f>+ALTAS!AA95-BAJAS!Z84+MIG_IN!Z84-MIG_OUT!Z84</f>
        <v>0</v>
      </c>
      <c r="Y84" s="99">
        <f>+ALTAS!AB95-BAJAS!AA84+MIG_IN!AA84-MIG_OUT!AA84</f>
        <v>2</v>
      </c>
      <c r="Z84" s="99">
        <f>+ALTAS!AC95-BAJAS!AB84+MIG_IN!AB84-MIG_OUT!AB84</f>
        <v>-1</v>
      </c>
      <c r="AA84" s="99">
        <f>+ALTAS!AD95-BAJAS!AC84+MIG_IN!AC84-MIG_OUT!AC84</f>
        <v>0</v>
      </c>
      <c r="AB84" s="99">
        <f>+ALTAS!AE95-BAJAS!AD84+MIG_IN!AD84-MIG_OUT!AD84</f>
        <v>0</v>
      </c>
      <c r="AC84" s="99">
        <f>+ALTAS!AF95-BAJAS!AE84+MIG_IN!AE84-MIG_OUT!AE84</f>
        <v>4</v>
      </c>
      <c r="AD84" s="104">
        <f t="shared" si="60"/>
        <v>2</v>
      </c>
      <c r="AE84" s="105">
        <f t="shared" si="61"/>
        <v>15</v>
      </c>
      <c r="AJ84" s="35"/>
      <c r="AK84" s="35"/>
      <c r="AL84" s="35"/>
      <c r="AM84" s="35"/>
      <c r="AN84" s="35"/>
      <c r="AO84" s="35"/>
      <c r="AP84" s="35"/>
      <c r="AQ84" s="35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47"/>
      <c r="BI84" s="48"/>
    </row>
    <row r="85" spans="1:62" ht="15" customHeight="1" outlineLevel="1">
      <c r="A85" s="221"/>
      <c r="B85" s="226"/>
      <c r="C85" s="225"/>
      <c r="D85" s="14" t="s">
        <v>3</v>
      </c>
      <c r="E85" s="37"/>
      <c r="F85" s="37"/>
      <c r="G85" s="37"/>
      <c r="H85" s="37"/>
      <c r="I85" s="37"/>
      <c r="J85" s="37"/>
      <c r="K85" s="37"/>
      <c r="L85" s="37"/>
      <c r="M85" s="106">
        <f>+ALTAS!P96-BAJAS!O85+MIG_IN!O85-MIG_OUT!O85</f>
        <v>0</v>
      </c>
      <c r="N85" s="106">
        <f>+ALTAS!Q96-BAJAS!P85+MIG_IN!P85-MIG_OUT!P85</f>
        <v>0</v>
      </c>
      <c r="O85" s="106">
        <f>+ALTAS!R96-BAJAS!Q85+MIG_IN!Q85-MIG_OUT!Q85</f>
        <v>2</v>
      </c>
      <c r="P85" s="106">
        <f>+ALTAS!S96-BAJAS!R85+MIG_IN!R85-MIG_OUT!R85</f>
        <v>6</v>
      </c>
      <c r="Q85" s="106">
        <f>+ALTAS!T96-BAJAS!S85+MIG_IN!S85-MIG_OUT!S85</f>
        <v>5</v>
      </c>
      <c r="R85" s="106">
        <f>+ALTAS!U96-BAJAS!T85+MIG_IN!T85-MIG_OUT!T85</f>
        <v>2</v>
      </c>
      <c r="S85" s="106">
        <f>+ALTAS!V96-BAJAS!U85+MIG_IN!U85-MIG_OUT!U85</f>
        <v>0</v>
      </c>
      <c r="T85" s="106">
        <f>+ALTAS!W96-BAJAS!V85+MIG_IN!V85-MIG_OUT!V85</f>
        <v>5</v>
      </c>
      <c r="U85" s="106">
        <f>+ALTAS!X96-BAJAS!W85+MIG_IN!W85-MIG_OUT!W85</f>
        <v>7</v>
      </c>
      <c r="V85" s="106">
        <f>+ALTAS!Y96-BAJAS!X85+MIG_IN!X85-MIG_OUT!X85</f>
        <v>16</v>
      </c>
      <c r="W85" s="106">
        <f>+ALTAS!Z96-BAJAS!Y85+MIG_IN!Y85-MIG_OUT!Y85</f>
        <v>8</v>
      </c>
      <c r="X85" s="106">
        <f>+ALTAS!AA96-BAJAS!Z85+MIG_IN!Z85-MIG_OUT!Z85</f>
        <v>0</v>
      </c>
      <c r="Y85" s="106">
        <f>+ALTAS!AB96-BAJAS!AA85+MIG_IN!AA85-MIG_OUT!AA85</f>
        <v>15</v>
      </c>
      <c r="Z85" s="106">
        <f>+ALTAS!AC96-BAJAS!AB85+MIG_IN!AB85-MIG_OUT!AB85</f>
        <v>3</v>
      </c>
      <c r="AA85" s="106">
        <f>+ALTAS!AD96-BAJAS!AC85+MIG_IN!AC85-MIG_OUT!AC85</f>
        <v>2</v>
      </c>
      <c r="AB85" s="106">
        <f>+ALTAS!AE96-BAJAS!AD85+MIG_IN!AD85-MIG_OUT!AD85</f>
        <v>1</v>
      </c>
      <c r="AC85" s="106">
        <f>+ALTAS!AF96-BAJAS!AE85+MIG_IN!AE85-MIG_OUT!AE85</f>
        <v>15</v>
      </c>
      <c r="AD85" s="112">
        <f t="shared" si="60"/>
        <v>8</v>
      </c>
      <c r="AE85" s="113">
        <f t="shared" si="61"/>
        <v>64</v>
      </c>
      <c r="AJ85" s="37"/>
      <c r="AK85" s="37"/>
      <c r="AL85" s="37"/>
      <c r="AM85" s="37"/>
      <c r="AN85" s="37"/>
      <c r="AO85" s="37"/>
      <c r="AP85" s="37"/>
      <c r="AQ85" s="37"/>
      <c r="AR85" s="24">
        <v>0</v>
      </c>
      <c r="AS85" s="24">
        <v>0</v>
      </c>
      <c r="AT85" s="24">
        <v>0</v>
      </c>
      <c r="AU85" s="24">
        <v>158.75</v>
      </c>
      <c r="AV85" s="24">
        <v>141.5</v>
      </c>
      <c r="AW85" s="24">
        <v>140.5</v>
      </c>
      <c r="AX85" s="24">
        <v>138.5</v>
      </c>
      <c r="AY85" s="24">
        <v>136.5</v>
      </c>
      <c r="AZ85" s="24">
        <v>135.5</v>
      </c>
      <c r="BA85" s="24">
        <v>134.5</v>
      </c>
      <c r="BB85" s="24">
        <v>133.5</v>
      </c>
      <c r="BC85" s="24">
        <v>4.25</v>
      </c>
      <c r="BD85" s="24">
        <v>196.5</v>
      </c>
      <c r="BE85" s="24">
        <v>195.5</v>
      </c>
      <c r="BF85" s="24">
        <v>193.5</v>
      </c>
      <c r="BG85" s="24">
        <v>191.5</v>
      </c>
      <c r="BH85" s="55">
        <v>158.75</v>
      </c>
      <c r="BI85" s="56">
        <v>1741.75</v>
      </c>
    </row>
    <row r="86" spans="1:62" ht="15" customHeight="1" outlineLevel="1">
      <c r="A86" s="221"/>
      <c r="B86" s="226"/>
      <c r="C86" s="225"/>
      <c r="D86" s="14" t="s">
        <v>42</v>
      </c>
      <c r="E86" s="37"/>
      <c r="F86" s="37"/>
      <c r="G86" s="37"/>
      <c r="H86" s="37"/>
      <c r="I86" s="37"/>
      <c r="J86" s="37"/>
      <c r="K86" s="37"/>
      <c r="L86" s="37"/>
      <c r="M86" s="106">
        <f>+ALTAS!P97-BAJAS!O86+MIG_IN!O86-MIG_OUT!O86</f>
        <v>0</v>
      </c>
      <c r="N86" s="106">
        <f>+ALTAS!Q97-BAJAS!P86+MIG_IN!P86-MIG_OUT!P86</f>
        <v>0</v>
      </c>
      <c r="O86" s="106">
        <f>+ALTAS!R97-BAJAS!Q86+MIG_IN!Q86-MIG_OUT!Q86</f>
        <v>2</v>
      </c>
      <c r="P86" s="106">
        <f>+ALTAS!S97-BAJAS!R86+MIG_IN!R86-MIG_OUT!R86</f>
        <v>2</v>
      </c>
      <c r="Q86" s="106">
        <f>+ALTAS!T97-BAJAS!S86+MIG_IN!S86-MIG_OUT!S86</f>
        <v>2</v>
      </c>
      <c r="R86" s="106">
        <f>+ALTAS!U97-BAJAS!T86+MIG_IN!T86-MIG_OUT!T86</f>
        <v>8</v>
      </c>
      <c r="S86" s="106">
        <f>+ALTAS!V97-BAJAS!U86+MIG_IN!U86-MIG_OUT!U86</f>
        <v>0</v>
      </c>
      <c r="T86" s="106">
        <f>+ALTAS!W97-BAJAS!V86+MIG_IN!V86-MIG_OUT!V86</f>
        <v>4</v>
      </c>
      <c r="U86" s="106">
        <f>+ALTAS!X97-BAJAS!W86+MIG_IN!W86-MIG_OUT!W86</f>
        <v>6</v>
      </c>
      <c r="V86" s="106">
        <f>+ALTAS!Y97-BAJAS!X86+MIG_IN!X86-MIG_OUT!X86</f>
        <v>-1</v>
      </c>
      <c r="W86" s="106">
        <f>+ALTAS!Z97-BAJAS!Y86+MIG_IN!Y86-MIG_OUT!Y86</f>
        <v>6</v>
      </c>
      <c r="X86" s="106">
        <f>+ALTAS!AA97-BAJAS!Z86+MIG_IN!Z86-MIG_OUT!Z86</f>
        <v>1</v>
      </c>
      <c r="Y86" s="106">
        <f>+ALTAS!AB97-BAJAS!AA86+MIG_IN!AA86-MIG_OUT!AA86</f>
        <v>2</v>
      </c>
      <c r="Z86" s="106">
        <f>+ALTAS!AC97-BAJAS!AB86+MIG_IN!AB86-MIG_OUT!AB86</f>
        <v>12</v>
      </c>
      <c r="AA86" s="106">
        <f>+ALTAS!AD97-BAJAS!AC86+MIG_IN!AC86-MIG_OUT!AC86</f>
        <v>0</v>
      </c>
      <c r="AB86" s="106">
        <f>+ALTAS!AE97-BAJAS!AD86+MIG_IN!AD86-MIG_OUT!AD86</f>
        <v>0</v>
      </c>
      <c r="AC86" s="106">
        <f>+ALTAS!AF97-BAJAS!AE86+MIG_IN!AE86-MIG_OUT!AE86</f>
        <v>3</v>
      </c>
      <c r="AD86" s="112">
        <f t="shared" si="60"/>
        <v>4</v>
      </c>
      <c r="AE86" s="113">
        <f t="shared" si="61"/>
        <v>40</v>
      </c>
      <c r="AJ86" s="37"/>
      <c r="AK86" s="37"/>
      <c r="AL86" s="37"/>
      <c r="AM86" s="37"/>
      <c r="AN86" s="37"/>
      <c r="AO86" s="37"/>
      <c r="AP86" s="37"/>
      <c r="AQ86" s="37"/>
      <c r="AR86" s="25">
        <v>0</v>
      </c>
      <c r="AS86" s="25">
        <v>0</v>
      </c>
      <c r="AT86" s="25">
        <v>0</v>
      </c>
      <c r="AU86" s="25">
        <v>68.399999999999991</v>
      </c>
      <c r="AV86" s="25">
        <v>61.5</v>
      </c>
      <c r="AW86" s="25">
        <v>60.5</v>
      </c>
      <c r="AX86" s="25">
        <v>59.5</v>
      </c>
      <c r="AY86" s="25">
        <v>59.5</v>
      </c>
      <c r="AZ86" s="25">
        <v>58.5</v>
      </c>
      <c r="BA86" s="25">
        <v>58.5</v>
      </c>
      <c r="BB86" s="25">
        <v>57.5</v>
      </c>
      <c r="BC86" s="25">
        <v>1.1499999999999995</v>
      </c>
      <c r="BD86" s="25">
        <v>83.5</v>
      </c>
      <c r="BE86" s="25">
        <v>83.5</v>
      </c>
      <c r="BF86" s="25">
        <v>82.5</v>
      </c>
      <c r="BG86" s="25">
        <v>81.5</v>
      </c>
      <c r="BH86" s="55">
        <v>68.399999999999991</v>
      </c>
      <c r="BI86" s="56">
        <v>747.65</v>
      </c>
    </row>
    <row r="87" spans="1:62" s="2" customFormat="1" ht="15" customHeight="1">
      <c r="A87" s="221"/>
      <c r="B87" s="226"/>
      <c r="C87" s="225"/>
      <c r="D87" s="13" t="s">
        <v>90</v>
      </c>
      <c r="E87" s="36"/>
      <c r="F87" s="36"/>
      <c r="G87" s="36"/>
      <c r="H87" s="36"/>
      <c r="I87" s="36"/>
      <c r="J87" s="36"/>
      <c r="K87" s="36"/>
      <c r="L87" s="36"/>
      <c r="M87" s="36" t="str">
        <f t="shared" ref="M87:AE87" si="62">+IFERROR(M78/M77,"")</f>
        <v/>
      </c>
      <c r="N87" s="36">
        <f t="shared" si="62"/>
        <v>0</v>
      </c>
      <c r="O87" s="36">
        <f t="shared" si="62"/>
        <v>1.3333333333333333</v>
      </c>
      <c r="P87" s="36">
        <f t="shared" si="62"/>
        <v>1</v>
      </c>
      <c r="Q87" s="36">
        <f t="shared" si="62"/>
        <v>1</v>
      </c>
      <c r="R87" s="36">
        <f t="shared" si="62"/>
        <v>1.4285714285714286</v>
      </c>
      <c r="S87" s="36">
        <f t="shared" si="62"/>
        <v>0</v>
      </c>
      <c r="T87" s="36">
        <f t="shared" si="62"/>
        <v>1.125</v>
      </c>
      <c r="U87" s="36">
        <f t="shared" si="62"/>
        <v>2.1666666666666665</v>
      </c>
      <c r="V87" s="36">
        <f t="shared" si="62"/>
        <v>1.875</v>
      </c>
      <c r="W87" s="36">
        <f t="shared" ref="W87" si="63">+IFERROR(W78/W77,"")</f>
        <v>0.93333333333333335</v>
      </c>
      <c r="X87" s="36">
        <f t="shared" si="62"/>
        <v>0.33333333333333331</v>
      </c>
      <c r="Y87" s="36">
        <f t="shared" si="62"/>
        <v>3.4</v>
      </c>
      <c r="Z87" s="36">
        <f t="shared" si="62"/>
        <v>-15</v>
      </c>
      <c r="AA87" s="36">
        <f t="shared" si="62"/>
        <v>1</v>
      </c>
      <c r="AB87" s="36">
        <f t="shared" si="62"/>
        <v>0.5</v>
      </c>
      <c r="AC87" s="36">
        <f t="shared" ref="AC87" si="64">+IFERROR(AC78/AC77,"")</f>
        <v>9</v>
      </c>
      <c r="AD87" s="49">
        <f t="shared" si="62"/>
        <v>1.2</v>
      </c>
      <c r="AE87" s="50">
        <f t="shared" si="62"/>
        <v>1.625</v>
      </c>
      <c r="AF87"/>
      <c r="AG87" s="1"/>
      <c r="AH87"/>
      <c r="AI87"/>
      <c r="AJ87" s="36"/>
      <c r="AK87" s="36"/>
      <c r="AL87" s="36"/>
      <c r="AM87" s="36"/>
      <c r="AN87" s="36"/>
      <c r="AO87" s="36"/>
      <c r="AP87" s="36"/>
      <c r="AQ87" s="36"/>
      <c r="AR87" s="23" t="s">
        <v>0</v>
      </c>
      <c r="AS87" s="23" t="s">
        <v>0</v>
      </c>
      <c r="AT87" s="23" t="s">
        <v>0</v>
      </c>
      <c r="AU87" s="23">
        <v>2.5238888888888886</v>
      </c>
      <c r="AV87" s="23">
        <v>3.3833333333333333</v>
      </c>
      <c r="AW87" s="23">
        <v>3.4237288135593222</v>
      </c>
      <c r="AX87" s="23">
        <v>3.4137931034482758</v>
      </c>
      <c r="AY87" s="23">
        <v>3.4385964912280702</v>
      </c>
      <c r="AZ87" s="23">
        <v>3.4035087719298245</v>
      </c>
      <c r="BA87" s="23">
        <v>3.4464285714285716</v>
      </c>
      <c r="BB87" s="23">
        <v>3.4107142857142856</v>
      </c>
      <c r="BC87" s="23">
        <v>5.3999999999999986</v>
      </c>
      <c r="BD87" s="23">
        <v>3.4268292682926829</v>
      </c>
      <c r="BE87" s="23">
        <v>3.4320987654320989</v>
      </c>
      <c r="BF87" s="23">
        <v>3.45</v>
      </c>
      <c r="BG87" s="23">
        <v>3.4556962025316458</v>
      </c>
      <c r="BH87" s="49">
        <v>2.5238888888888886</v>
      </c>
      <c r="BI87" s="50">
        <v>3.4303030303030306</v>
      </c>
      <c r="BJ87"/>
    </row>
    <row r="88" spans="1:62" ht="15" customHeight="1">
      <c r="A88" s="221"/>
      <c r="B88" s="226"/>
      <c r="C88" s="225" t="s">
        <v>52</v>
      </c>
      <c r="D88" s="10" t="s">
        <v>40</v>
      </c>
      <c r="E88" s="19"/>
      <c r="F88" s="19"/>
      <c r="G88" s="19"/>
      <c r="H88" s="19"/>
      <c r="I88" s="19"/>
      <c r="J88" s="19"/>
      <c r="K88" s="19"/>
      <c r="L88" s="19"/>
      <c r="M88" s="97">
        <f>+ALTAS!P99-BAJAS!O88+MIG_IN!O88-MIG_OUT!O88</f>
        <v>0</v>
      </c>
      <c r="N88" s="97">
        <f>+ALTAS!Q99-BAJAS!P88+MIG_IN!P88-MIG_OUT!P88</f>
        <v>0</v>
      </c>
      <c r="O88" s="97">
        <f>+ALTAS!R99-BAJAS!Q88+MIG_IN!Q88-MIG_OUT!Q88</f>
        <v>0</v>
      </c>
      <c r="P88" s="97">
        <f>+ALTAS!S99-BAJAS!R88+MIG_IN!R88-MIG_OUT!R88</f>
        <v>0</v>
      </c>
      <c r="Q88" s="97">
        <f>+ALTAS!T99-BAJAS!S88+MIG_IN!S88-MIG_OUT!S88</f>
        <v>0</v>
      </c>
      <c r="R88" s="97">
        <f>+ALTAS!U99-BAJAS!T88+MIG_IN!T88-MIG_OUT!T88</f>
        <v>0</v>
      </c>
      <c r="S88" s="97">
        <f>+ALTAS!V99-BAJAS!U88+MIG_IN!U88-MIG_OUT!U88</f>
        <v>0</v>
      </c>
      <c r="T88" s="97">
        <f>+ALTAS!W99-BAJAS!V88+MIG_IN!V88-MIG_OUT!V88</f>
        <v>0</v>
      </c>
      <c r="U88" s="97">
        <f>+ALTAS!X99-BAJAS!W88+MIG_IN!W88-MIG_OUT!W88</f>
        <v>0</v>
      </c>
      <c r="V88" s="97">
        <f>+ALTAS!Y99-BAJAS!X88+MIG_IN!X88-MIG_OUT!X88</f>
        <v>0</v>
      </c>
      <c r="W88" s="97">
        <f>+ALTAS!Z99-BAJAS!Y88+MIG_IN!Y88-MIG_OUT!Y88</f>
        <v>0</v>
      </c>
      <c r="X88" s="97">
        <f>+ALTAS!AA99-BAJAS!Z88+MIG_IN!Z88-MIG_OUT!Z88</f>
        <v>0</v>
      </c>
      <c r="Y88" s="97">
        <f>+ALTAS!AB99-BAJAS!AA88+MIG_IN!AA88-MIG_OUT!AA88</f>
        <v>0</v>
      </c>
      <c r="Z88" s="97">
        <f>+ALTAS!AC99-BAJAS!AB88+MIG_IN!AB88-MIG_OUT!AB88</f>
        <v>0</v>
      </c>
      <c r="AA88" s="97">
        <f>+ALTAS!AD99-BAJAS!AC88+MIG_IN!AC88-MIG_OUT!AC88</f>
        <v>0</v>
      </c>
      <c r="AB88" s="97">
        <f>+ALTAS!AE99-BAJAS!AD88+MIG_IN!AD88-MIG_OUT!AD88</f>
        <v>0</v>
      </c>
      <c r="AC88" s="97">
        <f>+ALTAS!AF99-BAJAS!AE88+MIG_IN!AE88-MIG_OUT!AE88</f>
        <v>0</v>
      </c>
      <c r="AD88" s="100">
        <f t="shared" ref="AD88:AD91" si="65">+SUM(E88:P88)</f>
        <v>0</v>
      </c>
      <c r="AE88" s="101">
        <f t="shared" ref="AE88:AE91" si="66">+SUM(Q88:AB88)</f>
        <v>0</v>
      </c>
      <c r="AG88" s="124">
        <f>+SUMIF($M$1:$AB$1,"REAL",M88:AB88)</f>
        <v>0</v>
      </c>
      <c r="AJ88" s="26"/>
      <c r="AK88" s="26"/>
      <c r="AL88" s="26"/>
      <c r="AM88" s="26"/>
      <c r="AN88" s="26"/>
      <c r="AO88" s="26"/>
      <c r="AP88" s="26"/>
      <c r="AQ88" s="26"/>
      <c r="AR88" s="20">
        <v>0</v>
      </c>
      <c r="AS88" s="20">
        <v>0</v>
      </c>
      <c r="AT88" s="20">
        <v>0</v>
      </c>
      <c r="AU88" s="20">
        <v>90</v>
      </c>
      <c r="AV88" s="20">
        <v>60</v>
      </c>
      <c r="AW88" s="20">
        <v>59</v>
      </c>
      <c r="AX88" s="20">
        <v>58</v>
      </c>
      <c r="AY88" s="20">
        <v>58</v>
      </c>
      <c r="AZ88" s="20">
        <v>57</v>
      </c>
      <c r="BA88" s="20">
        <v>56</v>
      </c>
      <c r="BB88" s="20">
        <v>56</v>
      </c>
      <c r="BC88" s="20">
        <v>1</v>
      </c>
      <c r="BD88" s="20">
        <v>82</v>
      </c>
      <c r="BE88" s="20">
        <v>82</v>
      </c>
      <c r="BF88" s="20">
        <v>81</v>
      </c>
      <c r="BG88" s="20">
        <v>80</v>
      </c>
      <c r="BH88" s="44">
        <v>90</v>
      </c>
      <c r="BI88" s="59">
        <v>730</v>
      </c>
    </row>
    <row r="89" spans="1:62" ht="15" customHeight="1">
      <c r="A89" s="221"/>
      <c r="B89" s="226"/>
      <c r="C89" s="225"/>
      <c r="D89" s="11" t="s">
        <v>88</v>
      </c>
      <c r="E89" s="34"/>
      <c r="F89" s="34"/>
      <c r="G89" s="34"/>
      <c r="H89" s="34"/>
      <c r="I89" s="34"/>
      <c r="J89" s="34"/>
      <c r="K89" s="34"/>
      <c r="L89" s="34"/>
      <c r="M89" s="98">
        <f>+ALTAS!P100-BAJAS!O89+MIG_IN!O89-MIG_OUT!O89</f>
        <v>0</v>
      </c>
      <c r="N89" s="98">
        <f>+ALTAS!Q100-BAJAS!P89+MIG_IN!P89-MIG_OUT!P89</f>
        <v>0</v>
      </c>
      <c r="O89" s="98">
        <f>+ALTAS!R100-BAJAS!Q89+MIG_IN!Q89-MIG_OUT!Q89</f>
        <v>0</v>
      </c>
      <c r="P89" s="98">
        <f>+ALTAS!S100-BAJAS!R89+MIG_IN!R89-MIG_OUT!R89</f>
        <v>0</v>
      </c>
      <c r="Q89" s="98">
        <f>+ALTAS!T100-BAJAS!S89+MIG_IN!S89-MIG_OUT!S89</f>
        <v>0</v>
      </c>
      <c r="R89" s="98">
        <f>+ALTAS!U100-BAJAS!T89+MIG_IN!T89-MIG_OUT!T89</f>
        <v>0</v>
      </c>
      <c r="S89" s="98">
        <f>+ALTAS!V100-BAJAS!U89+MIG_IN!U89-MIG_OUT!U89</f>
        <v>0</v>
      </c>
      <c r="T89" s="98">
        <f>+ALTAS!W100-BAJAS!V89+MIG_IN!V89-MIG_OUT!V89</f>
        <v>0</v>
      </c>
      <c r="U89" s="98">
        <f>+ALTAS!X100-BAJAS!W89+MIG_IN!W89-MIG_OUT!W89</f>
        <v>0</v>
      </c>
      <c r="V89" s="98">
        <f>+ALTAS!Y100-BAJAS!X89+MIG_IN!X89-MIG_OUT!X89</f>
        <v>0</v>
      </c>
      <c r="W89" s="98">
        <f>+ALTAS!Z100-BAJAS!Y89+MIG_IN!Y89-MIG_OUT!Y89</f>
        <v>0</v>
      </c>
      <c r="X89" s="98">
        <f>+ALTAS!AA100-BAJAS!Z89+MIG_IN!Z89-MIG_OUT!Z89</f>
        <v>0</v>
      </c>
      <c r="Y89" s="98">
        <f>+ALTAS!AB100-BAJAS!AA89+MIG_IN!AA89-MIG_OUT!AA89</f>
        <v>0</v>
      </c>
      <c r="Z89" s="98">
        <f>+ALTAS!AC100-BAJAS!AB89+MIG_IN!AB89-MIG_OUT!AB89</f>
        <v>0</v>
      </c>
      <c r="AA89" s="98">
        <f>+ALTAS!AD100-BAJAS!AC89+MIG_IN!AC89-MIG_OUT!AC89</f>
        <v>0</v>
      </c>
      <c r="AB89" s="98">
        <f>+ALTAS!AE100-BAJAS!AD89+MIG_IN!AD89-MIG_OUT!AD89</f>
        <v>0</v>
      </c>
      <c r="AC89" s="98">
        <f>+ALTAS!AF100-BAJAS!AE89+MIG_IN!AE89-MIG_OUT!AE89</f>
        <v>0</v>
      </c>
      <c r="AD89" s="102">
        <f t="shared" si="65"/>
        <v>0</v>
      </c>
      <c r="AE89" s="103">
        <f t="shared" si="66"/>
        <v>0</v>
      </c>
      <c r="AG89" s="124">
        <f>+SUMIF($M$1:$AB$1,"REAL",M89:AB89)</f>
        <v>0</v>
      </c>
      <c r="AJ89" s="34"/>
      <c r="AK89" s="34"/>
      <c r="AL89" s="34"/>
      <c r="AM89" s="34"/>
      <c r="AN89" s="34"/>
      <c r="AO89" s="34"/>
      <c r="AP89" s="34"/>
      <c r="AQ89" s="34"/>
      <c r="AR89" s="21">
        <v>0</v>
      </c>
      <c r="AS89" s="21">
        <v>0</v>
      </c>
      <c r="AT89" s="21">
        <v>0</v>
      </c>
      <c r="AU89" s="21">
        <v>2275.4999999999995</v>
      </c>
      <c r="AV89" s="21">
        <v>1942</v>
      </c>
      <c r="AW89" s="21">
        <v>2059.9999999999995</v>
      </c>
      <c r="AX89" s="21">
        <v>2086.9999999999995</v>
      </c>
      <c r="AY89" s="21">
        <v>2636.9999999999995</v>
      </c>
      <c r="AZ89" s="21">
        <v>2683.9999999999995</v>
      </c>
      <c r="BA89" s="21">
        <v>2667.9999999999995</v>
      </c>
      <c r="BB89" s="21">
        <v>2651.9999999999995</v>
      </c>
      <c r="BC89" s="21">
        <v>2635.9999999999995</v>
      </c>
      <c r="BD89" s="21">
        <v>4150.5</v>
      </c>
      <c r="BE89" s="21">
        <v>4254.4999999999991</v>
      </c>
      <c r="BF89" s="21">
        <v>4232.4999999999991</v>
      </c>
      <c r="BG89" s="21">
        <v>4210.4999999999991</v>
      </c>
      <c r="BH89" s="45">
        <v>2275.4999999999995</v>
      </c>
      <c r="BI89" s="46">
        <v>36213.999999999993</v>
      </c>
    </row>
    <row r="90" spans="1:62" ht="15" customHeight="1" outlineLevel="1">
      <c r="A90" s="221"/>
      <c r="B90" s="226"/>
      <c r="C90" s="225"/>
      <c r="D90" s="12" t="s">
        <v>4</v>
      </c>
      <c r="E90" s="35"/>
      <c r="F90" s="35"/>
      <c r="G90" s="35"/>
      <c r="H90" s="35"/>
      <c r="I90" s="35"/>
      <c r="J90" s="35"/>
      <c r="K90" s="35"/>
      <c r="L90" s="35"/>
      <c r="M90" s="99">
        <f>+ALTAS!P101-BAJAS!O90+MIG_IN!O90-MIG_OUT!O90</f>
        <v>0</v>
      </c>
      <c r="N90" s="99">
        <f>+ALTAS!Q101-BAJAS!P90+MIG_IN!P90-MIG_OUT!P90</f>
        <v>0</v>
      </c>
      <c r="O90" s="99">
        <f>+ALTAS!R101-BAJAS!Q90+MIG_IN!Q90-MIG_OUT!Q90</f>
        <v>0</v>
      </c>
      <c r="P90" s="99">
        <f>+ALTAS!S101-BAJAS!R90+MIG_IN!R90-MIG_OUT!R90</f>
        <v>0</v>
      </c>
      <c r="Q90" s="99">
        <f>+ALTAS!T101-BAJAS!S90+MIG_IN!S90-MIG_OUT!S90</f>
        <v>0</v>
      </c>
      <c r="R90" s="99">
        <f>+ALTAS!U101-BAJAS!T90+MIG_IN!T90-MIG_OUT!T90</f>
        <v>0</v>
      </c>
      <c r="S90" s="99">
        <f>+ALTAS!V101-BAJAS!U90+MIG_IN!U90-MIG_OUT!U90</f>
        <v>0</v>
      </c>
      <c r="T90" s="99">
        <f>+ALTAS!W101-BAJAS!V90+MIG_IN!V90-MIG_OUT!V90</f>
        <v>0</v>
      </c>
      <c r="U90" s="99">
        <f>+ALTAS!X101-BAJAS!W90+MIG_IN!W90-MIG_OUT!W90</f>
        <v>0</v>
      </c>
      <c r="V90" s="99">
        <f>+ALTAS!Y101-BAJAS!X90+MIG_IN!X90-MIG_OUT!X90</f>
        <v>0</v>
      </c>
      <c r="W90" s="99">
        <f>+ALTAS!Z101-BAJAS!Y90+MIG_IN!Y90-MIG_OUT!Y90</f>
        <v>0</v>
      </c>
      <c r="X90" s="99">
        <f>+ALTAS!AA101-BAJAS!Z90+MIG_IN!Z90-MIG_OUT!Z90</f>
        <v>0</v>
      </c>
      <c r="Y90" s="99">
        <f>+ALTAS!AB101-BAJAS!AA90+MIG_IN!AA90-MIG_OUT!AA90</f>
        <v>0</v>
      </c>
      <c r="Z90" s="99">
        <f>+ALTAS!AC101-BAJAS!AB90+MIG_IN!AB90-MIG_OUT!AB90</f>
        <v>0</v>
      </c>
      <c r="AA90" s="99">
        <f>+ALTAS!AD101-BAJAS!AC90+MIG_IN!AC90-MIG_OUT!AC90</f>
        <v>0</v>
      </c>
      <c r="AB90" s="99">
        <f>+ALTAS!AE101-BAJAS!AD90+MIG_IN!AD90-MIG_OUT!AD90</f>
        <v>0</v>
      </c>
      <c r="AC90" s="99">
        <f>+ALTAS!AF101-BAJAS!AE90+MIG_IN!AE90-MIG_OUT!AE90</f>
        <v>0</v>
      </c>
      <c r="AD90" s="104">
        <f t="shared" si="65"/>
        <v>0</v>
      </c>
      <c r="AE90" s="105">
        <f t="shared" si="66"/>
        <v>0</v>
      </c>
      <c r="AJ90" s="35"/>
      <c r="AK90" s="35"/>
      <c r="AL90" s="35"/>
      <c r="AM90" s="35"/>
      <c r="AN90" s="35"/>
      <c r="AO90" s="35"/>
      <c r="AP90" s="35"/>
      <c r="AQ90" s="35"/>
      <c r="AR90" s="22">
        <v>0</v>
      </c>
      <c r="AS90" s="22">
        <v>0</v>
      </c>
      <c r="AT90" s="22">
        <v>0</v>
      </c>
      <c r="AU90" s="22">
        <v>2048.5</v>
      </c>
      <c r="AV90" s="22">
        <v>1748</v>
      </c>
      <c r="AW90" s="22">
        <v>1854.25</v>
      </c>
      <c r="AX90" s="22">
        <v>1877.5</v>
      </c>
      <c r="AY90" s="22">
        <v>2373.25</v>
      </c>
      <c r="AZ90" s="22">
        <v>2415.5</v>
      </c>
      <c r="BA90" s="22">
        <v>2400.5</v>
      </c>
      <c r="BB90" s="22">
        <v>2386.5</v>
      </c>
      <c r="BC90" s="22">
        <v>2371.5</v>
      </c>
      <c r="BD90" s="22">
        <v>3735.5</v>
      </c>
      <c r="BE90" s="22">
        <v>3828.75</v>
      </c>
      <c r="BF90" s="22">
        <v>3808.75</v>
      </c>
      <c r="BG90" s="22">
        <v>3789.75</v>
      </c>
      <c r="BH90" s="47">
        <v>2048.5</v>
      </c>
      <c r="BI90" s="48">
        <v>32589.75</v>
      </c>
    </row>
    <row r="91" spans="1:62" ht="15" customHeight="1" outlineLevel="1">
      <c r="A91" s="221"/>
      <c r="B91" s="226"/>
      <c r="C91" s="225"/>
      <c r="D91" s="12" t="s">
        <v>5</v>
      </c>
      <c r="E91" s="35"/>
      <c r="F91" s="35"/>
      <c r="G91" s="35"/>
      <c r="H91" s="35"/>
      <c r="I91" s="35"/>
      <c r="J91" s="35"/>
      <c r="K91" s="35"/>
      <c r="L91" s="35"/>
      <c r="M91" s="99">
        <f>+ALTAS!P102-BAJAS!O91+MIG_IN!O91-MIG_OUT!O91</f>
        <v>0</v>
      </c>
      <c r="N91" s="99">
        <f>+ALTAS!Q102-BAJAS!P91+MIG_IN!P91-MIG_OUT!P91</f>
        <v>0</v>
      </c>
      <c r="O91" s="99">
        <f>+ALTAS!R102-BAJAS!Q91+MIG_IN!Q91-MIG_OUT!Q91</f>
        <v>0</v>
      </c>
      <c r="P91" s="99">
        <f>+ALTAS!S102-BAJAS!R91+MIG_IN!R91-MIG_OUT!R91</f>
        <v>0</v>
      </c>
      <c r="Q91" s="99">
        <f>+ALTAS!T102-BAJAS!S91+MIG_IN!S91-MIG_OUT!S91</f>
        <v>0</v>
      </c>
      <c r="R91" s="99">
        <f>+ALTAS!U102-BAJAS!T91+MIG_IN!T91-MIG_OUT!T91</f>
        <v>0</v>
      </c>
      <c r="S91" s="99">
        <f>+ALTAS!V102-BAJAS!U91+MIG_IN!U91-MIG_OUT!U91</f>
        <v>0</v>
      </c>
      <c r="T91" s="99">
        <f>+ALTAS!W102-BAJAS!V91+MIG_IN!V91-MIG_OUT!V91</f>
        <v>0</v>
      </c>
      <c r="U91" s="99">
        <f>+ALTAS!X102-BAJAS!W91+MIG_IN!W91-MIG_OUT!W91</f>
        <v>0</v>
      </c>
      <c r="V91" s="99">
        <f>+ALTAS!Y102-BAJAS!X91+MIG_IN!X91-MIG_OUT!X91</f>
        <v>0</v>
      </c>
      <c r="W91" s="99">
        <f>+ALTAS!Z102-BAJAS!Y91+MIG_IN!Y91-MIG_OUT!Y91</f>
        <v>0</v>
      </c>
      <c r="X91" s="99">
        <f>+ALTAS!AA102-BAJAS!Z91+MIG_IN!Z91-MIG_OUT!Z91</f>
        <v>0</v>
      </c>
      <c r="Y91" s="99">
        <f>+ALTAS!AB102-BAJAS!AA91+MIG_IN!AA91-MIG_OUT!AA91</f>
        <v>0</v>
      </c>
      <c r="Z91" s="99">
        <f>+ALTAS!AC102-BAJAS!AB91+MIG_IN!AB91-MIG_OUT!AB91</f>
        <v>0</v>
      </c>
      <c r="AA91" s="99">
        <f>+ALTAS!AD102-BAJAS!AC91+MIG_IN!AC91-MIG_OUT!AC91</f>
        <v>0</v>
      </c>
      <c r="AB91" s="99">
        <f>+ALTAS!AE102-BAJAS!AD91+MIG_IN!AD91-MIG_OUT!AD91</f>
        <v>0</v>
      </c>
      <c r="AC91" s="99">
        <f>+ALTAS!AF102-BAJAS!AE91+MIG_IN!AE91-MIG_OUT!AE91</f>
        <v>0</v>
      </c>
      <c r="AD91" s="104">
        <f t="shared" si="65"/>
        <v>0</v>
      </c>
      <c r="AE91" s="105">
        <f t="shared" si="66"/>
        <v>0</v>
      </c>
      <c r="AJ91" s="35"/>
      <c r="AK91" s="35"/>
      <c r="AL91" s="35"/>
      <c r="AM91" s="35"/>
      <c r="AN91" s="35"/>
      <c r="AO91" s="35"/>
      <c r="AP91" s="35"/>
      <c r="AQ91" s="35"/>
      <c r="AR91" s="22">
        <v>0</v>
      </c>
      <c r="AS91" s="22">
        <v>0</v>
      </c>
      <c r="AT91" s="22">
        <v>0</v>
      </c>
      <c r="AU91" s="22">
        <v>226.99999999999966</v>
      </c>
      <c r="AV91" s="22">
        <v>194</v>
      </c>
      <c r="AW91" s="22">
        <v>205.74999999999966</v>
      </c>
      <c r="AX91" s="22">
        <v>208.49999999999966</v>
      </c>
      <c r="AY91" s="22">
        <v>263.74999999999966</v>
      </c>
      <c r="AZ91" s="22">
        <v>268.49999999999966</v>
      </c>
      <c r="BA91" s="22">
        <v>267.49999999999966</v>
      </c>
      <c r="BB91" s="22">
        <v>265.49999999999966</v>
      </c>
      <c r="BC91" s="22">
        <v>263.49999999999966</v>
      </c>
      <c r="BD91" s="22">
        <v>415</v>
      </c>
      <c r="BE91" s="22">
        <v>425.74999999999932</v>
      </c>
      <c r="BF91" s="22">
        <v>423.74999999999932</v>
      </c>
      <c r="BG91" s="22">
        <v>421.74999999999932</v>
      </c>
      <c r="BH91" s="47">
        <v>226.99999999999966</v>
      </c>
      <c r="BI91" s="48">
        <v>3623.2499999999945</v>
      </c>
    </row>
    <row r="92" spans="1:62" ht="15" customHeight="1" outlineLevel="1">
      <c r="A92" s="221"/>
      <c r="B92" s="226"/>
      <c r="C92" s="225"/>
      <c r="D92" s="14" t="s">
        <v>81</v>
      </c>
      <c r="E92" s="37"/>
      <c r="F92" s="37"/>
      <c r="G92" s="37"/>
      <c r="H92" s="37"/>
      <c r="I92" s="37"/>
      <c r="J92" s="37"/>
      <c r="K92" s="37"/>
      <c r="L92" s="37"/>
      <c r="M92" s="106">
        <f>+ALTAS!P103-BAJAS!O92+MIG_IN!O92-MIG_OUT!O92</f>
        <v>0</v>
      </c>
      <c r="N92" s="106">
        <f>+ALTAS!Q103-BAJAS!P92+MIG_IN!P92-MIG_OUT!P92</f>
        <v>0</v>
      </c>
      <c r="O92" s="106">
        <f>+ALTAS!R103-BAJAS!Q92+MIG_IN!Q92-MIG_OUT!Q92</f>
        <v>0</v>
      </c>
      <c r="P92" s="106">
        <f>+ALTAS!S103-BAJAS!R92+MIG_IN!R92-MIG_OUT!R92</f>
        <v>0</v>
      </c>
      <c r="Q92" s="106">
        <f>+ALTAS!T103-BAJAS!S92+MIG_IN!S92-MIG_OUT!S92</f>
        <v>0</v>
      </c>
      <c r="R92" s="106">
        <f>+ALTAS!U103-BAJAS!T92+MIG_IN!T92-MIG_OUT!T92</f>
        <v>0</v>
      </c>
      <c r="S92" s="106">
        <f>+ALTAS!V103-BAJAS!U92+MIG_IN!U92-MIG_OUT!U92</f>
        <v>0</v>
      </c>
      <c r="T92" s="106">
        <f>+ALTAS!W103-BAJAS!V92+MIG_IN!V92-MIG_OUT!V92</f>
        <v>0</v>
      </c>
      <c r="U92" s="106">
        <f>+ALTAS!X103-BAJAS!W92+MIG_IN!W92-MIG_OUT!W92</f>
        <v>0</v>
      </c>
      <c r="V92" s="106">
        <f>+ALTAS!Y103-BAJAS!X92+MIG_IN!X92-MIG_OUT!X92</f>
        <v>0</v>
      </c>
      <c r="W92" s="106">
        <f>+ALTAS!Z103-BAJAS!Y92+MIG_IN!Y92-MIG_OUT!Y92</f>
        <v>0</v>
      </c>
      <c r="X92" s="106">
        <f>+ALTAS!AA103-BAJAS!Z92+MIG_IN!Z92-MIG_OUT!Z92</f>
        <v>0</v>
      </c>
      <c r="Y92" s="106">
        <f>+ALTAS!AB103-BAJAS!AA92+MIG_IN!AA92-MIG_OUT!AA92</f>
        <v>0</v>
      </c>
      <c r="Z92" s="106">
        <f>+ALTAS!AC103-BAJAS!AB92+MIG_IN!AB92-MIG_OUT!AB92</f>
        <v>0</v>
      </c>
      <c r="AA92" s="106">
        <f>+ALTAS!AD103-BAJAS!AC92+MIG_IN!AC92-MIG_OUT!AC92</f>
        <v>0</v>
      </c>
      <c r="AB92" s="106">
        <f>+ALTAS!AE103-BAJAS!AD92+MIG_IN!AD92-MIG_OUT!AD92</f>
        <v>0</v>
      </c>
      <c r="AC92" s="106">
        <f>+ALTAS!AF103-BAJAS!AE92+MIG_IN!AE92-MIG_OUT!AE92</f>
        <v>0</v>
      </c>
      <c r="AD92" s="112">
        <f t="shared" ref="AD92" si="67">+SUM(E92:P92)</f>
        <v>0</v>
      </c>
      <c r="AE92" s="113">
        <f t="shared" ref="AE92" si="68">+SUM(Q92:AB92)</f>
        <v>0</v>
      </c>
      <c r="AJ92" s="37"/>
      <c r="AK92" s="37"/>
      <c r="AL92" s="37"/>
      <c r="AM92" s="37"/>
      <c r="AN92" s="37"/>
      <c r="AO92" s="37"/>
      <c r="AP92" s="37"/>
      <c r="AQ92" s="37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55"/>
      <c r="BI92" s="56"/>
    </row>
    <row r="93" spans="1:62" s="2" customFormat="1" ht="15" customHeight="1" thickBot="1">
      <c r="A93" s="221"/>
      <c r="B93" s="226"/>
      <c r="C93" s="225"/>
      <c r="D93" s="13" t="s">
        <v>90</v>
      </c>
      <c r="E93" s="36"/>
      <c r="F93" s="36"/>
      <c r="G93" s="36"/>
      <c r="H93" s="36"/>
      <c r="I93" s="36"/>
      <c r="J93" s="36"/>
      <c r="K93" s="36"/>
      <c r="L93" s="36"/>
      <c r="M93" s="36" t="str">
        <f t="shared" ref="M93:AE93" si="69">+IFERROR(M89/M88,"")</f>
        <v/>
      </c>
      <c r="N93" s="36" t="str">
        <f t="shared" si="69"/>
        <v/>
      </c>
      <c r="O93" s="36" t="str">
        <f t="shared" si="69"/>
        <v/>
      </c>
      <c r="P93" s="36" t="str">
        <f t="shared" si="69"/>
        <v/>
      </c>
      <c r="Q93" s="36" t="str">
        <f t="shared" si="69"/>
        <v/>
      </c>
      <c r="R93" s="36" t="str">
        <f t="shared" si="69"/>
        <v/>
      </c>
      <c r="S93" s="36" t="str">
        <f t="shared" si="69"/>
        <v/>
      </c>
      <c r="T93" s="36" t="str">
        <f t="shared" si="69"/>
        <v/>
      </c>
      <c r="U93" s="36" t="str">
        <f t="shared" si="69"/>
        <v/>
      </c>
      <c r="V93" s="36" t="str">
        <f t="shared" si="69"/>
        <v/>
      </c>
      <c r="W93" s="36" t="str">
        <f t="shared" ref="W93" si="70">+IFERROR(W89/W88,"")</f>
        <v/>
      </c>
      <c r="X93" s="36" t="str">
        <f t="shared" si="69"/>
        <v/>
      </c>
      <c r="Y93" s="36" t="str">
        <f t="shared" si="69"/>
        <v/>
      </c>
      <c r="Z93" s="36" t="str">
        <f t="shared" si="69"/>
        <v/>
      </c>
      <c r="AA93" s="36" t="str">
        <f t="shared" si="69"/>
        <v/>
      </c>
      <c r="AB93" s="36" t="str">
        <f t="shared" si="69"/>
        <v/>
      </c>
      <c r="AC93" s="36" t="str">
        <f t="shared" ref="AC93" si="71">+IFERROR(AC89/AC88,"")</f>
        <v/>
      </c>
      <c r="AD93" s="57" t="str">
        <f t="shared" si="69"/>
        <v/>
      </c>
      <c r="AE93" s="58" t="str">
        <f t="shared" si="69"/>
        <v/>
      </c>
      <c r="AF93"/>
      <c r="AG93" s="1"/>
      <c r="AH93"/>
      <c r="AI93"/>
      <c r="AJ93" s="36"/>
      <c r="AK93" s="36"/>
      <c r="AL93" s="36"/>
      <c r="AM93" s="36"/>
      <c r="AN93" s="36"/>
      <c r="AO93" s="36"/>
      <c r="AP93" s="36"/>
      <c r="AQ93" s="36"/>
      <c r="AR93" s="23" t="s">
        <v>0</v>
      </c>
      <c r="AS93" s="23" t="s">
        <v>0</v>
      </c>
      <c r="AT93" s="23" t="s">
        <v>0</v>
      </c>
      <c r="AU93" s="23">
        <v>25.283333333333328</v>
      </c>
      <c r="AV93" s="23">
        <v>32.366666666666667</v>
      </c>
      <c r="AW93" s="23">
        <v>34.915254237288131</v>
      </c>
      <c r="AX93" s="23">
        <v>35.982758620689644</v>
      </c>
      <c r="AY93" s="23">
        <v>45.465517241379303</v>
      </c>
      <c r="AZ93" s="23">
        <v>47.087719298245609</v>
      </c>
      <c r="BA93" s="23">
        <v>47.642857142857132</v>
      </c>
      <c r="BB93" s="23">
        <v>47.357142857142847</v>
      </c>
      <c r="BC93" s="23">
        <v>2635.9999999999995</v>
      </c>
      <c r="BD93" s="23">
        <v>50.615853658536587</v>
      </c>
      <c r="BE93" s="23">
        <v>51.884146341463406</v>
      </c>
      <c r="BF93" s="23">
        <v>52.253086419753075</v>
      </c>
      <c r="BG93" s="23">
        <v>52.631249999999987</v>
      </c>
      <c r="BH93" s="57">
        <v>25.283333333333328</v>
      </c>
      <c r="BI93" s="58">
        <v>49.60821917808218</v>
      </c>
      <c r="BJ93"/>
    </row>
    <row r="94" spans="1:62" ht="15" customHeight="1">
      <c r="AD94"/>
      <c r="AE94"/>
    </row>
    <row r="95" spans="1:62">
      <c r="AD95"/>
      <c r="AE95"/>
      <c r="AF95" s="1"/>
      <c r="AH95" s="1"/>
      <c r="AI95" s="1"/>
    </row>
    <row r="96" spans="1:62" ht="15" thickBot="1">
      <c r="D96" s="7" t="s">
        <v>93</v>
      </c>
      <c r="AD96"/>
      <c r="AE96"/>
      <c r="AF96" s="1"/>
      <c r="AH96" s="1"/>
      <c r="AI96" s="1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</row>
    <row r="97" spans="1:61" ht="15" customHeight="1">
      <c r="A97" s="235" t="s">
        <v>86</v>
      </c>
      <c r="B97" s="227" t="s">
        <v>34</v>
      </c>
      <c r="C97" s="228"/>
      <c r="D97" s="228"/>
      <c r="E97" s="32"/>
      <c r="F97" s="32"/>
      <c r="G97" s="32"/>
      <c r="H97" s="32"/>
      <c r="I97" s="32"/>
      <c r="J97" s="32"/>
      <c r="K97" s="32"/>
      <c r="L97" s="32"/>
      <c r="M97" s="114">
        <f>+ALTAS!P108-BAJAS!O75+MIG_IN!O97-MIG_OUT!O72</f>
        <v>0</v>
      </c>
      <c r="N97" s="114">
        <f>+ALTAS!Q108-BAJAS!P75+MIG_IN!P97-MIG_OUT!P72</f>
        <v>1</v>
      </c>
      <c r="O97" s="114">
        <f>+ALTAS!R108-BAJAS!Q75+MIG_IN!Q97-MIG_OUT!Q72</f>
        <v>4</v>
      </c>
      <c r="P97" s="114">
        <f>+ALTAS!S108-BAJAS!R75+MIG_IN!R97-MIG_OUT!R72</f>
        <v>3</v>
      </c>
      <c r="Q97" s="114">
        <f>+ALTAS!T108-BAJAS!S75+MIG_IN!S97-MIG_OUT!S72</f>
        <v>1</v>
      </c>
      <c r="R97" s="114">
        <f>+ALTAS!U108-BAJAS!T75+MIG_IN!T97-MIG_OUT!T72</f>
        <v>1</v>
      </c>
      <c r="S97" s="114">
        <f>+ALTAS!V108-BAJAS!U75+MIG_IN!U97-MIG_OUT!U72</f>
        <v>8</v>
      </c>
      <c r="T97" s="114">
        <f>+ALTAS!W108-BAJAS!V75+MIG_IN!V97-MIG_OUT!V72</f>
        <v>3</v>
      </c>
      <c r="U97" s="114">
        <f>+ALTAS!X108-BAJAS!W75+MIG_IN!W97-MIG_OUT!W72</f>
        <v>5</v>
      </c>
      <c r="V97" s="114">
        <f>+ALTAS!Y108-BAJAS!X75+MIG_IN!X97-MIG_OUT!X72</f>
        <v>5</v>
      </c>
      <c r="W97" s="114">
        <f>+ALTAS!Z108-BAJAS!Y75+MIG_IN!Y97-MIG_OUT!Y72</f>
        <v>1</v>
      </c>
      <c r="X97" s="114">
        <f>+ALTAS!AA108-BAJAS!Z75+MIG_IN!Z97-MIG_OUT!Z72</f>
        <v>7</v>
      </c>
      <c r="Y97" s="114">
        <f>+ALTAS!AB108-BAJAS!AA75+MIG_IN!AA97-MIG_OUT!AA72</f>
        <v>2</v>
      </c>
      <c r="Z97" s="114">
        <f>+ALTAS!AC108-BAJAS!AB75+MIG_IN!AB97-MIG_OUT!AB72</f>
        <v>2</v>
      </c>
      <c r="AA97" s="114">
        <f>+ALTAS!AD108-BAJAS!AC75+MIG_IN!AC97-MIG_OUT!AC72</f>
        <v>1</v>
      </c>
      <c r="AB97" s="114">
        <f>+ALTAS!AE108-BAJAS!AD75+MIG_IN!AD97-MIG_OUT!AD72</f>
        <v>1</v>
      </c>
      <c r="AC97" s="114">
        <f>+ALTAS!AF108-BAJAS!AE75+MIG_IN!AE97-MIG_OUT!AE72</f>
        <v>0</v>
      </c>
      <c r="AD97" s="115">
        <f>+SUM(E97:P97)</f>
        <v>8</v>
      </c>
      <c r="AE97" s="116">
        <f>+SUM(Q97:AB97)</f>
        <v>37</v>
      </c>
      <c r="AF97" s="1"/>
      <c r="AG97" s="124">
        <f>+SUMIF($M$1:$AB$1,"REAL",M97:AB97)</f>
        <v>45</v>
      </c>
      <c r="AH97" s="1"/>
      <c r="AI97" s="1"/>
      <c r="AJ97" s="32"/>
      <c r="AK97" s="32"/>
      <c r="AL97" s="32"/>
      <c r="AM97" s="32"/>
      <c r="AN97" s="32"/>
      <c r="AO97" s="32"/>
      <c r="AP97" s="32"/>
      <c r="AQ97" s="32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39"/>
      <c r="BI97" s="60"/>
    </row>
    <row r="98" spans="1:61">
      <c r="A98" s="235"/>
      <c r="B98" s="229" t="s">
        <v>89</v>
      </c>
      <c r="C98" s="230"/>
      <c r="D98" s="230"/>
      <c r="E98" s="16"/>
      <c r="F98" s="16"/>
      <c r="G98" s="16"/>
      <c r="H98" s="16"/>
      <c r="I98" s="16"/>
      <c r="J98" s="16"/>
      <c r="K98" s="16"/>
      <c r="L98" s="16"/>
      <c r="M98" s="16"/>
      <c r="N98" s="16" t="str">
        <f t="shared" ref="N98:AB98" si="72">IFERROR(+N97/(N101+N112+N129+N132+N140+N158+N161+N164+N167+N170+N181),"")</f>
        <v/>
      </c>
      <c r="O98" s="16">
        <f t="shared" si="72"/>
        <v>4</v>
      </c>
      <c r="P98" s="16">
        <f t="shared" si="72"/>
        <v>0.375</v>
      </c>
      <c r="Q98" s="16">
        <f t="shared" si="72"/>
        <v>0.16666666666666666</v>
      </c>
      <c r="R98" s="16">
        <f t="shared" si="72"/>
        <v>1</v>
      </c>
      <c r="S98" s="16">
        <f t="shared" si="72"/>
        <v>4</v>
      </c>
      <c r="T98" s="16">
        <f t="shared" si="72"/>
        <v>0.3</v>
      </c>
      <c r="U98" s="16">
        <f t="shared" si="72"/>
        <v>1.6666666666666667</v>
      </c>
      <c r="V98" s="16">
        <f t="shared" si="72"/>
        <v>1</v>
      </c>
      <c r="W98" s="16">
        <f t="shared" ref="W98" si="73">IFERROR(+W97/(W101+W112+W129+W132+W140+W158+W161+W164+W167+W170+W181),"")</f>
        <v>0.25</v>
      </c>
      <c r="X98" s="16">
        <f t="shared" si="72"/>
        <v>7</v>
      </c>
      <c r="Y98" s="16">
        <f t="shared" si="72"/>
        <v>0.5</v>
      </c>
      <c r="Z98" s="16">
        <f t="shared" si="72"/>
        <v>0.66666666666666663</v>
      </c>
      <c r="AA98" s="16">
        <f t="shared" si="72"/>
        <v>0.5</v>
      </c>
      <c r="AB98" s="16">
        <f t="shared" si="72"/>
        <v>1</v>
      </c>
      <c r="AC98" s="16">
        <f t="shared" ref="AC98" si="74">IFERROR(+AC97/(AC101+AC112+AC129+AC132+AC140+AC158+AC161+AC164+AC167+AC170+AC181),"")</f>
        <v>0</v>
      </c>
      <c r="AD98" s="40"/>
      <c r="AE98" s="41"/>
      <c r="AF98" s="1"/>
      <c r="AH98" s="1"/>
      <c r="AI98" s="1"/>
      <c r="AJ98" s="16"/>
      <c r="AK98" s="16"/>
      <c r="AL98" s="16"/>
      <c r="AM98" s="16"/>
      <c r="AN98" s="16"/>
      <c r="AO98" s="16"/>
      <c r="AP98" s="16"/>
      <c r="AQ98" s="16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40"/>
      <c r="BI98" s="41"/>
    </row>
    <row r="99" spans="1:61">
      <c r="A99" s="235"/>
      <c r="B99" s="231" t="s">
        <v>91</v>
      </c>
      <c r="C99" s="232"/>
      <c r="D99" s="232"/>
      <c r="E99" s="33"/>
      <c r="F99" s="33"/>
      <c r="G99" s="33"/>
      <c r="H99" s="33"/>
      <c r="I99" s="33"/>
      <c r="J99" s="33"/>
      <c r="K99" s="33"/>
      <c r="L99" s="33"/>
      <c r="M99" s="117">
        <f>+ALTAS!P110-BAJAS!O77+MIG_IN!O99-MIG_OUT!O74</f>
        <v>0</v>
      </c>
      <c r="N99" s="117">
        <f>+ALTAS!Q110-BAJAS!P77+MIG_IN!P99-MIG_OUT!P74</f>
        <v>-1</v>
      </c>
      <c r="O99" s="117">
        <f>+ALTAS!R110-BAJAS!Q77+MIG_IN!Q99-MIG_OUT!Q74</f>
        <v>1</v>
      </c>
      <c r="P99" s="117">
        <f>+ALTAS!S110-BAJAS!R77+MIG_IN!R99-MIG_OUT!R74</f>
        <v>14</v>
      </c>
      <c r="Q99" s="117">
        <f>+ALTAS!T110-BAJAS!S77+MIG_IN!S99-MIG_OUT!S74</f>
        <v>6</v>
      </c>
      <c r="R99" s="117">
        <f>+ALTAS!U110-BAJAS!T77+MIG_IN!T99-MIG_OUT!T74</f>
        <v>1</v>
      </c>
      <c r="S99" s="117">
        <f>+ALTAS!V110-BAJAS!U77+MIG_IN!U99-MIG_OUT!U74</f>
        <v>2</v>
      </c>
      <c r="T99" s="117">
        <f>+ALTAS!W110-BAJAS!V77+MIG_IN!V99-MIG_OUT!V74</f>
        <v>12</v>
      </c>
      <c r="U99" s="117">
        <f>+ALTAS!X110-BAJAS!W77+MIG_IN!W99-MIG_OUT!W74</f>
        <v>9</v>
      </c>
      <c r="V99" s="117">
        <f>+ALTAS!Y110-BAJAS!X77+MIG_IN!X99-MIG_OUT!X74</f>
        <v>21</v>
      </c>
      <c r="W99" s="117">
        <f>+ALTAS!Z110-BAJAS!Y77+MIG_IN!Y99-MIG_OUT!Y74</f>
        <v>5</v>
      </c>
      <c r="X99" s="117">
        <f>+ALTAS!AA110-BAJAS!Z77+MIG_IN!Z99-MIG_OUT!Z74</f>
        <v>0</v>
      </c>
      <c r="Y99" s="117">
        <f>+ALTAS!AB110-BAJAS!AA77+MIG_IN!AA99-MIG_OUT!AA74</f>
        <v>44</v>
      </c>
      <c r="Z99" s="117">
        <f>+ALTAS!AC110-BAJAS!AB77+MIG_IN!AB99-MIG_OUT!AB74</f>
        <v>36</v>
      </c>
      <c r="AA99" s="117">
        <f>+ALTAS!AD110-BAJAS!AC77+MIG_IN!AC99-MIG_OUT!AC74</f>
        <v>5</v>
      </c>
      <c r="AB99" s="117">
        <f>+ALTAS!AE110-BAJAS!AD77+MIG_IN!AD99-MIG_OUT!AD74</f>
        <v>0</v>
      </c>
      <c r="AC99" s="117">
        <f>+ALTAS!AF110-BAJAS!AE77+MIG_IN!AE99-MIG_OUT!AE74</f>
        <v>7</v>
      </c>
      <c r="AD99" s="118">
        <f t="shared" ref="AD99" si="75">+SUM(E99:P99)</f>
        <v>14</v>
      </c>
      <c r="AE99" s="119">
        <f t="shared" ref="AE99" si="76">+SUM(F99:Q99)</f>
        <v>20</v>
      </c>
      <c r="AF99" s="1"/>
      <c r="AG99" s="124">
        <f>+SUMIF($M$1:$AB$1,"REAL",M99:AB99)</f>
        <v>155</v>
      </c>
      <c r="AH99" s="1"/>
      <c r="AI99" s="1"/>
      <c r="AJ99" s="33"/>
      <c r="AK99" s="33"/>
      <c r="AL99" s="33"/>
      <c r="AM99" s="33"/>
      <c r="AN99" s="33"/>
      <c r="AO99" s="33"/>
      <c r="AP99" s="33"/>
      <c r="AQ99" s="33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42"/>
      <c r="BI99" s="43"/>
    </row>
    <row r="100" spans="1:61">
      <c r="A100" s="235"/>
      <c r="B100" s="233" t="s">
        <v>90</v>
      </c>
      <c r="C100" s="234"/>
      <c r="D100" s="230"/>
      <c r="E100" s="16"/>
      <c r="F100" s="16"/>
      <c r="G100" s="16"/>
      <c r="H100" s="16"/>
      <c r="I100" s="16"/>
      <c r="J100" s="16"/>
      <c r="K100" s="16"/>
      <c r="L100" s="16"/>
      <c r="M100" s="16"/>
      <c r="N100" s="16">
        <f t="shared" ref="N100:AB100" si="77">+IFERROR(N99/N97,"")</f>
        <v>-1</v>
      </c>
      <c r="O100" s="16">
        <f t="shared" si="77"/>
        <v>0.25</v>
      </c>
      <c r="P100" s="16">
        <f t="shared" si="77"/>
        <v>4.666666666666667</v>
      </c>
      <c r="Q100" s="16">
        <f t="shared" si="77"/>
        <v>6</v>
      </c>
      <c r="R100" s="16">
        <f t="shared" si="77"/>
        <v>1</v>
      </c>
      <c r="S100" s="16">
        <f t="shared" si="77"/>
        <v>0.25</v>
      </c>
      <c r="T100" s="16">
        <f t="shared" si="77"/>
        <v>4</v>
      </c>
      <c r="U100" s="16">
        <f t="shared" si="77"/>
        <v>1.8</v>
      </c>
      <c r="V100" s="16">
        <f t="shared" si="77"/>
        <v>4.2</v>
      </c>
      <c r="W100" s="16">
        <f t="shared" ref="W100" si="78">+IFERROR(W99/W97,"")</f>
        <v>5</v>
      </c>
      <c r="X100" s="16">
        <f t="shared" si="77"/>
        <v>0</v>
      </c>
      <c r="Y100" s="16">
        <f t="shared" si="77"/>
        <v>22</v>
      </c>
      <c r="Z100" s="16">
        <f t="shared" si="77"/>
        <v>18</v>
      </c>
      <c r="AA100" s="16">
        <f t="shared" si="77"/>
        <v>5</v>
      </c>
      <c r="AB100" s="16">
        <f t="shared" si="77"/>
        <v>0</v>
      </c>
      <c r="AC100" s="16" t="str">
        <f t="shared" ref="AC100" si="79">+IFERROR(AC99/AC97,"")</f>
        <v/>
      </c>
      <c r="AD100" s="40"/>
      <c r="AE100" s="41"/>
      <c r="AF100" s="1"/>
      <c r="AH100" s="1"/>
      <c r="AI100" s="1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40"/>
      <c r="BI100" s="41"/>
    </row>
    <row r="101" spans="1:61" ht="15" customHeight="1">
      <c r="A101" s="235"/>
      <c r="B101" s="222" t="s">
        <v>35</v>
      </c>
      <c r="C101" s="225" t="s">
        <v>48</v>
      </c>
      <c r="D101" s="10" t="s">
        <v>40</v>
      </c>
      <c r="E101" s="19"/>
      <c r="F101" s="19"/>
      <c r="G101" s="19"/>
      <c r="H101" s="19"/>
      <c r="I101" s="19"/>
      <c r="J101" s="19"/>
      <c r="K101" s="19"/>
      <c r="L101" s="19"/>
      <c r="M101" s="97">
        <f>+ALTAS!P112-BAJAS!O79+MIG_IN!O101-MIG_OUT!O76</f>
        <v>0</v>
      </c>
      <c r="N101" s="97">
        <f>+ALTAS!Q112-BAJAS!P101+MIG_IN!P101-MIG_OUT!P101</f>
        <v>0</v>
      </c>
      <c r="O101" s="97">
        <f>+ALTAS!R112-BAJAS!Q101+MIG_IN!Q101-MIG_OUT!Q101</f>
        <v>0</v>
      </c>
      <c r="P101" s="97">
        <f>+ALTAS!S112-BAJAS!R101+MIG_IN!R101-MIG_OUT!R101</f>
        <v>1</v>
      </c>
      <c r="Q101" s="97">
        <f>+ALTAS!T112-BAJAS!S101+MIG_IN!S101-MIG_OUT!S101</f>
        <v>0</v>
      </c>
      <c r="R101" s="97">
        <f>+ALTAS!U112-BAJAS!T101+MIG_IN!T101-MIG_OUT!T101</f>
        <v>0</v>
      </c>
      <c r="S101" s="97">
        <f>+ALTAS!V112-BAJAS!U101+MIG_IN!U101-MIG_OUT!U101</f>
        <v>0</v>
      </c>
      <c r="T101" s="97">
        <f>+ALTAS!W112-BAJAS!V101+MIG_IN!V101-MIG_OUT!V101</f>
        <v>0</v>
      </c>
      <c r="U101" s="97">
        <f>+ALTAS!X112-BAJAS!W101+MIG_IN!W101-MIG_OUT!W101</f>
        <v>0</v>
      </c>
      <c r="V101" s="97">
        <f>+ALTAS!Y112-BAJAS!X101+MIG_IN!X101-MIG_OUT!X101</f>
        <v>0</v>
      </c>
      <c r="W101" s="97">
        <f>+ALTAS!Z112-BAJAS!Y101+MIG_IN!Y101-MIG_OUT!Y101</f>
        <v>0</v>
      </c>
      <c r="X101" s="97">
        <f>+ALTAS!AA112-BAJAS!Z101+MIG_IN!Z101-MIG_OUT!Z101</f>
        <v>0</v>
      </c>
      <c r="Y101" s="97">
        <f>+ALTAS!AB112-BAJAS!AA101+MIG_IN!AA101-MIG_OUT!AA101</f>
        <v>0</v>
      </c>
      <c r="Z101" s="97">
        <f>+ALTAS!AC112-BAJAS!AB101+MIG_IN!AB101-MIG_OUT!AB101</f>
        <v>0</v>
      </c>
      <c r="AA101" s="97">
        <f>+ALTAS!AD112-BAJAS!AC101+MIG_IN!AC101-MIG_OUT!AC101</f>
        <v>0</v>
      </c>
      <c r="AB101" s="97">
        <f>+ALTAS!AE112-BAJAS!AD101+MIG_IN!AD101-MIG_OUT!AD101</f>
        <v>0</v>
      </c>
      <c r="AC101" s="97">
        <f>+ALTAS!AF112-BAJAS!AE101+MIG_IN!AE101-MIG_OUT!AE101</f>
        <v>0</v>
      </c>
      <c r="AD101" s="100">
        <f t="shared" ref="AD101:AD108" si="80">+SUM(E101:P101)</f>
        <v>1</v>
      </c>
      <c r="AE101" s="101">
        <f t="shared" ref="AE101:AE108" si="81">+SUM(Q101:AB101)</f>
        <v>0</v>
      </c>
      <c r="AF101" s="1"/>
      <c r="AG101" s="124">
        <f>+SUMIF($M$1:$AB$1,"REAL",M101:AB101)</f>
        <v>1</v>
      </c>
      <c r="AH101" s="1"/>
      <c r="AI101" s="1"/>
      <c r="AJ101" s="19"/>
      <c r="AK101" s="19"/>
      <c r="AL101" s="19"/>
      <c r="AM101" s="19"/>
      <c r="AN101" s="19"/>
      <c r="AO101" s="19"/>
      <c r="AP101" s="19"/>
      <c r="AQ101" s="19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44"/>
      <c r="BI101" s="59"/>
    </row>
    <row r="102" spans="1:61">
      <c r="A102" s="235"/>
      <c r="B102" s="223"/>
      <c r="C102" s="225"/>
      <c r="D102" s="11" t="s">
        <v>88</v>
      </c>
      <c r="E102" s="34"/>
      <c r="F102" s="34"/>
      <c r="G102" s="34"/>
      <c r="H102" s="34"/>
      <c r="I102" s="34"/>
      <c r="J102" s="34"/>
      <c r="K102" s="34"/>
      <c r="L102" s="34"/>
      <c r="M102" s="98">
        <f>+ALTAS!P113-BAJAS!O80+MIG_IN!O102-MIG_OUT!O77</f>
        <v>0</v>
      </c>
      <c r="N102" s="98">
        <f>+ALTAS!Q113-BAJAS!P102+MIG_IN!P102-MIG_OUT!P102</f>
        <v>0</v>
      </c>
      <c r="O102" s="98">
        <f>+ALTAS!R113-BAJAS!Q102+MIG_IN!Q102-MIG_OUT!Q102</f>
        <v>0</v>
      </c>
      <c r="P102" s="98">
        <f>+ALTAS!S113-BAJAS!R102+MIG_IN!R102-MIG_OUT!R102</f>
        <v>2</v>
      </c>
      <c r="Q102" s="98">
        <f>+ALTAS!T113-BAJAS!S102+MIG_IN!S102-MIG_OUT!S102</f>
        <v>0</v>
      </c>
      <c r="R102" s="98">
        <f>+ALTAS!U113-BAJAS!T102+MIG_IN!T102-MIG_OUT!T102</f>
        <v>0</v>
      </c>
      <c r="S102" s="98">
        <f>+ALTAS!V113-BAJAS!U102+MIG_IN!U102-MIG_OUT!U102</f>
        <v>0</v>
      </c>
      <c r="T102" s="98">
        <f>+ALTAS!W113-BAJAS!V102+MIG_IN!V102-MIG_OUT!V102</f>
        <v>0</v>
      </c>
      <c r="U102" s="98">
        <f>+ALTAS!X113-BAJAS!W102+MIG_IN!W102-MIG_OUT!W102</f>
        <v>0</v>
      </c>
      <c r="V102" s="98">
        <f>+ALTAS!Y113-BAJAS!X102+MIG_IN!X102-MIG_OUT!X102</f>
        <v>0</v>
      </c>
      <c r="W102" s="98">
        <f>+ALTAS!Z113-BAJAS!Y102+MIG_IN!Y102-MIG_OUT!Y102</f>
        <v>0</v>
      </c>
      <c r="X102" s="98">
        <f>+ALTAS!AA113-BAJAS!Z102+MIG_IN!Z102-MIG_OUT!Z102</f>
        <v>0</v>
      </c>
      <c r="Y102" s="98">
        <f>+ALTAS!AB113-BAJAS!AA102+MIG_IN!AA102-MIG_OUT!AA102</f>
        <v>0</v>
      </c>
      <c r="Z102" s="98">
        <f>+ALTAS!AC113-BAJAS!AB102+MIG_IN!AB102-MIG_OUT!AB102</f>
        <v>0</v>
      </c>
      <c r="AA102" s="98">
        <f>+ALTAS!AD113-BAJAS!AC102+MIG_IN!AC102-MIG_OUT!AC102</f>
        <v>0</v>
      </c>
      <c r="AB102" s="98">
        <f>+ALTAS!AE113-BAJAS!AD102+MIG_IN!AD102-MIG_OUT!AD102</f>
        <v>0</v>
      </c>
      <c r="AC102" s="98">
        <f>+ALTAS!AF113-BAJAS!AE102+MIG_IN!AE102-MIG_OUT!AE102</f>
        <v>0</v>
      </c>
      <c r="AD102" s="102">
        <f t="shared" si="80"/>
        <v>2</v>
      </c>
      <c r="AE102" s="103">
        <f t="shared" si="81"/>
        <v>0</v>
      </c>
      <c r="AG102" s="124">
        <f>+SUMIF($M$1:$AB$1,"REAL",M102:AB102)</f>
        <v>2</v>
      </c>
      <c r="AJ102" s="34"/>
      <c r="AK102" s="34"/>
      <c r="AL102" s="34"/>
      <c r="AM102" s="34"/>
      <c r="AN102" s="34"/>
      <c r="AO102" s="34"/>
      <c r="AP102" s="34"/>
      <c r="AQ102" s="34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45"/>
      <c r="BI102" s="46"/>
    </row>
    <row r="103" spans="1:61">
      <c r="A103" s="235"/>
      <c r="B103" s="223"/>
      <c r="C103" s="225"/>
      <c r="D103" s="12" t="s">
        <v>76</v>
      </c>
      <c r="E103" s="35"/>
      <c r="F103" s="35"/>
      <c r="G103" s="35"/>
      <c r="H103" s="35"/>
      <c r="I103" s="35"/>
      <c r="J103" s="35"/>
      <c r="K103" s="35"/>
      <c r="L103" s="35"/>
      <c r="M103" s="99">
        <f>+ALTAS!P114-BAJAS!O81+MIG_IN!O103-MIG_OUT!O78</f>
        <v>0</v>
      </c>
      <c r="N103" s="99">
        <f>+ALTAS!Q114-BAJAS!P103+MIG_IN!P103-MIG_OUT!P103</f>
        <v>0</v>
      </c>
      <c r="O103" s="99">
        <f>+ALTAS!R114-BAJAS!Q103+MIG_IN!Q103-MIG_OUT!Q103</f>
        <v>0</v>
      </c>
      <c r="P103" s="99">
        <f>+ALTAS!S114-BAJAS!R103+MIG_IN!R103-MIG_OUT!R103</f>
        <v>0</v>
      </c>
      <c r="Q103" s="99">
        <f>+ALTAS!T114-BAJAS!S103+MIG_IN!S103-MIG_OUT!S103</f>
        <v>0</v>
      </c>
      <c r="R103" s="99">
        <f>+ALTAS!U114-BAJAS!T103+MIG_IN!T103-MIG_OUT!T103</f>
        <v>0</v>
      </c>
      <c r="S103" s="99">
        <f>+ALTAS!V114-BAJAS!U103+MIG_IN!U103-MIG_OUT!U103</f>
        <v>0</v>
      </c>
      <c r="T103" s="99">
        <f>+ALTAS!W114-BAJAS!V103+MIG_IN!V103-MIG_OUT!V103</f>
        <v>0</v>
      </c>
      <c r="U103" s="99">
        <f>+ALTAS!X114-BAJAS!W103+MIG_IN!W103-MIG_OUT!W103</f>
        <v>0</v>
      </c>
      <c r="V103" s="99">
        <f>+ALTAS!Y114-BAJAS!X103+MIG_IN!X103-MIG_OUT!X103</f>
        <v>0</v>
      </c>
      <c r="W103" s="99">
        <f>+ALTAS!Z114-BAJAS!Y103+MIG_IN!Y103-MIG_OUT!Y103</f>
        <v>0</v>
      </c>
      <c r="X103" s="99">
        <f>+ALTAS!AA114-BAJAS!Z103+MIG_IN!Z103-MIG_OUT!Z103</f>
        <v>0</v>
      </c>
      <c r="Y103" s="99">
        <f>+ALTAS!AB114-BAJAS!AA103+MIG_IN!AA103-MIG_OUT!AA103</f>
        <v>0</v>
      </c>
      <c r="Z103" s="99">
        <f>+ALTAS!AC114-BAJAS!AB103+MIG_IN!AB103-MIG_OUT!AB103</f>
        <v>0</v>
      </c>
      <c r="AA103" s="99">
        <f>+ALTAS!AD114-BAJAS!AC103+MIG_IN!AC103-MIG_OUT!AC103</f>
        <v>0</v>
      </c>
      <c r="AB103" s="99">
        <f>+ALTAS!AE114-BAJAS!AD103+MIG_IN!AD103-MIG_OUT!AD103</f>
        <v>0</v>
      </c>
      <c r="AC103" s="99">
        <f>+ALTAS!AF114-BAJAS!AE103+MIG_IN!AE103-MIG_OUT!AE103</f>
        <v>0</v>
      </c>
      <c r="AD103" s="104">
        <f t="shared" si="80"/>
        <v>0</v>
      </c>
      <c r="AE103" s="105">
        <f t="shared" si="81"/>
        <v>0</v>
      </c>
      <c r="AJ103" s="35"/>
      <c r="AK103" s="35"/>
      <c r="AL103" s="35"/>
      <c r="AM103" s="35"/>
      <c r="AN103" s="35"/>
      <c r="AO103" s="35"/>
      <c r="AP103" s="35"/>
      <c r="AQ103" s="35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47"/>
      <c r="BI103" s="48"/>
    </row>
    <row r="104" spans="1:61">
      <c r="A104" s="235"/>
      <c r="B104" s="223"/>
      <c r="C104" s="225"/>
      <c r="D104" s="12" t="s">
        <v>55</v>
      </c>
      <c r="E104" s="35"/>
      <c r="F104" s="35"/>
      <c r="G104" s="35"/>
      <c r="H104" s="35"/>
      <c r="I104" s="35"/>
      <c r="J104" s="35"/>
      <c r="K104" s="35"/>
      <c r="L104" s="35"/>
      <c r="M104" s="99">
        <f>+ALTAS!P115-BAJAS!O82+MIG_IN!O104-MIG_OUT!O79</f>
        <v>0</v>
      </c>
      <c r="N104" s="99">
        <f>+ALTAS!Q115-BAJAS!P104+MIG_IN!P104-MIG_OUT!P104</f>
        <v>0</v>
      </c>
      <c r="O104" s="99">
        <f>+ALTAS!R115-BAJAS!Q104+MIG_IN!Q104-MIG_OUT!Q104</f>
        <v>0</v>
      </c>
      <c r="P104" s="99">
        <f>+ALTAS!S115-BAJAS!R104+MIG_IN!R104-MIG_OUT!R104</f>
        <v>1</v>
      </c>
      <c r="Q104" s="99">
        <f>+ALTAS!T115-BAJAS!S104+MIG_IN!S104-MIG_OUT!S104</f>
        <v>0</v>
      </c>
      <c r="R104" s="99">
        <f>+ALTAS!U115-BAJAS!T104+MIG_IN!T104-MIG_OUT!T104</f>
        <v>0</v>
      </c>
      <c r="S104" s="99">
        <f>+ALTAS!V115-BAJAS!U104+MIG_IN!U104-MIG_OUT!U104</f>
        <v>0</v>
      </c>
      <c r="T104" s="99">
        <f>+ALTAS!W115-BAJAS!V104+MIG_IN!V104-MIG_OUT!V104</f>
        <v>0</v>
      </c>
      <c r="U104" s="99">
        <f>+ALTAS!X115-BAJAS!W104+MIG_IN!W104-MIG_OUT!W104</f>
        <v>0</v>
      </c>
      <c r="V104" s="99">
        <f>+ALTAS!Y115-BAJAS!X104+MIG_IN!X104-MIG_OUT!X104</f>
        <v>0</v>
      </c>
      <c r="W104" s="99">
        <f>+ALTAS!Z115-BAJAS!Y104+MIG_IN!Y104-MIG_OUT!Y104</f>
        <v>0</v>
      </c>
      <c r="X104" s="99">
        <f>+ALTAS!AA115-BAJAS!Z104+MIG_IN!Z104-MIG_OUT!Z104</f>
        <v>0</v>
      </c>
      <c r="Y104" s="99">
        <f>+ALTAS!AB115-BAJAS!AA104+MIG_IN!AA104-MIG_OUT!AA104</f>
        <v>0</v>
      </c>
      <c r="Z104" s="99">
        <f>+ALTAS!AC115-BAJAS!AB104+MIG_IN!AB104-MIG_OUT!AB104</f>
        <v>0</v>
      </c>
      <c r="AA104" s="99">
        <f>+ALTAS!AD115-BAJAS!AC104+MIG_IN!AC104-MIG_OUT!AC104</f>
        <v>0</v>
      </c>
      <c r="AB104" s="99">
        <f>+ALTAS!AE115-BAJAS!AD104+MIG_IN!AD104-MIG_OUT!AD104</f>
        <v>0</v>
      </c>
      <c r="AC104" s="99">
        <f>+ALTAS!AF115-BAJAS!AE104+MIG_IN!AE104-MIG_OUT!AE104</f>
        <v>0</v>
      </c>
      <c r="AD104" s="104">
        <f t="shared" si="80"/>
        <v>1</v>
      </c>
      <c r="AE104" s="105">
        <f t="shared" si="81"/>
        <v>0</v>
      </c>
      <c r="AJ104" s="35"/>
      <c r="AK104" s="35"/>
      <c r="AL104" s="35"/>
      <c r="AM104" s="35"/>
      <c r="AN104" s="35"/>
      <c r="AO104" s="35"/>
      <c r="AP104" s="35"/>
      <c r="AQ104" s="35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47"/>
      <c r="BI104" s="48"/>
    </row>
    <row r="105" spans="1:61">
      <c r="A105" s="235"/>
      <c r="B105" s="223"/>
      <c r="C105" s="225"/>
      <c r="D105" s="12" t="s">
        <v>56</v>
      </c>
      <c r="E105" s="35"/>
      <c r="F105" s="35"/>
      <c r="G105" s="35"/>
      <c r="H105" s="35"/>
      <c r="I105" s="35"/>
      <c r="J105" s="35"/>
      <c r="K105" s="35"/>
      <c r="L105" s="35"/>
      <c r="M105" s="99">
        <f>+ALTAS!P116-BAJAS!O83+MIG_IN!O105-MIG_OUT!O80</f>
        <v>0</v>
      </c>
      <c r="N105" s="99">
        <f>+ALTAS!Q116-BAJAS!P105+MIG_IN!P105-MIG_OUT!P105</f>
        <v>0</v>
      </c>
      <c r="O105" s="99">
        <f>+ALTAS!R116-BAJAS!Q105+MIG_IN!Q105-MIG_OUT!Q105</f>
        <v>0</v>
      </c>
      <c r="P105" s="99">
        <f>+ALTAS!S116-BAJAS!R105+MIG_IN!R105-MIG_OUT!R105</f>
        <v>0</v>
      </c>
      <c r="Q105" s="99">
        <f>+ALTAS!T116-BAJAS!S105+MIG_IN!S105-MIG_OUT!S105</f>
        <v>0</v>
      </c>
      <c r="R105" s="99">
        <f>+ALTAS!U116-BAJAS!T105+MIG_IN!T105-MIG_OUT!T105</f>
        <v>0</v>
      </c>
      <c r="S105" s="99">
        <f>+ALTAS!V116-BAJAS!U105+MIG_IN!U105-MIG_OUT!U105</f>
        <v>0</v>
      </c>
      <c r="T105" s="99">
        <f>+ALTAS!W116-BAJAS!V105+MIG_IN!V105-MIG_OUT!V105</f>
        <v>0</v>
      </c>
      <c r="U105" s="99">
        <f>+ALTAS!X116-BAJAS!W105+MIG_IN!W105-MIG_OUT!W105</f>
        <v>0</v>
      </c>
      <c r="V105" s="99">
        <f>+ALTAS!Y116-BAJAS!X105+MIG_IN!X105-MIG_OUT!X105</f>
        <v>0</v>
      </c>
      <c r="W105" s="99">
        <f>+ALTAS!Z116-BAJAS!Y105+MIG_IN!Y105-MIG_OUT!Y105</f>
        <v>0</v>
      </c>
      <c r="X105" s="99">
        <f>+ALTAS!AA116-BAJAS!Z105+MIG_IN!Z105-MIG_OUT!Z105</f>
        <v>0</v>
      </c>
      <c r="Y105" s="99">
        <f>+ALTAS!AB116-BAJAS!AA105+MIG_IN!AA105-MIG_OUT!AA105</f>
        <v>0</v>
      </c>
      <c r="Z105" s="99">
        <f>+ALTAS!AC116-BAJAS!AB105+MIG_IN!AB105-MIG_OUT!AB105</f>
        <v>0</v>
      </c>
      <c r="AA105" s="99">
        <f>+ALTAS!AD116-BAJAS!AC105+MIG_IN!AC105-MIG_OUT!AC105</f>
        <v>0</v>
      </c>
      <c r="AB105" s="99">
        <f>+ALTAS!AE116-BAJAS!AD105+MIG_IN!AD105-MIG_OUT!AD105</f>
        <v>0</v>
      </c>
      <c r="AC105" s="99">
        <f>+ALTAS!AF116-BAJAS!AE105+MIG_IN!AE105-MIG_OUT!AE105</f>
        <v>0</v>
      </c>
      <c r="AD105" s="104">
        <f t="shared" si="80"/>
        <v>0</v>
      </c>
      <c r="AE105" s="105">
        <f t="shared" si="81"/>
        <v>0</v>
      </c>
      <c r="AJ105" s="35"/>
      <c r="AK105" s="35"/>
      <c r="AL105" s="35"/>
      <c r="AM105" s="35"/>
      <c r="AN105" s="35"/>
      <c r="AO105" s="35"/>
      <c r="AP105" s="35"/>
      <c r="AQ105" s="35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47"/>
      <c r="BI105" s="48"/>
    </row>
    <row r="106" spans="1:61">
      <c r="A106" s="235"/>
      <c r="B106" s="223"/>
      <c r="C106" s="225"/>
      <c r="D106" s="12" t="s">
        <v>57</v>
      </c>
      <c r="E106" s="35"/>
      <c r="F106" s="35"/>
      <c r="G106" s="35"/>
      <c r="H106" s="35"/>
      <c r="I106" s="35"/>
      <c r="J106" s="35"/>
      <c r="K106" s="35"/>
      <c r="L106" s="35"/>
      <c r="M106" s="99">
        <f>+ALTAS!P117-BAJAS!O84+MIG_IN!O106-MIG_OUT!O81</f>
        <v>0</v>
      </c>
      <c r="N106" s="99">
        <f>+ALTAS!Q117-BAJAS!P106+MIG_IN!P106-MIG_OUT!P106</f>
        <v>0</v>
      </c>
      <c r="O106" s="99">
        <f>+ALTAS!R117-BAJAS!Q106+MIG_IN!Q106-MIG_OUT!Q106</f>
        <v>0</v>
      </c>
      <c r="P106" s="99">
        <f>+ALTAS!S117-BAJAS!R106+MIG_IN!R106-MIG_OUT!R106</f>
        <v>1</v>
      </c>
      <c r="Q106" s="99">
        <f>+ALTAS!T117-BAJAS!S106+MIG_IN!S106-MIG_OUT!S106</f>
        <v>0</v>
      </c>
      <c r="R106" s="99">
        <f>+ALTAS!U117-BAJAS!T106+MIG_IN!T106-MIG_OUT!T106</f>
        <v>0</v>
      </c>
      <c r="S106" s="99">
        <f>+ALTAS!V117-BAJAS!U106+MIG_IN!U106-MIG_OUT!U106</f>
        <v>0</v>
      </c>
      <c r="T106" s="99">
        <f>+ALTAS!W117-BAJAS!V106+MIG_IN!V106-MIG_OUT!V106</f>
        <v>0</v>
      </c>
      <c r="U106" s="99">
        <f>+ALTAS!X117-BAJAS!W106+MIG_IN!W106-MIG_OUT!W106</f>
        <v>0</v>
      </c>
      <c r="V106" s="99">
        <f>+ALTAS!Y117-BAJAS!X106+MIG_IN!X106-MIG_OUT!X106</f>
        <v>0</v>
      </c>
      <c r="W106" s="99">
        <f>+ALTAS!Z117-BAJAS!Y106+MIG_IN!Y106-MIG_OUT!Y106</f>
        <v>0</v>
      </c>
      <c r="X106" s="99">
        <f>+ALTAS!AA117-BAJAS!Z106+MIG_IN!Z106-MIG_OUT!Z106</f>
        <v>0</v>
      </c>
      <c r="Y106" s="99">
        <f>+ALTAS!AB117-BAJAS!AA106+MIG_IN!AA106-MIG_OUT!AA106</f>
        <v>0</v>
      </c>
      <c r="Z106" s="99">
        <f>+ALTAS!AC117-BAJAS!AB106+MIG_IN!AB106-MIG_OUT!AB106</f>
        <v>0</v>
      </c>
      <c r="AA106" s="99">
        <f>+ALTAS!AD117-BAJAS!AC106+MIG_IN!AC106-MIG_OUT!AC106</f>
        <v>0</v>
      </c>
      <c r="AB106" s="99">
        <f>+ALTAS!AE117-BAJAS!AD106+MIG_IN!AD106-MIG_OUT!AD106</f>
        <v>0</v>
      </c>
      <c r="AC106" s="99">
        <f>+ALTAS!AF117-BAJAS!AE106+MIG_IN!AE106-MIG_OUT!AE106</f>
        <v>0</v>
      </c>
      <c r="AD106" s="104">
        <f t="shared" si="80"/>
        <v>1</v>
      </c>
      <c r="AE106" s="105">
        <f t="shared" si="81"/>
        <v>0</v>
      </c>
      <c r="AJ106" s="35"/>
      <c r="AK106" s="35"/>
      <c r="AL106" s="35"/>
      <c r="AM106" s="35"/>
      <c r="AN106" s="35"/>
      <c r="AO106" s="35"/>
      <c r="AP106" s="35"/>
      <c r="AQ106" s="35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47"/>
      <c r="BI106" s="48"/>
    </row>
    <row r="107" spans="1:61">
      <c r="A107" s="235"/>
      <c r="B107" s="223"/>
      <c r="C107" s="225"/>
      <c r="D107" s="12" t="s">
        <v>75</v>
      </c>
      <c r="E107" s="35"/>
      <c r="F107" s="35"/>
      <c r="G107" s="35"/>
      <c r="H107" s="35"/>
      <c r="I107" s="35"/>
      <c r="J107" s="35"/>
      <c r="K107" s="35"/>
      <c r="L107" s="35"/>
      <c r="M107" s="99">
        <f>+ALTAS!P119-BAJAS!O85+MIG_IN!O107-MIG_OUT!O82</f>
        <v>0</v>
      </c>
      <c r="N107" s="99">
        <f>+ALTAS!Q119-BAJAS!P107+MIG_IN!P107-MIG_OUT!P107</f>
        <v>0</v>
      </c>
      <c r="O107" s="99">
        <f>+ALTAS!R119-BAJAS!Q107+MIG_IN!Q107-MIG_OUT!Q107</f>
        <v>0</v>
      </c>
      <c r="P107" s="99">
        <f>+ALTAS!S119-BAJAS!R107+MIG_IN!R107-MIG_OUT!R107</f>
        <v>0</v>
      </c>
      <c r="Q107" s="99">
        <f>+ALTAS!T119-BAJAS!S107+MIG_IN!S107-MIG_OUT!S107</f>
        <v>0</v>
      </c>
      <c r="R107" s="99">
        <f>+ALTAS!U119-BAJAS!T107+MIG_IN!T107-MIG_OUT!T107</f>
        <v>0</v>
      </c>
      <c r="S107" s="99">
        <f>+ALTAS!V119-BAJAS!U107+MIG_IN!U107-MIG_OUT!U107</f>
        <v>0</v>
      </c>
      <c r="T107" s="99">
        <f>+ALTAS!W119-BAJAS!V107+MIG_IN!V107-MIG_OUT!V107</f>
        <v>0</v>
      </c>
      <c r="U107" s="99">
        <f>+ALTAS!X119-BAJAS!W107+MIG_IN!W107-MIG_OUT!W107</f>
        <v>0</v>
      </c>
      <c r="V107" s="99">
        <f>+ALTAS!Y119-BAJAS!X107+MIG_IN!X107-MIG_OUT!X107</f>
        <v>0</v>
      </c>
      <c r="W107" s="99">
        <f>+ALTAS!Z119-BAJAS!Y107+MIG_IN!Y107-MIG_OUT!Y107</f>
        <v>0</v>
      </c>
      <c r="X107" s="99">
        <f>+ALTAS!AA119-BAJAS!Z107+MIG_IN!Z107-MIG_OUT!Z107</f>
        <v>0</v>
      </c>
      <c r="Y107" s="99">
        <f>+ALTAS!AB119-BAJAS!AA107+MIG_IN!AA107-MIG_OUT!AA107</f>
        <v>0</v>
      </c>
      <c r="Z107" s="99">
        <f>+ALTAS!AC119-BAJAS!AB107+MIG_IN!AB107-MIG_OUT!AB107</f>
        <v>0</v>
      </c>
      <c r="AA107" s="99">
        <f>+ALTAS!AD119-BAJAS!AC107+MIG_IN!AC107-MIG_OUT!AC107</f>
        <v>0</v>
      </c>
      <c r="AB107" s="99">
        <f>+ALTAS!AE119-BAJAS!AD107+MIG_IN!AD107-MIG_OUT!AD107</f>
        <v>0</v>
      </c>
      <c r="AC107" s="99">
        <f>+ALTAS!AF119-BAJAS!AE107+MIG_IN!AE107-MIG_OUT!AE107</f>
        <v>0</v>
      </c>
      <c r="AD107" s="104">
        <f t="shared" si="80"/>
        <v>0</v>
      </c>
      <c r="AE107" s="105">
        <f t="shared" si="81"/>
        <v>0</v>
      </c>
      <c r="AJ107" s="35"/>
      <c r="AK107" s="35"/>
      <c r="AL107" s="35"/>
      <c r="AM107" s="35"/>
      <c r="AN107" s="35"/>
      <c r="AO107" s="35"/>
      <c r="AP107" s="35"/>
      <c r="AQ107" s="35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47"/>
      <c r="BI107" s="48"/>
    </row>
    <row r="108" spans="1:61">
      <c r="A108" s="235"/>
      <c r="B108" s="223"/>
      <c r="C108" s="225"/>
      <c r="D108" s="12" t="s">
        <v>78</v>
      </c>
      <c r="E108" s="35"/>
      <c r="F108" s="35"/>
      <c r="G108" s="35"/>
      <c r="H108" s="35"/>
      <c r="I108" s="35"/>
      <c r="J108" s="35"/>
      <c r="K108" s="35"/>
      <c r="L108" s="35"/>
      <c r="M108" s="99">
        <f>+ALTAS!P120-BAJAS!O86+MIG_IN!O108-MIG_OUT!O83</f>
        <v>0</v>
      </c>
      <c r="N108" s="99">
        <f>+ALTAS!Q120-BAJAS!P108+MIG_IN!P108-MIG_OUT!P108</f>
        <v>0</v>
      </c>
      <c r="O108" s="99">
        <f>+ALTAS!R120-BAJAS!Q108+MIG_IN!Q108-MIG_OUT!Q108</f>
        <v>0</v>
      </c>
      <c r="P108" s="99">
        <f>+ALTAS!S120-BAJAS!R108+MIG_IN!R108-MIG_OUT!R108</f>
        <v>0</v>
      </c>
      <c r="Q108" s="99">
        <f>+ALTAS!T120-BAJAS!S108+MIG_IN!S108-MIG_OUT!S108</f>
        <v>0</v>
      </c>
      <c r="R108" s="99">
        <f>+ALTAS!U120-BAJAS!T108+MIG_IN!T108-MIG_OUT!T108</f>
        <v>0</v>
      </c>
      <c r="S108" s="99">
        <f>+ALTAS!V120-BAJAS!U108+MIG_IN!U108-MIG_OUT!U108</f>
        <v>0</v>
      </c>
      <c r="T108" s="99">
        <f>+ALTAS!W120-BAJAS!V108+MIG_IN!V108-MIG_OUT!V108</f>
        <v>0</v>
      </c>
      <c r="U108" s="99">
        <f>+ALTAS!X120-BAJAS!W108+MIG_IN!W108-MIG_OUT!W108</f>
        <v>0</v>
      </c>
      <c r="V108" s="99">
        <f>+ALTAS!Y120-BAJAS!X108+MIG_IN!X108-MIG_OUT!X108</f>
        <v>0</v>
      </c>
      <c r="W108" s="99">
        <f>+ALTAS!Z120-BAJAS!Y108+MIG_IN!Y108-MIG_OUT!Y108</f>
        <v>0</v>
      </c>
      <c r="X108" s="99">
        <f>+ALTAS!AA120-BAJAS!Z108+MIG_IN!Z108-MIG_OUT!Z108</f>
        <v>0</v>
      </c>
      <c r="Y108" s="99">
        <f>+ALTAS!AB120-BAJAS!AA108+MIG_IN!AA108-MIG_OUT!AA108</f>
        <v>0</v>
      </c>
      <c r="Z108" s="99">
        <f>+ALTAS!AC120-BAJAS!AB108+MIG_IN!AB108-MIG_OUT!AB108</f>
        <v>0</v>
      </c>
      <c r="AA108" s="99">
        <f>+ALTAS!AD120-BAJAS!AC108+MIG_IN!AC108-MIG_OUT!AC108</f>
        <v>0</v>
      </c>
      <c r="AB108" s="99">
        <f>+ALTAS!AE120-BAJAS!AD108+MIG_IN!AD108-MIG_OUT!AD108</f>
        <v>0</v>
      </c>
      <c r="AC108" s="99">
        <f>+ALTAS!AF120-BAJAS!AE108+MIG_IN!AE108-MIG_OUT!AE108</f>
        <v>0</v>
      </c>
      <c r="AD108" s="104">
        <f t="shared" si="80"/>
        <v>0</v>
      </c>
      <c r="AE108" s="105">
        <f t="shared" si="81"/>
        <v>0</v>
      </c>
      <c r="AJ108" s="35"/>
      <c r="AK108" s="35"/>
      <c r="AL108" s="35"/>
      <c r="AM108" s="35"/>
      <c r="AN108" s="35"/>
      <c r="AO108" s="35"/>
      <c r="AP108" s="35"/>
      <c r="AQ108" s="35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47"/>
      <c r="BI108" s="48"/>
    </row>
    <row r="109" spans="1:61">
      <c r="A109" s="235"/>
      <c r="B109" s="223"/>
      <c r="C109" s="225"/>
      <c r="D109" s="12" t="s">
        <v>95</v>
      </c>
      <c r="E109" s="35"/>
      <c r="F109" s="35"/>
      <c r="G109" s="35"/>
      <c r="H109" s="35"/>
      <c r="I109" s="35"/>
      <c r="J109" s="35"/>
      <c r="K109" s="35"/>
      <c r="L109" s="35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104"/>
      <c r="AE109" s="105"/>
      <c r="AJ109" s="35"/>
      <c r="AK109" s="35"/>
      <c r="AL109" s="35"/>
      <c r="AM109" s="35"/>
      <c r="AN109" s="35"/>
      <c r="AO109" s="35"/>
      <c r="AP109" s="35"/>
      <c r="AQ109" s="35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47"/>
      <c r="BI109" s="48"/>
    </row>
    <row r="110" spans="1:61">
      <c r="A110" s="235"/>
      <c r="B110" s="223"/>
      <c r="C110" s="225"/>
      <c r="D110" s="12" t="s">
        <v>96</v>
      </c>
      <c r="E110" s="35"/>
      <c r="F110" s="35"/>
      <c r="G110" s="35"/>
      <c r="H110" s="35"/>
      <c r="I110" s="35"/>
      <c r="J110" s="35"/>
      <c r="K110" s="35"/>
      <c r="L110" s="35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104"/>
      <c r="AE110" s="105"/>
      <c r="AJ110" s="35"/>
      <c r="AK110" s="35"/>
      <c r="AL110" s="35"/>
      <c r="AM110" s="35"/>
      <c r="AN110" s="35"/>
      <c r="AO110" s="35"/>
      <c r="AP110" s="35"/>
      <c r="AQ110" s="35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47"/>
      <c r="BI110" s="48"/>
    </row>
    <row r="111" spans="1:61">
      <c r="A111" s="235"/>
      <c r="B111" s="223"/>
      <c r="C111" s="225"/>
      <c r="D111" s="13" t="s">
        <v>90</v>
      </c>
      <c r="E111" s="36"/>
      <c r="F111" s="36"/>
      <c r="G111" s="36"/>
      <c r="H111" s="36"/>
      <c r="I111" s="36"/>
      <c r="J111" s="36"/>
      <c r="K111" s="36"/>
      <c r="L111" s="36"/>
      <c r="M111" s="36" t="str">
        <f t="shared" ref="M111:AE111" si="82">+IFERROR(M102/M101,"")</f>
        <v/>
      </c>
      <c r="N111" s="36" t="str">
        <f t="shared" si="82"/>
        <v/>
      </c>
      <c r="O111" s="36" t="str">
        <f t="shared" si="82"/>
        <v/>
      </c>
      <c r="P111" s="36">
        <f t="shared" si="82"/>
        <v>2</v>
      </c>
      <c r="Q111" s="36" t="str">
        <f t="shared" si="82"/>
        <v/>
      </c>
      <c r="R111" s="36" t="str">
        <f t="shared" si="82"/>
        <v/>
      </c>
      <c r="S111" s="36" t="str">
        <f t="shared" si="82"/>
        <v/>
      </c>
      <c r="T111" s="36" t="str">
        <f t="shared" si="82"/>
        <v/>
      </c>
      <c r="U111" s="36" t="str">
        <f t="shared" si="82"/>
        <v/>
      </c>
      <c r="V111" s="36" t="str">
        <f t="shared" si="82"/>
        <v/>
      </c>
      <c r="W111" s="36" t="str">
        <f t="shared" ref="W111" si="83">+IFERROR(W102/W101,"")</f>
        <v/>
      </c>
      <c r="X111" s="36" t="str">
        <f t="shared" si="82"/>
        <v/>
      </c>
      <c r="Y111" s="36" t="str">
        <f t="shared" si="82"/>
        <v/>
      </c>
      <c r="Z111" s="36" t="str">
        <f t="shared" si="82"/>
        <v/>
      </c>
      <c r="AA111" s="36" t="str">
        <f t="shared" si="82"/>
        <v/>
      </c>
      <c r="AB111" s="36" t="str">
        <f t="shared" si="82"/>
        <v/>
      </c>
      <c r="AC111" s="36" t="str">
        <f t="shared" ref="AC111" si="84">+IFERROR(AC102/AC101,"")</f>
        <v/>
      </c>
      <c r="AD111" s="49">
        <f t="shared" si="82"/>
        <v>2</v>
      </c>
      <c r="AE111" s="50" t="str">
        <f t="shared" si="82"/>
        <v/>
      </c>
      <c r="AJ111" s="36"/>
      <c r="AK111" s="36"/>
      <c r="AL111" s="36"/>
      <c r="AM111" s="36"/>
      <c r="AN111" s="36"/>
      <c r="AO111" s="36"/>
      <c r="AP111" s="36"/>
      <c r="AQ111" s="36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49"/>
      <c r="BI111" s="50"/>
    </row>
    <row r="112" spans="1:61">
      <c r="A112" s="235"/>
      <c r="B112" s="223"/>
      <c r="C112" s="225" t="s">
        <v>49</v>
      </c>
      <c r="D112" s="10" t="s">
        <v>40</v>
      </c>
      <c r="E112" s="19"/>
      <c r="F112" s="19"/>
      <c r="G112" s="19"/>
      <c r="H112" s="19"/>
      <c r="I112" s="19"/>
      <c r="J112" s="19"/>
      <c r="K112" s="19"/>
      <c r="L112" s="19"/>
      <c r="M112" s="97">
        <f>+ALTAS!P124-BAJAS!O90+MIG_IN!O112-MIG_OUT!O87</f>
        <v>0</v>
      </c>
      <c r="N112" s="97">
        <f>+ALTAS!Q124-BAJAS!P112+MIG_IN!P112-MIG_OUT!P112</f>
        <v>0</v>
      </c>
      <c r="O112" s="97">
        <f>+ALTAS!R124-BAJAS!Q112+MIG_IN!Q112-MIG_OUT!Q112</f>
        <v>0</v>
      </c>
      <c r="P112" s="97">
        <f>+ALTAS!S124-BAJAS!R112+MIG_IN!R112-MIG_OUT!R112</f>
        <v>2</v>
      </c>
      <c r="Q112" s="97">
        <f>+ALTAS!T124-BAJAS!S112+MIG_IN!S112-MIG_OUT!S112</f>
        <v>2</v>
      </c>
      <c r="R112" s="97">
        <f>+ALTAS!U124-BAJAS!T112+MIG_IN!T112-MIG_OUT!T112</f>
        <v>0</v>
      </c>
      <c r="S112" s="97">
        <f>+ALTAS!V124-BAJAS!U112+MIG_IN!U112-MIG_OUT!U112</f>
        <v>0</v>
      </c>
      <c r="T112" s="97">
        <f>+ALTAS!W124-BAJAS!V112+MIG_IN!V112-MIG_OUT!V112</f>
        <v>0</v>
      </c>
      <c r="U112" s="97">
        <f>+ALTAS!X124-BAJAS!W112+MIG_IN!W112-MIG_OUT!W112</f>
        <v>1</v>
      </c>
      <c r="V112" s="97">
        <f>+ALTAS!Y124-BAJAS!X112+MIG_IN!X112-MIG_OUT!X112</f>
        <v>3</v>
      </c>
      <c r="W112" s="97">
        <f>+ALTAS!Z124-BAJAS!Y112+MIG_IN!Y112-MIG_OUT!Y112</f>
        <v>1</v>
      </c>
      <c r="X112" s="97">
        <f>+ALTAS!AA124-BAJAS!Z112+MIG_IN!Z112-MIG_OUT!Z112</f>
        <v>0</v>
      </c>
      <c r="Y112" s="97">
        <f>+ALTAS!AB124-BAJAS!AA112+MIG_IN!AA112-MIG_OUT!AA112</f>
        <v>1</v>
      </c>
      <c r="Z112" s="97">
        <f>+ALTAS!AC124-BAJAS!AB112+MIG_IN!AB112-MIG_OUT!AB112</f>
        <v>2</v>
      </c>
      <c r="AA112" s="97">
        <f>+ALTAS!AD124-BAJAS!AC112+MIG_IN!AC112-MIG_OUT!AC112</f>
        <v>0</v>
      </c>
      <c r="AB112" s="97">
        <f>+ALTAS!AE124-BAJAS!AD112+MIG_IN!AD112-MIG_OUT!AD112</f>
        <v>0</v>
      </c>
      <c r="AC112" s="97">
        <f>+ALTAS!AF124-BAJAS!AE112+MIG_IN!AE112-MIG_OUT!AE112</f>
        <v>0</v>
      </c>
      <c r="AD112" s="100">
        <f t="shared" ref="AD112:AD119" si="85">+SUM(E112:P112)</f>
        <v>2</v>
      </c>
      <c r="AE112" s="101">
        <f t="shared" ref="AE112:AE119" si="86">+SUM(Q112:AB112)</f>
        <v>10</v>
      </c>
      <c r="AG112" s="124">
        <f>+SUMIF($M$1:$AB$1,"REAL",M112:AB112)</f>
        <v>12</v>
      </c>
      <c r="AJ112" s="19"/>
      <c r="AK112" s="19"/>
      <c r="AL112" s="19"/>
      <c r="AM112" s="19"/>
      <c r="AN112" s="19"/>
      <c r="AO112" s="19"/>
      <c r="AP112" s="19"/>
      <c r="AQ112" s="19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44"/>
      <c r="BI112" s="59"/>
    </row>
    <row r="113" spans="1:61">
      <c r="A113" s="235"/>
      <c r="B113" s="223"/>
      <c r="C113" s="225"/>
      <c r="D113" s="11" t="s">
        <v>88</v>
      </c>
      <c r="E113" s="34"/>
      <c r="F113" s="34"/>
      <c r="G113" s="34"/>
      <c r="H113" s="34"/>
      <c r="I113" s="34"/>
      <c r="J113" s="34"/>
      <c r="K113" s="34"/>
      <c r="L113" s="34"/>
      <c r="M113" s="98">
        <f>+ALTAS!P125-BAJAS!O91+MIG_IN!O113-MIG_OUT!O88</f>
        <v>0</v>
      </c>
      <c r="N113" s="98">
        <f>+ALTAS!Q125-BAJAS!P113+MIG_IN!P113-MIG_OUT!P113</f>
        <v>0</v>
      </c>
      <c r="O113" s="98">
        <f>+ALTAS!R125-BAJAS!Q113+MIG_IN!Q113-MIG_OUT!Q113</f>
        <v>0</v>
      </c>
      <c r="P113" s="98">
        <f>+ALTAS!S125-BAJAS!R113+MIG_IN!R113-MIG_OUT!R113</f>
        <v>2</v>
      </c>
      <c r="Q113" s="98">
        <f>+ALTAS!T125-BAJAS!S113+MIG_IN!S113-MIG_OUT!S113</f>
        <v>2</v>
      </c>
      <c r="R113" s="98">
        <f>+ALTAS!U125-BAJAS!T113+MIG_IN!T113-MIG_OUT!T113</f>
        <v>0</v>
      </c>
      <c r="S113" s="98">
        <f>+ALTAS!V125-BAJAS!U113+MIG_IN!U113-MIG_OUT!U113</f>
        <v>0</v>
      </c>
      <c r="T113" s="98">
        <f>+ALTAS!W125-BAJAS!V113+MIG_IN!V113-MIG_OUT!V113</f>
        <v>0</v>
      </c>
      <c r="U113" s="98">
        <f>+ALTAS!X125-BAJAS!W113+MIG_IN!W113-MIG_OUT!W113</f>
        <v>3</v>
      </c>
      <c r="V113" s="98">
        <f>+ALTAS!Y125-BAJAS!X113+MIG_IN!X113-MIG_OUT!X113</f>
        <v>11</v>
      </c>
      <c r="W113" s="98">
        <f>+ALTAS!Z125-BAJAS!Y113+MIG_IN!Y113-MIG_OUT!Y113</f>
        <v>3</v>
      </c>
      <c r="X113" s="98">
        <f>+ALTAS!AA125-BAJAS!Z113+MIG_IN!Z113-MIG_OUT!Z113</f>
        <v>0</v>
      </c>
      <c r="Y113" s="98">
        <f>+ALTAS!AB125-BAJAS!AA113+MIG_IN!AA113-MIG_OUT!AA113</f>
        <v>25</v>
      </c>
      <c r="Z113" s="98">
        <f>+ALTAS!AC125-BAJAS!AB113+MIG_IN!AB113-MIG_OUT!AB113</f>
        <v>21</v>
      </c>
      <c r="AA113" s="98">
        <f>+ALTAS!AD125-BAJAS!AC113+MIG_IN!AC113-MIG_OUT!AC113</f>
        <v>0</v>
      </c>
      <c r="AB113" s="98">
        <f>+ALTAS!AE125-BAJAS!AD113+MIG_IN!AD113-MIG_OUT!AD113</f>
        <v>0</v>
      </c>
      <c r="AC113" s="98">
        <f>+ALTAS!AF125-BAJAS!AE113+MIG_IN!AE113-MIG_OUT!AE113</f>
        <v>0</v>
      </c>
      <c r="AD113" s="102">
        <f t="shared" si="85"/>
        <v>2</v>
      </c>
      <c r="AE113" s="103">
        <f t="shared" si="86"/>
        <v>65</v>
      </c>
      <c r="AG113" s="124">
        <f>+SUMIF($M$1:$AB$1,"REAL",M113:AB113)</f>
        <v>67</v>
      </c>
      <c r="AJ113" s="34"/>
      <c r="AK113" s="34"/>
      <c r="AL113" s="34"/>
      <c r="AM113" s="34"/>
      <c r="AN113" s="34"/>
      <c r="AO113" s="34"/>
      <c r="AP113" s="34"/>
      <c r="AQ113" s="34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45"/>
      <c r="BI113" s="46"/>
    </row>
    <row r="114" spans="1:61">
      <c r="A114" s="235"/>
      <c r="B114" s="223"/>
      <c r="C114" s="225"/>
      <c r="D114" s="12" t="s">
        <v>77</v>
      </c>
      <c r="E114" s="35"/>
      <c r="F114" s="35"/>
      <c r="G114" s="35"/>
      <c r="H114" s="35"/>
      <c r="I114" s="35"/>
      <c r="J114" s="35"/>
      <c r="K114" s="35"/>
      <c r="L114" s="35"/>
      <c r="M114" s="99">
        <f>+ALTAS!P126-BAJAS!O92+MIG_IN!O114-MIG_OUT!O89</f>
        <v>0</v>
      </c>
      <c r="N114" s="99">
        <f>+ALTAS!Q126-BAJAS!P114+MIG_IN!P114-MIG_OUT!P114</f>
        <v>0</v>
      </c>
      <c r="O114" s="99">
        <f>+ALTAS!R126-BAJAS!Q114+MIG_IN!Q114-MIG_OUT!Q114</f>
        <v>0</v>
      </c>
      <c r="P114" s="99">
        <f>+ALTAS!S126-BAJAS!R114+MIG_IN!R114-MIG_OUT!R114</f>
        <v>0</v>
      </c>
      <c r="Q114" s="99">
        <f>+ALTAS!T126-BAJAS!S114+MIG_IN!S114-MIG_OUT!S114</f>
        <v>0</v>
      </c>
      <c r="R114" s="99">
        <f>+ALTAS!U126-BAJAS!T114+MIG_IN!T114-MIG_OUT!T114</f>
        <v>0</v>
      </c>
      <c r="S114" s="99">
        <f>+ALTAS!V126-BAJAS!U114+MIG_IN!U114-MIG_OUT!U114</f>
        <v>0</v>
      </c>
      <c r="T114" s="99">
        <f>+ALTAS!W126-BAJAS!V114+MIG_IN!V114-MIG_OUT!V114</f>
        <v>0</v>
      </c>
      <c r="U114" s="99">
        <f>+ALTAS!X126-BAJAS!W114+MIG_IN!W114-MIG_OUT!W114</f>
        <v>0</v>
      </c>
      <c r="V114" s="99">
        <f>+ALTAS!Y126-BAJAS!X114+MIG_IN!X114-MIG_OUT!X114</f>
        <v>0</v>
      </c>
      <c r="W114" s="99">
        <f>+ALTAS!Z126-BAJAS!Y114+MIG_IN!Y114-MIG_OUT!Y114</f>
        <v>0</v>
      </c>
      <c r="X114" s="99">
        <f>+ALTAS!AA126-BAJAS!Z114+MIG_IN!Z114-MIG_OUT!Z114</f>
        <v>0</v>
      </c>
      <c r="Y114" s="99">
        <f>+ALTAS!AB126-BAJAS!AA114+MIG_IN!AA114-MIG_OUT!AA114</f>
        <v>0</v>
      </c>
      <c r="Z114" s="99">
        <f>+ALTAS!AC126-BAJAS!AB114+MIG_IN!AB114-MIG_OUT!AB114</f>
        <v>0</v>
      </c>
      <c r="AA114" s="99">
        <f>+ALTAS!AD126-BAJAS!AC114+MIG_IN!AC114-MIG_OUT!AC114</f>
        <v>0</v>
      </c>
      <c r="AB114" s="99">
        <f>+ALTAS!AE126-BAJAS!AD114+MIG_IN!AD114-MIG_OUT!AD114</f>
        <v>0</v>
      </c>
      <c r="AC114" s="99">
        <f>+ALTAS!AF126-BAJAS!AE114+MIG_IN!AE114-MIG_OUT!AE114</f>
        <v>0</v>
      </c>
      <c r="AD114" s="104">
        <f t="shared" si="85"/>
        <v>0</v>
      </c>
      <c r="AE114" s="105">
        <f t="shared" si="86"/>
        <v>0</v>
      </c>
      <c r="AJ114" s="35"/>
      <c r="AK114" s="35"/>
      <c r="AL114" s="35"/>
      <c r="AM114" s="35"/>
      <c r="AN114" s="35"/>
      <c r="AO114" s="35"/>
      <c r="AP114" s="35"/>
      <c r="AQ114" s="35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47"/>
      <c r="BI114" s="48"/>
    </row>
    <row r="115" spans="1:61">
      <c r="A115" s="235"/>
      <c r="B115" s="223"/>
      <c r="C115" s="225"/>
      <c r="D115" s="12" t="s">
        <v>58</v>
      </c>
      <c r="E115" s="35"/>
      <c r="F115" s="35"/>
      <c r="G115" s="35"/>
      <c r="H115" s="35"/>
      <c r="I115" s="35"/>
      <c r="J115" s="35"/>
      <c r="K115" s="35"/>
      <c r="L115" s="35"/>
      <c r="M115" s="99">
        <f>+ALTAS!P127-BAJAS!O93+MIG_IN!O115-MIG_OUT!O90</f>
        <v>0</v>
      </c>
      <c r="N115" s="99">
        <f>+ALTAS!Q127-BAJAS!P115+MIG_IN!P115-MIG_OUT!P115</f>
        <v>0</v>
      </c>
      <c r="O115" s="99">
        <f>+ALTAS!R127-BAJAS!Q115+MIG_IN!Q115-MIG_OUT!Q115</f>
        <v>0</v>
      </c>
      <c r="P115" s="99">
        <f>+ALTAS!S127-BAJAS!R115+MIG_IN!R115-MIG_OUT!R115</f>
        <v>0</v>
      </c>
      <c r="Q115" s="99">
        <f>+ALTAS!T127-BAJAS!S115+MIG_IN!S115-MIG_OUT!S115</f>
        <v>0</v>
      </c>
      <c r="R115" s="99">
        <f>+ALTAS!U127-BAJAS!T115+MIG_IN!T115-MIG_OUT!T115</f>
        <v>0</v>
      </c>
      <c r="S115" s="99">
        <f>+ALTAS!V127-BAJAS!U115+MIG_IN!U115-MIG_OUT!U115</f>
        <v>0</v>
      </c>
      <c r="T115" s="99">
        <f>+ALTAS!W127-BAJAS!V115+MIG_IN!V115-MIG_OUT!V115</f>
        <v>0</v>
      </c>
      <c r="U115" s="99">
        <f>+ALTAS!X127-BAJAS!W115+MIG_IN!W115-MIG_OUT!W115</f>
        <v>0</v>
      </c>
      <c r="V115" s="99">
        <f>+ALTAS!Y127-BAJAS!X115+MIG_IN!X115-MIG_OUT!X115</f>
        <v>0</v>
      </c>
      <c r="W115" s="99">
        <f>+ALTAS!Z127-BAJAS!Y115+MIG_IN!Y115-MIG_OUT!Y115</f>
        <v>0</v>
      </c>
      <c r="X115" s="99">
        <f>+ALTAS!AA127-BAJAS!Z115+MIG_IN!Z115-MIG_OUT!Z115</f>
        <v>0</v>
      </c>
      <c r="Y115" s="99">
        <f>+ALTAS!AB127-BAJAS!AA115+MIG_IN!AA115-MIG_OUT!AA115</f>
        <v>0</v>
      </c>
      <c r="Z115" s="99">
        <f>+ALTAS!AC127-BAJAS!AB115+MIG_IN!AB115-MIG_OUT!AB115</f>
        <v>0</v>
      </c>
      <c r="AA115" s="99">
        <f>+ALTAS!AD127-BAJAS!AC115+MIG_IN!AC115-MIG_OUT!AC115</f>
        <v>0</v>
      </c>
      <c r="AB115" s="99">
        <f>+ALTAS!AE127-BAJAS!AD115+MIG_IN!AD115-MIG_OUT!AD115</f>
        <v>0</v>
      </c>
      <c r="AC115" s="99">
        <f>+ALTAS!AF127-BAJAS!AE115+MIG_IN!AE115-MIG_OUT!AE115</f>
        <v>0</v>
      </c>
      <c r="AD115" s="104">
        <f t="shared" si="85"/>
        <v>0</v>
      </c>
      <c r="AE115" s="105">
        <f t="shared" si="86"/>
        <v>0</v>
      </c>
      <c r="AJ115" s="35"/>
      <c r="AK115" s="35"/>
      <c r="AL115" s="35"/>
      <c r="AM115" s="35"/>
      <c r="AN115" s="35"/>
      <c r="AO115" s="35"/>
      <c r="AP115" s="35"/>
      <c r="AQ115" s="35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47"/>
      <c r="BI115" s="48"/>
    </row>
    <row r="116" spans="1:61">
      <c r="A116" s="235"/>
      <c r="B116" s="223"/>
      <c r="C116" s="225"/>
      <c r="D116" s="12" t="s">
        <v>59</v>
      </c>
      <c r="E116" s="35"/>
      <c r="F116" s="35"/>
      <c r="G116" s="35"/>
      <c r="H116" s="35"/>
      <c r="I116" s="35"/>
      <c r="J116" s="35"/>
      <c r="K116" s="35"/>
      <c r="L116" s="35"/>
      <c r="M116" s="99">
        <f>+ALTAS!P128-BAJAS!O94+MIG_IN!O116-MIG_OUT!O91</f>
        <v>0</v>
      </c>
      <c r="N116" s="99">
        <f>+ALTAS!Q128-BAJAS!P116+MIG_IN!P116-MIG_OUT!P116</f>
        <v>0</v>
      </c>
      <c r="O116" s="99">
        <f>+ALTAS!R128-BAJAS!Q116+MIG_IN!Q116-MIG_OUT!Q116</f>
        <v>0</v>
      </c>
      <c r="P116" s="99">
        <f>+ALTAS!S128-BAJAS!R116+MIG_IN!R116-MIG_OUT!R116</f>
        <v>2</v>
      </c>
      <c r="Q116" s="99">
        <f>+ALTAS!T128-BAJAS!S116+MIG_IN!S116-MIG_OUT!S116</f>
        <v>2</v>
      </c>
      <c r="R116" s="99">
        <f>+ALTAS!U128-BAJAS!T116+MIG_IN!T116-MIG_OUT!T116</f>
        <v>0</v>
      </c>
      <c r="S116" s="99">
        <f>+ALTAS!V128-BAJAS!U116+MIG_IN!U116-MIG_OUT!U116</f>
        <v>0</v>
      </c>
      <c r="T116" s="99">
        <f>+ALTAS!W128-BAJAS!V116+MIG_IN!V116-MIG_OUT!V116</f>
        <v>0</v>
      </c>
      <c r="U116" s="99">
        <f>+ALTAS!X128-BAJAS!W116+MIG_IN!W116-MIG_OUT!W116</f>
        <v>3</v>
      </c>
      <c r="V116" s="99">
        <f>+ALTAS!Y128-BAJAS!X116+MIG_IN!X116-MIG_OUT!X116</f>
        <v>10</v>
      </c>
      <c r="W116" s="99">
        <f>+ALTAS!Z128-BAJAS!Y116+MIG_IN!Y116-MIG_OUT!Y116</f>
        <v>0</v>
      </c>
      <c r="X116" s="99">
        <f>+ALTAS!AA128-BAJAS!Z116+MIG_IN!Z116-MIG_OUT!Z116</f>
        <v>0</v>
      </c>
      <c r="Y116" s="99">
        <f>+ALTAS!AB128-BAJAS!AA116+MIG_IN!AA116-MIG_OUT!AA116</f>
        <v>25</v>
      </c>
      <c r="Z116" s="99">
        <f>+ALTAS!AC128-BAJAS!AB116+MIG_IN!AB116-MIG_OUT!AB116</f>
        <v>21</v>
      </c>
      <c r="AA116" s="99">
        <f>+ALTAS!AD128-BAJAS!AC116+MIG_IN!AC116-MIG_OUT!AC116</f>
        <v>0</v>
      </c>
      <c r="AB116" s="99">
        <f>+ALTAS!AE128-BAJAS!AD116+MIG_IN!AD116-MIG_OUT!AD116</f>
        <v>0</v>
      </c>
      <c r="AC116" s="99">
        <f>+ALTAS!AF128-BAJAS!AE116+MIG_IN!AE116-MIG_OUT!AE116</f>
        <v>0</v>
      </c>
      <c r="AD116" s="104">
        <f t="shared" si="85"/>
        <v>2</v>
      </c>
      <c r="AE116" s="105">
        <f t="shared" si="86"/>
        <v>61</v>
      </c>
      <c r="AJ116" s="35"/>
      <c r="AK116" s="35"/>
      <c r="AL116" s="35"/>
      <c r="AM116" s="35"/>
      <c r="AN116" s="35"/>
      <c r="AO116" s="35"/>
      <c r="AP116" s="35"/>
      <c r="AQ116" s="35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47"/>
      <c r="BI116" s="48"/>
    </row>
    <row r="117" spans="1:61">
      <c r="A117" s="235"/>
      <c r="B117" s="223"/>
      <c r="C117" s="225"/>
      <c r="D117" s="12" t="s">
        <v>60</v>
      </c>
      <c r="E117" s="35"/>
      <c r="F117" s="35"/>
      <c r="G117" s="35"/>
      <c r="H117" s="35"/>
      <c r="I117" s="35"/>
      <c r="J117" s="35"/>
      <c r="K117" s="35"/>
      <c r="L117" s="35"/>
      <c r="M117" s="99">
        <f>+ALTAS!P129-BAJAS!O95+MIG_IN!O117-MIG_OUT!O92</f>
        <v>0</v>
      </c>
      <c r="N117" s="99">
        <f>+ALTAS!Q129-BAJAS!P117+MIG_IN!P117-MIG_OUT!P117</f>
        <v>0</v>
      </c>
      <c r="O117" s="99">
        <f>+ALTAS!R129-BAJAS!Q117+MIG_IN!Q117-MIG_OUT!Q117</f>
        <v>0</v>
      </c>
      <c r="P117" s="99">
        <f>+ALTAS!S129-BAJAS!R117+MIG_IN!R117-MIG_OUT!R117</f>
        <v>0</v>
      </c>
      <c r="Q117" s="99">
        <f>+ALTAS!T129-BAJAS!S117+MIG_IN!S117-MIG_OUT!S117</f>
        <v>0</v>
      </c>
      <c r="R117" s="99">
        <f>+ALTAS!U129-BAJAS!T117+MIG_IN!T117-MIG_OUT!T117</f>
        <v>0</v>
      </c>
      <c r="S117" s="99">
        <f>+ALTAS!V129-BAJAS!U117+MIG_IN!U117-MIG_OUT!U117</f>
        <v>0</v>
      </c>
      <c r="T117" s="99">
        <f>+ALTAS!W129-BAJAS!V117+MIG_IN!V117-MIG_OUT!V117</f>
        <v>0</v>
      </c>
      <c r="U117" s="99">
        <f>+ALTAS!X129-BAJAS!W117+MIG_IN!W117-MIG_OUT!W117</f>
        <v>0</v>
      </c>
      <c r="V117" s="99">
        <f>+ALTAS!Y129-BAJAS!X117+MIG_IN!X117-MIG_OUT!X117</f>
        <v>1</v>
      </c>
      <c r="W117" s="99">
        <f>+ALTAS!Z129-BAJAS!Y117+MIG_IN!Y117-MIG_OUT!Y117</f>
        <v>3</v>
      </c>
      <c r="X117" s="99">
        <f>+ALTAS!AA129-BAJAS!Z117+MIG_IN!Z117-MIG_OUT!Z117</f>
        <v>0</v>
      </c>
      <c r="Y117" s="99">
        <f>+ALTAS!AB129-BAJAS!AA117+MIG_IN!AA117-MIG_OUT!AA117</f>
        <v>0</v>
      </c>
      <c r="Z117" s="99">
        <f>+ALTAS!AC129-BAJAS!AB117+MIG_IN!AB117-MIG_OUT!AB117</f>
        <v>0</v>
      </c>
      <c r="AA117" s="99">
        <f>+ALTAS!AD129-BAJAS!AC117+MIG_IN!AC117-MIG_OUT!AC117</f>
        <v>0</v>
      </c>
      <c r="AB117" s="99">
        <f>+ALTAS!AE129-BAJAS!AD117+MIG_IN!AD117-MIG_OUT!AD117</f>
        <v>0</v>
      </c>
      <c r="AC117" s="99">
        <f>+ALTAS!AF129-BAJAS!AE117+MIG_IN!AE117-MIG_OUT!AE117</f>
        <v>0</v>
      </c>
      <c r="AD117" s="104">
        <f t="shared" si="85"/>
        <v>0</v>
      </c>
      <c r="AE117" s="105">
        <f t="shared" si="86"/>
        <v>4</v>
      </c>
      <c r="AJ117" s="35"/>
      <c r="AK117" s="35"/>
      <c r="AL117" s="35"/>
      <c r="AM117" s="35"/>
      <c r="AN117" s="35"/>
      <c r="AO117" s="35"/>
      <c r="AP117" s="35"/>
      <c r="AQ117" s="35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47"/>
      <c r="BI117" s="48"/>
    </row>
    <row r="118" spans="1:61">
      <c r="A118" s="235"/>
      <c r="B118" s="223"/>
      <c r="C118" s="225"/>
      <c r="D118" s="12" t="s">
        <v>74</v>
      </c>
      <c r="E118" s="35"/>
      <c r="F118" s="35"/>
      <c r="G118" s="35"/>
      <c r="H118" s="35"/>
      <c r="I118" s="35"/>
      <c r="J118" s="35"/>
      <c r="K118" s="35"/>
      <c r="L118" s="35"/>
      <c r="M118" s="99">
        <f>+ALTAS!P131-BAJAS!O96+MIG_IN!O118-MIG_OUT!O93</f>
        <v>0</v>
      </c>
      <c r="N118" s="99">
        <f>+ALTAS!Q131-BAJAS!P118+MIG_IN!P118-MIG_OUT!P118</f>
        <v>0</v>
      </c>
      <c r="O118" s="99">
        <f>+ALTAS!R131-BAJAS!Q118+MIG_IN!Q118-MIG_OUT!Q118</f>
        <v>0</v>
      </c>
      <c r="P118" s="99">
        <f>+ALTAS!S131-BAJAS!R118+MIG_IN!R118-MIG_OUT!R118</f>
        <v>0</v>
      </c>
      <c r="Q118" s="99">
        <f>+ALTAS!T131-BAJAS!S118+MIG_IN!S118-MIG_OUT!S118</f>
        <v>0</v>
      </c>
      <c r="R118" s="99">
        <f>+ALTAS!U131-BAJAS!T118+MIG_IN!T118-MIG_OUT!T118</f>
        <v>0</v>
      </c>
      <c r="S118" s="99">
        <f>+ALTAS!V131-BAJAS!U118+MIG_IN!U118-MIG_OUT!U118</f>
        <v>0</v>
      </c>
      <c r="T118" s="99">
        <f>+ALTAS!W131-BAJAS!V118+MIG_IN!V118-MIG_OUT!V118</f>
        <v>0</v>
      </c>
      <c r="U118" s="99">
        <f>+ALTAS!X131-BAJAS!W118+MIG_IN!W118-MIG_OUT!W118</f>
        <v>0</v>
      </c>
      <c r="V118" s="99">
        <f>+ALTAS!Y131-BAJAS!X118+MIG_IN!X118-MIG_OUT!X118</f>
        <v>0</v>
      </c>
      <c r="W118" s="99">
        <f>+ALTAS!Z131-BAJAS!Y118+MIG_IN!Y118-MIG_OUT!Y118</f>
        <v>0</v>
      </c>
      <c r="X118" s="99">
        <f>+ALTAS!AA131-BAJAS!Z118+MIG_IN!Z118-MIG_OUT!Z118</f>
        <v>0</v>
      </c>
      <c r="Y118" s="99">
        <f>+ALTAS!AB131-BAJAS!AA118+MIG_IN!AA118-MIG_OUT!AA118</f>
        <v>0</v>
      </c>
      <c r="Z118" s="99">
        <f>+ALTAS!AC131-BAJAS!AB118+MIG_IN!AB118-MIG_OUT!AB118</f>
        <v>0</v>
      </c>
      <c r="AA118" s="99">
        <f>+ALTAS!AD131-BAJAS!AC118+MIG_IN!AC118-MIG_OUT!AC118</f>
        <v>0</v>
      </c>
      <c r="AB118" s="99">
        <f>+ALTAS!AE131-BAJAS!AD118+MIG_IN!AD118-MIG_OUT!AD118</f>
        <v>0</v>
      </c>
      <c r="AC118" s="99">
        <f>+ALTAS!AF131-BAJAS!AE118+MIG_IN!AE118-MIG_OUT!AE118</f>
        <v>0</v>
      </c>
      <c r="AD118" s="104">
        <f t="shared" si="85"/>
        <v>0</v>
      </c>
      <c r="AE118" s="105">
        <f t="shared" si="86"/>
        <v>0</v>
      </c>
      <c r="AJ118" s="35"/>
      <c r="AK118" s="35"/>
      <c r="AL118" s="35"/>
      <c r="AM118" s="35"/>
      <c r="AN118" s="35"/>
      <c r="AO118" s="35"/>
      <c r="AP118" s="35"/>
      <c r="AQ118" s="35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47"/>
      <c r="BI118" s="48"/>
    </row>
    <row r="119" spans="1:61">
      <c r="A119" s="235"/>
      <c r="B119" s="223"/>
      <c r="C119" s="225"/>
      <c r="D119" s="12" t="s">
        <v>79</v>
      </c>
      <c r="E119" s="35"/>
      <c r="F119" s="35"/>
      <c r="G119" s="35"/>
      <c r="H119" s="35"/>
      <c r="I119" s="35"/>
      <c r="J119" s="35"/>
      <c r="K119" s="35"/>
      <c r="L119" s="35"/>
      <c r="M119" s="99">
        <f>+ALTAS!P132-BAJAS!O97+MIG_IN!O119-MIG_OUT!O94</f>
        <v>0</v>
      </c>
      <c r="N119" s="99">
        <f>+ALTAS!Q132-BAJAS!P119+MIG_IN!P119-MIG_OUT!P119</f>
        <v>0</v>
      </c>
      <c r="O119" s="99">
        <f>+ALTAS!R132-BAJAS!Q119+MIG_IN!Q119-MIG_OUT!Q119</f>
        <v>0</v>
      </c>
      <c r="P119" s="99">
        <f>+ALTAS!S132-BAJAS!R119+MIG_IN!R119-MIG_OUT!R119</f>
        <v>0</v>
      </c>
      <c r="Q119" s="99">
        <f>+ALTAS!T132-BAJAS!S119+MIG_IN!S119-MIG_OUT!S119</f>
        <v>0</v>
      </c>
      <c r="R119" s="99">
        <f>+ALTAS!U132-BAJAS!T119+MIG_IN!T119-MIG_OUT!T119</f>
        <v>0</v>
      </c>
      <c r="S119" s="99">
        <f>+ALTAS!V132-BAJAS!U119+MIG_IN!U119-MIG_OUT!U119</f>
        <v>0</v>
      </c>
      <c r="T119" s="99">
        <f>+ALTAS!W132-BAJAS!V119+MIG_IN!V119-MIG_OUT!V119</f>
        <v>0</v>
      </c>
      <c r="U119" s="99">
        <f>+ALTAS!X132-BAJAS!W119+MIG_IN!W119-MIG_OUT!W119</f>
        <v>0</v>
      </c>
      <c r="V119" s="99">
        <f>+ALTAS!Y132-BAJAS!X119+MIG_IN!X119-MIG_OUT!X119</f>
        <v>0</v>
      </c>
      <c r="W119" s="99">
        <f>+ALTAS!Z132-BAJAS!Y119+MIG_IN!Y119-MIG_OUT!Y119</f>
        <v>0</v>
      </c>
      <c r="X119" s="99">
        <f>+ALTAS!AA132-BAJAS!Z119+MIG_IN!Z119-MIG_OUT!Z119</f>
        <v>0</v>
      </c>
      <c r="Y119" s="99">
        <f>+ALTAS!AB132-BAJAS!AA119+MIG_IN!AA119-MIG_OUT!AA119</f>
        <v>0</v>
      </c>
      <c r="Z119" s="99">
        <f>+ALTAS!AC132-BAJAS!AB119+MIG_IN!AB119-MIG_OUT!AB119</f>
        <v>0</v>
      </c>
      <c r="AA119" s="99">
        <f>+ALTAS!AD132-BAJAS!AC119+MIG_IN!AC119-MIG_OUT!AC119</f>
        <v>0</v>
      </c>
      <c r="AB119" s="99">
        <f>+ALTAS!AE132-BAJAS!AD119+MIG_IN!AD119-MIG_OUT!AD119</f>
        <v>0</v>
      </c>
      <c r="AC119" s="99">
        <f>+ALTAS!AF132-BAJAS!AE119+MIG_IN!AE119-MIG_OUT!AE119</f>
        <v>0</v>
      </c>
      <c r="AD119" s="104">
        <f t="shared" si="85"/>
        <v>0</v>
      </c>
      <c r="AE119" s="105">
        <f t="shared" si="86"/>
        <v>0</v>
      </c>
      <c r="AJ119" s="35"/>
      <c r="AK119" s="35"/>
      <c r="AL119" s="35"/>
      <c r="AM119" s="35"/>
      <c r="AN119" s="35"/>
      <c r="AO119" s="35"/>
      <c r="AP119" s="35"/>
      <c r="AQ119" s="35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47"/>
      <c r="BI119" s="48"/>
    </row>
    <row r="120" spans="1:61">
      <c r="A120" s="235"/>
      <c r="B120" s="223"/>
      <c r="C120" s="225"/>
      <c r="D120" s="12" t="s">
        <v>97</v>
      </c>
      <c r="E120" s="35"/>
      <c r="F120" s="35"/>
      <c r="G120" s="35"/>
      <c r="H120" s="35"/>
      <c r="I120" s="35"/>
      <c r="J120" s="35"/>
      <c r="K120" s="35"/>
      <c r="L120" s="35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104"/>
      <c r="AE120" s="105"/>
      <c r="AJ120" s="35"/>
      <c r="AK120" s="35"/>
      <c r="AL120" s="35"/>
      <c r="AM120" s="35"/>
      <c r="AN120" s="35"/>
      <c r="AO120" s="35"/>
      <c r="AP120" s="35"/>
      <c r="AQ120" s="35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47"/>
      <c r="BI120" s="48"/>
    </row>
    <row r="121" spans="1:61">
      <c r="A121" s="235"/>
      <c r="B121" s="223"/>
      <c r="C121" s="225"/>
      <c r="D121" s="12" t="s">
        <v>98</v>
      </c>
      <c r="E121" s="35"/>
      <c r="F121" s="35"/>
      <c r="G121" s="35"/>
      <c r="H121" s="35"/>
      <c r="I121" s="35"/>
      <c r="J121" s="35"/>
      <c r="K121" s="35"/>
      <c r="L121" s="35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104"/>
      <c r="AE121" s="105"/>
      <c r="AJ121" s="35"/>
      <c r="AK121" s="35"/>
      <c r="AL121" s="35"/>
      <c r="AM121" s="35"/>
      <c r="AN121" s="35"/>
      <c r="AO121" s="35"/>
      <c r="AP121" s="35"/>
      <c r="AQ121" s="35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47"/>
      <c r="BI121" s="48"/>
    </row>
    <row r="122" spans="1:61">
      <c r="A122" s="235"/>
      <c r="B122" s="223"/>
      <c r="C122" s="225"/>
      <c r="D122" s="13" t="s">
        <v>90</v>
      </c>
      <c r="E122" s="36"/>
      <c r="F122" s="36"/>
      <c r="G122" s="36"/>
      <c r="H122" s="36"/>
      <c r="I122" s="36"/>
      <c r="J122" s="36"/>
      <c r="K122" s="36"/>
      <c r="L122" s="36"/>
      <c r="M122" s="36" t="str">
        <f t="shared" ref="M122:AE122" si="87">+IFERROR(M113/M112,"")</f>
        <v/>
      </c>
      <c r="N122" s="36" t="str">
        <f t="shared" si="87"/>
        <v/>
      </c>
      <c r="O122" s="36" t="str">
        <f t="shared" si="87"/>
        <v/>
      </c>
      <c r="P122" s="36">
        <f t="shared" si="87"/>
        <v>1</v>
      </c>
      <c r="Q122" s="36">
        <f t="shared" si="87"/>
        <v>1</v>
      </c>
      <c r="R122" s="36" t="str">
        <f t="shared" si="87"/>
        <v/>
      </c>
      <c r="S122" s="36" t="str">
        <f t="shared" si="87"/>
        <v/>
      </c>
      <c r="T122" s="36" t="str">
        <f t="shared" si="87"/>
        <v/>
      </c>
      <c r="U122" s="36">
        <f t="shared" si="87"/>
        <v>3</v>
      </c>
      <c r="V122" s="36">
        <f t="shared" si="87"/>
        <v>3.6666666666666665</v>
      </c>
      <c r="W122" s="36">
        <f t="shared" ref="W122" si="88">+IFERROR(W113/W112,"")</f>
        <v>3</v>
      </c>
      <c r="X122" s="36" t="str">
        <f t="shared" si="87"/>
        <v/>
      </c>
      <c r="Y122" s="36">
        <f t="shared" si="87"/>
        <v>25</v>
      </c>
      <c r="Z122" s="36">
        <f t="shared" si="87"/>
        <v>10.5</v>
      </c>
      <c r="AA122" s="36" t="str">
        <f t="shared" si="87"/>
        <v/>
      </c>
      <c r="AB122" s="36" t="str">
        <f t="shared" si="87"/>
        <v/>
      </c>
      <c r="AC122" s="36" t="str">
        <f t="shared" ref="AC122" si="89">+IFERROR(AC113/AC112,"")</f>
        <v/>
      </c>
      <c r="AD122" s="49">
        <f t="shared" si="87"/>
        <v>1</v>
      </c>
      <c r="AE122" s="50">
        <f t="shared" si="87"/>
        <v>6.5</v>
      </c>
      <c r="AJ122" s="36"/>
      <c r="AK122" s="36"/>
      <c r="AL122" s="36"/>
      <c r="AM122" s="36"/>
      <c r="AN122" s="36"/>
      <c r="AO122" s="36"/>
      <c r="AP122" s="36"/>
      <c r="AQ122" s="36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49"/>
      <c r="BI122" s="50"/>
    </row>
    <row r="123" spans="1:61">
      <c r="A123" s="235"/>
      <c r="B123" s="223"/>
      <c r="C123" s="225" t="s">
        <v>99</v>
      </c>
      <c r="D123" s="10" t="s">
        <v>40</v>
      </c>
      <c r="E123" s="19"/>
      <c r="F123" s="19"/>
      <c r="G123" s="19"/>
      <c r="H123" s="19"/>
      <c r="I123" s="19"/>
      <c r="J123" s="19"/>
      <c r="K123" s="19"/>
      <c r="L123" s="19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100"/>
      <c r="AE123" s="101"/>
      <c r="AG123" s="124">
        <f>+SUMIF($M$1:$AB$1,"REAL",M123:AB123)</f>
        <v>0</v>
      </c>
      <c r="AJ123" s="36"/>
      <c r="AK123" s="36"/>
      <c r="AL123" s="36"/>
      <c r="AM123" s="36"/>
      <c r="AN123" s="36"/>
      <c r="AO123" s="36"/>
      <c r="AP123" s="36"/>
      <c r="AQ123" s="36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49"/>
      <c r="BI123" s="50"/>
    </row>
    <row r="124" spans="1:61">
      <c r="A124" s="235"/>
      <c r="B124" s="223"/>
      <c r="C124" s="225"/>
      <c r="D124" s="11" t="s">
        <v>88</v>
      </c>
      <c r="E124" s="34"/>
      <c r="F124" s="34"/>
      <c r="G124" s="34"/>
      <c r="H124" s="34"/>
      <c r="I124" s="34"/>
      <c r="J124" s="34"/>
      <c r="K124" s="34"/>
      <c r="L124" s="34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102"/>
      <c r="AE124" s="103"/>
      <c r="AG124" s="124">
        <f>+SUMIF($M$1:$AB$1,"REAL",M124:AB124)</f>
        <v>0</v>
      </c>
      <c r="AJ124" s="36"/>
      <c r="AK124" s="36"/>
      <c r="AL124" s="36"/>
      <c r="AM124" s="36"/>
      <c r="AN124" s="36"/>
      <c r="AO124" s="36"/>
      <c r="AP124" s="36"/>
      <c r="AQ124" s="36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49"/>
      <c r="BI124" s="50"/>
    </row>
    <row r="125" spans="1:61">
      <c r="A125" s="235"/>
      <c r="B125" s="223"/>
      <c r="C125" s="225"/>
      <c r="D125" s="12" t="s">
        <v>100</v>
      </c>
      <c r="E125" s="35"/>
      <c r="F125" s="35"/>
      <c r="G125" s="35"/>
      <c r="H125" s="35"/>
      <c r="I125" s="35"/>
      <c r="J125" s="35"/>
      <c r="K125" s="35"/>
      <c r="L125" s="35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104"/>
      <c r="AE125" s="105"/>
      <c r="AJ125" s="36"/>
      <c r="AK125" s="36"/>
      <c r="AL125" s="36"/>
      <c r="AM125" s="36"/>
      <c r="AN125" s="36"/>
      <c r="AO125" s="36"/>
      <c r="AP125" s="36"/>
      <c r="AQ125" s="36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49"/>
      <c r="BI125" s="50"/>
    </row>
    <row r="126" spans="1:61">
      <c r="A126" s="235"/>
      <c r="B126" s="223"/>
      <c r="C126" s="225"/>
      <c r="D126" s="12" t="s">
        <v>101</v>
      </c>
      <c r="E126" s="35"/>
      <c r="F126" s="35"/>
      <c r="G126" s="35"/>
      <c r="H126" s="35"/>
      <c r="I126" s="35"/>
      <c r="J126" s="35"/>
      <c r="K126" s="35"/>
      <c r="L126" s="35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104"/>
      <c r="AE126" s="105"/>
      <c r="AJ126" s="36"/>
      <c r="AK126" s="36"/>
      <c r="AL126" s="36"/>
      <c r="AM126" s="36"/>
      <c r="AN126" s="36"/>
      <c r="AO126" s="36"/>
      <c r="AP126" s="36"/>
      <c r="AQ126" s="36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49"/>
      <c r="BI126" s="50"/>
    </row>
    <row r="127" spans="1:61">
      <c r="A127" s="235"/>
      <c r="B127" s="223"/>
      <c r="C127" s="225"/>
      <c r="D127" s="12" t="s">
        <v>102</v>
      </c>
      <c r="E127" s="35"/>
      <c r="F127" s="35"/>
      <c r="G127" s="35"/>
      <c r="H127" s="35"/>
      <c r="I127" s="35"/>
      <c r="J127" s="35"/>
      <c r="K127" s="35"/>
      <c r="L127" s="35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104"/>
      <c r="AE127" s="105"/>
      <c r="AG127" s="129"/>
      <c r="AJ127" s="36"/>
      <c r="AK127" s="36"/>
      <c r="AL127" s="36"/>
      <c r="AM127" s="36"/>
      <c r="AN127" s="36"/>
      <c r="AO127" s="36"/>
      <c r="AP127" s="36"/>
      <c r="AQ127" s="36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49"/>
      <c r="BI127" s="50"/>
    </row>
    <row r="128" spans="1:61">
      <c r="A128" s="235"/>
      <c r="B128" s="223"/>
      <c r="C128" s="225"/>
      <c r="D128" s="13" t="s">
        <v>90</v>
      </c>
      <c r="E128" s="36"/>
      <c r="F128" s="36"/>
      <c r="G128" s="36"/>
      <c r="H128" s="36"/>
      <c r="I128" s="36"/>
      <c r="J128" s="36"/>
      <c r="K128" s="36"/>
      <c r="L128" s="36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J128" s="36"/>
      <c r="AK128" s="36"/>
      <c r="AL128" s="36"/>
      <c r="AM128" s="36"/>
      <c r="AN128" s="36"/>
      <c r="AO128" s="36"/>
      <c r="AP128" s="36"/>
      <c r="AQ128" s="36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49"/>
      <c r="BI128" s="50"/>
    </row>
    <row r="129" spans="1:61" ht="15" customHeight="1">
      <c r="A129" s="235"/>
      <c r="B129" s="223"/>
      <c r="C129" s="225" t="s">
        <v>54</v>
      </c>
      <c r="D129" s="10" t="s">
        <v>40</v>
      </c>
      <c r="E129" s="19"/>
      <c r="F129" s="19"/>
      <c r="G129" s="19"/>
      <c r="H129" s="19"/>
      <c r="I129" s="19"/>
      <c r="J129" s="19"/>
      <c r="K129" s="19"/>
      <c r="L129" s="19"/>
      <c r="M129" s="97">
        <f>+ALTAS!P151-BAJAS!O107+MIG_IN!O129-MIG_OUT!O104</f>
        <v>0</v>
      </c>
      <c r="N129" s="97">
        <f>+ALTAS!Q151-BAJAS!P129+MIG_IN!P129-MIG_OUT!P129</f>
        <v>0</v>
      </c>
      <c r="O129" s="97">
        <f>+ALTAS!R151-BAJAS!Q129+MIG_IN!Q129-MIG_OUT!Q129</f>
        <v>0</v>
      </c>
      <c r="P129" s="97">
        <f>+ALTAS!S151-BAJAS!R129+MIG_IN!R129-MIG_OUT!R129</f>
        <v>0</v>
      </c>
      <c r="Q129" s="97">
        <f>+ALTAS!T151-BAJAS!S129+MIG_IN!S129-MIG_OUT!S129</f>
        <v>0</v>
      </c>
      <c r="R129" s="97">
        <f>+ALTAS!U151-BAJAS!T129+MIG_IN!T129-MIG_OUT!T129</f>
        <v>0</v>
      </c>
      <c r="S129" s="97">
        <f>+ALTAS!V151-BAJAS!U129+MIG_IN!U129-MIG_OUT!U129</f>
        <v>0</v>
      </c>
      <c r="T129" s="97">
        <f>+ALTAS!W151-BAJAS!V129+MIG_IN!V129-MIG_OUT!V129</f>
        <v>2</v>
      </c>
      <c r="U129" s="97">
        <f>+ALTAS!X151-BAJAS!W129+MIG_IN!W129-MIG_OUT!W129</f>
        <v>0</v>
      </c>
      <c r="V129" s="97">
        <f>+ALTAS!Y151-BAJAS!X129+MIG_IN!X129-MIG_OUT!X129</f>
        <v>-1</v>
      </c>
      <c r="W129" s="97">
        <f>+ALTAS!Z151-BAJAS!Y129+MIG_IN!Y129-MIG_OUT!Y129</f>
        <v>0</v>
      </c>
      <c r="X129" s="97">
        <f>+ALTAS!AA151-BAJAS!Z129+MIG_IN!Z129-MIG_OUT!Z129</f>
        <v>0</v>
      </c>
      <c r="Y129" s="97">
        <f>+ALTAS!AB151-BAJAS!AA129+MIG_IN!AA129-MIG_OUT!AA129</f>
        <v>2</v>
      </c>
      <c r="Z129" s="97">
        <f>+ALTAS!AC151-BAJAS!AB129+MIG_IN!AB129-MIG_OUT!AB129</f>
        <v>0</v>
      </c>
      <c r="AA129" s="97">
        <f>+ALTAS!AD151-BAJAS!AC129+MIG_IN!AC129-MIG_OUT!AC129</f>
        <v>1</v>
      </c>
      <c r="AB129" s="97">
        <f>+ALTAS!AE151-BAJAS!AD129+MIG_IN!AD129-MIG_OUT!AD129</f>
        <v>0</v>
      </c>
      <c r="AC129" s="97">
        <f>+ALTAS!AF151-BAJAS!AE129+MIG_IN!AE129-MIG_OUT!AE129</f>
        <v>0</v>
      </c>
      <c r="AD129" s="100">
        <f t="shared" ref="AD129:AD130" si="90">+SUM(E129:P129)</f>
        <v>0</v>
      </c>
      <c r="AE129" s="101">
        <f t="shared" ref="AE129:AE130" si="91">+SUM(Q129:AB129)</f>
        <v>4</v>
      </c>
      <c r="AG129" s="124">
        <f>+SUMIF($M$1:$AB$1,"REAL",M129:AB129)</f>
        <v>4</v>
      </c>
      <c r="AJ129" s="19"/>
      <c r="AK129" s="19"/>
      <c r="AL129" s="19"/>
      <c r="AM129" s="19"/>
      <c r="AN129" s="19"/>
      <c r="AO129" s="19"/>
      <c r="AP129" s="19"/>
      <c r="AQ129" s="19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44"/>
      <c r="BI129" s="59"/>
    </row>
    <row r="130" spans="1:61">
      <c r="A130" s="235"/>
      <c r="B130" s="223"/>
      <c r="C130" s="225"/>
      <c r="D130" s="11" t="s">
        <v>88</v>
      </c>
      <c r="E130" s="34"/>
      <c r="F130" s="34"/>
      <c r="G130" s="34"/>
      <c r="H130" s="34"/>
      <c r="I130" s="34"/>
      <c r="J130" s="34"/>
      <c r="K130" s="34"/>
      <c r="L130" s="34"/>
      <c r="M130" s="98">
        <f>+ALTAS!P152-BAJAS!O108+MIG_IN!O130-MIG_OUT!O105</f>
        <v>0</v>
      </c>
      <c r="N130" s="98">
        <f>+ALTAS!Q152-BAJAS!P130+MIG_IN!P130-MIG_OUT!P130</f>
        <v>0</v>
      </c>
      <c r="O130" s="98">
        <f>+ALTAS!R152-BAJAS!Q130+MIG_IN!Q130-MIG_OUT!Q130</f>
        <v>0</v>
      </c>
      <c r="P130" s="98">
        <f>+ALTAS!S152-BAJAS!R130+MIG_IN!R130-MIG_OUT!R130</f>
        <v>0</v>
      </c>
      <c r="Q130" s="98">
        <f>+ALTAS!T152-BAJAS!S130+MIG_IN!S130-MIG_OUT!S130</f>
        <v>0</v>
      </c>
      <c r="R130" s="98">
        <f>+ALTAS!U152-BAJAS!T130+MIG_IN!T130-MIG_OUT!T130</f>
        <v>0</v>
      </c>
      <c r="S130" s="98">
        <f>+ALTAS!V152-BAJAS!U130+MIG_IN!U130-MIG_OUT!U130</f>
        <v>0</v>
      </c>
      <c r="T130" s="98">
        <f>+ALTAS!W152-BAJAS!V130+MIG_IN!V130-MIG_OUT!V130</f>
        <v>2</v>
      </c>
      <c r="U130" s="98">
        <f>+ALTAS!X152-BAJAS!W130+MIG_IN!W130-MIG_OUT!W130</f>
        <v>0</v>
      </c>
      <c r="V130" s="98">
        <f>+ALTAS!Y152-BAJAS!X130+MIG_IN!X130-MIG_OUT!X130</f>
        <v>-1</v>
      </c>
      <c r="W130" s="98">
        <f>+ALTAS!Z152-BAJAS!Y130+MIG_IN!Y130-MIG_OUT!Y130</f>
        <v>0</v>
      </c>
      <c r="X130" s="98">
        <f>+ALTAS!AA152-BAJAS!Z130+MIG_IN!Z130-MIG_OUT!Z130</f>
        <v>0</v>
      </c>
      <c r="Y130" s="98">
        <f>+ALTAS!AB152-BAJAS!AA130+MIG_IN!AA130-MIG_OUT!AA130</f>
        <v>6</v>
      </c>
      <c r="Z130" s="98">
        <f>+ALTAS!AC152-BAJAS!AB130+MIG_IN!AB130-MIG_OUT!AB130</f>
        <v>0</v>
      </c>
      <c r="AA130" s="98">
        <f>+ALTAS!AD152-BAJAS!AC130+MIG_IN!AC130-MIG_OUT!AC130</f>
        <v>0</v>
      </c>
      <c r="AB130" s="98">
        <f>+ALTAS!AE152-BAJAS!AD130+MIG_IN!AD130-MIG_OUT!AD130</f>
        <v>0</v>
      </c>
      <c r="AC130" s="98">
        <f>+ALTAS!AF152-BAJAS!AE130+MIG_IN!AE130-MIG_OUT!AE130</f>
        <v>0</v>
      </c>
      <c r="AD130" s="102">
        <f t="shared" si="90"/>
        <v>0</v>
      </c>
      <c r="AE130" s="103">
        <f t="shared" si="91"/>
        <v>7</v>
      </c>
      <c r="AG130" s="124">
        <f>+SUMIF($M$1:$AB$1,"REAL",M130:AB130)</f>
        <v>7</v>
      </c>
      <c r="AJ130" s="34"/>
      <c r="AK130" s="34"/>
      <c r="AL130" s="34"/>
      <c r="AM130" s="34"/>
      <c r="AN130" s="34"/>
      <c r="AO130" s="34"/>
      <c r="AP130" s="34"/>
      <c r="AQ130" s="34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45"/>
      <c r="BI130" s="46"/>
    </row>
    <row r="131" spans="1:61">
      <c r="A131" s="235"/>
      <c r="B131" s="224"/>
      <c r="C131" s="225"/>
      <c r="D131" s="13" t="s">
        <v>90</v>
      </c>
      <c r="E131" s="36"/>
      <c r="F131" s="36"/>
      <c r="G131" s="36"/>
      <c r="H131" s="36"/>
      <c r="I131" s="36"/>
      <c r="J131" s="36"/>
      <c r="K131" s="36"/>
      <c r="L131" s="36"/>
      <c r="M131" s="36" t="str">
        <f t="shared" ref="M131:AE131" si="92">+IFERROR(M130/M129,"")</f>
        <v/>
      </c>
      <c r="N131" s="36" t="str">
        <f t="shared" si="92"/>
        <v/>
      </c>
      <c r="O131" s="36" t="str">
        <f t="shared" si="92"/>
        <v/>
      </c>
      <c r="P131" s="36" t="str">
        <f t="shared" si="92"/>
        <v/>
      </c>
      <c r="Q131" s="36" t="str">
        <f t="shared" si="92"/>
        <v/>
      </c>
      <c r="R131" s="36" t="str">
        <f t="shared" si="92"/>
        <v/>
      </c>
      <c r="S131" s="36" t="str">
        <f t="shared" si="92"/>
        <v/>
      </c>
      <c r="T131" s="36">
        <f t="shared" si="92"/>
        <v>1</v>
      </c>
      <c r="U131" s="36" t="str">
        <f t="shared" si="92"/>
        <v/>
      </c>
      <c r="V131" s="36">
        <f t="shared" si="92"/>
        <v>1</v>
      </c>
      <c r="W131" s="36" t="str">
        <f t="shared" ref="W131" si="93">+IFERROR(W130/W129,"")</f>
        <v/>
      </c>
      <c r="X131" s="36" t="str">
        <f t="shared" si="92"/>
        <v/>
      </c>
      <c r="Y131" s="36">
        <f t="shared" si="92"/>
        <v>3</v>
      </c>
      <c r="Z131" s="36" t="str">
        <f t="shared" si="92"/>
        <v/>
      </c>
      <c r="AA131" s="36">
        <f t="shared" si="92"/>
        <v>0</v>
      </c>
      <c r="AB131" s="36" t="str">
        <f t="shared" si="92"/>
        <v/>
      </c>
      <c r="AC131" s="36" t="str">
        <f t="shared" ref="AC131" si="94">+IFERROR(AC130/AC129,"")</f>
        <v/>
      </c>
      <c r="AD131" s="49" t="str">
        <f t="shared" si="92"/>
        <v/>
      </c>
      <c r="AE131" s="50">
        <f t="shared" si="92"/>
        <v>1.75</v>
      </c>
      <c r="AJ131" s="36"/>
      <c r="AK131" s="36"/>
      <c r="AL131" s="36"/>
      <c r="AM131" s="36"/>
      <c r="AN131" s="36"/>
      <c r="AO131" s="36"/>
      <c r="AP131" s="36"/>
      <c r="AQ131" s="36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49"/>
      <c r="BI131" s="50"/>
    </row>
    <row r="132" spans="1:61" ht="15" customHeight="1">
      <c r="A132" s="235"/>
      <c r="B132" s="226" t="s">
        <v>36</v>
      </c>
      <c r="C132" s="225" t="s">
        <v>50</v>
      </c>
      <c r="D132" s="10" t="s">
        <v>40</v>
      </c>
      <c r="E132" s="19"/>
      <c r="F132" s="19"/>
      <c r="G132" s="19"/>
      <c r="H132" s="19"/>
      <c r="I132" s="19"/>
      <c r="J132" s="19"/>
      <c r="K132" s="19"/>
      <c r="L132" s="19"/>
      <c r="M132" s="97">
        <f>+ALTAS!P154-BAJAS!O110+MIG_IN!O132-MIG_OUT!O107</f>
        <v>0</v>
      </c>
      <c r="N132" s="97">
        <f>+ALTAS!Q154-BAJAS!P132+MIG_IN!P132-MIG_OUT!P132</f>
        <v>0</v>
      </c>
      <c r="O132" s="97">
        <f>+ALTAS!R154-BAJAS!Q132+MIG_IN!Q132-MIG_OUT!Q132</f>
        <v>0</v>
      </c>
      <c r="P132" s="97">
        <f>+ALTAS!S154-BAJAS!R132+MIG_IN!R132-MIG_OUT!R132</f>
        <v>1</v>
      </c>
      <c r="Q132" s="97">
        <f>+ALTAS!T154-BAJAS!S132+MIG_IN!S132-MIG_OUT!S132</f>
        <v>0</v>
      </c>
      <c r="R132" s="97">
        <f>+ALTAS!U154-BAJAS!T132+MIG_IN!T132-MIG_OUT!T132</f>
        <v>1</v>
      </c>
      <c r="S132" s="97">
        <f>+ALTAS!V154-BAJAS!U132+MIG_IN!U132-MIG_OUT!U132</f>
        <v>1</v>
      </c>
      <c r="T132" s="97">
        <f>+ALTAS!W154-BAJAS!V132+MIG_IN!V132-MIG_OUT!V132</f>
        <v>2</v>
      </c>
      <c r="U132" s="97">
        <f>+ALTAS!X154-BAJAS!W132+MIG_IN!W132-MIG_OUT!W132</f>
        <v>0</v>
      </c>
      <c r="V132" s="97">
        <f>+ALTAS!Y154-BAJAS!X132+MIG_IN!X132-MIG_OUT!X132</f>
        <v>0</v>
      </c>
      <c r="W132" s="97">
        <f>+ALTAS!Z154-BAJAS!Y132+MIG_IN!Y132-MIG_OUT!Y132</f>
        <v>0</v>
      </c>
      <c r="X132" s="97">
        <f>+ALTAS!AA154-BAJAS!Z132+MIG_IN!Z132-MIG_OUT!Z132</f>
        <v>0</v>
      </c>
      <c r="Y132" s="97">
        <f>+ALTAS!AB154-BAJAS!AA132+MIG_IN!AA132-MIG_OUT!AA132</f>
        <v>0</v>
      </c>
      <c r="Z132" s="97">
        <f>+ALTAS!AC154-BAJAS!AB132+MIG_IN!AB132-MIG_OUT!AB132</f>
        <v>0</v>
      </c>
      <c r="AA132" s="97">
        <f>+ALTAS!AD154-BAJAS!AC132+MIG_IN!AC132-MIG_OUT!AC132</f>
        <v>0</v>
      </c>
      <c r="AB132" s="97">
        <f>+ALTAS!AE154-BAJAS!AD132+MIG_IN!AD132-MIG_OUT!AD132</f>
        <v>0</v>
      </c>
      <c r="AC132" s="97">
        <f>+ALTAS!AF154-BAJAS!AE132+MIG_IN!AE132-MIG_OUT!AE132</f>
        <v>0</v>
      </c>
      <c r="AD132" s="100">
        <f t="shared" ref="AD132:AD136" si="95">+SUM(E132:P132)</f>
        <v>1</v>
      </c>
      <c r="AE132" s="101">
        <f t="shared" ref="AE132:AE136" si="96">+SUM(Q132:AB132)</f>
        <v>4</v>
      </c>
      <c r="AG132" s="124">
        <f>+SUMIF($M$1:$AB$1,"REAL",M132:AB132)</f>
        <v>5</v>
      </c>
      <c r="AJ132" s="19"/>
      <c r="AK132" s="19"/>
      <c r="AL132" s="19"/>
      <c r="AM132" s="19"/>
      <c r="AN132" s="19"/>
      <c r="AO132" s="19"/>
      <c r="AP132" s="19"/>
      <c r="AQ132" s="19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44"/>
      <c r="BI132" s="59"/>
    </row>
    <row r="133" spans="1:61">
      <c r="A133" s="235"/>
      <c r="B133" s="226"/>
      <c r="C133" s="225"/>
      <c r="D133" s="11" t="s">
        <v>88</v>
      </c>
      <c r="E133" s="34"/>
      <c r="F133" s="34"/>
      <c r="G133" s="34"/>
      <c r="H133" s="34"/>
      <c r="I133" s="34"/>
      <c r="J133" s="34"/>
      <c r="K133" s="34"/>
      <c r="L133" s="34"/>
      <c r="M133" s="98">
        <f>+ALTAS!P155-BAJAS!O111+MIG_IN!O133-MIG_OUT!O108</f>
        <v>0</v>
      </c>
      <c r="N133" s="98">
        <f>+ALTAS!Q155-BAJAS!P133+MIG_IN!P133-MIG_OUT!P133</f>
        <v>0</v>
      </c>
      <c r="O133" s="98">
        <f>+ALTAS!R155-BAJAS!Q133+MIG_IN!Q133-MIG_OUT!Q133</f>
        <v>0</v>
      </c>
      <c r="P133" s="98">
        <f>+ALTAS!S155-BAJAS!R133+MIG_IN!R133-MIG_OUT!R133</f>
        <v>6</v>
      </c>
      <c r="Q133" s="98">
        <f>+ALTAS!T155-BAJAS!S133+MIG_IN!S133-MIG_OUT!S133</f>
        <v>0</v>
      </c>
      <c r="R133" s="98">
        <f>+ALTAS!U155-BAJAS!T133+MIG_IN!T133-MIG_OUT!T133</f>
        <v>1</v>
      </c>
      <c r="S133" s="98">
        <f>+ALTAS!V155-BAJAS!U133+MIG_IN!U133-MIG_OUT!U133</f>
        <v>1</v>
      </c>
      <c r="T133" s="98">
        <f>+ALTAS!W155-BAJAS!V133+MIG_IN!V133-MIG_OUT!V133</f>
        <v>3</v>
      </c>
      <c r="U133" s="98">
        <f>+ALTAS!X155-BAJAS!W133+MIG_IN!W133-MIG_OUT!W133</f>
        <v>-1</v>
      </c>
      <c r="V133" s="98">
        <f>+ALTAS!Y155-BAJAS!X133+MIG_IN!X133-MIG_OUT!X133</f>
        <v>0</v>
      </c>
      <c r="W133" s="98">
        <f>+ALTAS!Z155-BAJAS!Y133+MIG_IN!Y133-MIG_OUT!Y133</f>
        <v>0</v>
      </c>
      <c r="X133" s="98">
        <f>+ALTAS!AA155-BAJAS!Z133+MIG_IN!Z133-MIG_OUT!Z133</f>
        <v>0</v>
      </c>
      <c r="Y133" s="98">
        <f>+ALTAS!AB155-BAJAS!AA133+MIG_IN!AA133-MIG_OUT!AA133</f>
        <v>0</v>
      </c>
      <c r="Z133" s="98">
        <f>+ALTAS!AC155-BAJAS!AB133+MIG_IN!AB133-MIG_OUT!AB133</f>
        <v>0</v>
      </c>
      <c r="AA133" s="98">
        <f>+ALTAS!AD155-BAJAS!AC133+MIG_IN!AC133-MIG_OUT!AC133</f>
        <v>0</v>
      </c>
      <c r="AB133" s="98">
        <f>+ALTAS!AE155-BAJAS!AD133+MIG_IN!AD133-MIG_OUT!AD133</f>
        <v>0</v>
      </c>
      <c r="AC133" s="98">
        <f>+ALTAS!AF155-BAJAS!AE133+MIG_IN!AE133-MIG_OUT!AE133</f>
        <v>0</v>
      </c>
      <c r="AD133" s="102">
        <f t="shared" si="95"/>
        <v>6</v>
      </c>
      <c r="AE133" s="103">
        <f t="shared" si="96"/>
        <v>4</v>
      </c>
      <c r="AG133" s="124">
        <f>+SUMIF($M$1:$AB$1,"REAL",M133:AB133)</f>
        <v>10</v>
      </c>
      <c r="AJ133" s="34"/>
      <c r="AK133" s="34"/>
      <c r="AL133" s="34"/>
      <c r="AM133" s="34"/>
      <c r="AN133" s="34"/>
      <c r="AO133" s="34"/>
      <c r="AP133" s="34"/>
      <c r="AQ133" s="34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45"/>
      <c r="BI133" s="46"/>
    </row>
    <row r="134" spans="1:61">
      <c r="A134" s="235"/>
      <c r="B134" s="226"/>
      <c r="C134" s="225"/>
      <c r="D134" s="12" t="s">
        <v>1</v>
      </c>
      <c r="E134" s="35"/>
      <c r="F134" s="35"/>
      <c r="G134" s="35"/>
      <c r="H134" s="35"/>
      <c r="I134" s="35"/>
      <c r="J134" s="35"/>
      <c r="K134" s="35"/>
      <c r="L134" s="35"/>
      <c r="M134" s="99">
        <f>+ALTAS!P156-BAJAS!O112+MIG_IN!O134-MIG_OUT!O109</f>
        <v>0</v>
      </c>
      <c r="N134" s="99">
        <f>+ALTAS!Q156-BAJAS!P134+MIG_IN!P134-MIG_OUT!P134</f>
        <v>0</v>
      </c>
      <c r="O134" s="99">
        <f>+ALTAS!R156-BAJAS!Q134+MIG_IN!Q134-MIG_OUT!Q134</f>
        <v>0</v>
      </c>
      <c r="P134" s="99">
        <f>+ALTAS!S156-BAJAS!R134+MIG_IN!R134-MIG_OUT!R134</f>
        <v>6</v>
      </c>
      <c r="Q134" s="99">
        <f>+ALTAS!T156-BAJAS!S134+MIG_IN!S134-MIG_OUT!S134</f>
        <v>0</v>
      </c>
      <c r="R134" s="99">
        <f>+ALTAS!U156-BAJAS!T134+MIG_IN!T134-MIG_OUT!T134</f>
        <v>1</v>
      </c>
      <c r="S134" s="99">
        <f>+ALTAS!V156-BAJAS!U134+MIG_IN!U134-MIG_OUT!U134</f>
        <v>1</v>
      </c>
      <c r="T134" s="99">
        <f>+ALTAS!W156-BAJAS!V134+MIG_IN!V134-MIG_OUT!V134</f>
        <v>3</v>
      </c>
      <c r="U134" s="99">
        <f>+ALTAS!X156-BAJAS!W134+MIG_IN!W134-MIG_OUT!W134</f>
        <v>-1</v>
      </c>
      <c r="V134" s="99">
        <f>+ALTAS!Y156-BAJAS!X134+MIG_IN!X134-MIG_OUT!X134</f>
        <v>1</v>
      </c>
      <c r="W134" s="99">
        <f>+ALTAS!Z156-BAJAS!Y134+MIG_IN!Y134-MIG_OUT!Y134</f>
        <v>0</v>
      </c>
      <c r="X134" s="99">
        <f>+ALTAS!AA156-BAJAS!Z134+MIG_IN!Z134-MIG_OUT!Z134</f>
        <v>0</v>
      </c>
      <c r="Y134" s="99">
        <f>+ALTAS!AB156-BAJAS!AA134+MIG_IN!AA134-MIG_OUT!AA134</f>
        <v>-1</v>
      </c>
      <c r="Z134" s="99">
        <f>+ALTAS!AC156-BAJAS!AB134+MIG_IN!AB134-MIG_OUT!AB134</f>
        <v>0</v>
      </c>
      <c r="AA134" s="99">
        <f>+ALTAS!AD156-BAJAS!AC134+MIG_IN!AC134-MIG_OUT!AC134</f>
        <v>0</v>
      </c>
      <c r="AB134" s="99">
        <f>+ALTAS!AE156-BAJAS!AD134+MIG_IN!AD134-MIG_OUT!AD134</f>
        <v>0</v>
      </c>
      <c r="AC134" s="99">
        <f>+ALTAS!AF156-BAJAS!AE134+MIG_IN!AE134-MIG_OUT!AE134</f>
        <v>0</v>
      </c>
      <c r="AD134" s="104">
        <f t="shared" si="95"/>
        <v>6</v>
      </c>
      <c r="AE134" s="105">
        <f t="shared" si="96"/>
        <v>4</v>
      </c>
      <c r="AJ134" s="35"/>
      <c r="AK134" s="35"/>
      <c r="AL134" s="35"/>
      <c r="AM134" s="35"/>
      <c r="AN134" s="35"/>
      <c r="AO134" s="35"/>
      <c r="AP134" s="35"/>
      <c r="AQ134" s="35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47"/>
      <c r="BI134" s="48"/>
    </row>
    <row r="135" spans="1:61">
      <c r="A135" s="235"/>
      <c r="B135" s="226"/>
      <c r="C135" s="225"/>
      <c r="D135" s="12" t="s">
        <v>2</v>
      </c>
      <c r="E135" s="35"/>
      <c r="F135" s="35"/>
      <c r="G135" s="35"/>
      <c r="H135" s="35"/>
      <c r="I135" s="35"/>
      <c r="J135" s="35"/>
      <c r="K135" s="35"/>
      <c r="L135" s="35"/>
      <c r="M135" s="99">
        <f>+ALTAS!P157-BAJAS!O113+MIG_IN!O135-MIG_OUT!O110</f>
        <v>0</v>
      </c>
      <c r="N135" s="99">
        <f>+ALTAS!Q157-BAJAS!P135+MIG_IN!P135-MIG_OUT!P135</f>
        <v>0</v>
      </c>
      <c r="O135" s="99">
        <f>+ALTAS!R157-BAJAS!Q135+MIG_IN!Q135-MIG_OUT!Q135</f>
        <v>0</v>
      </c>
      <c r="P135" s="99">
        <f>+ALTAS!S157-BAJAS!R135+MIG_IN!R135-MIG_OUT!R135</f>
        <v>0</v>
      </c>
      <c r="Q135" s="99">
        <f>+ALTAS!T157-BAJAS!S135+MIG_IN!S135-MIG_OUT!S135</f>
        <v>0</v>
      </c>
      <c r="R135" s="99">
        <f>+ALTAS!U157-BAJAS!T135+MIG_IN!T135-MIG_OUT!T135</f>
        <v>0</v>
      </c>
      <c r="S135" s="99">
        <f>+ALTAS!V157-BAJAS!U135+MIG_IN!U135-MIG_OUT!U135</f>
        <v>0</v>
      </c>
      <c r="T135" s="99">
        <f>+ALTAS!W157-BAJAS!V135+MIG_IN!V135-MIG_OUT!V135</f>
        <v>0</v>
      </c>
      <c r="U135" s="99">
        <f>+ALTAS!X157-BAJAS!W135+MIG_IN!W135-MIG_OUT!W135</f>
        <v>0</v>
      </c>
      <c r="V135" s="99">
        <f>+ALTAS!Y157-BAJAS!X135+MIG_IN!X135-MIG_OUT!X135</f>
        <v>0</v>
      </c>
      <c r="W135" s="99">
        <f>+ALTAS!Z157-BAJAS!Y135+MIG_IN!Y135-MIG_OUT!Y135</f>
        <v>0</v>
      </c>
      <c r="X135" s="99">
        <f>+ALTAS!AA157-BAJAS!Z135+MIG_IN!Z135-MIG_OUT!Z135</f>
        <v>0</v>
      </c>
      <c r="Y135" s="99">
        <f>+ALTAS!AB157-BAJAS!AA135+MIG_IN!AA135-MIG_OUT!AA135</f>
        <v>0</v>
      </c>
      <c r="Z135" s="99">
        <f>+ALTAS!AC157-BAJAS!AB135+MIG_IN!AB135-MIG_OUT!AB135</f>
        <v>0</v>
      </c>
      <c r="AA135" s="99">
        <f>+ALTAS!AD157-BAJAS!AC135+MIG_IN!AC135-MIG_OUT!AC135</f>
        <v>0</v>
      </c>
      <c r="AB135" s="99">
        <f>+ALTAS!AE157-BAJAS!AD135+MIG_IN!AD135-MIG_OUT!AD135</f>
        <v>0</v>
      </c>
      <c r="AC135" s="99">
        <f>+ALTAS!AF157-BAJAS!AE135+MIG_IN!AE135-MIG_OUT!AE135</f>
        <v>0</v>
      </c>
      <c r="AD135" s="104">
        <f t="shared" si="95"/>
        <v>0</v>
      </c>
      <c r="AE135" s="105">
        <f t="shared" si="96"/>
        <v>0</v>
      </c>
      <c r="AJ135" s="35"/>
      <c r="AK135" s="35"/>
      <c r="AL135" s="35"/>
      <c r="AM135" s="35"/>
      <c r="AN135" s="35"/>
      <c r="AO135" s="35"/>
      <c r="AP135" s="35"/>
      <c r="AQ135" s="35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47"/>
      <c r="BI135" s="48"/>
    </row>
    <row r="136" spans="1:61">
      <c r="A136" s="235"/>
      <c r="B136" s="226"/>
      <c r="C136" s="225"/>
      <c r="D136" s="14" t="s">
        <v>83</v>
      </c>
      <c r="E136" s="37"/>
      <c r="F136" s="37"/>
      <c r="G136" s="37"/>
      <c r="H136" s="37"/>
      <c r="I136" s="37"/>
      <c r="J136" s="37"/>
      <c r="K136" s="37"/>
      <c r="L136" s="37"/>
      <c r="M136" s="106">
        <f>+ALTAS!P158-BAJAS!O114+MIG_IN!O136-MIG_OUT!O111</f>
        <v>0</v>
      </c>
      <c r="N136" s="106">
        <f>+ALTAS!Q158-BAJAS!P136+MIG_IN!P136-MIG_OUT!P136</f>
        <v>0</v>
      </c>
      <c r="O136" s="106">
        <f>+ALTAS!R158-BAJAS!Q136+MIG_IN!Q136-MIG_OUT!Q136</f>
        <v>0</v>
      </c>
      <c r="P136" s="106">
        <f>+ALTAS!S158-BAJAS!R136+MIG_IN!R136-MIG_OUT!R136</f>
        <v>0</v>
      </c>
      <c r="Q136" s="106">
        <f>+ALTAS!T158-BAJAS!S136+MIG_IN!S136-MIG_OUT!S136</f>
        <v>0</v>
      </c>
      <c r="R136" s="106">
        <f>+ALTAS!U158-BAJAS!T136+MIG_IN!T136-MIG_OUT!T136</f>
        <v>0</v>
      </c>
      <c r="S136" s="106">
        <f>+ALTAS!V158-BAJAS!U136+MIG_IN!U136-MIG_OUT!U136</f>
        <v>0</v>
      </c>
      <c r="T136" s="106">
        <f>+ALTAS!W158-BAJAS!V136+MIG_IN!V136-MIG_OUT!V136</f>
        <v>0</v>
      </c>
      <c r="U136" s="106">
        <f>+ALTAS!X158-BAJAS!W136+MIG_IN!W136-MIG_OUT!W136</f>
        <v>0</v>
      </c>
      <c r="V136" s="106">
        <f>+ALTAS!Y158-BAJAS!X136+MIG_IN!X136-MIG_OUT!X136</f>
        <v>0</v>
      </c>
      <c r="W136" s="106">
        <f>+ALTAS!Z158-BAJAS!Y136+MIG_IN!Y136-MIG_OUT!Y136</f>
        <v>0</v>
      </c>
      <c r="X136" s="106">
        <f>+ALTAS!AA158-BAJAS!Z136+MIG_IN!Z136-MIG_OUT!Z136</f>
        <v>0</v>
      </c>
      <c r="Y136" s="106">
        <f>+ALTAS!AB158-BAJAS!AA136+MIG_IN!AA136-MIG_OUT!AA136</f>
        <v>0</v>
      </c>
      <c r="Z136" s="106">
        <f>+ALTAS!AC158-BAJAS!AB136+MIG_IN!AB136-MIG_OUT!AB136</f>
        <v>0</v>
      </c>
      <c r="AA136" s="106">
        <f>+ALTAS!AD158-BAJAS!AC136+MIG_IN!AC136-MIG_OUT!AC136</f>
        <v>0</v>
      </c>
      <c r="AB136" s="106">
        <f>+ALTAS!AE158-BAJAS!AD136+MIG_IN!AD136-MIG_OUT!AD136</f>
        <v>0</v>
      </c>
      <c r="AC136" s="106">
        <f>+ALTAS!AF158-BAJAS!AE136+MIG_IN!AE136-MIG_OUT!AE136</f>
        <v>0</v>
      </c>
      <c r="AD136" s="107">
        <f t="shared" si="95"/>
        <v>0</v>
      </c>
      <c r="AE136" s="108">
        <f t="shared" si="96"/>
        <v>0</v>
      </c>
      <c r="AJ136" s="37"/>
      <c r="AK136" s="37"/>
      <c r="AL136" s="37"/>
      <c r="AM136" s="37"/>
      <c r="AN136" s="37"/>
      <c r="AO136" s="37"/>
      <c r="AP136" s="37"/>
      <c r="AQ136" s="37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51"/>
      <c r="BI136" s="52"/>
    </row>
    <row r="137" spans="1:61">
      <c r="A137" s="235"/>
      <c r="B137" s="226"/>
      <c r="C137" s="225"/>
      <c r="D137" s="14" t="s">
        <v>103</v>
      </c>
      <c r="E137" s="37"/>
      <c r="F137" s="37"/>
      <c r="G137" s="37"/>
      <c r="H137" s="37"/>
      <c r="I137" s="37"/>
      <c r="J137" s="37"/>
      <c r="K137" s="37"/>
      <c r="L137" s="37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7"/>
      <c r="AE137" s="108"/>
      <c r="AJ137" s="37"/>
      <c r="AK137" s="37"/>
      <c r="AL137" s="37"/>
      <c r="AM137" s="37"/>
      <c r="AN137" s="37"/>
      <c r="AO137" s="37"/>
      <c r="AP137" s="37"/>
      <c r="AQ137" s="37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51"/>
      <c r="BI137" s="52"/>
    </row>
    <row r="138" spans="1:61">
      <c r="A138" s="235"/>
      <c r="B138" s="226"/>
      <c r="C138" s="225"/>
      <c r="D138" s="14" t="s">
        <v>104</v>
      </c>
      <c r="E138" s="37"/>
      <c r="F138" s="37"/>
      <c r="G138" s="37"/>
      <c r="H138" s="37"/>
      <c r="I138" s="37"/>
      <c r="J138" s="37"/>
      <c r="K138" s="37"/>
      <c r="L138" s="37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7"/>
      <c r="AE138" s="108"/>
      <c r="AJ138" s="37"/>
      <c r="AK138" s="37"/>
      <c r="AL138" s="37"/>
      <c r="AM138" s="37"/>
      <c r="AN138" s="37"/>
      <c r="AO138" s="37"/>
      <c r="AP138" s="37"/>
      <c r="AQ138" s="37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51"/>
      <c r="BI138" s="52"/>
    </row>
    <row r="139" spans="1:61">
      <c r="A139" s="235"/>
      <c r="B139" s="226"/>
      <c r="C139" s="225"/>
      <c r="D139" s="13" t="s">
        <v>90</v>
      </c>
      <c r="E139" s="36"/>
      <c r="F139" s="36"/>
      <c r="G139" s="36"/>
      <c r="H139" s="36"/>
      <c r="I139" s="36"/>
      <c r="J139" s="36"/>
      <c r="K139" s="36"/>
      <c r="L139" s="36"/>
      <c r="M139" s="36" t="str">
        <f t="shared" ref="M139:AE139" si="97">+IFERROR(M133/M132,"")</f>
        <v/>
      </c>
      <c r="N139" s="36" t="str">
        <f t="shared" si="97"/>
        <v/>
      </c>
      <c r="O139" s="36" t="str">
        <f t="shared" si="97"/>
        <v/>
      </c>
      <c r="P139" s="36">
        <f t="shared" si="97"/>
        <v>6</v>
      </c>
      <c r="Q139" s="36" t="str">
        <f t="shared" si="97"/>
        <v/>
      </c>
      <c r="R139" s="36">
        <f t="shared" si="97"/>
        <v>1</v>
      </c>
      <c r="S139" s="36">
        <f t="shared" si="97"/>
        <v>1</v>
      </c>
      <c r="T139" s="36">
        <f t="shared" si="97"/>
        <v>1.5</v>
      </c>
      <c r="U139" s="36" t="str">
        <f t="shared" si="97"/>
        <v/>
      </c>
      <c r="V139" s="36" t="str">
        <f t="shared" si="97"/>
        <v/>
      </c>
      <c r="W139" s="36" t="str">
        <f t="shared" ref="W139" si="98">+IFERROR(W133/W132,"")</f>
        <v/>
      </c>
      <c r="X139" s="36" t="str">
        <f t="shared" si="97"/>
        <v/>
      </c>
      <c r="Y139" s="36" t="str">
        <f t="shared" si="97"/>
        <v/>
      </c>
      <c r="Z139" s="36" t="str">
        <f t="shared" si="97"/>
        <v/>
      </c>
      <c r="AA139" s="36" t="str">
        <f t="shared" si="97"/>
        <v/>
      </c>
      <c r="AB139" s="36" t="str">
        <f t="shared" si="97"/>
        <v/>
      </c>
      <c r="AC139" s="36" t="str">
        <f t="shared" ref="AC139" si="99">+IFERROR(AC133/AC132,"")</f>
        <v/>
      </c>
      <c r="AD139" s="53">
        <f t="shared" si="97"/>
        <v>6</v>
      </c>
      <c r="AE139" s="54">
        <f t="shared" si="97"/>
        <v>1</v>
      </c>
      <c r="AJ139" s="36"/>
      <c r="AK139" s="36"/>
      <c r="AL139" s="36"/>
      <c r="AM139" s="36"/>
      <c r="AN139" s="36"/>
      <c r="AO139" s="36"/>
      <c r="AP139" s="36"/>
      <c r="AQ139" s="36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53"/>
      <c r="BI139" s="54"/>
    </row>
    <row r="140" spans="1:61" ht="15" customHeight="1">
      <c r="A140" s="235"/>
      <c r="B140" s="222" t="s">
        <v>37</v>
      </c>
      <c r="C140" s="225" t="s">
        <v>41</v>
      </c>
      <c r="D140" s="10" t="s">
        <v>40</v>
      </c>
      <c r="E140" s="19"/>
      <c r="F140" s="19"/>
      <c r="G140" s="19"/>
      <c r="H140" s="19"/>
      <c r="I140" s="19"/>
      <c r="J140" s="19"/>
      <c r="K140" s="19"/>
      <c r="L140" s="19"/>
      <c r="M140" s="97">
        <f>+ALTAS!P162-BAJAS!O118+MIG_IN!O140-MIG_OUT!O115</f>
        <v>0</v>
      </c>
      <c r="N140" s="97">
        <f>+ALTAS!Q162-BAJAS!P140+MIG_IN!P140-MIG_OUT!P140</f>
        <v>0</v>
      </c>
      <c r="O140" s="97">
        <f>+ALTAS!R162-BAJAS!Q140+MIG_IN!Q140-MIG_OUT!Q140</f>
        <v>0</v>
      </c>
      <c r="P140" s="97">
        <f>+ALTAS!S162-BAJAS!R140+MIG_IN!R140-MIG_OUT!R140</f>
        <v>0</v>
      </c>
      <c r="Q140" s="97">
        <f>+ALTAS!T162-BAJAS!S140+MIG_IN!S140-MIG_OUT!S140</f>
        <v>0</v>
      </c>
      <c r="R140" s="97">
        <f>+ALTAS!U162-BAJAS!T140+MIG_IN!T140-MIG_OUT!T140</f>
        <v>0</v>
      </c>
      <c r="S140" s="97">
        <f>+ALTAS!V162-BAJAS!U140+MIG_IN!U140-MIG_OUT!U140</f>
        <v>0</v>
      </c>
      <c r="T140" s="97">
        <f>+ALTAS!W162-BAJAS!V140+MIG_IN!V140-MIG_OUT!V140</f>
        <v>0</v>
      </c>
      <c r="U140" s="97">
        <f>+ALTAS!X162-BAJAS!W140+MIG_IN!W140-MIG_OUT!W140</f>
        <v>0</v>
      </c>
      <c r="V140" s="97">
        <f>+ALTAS!Y162-BAJAS!X140+MIG_IN!X140-MIG_OUT!X140</f>
        <v>0</v>
      </c>
      <c r="W140" s="97">
        <f>+ALTAS!Z162-BAJAS!Y140+MIG_IN!Y140-MIG_OUT!Y140</f>
        <v>0</v>
      </c>
      <c r="X140" s="97">
        <f>+ALTAS!AA162-BAJAS!Z140+MIG_IN!Z140-MIG_OUT!Z140</f>
        <v>0</v>
      </c>
      <c r="Y140" s="97">
        <f>+ALTAS!AB162-BAJAS!AA140+MIG_IN!AA140-MIG_OUT!AA140</f>
        <v>0</v>
      </c>
      <c r="Z140" s="97">
        <f>+ALTAS!AC162-BAJAS!AB140+MIG_IN!AB140-MIG_OUT!AB140</f>
        <v>0</v>
      </c>
      <c r="AA140" s="97">
        <f>+ALTAS!AD162-BAJAS!AC140+MIG_IN!AC140-MIG_OUT!AC140</f>
        <v>0</v>
      </c>
      <c r="AB140" s="97">
        <f>+ALTAS!AE162-BAJAS!AD140+MIG_IN!AD140-MIG_OUT!AD140</f>
        <v>0</v>
      </c>
      <c r="AC140" s="97">
        <f>+ALTAS!AF162-BAJAS!AE140+MIG_IN!AE140-MIG_OUT!AE140</f>
        <v>0</v>
      </c>
      <c r="AD140" s="100">
        <f t="shared" ref="AD140:AD143" si="100">+SUM(E140:P140)</f>
        <v>0</v>
      </c>
      <c r="AE140" s="101">
        <f t="shared" ref="AE140:AE143" si="101">+SUM(Q140:AB140)</f>
        <v>0</v>
      </c>
      <c r="AG140" s="124">
        <f>+SUMIF($M$1:$AB$1,"REAL",M140:AB140)</f>
        <v>0</v>
      </c>
      <c r="AJ140" s="19"/>
      <c r="AK140" s="19"/>
      <c r="AL140" s="19"/>
      <c r="AM140" s="19"/>
      <c r="AN140" s="19"/>
      <c r="AO140" s="19"/>
      <c r="AP140" s="19"/>
      <c r="AQ140" s="19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44"/>
      <c r="BI140" s="59"/>
    </row>
    <row r="141" spans="1:61">
      <c r="A141" s="235"/>
      <c r="B141" s="223"/>
      <c r="C141" s="225"/>
      <c r="D141" s="11" t="s">
        <v>88</v>
      </c>
      <c r="E141" s="34"/>
      <c r="F141" s="34"/>
      <c r="G141" s="34"/>
      <c r="H141" s="34"/>
      <c r="I141" s="34"/>
      <c r="J141" s="34"/>
      <c r="K141" s="34"/>
      <c r="L141" s="34"/>
      <c r="M141" s="98">
        <f>+ALTAS!P163-BAJAS!O119+MIG_IN!O141-MIG_OUT!O116</f>
        <v>0</v>
      </c>
      <c r="N141" s="98">
        <f>+ALTAS!Q163-BAJAS!P141+MIG_IN!P141-MIG_OUT!P141</f>
        <v>0</v>
      </c>
      <c r="O141" s="98">
        <f>+ALTAS!R163-BAJAS!Q141+MIG_IN!Q141-MIG_OUT!Q141</f>
        <v>0</v>
      </c>
      <c r="P141" s="98">
        <f>+ALTAS!S163-BAJAS!R141+MIG_IN!R141-MIG_OUT!R141</f>
        <v>0</v>
      </c>
      <c r="Q141" s="98">
        <f>+ALTAS!T163-BAJAS!S141+MIG_IN!S141-MIG_OUT!S141</f>
        <v>0</v>
      </c>
      <c r="R141" s="98">
        <f>+ALTAS!U163-BAJAS!T141+MIG_IN!T141-MIG_OUT!T141</f>
        <v>0</v>
      </c>
      <c r="S141" s="98">
        <f>+ALTAS!V163-BAJAS!U141+MIG_IN!U141-MIG_OUT!U141</f>
        <v>0</v>
      </c>
      <c r="T141" s="98">
        <f>+ALTAS!W163-BAJAS!V141+MIG_IN!V141-MIG_OUT!V141</f>
        <v>0</v>
      </c>
      <c r="U141" s="98">
        <f>+ALTAS!X163-BAJAS!W141+MIG_IN!W141-MIG_OUT!W141</f>
        <v>0</v>
      </c>
      <c r="V141" s="98">
        <f>+ALTAS!Y163-BAJAS!X141+MIG_IN!X141-MIG_OUT!X141</f>
        <v>0</v>
      </c>
      <c r="W141" s="98">
        <f>+ALTAS!Z163-BAJAS!Y141+MIG_IN!Y141-MIG_OUT!Y141</f>
        <v>0</v>
      </c>
      <c r="X141" s="98">
        <f>+ALTAS!AA163-BAJAS!Z141+MIG_IN!Z141-MIG_OUT!Z141</f>
        <v>0</v>
      </c>
      <c r="Y141" s="98">
        <f>+ALTAS!AB163-BAJAS!AA141+MIG_IN!AA141-MIG_OUT!AA141</f>
        <v>0</v>
      </c>
      <c r="Z141" s="98">
        <f>+ALTAS!AC163-BAJAS!AB141+MIG_IN!AB141-MIG_OUT!AB141</f>
        <v>0</v>
      </c>
      <c r="AA141" s="98">
        <f>+ALTAS!AD163-BAJAS!AC141+MIG_IN!AC141-MIG_OUT!AC141</f>
        <v>0</v>
      </c>
      <c r="AB141" s="98">
        <f>+ALTAS!AE163-BAJAS!AD141+MIG_IN!AD141-MIG_OUT!AD141</f>
        <v>0</v>
      </c>
      <c r="AC141" s="98">
        <f>+ALTAS!AF163-BAJAS!AE141+MIG_IN!AE141-MIG_OUT!AE141</f>
        <v>0</v>
      </c>
      <c r="AD141" s="102">
        <f t="shared" si="100"/>
        <v>0</v>
      </c>
      <c r="AE141" s="103">
        <f t="shared" si="101"/>
        <v>0</v>
      </c>
      <c r="AG141" s="124">
        <f>+SUMIF($M$1:$AB$1,"REAL",M141:AB141)</f>
        <v>0</v>
      </c>
      <c r="AJ141" s="34"/>
      <c r="AK141" s="34"/>
      <c r="AL141" s="34"/>
      <c r="AM141" s="34"/>
      <c r="AN141" s="34"/>
      <c r="AO141" s="34"/>
      <c r="AP141" s="34"/>
      <c r="AQ141" s="34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45"/>
      <c r="BI141" s="46"/>
    </row>
    <row r="142" spans="1:61">
      <c r="A142" s="235"/>
      <c r="B142" s="223"/>
      <c r="C142" s="225"/>
      <c r="D142" s="12" t="s">
        <v>105</v>
      </c>
      <c r="E142" s="35"/>
      <c r="F142" s="35"/>
      <c r="G142" s="35"/>
      <c r="H142" s="35"/>
      <c r="I142" s="35"/>
      <c r="J142" s="35"/>
      <c r="K142" s="35"/>
      <c r="L142" s="35"/>
      <c r="M142" s="99">
        <f>+ALTAS!P164-BAJAS!O120+MIG_IN!O142-MIG_OUT!O117</f>
        <v>0</v>
      </c>
      <c r="N142" s="99">
        <f>+ALTAS!Q164-BAJAS!P142+MIG_IN!P142-MIG_OUT!P142</f>
        <v>0</v>
      </c>
      <c r="O142" s="99">
        <f>+ALTAS!R164-BAJAS!Q142+MIG_IN!Q142-MIG_OUT!Q142</f>
        <v>0</v>
      </c>
      <c r="P142" s="99">
        <f>+ALTAS!S164-BAJAS!R142+MIG_IN!R142-MIG_OUT!R142</f>
        <v>0</v>
      </c>
      <c r="Q142" s="99">
        <f>+ALTAS!T164-BAJAS!S142+MIG_IN!S142-MIG_OUT!S142</f>
        <v>0</v>
      </c>
      <c r="R142" s="99">
        <f>+ALTAS!U164-BAJAS!T142+MIG_IN!T142-MIG_OUT!T142</f>
        <v>0</v>
      </c>
      <c r="S142" s="99">
        <f>+ALTAS!V164-BAJAS!U142+MIG_IN!U142-MIG_OUT!U142</f>
        <v>0</v>
      </c>
      <c r="T142" s="99">
        <f>+ALTAS!W164-BAJAS!V142+MIG_IN!V142-MIG_OUT!V142</f>
        <v>0</v>
      </c>
      <c r="U142" s="99">
        <f>+ALTAS!X164-BAJAS!W142+MIG_IN!W142-MIG_OUT!W142</f>
        <v>0</v>
      </c>
      <c r="V142" s="99">
        <f>+ALTAS!Y164-BAJAS!X142+MIG_IN!X142-MIG_OUT!X142</f>
        <v>0</v>
      </c>
      <c r="W142" s="99">
        <f>+ALTAS!Z164-BAJAS!Y142+MIG_IN!Y142-MIG_OUT!Y142</f>
        <v>0</v>
      </c>
      <c r="X142" s="99">
        <f>+ALTAS!AA164-BAJAS!Z142+MIG_IN!Z142-MIG_OUT!Z142</f>
        <v>0</v>
      </c>
      <c r="Y142" s="99">
        <f>+ALTAS!AB164-BAJAS!AA142+MIG_IN!AA142-MIG_OUT!AA142</f>
        <v>0</v>
      </c>
      <c r="Z142" s="99">
        <f>+ALTAS!AC164-BAJAS!AB142+MIG_IN!AB142-MIG_OUT!AB142</f>
        <v>0</v>
      </c>
      <c r="AA142" s="99">
        <f>+ALTAS!AD164-BAJAS!AC142+MIG_IN!AC142-MIG_OUT!AC142</f>
        <v>0</v>
      </c>
      <c r="AB142" s="99">
        <f>+ALTAS!AE164-BAJAS!AD142+MIG_IN!AD142-MIG_OUT!AD142</f>
        <v>0</v>
      </c>
      <c r="AC142" s="99">
        <f>+ALTAS!AF164-BAJAS!AE142+MIG_IN!AE142-MIG_OUT!AE142</f>
        <v>0</v>
      </c>
      <c r="AD142" s="104">
        <f t="shared" si="100"/>
        <v>0</v>
      </c>
      <c r="AE142" s="105">
        <f t="shared" si="101"/>
        <v>0</v>
      </c>
      <c r="AJ142" s="35"/>
      <c r="AK142" s="35"/>
      <c r="AL142" s="35"/>
      <c r="AM142" s="35"/>
      <c r="AN142" s="35"/>
      <c r="AO142" s="35"/>
      <c r="AP142" s="35"/>
      <c r="AQ142" s="35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47"/>
      <c r="BI142" s="48"/>
    </row>
    <row r="143" spans="1:61">
      <c r="A143" s="235"/>
      <c r="B143" s="223"/>
      <c r="C143" s="225"/>
      <c r="D143" s="12" t="s">
        <v>106</v>
      </c>
      <c r="E143" s="35"/>
      <c r="F143" s="35"/>
      <c r="G143" s="35"/>
      <c r="H143" s="35"/>
      <c r="I143" s="35"/>
      <c r="J143" s="35"/>
      <c r="K143" s="35"/>
      <c r="L143" s="35"/>
      <c r="M143" s="99">
        <f>+ALTAS!P165-BAJAS!O121+MIG_IN!O143-MIG_OUT!O118</f>
        <v>0</v>
      </c>
      <c r="N143" s="99">
        <f>+ALTAS!Q165-BAJAS!P143+MIG_IN!P143-MIG_OUT!P143</f>
        <v>0</v>
      </c>
      <c r="O143" s="99">
        <f>+ALTAS!R165-BAJAS!Q143+MIG_IN!Q143-MIG_OUT!Q143</f>
        <v>0</v>
      </c>
      <c r="P143" s="99">
        <f>+ALTAS!S165-BAJAS!R143+MIG_IN!R143-MIG_OUT!R143</f>
        <v>0</v>
      </c>
      <c r="Q143" s="99">
        <f>+ALTAS!T165-BAJAS!S143+MIG_IN!S143-MIG_OUT!S143</f>
        <v>0</v>
      </c>
      <c r="R143" s="99">
        <f>+ALTAS!U165-BAJAS!T143+MIG_IN!T143-MIG_OUT!T143</f>
        <v>0</v>
      </c>
      <c r="S143" s="99">
        <f>+ALTAS!V165-BAJAS!U143+MIG_IN!U143-MIG_OUT!U143</f>
        <v>0</v>
      </c>
      <c r="T143" s="99">
        <f>+ALTAS!W165-BAJAS!V143+MIG_IN!V143-MIG_OUT!V143</f>
        <v>0</v>
      </c>
      <c r="U143" s="99">
        <f>+ALTAS!X165-BAJAS!W143+MIG_IN!W143-MIG_OUT!W143</f>
        <v>0</v>
      </c>
      <c r="V143" s="99">
        <f>+ALTAS!Y165-BAJAS!X143+MIG_IN!X143-MIG_OUT!X143</f>
        <v>0</v>
      </c>
      <c r="W143" s="99">
        <f>+ALTAS!Z165-BAJAS!Y143+MIG_IN!Y143-MIG_OUT!Y143</f>
        <v>0</v>
      </c>
      <c r="X143" s="99">
        <f>+ALTAS!AA165-BAJAS!Z143+MIG_IN!Z143-MIG_OUT!Z143</f>
        <v>0</v>
      </c>
      <c r="Y143" s="99">
        <f>+ALTAS!AB165-BAJAS!AA143+MIG_IN!AA143-MIG_OUT!AA143</f>
        <v>0</v>
      </c>
      <c r="Z143" s="99">
        <f>+ALTAS!AC165-BAJAS!AB143+MIG_IN!AB143-MIG_OUT!AB143</f>
        <v>0</v>
      </c>
      <c r="AA143" s="99">
        <f>+ALTAS!AD165-BAJAS!AC143+MIG_IN!AC143-MIG_OUT!AC143</f>
        <v>0</v>
      </c>
      <c r="AB143" s="99">
        <f>+ALTAS!AE165-BAJAS!AD143+MIG_IN!AD143-MIG_OUT!AD143</f>
        <v>0</v>
      </c>
      <c r="AC143" s="99">
        <f>+ALTAS!AF165-BAJAS!AE143+MIG_IN!AE143-MIG_OUT!AE143</f>
        <v>0</v>
      </c>
      <c r="AD143" s="104">
        <f t="shared" si="100"/>
        <v>0</v>
      </c>
      <c r="AE143" s="105">
        <f t="shared" si="101"/>
        <v>0</v>
      </c>
      <c r="AJ143" s="35"/>
      <c r="AK143" s="35"/>
      <c r="AL143" s="35"/>
      <c r="AM143" s="35"/>
      <c r="AN143" s="35"/>
      <c r="AO143" s="35"/>
      <c r="AP143" s="35"/>
      <c r="AQ143" s="35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47"/>
      <c r="BI143" s="48"/>
    </row>
    <row r="144" spans="1:61">
      <c r="A144" s="235"/>
      <c r="B144" s="223"/>
      <c r="C144" s="225"/>
      <c r="D144" s="12" t="s">
        <v>107</v>
      </c>
      <c r="E144" s="35"/>
      <c r="F144" s="35"/>
      <c r="G144" s="35"/>
      <c r="H144" s="35"/>
      <c r="I144" s="35"/>
      <c r="J144" s="35"/>
      <c r="K144" s="35"/>
      <c r="L144" s="35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104"/>
      <c r="AE144" s="105"/>
      <c r="AJ144" s="35"/>
      <c r="AK144" s="35"/>
      <c r="AL144" s="35"/>
      <c r="AM144" s="35"/>
      <c r="AN144" s="35"/>
      <c r="AO144" s="35"/>
      <c r="AP144" s="35"/>
      <c r="AQ144" s="35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47"/>
      <c r="BI144" s="48"/>
    </row>
    <row r="145" spans="1:61">
      <c r="A145" s="235"/>
      <c r="B145" s="223"/>
      <c r="C145" s="225"/>
      <c r="D145" s="13" t="s">
        <v>90</v>
      </c>
      <c r="E145" s="36"/>
      <c r="F145" s="36"/>
      <c r="G145" s="36"/>
      <c r="H145" s="36"/>
      <c r="I145" s="36"/>
      <c r="J145" s="36"/>
      <c r="K145" s="36"/>
      <c r="L145" s="36"/>
      <c r="M145" s="109" t="str">
        <f t="shared" ref="M145:AE145" si="102">+IFERROR(M141/M140,"")</f>
        <v/>
      </c>
      <c r="N145" s="109" t="str">
        <f t="shared" si="102"/>
        <v/>
      </c>
      <c r="O145" s="109" t="str">
        <f t="shared" si="102"/>
        <v/>
      </c>
      <c r="P145" s="109" t="str">
        <f t="shared" si="102"/>
        <v/>
      </c>
      <c r="Q145" s="109" t="str">
        <f t="shared" si="102"/>
        <v/>
      </c>
      <c r="R145" s="109" t="str">
        <f t="shared" si="102"/>
        <v/>
      </c>
      <c r="S145" s="109" t="str">
        <f t="shared" si="102"/>
        <v/>
      </c>
      <c r="T145" s="109" t="str">
        <f t="shared" si="102"/>
        <v/>
      </c>
      <c r="U145" s="109" t="str">
        <f t="shared" si="102"/>
        <v/>
      </c>
      <c r="V145" s="109" t="str">
        <f t="shared" si="102"/>
        <v/>
      </c>
      <c r="W145" s="109" t="str">
        <f t="shared" ref="W145" si="103">+IFERROR(W141/W140,"")</f>
        <v/>
      </c>
      <c r="X145" s="109" t="str">
        <f t="shared" si="102"/>
        <v/>
      </c>
      <c r="Y145" s="109" t="str">
        <f t="shared" si="102"/>
        <v/>
      </c>
      <c r="Z145" s="109" t="str">
        <f t="shared" si="102"/>
        <v/>
      </c>
      <c r="AA145" s="109" t="str">
        <f t="shared" si="102"/>
        <v/>
      </c>
      <c r="AB145" s="109" t="str">
        <f t="shared" si="102"/>
        <v/>
      </c>
      <c r="AC145" s="109" t="str">
        <f t="shared" ref="AC145" si="104">+IFERROR(AC141/AC140,"")</f>
        <v/>
      </c>
      <c r="AD145" s="110" t="str">
        <f t="shared" si="102"/>
        <v/>
      </c>
      <c r="AE145" s="111" t="str">
        <f t="shared" si="102"/>
        <v/>
      </c>
      <c r="AJ145" s="36"/>
      <c r="AK145" s="36"/>
      <c r="AL145" s="36"/>
      <c r="AM145" s="36"/>
      <c r="AN145" s="36"/>
      <c r="AO145" s="36"/>
      <c r="AP145" s="36"/>
      <c r="AQ145" s="36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49"/>
      <c r="BI145" s="50"/>
    </row>
    <row r="146" spans="1:61">
      <c r="A146" s="235"/>
      <c r="B146" s="223"/>
      <c r="C146" s="225" t="s">
        <v>108</v>
      </c>
      <c r="D146" s="10" t="s">
        <v>40</v>
      </c>
      <c r="E146" s="19"/>
      <c r="F146" s="19"/>
      <c r="G146" s="19"/>
      <c r="H146" s="19"/>
      <c r="I146" s="19"/>
      <c r="J146" s="19"/>
      <c r="K146" s="19"/>
      <c r="L146" s="19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100"/>
      <c r="AE146" s="101"/>
      <c r="AG146" s="124">
        <f>+SUMIF($M$1:$AB$1,"REAL",M146:AB146)</f>
        <v>0</v>
      </c>
      <c r="AJ146" s="36"/>
      <c r="AK146" s="36"/>
      <c r="AL146" s="36"/>
      <c r="AM146" s="36"/>
      <c r="AN146" s="36"/>
      <c r="AO146" s="36"/>
      <c r="AP146" s="36"/>
      <c r="AQ146" s="36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49"/>
      <c r="BI146" s="50"/>
    </row>
    <row r="147" spans="1:61">
      <c r="A147" s="235"/>
      <c r="B147" s="223"/>
      <c r="C147" s="225"/>
      <c r="D147" s="11" t="s">
        <v>88</v>
      </c>
      <c r="E147" s="34"/>
      <c r="F147" s="34"/>
      <c r="G147" s="34"/>
      <c r="H147" s="34"/>
      <c r="I147" s="34"/>
      <c r="J147" s="34"/>
      <c r="K147" s="34"/>
      <c r="L147" s="34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102"/>
      <c r="AE147" s="103"/>
      <c r="AG147" s="124">
        <f>+SUMIF($M$1:$AB$1,"REAL",M147:AB147)</f>
        <v>0</v>
      </c>
      <c r="AJ147" s="36"/>
      <c r="AK147" s="36"/>
      <c r="AL147" s="36"/>
      <c r="AM147" s="36"/>
      <c r="AN147" s="36"/>
      <c r="AO147" s="36"/>
      <c r="AP147" s="36"/>
      <c r="AQ147" s="36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49"/>
      <c r="BI147" s="50"/>
    </row>
    <row r="148" spans="1:61">
      <c r="A148" s="235"/>
      <c r="B148" s="223"/>
      <c r="C148" s="225"/>
      <c r="D148" s="12" t="s">
        <v>110</v>
      </c>
      <c r="E148" s="35"/>
      <c r="F148" s="35"/>
      <c r="G148" s="35"/>
      <c r="H148" s="35"/>
      <c r="I148" s="35"/>
      <c r="J148" s="35"/>
      <c r="K148" s="35"/>
      <c r="L148" s="35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104"/>
      <c r="AE148" s="105"/>
      <c r="AJ148" s="36"/>
      <c r="AK148" s="36"/>
      <c r="AL148" s="36"/>
      <c r="AM148" s="36"/>
      <c r="AN148" s="36"/>
      <c r="AO148" s="36"/>
      <c r="AP148" s="36"/>
      <c r="AQ148" s="36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49"/>
      <c r="BI148" s="50"/>
    </row>
    <row r="149" spans="1:61">
      <c r="A149" s="235"/>
      <c r="B149" s="223"/>
      <c r="C149" s="225"/>
      <c r="D149" s="12" t="s">
        <v>111</v>
      </c>
      <c r="E149" s="35"/>
      <c r="F149" s="35"/>
      <c r="G149" s="35"/>
      <c r="H149" s="35"/>
      <c r="I149" s="35"/>
      <c r="J149" s="35"/>
      <c r="K149" s="35"/>
      <c r="L149" s="35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104"/>
      <c r="AE149" s="105"/>
      <c r="AJ149" s="36"/>
      <c r="AK149" s="36"/>
      <c r="AL149" s="36"/>
      <c r="AM149" s="36"/>
      <c r="AN149" s="36"/>
      <c r="AO149" s="36"/>
      <c r="AP149" s="36"/>
      <c r="AQ149" s="36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49"/>
      <c r="BI149" s="50"/>
    </row>
    <row r="150" spans="1:61">
      <c r="A150" s="235"/>
      <c r="B150" s="223"/>
      <c r="C150" s="225"/>
      <c r="D150" s="12" t="s">
        <v>112</v>
      </c>
      <c r="E150" s="35"/>
      <c r="F150" s="35"/>
      <c r="G150" s="35"/>
      <c r="H150" s="35"/>
      <c r="I150" s="35"/>
      <c r="J150" s="35"/>
      <c r="K150" s="35"/>
      <c r="L150" s="35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104"/>
      <c r="AE150" s="105"/>
      <c r="AJ150" s="36"/>
      <c r="AK150" s="36"/>
      <c r="AL150" s="36"/>
      <c r="AM150" s="36"/>
      <c r="AN150" s="36"/>
      <c r="AO150" s="36"/>
      <c r="AP150" s="36"/>
      <c r="AQ150" s="36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49"/>
      <c r="BI150" s="50"/>
    </row>
    <row r="151" spans="1:61">
      <c r="A151" s="235"/>
      <c r="B151" s="223"/>
      <c r="C151" s="225"/>
      <c r="D151" s="13" t="s">
        <v>90</v>
      </c>
      <c r="E151" s="36"/>
      <c r="F151" s="36"/>
      <c r="G151" s="36"/>
      <c r="H151" s="36"/>
      <c r="I151" s="36"/>
      <c r="J151" s="36"/>
      <c r="K151" s="36"/>
      <c r="L151" s="36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J151" s="36"/>
      <c r="AK151" s="36"/>
      <c r="AL151" s="36"/>
      <c r="AM151" s="36"/>
      <c r="AN151" s="36"/>
      <c r="AO151" s="36"/>
      <c r="AP151" s="36"/>
      <c r="AQ151" s="36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49"/>
      <c r="BI151" s="50"/>
    </row>
    <row r="152" spans="1:61">
      <c r="A152" s="235"/>
      <c r="B152" s="223"/>
      <c r="C152" s="225" t="s">
        <v>109</v>
      </c>
      <c r="D152" s="10" t="s">
        <v>40</v>
      </c>
      <c r="E152" s="19"/>
      <c r="F152" s="19"/>
      <c r="G152" s="19"/>
      <c r="H152" s="19"/>
      <c r="I152" s="19"/>
      <c r="J152" s="19"/>
      <c r="K152" s="19"/>
      <c r="L152" s="19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100"/>
      <c r="AE152" s="101"/>
      <c r="AG152" s="124">
        <f>+SUMIF($M$1:$AB$1,"REAL",M152:AB152)</f>
        <v>0</v>
      </c>
      <c r="AJ152" s="36"/>
      <c r="AK152" s="36"/>
      <c r="AL152" s="36"/>
      <c r="AM152" s="36"/>
      <c r="AN152" s="36"/>
      <c r="AO152" s="36"/>
      <c r="AP152" s="36"/>
      <c r="AQ152" s="36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49"/>
      <c r="BI152" s="50"/>
    </row>
    <row r="153" spans="1:61">
      <c r="A153" s="235"/>
      <c r="B153" s="223"/>
      <c r="C153" s="225"/>
      <c r="D153" s="11" t="s">
        <v>88</v>
      </c>
      <c r="E153" s="34"/>
      <c r="F153" s="34"/>
      <c r="G153" s="34"/>
      <c r="H153" s="34"/>
      <c r="I153" s="34"/>
      <c r="J153" s="34"/>
      <c r="K153" s="34"/>
      <c r="L153" s="34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102"/>
      <c r="AE153" s="103"/>
      <c r="AG153" s="124">
        <f>+SUMIF($M$1:$AB$1,"REAL",M153:AB153)</f>
        <v>0</v>
      </c>
      <c r="AJ153" s="36"/>
      <c r="AK153" s="36"/>
      <c r="AL153" s="36"/>
      <c r="AM153" s="36"/>
      <c r="AN153" s="36"/>
      <c r="AO153" s="36"/>
      <c r="AP153" s="36"/>
      <c r="AQ153" s="36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49"/>
      <c r="BI153" s="50"/>
    </row>
    <row r="154" spans="1:61">
      <c r="A154" s="235"/>
      <c r="B154" s="223"/>
      <c r="C154" s="225"/>
      <c r="D154" s="12" t="s">
        <v>113</v>
      </c>
      <c r="E154" s="35"/>
      <c r="F154" s="35"/>
      <c r="G154" s="35"/>
      <c r="H154" s="35"/>
      <c r="I154" s="35"/>
      <c r="J154" s="35"/>
      <c r="K154" s="35"/>
      <c r="L154" s="35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104"/>
      <c r="AE154" s="105"/>
      <c r="AJ154" s="36"/>
      <c r="AK154" s="36"/>
      <c r="AL154" s="36"/>
      <c r="AM154" s="36"/>
      <c r="AN154" s="36"/>
      <c r="AO154" s="36"/>
      <c r="AP154" s="36"/>
      <c r="AQ154" s="36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49"/>
      <c r="BI154" s="50"/>
    </row>
    <row r="155" spans="1:61">
      <c r="A155" s="235"/>
      <c r="B155" s="223"/>
      <c r="C155" s="225"/>
      <c r="D155" s="12" t="s">
        <v>114</v>
      </c>
      <c r="E155" s="35"/>
      <c r="F155" s="35"/>
      <c r="G155" s="35"/>
      <c r="H155" s="35"/>
      <c r="I155" s="35"/>
      <c r="J155" s="35"/>
      <c r="K155" s="35"/>
      <c r="L155" s="35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104"/>
      <c r="AE155" s="105"/>
      <c r="AJ155" s="36"/>
      <c r="AK155" s="36"/>
      <c r="AL155" s="36"/>
      <c r="AM155" s="36"/>
      <c r="AN155" s="36"/>
      <c r="AO155" s="36"/>
      <c r="AP155" s="36"/>
      <c r="AQ155" s="36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49"/>
      <c r="BI155" s="50"/>
    </row>
    <row r="156" spans="1:61">
      <c r="A156" s="235"/>
      <c r="B156" s="223"/>
      <c r="C156" s="225"/>
      <c r="D156" s="12" t="s">
        <v>115</v>
      </c>
      <c r="E156" s="35"/>
      <c r="F156" s="35"/>
      <c r="G156" s="35"/>
      <c r="H156" s="35"/>
      <c r="I156" s="35"/>
      <c r="J156" s="35"/>
      <c r="K156" s="35"/>
      <c r="L156" s="35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104"/>
      <c r="AE156" s="105"/>
      <c r="AJ156" s="36"/>
      <c r="AK156" s="36"/>
      <c r="AL156" s="36"/>
      <c r="AM156" s="36"/>
      <c r="AN156" s="36"/>
      <c r="AO156" s="36"/>
      <c r="AP156" s="36"/>
      <c r="AQ156" s="36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49"/>
      <c r="BI156" s="50"/>
    </row>
    <row r="157" spans="1:61">
      <c r="A157" s="235"/>
      <c r="B157" s="224"/>
      <c r="C157" s="225"/>
      <c r="D157" s="13" t="s">
        <v>90</v>
      </c>
      <c r="E157" s="36"/>
      <c r="F157" s="36"/>
      <c r="G157" s="36"/>
      <c r="H157" s="36"/>
      <c r="I157" s="36"/>
      <c r="J157" s="36"/>
      <c r="K157" s="36"/>
      <c r="L157" s="36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J157" s="36"/>
      <c r="AK157" s="36"/>
      <c r="AL157" s="36"/>
      <c r="AM157" s="36"/>
      <c r="AN157" s="36"/>
      <c r="AO157" s="36"/>
      <c r="AP157" s="36"/>
      <c r="AQ157" s="36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49"/>
      <c r="BI157" s="50"/>
    </row>
    <row r="158" spans="1:61" ht="15" customHeight="1">
      <c r="A158" s="235"/>
      <c r="B158" s="226" t="s">
        <v>38</v>
      </c>
      <c r="C158" s="225" t="s">
        <v>61</v>
      </c>
      <c r="D158" s="10" t="s">
        <v>40</v>
      </c>
      <c r="E158" s="19"/>
      <c r="F158" s="19"/>
      <c r="G158" s="19"/>
      <c r="H158" s="19"/>
      <c r="I158" s="19"/>
      <c r="J158" s="19"/>
      <c r="K158" s="19"/>
      <c r="L158" s="19"/>
      <c r="M158" s="97">
        <f>+ALTAS!P180-BAJAS!O136+MIG_IN!O158-MIG_OUT!O133</f>
        <v>0</v>
      </c>
      <c r="N158" s="97">
        <f>+ALTAS!Q180-BAJAS!P158+MIG_IN!P158-MIG_OUT!P158</f>
        <v>0</v>
      </c>
      <c r="O158" s="97">
        <f>+ALTAS!R180-BAJAS!Q158+MIG_IN!Q158-MIG_OUT!Q158</f>
        <v>0</v>
      </c>
      <c r="P158" s="97">
        <f>+ALTAS!S180-BAJAS!R158+MIG_IN!R158-MIG_OUT!R158</f>
        <v>0</v>
      </c>
      <c r="Q158" s="97">
        <f>+ALTAS!T180-BAJAS!S158+MIG_IN!S158-MIG_OUT!S158</f>
        <v>1</v>
      </c>
      <c r="R158" s="97">
        <f>+ALTAS!U180-BAJAS!T158+MIG_IN!T158-MIG_OUT!T158</f>
        <v>0</v>
      </c>
      <c r="S158" s="97">
        <f>+ALTAS!V180-BAJAS!U158+MIG_IN!U158-MIG_OUT!U158</f>
        <v>0</v>
      </c>
      <c r="T158" s="97">
        <f>+ALTAS!W180-BAJAS!V158+MIG_IN!V158-MIG_OUT!V158</f>
        <v>0</v>
      </c>
      <c r="U158" s="97">
        <f>+ALTAS!X180-BAJAS!W158+MIG_IN!W158-MIG_OUT!W158</f>
        <v>0</v>
      </c>
      <c r="V158" s="97">
        <f>+ALTAS!Y180-BAJAS!X158+MIG_IN!X158-MIG_OUT!X158</f>
        <v>0</v>
      </c>
      <c r="W158" s="97">
        <f>+ALTAS!Z180-BAJAS!Y158+MIG_IN!Y158-MIG_OUT!Y158</f>
        <v>0</v>
      </c>
      <c r="X158" s="97">
        <f>+ALTAS!AA180-BAJAS!Z158+MIG_IN!Z158-MIG_OUT!Z158</f>
        <v>0</v>
      </c>
      <c r="Y158" s="97">
        <f>+ALTAS!AB180-BAJAS!AA158+MIG_IN!AA158-MIG_OUT!AA158</f>
        <v>0</v>
      </c>
      <c r="Z158" s="97">
        <f>+ALTAS!AC180-BAJAS!AB158+MIG_IN!AB158-MIG_OUT!AB158</f>
        <v>0</v>
      </c>
      <c r="AA158" s="97">
        <f>+ALTAS!AD180-BAJAS!AC158+MIG_IN!AC158-MIG_OUT!AC158</f>
        <v>0</v>
      </c>
      <c r="AB158" s="97">
        <f>+ALTAS!AE180-BAJAS!AD158+MIG_IN!AD158-MIG_OUT!AD158</f>
        <v>0</v>
      </c>
      <c r="AC158" s="97">
        <f>+ALTAS!AF180-BAJAS!AE158+MIG_IN!AE158-MIG_OUT!AE158</f>
        <v>0</v>
      </c>
      <c r="AD158" s="100">
        <f t="shared" ref="AD158:AD159" si="105">+SUM(E158:P158)</f>
        <v>0</v>
      </c>
      <c r="AE158" s="101">
        <f t="shared" ref="AE158:AE159" si="106">+SUM(Q158:AB158)</f>
        <v>1</v>
      </c>
      <c r="AG158" s="124">
        <f>+SUMIF($M$1:$AB$1,"REAL",M158:AB158)</f>
        <v>1</v>
      </c>
      <c r="AJ158" s="19"/>
      <c r="AK158" s="19"/>
      <c r="AL158" s="19"/>
      <c r="AM158" s="19"/>
      <c r="AN158" s="19"/>
      <c r="AO158" s="19"/>
      <c r="AP158" s="19"/>
      <c r="AQ158" s="19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44"/>
      <c r="BI158" s="59"/>
    </row>
    <row r="159" spans="1:61">
      <c r="A159" s="235"/>
      <c r="B159" s="226"/>
      <c r="C159" s="225"/>
      <c r="D159" s="11" t="s">
        <v>88</v>
      </c>
      <c r="E159" s="34"/>
      <c r="F159" s="34"/>
      <c r="G159" s="34"/>
      <c r="H159" s="34"/>
      <c r="I159" s="34"/>
      <c r="J159" s="34"/>
      <c r="K159" s="34"/>
      <c r="L159" s="34"/>
      <c r="M159" s="98">
        <f>+ALTAS!P181-BAJAS!O137+MIG_IN!O159-MIG_OUT!O134</f>
        <v>0</v>
      </c>
      <c r="N159" s="98">
        <f>+ALTAS!Q181-BAJAS!P159+MIG_IN!P159-MIG_OUT!P159</f>
        <v>0</v>
      </c>
      <c r="O159" s="98">
        <f>+ALTAS!R181-BAJAS!Q159+MIG_IN!Q159-MIG_OUT!Q159</f>
        <v>0</v>
      </c>
      <c r="P159" s="98">
        <f>+ALTAS!S181-BAJAS!R159+MIG_IN!R159-MIG_OUT!R159</f>
        <v>0</v>
      </c>
      <c r="Q159" s="98">
        <f>+ALTAS!T181-BAJAS!S159+MIG_IN!S159-MIG_OUT!S159</f>
        <v>1</v>
      </c>
      <c r="R159" s="98">
        <f>+ALTAS!U181-BAJAS!T159+MIG_IN!T159-MIG_OUT!T159</f>
        <v>0</v>
      </c>
      <c r="S159" s="98">
        <f>+ALTAS!V181-BAJAS!U159+MIG_IN!U159-MIG_OUT!U159</f>
        <v>0</v>
      </c>
      <c r="T159" s="98">
        <f>+ALTAS!W181-BAJAS!V159+MIG_IN!V159-MIG_OUT!V159</f>
        <v>0</v>
      </c>
      <c r="U159" s="98">
        <f>+ALTAS!X181-BAJAS!W159+MIG_IN!W159-MIG_OUT!W159</f>
        <v>0</v>
      </c>
      <c r="V159" s="98">
        <f>+ALTAS!Y181-BAJAS!X159+MIG_IN!X159-MIG_OUT!X159</f>
        <v>0</v>
      </c>
      <c r="W159" s="98">
        <f>+ALTAS!Z181-BAJAS!Y159+MIG_IN!Y159-MIG_OUT!Y159</f>
        <v>0</v>
      </c>
      <c r="X159" s="98">
        <f>+ALTAS!AA181-BAJAS!Z159+MIG_IN!Z159-MIG_OUT!Z159</f>
        <v>0</v>
      </c>
      <c r="Y159" s="98">
        <f>+ALTAS!AB181-BAJAS!AA159+MIG_IN!AA159-MIG_OUT!AA159</f>
        <v>0</v>
      </c>
      <c r="Z159" s="98">
        <f>+ALTAS!AC181-BAJAS!AB159+MIG_IN!AB159-MIG_OUT!AB159</f>
        <v>0</v>
      </c>
      <c r="AA159" s="98">
        <f>+ALTAS!AD181-BAJAS!AC159+MIG_IN!AC159-MIG_OUT!AC159</f>
        <v>0</v>
      </c>
      <c r="AB159" s="98">
        <f>+ALTAS!AE181-BAJAS!AD159+MIG_IN!AD159-MIG_OUT!AD159</f>
        <v>0</v>
      </c>
      <c r="AC159" s="98">
        <f>+ALTAS!AF181-BAJAS!AE159+MIG_IN!AE159-MIG_OUT!AE159</f>
        <v>0</v>
      </c>
      <c r="AD159" s="102">
        <f t="shared" si="105"/>
        <v>0</v>
      </c>
      <c r="AE159" s="103">
        <f t="shared" si="106"/>
        <v>1</v>
      </c>
      <c r="AG159" s="124">
        <f>+SUMIF($M$1:$AB$1,"REAL",M159:AB159)</f>
        <v>1</v>
      </c>
      <c r="AJ159" s="34"/>
      <c r="AK159" s="34"/>
      <c r="AL159" s="34"/>
      <c r="AM159" s="34"/>
      <c r="AN159" s="34"/>
      <c r="AO159" s="34"/>
      <c r="AP159" s="34"/>
      <c r="AQ159" s="34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45"/>
      <c r="BI159" s="46"/>
    </row>
    <row r="160" spans="1:61">
      <c r="A160" s="235"/>
      <c r="B160" s="226"/>
      <c r="C160" s="225"/>
      <c r="D160" s="13" t="s">
        <v>90</v>
      </c>
      <c r="E160" s="36"/>
      <c r="F160" s="36"/>
      <c r="G160" s="36"/>
      <c r="H160" s="36"/>
      <c r="I160" s="36"/>
      <c r="J160" s="36"/>
      <c r="K160" s="36"/>
      <c r="L160" s="36"/>
      <c r="M160" s="36" t="str">
        <f t="shared" ref="M160:AE160" si="107">+IFERROR(M159/M158,"")</f>
        <v/>
      </c>
      <c r="N160" s="36" t="str">
        <f t="shared" si="107"/>
        <v/>
      </c>
      <c r="O160" s="36" t="str">
        <f t="shared" si="107"/>
        <v/>
      </c>
      <c r="P160" s="36" t="str">
        <f t="shared" si="107"/>
        <v/>
      </c>
      <c r="Q160" s="36">
        <f t="shared" si="107"/>
        <v>1</v>
      </c>
      <c r="R160" s="36" t="str">
        <f t="shared" si="107"/>
        <v/>
      </c>
      <c r="S160" s="36" t="str">
        <f t="shared" si="107"/>
        <v/>
      </c>
      <c r="T160" s="36" t="str">
        <f t="shared" si="107"/>
        <v/>
      </c>
      <c r="U160" s="36" t="str">
        <f t="shared" si="107"/>
        <v/>
      </c>
      <c r="V160" s="36" t="str">
        <f t="shared" si="107"/>
        <v/>
      </c>
      <c r="W160" s="36" t="str">
        <f t="shared" ref="W160" si="108">+IFERROR(W159/W158,"")</f>
        <v/>
      </c>
      <c r="X160" s="36" t="str">
        <f t="shared" si="107"/>
        <v/>
      </c>
      <c r="Y160" s="36" t="str">
        <f t="shared" si="107"/>
        <v/>
      </c>
      <c r="Z160" s="36" t="str">
        <f t="shared" si="107"/>
        <v/>
      </c>
      <c r="AA160" s="36" t="str">
        <f t="shared" si="107"/>
        <v/>
      </c>
      <c r="AB160" s="36" t="str">
        <f t="shared" si="107"/>
        <v/>
      </c>
      <c r="AC160" s="36" t="str">
        <f t="shared" ref="AC160" si="109">+IFERROR(AC159/AC158,"")</f>
        <v/>
      </c>
      <c r="AD160" s="53" t="str">
        <f t="shared" si="107"/>
        <v/>
      </c>
      <c r="AE160" s="54">
        <f t="shared" si="107"/>
        <v>1</v>
      </c>
      <c r="AJ160" s="36"/>
      <c r="AK160" s="36"/>
      <c r="AL160" s="36"/>
      <c r="AM160" s="36"/>
      <c r="AN160" s="36"/>
      <c r="AO160" s="36"/>
      <c r="AP160" s="36"/>
      <c r="AQ160" s="36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53"/>
      <c r="BI160" s="54"/>
    </row>
    <row r="161" spans="1:61" ht="15" customHeight="1">
      <c r="A161" s="235"/>
      <c r="B161" s="226"/>
      <c r="C161" s="225" t="s">
        <v>62</v>
      </c>
      <c r="D161" s="10" t="s">
        <v>40</v>
      </c>
      <c r="E161" s="19"/>
      <c r="F161" s="19"/>
      <c r="G161" s="19"/>
      <c r="H161" s="19"/>
      <c r="I161" s="19"/>
      <c r="J161" s="19"/>
      <c r="K161" s="19"/>
      <c r="L161" s="19"/>
      <c r="M161" s="97">
        <f>+ALTAS!P183-BAJAS!O139+MIG_IN!O161-MIG_OUT!O136</f>
        <v>0</v>
      </c>
      <c r="N161" s="97">
        <f>+ALTAS!Q183-BAJAS!P161+MIG_IN!P161-MIG_OUT!P161</f>
        <v>0</v>
      </c>
      <c r="O161" s="97">
        <f>+ALTAS!R183-BAJAS!Q161+MIG_IN!Q161-MIG_OUT!Q161</f>
        <v>0</v>
      </c>
      <c r="P161" s="97">
        <f>+ALTAS!S183-BAJAS!R161+MIG_IN!R161-MIG_OUT!R161</f>
        <v>0</v>
      </c>
      <c r="Q161" s="97">
        <f>+ALTAS!T183-BAJAS!S161+MIG_IN!S161-MIG_OUT!S161</f>
        <v>0</v>
      </c>
      <c r="R161" s="97">
        <f>+ALTAS!U183-BAJAS!T161+MIG_IN!T161-MIG_OUT!T161</f>
        <v>0</v>
      </c>
      <c r="S161" s="97">
        <f>+ALTAS!V183-BAJAS!U161+MIG_IN!U161-MIG_OUT!U161</f>
        <v>0</v>
      </c>
      <c r="T161" s="97">
        <f>+ALTAS!W183-BAJAS!V161+MIG_IN!V161-MIG_OUT!V161</f>
        <v>0</v>
      </c>
      <c r="U161" s="97">
        <f>+ALTAS!X183-BAJAS!W161+MIG_IN!W161-MIG_OUT!W161</f>
        <v>0</v>
      </c>
      <c r="V161" s="97">
        <f>+ALTAS!Y183-BAJAS!X161+MIG_IN!X161-MIG_OUT!X161</f>
        <v>0</v>
      </c>
      <c r="W161" s="97">
        <f>+ALTAS!Z183-BAJAS!Y161+MIG_IN!Y161-MIG_OUT!Y161</f>
        <v>0</v>
      </c>
      <c r="X161" s="97">
        <f>+ALTAS!AA183-BAJAS!Z161+MIG_IN!Z161-MIG_OUT!Z161</f>
        <v>0</v>
      </c>
      <c r="Y161" s="97">
        <f>+ALTAS!AB183-BAJAS!AA161+MIG_IN!AA161-MIG_OUT!AA161</f>
        <v>0</v>
      </c>
      <c r="Z161" s="97">
        <f>+ALTAS!AC183-BAJAS!AB161+MIG_IN!AB161-MIG_OUT!AB161</f>
        <v>0</v>
      </c>
      <c r="AA161" s="97">
        <f>+ALTAS!AD183-BAJAS!AC161+MIG_IN!AC161-MIG_OUT!AC161</f>
        <v>0</v>
      </c>
      <c r="AB161" s="97">
        <f>+ALTAS!AE183-BAJAS!AD161+MIG_IN!AD161-MIG_OUT!AD161</f>
        <v>0</v>
      </c>
      <c r="AC161" s="97">
        <f>+ALTAS!AF183-BAJAS!AE161+MIG_IN!AE161-MIG_OUT!AE161</f>
        <v>0</v>
      </c>
      <c r="AD161" s="100">
        <f t="shared" ref="AD161:AD162" si="110">+SUM(E161:P161)</f>
        <v>0</v>
      </c>
      <c r="AE161" s="101">
        <f t="shared" ref="AE161:AE162" si="111">+SUM(Q161:AB161)</f>
        <v>0</v>
      </c>
      <c r="AG161" s="124">
        <f>+SUMIF($M$1:$AB$1,"REAL",M161:AB161)</f>
        <v>0</v>
      </c>
      <c r="AJ161" s="19"/>
      <c r="AK161" s="19"/>
      <c r="AL161" s="19"/>
      <c r="AM161" s="19"/>
      <c r="AN161" s="19"/>
      <c r="AO161" s="19"/>
      <c r="AP161" s="19"/>
      <c r="AQ161" s="19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44"/>
      <c r="BI161" s="59"/>
    </row>
    <row r="162" spans="1:61">
      <c r="A162" s="235"/>
      <c r="B162" s="226"/>
      <c r="C162" s="225"/>
      <c r="D162" s="11" t="s">
        <v>88</v>
      </c>
      <c r="E162" s="34"/>
      <c r="F162" s="34"/>
      <c r="G162" s="34"/>
      <c r="H162" s="34"/>
      <c r="I162" s="34"/>
      <c r="J162" s="34"/>
      <c r="K162" s="34"/>
      <c r="L162" s="34"/>
      <c r="M162" s="98">
        <f>+ALTAS!P184-BAJAS!O140+MIG_IN!O162-MIG_OUT!O137</f>
        <v>0</v>
      </c>
      <c r="N162" s="98">
        <f>+ALTAS!Q184-BAJAS!P162+MIG_IN!P162-MIG_OUT!P162</f>
        <v>0</v>
      </c>
      <c r="O162" s="98">
        <f>+ALTAS!R184-BAJAS!Q162+MIG_IN!Q162-MIG_OUT!Q162</f>
        <v>0</v>
      </c>
      <c r="P162" s="98">
        <f>+ALTAS!S184-BAJAS!R162+MIG_IN!R162-MIG_OUT!R162</f>
        <v>0</v>
      </c>
      <c r="Q162" s="98">
        <f>+ALTAS!T184-BAJAS!S162+MIG_IN!S162-MIG_OUT!S162</f>
        <v>0</v>
      </c>
      <c r="R162" s="98">
        <f>+ALTAS!U184-BAJAS!T162+MIG_IN!T162-MIG_OUT!T162</f>
        <v>0</v>
      </c>
      <c r="S162" s="98">
        <f>+ALTAS!V184-BAJAS!U162+MIG_IN!U162-MIG_OUT!U162</f>
        <v>0</v>
      </c>
      <c r="T162" s="98">
        <f>+ALTAS!W184-BAJAS!V162+MIG_IN!V162-MIG_OUT!V162</f>
        <v>0</v>
      </c>
      <c r="U162" s="98">
        <f>+ALTAS!X184-BAJAS!W162+MIG_IN!W162-MIG_OUT!W162</f>
        <v>0</v>
      </c>
      <c r="V162" s="98">
        <f>+ALTAS!Y184-BAJAS!X162+MIG_IN!X162-MIG_OUT!X162</f>
        <v>0</v>
      </c>
      <c r="W162" s="98">
        <f>+ALTAS!Z184-BAJAS!Y162+MIG_IN!Y162-MIG_OUT!Y162</f>
        <v>0</v>
      </c>
      <c r="X162" s="98">
        <f>+ALTAS!AA184-BAJAS!Z162+MIG_IN!Z162-MIG_OUT!Z162</f>
        <v>0</v>
      </c>
      <c r="Y162" s="98">
        <f>+ALTAS!AB184-BAJAS!AA162+MIG_IN!AA162-MIG_OUT!AA162</f>
        <v>0</v>
      </c>
      <c r="Z162" s="98">
        <f>+ALTAS!AC184-BAJAS!AB162+MIG_IN!AB162-MIG_OUT!AB162</f>
        <v>0</v>
      </c>
      <c r="AA162" s="98">
        <f>+ALTAS!AD184-BAJAS!AC162+MIG_IN!AC162-MIG_OUT!AC162</f>
        <v>0</v>
      </c>
      <c r="AB162" s="98">
        <f>+ALTAS!AE184-BAJAS!AD162+MIG_IN!AD162-MIG_OUT!AD162</f>
        <v>0</v>
      </c>
      <c r="AC162" s="98">
        <f>+ALTAS!AF184-BAJAS!AE162+MIG_IN!AE162-MIG_OUT!AE162</f>
        <v>0</v>
      </c>
      <c r="AD162" s="102">
        <f t="shared" si="110"/>
        <v>0</v>
      </c>
      <c r="AE162" s="103">
        <f t="shared" si="111"/>
        <v>0</v>
      </c>
      <c r="AG162" s="124">
        <f>+SUMIF($M$1:$AB$1,"REAL",M162:AB162)</f>
        <v>0</v>
      </c>
      <c r="AJ162" s="34"/>
      <c r="AK162" s="34"/>
      <c r="AL162" s="34"/>
      <c r="AM162" s="34"/>
      <c r="AN162" s="34"/>
      <c r="AO162" s="34"/>
      <c r="AP162" s="34"/>
      <c r="AQ162" s="34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45"/>
      <c r="BI162" s="46"/>
    </row>
    <row r="163" spans="1:61">
      <c r="A163" s="235"/>
      <c r="B163" s="226"/>
      <c r="C163" s="225"/>
      <c r="D163" s="13" t="s">
        <v>90</v>
      </c>
      <c r="E163" s="36"/>
      <c r="F163" s="36"/>
      <c r="G163" s="36"/>
      <c r="H163" s="36"/>
      <c r="I163" s="36"/>
      <c r="J163" s="36"/>
      <c r="K163" s="36"/>
      <c r="L163" s="36"/>
      <c r="M163" s="36" t="str">
        <f t="shared" ref="M163:AE163" si="112">+IFERROR(M162/M161,"")</f>
        <v/>
      </c>
      <c r="N163" s="36" t="str">
        <f t="shared" si="112"/>
        <v/>
      </c>
      <c r="O163" s="36" t="str">
        <f t="shared" si="112"/>
        <v/>
      </c>
      <c r="P163" s="36" t="str">
        <f t="shared" si="112"/>
        <v/>
      </c>
      <c r="Q163" s="36" t="str">
        <f t="shared" si="112"/>
        <v/>
      </c>
      <c r="R163" s="36" t="str">
        <f t="shared" si="112"/>
        <v/>
      </c>
      <c r="S163" s="36" t="str">
        <f t="shared" si="112"/>
        <v/>
      </c>
      <c r="T163" s="36" t="str">
        <f t="shared" si="112"/>
        <v/>
      </c>
      <c r="U163" s="36" t="str">
        <f t="shared" si="112"/>
        <v/>
      </c>
      <c r="V163" s="36" t="str">
        <f t="shared" si="112"/>
        <v/>
      </c>
      <c r="W163" s="36" t="str">
        <f t="shared" ref="W163" si="113">+IFERROR(W162/W161,"")</f>
        <v/>
      </c>
      <c r="X163" s="36" t="str">
        <f t="shared" si="112"/>
        <v/>
      </c>
      <c r="Y163" s="36" t="str">
        <f t="shared" si="112"/>
        <v/>
      </c>
      <c r="Z163" s="36" t="str">
        <f t="shared" si="112"/>
        <v/>
      </c>
      <c r="AA163" s="36" t="str">
        <f t="shared" si="112"/>
        <v/>
      </c>
      <c r="AB163" s="36" t="str">
        <f t="shared" si="112"/>
        <v/>
      </c>
      <c r="AC163" s="36" t="str">
        <f t="shared" ref="AC163" si="114">+IFERROR(AC162/AC161,"")</f>
        <v/>
      </c>
      <c r="AD163" s="49" t="str">
        <f t="shared" si="112"/>
        <v/>
      </c>
      <c r="AE163" s="50" t="str">
        <f t="shared" si="112"/>
        <v/>
      </c>
      <c r="AJ163" s="36"/>
      <c r="AK163" s="36"/>
      <c r="AL163" s="36"/>
      <c r="AM163" s="36"/>
      <c r="AN163" s="36"/>
      <c r="AO163" s="36"/>
      <c r="AP163" s="36"/>
      <c r="AQ163" s="36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49"/>
      <c r="BI163" s="50"/>
    </row>
    <row r="164" spans="1:61" ht="15" customHeight="1">
      <c r="A164" s="235"/>
      <c r="B164" s="226"/>
      <c r="C164" s="225" t="s">
        <v>72</v>
      </c>
      <c r="D164" s="10" t="s">
        <v>40</v>
      </c>
      <c r="E164" s="19"/>
      <c r="F164" s="19"/>
      <c r="G164" s="19"/>
      <c r="H164" s="19"/>
      <c r="I164" s="19"/>
      <c r="J164" s="19"/>
      <c r="K164" s="19"/>
      <c r="L164" s="19"/>
      <c r="M164" s="97">
        <f>+ALTAS!P186-BAJAS!O142+MIG_IN!O164-MIG_OUT!O139</f>
        <v>0</v>
      </c>
      <c r="N164" s="97">
        <f>+ALTAS!Q186-BAJAS!P164+MIG_IN!P164-MIG_OUT!P164</f>
        <v>0</v>
      </c>
      <c r="O164" s="97">
        <f>+ALTAS!R186-BAJAS!Q164+MIG_IN!Q164-MIG_OUT!Q164</f>
        <v>0</v>
      </c>
      <c r="P164" s="97">
        <f>+ALTAS!S186-BAJAS!R164+MIG_IN!R164-MIG_OUT!R164</f>
        <v>0</v>
      </c>
      <c r="Q164" s="97">
        <f>+ALTAS!T186-BAJAS!S164+MIG_IN!S164-MIG_OUT!S164</f>
        <v>0</v>
      </c>
      <c r="R164" s="97">
        <f>+ALTAS!U186-BAJAS!T164+MIG_IN!T164-MIG_OUT!T164</f>
        <v>0</v>
      </c>
      <c r="S164" s="97">
        <f>+ALTAS!V186-BAJAS!U164+MIG_IN!U164-MIG_OUT!U164</f>
        <v>0</v>
      </c>
      <c r="T164" s="97">
        <f>+ALTAS!W186-BAJAS!V164+MIG_IN!V164-MIG_OUT!V164</f>
        <v>0</v>
      </c>
      <c r="U164" s="97">
        <f>+ALTAS!X186-BAJAS!W164+MIG_IN!W164-MIG_OUT!W164</f>
        <v>0</v>
      </c>
      <c r="V164" s="97">
        <f>+ALTAS!Y186-BAJAS!X164+MIG_IN!X164-MIG_OUT!X164</f>
        <v>0</v>
      </c>
      <c r="W164" s="97">
        <f>+ALTAS!Z186-BAJAS!Y164+MIG_IN!Y164-MIG_OUT!Y164</f>
        <v>0</v>
      </c>
      <c r="X164" s="97">
        <f>+ALTAS!AA186-BAJAS!Z164+MIG_IN!Z164-MIG_OUT!Z164</f>
        <v>0</v>
      </c>
      <c r="Y164" s="97">
        <f>+ALTAS!AB186-BAJAS!AA164+MIG_IN!AA164-MIG_OUT!AA164</f>
        <v>0</v>
      </c>
      <c r="Z164" s="97">
        <f>+ALTAS!AC186-BAJAS!AB164+MIG_IN!AB164-MIG_OUT!AB164</f>
        <v>0</v>
      </c>
      <c r="AA164" s="97">
        <f>+ALTAS!AD186-BAJAS!AC164+MIG_IN!AC164-MIG_OUT!AC164</f>
        <v>0</v>
      </c>
      <c r="AB164" s="97">
        <f>+ALTAS!AE186-BAJAS!AD164+MIG_IN!AD164-MIG_OUT!AD164</f>
        <v>0</v>
      </c>
      <c r="AC164" s="97">
        <f>+ALTAS!AF186-BAJAS!AE164+MIG_IN!AE164-MIG_OUT!AE164</f>
        <v>0</v>
      </c>
      <c r="AD164" s="100">
        <f t="shared" ref="AD164:AD165" si="115">+SUM(E164:P164)</f>
        <v>0</v>
      </c>
      <c r="AE164" s="101">
        <f t="shared" ref="AE164:AE165" si="116">+SUM(Q164:AB164)</f>
        <v>0</v>
      </c>
      <c r="AG164" s="124">
        <f>+SUMIF($M$1:$AB$1,"REAL",M164:AB164)</f>
        <v>0</v>
      </c>
      <c r="AJ164" s="19"/>
      <c r="AK164" s="19"/>
      <c r="AL164" s="19"/>
      <c r="AM164" s="19"/>
      <c r="AN164" s="19"/>
      <c r="AO164" s="19"/>
      <c r="AP164" s="19"/>
      <c r="AQ164" s="19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44"/>
      <c r="BI164" s="59"/>
    </row>
    <row r="165" spans="1:61">
      <c r="A165" s="235"/>
      <c r="B165" s="226"/>
      <c r="C165" s="225"/>
      <c r="D165" s="11" t="s">
        <v>88</v>
      </c>
      <c r="E165" s="34"/>
      <c r="F165" s="34"/>
      <c r="G165" s="34"/>
      <c r="H165" s="34"/>
      <c r="I165" s="34"/>
      <c r="J165" s="34"/>
      <c r="K165" s="34"/>
      <c r="L165" s="34"/>
      <c r="M165" s="98">
        <f>+ALTAS!P187-BAJAS!O143+MIG_IN!O165-MIG_OUT!O140</f>
        <v>0</v>
      </c>
      <c r="N165" s="98">
        <f>+ALTAS!Q187-BAJAS!P165+MIG_IN!P165-MIG_OUT!P165</f>
        <v>0</v>
      </c>
      <c r="O165" s="98">
        <f>+ALTAS!R187-BAJAS!Q165+MIG_IN!Q165-MIG_OUT!Q165</f>
        <v>0</v>
      </c>
      <c r="P165" s="98">
        <f>+ALTAS!S187-BAJAS!R165+MIG_IN!R165-MIG_OUT!R165</f>
        <v>0</v>
      </c>
      <c r="Q165" s="98">
        <f>+ALTAS!T187-BAJAS!S165+MIG_IN!S165-MIG_OUT!S165</f>
        <v>0</v>
      </c>
      <c r="R165" s="98">
        <f>+ALTAS!U187-BAJAS!T165+MIG_IN!T165-MIG_OUT!T165</f>
        <v>0</v>
      </c>
      <c r="S165" s="98">
        <f>+ALTAS!V187-BAJAS!U165+MIG_IN!U165-MIG_OUT!U165</f>
        <v>0</v>
      </c>
      <c r="T165" s="98">
        <f>+ALTAS!W187-BAJAS!V165+MIG_IN!V165-MIG_OUT!V165</f>
        <v>0</v>
      </c>
      <c r="U165" s="98">
        <f>+ALTAS!X187-BAJAS!W165+MIG_IN!W165-MIG_OUT!W165</f>
        <v>0</v>
      </c>
      <c r="V165" s="98">
        <f>+ALTAS!Y187-BAJAS!X165+MIG_IN!X165-MIG_OUT!X165</f>
        <v>0</v>
      </c>
      <c r="W165" s="98">
        <f>+ALTAS!Z187-BAJAS!Y165+MIG_IN!Y165-MIG_OUT!Y165</f>
        <v>0</v>
      </c>
      <c r="X165" s="98">
        <f>+ALTAS!AA187-BAJAS!Z165+MIG_IN!Z165-MIG_OUT!Z165</f>
        <v>0</v>
      </c>
      <c r="Y165" s="98">
        <f>+ALTAS!AB187-BAJAS!AA165+MIG_IN!AA165-MIG_OUT!AA165</f>
        <v>0</v>
      </c>
      <c r="Z165" s="98">
        <f>+ALTAS!AC187-BAJAS!AB165+MIG_IN!AB165-MIG_OUT!AB165</f>
        <v>0</v>
      </c>
      <c r="AA165" s="98">
        <f>+ALTAS!AD187-BAJAS!AC165+MIG_IN!AC165-MIG_OUT!AC165</f>
        <v>0</v>
      </c>
      <c r="AB165" s="98">
        <f>+ALTAS!AE187-BAJAS!AD165+MIG_IN!AD165-MIG_OUT!AD165</f>
        <v>0</v>
      </c>
      <c r="AC165" s="98">
        <f>+ALTAS!AF187-BAJAS!AE165+MIG_IN!AE165-MIG_OUT!AE165</f>
        <v>0</v>
      </c>
      <c r="AD165" s="102">
        <f t="shared" si="115"/>
        <v>0</v>
      </c>
      <c r="AE165" s="103">
        <f t="shared" si="116"/>
        <v>0</v>
      </c>
      <c r="AG165" s="124">
        <f>+SUMIF($M$1:$AB$1,"REAL",M165:AB165)</f>
        <v>0</v>
      </c>
      <c r="AJ165" s="34"/>
      <c r="AK165" s="34"/>
      <c r="AL165" s="34"/>
      <c r="AM165" s="34"/>
      <c r="AN165" s="34"/>
      <c r="AO165" s="34"/>
      <c r="AP165" s="34"/>
      <c r="AQ165" s="34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45"/>
      <c r="BI165" s="46"/>
    </row>
    <row r="166" spans="1:61">
      <c r="A166" s="235"/>
      <c r="B166" s="226"/>
      <c r="C166" s="225"/>
      <c r="D166" s="13" t="s">
        <v>90</v>
      </c>
      <c r="E166" s="36"/>
      <c r="F166" s="36"/>
      <c r="G166" s="36"/>
      <c r="H166" s="36"/>
      <c r="I166" s="36"/>
      <c r="J166" s="36"/>
      <c r="K166" s="36"/>
      <c r="L166" s="36"/>
      <c r="M166" s="36"/>
      <c r="N166" s="36" t="str">
        <f t="shared" ref="N166:AE166" si="117">+IFERROR(N165/N164,"")</f>
        <v/>
      </c>
      <c r="O166" s="36" t="str">
        <f t="shared" si="117"/>
        <v/>
      </c>
      <c r="P166" s="36" t="str">
        <f t="shared" si="117"/>
        <v/>
      </c>
      <c r="Q166" s="36" t="str">
        <f t="shared" si="117"/>
        <v/>
      </c>
      <c r="R166" s="36" t="str">
        <f t="shared" si="117"/>
        <v/>
      </c>
      <c r="S166" s="36" t="str">
        <f t="shared" si="117"/>
        <v/>
      </c>
      <c r="T166" s="36" t="str">
        <f t="shared" si="117"/>
        <v/>
      </c>
      <c r="U166" s="36" t="str">
        <f t="shared" si="117"/>
        <v/>
      </c>
      <c r="V166" s="36" t="str">
        <f t="shared" si="117"/>
        <v/>
      </c>
      <c r="W166" s="36" t="str">
        <f t="shared" ref="W166" si="118">+IFERROR(W165/W164,"")</f>
        <v/>
      </c>
      <c r="X166" s="36" t="str">
        <f t="shared" si="117"/>
        <v/>
      </c>
      <c r="Y166" s="36" t="str">
        <f t="shared" si="117"/>
        <v/>
      </c>
      <c r="Z166" s="36" t="str">
        <f t="shared" si="117"/>
        <v/>
      </c>
      <c r="AA166" s="36" t="str">
        <f t="shared" si="117"/>
        <v/>
      </c>
      <c r="AB166" s="36" t="str">
        <f t="shared" si="117"/>
        <v/>
      </c>
      <c r="AC166" s="36" t="str">
        <f t="shared" ref="AC166" si="119">+IFERROR(AC165/AC164,"")</f>
        <v/>
      </c>
      <c r="AD166" s="49" t="str">
        <f t="shared" si="117"/>
        <v/>
      </c>
      <c r="AE166" s="50" t="str">
        <f t="shared" si="117"/>
        <v/>
      </c>
      <c r="AJ166" s="36"/>
      <c r="AK166" s="36"/>
      <c r="AL166" s="36"/>
      <c r="AM166" s="36"/>
      <c r="AN166" s="36"/>
      <c r="AO166" s="36"/>
      <c r="AP166" s="36"/>
      <c r="AQ166" s="36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49"/>
      <c r="BI166" s="50"/>
    </row>
    <row r="167" spans="1:61" ht="15" customHeight="1">
      <c r="A167" s="235"/>
      <c r="B167" s="226"/>
      <c r="C167" s="225" t="s">
        <v>73</v>
      </c>
      <c r="D167" s="10" t="s">
        <v>40</v>
      </c>
      <c r="E167" s="19"/>
      <c r="F167" s="19"/>
      <c r="G167" s="19"/>
      <c r="H167" s="19"/>
      <c r="I167" s="19"/>
      <c r="J167" s="19"/>
      <c r="K167" s="19"/>
      <c r="L167" s="19"/>
      <c r="M167" s="97">
        <f>+ALTAS!P189-BAJAS!O145+MIG_IN!O167-MIG_OUT!O142</f>
        <v>0</v>
      </c>
      <c r="N167" s="97">
        <f>+ALTAS!Q189-BAJAS!P167+MIG_IN!P167-MIG_OUT!P167</f>
        <v>0</v>
      </c>
      <c r="O167" s="97">
        <f>+ALTAS!R189-BAJAS!Q167+MIG_IN!Q167-MIG_OUT!Q167</f>
        <v>0</v>
      </c>
      <c r="P167" s="97">
        <f>+ALTAS!S189-BAJAS!R167+MIG_IN!R167-MIG_OUT!R167</f>
        <v>0</v>
      </c>
      <c r="Q167" s="97">
        <f>+ALTAS!T189-BAJAS!S167+MIG_IN!S167-MIG_OUT!S167</f>
        <v>0</v>
      </c>
      <c r="R167" s="97">
        <f>+ALTAS!U189-BAJAS!T167+MIG_IN!T167-MIG_OUT!T167</f>
        <v>0</v>
      </c>
      <c r="S167" s="97">
        <f>+ALTAS!V189-BAJAS!U167+MIG_IN!U167-MIG_OUT!U167</f>
        <v>0</v>
      </c>
      <c r="T167" s="97">
        <f>+ALTAS!W189-BAJAS!V167+MIG_IN!V167-MIG_OUT!V167</f>
        <v>0</v>
      </c>
      <c r="U167" s="97">
        <f>+ALTAS!X189-BAJAS!W167+MIG_IN!W167-MIG_OUT!W167</f>
        <v>0</v>
      </c>
      <c r="V167" s="97">
        <f>+ALTAS!Y189-BAJAS!X167+MIG_IN!X167-MIG_OUT!X167</f>
        <v>0</v>
      </c>
      <c r="W167" s="97">
        <f>+ALTAS!Z189-BAJAS!Y167+MIG_IN!Y167-MIG_OUT!Y167</f>
        <v>0</v>
      </c>
      <c r="X167" s="97">
        <f>+ALTAS!AA189-BAJAS!Z167+MIG_IN!Z167-MIG_OUT!Z167</f>
        <v>0</v>
      </c>
      <c r="Y167" s="97">
        <f>+ALTAS!AB189-BAJAS!AA167+MIG_IN!AA167-MIG_OUT!AA167</f>
        <v>0</v>
      </c>
      <c r="Z167" s="97">
        <f>+ALTAS!AC189-BAJAS!AB167+MIG_IN!AB167-MIG_OUT!AB167</f>
        <v>0</v>
      </c>
      <c r="AA167" s="97">
        <f>+ALTAS!AD189-BAJAS!AC167+MIG_IN!AC167-MIG_OUT!AC167</f>
        <v>0</v>
      </c>
      <c r="AB167" s="97">
        <f>+ALTAS!AE189-BAJAS!AD167+MIG_IN!AD167-MIG_OUT!AD167</f>
        <v>0</v>
      </c>
      <c r="AC167" s="97">
        <f>+ALTAS!AF189-BAJAS!AE167+MIG_IN!AE167-MIG_OUT!AE167</f>
        <v>0</v>
      </c>
      <c r="AD167" s="100">
        <f t="shared" ref="AD167:AD168" si="120">+SUM(E167:P167)</f>
        <v>0</v>
      </c>
      <c r="AE167" s="101">
        <f t="shared" ref="AE167:AE168" si="121">+SUM(Q167:AB167)</f>
        <v>0</v>
      </c>
      <c r="AG167" s="124">
        <f>+SUMIF($M$1:$AB$1,"REAL",M167:AB167)</f>
        <v>0</v>
      </c>
      <c r="AJ167" s="19"/>
      <c r="AK167" s="19"/>
      <c r="AL167" s="19"/>
      <c r="AM167" s="19"/>
      <c r="AN167" s="19"/>
      <c r="AO167" s="19"/>
      <c r="AP167" s="19"/>
      <c r="AQ167" s="19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44"/>
      <c r="BI167" s="59"/>
    </row>
    <row r="168" spans="1:61">
      <c r="A168" s="235"/>
      <c r="B168" s="226"/>
      <c r="C168" s="225"/>
      <c r="D168" s="11" t="s">
        <v>88</v>
      </c>
      <c r="E168" s="34"/>
      <c r="F168" s="34"/>
      <c r="G168" s="34"/>
      <c r="H168" s="34"/>
      <c r="I168" s="34"/>
      <c r="J168" s="34"/>
      <c r="K168" s="34"/>
      <c r="L168" s="34"/>
      <c r="M168" s="98">
        <f>+ALTAS!P190-BAJAS!O146+MIG_IN!O168-MIG_OUT!O143</f>
        <v>0</v>
      </c>
      <c r="N168" s="98">
        <f>+ALTAS!Q190-BAJAS!P168+MIG_IN!P168-MIG_OUT!P168</f>
        <v>0</v>
      </c>
      <c r="O168" s="98">
        <f>+ALTAS!R190-BAJAS!Q168+MIG_IN!Q168-MIG_OUT!Q168</f>
        <v>0</v>
      </c>
      <c r="P168" s="98">
        <f>+ALTAS!S190-BAJAS!R168+MIG_IN!R168-MIG_OUT!R168</f>
        <v>0</v>
      </c>
      <c r="Q168" s="98">
        <f>+ALTAS!T190-BAJAS!S168+MIG_IN!S168-MIG_OUT!S168</f>
        <v>0</v>
      </c>
      <c r="R168" s="98">
        <f>+ALTAS!U190-BAJAS!T168+MIG_IN!T168-MIG_OUT!T168</f>
        <v>0</v>
      </c>
      <c r="S168" s="98">
        <f>+ALTAS!V190-BAJAS!U168+MIG_IN!U168-MIG_OUT!U168</f>
        <v>0</v>
      </c>
      <c r="T168" s="98">
        <f>+ALTAS!W190-BAJAS!V168+MIG_IN!V168-MIG_OUT!V168</f>
        <v>0</v>
      </c>
      <c r="U168" s="98">
        <f>+ALTAS!X190-BAJAS!W168+MIG_IN!W168-MIG_OUT!W168</f>
        <v>0</v>
      </c>
      <c r="V168" s="98">
        <f>+ALTAS!Y190-BAJAS!X168+MIG_IN!X168-MIG_OUT!X168</f>
        <v>0</v>
      </c>
      <c r="W168" s="98">
        <f>+ALTAS!Z190-BAJAS!Y168+MIG_IN!Y168-MIG_OUT!Y168</f>
        <v>0</v>
      </c>
      <c r="X168" s="98">
        <f>+ALTAS!AA190-BAJAS!Z168+MIG_IN!Z168-MIG_OUT!Z168</f>
        <v>0</v>
      </c>
      <c r="Y168" s="98">
        <f>+ALTAS!AB190-BAJAS!AA168+MIG_IN!AA168-MIG_OUT!AA168</f>
        <v>0</v>
      </c>
      <c r="Z168" s="98">
        <f>+ALTAS!AC190-BAJAS!AB168+MIG_IN!AB168-MIG_OUT!AB168</f>
        <v>0</v>
      </c>
      <c r="AA168" s="98">
        <f>+ALTAS!AD190-BAJAS!AC168+MIG_IN!AC168-MIG_OUT!AC168</f>
        <v>0</v>
      </c>
      <c r="AB168" s="98">
        <f>+ALTAS!AE190-BAJAS!AD168+MIG_IN!AD168-MIG_OUT!AD168</f>
        <v>0</v>
      </c>
      <c r="AC168" s="98">
        <f>+ALTAS!AF190-BAJAS!AE168+MIG_IN!AE168-MIG_OUT!AE168</f>
        <v>0</v>
      </c>
      <c r="AD168" s="102">
        <f t="shared" si="120"/>
        <v>0</v>
      </c>
      <c r="AE168" s="103">
        <f t="shared" si="121"/>
        <v>0</v>
      </c>
      <c r="AG168" s="124">
        <f>+SUMIF($M$1:$AB$1,"REAL",M168:AB168)</f>
        <v>0</v>
      </c>
      <c r="AJ168" s="34"/>
      <c r="AK168" s="34"/>
      <c r="AL168" s="34"/>
      <c r="AM168" s="34"/>
      <c r="AN168" s="34"/>
      <c r="AO168" s="34"/>
      <c r="AP168" s="34"/>
      <c r="AQ168" s="34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45"/>
      <c r="BI168" s="46"/>
    </row>
    <row r="169" spans="1:61">
      <c r="A169" s="235"/>
      <c r="B169" s="226"/>
      <c r="C169" s="225"/>
      <c r="D169" s="13" t="s">
        <v>90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 t="str">
        <f t="shared" ref="N169:AE169" si="122">+IFERROR(N168/N167,"")</f>
        <v/>
      </c>
      <c r="O169" s="36" t="str">
        <f t="shared" si="122"/>
        <v/>
      </c>
      <c r="P169" s="36" t="str">
        <f t="shared" si="122"/>
        <v/>
      </c>
      <c r="Q169" s="36" t="str">
        <f t="shared" si="122"/>
        <v/>
      </c>
      <c r="R169" s="36" t="str">
        <f t="shared" si="122"/>
        <v/>
      </c>
      <c r="S169" s="36" t="str">
        <f t="shared" si="122"/>
        <v/>
      </c>
      <c r="T169" s="36" t="str">
        <f t="shared" si="122"/>
        <v/>
      </c>
      <c r="U169" s="36" t="str">
        <f t="shared" si="122"/>
        <v/>
      </c>
      <c r="V169" s="36" t="str">
        <f t="shared" si="122"/>
        <v/>
      </c>
      <c r="W169" s="36" t="str">
        <f t="shared" ref="W169" si="123">+IFERROR(W168/W167,"")</f>
        <v/>
      </c>
      <c r="X169" s="36" t="str">
        <f t="shared" si="122"/>
        <v/>
      </c>
      <c r="Y169" s="36" t="str">
        <f t="shared" si="122"/>
        <v/>
      </c>
      <c r="Z169" s="36" t="str">
        <f t="shared" si="122"/>
        <v/>
      </c>
      <c r="AA169" s="36" t="str">
        <f t="shared" si="122"/>
        <v/>
      </c>
      <c r="AB169" s="36" t="str">
        <f t="shared" si="122"/>
        <v/>
      </c>
      <c r="AC169" s="36" t="str">
        <f t="shared" ref="AC169" si="124">+IFERROR(AC168/AC167,"")</f>
        <v/>
      </c>
      <c r="AD169" s="49" t="str">
        <f t="shared" si="122"/>
        <v/>
      </c>
      <c r="AE169" s="50" t="str">
        <f t="shared" si="122"/>
        <v/>
      </c>
      <c r="AJ169" s="36"/>
      <c r="AK169" s="36"/>
      <c r="AL169" s="36"/>
      <c r="AM169" s="36"/>
      <c r="AN169" s="36"/>
      <c r="AO169" s="36"/>
      <c r="AP169" s="36"/>
      <c r="AQ169" s="36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49"/>
      <c r="BI169" s="50"/>
    </row>
    <row r="170" spans="1:61" ht="15" customHeight="1">
      <c r="A170" s="235"/>
      <c r="B170" s="226" t="s">
        <v>39</v>
      </c>
      <c r="C170" s="225" t="s">
        <v>51</v>
      </c>
      <c r="D170" s="10" t="s">
        <v>40</v>
      </c>
      <c r="E170" s="19"/>
      <c r="F170" s="19"/>
      <c r="G170" s="19"/>
      <c r="H170" s="19"/>
      <c r="I170" s="19"/>
      <c r="J170" s="19"/>
      <c r="K170" s="19"/>
      <c r="L170" s="19"/>
      <c r="M170" s="97">
        <f>+ALTAS!P192-BAJAS!O148+MIG_IN!O170-MIG_OUT!O145</f>
        <v>0</v>
      </c>
      <c r="N170" s="97">
        <f>+ALTAS!Q192-BAJAS!P170+MIG_IN!P170-MIG_OUT!P170</f>
        <v>0</v>
      </c>
      <c r="O170" s="97">
        <f>+ALTAS!R192-BAJAS!Q170+MIG_IN!Q170-MIG_OUT!Q170</f>
        <v>1</v>
      </c>
      <c r="P170" s="97">
        <f>+ALTAS!S192-BAJAS!R170+MIG_IN!R170-MIG_OUT!R170</f>
        <v>4</v>
      </c>
      <c r="Q170" s="97">
        <f>+ALTAS!T192-BAJAS!S170+MIG_IN!S170-MIG_OUT!S170</f>
        <v>3</v>
      </c>
      <c r="R170" s="97">
        <f>+ALTAS!U192-BAJAS!T170+MIG_IN!T170-MIG_OUT!T170</f>
        <v>0</v>
      </c>
      <c r="S170" s="97">
        <f>+ALTAS!V192-BAJAS!U170+MIG_IN!U170-MIG_OUT!U170</f>
        <v>1</v>
      </c>
      <c r="T170" s="97">
        <f>+ALTAS!W192-BAJAS!V170+MIG_IN!V170-MIG_OUT!V170</f>
        <v>6</v>
      </c>
      <c r="U170" s="97">
        <f>+ALTAS!X192-BAJAS!W170+MIG_IN!W170-MIG_OUT!W170</f>
        <v>2</v>
      </c>
      <c r="V170" s="97">
        <f>+ALTAS!Y192-BAJAS!X170+MIG_IN!X170-MIG_OUT!X170</f>
        <v>3</v>
      </c>
      <c r="W170" s="97">
        <f>+ALTAS!Z192-BAJAS!Y170+MIG_IN!Y170-MIG_OUT!Y170</f>
        <v>3</v>
      </c>
      <c r="X170" s="97">
        <f>+ALTAS!AA192-BAJAS!Z170+MIG_IN!Z170-MIG_OUT!Z170</f>
        <v>1</v>
      </c>
      <c r="Y170" s="97">
        <f>+ALTAS!AB192-BAJAS!AA170+MIG_IN!AA170-MIG_OUT!AA170</f>
        <v>1</v>
      </c>
      <c r="Z170" s="97">
        <f>+ALTAS!AC192-BAJAS!AB170+MIG_IN!AB170-MIG_OUT!AB170</f>
        <v>1</v>
      </c>
      <c r="AA170" s="97">
        <f>+ALTAS!AD192-BAJAS!AC170+MIG_IN!AC170-MIG_OUT!AC170</f>
        <v>1</v>
      </c>
      <c r="AB170" s="97">
        <f>+ALTAS!AE192-BAJAS!AD170+MIG_IN!AD170-MIG_OUT!AD170</f>
        <v>1</v>
      </c>
      <c r="AC170" s="97">
        <f>+ALTAS!AF192-BAJAS!AE170+MIG_IN!AE170-MIG_OUT!AE170</f>
        <v>1</v>
      </c>
      <c r="AD170" s="100">
        <f t="shared" ref="AD170:AD179" si="125">+SUM(E170:P170)</f>
        <v>5</v>
      </c>
      <c r="AE170" s="101">
        <f t="shared" ref="AE170:AE179" si="126">+SUM(Q170:AB170)</f>
        <v>23</v>
      </c>
      <c r="AG170" s="124">
        <f>+SUMIF($M$1:$AB$1,"REAL",M170:AB170)</f>
        <v>28</v>
      </c>
      <c r="AJ170" s="19"/>
      <c r="AK170" s="19"/>
      <c r="AL170" s="19"/>
      <c r="AM170" s="19"/>
      <c r="AN170" s="19"/>
      <c r="AO170" s="19"/>
      <c r="AP170" s="19"/>
      <c r="AQ170" s="19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44"/>
      <c r="BI170" s="59"/>
    </row>
    <row r="171" spans="1:61">
      <c r="A171" s="235"/>
      <c r="B171" s="226"/>
      <c r="C171" s="225"/>
      <c r="D171" s="11" t="s">
        <v>88</v>
      </c>
      <c r="E171" s="34"/>
      <c r="F171" s="34"/>
      <c r="G171" s="34"/>
      <c r="H171" s="34"/>
      <c r="I171" s="34"/>
      <c r="J171" s="34"/>
      <c r="K171" s="34"/>
      <c r="L171" s="34"/>
      <c r="M171" s="98">
        <f>+ALTAS!P193-BAJAS!O149+MIG_IN!O171-MIG_OUT!O146</f>
        <v>0</v>
      </c>
      <c r="N171" s="98">
        <f>+ALTAS!Q193-BAJAS!P171+MIG_IN!P171-MIG_OUT!P171</f>
        <v>0</v>
      </c>
      <c r="O171" s="98">
        <f>+ALTAS!R193-BAJAS!Q171+MIG_IN!Q171-MIG_OUT!Q171</f>
        <v>1</v>
      </c>
      <c r="P171" s="98">
        <f>+ALTAS!S193-BAJAS!R171+MIG_IN!R171-MIG_OUT!R171</f>
        <v>4</v>
      </c>
      <c r="Q171" s="98">
        <f>+ALTAS!T193-BAJAS!S171+MIG_IN!S171-MIG_OUT!S171</f>
        <v>3</v>
      </c>
      <c r="R171" s="98">
        <f>+ALTAS!U193-BAJAS!T171+MIG_IN!T171-MIG_OUT!T171</f>
        <v>0</v>
      </c>
      <c r="S171" s="98">
        <f>+ALTAS!V193-BAJAS!U171+MIG_IN!U171-MIG_OUT!U171</f>
        <v>1</v>
      </c>
      <c r="T171" s="98">
        <f>+ALTAS!W193-BAJAS!V171+MIG_IN!V171-MIG_OUT!V171</f>
        <v>6</v>
      </c>
      <c r="U171" s="98">
        <f>+ALTAS!X193-BAJAS!W171+MIG_IN!W171-MIG_OUT!W171</f>
        <v>4</v>
      </c>
      <c r="V171" s="98">
        <f>+ALTAS!Y193-BAJAS!X171+MIG_IN!X171-MIG_OUT!X171</f>
        <v>11</v>
      </c>
      <c r="W171" s="98">
        <f>+ALTAS!Z193-BAJAS!Y171+MIG_IN!Y171-MIG_OUT!Y171</f>
        <v>3</v>
      </c>
      <c r="X171" s="98">
        <f>+ALTAS!AA193-BAJAS!Z171+MIG_IN!Z171-MIG_OUT!Z171</f>
        <v>1</v>
      </c>
      <c r="Y171" s="98">
        <f>+ALTAS!AB193-BAJAS!AA171+MIG_IN!AA171-MIG_OUT!AA171</f>
        <v>12</v>
      </c>
      <c r="Z171" s="98">
        <f>+ALTAS!AC193-BAJAS!AB171+MIG_IN!AB171-MIG_OUT!AB171</f>
        <v>17</v>
      </c>
      <c r="AA171" s="98">
        <f>+ALTAS!AD193-BAJAS!AC171+MIG_IN!AC171-MIG_OUT!AC171</f>
        <v>1</v>
      </c>
      <c r="AB171" s="98">
        <f>+ALTAS!AE193-BAJAS!AD171+MIG_IN!AD171-MIG_OUT!AD171</f>
        <v>0</v>
      </c>
      <c r="AC171" s="98">
        <f>+ALTAS!AF193-BAJAS!AE171+MIG_IN!AE171-MIG_OUT!AE171</f>
        <v>8</v>
      </c>
      <c r="AD171" s="102">
        <f t="shared" si="125"/>
        <v>5</v>
      </c>
      <c r="AE171" s="103">
        <f t="shared" si="126"/>
        <v>59</v>
      </c>
      <c r="AG171" s="124">
        <f>+SUMIF($M$1:$AB$1,"REAL",M171:AB171)</f>
        <v>64</v>
      </c>
      <c r="AJ171" s="34"/>
      <c r="AK171" s="34"/>
      <c r="AL171" s="34"/>
      <c r="AM171" s="34"/>
      <c r="AN171" s="34"/>
      <c r="AO171" s="34"/>
      <c r="AP171" s="34"/>
      <c r="AQ171" s="34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45"/>
      <c r="BI171" s="46"/>
    </row>
    <row r="172" spans="1:61">
      <c r="A172" s="235"/>
      <c r="B172" s="226"/>
      <c r="C172" s="225"/>
      <c r="D172" s="12" t="s">
        <v>63</v>
      </c>
      <c r="E172" s="35"/>
      <c r="F172" s="35"/>
      <c r="G172" s="35"/>
      <c r="H172" s="35"/>
      <c r="I172" s="35"/>
      <c r="J172" s="35"/>
      <c r="K172" s="35"/>
      <c r="L172" s="35"/>
      <c r="M172" s="99">
        <f>+ALTAS!P194-BAJAS!O150+MIG_IN!O172-MIG_OUT!O147</f>
        <v>0</v>
      </c>
      <c r="N172" s="99">
        <f>+ALTAS!Q194-BAJAS!P172+MIG_IN!P172-MIG_OUT!P172</f>
        <v>0</v>
      </c>
      <c r="O172" s="99">
        <f>+ALTAS!R194-BAJAS!Q172+MIG_IN!Q172-MIG_OUT!Q172</f>
        <v>0</v>
      </c>
      <c r="P172" s="99">
        <f>+ALTAS!S194-BAJAS!R172+MIG_IN!R172-MIG_OUT!R172</f>
        <v>0</v>
      </c>
      <c r="Q172" s="99">
        <f>+ALTAS!T194-BAJAS!S172+MIG_IN!S172-MIG_OUT!S172</f>
        <v>0</v>
      </c>
      <c r="R172" s="99">
        <f>+ALTAS!U194-BAJAS!T172+MIG_IN!T172-MIG_OUT!T172</f>
        <v>0</v>
      </c>
      <c r="S172" s="99">
        <f>+ALTAS!V194-BAJAS!U172+MIG_IN!U172-MIG_OUT!U172</f>
        <v>0</v>
      </c>
      <c r="T172" s="99">
        <f>+ALTAS!W194-BAJAS!V172+MIG_IN!V172-MIG_OUT!V172</f>
        <v>1</v>
      </c>
      <c r="U172" s="99">
        <f>+ALTAS!X194-BAJAS!W172+MIG_IN!W172-MIG_OUT!W172</f>
        <v>0</v>
      </c>
      <c r="V172" s="99">
        <f>+ALTAS!Y194-BAJAS!X172+MIG_IN!X172-MIG_OUT!X172</f>
        <v>0</v>
      </c>
      <c r="W172" s="99">
        <f>+ALTAS!Z194-BAJAS!Y172+MIG_IN!Y172-MIG_OUT!Y172</f>
        <v>0</v>
      </c>
      <c r="X172" s="99">
        <f>+ALTAS!AA194-BAJAS!Z172+MIG_IN!Z172-MIG_OUT!Z172</f>
        <v>0</v>
      </c>
      <c r="Y172" s="99">
        <f>+ALTAS!AB194-BAJAS!AA172+MIG_IN!AA172-MIG_OUT!AA172</f>
        <v>0</v>
      </c>
      <c r="Z172" s="99">
        <f>+ALTAS!AC194-BAJAS!AB172+MIG_IN!AB172-MIG_OUT!AB172</f>
        <v>0</v>
      </c>
      <c r="AA172" s="99">
        <f>+ALTAS!AD194-BAJAS!AC172+MIG_IN!AC172-MIG_OUT!AC172</f>
        <v>0</v>
      </c>
      <c r="AB172" s="99">
        <f>+ALTAS!AE194-BAJAS!AD172+MIG_IN!AD172-MIG_OUT!AD172</f>
        <v>0</v>
      </c>
      <c r="AC172" s="99">
        <f>+ALTAS!AF194-BAJAS!AE172+MIG_IN!AE172-MIG_OUT!AE172</f>
        <v>2</v>
      </c>
      <c r="AD172" s="104">
        <f t="shared" si="125"/>
        <v>0</v>
      </c>
      <c r="AE172" s="105">
        <f t="shared" si="126"/>
        <v>1</v>
      </c>
      <c r="AJ172" s="35"/>
      <c r="AK172" s="35"/>
      <c r="AL172" s="35"/>
      <c r="AM172" s="35"/>
      <c r="AN172" s="35"/>
      <c r="AO172" s="35"/>
      <c r="AP172" s="35"/>
      <c r="AQ172" s="35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47"/>
      <c r="BI172" s="48"/>
    </row>
    <row r="173" spans="1:61">
      <c r="A173" s="235"/>
      <c r="B173" s="226"/>
      <c r="C173" s="225"/>
      <c r="D173" s="12" t="s">
        <v>64</v>
      </c>
      <c r="E173" s="35"/>
      <c r="F173" s="35"/>
      <c r="G173" s="35"/>
      <c r="H173" s="35"/>
      <c r="I173" s="35"/>
      <c r="J173" s="35"/>
      <c r="K173" s="35"/>
      <c r="L173" s="35"/>
      <c r="M173" s="99">
        <f>+ALTAS!P195-BAJAS!O151+MIG_IN!O173-MIG_OUT!O148</f>
        <v>0</v>
      </c>
      <c r="N173" s="99">
        <f>+ALTAS!Q195-BAJAS!P173+MIG_IN!P173-MIG_OUT!P173</f>
        <v>0</v>
      </c>
      <c r="O173" s="99">
        <f>+ALTAS!R195-BAJAS!Q173+MIG_IN!Q173-MIG_OUT!Q173</f>
        <v>0</v>
      </c>
      <c r="P173" s="99">
        <f>+ALTAS!S195-BAJAS!R173+MIG_IN!R173-MIG_OUT!R173</f>
        <v>0</v>
      </c>
      <c r="Q173" s="99">
        <f>+ALTAS!T195-BAJAS!S173+MIG_IN!S173-MIG_OUT!S173</f>
        <v>1</v>
      </c>
      <c r="R173" s="99">
        <f>+ALTAS!U195-BAJAS!T173+MIG_IN!T173-MIG_OUT!T173</f>
        <v>0</v>
      </c>
      <c r="S173" s="99">
        <f>+ALTAS!V195-BAJAS!U173+MIG_IN!U173-MIG_OUT!U173</f>
        <v>0</v>
      </c>
      <c r="T173" s="99">
        <f>+ALTAS!W195-BAJAS!V173+MIG_IN!V173-MIG_OUT!V173</f>
        <v>0</v>
      </c>
      <c r="U173" s="99">
        <f>+ALTAS!X195-BAJAS!W173+MIG_IN!W173-MIG_OUT!W173</f>
        <v>0</v>
      </c>
      <c r="V173" s="99">
        <f>+ALTAS!Y195-BAJAS!X173+MIG_IN!X173-MIG_OUT!X173</f>
        <v>0</v>
      </c>
      <c r="W173" s="99">
        <f>+ALTAS!Z195-BAJAS!Y173+MIG_IN!Y173-MIG_OUT!Y173</f>
        <v>1</v>
      </c>
      <c r="X173" s="99">
        <f>+ALTAS!AA195-BAJAS!Z173+MIG_IN!Z173-MIG_OUT!Z173</f>
        <v>0</v>
      </c>
      <c r="Y173" s="99">
        <f>+ALTAS!AB195-BAJAS!AA173+MIG_IN!AA173-MIG_OUT!AA173</f>
        <v>0</v>
      </c>
      <c r="Z173" s="99">
        <f>+ALTAS!AC195-BAJAS!AB173+MIG_IN!AB173-MIG_OUT!AB173</f>
        <v>0</v>
      </c>
      <c r="AA173" s="99">
        <f>+ALTAS!AD195-BAJAS!AC173+MIG_IN!AC173-MIG_OUT!AC173</f>
        <v>0</v>
      </c>
      <c r="AB173" s="99">
        <f>+ALTAS!AE195-BAJAS!AD173+MIG_IN!AD173-MIG_OUT!AD173</f>
        <v>0</v>
      </c>
      <c r="AC173" s="99">
        <f>+ALTAS!AF195-BAJAS!AE173+MIG_IN!AE173-MIG_OUT!AE173</f>
        <v>0</v>
      </c>
      <c r="AD173" s="104">
        <f t="shared" si="125"/>
        <v>0</v>
      </c>
      <c r="AE173" s="105">
        <f t="shared" si="126"/>
        <v>2</v>
      </c>
      <c r="AJ173" s="35"/>
      <c r="AK173" s="35"/>
      <c r="AL173" s="35"/>
      <c r="AM173" s="35"/>
      <c r="AN173" s="35"/>
      <c r="AO173" s="35"/>
      <c r="AP173" s="35"/>
      <c r="AQ173" s="35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47"/>
      <c r="BI173" s="48"/>
    </row>
    <row r="174" spans="1:61">
      <c r="A174" s="235"/>
      <c r="B174" s="226"/>
      <c r="C174" s="225"/>
      <c r="D174" s="12" t="s">
        <v>65</v>
      </c>
      <c r="E174" s="35"/>
      <c r="F174" s="35"/>
      <c r="G174" s="35"/>
      <c r="H174" s="35"/>
      <c r="I174" s="35"/>
      <c r="J174" s="35"/>
      <c r="K174" s="35"/>
      <c r="L174" s="35"/>
      <c r="M174" s="99">
        <f>+ALTAS!P196-BAJAS!O152+MIG_IN!O174-MIG_OUT!O149</f>
        <v>0</v>
      </c>
      <c r="N174" s="99">
        <f>+ALTAS!Q196-BAJAS!P174+MIG_IN!P174-MIG_OUT!P174</f>
        <v>0</v>
      </c>
      <c r="O174" s="99">
        <f>+ALTAS!R196-BAJAS!Q174+MIG_IN!Q174-MIG_OUT!Q174</f>
        <v>0</v>
      </c>
      <c r="P174" s="99">
        <f>+ALTAS!S196-BAJAS!R174+MIG_IN!R174-MIG_OUT!R174</f>
        <v>3</v>
      </c>
      <c r="Q174" s="99">
        <f>+ALTAS!T196-BAJAS!S174+MIG_IN!S174-MIG_OUT!S174</f>
        <v>2</v>
      </c>
      <c r="R174" s="99">
        <f>+ALTAS!U196-BAJAS!T174+MIG_IN!T174-MIG_OUT!T174</f>
        <v>0</v>
      </c>
      <c r="S174" s="99">
        <f>+ALTAS!V196-BAJAS!U174+MIG_IN!U174-MIG_OUT!U174</f>
        <v>0</v>
      </c>
      <c r="T174" s="99">
        <f>+ALTAS!W196-BAJAS!V174+MIG_IN!V174-MIG_OUT!V174</f>
        <v>3</v>
      </c>
      <c r="U174" s="99">
        <f>+ALTAS!X196-BAJAS!W174+MIG_IN!W174-MIG_OUT!W174</f>
        <v>1</v>
      </c>
      <c r="V174" s="99">
        <f>+ALTAS!Y196-BAJAS!X174+MIG_IN!X174-MIG_OUT!X174</f>
        <v>11</v>
      </c>
      <c r="W174" s="99">
        <f>+ALTAS!Z196-BAJAS!Y174+MIG_IN!Y174-MIG_OUT!Y174</f>
        <v>0</v>
      </c>
      <c r="X174" s="99">
        <f>+ALTAS!AA196-BAJAS!Z174+MIG_IN!Z174-MIG_OUT!Z174</f>
        <v>0</v>
      </c>
      <c r="Y174" s="99">
        <f>+ALTAS!AB196-BAJAS!AA174+MIG_IN!AA174-MIG_OUT!AA174</f>
        <v>12</v>
      </c>
      <c r="Z174" s="99">
        <f>+ALTAS!AC196-BAJAS!AB174+MIG_IN!AB174-MIG_OUT!AB174</f>
        <v>4</v>
      </c>
      <c r="AA174" s="99">
        <f>+ALTAS!AD196-BAJAS!AC174+MIG_IN!AC174-MIG_OUT!AC174</f>
        <v>0</v>
      </c>
      <c r="AB174" s="99">
        <f>+ALTAS!AE196-BAJAS!AD174+MIG_IN!AD174-MIG_OUT!AD174</f>
        <v>0</v>
      </c>
      <c r="AC174" s="99">
        <f>+ALTAS!AF196-BAJAS!AE174+MIG_IN!AE174-MIG_OUT!AE174</f>
        <v>0</v>
      </c>
      <c r="AD174" s="104">
        <f t="shared" si="125"/>
        <v>3</v>
      </c>
      <c r="AE174" s="105">
        <f t="shared" si="126"/>
        <v>33</v>
      </c>
      <c r="AJ174" s="35"/>
      <c r="AK174" s="35"/>
      <c r="AL174" s="35"/>
      <c r="AM174" s="35"/>
      <c r="AN174" s="35"/>
      <c r="AO174" s="35"/>
      <c r="AP174" s="35"/>
      <c r="AQ174" s="35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47"/>
      <c r="BI174" s="48"/>
    </row>
    <row r="175" spans="1:61">
      <c r="A175" s="235"/>
      <c r="B175" s="226"/>
      <c r="C175" s="225"/>
      <c r="D175" s="12" t="s">
        <v>66</v>
      </c>
      <c r="E175" s="35"/>
      <c r="F175" s="35"/>
      <c r="G175" s="35"/>
      <c r="H175" s="35"/>
      <c r="I175" s="35"/>
      <c r="J175" s="35"/>
      <c r="K175" s="35"/>
      <c r="L175" s="35"/>
      <c r="M175" s="99">
        <f>+ALTAS!P197-BAJAS!O153+MIG_IN!O175-MIG_OUT!O150</f>
        <v>0</v>
      </c>
      <c r="N175" s="99">
        <f>+ALTAS!Q197-BAJAS!P175+MIG_IN!P175-MIG_OUT!P175</f>
        <v>0</v>
      </c>
      <c r="O175" s="99">
        <f>+ALTAS!R197-BAJAS!Q175+MIG_IN!Q175-MIG_OUT!Q175</f>
        <v>0</v>
      </c>
      <c r="P175" s="99">
        <f>+ALTAS!S197-BAJAS!R175+MIG_IN!R175-MIG_OUT!R175</f>
        <v>0</v>
      </c>
      <c r="Q175" s="99">
        <f>+ALTAS!T197-BAJAS!S175+MIG_IN!S175-MIG_OUT!S175</f>
        <v>0</v>
      </c>
      <c r="R175" s="99">
        <f>+ALTAS!U197-BAJAS!T175+MIG_IN!T175-MIG_OUT!T175</f>
        <v>0</v>
      </c>
      <c r="S175" s="99">
        <f>+ALTAS!V197-BAJAS!U175+MIG_IN!U175-MIG_OUT!U175</f>
        <v>0</v>
      </c>
      <c r="T175" s="99">
        <f>+ALTAS!W197-BAJAS!V175+MIG_IN!V175-MIG_OUT!V175</f>
        <v>1</v>
      </c>
      <c r="U175" s="99">
        <f>+ALTAS!X197-BAJAS!W175+MIG_IN!W175-MIG_OUT!W175</f>
        <v>1</v>
      </c>
      <c r="V175" s="99">
        <f>+ALTAS!Y197-BAJAS!X175+MIG_IN!X175-MIG_OUT!X175</f>
        <v>0</v>
      </c>
      <c r="W175" s="99">
        <f>+ALTAS!Z197-BAJAS!Y175+MIG_IN!Y175-MIG_OUT!Y175</f>
        <v>0</v>
      </c>
      <c r="X175" s="99">
        <f>+ALTAS!AA197-BAJAS!Z175+MIG_IN!Z175-MIG_OUT!Z175</f>
        <v>0</v>
      </c>
      <c r="Y175" s="99">
        <f>+ALTAS!AB197-BAJAS!AA175+MIG_IN!AA175-MIG_OUT!AA175</f>
        <v>0</v>
      </c>
      <c r="Z175" s="99">
        <f>+ALTAS!AC197-BAJAS!AB175+MIG_IN!AB175-MIG_OUT!AB175</f>
        <v>13</v>
      </c>
      <c r="AA175" s="99">
        <f>+ALTAS!AD197-BAJAS!AC175+MIG_IN!AC175-MIG_OUT!AC175</f>
        <v>0</v>
      </c>
      <c r="AB175" s="99">
        <f>+ALTAS!AE197-BAJAS!AD175+MIG_IN!AD175-MIG_OUT!AD175</f>
        <v>1</v>
      </c>
      <c r="AC175" s="99">
        <f>+ALTAS!AF197-BAJAS!AE175+MIG_IN!AE175-MIG_OUT!AE175</f>
        <v>0</v>
      </c>
      <c r="AD175" s="104">
        <f t="shared" si="125"/>
        <v>0</v>
      </c>
      <c r="AE175" s="105">
        <f t="shared" si="126"/>
        <v>16</v>
      </c>
      <c r="AJ175" s="35"/>
      <c r="AK175" s="35"/>
      <c r="AL175" s="35"/>
      <c r="AM175" s="35"/>
      <c r="AN175" s="35"/>
      <c r="AO175" s="35"/>
      <c r="AP175" s="35"/>
      <c r="AQ175" s="35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47"/>
      <c r="BI175" s="48"/>
    </row>
    <row r="176" spans="1:61">
      <c r="A176" s="235"/>
      <c r="B176" s="226"/>
      <c r="C176" s="225"/>
      <c r="D176" s="12" t="s">
        <v>67</v>
      </c>
      <c r="E176" s="35"/>
      <c r="F176" s="35"/>
      <c r="G176" s="35"/>
      <c r="H176" s="35"/>
      <c r="I176" s="35"/>
      <c r="J176" s="35"/>
      <c r="K176" s="35"/>
      <c r="L176" s="35"/>
      <c r="M176" s="99">
        <f>+ALTAS!P198-BAJAS!O154+MIG_IN!O176-MIG_OUT!O151</f>
        <v>0</v>
      </c>
      <c r="N176" s="99">
        <f>+ALTAS!Q198-BAJAS!P176+MIG_IN!P176-MIG_OUT!P176</f>
        <v>0</v>
      </c>
      <c r="O176" s="99">
        <f>+ALTAS!R198-BAJAS!Q176+MIG_IN!Q176-MIG_OUT!Q176</f>
        <v>0</v>
      </c>
      <c r="P176" s="99">
        <f>+ALTAS!S198-BAJAS!R176+MIG_IN!R176-MIG_OUT!R176</f>
        <v>1</v>
      </c>
      <c r="Q176" s="99">
        <f>+ALTAS!T198-BAJAS!S176+MIG_IN!S176-MIG_OUT!S176</f>
        <v>0</v>
      </c>
      <c r="R176" s="99">
        <f>+ALTAS!U198-BAJAS!T176+MIG_IN!T176-MIG_OUT!T176</f>
        <v>0</v>
      </c>
      <c r="S176" s="99">
        <f>+ALTAS!V198-BAJAS!U176+MIG_IN!U176-MIG_OUT!U176</f>
        <v>0</v>
      </c>
      <c r="T176" s="99">
        <f>+ALTAS!W198-BAJAS!V176+MIG_IN!V176-MIG_OUT!V176</f>
        <v>0</v>
      </c>
      <c r="U176" s="99">
        <f>+ALTAS!X198-BAJAS!W176+MIG_IN!W176-MIG_OUT!W176</f>
        <v>0</v>
      </c>
      <c r="V176" s="99">
        <f>+ALTAS!Y198-BAJAS!X176+MIG_IN!X176-MIG_OUT!X176</f>
        <v>0</v>
      </c>
      <c r="W176" s="99">
        <f>+ALTAS!Z198-BAJAS!Y176+MIG_IN!Y176-MIG_OUT!Y176</f>
        <v>1</v>
      </c>
      <c r="X176" s="99">
        <f>+ALTAS!AA198-BAJAS!Z176+MIG_IN!Z176-MIG_OUT!Z176</f>
        <v>1</v>
      </c>
      <c r="Y176" s="99">
        <f>+ALTAS!AB198-BAJAS!AA176+MIG_IN!AA176-MIG_OUT!AA176</f>
        <v>-1</v>
      </c>
      <c r="Z176" s="99">
        <f>+ALTAS!AC198-BAJAS!AB176+MIG_IN!AB176-MIG_OUT!AB176</f>
        <v>0</v>
      </c>
      <c r="AA176" s="99">
        <f>+ALTAS!AD198-BAJAS!AC176+MIG_IN!AC176-MIG_OUT!AC176</f>
        <v>1</v>
      </c>
      <c r="AB176" s="99">
        <f>+ALTAS!AE198-BAJAS!AD176+MIG_IN!AD176-MIG_OUT!AD176</f>
        <v>-1</v>
      </c>
      <c r="AC176" s="99">
        <f>+ALTAS!AF198-BAJAS!AE176+MIG_IN!AE176-MIG_OUT!AE176</f>
        <v>2</v>
      </c>
      <c r="AD176" s="104">
        <f t="shared" si="125"/>
        <v>1</v>
      </c>
      <c r="AE176" s="105">
        <f t="shared" si="126"/>
        <v>1</v>
      </c>
      <c r="AJ176" s="35"/>
      <c r="AK176" s="35"/>
      <c r="AL176" s="35"/>
      <c r="AM176" s="35"/>
      <c r="AN176" s="35"/>
      <c r="AO176" s="35"/>
      <c r="AP176" s="35"/>
      <c r="AQ176" s="35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47"/>
      <c r="BI176" s="48"/>
    </row>
    <row r="177" spans="1:61">
      <c r="A177" s="235"/>
      <c r="B177" s="226"/>
      <c r="C177" s="225"/>
      <c r="D177" s="12" t="s">
        <v>68</v>
      </c>
      <c r="E177" s="35"/>
      <c r="F177" s="35"/>
      <c r="G177" s="35"/>
      <c r="H177" s="35"/>
      <c r="I177" s="35"/>
      <c r="J177" s="35"/>
      <c r="K177" s="35"/>
      <c r="L177" s="35"/>
      <c r="M177" s="99">
        <f>+ALTAS!P199-BAJAS!O155+MIG_IN!O177-MIG_OUT!O152</f>
        <v>0</v>
      </c>
      <c r="N177" s="99">
        <f>+ALTAS!Q199-BAJAS!P177+MIG_IN!P177-MIG_OUT!P177</f>
        <v>0</v>
      </c>
      <c r="O177" s="99">
        <f>+ALTAS!R199-BAJAS!Q177+MIG_IN!Q177-MIG_OUT!Q177</f>
        <v>1</v>
      </c>
      <c r="P177" s="99">
        <f>+ALTAS!S199-BAJAS!R177+MIG_IN!R177-MIG_OUT!R177</f>
        <v>0</v>
      </c>
      <c r="Q177" s="99">
        <f>+ALTAS!T199-BAJAS!S177+MIG_IN!S177-MIG_OUT!S177</f>
        <v>0</v>
      </c>
      <c r="R177" s="99">
        <f>+ALTAS!U199-BAJAS!T177+MIG_IN!T177-MIG_OUT!T177</f>
        <v>0</v>
      </c>
      <c r="S177" s="99">
        <f>+ALTAS!V199-BAJAS!U177+MIG_IN!U177-MIG_OUT!U177</f>
        <v>1</v>
      </c>
      <c r="T177" s="99">
        <f>+ALTAS!W199-BAJAS!V177+MIG_IN!V177-MIG_OUT!V177</f>
        <v>1</v>
      </c>
      <c r="U177" s="99">
        <f>+ALTAS!X199-BAJAS!W177+MIG_IN!W177-MIG_OUT!W177</f>
        <v>2</v>
      </c>
      <c r="V177" s="99">
        <f>+ALTAS!Y199-BAJAS!X177+MIG_IN!X177-MIG_OUT!X177</f>
        <v>0</v>
      </c>
      <c r="W177" s="99">
        <f>+ALTAS!Z199-BAJAS!Y177+MIG_IN!Y177-MIG_OUT!Y177</f>
        <v>1</v>
      </c>
      <c r="X177" s="99">
        <f>+ALTAS!AA199-BAJAS!Z177+MIG_IN!Z177-MIG_OUT!Z177</f>
        <v>0</v>
      </c>
      <c r="Y177" s="99">
        <f>+ALTAS!AB199-BAJAS!AA177+MIG_IN!AA177-MIG_OUT!AA177</f>
        <v>1</v>
      </c>
      <c r="Z177" s="99">
        <f>+ALTAS!AC199-BAJAS!AB177+MIG_IN!AB177-MIG_OUT!AB177</f>
        <v>0</v>
      </c>
      <c r="AA177" s="99">
        <f>+ALTAS!AD199-BAJAS!AC177+MIG_IN!AC177-MIG_OUT!AC177</f>
        <v>0</v>
      </c>
      <c r="AB177" s="99">
        <f>+ALTAS!AE199-BAJAS!AD177+MIG_IN!AD177-MIG_OUT!AD177</f>
        <v>0</v>
      </c>
      <c r="AC177" s="99">
        <f>+ALTAS!AF199-BAJAS!AE177+MIG_IN!AE177-MIG_OUT!AE177</f>
        <v>4</v>
      </c>
      <c r="AD177" s="104">
        <f t="shared" si="125"/>
        <v>1</v>
      </c>
      <c r="AE177" s="105">
        <f t="shared" si="126"/>
        <v>6</v>
      </c>
      <c r="AJ177" s="35"/>
      <c r="AK177" s="35"/>
      <c r="AL177" s="35"/>
      <c r="AM177" s="35"/>
      <c r="AN177" s="35"/>
      <c r="AO177" s="35"/>
      <c r="AP177" s="35"/>
      <c r="AQ177" s="35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47"/>
      <c r="BI177" s="48"/>
    </row>
    <row r="178" spans="1:61">
      <c r="A178" s="235"/>
      <c r="B178" s="226"/>
      <c r="C178" s="225"/>
      <c r="D178" s="14" t="s">
        <v>3</v>
      </c>
      <c r="E178" s="37"/>
      <c r="F178" s="37"/>
      <c r="G178" s="37"/>
      <c r="H178" s="37"/>
      <c r="I178" s="37"/>
      <c r="J178" s="37"/>
      <c r="K178" s="37"/>
      <c r="L178" s="37"/>
      <c r="M178" s="106">
        <f>+ALTAS!P200-BAJAS!O156+MIG_IN!O178-MIG_OUT!O153</f>
        <v>0</v>
      </c>
      <c r="N178" s="106">
        <f>+ALTAS!Q200-BAJAS!P178+MIG_IN!P178-MIG_OUT!P178</f>
        <v>0</v>
      </c>
      <c r="O178" s="106">
        <f>+ALTAS!R200-BAJAS!Q178+MIG_IN!Q178-MIG_OUT!Q178</f>
        <v>0</v>
      </c>
      <c r="P178" s="106">
        <f>+ALTAS!S200-BAJAS!R178+MIG_IN!R178-MIG_OUT!R178</f>
        <v>4</v>
      </c>
      <c r="Q178" s="106">
        <f>+ALTAS!T200-BAJAS!S178+MIG_IN!S178-MIG_OUT!S178</f>
        <v>2</v>
      </c>
      <c r="R178" s="106">
        <f>+ALTAS!U200-BAJAS!T178+MIG_IN!T178-MIG_OUT!T178</f>
        <v>0</v>
      </c>
      <c r="S178" s="106">
        <f>+ALTAS!V200-BAJAS!U178+MIG_IN!U178-MIG_OUT!U178</f>
        <v>0</v>
      </c>
      <c r="T178" s="106">
        <f>+ALTAS!W200-BAJAS!V178+MIG_IN!V178-MIG_OUT!V178</f>
        <v>4</v>
      </c>
      <c r="U178" s="106">
        <f>+ALTAS!X200-BAJAS!W178+MIG_IN!W178-MIG_OUT!W178</f>
        <v>1</v>
      </c>
      <c r="V178" s="106">
        <f>+ALTAS!Y200-BAJAS!X178+MIG_IN!X178-MIG_OUT!X178</f>
        <v>11</v>
      </c>
      <c r="W178" s="106">
        <f>+ALTAS!Z200-BAJAS!Y178+MIG_IN!Y178-MIG_OUT!Y178</f>
        <v>1</v>
      </c>
      <c r="X178" s="106">
        <f>+ALTAS!AA200-BAJAS!Z178+MIG_IN!Z178-MIG_OUT!Z178</f>
        <v>1</v>
      </c>
      <c r="Y178" s="106">
        <f>+ALTAS!AB200-BAJAS!AA178+MIG_IN!AA178-MIG_OUT!AA178</f>
        <v>11</v>
      </c>
      <c r="Z178" s="106">
        <f>+ALTAS!AC200-BAJAS!AB178+MIG_IN!AB178-MIG_OUT!AB178</f>
        <v>4</v>
      </c>
      <c r="AA178" s="106">
        <f>+ALTAS!AD200-BAJAS!AC178+MIG_IN!AC178-MIG_OUT!AC178</f>
        <v>1</v>
      </c>
      <c r="AB178" s="106">
        <f>+ALTAS!AE200-BAJAS!AD178+MIG_IN!AD178-MIG_OUT!AD178</f>
        <v>-1</v>
      </c>
      <c r="AC178" s="106">
        <f>+ALTAS!AF200-BAJAS!AE178+MIG_IN!AE178-MIG_OUT!AE178</f>
        <v>4</v>
      </c>
      <c r="AD178" s="112">
        <f t="shared" si="125"/>
        <v>4</v>
      </c>
      <c r="AE178" s="113">
        <f t="shared" si="126"/>
        <v>35</v>
      </c>
      <c r="AJ178" s="37"/>
      <c r="AK178" s="37"/>
      <c r="AL178" s="37"/>
      <c r="AM178" s="37"/>
      <c r="AN178" s="37"/>
      <c r="AO178" s="37"/>
      <c r="AP178" s="37"/>
      <c r="AQ178" s="37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55"/>
      <c r="BI178" s="56"/>
    </row>
    <row r="179" spans="1:61">
      <c r="A179" s="235"/>
      <c r="B179" s="226"/>
      <c r="C179" s="225"/>
      <c r="D179" s="14" t="s">
        <v>42</v>
      </c>
      <c r="E179" s="37"/>
      <c r="F179" s="37"/>
      <c r="G179" s="37"/>
      <c r="H179" s="37"/>
      <c r="I179" s="37"/>
      <c r="J179" s="37"/>
      <c r="K179" s="37"/>
      <c r="L179" s="37"/>
      <c r="M179" s="106">
        <f>+ALTAS!P201-BAJAS!O157+MIG_IN!O179-MIG_OUT!O154</f>
        <v>0</v>
      </c>
      <c r="N179" s="106">
        <f>+ALTAS!Q201-BAJAS!P179+MIG_IN!P179-MIG_OUT!P179</f>
        <v>0</v>
      </c>
      <c r="O179" s="106">
        <f>+ALTAS!R201-BAJAS!Q179+MIG_IN!Q179-MIG_OUT!Q179</f>
        <v>1</v>
      </c>
      <c r="P179" s="106">
        <f>+ALTAS!S201-BAJAS!R179+MIG_IN!R179-MIG_OUT!R179</f>
        <v>0</v>
      </c>
      <c r="Q179" s="106">
        <f>+ALTAS!T201-BAJAS!S179+MIG_IN!S179-MIG_OUT!S179</f>
        <v>1</v>
      </c>
      <c r="R179" s="106">
        <f>+ALTAS!U201-BAJAS!T179+MIG_IN!T179-MIG_OUT!T179</f>
        <v>0</v>
      </c>
      <c r="S179" s="106">
        <f>+ALTAS!V201-BAJAS!U179+MIG_IN!U179-MIG_OUT!U179</f>
        <v>1</v>
      </c>
      <c r="T179" s="106">
        <f>+ALTAS!W201-BAJAS!V179+MIG_IN!V179-MIG_OUT!V179</f>
        <v>2</v>
      </c>
      <c r="U179" s="106">
        <f>+ALTAS!X201-BAJAS!W179+MIG_IN!W179-MIG_OUT!W179</f>
        <v>3</v>
      </c>
      <c r="V179" s="106">
        <f>+ALTAS!Y201-BAJAS!X179+MIG_IN!X179-MIG_OUT!X179</f>
        <v>0</v>
      </c>
      <c r="W179" s="106">
        <f>+ALTAS!Z201-BAJAS!Y179+MIG_IN!Y179-MIG_OUT!Y179</f>
        <v>2</v>
      </c>
      <c r="X179" s="106">
        <f>+ALTAS!AA201-BAJAS!Z179+MIG_IN!Z179-MIG_OUT!Z179</f>
        <v>0</v>
      </c>
      <c r="Y179" s="106">
        <f>+ALTAS!AB201-BAJAS!AA179+MIG_IN!AA179-MIG_OUT!AA179</f>
        <v>1</v>
      </c>
      <c r="Z179" s="106">
        <f>+ALTAS!AC201-BAJAS!AB179+MIG_IN!AB179-MIG_OUT!AB179</f>
        <v>13</v>
      </c>
      <c r="AA179" s="106">
        <f>+ALTAS!AD201-BAJAS!AC179+MIG_IN!AC179-MIG_OUT!AC179</f>
        <v>0</v>
      </c>
      <c r="AB179" s="106">
        <f>+ALTAS!AE201-BAJAS!AD179+MIG_IN!AD179-MIG_OUT!AD179</f>
        <v>1</v>
      </c>
      <c r="AC179" s="106">
        <f>+ALTAS!AF201-BAJAS!AE179+MIG_IN!AE179-MIG_OUT!AE179</f>
        <v>4</v>
      </c>
      <c r="AD179" s="112">
        <f t="shared" si="125"/>
        <v>1</v>
      </c>
      <c r="AE179" s="113">
        <f t="shared" si="126"/>
        <v>24</v>
      </c>
      <c r="AJ179" s="37"/>
      <c r="AK179" s="37"/>
      <c r="AL179" s="37"/>
      <c r="AM179" s="37"/>
      <c r="AN179" s="37"/>
      <c r="AO179" s="37"/>
      <c r="AP179" s="37"/>
      <c r="AQ179" s="37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55"/>
      <c r="BI179" s="56"/>
    </row>
    <row r="180" spans="1:61">
      <c r="A180" s="235"/>
      <c r="B180" s="226"/>
      <c r="C180" s="225"/>
      <c r="D180" s="13" t="s">
        <v>90</v>
      </c>
      <c r="E180" s="36"/>
      <c r="F180" s="36"/>
      <c r="G180" s="36"/>
      <c r="H180" s="36"/>
      <c r="I180" s="36"/>
      <c r="J180" s="36"/>
      <c r="K180" s="36"/>
      <c r="L180" s="36"/>
      <c r="M180" s="36" t="str">
        <f t="shared" ref="M180:AE180" si="127">+IFERROR(M171/M170,"")</f>
        <v/>
      </c>
      <c r="N180" s="36" t="str">
        <f t="shared" si="127"/>
        <v/>
      </c>
      <c r="O180" s="36">
        <f t="shared" si="127"/>
        <v>1</v>
      </c>
      <c r="P180" s="36">
        <f t="shared" si="127"/>
        <v>1</v>
      </c>
      <c r="Q180" s="36">
        <f t="shared" si="127"/>
        <v>1</v>
      </c>
      <c r="R180" s="36" t="str">
        <f t="shared" si="127"/>
        <v/>
      </c>
      <c r="S180" s="36">
        <f t="shared" si="127"/>
        <v>1</v>
      </c>
      <c r="T180" s="36">
        <f t="shared" si="127"/>
        <v>1</v>
      </c>
      <c r="U180" s="36">
        <f t="shared" si="127"/>
        <v>2</v>
      </c>
      <c r="V180" s="36">
        <f t="shared" si="127"/>
        <v>3.6666666666666665</v>
      </c>
      <c r="W180" s="36">
        <f t="shared" ref="W180" si="128">+IFERROR(W171/W170,"")</f>
        <v>1</v>
      </c>
      <c r="X180" s="36">
        <f t="shared" si="127"/>
        <v>1</v>
      </c>
      <c r="Y180" s="36">
        <f t="shared" si="127"/>
        <v>12</v>
      </c>
      <c r="Z180" s="36">
        <f t="shared" si="127"/>
        <v>17</v>
      </c>
      <c r="AA180" s="36">
        <f t="shared" si="127"/>
        <v>1</v>
      </c>
      <c r="AB180" s="36">
        <f t="shared" si="127"/>
        <v>0</v>
      </c>
      <c r="AC180" s="36">
        <f t="shared" ref="AC180" si="129">+IFERROR(AC171/AC170,"")</f>
        <v>8</v>
      </c>
      <c r="AD180" s="49">
        <f t="shared" si="127"/>
        <v>1</v>
      </c>
      <c r="AE180" s="50">
        <f t="shared" si="127"/>
        <v>2.5652173913043477</v>
      </c>
      <c r="AJ180" s="36"/>
      <c r="AK180" s="36"/>
      <c r="AL180" s="36"/>
      <c r="AM180" s="36"/>
      <c r="AN180" s="36"/>
      <c r="AO180" s="36"/>
      <c r="AP180" s="36"/>
      <c r="AQ180" s="36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49"/>
      <c r="BI180" s="50"/>
    </row>
    <row r="181" spans="1:61">
      <c r="A181" s="235"/>
      <c r="B181" s="226"/>
      <c r="C181" s="225" t="s">
        <v>52</v>
      </c>
      <c r="D181" s="10" t="s">
        <v>40</v>
      </c>
      <c r="E181" s="19"/>
      <c r="F181" s="19"/>
      <c r="G181" s="19"/>
      <c r="H181" s="19"/>
      <c r="I181" s="19"/>
      <c r="J181" s="19"/>
      <c r="K181" s="19"/>
      <c r="L181" s="19"/>
      <c r="M181" s="97">
        <f>+ALTAS!P203-BAJAS!O159+MIG_IN!O181-MIG_OUT!O156</f>
        <v>0</v>
      </c>
      <c r="N181" s="97">
        <f>+ALTAS!Q203-BAJAS!P181+MIG_IN!P181-MIG_OUT!P181</f>
        <v>0</v>
      </c>
      <c r="O181" s="97">
        <f>+ALTAS!R203-BAJAS!Q181+MIG_IN!Q181-MIG_OUT!Q181</f>
        <v>0</v>
      </c>
      <c r="P181" s="97">
        <f>+ALTAS!S203-BAJAS!R181+MIG_IN!R181-MIG_OUT!R181</f>
        <v>0</v>
      </c>
      <c r="Q181" s="97">
        <f>+ALTAS!T203-BAJAS!S181+MIG_IN!S181-MIG_OUT!S181</f>
        <v>0</v>
      </c>
      <c r="R181" s="97">
        <f>+ALTAS!U203-BAJAS!T181+MIG_IN!T181-MIG_OUT!T181</f>
        <v>0</v>
      </c>
      <c r="S181" s="97">
        <f>+ALTAS!V203-BAJAS!U181+MIG_IN!U181-MIG_OUT!U181</f>
        <v>0</v>
      </c>
      <c r="T181" s="97">
        <f>+ALTAS!W203-BAJAS!V181+MIG_IN!V181-MIG_OUT!V181</f>
        <v>0</v>
      </c>
      <c r="U181" s="97">
        <f>+ALTAS!X203-BAJAS!W181+MIG_IN!W181-MIG_OUT!W181</f>
        <v>0</v>
      </c>
      <c r="V181" s="97">
        <f>+ALTAS!Y203-BAJAS!X181+MIG_IN!X181-MIG_OUT!X181</f>
        <v>0</v>
      </c>
      <c r="W181" s="97">
        <f>+ALTAS!Z203-BAJAS!Y181+MIG_IN!Y181-MIG_OUT!Y181</f>
        <v>0</v>
      </c>
      <c r="X181" s="97">
        <f>+ALTAS!AA203-BAJAS!Z181+MIG_IN!Z181-MIG_OUT!Z181</f>
        <v>0</v>
      </c>
      <c r="Y181" s="97">
        <f>+ALTAS!AB203-BAJAS!AA181+MIG_IN!AA181-MIG_OUT!AA181</f>
        <v>0</v>
      </c>
      <c r="Z181" s="97">
        <f>+ALTAS!AC203-BAJAS!AB181+MIG_IN!AB181-MIG_OUT!AB181</f>
        <v>0</v>
      </c>
      <c r="AA181" s="97">
        <f>+ALTAS!AD203-BAJAS!AC181+MIG_IN!AC181-MIG_OUT!AC181</f>
        <v>0</v>
      </c>
      <c r="AB181" s="97">
        <f>+ALTAS!AE203-BAJAS!AD181+MIG_IN!AD181-MIG_OUT!AD181</f>
        <v>0</v>
      </c>
      <c r="AC181" s="97">
        <f>+ALTAS!AF203-BAJAS!AE181+MIG_IN!AE181-MIG_OUT!AE181</f>
        <v>0</v>
      </c>
      <c r="AD181" s="100">
        <f t="shared" ref="AD181:AD185" si="130">+SUM(E181:P181)</f>
        <v>0</v>
      </c>
      <c r="AE181" s="101">
        <f t="shared" ref="AE181:AE185" si="131">+SUM(Q181:AB181)</f>
        <v>0</v>
      </c>
      <c r="AG181" s="124">
        <f>+SUMIF($M$1:$AB$1,"REAL",M181:AB181)</f>
        <v>0</v>
      </c>
      <c r="AJ181" s="26"/>
      <c r="AK181" s="26"/>
      <c r="AL181" s="26"/>
      <c r="AM181" s="26"/>
      <c r="AN181" s="26"/>
      <c r="AO181" s="26"/>
      <c r="AP181" s="26"/>
      <c r="AQ181" s="26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44"/>
      <c r="BI181" s="59"/>
    </row>
    <row r="182" spans="1:61">
      <c r="A182" s="235"/>
      <c r="B182" s="226"/>
      <c r="C182" s="225"/>
      <c r="D182" s="11" t="s">
        <v>88</v>
      </c>
      <c r="E182" s="34"/>
      <c r="F182" s="34"/>
      <c r="G182" s="34"/>
      <c r="H182" s="34"/>
      <c r="I182" s="34"/>
      <c r="J182" s="34"/>
      <c r="K182" s="34"/>
      <c r="L182" s="34"/>
      <c r="M182" s="98">
        <f>+ALTAS!P204-BAJAS!O160+MIG_IN!O182-MIG_OUT!O157</f>
        <v>0</v>
      </c>
      <c r="N182" s="98">
        <f>+ALTAS!Q204-BAJAS!P182+MIG_IN!P182-MIG_OUT!P182</f>
        <v>0</v>
      </c>
      <c r="O182" s="98">
        <f>+ALTAS!R204-BAJAS!Q182+MIG_IN!Q182-MIG_OUT!Q182</f>
        <v>0</v>
      </c>
      <c r="P182" s="98">
        <f>+ALTAS!S204-BAJAS!R182+MIG_IN!R182-MIG_OUT!R182</f>
        <v>0</v>
      </c>
      <c r="Q182" s="98">
        <f>+ALTAS!T204-BAJAS!S182+MIG_IN!S182-MIG_OUT!S182</f>
        <v>0</v>
      </c>
      <c r="R182" s="98">
        <f>+ALTAS!U204-BAJAS!T182+MIG_IN!T182-MIG_OUT!T182</f>
        <v>0</v>
      </c>
      <c r="S182" s="98">
        <f>+ALTAS!V204-BAJAS!U182+MIG_IN!U182-MIG_OUT!U182</f>
        <v>0</v>
      </c>
      <c r="T182" s="98">
        <f>+ALTAS!W204-BAJAS!V182+MIG_IN!V182-MIG_OUT!V182</f>
        <v>0</v>
      </c>
      <c r="U182" s="98">
        <f>+ALTAS!X204-BAJAS!W182+MIG_IN!W182-MIG_OUT!W182</f>
        <v>0</v>
      </c>
      <c r="V182" s="98">
        <f>+ALTAS!Y204-BAJAS!X182+MIG_IN!X182-MIG_OUT!X182</f>
        <v>0</v>
      </c>
      <c r="W182" s="98">
        <f>+ALTAS!Z204-BAJAS!Y182+MIG_IN!Y182-MIG_OUT!Y182</f>
        <v>0</v>
      </c>
      <c r="X182" s="98">
        <f>+ALTAS!AA204-BAJAS!Z182+MIG_IN!Z182-MIG_OUT!Z182</f>
        <v>0</v>
      </c>
      <c r="Y182" s="98">
        <f>+ALTAS!AB204-BAJAS!AA182+MIG_IN!AA182-MIG_OUT!AA182</f>
        <v>0</v>
      </c>
      <c r="Z182" s="98">
        <f>+ALTAS!AC204-BAJAS!AB182+MIG_IN!AB182-MIG_OUT!AB182</f>
        <v>0</v>
      </c>
      <c r="AA182" s="98">
        <f>+ALTAS!AD204-BAJAS!AC182+MIG_IN!AC182-MIG_OUT!AC182</f>
        <v>0</v>
      </c>
      <c r="AB182" s="98">
        <f>+ALTAS!AE204-BAJAS!AD182+MIG_IN!AD182-MIG_OUT!AD182</f>
        <v>0</v>
      </c>
      <c r="AC182" s="98">
        <f>+ALTAS!AF204-BAJAS!AE182+MIG_IN!AE182-MIG_OUT!AE182</f>
        <v>0</v>
      </c>
      <c r="AD182" s="102">
        <f t="shared" si="130"/>
        <v>0</v>
      </c>
      <c r="AE182" s="103">
        <f t="shared" si="131"/>
        <v>0</v>
      </c>
      <c r="AG182" s="124">
        <f>+SUMIF($M$1:$AB$1,"REAL",M182:AB182)</f>
        <v>0</v>
      </c>
      <c r="AJ182" s="34"/>
      <c r="AK182" s="34"/>
      <c r="AL182" s="34"/>
      <c r="AM182" s="34"/>
      <c r="AN182" s="34"/>
      <c r="AO182" s="34"/>
      <c r="AP182" s="34"/>
      <c r="AQ182" s="34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45"/>
      <c r="BI182" s="46"/>
    </row>
    <row r="183" spans="1:61">
      <c r="A183" s="235"/>
      <c r="B183" s="226"/>
      <c r="C183" s="225"/>
      <c r="D183" s="12" t="s">
        <v>4</v>
      </c>
      <c r="E183" s="35"/>
      <c r="F183" s="35"/>
      <c r="G183" s="35"/>
      <c r="H183" s="35"/>
      <c r="I183" s="35"/>
      <c r="J183" s="35"/>
      <c r="K183" s="35"/>
      <c r="L183" s="35"/>
      <c r="M183" s="99">
        <f>+ALTAS!P205-BAJAS!O161+MIG_IN!O183-MIG_OUT!O158</f>
        <v>0</v>
      </c>
      <c r="N183" s="99">
        <f>+ALTAS!Q205-BAJAS!P183+MIG_IN!P183-MIG_OUT!P183</f>
        <v>0</v>
      </c>
      <c r="O183" s="99">
        <f>+ALTAS!R205-BAJAS!Q183+MIG_IN!Q183-MIG_OUT!Q183</f>
        <v>0</v>
      </c>
      <c r="P183" s="99">
        <f>+ALTAS!S205-BAJAS!R183+MIG_IN!R183-MIG_OUT!R183</f>
        <v>0</v>
      </c>
      <c r="Q183" s="99">
        <f>+ALTAS!T205-BAJAS!S183+MIG_IN!S183-MIG_OUT!S183</f>
        <v>0</v>
      </c>
      <c r="R183" s="99">
        <f>+ALTAS!U205-BAJAS!T183+MIG_IN!T183-MIG_OUT!T183</f>
        <v>0</v>
      </c>
      <c r="S183" s="99">
        <f>+ALTAS!V205-BAJAS!U183+MIG_IN!U183-MIG_OUT!U183</f>
        <v>0</v>
      </c>
      <c r="T183" s="99">
        <f>+ALTAS!W205-BAJAS!V183+MIG_IN!V183-MIG_OUT!V183</f>
        <v>0</v>
      </c>
      <c r="U183" s="99">
        <f>+ALTAS!X205-BAJAS!W183+MIG_IN!W183-MIG_OUT!W183</f>
        <v>0</v>
      </c>
      <c r="V183" s="99">
        <f>+ALTAS!Y205-BAJAS!X183+MIG_IN!X183-MIG_OUT!X183</f>
        <v>0</v>
      </c>
      <c r="W183" s="99">
        <f>+ALTAS!Z205-BAJAS!Y183+MIG_IN!Y183-MIG_OUT!Y183</f>
        <v>0</v>
      </c>
      <c r="X183" s="99">
        <f>+ALTAS!AA205-BAJAS!Z183+MIG_IN!Z183-MIG_OUT!Z183</f>
        <v>0</v>
      </c>
      <c r="Y183" s="99">
        <f>+ALTAS!AB205-BAJAS!AA183+MIG_IN!AA183-MIG_OUT!AA183</f>
        <v>0</v>
      </c>
      <c r="Z183" s="99">
        <f>+ALTAS!AC205-BAJAS!AB183+MIG_IN!AB183-MIG_OUT!AB183</f>
        <v>0</v>
      </c>
      <c r="AA183" s="99">
        <f>+ALTAS!AD205-BAJAS!AC183+MIG_IN!AC183-MIG_OUT!AC183</f>
        <v>0</v>
      </c>
      <c r="AB183" s="99">
        <f>+ALTAS!AE205-BAJAS!AD183+MIG_IN!AD183-MIG_OUT!AD183</f>
        <v>0</v>
      </c>
      <c r="AC183" s="99">
        <f>+ALTAS!AF205-BAJAS!AE183+MIG_IN!AE183-MIG_OUT!AE183</f>
        <v>0</v>
      </c>
      <c r="AD183" s="104">
        <f t="shared" si="130"/>
        <v>0</v>
      </c>
      <c r="AE183" s="105">
        <f t="shared" si="131"/>
        <v>0</v>
      </c>
      <c r="AJ183" s="35"/>
      <c r="AK183" s="35"/>
      <c r="AL183" s="35"/>
      <c r="AM183" s="35"/>
      <c r="AN183" s="35"/>
      <c r="AO183" s="35"/>
      <c r="AP183" s="35"/>
      <c r="AQ183" s="35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47"/>
      <c r="BI183" s="48"/>
    </row>
    <row r="184" spans="1:61">
      <c r="A184" s="235"/>
      <c r="B184" s="226"/>
      <c r="C184" s="225"/>
      <c r="D184" s="12" t="s">
        <v>5</v>
      </c>
      <c r="E184" s="35"/>
      <c r="F184" s="35"/>
      <c r="G184" s="35"/>
      <c r="H184" s="35"/>
      <c r="I184" s="35"/>
      <c r="J184" s="35"/>
      <c r="K184" s="35"/>
      <c r="L184" s="35"/>
      <c r="M184" s="99">
        <f>+ALTAS!P206-BAJAS!O162+MIG_IN!O184-MIG_OUT!O159</f>
        <v>0</v>
      </c>
      <c r="N184" s="99">
        <f>+ALTAS!Q206-BAJAS!P184+MIG_IN!P184-MIG_OUT!P184</f>
        <v>0</v>
      </c>
      <c r="O184" s="99">
        <f>+ALTAS!R206-BAJAS!Q184+MIG_IN!Q184-MIG_OUT!Q184</f>
        <v>0</v>
      </c>
      <c r="P184" s="99">
        <f>+ALTAS!S206-BAJAS!R184+MIG_IN!R184-MIG_OUT!R184</f>
        <v>0</v>
      </c>
      <c r="Q184" s="99">
        <f>+ALTAS!T206-BAJAS!S184+MIG_IN!S184-MIG_OUT!S184</f>
        <v>0</v>
      </c>
      <c r="R184" s="99">
        <f>+ALTAS!U206-BAJAS!T184+MIG_IN!T184-MIG_OUT!T184</f>
        <v>0</v>
      </c>
      <c r="S184" s="99">
        <f>+ALTAS!V206-BAJAS!U184+MIG_IN!U184-MIG_OUT!U184</f>
        <v>0</v>
      </c>
      <c r="T184" s="99">
        <f>+ALTAS!W206-BAJAS!V184+MIG_IN!V184-MIG_OUT!V184</f>
        <v>0</v>
      </c>
      <c r="U184" s="99">
        <f>+ALTAS!X206-BAJAS!W184+MIG_IN!W184-MIG_OUT!W184</f>
        <v>0</v>
      </c>
      <c r="V184" s="99">
        <f>+ALTAS!Y206-BAJAS!X184+MIG_IN!X184-MIG_OUT!X184</f>
        <v>0</v>
      </c>
      <c r="W184" s="99">
        <f>+ALTAS!Z206-BAJAS!Y184+MIG_IN!Y184-MIG_OUT!Y184</f>
        <v>0</v>
      </c>
      <c r="X184" s="99">
        <f>+ALTAS!AA206-BAJAS!Z184+MIG_IN!Z184-MIG_OUT!Z184</f>
        <v>0</v>
      </c>
      <c r="Y184" s="99">
        <f>+ALTAS!AB206-BAJAS!AA184+MIG_IN!AA184-MIG_OUT!AA184</f>
        <v>0</v>
      </c>
      <c r="Z184" s="99">
        <f>+ALTAS!AC206-BAJAS!AB184+MIG_IN!AB184-MIG_OUT!AB184</f>
        <v>0</v>
      </c>
      <c r="AA184" s="99">
        <f>+ALTAS!AD206-BAJAS!AC184+MIG_IN!AC184-MIG_OUT!AC184</f>
        <v>0</v>
      </c>
      <c r="AB184" s="99">
        <f>+ALTAS!AE206-BAJAS!AD184+MIG_IN!AD184-MIG_OUT!AD184</f>
        <v>0</v>
      </c>
      <c r="AC184" s="99">
        <f>+ALTAS!AF206-BAJAS!AE184+MIG_IN!AE184-MIG_OUT!AE184</f>
        <v>0</v>
      </c>
      <c r="AD184" s="104">
        <f t="shared" si="130"/>
        <v>0</v>
      </c>
      <c r="AE184" s="105">
        <f t="shared" si="131"/>
        <v>0</v>
      </c>
      <c r="AJ184" s="35"/>
      <c r="AK184" s="35"/>
      <c r="AL184" s="35"/>
      <c r="AM184" s="35"/>
      <c r="AN184" s="35"/>
      <c r="AO184" s="35"/>
      <c r="AP184" s="35"/>
      <c r="AQ184" s="35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47"/>
      <c r="BI184" s="48"/>
    </row>
    <row r="185" spans="1:61">
      <c r="A185" s="235"/>
      <c r="B185" s="226"/>
      <c r="C185" s="225"/>
      <c r="D185" s="14" t="s">
        <v>81</v>
      </c>
      <c r="E185" s="37"/>
      <c r="F185" s="37"/>
      <c r="G185" s="37"/>
      <c r="H185" s="37"/>
      <c r="I185" s="37"/>
      <c r="J185" s="37"/>
      <c r="K185" s="37"/>
      <c r="L185" s="37"/>
      <c r="M185" s="106">
        <f>+ALTAS!P207-BAJAS!O163+MIG_IN!O185-MIG_OUT!O160</f>
        <v>0</v>
      </c>
      <c r="N185" s="106">
        <f>+ALTAS!Q207-BAJAS!P185+MIG_IN!P185-MIG_OUT!P185</f>
        <v>0</v>
      </c>
      <c r="O185" s="106">
        <f>+ALTAS!R207-BAJAS!Q185+MIG_IN!Q185-MIG_OUT!Q185</f>
        <v>0</v>
      </c>
      <c r="P185" s="106">
        <f>+ALTAS!S207-BAJAS!R185+MIG_IN!R185-MIG_OUT!R185</f>
        <v>0</v>
      </c>
      <c r="Q185" s="106">
        <f>+ALTAS!T207-BAJAS!S185+MIG_IN!S185-MIG_OUT!S185</f>
        <v>0</v>
      </c>
      <c r="R185" s="106">
        <f>+ALTAS!U207-BAJAS!T185+MIG_IN!T185-MIG_OUT!T185</f>
        <v>0</v>
      </c>
      <c r="S185" s="106">
        <f>+ALTAS!V207-BAJAS!U185+MIG_IN!U185-MIG_OUT!U185</f>
        <v>0</v>
      </c>
      <c r="T185" s="106">
        <f>+ALTAS!W207-BAJAS!V185+MIG_IN!V185-MIG_OUT!V185</f>
        <v>0</v>
      </c>
      <c r="U185" s="106">
        <f>+ALTAS!X207-BAJAS!W185+MIG_IN!W185-MIG_OUT!W185</f>
        <v>0</v>
      </c>
      <c r="V185" s="106">
        <f>+ALTAS!Y207-BAJAS!X185+MIG_IN!X185-MIG_OUT!X185</f>
        <v>0</v>
      </c>
      <c r="W185" s="106">
        <f>+ALTAS!Z207-BAJAS!Y185+MIG_IN!Y185-MIG_OUT!Y185</f>
        <v>0</v>
      </c>
      <c r="X185" s="106">
        <f>+ALTAS!AA207-BAJAS!Z185+MIG_IN!Z185-MIG_OUT!Z185</f>
        <v>0</v>
      </c>
      <c r="Y185" s="106">
        <f>+ALTAS!AB207-BAJAS!AA185+MIG_IN!AA185-MIG_OUT!AA185</f>
        <v>0</v>
      </c>
      <c r="Z185" s="106">
        <f>+ALTAS!AC207-BAJAS!AB185+MIG_IN!AB185-MIG_OUT!AB185</f>
        <v>0</v>
      </c>
      <c r="AA185" s="106">
        <f>+ALTAS!AD207-BAJAS!AC185+MIG_IN!AC185-MIG_OUT!AC185</f>
        <v>0</v>
      </c>
      <c r="AB185" s="106">
        <f>+ALTAS!AE207-BAJAS!AD185+MIG_IN!AD185-MIG_OUT!AD185</f>
        <v>0</v>
      </c>
      <c r="AC185" s="106">
        <f>+ALTAS!AF207-BAJAS!AE185+MIG_IN!AE185-MIG_OUT!AE185</f>
        <v>0</v>
      </c>
      <c r="AD185" s="112">
        <f t="shared" si="130"/>
        <v>0</v>
      </c>
      <c r="AE185" s="113">
        <f t="shared" si="131"/>
        <v>0</v>
      </c>
      <c r="AJ185" s="37"/>
      <c r="AK185" s="37"/>
      <c r="AL185" s="37"/>
      <c r="AM185" s="37"/>
      <c r="AN185" s="37"/>
      <c r="AO185" s="37"/>
      <c r="AP185" s="37"/>
      <c r="AQ185" s="37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55"/>
      <c r="BI185" s="56"/>
    </row>
    <row r="186" spans="1:61" ht="15" thickBot="1">
      <c r="A186" s="235"/>
      <c r="B186" s="226"/>
      <c r="C186" s="225"/>
      <c r="D186" s="13" t="s">
        <v>90</v>
      </c>
      <c r="E186" s="36"/>
      <c r="F186" s="36"/>
      <c r="G186" s="36"/>
      <c r="H186" s="36"/>
      <c r="I186" s="36"/>
      <c r="J186" s="36"/>
      <c r="K186" s="36"/>
      <c r="L186" s="36"/>
      <c r="M186" s="36" t="str">
        <f t="shared" ref="M186:AE186" si="132">+IFERROR(M182/M181,"")</f>
        <v/>
      </c>
      <c r="N186" s="36" t="str">
        <f t="shared" si="132"/>
        <v/>
      </c>
      <c r="O186" s="36" t="str">
        <f t="shared" si="132"/>
        <v/>
      </c>
      <c r="P186" s="36" t="str">
        <f t="shared" si="132"/>
        <v/>
      </c>
      <c r="Q186" s="36" t="str">
        <f t="shared" si="132"/>
        <v/>
      </c>
      <c r="R186" s="36" t="str">
        <f t="shared" si="132"/>
        <v/>
      </c>
      <c r="S186" s="36" t="str">
        <f t="shared" si="132"/>
        <v/>
      </c>
      <c r="T186" s="36" t="str">
        <f t="shared" si="132"/>
        <v/>
      </c>
      <c r="U186" s="36" t="str">
        <f t="shared" si="132"/>
        <v/>
      </c>
      <c r="V186" s="36" t="str">
        <f t="shared" si="132"/>
        <v/>
      </c>
      <c r="W186" s="36" t="str">
        <f t="shared" ref="W186" si="133">+IFERROR(W182/W181,"")</f>
        <v/>
      </c>
      <c r="X186" s="36" t="str">
        <f t="shared" si="132"/>
        <v/>
      </c>
      <c r="Y186" s="36" t="str">
        <f t="shared" si="132"/>
        <v/>
      </c>
      <c r="Z186" s="36" t="str">
        <f t="shared" si="132"/>
        <v/>
      </c>
      <c r="AA186" s="36" t="str">
        <f t="shared" si="132"/>
        <v/>
      </c>
      <c r="AB186" s="36" t="str">
        <f t="shared" si="132"/>
        <v/>
      </c>
      <c r="AC186" s="36" t="str">
        <f t="shared" ref="AC186" si="134">+IFERROR(AC182/AC181,"")</f>
        <v/>
      </c>
      <c r="AD186" s="57" t="str">
        <f t="shared" si="132"/>
        <v/>
      </c>
      <c r="AE186" s="58" t="str">
        <f t="shared" si="132"/>
        <v/>
      </c>
      <c r="AJ186" s="36"/>
      <c r="AK186" s="36"/>
      <c r="AL186" s="36"/>
      <c r="AM186" s="36"/>
      <c r="AN186" s="36"/>
      <c r="AO186" s="36"/>
      <c r="AP186" s="36"/>
      <c r="AQ186" s="36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57"/>
      <c r="BI186" s="58"/>
    </row>
    <row r="187" spans="1:61">
      <c r="B187" s="4"/>
      <c r="C187" s="4"/>
      <c r="D187" s="4"/>
      <c r="AD187"/>
      <c r="AE187"/>
    </row>
    <row r="188" spans="1:61">
      <c r="B188" s="4"/>
      <c r="C188" s="4"/>
      <c r="D188" s="4"/>
      <c r="AD188"/>
      <c r="AE188"/>
    </row>
    <row r="189" spans="1:61" ht="15" thickBot="1">
      <c r="B189" s="4"/>
      <c r="C189" s="4"/>
      <c r="D189" s="4"/>
      <c r="AD189"/>
      <c r="AE189"/>
    </row>
    <row r="190" spans="1:61" ht="15" customHeight="1">
      <c r="A190" s="236" t="s">
        <v>82</v>
      </c>
      <c r="B190" s="227" t="s">
        <v>34</v>
      </c>
      <c r="C190" s="228"/>
      <c r="D190" s="228"/>
      <c r="E190" s="32"/>
      <c r="F190" s="32"/>
      <c r="G190" s="32"/>
      <c r="H190" s="32"/>
      <c r="I190" s="32"/>
      <c r="J190" s="32"/>
      <c r="K190" s="32"/>
      <c r="L190" s="32"/>
      <c r="M190" s="114">
        <f>+ALTAS!P212-BAJAS!O143+MIG_IN!O190-MIG_OUT!O140</f>
        <v>2</v>
      </c>
      <c r="N190" s="114">
        <f>+ALTAS!Q212-BAJAS!P143+MIG_IN!P190-MIG_OUT!P140</f>
        <v>6</v>
      </c>
      <c r="O190" s="114">
        <f>+ALTAS!R212-BAJAS!Q143+MIG_IN!Q190-MIG_OUT!Q140</f>
        <v>7</v>
      </c>
      <c r="P190" s="114">
        <f>+ALTAS!S212-BAJAS!R143+MIG_IN!R190-MIG_OUT!R140</f>
        <v>9</v>
      </c>
      <c r="Q190" s="114">
        <f>+ALTAS!T212-BAJAS!S143+MIG_IN!S190-MIG_OUT!S140</f>
        <v>23</v>
      </c>
      <c r="R190" s="114">
        <f>+ALTAS!U212-BAJAS!T143+MIG_IN!T190-MIG_OUT!T140</f>
        <v>14</v>
      </c>
      <c r="S190" s="114">
        <f>+ALTAS!V212-BAJAS!U143+MIG_IN!U190-MIG_OUT!U140</f>
        <v>7</v>
      </c>
      <c r="T190" s="114">
        <f>+ALTAS!W212-BAJAS!V143+MIG_IN!V190-MIG_OUT!V140</f>
        <v>16</v>
      </c>
      <c r="U190" s="114">
        <f>+ALTAS!X212-BAJAS!W143+MIG_IN!W190-MIG_OUT!W140</f>
        <v>36</v>
      </c>
      <c r="V190" s="114">
        <f>+ALTAS!Y212-BAJAS!X143+MIG_IN!X190-MIG_OUT!X140</f>
        <v>43</v>
      </c>
      <c r="W190" s="114">
        <f>+ALTAS!Z212-BAJAS!Y143+MIG_IN!Y190-MIG_OUT!Y140</f>
        <v>14</v>
      </c>
      <c r="X190" s="114">
        <f>+ALTAS!AA212-BAJAS!Z143+MIG_IN!Z190-MIG_OUT!Z140</f>
        <v>36</v>
      </c>
      <c r="Y190" s="114">
        <f>+ALTAS!AB212-BAJAS!AA143+MIG_IN!AA190-MIG_OUT!AA140</f>
        <v>41</v>
      </c>
      <c r="Z190" s="114">
        <f>+ALTAS!AC212-BAJAS!AB143+MIG_IN!AB190-MIG_OUT!AB140</f>
        <v>37</v>
      </c>
      <c r="AA190" s="114">
        <f>+ALTAS!AD212-BAJAS!AC143+MIG_IN!AC190-MIG_OUT!AC140</f>
        <v>35</v>
      </c>
      <c r="AB190" s="114">
        <f>+ALTAS!AE212-BAJAS!AD143+MIG_IN!AD190-MIG_OUT!AD140</f>
        <v>30</v>
      </c>
      <c r="AC190" s="114">
        <f>+ALTAS!AF212-BAJAS!AE143+MIG_IN!AE190-MIG_OUT!AE140</f>
        <v>1</v>
      </c>
      <c r="AD190" s="115">
        <f>+SUM(E190:P190)</f>
        <v>24</v>
      </c>
      <c r="AE190" s="116">
        <f>+SUM(Q190:AB190)</f>
        <v>332</v>
      </c>
      <c r="AG190" s="124">
        <f>+SUMIF($M$1:$AB$1,"REAL",M190:AB190)</f>
        <v>356</v>
      </c>
      <c r="AJ190" s="32"/>
      <c r="AK190" s="32"/>
      <c r="AL190" s="32"/>
      <c r="AM190" s="32"/>
      <c r="AN190" s="32"/>
      <c r="AO190" s="32"/>
      <c r="AP190" s="32"/>
      <c r="AQ190" s="32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39"/>
      <c r="BI190" s="60"/>
    </row>
    <row r="191" spans="1:61">
      <c r="A191" s="236"/>
      <c r="B191" s="229" t="s">
        <v>89</v>
      </c>
      <c r="C191" s="230"/>
      <c r="D191" s="230"/>
      <c r="E191" s="16"/>
      <c r="F191" s="16"/>
      <c r="G191" s="16"/>
      <c r="H191" s="16"/>
      <c r="I191" s="16"/>
      <c r="J191" s="16"/>
      <c r="K191" s="16"/>
      <c r="L191" s="16"/>
      <c r="M191" s="16"/>
      <c r="N191" s="16">
        <f t="shared" ref="N191:AB191" si="135">IFERROR(+N190/(N194+N205+N222+N225+N233+N251+N254+N257+N260+N263+N274),"")</f>
        <v>-6</v>
      </c>
      <c r="O191" s="16">
        <f t="shared" si="135"/>
        <v>1.1666666666666667</v>
      </c>
      <c r="P191" s="16">
        <f t="shared" si="135"/>
        <v>1.2857142857142858</v>
      </c>
      <c r="Q191" s="16">
        <f t="shared" si="135"/>
        <v>2.2999999999999998</v>
      </c>
      <c r="R191" s="16">
        <f t="shared" si="135"/>
        <v>0.56000000000000005</v>
      </c>
      <c r="S191" s="16">
        <f t="shared" si="135"/>
        <v>0.63636363636363635</v>
      </c>
      <c r="T191" s="16">
        <f t="shared" si="135"/>
        <v>4</v>
      </c>
      <c r="U191" s="16">
        <f t="shared" si="135"/>
        <v>2.4</v>
      </c>
      <c r="V191" s="16">
        <f t="shared" si="135"/>
        <v>1.1621621621621621</v>
      </c>
      <c r="W191" s="16">
        <f t="shared" ref="W191" si="136">IFERROR(+W190/(W194+W205+W222+W225+W233+W251+W254+W257+W260+W263+W274),"")</f>
        <v>0.31818181818181818</v>
      </c>
      <c r="X191" s="16">
        <f t="shared" si="135"/>
        <v>5.1428571428571432</v>
      </c>
      <c r="Y191" s="16">
        <f t="shared" si="135"/>
        <v>1.28125</v>
      </c>
      <c r="Z191" s="16">
        <f t="shared" si="135"/>
        <v>1.1212121212121211</v>
      </c>
      <c r="AA191" s="16">
        <f t="shared" si="135"/>
        <v>1.0606060606060606</v>
      </c>
      <c r="AB191" s="16">
        <f t="shared" si="135"/>
        <v>1.1111111111111112</v>
      </c>
      <c r="AC191" s="16">
        <f t="shared" ref="AC191" si="137">IFERROR(+AC190/(AC194+AC205+AC222+AC225+AC233+AC251+AC254+AC257+AC260+AC263+AC274),"")</f>
        <v>4.1666666666666664E-2</v>
      </c>
      <c r="AD191" s="40"/>
      <c r="AE191" s="41"/>
      <c r="AJ191" s="16"/>
      <c r="AK191" s="16"/>
      <c r="AL191" s="16"/>
      <c r="AM191" s="16"/>
      <c r="AN191" s="16"/>
      <c r="AO191" s="16"/>
      <c r="AP191" s="16"/>
      <c r="AQ191" s="16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40"/>
      <c r="BI191" s="41"/>
    </row>
    <row r="192" spans="1:61">
      <c r="A192" s="236"/>
      <c r="B192" s="231" t="s">
        <v>91</v>
      </c>
      <c r="C192" s="232"/>
      <c r="D192" s="232"/>
      <c r="E192" s="33"/>
      <c r="F192" s="33"/>
      <c r="G192" s="33"/>
      <c r="H192" s="33"/>
      <c r="I192" s="33"/>
      <c r="J192" s="33"/>
      <c r="K192" s="33"/>
      <c r="L192" s="33"/>
      <c r="M192" s="117">
        <f>+ALTAS!P214-BAJAS!O192+MIG_IN!O192-MIG_OUT!O192</f>
        <v>0</v>
      </c>
      <c r="N192" s="117">
        <f>+ALTAS!Q214-BAJAS!P192+MIG_IN!P192-MIG_OUT!P192</f>
        <v>2</v>
      </c>
      <c r="O192" s="117">
        <f>+ALTAS!R214-BAJAS!Q192+MIG_IN!Q192-MIG_OUT!Q192</f>
        <v>14</v>
      </c>
      <c r="P192" s="117">
        <f>+ALTAS!S214-BAJAS!R192+MIG_IN!R192-MIG_OUT!R192</f>
        <v>7</v>
      </c>
      <c r="Q192" s="117">
        <f>+ALTAS!T214-BAJAS!S192+MIG_IN!S192-MIG_OUT!S192</f>
        <v>24</v>
      </c>
      <c r="R192" s="117">
        <f>+ALTAS!U214-BAJAS!T192+MIG_IN!T192-MIG_OUT!T192</f>
        <v>52</v>
      </c>
      <c r="S192" s="117">
        <f>+ALTAS!V214-BAJAS!U192+MIG_IN!U192-MIG_OUT!U192</f>
        <v>19</v>
      </c>
      <c r="T192" s="117">
        <f>+ALTAS!W214-BAJAS!V192+MIG_IN!V192-MIG_OUT!V192</f>
        <v>14</v>
      </c>
      <c r="U192" s="117">
        <f>+ALTAS!X214-BAJAS!W192+MIG_IN!W192-MIG_OUT!W192</f>
        <v>38</v>
      </c>
      <c r="V192" s="117">
        <f>+ALTAS!Y214-BAJAS!X192+MIG_IN!X192-MIG_OUT!X192</f>
        <v>94</v>
      </c>
      <c r="W192" s="117">
        <f>+ALTAS!Z214-BAJAS!Y192+MIG_IN!Y192-MIG_OUT!Y192</f>
        <v>75</v>
      </c>
      <c r="X192" s="117">
        <f>+ALTAS!AA214-BAJAS!Z192+MIG_IN!Z192-MIG_OUT!Z192</f>
        <v>-2</v>
      </c>
      <c r="Y192" s="117">
        <f>+ALTAS!AB214-BAJAS!AA192+MIG_IN!AA192-MIG_OUT!AA192</f>
        <v>94</v>
      </c>
      <c r="Z192" s="117">
        <f>+ALTAS!AC214-BAJAS!AB192+MIG_IN!AB192-MIG_OUT!AB192</f>
        <v>98</v>
      </c>
      <c r="AA192" s="117">
        <f>+ALTAS!AD214-BAJAS!AC192+MIG_IN!AC192-MIG_OUT!AC192</f>
        <v>94</v>
      </c>
      <c r="AB192" s="117">
        <f>+ALTAS!AE214-BAJAS!AD192+MIG_IN!AD192-MIG_OUT!AD192</f>
        <v>96</v>
      </c>
      <c r="AC192" s="117">
        <f>+ALTAS!AF214-BAJAS!AE192+MIG_IN!AE192-MIG_OUT!AE192</f>
        <v>66</v>
      </c>
      <c r="AD192" s="118">
        <f t="shared" ref="AD192" si="138">+SUM(E192:P192)</f>
        <v>23</v>
      </c>
      <c r="AE192" s="119">
        <f t="shared" ref="AE192" si="139">+SUM(F192:Q192)</f>
        <v>47</v>
      </c>
      <c r="AG192" s="124">
        <f>+SUMIF($M$1:$AB$1,"REAL",M192:AB192)</f>
        <v>719</v>
      </c>
      <c r="AJ192" s="33"/>
      <c r="AK192" s="33"/>
      <c r="AL192" s="33"/>
      <c r="AM192" s="33"/>
      <c r="AN192" s="33"/>
      <c r="AO192" s="33"/>
      <c r="AP192" s="33"/>
      <c r="AQ192" s="33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42"/>
      <c r="BI192" s="43"/>
    </row>
    <row r="193" spans="1:61">
      <c r="A193" s="236"/>
      <c r="B193" s="233" t="s">
        <v>90</v>
      </c>
      <c r="C193" s="234"/>
      <c r="D193" s="230"/>
      <c r="E193" s="16"/>
      <c r="F193" s="16"/>
      <c r="G193" s="16"/>
      <c r="H193" s="16"/>
      <c r="I193" s="16"/>
      <c r="J193" s="16"/>
      <c r="K193" s="16"/>
      <c r="L193" s="16"/>
      <c r="M193" s="16"/>
      <c r="N193" s="16">
        <f t="shared" ref="N193:AB193" si="140">+IFERROR(N192/N190,"")</f>
        <v>0.33333333333333331</v>
      </c>
      <c r="O193" s="16">
        <f t="shared" si="140"/>
        <v>2</v>
      </c>
      <c r="P193" s="16">
        <f t="shared" si="140"/>
        <v>0.77777777777777779</v>
      </c>
      <c r="Q193" s="16">
        <f t="shared" si="140"/>
        <v>1.0434782608695652</v>
      </c>
      <c r="R193" s="16">
        <f t="shared" si="140"/>
        <v>3.7142857142857144</v>
      </c>
      <c r="S193" s="16">
        <f t="shared" si="140"/>
        <v>2.7142857142857144</v>
      </c>
      <c r="T193" s="16">
        <f t="shared" si="140"/>
        <v>0.875</v>
      </c>
      <c r="U193" s="16">
        <f t="shared" si="140"/>
        <v>1.0555555555555556</v>
      </c>
      <c r="V193" s="16">
        <f t="shared" si="140"/>
        <v>2.1860465116279069</v>
      </c>
      <c r="W193" s="16">
        <f t="shared" ref="W193" si="141">+IFERROR(W192/W190,"")</f>
        <v>5.3571428571428568</v>
      </c>
      <c r="X193" s="16">
        <f t="shared" si="140"/>
        <v>-5.5555555555555552E-2</v>
      </c>
      <c r="Y193" s="16">
        <f t="shared" si="140"/>
        <v>2.2926829268292681</v>
      </c>
      <c r="Z193" s="16">
        <f t="shared" si="140"/>
        <v>2.6486486486486487</v>
      </c>
      <c r="AA193" s="16">
        <f t="shared" si="140"/>
        <v>2.6857142857142855</v>
      </c>
      <c r="AB193" s="16">
        <f t="shared" si="140"/>
        <v>3.2</v>
      </c>
      <c r="AC193" s="16">
        <f t="shared" ref="AC193" si="142">+IFERROR(AC192/AC190,"")</f>
        <v>66</v>
      </c>
      <c r="AD193" s="40"/>
      <c r="AE193" s="41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40"/>
      <c r="BI193" s="41"/>
    </row>
    <row r="194" spans="1:61" ht="15" customHeight="1">
      <c r="A194" s="236"/>
      <c r="B194" s="222" t="s">
        <v>35</v>
      </c>
      <c r="C194" s="225" t="s">
        <v>48</v>
      </c>
      <c r="D194" s="10" t="s">
        <v>40</v>
      </c>
      <c r="E194" s="19"/>
      <c r="F194" s="19"/>
      <c r="G194" s="19"/>
      <c r="H194" s="19"/>
      <c r="I194" s="19"/>
      <c r="J194" s="19"/>
      <c r="K194" s="19"/>
      <c r="L194" s="19"/>
      <c r="M194" s="97">
        <f>+ALTAS!P216-BAJAS!O172+MIG_IN!O194-MIG_OUT!O169</f>
        <v>0</v>
      </c>
      <c r="N194" s="97">
        <f>+ALTAS!Q216-BAJAS!P194+MIG_IN!P194-MIG_OUT!P194</f>
        <v>0</v>
      </c>
      <c r="O194" s="97">
        <f>+ALTAS!R216-BAJAS!Q194+MIG_IN!Q194-MIG_OUT!Q194</f>
        <v>2</v>
      </c>
      <c r="P194" s="97">
        <f>+ALTAS!S216-BAJAS!R194+MIG_IN!R194-MIG_OUT!R194</f>
        <v>0</v>
      </c>
      <c r="Q194" s="97">
        <f>+ALTAS!T216-BAJAS!S194+MIG_IN!S194-MIG_OUT!S194</f>
        <v>0</v>
      </c>
      <c r="R194" s="97">
        <f>+ALTAS!U216-BAJAS!T194+MIG_IN!T194-MIG_OUT!T194</f>
        <v>5</v>
      </c>
      <c r="S194" s="97">
        <f>+ALTAS!V216-BAJAS!U194+MIG_IN!U194-MIG_OUT!U194</f>
        <v>7</v>
      </c>
      <c r="T194" s="97">
        <f>+ALTAS!W216-BAJAS!V194+MIG_IN!V194-MIG_OUT!V194</f>
        <v>-1</v>
      </c>
      <c r="U194" s="97">
        <f>+ALTAS!X216-BAJAS!W194+MIG_IN!W194-MIG_OUT!W194</f>
        <v>0</v>
      </c>
      <c r="V194" s="97">
        <f>+ALTAS!Y216-BAJAS!X194+MIG_IN!X194-MIG_OUT!X194</f>
        <v>4</v>
      </c>
      <c r="W194" s="97">
        <f>+ALTAS!Z216-BAJAS!Y194+MIG_IN!Y194-MIG_OUT!Y194</f>
        <v>3</v>
      </c>
      <c r="X194" s="97">
        <f>+ALTAS!AA216-BAJAS!Z194+MIG_IN!Z194-MIG_OUT!Z194</f>
        <v>-1</v>
      </c>
      <c r="Y194" s="97">
        <f>+ALTAS!AB216-BAJAS!AA194+MIG_IN!AA194-MIG_OUT!AA194</f>
        <v>2</v>
      </c>
      <c r="Z194" s="97">
        <f>+ALTAS!AC216-BAJAS!AB194+MIG_IN!AB194-MIG_OUT!AB194</f>
        <v>1</v>
      </c>
      <c r="AA194" s="97">
        <f>+ALTAS!AD216-BAJAS!AC194+MIG_IN!AC194-MIG_OUT!AC194</f>
        <v>0</v>
      </c>
      <c r="AB194" s="97">
        <f>+ALTAS!AE216-BAJAS!AD194+MIG_IN!AD194-MIG_OUT!AD194</f>
        <v>1</v>
      </c>
      <c r="AC194" s="97">
        <f>+ALTAS!AF216-BAJAS!AE194+MIG_IN!AE194-MIG_OUT!AE194</f>
        <v>3</v>
      </c>
      <c r="AD194" s="100">
        <f t="shared" ref="AD194:AD201" si="143">+SUM(E194:P194)</f>
        <v>2</v>
      </c>
      <c r="AE194" s="101">
        <f t="shared" ref="AE194:AE201" si="144">+SUM(Q194:AB194)</f>
        <v>21</v>
      </c>
      <c r="AG194" s="124">
        <f>+SUMIF($M$1:$AB$1,"REAL",M194:AB194)</f>
        <v>23</v>
      </c>
      <c r="AJ194" s="19"/>
      <c r="AK194" s="19"/>
      <c r="AL194" s="19"/>
      <c r="AM194" s="19"/>
      <c r="AN194" s="19"/>
      <c r="AO194" s="19"/>
      <c r="AP194" s="19"/>
      <c r="AQ194" s="19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44"/>
      <c r="BI194" s="59"/>
    </row>
    <row r="195" spans="1:61">
      <c r="A195" s="236"/>
      <c r="B195" s="223"/>
      <c r="C195" s="225"/>
      <c r="D195" s="11" t="s">
        <v>88</v>
      </c>
      <c r="E195" s="34"/>
      <c r="F195" s="34"/>
      <c r="G195" s="34"/>
      <c r="H195" s="34"/>
      <c r="I195" s="34"/>
      <c r="J195" s="34"/>
      <c r="K195" s="34"/>
      <c r="L195" s="34"/>
      <c r="M195" s="98">
        <f>+ALTAS!P217-BAJAS!O173+MIG_IN!O195-MIG_OUT!O170</f>
        <v>0</v>
      </c>
      <c r="N195" s="98">
        <f>+ALTAS!Q217-BAJAS!P195+MIG_IN!P195-MIG_OUT!P195</f>
        <v>0</v>
      </c>
      <c r="O195" s="98">
        <f>+ALTAS!R217-BAJAS!Q195+MIG_IN!Q195-MIG_OUT!Q195</f>
        <v>5</v>
      </c>
      <c r="P195" s="98">
        <f>+ALTAS!S217-BAJAS!R195+MIG_IN!R195-MIG_OUT!R195</f>
        <v>0</v>
      </c>
      <c r="Q195" s="98">
        <f>+ALTAS!T217-BAJAS!S195+MIG_IN!S195-MIG_OUT!S195</f>
        <v>0</v>
      </c>
      <c r="R195" s="98">
        <f>+ALTAS!U217-BAJAS!T195+MIG_IN!T195-MIG_OUT!T195</f>
        <v>12</v>
      </c>
      <c r="S195" s="98">
        <f>+ALTAS!V217-BAJAS!U195+MIG_IN!U195-MIG_OUT!U195</f>
        <v>14</v>
      </c>
      <c r="T195" s="98">
        <f>+ALTAS!W217-BAJAS!V195+MIG_IN!V195-MIG_OUT!V195</f>
        <v>-2</v>
      </c>
      <c r="U195" s="98">
        <f>+ALTAS!X217-BAJAS!W195+MIG_IN!W195-MIG_OUT!W195</f>
        <v>8</v>
      </c>
      <c r="V195" s="98">
        <f>+ALTAS!Y217-BAJAS!X195+MIG_IN!X195-MIG_OUT!X195</f>
        <v>11</v>
      </c>
      <c r="W195" s="98">
        <f>+ALTAS!Z217-BAJAS!Y195+MIG_IN!Y195-MIG_OUT!Y195</f>
        <v>4</v>
      </c>
      <c r="X195" s="98">
        <f>+ALTAS!AA217-BAJAS!Z195+MIG_IN!Z195-MIG_OUT!Z195</f>
        <v>-8</v>
      </c>
      <c r="Y195" s="98">
        <f>+ALTAS!AB217-BAJAS!AA195+MIG_IN!AA195-MIG_OUT!AA195</f>
        <v>7</v>
      </c>
      <c r="Z195" s="98">
        <f>+ALTAS!AC217-BAJAS!AB195+MIG_IN!AB195-MIG_OUT!AB195</f>
        <v>1</v>
      </c>
      <c r="AA195" s="98">
        <f>+ALTAS!AD217-BAJAS!AC195+MIG_IN!AC195-MIG_OUT!AC195</f>
        <v>0</v>
      </c>
      <c r="AB195" s="98">
        <f>+ALTAS!AE217-BAJAS!AD195+MIG_IN!AD195-MIG_OUT!AD195</f>
        <v>2</v>
      </c>
      <c r="AC195" s="98">
        <f>+ALTAS!AF217-BAJAS!AE195+MIG_IN!AE195-MIG_OUT!AE195</f>
        <v>11</v>
      </c>
      <c r="AD195" s="102">
        <f t="shared" si="143"/>
        <v>5</v>
      </c>
      <c r="AE195" s="103">
        <f t="shared" si="144"/>
        <v>49</v>
      </c>
      <c r="AG195" s="124">
        <f>+SUMIF($M$1:$AB$1,"REAL",M195:AB195)</f>
        <v>54</v>
      </c>
      <c r="AJ195" s="34"/>
      <c r="AK195" s="34"/>
      <c r="AL195" s="34"/>
      <c r="AM195" s="34"/>
      <c r="AN195" s="34"/>
      <c r="AO195" s="34"/>
      <c r="AP195" s="34"/>
      <c r="AQ195" s="34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45"/>
      <c r="BI195" s="46"/>
    </row>
    <row r="196" spans="1:61">
      <c r="A196" s="236"/>
      <c r="B196" s="223"/>
      <c r="C196" s="225"/>
      <c r="D196" s="12" t="s">
        <v>76</v>
      </c>
      <c r="E196" s="35"/>
      <c r="F196" s="35"/>
      <c r="G196" s="35"/>
      <c r="H196" s="35"/>
      <c r="I196" s="35"/>
      <c r="J196" s="35"/>
      <c r="K196" s="35"/>
      <c r="L196" s="35"/>
      <c r="M196" s="99">
        <f>+ALTAS!P218-BAJAS!O174+MIG_IN!O196-MIG_OUT!O171</f>
        <v>0</v>
      </c>
      <c r="N196" s="99">
        <f>+ALTAS!Q218-BAJAS!P196+MIG_IN!P196-MIG_OUT!P196</f>
        <v>0</v>
      </c>
      <c r="O196" s="99">
        <f>+ALTAS!R218-BAJAS!Q196+MIG_IN!Q196-MIG_OUT!Q196</f>
        <v>0</v>
      </c>
      <c r="P196" s="99">
        <f>+ALTAS!S218-BAJAS!R196+MIG_IN!R196-MIG_OUT!R196</f>
        <v>0</v>
      </c>
      <c r="Q196" s="99">
        <f>+ALTAS!T218-BAJAS!S196+MIG_IN!S196-MIG_OUT!S196</f>
        <v>0</v>
      </c>
      <c r="R196" s="99">
        <f>+ALTAS!U218-BAJAS!T196+MIG_IN!T196-MIG_OUT!T196</f>
        <v>0</v>
      </c>
      <c r="S196" s="99">
        <f>+ALTAS!V218-BAJAS!U196+MIG_IN!U196-MIG_OUT!U196</f>
        <v>0</v>
      </c>
      <c r="T196" s="99">
        <f>+ALTAS!W218-BAJAS!V196+MIG_IN!V196-MIG_OUT!V196</f>
        <v>0</v>
      </c>
      <c r="U196" s="99">
        <f>+ALTAS!X218-BAJAS!W196+MIG_IN!W196-MIG_OUT!W196</f>
        <v>0</v>
      </c>
      <c r="V196" s="99">
        <f>+ALTAS!Y218-BAJAS!X196+MIG_IN!X196-MIG_OUT!X196</f>
        <v>0</v>
      </c>
      <c r="W196" s="99">
        <f>+ALTAS!Z218-BAJAS!Y196+MIG_IN!Y196-MIG_OUT!Y196</f>
        <v>0</v>
      </c>
      <c r="X196" s="99">
        <f>+ALTAS!AA218-BAJAS!Z196+MIG_IN!Z196-MIG_OUT!Z196</f>
        <v>0</v>
      </c>
      <c r="Y196" s="99">
        <f>+ALTAS!AB218-BAJAS!AA196+MIG_IN!AA196-MIG_OUT!AA196</f>
        <v>0</v>
      </c>
      <c r="Z196" s="99">
        <f>+ALTAS!AC218-BAJAS!AB196+MIG_IN!AB196-MIG_OUT!AB196</f>
        <v>0</v>
      </c>
      <c r="AA196" s="99">
        <f>+ALTAS!AD218-BAJAS!AC196+MIG_IN!AC196-MIG_OUT!AC196</f>
        <v>0</v>
      </c>
      <c r="AB196" s="99">
        <f>+ALTAS!AE218-BAJAS!AD196+MIG_IN!AD196-MIG_OUT!AD196</f>
        <v>0</v>
      </c>
      <c r="AC196" s="99">
        <f>+ALTAS!AF218-BAJAS!AE196+MIG_IN!AE196-MIG_OUT!AE196</f>
        <v>0</v>
      </c>
      <c r="AD196" s="104">
        <f t="shared" si="143"/>
        <v>0</v>
      </c>
      <c r="AE196" s="105">
        <f t="shared" si="144"/>
        <v>0</v>
      </c>
      <c r="AJ196" s="35"/>
      <c r="AK196" s="35"/>
      <c r="AL196" s="35"/>
      <c r="AM196" s="35"/>
      <c r="AN196" s="35"/>
      <c r="AO196" s="35"/>
      <c r="AP196" s="35"/>
      <c r="AQ196" s="35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47"/>
      <c r="BI196" s="48"/>
    </row>
    <row r="197" spans="1:61">
      <c r="A197" s="236"/>
      <c r="B197" s="223"/>
      <c r="C197" s="225"/>
      <c r="D197" s="12" t="s">
        <v>55</v>
      </c>
      <c r="E197" s="35"/>
      <c r="F197" s="35"/>
      <c r="G197" s="35"/>
      <c r="H197" s="35"/>
      <c r="I197" s="35"/>
      <c r="J197" s="35"/>
      <c r="K197" s="35"/>
      <c r="L197" s="35"/>
      <c r="M197" s="99">
        <f>+ALTAS!P219-BAJAS!O175+MIG_IN!O197-MIG_OUT!O172</f>
        <v>0</v>
      </c>
      <c r="N197" s="99">
        <f>+ALTAS!Q219-BAJAS!P197+MIG_IN!P197-MIG_OUT!P197</f>
        <v>0</v>
      </c>
      <c r="O197" s="99">
        <f>+ALTAS!R219-BAJAS!Q197+MIG_IN!Q197-MIG_OUT!Q197</f>
        <v>5</v>
      </c>
      <c r="P197" s="99">
        <f>+ALTAS!S219-BAJAS!R197+MIG_IN!R197-MIG_OUT!R197</f>
        <v>0</v>
      </c>
      <c r="Q197" s="99">
        <f>+ALTAS!T219-BAJAS!S197+MIG_IN!S197-MIG_OUT!S197</f>
        <v>0</v>
      </c>
      <c r="R197" s="99">
        <f>+ALTAS!U219-BAJAS!T197+MIG_IN!T197-MIG_OUT!T197</f>
        <v>10</v>
      </c>
      <c r="S197" s="99">
        <f>+ALTAS!V219-BAJAS!U197+MIG_IN!U197-MIG_OUT!U197</f>
        <v>14</v>
      </c>
      <c r="T197" s="99">
        <f>+ALTAS!W219-BAJAS!V197+MIG_IN!V197-MIG_OUT!V197</f>
        <v>-2</v>
      </c>
      <c r="U197" s="99">
        <f>+ALTAS!X219-BAJAS!W197+MIG_IN!W197-MIG_OUT!W197</f>
        <v>4</v>
      </c>
      <c r="V197" s="99">
        <f>+ALTAS!Y219-BAJAS!X197+MIG_IN!X197-MIG_OUT!X197</f>
        <v>5</v>
      </c>
      <c r="W197" s="99">
        <f>+ALTAS!Z219-BAJAS!Y197+MIG_IN!Y197-MIG_OUT!Y197</f>
        <v>5</v>
      </c>
      <c r="X197" s="99">
        <f>+ALTAS!AA219-BAJAS!Z197+MIG_IN!Z197-MIG_OUT!Z197</f>
        <v>-8</v>
      </c>
      <c r="Y197" s="99">
        <f>+ALTAS!AB219-BAJAS!AA197+MIG_IN!AA197-MIG_OUT!AA197</f>
        <v>3</v>
      </c>
      <c r="Z197" s="99">
        <f>+ALTAS!AC219-BAJAS!AB197+MIG_IN!AB197-MIG_OUT!AB197</f>
        <v>0</v>
      </c>
      <c r="AA197" s="99">
        <f>+ALTAS!AD219-BAJAS!AC197+MIG_IN!AC197-MIG_OUT!AC197</f>
        <v>0</v>
      </c>
      <c r="AB197" s="99">
        <f>+ALTAS!AE219-BAJAS!AD197+MIG_IN!AD197-MIG_OUT!AD197</f>
        <v>0</v>
      </c>
      <c r="AC197" s="99">
        <f>+ALTAS!AF219-BAJAS!AE197+MIG_IN!AE197-MIG_OUT!AE197</f>
        <v>1</v>
      </c>
      <c r="AD197" s="104">
        <f t="shared" si="143"/>
        <v>5</v>
      </c>
      <c r="AE197" s="105">
        <f t="shared" si="144"/>
        <v>31</v>
      </c>
      <c r="AJ197" s="35"/>
      <c r="AK197" s="35"/>
      <c r="AL197" s="35"/>
      <c r="AM197" s="35"/>
      <c r="AN197" s="35"/>
      <c r="AO197" s="35"/>
      <c r="AP197" s="35"/>
      <c r="AQ197" s="35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47"/>
      <c r="BI197" s="48"/>
    </row>
    <row r="198" spans="1:61">
      <c r="A198" s="236"/>
      <c r="B198" s="223"/>
      <c r="C198" s="225"/>
      <c r="D198" s="12" t="s">
        <v>56</v>
      </c>
      <c r="E198" s="35"/>
      <c r="F198" s="35"/>
      <c r="G198" s="35"/>
      <c r="H198" s="35"/>
      <c r="I198" s="35"/>
      <c r="J198" s="35"/>
      <c r="K198" s="35"/>
      <c r="L198" s="35"/>
      <c r="M198" s="99">
        <f>+ALTAS!P220-BAJAS!O176+MIG_IN!O198-MIG_OUT!O173</f>
        <v>0</v>
      </c>
      <c r="N198" s="99">
        <f>+ALTAS!Q220-BAJAS!P198+MIG_IN!P198-MIG_OUT!P198</f>
        <v>0</v>
      </c>
      <c r="O198" s="99">
        <f>+ALTAS!R220-BAJAS!Q198+MIG_IN!Q198-MIG_OUT!Q198</f>
        <v>0</v>
      </c>
      <c r="P198" s="99">
        <f>+ALTAS!S220-BAJAS!R198+MIG_IN!R198-MIG_OUT!R198</f>
        <v>0</v>
      </c>
      <c r="Q198" s="99">
        <f>+ALTAS!T220-BAJAS!S198+MIG_IN!S198-MIG_OUT!S198</f>
        <v>0</v>
      </c>
      <c r="R198" s="99">
        <f>+ALTAS!U220-BAJAS!T198+MIG_IN!T198-MIG_OUT!T198</f>
        <v>2</v>
      </c>
      <c r="S198" s="99">
        <f>+ALTAS!V220-BAJAS!U198+MIG_IN!U198-MIG_OUT!U198</f>
        <v>0</v>
      </c>
      <c r="T198" s="99">
        <f>+ALTAS!W220-BAJAS!V198+MIG_IN!V198-MIG_OUT!V198</f>
        <v>0</v>
      </c>
      <c r="U198" s="99">
        <f>+ALTAS!X220-BAJAS!W198+MIG_IN!W198-MIG_OUT!W198</f>
        <v>0</v>
      </c>
      <c r="V198" s="99">
        <f>+ALTAS!Y220-BAJAS!X198+MIG_IN!X198-MIG_OUT!X198</f>
        <v>3</v>
      </c>
      <c r="W198" s="99">
        <f>+ALTAS!Z220-BAJAS!Y198+MIG_IN!Y198-MIG_OUT!Y198</f>
        <v>-2</v>
      </c>
      <c r="X198" s="99">
        <f>+ALTAS!AA220-BAJAS!Z198+MIG_IN!Z198-MIG_OUT!Z198</f>
        <v>0</v>
      </c>
      <c r="Y198" s="99">
        <f>+ALTAS!AB220-BAJAS!AA198+MIG_IN!AA198-MIG_OUT!AA198</f>
        <v>0</v>
      </c>
      <c r="Z198" s="99">
        <f>+ALTAS!AC220-BAJAS!AB198+MIG_IN!AB198-MIG_OUT!AB198</f>
        <v>0</v>
      </c>
      <c r="AA198" s="99">
        <f>+ALTAS!AD220-BAJAS!AC198+MIG_IN!AC198-MIG_OUT!AC198</f>
        <v>0</v>
      </c>
      <c r="AB198" s="99">
        <f>+ALTAS!AE220-BAJAS!AD198+MIG_IN!AD198-MIG_OUT!AD198</f>
        <v>2</v>
      </c>
      <c r="AC198" s="99">
        <f>+ALTAS!AF220-BAJAS!AE198+MIG_IN!AE198-MIG_OUT!AE198</f>
        <v>0</v>
      </c>
      <c r="AD198" s="104">
        <f t="shared" si="143"/>
        <v>0</v>
      </c>
      <c r="AE198" s="105">
        <f t="shared" si="144"/>
        <v>5</v>
      </c>
      <c r="AJ198" s="35"/>
      <c r="AK198" s="35"/>
      <c r="AL198" s="35"/>
      <c r="AM198" s="35"/>
      <c r="AN198" s="35"/>
      <c r="AO198" s="35"/>
      <c r="AP198" s="35"/>
      <c r="AQ198" s="35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47"/>
      <c r="BI198" s="48"/>
    </row>
    <row r="199" spans="1:61">
      <c r="A199" s="236"/>
      <c r="B199" s="223"/>
      <c r="C199" s="225"/>
      <c r="D199" s="12" t="s">
        <v>57</v>
      </c>
      <c r="E199" s="35"/>
      <c r="F199" s="35"/>
      <c r="G199" s="35"/>
      <c r="H199" s="35"/>
      <c r="I199" s="35"/>
      <c r="J199" s="35"/>
      <c r="K199" s="35"/>
      <c r="L199" s="35"/>
      <c r="M199" s="99">
        <f>+ALTAS!P221-BAJAS!O177+MIG_IN!O199-MIG_OUT!O174</f>
        <v>0</v>
      </c>
      <c r="N199" s="99">
        <f>+ALTAS!Q221-BAJAS!P199+MIG_IN!P199-MIG_OUT!P199</f>
        <v>0</v>
      </c>
      <c r="O199" s="99">
        <f>+ALTAS!R221-BAJAS!Q199+MIG_IN!Q199-MIG_OUT!Q199</f>
        <v>0</v>
      </c>
      <c r="P199" s="99">
        <f>+ALTAS!S221-BAJAS!R199+MIG_IN!R199-MIG_OUT!R199</f>
        <v>0</v>
      </c>
      <c r="Q199" s="99">
        <f>+ALTAS!T221-BAJAS!S199+MIG_IN!S199-MIG_OUT!S199</f>
        <v>0</v>
      </c>
      <c r="R199" s="99">
        <f>+ALTAS!U221-BAJAS!T199+MIG_IN!T199-MIG_OUT!T199</f>
        <v>0</v>
      </c>
      <c r="S199" s="99">
        <f>+ALTAS!V221-BAJAS!U199+MIG_IN!U199-MIG_OUT!U199</f>
        <v>0</v>
      </c>
      <c r="T199" s="99">
        <f>+ALTAS!W221-BAJAS!V199+MIG_IN!V199-MIG_OUT!V199</f>
        <v>0</v>
      </c>
      <c r="U199" s="99">
        <f>+ALTAS!X221-BAJAS!W199+MIG_IN!W199-MIG_OUT!W199</f>
        <v>4</v>
      </c>
      <c r="V199" s="99">
        <f>+ALTAS!Y221-BAJAS!X199+MIG_IN!X199-MIG_OUT!X199</f>
        <v>3</v>
      </c>
      <c r="W199" s="99">
        <f>+ALTAS!Z221-BAJAS!Y199+MIG_IN!Y199-MIG_OUT!Y199</f>
        <v>1</v>
      </c>
      <c r="X199" s="99">
        <f>+ALTAS!AA221-BAJAS!Z199+MIG_IN!Z199-MIG_OUT!Z199</f>
        <v>0</v>
      </c>
      <c r="Y199" s="99">
        <f>+ALTAS!AB221-BAJAS!AA199+MIG_IN!AA199-MIG_OUT!AA199</f>
        <v>4</v>
      </c>
      <c r="Z199" s="99">
        <f>+ALTAS!AC221-BAJAS!AB199+MIG_IN!AB199-MIG_OUT!AB199</f>
        <v>1</v>
      </c>
      <c r="AA199" s="99">
        <f>+ALTAS!AD221-BAJAS!AC199+MIG_IN!AC199-MIG_OUT!AC199</f>
        <v>0</v>
      </c>
      <c r="AB199" s="99">
        <f>+ALTAS!AE221-BAJAS!AD199+MIG_IN!AD199-MIG_OUT!AD199</f>
        <v>0</v>
      </c>
      <c r="AC199" s="99">
        <f>+ALTAS!AF221-BAJAS!AE199+MIG_IN!AE199-MIG_OUT!AE199</f>
        <v>10</v>
      </c>
      <c r="AD199" s="104">
        <f t="shared" si="143"/>
        <v>0</v>
      </c>
      <c r="AE199" s="105">
        <f t="shared" si="144"/>
        <v>13</v>
      </c>
      <c r="AJ199" s="35"/>
      <c r="AK199" s="35"/>
      <c r="AL199" s="35"/>
      <c r="AM199" s="35"/>
      <c r="AN199" s="35"/>
      <c r="AO199" s="35"/>
      <c r="AP199" s="35"/>
      <c r="AQ199" s="35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47"/>
      <c r="BI199" s="48"/>
    </row>
    <row r="200" spans="1:61">
      <c r="A200" s="236"/>
      <c r="B200" s="223"/>
      <c r="C200" s="225"/>
      <c r="D200" s="12" t="s">
        <v>75</v>
      </c>
      <c r="E200" s="35"/>
      <c r="F200" s="35"/>
      <c r="G200" s="35"/>
      <c r="H200" s="35"/>
      <c r="I200" s="35"/>
      <c r="J200" s="35"/>
      <c r="K200" s="35"/>
      <c r="L200" s="35"/>
      <c r="M200" s="99">
        <f>+ALTAS!P223-BAJAS!O178+MIG_IN!O200-MIG_OUT!O175</f>
        <v>0</v>
      </c>
      <c r="N200" s="99">
        <f>+ALTAS!Q223-BAJAS!P200+MIG_IN!P200-MIG_OUT!P200</f>
        <v>0</v>
      </c>
      <c r="O200" s="99">
        <f>+ALTAS!R223-BAJAS!Q200+MIG_IN!Q200-MIG_OUT!Q200</f>
        <v>0</v>
      </c>
      <c r="P200" s="99">
        <f>+ALTAS!S223-BAJAS!R200+MIG_IN!R200-MIG_OUT!R200</f>
        <v>0</v>
      </c>
      <c r="Q200" s="99">
        <f>+ALTAS!T223-BAJAS!S200+MIG_IN!S200-MIG_OUT!S200</f>
        <v>0</v>
      </c>
      <c r="R200" s="99">
        <f>+ALTAS!U223-BAJAS!T200+MIG_IN!T200-MIG_OUT!T200</f>
        <v>0</v>
      </c>
      <c r="S200" s="99">
        <f>+ALTAS!V223-BAJAS!U200+MIG_IN!U200-MIG_OUT!U200</f>
        <v>0</v>
      </c>
      <c r="T200" s="99">
        <f>+ALTAS!W223-BAJAS!V200+MIG_IN!V200-MIG_OUT!V200</f>
        <v>0</v>
      </c>
      <c r="U200" s="99">
        <f>+ALTAS!X223-BAJAS!W200+MIG_IN!W200-MIG_OUT!W200</f>
        <v>0</v>
      </c>
      <c r="V200" s="99">
        <f>+ALTAS!Y223-BAJAS!X200+MIG_IN!X200-MIG_OUT!X200</f>
        <v>0</v>
      </c>
      <c r="W200" s="99">
        <f>+ALTAS!Z223-BAJAS!Y200+MIG_IN!Y200-MIG_OUT!Y200</f>
        <v>0</v>
      </c>
      <c r="X200" s="99">
        <f>+ALTAS!AA223-BAJAS!Z200+MIG_IN!Z200-MIG_OUT!Z200</f>
        <v>0</v>
      </c>
      <c r="Y200" s="99">
        <f>+ALTAS!AB223-BAJAS!AA200+MIG_IN!AA200-MIG_OUT!AA200</f>
        <v>0</v>
      </c>
      <c r="Z200" s="99">
        <f>+ALTAS!AC223-BAJAS!AB200+MIG_IN!AB200-MIG_OUT!AB200</f>
        <v>0</v>
      </c>
      <c r="AA200" s="99">
        <f>+ALTAS!AD223-BAJAS!AC200+MIG_IN!AC200-MIG_OUT!AC200</f>
        <v>0</v>
      </c>
      <c r="AB200" s="99">
        <f>+ALTAS!AE223-BAJAS!AD200+MIG_IN!AD200-MIG_OUT!AD200</f>
        <v>0</v>
      </c>
      <c r="AC200" s="99">
        <f>+ALTAS!AF223-BAJAS!AE200+MIG_IN!AE200-MIG_OUT!AE200</f>
        <v>0</v>
      </c>
      <c r="AD200" s="104">
        <f t="shared" si="143"/>
        <v>0</v>
      </c>
      <c r="AE200" s="105">
        <f t="shared" si="144"/>
        <v>0</v>
      </c>
      <c r="AJ200" s="35"/>
      <c r="AK200" s="35"/>
      <c r="AL200" s="35"/>
      <c r="AM200" s="35"/>
      <c r="AN200" s="35"/>
      <c r="AO200" s="35"/>
      <c r="AP200" s="35"/>
      <c r="AQ200" s="35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47"/>
      <c r="BI200" s="48"/>
    </row>
    <row r="201" spans="1:61">
      <c r="A201" s="236"/>
      <c r="B201" s="223"/>
      <c r="C201" s="225"/>
      <c r="D201" s="12" t="s">
        <v>78</v>
      </c>
      <c r="E201" s="35"/>
      <c r="F201" s="35"/>
      <c r="G201" s="35"/>
      <c r="H201" s="35"/>
      <c r="I201" s="35"/>
      <c r="J201" s="35"/>
      <c r="K201" s="35"/>
      <c r="L201" s="35"/>
      <c r="M201" s="99">
        <f>+ALTAS!P224-BAJAS!O179+MIG_IN!O201-MIG_OUT!O176</f>
        <v>0</v>
      </c>
      <c r="N201" s="99">
        <f>+ALTAS!Q224-BAJAS!P201+MIG_IN!P201-MIG_OUT!P201</f>
        <v>0</v>
      </c>
      <c r="O201" s="99">
        <f>+ALTAS!R224-BAJAS!Q201+MIG_IN!Q201-MIG_OUT!Q201</f>
        <v>0</v>
      </c>
      <c r="P201" s="99">
        <f>+ALTAS!S224-BAJAS!R201+MIG_IN!R201-MIG_OUT!R201</f>
        <v>0</v>
      </c>
      <c r="Q201" s="99">
        <f>+ALTAS!T224-BAJAS!S201+MIG_IN!S201-MIG_OUT!S201</f>
        <v>0</v>
      </c>
      <c r="R201" s="99">
        <f>+ALTAS!U224-BAJAS!T201+MIG_IN!T201-MIG_OUT!T201</f>
        <v>0</v>
      </c>
      <c r="S201" s="99">
        <f>+ALTAS!V224-BAJAS!U201+MIG_IN!U201-MIG_OUT!U201</f>
        <v>0</v>
      </c>
      <c r="T201" s="99">
        <f>+ALTAS!W224-BAJAS!V201+MIG_IN!V201-MIG_OUT!V201</f>
        <v>0</v>
      </c>
      <c r="U201" s="99">
        <f>+ALTAS!X224-BAJAS!W201+MIG_IN!W201-MIG_OUT!W201</f>
        <v>0</v>
      </c>
      <c r="V201" s="99">
        <f>+ALTAS!Y224-BAJAS!X201+MIG_IN!X201-MIG_OUT!X201</f>
        <v>0</v>
      </c>
      <c r="W201" s="99">
        <f>+ALTAS!Z224-BAJAS!Y201+MIG_IN!Y201-MIG_OUT!Y201</f>
        <v>0</v>
      </c>
      <c r="X201" s="99">
        <f>+ALTAS!AA224-BAJAS!Z201+MIG_IN!Z201-MIG_OUT!Z201</f>
        <v>0</v>
      </c>
      <c r="Y201" s="99">
        <f>+ALTAS!AB224-BAJAS!AA201+MIG_IN!AA201-MIG_OUT!AA201</f>
        <v>0</v>
      </c>
      <c r="Z201" s="99">
        <f>+ALTAS!AC224-BAJAS!AB201+MIG_IN!AB201-MIG_OUT!AB201</f>
        <v>0</v>
      </c>
      <c r="AA201" s="99">
        <f>+ALTAS!AD224-BAJAS!AC201+MIG_IN!AC201-MIG_OUT!AC201</f>
        <v>0</v>
      </c>
      <c r="AB201" s="99">
        <f>+ALTAS!AE224-BAJAS!AD201+MIG_IN!AD201-MIG_OUT!AD201</f>
        <v>0</v>
      </c>
      <c r="AC201" s="99">
        <f>+ALTAS!AF224-BAJAS!AE201+MIG_IN!AE201-MIG_OUT!AE201</f>
        <v>0</v>
      </c>
      <c r="AD201" s="104">
        <f t="shared" si="143"/>
        <v>0</v>
      </c>
      <c r="AE201" s="105">
        <f t="shared" si="144"/>
        <v>0</v>
      </c>
      <c r="AJ201" s="35"/>
      <c r="AK201" s="35"/>
      <c r="AL201" s="35"/>
      <c r="AM201" s="35"/>
      <c r="AN201" s="35"/>
      <c r="AO201" s="35"/>
      <c r="AP201" s="35"/>
      <c r="AQ201" s="35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47"/>
      <c r="BI201" s="48"/>
    </row>
    <row r="202" spans="1:61">
      <c r="A202" s="236"/>
      <c r="B202" s="223"/>
      <c r="C202" s="225"/>
      <c r="D202" s="12" t="s">
        <v>95</v>
      </c>
      <c r="E202" s="35"/>
      <c r="F202" s="35"/>
      <c r="G202" s="35"/>
      <c r="H202" s="35"/>
      <c r="I202" s="35"/>
      <c r="J202" s="35"/>
      <c r="K202" s="35"/>
      <c r="L202" s="35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104"/>
      <c r="AE202" s="105"/>
      <c r="AJ202" s="35"/>
      <c r="AK202" s="35"/>
      <c r="AL202" s="35"/>
      <c r="AM202" s="35"/>
      <c r="AN202" s="35"/>
      <c r="AO202" s="35"/>
      <c r="AP202" s="35"/>
      <c r="AQ202" s="35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47"/>
      <c r="BI202" s="48"/>
    </row>
    <row r="203" spans="1:61">
      <c r="A203" s="236"/>
      <c r="B203" s="223"/>
      <c r="C203" s="225"/>
      <c r="D203" s="12" t="s">
        <v>96</v>
      </c>
      <c r="E203" s="35"/>
      <c r="F203" s="35"/>
      <c r="G203" s="35"/>
      <c r="H203" s="35"/>
      <c r="I203" s="35"/>
      <c r="J203" s="35"/>
      <c r="K203" s="35"/>
      <c r="L203" s="35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104"/>
      <c r="AE203" s="105"/>
      <c r="AJ203" s="35"/>
      <c r="AK203" s="35"/>
      <c r="AL203" s="35"/>
      <c r="AM203" s="35"/>
      <c r="AN203" s="35"/>
      <c r="AO203" s="35"/>
      <c r="AP203" s="35"/>
      <c r="AQ203" s="35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47"/>
      <c r="BI203" s="48"/>
    </row>
    <row r="204" spans="1:61">
      <c r="A204" s="236"/>
      <c r="B204" s="223"/>
      <c r="C204" s="225"/>
      <c r="D204" s="13" t="s">
        <v>90</v>
      </c>
      <c r="E204" s="36"/>
      <c r="F204" s="36"/>
      <c r="G204" s="36"/>
      <c r="H204" s="36"/>
      <c r="I204" s="36"/>
      <c r="J204" s="36"/>
      <c r="K204" s="36"/>
      <c r="L204" s="36"/>
      <c r="M204" s="36" t="str">
        <f t="shared" ref="M204:AE204" si="145">+IFERROR(M195/M194,"")</f>
        <v/>
      </c>
      <c r="N204" s="36" t="str">
        <f t="shared" si="145"/>
        <v/>
      </c>
      <c r="O204" s="36">
        <f t="shared" si="145"/>
        <v>2.5</v>
      </c>
      <c r="P204" s="36" t="str">
        <f t="shared" si="145"/>
        <v/>
      </c>
      <c r="Q204" s="36" t="str">
        <f t="shared" si="145"/>
        <v/>
      </c>
      <c r="R204" s="36">
        <f t="shared" si="145"/>
        <v>2.4</v>
      </c>
      <c r="S204" s="36">
        <f t="shared" si="145"/>
        <v>2</v>
      </c>
      <c r="T204" s="36">
        <f t="shared" si="145"/>
        <v>2</v>
      </c>
      <c r="U204" s="36" t="str">
        <f t="shared" si="145"/>
        <v/>
      </c>
      <c r="V204" s="36">
        <f t="shared" si="145"/>
        <v>2.75</v>
      </c>
      <c r="W204" s="36">
        <f t="shared" ref="W204" si="146">+IFERROR(W195/W194,"")</f>
        <v>1.3333333333333333</v>
      </c>
      <c r="X204" s="36">
        <f t="shared" si="145"/>
        <v>8</v>
      </c>
      <c r="Y204" s="36">
        <f t="shared" si="145"/>
        <v>3.5</v>
      </c>
      <c r="Z204" s="36">
        <f t="shared" si="145"/>
        <v>1</v>
      </c>
      <c r="AA204" s="36" t="str">
        <f t="shared" si="145"/>
        <v/>
      </c>
      <c r="AB204" s="36">
        <f t="shared" si="145"/>
        <v>2</v>
      </c>
      <c r="AC204" s="36">
        <f t="shared" ref="AC204" si="147">+IFERROR(AC195/AC194,"")</f>
        <v>3.6666666666666665</v>
      </c>
      <c r="AD204" s="49">
        <f t="shared" si="145"/>
        <v>2.5</v>
      </c>
      <c r="AE204" s="50">
        <f t="shared" si="145"/>
        <v>2.3333333333333335</v>
      </c>
      <c r="AJ204" s="36"/>
      <c r="AK204" s="36"/>
      <c r="AL204" s="36"/>
      <c r="AM204" s="36"/>
      <c r="AN204" s="36"/>
      <c r="AO204" s="36"/>
      <c r="AP204" s="36"/>
      <c r="AQ204" s="36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49"/>
      <c r="BI204" s="50"/>
    </row>
    <row r="205" spans="1:61">
      <c r="A205" s="236"/>
      <c r="B205" s="223"/>
      <c r="C205" s="225" t="s">
        <v>49</v>
      </c>
      <c r="D205" s="10" t="s">
        <v>40</v>
      </c>
      <c r="E205" s="19"/>
      <c r="F205" s="19"/>
      <c r="G205" s="19"/>
      <c r="H205" s="19"/>
      <c r="I205" s="19"/>
      <c r="J205" s="19"/>
      <c r="K205" s="19"/>
      <c r="L205" s="19"/>
      <c r="M205" s="97">
        <f>+ALTAS!P228-BAJAS!O183+MIG_IN!O205-MIG_OUT!O180</f>
        <v>0</v>
      </c>
      <c r="N205" s="97">
        <f>+ALTAS!Q228-BAJAS!P205+MIG_IN!P205-MIG_OUT!P205</f>
        <v>0</v>
      </c>
      <c r="O205" s="97">
        <f>+ALTAS!R228-BAJAS!Q205+MIG_IN!Q205-MIG_OUT!Q205</f>
        <v>0</v>
      </c>
      <c r="P205" s="97">
        <f>+ALTAS!S228-BAJAS!R205+MIG_IN!R205-MIG_OUT!R205</f>
        <v>0</v>
      </c>
      <c r="Q205" s="97">
        <f>+ALTAS!T228-BAJAS!S205+MIG_IN!S205-MIG_OUT!S205</f>
        <v>0</v>
      </c>
      <c r="R205" s="97">
        <f>+ALTAS!U228-BAJAS!T205+MIG_IN!T205-MIG_OUT!T205</f>
        <v>0</v>
      </c>
      <c r="S205" s="97">
        <f>+ALTAS!V228-BAJAS!U205+MIG_IN!U205-MIG_OUT!U205</f>
        <v>0</v>
      </c>
      <c r="T205" s="97">
        <f>+ALTAS!W228-BAJAS!V205+MIG_IN!V205-MIG_OUT!V205</f>
        <v>0</v>
      </c>
      <c r="U205" s="97">
        <f>+ALTAS!X228-BAJAS!W205+MIG_IN!W205-MIG_OUT!W205</f>
        <v>1</v>
      </c>
      <c r="V205" s="97">
        <f>+ALTAS!Y228-BAJAS!X205+MIG_IN!X205-MIG_OUT!X205</f>
        <v>2</v>
      </c>
      <c r="W205" s="97">
        <f>+ALTAS!Z228-BAJAS!Y205+MIG_IN!Y205-MIG_OUT!Y205</f>
        <v>1</v>
      </c>
      <c r="X205" s="97">
        <f>+ALTAS!AA228-BAJAS!Z205+MIG_IN!Z205-MIG_OUT!Z205</f>
        <v>0</v>
      </c>
      <c r="Y205" s="97">
        <f>+ALTAS!AB228-BAJAS!AA205+MIG_IN!AA205-MIG_OUT!AA205</f>
        <v>3</v>
      </c>
      <c r="Z205" s="97">
        <f>+ALTAS!AC228-BAJAS!AB205+MIG_IN!AB205-MIG_OUT!AB205</f>
        <v>-1</v>
      </c>
      <c r="AA205" s="97">
        <f>+ALTAS!AD228-BAJAS!AC205+MIG_IN!AC205-MIG_OUT!AC205</f>
        <v>1</v>
      </c>
      <c r="AB205" s="97">
        <f>+ALTAS!AE228-BAJAS!AD205+MIG_IN!AD205-MIG_OUT!AD205</f>
        <v>-1</v>
      </c>
      <c r="AC205" s="97">
        <f>+ALTAS!AF228-BAJAS!AE205+MIG_IN!AE205-MIG_OUT!AE205</f>
        <v>0</v>
      </c>
      <c r="AD205" s="100">
        <f t="shared" ref="AD205:AD212" si="148">+SUM(E205:P205)</f>
        <v>0</v>
      </c>
      <c r="AE205" s="101">
        <f t="shared" ref="AE205:AE212" si="149">+SUM(Q205:AB205)</f>
        <v>6</v>
      </c>
      <c r="AG205" s="124">
        <f>+SUMIF($M$1:$AB$1,"REAL",M205:AB205)</f>
        <v>6</v>
      </c>
      <c r="AJ205" s="19"/>
      <c r="AK205" s="19"/>
      <c r="AL205" s="19"/>
      <c r="AM205" s="19"/>
      <c r="AN205" s="19"/>
      <c r="AO205" s="19"/>
      <c r="AP205" s="19"/>
      <c r="AQ205" s="19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44"/>
      <c r="BI205" s="59"/>
    </row>
    <row r="206" spans="1:61">
      <c r="A206" s="236"/>
      <c r="B206" s="223"/>
      <c r="C206" s="225"/>
      <c r="D206" s="11" t="s">
        <v>88</v>
      </c>
      <c r="E206" s="34"/>
      <c r="F206" s="34"/>
      <c r="G206" s="34"/>
      <c r="H206" s="34"/>
      <c r="I206" s="34"/>
      <c r="J206" s="34"/>
      <c r="K206" s="34"/>
      <c r="L206" s="34"/>
      <c r="M206" s="98">
        <f>+ALTAS!P229-BAJAS!O184+MIG_IN!O206-MIG_OUT!O181</f>
        <v>0</v>
      </c>
      <c r="N206" s="98">
        <f>+ALTAS!Q229-BAJAS!P206+MIG_IN!P206-MIG_OUT!P206</f>
        <v>0</v>
      </c>
      <c r="O206" s="98">
        <f>+ALTAS!R229-BAJAS!Q206+MIG_IN!Q206-MIG_OUT!Q206</f>
        <v>0</v>
      </c>
      <c r="P206" s="98">
        <f>+ALTAS!S229-BAJAS!R206+MIG_IN!R206-MIG_OUT!R206</f>
        <v>0</v>
      </c>
      <c r="Q206" s="98">
        <f>+ALTAS!T229-BAJAS!S206+MIG_IN!S206-MIG_OUT!S206</f>
        <v>0</v>
      </c>
      <c r="R206" s="98">
        <f>+ALTAS!U229-BAJAS!T206+MIG_IN!T206-MIG_OUT!T206</f>
        <v>0</v>
      </c>
      <c r="S206" s="98">
        <f>+ALTAS!V229-BAJAS!U206+MIG_IN!U206-MIG_OUT!U206</f>
        <v>0</v>
      </c>
      <c r="T206" s="98">
        <f>+ALTAS!W229-BAJAS!V206+MIG_IN!V206-MIG_OUT!V206</f>
        <v>0</v>
      </c>
      <c r="U206" s="98">
        <f>+ALTAS!X229-BAJAS!W206+MIG_IN!W206-MIG_OUT!W206</f>
        <v>2</v>
      </c>
      <c r="V206" s="98">
        <f>+ALTAS!Y229-BAJAS!X206+MIG_IN!X206-MIG_OUT!X206</f>
        <v>2</v>
      </c>
      <c r="W206" s="98">
        <f>+ALTAS!Z229-BAJAS!Y206+MIG_IN!Y206-MIG_OUT!Y206</f>
        <v>0</v>
      </c>
      <c r="X206" s="98">
        <f>+ALTAS!AA229-BAJAS!Z206+MIG_IN!Z206-MIG_OUT!Z206</f>
        <v>0</v>
      </c>
      <c r="Y206" s="98">
        <f>+ALTAS!AB229-BAJAS!AA206+MIG_IN!AA206-MIG_OUT!AA206</f>
        <v>28</v>
      </c>
      <c r="Z206" s="98">
        <f>+ALTAS!AC229-BAJAS!AB206+MIG_IN!AB206-MIG_OUT!AB206</f>
        <v>4</v>
      </c>
      <c r="AA206" s="98">
        <f>+ALTAS!AD229-BAJAS!AC206+MIG_IN!AC206-MIG_OUT!AC206</f>
        <v>2</v>
      </c>
      <c r="AB206" s="98">
        <f>+ALTAS!AE229-BAJAS!AD206+MIG_IN!AD206-MIG_OUT!AD206</f>
        <v>-1</v>
      </c>
      <c r="AC206" s="98">
        <f>+ALTAS!AF229-BAJAS!AE206+MIG_IN!AE206-MIG_OUT!AE206</f>
        <v>0</v>
      </c>
      <c r="AD206" s="102">
        <f t="shared" si="148"/>
        <v>0</v>
      </c>
      <c r="AE206" s="103">
        <f t="shared" si="149"/>
        <v>37</v>
      </c>
      <c r="AG206" s="124">
        <f>+SUMIF($M$1:$AB$1,"REAL",M206:AB206)</f>
        <v>37</v>
      </c>
      <c r="AJ206" s="34"/>
      <c r="AK206" s="34"/>
      <c r="AL206" s="34"/>
      <c r="AM206" s="34"/>
      <c r="AN206" s="34"/>
      <c r="AO206" s="34"/>
      <c r="AP206" s="34"/>
      <c r="AQ206" s="34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45"/>
      <c r="BI206" s="46"/>
    </row>
    <row r="207" spans="1:61">
      <c r="A207" s="236"/>
      <c r="B207" s="223"/>
      <c r="C207" s="225"/>
      <c r="D207" s="12" t="s">
        <v>77</v>
      </c>
      <c r="E207" s="35"/>
      <c r="F207" s="35"/>
      <c r="G207" s="35"/>
      <c r="H207" s="35"/>
      <c r="I207" s="35"/>
      <c r="J207" s="35"/>
      <c r="K207" s="35"/>
      <c r="L207" s="35"/>
      <c r="M207" s="99">
        <f>+ALTAS!P230-BAJAS!O185+MIG_IN!O207-MIG_OUT!O182</f>
        <v>0</v>
      </c>
      <c r="N207" s="99">
        <f>+ALTAS!Q230-BAJAS!P207+MIG_IN!P207-MIG_OUT!P207</f>
        <v>0</v>
      </c>
      <c r="O207" s="99">
        <f>+ALTAS!R230-BAJAS!Q207+MIG_IN!Q207-MIG_OUT!Q207</f>
        <v>0</v>
      </c>
      <c r="P207" s="99">
        <f>+ALTAS!S230-BAJAS!R207+MIG_IN!R207-MIG_OUT!R207</f>
        <v>0</v>
      </c>
      <c r="Q207" s="99">
        <f>+ALTAS!T230-BAJAS!S207+MIG_IN!S207-MIG_OUT!S207</f>
        <v>0</v>
      </c>
      <c r="R207" s="99">
        <f>+ALTAS!U230-BAJAS!T207+MIG_IN!T207-MIG_OUT!T207</f>
        <v>0</v>
      </c>
      <c r="S207" s="99">
        <f>+ALTAS!V230-BAJAS!U207+MIG_IN!U207-MIG_OUT!U207</f>
        <v>0</v>
      </c>
      <c r="T207" s="99">
        <f>+ALTAS!W230-BAJAS!V207+MIG_IN!V207-MIG_OUT!V207</f>
        <v>0</v>
      </c>
      <c r="U207" s="99">
        <f>+ALTAS!X230-BAJAS!W207+MIG_IN!W207-MIG_OUT!W207</f>
        <v>0</v>
      </c>
      <c r="V207" s="99">
        <f>+ALTAS!Y230-BAJAS!X207+MIG_IN!X207-MIG_OUT!X207</f>
        <v>0</v>
      </c>
      <c r="W207" s="99">
        <f>+ALTAS!Z230-BAJAS!Y207+MIG_IN!Y207-MIG_OUT!Y207</f>
        <v>0</v>
      </c>
      <c r="X207" s="99">
        <f>+ALTAS!AA230-BAJAS!Z207+MIG_IN!Z207-MIG_OUT!Z207</f>
        <v>0</v>
      </c>
      <c r="Y207" s="99">
        <f>+ALTAS!AB230-BAJAS!AA207+MIG_IN!AA207-MIG_OUT!AA207</f>
        <v>0</v>
      </c>
      <c r="Z207" s="99">
        <f>+ALTAS!AC230-BAJAS!AB207+MIG_IN!AB207-MIG_OUT!AB207</f>
        <v>0</v>
      </c>
      <c r="AA207" s="99">
        <f>+ALTAS!AD230-BAJAS!AC207+MIG_IN!AC207-MIG_OUT!AC207</f>
        <v>0</v>
      </c>
      <c r="AB207" s="99">
        <f>+ALTAS!AE230-BAJAS!AD207+MIG_IN!AD207-MIG_OUT!AD207</f>
        <v>0</v>
      </c>
      <c r="AC207" s="99">
        <f>+ALTAS!AF230-BAJAS!AE207+MIG_IN!AE207-MIG_OUT!AE207</f>
        <v>0</v>
      </c>
      <c r="AD207" s="104">
        <f t="shared" si="148"/>
        <v>0</v>
      </c>
      <c r="AE207" s="105">
        <f t="shared" si="149"/>
        <v>0</v>
      </c>
      <c r="AJ207" s="35"/>
      <c r="AK207" s="35"/>
      <c r="AL207" s="35"/>
      <c r="AM207" s="35"/>
      <c r="AN207" s="35"/>
      <c r="AO207" s="35"/>
      <c r="AP207" s="35"/>
      <c r="AQ207" s="35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47"/>
      <c r="BI207" s="48"/>
    </row>
    <row r="208" spans="1:61">
      <c r="A208" s="236"/>
      <c r="B208" s="223"/>
      <c r="C208" s="225"/>
      <c r="D208" s="12" t="s">
        <v>58</v>
      </c>
      <c r="E208" s="35"/>
      <c r="F208" s="35"/>
      <c r="G208" s="35"/>
      <c r="H208" s="35"/>
      <c r="I208" s="35"/>
      <c r="J208" s="35"/>
      <c r="K208" s="35"/>
      <c r="L208" s="35"/>
      <c r="M208" s="99">
        <f>+ALTAS!P231-BAJAS!O186+MIG_IN!O208-MIG_OUT!O183</f>
        <v>0</v>
      </c>
      <c r="N208" s="99">
        <f>+ALTAS!Q231-BAJAS!P208+MIG_IN!P208-MIG_OUT!P208</f>
        <v>0</v>
      </c>
      <c r="O208" s="99">
        <f>+ALTAS!R231-BAJAS!Q208+MIG_IN!Q208-MIG_OUT!Q208</f>
        <v>0</v>
      </c>
      <c r="P208" s="99">
        <f>+ALTAS!S231-BAJAS!R208+MIG_IN!R208-MIG_OUT!R208</f>
        <v>0</v>
      </c>
      <c r="Q208" s="99">
        <f>+ALTAS!T231-BAJAS!S208+MIG_IN!S208-MIG_OUT!S208</f>
        <v>0</v>
      </c>
      <c r="R208" s="99">
        <f>+ALTAS!U231-BAJAS!T208+MIG_IN!T208-MIG_OUT!T208</f>
        <v>0</v>
      </c>
      <c r="S208" s="99">
        <f>+ALTAS!V231-BAJAS!U208+MIG_IN!U208-MIG_OUT!U208</f>
        <v>0</v>
      </c>
      <c r="T208" s="99">
        <f>+ALTAS!W231-BAJAS!V208+MIG_IN!V208-MIG_OUT!V208</f>
        <v>0</v>
      </c>
      <c r="U208" s="99">
        <f>+ALTAS!X231-BAJAS!W208+MIG_IN!W208-MIG_OUT!W208</f>
        <v>0</v>
      </c>
      <c r="V208" s="99">
        <f>+ALTAS!Y231-BAJAS!X208+MIG_IN!X208-MIG_OUT!X208</f>
        <v>0</v>
      </c>
      <c r="W208" s="99">
        <f>+ALTAS!Z231-BAJAS!Y208+MIG_IN!Y208-MIG_OUT!Y208</f>
        <v>0</v>
      </c>
      <c r="X208" s="99">
        <f>+ALTAS!AA231-BAJAS!Z208+MIG_IN!Z208-MIG_OUT!Z208</f>
        <v>0</v>
      </c>
      <c r="Y208" s="99">
        <f>+ALTAS!AB231-BAJAS!AA208+MIG_IN!AA208-MIG_OUT!AA208</f>
        <v>0</v>
      </c>
      <c r="Z208" s="99">
        <f>+ALTAS!AC231-BAJAS!AB208+MIG_IN!AB208-MIG_OUT!AB208</f>
        <v>0</v>
      </c>
      <c r="AA208" s="99">
        <f>+ALTAS!AD231-BAJAS!AC208+MIG_IN!AC208-MIG_OUT!AC208</f>
        <v>0</v>
      </c>
      <c r="AB208" s="99">
        <f>+ALTAS!AE231-BAJAS!AD208+MIG_IN!AD208-MIG_OUT!AD208</f>
        <v>0</v>
      </c>
      <c r="AC208" s="99">
        <f>+ALTAS!AF231-BAJAS!AE208+MIG_IN!AE208-MIG_OUT!AE208</f>
        <v>0</v>
      </c>
      <c r="AD208" s="104">
        <f t="shared" si="148"/>
        <v>0</v>
      </c>
      <c r="AE208" s="105">
        <f t="shared" si="149"/>
        <v>0</v>
      </c>
      <c r="AJ208" s="35"/>
      <c r="AK208" s="35"/>
      <c r="AL208" s="35"/>
      <c r="AM208" s="35"/>
      <c r="AN208" s="35"/>
      <c r="AO208" s="35"/>
      <c r="AP208" s="35"/>
      <c r="AQ208" s="35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47"/>
      <c r="BI208" s="48"/>
    </row>
    <row r="209" spans="1:61">
      <c r="A209" s="236"/>
      <c r="B209" s="223"/>
      <c r="C209" s="225"/>
      <c r="D209" s="12" t="s">
        <v>59</v>
      </c>
      <c r="E209" s="35"/>
      <c r="F209" s="35"/>
      <c r="G209" s="35"/>
      <c r="H209" s="35"/>
      <c r="I209" s="35"/>
      <c r="J209" s="35"/>
      <c r="K209" s="35"/>
      <c r="L209" s="35"/>
      <c r="M209" s="99">
        <f>+ALTAS!P232-BAJAS!O187+MIG_IN!O209-MIG_OUT!O184</f>
        <v>0</v>
      </c>
      <c r="N209" s="99">
        <f>+ALTAS!Q232-BAJAS!P209+MIG_IN!P209-MIG_OUT!P209</f>
        <v>0</v>
      </c>
      <c r="O209" s="99">
        <f>+ALTAS!R232-BAJAS!Q209+MIG_IN!Q209-MIG_OUT!Q209</f>
        <v>0</v>
      </c>
      <c r="P209" s="99">
        <f>+ALTAS!S232-BAJAS!R209+MIG_IN!R209-MIG_OUT!R209</f>
        <v>0</v>
      </c>
      <c r="Q209" s="99">
        <f>+ALTAS!T232-BAJAS!S209+MIG_IN!S209-MIG_OUT!S209</f>
        <v>0</v>
      </c>
      <c r="R209" s="99">
        <f>+ALTAS!U232-BAJAS!T209+MIG_IN!T209-MIG_OUT!T209</f>
        <v>0</v>
      </c>
      <c r="S209" s="99">
        <f>+ALTAS!V232-BAJAS!U209+MIG_IN!U209-MIG_OUT!U209</f>
        <v>0</v>
      </c>
      <c r="T209" s="99">
        <f>+ALTAS!W232-BAJAS!V209+MIG_IN!V209-MIG_OUT!V209</f>
        <v>0</v>
      </c>
      <c r="U209" s="99">
        <f>+ALTAS!X232-BAJAS!W209+MIG_IN!W209-MIG_OUT!W209</f>
        <v>2</v>
      </c>
      <c r="V209" s="99">
        <f>+ALTAS!Y232-BAJAS!X209+MIG_IN!X209-MIG_OUT!X209</f>
        <v>1</v>
      </c>
      <c r="W209" s="99">
        <f>+ALTAS!Z232-BAJAS!Y209+MIG_IN!Y209-MIG_OUT!Y209</f>
        <v>0</v>
      </c>
      <c r="X209" s="99">
        <f>+ALTAS!AA232-BAJAS!Z209+MIG_IN!Z209-MIG_OUT!Z209</f>
        <v>0</v>
      </c>
      <c r="Y209" s="99">
        <f>+ALTAS!AB232-BAJAS!AA209+MIG_IN!AA209-MIG_OUT!AA209</f>
        <v>25</v>
      </c>
      <c r="Z209" s="99">
        <f>+ALTAS!AC232-BAJAS!AB209+MIG_IN!AB209-MIG_OUT!AB209</f>
        <v>6</v>
      </c>
      <c r="AA209" s="99">
        <f>+ALTAS!AD232-BAJAS!AC209+MIG_IN!AC209-MIG_OUT!AC209</f>
        <v>0</v>
      </c>
      <c r="AB209" s="99">
        <f>+ALTAS!AE232-BAJAS!AD209+MIG_IN!AD209-MIG_OUT!AD209</f>
        <v>1</v>
      </c>
      <c r="AC209" s="99">
        <f>+ALTAS!AF232-BAJAS!AE209+MIG_IN!AE209-MIG_OUT!AE209</f>
        <v>0</v>
      </c>
      <c r="AD209" s="104">
        <f t="shared" si="148"/>
        <v>0</v>
      </c>
      <c r="AE209" s="105">
        <f t="shared" si="149"/>
        <v>35</v>
      </c>
      <c r="AJ209" s="35"/>
      <c r="AK209" s="35"/>
      <c r="AL209" s="35"/>
      <c r="AM209" s="35"/>
      <c r="AN209" s="35"/>
      <c r="AO209" s="35"/>
      <c r="AP209" s="35"/>
      <c r="AQ209" s="35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47"/>
      <c r="BI209" s="48"/>
    </row>
    <row r="210" spans="1:61">
      <c r="A210" s="236"/>
      <c r="B210" s="223"/>
      <c r="C210" s="225"/>
      <c r="D210" s="12" t="s">
        <v>60</v>
      </c>
      <c r="E210" s="35"/>
      <c r="F210" s="35"/>
      <c r="G210" s="35"/>
      <c r="H210" s="35"/>
      <c r="I210" s="35"/>
      <c r="J210" s="35"/>
      <c r="K210" s="35"/>
      <c r="L210" s="35"/>
      <c r="M210" s="99">
        <f>+ALTAS!P233-BAJAS!O188+MIG_IN!O210-MIG_OUT!O185</f>
        <v>0</v>
      </c>
      <c r="N210" s="99">
        <f>+ALTAS!Q233-BAJAS!P210+MIG_IN!P210-MIG_OUT!P210</f>
        <v>0</v>
      </c>
      <c r="O210" s="99">
        <f>+ALTAS!R233-BAJAS!Q210+MIG_IN!Q210-MIG_OUT!Q210</f>
        <v>0</v>
      </c>
      <c r="P210" s="99">
        <f>+ALTAS!S233-BAJAS!R210+MIG_IN!R210-MIG_OUT!R210</f>
        <v>0</v>
      </c>
      <c r="Q210" s="99">
        <f>+ALTAS!T233-BAJAS!S210+MIG_IN!S210-MIG_OUT!S210</f>
        <v>0</v>
      </c>
      <c r="R210" s="99">
        <f>+ALTAS!U233-BAJAS!T210+MIG_IN!T210-MIG_OUT!T210</f>
        <v>0</v>
      </c>
      <c r="S210" s="99">
        <f>+ALTAS!V233-BAJAS!U210+MIG_IN!U210-MIG_OUT!U210</f>
        <v>0</v>
      </c>
      <c r="T210" s="99">
        <f>+ALTAS!W233-BAJAS!V210+MIG_IN!V210-MIG_OUT!V210</f>
        <v>0</v>
      </c>
      <c r="U210" s="99">
        <f>+ALTAS!X233-BAJAS!W210+MIG_IN!W210-MIG_OUT!W210</f>
        <v>0</v>
      </c>
      <c r="V210" s="99">
        <f>+ALTAS!Y233-BAJAS!X210+MIG_IN!X210-MIG_OUT!X210</f>
        <v>1</v>
      </c>
      <c r="W210" s="99">
        <f>+ALTAS!Z233-BAJAS!Y210+MIG_IN!Y210-MIG_OUT!Y210</f>
        <v>0</v>
      </c>
      <c r="X210" s="99">
        <f>+ALTAS!AA233-BAJAS!Z210+MIG_IN!Z210-MIG_OUT!Z210</f>
        <v>0</v>
      </c>
      <c r="Y210" s="99">
        <f>+ALTAS!AB233-BAJAS!AA210+MIG_IN!AA210-MIG_OUT!AA210</f>
        <v>3</v>
      </c>
      <c r="Z210" s="99">
        <f>+ALTAS!AC233-BAJAS!AB210+MIG_IN!AB210-MIG_OUT!AB210</f>
        <v>-2</v>
      </c>
      <c r="AA210" s="99">
        <f>+ALTAS!AD233-BAJAS!AC210+MIG_IN!AC210-MIG_OUT!AC210</f>
        <v>2</v>
      </c>
      <c r="AB210" s="99">
        <f>+ALTAS!AE233-BAJAS!AD210+MIG_IN!AD210-MIG_OUT!AD210</f>
        <v>-2</v>
      </c>
      <c r="AC210" s="99">
        <f>+ALTAS!AF233-BAJAS!AE210+MIG_IN!AE210-MIG_OUT!AE210</f>
        <v>0</v>
      </c>
      <c r="AD210" s="104">
        <f t="shared" si="148"/>
        <v>0</v>
      </c>
      <c r="AE210" s="105">
        <f t="shared" si="149"/>
        <v>2</v>
      </c>
      <c r="AJ210" s="35"/>
      <c r="AK210" s="35"/>
      <c r="AL210" s="35"/>
      <c r="AM210" s="35"/>
      <c r="AN210" s="35"/>
      <c r="AO210" s="35"/>
      <c r="AP210" s="35"/>
      <c r="AQ210" s="35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47"/>
      <c r="BI210" s="48"/>
    </row>
    <row r="211" spans="1:61">
      <c r="A211" s="236"/>
      <c r="B211" s="223"/>
      <c r="C211" s="225"/>
      <c r="D211" s="12" t="s">
        <v>74</v>
      </c>
      <c r="E211" s="35"/>
      <c r="F211" s="35"/>
      <c r="G211" s="35"/>
      <c r="H211" s="35"/>
      <c r="I211" s="35"/>
      <c r="J211" s="35"/>
      <c r="K211" s="35"/>
      <c r="L211" s="35"/>
      <c r="M211" s="99">
        <f>+ALTAS!P235-BAJAS!O189+MIG_IN!O211-MIG_OUT!O186</f>
        <v>0</v>
      </c>
      <c r="N211" s="99">
        <f>+ALTAS!Q235-BAJAS!P211+MIG_IN!P211-MIG_OUT!P211</f>
        <v>0</v>
      </c>
      <c r="O211" s="99">
        <f>+ALTAS!R235-BAJAS!Q211+MIG_IN!Q211-MIG_OUT!Q211</f>
        <v>0</v>
      </c>
      <c r="P211" s="99">
        <f>+ALTAS!S235-BAJAS!R211+MIG_IN!R211-MIG_OUT!R211</f>
        <v>0</v>
      </c>
      <c r="Q211" s="99">
        <f>+ALTAS!T235-BAJAS!S211+MIG_IN!S211-MIG_OUT!S211</f>
        <v>0</v>
      </c>
      <c r="R211" s="99">
        <f>+ALTAS!U235-BAJAS!T211+MIG_IN!T211-MIG_OUT!T211</f>
        <v>0</v>
      </c>
      <c r="S211" s="99">
        <f>+ALTAS!V235-BAJAS!U211+MIG_IN!U211-MIG_OUT!U211</f>
        <v>0</v>
      </c>
      <c r="T211" s="99">
        <f>+ALTAS!W235-BAJAS!V211+MIG_IN!V211-MIG_OUT!V211</f>
        <v>0</v>
      </c>
      <c r="U211" s="99">
        <f>+ALTAS!X235-BAJAS!W211+MIG_IN!W211-MIG_OUT!W211</f>
        <v>0</v>
      </c>
      <c r="V211" s="99">
        <f>+ALTAS!Y235-BAJAS!X211+MIG_IN!X211-MIG_OUT!X211</f>
        <v>0</v>
      </c>
      <c r="W211" s="99">
        <f>+ALTAS!Z235-BAJAS!Y211+MIG_IN!Y211-MIG_OUT!Y211</f>
        <v>0</v>
      </c>
      <c r="X211" s="99">
        <f>+ALTAS!AA235-BAJAS!Z211+MIG_IN!Z211-MIG_OUT!Z211</f>
        <v>0</v>
      </c>
      <c r="Y211" s="99">
        <f>+ALTAS!AB235-BAJAS!AA211+MIG_IN!AA211-MIG_OUT!AA211</f>
        <v>0</v>
      </c>
      <c r="Z211" s="99">
        <f>+ALTAS!AC235-BAJAS!AB211+MIG_IN!AB211-MIG_OUT!AB211</f>
        <v>0</v>
      </c>
      <c r="AA211" s="99">
        <f>+ALTAS!AD235-BAJAS!AC211+MIG_IN!AC211-MIG_OUT!AC211</f>
        <v>0</v>
      </c>
      <c r="AB211" s="99">
        <f>+ALTAS!AE235-BAJAS!AD211+MIG_IN!AD211-MIG_OUT!AD211</f>
        <v>0</v>
      </c>
      <c r="AC211" s="99">
        <f>+ALTAS!AF235-BAJAS!AE211+MIG_IN!AE211-MIG_OUT!AE211</f>
        <v>0</v>
      </c>
      <c r="AD211" s="104">
        <f t="shared" si="148"/>
        <v>0</v>
      </c>
      <c r="AE211" s="105">
        <f t="shared" si="149"/>
        <v>0</v>
      </c>
      <c r="AJ211" s="35"/>
      <c r="AK211" s="35"/>
      <c r="AL211" s="35"/>
      <c r="AM211" s="35"/>
      <c r="AN211" s="35"/>
      <c r="AO211" s="35"/>
      <c r="AP211" s="35"/>
      <c r="AQ211" s="35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47"/>
      <c r="BI211" s="48"/>
    </row>
    <row r="212" spans="1:61">
      <c r="A212" s="236"/>
      <c r="B212" s="223"/>
      <c r="C212" s="225"/>
      <c r="D212" s="12" t="s">
        <v>79</v>
      </c>
      <c r="E212" s="35"/>
      <c r="F212" s="35"/>
      <c r="G212" s="35"/>
      <c r="H212" s="35"/>
      <c r="I212" s="35"/>
      <c r="J212" s="35"/>
      <c r="K212" s="35"/>
      <c r="L212" s="35"/>
      <c r="M212" s="99">
        <f>+ALTAS!P236-BAJAS!O190+MIG_IN!O212-MIG_OUT!O187</f>
        <v>0</v>
      </c>
      <c r="N212" s="99">
        <f>+ALTAS!Q236-BAJAS!P212+MIG_IN!P212-MIG_OUT!P212</f>
        <v>0</v>
      </c>
      <c r="O212" s="99">
        <f>+ALTAS!R236-BAJAS!Q212+MIG_IN!Q212-MIG_OUT!Q212</f>
        <v>0</v>
      </c>
      <c r="P212" s="99">
        <f>+ALTAS!S236-BAJAS!R212+MIG_IN!R212-MIG_OUT!R212</f>
        <v>0</v>
      </c>
      <c r="Q212" s="99">
        <f>+ALTAS!T236-BAJAS!S212+MIG_IN!S212-MIG_OUT!S212</f>
        <v>0</v>
      </c>
      <c r="R212" s="99">
        <f>+ALTAS!U236-BAJAS!T212+MIG_IN!T212-MIG_OUT!T212</f>
        <v>0</v>
      </c>
      <c r="S212" s="99">
        <f>+ALTAS!V236-BAJAS!U212+MIG_IN!U212-MIG_OUT!U212</f>
        <v>0</v>
      </c>
      <c r="T212" s="99">
        <f>+ALTAS!W236-BAJAS!V212+MIG_IN!V212-MIG_OUT!V212</f>
        <v>0</v>
      </c>
      <c r="U212" s="99">
        <f>+ALTAS!X236-BAJAS!W212+MIG_IN!W212-MIG_OUT!W212</f>
        <v>0</v>
      </c>
      <c r="V212" s="99">
        <f>+ALTAS!Y236-BAJAS!X212+MIG_IN!X212-MIG_OUT!X212</f>
        <v>0</v>
      </c>
      <c r="W212" s="99">
        <f>+ALTAS!Z236-BAJAS!Y212+MIG_IN!Y212-MIG_OUT!Y212</f>
        <v>0</v>
      </c>
      <c r="X212" s="99">
        <f>+ALTAS!AA236-BAJAS!Z212+MIG_IN!Z212-MIG_OUT!Z212</f>
        <v>0</v>
      </c>
      <c r="Y212" s="99">
        <f>+ALTAS!AB236-BAJAS!AA212+MIG_IN!AA212-MIG_OUT!AA212</f>
        <v>0</v>
      </c>
      <c r="Z212" s="99">
        <f>+ALTAS!AC236-BAJAS!AB212+MIG_IN!AB212-MIG_OUT!AB212</f>
        <v>0</v>
      </c>
      <c r="AA212" s="99">
        <f>+ALTAS!AD236-BAJAS!AC212+MIG_IN!AC212-MIG_OUT!AC212</f>
        <v>0</v>
      </c>
      <c r="AB212" s="99">
        <f>+ALTAS!AE236-BAJAS!AD212+MIG_IN!AD212-MIG_OUT!AD212</f>
        <v>0</v>
      </c>
      <c r="AC212" s="99">
        <f>+ALTAS!AF236-BAJAS!AE212+MIG_IN!AE212-MIG_OUT!AE212</f>
        <v>0</v>
      </c>
      <c r="AD212" s="104">
        <f t="shared" si="148"/>
        <v>0</v>
      </c>
      <c r="AE212" s="105">
        <f t="shared" si="149"/>
        <v>0</v>
      </c>
      <c r="AJ212" s="35"/>
      <c r="AK212" s="35"/>
      <c r="AL212" s="35"/>
      <c r="AM212" s="35"/>
      <c r="AN212" s="35"/>
      <c r="AO212" s="35"/>
      <c r="AP212" s="35"/>
      <c r="AQ212" s="35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47"/>
      <c r="BI212" s="48"/>
    </row>
    <row r="213" spans="1:61">
      <c r="A213" s="236"/>
      <c r="B213" s="223"/>
      <c r="C213" s="225"/>
      <c r="D213" s="12" t="s">
        <v>97</v>
      </c>
      <c r="E213" s="35"/>
      <c r="F213" s="35"/>
      <c r="G213" s="35"/>
      <c r="H213" s="35"/>
      <c r="I213" s="35"/>
      <c r="J213" s="35"/>
      <c r="K213" s="35"/>
      <c r="L213" s="35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104"/>
      <c r="AE213" s="105"/>
      <c r="AJ213" s="35"/>
      <c r="AK213" s="35"/>
      <c r="AL213" s="35"/>
      <c r="AM213" s="35"/>
      <c r="AN213" s="35"/>
      <c r="AO213" s="35"/>
      <c r="AP213" s="35"/>
      <c r="AQ213" s="35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47"/>
      <c r="BI213" s="48"/>
    </row>
    <row r="214" spans="1:61">
      <c r="A214" s="236"/>
      <c r="B214" s="223"/>
      <c r="C214" s="225"/>
      <c r="D214" s="12" t="s">
        <v>98</v>
      </c>
      <c r="E214" s="35"/>
      <c r="F214" s="35"/>
      <c r="G214" s="35"/>
      <c r="H214" s="35"/>
      <c r="I214" s="35"/>
      <c r="J214" s="35"/>
      <c r="K214" s="35"/>
      <c r="L214" s="35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104"/>
      <c r="AE214" s="105"/>
      <c r="AJ214" s="35"/>
      <c r="AK214" s="35"/>
      <c r="AL214" s="35"/>
      <c r="AM214" s="35"/>
      <c r="AN214" s="35"/>
      <c r="AO214" s="35"/>
      <c r="AP214" s="35"/>
      <c r="AQ214" s="35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47"/>
      <c r="BI214" s="48"/>
    </row>
    <row r="215" spans="1:61">
      <c r="A215" s="236"/>
      <c r="B215" s="223"/>
      <c r="C215" s="225"/>
      <c r="D215" s="13" t="s">
        <v>90</v>
      </c>
      <c r="E215" s="36"/>
      <c r="F215" s="36"/>
      <c r="G215" s="36"/>
      <c r="H215" s="36"/>
      <c r="I215" s="36"/>
      <c r="J215" s="36"/>
      <c r="K215" s="36"/>
      <c r="L215" s="36"/>
      <c r="M215" s="36" t="str">
        <f t="shared" ref="M215:AE215" si="150">+IFERROR(M206/M205,"")</f>
        <v/>
      </c>
      <c r="N215" s="36" t="str">
        <f t="shared" si="150"/>
        <v/>
      </c>
      <c r="O215" s="36" t="str">
        <f t="shared" si="150"/>
        <v/>
      </c>
      <c r="P215" s="36" t="str">
        <f t="shared" si="150"/>
        <v/>
      </c>
      <c r="Q215" s="36" t="str">
        <f t="shared" si="150"/>
        <v/>
      </c>
      <c r="R215" s="36" t="str">
        <f t="shared" si="150"/>
        <v/>
      </c>
      <c r="S215" s="36" t="str">
        <f t="shared" si="150"/>
        <v/>
      </c>
      <c r="T215" s="36" t="str">
        <f t="shared" si="150"/>
        <v/>
      </c>
      <c r="U215" s="36">
        <f t="shared" si="150"/>
        <v>2</v>
      </c>
      <c r="V215" s="36">
        <f t="shared" si="150"/>
        <v>1</v>
      </c>
      <c r="W215" s="36">
        <f t="shared" ref="W215" si="151">+IFERROR(W206/W205,"")</f>
        <v>0</v>
      </c>
      <c r="X215" s="36" t="str">
        <f t="shared" si="150"/>
        <v/>
      </c>
      <c r="Y215" s="36">
        <f t="shared" si="150"/>
        <v>9.3333333333333339</v>
      </c>
      <c r="Z215" s="36">
        <f t="shared" si="150"/>
        <v>-4</v>
      </c>
      <c r="AA215" s="36">
        <f t="shared" si="150"/>
        <v>2</v>
      </c>
      <c r="AB215" s="36">
        <f t="shared" si="150"/>
        <v>1</v>
      </c>
      <c r="AC215" s="36" t="str">
        <f t="shared" ref="AC215" si="152">+IFERROR(AC206/AC205,"")</f>
        <v/>
      </c>
      <c r="AD215" s="49" t="str">
        <f t="shared" si="150"/>
        <v/>
      </c>
      <c r="AE215" s="50">
        <f t="shared" si="150"/>
        <v>6.166666666666667</v>
      </c>
      <c r="AJ215" s="36"/>
      <c r="AK215" s="36"/>
      <c r="AL215" s="36"/>
      <c r="AM215" s="36"/>
      <c r="AN215" s="36"/>
      <c r="AO215" s="36"/>
      <c r="AP215" s="36"/>
      <c r="AQ215" s="36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49"/>
      <c r="BI215" s="50"/>
    </row>
    <row r="216" spans="1:61">
      <c r="A216" s="236"/>
      <c r="B216" s="223"/>
      <c r="C216" s="225" t="s">
        <v>99</v>
      </c>
      <c r="D216" s="10" t="s">
        <v>40</v>
      </c>
      <c r="E216" s="19"/>
      <c r="F216" s="19"/>
      <c r="G216" s="19"/>
      <c r="H216" s="19"/>
      <c r="I216" s="19"/>
      <c r="J216" s="19"/>
      <c r="K216" s="19"/>
      <c r="L216" s="19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100"/>
      <c r="AE216" s="101"/>
      <c r="AG216" s="124">
        <f>+SUMIF($M$1:$AB$1,"REAL",M216:AB216)</f>
        <v>0</v>
      </c>
      <c r="AJ216" s="36"/>
      <c r="AK216" s="36"/>
      <c r="AL216" s="36"/>
      <c r="AM216" s="36"/>
      <c r="AN216" s="36"/>
      <c r="AO216" s="36"/>
      <c r="AP216" s="36"/>
      <c r="AQ216" s="36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49"/>
      <c r="BI216" s="50"/>
    </row>
    <row r="217" spans="1:61">
      <c r="A217" s="236"/>
      <c r="B217" s="223"/>
      <c r="C217" s="225"/>
      <c r="D217" s="11" t="s">
        <v>88</v>
      </c>
      <c r="E217" s="34"/>
      <c r="F217" s="34"/>
      <c r="G217" s="34"/>
      <c r="H217" s="34"/>
      <c r="I217" s="34"/>
      <c r="J217" s="34"/>
      <c r="K217" s="34"/>
      <c r="L217" s="34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102"/>
      <c r="AE217" s="103"/>
      <c r="AG217" s="124">
        <f>+SUMIF($M$1:$AB$1,"REAL",M217:AB217)</f>
        <v>0</v>
      </c>
      <c r="AJ217" s="36"/>
      <c r="AK217" s="36"/>
      <c r="AL217" s="36"/>
      <c r="AM217" s="36"/>
      <c r="AN217" s="36"/>
      <c r="AO217" s="36"/>
      <c r="AP217" s="36"/>
      <c r="AQ217" s="36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49"/>
      <c r="BI217" s="50"/>
    </row>
    <row r="218" spans="1:61">
      <c r="A218" s="236"/>
      <c r="B218" s="223"/>
      <c r="C218" s="225"/>
      <c r="D218" s="12" t="s">
        <v>100</v>
      </c>
      <c r="E218" s="35"/>
      <c r="F218" s="35"/>
      <c r="G218" s="35"/>
      <c r="H218" s="35"/>
      <c r="I218" s="35"/>
      <c r="J218" s="35"/>
      <c r="K218" s="35"/>
      <c r="L218" s="35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104"/>
      <c r="AE218" s="105"/>
      <c r="AJ218" s="36"/>
      <c r="AK218" s="36"/>
      <c r="AL218" s="36"/>
      <c r="AM218" s="36"/>
      <c r="AN218" s="36"/>
      <c r="AO218" s="36"/>
      <c r="AP218" s="36"/>
      <c r="AQ218" s="36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49"/>
      <c r="BI218" s="50"/>
    </row>
    <row r="219" spans="1:61">
      <c r="A219" s="236"/>
      <c r="B219" s="223"/>
      <c r="C219" s="225"/>
      <c r="D219" s="12" t="s">
        <v>101</v>
      </c>
      <c r="E219" s="35"/>
      <c r="F219" s="35"/>
      <c r="G219" s="35"/>
      <c r="H219" s="35"/>
      <c r="I219" s="35"/>
      <c r="J219" s="35"/>
      <c r="K219" s="35"/>
      <c r="L219" s="35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104"/>
      <c r="AE219" s="105"/>
      <c r="AJ219" s="36"/>
      <c r="AK219" s="36"/>
      <c r="AL219" s="36"/>
      <c r="AM219" s="36"/>
      <c r="AN219" s="36"/>
      <c r="AO219" s="36"/>
      <c r="AP219" s="36"/>
      <c r="AQ219" s="36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49"/>
      <c r="BI219" s="50"/>
    </row>
    <row r="220" spans="1:61">
      <c r="A220" s="236"/>
      <c r="B220" s="223"/>
      <c r="C220" s="225"/>
      <c r="D220" s="12" t="s">
        <v>102</v>
      </c>
      <c r="E220" s="35"/>
      <c r="F220" s="35"/>
      <c r="G220" s="35"/>
      <c r="H220" s="35"/>
      <c r="I220" s="35"/>
      <c r="J220" s="35"/>
      <c r="K220" s="35"/>
      <c r="L220" s="35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104"/>
      <c r="AE220" s="105"/>
      <c r="AG220" s="129"/>
      <c r="AJ220" s="36"/>
      <c r="AK220" s="36"/>
      <c r="AL220" s="36"/>
      <c r="AM220" s="36"/>
      <c r="AN220" s="36"/>
      <c r="AO220" s="36"/>
      <c r="AP220" s="36"/>
      <c r="AQ220" s="36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49"/>
      <c r="BI220" s="50"/>
    </row>
    <row r="221" spans="1:61">
      <c r="A221" s="236"/>
      <c r="B221" s="223"/>
      <c r="C221" s="225"/>
      <c r="D221" s="13" t="s">
        <v>90</v>
      </c>
      <c r="E221" s="36"/>
      <c r="F221" s="36"/>
      <c r="G221" s="36"/>
      <c r="H221" s="36"/>
      <c r="I221" s="36"/>
      <c r="J221" s="36"/>
      <c r="K221" s="36"/>
      <c r="L221" s="36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J221" s="36"/>
      <c r="AK221" s="36"/>
      <c r="AL221" s="36"/>
      <c r="AM221" s="36"/>
      <c r="AN221" s="36"/>
      <c r="AO221" s="36"/>
      <c r="AP221" s="36"/>
      <c r="AQ221" s="36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49"/>
      <c r="BI221" s="50"/>
    </row>
    <row r="222" spans="1:61" ht="15" customHeight="1">
      <c r="A222" s="236"/>
      <c r="B222" s="223"/>
      <c r="C222" s="225" t="s">
        <v>54</v>
      </c>
      <c r="D222" s="10" t="s">
        <v>40</v>
      </c>
      <c r="E222" s="19"/>
      <c r="F222" s="19"/>
      <c r="G222" s="19"/>
      <c r="H222" s="19"/>
      <c r="I222" s="19"/>
      <c r="J222" s="19"/>
      <c r="K222" s="19"/>
      <c r="L222" s="19"/>
      <c r="M222" s="97">
        <f>+ALTAS!P255-BAJAS!O200+MIG_IN!O222-MIG_OUT!O197</f>
        <v>0</v>
      </c>
      <c r="N222" s="97">
        <f>+ALTAS!Q255-BAJAS!P222+MIG_IN!P222-MIG_OUT!P222</f>
        <v>0</v>
      </c>
      <c r="O222" s="97">
        <f>+ALTAS!R255-BAJAS!Q222+MIG_IN!Q222-MIG_OUT!Q222</f>
        <v>0</v>
      </c>
      <c r="P222" s="97">
        <f>+ALTAS!S255-BAJAS!R222+MIG_IN!R222-MIG_OUT!R222</f>
        <v>1</v>
      </c>
      <c r="Q222" s="97">
        <f>+ALTAS!T255-BAJAS!S222+MIG_IN!S222-MIG_OUT!S222</f>
        <v>2</v>
      </c>
      <c r="R222" s="97">
        <f>+ALTAS!U255-BAJAS!T222+MIG_IN!T222-MIG_OUT!T222</f>
        <v>5</v>
      </c>
      <c r="S222" s="97">
        <f>+ALTAS!V255-BAJAS!U222+MIG_IN!U222-MIG_OUT!U222</f>
        <v>4</v>
      </c>
      <c r="T222" s="97">
        <f>+ALTAS!W255-BAJAS!V222+MIG_IN!V222-MIG_OUT!V222</f>
        <v>3</v>
      </c>
      <c r="U222" s="97">
        <f>+ALTAS!X255-BAJAS!W222+MIG_IN!W222-MIG_OUT!W222</f>
        <v>2</v>
      </c>
      <c r="V222" s="97">
        <f>+ALTAS!Y255-BAJAS!X222+MIG_IN!X222-MIG_OUT!X222</f>
        <v>11</v>
      </c>
      <c r="W222" s="97">
        <f>+ALTAS!Z255-BAJAS!Y222+MIG_IN!Y222-MIG_OUT!Y222</f>
        <v>17</v>
      </c>
      <c r="X222" s="97">
        <f>+ALTAS!AA255-BAJAS!Z222+MIG_IN!Z222-MIG_OUT!Z222</f>
        <v>5</v>
      </c>
      <c r="Y222" s="97">
        <f>+ALTAS!AB255-BAJAS!AA222+MIG_IN!AA222-MIG_OUT!AA222</f>
        <v>8</v>
      </c>
      <c r="Z222" s="97">
        <f>+ALTAS!AC255-BAJAS!AB222+MIG_IN!AB222-MIG_OUT!AB222</f>
        <v>15</v>
      </c>
      <c r="AA222" s="97">
        <f>+ALTAS!AD255-BAJAS!AC222+MIG_IN!AC222-MIG_OUT!AC222</f>
        <v>8</v>
      </c>
      <c r="AB222" s="97">
        <f>+ALTAS!AE255-BAJAS!AD222+MIG_IN!AD222-MIG_OUT!AD222</f>
        <v>2</v>
      </c>
      <c r="AC222" s="97">
        <f>+ALTAS!AF255-BAJAS!AE222+MIG_IN!AE222-MIG_OUT!AE222</f>
        <v>-1</v>
      </c>
      <c r="AD222" s="100">
        <f t="shared" ref="AD222:AD223" si="153">+SUM(E222:P222)</f>
        <v>1</v>
      </c>
      <c r="AE222" s="101">
        <f t="shared" ref="AE222:AE223" si="154">+SUM(Q222:AB222)</f>
        <v>82</v>
      </c>
      <c r="AG222" s="124">
        <f>+SUMIF($M$1:$AB$1,"REAL",M222:AB222)</f>
        <v>83</v>
      </c>
      <c r="AJ222" s="19"/>
      <c r="AK222" s="19"/>
      <c r="AL222" s="19"/>
      <c r="AM222" s="19"/>
      <c r="AN222" s="19"/>
      <c r="AO222" s="19"/>
      <c r="AP222" s="19"/>
      <c r="AQ222" s="19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44"/>
      <c r="BI222" s="59"/>
    </row>
    <row r="223" spans="1:61">
      <c r="A223" s="236"/>
      <c r="B223" s="223"/>
      <c r="C223" s="225"/>
      <c r="D223" s="11" t="s">
        <v>88</v>
      </c>
      <c r="E223" s="34"/>
      <c r="F223" s="34"/>
      <c r="G223" s="34"/>
      <c r="H223" s="34"/>
      <c r="I223" s="34"/>
      <c r="J223" s="34"/>
      <c r="K223" s="34"/>
      <c r="L223" s="34"/>
      <c r="M223" s="98">
        <f>+ALTAS!P256-BAJAS!O201+MIG_IN!O223-MIG_OUT!O198</f>
        <v>0</v>
      </c>
      <c r="N223" s="98">
        <f>+ALTAS!Q256-BAJAS!P223+MIG_IN!P223-MIG_OUT!P223</f>
        <v>0</v>
      </c>
      <c r="O223" s="98">
        <f>+ALTAS!R256-BAJAS!Q223+MIG_IN!Q223-MIG_OUT!Q223</f>
        <v>0</v>
      </c>
      <c r="P223" s="98">
        <f>+ALTAS!S256-BAJAS!R223+MIG_IN!R223-MIG_OUT!R223</f>
        <v>1</v>
      </c>
      <c r="Q223" s="98">
        <f>+ALTAS!T256-BAJAS!S223+MIG_IN!S223-MIG_OUT!S223</f>
        <v>2</v>
      </c>
      <c r="R223" s="98">
        <f>+ALTAS!U256-BAJAS!T223+MIG_IN!T223-MIG_OUT!T223</f>
        <v>5</v>
      </c>
      <c r="S223" s="98">
        <f>+ALTAS!V256-BAJAS!U223+MIG_IN!U223-MIG_OUT!U223</f>
        <v>10</v>
      </c>
      <c r="T223" s="98">
        <f>+ALTAS!W256-BAJAS!V223+MIG_IN!V223-MIG_OUT!V223</f>
        <v>3</v>
      </c>
      <c r="U223" s="98">
        <f>+ALTAS!X256-BAJAS!W223+MIG_IN!W223-MIG_OUT!W223</f>
        <v>2</v>
      </c>
      <c r="V223" s="98">
        <f>+ALTAS!Y256-BAJAS!X223+MIG_IN!X223-MIG_OUT!X223</f>
        <v>25</v>
      </c>
      <c r="W223" s="98">
        <f>+ALTAS!Z256-BAJAS!Y223+MIG_IN!Y223-MIG_OUT!Y223</f>
        <v>20</v>
      </c>
      <c r="X223" s="98">
        <f>+ALTAS!AA256-BAJAS!Z223+MIG_IN!Z223-MIG_OUT!Z223</f>
        <v>4</v>
      </c>
      <c r="Y223" s="98">
        <f>+ALTAS!AB256-BAJAS!AA223+MIG_IN!AA223-MIG_OUT!AA223</f>
        <v>12</v>
      </c>
      <c r="Z223" s="98">
        <f>+ALTAS!AC256-BAJAS!AB223+MIG_IN!AB223-MIG_OUT!AB223</f>
        <v>26</v>
      </c>
      <c r="AA223" s="98">
        <f>+ALTAS!AD256-BAJAS!AC223+MIG_IN!AC223-MIG_OUT!AC223</f>
        <v>20</v>
      </c>
      <c r="AB223" s="98">
        <f>+ALTAS!AE256-BAJAS!AD223+MIG_IN!AD223-MIG_OUT!AD223</f>
        <v>2</v>
      </c>
      <c r="AC223" s="98">
        <f>+ALTAS!AF256-BAJAS!AE223+MIG_IN!AE223-MIG_OUT!AE223</f>
        <v>3</v>
      </c>
      <c r="AD223" s="102">
        <f t="shared" si="153"/>
        <v>1</v>
      </c>
      <c r="AE223" s="103">
        <f t="shared" si="154"/>
        <v>131</v>
      </c>
      <c r="AG223" s="124">
        <f>+SUMIF($M$1:$AB$1,"REAL",M223:AB223)</f>
        <v>132</v>
      </c>
      <c r="AJ223" s="34"/>
      <c r="AK223" s="34"/>
      <c r="AL223" s="34"/>
      <c r="AM223" s="34"/>
      <c r="AN223" s="34"/>
      <c r="AO223" s="34"/>
      <c r="AP223" s="34"/>
      <c r="AQ223" s="34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45"/>
      <c r="BI223" s="46"/>
    </row>
    <row r="224" spans="1:61">
      <c r="A224" s="236"/>
      <c r="B224" s="224"/>
      <c r="C224" s="225"/>
      <c r="D224" s="13" t="s">
        <v>90</v>
      </c>
      <c r="E224" s="36"/>
      <c r="F224" s="36"/>
      <c r="G224" s="36"/>
      <c r="H224" s="36"/>
      <c r="I224" s="36"/>
      <c r="J224" s="36"/>
      <c r="K224" s="36"/>
      <c r="L224" s="36"/>
      <c r="M224" s="36" t="str">
        <f t="shared" ref="M224:AE224" si="155">+IFERROR(M223/M222,"")</f>
        <v/>
      </c>
      <c r="N224" s="36" t="str">
        <f t="shared" si="155"/>
        <v/>
      </c>
      <c r="O224" s="36" t="str">
        <f t="shared" si="155"/>
        <v/>
      </c>
      <c r="P224" s="36">
        <f t="shared" si="155"/>
        <v>1</v>
      </c>
      <c r="Q224" s="36">
        <f t="shared" si="155"/>
        <v>1</v>
      </c>
      <c r="R224" s="36">
        <f t="shared" si="155"/>
        <v>1</v>
      </c>
      <c r="S224" s="36">
        <f t="shared" si="155"/>
        <v>2.5</v>
      </c>
      <c r="T224" s="36">
        <f t="shared" si="155"/>
        <v>1</v>
      </c>
      <c r="U224" s="36">
        <f t="shared" si="155"/>
        <v>1</v>
      </c>
      <c r="V224" s="36">
        <f t="shared" si="155"/>
        <v>2.2727272727272729</v>
      </c>
      <c r="W224" s="36">
        <f t="shared" ref="W224" si="156">+IFERROR(W223/W222,"")</f>
        <v>1.1764705882352942</v>
      </c>
      <c r="X224" s="36">
        <f t="shared" si="155"/>
        <v>0.8</v>
      </c>
      <c r="Y224" s="36">
        <f t="shared" si="155"/>
        <v>1.5</v>
      </c>
      <c r="Z224" s="36">
        <f t="shared" si="155"/>
        <v>1.7333333333333334</v>
      </c>
      <c r="AA224" s="36">
        <f t="shared" si="155"/>
        <v>2.5</v>
      </c>
      <c r="AB224" s="36">
        <f t="shared" si="155"/>
        <v>1</v>
      </c>
      <c r="AC224" s="36">
        <f t="shared" ref="AC224" si="157">+IFERROR(AC223/AC222,"")</f>
        <v>-3</v>
      </c>
      <c r="AD224" s="49">
        <f t="shared" si="155"/>
        <v>1</v>
      </c>
      <c r="AE224" s="50">
        <f t="shared" si="155"/>
        <v>1.5975609756097562</v>
      </c>
      <c r="AJ224" s="36"/>
      <c r="AK224" s="36"/>
      <c r="AL224" s="36"/>
      <c r="AM224" s="36"/>
      <c r="AN224" s="36"/>
      <c r="AO224" s="36"/>
      <c r="AP224" s="36"/>
      <c r="AQ224" s="36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49"/>
      <c r="BI224" s="50"/>
    </row>
    <row r="225" spans="1:61" ht="15" customHeight="1">
      <c r="A225" s="236"/>
      <c r="B225" s="226" t="s">
        <v>36</v>
      </c>
      <c r="C225" s="225" t="s">
        <v>50</v>
      </c>
      <c r="D225" s="10" t="s">
        <v>40</v>
      </c>
      <c r="E225" s="19"/>
      <c r="F225" s="19"/>
      <c r="G225" s="19"/>
      <c r="H225" s="19"/>
      <c r="I225" s="19"/>
      <c r="J225" s="19"/>
      <c r="K225" s="19"/>
      <c r="L225" s="19"/>
      <c r="M225" s="97">
        <f>+ALTAS!P258-BAJAS!O203+MIG_IN!O225-MIG_OUT!O200</f>
        <v>0</v>
      </c>
      <c r="N225" s="97">
        <f>+ALTAS!Q258-BAJAS!P225+MIG_IN!P225-MIG_OUT!P225</f>
        <v>-3</v>
      </c>
      <c r="O225" s="97">
        <f>+ALTAS!R258-BAJAS!Q225+MIG_IN!Q225-MIG_OUT!Q225</f>
        <v>1</v>
      </c>
      <c r="P225" s="97">
        <f>+ALTAS!S258-BAJAS!R225+MIG_IN!R225-MIG_OUT!R225</f>
        <v>0</v>
      </c>
      <c r="Q225" s="97">
        <f>+ALTAS!T258-BAJAS!S225+MIG_IN!S225-MIG_OUT!S225</f>
        <v>4</v>
      </c>
      <c r="R225" s="97">
        <f>+ALTAS!U258-BAJAS!T225+MIG_IN!T225-MIG_OUT!T225</f>
        <v>5</v>
      </c>
      <c r="S225" s="97">
        <f>+ALTAS!V258-BAJAS!U225+MIG_IN!U225-MIG_OUT!U225</f>
        <v>-1</v>
      </c>
      <c r="T225" s="97">
        <f>+ALTAS!W258-BAJAS!V225+MIG_IN!V225-MIG_OUT!V225</f>
        <v>1</v>
      </c>
      <c r="U225" s="97">
        <f>+ALTAS!X258-BAJAS!W225+MIG_IN!W225-MIG_OUT!W225</f>
        <v>8</v>
      </c>
      <c r="V225" s="97">
        <f>+ALTAS!Y258-BAJAS!X225+MIG_IN!X225-MIG_OUT!X225</f>
        <v>15</v>
      </c>
      <c r="W225" s="97">
        <f>+ALTAS!Z258-BAJAS!Y225+MIG_IN!Y225-MIG_OUT!Y225</f>
        <v>12</v>
      </c>
      <c r="X225" s="97">
        <f>+ALTAS!AA258-BAJAS!Z225+MIG_IN!Z225-MIG_OUT!Z225</f>
        <v>1</v>
      </c>
      <c r="Y225" s="97">
        <f>+ALTAS!AB258-BAJAS!AA225+MIG_IN!AA225-MIG_OUT!AA225</f>
        <v>16</v>
      </c>
      <c r="Z225" s="97">
        <f>+ALTAS!AC258-BAJAS!AB225+MIG_IN!AB225-MIG_OUT!AB225</f>
        <v>19</v>
      </c>
      <c r="AA225" s="97">
        <f>+ALTAS!AD258-BAJAS!AC225+MIG_IN!AC225-MIG_OUT!AC225</f>
        <v>23</v>
      </c>
      <c r="AB225" s="97">
        <f>+ALTAS!AE258-BAJAS!AD225+MIG_IN!AD225-MIG_OUT!AD225</f>
        <v>25</v>
      </c>
      <c r="AC225" s="97">
        <f>+ALTAS!AF258-BAJAS!AE225+MIG_IN!AE225-MIG_OUT!AE225</f>
        <v>21</v>
      </c>
      <c r="AD225" s="100">
        <f t="shared" ref="AD225:AD229" si="158">+SUM(E225:P225)</f>
        <v>-2</v>
      </c>
      <c r="AE225" s="101">
        <f t="shared" ref="AE225:AE229" si="159">+SUM(Q225:AB225)</f>
        <v>128</v>
      </c>
      <c r="AG225" s="124">
        <f>+SUMIF($M$1:$AB$1,"REAL",M225:AB225)</f>
        <v>126</v>
      </c>
      <c r="AJ225" s="19"/>
      <c r="AK225" s="19"/>
      <c r="AL225" s="19"/>
      <c r="AM225" s="19"/>
      <c r="AN225" s="19"/>
      <c r="AO225" s="19"/>
      <c r="AP225" s="19"/>
      <c r="AQ225" s="19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44"/>
      <c r="BI225" s="59"/>
    </row>
    <row r="226" spans="1:61">
      <c r="A226" s="236"/>
      <c r="B226" s="226"/>
      <c r="C226" s="225"/>
      <c r="D226" s="11" t="s">
        <v>88</v>
      </c>
      <c r="E226" s="34"/>
      <c r="F226" s="34"/>
      <c r="G226" s="34"/>
      <c r="H226" s="34"/>
      <c r="I226" s="34"/>
      <c r="J226" s="34"/>
      <c r="K226" s="34"/>
      <c r="L226" s="34"/>
      <c r="M226" s="98">
        <f>+ALTAS!P259-BAJAS!O204+MIG_IN!O226-MIG_OUT!O201</f>
        <v>0</v>
      </c>
      <c r="N226" s="98">
        <f>+ALTAS!Q259-BAJAS!P226+MIG_IN!P226-MIG_OUT!P226</f>
        <v>0</v>
      </c>
      <c r="O226" s="98">
        <f>+ALTAS!R259-BAJAS!Q226+MIG_IN!Q226-MIG_OUT!Q226</f>
        <v>5</v>
      </c>
      <c r="P226" s="98">
        <f>+ALTAS!S259-BAJAS!R226+MIG_IN!R226-MIG_OUT!R226</f>
        <v>0</v>
      </c>
      <c r="Q226" s="98">
        <f>+ALTAS!T259-BAJAS!S226+MIG_IN!S226-MIG_OUT!S226</f>
        <v>16</v>
      </c>
      <c r="R226" s="98">
        <f>+ALTAS!U259-BAJAS!T226+MIG_IN!T226-MIG_OUT!T226</f>
        <v>20</v>
      </c>
      <c r="S226" s="98">
        <f>+ALTAS!V259-BAJAS!U226+MIG_IN!U226-MIG_OUT!U226</f>
        <v>-5</v>
      </c>
      <c r="T226" s="98">
        <f>+ALTAS!W259-BAJAS!V226+MIG_IN!V226-MIG_OUT!V226</f>
        <v>11</v>
      </c>
      <c r="U226" s="98">
        <f>+ALTAS!X259-BAJAS!W226+MIG_IN!W226-MIG_OUT!W226</f>
        <v>17</v>
      </c>
      <c r="V226" s="98">
        <f>+ALTAS!Y259-BAJAS!X226+MIG_IN!X226-MIG_OUT!X226</f>
        <v>52</v>
      </c>
      <c r="W226" s="98">
        <f>+ALTAS!Z259-BAJAS!Y226+MIG_IN!Y226-MIG_OUT!Y226</f>
        <v>41</v>
      </c>
      <c r="X226" s="98">
        <f>+ALTAS!AA259-BAJAS!Z226+MIG_IN!Z226-MIG_OUT!Z226</f>
        <v>2</v>
      </c>
      <c r="Y226" s="98">
        <f>+ALTAS!AB259-BAJAS!AA226+MIG_IN!AA226-MIG_OUT!AA226</f>
        <v>41</v>
      </c>
      <c r="Z226" s="98">
        <f>+ALTAS!AC259-BAJAS!AB226+MIG_IN!AB226-MIG_OUT!AB226</f>
        <v>68</v>
      </c>
      <c r="AA226" s="98">
        <f>+ALTAS!AD259-BAJAS!AC226+MIG_IN!AC226-MIG_OUT!AC226</f>
        <v>71</v>
      </c>
      <c r="AB226" s="98">
        <f>+ALTAS!AE259-BAJAS!AD226+MIG_IN!AD226-MIG_OUT!AD226</f>
        <v>93</v>
      </c>
      <c r="AC226" s="98">
        <f>+ALTAS!AF259-BAJAS!AE226+MIG_IN!AE226-MIG_OUT!AE226</f>
        <v>51</v>
      </c>
      <c r="AD226" s="102">
        <f t="shared" si="158"/>
        <v>5</v>
      </c>
      <c r="AE226" s="103">
        <f t="shared" si="159"/>
        <v>427</v>
      </c>
      <c r="AG226" s="124">
        <f>+SUMIF($M$1:$AB$1,"REAL",M226:AB226)</f>
        <v>432</v>
      </c>
      <c r="AJ226" s="34"/>
      <c r="AK226" s="34"/>
      <c r="AL226" s="34"/>
      <c r="AM226" s="34"/>
      <c r="AN226" s="34"/>
      <c r="AO226" s="34"/>
      <c r="AP226" s="34"/>
      <c r="AQ226" s="34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45"/>
      <c r="BI226" s="46"/>
    </row>
    <row r="227" spans="1:61">
      <c r="A227" s="236"/>
      <c r="B227" s="226"/>
      <c r="C227" s="225"/>
      <c r="D227" s="12" t="s">
        <v>1</v>
      </c>
      <c r="E227" s="35"/>
      <c r="F227" s="35"/>
      <c r="G227" s="35"/>
      <c r="H227" s="35"/>
      <c r="I227" s="35"/>
      <c r="J227" s="35"/>
      <c r="K227" s="35"/>
      <c r="L227" s="35"/>
      <c r="M227" s="99">
        <f>+ALTAS!P260-BAJAS!O205+MIG_IN!O227-MIG_OUT!O202</f>
        <v>0</v>
      </c>
      <c r="N227" s="99">
        <f>+ALTAS!Q260-BAJAS!P227+MIG_IN!P227-MIG_OUT!P227</f>
        <v>0</v>
      </c>
      <c r="O227" s="99">
        <f>+ALTAS!R260-BAJAS!Q227+MIG_IN!Q227-MIG_OUT!Q227</f>
        <v>5</v>
      </c>
      <c r="P227" s="99">
        <f>+ALTAS!S260-BAJAS!R227+MIG_IN!R227-MIG_OUT!R227</f>
        <v>0</v>
      </c>
      <c r="Q227" s="99">
        <f>+ALTAS!T260-BAJAS!S227+MIG_IN!S227-MIG_OUT!S227</f>
        <v>16</v>
      </c>
      <c r="R227" s="99">
        <f>+ALTAS!U260-BAJAS!T227+MIG_IN!T227-MIG_OUT!T227</f>
        <v>20</v>
      </c>
      <c r="S227" s="99">
        <f>+ALTAS!V260-BAJAS!U227+MIG_IN!U227-MIG_OUT!U227</f>
        <v>-5</v>
      </c>
      <c r="T227" s="99">
        <f>+ALTAS!W260-BAJAS!V227+MIG_IN!V227-MIG_OUT!V227</f>
        <v>11</v>
      </c>
      <c r="U227" s="99">
        <f>+ALTAS!X260-BAJAS!W227+MIG_IN!W227-MIG_OUT!W227</f>
        <v>17</v>
      </c>
      <c r="V227" s="99">
        <f>+ALTAS!Y260-BAJAS!X227+MIG_IN!X227-MIG_OUT!X227</f>
        <v>52</v>
      </c>
      <c r="W227" s="99">
        <f>+ALTAS!Z260-BAJAS!Y227+MIG_IN!Y227-MIG_OUT!Y227</f>
        <v>42</v>
      </c>
      <c r="X227" s="99">
        <f>+ALTAS!AA260-BAJAS!Z227+MIG_IN!Z227-MIG_OUT!Z227</f>
        <v>1</v>
      </c>
      <c r="Y227" s="99">
        <f>+ALTAS!AB260-BAJAS!AA227+MIG_IN!AA227-MIG_OUT!AA227</f>
        <v>42</v>
      </c>
      <c r="Z227" s="99">
        <f>+ALTAS!AC260-BAJAS!AB227+MIG_IN!AB227-MIG_OUT!AB227</f>
        <v>70</v>
      </c>
      <c r="AA227" s="99">
        <f>+ALTAS!AD260-BAJAS!AC227+MIG_IN!AC227-MIG_OUT!AC227</f>
        <v>69</v>
      </c>
      <c r="AB227" s="99">
        <f>+ALTAS!AE260-BAJAS!AD227+MIG_IN!AD227-MIG_OUT!AD227</f>
        <v>92</v>
      </c>
      <c r="AC227" s="99">
        <f>+ALTAS!AF260-BAJAS!AE227+MIG_IN!AE227-MIG_OUT!AE227</f>
        <v>51</v>
      </c>
      <c r="AD227" s="104">
        <f t="shared" si="158"/>
        <v>5</v>
      </c>
      <c r="AE227" s="105">
        <f t="shared" si="159"/>
        <v>427</v>
      </c>
      <c r="AJ227" s="35"/>
      <c r="AK227" s="35"/>
      <c r="AL227" s="35"/>
      <c r="AM227" s="35"/>
      <c r="AN227" s="35"/>
      <c r="AO227" s="35"/>
      <c r="AP227" s="35"/>
      <c r="AQ227" s="35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47"/>
      <c r="BI227" s="48"/>
    </row>
    <row r="228" spans="1:61">
      <c r="A228" s="236"/>
      <c r="B228" s="226"/>
      <c r="C228" s="225"/>
      <c r="D228" s="12" t="s">
        <v>2</v>
      </c>
      <c r="E228" s="35"/>
      <c r="F228" s="35"/>
      <c r="G228" s="35"/>
      <c r="H228" s="35"/>
      <c r="I228" s="35"/>
      <c r="J228" s="35"/>
      <c r="K228" s="35"/>
      <c r="L228" s="35"/>
      <c r="M228" s="99">
        <f>+ALTAS!P261-BAJAS!O206+MIG_IN!O228-MIG_OUT!O203</f>
        <v>0</v>
      </c>
      <c r="N228" s="99">
        <f>+ALTAS!Q261-BAJAS!P228+MIG_IN!P228-MIG_OUT!P228</f>
        <v>0</v>
      </c>
      <c r="O228" s="99">
        <f>+ALTAS!R261-BAJAS!Q228+MIG_IN!Q228-MIG_OUT!Q228</f>
        <v>0</v>
      </c>
      <c r="P228" s="99">
        <f>+ALTAS!S261-BAJAS!R228+MIG_IN!R228-MIG_OUT!R228</f>
        <v>0</v>
      </c>
      <c r="Q228" s="99">
        <f>+ALTAS!T261-BAJAS!S228+MIG_IN!S228-MIG_OUT!S228</f>
        <v>0</v>
      </c>
      <c r="R228" s="99">
        <f>+ALTAS!U261-BAJAS!T228+MIG_IN!T228-MIG_OUT!T228</f>
        <v>0</v>
      </c>
      <c r="S228" s="99">
        <f>+ALTAS!V261-BAJAS!U228+MIG_IN!U228-MIG_OUT!U228</f>
        <v>0</v>
      </c>
      <c r="T228" s="99">
        <f>+ALTAS!W261-BAJAS!V228+MIG_IN!V228-MIG_OUT!V228</f>
        <v>0</v>
      </c>
      <c r="U228" s="99">
        <f>+ALTAS!X261-BAJAS!W228+MIG_IN!W228-MIG_OUT!W228</f>
        <v>0</v>
      </c>
      <c r="V228" s="99">
        <f>+ALTAS!Y261-BAJAS!X228+MIG_IN!X228-MIG_OUT!X228</f>
        <v>0</v>
      </c>
      <c r="W228" s="99">
        <f>+ALTAS!Z261-BAJAS!Y228+MIG_IN!Y228-MIG_OUT!Y228</f>
        <v>0</v>
      </c>
      <c r="X228" s="99">
        <f>+ALTAS!AA261-BAJAS!Z228+MIG_IN!Z228-MIG_OUT!Z228</f>
        <v>0</v>
      </c>
      <c r="Y228" s="99">
        <f>+ALTAS!AB261-BAJAS!AA228+MIG_IN!AA228-MIG_OUT!AA228</f>
        <v>0</v>
      </c>
      <c r="Z228" s="99">
        <f>+ALTAS!AC261-BAJAS!AB228+MIG_IN!AB228-MIG_OUT!AB228</f>
        <v>0</v>
      </c>
      <c r="AA228" s="99">
        <f>+ALTAS!AD261-BAJAS!AC228+MIG_IN!AC228-MIG_OUT!AC228</f>
        <v>0</v>
      </c>
      <c r="AB228" s="99">
        <f>+ALTAS!AE261-BAJAS!AD228+MIG_IN!AD228-MIG_OUT!AD228</f>
        <v>0</v>
      </c>
      <c r="AC228" s="99">
        <f>+ALTAS!AF261-BAJAS!AE228+MIG_IN!AE228-MIG_OUT!AE228</f>
        <v>0</v>
      </c>
      <c r="AD228" s="104">
        <f t="shared" si="158"/>
        <v>0</v>
      </c>
      <c r="AE228" s="105">
        <f t="shared" si="159"/>
        <v>0</v>
      </c>
      <c r="AJ228" s="35"/>
      <c r="AK228" s="35"/>
      <c r="AL228" s="35"/>
      <c r="AM228" s="35"/>
      <c r="AN228" s="35"/>
      <c r="AO228" s="35"/>
      <c r="AP228" s="35"/>
      <c r="AQ228" s="35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47"/>
      <c r="BI228" s="48"/>
    </row>
    <row r="229" spans="1:61">
      <c r="A229" s="236"/>
      <c r="B229" s="226"/>
      <c r="C229" s="225"/>
      <c r="D229" s="14" t="s">
        <v>83</v>
      </c>
      <c r="E229" s="37"/>
      <c r="F229" s="37"/>
      <c r="G229" s="37"/>
      <c r="H229" s="37"/>
      <c r="I229" s="37"/>
      <c r="J229" s="37"/>
      <c r="K229" s="37"/>
      <c r="L229" s="37"/>
      <c r="M229" s="106">
        <f>+ALTAS!P262-BAJAS!O207+MIG_IN!O229-MIG_OUT!O204</f>
        <v>0</v>
      </c>
      <c r="N229" s="106">
        <f>+ALTAS!Q262-BAJAS!P229+MIG_IN!P229-MIG_OUT!P229</f>
        <v>0</v>
      </c>
      <c r="O229" s="106">
        <f>+ALTAS!R262-BAJAS!Q229+MIG_IN!Q229-MIG_OUT!Q229</f>
        <v>0</v>
      </c>
      <c r="P229" s="106">
        <f>+ALTAS!S262-BAJAS!R229+MIG_IN!R229-MIG_OUT!R229</f>
        <v>0</v>
      </c>
      <c r="Q229" s="106">
        <f>+ALTAS!T262-BAJAS!S229+MIG_IN!S229-MIG_OUT!S229</f>
        <v>0</v>
      </c>
      <c r="R229" s="106">
        <f>+ALTAS!U262-BAJAS!T229+MIG_IN!T229-MIG_OUT!T229</f>
        <v>0</v>
      </c>
      <c r="S229" s="106">
        <f>+ALTAS!V262-BAJAS!U229+MIG_IN!U229-MIG_OUT!U229</f>
        <v>0</v>
      </c>
      <c r="T229" s="106">
        <f>+ALTAS!W262-BAJAS!V229+MIG_IN!V229-MIG_OUT!V229</f>
        <v>0</v>
      </c>
      <c r="U229" s="106">
        <f>+ALTAS!X262-BAJAS!W229+MIG_IN!W229-MIG_OUT!W229</f>
        <v>0</v>
      </c>
      <c r="V229" s="106">
        <f>+ALTAS!Y262-BAJAS!X229+MIG_IN!X229-MIG_OUT!X229</f>
        <v>0</v>
      </c>
      <c r="W229" s="106">
        <f>+ALTAS!Z262-BAJAS!Y229+MIG_IN!Y229-MIG_OUT!Y229</f>
        <v>0</v>
      </c>
      <c r="X229" s="106">
        <f>+ALTAS!AA262-BAJAS!Z229+MIG_IN!Z229-MIG_OUT!Z229</f>
        <v>0</v>
      </c>
      <c r="Y229" s="106">
        <f>+ALTAS!AB262-BAJAS!AA229+MIG_IN!AA229-MIG_OUT!AA229</f>
        <v>0</v>
      </c>
      <c r="Z229" s="106">
        <f>+ALTAS!AC262-BAJAS!AB229+MIG_IN!AB229-MIG_OUT!AB229</f>
        <v>0</v>
      </c>
      <c r="AA229" s="106">
        <f>+ALTAS!AD262-BAJAS!AC229+MIG_IN!AC229-MIG_OUT!AC229</f>
        <v>0</v>
      </c>
      <c r="AB229" s="106">
        <f>+ALTAS!AE262-BAJAS!AD229+MIG_IN!AD229-MIG_OUT!AD229</f>
        <v>0</v>
      </c>
      <c r="AC229" s="106">
        <f>+ALTAS!AF262-BAJAS!AE229+MIG_IN!AE229-MIG_OUT!AE229</f>
        <v>0</v>
      </c>
      <c r="AD229" s="107">
        <f t="shared" si="158"/>
        <v>0</v>
      </c>
      <c r="AE229" s="108">
        <f t="shared" si="159"/>
        <v>0</v>
      </c>
      <c r="AJ229" s="37"/>
      <c r="AK229" s="37"/>
      <c r="AL229" s="37"/>
      <c r="AM229" s="37"/>
      <c r="AN229" s="37"/>
      <c r="AO229" s="37"/>
      <c r="AP229" s="37"/>
      <c r="AQ229" s="37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51"/>
      <c r="BI229" s="52"/>
    </row>
    <row r="230" spans="1:61">
      <c r="A230" s="236"/>
      <c r="B230" s="226"/>
      <c r="C230" s="225"/>
      <c r="D230" s="14" t="s">
        <v>103</v>
      </c>
      <c r="E230" s="37"/>
      <c r="F230" s="37"/>
      <c r="G230" s="37"/>
      <c r="H230" s="37"/>
      <c r="I230" s="37"/>
      <c r="J230" s="37"/>
      <c r="K230" s="37"/>
      <c r="L230" s="37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7"/>
      <c r="AE230" s="108"/>
      <c r="AJ230" s="37"/>
      <c r="AK230" s="37"/>
      <c r="AL230" s="37"/>
      <c r="AM230" s="37"/>
      <c r="AN230" s="37"/>
      <c r="AO230" s="37"/>
      <c r="AP230" s="37"/>
      <c r="AQ230" s="37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51"/>
      <c r="BI230" s="52"/>
    </row>
    <row r="231" spans="1:61">
      <c r="A231" s="236"/>
      <c r="B231" s="226"/>
      <c r="C231" s="225"/>
      <c r="D231" s="14" t="s">
        <v>104</v>
      </c>
      <c r="E231" s="37"/>
      <c r="F231" s="37"/>
      <c r="G231" s="37"/>
      <c r="H231" s="37"/>
      <c r="I231" s="37"/>
      <c r="J231" s="37"/>
      <c r="K231" s="37"/>
      <c r="L231" s="37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7"/>
      <c r="AE231" s="108"/>
      <c r="AJ231" s="37"/>
      <c r="AK231" s="37"/>
      <c r="AL231" s="37"/>
      <c r="AM231" s="37"/>
      <c r="AN231" s="37"/>
      <c r="AO231" s="37"/>
      <c r="AP231" s="37"/>
      <c r="AQ231" s="37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51"/>
      <c r="BI231" s="52"/>
    </row>
    <row r="232" spans="1:61">
      <c r="A232" s="236"/>
      <c r="B232" s="226"/>
      <c r="C232" s="225"/>
      <c r="D232" s="13" t="s">
        <v>90</v>
      </c>
      <c r="E232" s="36"/>
      <c r="F232" s="36"/>
      <c r="G232" s="36"/>
      <c r="H232" s="36"/>
      <c r="I232" s="36"/>
      <c r="J232" s="36"/>
      <c r="K232" s="36"/>
      <c r="L232" s="36"/>
      <c r="M232" s="36" t="str">
        <f t="shared" ref="M232:AE232" si="160">+IFERROR(M226/M225,"")</f>
        <v/>
      </c>
      <c r="N232" s="36">
        <f t="shared" si="160"/>
        <v>0</v>
      </c>
      <c r="O232" s="36">
        <f t="shared" si="160"/>
        <v>5</v>
      </c>
      <c r="P232" s="36" t="str">
        <f t="shared" si="160"/>
        <v/>
      </c>
      <c r="Q232" s="36">
        <f t="shared" si="160"/>
        <v>4</v>
      </c>
      <c r="R232" s="36">
        <f t="shared" si="160"/>
        <v>4</v>
      </c>
      <c r="S232" s="36">
        <f t="shared" si="160"/>
        <v>5</v>
      </c>
      <c r="T232" s="36">
        <f t="shared" si="160"/>
        <v>11</v>
      </c>
      <c r="U232" s="36">
        <f t="shared" si="160"/>
        <v>2.125</v>
      </c>
      <c r="V232" s="36">
        <f t="shared" si="160"/>
        <v>3.4666666666666668</v>
      </c>
      <c r="W232" s="36">
        <f t="shared" ref="W232" si="161">+IFERROR(W226/W225,"")</f>
        <v>3.4166666666666665</v>
      </c>
      <c r="X232" s="36">
        <f t="shared" si="160"/>
        <v>2</v>
      </c>
      <c r="Y232" s="36">
        <f t="shared" si="160"/>
        <v>2.5625</v>
      </c>
      <c r="Z232" s="36">
        <f t="shared" si="160"/>
        <v>3.5789473684210527</v>
      </c>
      <c r="AA232" s="36">
        <f t="shared" si="160"/>
        <v>3.0869565217391304</v>
      </c>
      <c r="AB232" s="36">
        <f t="shared" si="160"/>
        <v>3.72</v>
      </c>
      <c r="AC232" s="36">
        <f t="shared" ref="AC232" si="162">+IFERROR(AC226/AC225,"")</f>
        <v>2.4285714285714284</v>
      </c>
      <c r="AD232" s="53">
        <f t="shared" si="160"/>
        <v>-2.5</v>
      </c>
      <c r="AE232" s="54">
        <f t="shared" si="160"/>
        <v>3.3359375</v>
      </c>
      <c r="AJ232" s="36"/>
      <c r="AK232" s="36"/>
      <c r="AL232" s="36"/>
      <c r="AM232" s="36"/>
      <c r="AN232" s="36"/>
      <c r="AO232" s="36"/>
      <c r="AP232" s="36"/>
      <c r="AQ232" s="36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53"/>
      <c r="BI232" s="54"/>
    </row>
    <row r="233" spans="1:61" ht="15" customHeight="1">
      <c r="A233" s="236"/>
      <c r="B233" s="222" t="s">
        <v>37</v>
      </c>
      <c r="C233" s="225" t="s">
        <v>41</v>
      </c>
      <c r="D233" s="10" t="s">
        <v>40</v>
      </c>
      <c r="E233" s="19"/>
      <c r="F233" s="19"/>
      <c r="G233" s="19"/>
      <c r="H233" s="19"/>
      <c r="I233" s="19"/>
      <c r="J233" s="19"/>
      <c r="K233" s="19"/>
      <c r="L233" s="19"/>
      <c r="M233" s="97">
        <f>+ALTAS!P266-BAJAS!O211+MIG_IN!O233-MIG_OUT!O208</f>
        <v>0</v>
      </c>
      <c r="N233" s="97">
        <f>+ALTAS!Q266-BAJAS!P233+MIG_IN!P233-MIG_OUT!P233</f>
        <v>0</v>
      </c>
      <c r="O233" s="97">
        <f>+ALTAS!R266-BAJAS!Q233+MIG_IN!Q233-MIG_OUT!Q233</f>
        <v>0</v>
      </c>
      <c r="P233" s="97">
        <f>+ALTAS!S266-BAJAS!R233+MIG_IN!R233-MIG_OUT!R233</f>
        <v>0</v>
      </c>
      <c r="Q233" s="97">
        <f>+ALTAS!T266-BAJAS!S233+MIG_IN!S233-MIG_OUT!S233</f>
        <v>0</v>
      </c>
      <c r="R233" s="97">
        <f>+ALTAS!U266-BAJAS!T233+MIG_IN!T233-MIG_OUT!T233</f>
        <v>0</v>
      </c>
      <c r="S233" s="97">
        <f>+ALTAS!V266-BAJAS!U233+MIG_IN!U233-MIG_OUT!U233</f>
        <v>0</v>
      </c>
      <c r="T233" s="97">
        <f>+ALTAS!W266-BAJAS!V233+MIG_IN!V233-MIG_OUT!V233</f>
        <v>0</v>
      </c>
      <c r="U233" s="97">
        <f>+ALTAS!X266-BAJAS!W233+MIG_IN!W233-MIG_OUT!W233</f>
        <v>0</v>
      </c>
      <c r="V233" s="97">
        <f>+ALTAS!Y266-BAJAS!X233+MIG_IN!X233-MIG_OUT!X233</f>
        <v>0</v>
      </c>
      <c r="W233" s="97">
        <f>+ALTAS!Z266-BAJAS!Y233+MIG_IN!Y233-MIG_OUT!Y233</f>
        <v>0</v>
      </c>
      <c r="X233" s="97">
        <f>+ALTAS!AA266-BAJAS!Z233+MIG_IN!Z233-MIG_OUT!Z233</f>
        <v>0</v>
      </c>
      <c r="Y233" s="97">
        <f>+ALTAS!AB266-BAJAS!AA233+MIG_IN!AA233-MIG_OUT!AA233</f>
        <v>0</v>
      </c>
      <c r="Z233" s="97">
        <f>+ALTAS!AC266-BAJAS!AB233+MIG_IN!AB233-MIG_OUT!AB233</f>
        <v>0</v>
      </c>
      <c r="AA233" s="97">
        <f>+ALTAS!AD266-BAJAS!AC233+MIG_IN!AC233-MIG_OUT!AC233</f>
        <v>0</v>
      </c>
      <c r="AB233" s="97">
        <f>+ALTAS!AE266-BAJAS!AD233+MIG_IN!AD233-MIG_OUT!AD233</f>
        <v>0</v>
      </c>
      <c r="AC233" s="97">
        <f>+ALTAS!AF266-BAJAS!AE233+MIG_IN!AE233-MIG_OUT!AE233</f>
        <v>0</v>
      </c>
      <c r="AD233" s="100">
        <f t="shared" ref="AD233:AD236" si="163">+SUM(E233:P233)</f>
        <v>0</v>
      </c>
      <c r="AE233" s="101">
        <f t="shared" ref="AE233:AE236" si="164">+SUM(Q233:AB233)</f>
        <v>0</v>
      </c>
      <c r="AG233" s="124">
        <f>+SUMIF($M$1:$AB$1,"REAL",M233:AB233)</f>
        <v>0</v>
      </c>
      <c r="AJ233" s="19"/>
      <c r="AK233" s="19"/>
      <c r="AL233" s="19"/>
      <c r="AM233" s="19"/>
      <c r="AN233" s="19"/>
      <c r="AO233" s="19"/>
      <c r="AP233" s="19"/>
      <c r="AQ233" s="19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44"/>
      <c r="BI233" s="59"/>
    </row>
    <row r="234" spans="1:61">
      <c r="A234" s="236"/>
      <c r="B234" s="223"/>
      <c r="C234" s="225"/>
      <c r="D234" s="11" t="s">
        <v>88</v>
      </c>
      <c r="E234" s="34"/>
      <c r="F234" s="34"/>
      <c r="G234" s="34"/>
      <c r="H234" s="34"/>
      <c r="I234" s="34"/>
      <c r="J234" s="34"/>
      <c r="K234" s="34"/>
      <c r="L234" s="34"/>
      <c r="M234" s="98">
        <f>+ALTAS!P267-BAJAS!O212+MIG_IN!O234-MIG_OUT!O209</f>
        <v>0</v>
      </c>
      <c r="N234" s="98">
        <f>+ALTAS!Q267-BAJAS!P234+MIG_IN!P234-MIG_OUT!P234</f>
        <v>0</v>
      </c>
      <c r="O234" s="98">
        <f>+ALTAS!R267-BAJAS!Q234+MIG_IN!Q234-MIG_OUT!Q234</f>
        <v>0</v>
      </c>
      <c r="P234" s="98">
        <f>+ALTAS!S267-BAJAS!R234+MIG_IN!R234-MIG_OUT!R234</f>
        <v>0</v>
      </c>
      <c r="Q234" s="98">
        <f>+ALTAS!T267-BAJAS!S234+MIG_IN!S234-MIG_OUT!S234</f>
        <v>0</v>
      </c>
      <c r="R234" s="98">
        <f>+ALTAS!U267-BAJAS!T234+MIG_IN!T234-MIG_OUT!T234</f>
        <v>0</v>
      </c>
      <c r="S234" s="98">
        <f>+ALTAS!V267-BAJAS!U234+MIG_IN!U234-MIG_OUT!U234</f>
        <v>0</v>
      </c>
      <c r="T234" s="98">
        <f>+ALTAS!W267-BAJAS!V234+MIG_IN!V234-MIG_OUT!V234</f>
        <v>0</v>
      </c>
      <c r="U234" s="98">
        <f>+ALTAS!X267-BAJAS!W234+MIG_IN!W234-MIG_OUT!W234</f>
        <v>0</v>
      </c>
      <c r="V234" s="98">
        <f>+ALTAS!Y267-BAJAS!X234+MIG_IN!X234-MIG_OUT!X234</f>
        <v>0</v>
      </c>
      <c r="W234" s="98">
        <f>+ALTAS!Z267-BAJAS!Y234+MIG_IN!Y234-MIG_OUT!Y234</f>
        <v>0</v>
      </c>
      <c r="X234" s="98">
        <f>+ALTAS!AA267-BAJAS!Z234+MIG_IN!Z234-MIG_OUT!Z234</f>
        <v>0</v>
      </c>
      <c r="Y234" s="98">
        <f>+ALTAS!AB267-BAJAS!AA234+MIG_IN!AA234-MIG_OUT!AA234</f>
        <v>0</v>
      </c>
      <c r="Z234" s="98">
        <f>+ALTAS!AC267-BAJAS!AB234+MIG_IN!AB234-MIG_OUT!AB234</f>
        <v>0</v>
      </c>
      <c r="AA234" s="98">
        <f>+ALTAS!AD267-BAJAS!AC234+MIG_IN!AC234-MIG_OUT!AC234</f>
        <v>0</v>
      </c>
      <c r="AB234" s="98">
        <f>+ALTAS!AE267-BAJAS!AD234+MIG_IN!AD234-MIG_OUT!AD234</f>
        <v>0</v>
      </c>
      <c r="AC234" s="98">
        <f>+ALTAS!AF267-BAJAS!AE234+MIG_IN!AE234-MIG_OUT!AE234</f>
        <v>0</v>
      </c>
      <c r="AD234" s="102">
        <f t="shared" si="163"/>
        <v>0</v>
      </c>
      <c r="AE234" s="103">
        <f t="shared" si="164"/>
        <v>0</v>
      </c>
      <c r="AG234" s="124">
        <f>+SUMIF($M$1:$AB$1,"REAL",M234:AB234)</f>
        <v>0</v>
      </c>
      <c r="AJ234" s="34"/>
      <c r="AK234" s="34"/>
      <c r="AL234" s="34"/>
      <c r="AM234" s="34"/>
      <c r="AN234" s="34"/>
      <c r="AO234" s="34"/>
      <c r="AP234" s="34"/>
      <c r="AQ234" s="34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45"/>
      <c r="BI234" s="46"/>
    </row>
    <row r="235" spans="1:61">
      <c r="A235" s="236"/>
      <c r="B235" s="223"/>
      <c r="C235" s="225"/>
      <c r="D235" s="12" t="s">
        <v>105</v>
      </c>
      <c r="E235" s="35"/>
      <c r="F235" s="35"/>
      <c r="G235" s="35"/>
      <c r="H235" s="35"/>
      <c r="I235" s="35"/>
      <c r="J235" s="35"/>
      <c r="K235" s="35"/>
      <c r="L235" s="35"/>
      <c r="M235" s="99">
        <f>+ALTAS!P268-BAJAS!O213+MIG_IN!O235-MIG_OUT!O210</f>
        <v>0</v>
      </c>
      <c r="N235" s="99">
        <f>+ALTAS!Q268-BAJAS!P235+MIG_IN!P235-MIG_OUT!P235</f>
        <v>0</v>
      </c>
      <c r="O235" s="99">
        <f>+ALTAS!R268-BAJAS!Q235+MIG_IN!Q235-MIG_OUT!Q235</f>
        <v>0</v>
      </c>
      <c r="P235" s="99">
        <f>+ALTAS!S268-BAJAS!R235+MIG_IN!R235-MIG_OUT!R235</f>
        <v>0</v>
      </c>
      <c r="Q235" s="99">
        <f>+ALTAS!T268-BAJAS!S235+MIG_IN!S235-MIG_OUT!S235</f>
        <v>0</v>
      </c>
      <c r="R235" s="99">
        <f>+ALTAS!U268-BAJAS!T235+MIG_IN!T235-MIG_OUT!T235</f>
        <v>0</v>
      </c>
      <c r="S235" s="99">
        <f>+ALTAS!V268-BAJAS!U235+MIG_IN!U235-MIG_OUT!U235</f>
        <v>0</v>
      </c>
      <c r="T235" s="99">
        <f>+ALTAS!W268-BAJAS!V235+MIG_IN!V235-MIG_OUT!V235</f>
        <v>0</v>
      </c>
      <c r="U235" s="99">
        <f>+ALTAS!X268-BAJAS!W235+MIG_IN!W235-MIG_OUT!W235</f>
        <v>0</v>
      </c>
      <c r="V235" s="99">
        <f>+ALTAS!Y268-BAJAS!X235+MIG_IN!X235-MIG_OUT!X235</f>
        <v>0</v>
      </c>
      <c r="W235" s="99">
        <f>+ALTAS!Z268-BAJAS!Y235+MIG_IN!Y235-MIG_OUT!Y235</f>
        <v>0</v>
      </c>
      <c r="X235" s="99">
        <f>+ALTAS!AA268-BAJAS!Z235+MIG_IN!Z235-MIG_OUT!Z235</f>
        <v>0</v>
      </c>
      <c r="Y235" s="99">
        <f>+ALTAS!AB268-BAJAS!AA235+MIG_IN!AA235-MIG_OUT!AA235</f>
        <v>0</v>
      </c>
      <c r="Z235" s="99">
        <f>+ALTAS!AC268-BAJAS!AB235+MIG_IN!AB235-MIG_OUT!AB235</f>
        <v>0</v>
      </c>
      <c r="AA235" s="99">
        <f>+ALTAS!AD268-BAJAS!AC235+MIG_IN!AC235-MIG_OUT!AC235</f>
        <v>0</v>
      </c>
      <c r="AB235" s="99">
        <f>+ALTAS!AE268-BAJAS!AD235+MIG_IN!AD235-MIG_OUT!AD235</f>
        <v>0</v>
      </c>
      <c r="AC235" s="99">
        <f>+ALTAS!AF268-BAJAS!AE235+MIG_IN!AE235-MIG_OUT!AE235</f>
        <v>0</v>
      </c>
      <c r="AD235" s="104">
        <f t="shared" si="163"/>
        <v>0</v>
      </c>
      <c r="AE235" s="105">
        <f t="shared" si="164"/>
        <v>0</v>
      </c>
      <c r="AJ235" s="35"/>
      <c r="AK235" s="35"/>
      <c r="AL235" s="35"/>
      <c r="AM235" s="35"/>
      <c r="AN235" s="35"/>
      <c r="AO235" s="35"/>
      <c r="AP235" s="35"/>
      <c r="AQ235" s="35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47"/>
      <c r="BI235" s="48"/>
    </row>
    <row r="236" spans="1:61">
      <c r="A236" s="236"/>
      <c r="B236" s="223"/>
      <c r="C236" s="225"/>
      <c r="D236" s="12" t="s">
        <v>106</v>
      </c>
      <c r="E236" s="35"/>
      <c r="F236" s="35"/>
      <c r="G236" s="35"/>
      <c r="H236" s="35"/>
      <c r="I236" s="35"/>
      <c r="J236" s="35"/>
      <c r="K236" s="35"/>
      <c r="L236" s="35"/>
      <c r="M236" s="99">
        <f>+ALTAS!P269-BAJAS!O214+MIG_IN!O236-MIG_OUT!O211</f>
        <v>0</v>
      </c>
      <c r="N236" s="99">
        <f>+ALTAS!Q269-BAJAS!P236+MIG_IN!P236-MIG_OUT!P236</f>
        <v>0</v>
      </c>
      <c r="O236" s="99">
        <f>+ALTAS!R269-BAJAS!Q236+MIG_IN!Q236-MIG_OUT!Q236</f>
        <v>0</v>
      </c>
      <c r="P236" s="99">
        <f>+ALTAS!S269-BAJAS!R236+MIG_IN!R236-MIG_OUT!R236</f>
        <v>0</v>
      </c>
      <c r="Q236" s="99">
        <f>+ALTAS!T269-BAJAS!S236+MIG_IN!S236-MIG_OUT!S236</f>
        <v>0</v>
      </c>
      <c r="R236" s="99">
        <f>+ALTAS!U269-BAJAS!T236+MIG_IN!T236-MIG_OUT!T236</f>
        <v>0</v>
      </c>
      <c r="S236" s="99">
        <f>+ALTAS!V269-BAJAS!U236+MIG_IN!U236-MIG_OUT!U236</f>
        <v>0</v>
      </c>
      <c r="T236" s="99">
        <f>+ALTAS!W269-BAJAS!V236+MIG_IN!V236-MIG_OUT!V236</f>
        <v>0</v>
      </c>
      <c r="U236" s="99">
        <f>+ALTAS!X269-BAJAS!W236+MIG_IN!W236-MIG_OUT!W236</f>
        <v>0</v>
      </c>
      <c r="V236" s="99">
        <f>+ALTAS!Y269-BAJAS!X236+MIG_IN!X236-MIG_OUT!X236</f>
        <v>0</v>
      </c>
      <c r="W236" s="99">
        <f>+ALTAS!Z269-BAJAS!Y236+MIG_IN!Y236-MIG_OUT!Y236</f>
        <v>0</v>
      </c>
      <c r="X236" s="99">
        <f>+ALTAS!AA269-BAJAS!Z236+MIG_IN!Z236-MIG_OUT!Z236</f>
        <v>0</v>
      </c>
      <c r="Y236" s="99">
        <f>+ALTAS!AB269-BAJAS!AA236+MIG_IN!AA236-MIG_OUT!AA236</f>
        <v>0</v>
      </c>
      <c r="Z236" s="99">
        <f>+ALTAS!AC269-BAJAS!AB236+MIG_IN!AB236-MIG_OUT!AB236</f>
        <v>0</v>
      </c>
      <c r="AA236" s="99">
        <f>+ALTAS!AD269-BAJAS!AC236+MIG_IN!AC236-MIG_OUT!AC236</f>
        <v>0</v>
      </c>
      <c r="AB236" s="99">
        <f>+ALTAS!AE269-BAJAS!AD236+MIG_IN!AD236-MIG_OUT!AD236</f>
        <v>0</v>
      </c>
      <c r="AC236" s="99">
        <f>+ALTAS!AF269-BAJAS!AE236+MIG_IN!AE236-MIG_OUT!AE236</f>
        <v>0</v>
      </c>
      <c r="AD236" s="104">
        <f t="shared" si="163"/>
        <v>0</v>
      </c>
      <c r="AE236" s="105">
        <f t="shared" si="164"/>
        <v>0</v>
      </c>
      <c r="AJ236" s="35"/>
      <c r="AK236" s="35"/>
      <c r="AL236" s="35"/>
      <c r="AM236" s="35"/>
      <c r="AN236" s="35"/>
      <c r="AO236" s="35"/>
      <c r="AP236" s="35"/>
      <c r="AQ236" s="35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47"/>
      <c r="BI236" s="48"/>
    </row>
    <row r="237" spans="1:61">
      <c r="A237" s="236"/>
      <c r="B237" s="223"/>
      <c r="C237" s="225"/>
      <c r="D237" s="12" t="s">
        <v>107</v>
      </c>
      <c r="E237" s="35"/>
      <c r="F237" s="35"/>
      <c r="G237" s="35"/>
      <c r="H237" s="35"/>
      <c r="I237" s="35"/>
      <c r="J237" s="35"/>
      <c r="K237" s="35"/>
      <c r="L237" s="35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104"/>
      <c r="AE237" s="105"/>
      <c r="AJ237" s="35"/>
      <c r="AK237" s="35"/>
      <c r="AL237" s="35"/>
      <c r="AM237" s="35"/>
      <c r="AN237" s="35"/>
      <c r="AO237" s="35"/>
      <c r="AP237" s="35"/>
      <c r="AQ237" s="35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47"/>
      <c r="BI237" s="48"/>
    </row>
    <row r="238" spans="1:61">
      <c r="A238" s="236"/>
      <c r="B238" s="223"/>
      <c r="C238" s="225"/>
      <c r="D238" s="13" t="s">
        <v>90</v>
      </c>
      <c r="E238" s="36"/>
      <c r="F238" s="36"/>
      <c r="G238" s="36"/>
      <c r="H238" s="36"/>
      <c r="I238" s="36"/>
      <c r="J238" s="36"/>
      <c r="K238" s="36"/>
      <c r="L238" s="36"/>
      <c r="M238" s="109" t="str">
        <f t="shared" ref="M238:AE238" si="165">+IFERROR(M234/M233,"")</f>
        <v/>
      </c>
      <c r="N238" s="109" t="str">
        <f t="shared" si="165"/>
        <v/>
      </c>
      <c r="O238" s="109" t="str">
        <f t="shared" si="165"/>
        <v/>
      </c>
      <c r="P238" s="109" t="str">
        <f t="shared" si="165"/>
        <v/>
      </c>
      <c r="Q238" s="109" t="str">
        <f t="shared" si="165"/>
        <v/>
      </c>
      <c r="R238" s="109" t="str">
        <f t="shared" si="165"/>
        <v/>
      </c>
      <c r="S238" s="109" t="str">
        <f t="shared" si="165"/>
        <v/>
      </c>
      <c r="T238" s="109" t="str">
        <f t="shared" si="165"/>
        <v/>
      </c>
      <c r="U238" s="109" t="str">
        <f t="shared" si="165"/>
        <v/>
      </c>
      <c r="V238" s="109" t="str">
        <f t="shared" si="165"/>
        <v/>
      </c>
      <c r="W238" s="109" t="str">
        <f t="shared" ref="W238" si="166">+IFERROR(W234/W233,"")</f>
        <v/>
      </c>
      <c r="X238" s="109" t="str">
        <f t="shared" si="165"/>
        <v/>
      </c>
      <c r="Y238" s="109" t="str">
        <f t="shared" si="165"/>
        <v/>
      </c>
      <c r="Z238" s="109" t="str">
        <f t="shared" si="165"/>
        <v/>
      </c>
      <c r="AA238" s="109" t="str">
        <f t="shared" si="165"/>
        <v/>
      </c>
      <c r="AB238" s="109" t="str">
        <f t="shared" si="165"/>
        <v/>
      </c>
      <c r="AC238" s="109" t="str">
        <f t="shared" ref="AC238" si="167">+IFERROR(AC234/AC233,"")</f>
        <v/>
      </c>
      <c r="AD238" s="110" t="str">
        <f t="shared" si="165"/>
        <v/>
      </c>
      <c r="AE238" s="111" t="str">
        <f t="shared" si="165"/>
        <v/>
      </c>
      <c r="AJ238" s="36"/>
      <c r="AK238" s="36"/>
      <c r="AL238" s="36"/>
      <c r="AM238" s="36"/>
      <c r="AN238" s="36"/>
      <c r="AO238" s="36"/>
      <c r="AP238" s="36"/>
      <c r="AQ238" s="36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49"/>
      <c r="BI238" s="50"/>
    </row>
    <row r="239" spans="1:61">
      <c r="A239" s="236"/>
      <c r="B239" s="223"/>
      <c r="C239" s="225" t="s">
        <v>108</v>
      </c>
      <c r="D239" s="10" t="s">
        <v>40</v>
      </c>
      <c r="E239" s="19"/>
      <c r="F239" s="19"/>
      <c r="G239" s="19"/>
      <c r="H239" s="19"/>
      <c r="I239" s="19"/>
      <c r="J239" s="19"/>
      <c r="K239" s="19"/>
      <c r="L239" s="19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100"/>
      <c r="AE239" s="101"/>
      <c r="AG239" s="124">
        <f>+SUMIF($M$1:$AB$1,"REAL",M239:AB239)</f>
        <v>0</v>
      </c>
      <c r="AJ239" s="36"/>
      <c r="AK239" s="36"/>
      <c r="AL239" s="36"/>
      <c r="AM239" s="36"/>
      <c r="AN239" s="36"/>
      <c r="AO239" s="36"/>
      <c r="AP239" s="36"/>
      <c r="AQ239" s="36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49"/>
      <c r="BI239" s="50"/>
    </row>
    <row r="240" spans="1:61">
      <c r="A240" s="236"/>
      <c r="B240" s="223"/>
      <c r="C240" s="225"/>
      <c r="D240" s="11" t="s">
        <v>88</v>
      </c>
      <c r="E240" s="34"/>
      <c r="F240" s="34"/>
      <c r="G240" s="34"/>
      <c r="H240" s="34"/>
      <c r="I240" s="34"/>
      <c r="J240" s="34"/>
      <c r="K240" s="34"/>
      <c r="L240" s="34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102"/>
      <c r="AE240" s="103"/>
      <c r="AG240" s="124">
        <f>+SUMIF($M$1:$AB$1,"REAL",M240:AB240)</f>
        <v>0</v>
      </c>
      <c r="AJ240" s="36"/>
      <c r="AK240" s="36"/>
      <c r="AL240" s="36"/>
      <c r="AM240" s="36"/>
      <c r="AN240" s="36"/>
      <c r="AO240" s="36"/>
      <c r="AP240" s="36"/>
      <c r="AQ240" s="36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49"/>
      <c r="BI240" s="50"/>
    </row>
    <row r="241" spans="1:61">
      <c r="A241" s="236"/>
      <c r="B241" s="223"/>
      <c r="C241" s="225"/>
      <c r="D241" s="12" t="s">
        <v>110</v>
      </c>
      <c r="E241" s="35"/>
      <c r="F241" s="35"/>
      <c r="G241" s="35"/>
      <c r="H241" s="35"/>
      <c r="I241" s="35"/>
      <c r="J241" s="35"/>
      <c r="K241" s="35"/>
      <c r="L241" s="35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104"/>
      <c r="AE241" s="105"/>
      <c r="AJ241" s="36"/>
      <c r="AK241" s="36"/>
      <c r="AL241" s="36"/>
      <c r="AM241" s="36"/>
      <c r="AN241" s="36"/>
      <c r="AO241" s="36"/>
      <c r="AP241" s="36"/>
      <c r="AQ241" s="36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49"/>
      <c r="BI241" s="50"/>
    </row>
    <row r="242" spans="1:61">
      <c r="A242" s="236"/>
      <c r="B242" s="223"/>
      <c r="C242" s="225"/>
      <c r="D242" s="12" t="s">
        <v>111</v>
      </c>
      <c r="E242" s="35"/>
      <c r="F242" s="35"/>
      <c r="G242" s="35"/>
      <c r="H242" s="35"/>
      <c r="I242" s="35"/>
      <c r="J242" s="35"/>
      <c r="K242" s="35"/>
      <c r="L242" s="35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104"/>
      <c r="AE242" s="105"/>
      <c r="AJ242" s="36"/>
      <c r="AK242" s="36"/>
      <c r="AL242" s="36"/>
      <c r="AM242" s="36"/>
      <c r="AN242" s="36"/>
      <c r="AO242" s="36"/>
      <c r="AP242" s="36"/>
      <c r="AQ242" s="36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49"/>
      <c r="BI242" s="50"/>
    </row>
    <row r="243" spans="1:61">
      <c r="A243" s="236"/>
      <c r="B243" s="223"/>
      <c r="C243" s="225"/>
      <c r="D243" s="12" t="s">
        <v>112</v>
      </c>
      <c r="E243" s="35"/>
      <c r="F243" s="35"/>
      <c r="G243" s="35"/>
      <c r="H243" s="35"/>
      <c r="I243" s="35"/>
      <c r="J243" s="35"/>
      <c r="K243" s="35"/>
      <c r="L243" s="35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104"/>
      <c r="AE243" s="105"/>
      <c r="AJ243" s="36"/>
      <c r="AK243" s="36"/>
      <c r="AL243" s="36"/>
      <c r="AM243" s="36"/>
      <c r="AN243" s="36"/>
      <c r="AO243" s="36"/>
      <c r="AP243" s="36"/>
      <c r="AQ243" s="36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49"/>
      <c r="BI243" s="50"/>
    </row>
    <row r="244" spans="1:61">
      <c r="A244" s="236"/>
      <c r="B244" s="223"/>
      <c r="C244" s="225"/>
      <c r="D244" s="13" t="s">
        <v>90</v>
      </c>
      <c r="E244" s="36"/>
      <c r="F244" s="36"/>
      <c r="G244" s="36"/>
      <c r="H244" s="36"/>
      <c r="I244" s="36"/>
      <c r="J244" s="36"/>
      <c r="K244" s="36"/>
      <c r="L244" s="36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J244" s="36"/>
      <c r="AK244" s="36"/>
      <c r="AL244" s="36"/>
      <c r="AM244" s="36"/>
      <c r="AN244" s="36"/>
      <c r="AO244" s="36"/>
      <c r="AP244" s="36"/>
      <c r="AQ244" s="36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49"/>
      <c r="BI244" s="50"/>
    </row>
    <row r="245" spans="1:61">
      <c r="A245" s="236"/>
      <c r="B245" s="223"/>
      <c r="C245" s="225" t="s">
        <v>109</v>
      </c>
      <c r="D245" s="10" t="s">
        <v>40</v>
      </c>
      <c r="E245" s="19"/>
      <c r="F245" s="19"/>
      <c r="G245" s="19"/>
      <c r="H245" s="19"/>
      <c r="I245" s="19"/>
      <c r="J245" s="19"/>
      <c r="K245" s="19"/>
      <c r="L245" s="19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100"/>
      <c r="AE245" s="101"/>
      <c r="AG245" s="124">
        <f>+SUMIF($M$1:$AB$1,"REAL",M245:AB245)</f>
        <v>0</v>
      </c>
      <c r="AJ245" s="36"/>
      <c r="AK245" s="36"/>
      <c r="AL245" s="36"/>
      <c r="AM245" s="36"/>
      <c r="AN245" s="36"/>
      <c r="AO245" s="36"/>
      <c r="AP245" s="36"/>
      <c r="AQ245" s="36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49"/>
      <c r="BI245" s="50"/>
    </row>
    <row r="246" spans="1:61">
      <c r="A246" s="236"/>
      <c r="B246" s="223"/>
      <c r="C246" s="225"/>
      <c r="D246" s="11" t="s">
        <v>88</v>
      </c>
      <c r="E246" s="34"/>
      <c r="F246" s="34"/>
      <c r="G246" s="34"/>
      <c r="H246" s="34"/>
      <c r="I246" s="34"/>
      <c r="J246" s="34"/>
      <c r="K246" s="34"/>
      <c r="L246" s="34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102"/>
      <c r="AE246" s="103"/>
      <c r="AG246" s="124">
        <f>+SUMIF($M$1:$AB$1,"REAL",M246:AB246)</f>
        <v>0</v>
      </c>
      <c r="AJ246" s="36"/>
      <c r="AK246" s="36"/>
      <c r="AL246" s="36"/>
      <c r="AM246" s="36"/>
      <c r="AN246" s="36"/>
      <c r="AO246" s="36"/>
      <c r="AP246" s="36"/>
      <c r="AQ246" s="36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49"/>
      <c r="BI246" s="50"/>
    </row>
    <row r="247" spans="1:61">
      <c r="A247" s="236"/>
      <c r="B247" s="223"/>
      <c r="C247" s="225"/>
      <c r="D247" s="12" t="s">
        <v>113</v>
      </c>
      <c r="E247" s="35"/>
      <c r="F247" s="35"/>
      <c r="G247" s="35"/>
      <c r="H247" s="35"/>
      <c r="I247" s="35"/>
      <c r="J247" s="35"/>
      <c r="K247" s="35"/>
      <c r="L247" s="35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104"/>
      <c r="AE247" s="105"/>
      <c r="AJ247" s="36"/>
      <c r="AK247" s="36"/>
      <c r="AL247" s="36"/>
      <c r="AM247" s="36"/>
      <c r="AN247" s="36"/>
      <c r="AO247" s="36"/>
      <c r="AP247" s="36"/>
      <c r="AQ247" s="36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49"/>
      <c r="BI247" s="50"/>
    </row>
    <row r="248" spans="1:61">
      <c r="A248" s="236"/>
      <c r="B248" s="223"/>
      <c r="C248" s="225"/>
      <c r="D248" s="12" t="s">
        <v>114</v>
      </c>
      <c r="E248" s="35"/>
      <c r="F248" s="35"/>
      <c r="G248" s="35"/>
      <c r="H248" s="35"/>
      <c r="I248" s="35"/>
      <c r="J248" s="35"/>
      <c r="K248" s="35"/>
      <c r="L248" s="35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104"/>
      <c r="AE248" s="105"/>
      <c r="AJ248" s="36"/>
      <c r="AK248" s="36"/>
      <c r="AL248" s="36"/>
      <c r="AM248" s="36"/>
      <c r="AN248" s="36"/>
      <c r="AO248" s="36"/>
      <c r="AP248" s="36"/>
      <c r="AQ248" s="36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49"/>
      <c r="BI248" s="50"/>
    </row>
    <row r="249" spans="1:61">
      <c r="A249" s="236"/>
      <c r="B249" s="223"/>
      <c r="C249" s="225"/>
      <c r="D249" s="12" t="s">
        <v>115</v>
      </c>
      <c r="E249" s="35"/>
      <c r="F249" s="35"/>
      <c r="G249" s="35"/>
      <c r="H249" s="35"/>
      <c r="I249" s="35"/>
      <c r="J249" s="35"/>
      <c r="K249" s="35"/>
      <c r="L249" s="35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104"/>
      <c r="AE249" s="105"/>
      <c r="AJ249" s="36"/>
      <c r="AK249" s="36"/>
      <c r="AL249" s="36"/>
      <c r="AM249" s="36"/>
      <c r="AN249" s="36"/>
      <c r="AO249" s="36"/>
      <c r="AP249" s="36"/>
      <c r="AQ249" s="36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49"/>
      <c r="BI249" s="50"/>
    </row>
    <row r="250" spans="1:61">
      <c r="A250" s="236"/>
      <c r="B250" s="224"/>
      <c r="C250" s="225"/>
      <c r="D250" s="13" t="s">
        <v>90</v>
      </c>
      <c r="E250" s="36"/>
      <c r="F250" s="36"/>
      <c r="G250" s="36"/>
      <c r="H250" s="36"/>
      <c r="I250" s="36"/>
      <c r="J250" s="36"/>
      <c r="K250" s="36"/>
      <c r="L250" s="36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J250" s="36"/>
      <c r="AK250" s="36"/>
      <c r="AL250" s="36"/>
      <c r="AM250" s="36"/>
      <c r="AN250" s="36"/>
      <c r="AO250" s="36"/>
      <c r="AP250" s="36"/>
      <c r="AQ250" s="36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49"/>
      <c r="BI250" s="50"/>
    </row>
    <row r="251" spans="1:61" ht="15" customHeight="1">
      <c r="A251" s="236"/>
      <c r="B251" s="226" t="s">
        <v>38</v>
      </c>
      <c r="C251" s="225" t="s">
        <v>61</v>
      </c>
      <c r="D251" s="10" t="s">
        <v>40</v>
      </c>
      <c r="E251" s="19"/>
      <c r="F251" s="19"/>
      <c r="G251" s="19"/>
      <c r="H251" s="19"/>
      <c r="I251" s="19"/>
      <c r="J251" s="19"/>
      <c r="K251" s="19"/>
      <c r="L251" s="19"/>
      <c r="M251" s="97">
        <f>+ALTAS!P284-BAJAS!O229+MIG_IN!O251-MIG_OUT!O226</f>
        <v>0</v>
      </c>
      <c r="N251" s="97">
        <f>+ALTAS!Q284-BAJAS!P251+MIG_IN!P251-MIG_OUT!P251</f>
        <v>2</v>
      </c>
      <c r="O251" s="97">
        <f>+ALTAS!R284-BAJAS!Q251+MIG_IN!Q251-MIG_OUT!Q251</f>
        <v>1</v>
      </c>
      <c r="P251" s="97">
        <f>+ALTAS!S284-BAJAS!R251+MIG_IN!R251-MIG_OUT!R251</f>
        <v>3</v>
      </c>
      <c r="Q251" s="97">
        <f>+ALTAS!T284-BAJAS!S251+MIG_IN!S251-MIG_OUT!S251</f>
        <v>0</v>
      </c>
      <c r="R251" s="97">
        <f>+ALTAS!U284-BAJAS!T251+MIG_IN!T251-MIG_OUT!T251</f>
        <v>4</v>
      </c>
      <c r="S251" s="97">
        <f>+ALTAS!V284-BAJAS!U251+MIG_IN!U251-MIG_OUT!U251</f>
        <v>0</v>
      </c>
      <c r="T251" s="97">
        <f>+ALTAS!W284-BAJAS!V251+MIG_IN!V251-MIG_OUT!V251</f>
        <v>-1</v>
      </c>
      <c r="U251" s="97">
        <f>+ALTAS!X284-BAJAS!W251+MIG_IN!W251-MIG_OUT!W251</f>
        <v>0</v>
      </c>
      <c r="V251" s="97">
        <f>+ALTAS!Y284-BAJAS!X251+MIG_IN!X251-MIG_OUT!X251</f>
        <v>0</v>
      </c>
      <c r="W251" s="97">
        <f>+ALTAS!Z284-BAJAS!Y251+MIG_IN!Y251-MIG_OUT!Y251</f>
        <v>0</v>
      </c>
      <c r="X251" s="97">
        <f>+ALTAS!AA284-BAJAS!Z251+MIG_IN!Z251-MIG_OUT!Z251</f>
        <v>0</v>
      </c>
      <c r="Y251" s="97">
        <f>+ALTAS!AB284-BAJAS!AA251+MIG_IN!AA251-MIG_OUT!AA251</f>
        <v>1</v>
      </c>
      <c r="Z251" s="97">
        <f>+ALTAS!AC284-BAJAS!AB251+MIG_IN!AB251-MIG_OUT!AB251</f>
        <v>0</v>
      </c>
      <c r="AA251" s="97">
        <f>+ALTAS!AD284-BAJAS!AC251+MIG_IN!AC251-MIG_OUT!AC251</f>
        <v>0</v>
      </c>
      <c r="AB251" s="97">
        <f>+ALTAS!AE284-BAJAS!AD251+MIG_IN!AD251-MIG_OUT!AD251</f>
        <v>0</v>
      </c>
      <c r="AC251" s="97">
        <f>+ALTAS!AF284-BAJAS!AE251+MIG_IN!AE251-MIG_OUT!AE251</f>
        <v>1</v>
      </c>
      <c r="AD251" s="100">
        <f t="shared" ref="AD251:AD252" si="168">+SUM(E251:P251)</f>
        <v>6</v>
      </c>
      <c r="AE251" s="101">
        <f t="shared" ref="AE251:AE252" si="169">+SUM(Q251:AB251)</f>
        <v>4</v>
      </c>
      <c r="AG251" s="124">
        <f>+SUMIF($M$1:$AB$1,"REAL",M251:AB251)</f>
        <v>10</v>
      </c>
      <c r="AJ251" s="19"/>
      <c r="AK251" s="19"/>
      <c r="AL251" s="19"/>
      <c r="AM251" s="19"/>
      <c r="AN251" s="19"/>
      <c r="AO251" s="19"/>
      <c r="AP251" s="19"/>
      <c r="AQ251" s="19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44"/>
      <c r="BI251" s="59"/>
    </row>
    <row r="252" spans="1:61">
      <c r="A252" s="236"/>
      <c r="B252" s="226"/>
      <c r="C252" s="225"/>
      <c r="D252" s="11" t="s">
        <v>88</v>
      </c>
      <c r="E252" s="34"/>
      <c r="F252" s="34"/>
      <c r="G252" s="34"/>
      <c r="H252" s="34"/>
      <c r="I252" s="34"/>
      <c r="J252" s="34"/>
      <c r="K252" s="34"/>
      <c r="L252" s="34"/>
      <c r="M252" s="98">
        <f>+ALTAS!P285-BAJAS!O230+MIG_IN!O252-MIG_OUT!O227</f>
        <v>0</v>
      </c>
      <c r="N252" s="98">
        <f>+ALTAS!Q285-BAJAS!P252+MIG_IN!P252-MIG_OUT!P252</f>
        <v>2</v>
      </c>
      <c r="O252" s="98">
        <f>+ALTAS!R285-BAJAS!Q252+MIG_IN!Q252-MIG_OUT!Q252</f>
        <v>1</v>
      </c>
      <c r="P252" s="98">
        <f>+ALTAS!S285-BAJAS!R252+MIG_IN!R252-MIG_OUT!R252</f>
        <v>3</v>
      </c>
      <c r="Q252" s="98">
        <f>+ALTAS!T285-BAJAS!S252+MIG_IN!S252-MIG_OUT!S252</f>
        <v>2</v>
      </c>
      <c r="R252" s="98">
        <f>+ALTAS!U285-BAJAS!T252+MIG_IN!T252-MIG_OUT!T252</f>
        <v>7</v>
      </c>
      <c r="S252" s="98">
        <f>+ALTAS!V285-BAJAS!U252+MIG_IN!U252-MIG_OUT!U252</f>
        <v>0</v>
      </c>
      <c r="T252" s="98">
        <f>+ALTAS!W285-BAJAS!V252+MIG_IN!V252-MIG_OUT!V252</f>
        <v>-1</v>
      </c>
      <c r="U252" s="98">
        <f>+ALTAS!X285-BAJAS!W252+MIG_IN!W252-MIG_OUT!W252</f>
        <v>0</v>
      </c>
      <c r="V252" s="98">
        <f>+ALTAS!Y285-BAJAS!X252+MIG_IN!X252-MIG_OUT!X252</f>
        <v>0</v>
      </c>
      <c r="W252" s="98">
        <f>+ALTAS!Z285-BAJAS!Y252+MIG_IN!Y252-MIG_OUT!Y252</f>
        <v>0</v>
      </c>
      <c r="X252" s="98">
        <f>+ALTAS!AA285-BAJAS!Z252+MIG_IN!Z252-MIG_OUT!Z252</f>
        <v>0</v>
      </c>
      <c r="Y252" s="98">
        <f>+ALTAS!AB285-BAJAS!AA252+MIG_IN!AA252-MIG_OUT!AA252</f>
        <v>3</v>
      </c>
      <c r="Z252" s="98">
        <f>+ALTAS!AC285-BAJAS!AB252+MIG_IN!AB252-MIG_OUT!AB252</f>
        <v>0</v>
      </c>
      <c r="AA252" s="98">
        <f>+ALTAS!AD285-BAJAS!AC252+MIG_IN!AC252-MIG_OUT!AC252</f>
        <v>0</v>
      </c>
      <c r="AB252" s="98">
        <f>+ALTAS!AE285-BAJAS!AD252+MIG_IN!AD252-MIG_OUT!AD252</f>
        <v>0</v>
      </c>
      <c r="AC252" s="98">
        <f>+ALTAS!AF285-BAJAS!AE252+MIG_IN!AE252-MIG_OUT!AE252</f>
        <v>1</v>
      </c>
      <c r="AD252" s="102">
        <f t="shared" si="168"/>
        <v>6</v>
      </c>
      <c r="AE252" s="103">
        <f t="shared" si="169"/>
        <v>11</v>
      </c>
      <c r="AG252" s="124">
        <f>+SUMIF($M$1:$AB$1,"REAL",M252:AB252)</f>
        <v>17</v>
      </c>
      <c r="AJ252" s="34"/>
      <c r="AK252" s="34"/>
      <c r="AL252" s="34"/>
      <c r="AM252" s="34"/>
      <c r="AN252" s="34"/>
      <c r="AO252" s="34"/>
      <c r="AP252" s="34"/>
      <c r="AQ252" s="34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45"/>
      <c r="BI252" s="46"/>
    </row>
    <row r="253" spans="1:61">
      <c r="A253" s="236"/>
      <c r="B253" s="226"/>
      <c r="C253" s="225"/>
      <c r="D253" s="13" t="s">
        <v>90</v>
      </c>
      <c r="E253" s="36"/>
      <c r="F253" s="36"/>
      <c r="G253" s="36"/>
      <c r="H253" s="36"/>
      <c r="I253" s="36"/>
      <c r="J253" s="36"/>
      <c r="K253" s="36"/>
      <c r="L253" s="36"/>
      <c r="M253" s="36" t="str">
        <f t="shared" ref="M253:AE253" si="170">+IFERROR(M252/M251,"")</f>
        <v/>
      </c>
      <c r="N253" s="36">
        <f t="shared" si="170"/>
        <v>1</v>
      </c>
      <c r="O253" s="36">
        <f t="shared" si="170"/>
        <v>1</v>
      </c>
      <c r="P253" s="36">
        <f t="shared" si="170"/>
        <v>1</v>
      </c>
      <c r="Q253" s="36" t="str">
        <f t="shared" si="170"/>
        <v/>
      </c>
      <c r="R253" s="36">
        <f t="shared" si="170"/>
        <v>1.75</v>
      </c>
      <c r="S253" s="36" t="str">
        <f t="shared" si="170"/>
        <v/>
      </c>
      <c r="T253" s="36">
        <f t="shared" si="170"/>
        <v>1</v>
      </c>
      <c r="U253" s="36" t="str">
        <f t="shared" si="170"/>
        <v/>
      </c>
      <c r="V253" s="36" t="str">
        <f t="shared" si="170"/>
        <v/>
      </c>
      <c r="W253" s="36" t="str">
        <f t="shared" ref="W253" si="171">+IFERROR(W252/W251,"")</f>
        <v/>
      </c>
      <c r="X253" s="36" t="str">
        <f t="shared" si="170"/>
        <v/>
      </c>
      <c r="Y253" s="36">
        <f t="shared" si="170"/>
        <v>3</v>
      </c>
      <c r="Z253" s="36" t="str">
        <f t="shared" si="170"/>
        <v/>
      </c>
      <c r="AA253" s="36" t="str">
        <f t="shared" si="170"/>
        <v/>
      </c>
      <c r="AB253" s="36" t="str">
        <f t="shared" si="170"/>
        <v/>
      </c>
      <c r="AC253" s="36">
        <f t="shared" ref="AC253" si="172">+IFERROR(AC252/AC251,"")</f>
        <v>1</v>
      </c>
      <c r="AD253" s="53">
        <f t="shared" si="170"/>
        <v>1</v>
      </c>
      <c r="AE253" s="54">
        <f t="shared" si="170"/>
        <v>2.75</v>
      </c>
      <c r="AJ253" s="36"/>
      <c r="AK253" s="36"/>
      <c r="AL253" s="36"/>
      <c r="AM253" s="36"/>
      <c r="AN253" s="36"/>
      <c r="AO253" s="36"/>
      <c r="AP253" s="36"/>
      <c r="AQ253" s="36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53"/>
      <c r="BI253" s="54"/>
    </row>
    <row r="254" spans="1:61" ht="15" customHeight="1">
      <c r="A254" s="236"/>
      <c r="B254" s="226"/>
      <c r="C254" s="225" t="s">
        <v>62</v>
      </c>
      <c r="D254" s="10" t="s">
        <v>40</v>
      </c>
      <c r="E254" s="19"/>
      <c r="F254" s="19"/>
      <c r="G254" s="19"/>
      <c r="H254" s="19"/>
      <c r="I254" s="19"/>
      <c r="J254" s="19"/>
      <c r="K254" s="19"/>
      <c r="L254" s="19"/>
      <c r="M254" s="97">
        <f>+ALTAS!P287-BAJAS!O232+MIG_IN!O254-MIG_OUT!O229</f>
        <v>0</v>
      </c>
      <c r="N254" s="97">
        <f>+ALTAS!Q287-BAJAS!P254+MIG_IN!P254-MIG_OUT!P254</f>
        <v>0</v>
      </c>
      <c r="O254" s="97">
        <f>+ALTAS!R287-BAJAS!Q254+MIG_IN!Q254-MIG_OUT!Q254</f>
        <v>0</v>
      </c>
      <c r="P254" s="97">
        <f>+ALTAS!S287-BAJAS!R254+MIG_IN!R254-MIG_OUT!R254</f>
        <v>0</v>
      </c>
      <c r="Q254" s="97">
        <f>+ALTAS!T287-BAJAS!S254+MIG_IN!S254-MIG_OUT!S254</f>
        <v>0</v>
      </c>
      <c r="R254" s="97">
        <f>+ALTAS!U287-BAJAS!T254+MIG_IN!T254-MIG_OUT!T254</f>
        <v>0</v>
      </c>
      <c r="S254" s="97">
        <f>+ALTAS!V287-BAJAS!U254+MIG_IN!U254-MIG_OUT!U254</f>
        <v>0</v>
      </c>
      <c r="T254" s="97">
        <f>+ALTAS!W287-BAJAS!V254+MIG_IN!V254-MIG_OUT!V254</f>
        <v>0</v>
      </c>
      <c r="U254" s="97">
        <f>+ALTAS!X287-BAJAS!W254+MIG_IN!W254-MIG_OUT!W254</f>
        <v>0</v>
      </c>
      <c r="V254" s="97">
        <f>+ALTAS!Y287-BAJAS!X254+MIG_IN!X254-MIG_OUT!X254</f>
        <v>0</v>
      </c>
      <c r="W254" s="97">
        <f>+ALTAS!Z287-BAJAS!Y254+MIG_IN!Y254-MIG_OUT!Y254</f>
        <v>0</v>
      </c>
      <c r="X254" s="97">
        <f>+ALTAS!AA287-BAJAS!Z254+MIG_IN!Z254-MIG_OUT!Z254</f>
        <v>0</v>
      </c>
      <c r="Y254" s="97">
        <f>+ALTAS!AB287-BAJAS!AA254+MIG_IN!AA254-MIG_OUT!AA254</f>
        <v>0</v>
      </c>
      <c r="Z254" s="97">
        <f>+ALTAS!AC287-BAJAS!AB254+MIG_IN!AB254-MIG_OUT!AB254</f>
        <v>0</v>
      </c>
      <c r="AA254" s="97">
        <f>+ALTAS!AD287-BAJAS!AC254+MIG_IN!AC254-MIG_OUT!AC254</f>
        <v>0</v>
      </c>
      <c r="AB254" s="97">
        <f>+ALTAS!AE287-BAJAS!AD254+MIG_IN!AD254-MIG_OUT!AD254</f>
        <v>0</v>
      </c>
      <c r="AC254" s="97">
        <f>+ALTAS!AF287-BAJAS!AE254+MIG_IN!AE254-MIG_OUT!AE254</f>
        <v>0</v>
      </c>
      <c r="AD254" s="100">
        <f t="shared" ref="AD254:AD255" si="173">+SUM(E254:P254)</f>
        <v>0</v>
      </c>
      <c r="AE254" s="101">
        <f t="shared" ref="AE254:AE255" si="174">+SUM(Q254:AB254)</f>
        <v>0</v>
      </c>
      <c r="AG254" s="124">
        <f>+SUMIF($M$1:$AB$1,"REAL",M254:AB254)</f>
        <v>0</v>
      </c>
      <c r="AJ254" s="19"/>
      <c r="AK254" s="19"/>
      <c r="AL254" s="19"/>
      <c r="AM254" s="19"/>
      <c r="AN254" s="19"/>
      <c r="AO254" s="19"/>
      <c r="AP254" s="19"/>
      <c r="AQ254" s="19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44"/>
      <c r="BI254" s="59"/>
    </row>
    <row r="255" spans="1:61">
      <c r="A255" s="236"/>
      <c r="B255" s="226"/>
      <c r="C255" s="225"/>
      <c r="D255" s="11" t="s">
        <v>88</v>
      </c>
      <c r="E255" s="34"/>
      <c r="F255" s="34"/>
      <c r="G255" s="34"/>
      <c r="H255" s="34"/>
      <c r="I255" s="34"/>
      <c r="J255" s="34"/>
      <c r="K255" s="34"/>
      <c r="L255" s="34"/>
      <c r="M255" s="98">
        <f>+ALTAS!P288-BAJAS!O233+MIG_IN!O255-MIG_OUT!O230</f>
        <v>0</v>
      </c>
      <c r="N255" s="98">
        <f>+ALTAS!Q288-BAJAS!P255+MIG_IN!P255-MIG_OUT!P255</f>
        <v>0</v>
      </c>
      <c r="O255" s="98">
        <f>+ALTAS!R288-BAJAS!Q255+MIG_IN!Q255-MIG_OUT!Q255</f>
        <v>0</v>
      </c>
      <c r="P255" s="98">
        <f>+ALTAS!S288-BAJAS!R255+MIG_IN!R255-MIG_OUT!R255</f>
        <v>0</v>
      </c>
      <c r="Q255" s="98">
        <f>+ALTAS!T288-BAJAS!S255+MIG_IN!S255-MIG_OUT!S255</f>
        <v>0</v>
      </c>
      <c r="R255" s="98">
        <f>+ALTAS!U288-BAJAS!T255+MIG_IN!T255-MIG_OUT!T255</f>
        <v>0</v>
      </c>
      <c r="S255" s="98">
        <f>+ALTAS!V288-BAJAS!U255+MIG_IN!U255-MIG_OUT!U255</f>
        <v>0</v>
      </c>
      <c r="T255" s="98">
        <f>+ALTAS!W288-BAJAS!V255+MIG_IN!V255-MIG_OUT!V255</f>
        <v>0</v>
      </c>
      <c r="U255" s="98">
        <f>+ALTAS!X288-BAJAS!W255+MIG_IN!W255-MIG_OUT!W255</f>
        <v>0</v>
      </c>
      <c r="V255" s="98">
        <f>+ALTAS!Y288-BAJAS!X255+MIG_IN!X255-MIG_OUT!X255</f>
        <v>0</v>
      </c>
      <c r="W255" s="98">
        <f>+ALTAS!Z288-BAJAS!Y255+MIG_IN!Y255-MIG_OUT!Y255</f>
        <v>0</v>
      </c>
      <c r="X255" s="98">
        <f>+ALTAS!AA288-BAJAS!Z255+MIG_IN!Z255-MIG_OUT!Z255</f>
        <v>0</v>
      </c>
      <c r="Y255" s="98">
        <f>+ALTAS!AB288-BAJAS!AA255+MIG_IN!AA255-MIG_OUT!AA255</f>
        <v>0</v>
      </c>
      <c r="Z255" s="98">
        <f>+ALTAS!AC288-BAJAS!AB255+MIG_IN!AB255-MIG_OUT!AB255</f>
        <v>0</v>
      </c>
      <c r="AA255" s="98">
        <f>+ALTAS!AD288-BAJAS!AC255+MIG_IN!AC255-MIG_OUT!AC255</f>
        <v>0</v>
      </c>
      <c r="AB255" s="98">
        <f>+ALTAS!AE288-BAJAS!AD255+MIG_IN!AD255-MIG_OUT!AD255</f>
        <v>0</v>
      </c>
      <c r="AC255" s="98">
        <f>+ALTAS!AF288-BAJAS!AE255+MIG_IN!AE255-MIG_OUT!AE255</f>
        <v>0</v>
      </c>
      <c r="AD255" s="102">
        <f t="shared" si="173"/>
        <v>0</v>
      </c>
      <c r="AE255" s="103">
        <f t="shared" si="174"/>
        <v>0</v>
      </c>
      <c r="AG255" s="124">
        <f>+SUMIF($M$1:$AB$1,"REAL",M255:AB255)</f>
        <v>0</v>
      </c>
      <c r="AJ255" s="34"/>
      <c r="AK255" s="34"/>
      <c r="AL255" s="34"/>
      <c r="AM255" s="34"/>
      <c r="AN255" s="34"/>
      <c r="AO255" s="34"/>
      <c r="AP255" s="34"/>
      <c r="AQ255" s="34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45"/>
      <c r="BI255" s="46"/>
    </row>
    <row r="256" spans="1:61">
      <c r="A256" s="236"/>
      <c r="B256" s="226"/>
      <c r="C256" s="225"/>
      <c r="D256" s="13" t="s">
        <v>90</v>
      </c>
      <c r="E256" s="36"/>
      <c r="F256" s="36"/>
      <c r="G256" s="36"/>
      <c r="H256" s="36"/>
      <c r="I256" s="36"/>
      <c r="J256" s="36"/>
      <c r="K256" s="36"/>
      <c r="L256" s="36"/>
      <c r="M256" s="36" t="str">
        <f t="shared" ref="M256:AE256" si="175">+IFERROR(M255/M254,"")</f>
        <v/>
      </c>
      <c r="N256" s="36" t="str">
        <f t="shared" si="175"/>
        <v/>
      </c>
      <c r="O256" s="36" t="str">
        <f t="shared" si="175"/>
        <v/>
      </c>
      <c r="P256" s="36" t="str">
        <f t="shared" si="175"/>
        <v/>
      </c>
      <c r="Q256" s="36" t="str">
        <f t="shared" si="175"/>
        <v/>
      </c>
      <c r="R256" s="36" t="str">
        <f t="shared" si="175"/>
        <v/>
      </c>
      <c r="S256" s="36" t="str">
        <f t="shared" si="175"/>
        <v/>
      </c>
      <c r="T256" s="36" t="str">
        <f t="shared" si="175"/>
        <v/>
      </c>
      <c r="U256" s="36" t="str">
        <f t="shared" si="175"/>
        <v/>
      </c>
      <c r="V256" s="36" t="str">
        <f t="shared" si="175"/>
        <v/>
      </c>
      <c r="W256" s="36" t="str">
        <f t="shared" ref="W256" si="176">+IFERROR(W255/W254,"")</f>
        <v/>
      </c>
      <c r="X256" s="36" t="str">
        <f t="shared" si="175"/>
        <v/>
      </c>
      <c r="Y256" s="36" t="str">
        <f t="shared" si="175"/>
        <v/>
      </c>
      <c r="Z256" s="36" t="str">
        <f t="shared" si="175"/>
        <v/>
      </c>
      <c r="AA256" s="36" t="str">
        <f t="shared" si="175"/>
        <v/>
      </c>
      <c r="AB256" s="36" t="str">
        <f t="shared" si="175"/>
        <v/>
      </c>
      <c r="AC256" s="36" t="str">
        <f t="shared" ref="AC256" si="177">+IFERROR(AC255/AC254,"")</f>
        <v/>
      </c>
      <c r="AD256" s="49" t="str">
        <f t="shared" si="175"/>
        <v/>
      </c>
      <c r="AE256" s="50" t="str">
        <f t="shared" si="175"/>
        <v/>
      </c>
      <c r="AJ256" s="36"/>
      <c r="AK256" s="36"/>
      <c r="AL256" s="36"/>
      <c r="AM256" s="36"/>
      <c r="AN256" s="36"/>
      <c r="AO256" s="36"/>
      <c r="AP256" s="36"/>
      <c r="AQ256" s="36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49"/>
      <c r="BI256" s="50"/>
    </row>
    <row r="257" spans="1:61" ht="15" customHeight="1">
      <c r="A257" s="236"/>
      <c r="B257" s="226"/>
      <c r="C257" s="225" t="s">
        <v>72</v>
      </c>
      <c r="D257" s="10" t="s">
        <v>40</v>
      </c>
      <c r="E257" s="19"/>
      <c r="F257" s="19"/>
      <c r="G257" s="19"/>
      <c r="H257" s="19"/>
      <c r="I257" s="19"/>
      <c r="J257" s="19"/>
      <c r="K257" s="19"/>
      <c r="L257" s="19"/>
      <c r="M257" s="97">
        <f>+ALTAS!P290-BAJAS!O235+MIG_IN!O257-MIG_OUT!O232</f>
        <v>0</v>
      </c>
      <c r="N257" s="97">
        <f>+ALTAS!Q290-BAJAS!P257+MIG_IN!P257-MIG_OUT!P257</f>
        <v>0</v>
      </c>
      <c r="O257" s="97">
        <f>+ALTAS!R290-BAJAS!Q257+MIG_IN!Q257-MIG_OUT!Q257</f>
        <v>0</v>
      </c>
      <c r="P257" s="97">
        <f>+ALTAS!S290-BAJAS!R257+MIG_IN!R257-MIG_OUT!R257</f>
        <v>0</v>
      </c>
      <c r="Q257" s="97">
        <f>+ALTAS!T290-BAJAS!S257+MIG_IN!S257-MIG_OUT!S257</f>
        <v>0</v>
      </c>
      <c r="R257" s="97">
        <f>+ALTAS!U290-BAJAS!T257+MIG_IN!T257-MIG_OUT!T257</f>
        <v>0</v>
      </c>
      <c r="S257" s="97">
        <f>+ALTAS!V290-BAJAS!U257+MIG_IN!U257-MIG_OUT!U257</f>
        <v>0</v>
      </c>
      <c r="T257" s="97">
        <f>+ALTAS!W290-BAJAS!V257+MIG_IN!V257-MIG_OUT!V257</f>
        <v>0</v>
      </c>
      <c r="U257" s="97">
        <f>+ALTAS!X290-BAJAS!W257+MIG_IN!W257-MIG_OUT!W257</f>
        <v>0</v>
      </c>
      <c r="V257" s="97">
        <f>+ALTAS!Y290-BAJAS!X257+MIG_IN!X257-MIG_OUT!X257</f>
        <v>0</v>
      </c>
      <c r="W257" s="97">
        <f>+ALTAS!Z290-BAJAS!Y257+MIG_IN!Y257-MIG_OUT!Y257</f>
        <v>0</v>
      </c>
      <c r="X257" s="97">
        <f>+ALTAS!AA290-BAJAS!Z257+MIG_IN!Z257-MIG_OUT!Z257</f>
        <v>0</v>
      </c>
      <c r="Y257" s="97">
        <f>+ALTAS!AB290-BAJAS!AA257+MIG_IN!AA257-MIG_OUT!AA257</f>
        <v>0</v>
      </c>
      <c r="Z257" s="97">
        <f>+ALTAS!AC290-BAJAS!AB257+MIG_IN!AB257-MIG_OUT!AB257</f>
        <v>0</v>
      </c>
      <c r="AA257" s="97">
        <f>+ALTAS!AD290-BAJAS!AC257+MIG_IN!AC257-MIG_OUT!AC257</f>
        <v>0</v>
      </c>
      <c r="AB257" s="97">
        <f>+ALTAS!AE290-BAJAS!AD257+MIG_IN!AD257-MIG_OUT!AD257</f>
        <v>0</v>
      </c>
      <c r="AC257" s="97">
        <f>+ALTAS!AF290-BAJAS!AE257+MIG_IN!AE257-MIG_OUT!AE257</f>
        <v>0</v>
      </c>
      <c r="AD257" s="100">
        <f t="shared" ref="AD257:AD258" si="178">+SUM(E257:P257)</f>
        <v>0</v>
      </c>
      <c r="AE257" s="101">
        <f t="shared" ref="AE257:AE258" si="179">+SUM(Q257:AB257)</f>
        <v>0</v>
      </c>
      <c r="AG257" s="124">
        <f>+SUMIF($M$1:$AB$1,"REAL",M257:AB257)</f>
        <v>0</v>
      </c>
      <c r="AJ257" s="19"/>
      <c r="AK257" s="19"/>
      <c r="AL257" s="19"/>
      <c r="AM257" s="19"/>
      <c r="AN257" s="19"/>
      <c r="AO257" s="19"/>
      <c r="AP257" s="19"/>
      <c r="AQ257" s="19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44"/>
      <c r="BI257" s="59"/>
    </row>
    <row r="258" spans="1:61">
      <c r="A258" s="236"/>
      <c r="B258" s="226"/>
      <c r="C258" s="225"/>
      <c r="D258" s="11" t="s">
        <v>88</v>
      </c>
      <c r="E258" s="34"/>
      <c r="F258" s="34"/>
      <c r="G258" s="34"/>
      <c r="H258" s="34"/>
      <c r="I258" s="34"/>
      <c r="J258" s="34"/>
      <c r="K258" s="34"/>
      <c r="L258" s="34"/>
      <c r="M258" s="98">
        <f>+ALTAS!P291-BAJAS!O236+MIG_IN!O258-MIG_OUT!O233</f>
        <v>0</v>
      </c>
      <c r="N258" s="98">
        <f>+ALTAS!Q291-BAJAS!P258+MIG_IN!P258-MIG_OUT!P258</f>
        <v>0</v>
      </c>
      <c r="O258" s="98">
        <f>+ALTAS!R291-BAJAS!Q258+MIG_IN!Q258-MIG_OUT!Q258</f>
        <v>0</v>
      </c>
      <c r="P258" s="98">
        <f>+ALTAS!S291-BAJAS!R258+MIG_IN!R258-MIG_OUT!R258</f>
        <v>0</v>
      </c>
      <c r="Q258" s="98">
        <f>+ALTAS!T291-BAJAS!S258+MIG_IN!S258-MIG_OUT!S258</f>
        <v>0</v>
      </c>
      <c r="R258" s="98">
        <f>+ALTAS!U291-BAJAS!T258+MIG_IN!T258-MIG_OUT!T258</f>
        <v>0</v>
      </c>
      <c r="S258" s="98">
        <f>+ALTAS!V291-BAJAS!U258+MIG_IN!U258-MIG_OUT!U258</f>
        <v>0</v>
      </c>
      <c r="T258" s="98">
        <f>+ALTAS!W291-BAJAS!V258+MIG_IN!V258-MIG_OUT!V258</f>
        <v>0</v>
      </c>
      <c r="U258" s="98">
        <f>+ALTAS!X291-BAJAS!W258+MIG_IN!W258-MIG_OUT!W258</f>
        <v>0</v>
      </c>
      <c r="V258" s="98">
        <f>+ALTAS!Y291-BAJAS!X258+MIG_IN!X258-MIG_OUT!X258</f>
        <v>0</v>
      </c>
      <c r="W258" s="98">
        <f>+ALTAS!Z291-BAJAS!Y258+MIG_IN!Y258-MIG_OUT!Y258</f>
        <v>0</v>
      </c>
      <c r="X258" s="98">
        <f>+ALTAS!AA291-BAJAS!Z258+MIG_IN!Z258-MIG_OUT!Z258</f>
        <v>0</v>
      </c>
      <c r="Y258" s="98">
        <f>+ALTAS!AB291-BAJAS!AA258+MIG_IN!AA258-MIG_OUT!AA258</f>
        <v>0</v>
      </c>
      <c r="Z258" s="98">
        <f>+ALTAS!AC291-BAJAS!AB258+MIG_IN!AB258-MIG_OUT!AB258</f>
        <v>0</v>
      </c>
      <c r="AA258" s="98">
        <f>+ALTAS!AD291-BAJAS!AC258+MIG_IN!AC258-MIG_OUT!AC258</f>
        <v>0</v>
      </c>
      <c r="AB258" s="98">
        <f>+ALTAS!AE291-BAJAS!AD258+MIG_IN!AD258-MIG_OUT!AD258</f>
        <v>0</v>
      </c>
      <c r="AC258" s="98">
        <f>+ALTAS!AF291-BAJAS!AE258+MIG_IN!AE258-MIG_OUT!AE258</f>
        <v>0</v>
      </c>
      <c r="AD258" s="102">
        <f t="shared" si="178"/>
        <v>0</v>
      </c>
      <c r="AE258" s="103">
        <f t="shared" si="179"/>
        <v>0</v>
      </c>
      <c r="AG258" s="124">
        <f>+SUMIF($M$1:$AB$1,"REAL",M258:AB258)</f>
        <v>0</v>
      </c>
      <c r="AJ258" s="34"/>
      <c r="AK258" s="34"/>
      <c r="AL258" s="34"/>
      <c r="AM258" s="34"/>
      <c r="AN258" s="34"/>
      <c r="AO258" s="34"/>
      <c r="AP258" s="34"/>
      <c r="AQ258" s="34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45"/>
      <c r="BI258" s="46"/>
    </row>
    <row r="259" spans="1:61">
      <c r="A259" s="236"/>
      <c r="B259" s="226"/>
      <c r="C259" s="225"/>
      <c r="D259" s="13" t="s">
        <v>90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 t="str">
        <f t="shared" ref="N259:AE259" si="180">+IFERROR(N258/N257,"")</f>
        <v/>
      </c>
      <c r="O259" s="36" t="str">
        <f t="shared" si="180"/>
        <v/>
      </c>
      <c r="P259" s="36" t="str">
        <f t="shared" si="180"/>
        <v/>
      </c>
      <c r="Q259" s="36" t="str">
        <f t="shared" si="180"/>
        <v/>
      </c>
      <c r="R259" s="36" t="str">
        <f t="shared" si="180"/>
        <v/>
      </c>
      <c r="S259" s="36" t="str">
        <f t="shared" si="180"/>
        <v/>
      </c>
      <c r="T259" s="36" t="str">
        <f t="shared" si="180"/>
        <v/>
      </c>
      <c r="U259" s="36" t="str">
        <f t="shared" si="180"/>
        <v/>
      </c>
      <c r="V259" s="36" t="str">
        <f t="shared" si="180"/>
        <v/>
      </c>
      <c r="W259" s="36" t="str">
        <f t="shared" ref="W259" si="181">+IFERROR(W258/W257,"")</f>
        <v/>
      </c>
      <c r="X259" s="36" t="str">
        <f t="shared" si="180"/>
        <v/>
      </c>
      <c r="Y259" s="36" t="str">
        <f t="shared" si="180"/>
        <v/>
      </c>
      <c r="Z259" s="36" t="str">
        <f t="shared" si="180"/>
        <v/>
      </c>
      <c r="AA259" s="36" t="str">
        <f t="shared" si="180"/>
        <v/>
      </c>
      <c r="AB259" s="36" t="str">
        <f t="shared" si="180"/>
        <v/>
      </c>
      <c r="AC259" s="36" t="str">
        <f t="shared" ref="AC259" si="182">+IFERROR(AC258/AC257,"")</f>
        <v/>
      </c>
      <c r="AD259" s="49" t="str">
        <f t="shared" si="180"/>
        <v/>
      </c>
      <c r="AE259" s="50" t="str">
        <f t="shared" si="180"/>
        <v/>
      </c>
      <c r="AJ259" s="36"/>
      <c r="AK259" s="36"/>
      <c r="AL259" s="36"/>
      <c r="AM259" s="36"/>
      <c r="AN259" s="36"/>
      <c r="AO259" s="36"/>
      <c r="AP259" s="36"/>
      <c r="AQ259" s="36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49"/>
      <c r="BI259" s="50"/>
    </row>
    <row r="260" spans="1:61" ht="15" customHeight="1">
      <c r="A260" s="236"/>
      <c r="B260" s="226"/>
      <c r="C260" s="225" t="s">
        <v>73</v>
      </c>
      <c r="D260" s="10" t="s">
        <v>40</v>
      </c>
      <c r="E260" s="19"/>
      <c r="F260" s="19"/>
      <c r="G260" s="19"/>
      <c r="H260" s="19"/>
      <c r="I260" s="19"/>
      <c r="J260" s="19"/>
      <c r="K260" s="19"/>
      <c r="L260" s="19"/>
      <c r="M260" s="97">
        <f>+ALTAS!P293-BAJAS!O238+MIG_IN!O260-MIG_OUT!O235</f>
        <v>0</v>
      </c>
      <c r="N260" s="97">
        <f>+ALTAS!Q293-BAJAS!P260+MIG_IN!P260-MIG_OUT!P260</f>
        <v>0</v>
      </c>
      <c r="O260" s="97">
        <f>+ALTAS!R293-BAJAS!Q260+MIG_IN!Q260-MIG_OUT!Q260</f>
        <v>0</v>
      </c>
      <c r="P260" s="97">
        <f>+ALTAS!S293-BAJAS!R260+MIG_IN!R260-MIG_OUT!R260</f>
        <v>0</v>
      </c>
      <c r="Q260" s="97">
        <f>+ALTAS!T293-BAJAS!S260+MIG_IN!S260-MIG_OUT!S260</f>
        <v>0</v>
      </c>
      <c r="R260" s="97">
        <f>+ALTAS!U293-BAJAS!T260+MIG_IN!T260-MIG_OUT!T260</f>
        <v>0</v>
      </c>
      <c r="S260" s="97">
        <f>+ALTAS!V293-BAJAS!U260+MIG_IN!U260-MIG_OUT!U260</f>
        <v>0</v>
      </c>
      <c r="T260" s="97">
        <f>+ALTAS!W293-BAJAS!V260+MIG_IN!V260-MIG_OUT!V260</f>
        <v>0</v>
      </c>
      <c r="U260" s="97">
        <f>+ALTAS!X293-BAJAS!W260+MIG_IN!W260-MIG_OUT!W260</f>
        <v>0</v>
      </c>
      <c r="V260" s="97">
        <f>+ALTAS!Y293-BAJAS!X260+MIG_IN!X260-MIG_OUT!X260</f>
        <v>0</v>
      </c>
      <c r="W260" s="97">
        <f>+ALTAS!Z293-BAJAS!Y260+MIG_IN!Y260-MIG_OUT!Y260</f>
        <v>0</v>
      </c>
      <c r="X260" s="97">
        <f>+ALTAS!AA293-BAJAS!Z260+MIG_IN!Z260-MIG_OUT!Z260</f>
        <v>0</v>
      </c>
      <c r="Y260" s="97">
        <f>+ALTAS!AB293-BAJAS!AA260+MIG_IN!AA260-MIG_OUT!AA260</f>
        <v>0</v>
      </c>
      <c r="Z260" s="97">
        <f>+ALTAS!AC293-BAJAS!AB260+MIG_IN!AB260-MIG_OUT!AB260</f>
        <v>0</v>
      </c>
      <c r="AA260" s="97">
        <f>+ALTAS!AD293-BAJAS!AC260+MIG_IN!AC260-MIG_OUT!AC260</f>
        <v>0</v>
      </c>
      <c r="AB260" s="97">
        <f>+ALTAS!AE293-BAJAS!AD260+MIG_IN!AD260-MIG_OUT!AD260</f>
        <v>0</v>
      </c>
      <c r="AC260" s="97">
        <f>+ALTAS!AF293-BAJAS!AE260+MIG_IN!AE260-MIG_OUT!AE260</f>
        <v>0</v>
      </c>
      <c r="AD260" s="100">
        <f t="shared" ref="AD260:AD261" si="183">+SUM(E260:P260)</f>
        <v>0</v>
      </c>
      <c r="AE260" s="101">
        <f t="shared" ref="AE260:AE261" si="184">+SUM(Q260:AB260)</f>
        <v>0</v>
      </c>
      <c r="AG260" s="124">
        <f>+SUMIF($M$1:$AB$1,"REAL",M260:AB260)</f>
        <v>0</v>
      </c>
      <c r="AJ260" s="19"/>
      <c r="AK260" s="19"/>
      <c r="AL260" s="19"/>
      <c r="AM260" s="19"/>
      <c r="AN260" s="19"/>
      <c r="AO260" s="19"/>
      <c r="AP260" s="19"/>
      <c r="AQ260" s="19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44"/>
      <c r="BI260" s="59"/>
    </row>
    <row r="261" spans="1:61">
      <c r="A261" s="236"/>
      <c r="B261" s="226"/>
      <c r="C261" s="225"/>
      <c r="D261" s="11" t="s">
        <v>88</v>
      </c>
      <c r="E261" s="34"/>
      <c r="F261" s="34"/>
      <c r="G261" s="34"/>
      <c r="H261" s="34"/>
      <c r="I261" s="34"/>
      <c r="J261" s="34"/>
      <c r="K261" s="34"/>
      <c r="L261" s="34"/>
      <c r="M261" s="98">
        <f>+ALTAS!P294-BAJAS!O239+MIG_IN!O261-MIG_OUT!O236</f>
        <v>0</v>
      </c>
      <c r="N261" s="98">
        <f>+ALTAS!Q294-BAJAS!P261+MIG_IN!P261-MIG_OUT!P261</f>
        <v>0</v>
      </c>
      <c r="O261" s="98">
        <f>+ALTAS!R294-BAJAS!Q261+MIG_IN!Q261-MIG_OUT!Q261</f>
        <v>0</v>
      </c>
      <c r="P261" s="98">
        <f>+ALTAS!S294-BAJAS!R261+MIG_IN!R261-MIG_OUT!R261</f>
        <v>0</v>
      </c>
      <c r="Q261" s="98">
        <f>+ALTAS!T294-BAJAS!S261+MIG_IN!S261-MIG_OUT!S261</f>
        <v>0</v>
      </c>
      <c r="R261" s="98">
        <f>+ALTAS!U294-BAJAS!T261+MIG_IN!T261-MIG_OUT!T261</f>
        <v>0</v>
      </c>
      <c r="S261" s="98">
        <f>+ALTAS!V294-BAJAS!U261+MIG_IN!U261-MIG_OUT!U261</f>
        <v>0</v>
      </c>
      <c r="T261" s="98">
        <f>+ALTAS!W294-BAJAS!V261+MIG_IN!V261-MIG_OUT!V261</f>
        <v>0</v>
      </c>
      <c r="U261" s="98">
        <f>+ALTAS!X294-BAJAS!W261+MIG_IN!W261-MIG_OUT!W261</f>
        <v>0</v>
      </c>
      <c r="V261" s="98">
        <f>+ALTAS!Y294-BAJAS!X261+MIG_IN!X261-MIG_OUT!X261</f>
        <v>0</v>
      </c>
      <c r="W261" s="98">
        <f>+ALTAS!Z294-BAJAS!Y261+MIG_IN!Y261-MIG_OUT!Y261</f>
        <v>0</v>
      </c>
      <c r="X261" s="98">
        <f>+ALTAS!AA294-BAJAS!Z261+MIG_IN!Z261-MIG_OUT!Z261</f>
        <v>0</v>
      </c>
      <c r="Y261" s="98">
        <f>+ALTAS!AB294-BAJAS!AA261+MIG_IN!AA261-MIG_OUT!AA261</f>
        <v>0</v>
      </c>
      <c r="Z261" s="98">
        <f>+ALTAS!AC294-BAJAS!AB261+MIG_IN!AB261-MIG_OUT!AB261</f>
        <v>0</v>
      </c>
      <c r="AA261" s="98">
        <f>+ALTAS!AD294-BAJAS!AC261+MIG_IN!AC261-MIG_OUT!AC261</f>
        <v>0</v>
      </c>
      <c r="AB261" s="98">
        <f>+ALTAS!AE294-BAJAS!AD261+MIG_IN!AD261-MIG_OUT!AD261</f>
        <v>0</v>
      </c>
      <c r="AC261" s="98">
        <f>+ALTAS!AF294-BAJAS!AE261+MIG_IN!AE261-MIG_OUT!AE261</f>
        <v>0</v>
      </c>
      <c r="AD261" s="102">
        <f t="shared" si="183"/>
        <v>0</v>
      </c>
      <c r="AE261" s="103">
        <f t="shared" si="184"/>
        <v>0</v>
      </c>
      <c r="AG261" s="124">
        <f>+SUMIF($M$1:$AB$1,"REAL",M261:AB261)</f>
        <v>0</v>
      </c>
      <c r="AJ261" s="34"/>
      <c r="AK261" s="34"/>
      <c r="AL261" s="34"/>
      <c r="AM261" s="34"/>
      <c r="AN261" s="34"/>
      <c r="AO261" s="34"/>
      <c r="AP261" s="34"/>
      <c r="AQ261" s="34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45"/>
      <c r="BI261" s="46"/>
    </row>
    <row r="262" spans="1:61">
      <c r="A262" s="236"/>
      <c r="B262" s="226"/>
      <c r="C262" s="225"/>
      <c r="D262" s="13" t="s">
        <v>90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 t="str">
        <f t="shared" ref="N262:AE262" si="185">+IFERROR(N261/N260,"")</f>
        <v/>
      </c>
      <c r="O262" s="36" t="str">
        <f t="shared" si="185"/>
        <v/>
      </c>
      <c r="P262" s="36" t="str">
        <f t="shared" si="185"/>
        <v/>
      </c>
      <c r="Q262" s="36" t="str">
        <f t="shared" si="185"/>
        <v/>
      </c>
      <c r="R262" s="36" t="str">
        <f t="shared" si="185"/>
        <v/>
      </c>
      <c r="S262" s="36" t="str">
        <f t="shared" si="185"/>
        <v/>
      </c>
      <c r="T262" s="36" t="str">
        <f t="shared" si="185"/>
        <v/>
      </c>
      <c r="U262" s="36" t="str">
        <f t="shared" si="185"/>
        <v/>
      </c>
      <c r="V262" s="36" t="str">
        <f t="shared" si="185"/>
        <v/>
      </c>
      <c r="W262" s="36" t="str">
        <f t="shared" ref="W262" si="186">+IFERROR(W261/W260,"")</f>
        <v/>
      </c>
      <c r="X262" s="36" t="str">
        <f t="shared" si="185"/>
        <v/>
      </c>
      <c r="Y262" s="36" t="str">
        <f t="shared" si="185"/>
        <v/>
      </c>
      <c r="Z262" s="36" t="str">
        <f t="shared" si="185"/>
        <v/>
      </c>
      <c r="AA262" s="36" t="str">
        <f t="shared" si="185"/>
        <v/>
      </c>
      <c r="AB262" s="36" t="str">
        <f t="shared" si="185"/>
        <v/>
      </c>
      <c r="AC262" s="36" t="str">
        <f t="shared" ref="AC262" si="187">+IFERROR(AC261/AC260,"")</f>
        <v/>
      </c>
      <c r="AD262" s="49" t="str">
        <f t="shared" si="185"/>
        <v/>
      </c>
      <c r="AE262" s="50" t="str">
        <f t="shared" si="185"/>
        <v/>
      </c>
      <c r="AJ262" s="36"/>
      <c r="AK262" s="36"/>
      <c r="AL262" s="36"/>
      <c r="AM262" s="36"/>
      <c r="AN262" s="36"/>
      <c r="AO262" s="36"/>
      <c r="AP262" s="36"/>
      <c r="AQ262" s="36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49"/>
      <c r="BI262" s="50"/>
    </row>
    <row r="263" spans="1:61" ht="15" customHeight="1">
      <c r="A263" s="236"/>
      <c r="B263" s="226" t="s">
        <v>39</v>
      </c>
      <c r="C263" s="225" t="s">
        <v>51</v>
      </c>
      <c r="D263" s="10" t="s">
        <v>40</v>
      </c>
      <c r="E263" s="19"/>
      <c r="F263" s="19"/>
      <c r="G263" s="19"/>
      <c r="H263" s="19"/>
      <c r="I263" s="19"/>
      <c r="J263" s="19"/>
      <c r="K263" s="19"/>
      <c r="L263" s="19"/>
      <c r="M263" s="97">
        <f>+ALTAS!P296-BAJAS!O241+MIG_IN!O263-MIG_OUT!O238</f>
        <v>0</v>
      </c>
      <c r="N263" s="97">
        <f>+ALTAS!Q296-BAJAS!P263+MIG_IN!P263-MIG_OUT!P263</f>
        <v>0</v>
      </c>
      <c r="O263" s="97">
        <f>+ALTAS!R296-BAJAS!Q263+MIG_IN!Q263-MIG_OUT!Q263</f>
        <v>2</v>
      </c>
      <c r="P263" s="97">
        <f>+ALTAS!S296-BAJAS!R263+MIG_IN!R263-MIG_OUT!R263</f>
        <v>3</v>
      </c>
      <c r="Q263" s="97">
        <f>+ALTAS!T296-BAJAS!S263+MIG_IN!S263-MIG_OUT!S263</f>
        <v>4</v>
      </c>
      <c r="R263" s="97">
        <f>+ALTAS!U296-BAJAS!T263+MIG_IN!T263-MIG_OUT!T263</f>
        <v>6</v>
      </c>
      <c r="S263" s="97">
        <f>+ALTAS!V296-BAJAS!U263+MIG_IN!U263-MIG_OUT!U263</f>
        <v>1</v>
      </c>
      <c r="T263" s="97">
        <f>+ALTAS!W296-BAJAS!V263+MIG_IN!V263-MIG_OUT!V263</f>
        <v>2</v>
      </c>
      <c r="U263" s="97">
        <f>+ALTAS!X296-BAJAS!W263+MIG_IN!W263-MIG_OUT!W263</f>
        <v>4</v>
      </c>
      <c r="V263" s="97">
        <f>+ALTAS!Y296-BAJAS!X263+MIG_IN!X263-MIG_OUT!X263</f>
        <v>5</v>
      </c>
      <c r="W263" s="97">
        <f>+ALTAS!Z296-BAJAS!Y263+MIG_IN!Y263-MIG_OUT!Y263</f>
        <v>11</v>
      </c>
      <c r="X263" s="97">
        <f>+ALTAS!AA296-BAJAS!Z263+MIG_IN!Z263-MIG_OUT!Z263</f>
        <v>2</v>
      </c>
      <c r="Y263" s="97">
        <f>+ALTAS!AB296-BAJAS!AA263+MIG_IN!AA263-MIG_OUT!AA263</f>
        <v>2</v>
      </c>
      <c r="Z263" s="97">
        <f>+ALTAS!AC296-BAJAS!AB263+MIG_IN!AB263-MIG_OUT!AB263</f>
        <v>-1</v>
      </c>
      <c r="AA263" s="97">
        <f>+ALTAS!AD296-BAJAS!AC263+MIG_IN!AC263-MIG_OUT!AC263</f>
        <v>1</v>
      </c>
      <c r="AB263" s="97">
        <f>+ALTAS!AE296-BAJAS!AD263+MIG_IN!AD263-MIG_OUT!AD263</f>
        <v>0</v>
      </c>
      <c r="AC263" s="97">
        <f>+ALTAS!AF296-BAJAS!AE263+MIG_IN!AE263-MIG_OUT!AE263</f>
        <v>0</v>
      </c>
      <c r="AD263" s="100">
        <f t="shared" ref="AD263:AD272" si="188">+SUM(E263:P263)</f>
        <v>5</v>
      </c>
      <c r="AE263" s="101">
        <f t="shared" ref="AE263:AE272" si="189">+SUM(Q263:AB263)</f>
        <v>37</v>
      </c>
      <c r="AG263" s="124">
        <f>+SUMIF($M$1:$AB$1,"REAL",M263:AB263)</f>
        <v>42</v>
      </c>
      <c r="AJ263" s="19"/>
      <c r="AK263" s="19"/>
      <c r="AL263" s="19"/>
      <c r="AM263" s="19"/>
      <c r="AN263" s="19"/>
      <c r="AO263" s="19"/>
      <c r="AP263" s="19"/>
      <c r="AQ263" s="19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44"/>
      <c r="BI263" s="59"/>
    </row>
    <row r="264" spans="1:61">
      <c r="A264" s="236"/>
      <c r="B264" s="226"/>
      <c r="C264" s="225"/>
      <c r="D264" s="11" t="s">
        <v>88</v>
      </c>
      <c r="E264" s="34"/>
      <c r="F264" s="34"/>
      <c r="G264" s="34"/>
      <c r="H264" s="34"/>
      <c r="I264" s="34"/>
      <c r="J264" s="34"/>
      <c r="K264" s="34"/>
      <c r="L264" s="34"/>
      <c r="M264" s="98">
        <f>+ALTAS!P297-BAJAS!O242+MIG_IN!O264-MIG_OUT!O239</f>
        <v>0</v>
      </c>
      <c r="N264" s="98">
        <f>+ALTAS!Q297-BAJAS!P264+MIG_IN!P264-MIG_OUT!P264</f>
        <v>0</v>
      </c>
      <c r="O264" s="98">
        <f>+ALTAS!R297-BAJAS!Q264+MIG_IN!Q264-MIG_OUT!Q264</f>
        <v>3</v>
      </c>
      <c r="P264" s="98">
        <f>+ALTAS!S297-BAJAS!R264+MIG_IN!R264-MIG_OUT!R264</f>
        <v>3</v>
      </c>
      <c r="Q264" s="98">
        <f>+ALTAS!T297-BAJAS!S264+MIG_IN!S264-MIG_OUT!S264</f>
        <v>4</v>
      </c>
      <c r="R264" s="98">
        <f>+ALTAS!U297-BAJAS!T264+MIG_IN!T264-MIG_OUT!T264</f>
        <v>8</v>
      </c>
      <c r="S264" s="98">
        <f>+ALTAS!V297-BAJAS!U264+MIG_IN!U264-MIG_OUT!U264</f>
        <v>0</v>
      </c>
      <c r="T264" s="98">
        <f>+ALTAS!W297-BAJAS!V264+MIG_IN!V264-MIG_OUT!V264</f>
        <v>3</v>
      </c>
      <c r="U264" s="98">
        <f>+ALTAS!X297-BAJAS!W264+MIG_IN!W264-MIG_OUT!W264</f>
        <v>9</v>
      </c>
      <c r="V264" s="98">
        <f>+ALTAS!Y297-BAJAS!X264+MIG_IN!X264-MIG_OUT!X264</f>
        <v>4</v>
      </c>
      <c r="W264" s="98">
        <f>+ALTAS!Z297-BAJAS!Y264+MIG_IN!Y264-MIG_OUT!Y264</f>
        <v>10</v>
      </c>
      <c r="X264" s="98">
        <f>+ALTAS!AA297-BAJAS!Z264+MIG_IN!Z264-MIG_OUT!Z264</f>
        <v>0</v>
      </c>
      <c r="Y264" s="98">
        <f>+ALTAS!AB297-BAJAS!AA264+MIG_IN!AA264-MIG_OUT!AA264</f>
        <v>3</v>
      </c>
      <c r="Z264" s="98">
        <f>+ALTAS!AC297-BAJAS!AB264+MIG_IN!AB264-MIG_OUT!AB264</f>
        <v>-1</v>
      </c>
      <c r="AA264" s="98">
        <f>+ALTAS!AD297-BAJAS!AC264+MIG_IN!AC264-MIG_OUT!AC264</f>
        <v>1</v>
      </c>
      <c r="AB264" s="98">
        <f>+ALTAS!AE297-BAJAS!AD264+MIG_IN!AD264-MIG_OUT!AD264</f>
        <v>0</v>
      </c>
      <c r="AC264" s="98">
        <f>+ALTAS!AF297-BAJAS!AE264+MIG_IN!AE264-MIG_OUT!AE264</f>
        <v>0</v>
      </c>
      <c r="AD264" s="102">
        <f t="shared" si="188"/>
        <v>6</v>
      </c>
      <c r="AE264" s="103">
        <f t="shared" si="189"/>
        <v>41</v>
      </c>
      <c r="AG264" s="124">
        <f>+SUMIF($M$1:$AB$1,"REAL",M264:AB264)</f>
        <v>47</v>
      </c>
      <c r="AJ264" s="34"/>
      <c r="AK264" s="34"/>
      <c r="AL264" s="34"/>
      <c r="AM264" s="34"/>
      <c r="AN264" s="34"/>
      <c r="AO264" s="34"/>
      <c r="AP264" s="34"/>
      <c r="AQ264" s="34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45"/>
      <c r="BI264" s="46"/>
    </row>
    <row r="265" spans="1:61">
      <c r="A265" s="236"/>
      <c r="B265" s="226"/>
      <c r="C265" s="225"/>
      <c r="D265" s="12" t="s">
        <v>63</v>
      </c>
      <c r="E265" s="35"/>
      <c r="F265" s="35"/>
      <c r="G265" s="35"/>
      <c r="H265" s="35"/>
      <c r="I265" s="35"/>
      <c r="J265" s="35"/>
      <c r="K265" s="35"/>
      <c r="L265" s="35"/>
      <c r="M265" s="99">
        <f>+ALTAS!P298-BAJAS!O243+MIG_IN!O265-MIG_OUT!O240</f>
        <v>0</v>
      </c>
      <c r="N265" s="99">
        <f>+ALTAS!Q298-BAJAS!P265+MIG_IN!P265-MIG_OUT!P265</f>
        <v>0</v>
      </c>
      <c r="O265" s="99">
        <f>+ALTAS!R298-BAJAS!Q265+MIG_IN!Q265-MIG_OUT!Q265</f>
        <v>2</v>
      </c>
      <c r="P265" s="99">
        <f>+ALTAS!S298-BAJAS!R265+MIG_IN!R265-MIG_OUT!R265</f>
        <v>1</v>
      </c>
      <c r="Q265" s="99">
        <f>+ALTAS!T298-BAJAS!S265+MIG_IN!S265-MIG_OUT!S265</f>
        <v>2</v>
      </c>
      <c r="R265" s="99">
        <f>+ALTAS!U298-BAJAS!T265+MIG_IN!T265-MIG_OUT!T265</f>
        <v>0</v>
      </c>
      <c r="S265" s="99">
        <f>+ALTAS!V298-BAJAS!U265+MIG_IN!U265-MIG_OUT!U265</f>
        <v>0</v>
      </c>
      <c r="T265" s="99">
        <f>+ALTAS!W298-BAJAS!V265+MIG_IN!V265-MIG_OUT!V265</f>
        <v>0</v>
      </c>
      <c r="U265" s="99">
        <f>+ALTAS!X298-BAJAS!W265+MIG_IN!W265-MIG_OUT!W265</f>
        <v>0</v>
      </c>
      <c r="V265" s="99">
        <f>+ALTAS!Y298-BAJAS!X265+MIG_IN!X265-MIG_OUT!X265</f>
        <v>1</v>
      </c>
      <c r="W265" s="99">
        <f>+ALTAS!Z298-BAJAS!Y265+MIG_IN!Y265-MIG_OUT!Y265</f>
        <v>3</v>
      </c>
      <c r="X265" s="99">
        <f>+ALTAS!AA298-BAJAS!Z265+MIG_IN!Z265-MIG_OUT!Z265</f>
        <v>1</v>
      </c>
      <c r="Y265" s="99">
        <f>+ALTAS!AB298-BAJAS!AA265+MIG_IN!AA265-MIG_OUT!AA265</f>
        <v>-1</v>
      </c>
      <c r="Z265" s="99">
        <f>+ALTAS!AC298-BAJAS!AB265+MIG_IN!AB265-MIG_OUT!AB265</f>
        <v>0</v>
      </c>
      <c r="AA265" s="99">
        <f>+ALTAS!AD298-BAJAS!AC265+MIG_IN!AC265-MIG_OUT!AC265</f>
        <v>0</v>
      </c>
      <c r="AB265" s="99">
        <f>+ALTAS!AE298-BAJAS!AD265+MIG_IN!AD265-MIG_OUT!AD265</f>
        <v>0</v>
      </c>
      <c r="AC265" s="99">
        <f>+ALTAS!AF298-BAJAS!AE265+MIG_IN!AE265-MIG_OUT!AE265</f>
        <v>0</v>
      </c>
      <c r="AD265" s="104">
        <f t="shared" si="188"/>
        <v>3</v>
      </c>
      <c r="AE265" s="105">
        <f t="shared" si="189"/>
        <v>6</v>
      </c>
      <c r="AJ265" s="35"/>
      <c r="AK265" s="35"/>
      <c r="AL265" s="35"/>
      <c r="AM265" s="35"/>
      <c r="AN265" s="35"/>
      <c r="AO265" s="35"/>
      <c r="AP265" s="35"/>
      <c r="AQ265" s="35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47"/>
      <c r="BI265" s="48"/>
    </row>
    <row r="266" spans="1:61">
      <c r="A266" s="236"/>
      <c r="B266" s="226"/>
      <c r="C266" s="225"/>
      <c r="D266" s="12" t="s">
        <v>64</v>
      </c>
      <c r="E266" s="35"/>
      <c r="F266" s="35"/>
      <c r="G266" s="35"/>
      <c r="H266" s="35"/>
      <c r="I266" s="35"/>
      <c r="J266" s="35"/>
      <c r="K266" s="35"/>
      <c r="L266" s="35"/>
      <c r="M266" s="99">
        <f>+ALTAS!P299-BAJAS!O244+MIG_IN!O266-MIG_OUT!O241</f>
        <v>0</v>
      </c>
      <c r="N266" s="99">
        <f>+ALTAS!Q299-BAJAS!P266+MIG_IN!P266-MIG_OUT!P266</f>
        <v>0</v>
      </c>
      <c r="O266" s="99">
        <f>+ALTAS!R299-BAJAS!Q266+MIG_IN!Q266-MIG_OUT!Q266</f>
        <v>1</v>
      </c>
      <c r="P266" s="99">
        <f>+ALTAS!S299-BAJAS!R266+MIG_IN!R266-MIG_OUT!R266</f>
        <v>1</v>
      </c>
      <c r="Q266" s="99">
        <f>+ALTAS!T299-BAJAS!S266+MIG_IN!S266-MIG_OUT!S266</f>
        <v>0</v>
      </c>
      <c r="R266" s="99">
        <f>+ALTAS!U299-BAJAS!T266+MIG_IN!T266-MIG_OUT!T266</f>
        <v>3</v>
      </c>
      <c r="S266" s="99">
        <f>+ALTAS!V299-BAJAS!U266+MIG_IN!U266-MIG_OUT!U266</f>
        <v>0</v>
      </c>
      <c r="T266" s="99">
        <f>+ALTAS!W299-BAJAS!V266+MIG_IN!V266-MIG_OUT!V266</f>
        <v>0</v>
      </c>
      <c r="U266" s="99">
        <f>+ALTAS!X299-BAJAS!W266+MIG_IN!W266-MIG_OUT!W266</f>
        <v>0</v>
      </c>
      <c r="V266" s="99">
        <f>+ALTAS!Y299-BAJAS!X266+MIG_IN!X266-MIG_OUT!X266</f>
        <v>0</v>
      </c>
      <c r="W266" s="99">
        <f>+ALTAS!Z299-BAJAS!Y266+MIG_IN!Y266-MIG_OUT!Y266</f>
        <v>3</v>
      </c>
      <c r="X266" s="99">
        <f>+ALTAS!AA299-BAJAS!Z266+MIG_IN!Z266-MIG_OUT!Z266</f>
        <v>1</v>
      </c>
      <c r="Y266" s="99">
        <f>+ALTAS!AB299-BAJAS!AA266+MIG_IN!AA266-MIG_OUT!AA266</f>
        <v>0</v>
      </c>
      <c r="Z266" s="99">
        <f>+ALTAS!AC299-BAJAS!AB266+MIG_IN!AB266-MIG_OUT!AB266</f>
        <v>0</v>
      </c>
      <c r="AA266" s="99">
        <f>+ALTAS!AD299-BAJAS!AC266+MIG_IN!AC266-MIG_OUT!AC266</f>
        <v>1</v>
      </c>
      <c r="AB266" s="99">
        <f>+ALTAS!AE299-BAJAS!AD266+MIG_IN!AD266-MIG_OUT!AD266</f>
        <v>0</v>
      </c>
      <c r="AC266" s="99">
        <f>+ALTAS!AF299-BAJAS!AE266+MIG_IN!AE266-MIG_OUT!AE266</f>
        <v>-1</v>
      </c>
      <c r="AD266" s="104">
        <f t="shared" si="188"/>
        <v>2</v>
      </c>
      <c r="AE266" s="105">
        <f t="shared" si="189"/>
        <v>8</v>
      </c>
      <c r="AJ266" s="35"/>
      <c r="AK266" s="35"/>
      <c r="AL266" s="35"/>
      <c r="AM266" s="35"/>
      <c r="AN266" s="35"/>
      <c r="AO266" s="35"/>
      <c r="AP266" s="35"/>
      <c r="AQ266" s="35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47"/>
      <c r="BI266" s="48"/>
    </row>
    <row r="267" spans="1:61">
      <c r="A267" s="236"/>
      <c r="B267" s="226"/>
      <c r="C267" s="225"/>
      <c r="D267" s="12" t="s">
        <v>65</v>
      </c>
      <c r="E267" s="35"/>
      <c r="F267" s="35"/>
      <c r="G267" s="35"/>
      <c r="H267" s="35"/>
      <c r="I267" s="35"/>
      <c r="J267" s="35"/>
      <c r="K267" s="35"/>
      <c r="L267" s="35"/>
      <c r="M267" s="99">
        <f>+ALTAS!P300-BAJAS!O245+MIG_IN!O267-MIG_OUT!O242</f>
        <v>0</v>
      </c>
      <c r="N267" s="99">
        <f>+ALTAS!Q300-BAJAS!P267+MIG_IN!P267-MIG_OUT!P267</f>
        <v>0</v>
      </c>
      <c r="O267" s="99">
        <f>+ALTAS!R300-BAJAS!Q267+MIG_IN!Q267-MIG_OUT!Q267</f>
        <v>0</v>
      </c>
      <c r="P267" s="99">
        <f>+ALTAS!S300-BAJAS!R267+MIG_IN!R267-MIG_OUT!R267</f>
        <v>1</v>
      </c>
      <c r="Q267" s="99">
        <f>+ALTAS!T300-BAJAS!S267+MIG_IN!S267-MIG_OUT!S267</f>
        <v>1</v>
      </c>
      <c r="R267" s="99">
        <f>+ALTAS!U300-BAJAS!T267+MIG_IN!T267-MIG_OUT!T267</f>
        <v>2</v>
      </c>
      <c r="S267" s="99">
        <f>+ALTAS!V300-BAJAS!U267+MIG_IN!U267-MIG_OUT!U267</f>
        <v>0</v>
      </c>
      <c r="T267" s="99">
        <f>+ALTAS!W300-BAJAS!V267+MIG_IN!V267-MIG_OUT!V267</f>
        <v>1</v>
      </c>
      <c r="U267" s="99">
        <f>+ALTAS!X300-BAJAS!W267+MIG_IN!W267-MIG_OUT!W267</f>
        <v>2</v>
      </c>
      <c r="V267" s="99">
        <f>+ALTAS!Y300-BAJAS!X267+MIG_IN!X267-MIG_OUT!X267</f>
        <v>0</v>
      </c>
      <c r="W267" s="99">
        <f>+ALTAS!Z300-BAJAS!Y267+MIG_IN!Y267-MIG_OUT!Y267</f>
        <v>0</v>
      </c>
      <c r="X267" s="99">
        <f>+ALTAS!AA300-BAJAS!Z267+MIG_IN!Z267-MIG_OUT!Z267</f>
        <v>0</v>
      </c>
      <c r="Y267" s="99">
        <f>+ALTAS!AB300-BAJAS!AA267+MIG_IN!AA267-MIG_OUT!AA267</f>
        <v>2</v>
      </c>
      <c r="Z267" s="99">
        <f>+ALTAS!AC300-BAJAS!AB267+MIG_IN!AB267-MIG_OUT!AB267</f>
        <v>0</v>
      </c>
      <c r="AA267" s="99">
        <f>+ALTAS!AD300-BAJAS!AC267+MIG_IN!AC267-MIG_OUT!AC267</f>
        <v>0</v>
      </c>
      <c r="AB267" s="99">
        <f>+ALTAS!AE300-BAJAS!AD267+MIG_IN!AD267-MIG_OUT!AD267</f>
        <v>0</v>
      </c>
      <c r="AC267" s="99">
        <f>+ALTAS!AF300-BAJAS!AE267+MIG_IN!AE267-MIG_OUT!AE267</f>
        <v>0</v>
      </c>
      <c r="AD267" s="104">
        <f t="shared" si="188"/>
        <v>1</v>
      </c>
      <c r="AE267" s="105">
        <f t="shared" si="189"/>
        <v>8</v>
      </c>
      <c r="AJ267" s="35"/>
      <c r="AK267" s="35"/>
      <c r="AL267" s="35"/>
      <c r="AM267" s="35"/>
      <c r="AN267" s="35"/>
      <c r="AO267" s="35"/>
      <c r="AP267" s="35"/>
      <c r="AQ267" s="35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47"/>
      <c r="BI267" s="48"/>
    </row>
    <row r="268" spans="1:61">
      <c r="A268" s="236"/>
      <c r="B268" s="226"/>
      <c r="C268" s="225"/>
      <c r="D268" s="12" t="s">
        <v>66</v>
      </c>
      <c r="E268" s="35"/>
      <c r="F268" s="35"/>
      <c r="G268" s="35"/>
      <c r="H268" s="35"/>
      <c r="I268" s="35"/>
      <c r="J268" s="35"/>
      <c r="K268" s="35"/>
      <c r="L268" s="35"/>
      <c r="M268" s="99">
        <f>+ALTAS!P301-BAJAS!O246+MIG_IN!O268-MIG_OUT!O243</f>
        <v>0</v>
      </c>
      <c r="N268" s="99">
        <f>+ALTAS!Q301-BAJAS!P268+MIG_IN!P268-MIG_OUT!P268</f>
        <v>0</v>
      </c>
      <c r="O268" s="99">
        <f>+ALTAS!R301-BAJAS!Q268+MIG_IN!Q268-MIG_OUT!Q268</f>
        <v>0</v>
      </c>
      <c r="P268" s="99">
        <f>+ALTAS!S301-BAJAS!R268+MIG_IN!R268-MIG_OUT!R268</f>
        <v>0</v>
      </c>
      <c r="Q268" s="99">
        <f>+ALTAS!T301-BAJAS!S268+MIG_IN!S268-MIG_OUT!S268</f>
        <v>1</v>
      </c>
      <c r="R268" s="99">
        <f>+ALTAS!U301-BAJAS!T268+MIG_IN!T268-MIG_OUT!T268</f>
        <v>2</v>
      </c>
      <c r="S268" s="99">
        <f>+ALTAS!V301-BAJAS!U268+MIG_IN!U268-MIG_OUT!U268</f>
        <v>0</v>
      </c>
      <c r="T268" s="99">
        <f>+ALTAS!W301-BAJAS!V268+MIG_IN!V268-MIG_OUT!V268</f>
        <v>1</v>
      </c>
      <c r="U268" s="99">
        <f>+ALTAS!X301-BAJAS!W268+MIG_IN!W268-MIG_OUT!W268</f>
        <v>1</v>
      </c>
      <c r="V268" s="99">
        <f>+ALTAS!Y301-BAJAS!X268+MIG_IN!X268-MIG_OUT!X268</f>
        <v>0</v>
      </c>
      <c r="W268" s="99">
        <f>+ALTAS!Z301-BAJAS!Y268+MIG_IN!Y268-MIG_OUT!Y268</f>
        <v>1</v>
      </c>
      <c r="X268" s="99">
        <f>+ALTAS!AA301-BAJAS!Z268+MIG_IN!Z268-MIG_OUT!Z268</f>
        <v>1</v>
      </c>
      <c r="Y268" s="99">
        <f>+ALTAS!AB301-BAJAS!AA268+MIG_IN!AA268-MIG_OUT!AA268</f>
        <v>0</v>
      </c>
      <c r="Z268" s="99">
        <f>+ALTAS!AC301-BAJAS!AB268+MIG_IN!AB268-MIG_OUT!AB268</f>
        <v>0</v>
      </c>
      <c r="AA268" s="99">
        <f>+ALTAS!AD301-BAJAS!AC268+MIG_IN!AC268-MIG_OUT!AC268</f>
        <v>0</v>
      </c>
      <c r="AB268" s="99">
        <f>+ALTAS!AE301-BAJAS!AD268+MIG_IN!AD268-MIG_OUT!AD268</f>
        <v>-1</v>
      </c>
      <c r="AC268" s="99">
        <f>+ALTAS!AF301-BAJAS!AE268+MIG_IN!AE268-MIG_OUT!AE268</f>
        <v>1</v>
      </c>
      <c r="AD268" s="104">
        <f t="shared" si="188"/>
        <v>0</v>
      </c>
      <c r="AE268" s="105">
        <f t="shared" si="189"/>
        <v>6</v>
      </c>
      <c r="AJ268" s="35"/>
      <c r="AK268" s="35"/>
      <c r="AL268" s="35"/>
      <c r="AM268" s="35"/>
      <c r="AN268" s="35"/>
      <c r="AO268" s="35"/>
      <c r="AP268" s="35"/>
      <c r="AQ268" s="35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47"/>
      <c r="BI268" s="48"/>
    </row>
    <row r="269" spans="1:61">
      <c r="A269" s="236"/>
      <c r="B269" s="226"/>
      <c r="C269" s="225"/>
      <c r="D269" s="12" t="s">
        <v>67</v>
      </c>
      <c r="E269" s="35"/>
      <c r="F269" s="35"/>
      <c r="G269" s="35"/>
      <c r="H269" s="35"/>
      <c r="I269" s="35"/>
      <c r="J269" s="35"/>
      <c r="K269" s="35"/>
      <c r="L269" s="35"/>
      <c r="M269" s="99">
        <f>+ALTAS!P302-BAJAS!O247+MIG_IN!O269-MIG_OUT!O244</f>
        <v>0</v>
      </c>
      <c r="N269" s="99">
        <f>+ALTAS!Q302-BAJAS!P269+MIG_IN!P269-MIG_OUT!P269</f>
        <v>0</v>
      </c>
      <c r="O269" s="99">
        <f>+ALTAS!R302-BAJAS!Q269+MIG_IN!Q269-MIG_OUT!Q269</f>
        <v>0</v>
      </c>
      <c r="P269" s="99">
        <f>+ALTAS!S302-BAJAS!R269+MIG_IN!R269-MIG_OUT!R269</f>
        <v>0</v>
      </c>
      <c r="Q269" s="99">
        <f>+ALTAS!T302-BAJAS!S269+MIG_IN!S269-MIG_OUT!S269</f>
        <v>0</v>
      </c>
      <c r="R269" s="99">
        <f>+ALTAS!U302-BAJAS!T269+MIG_IN!T269-MIG_OUT!T269</f>
        <v>0</v>
      </c>
      <c r="S269" s="99">
        <f>+ALTAS!V302-BAJAS!U269+MIG_IN!U269-MIG_OUT!U269</f>
        <v>0</v>
      </c>
      <c r="T269" s="99">
        <f>+ALTAS!W302-BAJAS!V269+MIG_IN!V269-MIG_OUT!V269</f>
        <v>0</v>
      </c>
      <c r="U269" s="99">
        <f>+ALTAS!X302-BAJAS!W269+MIG_IN!W269-MIG_OUT!W269</f>
        <v>6</v>
      </c>
      <c r="V269" s="99">
        <f>+ALTAS!Y302-BAJAS!X269+MIG_IN!X269-MIG_OUT!X269</f>
        <v>0</v>
      </c>
      <c r="W269" s="99">
        <f>+ALTAS!Z302-BAJAS!Y269+MIG_IN!Y269-MIG_OUT!Y269</f>
        <v>-1</v>
      </c>
      <c r="X269" s="99">
        <f>+ALTAS!AA302-BAJAS!Z269+MIG_IN!Z269-MIG_OUT!Z269</f>
        <v>-3</v>
      </c>
      <c r="Y269" s="99">
        <f>+ALTAS!AB302-BAJAS!AA269+MIG_IN!AA269-MIG_OUT!AA269</f>
        <v>1</v>
      </c>
      <c r="Z269" s="99">
        <f>+ALTAS!AC302-BAJAS!AB269+MIG_IN!AB269-MIG_OUT!AB269</f>
        <v>0</v>
      </c>
      <c r="AA269" s="99">
        <f>+ALTAS!AD302-BAJAS!AC269+MIG_IN!AC269-MIG_OUT!AC269</f>
        <v>0</v>
      </c>
      <c r="AB269" s="99">
        <f>+ALTAS!AE302-BAJAS!AD269+MIG_IN!AD269-MIG_OUT!AD269</f>
        <v>1</v>
      </c>
      <c r="AC269" s="99">
        <f>+ALTAS!AF302-BAJAS!AE269+MIG_IN!AE269-MIG_OUT!AE269</f>
        <v>0</v>
      </c>
      <c r="AD269" s="104">
        <f t="shared" si="188"/>
        <v>0</v>
      </c>
      <c r="AE269" s="105">
        <f t="shared" si="189"/>
        <v>4</v>
      </c>
      <c r="AJ269" s="35"/>
      <c r="AK269" s="35"/>
      <c r="AL269" s="35"/>
      <c r="AM269" s="35"/>
      <c r="AN269" s="35"/>
      <c r="AO269" s="35"/>
      <c r="AP269" s="35"/>
      <c r="AQ269" s="35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47"/>
      <c r="BI269" s="48"/>
    </row>
    <row r="270" spans="1:61">
      <c r="A270" s="236"/>
      <c r="B270" s="226"/>
      <c r="C270" s="225"/>
      <c r="D270" s="12" t="s">
        <v>68</v>
      </c>
      <c r="E270" s="35"/>
      <c r="F270" s="35"/>
      <c r="G270" s="35"/>
      <c r="H270" s="35"/>
      <c r="I270" s="35"/>
      <c r="J270" s="35"/>
      <c r="K270" s="35"/>
      <c r="L270" s="35"/>
      <c r="M270" s="99">
        <f>+ALTAS!P303-BAJAS!O248+MIG_IN!O270-MIG_OUT!O245</f>
        <v>0</v>
      </c>
      <c r="N270" s="99">
        <f>+ALTAS!Q303-BAJAS!P270+MIG_IN!P270-MIG_OUT!P270</f>
        <v>0</v>
      </c>
      <c r="O270" s="99">
        <f>+ALTAS!R303-BAJAS!Q270+MIG_IN!Q270-MIG_OUT!Q270</f>
        <v>0</v>
      </c>
      <c r="P270" s="99">
        <f>+ALTAS!S303-BAJAS!R270+MIG_IN!R270-MIG_OUT!R270</f>
        <v>0</v>
      </c>
      <c r="Q270" s="99">
        <f>+ALTAS!T303-BAJAS!S270+MIG_IN!S270-MIG_OUT!S270</f>
        <v>0</v>
      </c>
      <c r="R270" s="99">
        <f>+ALTAS!U303-BAJAS!T270+MIG_IN!T270-MIG_OUT!T270</f>
        <v>1</v>
      </c>
      <c r="S270" s="99">
        <f>+ALTAS!V303-BAJAS!U270+MIG_IN!U270-MIG_OUT!U270</f>
        <v>0</v>
      </c>
      <c r="T270" s="99">
        <f>+ALTAS!W303-BAJAS!V270+MIG_IN!V270-MIG_OUT!V270</f>
        <v>1</v>
      </c>
      <c r="U270" s="99">
        <f>+ALTAS!X303-BAJAS!W270+MIG_IN!W270-MIG_OUT!W270</f>
        <v>0</v>
      </c>
      <c r="V270" s="99">
        <f>+ALTAS!Y303-BAJAS!X270+MIG_IN!X270-MIG_OUT!X270</f>
        <v>3</v>
      </c>
      <c r="W270" s="99">
        <f>+ALTAS!Z303-BAJAS!Y270+MIG_IN!Y270-MIG_OUT!Y270</f>
        <v>4</v>
      </c>
      <c r="X270" s="99">
        <f>+ALTAS!AA303-BAJAS!Z270+MIG_IN!Z270-MIG_OUT!Z270</f>
        <v>0</v>
      </c>
      <c r="Y270" s="99">
        <f>+ALTAS!AB303-BAJAS!AA270+MIG_IN!AA270-MIG_OUT!AA270</f>
        <v>1</v>
      </c>
      <c r="Z270" s="99">
        <f>+ALTAS!AC303-BAJAS!AB270+MIG_IN!AB270-MIG_OUT!AB270</f>
        <v>-1</v>
      </c>
      <c r="AA270" s="99">
        <f>+ALTAS!AD303-BAJAS!AC270+MIG_IN!AC270-MIG_OUT!AC270</f>
        <v>0</v>
      </c>
      <c r="AB270" s="99">
        <f>+ALTAS!AE303-BAJAS!AD270+MIG_IN!AD270-MIG_OUT!AD270</f>
        <v>0</v>
      </c>
      <c r="AC270" s="99">
        <f>+ALTAS!AF303-BAJAS!AE270+MIG_IN!AE270-MIG_OUT!AE270</f>
        <v>0</v>
      </c>
      <c r="AD270" s="104">
        <f t="shared" si="188"/>
        <v>0</v>
      </c>
      <c r="AE270" s="105">
        <f t="shared" si="189"/>
        <v>9</v>
      </c>
      <c r="AJ270" s="35"/>
      <c r="AK270" s="35"/>
      <c r="AL270" s="35"/>
      <c r="AM270" s="35"/>
      <c r="AN270" s="35"/>
      <c r="AO270" s="35"/>
      <c r="AP270" s="35"/>
      <c r="AQ270" s="35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47"/>
      <c r="BI270" s="48"/>
    </row>
    <row r="271" spans="1:61">
      <c r="A271" s="236"/>
      <c r="B271" s="226"/>
      <c r="C271" s="225"/>
      <c r="D271" s="14" t="s">
        <v>3</v>
      </c>
      <c r="E271" s="37"/>
      <c r="F271" s="37"/>
      <c r="G271" s="37"/>
      <c r="H271" s="37"/>
      <c r="I271" s="37"/>
      <c r="J271" s="37"/>
      <c r="K271" s="37"/>
      <c r="L271" s="37"/>
      <c r="M271" s="106">
        <f>+ALTAS!P304-BAJAS!O249+MIG_IN!O271-MIG_OUT!O246</f>
        <v>0</v>
      </c>
      <c r="N271" s="106">
        <f>+ALTAS!Q304-BAJAS!P271+MIG_IN!P271-MIG_OUT!P271</f>
        <v>0</v>
      </c>
      <c r="O271" s="106">
        <f>+ALTAS!R304-BAJAS!Q271+MIG_IN!Q271-MIG_OUT!Q271</f>
        <v>2</v>
      </c>
      <c r="P271" s="106">
        <f>+ALTAS!S304-BAJAS!R271+MIG_IN!R271-MIG_OUT!R271</f>
        <v>2</v>
      </c>
      <c r="Q271" s="106">
        <f>+ALTAS!T304-BAJAS!S271+MIG_IN!S271-MIG_OUT!S271</f>
        <v>3</v>
      </c>
      <c r="R271" s="106">
        <f>+ALTAS!U304-BAJAS!T271+MIG_IN!T271-MIG_OUT!T271</f>
        <v>6</v>
      </c>
      <c r="S271" s="106">
        <f>+ALTAS!V304-BAJAS!U271+MIG_IN!U271-MIG_OUT!U271</f>
        <v>0</v>
      </c>
      <c r="T271" s="106">
        <f>+ALTAS!W304-BAJAS!V271+MIG_IN!V271-MIG_OUT!V271</f>
        <v>1</v>
      </c>
      <c r="U271" s="106">
        <f>+ALTAS!X304-BAJAS!W271+MIG_IN!W271-MIG_OUT!W271</f>
        <v>6</v>
      </c>
      <c r="V271" s="106">
        <f>+ALTAS!Y304-BAJAS!X271+MIG_IN!X271-MIG_OUT!X271</f>
        <v>4</v>
      </c>
      <c r="W271" s="106">
        <f>+ALTAS!Z304-BAJAS!Y271+MIG_IN!Y271-MIG_OUT!Y271</f>
        <v>6</v>
      </c>
      <c r="X271" s="106">
        <f>+ALTAS!AA304-BAJAS!Z271+MIG_IN!Z271-MIG_OUT!Z271</f>
        <v>-1</v>
      </c>
      <c r="Y271" s="106">
        <f>+ALTAS!AB304-BAJAS!AA271+MIG_IN!AA271-MIG_OUT!AA271</f>
        <v>2</v>
      </c>
      <c r="Z271" s="106">
        <f>+ALTAS!AC304-BAJAS!AB271+MIG_IN!AB271-MIG_OUT!AB271</f>
        <v>0</v>
      </c>
      <c r="AA271" s="106">
        <f>+ALTAS!AD304-BAJAS!AC271+MIG_IN!AC271-MIG_OUT!AC271</f>
        <v>1</v>
      </c>
      <c r="AB271" s="106">
        <f>+ALTAS!AE304-BAJAS!AD271+MIG_IN!AD271-MIG_OUT!AD271</f>
        <v>1</v>
      </c>
      <c r="AC271" s="106">
        <f>+ALTAS!AF304-BAJAS!AE271+MIG_IN!AE271-MIG_OUT!AE271</f>
        <v>1</v>
      </c>
      <c r="AD271" s="112">
        <f t="shared" si="188"/>
        <v>4</v>
      </c>
      <c r="AE271" s="113">
        <f t="shared" si="189"/>
        <v>29</v>
      </c>
      <c r="AJ271" s="37"/>
      <c r="AK271" s="37"/>
      <c r="AL271" s="37"/>
      <c r="AM271" s="37"/>
      <c r="AN271" s="37"/>
      <c r="AO271" s="37"/>
      <c r="AP271" s="37"/>
      <c r="AQ271" s="37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55"/>
      <c r="BI271" s="56"/>
    </row>
    <row r="272" spans="1:61">
      <c r="A272" s="236"/>
      <c r="B272" s="226"/>
      <c r="C272" s="225"/>
      <c r="D272" s="14" t="s">
        <v>42</v>
      </c>
      <c r="E272" s="37"/>
      <c r="F272" s="37"/>
      <c r="G272" s="37"/>
      <c r="H272" s="37"/>
      <c r="I272" s="37"/>
      <c r="J272" s="37"/>
      <c r="K272" s="37"/>
      <c r="L272" s="37"/>
      <c r="M272" s="106">
        <f>+ALTAS!P305-BAJAS!O250+MIG_IN!O272-MIG_OUT!O247</f>
        <v>0</v>
      </c>
      <c r="N272" s="106">
        <f>+ALTAS!Q305-BAJAS!P272+MIG_IN!P272-MIG_OUT!P272</f>
        <v>0</v>
      </c>
      <c r="O272" s="106">
        <f>+ALTAS!R305-BAJAS!Q272+MIG_IN!Q272-MIG_OUT!Q272</f>
        <v>1</v>
      </c>
      <c r="P272" s="106">
        <f>+ALTAS!S305-BAJAS!R272+MIG_IN!R272-MIG_OUT!R272</f>
        <v>1</v>
      </c>
      <c r="Q272" s="106">
        <f>+ALTAS!T305-BAJAS!S272+MIG_IN!S272-MIG_OUT!S272</f>
        <v>1</v>
      </c>
      <c r="R272" s="106">
        <f>+ALTAS!U305-BAJAS!T272+MIG_IN!T272-MIG_OUT!T272</f>
        <v>2</v>
      </c>
      <c r="S272" s="106">
        <f>+ALTAS!V305-BAJAS!U272+MIG_IN!U272-MIG_OUT!U272</f>
        <v>0</v>
      </c>
      <c r="T272" s="106">
        <f>+ALTAS!W305-BAJAS!V272+MIG_IN!V272-MIG_OUT!V272</f>
        <v>2</v>
      </c>
      <c r="U272" s="106">
        <f>+ALTAS!X305-BAJAS!W272+MIG_IN!W272-MIG_OUT!W272</f>
        <v>3</v>
      </c>
      <c r="V272" s="106">
        <f>+ALTAS!Y305-BAJAS!X272+MIG_IN!X272-MIG_OUT!X272</f>
        <v>0</v>
      </c>
      <c r="W272" s="106">
        <f>+ALTAS!Z305-BAJAS!Y272+MIG_IN!Y272-MIG_OUT!Y272</f>
        <v>4</v>
      </c>
      <c r="X272" s="106">
        <f>+ALTAS!AA305-BAJAS!Z272+MIG_IN!Z272-MIG_OUT!Z272</f>
        <v>1</v>
      </c>
      <c r="Y272" s="106">
        <f>+ALTAS!AB305-BAJAS!AA272+MIG_IN!AA272-MIG_OUT!AA272</f>
        <v>1</v>
      </c>
      <c r="Z272" s="106">
        <f>+ALTAS!AC305-BAJAS!AB272+MIG_IN!AB272-MIG_OUT!AB272</f>
        <v>-1</v>
      </c>
      <c r="AA272" s="106">
        <f>+ALTAS!AD305-BAJAS!AC272+MIG_IN!AC272-MIG_OUT!AC272</f>
        <v>0</v>
      </c>
      <c r="AB272" s="106">
        <f>+ALTAS!AE305-BAJAS!AD272+MIG_IN!AD272-MIG_OUT!AD272</f>
        <v>-1</v>
      </c>
      <c r="AC272" s="106">
        <f>+ALTAS!AF305-BAJAS!AE272+MIG_IN!AE272-MIG_OUT!AE272</f>
        <v>-1</v>
      </c>
      <c r="AD272" s="112">
        <f t="shared" si="188"/>
        <v>2</v>
      </c>
      <c r="AE272" s="113">
        <f t="shared" si="189"/>
        <v>12</v>
      </c>
      <c r="AJ272" s="37"/>
      <c r="AK272" s="37"/>
      <c r="AL272" s="37"/>
      <c r="AM272" s="37"/>
      <c r="AN272" s="37"/>
      <c r="AO272" s="37"/>
      <c r="AP272" s="37"/>
      <c r="AQ272" s="37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55"/>
      <c r="BI272" s="56"/>
    </row>
    <row r="273" spans="1:61">
      <c r="A273" s="236"/>
      <c r="B273" s="226"/>
      <c r="C273" s="225"/>
      <c r="D273" s="13" t="s">
        <v>90</v>
      </c>
      <c r="E273" s="36"/>
      <c r="F273" s="36"/>
      <c r="G273" s="36"/>
      <c r="H273" s="36"/>
      <c r="I273" s="36"/>
      <c r="J273" s="36"/>
      <c r="K273" s="36"/>
      <c r="L273" s="36"/>
      <c r="M273" s="36" t="str">
        <f t="shared" ref="M273:AE273" si="190">+IFERROR(M264/M263,"")</f>
        <v/>
      </c>
      <c r="N273" s="36" t="str">
        <f t="shared" si="190"/>
        <v/>
      </c>
      <c r="O273" s="36">
        <f t="shared" si="190"/>
        <v>1.5</v>
      </c>
      <c r="P273" s="36">
        <f t="shared" si="190"/>
        <v>1</v>
      </c>
      <c r="Q273" s="36">
        <f t="shared" si="190"/>
        <v>1</v>
      </c>
      <c r="R273" s="36">
        <f t="shared" si="190"/>
        <v>1.3333333333333333</v>
      </c>
      <c r="S273" s="36">
        <f t="shared" si="190"/>
        <v>0</v>
      </c>
      <c r="T273" s="36">
        <f t="shared" si="190"/>
        <v>1.5</v>
      </c>
      <c r="U273" s="36">
        <f t="shared" si="190"/>
        <v>2.25</v>
      </c>
      <c r="V273" s="36">
        <f t="shared" si="190"/>
        <v>0.8</v>
      </c>
      <c r="W273" s="36">
        <f t="shared" ref="W273" si="191">+IFERROR(W264/W263,"")</f>
        <v>0.90909090909090906</v>
      </c>
      <c r="X273" s="36">
        <f t="shared" si="190"/>
        <v>0</v>
      </c>
      <c r="Y273" s="36">
        <f t="shared" si="190"/>
        <v>1.5</v>
      </c>
      <c r="Z273" s="36">
        <f t="shared" si="190"/>
        <v>1</v>
      </c>
      <c r="AA273" s="36">
        <f t="shared" si="190"/>
        <v>1</v>
      </c>
      <c r="AB273" s="36" t="str">
        <f t="shared" si="190"/>
        <v/>
      </c>
      <c r="AC273" s="36" t="str">
        <f t="shared" ref="AC273" si="192">+IFERROR(AC264/AC263,"")</f>
        <v/>
      </c>
      <c r="AD273" s="49">
        <f t="shared" si="190"/>
        <v>1.2</v>
      </c>
      <c r="AE273" s="50">
        <f t="shared" si="190"/>
        <v>1.1081081081081081</v>
      </c>
      <c r="AJ273" s="36"/>
      <c r="AK273" s="36"/>
      <c r="AL273" s="36"/>
      <c r="AM273" s="36"/>
      <c r="AN273" s="36"/>
      <c r="AO273" s="36"/>
      <c r="AP273" s="36"/>
      <c r="AQ273" s="36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49"/>
      <c r="BI273" s="50"/>
    </row>
    <row r="274" spans="1:61">
      <c r="A274" s="236"/>
      <c r="B274" s="226"/>
      <c r="C274" s="225" t="s">
        <v>52</v>
      </c>
      <c r="D274" s="10" t="s">
        <v>40</v>
      </c>
      <c r="E274" s="19"/>
      <c r="F274" s="19"/>
      <c r="G274" s="19"/>
      <c r="H274" s="19"/>
      <c r="I274" s="19"/>
      <c r="J274" s="19"/>
      <c r="K274" s="19"/>
      <c r="L274" s="19"/>
      <c r="M274" s="97">
        <f>+ALTAS!P307-BAJAS!O252+MIG_IN!O274-MIG_OUT!O249</f>
        <v>0</v>
      </c>
      <c r="N274" s="97">
        <f>+ALTAS!Q307-BAJAS!P274+MIG_IN!P274-MIG_OUT!P274</f>
        <v>0</v>
      </c>
      <c r="O274" s="97">
        <f>+ALTAS!R307-BAJAS!Q274+MIG_IN!Q274-MIG_OUT!Q274</f>
        <v>0</v>
      </c>
      <c r="P274" s="97">
        <f>+ALTAS!S307-BAJAS!R274+MIG_IN!R274-MIG_OUT!R274</f>
        <v>0</v>
      </c>
      <c r="Q274" s="97">
        <f>+ALTAS!T307-BAJAS!S274+MIG_IN!S274-MIG_OUT!S274</f>
        <v>0</v>
      </c>
      <c r="R274" s="97">
        <f>+ALTAS!U307-BAJAS!T274+MIG_IN!T274-MIG_OUT!T274</f>
        <v>0</v>
      </c>
      <c r="S274" s="97">
        <f>+ALTAS!V307-BAJAS!U274+MIG_IN!U274-MIG_OUT!U274</f>
        <v>0</v>
      </c>
      <c r="T274" s="97">
        <f>+ALTAS!W307-BAJAS!V274+MIG_IN!V274-MIG_OUT!V274</f>
        <v>0</v>
      </c>
      <c r="U274" s="97">
        <f>+ALTAS!X307-BAJAS!W274+MIG_IN!W274-MIG_OUT!W274</f>
        <v>0</v>
      </c>
      <c r="V274" s="97">
        <f>+ALTAS!Y307-BAJAS!X274+MIG_IN!X274-MIG_OUT!X274</f>
        <v>0</v>
      </c>
      <c r="W274" s="97">
        <f>+ALTAS!Z307-BAJAS!Y274+MIG_IN!Y274-MIG_OUT!Y274</f>
        <v>0</v>
      </c>
      <c r="X274" s="97">
        <f>+ALTAS!AA307-BAJAS!Z274+MIG_IN!Z274-MIG_OUT!Z274</f>
        <v>0</v>
      </c>
      <c r="Y274" s="97">
        <f>+ALTAS!AB307-BAJAS!AA274+MIG_IN!AA274-MIG_OUT!AA274</f>
        <v>0</v>
      </c>
      <c r="Z274" s="97">
        <f>+ALTAS!AC307-BAJAS!AB274+MIG_IN!AB274-MIG_OUT!AB274</f>
        <v>0</v>
      </c>
      <c r="AA274" s="97">
        <f>+ALTAS!AD307-BAJAS!AC274+MIG_IN!AC274-MIG_OUT!AC274</f>
        <v>0</v>
      </c>
      <c r="AB274" s="97">
        <f>+ALTAS!AE307-BAJAS!AD274+MIG_IN!AD274-MIG_OUT!AD274</f>
        <v>0</v>
      </c>
      <c r="AC274" s="97">
        <f>+ALTAS!AF307-BAJAS!AE274+MIG_IN!AE274-MIG_OUT!AE274</f>
        <v>0</v>
      </c>
      <c r="AD274" s="100">
        <f t="shared" ref="AD274:AD278" si="193">+SUM(E274:P274)</f>
        <v>0</v>
      </c>
      <c r="AE274" s="101">
        <f t="shared" ref="AE274:AE278" si="194">+SUM(Q274:AB274)</f>
        <v>0</v>
      </c>
      <c r="AG274" s="124">
        <f>+SUMIF($M$1:$AB$1,"REAL",M274:AB274)</f>
        <v>0</v>
      </c>
      <c r="AJ274" s="26"/>
      <c r="AK274" s="26"/>
      <c r="AL274" s="26"/>
      <c r="AM274" s="26"/>
      <c r="AN274" s="26"/>
      <c r="AO274" s="26"/>
      <c r="AP274" s="26"/>
      <c r="AQ274" s="26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44"/>
      <c r="BI274" s="59"/>
    </row>
    <row r="275" spans="1:61">
      <c r="A275" s="236"/>
      <c r="B275" s="226"/>
      <c r="C275" s="225"/>
      <c r="D275" s="11" t="s">
        <v>88</v>
      </c>
      <c r="E275" s="34"/>
      <c r="F275" s="34"/>
      <c r="G275" s="34"/>
      <c r="H275" s="34"/>
      <c r="I275" s="34"/>
      <c r="J275" s="34"/>
      <c r="K275" s="34"/>
      <c r="L275" s="34"/>
      <c r="M275" s="98">
        <f>+ALTAS!P308-BAJAS!O253+MIG_IN!O275-MIG_OUT!O250</f>
        <v>0</v>
      </c>
      <c r="N275" s="98">
        <f>+ALTAS!Q308-BAJAS!P275+MIG_IN!P275-MIG_OUT!P275</f>
        <v>0</v>
      </c>
      <c r="O275" s="98">
        <f>+ALTAS!R308-BAJAS!Q275+MIG_IN!Q275-MIG_OUT!Q275</f>
        <v>0</v>
      </c>
      <c r="P275" s="98">
        <f>+ALTAS!S308-BAJAS!R275+MIG_IN!R275-MIG_OUT!R275</f>
        <v>0</v>
      </c>
      <c r="Q275" s="98">
        <f>+ALTAS!T308-BAJAS!S275+MIG_IN!S275-MIG_OUT!S275</f>
        <v>0</v>
      </c>
      <c r="R275" s="98">
        <f>+ALTAS!U308-BAJAS!T275+MIG_IN!T275-MIG_OUT!T275</f>
        <v>0</v>
      </c>
      <c r="S275" s="98">
        <f>+ALTAS!V308-BAJAS!U275+MIG_IN!U275-MIG_OUT!U275</f>
        <v>0</v>
      </c>
      <c r="T275" s="98">
        <f>+ALTAS!W308-BAJAS!V275+MIG_IN!V275-MIG_OUT!V275</f>
        <v>0</v>
      </c>
      <c r="U275" s="98">
        <f>+ALTAS!X308-BAJAS!W275+MIG_IN!W275-MIG_OUT!W275</f>
        <v>0</v>
      </c>
      <c r="V275" s="98">
        <f>+ALTAS!Y308-BAJAS!X275+MIG_IN!X275-MIG_OUT!X275</f>
        <v>0</v>
      </c>
      <c r="W275" s="98">
        <f>+ALTAS!Z308-BAJAS!Y275+MIG_IN!Y275-MIG_OUT!Y275</f>
        <v>0</v>
      </c>
      <c r="X275" s="98">
        <f>+ALTAS!AA308-BAJAS!Z275+MIG_IN!Z275-MIG_OUT!Z275</f>
        <v>0</v>
      </c>
      <c r="Y275" s="98">
        <f>+ALTAS!AB308-BAJAS!AA275+MIG_IN!AA275-MIG_OUT!AA275</f>
        <v>0</v>
      </c>
      <c r="Z275" s="98">
        <f>+ALTAS!AC308-BAJAS!AB275+MIG_IN!AB275-MIG_OUT!AB275</f>
        <v>0</v>
      </c>
      <c r="AA275" s="98">
        <f>+ALTAS!AD308-BAJAS!AC275+MIG_IN!AC275-MIG_OUT!AC275</f>
        <v>0</v>
      </c>
      <c r="AB275" s="98">
        <f>+ALTAS!AE308-BAJAS!AD275+MIG_IN!AD275-MIG_OUT!AD275</f>
        <v>0</v>
      </c>
      <c r="AC275" s="98">
        <f>+ALTAS!AF308-BAJAS!AE275+MIG_IN!AE275-MIG_OUT!AE275</f>
        <v>0</v>
      </c>
      <c r="AD275" s="102">
        <f t="shared" si="193"/>
        <v>0</v>
      </c>
      <c r="AE275" s="103">
        <f t="shared" si="194"/>
        <v>0</v>
      </c>
      <c r="AG275" s="124">
        <f>+SUMIF($M$1:$AB$1,"REAL",M275:AB275)</f>
        <v>0</v>
      </c>
      <c r="AJ275" s="34"/>
      <c r="AK275" s="34"/>
      <c r="AL275" s="34"/>
      <c r="AM275" s="34"/>
      <c r="AN275" s="34"/>
      <c r="AO275" s="34"/>
      <c r="AP275" s="34"/>
      <c r="AQ275" s="34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45"/>
      <c r="BI275" s="46"/>
    </row>
    <row r="276" spans="1:61">
      <c r="A276" s="236"/>
      <c r="B276" s="226"/>
      <c r="C276" s="225"/>
      <c r="D276" s="12" t="s">
        <v>4</v>
      </c>
      <c r="E276" s="35"/>
      <c r="F276" s="35"/>
      <c r="G276" s="35"/>
      <c r="H276" s="35"/>
      <c r="I276" s="35"/>
      <c r="J276" s="35"/>
      <c r="K276" s="35"/>
      <c r="L276" s="35"/>
      <c r="M276" s="99">
        <f>+ALTAS!P309-BAJAS!O254+MIG_IN!O276-MIG_OUT!O251</f>
        <v>0</v>
      </c>
      <c r="N276" s="99">
        <f>+ALTAS!Q309-BAJAS!P276+MIG_IN!P276-MIG_OUT!P276</f>
        <v>0</v>
      </c>
      <c r="O276" s="99">
        <f>+ALTAS!R309-BAJAS!Q276+MIG_IN!Q276-MIG_OUT!Q276</f>
        <v>0</v>
      </c>
      <c r="P276" s="99">
        <f>+ALTAS!S309-BAJAS!R276+MIG_IN!R276-MIG_OUT!R276</f>
        <v>0</v>
      </c>
      <c r="Q276" s="99">
        <f>+ALTAS!T309-BAJAS!S276+MIG_IN!S276-MIG_OUT!S276</f>
        <v>0</v>
      </c>
      <c r="R276" s="99">
        <f>+ALTAS!U309-BAJAS!T276+MIG_IN!T276-MIG_OUT!T276</f>
        <v>0</v>
      </c>
      <c r="S276" s="99">
        <f>+ALTAS!V309-BAJAS!U276+MIG_IN!U276-MIG_OUT!U276</f>
        <v>0</v>
      </c>
      <c r="T276" s="99">
        <f>+ALTAS!W309-BAJAS!V276+MIG_IN!V276-MIG_OUT!V276</f>
        <v>0</v>
      </c>
      <c r="U276" s="99">
        <f>+ALTAS!X309-BAJAS!W276+MIG_IN!W276-MIG_OUT!W276</f>
        <v>0</v>
      </c>
      <c r="V276" s="99">
        <f>+ALTAS!Y309-BAJAS!X276+MIG_IN!X276-MIG_OUT!X276</f>
        <v>0</v>
      </c>
      <c r="W276" s="99">
        <f>+ALTAS!Z309-BAJAS!Y276+MIG_IN!Y276-MIG_OUT!Y276</f>
        <v>0</v>
      </c>
      <c r="X276" s="99">
        <f>+ALTAS!AA309-BAJAS!Z276+MIG_IN!Z276-MIG_OUT!Z276</f>
        <v>0</v>
      </c>
      <c r="Y276" s="99">
        <f>+ALTAS!AB309-BAJAS!AA276+MIG_IN!AA276-MIG_OUT!AA276</f>
        <v>0</v>
      </c>
      <c r="Z276" s="99">
        <f>+ALTAS!AC309-BAJAS!AB276+MIG_IN!AB276-MIG_OUT!AB276</f>
        <v>0</v>
      </c>
      <c r="AA276" s="99">
        <f>+ALTAS!AD309-BAJAS!AC276+MIG_IN!AC276-MIG_OUT!AC276</f>
        <v>0</v>
      </c>
      <c r="AB276" s="99">
        <f>+ALTAS!AE309-BAJAS!AD276+MIG_IN!AD276-MIG_OUT!AD276</f>
        <v>0</v>
      </c>
      <c r="AC276" s="99">
        <f>+ALTAS!AF309-BAJAS!AE276+MIG_IN!AE276-MIG_OUT!AE276</f>
        <v>0</v>
      </c>
      <c r="AD276" s="104">
        <f t="shared" si="193"/>
        <v>0</v>
      </c>
      <c r="AE276" s="105">
        <f t="shared" si="194"/>
        <v>0</v>
      </c>
      <c r="AJ276" s="35"/>
      <c r="AK276" s="35"/>
      <c r="AL276" s="35"/>
      <c r="AM276" s="35"/>
      <c r="AN276" s="35"/>
      <c r="AO276" s="35"/>
      <c r="AP276" s="35"/>
      <c r="AQ276" s="35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47"/>
      <c r="BI276" s="48"/>
    </row>
    <row r="277" spans="1:61">
      <c r="A277" s="236"/>
      <c r="B277" s="226"/>
      <c r="C277" s="225"/>
      <c r="D277" s="12" t="s">
        <v>5</v>
      </c>
      <c r="E277" s="35"/>
      <c r="F277" s="35"/>
      <c r="G277" s="35"/>
      <c r="H277" s="35"/>
      <c r="I277" s="35"/>
      <c r="J277" s="35"/>
      <c r="K277" s="35"/>
      <c r="L277" s="35"/>
      <c r="M277" s="99">
        <f>+ALTAS!P310-BAJAS!O255+MIG_IN!O277-MIG_OUT!O252</f>
        <v>0</v>
      </c>
      <c r="N277" s="99">
        <f>+ALTAS!Q310-BAJAS!P277+MIG_IN!P277-MIG_OUT!P277</f>
        <v>0</v>
      </c>
      <c r="O277" s="99">
        <f>+ALTAS!R310-BAJAS!Q277+MIG_IN!Q277-MIG_OUT!Q277</f>
        <v>0</v>
      </c>
      <c r="P277" s="99">
        <f>+ALTAS!S310-BAJAS!R277+MIG_IN!R277-MIG_OUT!R277</f>
        <v>0</v>
      </c>
      <c r="Q277" s="99">
        <f>+ALTAS!T310-BAJAS!S277+MIG_IN!S277-MIG_OUT!S277</f>
        <v>0</v>
      </c>
      <c r="R277" s="99">
        <f>+ALTAS!U310-BAJAS!T277+MIG_IN!T277-MIG_OUT!T277</f>
        <v>0</v>
      </c>
      <c r="S277" s="99">
        <f>+ALTAS!V310-BAJAS!U277+MIG_IN!U277-MIG_OUT!U277</f>
        <v>0</v>
      </c>
      <c r="T277" s="99">
        <f>+ALTAS!W310-BAJAS!V277+MIG_IN!V277-MIG_OUT!V277</f>
        <v>0</v>
      </c>
      <c r="U277" s="99">
        <f>+ALTAS!X310-BAJAS!W277+MIG_IN!W277-MIG_OUT!W277</f>
        <v>0</v>
      </c>
      <c r="V277" s="99">
        <f>+ALTAS!Y310-BAJAS!X277+MIG_IN!X277-MIG_OUT!X277</f>
        <v>0</v>
      </c>
      <c r="W277" s="99">
        <f>+ALTAS!Z310-BAJAS!Y277+MIG_IN!Y277-MIG_OUT!Y277</f>
        <v>0</v>
      </c>
      <c r="X277" s="99">
        <f>+ALTAS!AA310-BAJAS!Z277+MIG_IN!Z277-MIG_OUT!Z277</f>
        <v>0</v>
      </c>
      <c r="Y277" s="99">
        <f>+ALTAS!AB310-BAJAS!AA277+MIG_IN!AA277-MIG_OUT!AA277</f>
        <v>0</v>
      </c>
      <c r="Z277" s="99">
        <f>+ALTAS!AC310-BAJAS!AB277+MIG_IN!AB277-MIG_OUT!AB277</f>
        <v>0</v>
      </c>
      <c r="AA277" s="99">
        <f>+ALTAS!AD310-BAJAS!AC277+MIG_IN!AC277-MIG_OUT!AC277</f>
        <v>0</v>
      </c>
      <c r="AB277" s="99">
        <f>+ALTAS!AE310-BAJAS!AD277+MIG_IN!AD277-MIG_OUT!AD277</f>
        <v>0</v>
      </c>
      <c r="AC277" s="99">
        <f>+ALTAS!AF310-BAJAS!AE277+MIG_IN!AE277-MIG_OUT!AE277</f>
        <v>0</v>
      </c>
      <c r="AD277" s="104">
        <f t="shared" si="193"/>
        <v>0</v>
      </c>
      <c r="AE277" s="105">
        <f t="shared" si="194"/>
        <v>0</v>
      </c>
      <c r="AJ277" s="35"/>
      <c r="AK277" s="35"/>
      <c r="AL277" s="35"/>
      <c r="AM277" s="35"/>
      <c r="AN277" s="35"/>
      <c r="AO277" s="35"/>
      <c r="AP277" s="35"/>
      <c r="AQ277" s="35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47"/>
      <c r="BI277" s="48"/>
    </row>
    <row r="278" spans="1:61">
      <c r="A278" s="236"/>
      <c r="B278" s="226"/>
      <c r="C278" s="225"/>
      <c r="D278" s="14" t="s">
        <v>81</v>
      </c>
      <c r="E278" s="37"/>
      <c r="F278" s="37"/>
      <c r="G278" s="37"/>
      <c r="H278" s="37"/>
      <c r="I278" s="37"/>
      <c r="J278" s="37"/>
      <c r="K278" s="37"/>
      <c r="L278" s="37"/>
      <c r="M278" s="106">
        <f>+ALTAS!P311-BAJAS!O256+MIG_IN!O278-MIG_OUT!O253</f>
        <v>0</v>
      </c>
      <c r="N278" s="106">
        <f>+ALTAS!Q311-BAJAS!P278+MIG_IN!P278-MIG_OUT!P278</f>
        <v>0</v>
      </c>
      <c r="O278" s="106">
        <f>+ALTAS!R311-BAJAS!Q278+MIG_IN!Q278-MIG_OUT!Q278</f>
        <v>0</v>
      </c>
      <c r="P278" s="106">
        <f>+ALTAS!S311-BAJAS!R278+MIG_IN!R278-MIG_OUT!R278</f>
        <v>0</v>
      </c>
      <c r="Q278" s="106">
        <f>+ALTAS!T311-BAJAS!S278+MIG_IN!S278-MIG_OUT!S278</f>
        <v>0</v>
      </c>
      <c r="R278" s="106">
        <f>+ALTAS!U311-BAJAS!T278+MIG_IN!T278-MIG_OUT!T278</f>
        <v>0</v>
      </c>
      <c r="S278" s="106">
        <f>+ALTAS!V311-BAJAS!U278+MIG_IN!U278-MIG_OUT!U278</f>
        <v>0</v>
      </c>
      <c r="T278" s="106">
        <f>+ALTAS!W311-BAJAS!V278+MIG_IN!V278-MIG_OUT!V278</f>
        <v>0</v>
      </c>
      <c r="U278" s="106">
        <f>+ALTAS!X311-BAJAS!W278+MIG_IN!W278-MIG_OUT!W278</f>
        <v>0</v>
      </c>
      <c r="V278" s="106">
        <f>+ALTAS!Y311-BAJAS!X278+MIG_IN!X278-MIG_OUT!X278</f>
        <v>0</v>
      </c>
      <c r="W278" s="106">
        <f>+ALTAS!Z311-BAJAS!Y278+MIG_IN!Y278-MIG_OUT!Y278</f>
        <v>0</v>
      </c>
      <c r="X278" s="106">
        <f>+ALTAS!AA311-BAJAS!Z278+MIG_IN!Z278-MIG_OUT!Z278</f>
        <v>0</v>
      </c>
      <c r="Y278" s="106">
        <f>+ALTAS!AB311-BAJAS!AA278+MIG_IN!AA278-MIG_OUT!AA278</f>
        <v>0</v>
      </c>
      <c r="Z278" s="106">
        <f>+ALTAS!AC311-BAJAS!AB278+MIG_IN!AB278-MIG_OUT!AB278</f>
        <v>0</v>
      </c>
      <c r="AA278" s="106">
        <f>+ALTAS!AD311-BAJAS!AC278+MIG_IN!AC278-MIG_OUT!AC278</f>
        <v>0</v>
      </c>
      <c r="AB278" s="106">
        <f>+ALTAS!AE311-BAJAS!AD278+MIG_IN!AD278-MIG_OUT!AD278</f>
        <v>0</v>
      </c>
      <c r="AC278" s="106">
        <f>+ALTAS!AF311-BAJAS!AE278+MIG_IN!AE278-MIG_OUT!AE278</f>
        <v>0</v>
      </c>
      <c r="AD278" s="112">
        <f t="shared" si="193"/>
        <v>0</v>
      </c>
      <c r="AE278" s="113">
        <f t="shared" si="194"/>
        <v>0</v>
      </c>
      <c r="AJ278" s="37"/>
      <c r="AK278" s="37"/>
      <c r="AL278" s="37"/>
      <c r="AM278" s="37"/>
      <c r="AN278" s="37"/>
      <c r="AO278" s="37"/>
      <c r="AP278" s="37"/>
      <c r="AQ278" s="37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55"/>
      <c r="BI278" s="56"/>
    </row>
    <row r="279" spans="1:61" ht="15" thickBot="1">
      <c r="A279" s="236"/>
      <c r="B279" s="226"/>
      <c r="C279" s="225"/>
      <c r="D279" s="13" t="s">
        <v>90</v>
      </c>
      <c r="E279" s="36"/>
      <c r="F279" s="36"/>
      <c r="G279" s="36"/>
      <c r="H279" s="36"/>
      <c r="I279" s="36"/>
      <c r="J279" s="36"/>
      <c r="K279" s="36"/>
      <c r="L279" s="36"/>
      <c r="M279" s="36" t="str">
        <f t="shared" ref="M279:AE279" si="195">+IFERROR(M275/M274,"")</f>
        <v/>
      </c>
      <c r="N279" s="36" t="str">
        <f t="shared" si="195"/>
        <v/>
      </c>
      <c r="O279" s="36" t="str">
        <f t="shared" si="195"/>
        <v/>
      </c>
      <c r="P279" s="36" t="str">
        <f t="shared" si="195"/>
        <v/>
      </c>
      <c r="Q279" s="36" t="str">
        <f t="shared" si="195"/>
        <v/>
      </c>
      <c r="R279" s="36" t="str">
        <f t="shared" si="195"/>
        <v/>
      </c>
      <c r="S279" s="36" t="str">
        <f t="shared" si="195"/>
        <v/>
      </c>
      <c r="T279" s="36" t="str">
        <f t="shared" si="195"/>
        <v/>
      </c>
      <c r="U279" s="36" t="str">
        <f t="shared" si="195"/>
        <v/>
      </c>
      <c r="V279" s="36" t="str">
        <f t="shared" si="195"/>
        <v/>
      </c>
      <c r="W279" s="36" t="str">
        <f t="shared" ref="W279" si="196">+IFERROR(W275/W274,"")</f>
        <v/>
      </c>
      <c r="X279" s="36" t="str">
        <f t="shared" si="195"/>
        <v/>
      </c>
      <c r="Y279" s="36" t="str">
        <f t="shared" si="195"/>
        <v/>
      </c>
      <c r="Z279" s="36" t="str">
        <f t="shared" si="195"/>
        <v/>
      </c>
      <c r="AA279" s="36" t="str">
        <f t="shared" si="195"/>
        <v/>
      </c>
      <c r="AB279" s="36" t="str">
        <f t="shared" si="195"/>
        <v/>
      </c>
      <c r="AC279" s="36" t="str">
        <f t="shared" ref="AC279" si="197">+IFERROR(AC275/AC274,"")</f>
        <v/>
      </c>
      <c r="AD279" s="57" t="str">
        <f t="shared" si="195"/>
        <v/>
      </c>
      <c r="AE279" s="58" t="str">
        <f t="shared" si="195"/>
        <v/>
      </c>
      <c r="AJ279" s="36"/>
      <c r="AK279" s="36"/>
      <c r="AL279" s="36"/>
      <c r="AM279" s="36"/>
      <c r="AN279" s="36"/>
      <c r="AO279" s="36"/>
      <c r="AP279" s="36"/>
      <c r="AQ279" s="36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57"/>
      <c r="BI279" s="58"/>
    </row>
    <row r="280" spans="1:61">
      <c r="AD280"/>
      <c r="AE280"/>
    </row>
    <row r="281" spans="1:61">
      <c r="AD281"/>
      <c r="AE281"/>
    </row>
    <row r="282" spans="1:61" ht="15" thickBot="1">
      <c r="AD282"/>
      <c r="AE282"/>
    </row>
    <row r="283" spans="1:61" ht="15" customHeight="1">
      <c r="A283" s="237" t="s">
        <v>87</v>
      </c>
      <c r="B283" s="227" t="s">
        <v>34</v>
      </c>
      <c r="C283" s="228"/>
      <c r="D283" s="228"/>
      <c r="E283" s="32"/>
      <c r="F283" s="32"/>
      <c r="G283" s="32"/>
      <c r="H283" s="32"/>
      <c r="I283" s="32"/>
      <c r="J283" s="32"/>
      <c r="K283" s="32"/>
      <c r="L283" s="32"/>
      <c r="M283" s="114">
        <f>+ALTAS!P316-BAJAS!O211+MIG_IN!O283-MIG_OUT!O210</f>
        <v>1</v>
      </c>
      <c r="N283" s="114">
        <f>+ALTAS!Q316-BAJAS!P211+MIG_IN!P283-MIG_OUT!P210</f>
        <v>4</v>
      </c>
      <c r="O283" s="114">
        <f>+ALTAS!R316-BAJAS!Q211+MIG_IN!Q283-MIG_OUT!Q210</f>
        <v>8</v>
      </c>
      <c r="P283" s="114">
        <f>+ALTAS!S316-BAJAS!R211+MIG_IN!R283-MIG_OUT!R210</f>
        <v>1</v>
      </c>
      <c r="Q283" s="114">
        <f>+ALTAS!T316-BAJAS!S211+MIG_IN!S283-MIG_OUT!S210</f>
        <v>1</v>
      </c>
      <c r="R283" s="114">
        <f>+ALTAS!U316-BAJAS!T211+MIG_IN!T283-MIG_OUT!T210</f>
        <v>7</v>
      </c>
      <c r="S283" s="114">
        <f>+ALTAS!V316-BAJAS!U211+MIG_IN!U283-MIG_OUT!U210</f>
        <v>4</v>
      </c>
      <c r="T283" s="114">
        <f>+ALTAS!W316-BAJAS!V211+MIG_IN!V283-MIG_OUT!V210</f>
        <v>7</v>
      </c>
      <c r="U283" s="114">
        <f>+ALTAS!X316-BAJAS!W211+MIG_IN!W283-MIG_OUT!W210</f>
        <v>6</v>
      </c>
      <c r="V283" s="114">
        <f>+ALTAS!Y316-BAJAS!X211+MIG_IN!X283-MIG_OUT!X210</f>
        <v>4</v>
      </c>
      <c r="W283" s="114">
        <f>+ALTAS!Z316-BAJAS!Y211+MIG_IN!Y283-MIG_OUT!Y210</f>
        <v>3</v>
      </c>
      <c r="X283" s="114">
        <f>+ALTAS!AA316-BAJAS!Z211+MIG_IN!Z283-MIG_OUT!Z210</f>
        <v>9</v>
      </c>
      <c r="Y283" s="114">
        <f>+ALTAS!AB316-BAJAS!AA211+MIG_IN!AA283-MIG_OUT!AA210</f>
        <v>7</v>
      </c>
      <c r="Z283" s="114">
        <f>+ALTAS!AC316-BAJAS!AB211+MIG_IN!AB283-MIG_OUT!AB210</f>
        <v>4</v>
      </c>
      <c r="AA283" s="114">
        <f>+ALTAS!AD316-BAJAS!AC211+MIG_IN!AC283-MIG_OUT!AC210</f>
        <v>3</v>
      </c>
      <c r="AB283" s="114">
        <f>+ALTAS!AE316-BAJAS!AD211+MIG_IN!AD283-MIG_OUT!AD210</f>
        <v>5</v>
      </c>
      <c r="AC283" s="114">
        <f>+ALTAS!AF316-BAJAS!AE211+MIG_IN!AE283-MIG_OUT!AE210</f>
        <v>0</v>
      </c>
      <c r="AD283" s="115">
        <f>+SUM(E283:P283)</f>
        <v>14</v>
      </c>
      <c r="AE283" s="116">
        <f>+SUM(Q283:AB283)</f>
        <v>60</v>
      </c>
      <c r="AG283" s="124">
        <f>+SUMIF($M$1:$AB$1,"REAL",M283:AB283)</f>
        <v>74</v>
      </c>
      <c r="AJ283" s="32"/>
      <c r="AK283" s="32"/>
      <c r="AL283" s="32"/>
      <c r="AM283" s="32"/>
      <c r="AN283" s="32"/>
      <c r="AO283" s="32"/>
      <c r="AP283" s="32"/>
      <c r="AQ283" s="32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39"/>
      <c r="BI283" s="60"/>
    </row>
    <row r="284" spans="1:61">
      <c r="A284" s="237"/>
      <c r="B284" s="229" t="s">
        <v>89</v>
      </c>
      <c r="C284" s="230"/>
      <c r="D284" s="230"/>
      <c r="E284" s="16"/>
      <c r="F284" s="16"/>
      <c r="G284" s="16"/>
      <c r="H284" s="16"/>
      <c r="I284" s="16"/>
      <c r="J284" s="16"/>
      <c r="K284" s="16"/>
      <c r="L284" s="16"/>
      <c r="M284" s="16"/>
      <c r="N284" s="16" t="str">
        <f t="shared" ref="N284:AB284" si="198">IFERROR(+N283/(N287+N298+N315+N318+N326+N344+N347+N350+N353+N356+N367),"")</f>
        <v/>
      </c>
      <c r="O284" s="16">
        <f t="shared" si="198"/>
        <v>2</v>
      </c>
      <c r="P284" s="16">
        <f t="shared" si="198"/>
        <v>0.14285714285714285</v>
      </c>
      <c r="Q284" s="16">
        <f t="shared" si="198"/>
        <v>-1</v>
      </c>
      <c r="R284" s="16">
        <f t="shared" si="198"/>
        <v>7</v>
      </c>
      <c r="S284" s="16">
        <f t="shared" si="198"/>
        <v>0.5714285714285714</v>
      </c>
      <c r="T284" s="16">
        <f t="shared" si="198"/>
        <v>7</v>
      </c>
      <c r="U284" s="16">
        <f t="shared" si="198"/>
        <v>1.2</v>
      </c>
      <c r="V284" s="16">
        <f t="shared" si="198"/>
        <v>1.3333333333333333</v>
      </c>
      <c r="W284" s="16">
        <f t="shared" ref="W284" si="199">IFERROR(+W283/(W287+W298+W315+W318+W326+W344+W347+W350+W353+W356+W367),"")</f>
        <v>1</v>
      </c>
      <c r="X284" s="16" t="str">
        <f t="shared" si="198"/>
        <v/>
      </c>
      <c r="Y284" s="16">
        <f t="shared" si="198"/>
        <v>1</v>
      </c>
      <c r="Z284" s="16">
        <f t="shared" si="198"/>
        <v>2</v>
      </c>
      <c r="AA284" s="16">
        <f t="shared" si="198"/>
        <v>3</v>
      </c>
      <c r="AB284" s="16">
        <f t="shared" si="198"/>
        <v>2.5</v>
      </c>
      <c r="AC284" s="16">
        <f t="shared" ref="AC284" si="200">IFERROR(+AC283/(AC287+AC298+AC315+AC318+AC326+AC344+AC347+AC350+AC353+AC356+AC367),"")</f>
        <v>0</v>
      </c>
      <c r="AD284" s="40"/>
      <c r="AE284" s="41"/>
      <c r="AJ284" s="16"/>
      <c r="AK284" s="16"/>
      <c r="AL284" s="16"/>
      <c r="AM284" s="16"/>
      <c r="AN284" s="16"/>
      <c r="AO284" s="16"/>
      <c r="AP284" s="16"/>
      <c r="AQ284" s="16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40"/>
      <c r="BI284" s="41"/>
    </row>
    <row r="285" spans="1:61">
      <c r="A285" s="237"/>
      <c r="B285" s="231" t="s">
        <v>91</v>
      </c>
      <c r="C285" s="232"/>
      <c r="D285" s="232"/>
      <c r="E285" s="33"/>
      <c r="F285" s="33"/>
      <c r="G285" s="33"/>
      <c r="H285" s="33"/>
      <c r="I285" s="33"/>
      <c r="J285" s="33"/>
      <c r="K285" s="33"/>
      <c r="L285" s="33"/>
      <c r="M285" s="117">
        <f>+ALTAS!P318-BAJAS!O285+MIG_IN!O285-MIG_OUT!O285</f>
        <v>0</v>
      </c>
      <c r="N285" s="117">
        <f>+ALTAS!Q318-BAJAS!P285+MIG_IN!P285-MIG_OUT!P285</f>
        <v>1</v>
      </c>
      <c r="O285" s="117">
        <f>+ALTAS!R318-BAJAS!Q285+MIG_IN!Q285-MIG_OUT!Q285</f>
        <v>9</v>
      </c>
      <c r="P285" s="117">
        <f>+ALTAS!S318-BAJAS!R285+MIG_IN!R285-MIG_OUT!R285</f>
        <v>12</v>
      </c>
      <c r="Q285" s="117">
        <f>+ALTAS!T318-BAJAS!S285+MIG_IN!S285-MIG_OUT!S285</f>
        <v>-1</v>
      </c>
      <c r="R285" s="117">
        <f>+ALTAS!U318-BAJAS!T285+MIG_IN!T285-MIG_OUT!T285</f>
        <v>1</v>
      </c>
      <c r="S285" s="117">
        <f>+ALTAS!V318-BAJAS!U285+MIG_IN!U285-MIG_OUT!U285</f>
        <v>24</v>
      </c>
      <c r="T285" s="117">
        <f>+ALTAS!W318-BAJAS!V285+MIG_IN!V285-MIG_OUT!V285</f>
        <v>6</v>
      </c>
      <c r="U285" s="117">
        <f>+ALTAS!X318-BAJAS!W285+MIG_IN!W285-MIG_OUT!W285</f>
        <v>6</v>
      </c>
      <c r="V285" s="117">
        <f>+ALTAS!Y318-BAJAS!X285+MIG_IN!X285-MIG_OUT!X285</f>
        <v>7</v>
      </c>
      <c r="W285" s="117">
        <f>+ALTAS!Z318-BAJAS!Y285+MIG_IN!Y285-MIG_OUT!Y285</f>
        <v>6</v>
      </c>
      <c r="X285" s="117">
        <f>+ALTAS!AA318-BAJAS!Z285+MIG_IN!Z285-MIG_OUT!Z285</f>
        <v>0</v>
      </c>
      <c r="Y285" s="117">
        <f>+ALTAS!AB318-BAJAS!AA285+MIG_IN!AA285-MIG_OUT!AA285</f>
        <v>2</v>
      </c>
      <c r="Z285" s="117">
        <f>+ALTAS!AC318-BAJAS!AB285+MIG_IN!AB285-MIG_OUT!AB285</f>
        <v>12</v>
      </c>
      <c r="AA285" s="117">
        <f>+ALTAS!AD318-BAJAS!AC285+MIG_IN!AC285-MIG_OUT!AC285</f>
        <v>-5</v>
      </c>
      <c r="AB285" s="117">
        <f>+ALTAS!AE318-BAJAS!AD285+MIG_IN!AD285-MIG_OUT!AD285</f>
        <v>15</v>
      </c>
      <c r="AC285" s="117">
        <f>+ALTAS!AF318-BAJAS!AE285+MIG_IN!AE285-MIG_OUT!AE285</f>
        <v>16</v>
      </c>
      <c r="AD285" s="118">
        <f t="shared" ref="AD285" si="201">+SUM(E285:P285)</f>
        <v>22</v>
      </c>
      <c r="AE285" s="119">
        <f t="shared" ref="AE285" si="202">+SUM(F285:Q285)</f>
        <v>21</v>
      </c>
      <c r="AG285" s="124">
        <f>+SUMIF($M$1:$AB$1,"REAL",M285:AB285)</f>
        <v>95</v>
      </c>
      <c r="AJ285" s="33"/>
      <c r="AK285" s="33"/>
      <c r="AL285" s="33"/>
      <c r="AM285" s="33"/>
      <c r="AN285" s="33"/>
      <c r="AO285" s="33"/>
      <c r="AP285" s="33"/>
      <c r="AQ285" s="33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42"/>
      <c r="BI285" s="43"/>
    </row>
    <row r="286" spans="1:61">
      <c r="A286" s="237"/>
      <c r="B286" s="233" t="s">
        <v>90</v>
      </c>
      <c r="C286" s="234"/>
      <c r="D286" s="230"/>
      <c r="E286" s="16"/>
      <c r="F286" s="16"/>
      <c r="G286" s="16"/>
      <c r="H286" s="16"/>
      <c r="I286" s="16"/>
      <c r="J286" s="16"/>
      <c r="K286" s="16"/>
      <c r="L286" s="16"/>
      <c r="M286" s="16"/>
      <c r="N286" s="16">
        <f t="shared" ref="N286:AB286" si="203">+IFERROR(N285/N283,"")</f>
        <v>0.25</v>
      </c>
      <c r="O286" s="16">
        <f t="shared" si="203"/>
        <v>1.125</v>
      </c>
      <c r="P286" s="16">
        <f t="shared" si="203"/>
        <v>12</v>
      </c>
      <c r="Q286" s="16">
        <f t="shared" si="203"/>
        <v>-1</v>
      </c>
      <c r="R286" s="16">
        <f t="shared" si="203"/>
        <v>0.14285714285714285</v>
      </c>
      <c r="S286" s="16">
        <f t="shared" si="203"/>
        <v>6</v>
      </c>
      <c r="T286" s="16">
        <f t="shared" si="203"/>
        <v>0.8571428571428571</v>
      </c>
      <c r="U286" s="16">
        <f t="shared" si="203"/>
        <v>1</v>
      </c>
      <c r="V286" s="16">
        <f t="shared" si="203"/>
        <v>1.75</v>
      </c>
      <c r="W286" s="16">
        <f t="shared" ref="W286" si="204">+IFERROR(W285/W283,"")</f>
        <v>2</v>
      </c>
      <c r="X286" s="16">
        <f t="shared" si="203"/>
        <v>0</v>
      </c>
      <c r="Y286" s="16">
        <f t="shared" si="203"/>
        <v>0.2857142857142857</v>
      </c>
      <c r="Z286" s="16">
        <f t="shared" si="203"/>
        <v>3</v>
      </c>
      <c r="AA286" s="16">
        <f t="shared" si="203"/>
        <v>-1.6666666666666667</v>
      </c>
      <c r="AB286" s="16">
        <f t="shared" si="203"/>
        <v>3</v>
      </c>
      <c r="AC286" s="16" t="str">
        <f t="shared" ref="AC286" si="205">+IFERROR(AC285/AC283,"")</f>
        <v/>
      </c>
      <c r="AD286" s="40"/>
      <c r="AE286" s="41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40"/>
      <c r="BI286" s="41"/>
    </row>
    <row r="287" spans="1:61" ht="15" customHeight="1">
      <c r="A287" s="237"/>
      <c r="B287" s="222" t="s">
        <v>35</v>
      </c>
      <c r="C287" s="225" t="s">
        <v>48</v>
      </c>
      <c r="D287" s="10" t="s">
        <v>40</v>
      </c>
      <c r="E287" s="19"/>
      <c r="F287" s="19"/>
      <c r="G287" s="19"/>
      <c r="H287" s="19"/>
      <c r="I287" s="19"/>
      <c r="J287" s="19"/>
      <c r="K287" s="19"/>
      <c r="L287" s="19"/>
      <c r="M287" s="97">
        <f>+ALTAS!P320-BAJAS!O265+MIG_IN!O287-MIG_OUT!O262</f>
        <v>0</v>
      </c>
      <c r="N287" s="97">
        <f>+ALTAS!Q320-BAJAS!P287+MIG_IN!P287-MIG_OUT!P287</f>
        <v>0</v>
      </c>
      <c r="O287" s="97">
        <f>+ALTAS!R320-BAJAS!Q287+MIG_IN!Q287-MIG_OUT!Q287</f>
        <v>0</v>
      </c>
      <c r="P287" s="97">
        <f>+ALTAS!S320-BAJAS!R287+MIG_IN!R287-MIG_OUT!R287</f>
        <v>1</v>
      </c>
      <c r="Q287" s="97">
        <f>+ALTAS!T320-BAJAS!S287+MIG_IN!S287-MIG_OUT!S287</f>
        <v>0</v>
      </c>
      <c r="R287" s="97">
        <f>+ALTAS!U320-BAJAS!T287+MIG_IN!T287-MIG_OUT!T287</f>
        <v>0</v>
      </c>
      <c r="S287" s="97">
        <f>+ALTAS!V320-BAJAS!U287+MIG_IN!U287-MIG_OUT!U287</f>
        <v>0</v>
      </c>
      <c r="T287" s="97">
        <f>+ALTAS!W320-BAJAS!V287+MIG_IN!V287-MIG_OUT!V287</f>
        <v>0</v>
      </c>
      <c r="U287" s="97">
        <f>+ALTAS!X320-BAJAS!W287+MIG_IN!W287-MIG_OUT!W287</f>
        <v>0</v>
      </c>
      <c r="V287" s="97">
        <f>+ALTAS!Y320-BAJAS!X287+MIG_IN!X287-MIG_OUT!X287</f>
        <v>0</v>
      </c>
      <c r="W287" s="97">
        <f>+ALTAS!Z320-BAJAS!Y287+MIG_IN!Y287-MIG_OUT!Y287</f>
        <v>0</v>
      </c>
      <c r="X287" s="97">
        <f>+ALTAS!AA320-BAJAS!Z287+MIG_IN!Z287-MIG_OUT!Z287</f>
        <v>0</v>
      </c>
      <c r="Y287" s="97">
        <f>+ALTAS!AB320-BAJAS!AA287+MIG_IN!AA287-MIG_OUT!AA287</f>
        <v>0</v>
      </c>
      <c r="Z287" s="97">
        <f>+ALTAS!AC320-BAJAS!AB287+MIG_IN!AB287-MIG_OUT!AB287</f>
        <v>0</v>
      </c>
      <c r="AA287" s="97">
        <f>+ALTAS!AD320-BAJAS!AC287+MIG_IN!AC287-MIG_OUT!AC287</f>
        <v>0</v>
      </c>
      <c r="AB287" s="97">
        <f>+ALTAS!AE320-BAJAS!AD287+MIG_IN!AD287-MIG_OUT!AD287</f>
        <v>0</v>
      </c>
      <c r="AC287" s="97">
        <f>+ALTAS!AF320-BAJAS!AE287+MIG_IN!AE287-MIG_OUT!AE287</f>
        <v>0</v>
      </c>
      <c r="AD287" s="100">
        <f t="shared" ref="AD287:AD294" si="206">+SUM(E287:P287)</f>
        <v>1</v>
      </c>
      <c r="AE287" s="101">
        <f t="shared" ref="AE287:AE294" si="207">+SUM(Q287:AB287)</f>
        <v>0</v>
      </c>
      <c r="AG287" s="124">
        <f>+SUMIF($M$1:$AB$1,"REAL",M287:AB287)</f>
        <v>1</v>
      </c>
      <c r="AJ287" s="19"/>
      <c r="AK287" s="19"/>
      <c r="AL287" s="19"/>
      <c r="AM287" s="19"/>
      <c r="AN287" s="19"/>
      <c r="AO287" s="19"/>
      <c r="AP287" s="19"/>
      <c r="AQ287" s="19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44"/>
      <c r="BI287" s="59"/>
    </row>
    <row r="288" spans="1:61">
      <c r="A288" s="237"/>
      <c r="B288" s="223"/>
      <c r="C288" s="225"/>
      <c r="D288" s="11" t="s">
        <v>88</v>
      </c>
      <c r="E288" s="34"/>
      <c r="F288" s="34"/>
      <c r="G288" s="34"/>
      <c r="H288" s="34"/>
      <c r="I288" s="34"/>
      <c r="J288" s="34"/>
      <c r="K288" s="34"/>
      <c r="L288" s="34"/>
      <c r="M288" s="98">
        <f>+ALTAS!P321-BAJAS!O266+MIG_IN!O288-MIG_OUT!O263</f>
        <v>0</v>
      </c>
      <c r="N288" s="98">
        <f>+ALTAS!Q321-BAJAS!P288+MIG_IN!P288-MIG_OUT!P288</f>
        <v>0</v>
      </c>
      <c r="O288" s="98">
        <f>+ALTAS!R321-BAJAS!Q288+MIG_IN!Q288-MIG_OUT!Q288</f>
        <v>0</v>
      </c>
      <c r="P288" s="98">
        <f>+ALTAS!S321-BAJAS!R288+MIG_IN!R288-MIG_OUT!R288</f>
        <v>2</v>
      </c>
      <c r="Q288" s="98">
        <f>+ALTAS!T321-BAJAS!S288+MIG_IN!S288-MIG_OUT!S288</f>
        <v>0</v>
      </c>
      <c r="R288" s="98">
        <f>+ALTAS!U321-BAJAS!T288+MIG_IN!T288-MIG_OUT!T288</f>
        <v>0</v>
      </c>
      <c r="S288" s="98">
        <f>+ALTAS!V321-BAJAS!U288+MIG_IN!U288-MIG_OUT!U288</f>
        <v>0</v>
      </c>
      <c r="T288" s="98">
        <f>+ALTAS!W321-BAJAS!V288+MIG_IN!V288-MIG_OUT!V288</f>
        <v>0</v>
      </c>
      <c r="U288" s="98">
        <f>+ALTAS!X321-BAJAS!W288+MIG_IN!W288-MIG_OUT!W288</f>
        <v>0</v>
      </c>
      <c r="V288" s="98">
        <f>+ALTAS!Y321-BAJAS!X288+MIG_IN!X288-MIG_OUT!X288</f>
        <v>0</v>
      </c>
      <c r="W288" s="98">
        <f>+ALTAS!Z321-BAJAS!Y288+MIG_IN!Y288-MIG_OUT!Y288</f>
        <v>0</v>
      </c>
      <c r="X288" s="98">
        <f>+ALTAS!AA321-BAJAS!Z288+MIG_IN!Z288-MIG_OUT!Z288</f>
        <v>0</v>
      </c>
      <c r="Y288" s="98">
        <f>+ALTAS!AB321-BAJAS!AA288+MIG_IN!AA288-MIG_OUT!AA288</f>
        <v>0</v>
      </c>
      <c r="Z288" s="98">
        <f>+ALTAS!AC321-BAJAS!AB288+MIG_IN!AB288-MIG_OUT!AB288</f>
        <v>0</v>
      </c>
      <c r="AA288" s="98">
        <f>+ALTAS!AD321-BAJAS!AC288+MIG_IN!AC288-MIG_OUT!AC288</f>
        <v>0</v>
      </c>
      <c r="AB288" s="98">
        <f>+ALTAS!AE321-BAJAS!AD288+MIG_IN!AD288-MIG_OUT!AD288</f>
        <v>0</v>
      </c>
      <c r="AC288" s="98">
        <f>+ALTAS!AF321-BAJAS!AE288+MIG_IN!AE288-MIG_OUT!AE288</f>
        <v>0</v>
      </c>
      <c r="AD288" s="102">
        <f t="shared" si="206"/>
        <v>2</v>
      </c>
      <c r="AE288" s="103">
        <f t="shared" si="207"/>
        <v>0</v>
      </c>
      <c r="AG288" s="124">
        <f>+SUMIF($M$1:$AB$1,"REAL",M288:AB288)</f>
        <v>2</v>
      </c>
      <c r="AJ288" s="34"/>
      <c r="AK288" s="34"/>
      <c r="AL288" s="34"/>
      <c r="AM288" s="34"/>
      <c r="AN288" s="34"/>
      <c r="AO288" s="34"/>
      <c r="AP288" s="34"/>
      <c r="AQ288" s="34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45"/>
      <c r="BI288" s="46"/>
    </row>
    <row r="289" spans="1:61">
      <c r="A289" s="237"/>
      <c r="B289" s="223"/>
      <c r="C289" s="225"/>
      <c r="D289" s="12" t="s">
        <v>76</v>
      </c>
      <c r="E289" s="35"/>
      <c r="F289" s="35"/>
      <c r="G289" s="35"/>
      <c r="H289" s="35"/>
      <c r="I289" s="35"/>
      <c r="J289" s="35"/>
      <c r="K289" s="35"/>
      <c r="L289" s="35"/>
      <c r="M289" s="99">
        <f>+ALTAS!P322-BAJAS!O267+MIG_IN!O289-MIG_OUT!O264</f>
        <v>0</v>
      </c>
      <c r="N289" s="99">
        <f>+ALTAS!Q322-BAJAS!P289+MIG_IN!P289-MIG_OUT!P289</f>
        <v>0</v>
      </c>
      <c r="O289" s="99">
        <f>+ALTAS!R322-BAJAS!Q289+MIG_IN!Q289-MIG_OUT!Q289</f>
        <v>0</v>
      </c>
      <c r="P289" s="99">
        <f>+ALTAS!S322-BAJAS!R289+MIG_IN!R289-MIG_OUT!R289</f>
        <v>0</v>
      </c>
      <c r="Q289" s="99">
        <f>+ALTAS!T322-BAJAS!S289+MIG_IN!S289-MIG_OUT!S289</f>
        <v>0</v>
      </c>
      <c r="R289" s="99">
        <f>+ALTAS!U322-BAJAS!T289+MIG_IN!T289-MIG_OUT!T289</f>
        <v>0</v>
      </c>
      <c r="S289" s="99">
        <f>+ALTAS!V322-BAJAS!U289+MIG_IN!U289-MIG_OUT!U289</f>
        <v>0</v>
      </c>
      <c r="T289" s="99">
        <f>+ALTAS!W322-BAJAS!V289+MIG_IN!V289-MIG_OUT!V289</f>
        <v>0</v>
      </c>
      <c r="U289" s="99">
        <f>+ALTAS!X322-BAJAS!W289+MIG_IN!W289-MIG_OUT!W289</f>
        <v>0</v>
      </c>
      <c r="V289" s="99">
        <f>+ALTAS!Y322-BAJAS!X289+MIG_IN!X289-MIG_OUT!X289</f>
        <v>0</v>
      </c>
      <c r="W289" s="99">
        <f>+ALTAS!Z322-BAJAS!Y289+MIG_IN!Y289-MIG_OUT!Y289</f>
        <v>0</v>
      </c>
      <c r="X289" s="99">
        <f>+ALTAS!AA322-BAJAS!Z289+MIG_IN!Z289-MIG_OUT!Z289</f>
        <v>0</v>
      </c>
      <c r="Y289" s="99">
        <f>+ALTAS!AB322-BAJAS!AA289+MIG_IN!AA289-MIG_OUT!AA289</f>
        <v>0</v>
      </c>
      <c r="Z289" s="99">
        <f>+ALTAS!AC322-BAJAS!AB289+MIG_IN!AB289-MIG_OUT!AB289</f>
        <v>0</v>
      </c>
      <c r="AA289" s="99">
        <f>+ALTAS!AD322-BAJAS!AC289+MIG_IN!AC289-MIG_OUT!AC289</f>
        <v>0</v>
      </c>
      <c r="AB289" s="99">
        <f>+ALTAS!AE322-BAJAS!AD289+MIG_IN!AD289-MIG_OUT!AD289</f>
        <v>0</v>
      </c>
      <c r="AC289" s="99">
        <f>+ALTAS!AF322-BAJAS!AE289+MIG_IN!AE289-MIG_OUT!AE289</f>
        <v>0</v>
      </c>
      <c r="AD289" s="104">
        <f t="shared" si="206"/>
        <v>0</v>
      </c>
      <c r="AE289" s="105">
        <f t="shared" si="207"/>
        <v>0</v>
      </c>
      <c r="AJ289" s="35"/>
      <c r="AK289" s="35"/>
      <c r="AL289" s="35"/>
      <c r="AM289" s="35"/>
      <c r="AN289" s="35"/>
      <c r="AO289" s="35"/>
      <c r="AP289" s="35"/>
      <c r="AQ289" s="35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47"/>
      <c r="BI289" s="48"/>
    </row>
    <row r="290" spans="1:61">
      <c r="A290" s="237"/>
      <c r="B290" s="223"/>
      <c r="C290" s="225"/>
      <c r="D290" s="12" t="s">
        <v>55</v>
      </c>
      <c r="E290" s="35"/>
      <c r="F290" s="35"/>
      <c r="G290" s="35"/>
      <c r="H290" s="35"/>
      <c r="I290" s="35"/>
      <c r="J290" s="35"/>
      <c r="K290" s="35"/>
      <c r="L290" s="35"/>
      <c r="M290" s="99">
        <f>+ALTAS!P323-BAJAS!O268+MIG_IN!O290-MIG_OUT!O265</f>
        <v>0</v>
      </c>
      <c r="N290" s="99">
        <f>+ALTAS!Q323-BAJAS!P290+MIG_IN!P290-MIG_OUT!P290</f>
        <v>0</v>
      </c>
      <c r="O290" s="99">
        <f>+ALTAS!R323-BAJAS!Q290+MIG_IN!Q290-MIG_OUT!Q290</f>
        <v>0</v>
      </c>
      <c r="P290" s="99">
        <f>+ALTAS!S323-BAJAS!R290+MIG_IN!R290-MIG_OUT!R290</f>
        <v>2</v>
      </c>
      <c r="Q290" s="99">
        <f>+ALTAS!T323-BAJAS!S290+MIG_IN!S290-MIG_OUT!S290</f>
        <v>0</v>
      </c>
      <c r="R290" s="99">
        <f>+ALTAS!U323-BAJAS!T290+MIG_IN!T290-MIG_OUT!T290</f>
        <v>0</v>
      </c>
      <c r="S290" s="99">
        <f>+ALTAS!V323-BAJAS!U290+MIG_IN!U290-MIG_OUT!U290</f>
        <v>0</v>
      </c>
      <c r="T290" s="99">
        <f>+ALTAS!W323-BAJAS!V290+MIG_IN!V290-MIG_OUT!V290</f>
        <v>0</v>
      </c>
      <c r="U290" s="99">
        <f>+ALTAS!X323-BAJAS!W290+MIG_IN!W290-MIG_OUT!W290</f>
        <v>0</v>
      </c>
      <c r="V290" s="99">
        <f>+ALTAS!Y323-BAJAS!X290+MIG_IN!X290-MIG_OUT!X290</f>
        <v>0</v>
      </c>
      <c r="W290" s="99">
        <f>+ALTAS!Z323-BAJAS!Y290+MIG_IN!Y290-MIG_OUT!Y290</f>
        <v>0</v>
      </c>
      <c r="X290" s="99">
        <f>+ALTAS!AA323-BAJAS!Z290+MIG_IN!Z290-MIG_OUT!Z290</f>
        <v>0</v>
      </c>
      <c r="Y290" s="99">
        <f>+ALTAS!AB323-BAJAS!AA290+MIG_IN!AA290-MIG_OUT!AA290</f>
        <v>0</v>
      </c>
      <c r="Z290" s="99">
        <f>+ALTAS!AC323-BAJAS!AB290+MIG_IN!AB290-MIG_OUT!AB290</f>
        <v>0</v>
      </c>
      <c r="AA290" s="99">
        <f>+ALTAS!AD323-BAJAS!AC290+MIG_IN!AC290-MIG_OUT!AC290</f>
        <v>0</v>
      </c>
      <c r="AB290" s="99">
        <f>+ALTAS!AE323-BAJAS!AD290+MIG_IN!AD290-MIG_OUT!AD290</f>
        <v>0</v>
      </c>
      <c r="AC290" s="99">
        <f>+ALTAS!AF323-BAJAS!AE290+MIG_IN!AE290-MIG_OUT!AE290</f>
        <v>0</v>
      </c>
      <c r="AD290" s="104">
        <f t="shared" si="206"/>
        <v>2</v>
      </c>
      <c r="AE290" s="105">
        <f t="shared" si="207"/>
        <v>0</v>
      </c>
      <c r="AJ290" s="35"/>
      <c r="AK290" s="35"/>
      <c r="AL290" s="35"/>
      <c r="AM290" s="35"/>
      <c r="AN290" s="35"/>
      <c r="AO290" s="35"/>
      <c r="AP290" s="35"/>
      <c r="AQ290" s="35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47"/>
      <c r="BI290" s="48"/>
    </row>
    <row r="291" spans="1:61">
      <c r="A291" s="237"/>
      <c r="B291" s="223"/>
      <c r="C291" s="225"/>
      <c r="D291" s="12" t="s">
        <v>56</v>
      </c>
      <c r="E291" s="35"/>
      <c r="F291" s="35"/>
      <c r="G291" s="35"/>
      <c r="H291" s="35"/>
      <c r="I291" s="35"/>
      <c r="J291" s="35"/>
      <c r="K291" s="35"/>
      <c r="L291" s="35"/>
      <c r="M291" s="99">
        <f>+ALTAS!P324-BAJAS!O269+MIG_IN!O291-MIG_OUT!O266</f>
        <v>0</v>
      </c>
      <c r="N291" s="99">
        <f>+ALTAS!Q324-BAJAS!P291+MIG_IN!P291-MIG_OUT!P291</f>
        <v>0</v>
      </c>
      <c r="O291" s="99">
        <f>+ALTAS!R324-BAJAS!Q291+MIG_IN!Q291-MIG_OUT!Q291</f>
        <v>0</v>
      </c>
      <c r="P291" s="99">
        <f>+ALTAS!S324-BAJAS!R291+MIG_IN!R291-MIG_OUT!R291</f>
        <v>0</v>
      </c>
      <c r="Q291" s="99">
        <f>+ALTAS!T324-BAJAS!S291+MIG_IN!S291-MIG_OUT!S291</f>
        <v>0</v>
      </c>
      <c r="R291" s="99">
        <f>+ALTAS!U324-BAJAS!T291+MIG_IN!T291-MIG_OUT!T291</f>
        <v>0</v>
      </c>
      <c r="S291" s="99">
        <f>+ALTAS!V324-BAJAS!U291+MIG_IN!U291-MIG_OUT!U291</f>
        <v>0</v>
      </c>
      <c r="T291" s="99">
        <f>+ALTAS!W324-BAJAS!V291+MIG_IN!V291-MIG_OUT!V291</f>
        <v>0</v>
      </c>
      <c r="U291" s="99">
        <f>+ALTAS!X324-BAJAS!W291+MIG_IN!W291-MIG_OUT!W291</f>
        <v>0</v>
      </c>
      <c r="V291" s="99">
        <f>+ALTAS!Y324-BAJAS!X291+MIG_IN!X291-MIG_OUT!X291</f>
        <v>0</v>
      </c>
      <c r="W291" s="99">
        <f>+ALTAS!Z324-BAJAS!Y291+MIG_IN!Y291-MIG_OUT!Y291</f>
        <v>0</v>
      </c>
      <c r="X291" s="99">
        <f>+ALTAS!AA324-BAJAS!Z291+MIG_IN!Z291-MIG_OUT!Z291</f>
        <v>0</v>
      </c>
      <c r="Y291" s="99">
        <f>+ALTAS!AB324-BAJAS!AA291+MIG_IN!AA291-MIG_OUT!AA291</f>
        <v>0</v>
      </c>
      <c r="Z291" s="99">
        <f>+ALTAS!AC324-BAJAS!AB291+MIG_IN!AB291-MIG_OUT!AB291</f>
        <v>0</v>
      </c>
      <c r="AA291" s="99">
        <f>+ALTAS!AD324-BAJAS!AC291+MIG_IN!AC291-MIG_OUT!AC291</f>
        <v>0</v>
      </c>
      <c r="AB291" s="99">
        <f>+ALTAS!AE324-BAJAS!AD291+MIG_IN!AD291-MIG_OUT!AD291</f>
        <v>0</v>
      </c>
      <c r="AC291" s="99">
        <f>+ALTAS!AF324-BAJAS!AE291+MIG_IN!AE291-MIG_OUT!AE291</f>
        <v>0</v>
      </c>
      <c r="AD291" s="104">
        <f t="shared" si="206"/>
        <v>0</v>
      </c>
      <c r="AE291" s="105">
        <f t="shared" si="207"/>
        <v>0</v>
      </c>
      <c r="AJ291" s="35"/>
      <c r="AK291" s="35"/>
      <c r="AL291" s="35"/>
      <c r="AM291" s="35"/>
      <c r="AN291" s="35"/>
      <c r="AO291" s="35"/>
      <c r="AP291" s="35"/>
      <c r="AQ291" s="35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47"/>
      <c r="BI291" s="48"/>
    </row>
    <row r="292" spans="1:61">
      <c r="A292" s="237"/>
      <c r="B292" s="223"/>
      <c r="C292" s="225"/>
      <c r="D292" s="12" t="s">
        <v>57</v>
      </c>
      <c r="E292" s="35"/>
      <c r="F292" s="35"/>
      <c r="G292" s="35"/>
      <c r="H292" s="35"/>
      <c r="I292" s="35"/>
      <c r="J292" s="35"/>
      <c r="K292" s="35"/>
      <c r="L292" s="35"/>
      <c r="M292" s="99">
        <f>+ALTAS!P325-BAJAS!O270+MIG_IN!O292-MIG_OUT!O267</f>
        <v>0</v>
      </c>
      <c r="N292" s="99">
        <f>+ALTAS!Q325-BAJAS!P292+MIG_IN!P292-MIG_OUT!P292</f>
        <v>0</v>
      </c>
      <c r="O292" s="99">
        <f>+ALTAS!R325-BAJAS!Q292+MIG_IN!Q292-MIG_OUT!Q292</f>
        <v>0</v>
      </c>
      <c r="P292" s="99">
        <f>+ALTAS!S325-BAJAS!R292+MIG_IN!R292-MIG_OUT!R292</f>
        <v>0</v>
      </c>
      <c r="Q292" s="99">
        <f>+ALTAS!T325-BAJAS!S292+MIG_IN!S292-MIG_OUT!S292</f>
        <v>0</v>
      </c>
      <c r="R292" s="99">
        <f>+ALTAS!U325-BAJAS!T292+MIG_IN!T292-MIG_OUT!T292</f>
        <v>0</v>
      </c>
      <c r="S292" s="99">
        <f>+ALTAS!V325-BAJAS!U292+MIG_IN!U292-MIG_OUT!U292</f>
        <v>0</v>
      </c>
      <c r="T292" s="99">
        <f>+ALTAS!W325-BAJAS!V292+MIG_IN!V292-MIG_OUT!V292</f>
        <v>0</v>
      </c>
      <c r="U292" s="99">
        <f>+ALTAS!X325-BAJAS!W292+MIG_IN!W292-MIG_OUT!W292</f>
        <v>0</v>
      </c>
      <c r="V292" s="99">
        <f>+ALTAS!Y325-BAJAS!X292+MIG_IN!X292-MIG_OUT!X292</f>
        <v>0</v>
      </c>
      <c r="W292" s="99">
        <f>+ALTAS!Z325-BAJAS!Y292+MIG_IN!Y292-MIG_OUT!Y292</f>
        <v>0</v>
      </c>
      <c r="X292" s="99">
        <f>+ALTAS!AA325-BAJAS!Z292+MIG_IN!Z292-MIG_OUT!Z292</f>
        <v>0</v>
      </c>
      <c r="Y292" s="99">
        <f>+ALTAS!AB325-BAJAS!AA292+MIG_IN!AA292-MIG_OUT!AA292</f>
        <v>0</v>
      </c>
      <c r="Z292" s="99">
        <f>+ALTAS!AC325-BAJAS!AB292+MIG_IN!AB292-MIG_OUT!AB292</f>
        <v>0</v>
      </c>
      <c r="AA292" s="99">
        <f>+ALTAS!AD325-BAJAS!AC292+MIG_IN!AC292-MIG_OUT!AC292</f>
        <v>0</v>
      </c>
      <c r="AB292" s="99">
        <f>+ALTAS!AE325-BAJAS!AD292+MIG_IN!AD292-MIG_OUT!AD292</f>
        <v>0</v>
      </c>
      <c r="AC292" s="99">
        <f>+ALTAS!AF325-BAJAS!AE292+MIG_IN!AE292-MIG_OUT!AE292</f>
        <v>0</v>
      </c>
      <c r="AD292" s="104">
        <f t="shared" si="206"/>
        <v>0</v>
      </c>
      <c r="AE292" s="105">
        <f t="shared" si="207"/>
        <v>0</v>
      </c>
      <c r="AJ292" s="35"/>
      <c r="AK292" s="35"/>
      <c r="AL292" s="35"/>
      <c r="AM292" s="35"/>
      <c r="AN292" s="35"/>
      <c r="AO292" s="35"/>
      <c r="AP292" s="35"/>
      <c r="AQ292" s="35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47"/>
      <c r="BI292" s="48"/>
    </row>
    <row r="293" spans="1:61">
      <c r="A293" s="237"/>
      <c r="B293" s="223"/>
      <c r="C293" s="225"/>
      <c r="D293" s="12" t="s">
        <v>75</v>
      </c>
      <c r="E293" s="35"/>
      <c r="F293" s="35"/>
      <c r="G293" s="35"/>
      <c r="H293" s="35"/>
      <c r="I293" s="35"/>
      <c r="J293" s="35"/>
      <c r="K293" s="35"/>
      <c r="L293" s="35"/>
      <c r="M293" s="99">
        <f>+ALTAS!P327-BAJAS!O271+MIG_IN!O293-MIG_OUT!O268</f>
        <v>0</v>
      </c>
      <c r="N293" s="99">
        <f>+ALTAS!Q327-BAJAS!P293+MIG_IN!P293-MIG_OUT!P293</f>
        <v>0</v>
      </c>
      <c r="O293" s="99">
        <f>+ALTAS!R327-BAJAS!Q293+MIG_IN!Q293-MIG_OUT!Q293</f>
        <v>0</v>
      </c>
      <c r="P293" s="99">
        <f>+ALTAS!S327-BAJAS!R293+MIG_IN!R293-MIG_OUT!R293</f>
        <v>0</v>
      </c>
      <c r="Q293" s="99">
        <f>+ALTAS!T327-BAJAS!S293+MIG_IN!S293-MIG_OUT!S293</f>
        <v>0</v>
      </c>
      <c r="R293" s="99">
        <f>+ALTAS!U327-BAJAS!T293+MIG_IN!T293-MIG_OUT!T293</f>
        <v>0</v>
      </c>
      <c r="S293" s="99">
        <f>+ALTAS!V327-BAJAS!U293+MIG_IN!U293-MIG_OUT!U293</f>
        <v>0</v>
      </c>
      <c r="T293" s="99">
        <f>+ALTAS!W327-BAJAS!V293+MIG_IN!V293-MIG_OUT!V293</f>
        <v>0</v>
      </c>
      <c r="U293" s="99">
        <f>+ALTAS!X327-BAJAS!W293+MIG_IN!W293-MIG_OUT!W293</f>
        <v>0</v>
      </c>
      <c r="V293" s="99">
        <f>+ALTAS!Y327-BAJAS!X293+MIG_IN!X293-MIG_OUT!X293</f>
        <v>0</v>
      </c>
      <c r="W293" s="99">
        <f>+ALTAS!Z327-BAJAS!Y293+MIG_IN!Y293-MIG_OUT!Y293</f>
        <v>0</v>
      </c>
      <c r="X293" s="99">
        <f>+ALTAS!AA327-BAJAS!Z293+MIG_IN!Z293-MIG_OUT!Z293</f>
        <v>0</v>
      </c>
      <c r="Y293" s="99">
        <f>+ALTAS!AB327-BAJAS!AA293+MIG_IN!AA293-MIG_OUT!AA293</f>
        <v>0</v>
      </c>
      <c r="Z293" s="99">
        <f>+ALTAS!AC327-BAJAS!AB293+MIG_IN!AB293-MIG_OUT!AB293</f>
        <v>0</v>
      </c>
      <c r="AA293" s="99">
        <f>+ALTAS!AD327-BAJAS!AC293+MIG_IN!AC293-MIG_OUT!AC293</f>
        <v>0</v>
      </c>
      <c r="AB293" s="99">
        <f>+ALTAS!AE327-BAJAS!AD293+MIG_IN!AD293-MIG_OUT!AD293</f>
        <v>0</v>
      </c>
      <c r="AC293" s="99">
        <f>+ALTAS!AF327-BAJAS!AE293+MIG_IN!AE293-MIG_OUT!AE293</f>
        <v>0</v>
      </c>
      <c r="AD293" s="104">
        <f t="shared" si="206"/>
        <v>0</v>
      </c>
      <c r="AE293" s="105">
        <f t="shared" si="207"/>
        <v>0</v>
      </c>
      <c r="AJ293" s="35"/>
      <c r="AK293" s="35"/>
      <c r="AL293" s="35"/>
      <c r="AM293" s="35"/>
      <c r="AN293" s="35"/>
      <c r="AO293" s="35"/>
      <c r="AP293" s="35"/>
      <c r="AQ293" s="35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47"/>
      <c r="BI293" s="48"/>
    </row>
    <row r="294" spans="1:61">
      <c r="A294" s="237"/>
      <c r="B294" s="223"/>
      <c r="C294" s="225"/>
      <c r="D294" s="12" t="s">
        <v>78</v>
      </c>
      <c r="E294" s="35"/>
      <c r="F294" s="35"/>
      <c r="G294" s="35"/>
      <c r="H294" s="35"/>
      <c r="I294" s="35"/>
      <c r="J294" s="35"/>
      <c r="K294" s="35"/>
      <c r="L294" s="35"/>
      <c r="M294" s="99">
        <f>+ALTAS!P328-BAJAS!O272+MIG_IN!O294-MIG_OUT!O269</f>
        <v>0</v>
      </c>
      <c r="N294" s="99">
        <f>+ALTAS!Q328-BAJAS!P294+MIG_IN!P294-MIG_OUT!P294</f>
        <v>0</v>
      </c>
      <c r="O294" s="99">
        <f>+ALTAS!R328-BAJAS!Q294+MIG_IN!Q294-MIG_OUT!Q294</f>
        <v>0</v>
      </c>
      <c r="P294" s="99">
        <f>+ALTAS!S328-BAJAS!R294+MIG_IN!R294-MIG_OUT!R294</f>
        <v>0</v>
      </c>
      <c r="Q294" s="99">
        <f>+ALTAS!T328-BAJAS!S294+MIG_IN!S294-MIG_OUT!S294</f>
        <v>0</v>
      </c>
      <c r="R294" s="99">
        <f>+ALTAS!U328-BAJAS!T294+MIG_IN!T294-MIG_OUT!T294</f>
        <v>0</v>
      </c>
      <c r="S294" s="99">
        <f>+ALTAS!V328-BAJAS!U294+MIG_IN!U294-MIG_OUT!U294</f>
        <v>0</v>
      </c>
      <c r="T294" s="99">
        <f>+ALTAS!W328-BAJAS!V294+MIG_IN!V294-MIG_OUT!V294</f>
        <v>0</v>
      </c>
      <c r="U294" s="99">
        <f>+ALTAS!X328-BAJAS!W294+MIG_IN!W294-MIG_OUT!W294</f>
        <v>0</v>
      </c>
      <c r="V294" s="99">
        <f>+ALTAS!Y328-BAJAS!X294+MIG_IN!X294-MIG_OUT!X294</f>
        <v>0</v>
      </c>
      <c r="W294" s="99">
        <f>+ALTAS!Z328-BAJAS!Y294+MIG_IN!Y294-MIG_OUT!Y294</f>
        <v>0</v>
      </c>
      <c r="X294" s="99">
        <f>+ALTAS!AA328-BAJAS!Z294+MIG_IN!Z294-MIG_OUT!Z294</f>
        <v>0</v>
      </c>
      <c r="Y294" s="99">
        <f>+ALTAS!AB328-BAJAS!AA294+MIG_IN!AA294-MIG_OUT!AA294</f>
        <v>0</v>
      </c>
      <c r="Z294" s="99">
        <f>+ALTAS!AC328-BAJAS!AB294+MIG_IN!AB294-MIG_OUT!AB294</f>
        <v>0</v>
      </c>
      <c r="AA294" s="99">
        <f>+ALTAS!AD328-BAJAS!AC294+MIG_IN!AC294-MIG_OUT!AC294</f>
        <v>0</v>
      </c>
      <c r="AB294" s="99">
        <f>+ALTAS!AE328-BAJAS!AD294+MIG_IN!AD294-MIG_OUT!AD294</f>
        <v>0</v>
      </c>
      <c r="AC294" s="99">
        <f>+ALTAS!AF328-BAJAS!AE294+MIG_IN!AE294-MIG_OUT!AE294</f>
        <v>0</v>
      </c>
      <c r="AD294" s="104">
        <f t="shared" si="206"/>
        <v>0</v>
      </c>
      <c r="AE294" s="105">
        <f t="shared" si="207"/>
        <v>0</v>
      </c>
      <c r="AJ294" s="35"/>
      <c r="AK294" s="35"/>
      <c r="AL294" s="35"/>
      <c r="AM294" s="35"/>
      <c r="AN294" s="35"/>
      <c r="AO294" s="35"/>
      <c r="AP294" s="35"/>
      <c r="AQ294" s="35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47"/>
      <c r="BI294" s="48"/>
    </row>
    <row r="295" spans="1:61">
      <c r="A295" s="237"/>
      <c r="B295" s="223"/>
      <c r="C295" s="225"/>
      <c r="D295" s="12" t="s">
        <v>95</v>
      </c>
      <c r="E295" s="35"/>
      <c r="F295" s="35"/>
      <c r="G295" s="35"/>
      <c r="H295" s="35"/>
      <c r="I295" s="35"/>
      <c r="J295" s="35"/>
      <c r="K295" s="35"/>
      <c r="L295" s="35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104"/>
      <c r="AE295" s="105"/>
      <c r="AJ295" s="35"/>
      <c r="AK295" s="35"/>
      <c r="AL295" s="35"/>
      <c r="AM295" s="35"/>
      <c r="AN295" s="35"/>
      <c r="AO295" s="35"/>
      <c r="AP295" s="35"/>
      <c r="AQ295" s="35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47"/>
      <c r="BI295" s="48"/>
    </row>
    <row r="296" spans="1:61">
      <c r="A296" s="237"/>
      <c r="B296" s="223"/>
      <c r="C296" s="225"/>
      <c r="D296" s="12" t="s">
        <v>96</v>
      </c>
      <c r="E296" s="35"/>
      <c r="F296" s="35"/>
      <c r="G296" s="35"/>
      <c r="H296" s="35"/>
      <c r="I296" s="35"/>
      <c r="J296" s="35"/>
      <c r="K296" s="35"/>
      <c r="L296" s="35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04"/>
      <c r="AE296" s="105"/>
      <c r="AJ296" s="35"/>
      <c r="AK296" s="35"/>
      <c r="AL296" s="35"/>
      <c r="AM296" s="35"/>
      <c r="AN296" s="35"/>
      <c r="AO296" s="35"/>
      <c r="AP296" s="35"/>
      <c r="AQ296" s="35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47"/>
      <c r="BI296" s="48"/>
    </row>
    <row r="297" spans="1:61">
      <c r="A297" s="237"/>
      <c r="B297" s="223"/>
      <c r="C297" s="225"/>
      <c r="D297" s="13" t="s">
        <v>90</v>
      </c>
      <c r="E297" s="36"/>
      <c r="F297" s="36"/>
      <c r="G297" s="36"/>
      <c r="H297" s="36"/>
      <c r="I297" s="36"/>
      <c r="J297" s="36"/>
      <c r="K297" s="36"/>
      <c r="L297" s="36"/>
      <c r="M297" s="36" t="str">
        <f t="shared" ref="M297:AE297" si="208">+IFERROR(M288/M287,"")</f>
        <v/>
      </c>
      <c r="N297" s="36" t="str">
        <f t="shared" si="208"/>
        <v/>
      </c>
      <c r="O297" s="36" t="str">
        <f t="shared" si="208"/>
        <v/>
      </c>
      <c r="P297" s="36">
        <f t="shared" si="208"/>
        <v>2</v>
      </c>
      <c r="Q297" s="36" t="str">
        <f t="shared" si="208"/>
        <v/>
      </c>
      <c r="R297" s="36" t="str">
        <f t="shared" si="208"/>
        <v/>
      </c>
      <c r="S297" s="36" t="str">
        <f t="shared" si="208"/>
        <v/>
      </c>
      <c r="T297" s="36" t="str">
        <f t="shared" si="208"/>
        <v/>
      </c>
      <c r="U297" s="36" t="str">
        <f t="shared" si="208"/>
        <v/>
      </c>
      <c r="V297" s="36" t="str">
        <f t="shared" si="208"/>
        <v/>
      </c>
      <c r="W297" s="36" t="str">
        <f t="shared" ref="W297" si="209">+IFERROR(W288/W287,"")</f>
        <v/>
      </c>
      <c r="X297" s="36" t="str">
        <f t="shared" si="208"/>
        <v/>
      </c>
      <c r="Y297" s="36" t="str">
        <f t="shared" si="208"/>
        <v/>
      </c>
      <c r="Z297" s="36" t="str">
        <f t="shared" si="208"/>
        <v/>
      </c>
      <c r="AA297" s="36" t="str">
        <f t="shared" si="208"/>
        <v/>
      </c>
      <c r="AB297" s="36" t="str">
        <f t="shared" si="208"/>
        <v/>
      </c>
      <c r="AC297" s="36" t="str">
        <f t="shared" ref="AC297" si="210">+IFERROR(AC288/AC287,"")</f>
        <v/>
      </c>
      <c r="AD297" s="49">
        <f t="shared" si="208"/>
        <v>2</v>
      </c>
      <c r="AE297" s="50" t="str">
        <f t="shared" si="208"/>
        <v/>
      </c>
      <c r="AJ297" s="36"/>
      <c r="AK297" s="36"/>
      <c r="AL297" s="36"/>
      <c r="AM297" s="36"/>
      <c r="AN297" s="36"/>
      <c r="AO297" s="36"/>
      <c r="AP297" s="36"/>
      <c r="AQ297" s="36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49"/>
      <c r="BI297" s="50"/>
    </row>
    <row r="298" spans="1:61">
      <c r="A298" s="237"/>
      <c r="B298" s="223"/>
      <c r="C298" s="225" t="s">
        <v>49</v>
      </c>
      <c r="D298" s="10" t="s">
        <v>40</v>
      </c>
      <c r="E298" s="19"/>
      <c r="F298" s="19"/>
      <c r="G298" s="19"/>
      <c r="H298" s="19"/>
      <c r="I298" s="19"/>
      <c r="J298" s="19"/>
      <c r="K298" s="19"/>
      <c r="L298" s="19"/>
      <c r="M298" s="97">
        <f>+ALTAS!P332-BAJAS!O276+MIG_IN!O298-MIG_OUT!O273</f>
        <v>0</v>
      </c>
      <c r="N298" s="97">
        <f>+ALTAS!Q332-BAJAS!P298+MIG_IN!P298-MIG_OUT!P298</f>
        <v>0</v>
      </c>
      <c r="O298" s="97">
        <f>+ALTAS!R332-BAJAS!Q298+MIG_IN!Q298-MIG_OUT!Q298</f>
        <v>0</v>
      </c>
      <c r="P298" s="97">
        <f>+ALTAS!S332-BAJAS!R298+MIG_IN!R298-MIG_OUT!R298</f>
        <v>0</v>
      </c>
      <c r="Q298" s="97">
        <f>+ALTAS!T332-BAJAS!S298+MIG_IN!S298-MIG_OUT!S298</f>
        <v>0</v>
      </c>
      <c r="R298" s="97">
        <f>+ALTAS!U332-BAJAS!T298+MIG_IN!T298-MIG_OUT!T298</f>
        <v>0</v>
      </c>
      <c r="S298" s="97">
        <f>+ALTAS!V332-BAJAS!U298+MIG_IN!U298-MIG_OUT!U298</f>
        <v>0</v>
      </c>
      <c r="T298" s="97">
        <f>+ALTAS!W332-BAJAS!V298+MIG_IN!V298-MIG_OUT!V298</f>
        <v>0</v>
      </c>
      <c r="U298" s="97">
        <f>+ALTAS!X332-BAJAS!W298+MIG_IN!W298-MIG_OUT!W298</f>
        <v>0</v>
      </c>
      <c r="V298" s="97">
        <f>+ALTAS!Y332-BAJAS!X298+MIG_IN!X298-MIG_OUT!X298</f>
        <v>0</v>
      </c>
      <c r="W298" s="97">
        <f>+ALTAS!Z332-BAJAS!Y298+MIG_IN!Y298-MIG_OUT!Y298</f>
        <v>0</v>
      </c>
      <c r="X298" s="97">
        <f>+ALTAS!AA332-BAJAS!Z298+MIG_IN!Z298-MIG_OUT!Z298</f>
        <v>0</v>
      </c>
      <c r="Y298" s="97">
        <f>+ALTAS!AB332-BAJAS!AA298+MIG_IN!AA298-MIG_OUT!AA298</f>
        <v>0</v>
      </c>
      <c r="Z298" s="97">
        <f>+ALTAS!AC332-BAJAS!AB298+MIG_IN!AB298-MIG_OUT!AB298</f>
        <v>0</v>
      </c>
      <c r="AA298" s="97">
        <f>+ALTAS!AD332-BAJAS!AC298+MIG_IN!AC298-MIG_OUT!AC298</f>
        <v>0</v>
      </c>
      <c r="AB298" s="97">
        <f>+ALTAS!AE332-BAJAS!AD298+MIG_IN!AD298-MIG_OUT!AD298</f>
        <v>0</v>
      </c>
      <c r="AC298" s="97">
        <f>+ALTAS!AF332-BAJAS!AE298+MIG_IN!AE298-MIG_OUT!AE298</f>
        <v>1</v>
      </c>
      <c r="AD298" s="100">
        <f t="shared" ref="AD298:AD305" si="211">+SUM(E298:P298)</f>
        <v>0</v>
      </c>
      <c r="AE298" s="101">
        <f t="shared" ref="AE298:AE305" si="212">+SUM(Q298:AB298)</f>
        <v>0</v>
      </c>
      <c r="AG298" s="124">
        <f>+SUMIF($M$1:$AB$1,"REAL",M298:AB298)</f>
        <v>0</v>
      </c>
      <c r="AJ298" s="19"/>
      <c r="AK298" s="19"/>
      <c r="AL298" s="19"/>
      <c r="AM298" s="19"/>
      <c r="AN298" s="19"/>
      <c r="AO298" s="19"/>
      <c r="AP298" s="19"/>
      <c r="AQ298" s="19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44"/>
      <c r="BI298" s="59"/>
    </row>
    <row r="299" spans="1:61">
      <c r="A299" s="237"/>
      <c r="B299" s="223"/>
      <c r="C299" s="225"/>
      <c r="D299" s="11" t="s">
        <v>88</v>
      </c>
      <c r="E299" s="34"/>
      <c r="F299" s="34"/>
      <c r="G299" s="34"/>
      <c r="H299" s="34"/>
      <c r="I299" s="34"/>
      <c r="J299" s="34"/>
      <c r="K299" s="34"/>
      <c r="L299" s="34"/>
      <c r="M299" s="98">
        <f>+ALTAS!P333-BAJAS!O277+MIG_IN!O299-MIG_OUT!O274</f>
        <v>0</v>
      </c>
      <c r="N299" s="98">
        <f>+ALTAS!Q333-BAJAS!P299+MIG_IN!P299-MIG_OUT!P299</f>
        <v>0</v>
      </c>
      <c r="O299" s="98">
        <f>+ALTAS!R333-BAJAS!Q299+MIG_IN!Q299-MIG_OUT!Q299</f>
        <v>0</v>
      </c>
      <c r="P299" s="98">
        <f>+ALTAS!S333-BAJAS!R299+MIG_IN!R299-MIG_OUT!R299</f>
        <v>0</v>
      </c>
      <c r="Q299" s="98">
        <f>+ALTAS!T333-BAJAS!S299+MIG_IN!S299-MIG_OUT!S299</f>
        <v>0</v>
      </c>
      <c r="R299" s="98">
        <f>+ALTAS!U333-BAJAS!T299+MIG_IN!T299-MIG_OUT!T299</f>
        <v>0</v>
      </c>
      <c r="S299" s="98">
        <f>+ALTAS!V333-BAJAS!U299+MIG_IN!U299-MIG_OUT!U299</f>
        <v>0</v>
      </c>
      <c r="T299" s="98">
        <f>+ALTAS!W333-BAJAS!V299+MIG_IN!V299-MIG_OUT!V299</f>
        <v>0</v>
      </c>
      <c r="U299" s="98">
        <f>+ALTAS!X333-BAJAS!W299+MIG_IN!W299-MIG_OUT!W299</f>
        <v>0</v>
      </c>
      <c r="V299" s="98">
        <f>+ALTAS!Y333-BAJAS!X299+MIG_IN!X299-MIG_OUT!X299</f>
        <v>0</v>
      </c>
      <c r="W299" s="98">
        <f>+ALTAS!Z333-BAJAS!Y299+MIG_IN!Y299-MIG_OUT!Y299</f>
        <v>0</v>
      </c>
      <c r="X299" s="98">
        <f>+ALTAS!AA333-BAJAS!Z299+MIG_IN!Z299-MIG_OUT!Z299</f>
        <v>0</v>
      </c>
      <c r="Y299" s="98">
        <f>+ALTAS!AB333-BAJAS!AA299+MIG_IN!AA299-MIG_OUT!AA299</f>
        <v>0</v>
      </c>
      <c r="Z299" s="98">
        <f>+ALTAS!AC333-BAJAS!AB299+MIG_IN!AB299-MIG_OUT!AB299</f>
        <v>0</v>
      </c>
      <c r="AA299" s="98">
        <f>+ALTAS!AD333-BAJAS!AC299+MIG_IN!AC299-MIG_OUT!AC299</f>
        <v>0</v>
      </c>
      <c r="AB299" s="98">
        <f>+ALTAS!AE333-BAJAS!AD299+MIG_IN!AD299-MIG_OUT!AD299</f>
        <v>0</v>
      </c>
      <c r="AC299" s="98">
        <f>+ALTAS!AF333-BAJAS!AE299+MIG_IN!AE299-MIG_OUT!AE299</f>
        <v>1</v>
      </c>
      <c r="AD299" s="102">
        <f t="shared" si="211"/>
        <v>0</v>
      </c>
      <c r="AE299" s="103">
        <f t="shared" si="212"/>
        <v>0</v>
      </c>
      <c r="AG299" s="124">
        <f>+SUMIF($M$1:$AB$1,"REAL",M299:AB299)</f>
        <v>0</v>
      </c>
      <c r="AJ299" s="34"/>
      <c r="AK299" s="34"/>
      <c r="AL299" s="34"/>
      <c r="AM299" s="34"/>
      <c r="AN299" s="34"/>
      <c r="AO299" s="34"/>
      <c r="AP299" s="34"/>
      <c r="AQ299" s="34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45"/>
      <c r="BI299" s="46"/>
    </row>
    <row r="300" spans="1:61">
      <c r="A300" s="237"/>
      <c r="B300" s="223"/>
      <c r="C300" s="225"/>
      <c r="D300" s="12" t="s">
        <v>77</v>
      </c>
      <c r="E300" s="35"/>
      <c r="F300" s="35"/>
      <c r="G300" s="35"/>
      <c r="H300" s="35"/>
      <c r="I300" s="35"/>
      <c r="J300" s="35"/>
      <c r="K300" s="35"/>
      <c r="L300" s="35"/>
      <c r="M300" s="99">
        <f>+ALTAS!P334-BAJAS!O278+MIG_IN!O300-MIG_OUT!O275</f>
        <v>0</v>
      </c>
      <c r="N300" s="99">
        <f>+ALTAS!Q334-BAJAS!P300+MIG_IN!P300-MIG_OUT!P300</f>
        <v>0</v>
      </c>
      <c r="O300" s="99">
        <f>+ALTAS!R334-BAJAS!Q300+MIG_IN!Q300-MIG_OUT!Q300</f>
        <v>0</v>
      </c>
      <c r="P300" s="99">
        <f>+ALTAS!S334-BAJAS!R300+MIG_IN!R300-MIG_OUT!R300</f>
        <v>0</v>
      </c>
      <c r="Q300" s="99">
        <f>+ALTAS!T334-BAJAS!S300+MIG_IN!S300-MIG_OUT!S300</f>
        <v>0</v>
      </c>
      <c r="R300" s="99">
        <f>+ALTAS!U334-BAJAS!T300+MIG_IN!T300-MIG_OUT!T300</f>
        <v>0</v>
      </c>
      <c r="S300" s="99">
        <f>+ALTAS!V334-BAJAS!U300+MIG_IN!U300-MIG_OUT!U300</f>
        <v>0</v>
      </c>
      <c r="T300" s="99">
        <f>+ALTAS!W334-BAJAS!V300+MIG_IN!V300-MIG_OUT!V300</f>
        <v>0</v>
      </c>
      <c r="U300" s="99">
        <f>+ALTAS!X334-BAJAS!W300+MIG_IN!W300-MIG_OUT!W300</f>
        <v>0</v>
      </c>
      <c r="V300" s="99">
        <f>+ALTAS!Y334-BAJAS!X300+MIG_IN!X300-MIG_OUT!X300</f>
        <v>0</v>
      </c>
      <c r="W300" s="99">
        <f>+ALTAS!Z334-BAJAS!Y300+MIG_IN!Y300-MIG_OUT!Y300</f>
        <v>0</v>
      </c>
      <c r="X300" s="99">
        <f>+ALTAS!AA334-BAJAS!Z300+MIG_IN!Z300-MIG_OUT!Z300</f>
        <v>0</v>
      </c>
      <c r="Y300" s="99">
        <f>+ALTAS!AB334-BAJAS!AA300+MIG_IN!AA300-MIG_OUT!AA300</f>
        <v>0</v>
      </c>
      <c r="Z300" s="99">
        <f>+ALTAS!AC334-BAJAS!AB300+MIG_IN!AB300-MIG_OUT!AB300</f>
        <v>0</v>
      </c>
      <c r="AA300" s="99">
        <f>+ALTAS!AD334-BAJAS!AC300+MIG_IN!AC300-MIG_OUT!AC300</f>
        <v>0</v>
      </c>
      <c r="AB300" s="99">
        <f>+ALTAS!AE334-BAJAS!AD300+MIG_IN!AD300-MIG_OUT!AD300</f>
        <v>0</v>
      </c>
      <c r="AC300" s="99">
        <f>+ALTAS!AF334-BAJAS!AE300+MIG_IN!AE300-MIG_OUT!AE300</f>
        <v>0</v>
      </c>
      <c r="AD300" s="104">
        <f t="shared" si="211"/>
        <v>0</v>
      </c>
      <c r="AE300" s="105">
        <f t="shared" si="212"/>
        <v>0</v>
      </c>
      <c r="AJ300" s="35"/>
      <c r="AK300" s="35"/>
      <c r="AL300" s="35"/>
      <c r="AM300" s="35"/>
      <c r="AN300" s="35"/>
      <c r="AO300" s="35"/>
      <c r="AP300" s="35"/>
      <c r="AQ300" s="35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47"/>
      <c r="BI300" s="48"/>
    </row>
    <row r="301" spans="1:61">
      <c r="A301" s="237"/>
      <c r="B301" s="223"/>
      <c r="C301" s="225"/>
      <c r="D301" s="12" t="s">
        <v>58</v>
      </c>
      <c r="E301" s="35"/>
      <c r="F301" s="35"/>
      <c r="G301" s="35"/>
      <c r="H301" s="35"/>
      <c r="I301" s="35"/>
      <c r="J301" s="35"/>
      <c r="K301" s="35"/>
      <c r="L301" s="35"/>
      <c r="M301" s="99" t="e">
        <f>+ALTAS!P335-BAJAS!O279+MIG_IN!O301-MIG_OUT!O276</f>
        <v>#VALUE!</v>
      </c>
      <c r="N301" s="99">
        <f>+ALTAS!Q335-BAJAS!P301+MIG_IN!P301-MIG_OUT!P301</f>
        <v>0</v>
      </c>
      <c r="O301" s="99">
        <f>+ALTAS!R335-BAJAS!Q301+MIG_IN!Q301-MIG_OUT!Q301</f>
        <v>0</v>
      </c>
      <c r="P301" s="99">
        <f>+ALTAS!S335-BAJAS!R301+MIG_IN!R301-MIG_OUT!R301</f>
        <v>0</v>
      </c>
      <c r="Q301" s="99">
        <f>+ALTAS!T335-BAJAS!S301+MIG_IN!S301-MIG_OUT!S301</f>
        <v>0</v>
      </c>
      <c r="R301" s="99">
        <f>+ALTAS!U335-BAJAS!T301+MIG_IN!T301-MIG_OUT!T301</f>
        <v>0</v>
      </c>
      <c r="S301" s="99">
        <f>+ALTAS!V335-BAJAS!U301+MIG_IN!U301-MIG_OUT!U301</f>
        <v>0</v>
      </c>
      <c r="T301" s="99">
        <f>+ALTAS!W335-BAJAS!V301+MIG_IN!V301-MIG_OUT!V301</f>
        <v>0</v>
      </c>
      <c r="U301" s="99">
        <f>+ALTAS!X335-BAJAS!W301+MIG_IN!W301-MIG_OUT!W301</f>
        <v>0</v>
      </c>
      <c r="V301" s="99">
        <f>+ALTAS!Y335-BAJAS!X301+MIG_IN!X301-MIG_OUT!X301</f>
        <v>0</v>
      </c>
      <c r="W301" s="99">
        <f>+ALTAS!Z335-BAJAS!Y301+MIG_IN!Y301-MIG_OUT!Y301</f>
        <v>0</v>
      </c>
      <c r="X301" s="99">
        <f>+ALTAS!AA335-BAJAS!Z301+MIG_IN!Z301-MIG_OUT!Z301</f>
        <v>0</v>
      </c>
      <c r="Y301" s="99">
        <f>+ALTAS!AB335-BAJAS!AA301+MIG_IN!AA301-MIG_OUT!AA301</f>
        <v>0</v>
      </c>
      <c r="Z301" s="99">
        <f>+ALTAS!AC335-BAJAS!AB301+MIG_IN!AB301-MIG_OUT!AB301</f>
        <v>0</v>
      </c>
      <c r="AA301" s="99">
        <f>+ALTAS!AD335-BAJAS!AC301+MIG_IN!AC301-MIG_OUT!AC301</f>
        <v>0</v>
      </c>
      <c r="AB301" s="99">
        <f>+ALTAS!AE335-BAJAS!AD301+MIG_IN!AD301-MIG_OUT!AD301</f>
        <v>0</v>
      </c>
      <c r="AC301" s="99">
        <f>+ALTAS!AF335-BAJAS!AE301+MIG_IN!AE301-MIG_OUT!AE301</f>
        <v>0</v>
      </c>
      <c r="AD301" s="104" t="e">
        <f t="shared" si="211"/>
        <v>#VALUE!</v>
      </c>
      <c r="AE301" s="105">
        <f t="shared" si="212"/>
        <v>0</v>
      </c>
      <c r="AJ301" s="35"/>
      <c r="AK301" s="35"/>
      <c r="AL301" s="35"/>
      <c r="AM301" s="35"/>
      <c r="AN301" s="35"/>
      <c r="AO301" s="35"/>
      <c r="AP301" s="35"/>
      <c r="AQ301" s="35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47"/>
      <c r="BI301" s="48"/>
    </row>
    <row r="302" spans="1:61">
      <c r="A302" s="237"/>
      <c r="B302" s="223"/>
      <c r="C302" s="225"/>
      <c r="D302" s="12" t="s">
        <v>59</v>
      </c>
      <c r="E302" s="35"/>
      <c r="F302" s="35"/>
      <c r="G302" s="35"/>
      <c r="H302" s="35"/>
      <c r="I302" s="35"/>
      <c r="J302" s="35"/>
      <c r="K302" s="35"/>
      <c r="L302" s="35"/>
      <c r="M302" s="99">
        <f>+ALTAS!P336-BAJAS!O280+MIG_IN!O302-MIG_OUT!O277</f>
        <v>0</v>
      </c>
      <c r="N302" s="99">
        <f>+ALTAS!Q336-BAJAS!P302+MIG_IN!P302-MIG_OUT!P302</f>
        <v>0</v>
      </c>
      <c r="O302" s="99">
        <f>+ALTAS!R336-BAJAS!Q302+MIG_IN!Q302-MIG_OUT!Q302</f>
        <v>0</v>
      </c>
      <c r="P302" s="99">
        <f>+ALTAS!S336-BAJAS!R302+MIG_IN!R302-MIG_OUT!R302</f>
        <v>0</v>
      </c>
      <c r="Q302" s="99">
        <f>+ALTAS!T336-BAJAS!S302+MIG_IN!S302-MIG_OUT!S302</f>
        <v>0</v>
      </c>
      <c r="R302" s="99">
        <f>+ALTAS!U336-BAJAS!T302+MIG_IN!T302-MIG_OUT!T302</f>
        <v>0</v>
      </c>
      <c r="S302" s="99">
        <f>+ALTAS!V336-BAJAS!U302+MIG_IN!U302-MIG_OUT!U302</f>
        <v>0</v>
      </c>
      <c r="T302" s="99">
        <f>+ALTAS!W336-BAJAS!V302+MIG_IN!V302-MIG_OUT!V302</f>
        <v>0</v>
      </c>
      <c r="U302" s="99">
        <f>+ALTAS!X336-BAJAS!W302+MIG_IN!W302-MIG_OUT!W302</f>
        <v>0</v>
      </c>
      <c r="V302" s="99">
        <f>+ALTAS!Y336-BAJAS!X302+MIG_IN!X302-MIG_OUT!X302</f>
        <v>0</v>
      </c>
      <c r="W302" s="99">
        <f>+ALTAS!Z336-BAJAS!Y302+MIG_IN!Y302-MIG_OUT!Y302</f>
        <v>0</v>
      </c>
      <c r="X302" s="99">
        <f>+ALTAS!AA336-BAJAS!Z302+MIG_IN!Z302-MIG_OUT!Z302</f>
        <v>0</v>
      </c>
      <c r="Y302" s="99">
        <f>+ALTAS!AB336-BAJAS!AA302+MIG_IN!AA302-MIG_OUT!AA302</f>
        <v>0</v>
      </c>
      <c r="Z302" s="99">
        <f>+ALTAS!AC336-BAJAS!AB302+MIG_IN!AB302-MIG_OUT!AB302</f>
        <v>0</v>
      </c>
      <c r="AA302" s="99">
        <f>+ALTAS!AD336-BAJAS!AC302+MIG_IN!AC302-MIG_OUT!AC302</f>
        <v>0</v>
      </c>
      <c r="AB302" s="99">
        <f>+ALTAS!AE336-BAJAS!AD302+MIG_IN!AD302-MIG_OUT!AD302</f>
        <v>0</v>
      </c>
      <c r="AC302" s="99">
        <f>+ALTAS!AF336-BAJAS!AE302+MIG_IN!AE302-MIG_OUT!AE302</f>
        <v>0</v>
      </c>
      <c r="AD302" s="104">
        <f t="shared" si="211"/>
        <v>0</v>
      </c>
      <c r="AE302" s="105">
        <f t="shared" si="212"/>
        <v>0</v>
      </c>
      <c r="AJ302" s="35"/>
      <c r="AK302" s="35"/>
      <c r="AL302" s="35"/>
      <c r="AM302" s="35"/>
      <c r="AN302" s="35"/>
      <c r="AO302" s="35"/>
      <c r="AP302" s="35"/>
      <c r="AQ302" s="35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47"/>
      <c r="BI302" s="48"/>
    </row>
    <row r="303" spans="1:61">
      <c r="A303" s="237"/>
      <c r="B303" s="223"/>
      <c r="C303" s="225"/>
      <c r="D303" s="12" t="s">
        <v>60</v>
      </c>
      <c r="E303" s="35"/>
      <c r="F303" s="35"/>
      <c r="G303" s="35"/>
      <c r="H303" s="35"/>
      <c r="I303" s="35"/>
      <c r="J303" s="35"/>
      <c r="K303" s="35"/>
      <c r="L303" s="35"/>
      <c r="M303" s="99">
        <f>+ALTAS!P337-BAJAS!O281+MIG_IN!O303-MIG_OUT!O278</f>
        <v>0</v>
      </c>
      <c r="N303" s="99">
        <f>+ALTAS!Q337-BAJAS!P303+MIG_IN!P303-MIG_OUT!P303</f>
        <v>0</v>
      </c>
      <c r="O303" s="99">
        <f>+ALTAS!R337-BAJAS!Q303+MIG_IN!Q303-MIG_OUT!Q303</f>
        <v>0</v>
      </c>
      <c r="P303" s="99">
        <f>+ALTAS!S337-BAJAS!R303+MIG_IN!R303-MIG_OUT!R303</f>
        <v>0</v>
      </c>
      <c r="Q303" s="99">
        <f>+ALTAS!T337-BAJAS!S303+MIG_IN!S303-MIG_OUT!S303</f>
        <v>0</v>
      </c>
      <c r="R303" s="99">
        <f>+ALTAS!U337-BAJAS!T303+MIG_IN!T303-MIG_OUT!T303</f>
        <v>0</v>
      </c>
      <c r="S303" s="99">
        <f>+ALTAS!V337-BAJAS!U303+MIG_IN!U303-MIG_OUT!U303</f>
        <v>0</v>
      </c>
      <c r="T303" s="99">
        <f>+ALTAS!W337-BAJAS!V303+MIG_IN!V303-MIG_OUT!V303</f>
        <v>0</v>
      </c>
      <c r="U303" s="99">
        <f>+ALTAS!X337-BAJAS!W303+MIG_IN!W303-MIG_OUT!W303</f>
        <v>0</v>
      </c>
      <c r="V303" s="99">
        <f>+ALTAS!Y337-BAJAS!X303+MIG_IN!X303-MIG_OUT!X303</f>
        <v>0</v>
      </c>
      <c r="W303" s="99">
        <f>+ALTAS!Z337-BAJAS!Y303+MIG_IN!Y303-MIG_OUT!Y303</f>
        <v>0</v>
      </c>
      <c r="X303" s="99">
        <f>+ALTAS!AA337-BAJAS!Z303+MIG_IN!Z303-MIG_OUT!Z303</f>
        <v>0</v>
      </c>
      <c r="Y303" s="99">
        <f>+ALTAS!AB337-BAJAS!AA303+MIG_IN!AA303-MIG_OUT!AA303</f>
        <v>0</v>
      </c>
      <c r="Z303" s="99">
        <f>+ALTAS!AC337-BAJAS!AB303+MIG_IN!AB303-MIG_OUT!AB303</f>
        <v>0</v>
      </c>
      <c r="AA303" s="99">
        <f>+ALTAS!AD337-BAJAS!AC303+MIG_IN!AC303-MIG_OUT!AC303</f>
        <v>0</v>
      </c>
      <c r="AB303" s="99">
        <f>+ALTAS!AE337-BAJAS!AD303+MIG_IN!AD303-MIG_OUT!AD303</f>
        <v>0</v>
      </c>
      <c r="AC303" s="99">
        <f>+ALTAS!AF337-BAJAS!AE303+MIG_IN!AE303-MIG_OUT!AE303</f>
        <v>0</v>
      </c>
      <c r="AD303" s="104">
        <f t="shared" si="211"/>
        <v>0</v>
      </c>
      <c r="AE303" s="105">
        <f t="shared" si="212"/>
        <v>0</v>
      </c>
      <c r="AJ303" s="35"/>
      <c r="AK303" s="35"/>
      <c r="AL303" s="35"/>
      <c r="AM303" s="35"/>
      <c r="AN303" s="35"/>
      <c r="AO303" s="35"/>
      <c r="AP303" s="35"/>
      <c r="AQ303" s="35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47"/>
      <c r="BI303" s="48"/>
    </row>
    <row r="304" spans="1:61">
      <c r="A304" s="237"/>
      <c r="B304" s="223"/>
      <c r="C304" s="225"/>
      <c r="D304" s="12" t="s">
        <v>74</v>
      </c>
      <c r="E304" s="35"/>
      <c r="F304" s="35"/>
      <c r="G304" s="35"/>
      <c r="H304" s="35"/>
      <c r="I304" s="35"/>
      <c r="J304" s="35"/>
      <c r="K304" s="35"/>
      <c r="L304" s="35"/>
      <c r="M304" s="99">
        <f>+ALTAS!P339-BAJAS!O282+MIG_IN!O304-MIG_OUT!O279</f>
        <v>0</v>
      </c>
      <c r="N304" s="99">
        <f>+ALTAS!Q339-BAJAS!P304+MIG_IN!P304-MIG_OUT!P304</f>
        <v>0</v>
      </c>
      <c r="O304" s="99">
        <f>+ALTAS!R339-BAJAS!Q304+MIG_IN!Q304-MIG_OUT!Q304</f>
        <v>0</v>
      </c>
      <c r="P304" s="99">
        <f>+ALTAS!S339-BAJAS!R304+MIG_IN!R304-MIG_OUT!R304</f>
        <v>0</v>
      </c>
      <c r="Q304" s="99">
        <f>+ALTAS!T339-BAJAS!S304+MIG_IN!S304-MIG_OUT!S304</f>
        <v>0</v>
      </c>
      <c r="R304" s="99">
        <f>+ALTAS!U339-BAJAS!T304+MIG_IN!T304-MIG_OUT!T304</f>
        <v>0</v>
      </c>
      <c r="S304" s="99">
        <f>+ALTAS!V339-BAJAS!U304+MIG_IN!U304-MIG_OUT!U304</f>
        <v>0</v>
      </c>
      <c r="T304" s="99">
        <f>+ALTAS!W339-BAJAS!V304+MIG_IN!V304-MIG_OUT!V304</f>
        <v>0</v>
      </c>
      <c r="U304" s="99">
        <f>+ALTAS!X339-BAJAS!W304+MIG_IN!W304-MIG_OUT!W304</f>
        <v>0</v>
      </c>
      <c r="V304" s="99">
        <f>+ALTAS!Y339-BAJAS!X304+MIG_IN!X304-MIG_OUT!X304</f>
        <v>0</v>
      </c>
      <c r="W304" s="99">
        <f>+ALTAS!Z339-BAJAS!Y304+MIG_IN!Y304-MIG_OUT!Y304</f>
        <v>0</v>
      </c>
      <c r="X304" s="99">
        <f>+ALTAS!AA339-BAJAS!Z304+MIG_IN!Z304-MIG_OUT!Z304</f>
        <v>0</v>
      </c>
      <c r="Y304" s="99">
        <f>+ALTAS!AB339-BAJAS!AA304+MIG_IN!AA304-MIG_OUT!AA304</f>
        <v>0</v>
      </c>
      <c r="Z304" s="99">
        <f>+ALTAS!AC339-BAJAS!AB304+MIG_IN!AB304-MIG_OUT!AB304</f>
        <v>0</v>
      </c>
      <c r="AA304" s="99">
        <f>+ALTAS!AD339-BAJAS!AC304+MIG_IN!AC304-MIG_OUT!AC304</f>
        <v>0</v>
      </c>
      <c r="AB304" s="99">
        <f>+ALTAS!AE339-BAJAS!AD304+MIG_IN!AD304-MIG_OUT!AD304</f>
        <v>0</v>
      </c>
      <c r="AC304" s="99">
        <f>+ALTAS!AF339-BAJAS!AE304+MIG_IN!AE304-MIG_OUT!AE304</f>
        <v>0</v>
      </c>
      <c r="AD304" s="104">
        <f t="shared" si="211"/>
        <v>0</v>
      </c>
      <c r="AE304" s="105">
        <f t="shared" si="212"/>
        <v>0</v>
      </c>
      <c r="AJ304" s="35"/>
      <c r="AK304" s="35"/>
      <c r="AL304" s="35"/>
      <c r="AM304" s="35"/>
      <c r="AN304" s="35"/>
      <c r="AO304" s="35"/>
      <c r="AP304" s="35"/>
      <c r="AQ304" s="35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47"/>
      <c r="BI304" s="48"/>
    </row>
    <row r="305" spans="1:61">
      <c r="A305" s="237"/>
      <c r="B305" s="223"/>
      <c r="C305" s="225"/>
      <c r="D305" s="12" t="s">
        <v>79</v>
      </c>
      <c r="E305" s="35"/>
      <c r="F305" s="35"/>
      <c r="G305" s="35"/>
      <c r="H305" s="35"/>
      <c r="I305" s="35"/>
      <c r="J305" s="35"/>
      <c r="K305" s="35"/>
      <c r="L305" s="35"/>
      <c r="M305" s="99">
        <f>+ALTAS!P340-BAJAS!O283+MIG_IN!O305-MIG_OUT!O280</f>
        <v>0</v>
      </c>
      <c r="N305" s="99">
        <f>+ALTAS!Q340-BAJAS!P305+MIG_IN!P305-MIG_OUT!P305</f>
        <v>0</v>
      </c>
      <c r="O305" s="99">
        <f>+ALTAS!R340-BAJAS!Q305+MIG_IN!Q305-MIG_OUT!Q305</f>
        <v>0</v>
      </c>
      <c r="P305" s="99">
        <f>+ALTAS!S340-BAJAS!R305+MIG_IN!R305-MIG_OUT!R305</f>
        <v>0</v>
      </c>
      <c r="Q305" s="99">
        <f>+ALTAS!T340-BAJAS!S305+MIG_IN!S305-MIG_OUT!S305</f>
        <v>0</v>
      </c>
      <c r="R305" s="99">
        <f>+ALTAS!U340-BAJAS!T305+MIG_IN!T305-MIG_OUT!T305</f>
        <v>0</v>
      </c>
      <c r="S305" s="99">
        <f>+ALTAS!V340-BAJAS!U305+MIG_IN!U305-MIG_OUT!U305</f>
        <v>0</v>
      </c>
      <c r="T305" s="99">
        <f>+ALTAS!W340-BAJAS!V305+MIG_IN!V305-MIG_OUT!V305</f>
        <v>0</v>
      </c>
      <c r="U305" s="99">
        <f>+ALTAS!X340-BAJAS!W305+MIG_IN!W305-MIG_OUT!W305</f>
        <v>0</v>
      </c>
      <c r="V305" s="99">
        <f>+ALTAS!Y340-BAJAS!X305+MIG_IN!X305-MIG_OUT!X305</f>
        <v>0</v>
      </c>
      <c r="W305" s="99">
        <f>+ALTAS!Z340-BAJAS!Y305+MIG_IN!Y305-MIG_OUT!Y305</f>
        <v>0</v>
      </c>
      <c r="X305" s="99">
        <f>+ALTAS!AA340-BAJAS!Z305+MIG_IN!Z305-MIG_OUT!Z305</f>
        <v>0</v>
      </c>
      <c r="Y305" s="99">
        <f>+ALTAS!AB340-BAJAS!AA305+MIG_IN!AA305-MIG_OUT!AA305</f>
        <v>0</v>
      </c>
      <c r="Z305" s="99">
        <f>+ALTAS!AC340-BAJAS!AB305+MIG_IN!AB305-MIG_OUT!AB305</f>
        <v>0</v>
      </c>
      <c r="AA305" s="99">
        <f>+ALTAS!AD340-BAJAS!AC305+MIG_IN!AC305-MIG_OUT!AC305</f>
        <v>0</v>
      </c>
      <c r="AB305" s="99">
        <f>+ALTAS!AE340-BAJAS!AD305+MIG_IN!AD305-MIG_OUT!AD305</f>
        <v>0</v>
      </c>
      <c r="AC305" s="99">
        <f>+ALTAS!AF340-BAJAS!AE305+MIG_IN!AE305-MIG_OUT!AE305</f>
        <v>0</v>
      </c>
      <c r="AD305" s="104">
        <f t="shared" si="211"/>
        <v>0</v>
      </c>
      <c r="AE305" s="105">
        <f t="shared" si="212"/>
        <v>0</v>
      </c>
      <c r="AJ305" s="35"/>
      <c r="AK305" s="35"/>
      <c r="AL305" s="35"/>
      <c r="AM305" s="35"/>
      <c r="AN305" s="35"/>
      <c r="AO305" s="35"/>
      <c r="AP305" s="35"/>
      <c r="AQ305" s="35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47"/>
      <c r="BI305" s="48"/>
    </row>
    <row r="306" spans="1:61">
      <c r="A306" s="237"/>
      <c r="B306" s="223"/>
      <c r="C306" s="225"/>
      <c r="D306" s="12" t="s">
        <v>97</v>
      </c>
      <c r="E306" s="35"/>
      <c r="F306" s="35"/>
      <c r="G306" s="35"/>
      <c r="H306" s="35"/>
      <c r="I306" s="35"/>
      <c r="J306" s="35"/>
      <c r="K306" s="35"/>
      <c r="L306" s="35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104"/>
      <c r="AE306" s="105"/>
      <c r="AJ306" s="35"/>
      <c r="AK306" s="35"/>
      <c r="AL306" s="35"/>
      <c r="AM306" s="35"/>
      <c r="AN306" s="35"/>
      <c r="AO306" s="35"/>
      <c r="AP306" s="35"/>
      <c r="AQ306" s="35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47"/>
      <c r="BI306" s="48"/>
    </row>
    <row r="307" spans="1:61">
      <c r="A307" s="237"/>
      <c r="B307" s="223"/>
      <c r="C307" s="225"/>
      <c r="D307" s="12" t="s">
        <v>98</v>
      </c>
      <c r="E307" s="35"/>
      <c r="F307" s="35"/>
      <c r="G307" s="35"/>
      <c r="H307" s="35"/>
      <c r="I307" s="35"/>
      <c r="J307" s="35"/>
      <c r="K307" s="35"/>
      <c r="L307" s="35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104"/>
      <c r="AE307" s="105"/>
      <c r="AJ307" s="35"/>
      <c r="AK307" s="35"/>
      <c r="AL307" s="35"/>
      <c r="AM307" s="35"/>
      <c r="AN307" s="35"/>
      <c r="AO307" s="35"/>
      <c r="AP307" s="35"/>
      <c r="AQ307" s="35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47"/>
      <c r="BI307" s="48"/>
    </row>
    <row r="308" spans="1:61">
      <c r="A308" s="237"/>
      <c r="B308" s="223"/>
      <c r="C308" s="225"/>
      <c r="D308" s="13" t="s">
        <v>90</v>
      </c>
      <c r="E308" s="36"/>
      <c r="F308" s="36"/>
      <c r="G308" s="36"/>
      <c r="H308" s="36"/>
      <c r="I308" s="36"/>
      <c r="J308" s="36"/>
      <c r="K308" s="36"/>
      <c r="L308" s="36"/>
      <c r="M308" s="36" t="str">
        <f t="shared" ref="M308:AE308" si="213">+IFERROR(M299/M298,"")</f>
        <v/>
      </c>
      <c r="N308" s="36" t="str">
        <f t="shared" si="213"/>
        <v/>
      </c>
      <c r="O308" s="36" t="str">
        <f t="shared" si="213"/>
        <v/>
      </c>
      <c r="P308" s="36" t="str">
        <f t="shared" si="213"/>
        <v/>
      </c>
      <c r="Q308" s="36" t="str">
        <f t="shared" si="213"/>
        <v/>
      </c>
      <c r="R308" s="36" t="str">
        <f t="shared" si="213"/>
        <v/>
      </c>
      <c r="S308" s="36" t="str">
        <f t="shared" si="213"/>
        <v/>
      </c>
      <c r="T308" s="36" t="str">
        <f t="shared" si="213"/>
        <v/>
      </c>
      <c r="U308" s="36" t="str">
        <f t="shared" si="213"/>
        <v/>
      </c>
      <c r="V308" s="36" t="str">
        <f t="shared" si="213"/>
        <v/>
      </c>
      <c r="W308" s="36" t="str">
        <f t="shared" ref="W308" si="214">+IFERROR(W299/W298,"")</f>
        <v/>
      </c>
      <c r="X308" s="36" t="str">
        <f t="shared" si="213"/>
        <v/>
      </c>
      <c r="Y308" s="36" t="str">
        <f t="shared" si="213"/>
        <v/>
      </c>
      <c r="Z308" s="36" t="str">
        <f t="shared" si="213"/>
        <v/>
      </c>
      <c r="AA308" s="36" t="str">
        <f t="shared" si="213"/>
        <v/>
      </c>
      <c r="AB308" s="36" t="str">
        <f t="shared" si="213"/>
        <v/>
      </c>
      <c r="AC308" s="36">
        <f t="shared" ref="AC308" si="215">+IFERROR(AC299/AC298,"")</f>
        <v>1</v>
      </c>
      <c r="AD308" s="49" t="str">
        <f t="shared" si="213"/>
        <v/>
      </c>
      <c r="AE308" s="50" t="str">
        <f t="shared" si="213"/>
        <v/>
      </c>
      <c r="AJ308" s="36"/>
      <c r="AK308" s="36"/>
      <c r="AL308" s="36"/>
      <c r="AM308" s="36"/>
      <c r="AN308" s="36"/>
      <c r="AO308" s="36"/>
      <c r="AP308" s="36"/>
      <c r="AQ308" s="36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49"/>
      <c r="BI308" s="50"/>
    </row>
    <row r="309" spans="1:61">
      <c r="A309" s="237"/>
      <c r="B309" s="223"/>
      <c r="C309" s="225" t="s">
        <v>99</v>
      </c>
      <c r="D309" s="10" t="s">
        <v>40</v>
      </c>
      <c r="E309" s="19"/>
      <c r="F309" s="19"/>
      <c r="G309" s="19"/>
      <c r="H309" s="19"/>
      <c r="I309" s="19"/>
      <c r="J309" s="19"/>
      <c r="K309" s="19"/>
      <c r="L309" s="19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100"/>
      <c r="AE309" s="101"/>
      <c r="AG309" s="124">
        <f>+SUMIF($M$1:$AB$1,"REAL",M309:AB309)</f>
        <v>0</v>
      </c>
      <c r="AJ309" s="36"/>
      <c r="AK309" s="36"/>
      <c r="AL309" s="36"/>
      <c r="AM309" s="36"/>
      <c r="AN309" s="36"/>
      <c r="AO309" s="36"/>
      <c r="AP309" s="36"/>
      <c r="AQ309" s="36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49"/>
      <c r="BI309" s="50"/>
    </row>
    <row r="310" spans="1:61">
      <c r="A310" s="237"/>
      <c r="B310" s="223"/>
      <c r="C310" s="225"/>
      <c r="D310" s="11" t="s">
        <v>88</v>
      </c>
      <c r="E310" s="34"/>
      <c r="F310" s="34"/>
      <c r="G310" s="34"/>
      <c r="H310" s="34"/>
      <c r="I310" s="34"/>
      <c r="J310" s="34"/>
      <c r="K310" s="34"/>
      <c r="L310" s="34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102"/>
      <c r="AE310" s="103"/>
      <c r="AG310" s="124">
        <f>+SUMIF($M$1:$AB$1,"REAL",M310:AB310)</f>
        <v>0</v>
      </c>
      <c r="AJ310" s="36"/>
      <c r="AK310" s="36"/>
      <c r="AL310" s="36"/>
      <c r="AM310" s="36"/>
      <c r="AN310" s="36"/>
      <c r="AO310" s="36"/>
      <c r="AP310" s="36"/>
      <c r="AQ310" s="36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49"/>
      <c r="BI310" s="50"/>
    </row>
    <row r="311" spans="1:61">
      <c r="A311" s="237"/>
      <c r="B311" s="223"/>
      <c r="C311" s="225"/>
      <c r="D311" s="12" t="s">
        <v>100</v>
      </c>
      <c r="E311" s="35"/>
      <c r="F311" s="35"/>
      <c r="G311" s="35"/>
      <c r="H311" s="35"/>
      <c r="I311" s="35"/>
      <c r="J311" s="35"/>
      <c r="K311" s="35"/>
      <c r="L311" s="35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104"/>
      <c r="AE311" s="105"/>
      <c r="AJ311" s="36"/>
      <c r="AK311" s="36"/>
      <c r="AL311" s="36"/>
      <c r="AM311" s="36"/>
      <c r="AN311" s="36"/>
      <c r="AO311" s="36"/>
      <c r="AP311" s="36"/>
      <c r="AQ311" s="36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49"/>
      <c r="BI311" s="50"/>
    </row>
    <row r="312" spans="1:61">
      <c r="A312" s="237"/>
      <c r="B312" s="223"/>
      <c r="C312" s="225"/>
      <c r="D312" s="12" t="s">
        <v>101</v>
      </c>
      <c r="E312" s="35"/>
      <c r="F312" s="35"/>
      <c r="G312" s="35"/>
      <c r="H312" s="35"/>
      <c r="I312" s="35"/>
      <c r="J312" s="35"/>
      <c r="K312" s="35"/>
      <c r="L312" s="35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104"/>
      <c r="AE312" s="105"/>
      <c r="AJ312" s="36"/>
      <c r="AK312" s="36"/>
      <c r="AL312" s="36"/>
      <c r="AM312" s="36"/>
      <c r="AN312" s="36"/>
      <c r="AO312" s="36"/>
      <c r="AP312" s="36"/>
      <c r="AQ312" s="36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49"/>
      <c r="BI312" s="50"/>
    </row>
    <row r="313" spans="1:61">
      <c r="A313" s="237"/>
      <c r="B313" s="223"/>
      <c r="C313" s="225"/>
      <c r="D313" s="12" t="s">
        <v>102</v>
      </c>
      <c r="E313" s="35"/>
      <c r="F313" s="35"/>
      <c r="G313" s="35"/>
      <c r="H313" s="35"/>
      <c r="I313" s="35"/>
      <c r="J313" s="35"/>
      <c r="K313" s="35"/>
      <c r="L313" s="35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104"/>
      <c r="AE313" s="105"/>
      <c r="AG313" s="129"/>
      <c r="AJ313" s="36"/>
      <c r="AK313" s="36"/>
      <c r="AL313" s="36"/>
      <c r="AM313" s="36"/>
      <c r="AN313" s="36"/>
      <c r="AO313" s="36"/>
      <c r="AP313" s="36"/>
      <c r="AQ313" s="36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49"/>
      <c r="BI313" s="50"/>
    </row>
    <row r="314" spans="1:61">
      <c r="A314" s="237"/>
      <c r="B314" s="223"/>
      <c r="C314" s="225"/>
      <c r="D314" s="13" t="s">
        <v>90</v>
      </c>
      <c r="E314" s="36"/>
      <c r="F314" s="36"/>
      <c r="G314" s="36"/>
      <c r="H314" s="36"/>
      <c r="I314" s="36"/>
      <c r="J314" s="36"/>
      <c r="K314" s="36"/>
      <c r="L314" s="36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J314" s="36"/>
      <c r="AK314" s="36"/>
      <c r="AL314" s="36"/>
      <c r="AM314" s="36"/>
      <c r="AN314" s="36"/>
      <c r="AO314" s="36"/>
      <c r="AP314" s="36"/>
      <c r="AQ314" s="36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49"/>
      <c r="BI314" s="50"/>
    </row>
    <row r="315" spans="1:61" ht="15" customHeight="1">
      <c r="A315" s="237"/>
      <c r="B315" s="223"/>
      <c r="C315" s="225" t="s">
        <v>54</v>
      </c>
      <c r="D315" s="10" t="s">
        <v>40</v>
      </c>
      <c r="E315" s="19"/>
      <c r="F315" s="19"/>
      <c r="G315" s="19"/>
      <c r="H315" s="19"/>
      <c r="I315" s="19"/>
      <c r="J315" s="19"/>
      <c r="K315" s="19"/>
      <c r="L315" s="19"/>
      <c r="M315" s="97">
        <f>+ALTAS!P359-BAJAS!O293+MIG_IN!O315-MIG_OUT!O290</f>
        <v>0</v>
      </c>
      <c r="N315" s="97">
        <f>+ALTAS!Q359-BAJAS!P315+MIG_IN!P315-MIG_OUT!P315</f>
        <v>0</v>
      </c>
      <c r="O315" s="97">
        <f>+ALTAS!R359-BAJAS!Q315+MIG_IN!Q315-MIG_OUT!Q315</f>
        <v>0</v>
      </c>
      <c r="P315" s="97">
        <f>+ALTAS!S359-BAJAS!R315+MIG_IN!R315-MIG_OUT!R315</f>
        <v>3</v>
      </c>
      <c r="Q315" s="97">
        <f>+ALTAS!T359-BAJAS!S315+MIG_IN!S315-MIG_OUT!S315</f>
        <v>-2</v>
      </c>
      <c r="R315" s="97">
        <f>+ALTAS!U359-BAJAS!T315+MIG_IN!T315-MIG_OUT!T315</f>
        <v>0</v>
      </c>
      <c r="S315" s="97">
        <f>+ALTAS!V359-BAJAS!U315+MIG_IN!U315-MIG_OUT!U315</f>
        <v>1</v>
      </c>
      <c r="T315" s="97">
        <f>+ALTAS!W359-BAJAS!V315+MIG_IN!V315-MIG_OUT!V315</f>
        <v>1</v>
      </c>
      <c r="U315" s="97">
        <f>+ALTAS!X359-BAJAS!W315+MIG_IN!W315-MIG_OUT!W315</f>
        <v>-1</v>
      </c>
      <c r="V315" s="97">
        <f>+ALTAS!Y359-BAJAS!X315+MIG_IN!X315-MIG_OUT!X315</f>
        <v>1</v>
      </c>
      <c r="W315" s="97">
        <f>+ALTAS!Z359-BAJAS!Y315+MIG_IN!Y315-MIG_OUT!Y315</f>
        <v>0</v>
      </c>
      <c r="X315" s="97">
        <f>+ALTAS!AA359-BAJAS!Z315+MIG_IN!Z315-MIG_OUT!Z315</f>
        <v>0</v>
      </c>
      <c r="Y315" s="97">
        <f>+ALTAS!AB359-BAJAS!AA315+MIG_IN!AA315-MIG_OUT!AA315</f>
        <v>0</v>
      </c>
      <c r="Z315" s="97">
        <f>+ALTAS!AC359-BAJAS!AB315+MIG_IN!AB315-MIG_OUT!AB315</f>
        <v>1</v>
      </c>
      <c r="AA315" s="97">
        <f>+ALTAS!AD359-BAJAS!AC315+MIG_IN!AC315-MIG_OUT!AC315</f>
        <v>0</v>
      </c>
      <c r="AB315" s="97">
        <f>+ALTAS!AE359-BAJAS!AD315+MIG_IN!AD315-MIG_OUT!AD315</f>
        <v>0</v>
      </c>
      <c r="AC315" s="97">
        <f>+ALTAS!AF359-BAJAS!AE315+MIG_IN!AE315-MIG_OUT!AE315</f>
        <v>0</v>
      </c>
      <c r="AD315" s="100">
        <f t="shared" ref="AD315:AD316" si="216">+SUM(E315:P315)</f>
        <v>3</v>
      </c>
      <c r="AE315" s="101">
        <f t="shared" ref="AE315:AE316" si="217">+SUM(Q315:AB315)</f>
        <v>1</v>
      </c>
      <c r="AG315" s="124">
        <f>+SUMIF($M$1:$AB$1,"REAL",M315:AB315)</f>
        <v>4</v>
      </c>
      <c r="AJ315" s="19"/>
      <c r="AK315" s="19"/>
      <c r="AL315" s="19"/>
      <c r="AM315" s="19"/>
      <c r="AN315" s="19"/>
      <c r="AO315" s="19"/>
      <c r="AP315" s="19"/>
      <c r="AQ315" s="19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44"/>
      <c r="BI315" s="59"/>
    </row>
    <row r="316" spans="1:61">
      <c r="A316" s="237"/>
      <c r="B316" s="223"/>
      <c r="C316" s="225"/>
      <c r="D316" s="11" t="s">
        <v>88</v>
      </c>
      <c r="E316" s="34"/>
      <c r="F316" s="34"/>
      <c r="G316" s="34"/>
      <c r="H316" s="34"/>
      <c r="I316" s="34"/>
      <c r="J316" s="34"/>
      <c r="K316" s="34"/>
      <c r="L316" s="34"/>
      <c r="M316" s="98">
        <f>+ALTAS!P360-BAJAS!O294+MIG_IN!O316-MIG_OUT!O291</f>
        <v>0</v>
      </c>
      <c r="N316" s="98">
        <f>+ALTAS!Q360-BAJAS!P316+MIG_IN!P316-MIG_OUT!P316</f>
        <v>0</v>
      </c>
      <c r="O316" s="98">
        <f>+ALTAS!R360-BAJAS!Q316+MIG_IN!Q316-MIG_OUT!Q316</f>
        <v>0</v>
      </c>
      <c r="P316" s="98">
        <f>+ALTAS!S360-BAJAS!R316+MIG_IN!R316-MIG_OUT!R316</f>
        <v>3</v>
      </c>
      <c r="Q316" s="98">
        <f>+ALTAS!T360-BAJAS!S316+MIG_IN!S316-MIG_OUT!S316</f>
        <v>-2</v>
      </c>
      <c r="R316" s="98">
        <f>+ALTAS!U360-BAJAS!T316+MIG_IN!T316-MIG_OUT!T316</f>
        <v>0</v>
      </c>
      <c r="S316" s="98">
        <f>+ALTAS!V360-BAJAS!U316+MIG_IN!U316-MIG_OUT!U316</f>
        <v>15</v>
      </c>
      <c r="T316" s="98">
        <f>+ALTAS!W360-BAJAS!V316+MIG_IN!V316-MIG_OUT!V316</f>
        <v>6</v>
      </c>
      <c r="U316" s="98">
        <f>+ALTAS!X360-BAJAS!W316+MIG_IN!W316-MIG_OUT!W316</f>
        <v>-1</v>
      </c>
      <c r="V316" s="98">
        <f>+ALTAS!Y360-BAJAS!X316+MIG_IN!X316-MIG_OUT!X316</f>
        <v>1</v>
      </c>
      <c r="W316" s="98">
        <f>+ALTAS!Z360-BAJAS!Y316+MIG_IN!Y316-MIG_OUT!Y316</f>
        <v>0</v>
      </c>
      <c r="X316" s="98">
        <f>+ALTAS!AA360-BAJAS!Z316+MIG_IN!Z316-MIG_OUT!Z316</f>
        <v>0</v>
      </c>
      <c r="Y316" s="98">
        <f>+ALTAS!AB360-BAJAS!AA316+MIG_IN!AA316-MIG_OUT!AA316</f>
        <v>0</v>
      </c>
      <c r="Z316" s="98">
        <f>+ALTAS!AC360-BAJAS!AB316+MIG_IN!AB316-MIG_OUT!AB316</f>
        <v>1</v>
      </c>
      <c r="AA316" s="98">
        <f>+ALTAS!AD360-BAJAS!AC316+MIG_IN!AC316-MIG_OUT!AC316</f>
        <v>-5</v>
      </c>
      <c r="AB316" s="98">
        <f>+ALTAS!AE360-BAJAS!AD316+MIG_IN!AD316-MIG_OUT!AD316</f>
        <v>0</v>
      </c>
      <c r="AC316" s="98">
        <f>+ALTAS!AF360-BAJAS!AE316+MIG_IN!AE316-MIG_OUT!AE316</f>
        <v>0</v>
      </c>
      <c r="AD316" s="102">
        <f t="shared" si="216"/>
        <v>3</v>
      </c>
      <c r="AE316" s="103">
        <f t="shared" si="217"/>
        <v>15</v>
      </c>
      <c r="AG316" s="124">
        <f>+SUMIF($M$1:$AB$1,"REAL",M316:AB316)</f>
        <v>18</v>
      </c>
      <c r="AJ316" s="34"/>
      <c r="AK316" s="34"/>
      <c r="AL316" s="34"/>
      <c r="AM316" s="34"/>
      <c r="AN316" s="34"/>
      <c r="AO316" s="34"/>
      <c r="AP316" s="34"/>
      <c r="AQ316" s="34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45"/>
      <c r="BI316" s="46"/>
    </row>
    <row r="317" spans="1:61">
      <c r="A317" s="237"/>
      <c r="B317" s="224"/>
      <c r="C317" s="225"/>
      <c r="D317" s="13" t="s">
        <v>90</v>
      </c>
      <c r="E317" s="36"/>
      <c r="F317" s="36"/>
      <c r="G317" s="36"/>
      <c r="H317" s="36"/>
      <c r="I317" s="36"/>
      <c r="J317" s="36"/>
      <c r="K317" s="36"/>
      <c r="L317" s="36"/>
      <c r="M317" s="36" t="str">
        <f t="shared" ref="M317:AE317" si="218">+IFERROR(M316/M315,"")</f>
        <v/>
      </c>
      <c r="N317" s="36" t="str">
        <f t="shared" si="218"/>
        <v/>
      </c>
      <c r="O317" s="36" t="str">
        <f t="shared" si="218"/>
        <v/>
      </c>
      <c r="P317" s="36">
        <f t="shared" si="218"/>
        <v>1</v>
      </c>
      <c r="Q317" s="36">
        <f t="shared" si="218"/>
        <v>1</v>
      </c>
      <c r="R317" s="36" t="str">
        <f t="shared" si="218"/>
        <v/>
      </c>
      <c r="S317" s="36">
        <f t="shared" si="218"/>
        <v>15</v>
      </c>
      <c r="T317" s="36">
        <f t="shared" si="218"/>
        <v>6</v>
      </c>
      <c r="U317" s="36">
        <f t="shared" si="218"/>
        <v>1</v>
      </c>
      <c r="V317" s="36">
        <f t="shared" si="218"/>
        <v>1</v>
      </c>
      <c r="W317" s="36" t="str">
        <f t="shared" ref="W317" si="219">+IFERROR(W316/W315,"")</f>
        <v/>
      </c>
      <c r="X317" s="36" t="str">
        <f t="shared" si="218"/>
        <v/>
      </c>
      <c r="Y317" s="36" t="str">
        <f t="shared" si="218"/>
        <v/>
      </c>
      <c r="Z317" s="36">
        <f t="shared" si="218"/>
        <v>1</v>
      </c>
      <c r="AA317" s="36" t="str">
        <f t="shared" si="218"/>
        <v/>
      </c>
      <c r="AB317" s="36" t="str">
        <f t="shared" si="218"/>
        <v/>
      </c>
      <c r="AC317" s="36" t="str">
        <f t="shared" ref="AC317" si="220">+IFERROR(AC316/AC315,"")</f>
        <v/>
      </c>
      <c r="AD317" s="49">
        <f t="shared" si="218"/>
        <v>1</v>
      </c>
      <c r="AE317" s="50">
        <f t="shared" si="218"/>
        <v>15</v>
      </c>
      <c r="AJ317" s="36"/>
      <c r="AK317" s="36"/>
      <c r="AL317" s="36"/>
      <c r="AM317" s="36"/>
      <c r="AN317" s="36"/>
      <c r="AO317" s="36"/>
      <c r="AP317" s="36"/>
      <c r="AQ317" s="36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49"/>
      <c r="BI317" s="50"/>
    </row>
    <row r="318" spans="1:61" ht="15" customHeight="1">
      <c r="A318" s="237"/>
      <c r="B318" s="226" t="s">
        <v>36</v>
      </c>
      <c r="C318" s="225" t="s">
        <v>50</v>
      </c>
      <c r="D318" s="10" t="s">
        <v>40</v>
      </c>
      <c r="E318" s="19"/>
      <c r="F318" s="19"/>
      <c r="G318" s="19"/>
      <c r="H318" s="19"/>
      <c r="I318" s="19"/>
      <c r="J318" s="19"/>
      <c r="K318" s="19"/>
      <c r="L318" s="19"/>
      <c r="M318" s="97">
        <f>+ALTAS!P362-BAJAS!O296+MIG_IN!O318-MIG_OUT!O293</f>
        <v>0</v>
      </c>
      <c r="N318" s="97">
        <f>+ALTAS!Q362-BAJAS!P318+MIG_IN!P318-MIG_OUT!P318</f>
        <v>0</v>
      </c>
      <c r="O318" s="97">
        <f>+ALTAS!R362-BAJAS!Q318+MIG_IN!Q318-MIG_OUT!Q318</f>
        <v>3</v>
      </c>
      <c r="P318" s="97">
        <f>+ALTAS!S362-BAJAS!R318+MIG_IN!R318-MIG_OUT!R318</f>
        <v>3</v>
      </c>
      <c r="Q318" s="97">
        <f>+ALTAS!T362-BAJAS!S318+MIG_IN!S318-MIG_OUT!S318</f>
        <v>1</v>
      </c>
      <c r="R318" s="97">
        <f>+ALTAS!U362-BAJAS!T318+MIG_IN!T318-MIG_OUT!T318</f>
        <v>0</v>
      </c>
      <c r="S318" s="97">
        <f>+ALTAS!V362-BAJAS!U318+MIG_IN!U318-MIG_OUT!U318</f>
        <v>5</v>
      </c>
      <c r="T318" s="97">
        <f>+ALTAS!W362-BAJAS!V318+MIG_IN!V318-MIG_OUT!V318</f>
        <v>1</v>
      </c>
      <c r="U318" s="97">
        <f>+ALTAS!X362-BAJAS!W318+MIG_IN!W318-MIG_OUT!W318</f>
        <v>2</v>
      </c>
      <c r="V318" s="97">
        <f>+ALTAS!Y362-BAJAS!X318+MIG_IN!X318-MIG_OUT!X318</f>
        <v>2</v>
      </c>
      <c r="W318" s="97">
        <f>+ALTAS!Z362-BAJAS!Y318+MIG_IN!Y318-MIG_OUT!Y318</f>
        <v>2</v>
      </c>
      <c r="X318" s="97">
        <f>+ALTAS!AA362-BAJAS!Z318+MIG_IN!Z318-MIG_OUT!Z318</f>
        <v>1</v>
      </c>
      <c r="Y318" s="97">
        <f>+ALTAS!AB362-BAJAS!AA318+MIG_IN!AA318-MIG_OUT!AA318</f>
        <v>4</v>
      </c>
      <c r="Z318" s="97">
        <f>+ALTAS!AC362-BAJAS!AB318+MIG_IN!AB318-MIG_OUT!AB318</f>
        <v>2</v>
      </c>
      <c r="AA318" s="97">
        <f>+ALTAS!AD362-BAJAS!AC318+MIG_IN!AC318-MIG_OUT!AC318</f>
        <v>1</v>
      </c>
      <c r="AB318" s="97">
        <f>+ALTAS!AE362-BAJAS!AD318+MIG_IN!AD318-MIG_OUT!AD318</f>
        <v>1</v>
      </c>
      <c r="AC318" s="97">
        <f>+ALTAS!AF362-BAJAS!AE318+MIG_IN!AE318-MIG_OUT!AE318</f>
        <v>3</v>
      </c>
      <c r="AD318" s="100">
        <f t="shared" ref="AD318:AD322" si="221">+SUM(E318:P318)</f>
        <v>6</v>
      </c>
      <c r="AE318" s="101">
        <f t="shared" ref="AE318:AE322" si="222">+SUM(Q318:AB318)</f>
        <v>22</v>
      </c>
      <c r="AG318" s="124">
        <f>+SUMIF($M$1:$AB$1,"REAL",M318:AB318)</f>
        <v>28</v>
      </c>
      <c r="AJ318" s="19"/>
      <c r="AK318" s="19"/>
      <c r="AL318" s="19"/>
      <c r="AM318" s="19"/>
      <c r="AN318" s="19"/>
      <c r="AO318" s="19"/>
      <c r="AP318" s="19"/>
      <c r="AQ318" s="19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44"/>
      <c r="BI318" s="59"/>
    </row>
    <row r="319" spans="1:61">
      <c r="A319" s="237"/>
      <c r="B319" s="226"/>
      <c r="C319" s="225"/>
      <c r="D319" s="11" t="s">
        <v>88</v>
      </c>
      <c r="E319" s="34"/>
      <c r="F319" s="34"/>
      <c r="G319" s="34"/>
      <c r="H319" s="34"/>
      <c r="I319" s="34"/>
      <c r="J319" s="34"/>
      <c r="K319" s="34"/>
      <c r="L319" s="34"/>
      <c r="M319" s="98">
        <f>+ALTAS!P363-BAJAS!O297+MIG_IN!O319-MIG_OUT!O294</f>
        <v>0</v>
      </c>
      <c r="N319" s="98">
        <f>+ALTAS!Q363-BAJAS!P319+MIG_IN!P319-MIG_OUT!P319</f>
        <v>0</v>
      </c>
      <c r="O319" s="98">
        <f>+ALTAS!R363-BAJAS!Q319+MIG_IN!Q319-MIG_OUT!Q319</f>
        <v>8</v>
      </c>
      <c r="P319" s="98">
        <f>+ALTAS!S363-BAJAS!R319+MIG_IN!R319-MIG_OUT!R319</f>
        <v>7</v>
      </c>
      <c r="Q319" s="98">
        <f>+ALTAS!T363-BAJAS!S319+MIG_IN!S319-MIG_OUT!S319</f>
        <v>1</v>
      </c>
      <c r="R319" s="98">
        <f>+ALTAS!U363-BAJAS!T319+MIG_IN!T319-MIG_OUT!T319</f>
        <v>-1</v>
      </c>
      <c r="S319" s="98">
        <f>+ALTAS!V363-BAJAS!U319+MIG_IN!U319-MIG_OUT!U319</f>
        <v>9</v>
      </c>
      <c r="T319" s="98">
        <f>+ALTAS!W363-BAJAS!V319+MIG_IN!V319-MIG_OUT!V319</f>
        <v>1</v>
      </c>
      <c r="U319" s="98">
        <f>+ALTAS!X363-BAJAS!W319+MIG_IN!W319-MIG_OUT!W319</f>
        <v>3</v>
      </c>
      <c r="V319" s="98">
        <f>+ALTAS!Y363-BAJAS!X319+MIG_IN!X319-MIG_OUT!X319</f>
        <v>6</v>
      </c>
      <c r="W319" s="98">
        <f>+ALTAS!Z363-BAJAS!Y319+MIG_IN!Y319-MIG_OUT!Y319</f>
        <v>5</v>
      </c>
      <c r="X319" s="98">
        <f>+ALTAS!AA363-BAJAS!Z319+MIG_IN!Z319-MIG_OUT!Z319</f>
        <v>1</v>
      </c>
      <c r="Y319" s="98">
        <f>+ALTAS!AB363-BAJAS!AA319+MIG_IN!AA319-MIG_OUT!AA319</f>
        <v>-1</v>
      </c>
      <c r="Z319" s="98">
        <f>+ALTAS!AC363-BAJAS!AB319+MIG_IN!AB319-MIG_OUT!AB319</f>
        <v>12</v>
      </c>
      <c r="AA319" s="98">
        <f>+ALTAS!AD363-BAJAS!AC319+MIG_IN!AC319-MIG_OUT!AC319</f>
        <v>0</v>
      </c>
      <c r="AB319" s="98">
        <f>+ALTAS!AE363-BAJAS!AD319+MIG_IN!AD319-MIG_OUT!AD319</f>
        <v>14</v>
      </c>
      <c r="AC319" s="98">
        <f>+ALTAS!AF363-BAJAS!AE319+MIG_IN!AE319-MIG_OUT!AE319</f>
        <v>5</v>
      </c>
      <c r="AD319" s="102">
        <f t="shared" si="221"/>
        <v>15</v>
      </c>
      <c r="AE319" s="103">
        <f t="shared" si="222"/>
        <v>50</v>
      </c>
      <c r="AG319" s="124">
        <f>+SUMIF($M$1:$AB$1,"REAL",M319:AB319)</f>
        <v>65</v>
      </c>
      <c r="AJ319" s="34"/>
      <c r="AK319" s="34"/>
      <c r="AL319" s="34"/>
      <c r="AM319" s="34"/>
      <c r="AN319" s="34"/>
      <c r="AO319" s="34"/>
      <c r="AP319" s="34"/>
      <c r="AQ319" s="34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45"/>
      <c r="BI319" s="46"/>
    </row>
    <row r="320" spans="1:61">
      <c r="A320" s="237"/>
      <c r="B320" s="226"/>
      <c r="C320" s="225"/>
      <c r="D320" s="12" t="s">
        <v>1</v>
      </c>
      <c r="E320" s="35"/>
      <c r="F320" s="35"/>
      <c r="G320" s="35"/>
      <c r="H320" s="35"/>
      <c r="I320" s="35"/>
      <c r="J320" s="35"/>
      <c r="K320" s="35"/>
      <c r="L320" s="35"/>
      <c r="M320" s="99">
        <f>+ALTAS!P364-BAJAS!O298+MIG_IN!O320-MIG_OUT!O295</f>
        <v>0</v>
      </c>
      <c r="N320" s="99">
        <f>+ALTAS!Q364-BAJAS!P320+MIG_IN!P320-MIG_OUT!P320</f>
        <v>0</v>
      </c>
      <c r="O320" s="99">
        <f>+ALTAS!R364-BAJAS!Q320+MIG_IN!Q320-MIG_OUT!Q320</f>
        <v>8</v>
      </c>
      <c r="P320" s="99">
        <f>+ALTAS!S364-BAJAS!R320+MIG_IN!R320-MIG_OUT!R320</f>
        <v>7</v>
      </c>
      <c r="Q320" s="99">
        <f>+ALTAS!T364-BAJAS!S320+MIG_IN!S320-MIG_OUT!S320</f>
        <v>1</v>
      </c>
      <c r="R320" s="99">
        <f>+ALTAS!U364-BAJAS!T320+MIG_IN!T320-MIG_OUT!T320</f>
        <v>-1</v>
      </c>
      <c r="S320" s="99">
        <f>+ALTAS!V364-BAJAS!U320+MIG_IN!U320-MIG_OUT!U320</f>
        <v>9</v>
      </c>
      <c r="T320" s="99">
        <f>+ALTAS!W364-BAJAS!V320+MIG_IN!V320-MIG_OUT!V320</f>
        <v>1</v>
      </c>
      <c r="U320" s="99">
        <f>+ALTAS!X364-BAJAS!W320+MIG_IN!W320-MIG_OUT!W320</f>
        <v>3</v>
      </c>
      <c r="V320" s="99">
        <f>+ALTAS!Y364-BAJAS!X320+MIG_IN!X320-MIG_OUT!X320</f>
        <v>6</v>
      </c>
      <c r="W320" s="99">
        <f>+ALTAS!Z364-BAJAS!Y320+MIG_IN!Y320-MIG_OUT!Y320</f>
        <v>5</v>
      </c>
      <c r="X320" s="99">
        <f>+ALTAS!AA364-BAJAS!Z320+MIG_IN!Z320-MIG_OUT!Z320</f>
        <v>1</v>
      </c>
      <c r="Y320" s="99">
        <f>+ALTAS!AB364-BAJAS!AA320+MIG_IN!AA320-MIG_OUT!AA320</f>
        <v>-1</v>
      </c>
      <c r="Z320" s="99">
        <f>+ALTAS!AC364-BAJAS!AB320+MIG_IN!AB320-MIG_OUT!AB320</f>
        <v>12</v>
      </c>
      <c r="AA320" s="99">
        <f>+ALTAS!AD364-BAJAS!AC320+MIG_IN!AC320-MIG_OUT!AC320</f>
        <v>0</v>
      </c>
      <c r="AB320" s="99">
        <f>+ALTAS!AE364-BAJAS!AD320+MIG_IN!AD320-MIG_OUT!AD320</f>
        <v>14</v>
      </c>
      <c r="AC320" s="99">
        <f>+ALTAS!AF364-BAJAS!AE320+MIG_IN!AE320-MIG_OUT!AE320</f>
        <v>5</v>
      </c>
      <c r="AD320" s="104">
        <f t="shared" si="221"/>
        <v>15</v>
      </c>
      <c r="AE320" s="105">
        <f t="shared" si="222"/>
        <v>50</v>
      </c>
      <c r="AJ320" s="35"/>
      <c r="AK320" s="35"/>
      <c r="AL320" s="35"/>
      <c r="AM320" s="35"/>
      <c r="AN320" s="35"/>
      <c r="AO320" s="35"/>
      <c r="AP320" s="35"/>
      <c r="AQ320" s="35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47"/>
      <c r="BI320" s="48"/>
    </row>
    <row r="321" spans="1:61">
      <c r="A321" s="237"/>
      <c r="B321" s="226"/>
      <c r="C321" s="225"/>
      <c r="D321" s="12" t="s">
        <v>2</v>
      </c>
      <c r="E321" s="35"/>
      <c r="F321" s="35"/>
      <c r="G321" s="35"/>
      <c r="H321" s="35"/>
      <c r="I321" s="35"/>
      <c r="J321" s="35"/>
      <c r="K321" s="35"/>
      <c r="L321" s="35"/>
      <c r="M321" s="99">
        <f>+ALTAS!P365-BAJAS!O299+MIG_IN!O321-MIG_OUT!O296</f>
        <v>0</v>
      </c>
      <c r="N321" s="99">
        <f>+ALTAS!Q365-BAJAS!P321+MIG_IN!P321-MIG_OUT!P321</f>
        <v>0</v>
      </c>
      <c r="O321" s="99">
        <f>+ALTAS!R365-BAJAS!Q321+MIG_IN!Q321-MIG_OUT!Q321</f>
        <v>0</v>
      </c>
      <c r="P321" s="99">
        <f>+ALTAS!S365-BAJAS!R321+MIG_IN!R321-MIG_OUT!R321</f>
        <v>0</v>
      </c>
      <c r="Q321" s="99">
        <f>+ALTAS!T365-BAJAS!S321+MIG_IN!S321-MIG_OUT!S321</f>
        <v>0</v>
      </c>
      <c r="R321" s="99">
        <f>+ALTAS!U365-BAJAS!T321+MIG_IN!T321-MIG_OUT!T321</f>
        <v>0</v>
      </c>
      <c r="S321" s="99">
        <f>+ALTAS!V365-BAJAS!U321+MIG_IN!U321-MIG_OUT!U321</f>
        <v>0</v>
      </c>
      <c r="T321" s="99">
        <f>+ALTAS!W365-BAJAS!V321+MIG_IN!V321-MIG_OUT!V321</f>
        <v>0</v>
      </c>
      <c r="U321" s="99">
        <f>+ALTAS!X365-BAJAS!W321+MIG_IN!W321-MIG_OUT!W321</f>
        <v>0</v>
      </c>
      <c r="V321" s="99">
        <f>+ALTAS!Y365-BAJAS!X321+MIG_IN!X321-MIG_OUT!X321</f>
        <v>0</v>
      </c>
      <c r="W321" s="99">
        <f>+ALTAS!Z365-BAJAS!Y321+MIG_IN!Y321-MIG_OUT!Y321</f>
        <v>0</v>
      </c>
      <c r="X321" s="99">
        <f>+ALTAS!AA365-BAJAS!Z321+MIG_IN!Z321-MIG_OUT!Z321</f>
        <v>0</v>
      </c>
      <c r="Y321" s="99">
        <f>+ALTAS!AB365-BAJAS!AA321+MIG_IN!AA321-MIG_OUT!AA321</f>
        <v>0</v>
      </c>
      <c r="Z321" s="99">
        <f>+ALTAS!AC365-BAJAS!AB321+MIG_IN!AB321-MIG_OUT!AB321</f>
        <v>0</v>
      </c>
      <c r="AA321" s="99">
        <f>+ALTAS!AD365-BAJAS!AC321+MIG_IN!AC321-MIG_OUT!AC321</f>
        <v>0</v>
      </c>
      <c r="AB321" s="99">
        <f>+ALTAS!AE365-BAJAS!AD321+MIG_IN!AD321-MIG_OUT!AD321</f>
        <v>0</v>
      </c>
      <c r="AC321" s="99">
        <f>+ALTAS!AF365-BAJAS!AE321+MIG_IN!AE321-MIG_OUT!AE321</f>
        <v>0</v>
      </c>
      <c r="AD321" s="104">
        <f t="shared" si="221"/>
        <v>0</v>
      </c>
      <c r="AE321" s="105">
        <f t="shared" si="222"/>
        <v>0</v>
      </c>
      <c r="AJ321" s="35"/>
      <c r="AK321" s="35"/>
      <c r="AL321" s="35"/>
      <c r="AM321" s="35"/>
      <c r="AN321" s="35"/>
      <c r="AO321" s="35"/>
      <c r="AP321" s="35"/>
      <c r="AQ321" s="35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47"/>
      <c r="BI321" s="48"/>
    </row>
    <row r="322" spans="1:61">
      <c r="A322" s="237"/>
      <c r="B322" s="226"/>
      <c r="C322" s="225"/>
      <c r="D322" s="14" t="s">
        <v>83</v>
      </c>
      <c r="E322" s="37"/>
      <c r="F322" s="37"/>
      <c r="G322" s="37"/>
      <c r="H322" s="37"/>
      <c r="I322" s="37"/>
      <c r="J322" s="37"/>
      <c r="K322" s="37"/>
      <c r="L322" s="37"/>
      <c r="M322" s="106">
        <f>+ALTAS!P366-BAJAS!O300+MIG_IN!O322-MIG_OUT!O297</f>
        <v>0</v>
      </c>
      <c r="N322" s="106">
        <f>+ALTAS!Q366-BAJAS!P322+MIG_IN!P322-MIG_OUT!P322</f>
        <v>0</v>
      </c>
      <c r="O322" s="106">
        <f>+ALTAS!R366-BAJAS!Q322+MIG_IN!Q322-MIG_OUT!Q322</f>
        <v>0</v>
      </c>
      <c r="P322" s="106">
        <f>+ALTAS!S366-BAJAS!R322+MIG_IN!R322-MIG_OUT!R322</f>
        <v>0</v>
      </c>
      <c r="Q322" s="106">
        <f>+ALTAS!T366-BAJAS!S322+MIG_IN!S322-MIG_OUT!S322</f>
        <v>0</v>
      </c>
      <c r="R322" s="106">
        <f>+ALTAS!U366-BAJAS!T322+MIG_IN!T322-MIG_OUT!T322</f>
        <v>0</v>
      </c>
      <c r="S322" s="106">
        <f>+ALTAS!V366-BAJAS!U322+MIG_IN!U322-MIG_OUT!U322</f>
        <v>0</v>
      </c>
      <c r="T322" s="106">
        <f>+ALTAS!W366-BAJAS!V322+MIG_IN!V322-MIG_OUT!V322</f>
        <v>0</v>
      </c>
      <c r="U322" s="106">
        <f>+ALTAS!X366-BAJAS!W322+MIG_IN!W322-MIG_OUT!W322</f>
        <v>0</v>
      </c>
      <c r="V322" s="106">
        <f>+ALTAS!Y366-BAJAS!X322+MIG_IN!X322-MIG_OUT!X322</f>
        <v>0</v>
      </c>
      <c r="W322" s="106">
        <f>+ALTAS!Z366-BAJAS!Y322+MIG_IN!Y322-MIG_OUT!Y322</f>
        <v>0</v>
      </c>
      <c r="X322" s="106">
        <f>+ALTAS!AA366-BAJAS!Z322+MIG_IN!Z322-MIG_OUT!Z322</f>
        <v>0</v>
      </c>
      <c r="Y322" s="106">
        <f>+ALTAS!AB366-BAJAS!AA322+MIG_IN!AA322-MIG_OUT!AA322</f>
        <v>0</v>
      </c>
      <c r="Z322" s="106">
        <f>+ALTAS!AC366-BAJAS!AB322+MIG_IN!AB322-MIG_OUT!AB322</f>
        <v>0</v>
      </c>
      <c r="AA322" s="106">
        <f>+ALTAS!AD366-BAJAS!AC322+MIG_IN!AC322-MIG_OUT!AC322</f>
        <v>0</v>
      </c>
      <c r="AB322" s="106">
        <f>+ALTAS!AE366-BAJAS!AD322+MIG_IN!AD322-MIG_OUT!AD322</f>
        <v>0</v>
      </c>
      <c r="AC322" s="106">
        <f>+ALTAS!AF366-BAJAS!AE322+MIG_IN!AE322-MIG_OUT!AE322</f>
        <v>0</v>
      </c>
      <c r="AD322" s="107">
        <f t="shared" si="221"/>
        <v>0</v>
      </c>
      <c r="AE322" s="108">
        <f t="shared" si="222"/>
        <v>0</v>
      </c>
      <c r="AJ322" s="37"/>
      <c r="AK322" s="37"/>
      <c r="AL322" s="37"/>
      <c r="AM322" s="37"/>
      <c r="AN322" s="37"/>
      <c r="AO322" s="37"/>
      <c r="AP322" s="37"/>
      <c r="AQ322" s="37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51"/>
      <c r="BI322" s="52"/>
    </row>
    <row r="323" spans="1:61">
      <c r="A323" s="237"/>
      <c r="B323" s="226"/>
      <c r="C323" s="225"/>
      <c r="D323" s="14" t="s">
        <v>103</v>
      </c>
      <c r="E323" s="37"/>
      <c r="F323" s="37"/>
      <c r="G323" s="37"/>
      <c r="H323" s="37"/>
      <c r="I323" s="37"/>
      <c r="J323" s="37"/>
      <c r="K323" s="37"/>
      <c r="L323" s="37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7"/>
      <c r="AE323" s="108"/>
      <c r="AJ323" s="37"/>
      <c r="AK323" s="37"/>
      <c r="AL323" s="37"/>
      <c r="AM323" s="37"/>
      <c r="AN323" s="37"/>
      <c r="AO323" s="37"/>
      <c r="AP323" s="37"/>
      <c r="AQ323" s="37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51"/>
      <c r="BI323" s="52"/>
    </row>
    <row r="324" spans="1:61">
      <c r="A324" s="237"/>
      <c r="B324" s="226"/>
      <c r="C324" s="225"/>
      <c r="D324" s="14" t="s">
        <v>104</v>
      </c>
      <c r="E324" s="37"/>
      <c r="F324" s="37"/>
      <c r="G324" s="37"/>
      <c r="H324" s="37"/>
      <c r="I324" s="37"/>
      <c r="J324" s="37"/>
      <c r="K324" s="37"/>
      <c r="L324" s="37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7"/>
      <c r="AE324" s="108"/>
      <c r="AJ324" s="37"/>
      <c r="AK324" s="37"/>
      <c r="AL324" s="37"/>
      <c r="AM324" s="37"/>
      <c r="AN324" s="37"/>
      <c r="AO324" s="37"/>
      <c r="AP324" s="37"/>
      <c r="AQ324" s="37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51"/>
      <c r="BI324" s="52"/>
    </row>
    <row r="325" spans="1:61">
      <c r="A325" s="237"/>
      <c r="B325" s="226"/>
      <c r="C325" s="225"/>
      <c r="D325" s="13" t="s">
        <v>90</v>
      </c>
      <c r="E325" s="36"/>
      <c r="F325" s="36"/>
      <c r="G325" s="36"/>
      <c r="H325" s="36"/>
      <c r="I325" s="36"/>
      <c r="J325" s="36"/>
      <c r="K325" s="36"/>
      <c r="L325" s="36"/>
      <c r="M325" s="36" t="str">
        <f t="shared" ref="M325:AE325" si="223">+IFERROR(M319/M318,"")</f>
        <v/>
      </c>
      <c r="N325" s="36" t="str">
        <f t="shared" si="223"/>
        <v/>
      </c>
      <c r="O325" s="36">
        <f t="shared" si="223"/>
        <v>2.6666666666666665</v>
      </c>
      <c r="P325" s="36">
        <f t="shared" si="223"/>
        <v>2.3333333333333335</v>
      </c>
      <c r="Q325" s="36">
        <f t="shared" si="223"/>
        <v>1</v>
      </c>
      <c r="R325" s="36" t="str">
        <f t="shared" si="223"/>
        <v/>
      </c>
      <c r="S325" s="36">
        <f t="shared" si="223"/>
        <v>1.8</v>
      </c>
      <c r="T325" s="36">
        <f t="shared" si="223"/>
        <v>1</v>
      </c>
      <c r="U325" s="36">
        <f t="shared" si="223"/>
        <v>1.5</v>
      </c>
      <c r="V325" s="36">
        <f t="shared" si="223"/>
        <v>3</v>
      </c>
      <c r="W325" s="36">
        <f t="shared" ref="W325" si="224">+IFERROR(W319/W318,"")</f>
        <v>2.5</v>
      </c>
      <c r="X325" s="36">
        <f t="shared" si="223"/>
        <v>1</v>
      </c>
      <c r="Y325" s="36">
        <f t="shared" si="223"/>
        <v>-0.25</v>
      </c>
      <c r="Z325" s="36">
        <f t="shared" si="223"/>
        <v>6</v>
      </c>
      <c r="AA325" s="36">
        <f t="shared" si="223"/>
        <v>0</v>
      </c>
      <c r="AB325" s="36">
        <f t="shared" si="223"/>
        <v>14</v>
      </c>
      <c r="AC325" s="36">
        <f t="shared" ref="AC325" si="225">+IFERROR(AC319/AC318,"")</f>
        <v>1.6666666666666667</v>
      </c>
      <c r="AD325" s="53">
        <f t="shared" si="223"/>
        <v>2.5</v>
      </c>
      <c r="AE325" s="54">
        <f t="shared" si="223"/>
        <v>2.2727272727272729</v>
      </c>
      <c r="AJ325" s="36"/>
      <c r="AK325" s="36"/>
      <c r="AL325" s="36"/>
      <c r="AM325" s="36"/>
      <c r="AN325" s="36"/>
      <c r="AO325" s="36"/>
      <c r="AP325" s="36"/>
      <c r="AQ325" s="36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53"/>
      <c r="BI325" s="54"/>
    </row>
    <row r="326" spans="1:61" ht="15" customHeight="1">
      <c r="A326" s="237"/>
      <c r="B326" s="222" t="s">
        <v>37</v>
      </c>
      <c r="C326" s="225" t="s">
        <v>41</v>
      </c>
      <c r="D326" s="10" t="s">
        <v>40</v>
      </c>
      <c r="E326" s="19"/>
      <c r="F326" s="19"/>
      <c r="G326" s="19"/>
      <c r="H326" s="19"/>
      <c r="I326" s="19"/>
      <c r="J326" s="19"/>
      <c r="K326" s="19"/>
      <c r="L326" s="19"/>
      <c r="M326" s="97">
        <f>+ALTAS!P370-BAJAS!O304+MIG_IN!O326-MIG_OUT!O301</f>
        <v>0</v>
      </c>
      <c r="N326" s="97">
        <f>+ALTAS!Q370-BAJAS!P326+MIG_IN!P326-MIG_OUT!P326</f>
        <v>0</v>
      </c>
      <c r="O326" s="97">
        <f>+ALTAS!R370-BAJAS!Q326+MIG_IN!Q326-MIG_OUT!Q326</f>
        <v>0</v>
      </c>
      <c r="P326" s="97">
        <f>+ALTAS!S370-BAJAS!R326+MIG_IN!R326-MIG_OUT!R326</f>
        <v>0</v>
      </c>
      <c r="Q326" s="97">
        <f>+ALTAS!T370-BAJAS!S326+MIG_IN!S326-MIG_OUT!S326</f>
        <v>0</v>
      </c>
      <c r="R326" s="97">
        <f>+ALTAS!U370-BAJAS!T326+MIG_IN!T326-MIG_OUT!T326</f>
        <v>0</v>
      </c>
      <c r="S326" s="97">
        <f>+ALTAS!V370-BAJAS!U326+MIG_IN!U326-MIG_OUT!U326</f>
        <v>0</v>
      </c>
      <c r="T326" s="97">
        <f>+ALTAS!W370-BAJAS!V326+MIG_IN!V326-MIG_OUT!V326</f>
        <v>0</v>
      </c>
      <c r="U326" s="97">
        <f>+ALTAS!X370-BAJAS!W326+MIG_IN!W326-MIG_OUT!W326</f>
        <v>0</v>
      </c>
      <c r="V326" s="97">
        <f>+ALTAS!Y370-BAJAS!X326+MIG_IN!X326-MIG_OUT!X326</f>
        <v>0</v>
      </c>
      <c r="W326" s="97">
        <f>+ALTAS!Z370-BAJAS!Y326+MIG_IN!Y326-MIG_OUT!Y326</f>
        <v>0</v>
      </c>
      <c r="X326" s="97">
        <f>+ALTAS!AA370-BAJAS!Z326+MIG_IN!Z326-MIG_OUT!Z326</f>
        <v>0</v>
      </c>
      <c r="Y326" s="97">
        <f>+ALTAS!AB370-BAJAS!AA326+MIG_IN!AA326-MIG_OUT!AA326</f>
        <v>0</v>
      </c>
      <c r="Z326" s="97">
        <f>+ALTAS!AC370-BAJAS!AB326+MIG_IN!AB326-MIG_OUT!AB326</f>
        <v>0</v>
      </c>
      <c r="AA326" s="97">
        <f>+ALTAS!AD370-BAJAS!AC326+MIG_IN!AC326-MIG_OUT!AC326</f>
        <v>0</v>
      </c>
      <c r="AB326" s="97">
        <f>+ALTAS!AE370-BAJAS!AD326+MIG_IN!AD326-MIG_OUT!AD326</f>
        <v>0</v>
      </c>
      <c r="AC326" s="97">
        <f>+ALTAS!AF370-BAJAS!AE326+MIG_IN!AE326-MIG_OUT!AE326</f>
        <v>0</v>
      </c>
      <c r="AD326" s="100">
        <f t="shared" ref="AD326:AD329" si="226">+SUM(E326:P326)</f>
        <v>0</v>
      </c>
      <c r="AE326" s="101">
        <f t="shared" ref="AE326:AE329" si="227">+SUM(Q326:AB326)</f>
        <v>0</v>
      </c>
      <c r="AG326" s="124">
        <f>+SUMIF($M$1:$AB$1,"REAL",M326:AB326)</f>
        <v>0</v>
      </c>
      <c r="AJ326" s="19"/>
      <c r="AK326" s="19"/>
      <c r="AL326" s="19"/>
      <c r="AM326" s="19"/>
      <c r="AN326" s="19"/>
      <c r="AO326" s="19"/>
      <c r="AP326" s="19"/>
      <c r="AQ326" s="19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44"/>
      <c r="BI326" s="59"/>
    </row>
    <row r="327" spans="1:61">
      <c r="A327" s="237"/>
      <c r="B327" s="223"/>
      <c r="C327" s="225"/>
      <c r="D327" s="11" t="s">
        <v>88</v>
      </c>
      <c r="E327" s="34"/>
      <c r="F327" s="34"/>
      <c r="G327" s="34"/>
      <c r="H327" s="34"/>
      <c r="I327" s="34"/>
      <c r="J327" s="34"/>
      <c r="K327" s="34"/>
      <c r="L327" s="34"/>
      <c r="M327" s="98">
        <f>+ALTAS!P371-BAJAS!O305+MIG_IN!O327-MIG_OUT!O302</f>
        <v>0</v>
      </c>
      <c r="N327" s="98">
        <f>+ALTAS!Q371-BAJAS!P327+MIG_IN!P327-MIG_OUT!P327</f>
        <v>0</v>
      </c>
      <c r="O327" s="98">
        <f>+ALTAS!R371-BAJAS!Q327+MIG_IN!Q327-MIG_OUT!Q327</f>
        <v>0</v>
      </c>
      <c r="P327" s="98">
        <f>+ALTAS!S371-BAJAS!R327+MIG_IN!R327-MIG_OUT!R327</f>
        <v>0</v>
      </c>
      <c r="Q327" s="98">
        <f>+ALTAS!T371-BAJAS!S327+MIG_IN!S327-MIG_OUT!S327</f>
        <v>0</v>
      </c>
      <c r="R327" s="98">
        <f>+ALTAS!U371-BAJAS!T327+MIG_IN!T327-MIG_OUT!T327</f>
        <v>0</v>
      </c>
      <c r="S327" s="98">
        <f>+ALTAS!V371-BAJAS!U327+MIG_IN!U327-MIG_OUT!U327</f>
        <v>0</v>
      </c>
      <c r="T327" s="98">
        <f>+ALTAS!W371-BAJAS!V327+MIG_IN!V327-MIG_OUT!V327</f>
        <v>0</v>
      </c>
      <c r="U327" s="98">
        <f>+ALTAS!X371-BAJAS!W327+MIG_IN!W327-MIG_OUT!W327</f>
        <v>0</v>
      </c>
      <c r="V327" s="98">
        <f>+ALTAS!Y371-BAJAS!X327+MIG_IN!X327-MIG_OUT!X327</f>
        <v>0</v>
      </c>
      <c r="W327" s="98">
        <f>+ALTAS!Z371-BAJAS!Y327+MIG_IN!Y327-MIG_OUT!Y327</f>
        <v>0</v>
      </c>
      <c r="X327" s="98">
        <f>+ALTAS!AA371-BAJAS!Z327+MIG_IN!Z327-MIG_OUT!Z327</f>
        <v>0</v>
      </c>
      <c r="Y327" s="98">
        <f>+ALTAS!AB371-BAJAS!AA327+MIG_IN!AA327-MIG_OUT!AA327</f>
        <v>0</v>
      </c>
      <c r="Z327" s="98">
        <f>+ALTAS!AC371-BAJAS!AB327+MIG_IN!AB327-MIG_OUT!AB327</f>
        <v>0</v>
      </c>
      <c r="AA327" s="98">
        <f>+ALTAS!AD371-BAJAS!AC327+MIG_IN!AC327-MIG_OUT!AC327</f>
        <v>0</v>
      </c>
      <c r="AB327" s="98">
        <f>+ALTAS!AE371-BAJAS!AD327+MIG_IN!AD327-MIG_OUT!AD327</f>
        <v>0</v>
      </c>
      <c r="AC327" s="98">
        <f>+ALTAS!AF371-BAJAS!AE327+MIG_IN!AE327-MIG_OUT!AE327</f>
        <v>0</v>
      </c>
      <c r="AD327" s="102">
        <f t="shared" si="226"/>
        <v>0</v>
      </c>
      <c r="AE327" s="103">
        <f t="shared" si="227"/>
        <v>0</v>
      </c>
      <c r="AG327" s="124">
        <f>+SUMIF($M$1:$AB$1,"REAL",M327:AB327)</f>
        <v>0</v>
      </c>
      <c r="AJ327" s="34"/>
      <c r="AK327" s="34"/>
      <c r="AL327" s="34"/>
      <c r="AM327" s="34"/>
      <c r="AN327" s="34"/>
      <c r="AO327" s="34"/>
      <c r="AP327" s="34"/>
      <c r="AQ327" s="34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45"/>
      <c r="BI327" s="46"/>
    </row>
    <row r="328" spans="1:61">
      <c r="A328" s="237"/>
      <c r="B328" s="223"/>
      <c r="C328" s="225"/>
      <c r="D328" s="12" t="s">
        <v>105</v>
      </c>
      <c r="E328" s="35"/>
      <c r="F328" s="35"/>
      <c r="G328" s="35"/>
      <c r="H328" s="35"/>
      <c r="I328" s="35"/>
      <c r="J328" s="35"/>
      <c r="K328" s="35"/>
      <c r="L328" s="35"/>
      <c r="M328" s="99">
        <f>+ALTAS!P372-BAJAS!O306+MIG_IN!O328-MIG_OUT!O303</f>
        <v>0</v>
      </c>
      <c r="N328" s="99">
        <f>+ALTAS!Q372-BAJAS!P328+MIG_IN!P328-MIG_OUT!P328</f>
        <v>0</v>
      </c>
      <c r="O328" s="99">
        <f>+ALTAS!R372-BAJAS!Q328+MIG_IN!Q328-MIG_OUT!Q328</f>
        <v>0</v>
      </c>
      <c r="P328" s="99">
        <f>+ALTAS!S372-BAJAS!R328+MIG_IN!R328-MIG_OUT!R328</f>
        <v>0</v>
      </c>
      <c r="Q328" s="99">
        <f>+ALTAS!T372-BAJAS!S328+MIG_IN!S328-MIG_OUT!S328</f>
        <v>0</v>
      </c>
      <c r="R328" s="99">
        <f>+ALTAS!U372-BAJAS!T328+MIG_IN!T328-MIG_OUT!T328</f>
        <v>0</v>
      </c>
      <c r="S328" s="99">
        <f>+ALTAS!V372-BAJAS!U328+MIG_IN!U328-MIG_OUT!U328</f>
        <v>0</v>
      </c>
      <c r="T328" s="99">
        <f>+ALTAS!W372-BAJAS!V328+MIG_IN!V328-MIG_OUT!V328</f>
        <v>0</v>
      </c>
      <c r="U328" s="99">
        <f>+ALTAS!X372-BAJAS!W328+MIG_IN!W328-MIG_OUT!W328</f>
        <v>0</v>
      </c>
      <c r="V328" s="99">
        <f>+ALTAS!Y372-BAJAS!X328+MIG_IN!X328-MIG_OUT!X328</f>
        <v>0</v>
      </c>
      <c r="W328" s="99">
        <f>+ALTAS!Z372-BAJAS!Y328+MIG_IN!Y328-MIG_OUT!Y328</f>
        <v>0</v>
      </c>
      <c r="X328" s="99">
        <f>+ALTAS!AA372-BAJAS!Z328+MIG_IN!Z328-MIG_OUT!Z328</f>
        <v>0</v>
      </c>
      <c r="Y328" s="99">
        <f>+ALTAS!AB372-BAJAS!AA328+MIG_IN!AA328-MIG_OUT!AA328</f>
        <v>0</v>
      </c>
      <c r="Z328" s="99">
        <f>+ALTAS!AC372-BAJAS!AB328+MIG_IN!AB328-MIG_OUT!AB328</f>
        <v>0</v>
      </c>
      <c r="AA328" s="99">
        <f>+ALTAS!AD372-BAJAS!AC328+MIG_IN!AC328-MIG_OUT!AC328</f>
        <v>0</v>
      </c>
      <c r="AB328" s="99">
        <f>+ALTAS!AE372-BAJAS!AD328+MIG_IN!AD328-MIG_OUT!AD328</f>
        <v>0</v>
      </c>
      <c r="AC328" s="99">
        <f>+ALTAS!AF372-BAJAS!AE328+MIG_IN!AE328-MIG_OUT!AE328</f>
        <v>0</v>
      </c>
      <c r="AD328" s="104">
        <f t="shared" si="226"/>
        <v>0</v>
      </c>
      <c r="AE328" s="105">
        <f t="shared" si="227"/>
        <v>0</v>
      </c>
      <c r="AJ328" s="35"/>
      <c r="AK328" s="35"/>
      <c r="AL328" s="35"/>
      <c r="AM328" s="35"/>
      <c r="AN328" s="35"/>
      <c r="AO328" s="35"/>
      <c r="AP328" s="35"/>
      <c r="AQ328" s="35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47"/>
      <c r="BI328" s="48"/>
    </row>
    <row r="329" spans="1:61">
      <c r="A329" s="237"/>
      <c r="B329" s="223"/>
      <c r="C329" s="225"/>
      <c r="D329" s="12" t="s">
        <v>106</v>
      </c>
      <c r="E329" s="35"/>
      <c r="F329" s="35"/>
      <c r="G329" s="35"/>
      <c r="H329" s="35"/>
      <c r="I329" s="35"/>
      <c r="J329" s="35"/>
      <c r="K329" s="35"/>
      <c r="L329" s="35"/>
      <c r="M329" s="99">
        <f>+ALTAS!P373-BAJAS!O307+MIG_IN!O329-MIG_OUT!O304</f>
        <v>0</v>
      </c>
      <c r="N329" s="99">
        <f>+ALTAS!Q373-BAJAS!P329+MIG_IN!P329-MIG_OUT!P329</f>
        <v>0</v>
      </c>
      <c r="O329" s="99">
        <f>+ALTAS!R373-BAJAS!Q329+MIG_IN!Q329-MIG_OUT!Q329</f>
        <v>0</v>
      </c>
      <c r="P329" s="99">
        <f>+ALTAS!S373-BAJAS!R329+MIG_IN!R329-MIG_OUT!R329</f>
        <v>0</v>
      </c>
      <c r="Q329" s="99">
        <f>+ALTAS!T373-BAJAS!S329+MIG_IN!S329-MIG_OUT!S329</f>
        <v>0</v>
      </c>
      <c r="R329" s="99">
        <f>+ALTAS!U373-BAJAS!T329+MIG_IN!T329-MIG_OUT!T329</f>
        <v>0</v>
      </c>
      <c r="S329" s="99">
        <f>+ALTAS!V373-BAJAS!U329+MIG_IN!U329-MIG_OUT!U329</f>
        <v>0</v>
      </c>
      <c r="T329" s="99">
        <f>+ALTAS!W373-BAJAS!V329+MIG_IN!V329-MIG_OUT!V329</f>
        <v>0</v>
      </c>
      <c r="U329" s="99">
        <f>+ALTAS!X373-BAJAS!W329+MIG_IN!W329-MIG_OUT!W329</f>
        <v>0</v>
      </c>
      <c r="V329" s="99">
        <f>+ALTAS!Y373-BAJAS!X329+MIG_IN!X329-MIG_OUT!X329</f>
        <v>0</v>
      </c>
      <c r="W329" s="99">
        <f>+ALTAS!Z373-BAJAS!Y329+MIG_IN!Y329-MIG_OUT!Y329</f>
        <v>0</v>
      </c>
      <c r="X329" s="99">
        <f>+ALTAS!AA373-BAJAS!Z329+MIG_IN!Z329-MIG_OUT!Z329</f>
        <v>0</v>
      </c>
      <c r="Y329" s="99">
        <f>+ALTAS!AB373-BAJAS!AA329+MIG_IN!AA329-MIG_OUT!AA329</f>
        <v>0</v>
      </c>
      <c r="Z329" s="99">
        <f>+ALTAS!AC373-BAJAS!AB329+MIG_IN!AB329-MIG_OUT!AB329</f>
        <v>0</v>
      </c>
      <c r="AA329" s="99">
        <f>+ALTAS!AD373-BAJAS!AC329+MIG_IN!AC329-MIG_OUT!AC329</f>
        <v>0</v>
      </c>
      <c r="AB329" s="99">
        <f>+ALTAS!AE373-BAJAS!AD329+MIG_IN!AD329-MIG_OUT!AD329</f>
        <v>0</v>
      </c>
      <c r="AC329" s="99">
        <f>+ALTAS!AF373-BAJAS!AE329+MIG_IN!AE329-MIG_OUT!AE329</f>
        <v>0</v>
      </c>
      <c r="AD329" s="104">
        <f t="shared" si="226"/>
        <v>0</v>
      </c>
      <c r="AE329" s="105">
        <f t="shared" si="227"/>
        <v>0</v>
      </c>
      <c r="AJ329" s="35"/>
      <c r="AK329" s="35"/>
      <c r="AL329" s="35"/>
      <c r="AM329" s="35"/>
      <c r="AN329" s="35"/>
      <c r="AO329" s="35"/>
      <c r="AP329" s="35"/>
      <c r="AQ329" s="35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47"/>
      <c r="BI329" s="48"/>
    </row>
    <row r="330" spans="1:61">
      <c r="A330" s="237"/>
      <c r="B330" s="223"/>
      <c r="C330" s="225"/>
      <c r="D330" s="12" t="s">
        <v>107</v>
      </c>
      <c r="E330" s="35"/>
      <c r="F330" s="35"/>
      <c r="G330" s="35"/>
      <c r="H330" s="35"/>
      <c r="I330" s="35"/>
      <c r="J330" s="35"/>
      <c r="K330" s="35"/>
      <c r="L330" s="35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104"/>
      <c r="AE330" s="105"/>
      <c r="AJ330" s="35"/>
      <c r="AK330" s="35"/>
      <c r="AL330" s="35"/>
      <c r="AM330" s="35"/>
      <c r="AN330" s="35"/>
      <c r="AO330" s="35"/>
      <c r="AP330" s="35"/>
      <c r="AQ330" s="35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47"/>
      <c r="BI330" s="48"/>
    </row>
    <row r="331" spans="1:61">
      <c r="A331" s="237"/>
      <c r="B331" s="223"/>
      <c r="C331" s="225"/>
      <c r="D331" s="13" t="s">
        <v>90</v>
      </c>
      <c r="E331" s="36"/>
      <c r="F331" s="36"/>
      <c r="G331" s="36"/>
      <c r="H331" s="36"/>
      <c r="I331" s="36"/>
      <c r="J331" s="36"/>
      <c r="K331" s="36"/>
      <c r="L331" s="36"/>
      <c r="M331" s="109" t="str">
        <f t="shared" ref="M331:AE331" si="228">+IFERROR(M327/M326,"")</f>
        <v/>
      </c>
      <c r="N331" s="109" t="str">
        <f t="shared" si="228"/>
        <v/>
      </c>
      <c r="O331" s="109" t="str">
        <f t="shared" si="228"/>
        <v/>
      </c>
      <c r="P331" s="109" t="str">
        <f t="shared" si="228"/>
        <v/>
      </c>
      <c r="Q331" s="109" t="str">
        <f t="shared" si="228"/>
        <v/>
      </c>
      <c r="R331" s="109" t="str">
        <f t="shared" si="228"/>
        <v/>
      </c>
      <c r="S331" s="109" t="str">
        <f t="shared" si="228"/>
        <v/>
      </c>
      <c r="T331" s="109" t="str">
        <f t="shared" si="228"/>
        <v/>
      </c>
      <c r="U331" s="109" t="str">
        <f t="shared" si="228"/>
        <v/>
      </c>
      <c r="V331" s="109" t="str">
        <f t="shared" si="228"/>
        <v/>
      </c>
      <c r="W331" s="109" t="str">
        <f t="shared" ref="W331" si="229">+IFERROR(W327/W326,"")</f>
        <v/>
      </c>
      <c r="X331" s="109" t="str">
        <f t="shared" si="228"/>
        <v/>
      </c>
      <c r="Y331" s="109" t="str">
        <f t="shared" si="228"/>
        <v/>
      </c>
      <c r="Z331" s="109" t="str">
        <f t="shared" si="228"/>
        <v/>
      </c>
      <c r="AA331" s="109" t="str">
        <f t="shared" si="228"/>
        <v/>
      </c>
      <c r="AB331" s="109" t="str">
        <f t="shared" si="228"/>
        <v/>
      </c>
      <c r="AC331" s="109" t="str">
        <f t="shared" ref="AC331" si="230">+IFERROR(AC327/AC326,"")</f>
        <v/>
      </c>
      <c r="AD331" s="110" t="str">
        <f t="shared" si="228"/>
        <v/>
      </c>
      <c r="AE331" s="111" t="str">
        <f t="shared" si="228"/>
        <v/>
      </c>
      <c r="AJ331" s="36"/>
      <c r="AK331" s="36"/>
      <c r="AL331" s="36"/>
      <c r="AM331" s="36"/>
      <c r="AN331" s="36"/>
      <c r="AO331" s="36"/>
      <c r="AP331" s="36"/>
      <c r="AQ331" s="36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49"/>
      <c r="BI331" s="50"/>
    </row>
    <row r="332" spans="1:61">
      <c r="A332" s="237"/>
      <c r="B332" s="223"/>
      <c r="C332" s="225" t="s">
        <v>108</v>
      </c>
      <c r="D332" s="10" t="s">
        <v>40</v>
      </c>
      <c r="E332" s="19"/>
      <c r="F332" s="19"/>
      <c r="G332" s="19"/>
      <c r="H332" s="19"/>
      <c r="I332" s="19"/>
      <c r="J332" s="19"/>
      <c r="K332" s="19"/>
      <c r="L332" s="19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100"/>
      <c r="AE332" s="101"/>
      <c r="AG332" s="124">
        <f>+SUMIF($M$1:$AB$1,"REAL",M332:AB332)</f>
        <v>0</v>
      </c>
      <c r="AJ332" s="36"/>
      <c r="AK332" s="36"/>
      <c r="AL332" s="36"/>
      <c r="AM332" s="36"/>
      <c r="AN332" s="36"/>
      <c r="AO332" s="36"/>
      <c r="AP332" s="36"/>
      <c r="AQ332" s="36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49"/>
      <c r="BI332" s="50"/>
    </row>
    <row r="333" spans="1:61">
      <c r="A333" s="237"/>
      <c r="B333" s="223"/>
      <c r="C333" s="225"/>
      <c r="D333" s="11" t="s">
        <v>88</v>
      </c>
      <c r="E333" s="34"/>
      <c r="F333" s="34"/>
      <c r="G333" s="34"/>
      <c r="H333" s="34"/>
      <c r="I333" s="34"/>
      <c r="J333" s="34"/>
      <c r="K333" s="34"/>
      <c r="L333" s="34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102"/>
      <c r="AE333" s="103"/>
      <c r="AG333" s="124">
        <f>+SUMIF($M$1:$AB$1,"REAL",M333:AB333)</f>
        <v>0</v>
      </c>
      <c r="AJ333" s="36"/>
      <c r="AK333" s="36"/>
      <c r="AL333" s="36"/>
      <c r="AM333" s="36"/>
      <c r="AN333" s="36"/>
      <c r="AO333" s="36"/>
      <c r="AP333" s="36"/>
      <c r="AQ333" s="36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49"/>
      <c r="BI333" s="50"/>
    </row>
    <row r="334" spans="1:61">
      <c r="A334" s="237"/>
      <c r="B334" s="223"/>
      <c r="C334" s="225"/>
      <c r="D334" s="12" t="s">
        <v>110</v>
      </c>
      <c r="E334" s="35"/>
      <c r="F334" s="35"/>
      <c r="G334" s="35"/>
      <c r="H334" s="35"/>
      <c r="I334" s="35"/>
      <c r="J334" s="35"/>
      <c r="K334" s="35"/>
      <c r="L334" s="35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104"/>
      <c r="AE334" s="105"/>
      <c r="AJ334" s="36"/>
      <c r="AK334" s="36"/>
      <c r="AL334" s="36"/>
      <c r="AM334" s="36"/>
      <c r="AN334" s="36"/>
      <c r="AO334" s="36"/>
      <c r="AP334" s="36"/>
      <c r="AQ334" s="36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49"/>
      <c r="BI334" s="50"/>
    </row>
    <row r="335" spans="1:61">
      <c r="A335" s="237"/>
      <c r="B335" s="223"/>
      <c r="C335" s="225"/>
      <c r="D335" s="12" t="s">
        <v>111</v>
      </c>
      <c r="E335" s="35"/>
      <c r="F335" s="35"/>
      <c r="G335" s="35"/>
      <c r="H335" s="35"/>
      <c r="I335" s="35"/>
      <c r="J335" s="35"/>
      <c r="K335" s="35"/>
      <c r="L335" s="35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104"/>
      <c r="AE335" s="105"/>
      <c r="AJ335" s="36"/>
      <c r="AK335" s="36"/>
      <c r="AL335" s="36"/>
      <c r="AM335" s="36"/>
      <c r="AN335" s="36"/>
      <c r="AO335" s="36"/>
      <c r="AP335" s="36"/>
      <c r="AQ335" s="36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49"/>
      <c r="BI335" s="50"/>
    </row>
    <row r="336" spans="1:61">
      <c r="A336" s="237"/>
      <c r="B336" s="223"/>
      <c r="C336" s="225"/>
      <c r="D336" s="12" t="s">
        <v>112</v>
      </c>
      <c r="E336" s="35"/>
      <c r="F336" s="35"/>
      <c r="G336" s="35"/>
      <c r="H336" s="35"/>
      <c r="I336" s="35"/>
      <c r="J336" s="35"/>
      <c r="K336" s="35"/>
      <c r="L336" s="35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104"/>
      <c r="AE336" s="105"/>
      <c r="AJ336" s="36"/>
      <c r="AK336" s="36"/>
      <c r="AL336" s="36"/>
      <c r="AM336" s="36"/>
      <c r="AN336" s="36"/>
      <c r="AO336" s="36"/>
      <c r="AP336" s="36"/>
      <c r="AQ336" s="36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49"/>
      <c r="BI336" s="50"/>
    </row>
    <row r="337" spans="1:61">
      <c r="A337" s="237"/>
      <c r="B337" s="223"/>
      <c r="C337" s="225"/>
      <c r="D337" s="13" t="s">
        <v>90</v>
      </c>
      <c r="E337" s="36"/>
      <c r="F337" s="36"/>
      <c r="G337" s="36"/>
      <c r="H337" s="36"/>
      <c r="I337" s="36"/>
      <c r="J337" s="36"/>
      <c r="K337" s="36"/>
      <c r="L337" s="36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J337" s="36"/>
      <c r="AK337" s="36"/>
      <c r="AL337" s="36"/>
      <c r="AM337" s="36"/>
      <c r="AN337" s="36"/>
      <c r="AO337" s="36"/>
      <c r="AP337" s="36"/>
      <c r="AQ337" s="36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49"/>
      <c r="BI337" s="50"/>
    </row>
    <row r="338" spans="1:61">
      <c r="A338" s="237"/>
      <c r="B338" s="223"/>
      <c r="C338" s="225" t="s">
        <v>109</v>
      </c>
      <c r="D338" s="10" t="s">
        <v>40</v>
      </c>
      <c r="E338" s="19"/>
      <c r="F338" s="19"/>
      <c r="G338" s="19"/>
      <c r="H338" s="19"/>
      <c r="I338" s="19"/>
      <c r="J338" s="19"/>
      <c r="K338" s="19"/>
      <c r="L338" s="19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100"/>
      <c r="AE338" s="101"/>
      <c r="AG338" s="124">
        <f>+SUMIF($M$1:$AB$1,"REAL",M338:AB338)</f>
        <v>0</v>
      </c>
      <c r="AJ338" s="36"/>
      <c r="AK338" s="36"/>
      <c r="AL338" s="36"/>
      <c r="AM338" s="36"/>
      <c r="AN338" s="36"/>
      <c r="AO338" s="36"/>
      <c r="AP338" s="36"/>
      <c r="AQ338" s="36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49"/>
      <c r="BI338" s="50"/>
    </row>
    <row r="339" spans="1:61">
      <c r="A339" s="237"/>
      <c r="B339" s="223"/>
      <c r="C339" s="225"/>
      <c r="D339" s="11" t="s">
        <v>88</v>
      </c>
      <c r="E339" s="34"/>
      <c r="F339" s="34"/>
      <c r="G339" s="34"/>
      <c r="H339" s="34"/>
      <c r="I339" s="34"/>
      <c r="J339" s="34"/>
      <c r="K339" s="34"/>
      <c r="L339" s="34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102"/>
      <c r="AE339" s="103"/>
      <c r="AG339" s="124">
        <f>+SUMIF($M$1:$AB$1,"REAL",M339:AB339)</f>
        <v>0</v>
      </c>
      <c r="AJ339" s="36"/>
      <c r="AK339" s="36"/>
      <c r="AL339" s="36"/>
      <c r="AM339" s="36"/>
      <c r="AN339" s="36"/>
      <c r="AO339" s="36"/>
      <c r="AP339" s="36"/>
      <c r="AQ339" s="36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49"/>
      <c r="BI339" s="50"/>
    </row>
    <row r="340" spans="1:61">
      <c r="A340" s="237"/>
      <c r="B340" s="223"/>
      <c r="C340" s="225"/>
      <c r="D340" s="12" t="s">
        <v>113</v>
      </c>
      <c r="E340" s="35"/>
      <c r="F340" s="35"/>
      <c r="G340" s="35"/>
      <c r="H340" s="35"/>
      <c r="I340" s="35"/>
      <c r="J340" s="35"/>
      <c r="K340" s="35"/>
      <c r="L340" s="35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104"/>
      <c r="AE340" s="105"/>
      <c r="AJ340" s="36"/>
      <c r="AK340" s="36"/>
      <c r="AL340" s="36"/>
      <c r="AM340" s="36"/>
      <c r="AN340" s="36"/>
      <c r="AO340" s="36"/>
      <c r="AP340" s="36"/>
      <c r="AQ340" s="36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49"/>
      <c r="BI340" s="50"/>
    </row>
    <row r="341" spans="1:61">
      <c r="A341" s="237"/>
      <c r="B341" s="223"/>
      <c r="C341" s="225"/>
      <c r="D341" s="12" t="s">
        <v>114</v>
      </c>
      <c r="E341" s="35"/>
      <c r="F341" s="35"/>
      <c r="G341" s="35"/>
      <c r="H341" s="35"/>
      <c r="I341" s="35"/>
      <c r="J341" s="35"/>
      <c r="K341" s="35"/>
      <c r="L341" s="35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104"/>
      <c r="AE341" s="105"/>
      <c r="AJ341" s="36"/>
      <c r="AK341" s="36"/>
      <c r="AL341" s="36"/>
      <c r="AM341" s="36"/>
      <c r="AN341" s="36"/>
      <c r="AO341" s="36"/>
      <c r="AP341" s="36"/>
      <c r="AQ341" s="36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49"/>
      <c r="BI341" s="50"/>
    </row>
    <row r="342" spans="1:61">
      <c r="A342" s="237"/>
      <c r="B342" s="223"/>
      <c r="C342" s="225"/>
      <c r="D342" s="12" t="s">
        <v>115</v>
      </c>
      <c r="E342" s="35"/>
      <c r="F342" s="35"/>
      <c r="G342" s="35"/>
      <c r="H342" s="35"/>
      <c r="I342" s="35"/>
      <c r="J342" s="35"/>
      <c r="K342" s="35"/>
      <c r="L342" s="35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104"/>
      <c r="AE342" s="105"/>
      <c r="AJ342" s="36"/>
      <c r="AK342" s="36"/>
      <c r="AL342" s="36"/>
      <c r="AM342" s="36"/>
      <c r="AN342" s="36"/>
      <c r="AO342" s="36"/>
      <c r="AP342" s="36"/>
      <c r="AQ342" s="36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49"/>
      <c r="BI342" s="50"/>
    </row>
    <row r="343" spans="1:61">
      <c r="A343" s="237"/>
      <c r="B343" s="224"/>
      <c r="C343" s="225"/>
      <c r="D343" s="13" t="s">
        <v>90</v>
      </c>
      <c r="E343" s="36"/>
      <c r="F343" s="36"/>
      <c r="G343" s="36"/>
      <c r="H343" s="36"/>
      <c r="I343" s="36"/>
      <c r="J343" s="36"/>
      <c r="K343" s="36"/>
      <c r="L343" s="36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J343" s="36"/>
      <c r="AK343" s="36"/>
      <c r="AL343" s="36"/>
      <c r="AM343" s="36"/>
      <c r="AN343" s="36"/>
      <c r="AO343" s="36"/>
      <c r="AP343" s="36"/>
      <c r="AQ343" s="36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49"/>
      <c r="BI343" s="50"/>
    </row>
    <row r="344" spans="1:61" ht="15" customHeight="1">
      <c r="A344" s="237"/>
      <c r="B344" s="226" t="s">
        <v>38</v>
      </c>
      <c r="C344" s="225" t="s">
        <v>61</v>
      </c>
      <c r="D344" s="10" t="s">
        <v>40</v>
      </c>
      <c r="E344" s="19"/>
      <c r="F344" s="19"/>
      <c r="G344" s="19"/>
      <c r="H344" s="19"/>
      <c r="I344" s="19"/>
      <c r="J344" s="19"/>
      <c r="K344" s="19"/>
      <c r="L344" s="19"/>
      <c r="M344" s="97">
        <f>+ALTAS!P388-BAJAS!O322+MIG_IN!O344-MIG_OUT!O319</f>
        <v>0</v>
      </c>
      <c r="N344" s="97">
        <f>+ALTAS!Q388-BAJAS!P344+MIG_IN!P344-MIG_OUT!P344</f>
        <v>1</v>
      </c>
      <c r="O344" s="97">
        <f>+ALTAS!R388-BAJAS!Q344+MIG_IN!Q344-MIG_OUT!Q344</f>
        <v>1</v>
      </c>
      <c r="P344" s="97">
        <f>+ALTAS!S388-BAJAS!R344+MIG_IN!R344-MIG_OUT!R344</f>
        <v>-1</v>
      </c>
      <c r="Q344" s="97">
        <f>+ALTAS!T388-BAJAS!S344+MIG_IN!S344-MIG_OUT!S344</f>
        <v>0</v>
      </c>
      <c r="R344" s="97">
        <f>+ALTAS!U388-BAJAS!T344+MIG_IN!T344-MIG_OUT!T344</f>
        <v>0</v>
      </c>
      <c r="S344" s="97">
        <f>+ALTAS!V388-BAJAS!U344+MIG_IN!U344-MIG_OUT!U344</f>
        <v>1</v>
      </c>
      <c r="T344" s="97">
        <f>+ALTAS!W388-BAJAS!V344+MIG_IN!V344-MIG_OUT!V344</f>
        <v>-1</v>
      </c>
      <c r="U344" s="97">
        <f>+ALTAS!X388-BAJAS!W344+MIG_IN!W344-MIG_OUT!W344</f>
        <v>4</v>
      </c>
      <c r="V344" s="97">
        <f>+ALTAS!Y388-BAJAS!X344+MIG_IN!X344-MIG_OUT!X344</f>
        <v>0</v>
      </c>
      <c r="W344" s="97">
        <f>+ALTAS!Z388-BAJAS!Y344+MIG_IN!Y344-MIG_OUT!Y344</f>
        <v>0</v>
      </c>
      <c r="X344" s="97">
        <f>+ALTAS!AA388-BAJAS!Z344+MIG_IN!Z344-MIG_OUT!Z344</f>
        <v>-1</v>
      </c>
      <c r="Y344" s="97">
        <f>+ALTAS!AB388-BAJAS!AA344+MIG_IN!AA344-MIG_OUT!AA344</f>
        <v>1</v>
      </c>
      <c r="Z344" s="97">
        <f>+ALTAS!AC388-BAJAS!AB344+MIG_IN!AB344-MIG_OUT!AB344</f>
        <v>0</v>
      </c>
      <c r="AA344" s="97">
        <f>+ALTAS!AD388-BAJAS!AC344+MIG_IN!AC344-MIG_OUT!AC344</f>
        <v>0</v>
      </c>
      <c r="AB344" s="97">
        <f>+ALTAS!AE388-BAJAS!AD344+MIG_IN!AD344-MIG_OUT!AD344</f>
        <v>0</v>
      </c>
      <c r="AC344" s="97">
        <f>+ALTAS!AF388-BAJAS!AE344+MIG_IN!AE344-MIG_OUT!AE344</f>
        <v>0</v>
      </c>
      <c r="AD344" s="100">
        <f t="shared" ref="AD344:AD345" si="231">+SUM(E344:P344)</f>
        <v>1</v>
      </c>
      <c r="AE344" s="101">
        <f t="shared" ref="AE344:AE345" si="232">+SUM(Q344:AB344)</f>
        <v>4</v>
      </c>
      <c r="AG344" s="124">
        <f>+SUMIF($M$1:$AB$1,"REAL",M344:AB344)</f>
        <v>5</v>
      </c>
      <c r="AJ344" s="19"/>
      <c r="AK344" s="19"/>
      <c r="AL344" s="19"/>
      <c r="AM344" s="19"/>
      <c r="AN344" s="19"/>
      <c r="AO344" s="19"/>
      <c r="AP344" s="19"/>
      <c r="AQ344" s="19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44"/>
      <c r="BI344" s="59"/>
    </row>
    <row r="345" spans="1:61">
      <c r="A345" s="237"/>
      <c r="B345" s="226"/>
      <c r="C345" s="225"/>
      <c r="D345" s="11" t="s">
        <v>88</v>
      </c>
      <c r="E345" s="34"/>
      <c r="F345" s="34"/>
      <c r="G345" s="34"/>
      <c r="H345" s="34"/>
      <c r="I345" s="34"/>
      <c r="J345" s="34"/>
      <c r="K345" s="34"/>
      <c r="L345" s="34"/>
      <c r="M345" s="98">
        <f>+ALTAS!P389-BAJAS!O323+MIG_IN!O345-MIG_OUT!O320</f>
        <v>0</v>
      </c>
      <c r="N345" s="98">
        <f>+ALTAS!Q389-BAJAS!P345+MIG_IN!P345-MIG_OUT!P345</f>
        <v>1</v>
      </c>
      <c r="O345" s="98">
        <f>+ALTAS!R389-BAJAS!Q345+MIG_IN!Q345-MIG_OUT!Q345</f>
        <v>1</v>
      </c>
      <c r="P345" s="98">
        <f>+ALTAS!S389-BAJAS!R345+MIG_IN!R345-MIG_OUT!R345</f>
        <v>-1</v>
      </c>
      <c r="Q345" s="98">
        <f>+ALTAS!T389-BAJAS!S345+MIG_IN!S345-MIG_OUT!S345</f>
        <v>0</v>
      </c>
      <c r="R345" s="98">
        <f>+ALTAS!U389-BAJAS!T345+MIG_IN!T345-MIG_OUT!T345</f>
        <v>0</v>
      </c>
      <c r="S345" s="98">
        <f>+ALTAS!V389-BAJAS!U345+MIG_IN!U345-MIG_OUT!U345</f>
        <v>1</v>
      </c>
      <c r="T345" s="98">
        <f>+ALTAS!W389-BAJAS!V345+MIG_IN!V345-MIG_OUT!V345</f>
        <v>-1</v>
      </c>
      <c r="U345" s="98">
        <f>+ALTAS!X389-BAJAS!W345+MIG_IN!W345-MIG_OUT!W345</f>
        <v>4</v>
      </c>
      <c r="V345" s="98">
        <f>+ALTAS!Y389-BAJAS!X345+MIG_IN!X345-MIG_OUT!X345</f>
        <v>0</v>
      </c>
      <c r="W345" s="98">
        <f>+ALTAS!Z389-BAJAS!Y345+MIG_IN!Y345-MIG_OUT!Y345</f>
        <v>0</v>
      </c>
      <c r="X345" s="98">
        <f>+ALTAS!AA389-BAJAS!Z345+MIG_IN!Z345-MIG_OUT!Z345</f>
        <v>-1</v>
      </c>
      <c r="Y345" s="98">
        <f>+ALTAS!AB389-BAJAS!AA345+MIG_IN!AA345-MIG_OUT!AA345</f>
        <v>1</v>
      </c>
      <c r="Z345" s="98">
        <f>+ALTAS!AC389-BAJAS!AB345+MIG_IN!AB345-MIG_OUT!AB345</f>
        <v>0</v>
      </c>
      <c r="AA345" s="98">
        <f>+ALTAS!AD389-BAJAS!AC345+MIG_IN!AC345-MIG_OUT!AC345</f>
        <v>0</v>
      </c>
      <c r="AB345" s="98">
        <f>+ALTAS!AE389-BAJAS!AD345+MIG_IN!AD345-MIG_OUT!AD345</f>
        <v>0</v>
      </c>
      <c r="AC345" s="98">
        <f>+ALTAS!AF389-BAJAS!AE345+MIG_IN!AE345-MIG_OUT!AE345</f>
        <v>0</v>
      </c>
      <c r="AD345" s="102">
        <f t="shared" si="231"/>
        <v>1</v>
      </c>
      <c r="AE345" s="103">
        <f t="shared" si="232"/>
        <v>4</v>
      </c>
      <c r="AG345" s="124">
        <f>+SUMIF($M$1:$AB$1,"REAL",M345:AB345)</f>
        <v>5</v>
      </c>
      <c r="AJ345" s="34"/>
      <c r="AK345" s="34"/>
      <c r="AL345" s="34"/>
      <c r="AM345" s="34"/>
      <c r="AN345" s="34"/>
      <c r="AO345" s="34"/>
      <c r="AP345" s="34"/>
      <c r="AQ345" s="34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45"/>
      <c r="BI345" s="46"/>
    </row>
    <row r="346" spans="1:61">
      <c r="A346" s="237"/>
      <c r="B346" s="226"/>
      <c r="C346" s="225"/>
      <c r="D346" s="13" t="s">
        <v>90</v>
      </c>
      <c r="E346" s="36"/>
      <c r="F346" s="36"/>
      <c r="G346" s="36"/>
      <c r="H346" s="36"/>
      <c r="I346" s="36"/>
      <c r="J346" s="36"/>
      <c r="K346" s="36"/>
      <c r="L346" s="36"/>
      <c r="M346" s="36" t="str">
        <f t="shared" ref="M346:AE346" si="233">+IFERROR(M345/M344,"")</f>
        <v/>
      </c>
      <c r="N346" s="36">
        <f t="shared" si="233"/>
        <v>1</v>
      </c>
      <c r="O346" s="36">
        <f t="shared" si="233"/>
        <v>1</v>
      </c>
      <c r="P346" s="36">
        <f t="shared" si="233"/>
        <v>1</v>
      </c>
      <c r="Q346" s="36" t="str">
        <f t="shared" si="233"/>
        <v/>
      </c>
      <c r="R346" s="36" t="str">
        <f t="shared" si="233"/>
        <v/>
      </c>
      <c r="S346" s="36">
        <f t="shared" si="233"/>
        <v>1</v>
      </c>
      <c r="T346" s="36">
        <f t="shared" si="233"/>
        <v>1</v>
      </c>
      <c r="U346" s="36">
        <f t="shared" si="233"/>
        <v>1</v>
      </c>
      <c r="V346" s="36" t="str">
        <f t="shared" si="233"/>
        <v/>
      </c>
      <c r="W346" s="36" t="str">
        <f t="shared" ref="W346" si="234">+IFERROR(W345/W344,"")</f>
        <v/>
      </c>
      <c r="X346" s="36">
        <f t="shared" si="233"/>
        <v>1</v>
      </c>
      <c r="Y346" s="36">
        <f t="shared" si="233"/>
        <v>1</v>
      </c>
      <c r="Z346" s="36" t="str">
        <f t="shared" si="233"/>
        <v/>
      </c>
      <c r="AA346" s="36" t="str">
        <f t="shared" si="233"/>
        <v/>
      </c>
      <c r="AB346" s="36" t="str">
        <f t="shared" si="233"/>
        <v/>
      </c>
      <c r="AC346" s="36" t="str">
        <f t="shared" ref="AC346" si="235">+IFERROR(AC345/AC344,"")</f>
        <v/>
      </c>
      <c r="AD346" s="53">
        <f t="shared" si="233"/>
        <v>1</v>
      </c>
      <c r="AE346" s="54">
        <f t="shared" si="233"/>
        <v>1</v>
      </c>
      <c r="AJ346" s="36"/>
      <c r="AK346" s="36"/>
      <c r="AL346" s="36"/>
      <c r="AM346" s="36"/>
      <c r="AN346" s="36"/>
      <c r="AO346" s="36"/>
      <c r="AP346" s="36"/>
      <c r="AQ346" s="36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53"/>
      <c r="BI346" s="54"/>
    </row>
    <row r="347" spans="1:61" ht="15" customHeight="1">
      <c r="A347" s="237"/>
      <c r="B347" s="226"/>
      <c r="C347" s="225" t="s">
        <v>62</v>
      </c>
      <c r="D347" s="10" t="s">
        <v>40</v>
      </c>
      <c r="E347" s="19"/>
      <c r="F347" s="19"/>
      <c r="G347" s="19"/>
      <c r="H347" s="19"/>
      <c r="I347" s="19"/>
      <c r="J347" s="19"/>
      <c r="K347" s="19"/>
      <c r="L347" s="19"/>
      <c r="M347" s="97">
        <f>+ALTAS!P391-BAJAS!O325+MIG_IN!O347-MIG_OUT!O322</f>
        <v>0</v>
      </c>
      <c r="N347" s="97">
        <f>+ALTAS!Q391-BAJAS!P347+MIG_IN!P347-MIG_OUT!P347</f>
        <v>0</v>
      </c>
      <c r="O347" s="97">
        <f>+ALTAS!R391-BAJAS!Q347+MIG_IN!Q347-MIG_OUT!Q347</f>
        <v>0</v>
      </c>
      <c r="P347" s="97">
        <f>+ALTAS!S391-BAJAS!R347+MIG_IN!R347-MIG_OUT!R347</f>
        <v>0</v>
      </c>
      <c r="Q347" s="97">
        <f>+ALTAS!T391-BAJAS!S347+MIG_IN!S347-MIG_OUT!S347</f>
        <v>0</v>
      </c>
      <c r="R347" s="97">
        <f>+ALTAS!U391-BAJAS!T347+MIG_IN!T347-MIG_OUT!T347</f>
        <v>0</v>
      </c>
      <c r="S347" s="97">
        <f>+ALTAS!V391-BAJAS!U347+MIG_IN!U347-MIG_OUT!U347</f>
        <v>0</v>
      </c>
      <c r="T347" s="97">
        <f>+ALTAS!W391-BAJAS!V347+MIG_IN!V347-MIG_OUT!V347</f>
        <v>0</v>
      </c>
      <c r="U347" s="97">
        <f>+ALTAS!X391-BAJAS!W347+MIG_IN!W347-MIG_OUT!W347</f>
        <v>0</v>
      </c>
      <c r="V347" s="97">
        <f>+ALTAS!Y391-BAJAS!X347+MIG_IN!X347-MIG_OUT!X347</f>
        <v>0</v>
      </c>
      <c r="W347" s="97">
        <f>+ALTAS!Z391-BAJAS!Y347+MIG_IN!Y347-MIG_OUT!Y347</f>
        <v>0</v>
      </c>
      <c r="X347" s="97">
        <f>+ALTAS!AA391-BAJAS!Z347+MIG_IN!Z347-MIG_OUT!Z347</f>
        <v>0</v>
      </c>
      <c r="Y347" s="97">
        <f>+ALTAS!AB391-BAJAS!AA347+MIG_IN!AA347-MIG_OUT!AA347</f>
        <v>0</v>
      </c>
      <c r="Z347" s="97">
        <f>+ALTAS!AC391-BAJAS!AB347+MIG_IN!AB347-MIG_OUT!AB347</f>
        <v>0</v>
      </c>
      <c r="AA347" s="97">
        <f>+ALTAS!AD391-BAJAS!AC347+MIG_IN!AC347-MIG_OUT!AC347</f>
        <v>0</v>
      </c>
      <c r="AB347" s="97">
        <f>+ALTAS!AE391-BAJAS!AD347+MIG_IN!AD347-MIG_OUT!AD347</f>
        <v>0</v>
      </c>
      <c r="AC347" s="97">
        <f>+ALTAS!AF391-BAJAS!AE347+MIG_IN!AE347-MIG_OUT!AE347</f>
        <v>0</v>
      </c>
      <c r="AD347" s="100">
        <f t="shared" ref="AD347:AD348" si="236">+SUM(E347:P347)</f>
        <v>0</v>
      </c>
      <c r="AE347" s="101">
        <f t="shared" ref="AE347:AE348" si="237">+SUM(Q347:AB347)</f>
        <v>0</v>
      </c>
      <c r="AG347" s="124">
        <f>+SUMIF($M$1:$AB$1,"REAL",M347:AB347)</f>
        <v>0</v>
      </c>
      <c r="AJ347" s="19"/>
      <c r="AK347" s="19"/>
      <c r="AL347" s="19"/>
      <c r="AM347" s="19"/>
      <c r="AN347" s="19"/>
      <c r="AO347" s="19"/>
      <c r="AP347" s="19"/>
      <c r="AQ347" s="19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44"/>
      <c r="BI347" s="59"/>
    </row>
    <row r="348" spans="1:61">
      <c r="A348" s="237"/>
      <c r="B348" s="226"/>
      <c r="C348" s="225"/>
      <c r="D348" s="11" t="s">
        <v>88</v>
      </c>
      <c r="E348" s="34"/>
      <c r="F348" s="34"/>
      <c r="G348" s="34"/>
      <c r="H348" s="34"/>
      <c r="I348" s="34"/>
      <c r="J348" s="34"/>
      <c r="K348" s="34"/>
      <c r="L348" s="34"/>
      <c r="M348" s="98">
        <f>+ALTAS!P392-BAJAS!O326+MIG_IN!O348-MIG_OUT!O323</f>
        <v>0</v>
      </c>
      <c r="N348" s="98">
        <f>+ALTAS!Q392-BAJAS!P348+MIG_IN!P348-MIG_OUT!P348</f>
        <v>0</v>
      </c>
      <c r="O348" s="98">
        <f>+ALTAS!R392-BAJAS!Q348+MIG_IN!Q348-MIG_OUT!Q348</f>
        <v>0</v>
      </c>
      <c r="P348" s="98">
        <f>+ALTAS!S392-BAJAS!R348+MIG_IN!R348-MIG_OUT!R348</f>
        <v>0</v>
      </c>
      <c r="Q348" s="98">
        <f>+ALTAS!T392-BAJAS!S348+MIG_IN!S348-MIG_OUT!S348</f>
        <v>0</v>
      </c>
      <c r="R348" s="98">
        <f>+ALTAS!U392-BAJAS!T348+MIG_IN!T348-MIG_OUT!T348</f>
        <v>0</v>
      </c>
      <c r="S348" s="98">
        <f>+ALTAS!V392-BAJAS!U348+MIG_IN!U348-MIG_OUT!U348</f>
        <v>0</v>
      </c>
      <c r="T348" s="98">
        <f>+ALTAS!W392-BAJAS!V348+MIG_IN!V348-MIG_OUT!V348</f>
        <v>0</v>
      </c>
      <c r="U348" s="98">
        <f>+ALTAS!X392-BAJAS!W348+MIG_IN!W348-MIG_OUT!W348</f>
        <v>0</v>
      </c>
      <c r="V348" s="98">
        <f>+ALTAS!Y392-BAJAS!X348+MIG_IN!X348-MIG_OUT!X348</f>
        <v>0</v>
      </c>
      <c r="W348" s="98">
        <f>+ALTAS!Z392-BAJAS!Y348+MIG_IN!Y348-MIG_OUT!Y348</f>
        <v>0</v>
      </c>
      <c r="X348" s="98">
        <f>+ALTAS!AA392-BAJAS!Z348+MIG_IN!Z348-MIG_OUT!Z348</f>
        <v>0</v>
      </c>
      <c r="Y348" s="98">
        <f>+ALTAS!AB392-BAJAS!AA348+MIG_IN!AA348-MIG_OUT!AA348</f>
        <v>0</v>
      </c>
      <c r="Z348" s="98">
        <f>+ALTAS!AC392-BAJAS!AB348+MIG_IN!AB348-MIG_OUT!AB348</f>
        <v>0</v>
      </c>
      <c r="AA348" s="98">
        <f>+ALTAS!AD392-BAJAS!AC348+MIG_IN!AC348-MIG_OUT!AC348</f>
        <v>0</v>
      </c>
      <c r="AB348" s="98">
        <f>+ALTAS!AE392-BAJAS!AD348+MIG_IN!AD348-MIG_OUT!AD348</f>
        <v>0</v>
      </c>
      <c r="AC348" s="98">
        <f>+ALTAS!AF392-BAJAS!AE348+MIG_IN!AE348-MIG_OUT!AE348</f>
        <v>0</v>
      </c>
      <c r="AD348" s="102">
        <f t="shared" si="236"/>
        <v>0</v>
      </c>
      <c r="AE348" s="103">
        <f t="shared" si="237"/>
        <v>0</v>
      </c>
      <c r="AG348" s="124">
        <f>+SUMIF($M$1:$AB$1,"REAL",M348:AB348)</f>
        <v>0</v>
      </c>
      <c r="AJ348" s="34"/>
      <c r="AK348" s="34"/>
      <c r="AL348" s="34"/>
      <c r="AM348" s="34"/>
      <c r="AN348" s="34"/>
      <c r="AO348" s="34"/>
      <c r="AP348" s="34"/>
      <c r="AQ348" s="34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45"/>
      <c r="BI348" s="46"/>
    </row>
    <row r="349" spans="1:61">
      <c r="A349" s="237"/>
      <c r="B349" s="226"/>
      <c r="C349" s="225"/>
      <c r="D349" s="13" t="s">
        <v>90</v>
      </c>
      <c r="E349" s="36"/>
      <c r="F349" s="36"/>
      <c r="G349" s="36"/>
      <c r="H349" s="36"/>
      <c r="I349" s="36"/>
      <c r="J349" s="36"/>
      <c r="K349" s="36"/>
      <c r="L349" s="36"/>
      <c r="M349" s="36" t="str">
        <f t="shared" ref="M349:AE349" si="238">+IFERROR(M348/M347,"")</f>
        <v/>
      </c>
      <c r="N349" s="36" t="str">
        <f t="shared" si="238"/>
        <v/>
      </c>
      <c r="O349" s="36" t="str">
        <f t="shared" si="238"/>
        <v/>
      </c>
      <c r="P349" s="36" t="str">
        <f t="shared" si="238"/>
        <v/>
      </c>
      <c r="Q349" s="36" t="str">
        <f t="shared" si="238"/>
        <v/>
      </c>
      <c r="R349" s="36" t="str">
        <f t="shared" si="238"/>
        <v/>
      </c>
      <c r="S349" s="36" t="str">
        <f t="shared" si="238"/>
        <v/>
      </c>
      <c r="T349" s="36" t="str">
        <f t="shared" si="238"/>
        <v/>
      </c>
      <c r="U349" s="36" t="str">
        <f t="shared" si="238"/>
        <v/>
      </c>
      <c r="V349" s="36" t="str">
        <f t="shared" si="238"/>
        <v/>
      </c>
      <c r="W349" s="36" t="str">
        <f t="shared" ref="W349" si="239">+IFERROR(W348/W347,"")</f>
        <v/>
      </c>
      <c r="X349" s="36" t="str">
        <f t="shared" si="238"/>
        <v/>
      </c>
      <c r="Y349" s="36" t="str">
        <f t="shared" si="238"/>
        <v/>
      </c>
      <c r="Z349" s="36" t="str">
        <f t="shared" si="238"/>
        <v/>
      </c>
      <c r="AA349" s="36" t="str">
        <f t="shared" si="238"/>
        <v/>
      </c>
      <c r="AB349" s="36" t="str">
        <f t="shared" si="238"/>
        <v/>
      </c>
      <c r="AC349" s="36" t="str">
        <f t="shared" ref="AC349" si="240">+IFERROR(AC348/AC347,"")</f>
        <v/>
      </c>
      <c r="AD349" s="49" t="str">
        <f t="shared" si="238"/>
        <v/>
      </c>
      <c r="AE349" s="50" t="str">
        <f t="shared" si="238"/>
        <v/>
      </c>
      <c r="AJ349" s="36"/>
      <c r="AK349" s="36"/>
      <c r="AL349" s="36"/>
      <c r="AM349" s="36"/>
      <c r="AN349" s="36"/>
      <c r="AO349" s="36"/>
      <c r="AP349" s="36"/>
      <c r="AQ349" s="36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49"/>
      <c r="BI349" s="50"/>
    </row>
    <row r="350" spans="1:61" ht="15" customHeight="1">
      <c r="A350" s="237"/>
      <c r="B350" s="226"/>
      <c r="C350" s="225" t="s">
        <v>72</v>
      </c>
      <c r="D350" s="10" t="s">
        <v>40</v>
      </c>
      <c r="E350" s="19"/>
      <c r="F350" s="19"/>
      <c r="G350" s="19"/>
      <c r="H350" s="19"/>
      <c r="I350" s="19"/>
      <c r="J350" s="19"/>
      <c r="K350" s="19"/>
      <c r="L350" s="19"/>
      <c r="M350" s="97">
        <f>+ALTAS!P394-BAJAS!O328+MIG_IN!O350-MIG_OUT!O325</f>
        <v>0</v>
      </c>
      <c r="N350" s="97">
        <f>+ALTAS!Q394-BAJAS!P350+MIG_IN!P350-MIG_OUT!P350</f>
        <v>0</v>
      </c>
      <c r="O350" s="97">
        <f>+ALTAS!R394-BAJAS!Q350+MIG_IN!Q350-MIG_OUT!Q350</f>
        <v>0</v>
      </c>
      <c r="P350" s="97">
        <f>+ALTAS!S394-BAJAS!R350+MIG_IN!R350-MIG_OUT!R350</f>
        <v>0</v>
      </c>
      <c r="Q350" s="97">
        <f>+ALTAS!T394-BAJAS!S350+MIG_IN!S350-MIG_OUT!S350</f>
        <v>0</v>
      </c>
      <c r="R350" s="97">
        <f>+ALTAS!U394-BAJAS!T350+MIG_IN!T350-MIG_OUT!T350</f>
        <v>0</v>
      </c>
      <c r="S350" s="97">
        <f>+ALTAS!V394-BAJAS!U350+MIG_IN!U350-MIG_OUT!U350</f>
        <v>0</v>
      </c>
      <c r="T350" s="97">
        <f>+ALTAS!W394-BAJAS!V350+MIG_IN!V350-MIG_OUT!V350</f>
        <v>0</v>
      </c>
      <c r="U350" s="97">
        <f>+ALTAS!X394-BAJAS!W350+MIG_IN!W350-MIG_OUT!W350</f>
        <v>0</v>
      </c>
      <c r="V350" s="97">
        <f>+ALTAS!Y394-BAJAS!X350+MIG_IN!X350-MIG_OUT!X350</f>
        <v>0</v>
      </c>
      <c r="W350" s="97">
        <f>+ALTAS!Z394-BAJAS!Y350+MIG_IN!Y350-MIG_OUT!Y350</f>
        <v>0</v>
      </c>
      <c r="X350" s="97">
        <f>+ALTAS!AA394-BAJAS!Z350+MIG_IN!Z350-MIG_OUT!Z350</f>
        <v>0</v>
      </c>
      <c r="Y350" s="97">
        <f>+ALTAS!AB394-BAJAS!AA350+MIG_IN!AA350-MIG_OUT!AA350</f>
        <v>0</v>
      </c>
      <c r="Z350" s="97">
        <f>+ALTAS!AC394-BAJAS!AB350+MIG_IN!AB350-MIG_OUT!AB350</f>
        <v>0</v>
      </c>
      <c r="AA350" s="97">
        <f>+ALTAS!AD394-BAJAS!AC350+MIG_IN!AC350-MIG_OUT!AC350</f>
        <v>0</v>
      </c>
      <c r="AB350" s="97">
        <f>+ALTAS!AE394-BAJAS!AD350+MIG_IN!AD350-MIG_OUT!AD350</f>
        <v>0</v>
      </c>
      <c r="AC350" s="97">
        <f>+ALTAS!AF394-BAJAS!AE350+MIG_IN!AE350-MIG_OUT!AE350</f>
        <v>0</v>
      </c>
      <c r="AD350" s="100">
        <f t="shared" ref="AD350:AD351" si="241">+SUM(E350:P350)</f>
        <v>0</v>
      </c>
      <c r="AE350" s="101">
        <f t="shared" ref="AE350:AE351" si="242">+SUM(Q350:AB350)</f>
        <v>0</v>
      </c>
      <c r="AG350" s="124">
        <f>+SUMIF($M$1:$AB$1,"REAL",M350:AB350)</f>
        <v>0</v>
      </c>
      <c r="AJ350" s="19"/>
      <c r="AK350" s="19"/>
      <c r="AL350" s="19"/>
      <c r="AM350" s="19"/>
      <c r="AN350" s="19"/>
      <c r="AO350" s="19"/>
      <c r="AP350" s="19"/>
      <c r="AQ350" s="19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44"/>
      <c r="BI350" s="59"/>
    </row>
    <row r="351" spans="1:61">
      <c r="A351" s="237"/>
      <c r="B351" s="226"/>
      <c r="C351" s="225"/>
      <c r="D351" s="11" t="s">
        <v>88</v>
      </c>
      <c r="E351" s="34"/>
      <c r="F351" s="34"/>
      <c r="G351" s="34"/>
      <c r="H351" s="34"/>
      <c r="I351" s="34"/>
      <c r="J351" s="34"/>
      <c r="K351" s="34"/>
      <c r="L351" s="34"/>
      <c r="M351" s="98">
        <f>+ALTAS!P395-BAJAS!O329+MIG_IN!O351-MIG_OUT!O326</f>
        <v>0</v>
      </c>
      <c r="N351" s="98">
        <f>+ALTAS!Q395-BAJAS!P351+MIG_IN!P351-MIG_OUT!P351</f>
        <v>0</v>
      </c>
      <c r="O351" s="98">
        <f>+ALTAS!R395-BAJAS!Q351+MIG_IN!Q351-MIG_OUT!Q351</f>
        <v>0</v>
      </c>
      <c r="P351" s="98">
        <f>+ALTAS!S395-BAJAS!R351+MIG_IN!R351-MIG_OUT!R351</f>
        <v>0</v>
      </c>
      <c r="Q351" s="98">
        <f>+ALTAS!T395-BAJAS!S351+MIG_IN!S351-MIG_OUT!S351</f>
        <v>0</v>
      </c>
      <c r="R351" s="98">
        <f>+ALTAS!U395-BAJAS!T351+MIG_IN!T351-MIG_OUT!T351</f>
        <v>0</v>
      </c>
      <c r="S351" s="98">
        <f>+ALTAS!V395-BAJAS!U351+MIG_IN!U351-MIG_OUT!U351</f>
        <v>0</v>
      </c>
      <c r="T351" s="98">
        <f>+ALTAS!W395-BAJAS!V351+MIG_IN!V351-MIG_OUT!V351</f>
        <v>0</v>
      </c>
      <c r="U351" s="98">
        <f>+ALTAS!X395-BAJAS!W351+MIG_IN!W351-MIG_OUT!W351</f>
        <v>0</v>
      </c>
      <c r="V351" s="98">
        <f>+ALTAS!Y395-BAJAS!X351+MIG_IN!X351-MIG_OUT!X351</f>
        <v>0</v>
      </c>
      <c r="W351" s="98">
        <f>+ALTAS!Z395-BAJAS!Y351+MIG_IN!Y351-MIG_OUT!Y351</f>
        <v>0</v>
      </c>
      <c r="X351" s="98">
        <f>+ALTAS!AA395-BAJAS!Z351+MIG_IN!Z351-MIG_OUT!Z351</f>
        <v>0</v>
      </c>
      <c r="Y351" s="98">
        <f>+ALTAS!AB395-BAJAS!AA351+MIG_IN!AA351-MIG_OUT!AA351</f>
        <v>0</v>
      </c>
      <c r="Z351" s="98">
        <f>+ALTAS!AC395-BAJAS!AB351+MIG_IN!AB351-MIG_OUT!AB351</f>
        <v>0</v>
      </c>
      <c r="AA351" s="98">
        <f>+ALTAS!AD395-BAJAS!AC351+MIG_IN!AC351-MIG_OUT!AC351</f>
        <v>0</v>
      </c>
      <c r="AB351" s="98">
        <f>+ALTAS!AE395-BAJAS!AD351+MIG_IN!AD351-MIG_OUT!AD351</f>
        <v>0</v>
      </c>
      <c r="AC351" s="98">
        <f>+ALTAS!AF395-BAJAS!AE351+MIG_IN!AE351-MIG_OUT!AE351</f>
        <v>0</v>
      </c>
      <c r="AD351" s="102">
        <f t="shared" si="241"/>
        <v>0</v>
      </c>
      <c r="AE351" s="103">
        <f t="shared" si="242"/>
        <v>0</v>
      </c>
      <c r="AG351" s="124">
        <f>+SUMIF($M$1:$AB$1,"REAL",M351:AB351)</f>
        <v>0</v>
      </c>
      <c r="AJ351" s="34"/>
      <c r="AK351" s="34"/>
      <c r="AL351" s="34"/>
      <c r="AM351" s="34"/>
      <c r="AN351" s="34"/>
      <c r="AO351" s="34"/>
      <c r="AP351" s="34"/>
      <c r="AQ351" s="34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45"/>
      <c r="BI351" s="46"/>
    </row>
    <row r="352" spans="1:61">
      <c r="A352" s="237"/>
      <c r="B352" s="226"/>
      <c r="C352" s="225"/>
      <c r="D352" s="13" t="s">
        <v>90</v>
      </c>
      <c r="E352" s="36"/>
      <c r="F352" s="36"/>
      <c r="G352" s="36"/>
      <c r="H352" s="36"/>
      <c r="I352" s="36"/>
      <c r="J352" s="36"/>
      <c r="K352" s="36"/>
      <c r="L352" s="36"/>
      <c r="M352" s="36"/>
      <c r="N352" s="36" t="str">
        <f t="shared" ref="N352:AE352" si="243">+IFERROR(N351/N350,"")</f>
        <v/>
      </c>
      <c r="O352" s="36" t="str">
        <f t="shared" si="243"/>
        <v/>
      </c>
      <c r="P352" s="36" t="str">
        <f t="shared" si="243"/>
        <v/>
      </c>
      <c r="Q352" s="36" t="str">
        <f t="shared" si="243"/>
        <v/>
      </c>
      <c r="R352" s="36" t="str">
        <f t="shared" si="243"/>
        <v/>
      </c>
      <c r="S352" s="36" t="str">
        <f t="shared" si="243"/>
        <v/>
      </c>
      <c r="T352" s="36" t="str">
        <f t="shared" si="243"/>
        <v/>
      </c>
      <c r="U352" s="36" t="str">
        <f t="shared" si="243"/>
        <v/>
      </c>
      <c r="V352" s="36" t="str">
        <f t="shared" si="243"/>
        <v/>
      </c>
      <c r="W352" s="36" t="str">
        <f t="shared" ref="W352" si="244">+IFERROR(W351/W350,"")</f>
        <v/>
      </c>
      <c r="X352" s="36" t="str">
        <f t="shared" si="243"/>
        <v/>
      </c>
      <c r="Y352" s="36" t="str">
        <f t="shared" si="243"/>
        <v/>
      </c>
      <c r="Z352" s="36" t="str">
        <f t="shared" si="243"/>
        <v/>
      </c>
      <c r="AA352" s="36" t="str">
        <f t="shared" si="243"/>
        <v/>
      </c>
      <c r="AB352" s="36" t="str">
        <f t="shared" si="243"/>
        <v/>
      </c>
      <c r="AC352" s="36" t="str">
        <f t="shared" ref="AC352" si="245">+IFERROR(AC351/AC350,"")</f>
        <v/>
      </c>
      <c r="AD352" s="49" t="str">
        <f t="shared" si="243"/>
        <v/>
      </c>
      <c r="AE352" s="50" t="str">
        <f t="shared" si="243"/>
        <v/>
      </c>
      <c r="AJ352" s="36"/>
      <c r="AK352" s="36"/>
      <c r="AL352" s="36"/>
      <c r="AM352" s="36"/>
      <c r="AN352" s="36"/>
      <c r="AO352" s="36"/>
      <c r="AP352" s="36"/>
      <c r="AQ352" s="36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49"/>
      <c r="BI352" s="50"/>
    </row>
    <row r="353" spans="1:61" ht="15" customHeight="1">
      <c r="A353" s="237"/>
      <c r="B353" s="226"/>
      <c r="C353" s="225" t="s">
        <v>73</v>
      </c>
      <c r="D353" s="10" t="s">
        <v>40</v>
      </c>
      <c r="E353" s="19"/>
      <c r="F353" s="19"/>
      <c r="G353" s="19"/>
      <c r="H353" s="19"/>
      <c r="I353" s="19"/>
      <c r="J353" s="19"/>
      <c r="K353" s="19"/>
      <c r="L353" s="19"/>
      <c r="M353" s="97">
        <f>+ALTAS!P397-BAJAS!O331+MIG_IN!O353-MIG_OUT!O328</f>
        <v>0</v>
      </c>
      <c r="N353" s="97">
        <f>+ALTAS!Q397-BAJAS!P353+MIG_IN!P353-MIG_OUT!P353</f>
        <v>0</v>
      </c>
      <c r="O353" s="97">
        <f>+ALTAS!R397-BAJAS!Q353+MIG_IN!Q353-MIG_OUT!Q353</f>
        <v>0</v>
      </c>
      <c r="P353" s="97">
        <f>+ALTAS!S397-BAJAS!R353+MIG_IN!R353-MIG_OUT!R353</f>
        <v>0</v>
      </c>
      <c r="Q353" s="97">
        <f>+ALTAS!T397-BAJAS!S353+MIG_IN!S353-MIG_OUT!S353</f>
        <v>0</v>
      </c>
      <c r="R353" s="97">
        <f>+ALTAS!U397-BAJAS!T353+MIG_IN!T353-MIG_OUT!T353</f>
        <v>0</v>
      </c>
      <c r="S353" s="97">
        <f>+ALTAS!V397-BAJAS!U353+MIG_IN!U353-MIG_OUT!U353</f>
        <v>0</v>
      </c>
      <c r="T353" s="97">
        <f>+ALTAS!W397-BAJAS!V353+MIG_IN!V353-MIG_OUT!V353</f>
        <v>0</v>
      </c>
      <c r="U353" s="97">
        <f>+ALTAS!X397-BAJAS!W353+MIG_IN!W353-MIG_OUT!W353</f>
        <v>0</v>
      </c>
      <c r="V353" s="97">
        <f>+ALTAS!Y397-BAJAS!X353+MIG_IN!X353-MIG_OUT!X353</f>
        <v>0</v>
      </c>
      <c r="W353" s="97">
        <f>+ALTAS!Z397-BAJAS!Y353+MIG_IN!Y353-MIG_OUT!Y353</f>
        <v>0</v>
      </c>
      <c r="X353" s="97">
        <f>+ALTAS!AA397-BAJAS!Z353+MIG_IN!Z353-MIG_OUT!Z353</f>
        <v>0</v>
      </c>
      <c r="Y353" s="97">
        <f>+ALTAS!AB397-BAJAS!AA353+MIG_IN!AA353-MIG_OUT!AA353</f>
        <v>0</v>
      </c>
      <c r="Z353" s="97">
        <f>+ALTAS!AC397-BAJAS!AB353+MIG_IN!AB353-MIG_OUT!AB353</f>
        <v>0</v>
      </c>
      <c r="AA353" s="97">
        <f>+ALTAS!AD397-BAJAS!AC353+MIG_IN!AC353-MIG_OUT!AC353</f>
        <v>0</v>
      </c>
      <c r="AB353" s="97">
        <f>+ALTAS!AE397-BAJAS!AD353+MIG_IN!AD353-MIG_OUT!AD353</f>
        <v>0</v>
      </c>
      <c r="AC353" s="97">
        <f>+ALTAS!AF397-BAJAS!AE353+MIG_IN!AE353-MIG_OUT!AE353</f>
        <v>0</v>
      </c>
      <c r="AD353" s="100">
        <f t="shared" ref="AD353:AD354" si="246">+SUM(E353:P353)</f>
        <v>0</v>
      </c>
      <c r="AE353" s="101">
        <f t="shared" ref="AE353:AE354" si="247">+SUM(Q353:AB353)</f>
        <v>0</v>
      </c>
      <c r="AG353" s="124">
        <f>+SUMIF($M$1:$AB$1,"REAL",M353:AB353)</f>
        <v>0</v>
      </c>
      <c r="AJ353" s="19"/>
      <c r="AK353" s="19"/>
      <c r="AL353" s="19"/>
      <c r="AM353" s="19"/>
      <c r="AN353" s="19"/>
      <c r="AO353" s="19"/>
      <c r="AP353" s="19"/>
      <c r="AQ353" s="19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44"/>
      <c r="BI353" s="59"/>
    </row>
    <row r="354" spans="1:61">
      <c r="A354" s="237"/>
      <c r="B354" s="226"/>
      <c r="C354" s="225"/>
      <c r="D354" s="11" t="s">
        <v>88</v>
      </c>
      <c r="E354" s="34"/>
      <c r="F354" s="34"/>
      <c r="G354" s="34"/>
      <c r="H354" s="34"/>
      <c r="I354" s="34"/>
      <c r="J354" s="34"/>
      <c r="K354" s="34"/>
      <c r="L354" s="34"/>
      <c r="M354" s="98">
        <f>+ALTAS!P398-BAJAS!O332+MIG_IN!O354-MIG_OUT!O329</f>
        <v>0</v>
      </c>
      <c r="N354" s="98">
        <f>+ALTAS!Q398-BAJAS!P354+MIG_IN!P354-MIG_OUT!P354</f>
        <v>0</v>
      </c>
      <c r="O354" s="98">
        <f>+ALTAS!R398-BAJAS!Q354+MIG_IN!Q354-MIG_OUT!Q354</f>
        <v>0</v>
      </c>
      <c r="P354" s="98">
        <f>+ALTAS!S398-BAJAS!R354+MIG_IN!R354-MIG_OUT!R354</f>
        <v>0</v>
      </c>
      <c r="Q354" s="98">
        <f>+ALTAS!T398-BAJAS!S354+MIG_IN!S354-MIG_OUT!S354</f>
        <v>0</v>
      </c>
      <c r="R354" s="98">
        <f>+ALTAS!U398-BAJAS!T354+MIG_IN!T354-MIG_OUT!T354</f>
        <v>0</v>
      </c>
      <c r="S354" s="98">
        <f>+ALTAS!V398-BAJAS!U354+MIG_IN!U354-MIG_OUT!U354</f>
        <v>0</v>
      </c>
      <c r="T354" s="98">
        <f>+ALTAS!W398-BAJAS!V354+MIG_IN!V354-MIG_OUT!V354</f>
        <v>0</v>
      </c>
      <c r="U354" s="98">
        <f>+ALTAS!X398-BAJAS!W354+MIG_IN!W354-MIG_OUT!W354</f>
        <v>0</v>
      </c>
      <c r="V354" s="98">
        <f>+ALTAS!Y398-BAJAS!X354+MIG_IN!X354-MIG_OUT!X354</f>
        <v>0</v>
      </c>
      <c r="W354" s="98">
        <f>+ALTAS!Z398-BAJAS!Y354+MIG_IN!Y354-MIG_OUT!Y354</f>
        <v>0</v>
      </c>
      <c r="X354" s="98">
        <f>+ALTAS!AA398-BAJAS!Z354+MIG_IN!Z354-MIG_OUT!Z354</f>
        <v>0</v>
      </c>
      <c r="Y354" s="98">
        <f>+ALTAS!AB398-BAJAS!AA354+MIG_IN!AA354-MIG_OUT!AA354</f>
        <v>0</v>
      </c>
      <c r="Z354" s="98">
        <f>+ALTAS!AC398-BAJAS!AB354+MIG_IN!AB354-MIG_OUT!AB354</f>
        <v>0</v>
      </c>
      <c r="AA354" s="98">
        <f>+ALTAS!AD398-BAJAS!AC354+MIG_IN!AC354-MIG_OUT!AC354</f>
        <v>0</v>
      </c>
      <c r="AB354" s="98">
        <f>+ALTAS!AE398-BAJAS!AD354+MIG_IN!AD354-MIG_OUT!AD354</f>
        <v>0</v>
      </c>
      <c r="AC354" s="98">
        <f>+ALTAS!AF398-BAJAS!AE354+MIG_IN!AE354-MIG_OUT!AE354</f>
        <v>0</v>
      </c>
      <c r="AD354" s="102">
        <f t="shared" si="246"/>
        <v>0</v>
      </c>
      <c r="AE354" s="103">
        <f t="shared" si="247"/>
        <v>0</v>
      </c>
      <c r="AG354" s="124">
        <f>+SUMIF($M$1:$AB$1,"REAL",M354:AB354)</f>
        <v>0</v>
      </c>
      <c r="AJ354" s="34"/>
      <c r="AK354" s="34"/>
      <c r="AL354" s="34"/>
      <c r="AM354" s="34"/>
      <c r="AN354" s="34"/>
      <c r="AO354" s="34"/>
      <c r="AP354" s="34"/>
      <c r="AQ354" s="34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45"/>
      <c r="BI354" s="46"/>
    </row>
    <row r="355" spans="1:61">
      <c r="A355" s="237"/>
      <c r="B355" s="226"/>
      <c r="C355" s="225"/>
      <c r="D355" s="13" t="s">
        <v>90</v>
      </c>
      <c r="E355" s="36"/>
      <c r="F355" s="36"/>
      <c r="G355" s="36"/>
      <c r="H355" s="36"/>
      <c r="I355" s="36"/>
      <c r="J355" s="36"/>
      <c r="K355" s="36"/>
      <c r="L355" s="36"/>
      <c r="M355" s="36"/>
      <c r="N355" s="36" t="str">
        <f t="shared" ref="N355:AE355" si="248">+IFERROR(N354/N353,"")</f>
        <v/>
      </c>
      <c r="O355" s="36" t="str">
        <f t="shared" si="248"/>
        <v/>
      </c>
      <c r="P355" s="36" t="str">
        <f t="shared" si="248"/>
        <v/>
      </c>
      <c r="Q355" s="36" t="str">
        <f t="shared" si="248"/>
        <v/>
      </c>
      <c r="R355" s="36" t="str">
        <f t="shared" si="248"/>
        <v/>
      </c>
      <c r="S355" s="36" t="str">
        <f t="shared" si="248"/>
        <v/>
      </c>
      <c r="T355" s="36" t="str">
        <f t="shared" si="248"/>
        <v/>
      </c>
      <c r="U355" s="36" t="str">
        <f t="shared" si="248"/>
        <v/>
      </c>
      <c r="V355" s="36" t="str">
        <f t="shared" si="248"/>
        <v/>
      </c>
      <c r="W355" s="36" t="str">
        <f t="shared" ref="W355" si="249">+IFERROR(W354/W353,"")</f>
        <v/>
      </c>
      <c r="X355" s="36" t="str">
        <f t="shared" si="248"/>
        <v/>
      </c>
      <c r="Y355" s="36" t="str">
        <f t="shared" si="248"/>
        <v/>
      </c>
      <c r="Z355" s="36" t="str">
        <f t="shared" si="248"/>
        <v/>
      </c>
      <c r="AA355" s="36" t="str">
        <f t="shared" si="248"/>
        <v/>
      </c>
      <c r="AB355" s="36" t="str">
        <f t="shared" si="248"/>
        <v/>
      </c>
      <c r="AC355" s="36" t="str">
        <f t="shared" ref="AC355" si="250">+IFERROR(AC354/AC353,"")</f>
        <v/>
      </c>
      <c r="AD355" s="49" t="str">
        <f t="shared" si="248"/>
        <v/>
      </c>
      <c r="AE355" s="50" t="str">
        <f t="shared" si="248"/>
        <v/>
      </c>
      <c r="AJ355" s="36"/>
      <c r="AK355" s="36"/>
      <c r="AL355" s="36"/>
      <c r="AM355" s="36"/>
      <c r="AN355" s="36"/>
      <c r="AO355" s="36"/>
      <c r="AP355" s="36"/>
      <c r="AQ355" s="36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49"/>
      <c r="BI355" s="50"/>
    </row>
    <row r="356" spans="1:61" ht="15" customHeight="1">
      <c r="A356" s="237"/>
      <c r="B356" s="226" t="s">
        <v>39</v>
      </c>
      <c r="C356" s="225" t="s">
        <v>51</v>
      </c>
      <c r="D356" s="10" t="s">
        <v>40</v>
      </c>
      <c r="E356" s="19"/>
      <c r="F356" s="19"/>
      <c r="G356" s="19"/>
      <c r="H356" s="19"/>
      <c r="I356" s="19"/>
      <c r="J356" s="19"/>
      <c r="K356" s="19"/>
      <c r="L356" s="19"/>
      <c r="M356" s="97">
        <f>+ALTAS!P400-BAJAS!O334+MIG_IN!O356-MIG_OUT!O331</f>
        <v>0</v>
      </c>
      <c r="N356" s="97">
        <f>+ALTAS!Q400-BAJAS!P356+MIG_IN!P356-MIG_OUT!P356</f>
        <v>-1</v>
      </c>
      <c r="O356" s="97">
        <f>+ALTAS!R400-BAJAS!Q356+MIG_IN!Q356-MIG_OUT!Q356</f>
        <v>0</v>
      </c>
      <c r="P356" s="97">
        <f>+ALTAS!S400-BAJAS!R356+MIG_IN!R356-MIG_OUT!R356</f>
        <v>1</v>
      </c>
      <c r="Q356" s="97">
        <f>+ALTAS!T400-BAJAS!S356+MIG_IN!S356-MIG_OUT!S356</f>
        <v>0</v>
      </c>
      <c r="R356" s="97">
        <f>+ALTAS!U400-BAJAS!T356+MIG_IN!T356-MIG_OUT!T356</f>
        <v>1</v>
      </c>
      <c r="S356" s="97">
        <f>+ALTAS!V400-BAJAS!U356+MIG_IN!U356-MIG_OUT!U356</f>
        <v>0</v>
      </c>
      <c r="T356" s="97">
        <f>+ALTAS!W400-BAJAS!V356+MIG_IN!V356-MIG_OUT!V356</f>
        <v>0</v>
      </c>
      <c r="U356" s="97">
        <f>+ALTAS!X400-BAJAS!W356+MIG_IN!W356-MIG_OUT!W356</f>
        <v>0</v>
      </c>
      <c r="V356" s="97">
        <f>+ALTAS!Y400-BAJAS!X356+MIG_IN!X356-MIG_OUT!X356</f>
        <v>0</v>
      </c>
      <c r="W356" s="97">
        <f>+ALTAS!Z400-BAJAS!Y356+MIG_IN!Y356-MIG_OUT!Y356</f>
        <v>1</v>
      </c>
      <c r="X356" s="97">
        <f>+ALTAS!AA400-BAJAS!Z356+MIG_IN!Z356-MIG_OUT!Z356</f>
        <v>0</v>
      </c>
      <c r="Y356" s="97">
        <f>+ALTAS!AB400-BAJAS!AA356+MIG_IN!AA356-MIG_OUT!AA356</f>
        <v>2</v>
      </c>
      <c r="Z356" s="97">
        <f>+ALTAS!AC400-BAJAS!AB356+MIG_IN!AB356-MIG_OUT!AB356</f>
        <v>-1</v>
      </c>
      <c r="AA356" s="97">
        <f>+ALTAS!AD400-BAJAS!AC356+MIG_IN!AC356-MIG_OUT!AC356</f>
        <v>0</v>
      </c>
      <c r="AB356" s="97">
        <f>+ALTAS!AE400-BAJAS!AD356+MIG_IN!AD356-MIG_OUT!AD356</f>
        <v>1</v>
      </c>
      <c r="AC356" s="97">
        <f>+ALTAS!AF400-BAJAS!AE356+MIG_IN!AE356-MIG_OUT!AE356</f>
        <v>1</v>
      </c>
      <c r="AD356" s="100">
        <f t="shared" ref="AD356:AD365" si="251">+SUM(E356:P356)</f>
        <v>0</v>
      </c>
      <c r="AE356" s="101">
        <f t="shared" ref="AE356:AE365" si="252">+SUM(Q356:AB356)</f>
        <v>4</v>
      </c>
      <c r="AG356" s="124">
        <f>+SUMIF($M$1:$AB$1,"REAL",M356:AB356)</f>
        <v>4</v>
      </c>
      <c r="AJ356" s="19"/>
      <c r="AK356" s="19"/>
      <c r="AL356" s="19"/>
      <c r="AM356" s="19"/>
      <c r="AN356" s="19"/>
      <c r="AO356" s="19"/>
      <c r="AP356" s="19"/>
      <c r="AQ356" s="19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44"/>
      <c r="BI356" s="59"/>
    </row>
    <row r="357" spans="1:61">
      <c r="A357" s="237"/>
      <c r="B357" s="226"/>
      <c r="C357" s="225"/>
      <c r="D357" s="11" t="s">
        <v>88</v>
      </c>
      <c r="E357" s="34"/>
      <c r="F357" s="34"/>
      <c r="G357" s="34"/>
      <c r="H357" s="34"/>
      <c r="I357" s="34"/>
      <c r="J357" s="34"/>
      <c r="K357" s="34"/>
      <c r="L357" s="34"/>
      <c r="M357" s="98">
        <f>+ALTAS!P401-BAJAS!O335+MIG_IN!O357-MIG_OUT!O332</f>
        <v>0</v>
      </c>
      <c r="N357" s="98">
        <f>+ALTAS!Q401-BAJAS!P357+MIG_IN!P357-MIG_OUT!P357</f>
        <v>0</v>
      </c>
      <c r="O357" s="98">
        <f>+ALTAS!R401-BAJAS!Q357+MIG_IN!Q357-MIG_OUT!Q357</f>
        <v>0</v>
      </c>
      <c r="P357" s="98">
        <f>+ALTAS!S401-BAJAS!R357+MIG_IN!R357-MIG_OUT!R357</f>
        <v>1</v>
      </c>
      <c r="Q357" s="98">
        <f>+ALTAS!T401-BAJAS!S357+MIG_IN!S357-MIG_OUT!S357</f>
        <v>0</v>
      </c>
      <c r="R357" s="98">
        <f>+ALTAS!U401-BAJAS!T357+MIG_IN!T357-MIG_OUT!T357</f>
        <v>2</v>
      </c>
      <c r="S357" s="98">
        <f>+ALTAS!V401-BAJAS!U357+MIG_IN!U357-MIG_OUT!U357</f>
        <v>-1</v>
      </c>
      <c r="T357" s="98">
        <f>+ALTAS!W401-BAJAS!V357+MIG_IN!V357-MIG_OUT!V357</f>
        <v>0</v>
      </c>
      <c r="U357" s="98">
        <f>+ALTAS!X401-BAJAS!W357+MIG_IN!W357-MIG_OUT!W357</f>
        <v>0</v>
      </c>
      <c r="V357" s="98">
        <f>+ALTAS!Y401-BAJAS!X357+MIG_IN!X357-MIG_OUT!X357</f>
        <v>0</v>
      </c>
      <c r="W357" s="98">
        <f>+ALTAS!Z401-BAJAS!Y357+MIG_IN!Y357-MIG_OUT!Y357</f>
        <v>1</v>
      </c>
      <c r="X357" s="98">
        <f>+ALTAS!AA401-BAJAS!Z357+MIG_IN!Z357-MIG_OUT!Z357</f>
        <v>0</v>
      </c>
      <c r="Y357" s="98">
        <f>+ALTAS!AB401-BAJAS!AA357+MIG_IN!AA357-MIG_OUT!AA357</f>
        <v>2</v>
      </c>
      <c r="Z357" s="98">
        <f>+ALTAS!AC401-BAJAS!AB357+MIG_IN!AB357-MIG_OUT!AB357</f>
        <v>-1</v>
      </c>
      <c r="AA357" s="98">
        <f>+ALTAS!AD401-BAJAS!AC357+MIG_IN!AC357-MIG_OUT!AC357</f>
        <v>0</v>
      </c>
      <c r="AB357" s="98">
        <f>+ALTAS!AE401-BAJAS!AD357+MIG_IN!AD357-MIG_OUT!AD357</f>
        <v>1</v>
      </c>
      <c r="AC357" s="98">
        <f>+ALTAS!AF401-BAJAS!AE357+MIG_IN!AE357-MIG_OUT!AE357</f>
        <v>10</v>
      </c>
      <c r="AD357" s="102">
        <f t="shared" si="251"/>
        <v>1</v>
      </c>
      <c r="AE357" s="103">
        <f t="shared" si="252"/>
        <v>4</v>
      </c>
      <c r="AG357" s="124">
        <f>+SUMIF($M$1:$AB$1,"REAL",M357:AB357)</f>
        <v>5</v>
      </c>
      <c r="AJ357" s="34"/>
      <c r="AK357" s="34"/>
      <c r="AL357" s="34"/>
      <c r="AM357" s="34"/>
      <c r="AN357" s="34"/>
      <c r="AO357" s="34"/>
      <c r="AP357" s="34"/>
      <c r="AQ357" s="34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45"/>
      <c r="BI357" s="46"/>
    </row>
    <row r="358" spans="1:61">
      <c r="A358" s="237"/>
      <c r="B358" s="226"/>
      <c r="C358" s="225"/>
      <c r="D358" s="12" t="s">
        <v>63</v>
      </c>
      <c r="E358" s="35"/>
      <c r="F358" s="35"/>
      <c r="G358" s="35"/>
      <c r="H358" s="35"/>
      <c r="I358" s="35"/>
      <c r="J358" s="35"/>
      <c r="K358" s="35"/>
      <c r="L358" s="35"/>
      <c r="M358" s="99">
        <f>+ALTAS!P402-BAJAS!O336+MIG_IN!O358-MIG_OUT!O333</f>
        <v>0</v>
      </c>
      <c r="N358" s="99">
        <f>+ALTAS!Q402-BAJAS!P358+MIG_IN!P358-MIG_OUT!P358</f>
        <v>0</v>
      </c>
      <c r="O358" s="99">
        <f>+ALTAS!R402-BAJAS!Q358+MIG_IN!Q358-MIG_OUT!Q358</f>
        <v>0</v>
      </c>
      <c r="P358" s="99">
        <f>+ALTAS!S402-BAJAS!R358+MIG_IN!R358-MIG_OUT!R358</f>
        <v>0</v>
      </c>
      <c r="Q358" s="99">
        <f>+ALTAS!T402-BAJAS!S358+MIG_IN!S358-MIG_OUT!S358</f>
        <v>0</v>
      </c>
      <c r="R358" s="99">
        <f>+ALTAS!U402-BAJAS!T358+MIG_IN!T358-MIG_OUT!T358</f>
        <v>0</v>
      </c>
      <c r="S358" s="99">
        <f>+ALTAS!V402-BAJAS!U358+MIG_IN!U358-MIG_OUT!U358</f>
        <v>0</v>
      </c>
      <c r="T358" s="99">
        <f>+ALTAS!W402-BAJAS!V358+MIG_IN!V358-MIG_OUT!V358</f>
        <v>0</v>
      </c>
      <c r="U358" s="99">
        <f>+ALTAS!X402-BAJAS!W358+MIG_IN!W358-MIG_OUT!W358</f>
        <v>0</v>
      </c>
      <c r="V358" s="99">
        <f>+ALTAS!Y402-BAJAS!X358+MIG_IN!X358-MIG_OUT!X358</f>
        <v>0</v>
      </c>
      <c r="W358" s="99">
        <f>+ALTAS!Z402-BAJAS!Y358+MIG_IN!Y358-MIG_OUT!Y358</f>
        <v>1</v>
      </c>
      <c r="X358" s="99">
        <f>+ALTAS!AA402-BAJAS!Z358+MIG_IN!Z358-MIG_OUT!Z358</f>
        <v>0</v>
      </c>
      <c r="Y358" s="99">
        <f>+ALTAS!AB402-BAJAS!AA358+MIG_IN!AA358-MIG_OUT!AA358</f>
        <v>0</v>
      </c>
      <c r="Z358" s="99">
        <f>+ALTAS!AC402-BAJAS!AB358+MIG_IN!AB358-MIG_OUT!AB358</f>
        <v>-1</v>
      </c>
      <c r="AA358" s="99">
        <f>+ALTAS!AD402-BAJAS!AC358+MIG_IN!AC358-MIG_OUT!AC358</f>
        <v>0</v>
      </c>
      <c r="AB358" s="99">
        <f>+ALTAS!AE402-BAJAS!AD358+MIG_IN!AD358-MIG_OUT!AD358</f>
        <v>0</v>
      </c>
      <c r="AC358" s="99">
        <f>+ALTAS!AF402-BAJAS!AE358+MIG_IN!AE358-MIG_OUT!AE358</f>
        <v>11</v>
      </c>
      <c r="AD358" s="104">
        <f t="shared" si="251"/>
        <v>0</v>
      </c>
      <c r="AE358" s="105">
        <f t="shared" si="252"/>
        <v>0</v>
      </c>
      <c r="AJ358" s="35"/>
      <c r="AK358" s="35"/>
      <c r="AL358" s="35"/>
      <c r="AM358" s="35"/>
      <c r="AN358" s="35"/>
      <c r="AO358" s="35"/>
      <c r="AP358" s="35"/>
      <c r="AQ358" s="35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47"/>
      <c r="BI358" s="48"/>
    </row>
    <row r="359" spans="1:61">
      <c r="A359" s="237"/>
      <c r="B359" s="226"/>
      <c r="C359" s="225"/>
      <c r="D359" s="12" t="s">
        <v>64</v>
      </c>
      <c r="E359" s="35"/>
      <c r="F359" s="35"/>
      <c r="G359" s="35"/>
      <c r="H359" s="35"/>
      <c r="I359" s="35"/>
      <c r="J359" s="35"/>
      <c r="K359" s="35"/>
      <c r="L359" s="35"/>
      <c r="M359" s="99">
        <f>+ALTAS!P403-BAJAS!O337+MIG_IN!O359-MIG_OUT!O334</f>
        <v>0</v>
      </c>
      <c r="N359" s="99">
        <f>+ALTAS!Q403-BAJAS!P359+MIG_IN!P359-MIG_OUT!P359</f>
        <v>0</v>
      </c>
      <c r="O359" s="99">
        <f>+ALTAS!R403-BAJAS!Q359+MIG_IN!Q359-MIG_OUT!Q359</f>
        <v>0</v>
      </c>
      <c r="P359" s="99">
        <f>+ALTAS!S403-BAJAS!R359+MIG_IN!R359-MIG_OUT!R359</f>
        <v>0</v>
      </c>
      <c r="Q359" s="99">
        <f>+ALTAS!T403-BAJAS!S359+MIG_IN!S359-MIG_OUT!S359</f>
        <v>0</v>
      </c>
      <c r="R359" s="99">
        <f>+ALTAS!U403-BAJAS!T359+MIG_IN!T359-MIG_OUT!T359</f>
        <v>0</v>
      </c>
      <c r="S359" s="99">
        <f>+ALTAS!V403-BAJAS!U359+MIG_IN!U359-MIG_OUT!U359</f>
        <v>0</v>
      </c>
      <c r="T359" s="99">
        <f>+ALTAS!W403-BAJAS!V359+MIG_IN!V359-MIG_OUT!V359</f>
        <v>0</v>
      </c>
      <c r="U359" s="99">
        <f>+ALTAS!X403-BAJAS!W359+MIG_IN!W359-MIG_OUT!W359</f>
        <v>0</v>
      </c>
      <c r="V359" s="99">
        <f>+ALTAS!Y403-BAJAS!X359+MIG_IN!X359-MIG_OUT!X359</f>
        <v>0</v>
      </c>
      <c r="W359" s="99">
        <f>+ALTAS!Z403-BAJAS!Y359+MIG_IN!Y359-MIG_OUT!Y359</f>
        <v>0</v>
      </c>
      <c r="X359" s="99">
        <f>+ALTAS!AA403-BAJAS!Z359+MIG_IN!Z359-MIG_OUT!Z359</f>
        <v>0</v>
      </c>
      <c r="Y359" s="99">
        <f>+ALTAS!AB403-BAJAS!AA359+MIG_IN!AA359-MIG_OUT!AA359</f>
        <v>0</v>
      </c>
      <c r="Z359" s="99">
        <f>+ALTAS!AC403-BAJAS!AB359+MIG_IN!AB359-MIG_OUT!AB359</f>
        <v>0</v>
      </c>
      <c r="AA359" s="99">
        <f>+ALTAS!AD403-BAJAS!AC359+MIG_IN!AC359-MIG_OUT!AC359</f>
        <v>0</v>
      </c>
      <c r="AB359" s="99">
        <f>+ALTAS!AE403-BAJAS!AD359+MIG_IN!AD359-MIG_OUT!AD359</f>
        <v>0</v>
      </c>
      <c r="AC359" s="99">
        <f>+ALTAS!AF403-BAJAS!AE359+MIG_IN!AE359-MIG_OUT!AE359</f>
        <v>0</v>
      </c>
      <c r="AD359" s="104">
        <f t="shared" si="251"/>
        <v>0</v>
      </c>
      <c r="AE359" s="105">
        <f t="shared" si="252"/>
        <v>0</v>
      </c>
      <c r="AJ359" s="35"/>
      <c r="AK359" s="35"/>
      <c r="AL359" s="35"/>
      <c r="AM359" s="35"/>
      <c r="AN359" s="35"/>
      <c r="AO359" s="35"/>
      <c r="AP359" s="35"/>
      <c r="AQ359" s="35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47"/>
      <c r="BI359" s="48"/>
    </row>
    <row r="360" spans="1:61">
      <c r="A360" s="237"/>
      <c r="B360" s="226"/>
      <c r="C360" s="225"/>
      <c r="D360" s="12" t="s">
        <v>65</v>
      </c>
      <c r="E360" s="35"/>
      <c r="F360" s="35"/>
      <c r="G360" s="35"/>
      <c r="H360" s="35"/>
      <c r="I360" s="35"/>
      <c r="J360" s="35"/>
      <c r="K360" s="35"/>
      <c r="L360" s="35"/>
      <c r="M360" s="99">
        <f>+ALTAS!P404-BAJAS!O338+MIG_IN!O360-MIG_OUT!O335</f>
        <v>0</v>
      </c>
      <c r="N360" s="99">
        <f>+ALTAS!Q404-BAJAS!P360+MIG_IN!P360-MIG_OUT!P360</f>
        <v>0</v>
      </c>
      <c r="O360" s="99">
        <f>+ALTAS!R404-BAJAS!Q360+MIG_IN!Q360-MIG_OUT!Q360</f>
        <v>0</v>
      </c>
      <c r="P360" s="99">
        <f>+ALTAS!S404-BAJAS!R360+MIG_IN!R360-MIG_OUT!R360</f>
        <v>0</v>
      </c>
      <c r="Q360" s="99">
        <f>+ALTAS!T404-BAJAS!S360+MIG_IN!S360-MIG_OUT!S360</f>
        <v>0</v>
      </c>
      <c r="R360" s="99">
        <f>+ALTAS!U404-BAJAS!T360+MIG_IN!T360-MIG_OUT!T360</f>
        <v>0</v>
      </c>
      <c r="S360" s="99">
        <f>+ALTAS!V404-BAJAS!U360+MIG_IN!U360-MIG_OUT!U360</f>
        <v>0</v>
      </c>
      <c r="T360" s="99">
        <f>+ALTAS!W404-BAJAS!V360+MIG_IN!V360-MIG_OUT!V360</f>
        <v>0</v>
      </c>
      <c r="U360" s="99">
        <f>+ALTAS!X404-BAJAS!W360+MIG_IN!W360-MIG_OUT!W360</f>
        <v>0</v>
      </c>
      <c r="V360" s="99">
        <f>+ALTAS!Y404-BAJAS!X360+MIG_IN!X360-MIG_OUT!X360</f>
        <v>1</v>
      </c>
      <c r="W360" s="99">
        <f>+ALTAS!Z404-BAJAS!Y360+MIG_IN!Y360-MIG_OUT!Y360</f>
        <v>0</v>
      </c>
      <c r="X360" s="99">
        <f>+ALTAS!AA404-BAJAS!Z360+MIG_IN!Z360-MIG_OUT!Z360</f>
        <v>0</v>
      </c>
      <c r="Y360" s="99">
        <f>+ALTAS!AB404-BAJAS!AA360+MIG_IN!AA360-MIG_OUT!AA360</f>
        <v>1</v>
      </c>
      <c r="Z360" s="99">
        <f>+ALTAS!AC404-BAJAS!AB360+MIG_IN!AB360-MIG_OUT!AB360</f>
        <v>0</v>
      </c>
      <c r="AA360" s="99">
        <f>+ALTAS!AD404-BAJAS!AC360+MIG_IN!AC360-MIG_OUT!AC360</f>
        <v>0</v>
      </c>
      <c r="AB360" s="99">
        <f>+ALTAS!AE404-BAJAS!AD360+MIG_IN!AD360-MIG_OUT!AD360</f>
        <v>0</v>
      </c>
      <c r="AC360" s="99">
        <f>+ALTAS!AF404-BAJAS!AE360+MIG_IN!AE360-MIG_OUT!AE360</f>
        <v>0</v>
      </c>
      <c r="AD360" s="104">
        <f t="shared" si="251"/>
        <v>0</v>
      </c>
      <c r="AE360" s="105">
        <f t="shared" si="252"/>
        <v>2</v>
      </c>
      <c r="AJ360" s="35"/>
      <c r="AK360" s="35"/>
      <c r="AL360" s="35"/>
      <c r="AM360" s="35"/>
      <c r="AN360" s="35"/>
      <c r="AO360" s="35"/>
      <c r="AP360" s="35"/>
      <c r="AQ360" s="35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47"/>
      <c r="BI360" s="48"/>
    </row>
    <row r="361" spans="1:61">
      <c r="A361" s="237"/>
      <c r="B361" s="226"/>
      <c r="C361" s="225"/>
      <c r="D361" s="12" t="s">
        <v>66</v>
      </c>
      <c r="E361" s="35"/>
      <c r="F361" s="35"/>
      <c r="G361" s="35"/>
      <c r="H361" s="35"/>
      <c r="I361" s="35"/>
      <c r="J361" s="35"/>
      <c r="K361" s="35"/>
      <c r="L361" s="35"/>
      <c r="M361" s="99">
        <f>+ALTAS!P405-BAJAS!O339+MIG_IN!O361-MIG_OUT!O336</f>
        <v>0</v>
      </c>
      <c r="N361" s="99">
        <f>+ALTAS!Q405-BAJAS!P361+MIG_IN!P361-MIG_OUT!P361</f>
        <v>0</v>
      </c>
      <c r="O361" s="99">
        <f>+ALTAS!R405-BAJAS!Q361+MIG_IN!Q361-MIG_OUT!Q361</f>
        <v>0</v>
      </c>
      <c r="P361" s="99">
        <f>+ALTAS!S405-BAJAS!R361+MIG_IN!R361-MIG_OUT!R361</f>
        <v>0</v>
      </c>
      <c r="Q361" s="99">
        <f>+ALTAS!T405-BAJAS!S361+MIG_IN!S361-MIG_OUT!S361</f>
        <v>0</v>
      </c>
      <c r="R361" s="99">
        <f>+ALTAS!U405-BAJAS!T361+MIG_IN!T361-MIG_OUT!T361</f>
        <v>0</v>
      </c>
      <c r="S361" s="99">
        <f>+ALTAS!V405-BAJAS!U361+MIG_IN!U361-MIG_OUT!U361</f>
        <v>0</v>
      </c>
      <c r="T361" s="99">
        <f>+ALTAS!W405-BAJAS!V361+MIG_IN!V361-MIG_OUT!V361</f>
        <v>0</v>
      </c>
      <c r="U361" s="99">
        <f>+ALTAS!X405-BAJAS!W361+MIG_IN!W361-MIG_OUT!W361</f>
        <v>0</v>
      </c>
      <c r="V361" s="99">
        <f>+ALTAS!Y405-BAJAS!X361+MIG_IN!X361-MIG_OUT!X361</f>
        <v>0</v>
      </c>
      <c r="W361" s="99">
        <f>+ALTAS!Z405-BAJAS!Y361+MIG_IN!Y361-MIG_OUT!Y361</f>
        <v>0</v>
      </c>
      <c r="X361" s="99">
        <f>+ALTAS!AA405-BAJAS!Z361+MIG_IN!Z361-MIG_OUT!Z361</f>
        <v>0</v>
      </c>
      <c r="Y361" s="99">
        <f>+ALTAS!AB405-BAJAS!AA361+MIG_IN!AA361-MIG_OUT!AA361</f>
        <v>0</v>
      </c>
      <c r="Z361" s="99">
        <f>+ALTAS!AC405-BAJAS!AB361+MIG_IN!AB361-MIG_OUT!AB361</f>
        <v>0</v>
      </c>
      <c r="AA361" s="99">
        <f>+ALTAS!AD405-BAJAS!AC361+MIG_IN!AC361-MIG_OUT!AC361</f>
        <v>0</v>
      </c>
      <c r="AB361" s="99">
        <f>+ALTAS!AE405-BAJAS!AD361+MIG_IN!AD361-MIG_OUT!AD361</f>
        <v>0</v>
      </c>
      <c r="AC361" s="99">
        <f>+ALTAS!AF405-BAJAS!AE361+MIG_IN!AE361-MIG_OUT!AE361</f>
        <v>0</v>
      </c>
      <c r="AD361" s="104">
        <f t="shared" si="251"/>
        <v>0</v>
      </c>
      <c r="AE361" s="105">
        <f t="shared" si="252"/>
        <v>0</v>
      </c>
      <c r="AJ361" s="35"/>
      <c r="AK361" s="35"/>
      <c r="AL361" s="35"/>
      <c r="AM361" s="35"/>
      <c r="AN361" s="35"/>
      <c r="AO361" s="35"/>
      <c r="AP361" s="35"/>
      <c r="AQ361" s="35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47"/>
      <c r="BI361" s="48"/>
    </row>
    <row r="362" spans="1:61">
      <c r="A362" s="237"/>
      <c r="B362" s="226"/>
      <c r="C362" s="225"/>
      <c r="D362" s="12" t="s">
        <v>67</v>
      </c>
      <c r="E362" s="35"/>
      <c r="F362" s="35"/>
      <c r="G362" s="35"/>
      <c r="H362" s="35"/>
      <c r="I362" s="35"/>
      <c r="J362" s="35"/>
      <c r="K362" s="35"/>
      <c r="L362" s="35"/>
      <c r="M362" s="99">
        <f>+ALTAS!P406-BAJAS!O340+MIG_IN!O362-MIG_OUT!O337</f>
        <v>0</v>
      </c>
      <c r="N362" s="99">
        <f>+ALTAS!Q406-BAJAS!P362+MIG_IN!P362-MIG_OUT!P362</f>
        <v>0</v>
      </c>
      <c r="O362" s="99">
        <f>+ALTAS!R406-BAJAS!Q362+MIG_IN!Q362-MIG_OUT!Q362</f>
        <v>0</v>
      </c>
      <c r="P362" s="99">
        <f>+ALTAS!S406-BAJAS!R362+MIG_IN!R362-MIG_OUT!R362</f>
        <v>0</v>
      </c>
      <c r="Q362" s="99">
        <f>+ALTAS!T406-BAJAS!S362+MIG_IN!S362-MIG_OUT!S362</f>
        <v>0</v>
      </c>
      <c r="R362" s="99">
        <f>+ALTAS!U406-BAJAS!T362+MIG_IN!T362-MIG_OUT!T362</f>
        <v>0</v>
      </c>
      <c r="S362" s="99">
        <f>+ALTAS!V406-BAJAS!U362+MIG_IN!U362-MIG_OUT!U362</f>
        <v>0</v>
      </c>
      <c r="T362" s="99">
        <f>+ALTAS!W406-BAJAS!V362+MIG_IN!V362-MIG_OUT!V362</f>
        <v>0</v>
      </c>
      <c r="U362" s="99">
        <f>+ALTAS!X406-BAJAS!W362+MIG_IN!W362-MIG_OUT!W362</f>
        <v>0</v>
      </c>
      <c r="V362" s="99">
        <f>+ALTAS!Y406-BAJAS!X362+MIG_IN!X362-MIG_OUT!X362</f>
        <v>0</v>
      </c>
      <c r="W362" s="99">
        <f>+ALTAS!Z406-BAJAS!Y362+MIG_IN!Y362-MIG_OUT!Y362</f>
        <v>0</v>
      </c>
      <c r="X362" s="99">
        <f>+ALTAS!AA406-BAJAS!Z362+MIG_IN!Z362-MIG_OUT!Z362</f>
        <v>0</v>
      </c>
      <c r="Y362" s="99">
        <f>+ALTAS!AB406-BAJAS!AA362+MIG_IN!AA362-MIG_OUT!AA362</f>
        <v>1</v>
      </c>
      <c r="Z362" s="99">
        <f>+ALTAS!AC406-BAJAS!AB362+MIG_IN!AB362-MIG_OUT!AB362</f>
        <v>0</v>
      </c>
      <c r="AA362" s="99">
        <f>+ALTAS!AD406-BAJAS!AC362+MIG_IN!AC362-MIG_OUT!AC362</f>
        <v>0</v>
      </c>
      <c r="AB362" s="99">
        <f>+ALTAS!AE406-BAJAS!AD362+MIG_IN!AD362-MIG_OUT!AD362</f>
        <v>1</v>
      </c>
      <c r="AC362" s="99">
        <f>+ALTAS!AF406-BAJAS!AE362+MIG_IN!AE362-MIG_OUT!AE362</f>
        <v>-1</v>
      </c>
      <c r="AD362" s="104">
        <f t="shared" si="251"/>
        <v>0</v>
      </c>
      <c r="AE362" s="105">
        <f t="shared" si="252"/>
        <v>2</v>
      </c>
      <c r="AJ362" s="35"/>
      <c r="AK362" s="35"/>
      <c r="AL362" s="35"/>
      <c r="AM362" s="35"/>
      <c r="AN362" s="35"/>
      <c r="AO362" s="35"/>
      <c r="AP362" s="35"/>
      <c r="AQ362" s="35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47"/>
      <c r="BI362" s="48"/>
    </row>
    <row r="363" spans="1:61">
      <c r="A363" s="237"/>
      <c r="B363" s="226"/>
      <c r="C363" s="225"/>
      <c r="D363" s="12" t="s">
        <v>68</v>
      </c>
      <c r="E363" s="35"/>
      <c r="F363" s="35"/>
      <c r="G363" s="35"/>
      <c r="H363" s="35"/>
      <c r="I363" s="35"/>
      <c r="J363" s="35"/>
      <c r="K363" s="35"/>
      <c r="L363" s="35"/>
      <c r="M363" s="99">
        <f>+ALTAS!P407-BAJAS!O341+MIG_IN!O363-MIG_OUT!O338</f>
        <v>0</v>
      </c>
      <c r="N363" s="99">
        <f>+ALTAS!Q407-BAJAS!P363+MIG_IN!P363-MIG_OUT!P363</f>
        <v>0</v>
      </c>
      <c r="O363" s="99">
        <f>+ALTAS!R407-BAJAS!Q363+MIG_IN!Q363-MIG_OUT!Q363</f>
        <v>0</v>
      </c>
      <c r="P363" s="99">
        <f>+ALTAS!S407-BAJAS!R363+MIG_IN!R363-MIG_OUT!R363</f>
        <v>1</v>
      </c>
      <c r="Q363" s="99">
        <f>+ALTAS!T407-BAJAS!S363+MIG_IN!S363-MIG_OUT!S363</f>
        <v>0</v>
      </c>
      <c r="R363" s="99">
        <f>+ALTAS!U407-BAJAS!T363+MIG_IN!T363-MIG_OUT!T363</f>
        <v>2</v>
      </c>
      <c r="S363" s="99">
        <f>+ALTAS!V407-BAJAS!U363+MIG_IN!U363-MIG_OUT!U363</f>
        <v>-1</v>
      </c>
      <c r="T363" s="99">
        <f>+ALTAS!W407-BAJAS!V363+MIG_IN!V363-MIG_OUT!V363</f>
        <v>0</v>
      </c>
      <c r="U363" s="99">
        <f>+ALTAS!X407-BAJAS!W363+MIG_IN!W363-MIG_OUT!W363</f>
        <v>0</v>
      </c>
      <c r="V363" s="99">
        <f>+ALTAS!Y407-BAJAS!X363+MIG_IN!X363-MIG_OUT!X363</f>
        <v>-1</v>
      </c>
      <c r="W363" s="99">
        <f>+ALTAS!Z407-BAJAS!Y363+MIG_IN!Y363-MIG_OUT!Y363</f>
        <v>0</v>
      </c>
      <c r="X363" s="99">
        <f>+ALTAS!AA407-BAJAS!Z363+MIG_IN!Z363-MIG_OUT!Z363</f>
        <v>0</v>
      </c>
      <c r="Y363" s="99">
        <f>+ALTAS!AB407-BAJAS!AA363+MIG_IN!AA363-MIG_OUT!AA363</f>
        <v>0</v>
      </c>
      <c r="Z363" s="99">
        <f>+ALTAS!AC407-BAJAS!AB363+MIG_IN!AB363-MIG_OUT!AB363</f>
        <v>0</v>
      </c>
      <c r="AA363" s="99">
        <f>+ALTAS!AD407-BAJAS!AC363+MIG_IN!AC363-MIG_OUT!AC363</f>
        <v>0</v>
      </c>
      <c r="AB363" s="99">
        <f>+ALTAS!AE407-BAJAS!AD363+MIG_IN!AD363-MIG_OUT!AD363</f>
        <v>0</v>
      </c>
      <c r="AC363" s="99">
        <f>+ALTAS!AF407-BAJAS!AE363+MIG_IN!AE363-MIG_OUT!AE363</f>
        <v>0</v>
      </c>
      <c r="AD363" s="104">
        <f t="shared" si="251"/>
        <v>1</v>
      </c>
      <c r="AE363" s="105">
        <f t="shared" si="252"/>
        <v>0</v>
      </c>
      <c r="AJ363" s="35"/>
      <c r="AK363" s="35"/>
      <c r="AL363" s="35"/>
      <c r="AM363" s="35"/>
      <c r="AN363" s="35"/>
      <c r="AO363" s="35"/>
      <c r="AP363" s="35"/>
      <c r="AQ363" s="35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47"/>
      <c r="BI363" s="48"/>
    </row>
    <row r="364" spans="1:61">
      <c r="A364" s="237"/>
      <c r="B364" s="226"/>
      <c r="C364" s="225"/>
      <c r="D364" s="14" t="s">
        <v>3</v>
      </c>
      <c r="E364" s="37"/>
      <c r="F364" s="37"/>
      <c r="G364" s="37"/>
      <c r="H364" s="37"/>
      <c r="I364" s="37"/>
      <c r="J364" s="37"/>
      <c r="K364" s="37"/>
      <c r="L364" s="37"/>
      <c r="M364" s="106">
        <f>+ALTAS!P408-BAJAS!O342+MIG_IN!O364-MIG_OUT!O339</f>
        <v>0</v>
      </c>
      <c r="N364" s="106">
        <f>+ALTAS!Q408-BAJAS!P364+MIG_IN!P364-MIG_OUT!P364</f>
        <v>0</v>
      </c>
      <c r="O364" s="106">
        <f>+ALTAS!R408-BAJAS!Q364+MIG_IN!Q364-MIG_OUT!Q364</f>
        <v>0</v>
      </c>
      <c r="P364" s="106">
        <f>+ALTAS!S408-BAJAS!R364+MIG_IN!R364-MIG_OUT!R364</f>
        <v>0</v>
      </c>
      <c r="Q364" s="106">
        <f>+ALTAS!T408-BAJAS!S364+MIG_IN!S364-MIG_OUT!S364</f>
        <v>0</v>
      </c>
      <c r="R364" s="106">
        <f>+ALTAS!U408-BAJAS!T364+MIG_IN!T364-MIG_OUT!T364</f>
        <v>0</v>
      </c>
      <c r="S364" s="106">
        <f>+ALTAS!V408-BAJAS!U364+MIG_IN!U364-MIG_OUT!U364</f>
        <v>0</v>
      </c>
      <c r="T364" s="106">
        <f>+ALTAS!W408-BAJAS!V364+MIG_IN!V364-MIG_OUT!V364</f>
        <v>0</v>
      </c>
      <c r="U364" s="106">
        <f>+ALTAS!X408-BAJAS!W364+MIG_IN!W364-MIG_OUT!W364</f>
        <v>0</v>
      </c>
      <c r="V364" s="106">
        <f>+ALTAS!Y408-BAJAS!X364+MIG_IN!X364-MIG_OUT!X364</f>
        <v>1</v>
      </c>
      <c r="W364" s="106">
        <f>+ALTAS!Z408-BAJAS!Y364+MIG_IN!Y364-MIG_OUT!Y364</f>
        <v>1</v>
      </c>
      <c r="X364" s="106">
        <f>+ALTAS!AA408-BAJAS!Z364+MIG_IN!Z364-MIG_OUT!Z364</f>
        <v>0</v>
      </c>
      <c r="Y364" s="106">
        <f>+ALTAS!AB408-BAJAS!AA364+MIG_IN!AA364-MIG_OUT!AA364</f>
        <v>2</v>
      </c>
      <c r="Z364" s="106">
        <f>+ALTAS!AC408-BAJAS!AB364+MIG_IN!AB364-MIG_OUT!AB364</f>
        <v>-1</v>
      </c>
      <c r="AA364" s="106">
        <f>+ALTAS!AD408-BAJAS!AC364+MIG_IN!AC364-MIG_OUT!AC364</f>
        <v>0</v>
      </c>
      <c r="AB364" s="106">
        <f>+ALTAS!AE408-BAJAS!AD364+MIG_IN!AD364-MIG_OUT!AD364</f>
        <v>1</v>
      </c>
      <c r="AC364" s="106">
        <f>+ALTAS!AF408-BAJAS!AE364+MIG_IN!AE364-MIG_OUT!AE364</f>
        <v>10</v>
      </c>
      <c r="AD364" s="112">
        <f t="shared" si="251"/>
        <v>0</v>
      </c>
      <c r="AE364" s="113">
        <f t="shared" si="252"/>
        <v>4</v>
      </c>
      <c r="AJ364" s="37"/>
      <c r="AK364" s="37"/>
      <c r="AL364" s="37"/>
      <c r="AM364" s="37"/>
      <c r="AN364" s="37"/>
      <c r="AO364" s="37"/>
      <c r="AP364" s="37"/>
      <c r="AQ364" s="37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55"/>
      <c r="BI364" s="56"/>
    </row>
    <row r="365" spans="1:61">
      <c r="A365" s="237"/>
      <c r="B365" s="226"/>
      <c r="C365" s="225"/>
      <c r="D365" s="14" t="s">
        <v>42</v>
      </c>
      <c r="E365" s="37"/>
      <c r="F365" s="37"/>
      <c r="G365" s="37"/>
      <c r="H365" s="37"/>
      <c r="I365" s="37"/>
      <c r="J365" s="37"/>
      <c r="K365" s="37"/>
      <c r="L365" s="37"/>
      <c r="M365" s="106">
        <f>+ALTAS!P409-BAJAS!O343+MIG_IN!O365-MIG_OUT!O340</f>
        <v>0</v>
      </c>
      <c r="N365" s="106">
        <f>+ALTAS!Q409-BAJAS!P365+MIG_IN!P365-MIG_OUT!P365</f>
        <v>0</v>
      </c>
      <c r="O365" s="106">
        <f>+ALTAS!R409-BAJAS!Q365+MIG_IN!Q365-MIG_OUT!Q365</f>
        <v>0</v>
      </c>
      <c r="P365" s="106">
        <f>+ALTAS!S409-BAJAS!R365+MIG_IN!R365-MIG_OUT!R365</f>
        <v>1</v>
      </c>
      <c r="Q365" s="106">
        <f>+ALTAS!T409-BAJAS!S365+MIG_IN!S365-MIG_OUT!S365</f>
        <v>0</v>
      </c>
      <c r="R365" s="106">
        <f>+ALTAS!U409-BAJAS!T365+MIG_IN!T365-MIG_OUT!T365</f>
        <v>2</v>
      </c>
      <c r="S365" s="106">
        <f>+ALTAS!V409-BAJAS!U365+MIG_IN!U365-MIG_OUT!U365</f>
        <v>-1</v>
      </c>
      <c r="T365" s="106">
        <f>+ALTAS!W409-BAJAS!V365+MIG_IN!V365-MIG_OUT!V365</f>
        <v>0</v>
      </c>
      <c r="U365" s="106">
        <f>+ALTAS!X409-BAJAS!W365+MIG_IN!W365-MIG_OUT!W365</f>
        <v>0</v>
      </c>
      <c r="V365" s="106">
        <f>+ALTAS!Y409-BAJAS!X365+MIG_IN!X365-MIG_OUT!X365</f>
        <v>-1</v>
      </c>
      <c r="W365" s="106">
        <f>+ALTAS!Z409-BAJAS!Y365+MIG_IN!Y365-MIG_OUT!Y365</f>
        <v>0</v>
      </c>
      <c r="X365" s="106">
        <f>+ALTAS!AA409-BAJAS!Z365+MIG_IN!Z365-MIG_OUT!Z365</f>
        <v>0</v>
      </c>
      <c r="Y365" s="106">
        <f>+ALTAS!AB409-BAJAS!AA365+MIG_IN!AA365-MIG_OUT!AA365</f>
        <v>0</v>
      </c>
      <c r="Z365" s="106">
        <f>+ALTAS!AC409-BAJAS!AB365+MIG_IN!AB365-MIG_OUT!AB365</f>
        <v>0</v>
      </c>
      <c r="AA365" s="106">
        <f>+ALTAS!AD409-BAJAS!AC365+MIG_IN!AC365-MIG_OUT!AC365</f>
        <v>0</v>
      </c>
      <c r="AB365" s="106">
        <f>+ALTAS!AE409-BAJAS!AD365+MIG_IN!AD365-MIG_OUT!AD365</f>
        <v>0</v>
      </c>
      <c r="AC365" s="106">
        <f>+ALTAS!AF409-BAJAS!AE365+MIG_IN!AE365-MIG_OUT!AE365</f>
        <v>0</v>
      </c>
      <c r="AD365" s="112">
        <f t="shared" si="251"/>
        <v>1</v>
      </c>
      <c r="AE365" s="113">
        <f t="shared" si="252"/>
        <v>0</v>
      </c>
      <c r="AJ365" s="37"/>
      <c r="AK365" s="37"/>
      <c r="AL365" s="37"/>
      <c r="AM365" s="37"/>
      <c r="AN365" s="37"/>
      <c r="AO365" s="37"/>
      <c r="AP365" s="37"/>
      <c r="AQ365" s="37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55"/>
      <c r="BI365" s="56"/>
    </row>
    <row r="366" spans="1:61">
      <c r="A366" s="237"/>
      <c r="B366" s="226"/>
      <c r="C366" s="225"/>
      <c r="D366" s="13" t="s">
        <v>90</v>
      </c>
      <c r="E366" s="36"/>
      <c r="F366" s="36"/>
      <c r="G366" s="36"/>
      <c r="H366" s="36"/>
      <c r="I366" s="36"/>
      <c r="J366" s="36"/>
      <c r="K366" s="36"/>
      <c r="L366" s="36"/>
      <c r="M366" s="36" t="str">
        <f t="shared" ref="M366:AE366" si="253">+IFERROR(M357/M356,"")</f>
        <v/>
      </c>
      <c r="N366" s="36">
        <f t="shared" si="253"/>
        <v>0</v>
      </c>
      <c r="O366" s="36" t="str">
        <f t="shared" si="253"/>
        <v/>
      </c>
      <c r="P366" s="36">
        <f t="shared" si="253"/>
        <v>1</v>
      </c>
      <c r="Q366" s="36" t="str">
        <f t="shared" si="253"/>
        <v/>
      </c>
      <c r="R366" s="36">
        <f t="shared" si="253"/>
        <v>2</v>
      </c>
      <c r="S366" s="36" t="str">
        <f t="shared" si="253"/>
        <v/>
      </c>
      <c r="T366" s="36" t="str">
        <f t="shared" si="253"/>
        <v/>
      </c>
      <c r="U366" s="36" t="str">
        <f t="shared" si="253"/>
        <v/>
      </c>
      <c r="V366" s="36" t="str">
        <f t="shared" si="253"/>
        <v/>
      </c>
      <c r="W366" s="36">
        <f t="shared" ref="W366" si="254">+IFERROR(W357/W356,"")</f>
        <v>1</v>
      </c>
      <c r="X366" s="36" t="str">
        <f t="shared" si="253"/>
        <v/>
      </c>
      <c r="Y366" s="36">
        <f t="shared" si="253"/>
        <v>1</v>
      </c>
      <c r="Z366" s="36">
        <f t="shared" si="253"/>
        <v>1</v>
      </c>
      <c r="AA366" s="36" t="str">
        <f t="shared" si="253"/>
        <v/>
      </c>
      <c r="AB366" s="36">
        <f t="shared" si="253"/>
        <v>1</v>
      </c>
      <c r="AC366" s="36">
        <f t="shared" ref="AC366" si="255">+IFERROR(AC357/AC356,"")</f>
        <v>10</v>
      </c>
      <c r="AD366" s="49" t="str">
        <f t="shared" si="253"/>
        <v/>
      </c>
      <c r="AE366" s="50">
        <f t="shared" si="253"/>
        <v>1</v>
      </c>
      <c r="AJ366" s="36"/>
      <c r="AK366" s="36"/>
      <c r="AL366" s="36"/>
      <c r="AM366" s="36"/>
      <c r="AN366" s="36"/>
      <c r="AO366" s="36"/>
      <c r="AP366" s="36"/>
      <c r="AQ366" s="36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49"/>
      <c r="BI366" s="50"/>
    </row>
    <row r="367" spans="1:61">
      <c r="A367" s="237"/>
      <c r="B367" s="226"/>
      <c r="C367" s="225" t="s">
        <v>52</v>
      </c>
      <c r="D367" s="10" t="s">
        <v>40</v>
      </c>
      <c r="E367" s="19"/>
      <c r="F367" s="19"/>
      <c r="G367" s="19"/>
      <c r="H367" s="19"/>
      <c r="I367" s="19"/>
      <c r="J367" s="19"/>
      <c r="K367" s="19"/>
      <c r="L367" s="19"/>
      <c r="M367" s="97">
        <f>+ALTAS!P411-BAJAS!O345+MIG_IN!O367-MIG_OUT!O342</f>
        <v>0</v>
      </c>
      <c r="N367" s="97">
        <f>+ALTAS!Q411-BAJAS!P367+MIG_IN!P367-MIG_OUT!P367</f>
        <v>0</v>
      </c>
      <c r="O367" s="97">
        <f>+ALTAS!R411-BAJAS!Q367+MIG_IN!Q367-MIG_OUT!Q367</f>
        <v>0</v>
      </c>
      <c r="P367" s="97">
        <f>+ALTAS!S411-BAJAS!R367+MIG_IN!R367-MIG_OUT!R367</f>
        <v>0</v>
      </c>
      <c r="Q367" s="97">
        <f>+ALTAS!T411-BAJAS!S367+MIG_IN!S367-MIG_OUT!S367</f>
        <v>0</v>
      </c>
      <c r="R367" s="97">
        <f>+ALTAS!U411-BAJAS!T367+MIG_IN!T367-MIG_OUT!T367</f>
        <v>0</v>
      </c>
      <c r="S367" s="97">
        <f>+ALTAS!V411-BAJAS!U367+MIG_IN!U367-MIG_OUT!U367</f>
        <v>0</v>
      </c>
      <c r="T367" s="97">
        <f>+ALTAS!W411-BAJAS!V367+MIG_IN!V367-MIG_OUT!V367</f>
        <v>0</v>
      </c>
      <c r="U367" s="97">
        <f>+ALTAS!X411-BAJAS!W367+MIG_IN!W367-MIG_OUT!W367</f>
        <v>0</v>
      </c>
      <c r="V367" s="97">
        <f>+ALTAS!Y411-BAJAS!X367+MIG_IN!X367-MIG_OUT!X367</f>
        <v>0</v>
      </c>
      <c r="W367" s="97">
        <f>+ALTAS!Z411-BAJAS!Y367+MIG_IN!Y367-MIG_OUT!Y367</f>
        <v>0</v>
      </c>
      <c r="X367" s="97">
        <f>+ALTAS!AA411-BAJAS!Z367+MIG_IN!Z367-MIG_OUT!Z367</f>
        <v>0</v>
      </c>
      <c r="Y367" s="97">
        <f>+ALTAS!AB411-BAJAS!AA367+MIG_IN!AA367-MIG_OUT!AA367</f>
        <v>0</v>
      </c>
      <c r="Z367" s="97">
        <f>+ALTAS!AC411-BAJAS!AB367+MIG_IN!AB367-MIG_OUT!AB367</f>
        <v>0</v>
      </c>
      <c r="AA367" s="97">
        <f>+ALTAS!AD411-BAJAS!AC367+MIG_IN!AC367-MIG_OUT!AC367</f>
        <v>0</v>
      </c>
      <c r="AB367" s="97">
        <f>+ALTAS!AE411-BAJAS!AD367+MIG_IN!AD367-MIG_OUT!AD367</f>
        <v>0</v>
      </c>
      <c r="AC367" s="97">
        <f>+ALTAS!AF411-BAJAS!AE367+MIG_IN!AE367-MIG_OUT!AE367</f>
        <v>0</v>
      </c>
      <c r="AD367" s="100">
        <f t="shared" ref="AD367:AD371" si="256">+SUM(E367:P367)</f>
        <v>0</v>
      </c>
      <c r="AE367" s="101">
        <f t="shared" ref="AE367:AE371" si="257">+SUM(Q367:AB367)</f>
        <v>0</v>
      </c>
      <c r="AG367" s="124">
        <f>+SUMIF($M$1:$AB$1,"REAL",M367:AB367)</f>
        <v>0</v>
      </c>
      <c r="AJ367" s="26"/>
      <c r="AK367" s="26"/>
      <c r="AL367" s="26"/>
      <c r="AM367" s="26"/>
      <c r="AN367" s="26"/>
      <c r="AO367" s="26"/>
      <c r="AP367" s="26"/>
      <c r="AQ367" s="26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44"/>
      <c r="BI367" s="59"/>
    </row>
    <row r="368" spans="1:61">
      <c r="A368" s="237"/>
      <c r="B368" s="226"/>
      <c r="C368" s="225"/>
      <c r="D368" s="11" t="s">
        <v>88</v>
      </c>
      <c r="E368" s="34"/>
      <c r="F368" s="34"/>
      <c r="G368" s="34"/>
      <c r="H368" s="34"/>
      <c r="I368" s="34"/>
      <c r="J368" s="34"/>
      <c r="K368" s="34"/>
      <c r="L368" s="34"/>
      <c r="M368" s="98">
        <f>+ALTAS!P412-BAJAS!O346+MIG_IN!O368-MIG_OUT!O343</f>
        <v>0</v>
      </c>
      <c r="N368" s="98">
        <f>+ALTAS!Q412-BAJAS!P368+MIG_IN!P368-MIG_OUT!P368</f>
        <v>0</v>
      </c>
      <c r="O368" s="98">
        <f>+ALTAS!R412-BAJAS!Q368+MIG_IN!Q368-MIG_OUT!Q368</f>
        <v>0</v>
      </c>
      <c r="P368" s="98">
        <f>+ALTAS!S412-BAJAS!R368+MIG_IN!R368-MIG_OUT!R368</f>
        <v>0</v>
      </c>
      <c r="Q368" s="98">
        <f>+ALTAS!T412-BAJAS!S368+MIG_IN!S368-MIG_OUT!S368</f>
        <v>0</v>
      </c>
      <c r="R368" s="98">
        <f>+ALTAS!U412-BAJAS!T368+MIG_IN!T368-MIG_OUT!T368</f>
        <v>0</v>
      </c>
      <c r="S368" s="98">
        <f>+ALTAS!V412-BAJAS!U368+MIG_IN!U368-MIG_OUT!U368</f>
        <v>0</v>
      </c>
      <c r="T368" s="98">
        <f>+ALTAS!W412-BAJAS!V368+MIG_IN!V368-MIG_OUT!V368</f>
        <v>0</v>
      </c>
      <c r="U368" s="98">
        <f>+ALTAS!X412-BAJAS!W368+MIG_IN!W368-MIG_OUT!W368</f>
        <v>0</v>
      </c>
      <c r="V368" s="98">
        <f>+ALTAS!Y412-BAJAS!X368+MIG_IN!X368-MIG_OUT!X368</f>
        <v>0</v>
      </c>
      <c r="W368" s="98">
        <f>+ALTAS!Z412-BAJAS!Y368+MIG_IN!Y368-MIG_OUT!Y368</f>
        <v>0</v>
      </c>
      <c r="X368" s="98">
        <f>+ALTAS!AA412-BAJAS!Z368+MIG_IN!Z368-MIG_OUT!Z368</f>
        <v>0</v>
      </c>
      <c r="Y368" s="98">
        <f>+ALTAS!AB412-BAJAS!AA368+MIG_IN!AA368-MIG_OUT!AA368</f>
        <v>0</v>
      </c>
      <c r="Z368" s="98">
        <f>+ALTAS!AC412-BAJAS!AB368+MIG_IN!AB368-MIG_OUT!AB368</f>
        <v>0</v>
      </c>
      <c r="AA368" s="98">
        <f>+ALTAS!AD412-BAJAS!AC368+MIG_IN!AC368-MIG_OUT!AC368</f>
        <v>0</v>
      </c>
      <c r="AB368" s="98">
        <f>+ALTAS!AE412-BAJAS!AD368+MIG_IN!AD368-MIG_OUT!AD368</f>
        <v>0</v>
      </c>
      <c r="AC368" s="98">
        <f>+ALTAS!AF412-BAJAS!AE368+MIG_IN!AE368-MIG_OUT!AE368</f>
        <v>0</v>
      </c>
      <c r="AD368" s="102">
        <f t="shared" si="256"/>
        <v>0</v>
      </c>
      <c r="AE368" s="103">
        <f t="shared" si="257"/>
        <v>0</v>
      </c>
      <c r="AG368" s="124">
        <f>+SUMIF($M$1:$AB$1,"REAL",M368:AB368)</f>
        <v>0</v>
      </c>
      <c r="AJ368" s="34"/>
      <c r="AK368" s="34"/>
      <c r="AL368" s="34"/>
      <c r="AM368" s="34"/>
      <c r="AN368" s="34"/>
      <c r="AO368" s="34"/>
      <c r="AP368" s="34"/>
      <c r="AQ368" s="34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45"/>
      <c r="BI368" s="46"/>
    </row>
    <row r="369" spans="1:61">
      <c r="A369" s="237"/>
      <c r="B369" s="226"/>
      <c r="C369" s="225"/>
      <c r="D369" s="12" t="s">
        <v>4</v>
      </c>
      <c r="E369" s="35"/>
      <c r="F369" s="35"/>
      <c r="G369" s="35"/>
      <c r="H369" s="35"/>
      <c r="I369" s="35"/>
      <c r="J369" s="35"/>
      <c r="K369" s="35"/>
      <c r="L369" s="35"/>
      <c r="M369" s="99">
        <f>+ALTAS!P413-BAJAS!O347+MIG_IN!O369-MIG_OUT!O344</f>
        <v>0</v>
      </c>
      <c r="N369" s="99">
        <f>+ALTAS!Q413-BAJAS!P369+MIG_IN!P369-MIG_OUT!P369</f>
        <v>0</v>
      </c>
      <c r="O369" s="99">
        <f>+ALTAS!R413-BAJAS!Q369+MIG_IN!Q369-MIG_OUT!Q369</f>
        <v>0</v>
      </c>
      <c r="P369" s="99">
        <f>+ALTAS!S413-BAJAS!R369+MIG_IN!R369-MIG_OUT!R369</f>
        <v>0</v>
      </c>
      <c r="Q369" s="99">
        <f>+ALTAS!T413-BAJAS!S369+MIG_IN!S369-MIG_OUT!S369</f>
        <v>0</v>
      </c>
      <c r="R369" s="99">
        <f>+ALTAS!U413-BAJAS!T369+MIG_IN!T369-MIG_OUT!T369</f>
        <v>0</v>
      </c>
      <c r="S369" s="99">
        <f>+ALTAS!V413-BAJAS!U369+MIG_IN!U369-MIG_OUT!U369</f>
        <v>0</v>
      </c>
      <c r="T369" s="99">
        <f>+ALTAS!W413-BAJAS!V369+MIG_IN!V369-MIG_OUT!V369</f>
        <v>0</v>
      </c>
      <c r="U369" s="99">
        <f>+ALTAS!X413-BAJAS!W369+MIG_IN!W369-MIG_OUT!W369</f>
        <v>0</v>
      </c>
      <c r="V369" s="99">
        <f>+ALTAS!Y413-BAJAS!X369+MIG_IN!X369-MIG_OUT!X369</f>
        <v>0</v>
      </c>
      <c r="W369" s="99">
        <f>+ALTAS!Z413-BAJAS!Y369+MIG_IN!Y369-MIG_OUT!Y369</f>
        <v>0</v>
      </c>
      <c r="X369" s="99">
        <f>+ALTAS!AA413-BAJAS!Z369+MIG_IN!Z369-MIG_OUT!Z369</f>
        <v>0</v>
      </c>
      <c r="Y369" s="99">
        <f>+ALTAS!AB413-BAJAS!AA369+MIG_IN!AA369-MIG_OUT!AA369</f>
        <v>0</v>
      </c>
      <c r="Z369" s="99">
        <f>+ALTAS!AC413-BAJAS!AB369+MIG_IN!AB369-MIG_OUT!AB369</f>
        <v>0</v>
      </c>
      <c r="AA369" s="99">
        <f>+ALTAS!AD413-BAJAS!AC369+MIG_IN!AC369-MIG_OUT!AC369</f>
        <v>0</v>
      </c>
      <c r="AB369" s="99">
        <f>+ALTAS!AE413-BAJAS!AD369+MIG_IN!AD369-MIG_OUT!AD369</f>
        <v>0</v>
      </c>
      <c r="AC369" s="99">
        <f>+ALTAS!AF413-BAJAS!AE369+MIG_IN!AE369-MIG_OUT!AE369</f>
        <v>0</v>
      </c>
      <c r="AD369" s="104">
        <f t="shared" si="256"/>
        <v>0</v>
      </c>
      <c r="AE369" s="105">
        <f t="shared" si="257"/>
        <v>0</v>
      </c>
      <c r="AJ369" s="35"/>
      <c r="AK369" s="35"/>
      <c r="AL369" s="35"/>
      <c r="AM369" s="35"/>
      <c r="AN369" s="35"/>
      <c r="AO369" s="35"/>
      <c r="AP369" s="35"/>
      <c r="AQ369" s="35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47"/>
      <c r="BI369" s="48"/>
    </row>
    <row r="370" spans="1:61">
      <c r="A370" s="237"/>
      <c r="B370" s="226"/>
      <c r="C370" s="225"/>
      <c r="D370" s="12" t="s">
        <v>5</v>
      </c>
      <c r="E370" s="35"/>
      <c r="F370" s="35"/>
      <c r="G370" s="35"/>
      <c r="H370" s="35"/>
      <c r="I370" s="35"/>
      <c r="J370" s="35"/>
      <c r="K370" s="35"/>
      <c r="L370" s="35"/>
      <c r="M370" s="99">
        <f>+ALTAS!P414-BAJAS!O348+MIG_IN!O370-MIG_OUT!O345</f>
        <v>0</v>
      </c>
      <c r="N370" s="99">
        <f>+ALTAS!Q414-BAJAS!P370+MIG_IN!P370-MIG_OUT!P370</f>
        <v>0</v>
      </c>
      <c r="O370" s="99">
        <f>+ALTAS!R414-BAJAS!Q370+MIG_IN!Q370-MIG_OUT!Q370</f>
        <v>0</v>
      </c>
      <c r="P370" s="99">
        <f>+ALTAS!S414-BAJAS!R370+MIG_IN!R370-MIG_OUT!R370</f>
        <v>0</v>
      </c>
      <c r="Q370" s="99">
        <f>+ALTAS!T414-BAJAS!S370+MIG_IN!S370-MIG_OUT!S370</f>
        <v>0</v>
      </c>
      <c r="R370" s="99">
        <f>+ALTAS!U414-BAJAS!T370+MIG_IN!T370-MIG_OUT!T370</f>
        <v>0</v>
      </c>
      <c r="S370" s="99">
        <f>+ALTAS!V414-BAJAS!U370+MIG_IN!U370-MIG_OUT!U370</f>
        <v>0</v>
      </c>
      <c r="T370" s="99">
        <f>+ALTAS!W414-BAJAS!V370+MIG_IN!V370-MIG_OUT!V370</f>
        <v>0</v>
      </c>
      <c r="U370" s="99">
        <f>+ALTAS!X414-BAJAS!W370+MIG_IN!W370-MIG_OUT!W370</f>
        <v>0</v>
      </c>
      <c r="V370" s="99">
        <f>+ALTAS!Y414-BAJAS!X370+MIG_IN!X370-MIG_OUT!X370</f>
        <v>0</v>
      </c>
      <c r="W370" s="99">
        <f>+ALTAS!Z414-BAJAS!Y370+MIG_IN!Y370-MIG_OUT!Y370</f>
        <v>0</v>
      </c>
      <c r="X370" s="99">
        <f>+ALTAS!AA414-BAJAS!Z370+MIG_IN!Z370-MIG_OUT!Z370</f>
        <v>0</v>
      </c>
      <c r="Y370" s="99">
        <f>+ALTAS!AB414-BAJAS!AA370+MIG_IN!AA370-MIG_OUT!AA370</f>
        <v>0</v>
      </c>
      <c r="Z370" s="99">
        <f>+ALTAS!AC414-BAJAS!AB370+MIG_IN!AB370-MIG_OUT!AB370</f>
        <v>0</v>
      </c>
      <c r="AA370" s="99">
        <f>+ALTAS!AD414-BAJAS!AC370+MIG_IN!AC370-MIG_OUT!AC370</f>
        <v>0</v>
      </c>
      <c r="AB370" s="99">
        <f>+ALTAS!AE414-BAJAS!AD370+MIG_IN!AD370-MIG_OUT!AD370</f>
        <v>0</v>
      </c>
      <c r="AC370" s="99">
        <f>+ALTAS!AF414-BAJAS!AE370+MIG_IN!AE370-MIG_OUT!AE370</f>
        <v>0</v>
      </c>
      <c r="AD370" s="104">
        <f t="shared" si="256"/>
        <v>0</v>
      </c>
      <c r="AE370" s="105">
        <f t="shared" si="257"/>
        <v>0</v>
      </c>
      <c r="AJ370" s="35"/>
      <c r="AK370" s="35"/>
      <c r="AL370" s="35"/>
      <c r="AM370" s="35"/>
      <c r="AN370" s="35"/>
      <c r="AO370" s="35"/>
      <c r="AP370" s="35"/>
      <c r="AQ370" s="35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47"/>
      <c r="BI370" s="48"/>
    </row>
    <row r="371" spans="1:61">
      <c r="A371" s="237"/>
      <c r="B371" s="226"/>
      <c r="C371" s="225"/>
      <c r="D371" s="14" t="s">
        <v>81</v>
      </c>
      <c r="E371" s="37"/>
      <c r="F371" s="37"/>
      <c r="G371" s="37"/>
      <c r="H371" s="37"/>
      <c r="I371" s="37"/>
      <c r="J371" s="37"/>
      <c r="K371" s="37"/>
      <c r="L371" s="37"/>
      <c r="M371" s="106">
        <f>+ALTAS!P415-BAJAS!O349+MIG_IN!O371-MIG_OUT!O346</f>
        <v>0</v>
      </c>
      <c r="N371" s="106">
        <f>+ALTAS!Q415-BAJAS!P371+MIG_IN!P371-MIG_OUT!P371</f>
        <v>0</v>
      </c>
      <c r="O371" s="106">
        <f>+ALTAS!R415-BAJAS!Q371+MIG_IN!Q371-MIG_OUT!Q371</f>
        <v>0</v>
      </c>
      <c r="P371" s="106">
        <f>+ALTAS!S415-BAJAS!R371+MIG_IN!R371-MIG_OUT!R371</f>
        <v>0</v>
      </c>
      <c r="Q371" s="106">
        <f>+ALTAS!T415-BAJAS!S371+MIG_IN!S371-MIG_OUT!S371</f>
        <v>0</v>
      </c>
      <c r="R371" s="106">
        <f>+ALTAS!U415-BAJAS!T371+MIG_IN!T371-MIG_OUT!T371</f>
        <v>0</v>
      </c>
      <c r="S371" s="106">
        <f>+ALTAS!V415-BAJAS!U371+MIG_IN!U371-MIG_OUT!U371</f>
        <v>0</v>
      </c>
      <c r="T371" s="106">
        <f>+ALTAS!W415-BAJAS!V371+MIG_IN!V371-MIG_OUT!V371</f>
        <v>0</v>
      </c>
      <c r="U371" s="106">
        <f>+ALTAS!X415-BAJAS!W371+MIG_IN!W371-MIG_OUT!W371</f>
        <v>0</v>
      </c>
      <c r="V371" s="106">
        <f>+ALTAS!Y415-BAJAS!X371+MIG_IN!X371-MIG_OUT!X371</f>
        <v>0</v>
      </c>
      <c r="W371" s="106">
        <f>+ALTAS!Z415-BAJAS!Y371+MIG_IN!Y371-MIG_OUT!Y371</f>
        <v>0</v>
      </c>
      <c r="X371" s="106">
        <f>+ALTAS!AA415-BAJAS!Z371+MIG_IN!Z371-MIG_OUT!Z371</f>
        <v>0</v>
      </c>
      <c r="Y371" s="106">
        <f>+ALTAS!AB415-BAJAS!AA371+MIG_IN!AA371-MIG_OUT!AA371</f>
        <v>0</v>
      </c>
      <c r="Z371" s="106">
        <f>+ALTAS!AC415-BAJAS!AB371+MIG_IN!AB371-MIG_OUT!AB371</f>
        <v>0</v>
      </c>
      <c r="AA371" s="106">
        <f>+ALTAS!AD415-BAJAS!AC371+MIG_IN!AC371-MIG_OUT!AC371</f>
        <v>0</v>
      </c>
      <c r="AB371" s="106">
        <f>+ALTAS!AE415-BAJAS!AD371+MIG_IN!AD371-MIG_OUT!AD371</f>
        <v>0</v>
      </c>
      <c r="AC371" s="106">
        <f>+ALTAS!AF415-BAJAS!AE371+MIG_IN!AE371-MIG_OUT!AE371</f>
        <v>0</v>
      </c>
      <c r="AD371" s="112">
        <f t="shared" si="256"/>
        <v>0</v>
      </c>
      <c r="AE371" s="113">
        <f t="shared" si="257"/>
        <v>0</v>
      </c>
      <c r="AJ371" s="37"/>
      <c r="AK371" s="37"/>
      <c r="AL371" s="37"/>
      <c r="AM371" s="37"/>
      <c r="AN371" s="37"/>
      <c r="AO371" s="37"/>
      <c r="AP371" s="37"/>
      <c r="AQ371" s="37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55"/>
      <c r="BI371" s="56"/>
    </row>
    <row r="372" spans="1:61" ht="15" thickBot="1">
      <c r="A372" s="237"/>
      <c r="B372" s="226"/>
      <c r="C372" s="225"/>
      <c r="D372" s="13" t="s">
        <v>90</v>
      </c>
      <c r="E372" s="36"/>
      <c r="F372" s="36"/>
      <c r="G372" s="36"/>
      <c r="H372" s="36"/>
      <c r="I372" s="36"/>
      <c r="J372" s="36"/>
      <c r="K372" s="36"/>
      <c r="L372" s="36"/>
      <c r="M372" s="36" t="str">
        <f t="shared" ref="M372:AE372" si="258">+IFERROR(M368/M367,"")</f>
        <v/>
      </c>
      <c r="N372" s="36" t="str">
        <f t="shared" si="258"/>
        <v/>
      </c>
      <c r="O372" s="36" t="str">
        <f t="shared" si="258"/>
        <v/>
      </c>
      <c r="P372" s="36" t="str">
        <f t="shared" si="258"/>
        <v/>
      </c>
      <c r="Q372" s="36" t="str">
        <f t="shared" si="258"/>
        <v/>
      </c>
      <c r="R372" s="36" t="str">
        <f t="shared" si="258"/>
        <v/>
      </c>
      <c r="S372" s="36" t="str">
        <f t="shared" si="258"/>
        <v/>
      </c>
      <c r="T372" s="36" t="str">
        <f t="shared" si="258"/>
        <v/>
      </c>
      <c r="U372" s="36" t="str">
        <f t="shared" si="258"/>
        <v/>
      </c>
      <c r="V372" s="36" t="str">
        <f t="shared" si="258"/>
        <v/>
      </c>
      <c r="W372" s="36" t="str">
        <f t="shared" ref="W372" si="259">+IFERROR(W368/W367,"")</f>
        <v/>
      </c>
      <c r="X372" s="36" t="str">
        <f t="shared" si="258"/>
        <v/>
      </c>
      <c r="Y372" s="36" t="str">
        <f t="shared" si="258"/>
        <v/>
      </c>
      <c r="Z372" s="36" t="str">
        <f t="shared" si="258"/>
        <v/>
      </c>
      <c r="AA372" s="36" t="str">
        <f t="shared" si="258"/>
        <v/>
      </c>
      <c r="AB372" s="36" t="str">
        <f t="shared" si="258"/>
        <v/>
      </c>
      <c r="AC372" s="36" t="str">
        <f t="shared" ref="AC372" si="260">+IFERROR(AC368/AC367,"")</f>
        <v/>
      </c>
      <c r="AD372" s="57" t="str">
        <f t="shared" si="258"/>
        <v/>
      </c>
      <c r="AE372" s="58" t="str">
        <f t="shared" si="258"/>
        <v/>
      </c>
      <c r="AJ372" s="36"/>
      <c r="AK372" s="36"/>
      <c r="AL372" s="36"/>
      <c r="AM372" s="36"/>
      <c r="AN372" s="36"/>
      <c r="AO372" s="36"/>
      <c r="AP372" s="36"/>
      <c r="AQ372" s="36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57"/>
      <c r="BI372" s="58"/>
    </row>
    <row r="375" spans="1:61" ht="15" thickBot="1"/>
    <row r="376" spans="1:61" ht="14.4" customHeight="1">
      <c r="A376" s="238" t="s">
        <v>116</v>
      </c>
      <c r="B376" s="227" t="s">
        <v>34</v>
      </c>
      <c r="C376" s="228"/>
      <c r="D376" s="228"/>
      <c r="E376" s="32"/>
      <c r="F376" s="32"/>
      <c r="G376" s="32"/>
      <c r="H376" s="32"/>
      <c r="I376" s="32"/>
      <c r="J376" s="32"/>
      <c r="K376" s="32"/>
      <c r="L376" s="32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  <c r="AC376" s="114"/>
      <c r="AD376" s="115"/>
      <c r="AE376" s="116"/>
      <c r="AG376" s="124">
        <f>+SUMIF($M$1:$AB$1,"REAL",M376:AB376)</f>
        <v>0</v>
      </c>
    </row>
    <row r="377" spans="1:61">
      <c r="A377" s="238"/>
      <c r="B377" s="229" t="s">
        <v>89</v>
      </c>
      <c r="C377" s="230"/>
      <c r="D377" s="230"/>
      <c r="E377" s="16"/>
      <c r="F377" s="16"/>
      <c r="G377" s="16"/>
      <c r="H377" s="16"/>
      <c r="I377" s="16"/>
      <c r="J377" s="16"/>
      <c r="K377" s="16"/>
      <c r="L377" s="16"/>
      <c r="M377" s="16">
        <f t="shared" ref="M377" si="261">+M6-M99-M192-M285</f>
        <v>0</v>
      </c>
      <c r="N377" s="16" t="e">
        <f>+ALTAS!Q421-BAJAS!P377+MIG_IN!P377-MIG_OUT!P377</f>
        <v>#VALUE!</v>
      </c>
      <c r="O377" s="16" t="e">
        <f>+ALTAS!R421-BAJAS!Q377+MIG_IN!Q377-MIG_OUT!Q377</f>
        <v>#VALUE!</v>
      </c>
      <c r="P377" s="16" t="e">
        <f>+ALTAS!S421-BAJAS!R377+MIG_IN!R377-MIG_OUT!R377</f>
        <v>#VALUE!</v>
      </c>
      <c r="Q377" s="16" t="e">
        <f>+ALTAS!T421-BAJAS!S377+MIG_IN!S377-MIG_OUT!S377</f>
        <v>#VALUE!</v>
      </c>
      <c r="R377" s="16" t="e">
        <f>+ALTAS!U421-BAJAS!T377+MIG_IN!T377-MIG_OUT!T377</f>
        <v>#VALUE!</v>
      </c>
      <c r="S377" s="16" t="e">
        <f>+ALTAS!V421-BAJAS!U377+MIG_IN!U377-MIG_OUT!U377</f>
        <v>#VALUE!</v>
      </c>
      <c r="T377" s="16" t="e">
        <f>+ALTAS!W421-BAJAS!V377+MIG_IN!V377-MIG_OUT!V377</f>
        <v>#VALUE!</v>
      </c>
      <c r="U377" s="16" t="e">
        <f>+ALTAS!X421-BAJAS!W377+MIG_IN!W377-MIG_OUT!W377</f>
        <v>#VALUE!</v>
      </c>
      <c r="V377" s="16" t="e">
        <f>+ALTAS!Y421-BAJAS!X377+MIG_IN!X377-MIG_OUT!X377</f>
        <v>#VALUE!</v>
      </c>
      <c r="W377" s="16" t="e">
        <f>+ALTAS!Z421-BAJAS!Y377+MIG_IN!Y377-MIG_OUT!Y377</f>
        <v>#VALUE!</v>
      </c>
      <c r="X377" s="16" t="e">
        <f>+ALTAS!AA421-BAJAS!Z377+MIG_IN!Z377-MIG_OUT!Z377</f>
        <v>#VALUE!</v>
      </c>
      <c r="Y377" s="16" t="e">
        <f>+ALTAS!AB421-BAJAS!AA377+MIG_IN!AA377-MIG_OUT!AA377</f>
        <v>#VALUE!</v>
      </c>
      <c r="Z377" s="16" t="e">
        <f>+ALTAS!AC421-BAJAS!AB377+MIG_IN!AB377-MIG_OUT!AB377</f>
        <v>#VALUE!</v>
      </c>
      <c r="AA377" s="16" t="e">
        <f>+ALTAS!AD421-BAJAS!AC377+MIG_IN!AC377-MIG_OUT!AC377</f>
        <v>#VALUE!</v>
      </c>
      <c r="AB377" s="16" t="e">
        <f>+ALTAS!AE421-BAJAS!AD377+MIG_IN!AD377-MIG_OUT!AD377</f>
        <v>#VALUE!</v>
      </c>
      <c r="AC377" s="16" t="e">
        <f>+ALTAS!AF421-BAJAS!AE377+MIG_IN!AE377-MIG_OUT!AE377</f>
        <v>#VALUE!</v>
      </c>
      <c r="AD377" s="40" t="e">
        <f t="shared" ref="AD377:AD404" si="262">+SUM(E377:P377)</f>
        <v>#VALUE!</v>
      </c>
      <c r="AE377" s="41" t="e">
        <f t="shared" ref="AE377:AE404" si="263">+SUM(Q377:AB377)</f>
        <v>#VALUE!</v>
      </c>
    </row>
    <row r="378" spans="1:61">
      <c r="A378" s="238"/>
      <c r="B378" s="231" t="s">
        <v>91</v>
      </c>
      <c r="C378" s="232"/>
      <c r="D378" s="232"/>
      <c r="E378" s="33"/>
      <c r="F378" s="33"/>
      <c r="G378" s="33"/>
      <c r="H378" s="33"/>
      <c r="I378" s="33"/>
      <c r="J378" s="33"/>
      <c r="K378" s="33"/>
      <c r="L378" s="33"/>
      <c r="M378" s="117">
        <f t="shared" ref="M378" si="264">+M8-M101-M194-M287</f>
        <v>0</v>
      </c>
      <c r="N378" s="117">
        <f>+ALTAS!Q422-BAJAS!P378+MIG_IN!P378-MIG_OUT!P378</f>
        <v>0</v>
      </c>
      <c r="O378" s="117">
        <f>+ALTAS!R422-BAJAS!Q378+MIG_IN!Q378-MIG_OUT!Q378</f>
        <v>0</v>
      </c>
      <c r="P378" s="117">
        <f>+ALTAS!S422-BAJAS!R378+MIG_IN!R378-MIG_OUT!R378</f>
        <v>0</v>
      </c>
      <c r="Q378" s="117">
        <f>+ALTAS!T422-BAJAS!S378+MIG_IN!S378-MIG_OUT!S378</f>
        <v>0</v>
      </c>
      <c r="R378" s="117">
        <f>+ALTAS!U422-BAJAS!T378+MIG_IN!T378-MIG_OUT!T378</f>
        <v>0</v>
      </c>
      <c r="S378" s="117">
        <f>+ALTAS!V422-BAJAS!U378+MIG_IN!U378-MIG_OUT!U378</f>
        <v>0</v>
      </c>
      <c r="T378" s="117">
        <f>+ALTAS!W422-BAJAS!V378+MIG_IN!V378-MIG_OUT!V378</f>
        <v>0</v>
      </c>
      <c r="U378" s="117">
        <f>+ALTAS!X422-BAJAS!W378+MIG_IN!W378-MIG_OUT!W378</f>
        <v>0</v>
      </c>
      <c r="V378" s="117">
        <f>+ALTAS!Y422-BAJAS!X378+MIG_IN!X378-MIG_OUT!X378</f>
        <v>0</v>
      </c>
      <c r="W378" s="117">
        <f>+ALTAS!Z422-BAJAS!Y378+MIG_IN!Y378-MIG_OUT!Y378</f>
        <v>0</v>
      </c>
      <c r="X378" s="117">
        <f>+ALTAS!AA422-BAJAS!Z378+MIG_IN!Z378-MIG_OUT!Z378</f>
        <v>0</v>
      </c>
      <c r="Y378" s="117">
        <f>+ALTAS!AB422-BAJAS!AA378+MIG_IN!AA378-MIG_OUT!AA378</f>
        <v>0</v>
      </c>
      <c r="Z378" s="117">
        <f>+ALTAS!AC422-BAJAS!AB378+MIG_IN!AB378-MIG_OUT!AB378</f>
        <v>0</v>
      </c>
      <c r="AA378" s="117">
        <f>+ALTAS!AD422-BAJAS!AC378+MIG_IN!AC378-MIG_OUT!AC378</f>
        <v>0</v>
      </c>
      <c r="AB378" s="117">
        <f>+ALTAS!AE422-BAJAS!AD378+MIG_IN!AD378-MIG_OUT!AD378</f>
        <v>0</v>
      </c>
      <c r="AC378" s="117">
        <f>+ALTAS!AF422-BAJAS!AE378+MIG_IN!AE378-MIG_OUT!AE378</f>
        <v>0</v>
      </c>
      <c r="AD378" s="118">
        <f t="shared" si="262"/>
        <v>0</v>
      </c>
      <c r="AE378" s="119">
        <f t="shared" si="263"/>
        <v>0</v>
      </c>
      <c r="AG378" s="124">
        <f>+SUMIF($M$1:$AB$1,"REAL",M378:AB378)</f>
        <v>0</v>
      </c>
    </row>
    <row r="379" spans="1:61">
      <c r="A379" s="238"/>
      <c r="B379" s="233" t="s">
        <v>90</v>
      </c>
      <c r="C379" s="234"/>
      <c r="D379" s="230"/>
      <c r="E379" s="16"/>
      <c r="F379" s="16"/>
      <c r="G379" s="16"/>
      <c r="H379" s="16"/>
      <c r="I379" s="16"/>
      <c r="J379" s="16"/>
      <c r="K379" s="16"/>
      <c r="L379" s="16"/>
      <c r="M379" s="16">
        <f t="shared" ref="M379" si="265">+M9-M102-M195-M288</f>
        <v>0</v>
      </c>
      <c r="N379" s="16" t="e">
        <f>+ALTAS!Q423-BAJAS!P379+MIG_IN!P379-MIG_OUT!P379</f>
        <v>#VALUE!</v>
      </c>
      <c r="O379" s="16" t="e">
        <f>+ALTAS!R423-BAJAS!Q379+MIG_IN!Q379-MIG_OUT!Q379</f>
        <v>#VALUE!</v>
      </c>
      <c r="P379" s="16" t="e">
        <f>+ALTAS!S423-BAJAS!R379+MIG_IN!R379-MIG_OUT!R379</f>
        <v>#VALUE!</v>
      </c>
      <c r="Q379" s="16" t="e">
        <f>+ALTAS!T423-BAJAS!S379+MIG_IN!S379-MIG_OUT!S379</f>
        <v>#VALUE!</v>
      </c>
      <c r="R379" s="16" t="e">
        <f>+ALTAS!U423-BAJAS!T379+MIG_IN!T379-MIG_OUT!T379</f>
        <v>#VALUE!</v>
      </c>
      <c r="S379" s="16" t="e">
        <f>+ALTAS!V423-BAJAS!U379+MIG_IN!U379-MIG_OUT!U379</f>
        <v>#VALUE!</v>
      </c>
      <c r="T379" s="16" t="e">
        <f>+ALTAS!W423-BAJAS!V379+MIG_IN!V379-MIG_OUT!V379</f>
        <v>#VALUE!</v>
      </c>
      <c r="U379" s="16" t="e">
        <f>+ALTAS!X423-BAJAS!W379+MIG_IN!W379-MIG_OUT!W379</f>
        <v>#VALUE!</v>
      </c>
      <c r="V379" s="16" t="e">
        <f>+ALTAS!Y423-BAJAS!X379+MIG_IN!X379-MIG_OUT!X379</f>
        <v>#VALUE!</v>
      </c>
      <c r="W379" s="16" t="e">
        <f>+ALTAS!Z423-BAJAS!Y379+MIG_IN!Y379-MIG_OUT!Y379</f>
        <v>#VALUE!</v>
      </c>
      <c r="X379" s="16" t="e">
        <f>+ALTAS!AA423-BAJAS!Z379+MIG_IN!Z379-MIG_OUT!Z379</f>
        <v>#VALUE!</v>
      </c>
      <c r="Y379" s="16" t="e">
        <f>+ALTAS!AB423-BAJAS!AA379+MIG_IN!AA379-MIG_OUT!AA379</f>
        <v>#VALUE!</v>
      </c>
      <c r="Z379" s="16" t="e">
        <f>+ALTAS!AC423-BAJAS!AB379+MIG_IN!AB379-MIG_OUT!AB379</f>
        <v>#VALUE!</v>
      </c>
      <c r="AA379" s="16" t="e">
        <f>+ALTAS!AD423-BAJAS!AC379+MIG_IN!AC379-MIG_OUT!AC379</f>
        <v>#VALUE!</v>
      </c>
      <c r="AB379" s="16" t="e">
        <f>+ALTAS!AE423-BAJAS!AD379+MIG_IN!AD379-MIG_OUT!AD379</f>
        <v>#VALUE!</v>
      </c>
      <c r="AC379" s="16" t="e">
        <f>+ALTAS!AF423-BAJAS!AE379+MIG_IN!AE379-MIG_OUT!AE379</f>
        <v>#VALUE!</v>
      </c>
      <c r="AD379" s="40" t="e">
        <f t="shared" si="262"/>
        <v>#VALUE!</v>
      </c>
      <c r="AE379" s="41" t="e">
        <f t="shared" si="263"/>
        <v>#VALUE!</v>
      </c>
    </row>
    <row r="380" spans="1:61" ht="14.4" customHeight="1">
      <c r="A380" s="238"/>
      <c r="B380" s="222" t="s">
        <v>35</v>
      </c>
      <c r="C380" s="225" t="s">
        <v>48</v>
      </c>
      <c r="D380" s="10" t="s">
        <v>40</v>
      </c>
      <c r="E380" s="19"/>
      <c r="F380" s="19"/>
      <c r="G380" s="19"/>
      <c r="H380" s="19"/>
      <c r="I380" s="19"/>
      <c r="J380" s="19"/>
      <c r="K380" s="19"/>
      <c r="L380" s="19"/>
      <c r="M380" s="97">
        <f t="shared" ref="M380" si="266">+M10-M103-M196-M289</f>
        <v>0</v>
      </c>
      <c r="N380" s="97">
        <f>+ALTAS!Q424-BAJAS!P380+MIG_IN!P380-MIG_OUT!P380</f>
        <v>0</v>
      </c>
      <c r="O380" s="97">
        <f>+ALTAS!R424-BAJAS!Q380+MIG_IN!Q380-MIG_OUT!Q380</f>
        <v>0</v>
      </c>
      <c r="P380" s="97">
        <f>+ALTAS!S424-BAJAS!R380+MIG_IN!R380-MIG_OUT!R380</f>
        <v>0</v>
      </c>
      <c r="Q380" s="97">
        <f>+ALTAS!T424-BAJAS!S380+MIG_IN!S380-MIG_OUT!S380</f>
        <v>0</v>
      </c>
      <c r="R380" s="97">
        <f>+ALTAS!U424-BAJAS!T380+MIG_IN!T380-MIG_OUT!T380</f>
        <v>0</v>
      </c>
      <c r="S380" s="97">
        <f>+ALTAS!V424-BAJAS!U380+MIG_IN!U380-MIG_OUT!U380</f>
        <v>0</v>
      </c>
      <c r="T380" s="97">
        <f>+ALTAS!W424-BAJAS!V380+MIG_IN!V380-MIG_OUT!V380</f>
        <v>0</v>
      </c>
      <c r="U380" s="97">
        <f>+ALTAS!X424-BAJAS!W380+MIG_IN!W380-MIG_OUT!W380</f>
        <v>0</v>
      </c>
      <c r="V380" s="97">
        <f>+ALTAS!Y424-BAJAS!X380+MIG_IN!X380-MIG_OUT!X380</f>
        <v>0</v>
      </c>
      <c r="W380" s="97">
        <f>+ALTAS!Z424-BAJAS!Y380+MIG_IN!Y380-MIG_OUT!Y380</f>
        <v>0</v>
      </c>
      <c r="X380" s="97">
        <f>+ALTAS!AA424-BAJAS!Z380+MIG_IN!Z380-MIG_OUT!Z380</f>
        <v>0</v>
      </c>
      <c r="Y380" s="97">
        <f>+ALTAS!AB424-BAJAS!AA380+MIG_IN!AA380-MIG_OUT!AA380</f>
        <v>0</v>
      </c>
      <c r="Z380" s="97">
        <f>+ALTAS!AC424-BAJAS!AB380+MIG_IN!AB380-MIG_OUT!AB380</f>
        <v>0</v>
      </c>
      <c r="AA380" s="97">
        <f>+ALTAS!AD424-BAJAS!AC380+MIG_IN!AC380-MIG_OUT!AC380</f>
        <v>0</v>
      </c>
      <c r="AB380" s="97">
        <f>+ALTAS!AE424-BAJAS!AD380+MIG_IN!AD380-MIG_OUT!AD380</f>
        <v>0</v>
      </c>
      <c r="AC380" s="97">
        <f>+ALTAS!AF424-BAJAS!AE380+MIG_IN!AE380-MIG_OUT!AE380</f>
        <v>0</v>
      </c>
      <c r="AD380" s="100">
        <f t="shared" si="262"/>
        <v>0</v>
      </c>
      <c r="AE380" s="101">
        <f t="shared" si="263"/>
        <v>0</v>
      </c>
      <c r="AG380" s="124">
        <f>+SUMIF($M$1:$AB$1,"REAL",M380:AB380)</f>
        <v>0</v>
      </c>
    </row>
    <row r="381" spans="1:61">
      <c r="A381" s="238"/>
      <c r="B381" s="223"/>
      <c r="C381" s="225"/>
      <c r="D381" s="11" t="s">
        <v>88</v>
      </c>
      <c r="E381" s="34"/>
      <c r="F381" s="34"/>
      <c r="G381" s="34"/>
      <c r="H381" s="34"/>
      <c r="I381" s="34"/>
      <c r="J381" s="34"/>
      <c r="K381" s="34"/>
      <c r="L381" s="34"/>
      <c r="M381" s="98">
        <f t="shared" ref="M381" si="267">+M11-M104-M197-M290</f>
        <v>0</v>
      </c>
      <c r="N381" s="98">
        <f>+ALTAS!Q425-BAJAS!P381+MIG_IN!P381-MIG_OUT!P381</f>
        <v>0</v>
      </c>
      <c r="O381" s="98">
        <f>+ALTAS!R425-BAJAS!Q381+MIG_IN!Q381-MIG_OUT!Q381</f>
        <v>0</v>
      </c>
      <c r="P381" s="98">
        <f>+ALTAS!S425-BAJAS!R381+MIG_IN!R381-MIG_OUT!R381</f>
        <v>0</v>
      </c>
      <c r="Q381" s="98">
        <f>+ALTAS!T425-BAJAS!S381+MIG_IN!S381-MIG_OUT!S381</f>
        <v>0</v>
      </c>
      <c r="R381" s="98">
        <f>+ALTAS!U425-BAJAS!T381+MIG_IN!T381-MIG_OUT!T381</f>
        <v>0</v>
      </c>
      <c r="S381" s="98">
        <f>+ALTAS!V425-BAJAS!U381+MIG_IN!U381-MIG_OUT!U381</f>
        <v>0</v>
      </c>
      <c r="T381" s="98">
        <f>+ALTAS!W425-BAJAS!V381+MIG_IN!V381-MIG_OUT!V381</f>
        <v>0</v>
      </c>
      <c r="U381" s="98">
        <f>+ALTAS!X425-BAJAS!W381+MIG_IN!W381-MIG_OUT!W381</f>
        <v>0</v>
      </c>
      <c r="V381" s="98">
        <f>+ALTAS!Y425-BAJAS!X381+MIG_IN!X381-MIG_OUT!X381</f>
        <v>0</v>
      </c>
      <c r="W381" s="98">
        <f>+ALTAS!Z425-BAJAS!Y381+MIG_IN!Y381-MIG_OUT!Y381</f>
        <v>0</v>
      </c>
      <c r="X381" s="98">
        <f>+ALTAS!AA425-BAJAS!Z381+MIG_IN!Z381-MIG_OUT!Z381</f>
        <v>0</v>
      </c>
      <c r="Y381" s="98">
        <f>+ALTAS!AB425-BAJAS!AA381+MIG_IN!AA381-MIG_OUT!AA381</f>
        <v>0</v>
      </c>
      <c r="Z381" s="98">
        <f>+ALTAS!AC425-BAJAS!AB381+MIG_IN!AB381-MIG_OUT!AB381</f>
        <v>0</v>
      </c>
      <c r="AA381" s="98">
        <f>+ALTAS!AD425-BAJAS!AC381+MIG_IN!AC381-MIG_OUT!AC381</f>
        <v>0</v>
      </c>
      <c r="AB381" s="98">
        <f>+ALTAS!AE425-BAJAS!AD381+MIG_IN!AD381-MIG_OUT!AD381</f>
        <v>0</v>
      </c>
      <c r="AC381" s="98">
        <f>+ALTAS!AF425-BAJAS!AE381+MIG_IN!AE381-MIG_OUT!AE381</f>
        <v>0</v>
      </c>
      <c r="AD381" s="102">
        <f t="shared" si="262"/>
        <v>0</v>
      </c>
      <c r="AE381" s="103">
        <f t="shared" si="263"/>
        <v>0</v>
      </c>
      <c r="AG381" s="124">
        <f>+SUMIF($M$1:$AB$1,"REAL",M381:AB381)</f>
        <v>0</v>
      </c>
    </row>
    <row r="382" spans="1:61">
      <c r="A382" s="238"/>
      <c r="B382" s="223"/>
      <c r="C382" s="225"/>
      <c r="D382" s="12" t="s">
        <v>76</v>
      </c>
      <c r="E382" s="35"/>
      <c r="F382" s="35"/>
      <c r="G382" s="35"/>
      <c r="H382" s="35"/>
      <c r="I382" s="35"/>
      <c r="J382" s="35"/>
      <c r="K382" s="35"/>
      <c r="L382" s="35"/>
      <c r="M382" s="99">
        <f t="shared" ref="M382" si="268">+M12-M105-M198-M291</f>
        <v>0</v>
      </c>
      <c r="N382" s="99">
        <f>+ALTAS!Q426-BAJAS!P382+MIG_IN!P382-MIG_OUT!P382</f>
        <v>0</v>
      </c>
      <c r="O382" s="99">
        <f>+ALTAS!R426-BAJAS!Q382+MIG_IN!Q382-MIG_OUT!Q382</f>
        <v>0</v>
      </c>
      <c r="P382" s="99">
        <f>+ALTAS!S426-BAJAS!R382+MIG_IN!R382-MIG_OUT!R382</f>
        <v>0</v>
      </c>
      <c r="Q382" s="99">
        <f>+ALTAS!T426-BAJAS!S382+MIG_IN!S382-MIG_OUT!S382</f>
        <v>0</v>
      </c>
      <c r="R382" s="99">
        <f>+ALTAS!U426-BAJAS!T382+MIG_IN!T382-MIG_OUT!T382</f>
        <v>0</v>
      </c>
      <c r="S382" s="99">
        <f>+ALTAS!V426-BAJAS!U382+MIG_IN!U382-MIG_OUT!U382</f>
        <v>0</v>
      </c>
      <c r="T382" s="99">
        <f>+ALTAS!W426-BAJAS!V382+MIG_IN!V382-MIG_OUT!V382</f>
        <v>0</v>
      </c>
      <c r="U382" s="99">
        <f>+ALTAS!X426-BAJAS!W382+MIG_IN!W382-MIG_OUT!W382</f>
        <v>0</v>
      </c>
      <c r="V382" s="99">
        <f>+ALTAS!Y426-BAJAS!X382+MIG_IN!X382-MIG_OUT!X382</f>
        <v>0</v>
      </c>
      <c r="W382" s="99">
        <f>+ALTAS!Z426-BAJAS!Y382+MIG_IN!Y382-MIG_OUT!Y382</f>
        <v>0</v>
      </c>
      <c r="X382" s="99">
        <f>+ALTAS!AA426-BAJAS!Z382+MIG_IN!Z382-MIG_OUT!Z382</f>
        <v>0</v>
      </c>
      <c r="Y382" s="99">
        <f>+ALTAS!AB426-BAJAS!AA382+MIG_IN!AA382-MIG_OUT!AA382</f>
        <v>0</v>
      </c>
      <c r="Z382" s="99">
        <f>+ALTAS!AC426-BAJAS!AB382+MIG_IN!AB382-MIG_OUT!AB382</f>
        <v>0</v>
      </c>
      <c r="AA382" s="99">
        <f>+ALTAS!AD426-BAJAS!AC382+MIG_IN!AC382-MIG_OUT!AC382</f>
        <v>0</v>
      </c>
      <c r="AB382" s="99">
        <f>+ALTAS!AE426-BAJAS!AD382+MIG_IN!AD382-MIG_OUT!AD382</f>
        <v>0</v>
      </c>
      <c r="AC382" s="99">
        <f>+ALTAS!AF426-BAJAS!AE382+MIG_IN!AE382-MIG_OUT!AE382</f>
        <v>0</v>
      </c>
      <c r="AD382" s="104">
        <f t="shared" si="262"/>
        <v>0</v>
      </c>
      <c r="AE382" s="105">
        <f t="shared" si="263"/>
        <v>0</v>
      </c>
    </row>
    <row r="383" spans="1:61">
      <c r="A383" s="238"/>
      <c r="B383" s="223"/>
      <c r="C383" s="225"/>
      <c r="D383" s="12" t="s">
        <v>55</v>
      </c>
      <c r="E383" s="35"/>
      <c r="F383" s="35"/>
      <c r="G383" s="35"/>
      <c r="H383" s="35"/>
      <c r="I383" s="35"/>
      <c r="J383" s="35"/>
      <c r="K383" s="35"/>
      <c r="L383" s="35"/>
      <c r="M383" s="99">
        <f t="shared" ref="M383" si="269">+M13-M106-M199-M292</f>
        <v>0</v>
      </c>
      <c r="N383" s="99">
        <f>+ALTAS!Q427-BAJAS!P383+MIG_IN!P383-MIG_OUT!P383</f>
        <v>0</v>
      </c>
      <c r="O383" s="99">
        <f>+ALTAS!R427-BAJAS!Q383+MIG_IN!Q383-MIG_OUT!Q383</f>
        <v>0</v>
      </c>
      <c r="P383" s="99">
        <f>+ALTAS!S427-BAJAS!R383+MIG_IN!R383-MIG_OUT!R383</f>
        <v>0</v>
      </c>
      <c r="Q383" s="99">
        <f>+ALTAS!T427-BAJAS!S383+MIG_IN!S383-MIG_OUT!S383</f>
        <v>0</v>
      </c>
      <c r="R383" s="99">
        <f>+ALTAS!U427-BAJAS!T383+MIG_IN!T383-MIG_OUT!T383</f>
        <v>0</v>
      </c>
      <c r="S383" s="99">
        <f>+ALTAS!V427-BAJAS!U383+MIG_IN!U383-MIG_OUT!U383</f>
        <v>0</v>
      </c>
      <c r="T383" s="99">
        <f>+ALTAS!W427-BAJAS!V383+MIG_IN!V383-MIG_OUT!V383</f>
        <v>0</v>
      </c>
      <c r="U383" s="99">
        <f>+ALTAS!X427-BAJAS!W383+MIG_IN!W383-MIG_OUT!W383</f>
        <v>0</v>
      </c>
      <c r="V383" s="99">
        <f>+ALTAS!Y427-BAJAS!X383+MIG_IN!X383-MIG_OUT!X383</f>
        <v>0</v>
      </c>
      <c r="W383" s="99">
        <f>+ALTAS!Z427-BAJAS!Y383+MIG_IN!Y383-MIG_OUT!Y383</f>
        <v>0</v>
      </c>
      <c r="X383" s="99">
        <f>+ALTAS!AA427-BAJAS!Z383+MIG_IN!Z383-MIG_OUT!Z383</f>
        <v>0</v>
      </c>
      <c r="Y383" s="99">
        <f>+ALTAS!AB427-BAJAS!AA383+MIG_IN!AA383-MIG_OUT!AA383</f>
        <v>0</v>
      </c>
      <c r="Z383" s="99">
        <f>+ALTAS!AC427-BAJAS!AB383+MIG_IN!AB383-MIG_OUT!AB383</f>
        <v>0</v>
      </c>
      <c r="AA383" s="99">
        <f>+ALTAS!AD427-BAJAS!AC383+MIG_IN!AC383-MIG_OUT!AC383</f>
        <v>0</v>
      </c>
      <c r="AB383" s="99">
        <f>+ALTAS!AE427-BAJAS!AD383+MIG_IN!AD383-MIG_OUT!AD383</f>
        <v>0</v>
      </c>
      <c r="AC383" s="99">
        <f>+ALTAS!AF427-BAJAS!AE383+MIG_IN!AE383-MIG_OUT!AE383</f>
        <v>0</v>
      </c>
      <c r="AD383" s="104">
        <f t="shared" si="262"/>
        <v>0</v>
      </c>
      <c r="AE383" s="105">
        <f t="shared" si="263"/>
        <v>0</v>
      </c>
    </row>
    <row r="384" spans="1:61">
      <c r="A384" s="238"/>
      <c r="B384" s="223"/>
      <c r="C384" s="225"/>
      <c r="D384" s="12" t="s">
        <v>56</v>
      </c>
      <c r="E384" s="35"/>
      <c r="F384" s="35"/>
      <c r="G384" s="35"/>
      <c r="H384" s="35"/>
      <c r="I384" s="35"/>
      <c r="J384" s="35"/>
      <c r="K384" s="35"/>
      <c r="L384" s="35"/>
      <c r="M384" s="99">
        <f t="shared" ref="M384" si="270">+M14-M107-M200-M293</f>
        <v>0</v>
      </c>
      <c r="N384" s="99">
        <f>+ALTAS!Q428-BAJAS!P384+MIG_IN!P384-MIG_OUT!P384</f>
        <v>0</v>
      </c>
      <c r="O384" s="99">
        <f>+ALTAS!R428-BAJAS!Q384+MIG_IN!Q384-MIG_OUT!Q384</f>
        <v>0</v>
      </c>
      <c r="P384" s="99">
        <f>+ALTAS!S428-BAJAS!R384+MIG_IN!R384-MIG_OUT!R384</f>
        <v>0</v>
      </c>
      <c r="Q384" s="99">
        <f>+ALTAS!T428-BAJAS!S384+MIG_IN!S384-MIG_OUT!S384</f>
        <v>0</v>
      </c>
      <c r="R384" s="99">
        <f>+ALTAS!U428-BAJAS!T384+MIG_IN!T384-MIG_OUT!T384</f>
        <v>0</v>
      </c>
      <c r="S384" s="99">
        <f>+ALTAS!V428-BAJAS!U384+MIG_IN!U384-MIG_OUT!U384</f>
        <v>0</v>
      </c>
      <c r="T384" s="99">
        <f>+ALTAS!W428-BAJAS!V384+MIG_IN!V384-MIG_OUT!V384</f>
        <v>0</v>
      </c>
      <c r="U384" s="99">
        <f>+ALTAS!X428-BAJAS!W384+MIG_IN!W384-MIG_OUT!W384</f>
        <v>0</v>
      </c>
      <c r="V384" s="99">
        <f>+ALTAS!Y428-BAJAS!X384+MIG_IN!X384-MIG_OUT!X384</f>
        <v>0</v>
      </c>
      <c r="W384" s="99">
        <f>+ALTAS!Z428-BAJAS!Y384+MIG_IN!Y384-MIG_OUT!Y384</f>
        <v>0</v>
      </c>
      <c r="X384" s="99">
        <f>+ALTAS!AA428-BAJAS!Z384+MIG_IN!Z384-MIG_OUT!Z384</f>
        <v>0</v>
      </c>
      <c r="Y384" s="99">
        <f>+ALTAS!AB428-BAJAS!AA384+MIG_IN!AA384-MIG_OUT!AA384</f>
        <v>0</v>
      </c>
      <c r="Z384" s="99">
        <f>+ALTAS!AC428-BAJAS!AB384+MIG_IN!AB384-MIG_OUT!AB384</f>
        <v>0</v>
      </c>
      <c r="AA384" s="99">
        <f>+ALTAS!AD428-BAJAS!AC384+MIG_IN!AC384-MIG_OUT!AC384</f>
        <v>0</v>
      </c>
      <c r="AB384" s="99">
        <f>+ALTAS!AE428-BAJAS!AD384+MIG_IN!AD384-MIG_OUT!AD384</f>
        <v>0</v>
      </c>
      <c r="AC384" s="99">
        <f>+ALTAS!AF428-BAJAS!AE384+MIG_IN!AE384-MIG_OUT!AE384</f>
        <v>0</v>
      </c>
      <c r="AD384" s="104">
        <f t="shared" si="262"/>
        <v>0</v>
      </c>
      <c r="AE384" s="105">
        <f t="shared" si="263"/>
        <v>0</v>
      </c>
    </row>
    <row r="385" spans="1:33">
      <c r="A385" s="238"/>
      <c r="B385" s="223"/>
      <c r="C385" s="225"/>
      <c r="D385" s="12" t="s">
        <v>57</v>
      </c>
      <c r="E385" s="35"/>
      <c r="F385" s="35"/>
      <c r="G385" s="35"/>
      <c r="H385" s="35"/>
      <c r="I385" s="35"/>
      <c r="J385" s="35"/>
      <c r="K385" s="35"/>
      <c r="L385" s="35"/>
      <c r="M385" s="99">
        <f t="shared" ref="M385" si="271">+M15-M108-M201-M294</f>
        <v>0</v>
      </c>
      <c r="N385" s="99">
        <f>+ALTAS!Q429-BAJAS!P385+MIG_IN!P385-MIG_OUT!P385</f>
        <v>0</v>
      </c>
      <c r="O385" s="99">
        <f>+ALTAS!R429-BAJAS!Q385+MIG_IN!Q385-MIG_OUT!Q385</f>
        <v>0</v>
      </c>
      <c r="P385" s="99">
        <f>+ALTAS!S429-BAJAS!R385+MIG_IN!R385-MIG_OUT!R385</f>
        <v>0</v>
      </c>
      <c r="Q385" s="99">
        <f>+ALTAS!T429-BAJAS!S385+MIG_IN!S385-MIG_OUT!S385</f>
        <v>0</v>
      </c>
      <c r="R385" s="99">
        <f>+ALTAS!U429-BAJAS!T385+MIG_IN!T385-MIG_OUT!T385</f>
        <v>0</v>
      </c>
      <c r="S385" s="99">
        <f>+ALTAS!V429-BAJAS!U385+MIG_IN!U385-MIG_OUT!U385</f>
        <v>0</v>
      </c>
      <c r="T385" s="99">
        <f>+ALTAS!W429-BAJAS!V385+MIG_IN!V385-MIG_OUT!V385</f>
        <v>0</v>
      </c>
      <c r="U385" s="99">
        <f>+ALTAS!X429-BAJAS!W385+MIG_IN!W385-MIG_OUT!W385</f>
        <v>0</v>
      </c>
      <c r="V385" s="99">
        <f>+ALTAS!Y429-BAJAS!X385+MIG_IN!X385-MIG_OUT!X385</f>
        <v>0</v>
      </c>
      <c r="W385" s="99">
        <f>+ALTAS!Z429-BAJAS!Y385+MIG_IN!Y385-MIG_OUT!Y385</f>
        <v>0</v>
      </c>
      <c r="X385" s="99">
        <f>+ALTAS!AA429-BAJAS!Z385+MIG_IN!Z385-MIG_OUT!Z385</f>
        <v>0</v>
      </c>
      <c r="Y385" s="99">
        <f>+ALTAS!AB429-BAJAS!AA385+MIG_IN!AA385-MIG_OUT!AA385</f>
        <v>0</v>
      </c>
      <c r="Z385" s="99">
        <f>+ALTAS!AC429-BAJAS!AB385+MIG_IN!AB385-MIG_OUT!AB385</f>
        <v>0</v>
      </c>
      <c r="AA385" s="99">
        <f>+ALTAS!AD429-BAJAS!AC385+MIG_IN!AC385-MIG_OUT!AC385</f>
        <v>0</v>
      </c>
      <c r="AB385" s="99">
        <f>+ALTAS!AE429-BAJAS!AD385+MIG_IN!AD385-MIG_OUT!AD385</f>
        <v>0</v>
      </c>
      <c r="AC385" s="99">
        <f>+ALTAS!AF429-BAJAS!AE385+MIG_IN!AE385-MIG_OUT!AE385</f>
        <v>0</v>
      </c>
      <c r="AD385" s="104">
        <f t="shared" si="262"/>
        <v>0</v>
      </c>
      <c r="AE385" s="105">
        <f t="shared" si="263"/>
        <v>0</v>
      </c>
    </row>
    <row r="386" spans="1:33">
      <c r="A386" s="238"/>
      <c r="B386" s="223"/>
      <c r="C386" s="225"/>
      <c r="D386" s="12" t="s">
        <v>75</v>
      </c>
      <c r="E386" s="35"/>
      <c r="F386" s="35"/>
      <c r="G386" s="35"/>
      <c r="H386" s="35"/>
      <c r="I386" s="35"/>
      <c r="J386" s="35"/>
      <c r="K386" s="35"/>
      <c r="L386" s="35"/>
      <c r="M386" s="99">
        <f t="shared" ref="M386" si="272">+M19-M112-M205-M298</f>
        <v>0</v>
      </c>
      <c r="N386" s="99">
        <f>+ALTAS!Q431-BAJAS!P386+MIG_IN!P386-MIG_OUT!P386</f>
        <v>0</v>
      </c>
      <c r="O386" s="99">
        <f>+ALTAS!R431-BAJAS!Q386+MIG_IN!Q386-MIG_OUT!Q386</f>
        <v>0</v>
      </c>
      <c r="P386" s="99">
        <f>+ALTAS!S431-BAJAS!R386+MIG_IN!R386-MIG_OUT!R386</f>
        <v>0</v>
      </c>
      <c r="Q386" s="99">
        <f>+ALTAS!T431-BAJAS!S386+MIG_IN!S386-MIG_OUT!S386</f>
        <v>0</v>
      </c>
      <c r="R386" s="99">
        <f>+ALTAS!U431-BAJAS!T386+MIG_IN!T386-MIG_OUT!T386</f>
        <v>0</v>
      </c>
      <c r="S386" s="99">
        <f>+ALTAS!V431-BAJAS!U386+MIG_IN!U386-MIG_OUT!U386</f>
        <v>0</v>
      </c>
      <c r="T386" s="99">
        <f>+ALTAS!W431-BAJAS!V386+MIG_IN!V386-MIG_OUT!V386</f>
        <v>0</v>
      </c>
      <c r="U386" s="99">
        <f>+ALTAS!X431-BAJAS!W386+MIG_IN!W386-MIG_OUT!W386</f>
        <v>0</v>
      </c>
      <c r="V386" s="99">
        <f>+ALTAS!Y431-BAJAS!X386+MIG_IN!X386-MIG_OUT!X386</f>
        <v>0</v>
      </c>
      <c r="W386" s="99">
        <f>+ALTAS!Z431-BAJAS!Y386+MIG_IN!Y386-MIG_OUT!Y386</f>
        <v>0</v>
      </c>
      <c r="X386" s="99">
        <f>+ALTAS!AA431-BAJAS!Z386+MIG_IN!Z386-MIG_OUT!Z386</f>
        <v>0</v>
      </c>
      <c r="Y386" s="99">
        <f>+ALTAS!AB431-BAJAS!AA386+MIG_IN!AA386-MIG_OUT!AA386</f>
        <v>0</v>
      </c>
      <c r="Z386" s="99">
        <f>+ALTAS!AC431-BAJAS!AB386+MIG_IN!AB386-MIG_OUT!AB386</f>
        <v>0</v>
      </c>
      <c r="AA386" s="99">
        <f>+ALTAS!AD431-BAJAS!AC386+MIG_IN!AC386-MIG_OUT!AC386</f>
        <v>0</v>
      </c>
      <c r="AB386" s="99">
        <f>+ALTAS!AE431-BAJAS!AD386+MIG_IN!AD386-MIG_OUT!AD386</f>
        <v>0</v>
      </c>
      <c r="AC386" s="99">
        <f>+ALTAS!AF431-BAJAS!AE386+MIG_IN!AE386-MIG_OUT!AE386</f>
        <v>0</v>
      </c>
      <c r="AD386" s="104">
        <f t="shared" si="262"/>
        <v>0</v>
      </c>
      <c r="AE386" s="105">
        <f t="shared" si="263"/>
        <v>0</v>
      </c>
    </row>
    <row r="387" spans="1:33">
      <c r="A387" s="238"/>
      <c r="B387" s="223"/>
      <c r="C387" s="225"/>
      <c r="D387" s="12" t="s">
        <v>78</v>
      </c>
      <c r="E387" s="35"/>
      <c r="F387" s="35"/>
      <c r="G387" s="35"/>
      <c r="H387" s="35"/>
      <c r="I387" s="35"/>
      <c r="J387" s="35"/>
      <c r="K387" s="35"/>
      <c r="L387" s="35"/>
      <c r="M387" s="99">
        <f t="shared" ref="M387" si="273">+M20-M113-M206-M299</f>
        <v>0</v>
      </c>
      <c r="N387" s="99">
        <f>+ALTAS!Q432-BAJAS!P387+MIG_IN!P387-MIG_OUT!P387</f>
        <v>0</v>
      </c>
      <c r="O387" s="99">
        <f>+ALTAS!R432-BAJAS!Q387+MIG_IN!Q387-MIG_OUT!Q387</f>
        <v>0</v>
      </c>
      <c r="P387" s="99">
        <f>+ALTAS!S432-BAJAS!R387+MIG_IN!R387-MIG_OUT!R387</f>
        <v>0</v>
      </c>
      <c r="Q387" s="99">
        <f>+ALTAS!T432-BAJAS!S387+MIG_IN!S387-MIG_OUT!S387</f>
        <v>0</v>
      </c>
      <c r="R387" s="99">
        <f>+ALTAS!U432-BAJAS!T387+MIG_IN!T387-MIG_OUT!T387</f>
        <v>0</v>
      </c>
      <c r="S387" s="99">
        <f>+ALTAS!V432-BAJAS!U387+MIG_IN!U387-MIG_OUT!U387</f>
        <v>0</v>
      </c>
      <c r="T387" s="99">
        <f>+ALTAS!W432-BAJAS!V387+MIG_IN!V387-MIG_OUT!V387</f>
        <v>0</v>
      </c>
      <c r="U387" s="99">
        <f>+ALTAS!X432-BAJAS!W387+MIG_IN!W387-MIG_OUT!W387</f>
        <v>0</v>
      </c>
      <c r="V387" s="99">
        <f>+ALTAS!Y432-BAJAS!X387+MIG_IN!X387-MIG_OUT!X387</f>
        <v>0</v>
      </c>
      <c r="W387" s="99">
        <f>+ALTAS!Z432-BAJAS!Y387+MIG_IN!Y387-MIG_OUT!Y387</f>
        <v>0</v>
      </c>
      <c r="X387" s="99">
        <f>+ALTAS!AA432-BAJAS!Z387+MIG_IN!Z387-MIG_OUT!Z387</f>
        <v>0</v>
      </c>
      <c r="Y387" s="99">
        <f>+ALTAS!AB432-BAJAS!AA387+MIG_IN!AA387-MIG_OUT!AA387</f>
        <v>0</v>
      </c>
      <c r="Z387" s="99">
        <f>+ALTAS!AC432-BAJAS!AB387+MIG_IN!AB387-MIG_OUT!AB387</f>
        <v>0</v>
      </c>
      <c r="AA387" s="99">
        <f>+ALTAS!AD432-BAJAS!AC387+MIG_IN!AC387-MIG_OUT!AC387</f>
        <v>0</v>
      </c>
      <c r="AB387" s="99">
        <f>+ALTAS!AE432-BAJAS!AD387+MIG_IN!AD387-MIG_OUT!AD387</f>
        <v>0</v>
      </c>
      <c r="AC387" s="99">
        <f>+ALTAS!AF432-BAJAS!AE387+MIG_IN!AE387-MIG_OUT!AE387</f>
        <v>0</v>
      </c>
      <c r="AD387" s="104">
        <f t="shared" si="262"/>
        <v>0</v>
      </c>
      <c r="AE387" s="105">
        <f t="shared" si="263"/>
        <v>0</v>
      </c>
    </row>
    <row r="388" spans="1:33">
      <c r="A388" s="238"/>
      <c r="B388" s="223"/>
      <c r="C388" s="225"/>
      <c r="D388" s="12" t="s">
        <v>95</v>
      </c>
      <c r="E388" s="35"/>
      <c r="F388" s="35"/>
      <c r="G388" s="35"/>
      <c r="H388" s="35"/>
      <c r="I388" s="35"/>
      <c r="J388" s="35"/>
      <c r="K388" s="35"/>
      <c r="L388" s="35"/>
      <c r="M388" s="99">
        <f t="shared" ref="M388" si="274">+M21-M114-M207-M300</f>
        <v>0</v>
      </c>
      <c r="N388" s="99">
        <f>+ALTAS!Q433-BAJAS!P388+MIG_IN!P388-MIG_OUT!P388</f>
        <v>0</v>
      </c>
      <c r="O388" s="99">
        <f>+ALTAS!R433-BAJAS!Q388+MIG_IN!Q388-MIG_OUT!Q388</f>
        <v>0</v>
      </c>
      <c r="P388" s="99">
        <f>+ALTAS!S433-BAJAS!R388+MIG_IN!R388-MIG_OUT!R388</f>
        <v>0</v>
      </c>
      <c r="Q388" s="99">
        <f>+ALTAS!T433-BAJAS!S388+MIG_IN!S388-MIG_OUT!S388</f>
        <v>0</v>
      </c>
      <c r="R388" s="99">
        <f>+ALTAS!U433-BAJAS!T388+MIG_IN!T388-MIG_OUT!T388</f>
        <v>0</v>
      </c>
      <c r="S388" s="99">
        <f>+ALTAS!V433-BAJAS!U388+MIG_IN!U388-MIG_OUT!U388</f>
        <v>0</v>
      </c>
      <c r="T388" s="99">
        <f>+ALTAS!W433-BAJAS!V388+MIG_IN!V388-MIG_OUT!V388</f>
        <v>0</v>
      </c>
      <c r="U388" s="99">
        <f>+ALTAS!X433-BAJAS!W388+MIG_IN!W388-MIG_OUT!W388</f>
        <v>0</v>
      </c>
      <c r="V388" s="99">
        <f>+ALTAS!Y433-BAJAS!X388+MIG_IN!X388-MIG_OUT!X388</f>
        <v>0</v>
      </c>
      <c r="W388" s="99">
        <f>+ALTAS!Z433-BAJAS!Y388+MIG_IN!Y388-MIG_OUT!Y388</f>
        <v>0</v>
      </c>
      <c r="X388" s="99">
        <f>+ALTAS!AA433-BAJAS!Z388+MIG_IN!Z388-MIG_OUT!Z388</f>
        <v>0</v>
      </c>
      <c r="Y388" s="99">
        <f>+ALTAS!AB433-BAJAS!AA388+MIG_IN!AA388-MIG_OUT!AA388</f>
        <v>0</v>
      </c>
      <c r="Z388" s="99">
        <f>+ALTAS!AC433-BAJAS!AB388+MIG_IN!AB388-MIG_OUT!AB388</f>
        <v>0</v>
      </c>
      <c r="AA388" s="99">
        <f>+ALTAS!AD433-BAJAS!AC388+MIG_IN!AC388-MIG_OUT!AC388</f>
        <v>0</v>
      </c>
      <c r="AB388" s="99">
        <f>+ALTAS!AE433-BAJAS!AD388+MIG_IN!AD388-MIG_OUT!AD388</f>
        <v>0</v>
      </c>
      <c r="AC388" s="99">
        <f>+ALTAS!AF433-BAJAS!AE388+MIG_IN!AE388-MIG_OUT!AE388</f>
        <v>0</v>
      </c>
      <c r="AD388" s="104">
        <f t="shared" si="262"/>
        <v>0</v>
      </c>
      <c r="AE388" s="105">
        <f t="shared" si="263"/>
        <v>0</v>
      </c>
    </row>
    <row r="389" spans="1:33">
      <c r="A389" s="238"/>
      <c r="B389" s="223"/>
      <c r="C389" s="225"/>
      <c r="D389" s="12" t="s">
        <v>96</v>
      </c>
      <c r="E389" s="35"/>
      <c r="F389" s="35"/>
      <c r="G389" s="35"/>
      <c r="H389" s="35"/>
      <c r="I389" s="35"/>
      <c r="J389" s="35"/>
      <c r="K389" s="35"/>
      <c r="L389" s="35"/>
      <c r="M389" s="99" t="e">
        <f t="shared" ref="M389" si="275">+M22-M115-M208-M301</f>
        <v>#VALUE!</v>
      </c>
      <c r="N389" s="99">
        <f>+ALTAS!Q434-BAJAS!P389+MIG_IN!P389-MIG_OUT!P389</f>
        <v>0</v>
      </c>
      <c r="O389" s="99">
        <f>+ALTAS!R434-BAJAS!Q389+MIG_IN!Q389-MIG_OUT!Q389</f>
        <v>0</v>
      </c>
      <c r="P389" s="99">
        <f>+ALTAS!S434-BAJAS!R389+MIG_IN!R389-MIG_OUT!R389</f>
        <v>0</v>
      </c>
      <c r="Q389" s="99">
        <f>+ALTAS!T434-BAJAS!S389+MIG_IN!S389-MIG_OUT!S389</f>
        <v>0</v>
      </c>
      <c r="R389" s="99">
        <f>+ALTAS!U434-BAJAS!T389+MIG_IN!T389-MIG_OUT!T389</f>
        <v>0</v>
      </c>
      <c r="S389" s="99">
        <f>+ALTAS!V434-BAJAS!U389+MIG_IN!U389-MIG_OUT!U389</f>
        <v>0</v>
      </c>
      <c r="T389" s="99">
        <f>+ALTAS!W434-BAJAS!V389+MIG_IN!V389-MIG_OUT!V389</f>
        <v>0</v>
      </c>
      <c r="U389" s="99">
        <f>+ALTAS!X434-BAJAS!W389+MIG_IN!W389-MIG_OUT!W389</f>
        <v>0</v>
      </c>
      <c r="V389" s="99">
        <f>+ALTAS!Y434-BAJAS!X389+MIG_IN!X389-MIG_OUT!X389</f>
        <v>0</v>
      </c>
      <c r="W389" s="99">
        <f>+ALTAS!Z434-BAJAS!Y389+MIG_IN!Y389-MIG_OUT!Y389</f>
        <v>0</v>
      </c>
      <c r="X389" s="99">
        <f>+ALTAS!AA434-BAJAS!Z389+MIG_IN!Z389-MIG_OUT!Z389</f>
        <v>0</v>
      </c>
      <c r="Y389" s="99">
        <f>+ALTAS!AB434-BAJAS!AA389+MIG_IN!AA389-MIG_OUT!AA389</f>
        <v>0</v>
      </c>
      <c r="Z389" s="99">
        <f>+ALTAS!AC434-BAJAS!AB389+MIG_IN!AB389-MIG_OUT!AB389</f>
        <v>0</v>
      </c>
      <c r="AA389" s="99">
        <f>+ALTAS!AD434-BAJAS!AC389+MIG_IN!AC389-MIG_OUT!AC389</f>
        <v>0</v>
      </c>
      <c r="AB389" s="99">
        <f>+ALTAS!AE434-BAJAS!AD389+MIG_IN!AD389-MIG_OUT!AD389</f>
        <v>0</v>
      </c>
      <c r="AC389" s="99">
        <f>+ALTAS!AF434-BAJAS!AE389+MIG_IN!AE389-MIG_OUT!AE389</f>
        <v>0</v>
      </c>
      <c r="AD389" s="104" t="e">
        <f t="shared" si="262"/>
        <v>#VALUE!</v>
      </c>
      <c r="AE389" s="105">
        <f t="shared" si="263"/>
        <v>0</v>
      </c>
    </row>
    <row r="390" spans="1:33">
      <c r="A390" s="238"/>
      <c r="B390" s="223"/>
      <c r="C390" s="225"/>
      <c r="D390" s="13" t="s">
        <v>90</v>
      </c>
      <c r="E390" s="36"/>
      <c r="F390" s="36"/>
      <c r="G390" s="36"/>
      <c r="H390" s="36"/>
      <c r="I390" s="36"/>
      <c r="J390" s="36"/>
      <c r="K390" s="36"/>
      <c r="L390" s="36"/>
      <c r="M390" s="36">
        <f t="shared" ref="M390" si="276">+M23-M116-M209-M302</f>
        <v>0</v>
      </c>
      <c r="N390" s="36" t="e">
        <f>+ALTAS!Q435-BAJAS!P390+MIG_IN!P390-MIG_OUT!P390</f>
        <v>#VALUE!</v>
      </c>
      <c r="O390" s="36" t="e">
        <f>+ALTAS!R435-BAJAS!Q390+MIG_IN!Q390-MIG_OUT!Q390</f>
        <v>#VALUE!</v>
      </c>
      <c r="P390" s="36" t="e">
        <f>+ALTAS!S435-BAJAS!R390+MIG_IN!R390-MIG_OUT!R390</f>
        <v>#VALUE!</v>
      </c>
      <c r="Q390" s="36" t="e">
        <f>+ALTAS!T435-BAJAS!S390+MIG_IN!S390-MIG_OUT!S390</f>
        <v>#VALUE!</v>
      </c>
      <c r="R390" s="36" t="e">
        <f>+ALTAS!U435-BAJAS!T390+MIG_IN!T390-MIG_OUT!T390</f>
        <v>#VALUE!</v>
      </c>
      <c r="S390" s="36" t="e">
        <f>+ALTAS!V435-BAJAS!U390+MIG_IN!U390-MIG_OUT!U390</f>
        <v>#VALUE!</v>
      </c>
      <c r="T390" s="36" t="e">
        <f>+ALTAS!W435-BAJAS!V390+MIG_IN!V390-MIG_OUT!V390</f>
        <v>#VALUE!</v>
      </c>
      <c r="U390" s="36" t="e">
        <f>+ALTAS!X435-BAJAS!W390+MIG_IN!W390-MIG_OUT!W390</f>
        <v>#VALUE!</v>
      </c>
      <c r="V390" s="36" t="e">
        <f>+ALTAS!Y435-BAJAS!X390+MIG_IN!X390-MIG_OUT!X390</f>
        <v>#VALUE!</v>
      </c>
      <c r="W390" s="36" t="e">
        <f>+ALTAS!Z435-BAJAS!Y390+MIG_IN!Y390-MIG_OUT!Y390</f>
        <v>#VALUE!</v>
      </c>
      <c r="X390" s="36" t="e">
        <f>+ALTAS!AA435-BAJAS!Z390+MIG_IN!Z390-MIG_OUT!Z390</f>
        <v>#VALUE!</v>
      </c>
      <c r="Y390" s="36" t="e">
        <f>+ALTAS!AB435-BAJAS!AA390+MIG_IN!AA390-MIG_OUT!AA390</f>
        <v>#VALUE!</v>
      </c>
      <c r="Z390" s="36" t="e">
        <f>+ALTAS!AC435-BAJAS!AB390+MIG_IN!AB390-MIG_OUT!AB390</f>
        <v>#VALUE!</v>
      </c>
      <c r="AA390" s="36" t="e">
        <f>+ALTAS!AD435-BAJAS!AC390+MIG_IN!AC390-MIG_OUT!AC390</f>
        <v>#VALUE!</v>
      </c>
      <c r="AB390" s="36" t="e">
        <f>+ALTAS!AE435-BAJAS!AD390+MIG_IN!AD390-MIG_OUT!AD390</f>
        <v>#VALUE!</v>
      </c>
      <c r="AC390" s="36" t="e">
        <f>+ALTAS!AF435-BAJAS!AE390+MIG_IN!AE390-MIG_OUT!AE390</f>
        <v>#VALUE!</v>
      </c>
      <c r="AD390" s="49" t="e">
        <f t="shared" si="262"/>
        <v>#VALUE!</v>
      </c>
      <c r="AE390" s="50" t="e">
        <f t="shared" si="263"/>
        <v>#VALUE!</v>
      </c>
    </row>
    <row r="391" spans="1:33">
      <c r="A391" s="238"/>
      <c r="B391" s="223"/>
      <c r="C391" s="225" t="s">
        <v>49</v>
      </c>
      <c r="D391" s="10" t="s">
        <v>40</v>
      </c>
      <c r="E391" s="19"/>
      <c r="F391" s="19"/>
      <c r="G391" s="19"/>
      <c r="H391" s="19"/>
      <c r="I391" s="19"/>
      <c r="J391" s="19"/>
      <c r="K391" s="19"/>
      <c r="L391" s="19"/>
      <c r="M391" s="97">
        <f t="shared" ref="M391" si="277">+M24-M117-M210-M303</f>
        <v>0</v>
      </c>
      <c r="N391" s="97">
        <f>+ALTAS!Q436-BAJAS!P391+MIG_IN!P391-MIG_OUT!P391</f>
        <v>0</v>
      </c>
      <c r="O391" s="97">
        <f>+ALTAS!R436-BAJAS!Q391+MIG_IN!Q391-MIG_OUT!Q391</f>
        <v>0</v>
      </c>
      <c r="P391" s="97">
        <f>+ALTAS!S436-BAJAS!R391+MIG_IN!R391-MIG_OUT!R391</f>
        <v>0</v>
      </c>
      <c r="Q391" s="97">
        <f>+ALTAS!T436-BAJAS!S391+MIG_IN!S391-MIG_OUT!S391</f>
        <v>0</v>
      </c>
      <c r="R391" s="97">
        <f>+ALTAS!U436-BAJAS!T391+MIG_IN!T391-MIG_OUT!T391</f>
        <v>0</v>
      </c>
      <c r="S391" s="97">
        <f>+ALTAS!V436-BAJAS!U391+MIG_IN!U391-MIG_OUT!U391</f>
        <v>0</v>
      </c>
      <c r="T391" s="97">
        <f>+ALTAS!W436-BAJAS!V391+MIG_IN!V391-MIG_OUT!V391</f>
        <v>0</v>
      </c>
      <c r="U391" s="97">
        <f>+ALTAS!X436-BAJAS!W391+MIG_IN!W391-MIG_OUT!W391</f>
        <v>0</v>
      </c>
      <c r="V391" s="97">
        <f>+ALTAS!Y436-BAJAS!X391+MIG_IN!X391-MIG_OUT!X391</f>
        <v>0</v>
      </c>
      <c r="W391" s="97">
        <f>+ALTAS!Z436-BAJAS!Y391+MIG_IN!Y391-MIG_OUT!Y391</f>
        <v>0</v>
      </c>
      <c r="X391" s="97">
        <f>+ALTAS!AA436-BAJAS!Z391+MIG_IN!Z391-MIG_OUT!Z391</f>
        <v>0</v>
      </c>
      <c r="Y391" s="97">
        <f>+ALTAS!AB436-BAJAS!AA391+MIG_IN!AA391-MIG_OUT!AA391</f>
        <v>0</v>
      </c>
      <c r="Z391" s="97">
        <f>+ALTAS!AC436-BAJAS!AB391+MIG_IN!AB391-MIG_OUT!AB391</f>
        <v>0</v>
      </c>
      <c r="AA391" s="97">
        <f>+ALTAS!AD436-BAJAS!AC391+MIG_IN!AC391-MIG_OUT!AC391</f>
        <v>0</v>
      </c>
      <c r="AB391" s="97">
        <f>+ALTAS!AE436-BAJAS!AD391+MIG_IN!AD391-MIG_OUT!AD391</f>
        <v>0</v>
      </c>
      <c r="AC391" s="97">
        <f>+ALTAS!AF436-BAJAS!AE391+MIG_IN!AE391-MIG_OUT!AE391</f>
        <v>0</v>
      </c>
      <c r="AD391" s="100">
        <f t="shared" si="262"/>
        <v>0</v>
      </c>
      <c r="AE391" s="101">
        <f t="shared" si="263"/>
        <v>0</v>
      </c>
      <c r="AG391" s="124">
        <f>+SUMIF($M$1:$AB$1,"REAL",M391:AB391)</f>
        <v>0</v>
      </c>
    </row>
    <row r="392" spans="1:33">
      <c r="A392" s="238"/>
      <c r="B392" s="223"/>
      <c r="C392" s="225"/>
      <c r="D392" s="11" t="s">
        <v>88</v>
      </c>
      <c r="E392" s="34"/>
      <c r="F392" s="34"/>
      <c r="G392" s="34"/>
      <c r="H392" s="34"/>
      <c r="I392" s="34"/>
      <c r="J392" s="34"/>
      <c r="K392" s="34"/>
      <c r="L392" s="34"/>
      <c r="M392" s="98">
        <f t="shared" ref="M392" si="278">+M25-M118-M211-M304</f>
        <v>0</v>
      </c>
      <c r="N392" s="98">
        <f>+ALTAS!Q437-BAJAS!P392+MIG_IN!P392-MIG_OUT!P392</f>
        <v>0</v>
      </c>
      <c r="O392" s="98">
        <f>+ALTAS!R437-BAJAS!Q392+MIG_IN!Q392-MIG_OUT!Q392</f>
        <v>0</v>
      </c>
      <c r="P392" s="98">
        <f>+ALTAS!S437-BAJAS!R392+MIG_IN!R392-MIG_OUT!R392</f>
        <v>0</v>
      </c>
      <c r="Q392" s="98">
        <f>+ALTAS!T437-BAJAS!S392+MIG_IN!S392-MIG_OUT!S392</f>
        <v>0</v>
      </c>
      <c r="R392" s="98">
        <f>+ALTAS!U437-BAJAS!T392+MIG_IN!T392-MIG_OUT!T392</f>
        <v>0</v>
      </c>
      <c r="S392" s="98">
        <f>+ALTAS!V437-BAJAS!U392+MIG_IN!U392-MIG_OUT!U392</f>
        <v>0</v>
      </c>
      <c r="T392" s="98">
        <f>+ALTAS!W437-BAJAS!V392+MIG_IN!V392-MIG_OUT!V392</f>
        <v>0</v>
      </c>
      <c r="U392" s="98">
        <f>+ALTAS!X437-BAJAS!W392+MIG_IN!W392-MIG_OUT!W392</f>
        <v>0</v>
      </c>
      <c r="V392" s="98">
        <f>+ALTAS!Y437-BAJAS!X392+MIG_IN!X392-MIG_OUT!X392</f>
        <v>0</v>
      </c>
      <c r="W392" s="98">
        <f>+ALTAS!Z437-BAJAS!Y392+MIG_IN!Y392-MIG_OUT!Y392</f>
        <v>0</v>
      </c>
      <c r="X392" s="98">
        <f>+ALTAS!AA437-BAJAS!Z392+MIG_IN!Z392-MIG_OUT!Z392</f>
        <v>0</v>
      </c>
      <c r="Y392" s="98">
        <f>+ALTAS!AB437-BAJAS!AA392+MIG_IN!AA392-MIG_OUT!AA392</f>
        <v>0</v>
      </c>
      <c r="Z392" s="98">
        <f>+ALTAS!AC437-BAJAS!AB392+MIG_IN!AB392-MIG_OUT!AB392</f>
        <v>0</v>
      </c>
      <c r="AA392" s="98">
        <f>+ALTAS!AD437-BAJAS!AC392+MIG_IN!AC392-MIG_OUT!AC392</f>
        <v>0</v>
      </c>
      <c r="AB392" s="98">
        <f>+ALTAS!AE437-BAJAS!AD392+MIG_IN!AD392-MIG_OUT!AD392</f>
        <v>0</v>
      </c>
      <c r="AC392" s="98">
        <f>+ALTAS!AF437-BAJAS!AE392+MIG_IN!AE392-MIG_OUT!AE392</f>
        <v>0</v>
      </c>
      <c r="AD392" s="102">
        <f t="shared" si="262"/>
        <v>0</v>
      </c>
      <c r="AE392" s="103">
        <f t="shared" si="263"/>
        <v>0</v>
      </c>
      <c r="AG392" s="124">
        <f>+SUMIF($M$1:$AB$1,"REAL",M392:AB392)</f>
        <v>0</v>
      </c>
    </row>
    <row r="393" spans="1:33">
      <c r="A393" s="238"/>
      <c r="B393" s="223"/>
      <c r="C393" s="225"/>
      <c r="D393" s="12" t="s">
        <v>77</v>
      </c>
      <c r="E393" s="35"/>
      <c r="F393" s="35"/>
      <c r="G393" s="35"/>
      <c r="H393" s="35"/>
      <c r="I393" s="35"/>
      <c r="J393" s="35"/>
      <c r="K393" s="35"/>
      <c r="L393" s="35"/>
      <c r="M393" s="99">
        <f t="shared" ref="M393" si="279">+M26-M119-M212-M305</f>
        <v>0</v>
      </c>
      <c r="N393" s="99">
        <f>+ALTAS!Q438-BAJAS!P393+MIG_IN!P393-MIG_OUT!P393</f>
        <v>0</v>
      </c>
      <c r="O393" s="99">
        <f>+ALTAS!R438-BAJAS!Q393+MIG_IN!Q393-MIG_OUT!Q393</f>
        <v>0</v>
      </c>
      <c r="P393" s="99">
        <f>+ALTAS!S438-BAJAS!R393+MIG_IN!R393-MIG_OUT!R393</f>
        <v>0</v>
      </c>
      <c r="Q393" s="99">
        <f>+ALTAS!T438-BAJAS!S393+MIG_IN!S393-MIG_OUT!S393</f>
        <v>0</v>
      </c>
      <c r="R393" s="99">
        <f>+ALTAS!U438-BAJAS!T393+MIG_IN!T393-MIG_OUT!T393</f>
        <v>0</v>
      </c>
      <c r="S393" s="99">
        <f>+ALTAS!V438-BAJAS!U393+MIG_IN!U393-MIG_OUT!U393</f>
        <v>0</v>
      </c>
      <c r="T393" s="99">
        <f>+ALTAS!W438-BAJAS!V393+MIG_IN!V393-MIG_OUT!V393</f>
        <v>0</v>
      </c>
      <c r="U393" s="99">
        <f>+ALTAS!X438-BAJAS!W393+MIG_IN!W393-MIG_OUT!W393</f>
        <v>0</v>
      </c>
      <c r="V393" s="99">
        <f>+ALTAS!Y438-BAJAS!X393+MIG_IN!X393-MIG_OUT!X393</f>
        <v>0</v>
      </c>
      <c r="W393" s="99">
        <f>+ALTAS!Z438-BAJAS!Y393+MIG_IN!Y393-MIG_OUT!Y393</f>
        <v>0</v>
      </c>
      <c r="X393" s="99">
        <f>+ALTAS!AA438-BAJAS!Z393+MIG_IN!Z393-MIG_OUT!Z393</f>
        <v>0</v>
      </c>
      <c r="Y393" s="99">
        <f>+ALTAS!AB438-BAJAS!AA393+MIG_IN!AA393-MIG_OUT!AA393</f>
        <v>0</v>
      </c>
      <c r="Z393" s="99">
        <f>+ALTAS!AC438-BAJAS!AB393+MIG_IN!AB393-MIG_OUT!AB393</f>
        <v>0</v>
      </c>
      <c r="AA393" s="99">
        <f>+ALTAS!AD438-BAJAS!AC393+MIG_IN!AC393-MIG_OUT!AC393</f>
        <v>0</v>
      </c>
      <c r="AB393" s="99">
        <f>+ALTAS!AE438-BAJAS!AD393+MIG_IN!AD393-MIG_OUT!AD393</f>
        <v>0</v>
      </c>
      <c r="AC393" s="99">
        <f>+ALTAS!AF438-BAJAS!AE393+MIG_IN!AE393-MIG_OUT!AE393</f>
        <v>0</v>
      </c>
      <c r="AD393" s="104">
        <f t="shared" si="262"/>
        <v>0</v>
      </c>
      <c r="AE393" s="105">
        <f t="shared" si="263"/>
        <v>0</v>
      </c>
    </row>
    <row r="394" spans="1:33">
      <c r="A394" s="238"/>
      <c r="B394" s="223"/>
      <c r="C394" s="225"/>
      <c r="D394" s="12" t="s">
        <v>58</v>
      </c>
      <c r="E394" s="35"/>
      <c r="F394" s="35"/>
      <c r="G394" s="35"/>
      <c r="H394" s="35"/>
      <c r="I394" s="35"/>
      <c r="J394" s="35"/>
      <c r="K394" s="35"/>
      <c r="L394" s="35"/>
      <c r="M394" s="99">
        <f t="shared" ref="M394" si="280">+M36-M129-M222-M315</f>
        <v>0</v>
      </c>
      <c r="N394" s="99">
        <f>+ALTAS!Q439-BAJAS!P394+MIG_IN!P394-MIG_OUT!P394</f>
        <v>0</v>
      </c>
      <c r="O394" s="99">
        <f>+ALTAS!R439-BAJAS!Q394+MIG_IN!Q394-MIG_OUT!Q394</f>
        <v>0</v>
      </c>
      <c r="P394" s="99">
        <f>+ALTAS!S439-BAJAS!R394+MIG_IN!R394-MIG_OUT!R394</f>
        <v>0</v>
      </c>
      <c r="Q394" s="99">
        <f>+ALTAS!T439-BAJAS!S394+MIG_IN!S394-MIG_OUT!S394</f>
        <v>0</v>
      </c>
      <c r="R394" s="99">
        <f>+ALTAS!U439-BAJAS!T394+MIG_IN!T394-MIG_OUT!T394</f>
        <v>0</v>
      </c>
      <c r="S394" s="99">
        <f>+ALTAS!V439-BAJAS!U394+MIG_IN!U394-MIG_OUT!U394</f>
        <v>0</v>
      </c>
      <c r="T394" s="99">
        <f>+ALTAS!W439-BAJAS!V394+MIG_IN!V394-MIG_OUT!V394</f>
        <v>0</v>
      </c>
      <c r="U394" s="99">
        <f>+ALTAS!X439-BAJAS!W394+MIG_IN!W394-MIG_OUT!W394</f>
        <v>0</v>
      </c>
      <c r="V394" s="99">
        <f>+ALTAS!Y439-BAJAS!X394+MIG_IN!X394-MIG_OUT!X394</f>
        <v>0</v>
      </c>
      <c r="W394" s="99">
        <f>+ALTAS!Z439-BAJAS!Y394+MIG_IN!Y394-MIG_OUT!Y394</f>
        <v>0</v>
      </c>
      <c r="X394" s="99">
        <f>+ALTAS!AA439-BAJAS!Z394+MIG_IN!Z394-MIG_OUT!Z394</f>
        <v>0</v>
      </c>
      <c r="Y394" s="99">
        <f>+ALTAS!AB439-BAJAS!AA394+MIG_IN!AA394-MIG_OUT!AA394</f>
        <v>0</v>
      </c>
      <c r="Z394" s="99">
        <f>+ALTAS!AC439-BAJAS!AB394+MIG_IN!AB394-MIG_OUT!AB394</f>
        <v>0</v>
      </c>
      <c r="AA394" s="99">
        <f>+ALTAS!AD439-BAJAS!AC394+MIG_IN!AC394-MIG_OUT!AC394</f>
        <v>0</v>
      </c>
      <c r="AB394" s="99">
        <f>+ALTAS!AE439-BAJAS!AD394+MIG_IN!AD394-MIG_OUT!AD394</f>
        <v>0</v>
      </c>
      <c r="AC394" s="99">
        <f>+ALTAS!AF439-BAJAS!AE394+MIG_IN!AE394-MIG_OUT!AE394</f>
        <v>0</v>
      </c>
      <c r="AD394" s="104">
        <f t="shared" si="262"/>
        <v>0</v>
      </c>
      <c r="AE394" s="105">
        <f t="shared" si="263"/>
        <v>0</v>
      </c>
    </row>
    <row r="395" spans="1:33">
      <c r="A395" s="238"/>
      <c r="B395" s="223"/>
      <c r="C395" s="225"/>
      <c r="D395" s="12" t="s">
        <v>59</v>
      </c>
      <c r="E395" s="35"/>
      <c r="F395" s="35"/>
      <c r="G395" s="35"/>
      <c r="H395" s="35"/>
      <c r="I395" s="35"/>
      <c r="J395" s="35"/>
      <c r="K395" s="35"/>
      <c r="L395" s="35"/>
      <c r="M395" s="99">
        <f t="shared" ref="M395" si="281">+M37-M130-M223-M316</f>
        <v>0</v>
      </c>
      <c r="N395" s="99">
        <f>+ALTAS!Q440-BAJAS!P395+MIG_IN!P395-MIG_OUT!P395</f>
        <v>0</v>
      </c>
      <c r="O395" s="99">
        <f>+ALTAS!R440-BAJAS!Q395+MIG_IN!Q395-MIG_OUT!Q395</f>
        <v>0</v>
      </c>
      <c r="P395" s="99">
        <f>+ALTAS!S440-BAJAS!R395+MIG_IN!R395-MIG_OUT!R395</f>
        <v>0</v>
      </c>
      <c r="Q395" s="99">
        <f>+ALTAS!T440-BAJAS!S395+MIG_IN!S395-MIG_OUT!S395</f>
        <v>0</v>
      </c>
      <c r="R395" s="99">
        <f>+ALTAS!U440-BAJAS!T395+MIG_IN!T395-MIG_OUT!T395</f>
        <v>0</v>
      </c>
      <c r="S395" s="99">
        <f>+ALTAS!V440-BAJAS!U395+MIG_IN!U395-MIG_OUT!U395</f>
        <v>0</v>
      </c>
      <c r="T395" s="99">
        <f>+ALTAS!W440-BAJAS!V395+MIG_IN!V395-MIG_OUT!V395</f>
        <v>0</v>
      </c>
      <c r="U395" s="99">
        <f>+ALTAS!X440-BAJAS!W395+MIG_IN!W395-MIG_OUT!W395</f>
        <v>0</v>
      </c>
      <c r="V395" s="99">
        <f>+ALTAS!Y440-BAJAS!X395+MIG_IN!X395-MIG_OUT!X395</f>
        <v>0</v>
      </c>
      <c r="W395" s="99">
        <f>+ALTAS!Z440-BAJAS!Y395+MIG_IN!Y395-MIG_OUT!Y395</f>
        <v>0</v>
      </c>
      <c r="X395" s="99">
        <f>+ALTAS!AA440-BAJAS!Z395+MIG_IN!Z395-MIG_OUT!Z395</f>
        <v>0</v>
      </c>
      <c r="Y395" s="99">
        <f>+ALTAS!AB440-BAJAS!AA395+MIG_IN!AA395-MIG_OUT!AA395</f>
        <v>0</v>
      </c>
      <c r="Z395" s="99">
        <f>+ALTAS!AC440-BAJAS!AB395+MIG_IN!AB395-MIG_OUT!AB395</f>
        <v>0</v>
      </c>
      <c r="AA395" s="99">
        <f>+ALTAS!AD440-BAJAS!AC395+MIG_IN!AC395-MIG_OUT!AC395</f>
        <v>0</v>
      </c>
      <c r="AB395" s="99">
        <f>+ALTAS!AE440-BAJAS!AD395+MIG_IN!AD395-MIG_OUT!AD395</f>
        <v>0</v>
      </c>
      <c r="AC395" s="99">
        <f>+ALTAS!AF440-BAJAS!AE395+MIG_IN!AE395-MIG_OUT!AE395</f>
        <v>0</v>
      </c>
      <c r="AD395" s="104">
        <f t="shared" si="262"/>
        <v>0</v>
      </c>
      <c r="AE395" s="105">
        <f t="shared" si="263"/>
        <v>0</v>
      </c>
    </row>
    <row r="396" spans="1:33">
      <c r="A396" s="238"/>
      <c r="B396" s="223"/>
      <c r="C396" s="225"/>
      <c r="D396" s="12" t="s">
        <v>60</v>
      </c>
      <c r="E396" s="35"/>
      <c r="F396" s="35"/>
      <c r="G396" s="35"/>
      <c r="H396" s="35"/>
      <c r="I396" s="35"/>
      <c r="J396" s="35"/>
      <c r="K396" s="35"/>
      <c r="L396" s="35"/>
      <c r="M396" s="99">
        <f t="shared" ref="M396" si="282">+M39-M132-M225-M318</f>
        <v>0</v>
      </c>
      <c r="N396" s="99">
        <f>+ALTAS!Q441-BAJAS!P396+MIG_IN!P396-MIG_OUT!P396</f>
        <v>0</v>
      </c>
      <c r="O396" s="99">
        <f>+ALTAS!R441-BAJAS!Q396+MIG_IN!Q396-MIG_OUT!Q396</f>
        <v>0</v>
      </c>
      <c r="P396" s="99">
        <f>+ALTAS!S441-BAJAS!R396+MIG_IN!R396-MIG_OUT!R396</f>
        <v>0</v>
      </c>
      <c r="Q396" s="99">
        <f>+ALTAS!T441-BAJAS!S396+MIG_IN!S396-MIG_OUT!S396</f>
        <v>0</v>
      </c>
      <c r="R396" s="99">
        <f>+ALTAS!U441-BAJAS!T396+MIG_IN!T396-MIG_OUT!T396</f>
        <v>0</v>
      </c>
      <c r="S396" s="99">
        <f>+ALTAS!V441-BAJAS!U396+MIG_IN!U396-MIG_OUT!U396</f>
        <v>0</v>
      </c>
      <c r="T396" s="99">
        <f>+ALTAS!W441-BAJAS!V396+MIG_IN!V396-MIG_OUT!V396</f>
        <v>0</v>
      </c>
      <c r="U396" s="99">
        <f>+ALTAS!X441-BAJAS!W396+MIG_IN!W396-MIG_OUT!W396</f>
        <v>0</v>
      </c>
      <c r="V396" s="99">
        <f>+ALTAS!Y441-BAJAS!X396+MIG_IN!X396-MIG_OUT!X396</f>
        <v>0</v>
      </c>
      <c r="W396" s="99">
        <f>+ALTAS!Z441-BAJAS!Y396+MIG_IN!Y396-MIG_OUT!Y396</f>
        <v>0</v>
      </c>
      <c r="X396" s="99">
        <f>+ALTAS!AA441-BAJAS!Z396+MIG_IN!Z396-MIG_OUT!Z396</f>
        <v>0</v>
      </c>
      <c r="Y396" s="99">
        <f>+ALTAS!AB441-BAJAS!AA396+MIG_IN!AA396-MIG_OUT!AA396</f>
        <v>0</v>
      </c>
      <c r="Z396" s="99">
        <f>+ALTAS!AC441-BAJAS!AB396+MIG_IN!AB396-MIG_OUT!AB396</f>
        <v>0</v>
      </c>
      <c r="AA396" s="99">
        <f>+ALTAS!AD441-BAJAS!AC396+MIG_IN!AC396-MIG_OUT!AC396</f>
        <v>0</v>
      </c>
      <c r="AB396" s="99">
        <f>+ALTAS!AE441-BAJAS!AD396+MIG_IN!AD396-MIG_OUT!AD396</f>
        <v>0</v>
      </c>
      <c r="AC396" s="99">
        <f>+ALTAS!AF441-BAJAS!AE396+MIG_IN!AE396-MIG_OUT!AE396</f>
        <v>0</v>
      </c>
      <c r="AD396" s="104">
        <f t="shared" si="262"/>
        <v>0</v>
      </c>
      <c r="AE396" s="105">
        <f t="shared" si="263"/>
        <v>0</v>
      </c>
    </row>
    <row r="397" spans="1:33">
      <c r="A397" s="238"/>
      <c r="B397" s="223"/>
      <c r="C397" s="225"/>
      <c r="D397" s="12" t="s">
        <v>74</v>
      </c>
      <c r="E397" s="35"/>
      <c r="F397" s="35"/>
      <c r="G397" s="35"/>
      <c r="H397" s="35"/>
      <c r="I397" s="35"/>
      <c r="J397" s="35"/>
      <c r="K397" s="35"/>
      <c r="L397" s="35"/>
      <c r="M397" s="99">
        <f t="shared" ref="M397" si="283">+M40-M133-M226-M319</f>
        <v>0</v>
      </c>
      <c r="N397" s="99">
        <f>+ALTAS!Q443-BAJAS!P397+MIG_IN!P397-MIG_OUT!P397</f>
        <v>0</v>
      </c>
      <c r="O397" s="99">
        <f>+ALTAS!R443-BAJAS!Q397+MIG_IN!Q397-MIG_OUT!Q397</f>
        <v>0</v>
      </c>
      <c r="P397" s="99">
        <f>+ALTAS!S443-BAJAS!R397+MIG_IN!R397-MIG_OUT!R397</f>
        <v>0</v>
      </c>
      <c r="Q397" s="99">
        <f>+ALTAS!T443-BAJAS!S397+MIG_IN!S397-MIG_OUT!S397</f>
        <v>0</v>
      </c>
      <c r="R397" s="99">
        <f>+ALTAS!U443-BAJAS!T397+MIG_IN!T397-MIG_OUT!T397</f>
        <v>0</v>
      </c>
      <c r="S397" s="99">
        <f>+ALTAS!V443-BAJAS!U397+MIG_IN!U397-MIG_OUT!U397</f>
        <v>0</v>
      </c>
      <c r="T397" s="99">
        <f>+ALTAS!W443-BAJAS!V397+MIG_IN!V397-MIG_OUT!V397</f>
        <v>0</v>
      </c>
      <c r="U397" s="99">
        <f>+ALTAS!X443-BAJAS!W397+MIG_IN!W397-MIG_OUT!W397</f>
        <v>0</v>
      </c>
      <c r="V397" s="99">
        <f>+ALTAS!Y443-BAJAS!X397+MIG_IN!X397-MIG_OUT!X397</f>
        <v>0</v>
      </c>
      <c r="W397" s="99">
        <f>+ALTAS!Z443-BAJAS!Y397+MIG_IN!Y397-MIG_OUT!Y397</f>
        <v>0</v>
      </c>
      <c r="X397" s="99">
        <f>+ALTAS!AA443-BAJAS!Z397+MIG_IN!Z397-MIG_OUT!Z397</f>
        <v>0</v>
      </c>
      <c r="Y397" s="99">
        <f>+ALTAS!AB443-BAJAS!AA397+MIG_IN!AA397-MIG_OUT!AA397</f>
        <v>0</v>
      </c>
      <c r="Z397" s="99">
        <f>+ALTAS!AC443-BAJAS!AB397+MIG_IN!AB397-MIG_OUT!AB397</f>
        <v>0</v>
      </c>
      <c r="AA397" s="99">
        <f>+ALTAS!AD443-BAJAS!AC397+MIG_IN!AC397-MIG_OUT!AC397</f>
        <v>0</v>
      </c>
      <c r="AB397" s="99">
        <f>+ALTAS!AE443-BAJAS!AD397+MIG_IN!AD397-MIG_OUT!AD397</f>
        <v>0</v>
      </c>
      <c r="AC397" s="99">
        <f>+ALTAS!AF443-BAJAS!AE397+MIG_IN!AE397-MIG_OUT!AE397</f>
        <v>0</v>
      </c>
      <c r="AD397" s="104">
        <f t="shared" si="262"/>
        <v>0</v>
      </c>
      <c r="AE397" s="105">
        <f t="shared" si="263"/>
        <v>0</v>
      </c>
    </row>
    <row r="398" spans="1:33">
      <c r="A398" s="238"/>
      <c r="B398" s="223"/>
      <c r="C398" s="225"/>
      <c r="D398" s="12" t="s">
        <v>79</v>
      </c>
      <c r="E398" s="35"/>
      <c r="F398" s="35"/>
      <c r="G398" s="35"/>
      <c r="H398" s="35"/>
      <c r="I398" s="35"/>
      <c r="J398" s="35"/>
      <c r="K398" s="35"/>
      <c r="L398" s="35"/>
      <c r="M398" s="99">
        <f t="shared" ref="M398" si="284">+M41-M134-M227-M320</f>
        <v>0</v>
      </c>
      <c r="N398" s="99">
        <f>+ALTAS!Q444-BAJAS!P398+MIG_IN!P398-MIG_OUT!P398</f>
        <v>0</v>
      </c>
      <c r="O398" s="99">
        <f>+ALTAS!R444-BAJAS!Q398+MIG_IN!Q398-MIG_OUT!Q398</f>
        <v>0</v>
      </c>
      <c r="P398" s="99">
        <f>+ALTAS!S444-BAJAS!R398+MIG_IN!R398-MIG_OUT!R398</f>
        <v>0</v>
      </c>
      <c r="Q398" s="99">
        <f>+ALTAS!T444-BAJAS!S398+MIG_IN!S398-MIG_OUT!S398</f>
        <v>0</v>
      </c>
      <c r="R398" s="99">
        <f>+ALTAS!U444-BAJAS!T398+MIG_IN!T398-MIG_OUT!T398</f>
        <v>0</v>
      </c>
      <c r="S398" s="99">
        <f>+ALTAS!V444-BAJAS!U398+MIG_IN!U398-MIG_OUT!U398</f>
        <v>0</v>
      </c>
      <c r="T398" s="99">
        <f>+ALTAS!W444-BAJAS!V398+MIG_IN!V398-MIG_OUT!V398</f>
        <v>0</v>
      </c>
      <c r="U398" s="99">
        <f>+ALTAS!X444-BAJAS!W398+MIG_IN!W398-MIG_OUT!W398</f>
        <v>0</v>
      </c>
      <c r="V398" s="99">
        <f>+ALTAS!Y444-BAJAS!X398+MIG_IN!X398-MIG_OUT!X398</f>
        <v>0</v>
      </c>
      <c r="W398" s="99">
        <f>+ALTAS!Z444-BAJAS!Y398+MIG_IN!Y398-MIG_OUT!Y398</f>
        <v>0</v>
      </c>
      <c r="X398" s="99">
        <f>+ALTAS!AA444-BAJAS!Z398+MIG_IN!Z398-MIG_OUT!Z398</f>
        <v>0</v>
      </c>
      <c r="Y398" s="99">
        <f>+ALTAS!AB444-BAJAS!AA398+MIG_IN!AA398-MIG_OUT!AA398</f>
        <v>0</v>
      </c>
      <c r="Z398" s="99">
        <f>+ALTAS!AC444-BAJAS!AB398+MIG_IN!AB398-MIG_OUT!AB398</f>
        <v>0</v>
      </c>
      <c r="AA398" s="99">
        <f>+ALTAS!AD444-BAJAS!AC398+MIG_IN!AC398-MIG_OUT!AC398</f>
        <v>0</v>
      </c>
      <c r="AB398" s="99">
        <f>+ALTAS!AE444-BAJAS!AD398+MIG_IN!AD398-MIG_OUT!AD398</f>
        <v>0</v>
      </c>
      <c r="AC398" s="99">
        <f>+ALTAS!AF444-BAJAS!AE398+MIG_IN!AE398-MIG_OUT!AE398</f>
        <v>0</v>
      </c>
      <c r="AD398" s="104">
        <f t="shared" si="262"/>
        <v>0</v>
      </c>
      <c r="AE398" s="105">
        <f t="shared" si="263"/>
        <v>0</v>
      </c>
    </row>
    <row r="399" spans="1:33">
      <c r="A399" s="238"/>
      <c r="B399" s="223"/>
      <c r="C399" s="225"/>
      <c r="D399" s="12" t="s">
        <v>97</v>
      </c>
      <c r="E399" s="35"/>
      <c r="F399" s="35"/>
      <c r="G399" s="35"/>
      <c r="H399" s="35"/>
      <c r="I399" s="35"/>
      <c r="J399" s="35"/>
      <c r="K399" s="35"/>
      <c r="L399" s="35"/>
      <c r="M399" s="99">
        <f t="shared" ref="M399" si="285">+M42-M135-M228-M321</f>
        <v>0</v>
      </c>
      <c r="N399" s="99">
        <f>+ALTAS!Q445-BAJAS!P399+MIG_IN!P399-MIG_OUT!P399</f>
        <v>0</v>
      </c>
      <c r="O399" s="99">
        <f>+ALTAS!R445-BAJAS!Q399+MIG_IN!Q399-MIG_OUT!Q399</f>
        <v>0</v>
      </c>
      <c r="P399" s="99">
        <f>+ALTAS!S445-BAJAS!R399+MIG_IN!R399-MIG_OUT!R399</f>
        <v>0</v>
      </c>
      <c r="Q399" s="99">
        <f>+ALTAS!T445-BAJAS!S399+MIG_IN!S399-MIG_OUT!S399</f>
        <v>0</v>
      </c>
      <c r="R399" s="99">
        <f>+ALTAS!U445-BAJAS!T399+MIG_IN!T399-MIG_OUT!T399</f>
        <v>0</v>
      </c>
      <c r="S399" s="99">
        <f>+ALTAS!V445-BAJAS!U399+MIG_IN!U399-MIG_OUT!U399</f>
        <v>0</v>
      </c>
      <c r="T399" s="99">
        <f>+ALTAS!W445-BAJAS!V399+MIG_IN!V399-MIG_OUT!V399</f>
        <v>0</v>
      </c>
      <c r="U399" s="99">
        <f>+ALTAS!X445-BAJAS!W399+MIG_IN!W399-MIG_OUT!W399</f>
        <v>0</v>
      </c>
      <c r="V399" s="99">
        <f>+ALTAS!Y445-BAJAS!X399+MIG_IN!X399-MIG_OUT!X399</f>
        <v>0</v>
      </c>
      <c r="W399" s="99">
        <f>+ALTAS!Z445-BAJAS!Y399+MIG_IN!Y399-MIG_OUT!Y399</f>
        <v>0</v>
      </c>
      <c r="X399" s="99">
        <f>+ALTAS!AA445-BAJAS!Z399+MIG_IN!Z399-MIG_OUT!Z399</f>
        <v>0</v>
      </c>
      <c r="Y399" s="99">
        <f>+ALTAS!AB445-BAJAS!AA399+MIG_IN!AA399-MIG_OUT!AA399</f>
        <v>0</v>
      </c>
      <c r="Z399" s="99">
        <f>+ALTAS!AC445-BAJAS!AB399+MIG_IN!AB399-MIG_OUT!AB399</f>
        <v>0</v>
      </c>
      <c r="AA399" s="99">
        <f>+ALTAS!AD445-BAJAS!AC399+MIG_IN!AC399-MIG_OUT!AC399</f>
        <v>0</v>
      </c>
      <c r="AB399" s="99">
        <f>+ALTAS!AE445-BAJAS!AD399+MIG_IN!AD399-MIG_OUT!AD399</f>
        <v>0</v>
      </c>
      <c r="AC399" s="99">
        <f>+ALTAS!AF445-BAJAS!AE399+MIG_IN!AE399-MIG_OUT!AE399</f>
        <v>0</v>
      </c>
      <c r="AD399" s="104">
        <f t="shared" si="262"/>
        <v>0</v>
      </c>
      <c r="AE399" s="105">
        <f t="shared" si="263"/>
        <v>0</v>
      </c>
    </row>
    <row r="400" spans="1:33">
      <c r="A400" s="238"/>
      <c r="B400" s="223"/>
      <c r="C400" s="225"/>
      <c r="D400" s="12" t="s">
        <v>98</v>
      </c>
      <c r="E400" s="35"/>
      <c r="F400" s="35"/>
      <c r="G400" s="35"/>
      <c r="H400" s="35"/>
      <c r="I400" s="35"/>
      <c r="J400" s="35"/>
      <c r="K400" s="35"/>
      <c r="L400" s="35"/>
      <c r="M400" s="99">
        <f t="shared" ref="M400" si="286">+M43-M136-M229-M322</f>
        <v>0</v>
      </c>
      <c r="N400" s="99">
        <f>+ALTAS!Q446-BAJAS!P400+MIG_IN!P400-MIG_OUT!P400</f>
        <v>0</v>
      </c>
      <c r="O400" s="99">
        <f>+ALTAS!R446-BAJAS!Q400+MIG_IN!Q400-MIG_OUT!Q400</f>
        <v>0</v>
      </c>
      <c r="P400" s="99">
        <f>+ALTAS!S446-BAJAS!R400+MIG_IN!R400-MIG_OUT!R400</f>
        <v>0</v>
      </c>
      <c r="Q400" s="99">
        <f>+ALTAS!T446-BAJAS!S400+MIG_IN!S400-MIG_OUT!S400</f>
        <v>0</v>
      </c>
      <c r="R400" s="99">
        <f>+ALTAS!U446-BAJAS!T400+MIG_IN!T400-MIG_OUT!T400</f>
        <v>0</v>
      </c>
      <c r="S400" s="99">
        <f>+ALTAS!V446-BAJAS!U400+MIG_IN!U400-MIG_OUT!U400</f>
        <v>0</v>
      </c>
      <c r="T400" s="99">
        <f>+ALTAS!W446-BAJAS!V400+MIG_IN!V400-MIG_OUT!V400</f>
        <v>0</v>
      </c>
      <c r="U400" s="99">
        <f>+ALTAS!X446-BAJAS!W400+MIG_IN!W400-MIG_OUT!W400</f>
        <v>0</v>
      </c>
      <c r="V400" s="99">
        <f>+ALTAS!Y446-BAJAS!X400+MIG_IN!X400-MIG_OUT!X400</f>
        <v>0</v>
      </c>
      <c r="W400" s="99">
        <f>+ALTAS!Z446-BAJAS!Y400+MIG_IN!Y400-MIG_OUT!Y400</f>
        <v>0</v>
      </c>
      <c r="X400" s="99">
        <f>+ALTAS!AA446-BAJAS!Z400+MIG_IN!Z400-MIG_OUT!Z400</f>
        <v>0</v>
      </c>
      <c r="Y400" s="99">
        <f>+ALTAS!AB446-BAJAS!AA400+MIG_IN!AA400-MIG_OUT!AA400</f>
        <v>0</v>
      </c>
      <c r="Z400" s="99">
        <f>+ALTAS!AC446-BAJAS!AB400+MIG_IN!AB400-MIG_OUT!AB400</f>
        <v>0</v>
      </c>
      <c r="AA400" s="99">
        <f>+ALTAS!AD446-BAJAS!AC400+MIG_IN!AC400-MIG_OUT!AC400</f>
        <v>0</v>
      </c>
      <c r="AB400" s="99">
        <f>+ALTAS!AE446-BAJAS!AD400+MIG_IN!AD400-MIG_OUT!AD400</f>
        <v>0</v>
      </c>
      <c r="AC400" s="99">
        <f>+ALTAS!AF446-BAJAS!AE400+MIG_IN!AE400-MIG_OUT!AE400</f>
        <v>0</v>
      </c>
      <c r="AD400" s="104">
        <f t="shared" si="262"/>
        <v>0</v>
      </c>
      <c r="AE400" s="105">
        <f t="shared" si="263"/>
        <v>0</v>
      </c>
    </row>
    <row r="401" spans="1:60">
      <c r="A401" s="238"/>
      <c r="B401" s="223"/>
      <c r="C401" s="225"/>
      <c r="D401" s="13" t="s">
        <v>90</v>
      </c>
      <c r="E401" s="36"/>
      <c r="F401" s="36"/>
      <c r="G401" s="36"/>
      <c r="H401" s="36"/>
      <c r="I401" s="36"/>
      <c r="J401" s="36"/>
      <c r="K401" s="36"/>
      <c r="L401" s="36"/>
      <c r="M401" s="36">
        <f t="shared" ref="M401" si="287">+M47-M140-M233-M326</f>
        <v>0</v>
      </c>
      <c r="N401" s="36" t="e">
        <f>+ALTAS!Q456-BAJAS!P401+MIG_IN!P401-MIG_OUT!P401</f>
        <v>#VALUE!</v>
      </c>
      <c r="O401" s="36" t="e">
        <f>+ALTAS!R456-BAJAS!Q401+MIG_IN!Q401-MIG_OUT!Q401</f>
        <v>#VALUE!</v>
      </c>
      <c r="P401" s="36" t="e">
        <f>+ALTAS!S456-BAJAS!R401+MIG_IN!R401-MIG_OUT!R401</f>
        <v>#VALUE!</v>
      </c>
      <c r="Q401" s="36" t="e">
        <f>+ALTAS!T456-BAJAS!S401+MIG_IN!S401-MIG_OUT!S401</f>
        <v>#VALUE!</v>
      </c>
      <c r="R401" s="36" t="e">
        <f>+ALTAS!U456-BAJAS!T401+MIG_IN!T401-MIG_OUT!T401</f>
        <v>#VALUE!</v>
      </c>
      <c r="S401" s="36" t="e">
        <f>+ALTAS!V456-BAJAS!U401+MIG_IN!U401-MIG_OUT!U401</f>
        <v>#VALUE!</v>
      </c>
      <c r="T401" s="36" t="e">
        <f>+ALTAS!W456-BAJAS!V401+MIG_IN!V401-MIG_OUT!V401</f>
        <v>#VALUE!</v>
      </c>
      <c r="U401" s="36" t="e">
        <f>+ALTAS!X456-BAJAS!W401+MIG_IN!W401-MIG_OUT!W401</f>
        <v>#VALUE!</v>
      </c>
      <c r="V401" s="36" t="e">
        <f>+ALTAS!Y456-BAJAS!X401+MIG_IN!X401-MIG_OUT!X401</f>
        <v>#VALUE!</v>
      </c>
      <c r="W401" s="36" t="e">
        <f>+ALTAS!Z456-BAJAS!Y401+MIG_IN!Y401-MIG_OUT!Y401</f>
        <v>#VALUE!</v>
      </c>
      <c r="X401" s="36" t="e">
        <f>+ALTAS!AA456-BAJAS!Z401+MIG_IN!Z401-MIG_OUT!Z401</f>
        <v>#VALUE!</v>
      </c>
      <c r="Y401" s="36" t="e">
        <f>+ALTAS!AB456-BAJAS!AA401+MIG_IN!AA401-MIG_OUT!AA401</f>
        <v>#VALUE!</v>
      </c>
      <c r="Z401" s="36" t="e">
        <f>+ALTAS!AC456-BAJAS!AB401+MIG_IN!AB401-MIG_OUT!AB401</f>
        <v>#VALUE!</v>
      </c>
      <c r="AA401" s="36" t="e">
        <f>+ALTAS!AD456-BAJAS!AC401+MIG_IN!AC401-MIG_OUT!AC401</f>
        <v>#VALUE!</v>
      </c>
      <c r="AB401" s="36" t="e">
        <f>+ALTAS!AE456-BAJAS!AD401+MIG_IN!AD401-MIG_OUT!AD401</f>
        <v>#VALUE!</v>
      </c>
      <c r="AC401" s="36" t="e">
        <f>+ALTAS!AF456-BAJAS!AE401+MIG_IN!AE401-MIG_OUT!AE401</f>
        <v>#VALUE!</v>
      </c>
      <c r="AD401" s="49" t="e">
        <f t="shared" si="262"/>
        <v>#VALUE!</v>
      </c>
      <c r="AE401" s="50" t="e">
        <f t="shared" si="263"/>
        <v>#VALUE!</v>
      </c>
    </row>
    <row r="402" spans="1:60">
      <c r="A402" s="238"/>
      <c r="B402" s="223"/>
      <c r="C402" s="225" t="s">
        <v>99</v>
      </c>
      <c r="D402" s="10" t="s">
        <v>40</v>
      </c>
      <c r="E402" s="19"/>
      <c r="F402" s="19"/>
      <c r="G402" s="19"/>
      <c r="H402" s="19"/>
      <c r="I402" s="19"/>
      <c r="J402" s="19"/>
      <c r="K402" s="19"/>
      <c r="L402" s="19"/>
      <c r="M402" s="97">
        <f t="shared" ref="M402" si="288">+M48-M141-M234-M327</f>
        <v>0</v>
      </c>
      <c r="N402" s="97">
        <f>+ALTAS!Q457-BAJAS!P402+MIG_IN!P402-MIG_OUT!P402</f>
        <v>0</v>
      </c>
      <c r="O402" s="97">
        <f>+ALTAS!R457-BAJAS!Q402+MIG_IN!Q402-MIG_OUT!Q402</f>
        <v>0</v>
      </c>
      <c r="P402" s="97">
        <f>+ALTAS!S457-BAJAS!R402+MIG_IN!R402-MIG_OUT!R402</f>
        <v>0</v>
      </c>
      <c r="Q402" s="97">
        <f>+ALTAS!T457-BAJAS!S402+MIG_IN!S402-MIG_OUT!S402</f>
        <v>0</v>
      </c>
      <c r="R402" s="97">
        <f>+ALTAS!U457-BAJAS!T402+MIG_IN!T402-MIG_OUT!T402</f>
        <v>0</v>
      </c>
      <c r="S402" s="97">
        <f>+ALTAS!V457-BAJAS!U402+MIG_IN!U402-MIG_OUT!U402</f>
        <v>0</v>
      </c>
      <c r="T402" s="97">
        <f>+ALTAS!W457-BAJAS!V402+MIG_IN!V402-MIG_OUT!V402</f>
        <v>0</v>
      </c>
      <c r="U402" s="97">
        <f>+ALTAS!X457-BAJAS!W402+MIG_IN!W402-MIG_OUT!W402</f>
        <v>0</v>
      </c>
      <c r="V402" s="97">
        <f>+ALTAS!Y457-BAJAS!X402+MIG_IN!X402-MIG_OUT!X402</f>
        <v>0</v>
      </c>
      <c r="W402" s="97">
        <f>+ALTAS!Z457-BAJAS!Y402+MIG_IN!Y402-MIG_OUT!Y402</f>
        <v>0</v>
      </c>
      <c r="X402" s="97">
        <f>+ALTAS!AA457-BAJAS!Z402+MIG_IN!Z402-MIG_OUT!Z402</f>
        <v>0</v>
      </c>
      <c r="Y402" s="97">
        <f>+ALTAS!AB457-BAJAS!AA402+MIG_IN!AA402-MIG_OUT!AA402</f>
        <v>0</v>
      </c>
      <c r="Z402" s="97">
        <f>+ALTAS!AC457-BAJAS!AB402+MIG_IN!AB402-MIG_OUT!AB402</f>
        <v>0</v>
      </c>
      <c r="AA402" s="97">
        <f>+ALTAS!AD457-BAJAS!AC402+MIG_IN!AC402-MIG_OUT!AC402</f>
        <v>0</v>
      </c>
      <c r="AB402" s="97">
        <f>+ALTAS!AE457-BAJAS!AD402+MIG_IN!AD402-MIG_OUT!AD402</f>
        <v>0</v>
      </c>
      <c r="AC402" s="97">
        <f>+ALTAS!AF457-BAJAS!AE402+MIG_IN!AE402-MIG_OUT!AE402</f>
        <v>0</v>
      </c>
      <c r="AD402" s="100">
        <f t="shared" si="262"/>
        <v>0</v>
      </c>
      <c r="AE402" s="101">
        <f t="shared" si="263"/>
        <v>0</v>
      </c>
      <c r="AG402" s="124">
        <f>+SUMIF($M$1:$AB$1,"REAL",M402:AB402)</f>
        <v>0</v>
      </c>
    </row>
    <row r="403" spans="1:60">
      <c r="A403" s="238"/>
      <c r="B403" s="223"/>
      <c r="C403" s="225"/>
      <c r="D403" s="11" t="s">
        <v>88</v>
      </c>
      <c r="E403" s="34"/>
      <c r="F403" s="34"/>
      <c r="G403" s="34"/>
      <c r="H403" s="34"/>
      <c r="I403" s="34"/>
      <c r="J403" s="34"/>
      <c r="K403" s="34"/>
      <c r="L403" s="34"/>
      <c r="M403" s="98">
        <f t="shared" ref="M403" si="289">+M49-M142-M235-M328</f>
        <v>0</v>
      </c>
      <c r="N403" s="98">
        <f>+ALTAS!Q458-BAJAS!P403+MIG_IN!P403-MIG_OUT!P403</f>
        <v>0</v>
      </c>
      <c r="O403" s="98">
        <f>+ALTAS!R458-BAJAS!Q403+MIG_IN!Q403-MIG_OUT!Q403</f>
        <v>0</v>
      </c>
      <c r="P403" s="98">
        <f>+ALTAS!S458-BAJAS!R403+MIG_IN!R403-MIG_OUT!R403</f>
        <v>0</v>
      </c>
      <c r="Q403" s="98">
        <f>+ALTAS!T458-BAJAS!S403+MIG_IN!S403-MIG_OUT!S403</f>
        <v>0</v>
      </c>
      <c r="R403" s="98">
        <f>+ALTAS!U458-BAJAS!T403+MIG_IN!T403-MIG_OUT!T403</f>
        <v>0</v>
      </c>
      <c r="S403" s="98">
        <f>+ALTAS!V458-BAJAS!U403+MIG_IN!U403-MIG_OUT!U403</f>
        <v>0</v>
      </c>
      <c r="T403" s="98">
        <f>+ALTAS!W458-BAJAS!V403+MIG_IN!V403-MIG_OUT!V403</f>
        <v>0</v>
      </c>
      <c r="U403" s="98">
        <f>+ALTAS!X458-BAJAS!W403+MIG_IN!W403-MIG_OUT!W403</f>
        <v>0</v>
      </c>
      <c r="V403" s="98">
        <f>+ALTAS!Y458-BAJAS!X403+MIG_IN!X403-MIG_OUT!X403</f>
        <v>0</v>
      </c>
      <c r="W403" s="98">
        <f>+ALTAS!Z458-BAJAS!Y403+MIG_IN!Y403-MIG_OUT!Y403</f>
        <v>0</v>
      </c>
      <c r="X403" s="98">
        <f>+ALTAS!AA458-BAJAS!Z403+MIG_IN!Z403-MIG_OUT!Z403</f>
        <v>0</v>
      </c>
      <c r="Y403" s="98">
        <f>+ALTAS!AB458-BAJAS!AA403+MIG_IN!AA403-MIG_OUT!AA403</f>
        <v>0</v>
      </c>
      <c r="Z403" s="98">
        <f>+ALTAS!AC458-BAJAS!AB403+MIG_IN!AB403-MIG_OUT!AB403</f>
        <v>0</v>
      </c>
      <c r="AA403" s="98">
        <f>+ALTAS!AD458-BAJAS!AC403+MIG_IN!AC403-MIG_OUT!AC403</f>
        <v>0</v>
      </c>
      <c r="AB403" s="98">
        <f>+ALTAS!AE458-BAJAS!AD403+MIG_IN!AD403-MIG_OUT!AD403</f>
        <v>0</v>
      </c>
      <c r="AC403" s="98">
        <f>+ALTAS!AF458-BAJAS!AE403+MIG_IN!AE403-MIG_OUT!AE403</f>
        <v>0</v>
      </c>
      <c r="AD403" s="102">
        <f t="shared" si="262"/>
        <v>0</v>
      </c>
      <c r="AE403" s="103">
        <f t="shared" si="263"/>
        <v>0</v>
      </c>
      <c r="AG403" s="124">
        <f>+SUMIF($M$1:$AB$1,"REAL",M403:AB403)</f>
        <v>0</v>
      </c>
    </row>
    <row r="404" spans="1:60">
      <c r="A404" s="238"/>
      <c r="B404" s="223"/>
      <c r="C404" s="225"/>
      <c r="D404" s="12" t="s">
        <v>100</v>
      </c>
      <c r="E404" s="35"/>
      <c r="F404" s="35"/>
      <c r="G404" s="35"/>
      <c r="H404" s="35"/>
      <c r="I404" s="35"/>
      <c r="J404" s="35"/>
      <c r="K404" s="35"/>
      <c r="L404" s="35"/>
      <c r="M404" s="99">
        <f t="shared" ref="M404" si="290">+M50-M143-M236-M329</f>
        <v>0</v>
      </c>
      <c r="N404" s="99">
        <f>+ALTAS!Q459-BAJAS!P404+MIG_IN!P404-MIG_OUT!P404</f>
        <v>0</v>
      </c>
      <c r="O404" s="99">
        <f>+ALTAS!R459-BAJAS!Q404+MIG_IN!Q404-MIG_OUT!Q404</f>
        <v>0</v>
      </c>
      <c r="P404" s="99">
        <f>+ALTAS!S459-BAJAS!R404+MIG_IN!R404-MIG_OUT!R404</f>
        <v>0</v>
      </c>
      <c r="Q404" s="99">
        <f>+ALTAS!T459-BAJAS!S404+MIG_IN!S404-MIG_OUT!S404</f>
        <v>0</v>
      </c>
      <c r="R404" s="99">
        <f>+ALTAS!U459-BAJAS!T404+MIG_IN!T404-MIG_OUT!T404</f>
        <v>0</v>
      </c>
      <c r="S404" s="99">
        <f>+ALTAS!V459-BAJAS!U404+MIG_IN!U404-MIG_OUT!U404</f>
        <v>0</v>
      </c>
      <c r="T404" s="99">
        <f>+ALTAS!W459-BAJAS!V404+MIG_IN!V404-MIG_OUT!V404</f>
        <v>0</v>
      </c>
      <c r="U404" s="99">
        <f>+ALTAS!X459-BAJAS!W404+MIG_IN!W404-MIG_OUT!W404</f>
        <v>0</v>
      </c>
      <c r="V404" s="99">
        <f>+ALTAS!Y459-BAJAS!X404+MIG_IN!X404-MIG_OUT!X404</f>
        <v>0</v>
      </c>
      <c r="W404" s="99">
        <f>+ALTAS!Z459-BAJAS!Y404+MIG_IN!Y404-MIG_OUT!Y404</f>
        <v>0</v>
      </c>
      <c r="X404" s="99">
        <f>+ALTAS!AA459-BAJAS!Z404+MIG_IN!Z404-MIG_OUT!Z404</f>
        <v>0</v>
      </c>
      <c r="Y404" s="99">
        <f>+ALTAS!AB459-BAJAS!AA404+MIG_IN!AA404-MIG_OUT!AA404</f>
        <v>0</v>
      </c>
      <c r="Z404" s="99">
        <f>+ALTAS!AC459-BAJAS!AB404+MIG_IN!AB404-MIG_OUT!AB404</f>
        <v>0</v>
      </c>
      <c r="AA404" s="99">
        <f>+ALTAS!AD459-BAJAS!AC404+MIG_IN!AC404-MIG_OUT!AC404</f>
        <v>0</v>
      </c>
      <c r="AB404" s="99">
        <f>+ALTAS!AE459-BAJAS!AD404+MIG_IN!AD404-MIG_OUT!AD404</f>
        <v>0</v>
      </c>
      <c r="AC404" s="99">
        <f>+ALTAS!AF459-BAJAS!AE404+MIG_IN!AE404-MIG_OUT!AE404</f>
        <v>0</v>
      </c>
      <c r="AD404" s="104">
        <f t="shared" si="262"/>
        <v>0</v>
      </c>
      <c r="AE404" s="105">
        <f t="shared" si="263"/>
        <v>0</v>
      </c>
    </row>
    <row r="405" spans="1:60">
      <c r="A405" s="238"/>
      <c r="B405" s="223"/>
      <c r="C405" s="225"/>
      <c r="D405" s="12" t="s">
        <v>101</v>
      </c>
      <c r="E405" s="35"/>
      <c r="F405" s="35"/>
      <c r="G405" s="35"/>
      <c r="H405" s="35"/>
      <c r="I405" s="35"/>
      <c r="J405" s="35"/>
      <c r="K405" s="35"/>
      <c r="L405" s="35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104"/>
      <c r="AE405" s="105"/>
    </row>
    <row r="406" spans="1:60">
      <c r="A406" s="238"/>
      <c r="B406" s="223"/>
      <c r="C406" s="225"/>
      <c r="D406" s="12" t="s">
        <v>102</v>
      </c>
      <c r="E406" s="35"/>
      <c r="F406" s="35"/>
      <c r="G406" s="35"/>
      <c r="H406" s="35"/>
      <c r="I406" s="35"/>
      <c r="J406" s="35"/>
      <c r="K406" s="35"/>
      <c r="L406" s="35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104"/>
      <c r="AE406" s="105"/>
      <c r="AG406" s="129"/>
    </row>
    <row r="407" spans="1:60">
      <c r="A407" s="238"/>
      <c r="B407" s="223"/>
      <c r="C407" s="225"/>
      <c r="D407" s="13" t="s">
        <v>90</v>
      </c>
      <c r="E407" s="36"/>
      <c r="F407" s="36"/>
      <c r="G407" s="36"/>
      <c r="H407" s="36"/>
      <c r="I407" s="36"/>
      <c r="J407" s="36"/>
      <c r="K407" s="36"/>
      <c r="L407" s="36"/>
      <c r="M407" s="109">
        <f>+M6-M9-M20-M37-M40-M48-M66-M69-M72-M75-M78-M89</f>
        <v>0</v>
      </c>
      <c r="N407" s="109">
        <f>+ALTAS!Q462-BAJAS!P407+MIG_IN!P407-MIG_OUT!P407</f>
        <v>0</v>
      </c>
      <c r="O407" s="109">
        <f>+ALTAS!R462-BAJAS!Q407+MIG_IN!Q407-MIG_OUT!Q407</f>
        <v>0</v>
      </c>
      <c r="P407" s="109">
        <f>+ALTAS!S462-BAJAS!R407+MIG_IN!R407-MIG_OUT!R407</f>
        <v>0</v>
      </c>
      <c r="Q407" s="109">
        <f>+ALTAS!T462-BAJAS!S407+MIG_IN!S407-MIG_OUT!S407</f>
        <v>0</v>
      </c>
      <c r="R407" s="109">
        <f>+ALTAS!U462-BAJAS!T407+MIG_IN!T407-MIG_OUT!T407</f>
        <v>0</v>
      </c>
      <c r="S407" s="109">
        <f>+ALTAS!V462-BAJAS!U407+MIG_IN!U407-MIG_OUT!U407</f>
        <v>0</v>
      </c>
      <c r="T407" s="109">
        <f>+ALTAS!W462-BAJAS!V407+MIG_IN!V407-MIG_OUT!V407</f>
        <v>0</v>
      </c>
      <c r="U407" s="109">
        <f>+ALTAS!X462-BAJAS!W407+MIG_IN!W407-MIG_OUT!W407</f>
        <v>0</v>
      </c>
      <c r="V407" s="109">
        <f>+ALTAS!Y462-BAJAS!X407+MIG_IN!X407-MIG_OUT!X407</f>
        <v>0</v>
      </c>
      <c r="W407" s="109">
        <f>+ALTAS!Z462-BAJAS!Y407+MIG_IN!Y407-MIG_OUT!Y407</f>
        <v>0</v>
      </c>
      <c r="X407" s="109">
        <f>+ALTAS!AA462-BAJAS!Z407+MIG_IN!Z407-MIG_OUT!Z407</f>
        <v>0</v>
      </c>
      <c r="Y407" s="109">
        <f>+ALTAS!AB462-BAJAS!AA407+MIG_IN!AA407-MIG_OUT!AA407</f>
        <v>0</v>
      </c>
      <c r="Z407" s="109">
        <f>+ALTAS!AC462-BAJAS!AB407+MIG_IN!AB407-MIG_OUT!AB407</f>
        <v>0</v>
      </c>
      <c r="AA407" s="109">
        <f>+ALTAS!AD462-BAJAS!AC407+MIG_IN!AC407-MIG_OUT!AC407</f>
        <v>0</v>
      </c>
      <c r="AB407" s="109">
        <f>+ALTAS!AE462-BAJAS!AD407+MIG_IN!AD407-MIG_OUT!AD407</f>
        <v>0</v>
      </c>
      <c r="AC407" s="109">
        <f>+ALTAS!AF462-BAJAS!AE407+MIG_IN!AE407-MIG_OUT!AE407</f>
        <v>0</v>
      </c>
      <c r="AD407" s="110">
        <f t="shared" ref="AD407:AD413" si="291">+SUM(E407:P407)</f>
        <v>0</v>
      </c>
      <c r="AE407" s="111">
        <f t="shared" ref="AE407:AE413" si="292">+SUM(Q407:AB407)</f>
        <v>0</v>
      </c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</row>
    <row r="408" spans="1:60" ht="14.4" customHeight="1">
      <c r="A408" s="238"/>
      <c r="B408" s="223"/>
      <c r="C408" s="225" t="s">
        <v>54</v>
      </c>
      <c r="D408" s="10" t="s">
        <v>40</v>
      </c>
      <c r="E408" s="19"/>
      <c r="F408" s="19"/>
      <c r="G408" s="19"/>
      <c r="H408" s="19"/>
      <c r="I408" s="19"/>
      <c r="J408" s="19"/>
      <c r="K408" s="19"/>
      <c r="L408" s="19"/>
      <c r="M408" s="97">
        <f>+M9-SUM(M10:M15)</f>
        <v>0</v>
      </c>
      <c r="N408" s="97">
        <f>+ALTAS!Q463-BAJAS!P408+MIG_IN!P408-MIG_OUT!P408</f>
        <v>0</v>
      </c>
      <c r="O408" s="97">
        <f>+ALTAS!R463-BAJAS!Q408+MIG_IN!Q408-MIG_OUT!Q408</f>
        <v>0</v>
      </c>
      <c r="P408" s="97">
        <f>+ALTAS!S463-BAJAS!R408+MIG_IN!R408-MIG_OUT!R408</f>
        <v>0</v>
      </c>
      <c r="Q408" s="97">
        <f>+ALTAS!T463-BAJAS!S408+MIG_IN!S408-MIG_OUT!S408</f>
        <v>0</v>
      </c>
      <c r="R408" s="97">
        <f>+ALTAS!U463-BAJAS!T408+MIG_IN!T408-MIG_OUT!T408</f>
        <v>0</v>
      </c>
      <c r="S408" s="97">
        <f>+ALTAS!V463-BAJAS!U408+MIG_IN!U408-MIG_OUT!U408</f>
        <v>0</v>
      </c>
      <c r="T408" s="97">
        <f>+ALTAS!W463-BAJAS!V408+MIG_IN!V408-MIG_OUT!V408</f>
        <v>0</v>
      </c>
      <c r="U408" s="97">
        <f>+ALTAS!X463-BAJAS!W408+MIG_IN!W408-MIG_OUT!W408</f>
        <v>0</v>
      </c>
      <c r="V408" s="97">
        <f>+ALTAS!Y463-BAJAS!X408+MIG_IN!X408-MIG_OUT!X408</f>
        <v>0</v>
      </c>
      <c r="W408" s="97">
        <f>+ALTAS!Z463-BAJAS!Y408+MIG_IN!Y408-MIG_OUT!Y408</f>
        <v>0</v>
      </c>
      <c r="X408" s="97">
        <f>+ALTAS!AA463-BAJAS!Z408+MIG_IN!Z408-MIG_OUT!Z408</f>
        <v>0</v>
      </c>
      <c r="Y408" s="97">
        <f>+ALTAS!AB463-BAJAS!AA408+MIG_IN!AA408-MIG_OUT!AA408</f>
        <v>0</v>
      </c>
      <c r="Z408" s="97">
        <f>+ALTAS!AC463-BAJAS!AB408+MIG_IN!AB408-MIG_OUT!AB408</f>
        <v>0</v>
      </c>
      <c r="AA408" s="97">
        <f>+ALTAS!AD463-BAJAS!AC408+MIG_IN!AC408-MIG_OUT!AC408</f>
        <v>0</v>
      </c>
      <c r="AB408" s="97">
        <f>+ALTAS!AE463-BAJAS!AD408+MIG_IN!AD408-MIG_OUT!AD408</f>
        <v>0</v>
      </c>
      <c r="AC408" s="97">
        <f>+ALTAS!AF463-BAJAS!AE408+MIG_IN!AE408-MIG_OUT!AE408</f>
        <v>0</v>
      </c>
      <c r="AD408" s="100">
        <f t="shared" si="291"/>
        <v>0</v>
      </c>
      <c r="AE408" s="101">
        <f t="shared" si="292"/>
        <v>0</v>
      </c>
      <c r="AG408" s="124">
        <f>+SUMIF($M$1:$AB$1,"REAL",M408:AB408)</f>
        <v>0</v>
      </c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</row>
    <row r="409" spans="1:60">
      <c r="A409" s="238"/>
      <c r="B409" s="223"/>
      <c r="C409" s="225"/>
      <c r="D409" s="11" t="s">
        <v>88</v>
      </c>
      <c r="E409" s="34"/>
      <c r="F409" s="34"/>
      <c r="G409" s="34"/>
      <c r="H409" s="34"/>
      <c r="I409" s="34"/>
      <c r="J409" s="34"/>
      <c r="K409" s="34"/>
      <c r="L409" s="34"/>
      <c r="M409" s="98">
        <f>+M20-SUM(M21:M26)</f>
        <v>0</v>
      </c>
      <c r="N409" s="98">
        <f>+ALTAS!Q464-BAJAS!P409+MIG_IN!P409-MIG_OUT!P409</f>
        <v>0</v>
      </c>
      <c r="O409" s="98">
        <f>+ALTAS!R464-BAJAS!Q409+MIG_IN!Q409-MIG_OUT!Q409</f>
        <v>0</v>
      </c>
      <c r="P409" s="98">
        <f>+ALTAS!S464-BAJAS!R409+MIG_IN!R409-MIG_OUT!R409</f>
        <v>0</v>
      </c>
      <c r="Q409" s="98">
        <f>+ALTAS!T464-BAJAS!S409+MIG_IN!S409-MIG_OUT!S409</f>
        <v>0</v>
      </c>
      <c r="R409" s="98">
        <f>+ALTAS!U464-BAJAS!T409+MIG_IN!T409-MIG_OUT!T409</f>
        <v>0</v>
      </c>
      <c r="S409" s="98">
        <f>+ALTAS!V464-BAJAS!U409+MIG_IN!U409-MIG_OUT!U409</f>
        <v>0</v>
      </c>
      <c r="T409" s="98">
        <f>+ALTAS!W464-BAJAS!V409+MIG_IN!V409-MIG_OUT!V409</f>
        <v>0</v>
      </c>
      <c r="U409" s="98">
        <f>+ALTAS!X464-BAJAS!W409+MIG_IN!W409-MIG_OUT!W409</f>
        <v>0</v>
      </c>
      <c r="V409" s="98">
        <f>+ALTAS!Y464-BAJAS!X409+MIG_IN!X409-MIG_OUT!X409</f>
        <v>0</v>
      </c>
      <c r="W409" s="98">
        <f>+ALTAS!Z464-BAJAS!Y409+MIG_IN!Y409-MIG_OUT!Y409</f>
        <v>0</v>
      </c>
      <c r="X409" s="98">
        <f>+ALTAS!AA464-BAJAS!Z409+MIG_IN!Z409-MIG_OUT!Z409</f>
        <v>0</v>
      </c>
      <c r="Y409" s="98">
        <f>+ALTAS!AB464-BAJAS!AA409+MIG_IN!AA409-MIG_OUT!AA409</f>
        <v>0</v>
      </c>
      <c r="Z409" s="98">
        <f>+ALTAS!AC464-BAJAS!AB409+MIG_IN!AB409-MIG_OUT!AB409</f>
        <v>0</v>
      </c>
      <c r="AA409" s="98">
        <f>+ALTAS!AD464-BAJAS!AC409+MIG_IN!AC409-MIG_OUT!AC409</f>
        <v>0</v>
      </c>
      <c r="AB409" s="98">
        <f>+ALTAS!AE464-BAJAS!AD409+MIG_IN!AD409-MIG_OUT!AD409</f>
        <v>0</v>
      </c>
      <c r="AC409" s="98">
        <f>+ALTAS!AF464-BAJAS!AE409+MIG_IN!AE409-MIG_OUT!AE409</f>
        <v>0</v>
      </c>
      <c r="AD409" s="102">
        <f t="shared" si="291"/>
        <v>0</v>
      </c>
      <c r="AE409" s="103">
        <f t="shared" si="292"/>
        <v>0</v>
      </c>
      <c r="AG409" s="124">
        <f>+SUMIF($M$1:$AB$1,"REAL",M409:AB409)</f>
        <v>0</v>
      </c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</row>
    <row r="410" spans="1:60">
      <c r="A410" s="238"/>
      <c r="B410" s="224"/>
      <c r="C410" s="225"/>
      <c r="D410" s="13" t="s">
        <v>90</v>
      </c>
      <c r="E410" s="36"/>
      <c r="F410" s="36"/>
      <c r="G410" s="36"/>
      <c r="H410" s="36"/>
      <c r="I410" s="36"/>
      <c r="J410" s="36"/>
      <c r="K410" s="36"/>
      <c r="L410" s="36"/>
      <c r="M410" s="36">
        <f>+M40-SUM(M41:M42)</f>
        <v>0</v>
      </c>
      <c r="N410" s="36" t="e">
        <f>+ALTAS!Q465-BAJAS!P410+MIG_IN!P410-MIG_OUT!P410</f>
        <v>#VALUE!</v>
      </c>
      <c r="O410" s="36" t="e">
        <f>+ALTAS!R465-BAJAS!Q410+MIG_IN!Q410-MIG_OUT!Q410</f>
        <v>#VALUE!</v>
      </c>
      <c r="P410" s="36" t="e">
        <f>+ALTAS!S465-BAJAS!R410+MIG_IN!R410-MIG_OUT!R410</f>
        <v>#VALUE!</v>
      </c>
      <c r="Q410" s="36" t="e">
        <f>+ALTAS!T465-BAJAS!S410+MIG_IN!S410-MIG_OUT!S410</f>
        <v>#VALUE!</v>
      </c>
      <c r="R410" s="36" t="e">
        <f>+ALTAS!U465-BAJAS!T410+MIG_IN!T410-MIG_OUT!T410</f>
        <v>#VALUE!</v>
      </c>
      <c r="S410" s="36" t="e">
        <f>+ALTAS!V465-BAJAS!U410+MIG_IN!U410-MIG_OUT!U410</f>
        <v>#VALUE!</v>
      </c>
      <c r="T410" s="36" t="e">
        <f>+ALTAS!W465-BAJAS!V410+MIG_IN!V410-MIG_OUT!V410</f>
        <v>#VALUE!</v>
      </c>
      <c r="U410" s="36" t="e">
        <f>+ALTAS!X465-BAJAS!W410+MIG_IN!W410-MIG_OUT!W410</f>
        <v>#VALUE!</v>
      </c>
      <c r="V410" s="36" t="e">
        <f>+ALTAS!Y465-BAJAS!X410+MIG_IN!X410-MIG_OUT!X410</f>
        <v>#VALUE!</v>
      </c>
      <c r="W410" s="36" t="e">
        <f>+ALTAS!Z465-BAJAS!Y410+MIG_IN!Y410-MIG_OUT!Y410</f>
        <v>#VALUE!</v>
      </c>
      <c r="X410" s="36" t="e">
        <f>+ALTAS!AA465-BAJAS!Z410+MIG_IN!Z410-MIG_OUT!Z410</f>
        <v>#VALUE!</v>
      </c>
      <c r="Y410" s="36" t="e">
        <f>+ALTAS!AB465-BAJAS!AA410+MIG_IN!AA410-MIG_OUT!AA410</f>
        <v>#VALUE!</v>
      </c>
      <c r="Z410" s="36" t="e">
        <f>+ALTAS!AC465-BAJAS!AB410+MIG_IN!AB410-MIG_OUT!AB410</f>
        <v>#VALUE!</v>
      </c>
      <c r="AA410" s="36" t="e">
        <f>+ALTAS!AD465-BAJAS!AC410+MIG_IN!AC410-MIG_OUT!AC410</f>
        <v>#VALUE!</v>
      </c>
      <c r="AB410" s="36" t="e">
        <f>+ALTAS!AE465-BAJAS!AD410+MIG_IN!AD410-MIG_OUT!AD410</f>
        <v>#VALUE!</v>
      </c>
      <c r="AC410" s="36" t="e">
        <f>+ALTAS!AF465-BAJAS!AE410+MIG_IN!AE410-MIG_OUT!AE410</f>
        <v>#VALUE!</v>
      </c>
      <c r="AD410" s="49" t="e">
        <f t="shared" si="291"/>
        <v>#VALUE!</v>
      </c>
      <c r="AE410" s="50" t="e">
        <f t="shared" si="292"/>
        <v>#VALUE!</v>
      </c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</row>
    <row r="411" spans="1:60" ht="14.4" customHeight="1">
      <c r="A411" s="238"/>
      <c r="B411" s="226" t="s">
        <v>36</v>
      </c>
      <c r="C411" s="225" t="s">
        <v>50</v>
      </c>
      <c r="D411" s="10" t="s">
        <v>40</v>
      </c>
      <c r="E411" s="19"/>
      <c r="F411" s="19"/>
      <c r="G411" s="19"/>
      <c r="H411" s="19"/>
      <c r="I411" s="19"/>
      <c r="J411" s="19"/>
      <c r="K411" s="19"/>
      <c r="L411" s="19"/>
      <c r="M411" s="97">
        <f>+M48-SUM(M49:M50)</f>
        <v>0</v>
      </c>
      <c r="N411" s="97">
        <f>+ALTAS!Q466-BAJAS!P411+MIG_IN!P411-MIG_OUT!P411</f>
        <v>0</v>
      </c>
      <c r="O411" s="97">
        <f>+ALTAS!R466-BAJAS!Q411+MIG_IN!Q411-MIG_OUT!Q411</f>
        <v>0</v>
      </c>
      <c r="P411" s="97">
        <f>+ALTAS!S466-BAJAS!R411+MIG_IN!R411-MIG_OUT!R411</f>
        <v>0</v>
      </c>
      <c r="Q411" s="97">
        <f>+ALTAS!T466-BAJAS!S411+MIG_IN!S411-MIG_OUT!S411</f>
        <v>0</v>
      </c>
      <c r="R411" s="97">
        <f>+ALTAS!U466-BAJAS!T411+MIG_IN!T411-MIG_OUT!T411</f>
        <v>0</v>
      </c>
      <c r="S411" s="97">
        <f>+ALTAS!V466-BAJAS!U411+MIG_IN!U411-MIG_OUT!U411</f>
        <v>0</v>
      </c>
      <c r="T411" s="97">
        <f>+ALTAS!W466-BAJAS!V411+MIG_IN!V411-MIG_OUT!V411</f>
        <v>0</v>
      </c>
      <c r="U411" s="97">
        <f>+ALTAS!X466-BAJAS!W411+MIG_IN!W411-MIG_OUT!W411</f>
        <v>0</v>
      </c>
      <c r="V411" s="97">
        <f>+ALTAS!Y466-BAJAS!X411+MIG_IN!X411-MIG_OUT!X411</f>
        <v>0</v>
      </c>
      <c r="W411" s="97">
        <f>+ALTAS!Z466-BAJAS!Y411+MIG_IN!Y411-MIG_OUT!Y411</f>
        <v>0</v>
      </c>
      <c r="X411" s="97">
        <f>+ALTAS!AA466-BAJAS!Z411+MIG_IN!Z411-MIG_OUT!Z411</f>
        <v>0</v>
      </c>
      <c r="Y411" s="97">
        <f>+ALTAS!AB466-BAJAS!AA411+MIG_IN!AA411-MIG_OUT!AA411</f>
        <v>0</v>
      </c>
      <c r="Z411" s="97">
        <f>+ALTAS!AC466-BAJAS!AB411+MIG_IN!AB411-MIG_OUT!AB411</f>
        <v>0</v>
      </c>
      <c r="AA411" s="97">
        <f>+ALTAS!AD466-BAJAS!AC411+MIG_IN!AC411-MIG_OUT!AC411</f>
        <v>0</v>
      </c>
      <c r="AB411" s="97">
        <f>+ALTAS!AE466-BAJAS!AD411+MIG_IN!AD411-MIG_OUT!AD411</f>
        <v>0</v>
      </c>
      <c r="AC411" s="97">
        <f>+ALTAS!AF466-BAJAS!AE411+MIG_IN!AE411-MIG_OUT!AE411</f>
        <v>0</v>
      </c>
      <c r="AD411" s="100">
        <f t="shared" si="291"/>
        <v>0</v>
      </c>
      <c r="AE411" s="101">
        <f t="shared" si="292"/>
        <v>0</v>
      </c>
      <c r="AG411" s="124">
        <f>+SUMIF($M$1:$AB$1,"REAL",M411:AB411)</f>
        <v>0</v>
      </c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</row>
    <row r="412" spans="1:60">
      <c r="A412" s="238"/>
      <c r="B412" s="226"/>
      <c r="C412" s="225"/>
      <c r="D412" s="11" t="s">
        <v>88</v>
      </c>
      <c r="E412" s="34"/>
      <c r="F412" s="34"/>
      <c r="G412" s="34"/>
      <c r="H412" s="34"/>
      <c r="I412" s="34"/>
      <c r="J412" s="34"/>
      <c r="K412" s="34"/>
      <c r="L412" s="34"/>
      <c r="M412" s="98">
        <f>+M78-SUM(M79:M84)</f>
        <v>0</v>
      </c>
      <c r="N412" s="98">
        <f>+ALTAS!Q467-BAJAS!P412+MIG_IN!P412-MIG_OUT!P412</f>
        <v>0</v>
      </c>
      <c r="O412" s="98">
        <f>+ALTAS!R467-BAJAS!Q412+MIG_IN!Q412-MIG_OUT!Q412</f>
        <v>0</v>
      </c>
      <c r="P412" s="98">
        <f>+ALTAS!S467-BAJAS!R412+MIG_IN!R412-MIG_OUT!R412</f>
        <v>0</v>
      </c>
      <c r="Q412" s="98">
        <f>+ALTAS!T467-BAJAS!S412+MIG_IN!S412-MIG_OUT!S412</f>
        <v>0</v>
      </c>
      <c r="R412" s="98">
        <f>+ALTAS!U467-BAJAS!T412+MIG_IN!T412-MIG_OUT!T412</f>
        <v>0</v>
      </c>
      <c r="S412" s="98">
        <f>+ALTAS!V467-BAJAS!U412+MIG_IN!U412-MIG_OUT!U412</f>
        <v>0</v>
      </c>
      <c r="T412" s="98">
        <f>+ALTAS!W467-BAJAS!V412+MIG_IN!V412-MIG_OUT!V412</f>
        <v>0</v>
      </c>
      <c r="U412" s="98">
        <f>+ALTAS!X467-BAJAS!W412+MIG_IN!W412-MIG_OUT!W412</f>
        <v>0</v>
      </c>
      <c r="V412" s="98">
        <f>+ALTAS!Y467-BAJAS!X412+MIG_IN!X412-MIG_OUT!X412</f>
        <v>0</v>
      </c>
      <c r="W412" s="98">
        <f>+ALTAS!Z467-BAJAS!Y412+MIG_IN!Y412-MIG_OUT!Y412</f>
        <v>0</v>
      </c>
      <c r="X412" s="98">
        <f>+ALTAS!AA467-BAJAS!Z412+MIG_IN!Z412-MIG_OUT!Z412</f>
        <v>0</v>
      </c>
      <c r="Y412" s="98">
        <f>+ALTAS!AB467-BAJAS!AA412+MIG_IN!AA412-MIG_OUT!AA412</f>
        <v>0</v>
      </c>
      <c r="Z412" s="98">
        <f>+ALTAS!AC467-BAJAS!AB412+MIG_IN!AB412-MIG_OUT!AB412</f>
        <v>0</v>
      </c>
      <c r="AA412" s="98">
        <f>+ALTAS!AD467-BAJAS!AC412+MIG_IN!AC412-MIG_OUT!AC412</f>
        <v>0</v>
      </c>
      <c r="AB412" s="98">
        <f>+ALTAS!AE467-BAJAS!AD412+MIG_IN!AD412-MIG_OUT!AD412</f>
        <v>0</v>
      </c>
      <c r="AC412" s="98">
        <f>+ALTAS!AF467-BAJAS!AE412+MIG_IN!AE412-MIG_OUT!AE412</f>
        <v>0</v>
      </c>
      <c r="AD412" s="102">
        <f t="shared" si="291"/>
        <v>0</v>
      </c>
      <c r="AE412" s="103">
        <f t="shared" si="292"/>
        <v>0</v>
      </c>
      <c r="AG412" s="124">
        <f>+SUMIF($M$1:$AB$1,"REAL",M412:AB412)</f>
        <v>0</v>
      </c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</row>
    <row r="413" spans="1:60">
      <c r="A413" s="238"/>
      <c r="B413" s="226"/>
      <c r="C413" s="225"/>
      <c r="D413" s="12" t="s">
        <v>1</v>
      </c>
      <c r="E413" s="35"/>
      <c r="F413" s="35"/>
      <c r="G413" s="35"/>
      <c r="H413" s="35"/>
      <c r="I413" s="35"/>
      <c r="J413" s="35"/>
      <c r="K413" s="35"/>
      <c r="L413" s="35"/>
      <c r="M413" s="99">
        <f>+M89-SUM(M90:M91)</f>
        <v>0</v>
      </c>
      <c r="N413" s="99">
        <f>+ALTAS!Q468-BAJAS!P413+MIG_IN!P413-MIG_OUT!P413</f>
        <v>0</v>
      </c>
      <c r="O413" s="99">
        <f>+ALTAS!R468-BAJAS!Q413+MIG_IN!Q413-MIG_OUT!Q413</f>
        <v>0</v>
      </c>
      <c r="P413" s="99">
        <f>+ALTAS!S468-BAJAS!R413+MIG_IN!R413-MIG_OUT!R413</f>
        <v>0</v>
      </c>
      <c r="Q413" s="99">
        <f>+ALTAS!T468-BAJAS!S413+MIG_IN!S413-MIG_OUT!S413</f>
        <v>0</v>
      </c>
      <c r="R413" s="99">
        <f>+ALTAS!U468-BAJAS!T413+MIG_IN!T413-MIG_OUT!T413</f>
        <v>0</v>
      </c>
      <c r="S413" s="99">
        <f>+ALTAS!V468-BAJAS!U413+MIG_IN!U413-MIG_OUT!U413</f>
        <v>0</v>
      </c>
      <c r="T413" s="99">
        <f>+ALTAS!W468-BAJAS!V413+MIG_IN!V413-MIG_OUT!V413</f>
        <v>0</v>
      </c>
      <c r="U413" s="99">
        <f>+ALTAS!X468-BAJAS!W413+MIG_IN!W413-MIG_OUT!W413</f>
        <v>0</v>
      </c>
      <c r="V413" s="99">
        <f>+ALTAS!Y468-BAJAS!X413+MIG_IN!X413-MIG_OUT!X413</f>
        <v>0</v>
      </c>
      <c r="W413" s="99">
        <f>+ALTAS!Z468-BAJAS!Y413+MIG_IN!Y413-MIG_OUT!Y413</f>
        <v>0</v>
      </c>
      <c r="X413" s="99">
        <f>+ALTAS!AA468-BAJAS!Z413+MIG_IN!Z413-MIG_OUT!Z413</f>
        <v>0</v>
      </c>
      <c r="Y413" s="99">
        <f>+ALTAS!AB468-BAJAS!AA413+MIG_IN!AA413-MIG_OUT!AA413</f>
        <v>0</v>
      </c>
      <c r="Z413" s="99">
        <f>+ALTAS!AC468-BAJAS!AB413+MIG_IN!AB413-MIG_OUT!AB413</f>
        <v>0</v>
      </c>
      <c r="AA413" s="99">
        <f>+ALTAS!AD468-BAJAS!AC413+MIG_IN!AC413-MIG_OUT!AC413</f>
        <v>0</v>
      </c>
      <c r="AB413" s="99">
        <f>+ALTAS!AE468-BAJAS!AD413+MIG_IN!AD413-MIG_OUT!AD413</f>
        <v>0</v>
      </c>
      <c r="AC413" s="99">
        <f>+ALTAS!AF468-BAJAS!AE413+MIG_IN!AE413-MIG_OUT!AE413</f>
        <v>0</v>
      </c>
      <c r="AD413" s="104">
        <f t="shared" si="291"/>
        <v>0</v>
      </c>
      <c r="AE413" s="105">
        <f t="shared" si="292"/>
        <v>0</v>
      </c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</row>
    <row r="414" spans="1:60">
      <c r="A414" s="238"/>
      <c r="B414" s="226"/>
      <c r="C414" s="225"/>
      <c r="D414" s="12" t="s">
        <v>2</v>
      </c>
      <c r="E414" s="35"/>
      <c r="F414" s="35"/>
      <c r="G414" s="35"/>
      <c r="H414" s="35"/>
      <c r="I414" s="35"/>
      <c r="J414" s="35"/>
      <c r="K414" s="35"/>
      <c r="L414" s="35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104"/>
      <c r="AE414" s="105"/>
    </row>
    <row r="415" spans="1:60">
      <c r="A415" s="238"/>
      <c r="B415" s="226"/>
      <c r="C415" s="225"/>
      <c r="D415" s="14" t="s">
        <v>83</v>
      </c>
      <c r="E415" s="37"/>
      <c r="F415" s="37"/>
      <c r="G415" s="37"/>
      <c r="H415" s="37"/>
      <c r="I415" s="37"/>
      <c r="J415" s="37"/>
      <c r="K415" s="37"/>
      <c r="L415" s="37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7"/>
      <c r="AE415" s="108"/>
    </row>
    <row r="416" spans="1:60">
      <c r="A416" s="238"/>
      <c r="B416" s="226"/>
      <c r="C416" s="225"/>
      <c r="D416" s="14" t="s">
        <v>103</v>
      </c>
      <c r="E416" s="37"/>
      <c r="F416" s="37"/>
      <c r="G416" s="37"/>
      <c r="H416" s="37"/>
      <c r="I416" s="37"/>
      <c r="J416" s="37"/>
      <c r="K416" s="37"/>
      <c r="L416" s="37"/>
      <c r="M416" s="106">
        <f>+M102-SUM(M103:M108)</f>
        <v>0</v>
      </c>
      <c r="N416" s="106">
        <f>+ALTAS!Q471-BAJAS!P416+MIG_IN!P416-MIG_OUT!P416</f>
        <v>0</v>
      </c>
      <c r="O416" s="106">
        <f>+ALTAS!R471-BAJAS!Q416+MIG_IN!Q416-MIG_OUT!Q416</f>
        <v>0</v>
      </c>
      <c r="P416" s="106">
        <f>+ALTAS!S471-BAJAS!R416+MIG_IN!R416-MIG_OUT!R416</f>
        <v>0</v>
      </c>
      <c r="Q416" s="106">
        <f>+ALTAS!T471-BAJAS!S416+MIG_IN!S416-MIG_OUT!S416</f>
        <v>0</v>
      </c>
      <c r="R416" s="106">
        <f>+ALTAS!U471-BAJAS!T416+MIG_IN!T416-MIG_OUT!T416</f>
        <v>0</v>
      </c>
      <c r="S416" s="106">
        <f>+ALTAS!V471-BAJAS!U416+MIG_IN!U416-MIG_OUT!U416</f>
        <v>0</v>
      </c>
      <c r="T416" s="106">
        <f>+ALTAS!W471-BAJAS!V416+MIG_IN!V416-MIG_OUT!V416</f>
        <v>0</v>
      </c>
      <c r="U416" s="106">
        <f>+ALTAS!X471-BAJAS!W416+MIG_IN!W416-MIG_OUT!W416</f>
        <v>0</v>
      </c>
      <c r="V416" s="106">
        <f>+ALTAS!Y471-BAJAS!X416+MIG_IN!X416-MIG_OUT!X416</f>
        <v>0</v>
      </c>
      <c r="W416" s="106">
        <f>+ALTAS!Z471-BAJAS!Y416+MIG_IN!Y416-MIG_OUT!Y416</f>
        <v>0</v>
      </c>
      <c r="X416" s="106">
        <f>+ALTAS!AA471-BAJAS!Z416+MIG_IN!Z416-MIG_OUT!Z416</f>
        <v>0</v>
      </c>
      <c r="Y416" s="106">
        <f>+ALTAS!AB471-BAJAS!AA416+MIG_IN!AA416-MIG_OUT!AA416</f>
        <v>0</v>
      </c>
      <c r="Z416" s="106">
        <f>+ALTAS!AC471-BAJAS!AB416+MIG_IN!AB416-MIG_OUT!AB416</f>
        <v>0</v>
      </c>
      <c r="AA416" s="106">
        <f>+ALTAS!AD471-BAJAS!AC416+MIG_IN!AC416-MIG_OUT!AC416</f>
        <v>0</v>
      </c>
      <c r="AB416" s="106">
        <f>+ALTAS!AE471-BAJAS!AD416+MIG_IN!AD416-MIG_OUT!AD416</f>
        <v>0</v>
      </c>
      <c r="AC416" s="106">
        <f>+ALTAS!AF471-BAJAS!AE416+MIG_IN!AE416-MIG_OUT!AE416</f>
        <v>0</v>
      </c>
      <c r="AD416" s="107">
        <f t="shared" ref="AD416:AD421" si="293">+SUM(E416:P416)</f>
        <v>0</v>
      </c>
      <c r="AE416" s="108">
        <f t="shared" ref="AE416:AE421" si="294">+SUM(Q416:AB416)</f>
        <v>0</v>
      </c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</row>
    <row r="417" spans="1:60">
      <c r="A417" s="238"/>
      <c r="B417" s="226"/>
      <c r="C417" s="225"/>
      <c r="D417" s="14" t="s">
        <v>104</v>
      </c>
      <c r="E417" s="37"/>
      <c r="F417" s="37"/>
      <c r="G417" s="37"/>
      <c r="H417" s="37"/>
      <c r="I417" s="37"/>
      <c r="J417" s="37"/>
      <c r="K417" s="37"/>
      <c r="L417" s="37"/>
      <c r="M417" s="106">
        <f>+M113-SUM(M114:M119)</f>
        <v>0</v>
      </c>
      <c r="N417" s="106">
        <f>+ALTAS!Q472-BAJAS!P417+MIG_IN!P417-MIG_OUT!P417</f>
        <v>0</v>
      </c>
      <c r="O417" s="106">
        <f>+ALTAS!R472-BAJAS!Q417+MIG_IN!Q417-MIG_OUT!Q417</f>
        <v>0</v>
      </c>
      <c r="P417" s="106">
        <f>+ALTAS!S472-BAJAS!R417+MIG_IN!R417-MIG_OUT!R417</f>
        <v>0</v>
      </c>
      <c r="Q417" s="106">
        <f>+ALTAS!T472-BAJAS!S417+MIG_IN!S417-MIG_OUT!S417</f>
        <v>0</v>
      </c>
      <c r="R417" s="106">
        <f>+ALTAS!U472-BAJAS!T417+MIG_IN!T417-MIG_OUT!T417</f>
        <v>0</v>
      </c>
      <c r="S417" s="106">
        <f>+ALTAS!V472-BAJAS!U417+MIG_IN!U417-MIG_OUT!U417</f>
        <v>0</v>
      </c>
      <c r="T417" s="106">
        <f>+ALTAS!W472-BAJAS!V417+MIG_IN!V417-MIG_OUT!V417</f>
        <v>0</v>
      </c>
      <c r="U417" s="106">
        <f>+ALTAS!X472-BAJAS!W417+MIG_IN!W417-MIG_OUT!W417</f>
        <v>0</v>
      </c>
      <c r="V417" s="106">
        <f>+ALTAS!Y472-BAJAS!X417+MIG_IN!X417-MIG_OUT!X417</f>
        <v>0</v>
      </c>
      <c r="W417" s="106">
        <f>+ALTAS!Z472-BAJAS!Y417+MIG_IN!Y417-MIG_OUT!Y417</f>
        <v>0</v>
      </c>
      <c r="X417" s="106">
        <f>+ALTAS!AA472-BAJAS!Z417+MIG_IN!Z417-MIG_OUT!Z417</f>
        <v>0</v>
      </c>
      <c r="Y417" s="106">
        <f>+ALTAS!AB472-BAJAS!AA417+MIG_IN!AA417-MIG_OUT!AA417</f>
        <v>0</v>
      </c>
      <c r="Z417" s="106">
        <f>+ALTAS!AC472-BAJAS!AB417+MIG_IN!AB417-MIG_OUT!AB417</f>
        <v>0</v>
      </c>
      <c r="AA417" s="106">
        <f>+ALTAS!AD472-BAJAS!AC417+MIG_IN!AC417-MIG_OUT!AC417</f>
        <v>0</v>
      </c>
      <c r="AB417" s="106">
        <f>+ALTAS!AE472-BAJAS!AD417+MIG_IN!AD417-MIG_OUT!AD417</f>
        <v>0</v>
      </c>
      <c r="AC417" s="106">
        <f>+ALTAS!AF472-BAJAS!AE417+MIG_IN!AE417-MIG_OUT!AE417</f>
        <v>0</v>
      </c>
      <c r="AD417" s="107">
        <f t="shared" si="293"/>
        <v>0</v>
      </c>
      <c r="AE417" s="108">
        <f t="shared" si="294"/>
        <v>0</v>
      </c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</row>
    <row r="418" spans="1:60">
      <c r="A418" s="238"/>
      <c r="B418" s="226"/>
      <c r="C418" s="225"/>
      <c r="D418" s="13" t="s">
        <v>90</v>
      </c>
      <c r="E418" s="36"/>
      <c r="F418" s="36"/>
      <c r="G418" s="36"/>
      <c r="H418" s="36"/>
      <c r="I418" s="36"/>
      <c r="J418" s="36"/>
      <c r="K418" s="36"/>
      <c r="L418" s="36"/>
      <c r="M418" s="36">
        <f>+M133-SUM(M134:M135)</f>
        <v>0</v>
      </c>
      <c r="N418" s="36" t="e">
        <f>+ALTAS!Q473-BAJAS!P418+MIG_IN!P418-MIG_OUT!P418</f>
        <v>#VALUE!</v>
      </c>
      <c r="O418" s="36" t="e">
        <f>+ALTAS!R473-BAJAS!Q418+MIG_IN!Q418-MIG_OUT!Q418</f>
        <v>#VALUE!</v>
      </c>
      <c r="P418" s="36" t="e">
        <f>+ALTAS!S473-BAJAS!R418+MIG_IN!R418-MIG_OUT!R418</f>
        <v>#VALUE!</v>
      </c>
      <c r="Q418" s="36" t="e">
        <f>+ALTAS!T473-BAJAS!S418+MIG_IN!S418-MIG_OUT!S418</f>
        <v>#VALUE!</v>
      </c>
      <c r="R418" s="36" t="e">
        <f>+ALTAS!U473-BAJAS!T418+MIG_IN!T418-MIG_OUT!T418</f>
        <v>#VALUE!</v>
      </c>
      <c r="S418" s="36" t="e">
        <f>+ALTAS!V473-BAJAS!U418+MIG_IN!U418-MIG_OUT!U418</f>
        <v>#VALUE!</v>
      </c>
      <c r="T418" s="36" t="e">
        <f>+ALTAS!W473-BAJAS!V418+MIG_IN!V418-MIG_OUT!V418</f>
        <v>#VALUE!</v>
      </c>
      <c r="U418" s="36" t="e">
        <f>+ALTAS!X473-BAJAS!W418+MIG_IN!W418-MIG_OUT!W418</f>
        <v>#VALUE!</v>
      </c>
      <c r="V418" s="36" t="e">
        <f>+ALTAS!Y473-BAJAS!X418+MIG_IN!X418-MIG_OUT!X418</f>
        <v>#VALUE!</v>
      </c>
      <c r="W418" s="36" t="e">
        <f>+ALTAS!Z473-BAJAS!Y418+MIG_IN!Y418-MIG_OUT!Y418</f>
        <v>#VALUE!</v>
      </c>
      <c r="X418" s="36" t="e">
        <f>+ALTAS!AA473-BAJAS!Z418+MIG_IN!Z418-MIG_OUT!Z418</f>
        <v>#VALUE!</v>
      </c>
      <c r="Y418" s="36" t="e">
        <f>+ALTAS!AB473-BAJAS!AA418+MIG_IN!AA418-MIG_OUT!AA418</f>
        <v>#VALUE!</v>
      </c>
      <c r="Z418" s="36" t="e">
        <f>+ALTAS!AC473-BAJAS!AB418+MIG_IN!AB418-MIG_OUT!AB418</f>
        <v>#VALUE!</v>
      </c>
      <c r="AA418" s="36" t="e">
        <f>+ALTAS!AD473-BAJAS!AC418+MIG_IN!AC418-MIG_OUT!AC418</f>
        <v>#VALUE!</v>
      </c>
      <c r="AB418" s="36" t="e">
        <f>+ALTAS!AE473-BAJAS!AD418+MIG_IN!AD418-MIG_OUT!AD418</f>
        <v>#VALUE!</v>
      </c>
      <c r="AC418" s="36" t="e">
        <f>+ALTAS!AF473-BAJAS!AE418+MIG_IN!AE418-MIG_OUT!AE418</f>
        <v>#VALUE!</v>
      </c>
      <c r="AD418" s="53" t="e">
        <f t="shared" si="293"/>
        <v>#VALUE!</v>
      </c>
      <c r="AE418" s="54" t="e">
        <f t="shared" si="294"/>
        <v>#VALUE!</v>
      </c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</row>
    <row r="419" spans="1:60" ht="14.4" customHeight="1">
      <c r="A419" s="238"/>
      <c r="B419" s="222" t="s">
        <v>37</v>
      </c>
      <c r="C419" s="225" t="s">
        <v>41</v>
      </c>
      <c r="D419" s="10" t="s">
        <v>40</v>
      </c>
      <c r="E419" s="19"/>
      <c r="F419" s="19"/>
      <c r="G419" s="19"/>
      <c r="H419" s="19"/>
      <c r="I419" s="19"/>
      <c r="J419" s="19"/>
      <c r="K419" s="19"/>
      <c r="L419" s="19"/>
      <c r="M419" s="97">
        <f>+M48-SUM(M49:M50)</f>
        <v>0</v>
      </c>
      <c r="N419" s="97">
        <f>+ALTAS!Q474-BAJAS!P419+MIG_IN!P419-MIG_OUT!P419</f>
        <v>0</v>
      </c>
      <c r="O419" s="97">
        <f>+ALTAS!R474-BAJAS!Q419+MIG_IN!Q419-MIG_OUT!Q419</f>
        <v>0</v>
      </c>
      <c r="P419" s="97">
        <f>+ALTAS!S474-BAJAS!R419+MIG_IN!R419-MIG_OUT!R419</f>
        <v>0</v>
      </c>
      <c r="Q419" s="97">
        <f>+ALTAS!T474-BAJAS!S419+MIG_IN!S419-MIG_OUT!S419</f>
        <v>0</v>
      </c>
      <c r="R419" s="97">
        <f>+ALTAS!U474-BAJAS!T419+MIG_IN!T419-MIG_OUT!T419</f>
        <v>0</v>
      </c>
      <c r="S419" s="97">
        <f>+ALTAS!V474-BAJAS!U419+MIG_IN!U419-MIG_OUT!U419</f>
        <v>0</v>
      </c>
      <c r="T419" s="97">
        <f>+ALTAS!W474-BAJAS!V419+MIG_IN!V419-MIG_OUT!V419</f>
        <v>0</v>
      </c>
      <c r="U419" s="97">
        <f>+ALTAS!X474-BAJAS!W419+MIG_IN!W419-MIG_OUT!W419</f>
        <v>0</v>
      </c>
      <c r="V419" s="97">
        <f>+ALTAS!Y474-BAJAS!X419+MIG_IN!X419-MIG_OUT!X419</f>
        <v>0</v>
      </c>
      <c r="W419" s="97">
        <f>+ALTAS!Z474-BAJAS!Y419+MIG_IN!Y419-MIG_OUT!Y419</f>
        <v>0</v>
      </c>
      <c r="X419" s="97">
        <f>+ALTAS!AA474-BAJAS!Z419+MIG_IN!Z419-MIG_OUT!Z419</f>
        <v>0</v>
      </c>
      <c r="Y419" s="97">
        <f>+ALTAS!AB474-BAJAS!AA419+MIG_IN!AA419-MIG_OUT!AA419</f>
        <v>0</v>
      </c>
      <c r="Z419" s="97">
        <f>+ALTAS!AC474-BAJAS!AB419+MIG_IN!AB419-MIG_OUT!AB419</f>
        <v>0</v>
      </c>
      <c r="AA419" s="97">
        <f>+ALTAS!AD474-BAJAS!AC419+MIG_IN!AC419-MIG_OUT!AC419</f>
        <v>0</v>
      </c>
      <c r="AB419" s="97">
        <f>+ALTAS!AE474-BAJAS!AD419+MIG_IN!AD419-MIG_OUT!AD419</f>
        <v>0</v>
      </c>
      <c r="AC419" s="97">
        <f>+ALTAS!AF474-BAJAS!AE419+MIG_IN!AE419-MIG_OUT!AE419</f>
        <v>0</v>
      </c>
      <c r="AD419" s="100">
        <f t="shared" si="293"/>
        <v>0</v>
      </c>
      <c r="AE419" s="101">
        <f t="shared" si="294"/>
        <v>0</v>
      </c>
      <c r="AG419" s="124">
        <f>+SUMIF($M$1:$AB$1,"REAL",M419:AB419)</f>
        <v>0</v>
      </c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</row>
    <row r="420" spans="1:60">
      <c r="A420" s="238"/>
      <c r="B420" s="223"/>
      <c r="C420" s="225"/>
      <c r="D420" s="11" t="s">
        <v>88</v>
      </c>
      <c r="E420" s="34"/>
      <c r="F420" s="34"/>
      <c r="G420" s="34"/>
      <c r="H420" s="34"/>
      <c r="I420" s="34"/>
      <c r="J420" s="34"/>
      <c r="K420" s="34"/>
      <c r="L420" s="34"/>
      <c r="M420" s="98">
        <f>+M78-SUM(M79:M84)</f>
        <v>0</v>
      </c>
      <c r="N420" s="98">
        <f>+ALTAS!Q475-BAJAS!P420+MIG_IN!P420-MIG_OUT!P420</f>
        <v>0</v>
      </c>
      <c r="O420" s="98">
        <f>+ALTAS!R475-BAJAS!Q420+MIG_IN!Q420-MIG_OUT!Q420</f>
        <v>0</v>
      </c>
      <c r="P420" s="98">
        <f>+ALTAS!S475-BAJAS!R420+MIG_IN!R420-MIG_OUT!R420</f>
        <v>0</v>
      </c>
      <c r="Q420" s="98">
        <f>+ALTAS!T475-BAJAS!S420+MIG_IN!S420-MIG_OUT!S420</f>
        <v>0</v>
      </c>
      <c r="R420" s="98">
        <f>+ALTAS!U475-BAJAS!T420+MIG_IN!T420-MIG_OUT!T420</f>
        <v>0</v>
      </c>
      <c r="S420" s="98">
        <f>+ALTAS!V475-BAJAS!U420+MIG_IN!U420-MIG_OUT!U420</f>
        <v>0</v>
      </c>
      <c r="T420" s="98">
        <f>+ALTAS!W475-BAJAS!V420+MIG_IN!V420-MIG_OUT!V420</f>
        <v>0</v>
      </c>
      <c r="U420" s="98">
        <f>+ALTAS!X475-BAJAS!W420+MIG_IN!W420-MIG_OUT!W420</f>
        <v>0</v>
      </c>
      <c r="V420" s="98">
        <f>+ALTAS!Y475-BAJAS!X420+MIG_IN!X420-MIG_OUT!X420</f>
        <v>0</v>
      </c>
      <c r="W420" s="98">
        <f>+ALTAS!Z475-BAJAS!Y420+MIG_IN!Y420-MIG_OUT!Y420</f>
        <v>0</v>
      </c>
      <c r="X420" s="98">
        <f>+ALTAS!AA475-BAJAS!Z420+MIG_IN!Z420-MIG_OUT!Z420</f>
        <v>0</v>
      </c>
      <c r="Y420" s="98">
        <f>+ALTAS!AB475-BAJAS!AA420+MIG_IN!AA420-MIG_OUT!AA420</f>
        <v>0</v>
      </c>
      <c r="Z420" s="98">
        <f>+ALTAS!AC475-BAJAS!AB420+MIG_IN!AB420-MIG_OUT!AB420</f>
        <v>0</v>
      </c>
      <c r="AA420" s="98">
        <f>+ALTAS!AD475-BAJAS!AC420+MIG_IN!AC420-MIG_OUT!AC420</f>
        <v>0</v>
      </c>
      <c r="AB420" s="98">
        <f>+ALTAS!AE475-BAJAS!AD420+MIG_IN!AD420-MIG_OUT!AD420</f>
        <v>0</v>
      </c>
      <c r="AC420" s="98">
        <f>+ALTAS!AF475-BAJAS!AE420+MIG_IN!AE420-MIG_OUT!AE420</f>
        <v>0</v>
      </c>
      <c r="AD420" s="102">
        <f t="shared" si="293"/>
        <v>0</v>
      </c>
      <c r="AE420" s="103">
        <f t="shared" si="294"/>
        <v>0</v>
      </c>
      <c r="AG420" s="124">
        <f>+SUMIF($M$1:$AB$1,"REAL",M420:AB420)</f>
        <v>0</v>
      </c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</row>
    <row r="421" spans="1:60">
      <c r="A421" s="238"/>
      <c r="B421" s="223"/>
      <c r="C421" s="225"/>
      <c r="D421" s="12" t="s">
        <v>105</v>
      </c>
      <c r="E421" s="35"/>
      <c r="F421" s="35"/>
      <c r="G421" s="35"/>
      <c r="H421" s="35"/>
      <c r="I421" s="35"/>
      <c r="J421" s="35"/>
      <c r="K421" s="35"/>
      <c r="L421" s="35"/>
      <c r="M421" s="99">
        <f>+M182-SUM(M183:M184)</f>
        <v>0</v>
      </c>
      <c r="N421" s="99">
        <f>+ALTAS!Q476-BAJAS!P421+MIG_IN!P421-MIG_OUT!P421</f>
        <v>0</v>
      </c>
      <c r="O421" s="99">
        <f>+ALTAS!R476-BAJAS!Q421+MIG_IN!Q421-MIG_OUT!Q421</f>
        <v>0</v>
      </c>
      <c r="P421" s="99">
        <f>+ALTAS!S476-BAJAS!R421+MIG_IN!R421-MIG_OUT!R421</f>
        <v>0</v>
      </c>
      <c r="Q421" s="99">
        <f>+ALTAS!T476-BAJAS!S421+MIG_IN!S421-MIG_OUT!S421</f>
        <v>0</v>
      </c>
      <c r="R421" s="99">
        <f>+ALTAS!U476-BAJAS!T421+MIG_IN!T421-MIG_OUT!T421</f>
        <v>0</v>
      </c>
      <c r="S421" s="99">
        <f>+ALTAS!V476-BAJAS!U421+MIG_IN!U421-MIG_OUT!U421</f>
        <v>0</v>
      </c>
      <c r="T421" s="99">
        <f>+ALTAS!W476-BAJAS!V421+MIG_IN!V421-MIG_OUT!V421</f>
        <v>0</v>
      </c>
      <c r="U421" s="99">
        <f>+ALTAS!X476-BAJAS!W421+MIG_IN!W421-MIG_OUT!W421</f>
        <v>0</v>
      </c>
      <c r="V421" s="99">
        <f>+ALTAS!Y476-BAJAS!X421+MIG_IN!X421-MIG_OUT!X421</f>
        <v>0</v>
      </c>
      <c r="W421" s="99">
        <f>+ALTAS!Z476-BAJAS!Y421+MIG_IN!Y421-MIG_OUT!Y421</f>
        <v>0</v>
      </c>
      <c r="X421" s="99">
        <f>+ALTAS!AA476-BAJAS!Z421+MIG_IN!Z421-MIG_OUT!Z421</f>
        <v>0</v>
      </c>
      <c r="Y421" s="99">
        <f>+ALTAS!AB476-BAJAS!AA421+MIG_IN!AA421-MIG_OUT!AA421</f>
        <v>0</v>
      </c>
      <c r="Z421" s="99">
        <f>+ALTAS!AC476-BAJAS!AB421+MIG_IN!AB421-MIG_OUT!AB421</f>
        <v>0</v>
      </c>
      <c r="AA421" s="99">
        <f>+ALTAS!AD476-BAJAS!AC421+MIG_IN!AC421-MIG_OUT!AC421</f>
        <v>0</v>
      </c>
      <c r="AB421" s="99">
        <f>+ALTAS!AE476-BAJAS!AD421+MIG_IN!AD421-MIG_OUT!AD421</f>
        <v>0</v>
      </c>
      <c r="AC421" s="99">
        <f>+ALTAS!AF476-BAJAS!AE421+MIG_IN!AE421-MIG_OUT!AE421</f>
        <v>0</v>
      </c>
      <c r="AD421" s="104">
        <f t="shared" si="293"/>
        <v>0</v>
      </c>
      <c r="AE421" s="105">
        <f t="shared" si="294"/>
        <v>0</v>
      </c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</row>
    <row r="422" spans="1:60">
      <c r="A422" s="238"/>
      <c r="B422" s="223"/>
      <c r="C422" s="225"/>
      <c r="D422" s="12" t="s">
        <v>106</v>
      </c>
      <c r="E422" s="35"/>
      <c r="F422" s="35"/>
      <c r="G422" s="35"/>
      <c r="H422" s="35"/>
      <c r="I422" s="35"/>
      <c r="J422" s="35"/>
      <c r="K422" s="35"/>
      <c r="L422" s="35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104"/>
      <c r="AE422" s="105"/>
    </row>
    <row r="423" spans="1:60">
      <c r="A423" s="238"/>
      <c r="B423" s="223"/>
      <c r="C423" s="225"/>
      <c r="D423" s="12" t="s">
        <v>107</v>
      </c>
      <c r="E423" s="35"/>
      <c r="F423" s="35"/>
      <c r="G423" s="35"/>
      <c r="H423" s="35"/>
      <c r="I423" s="35"/>
      <c r="J423" s="35"/>
      <c r="K423" s="35"/>
      <c r="L423" s="35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104"/>
      <c r="AE423" s="105"/>
    </row>
    <row r="424" spans="1:60">
      <c r="A424" s="238"/>
      <c r="B424" s="223"/>
      <c r="C424" s="225"/>
      <c r="D424" s="13" t="s">
        <v>90</v>
      </c>
      <c r="E424" s="36"/>
      <c r="F424" s="36"/>
      <c r="G424" s="36"/>
      <c r="H424" s="36"/>
      <c r="I424" s="36"/>
      <c r="J424" s="36"/>
      <c r="K424" s="36"/>
      <c r="L424" s="36"/>
      <c r="M424" s="109">
        <f>+M195-SUM(M196:M201)</f>
        <v>0</v>
      </c>
      <c r="N424" s="109">
        <f>+ALTAS!Q479-BAJAS!P424+MIG_IN!P424-MIG_OUT!P424</f>
        <v>0</v>
      </c>
      <c r="O424" s="109">
        <f>+ALTAS!R479-BAJAS!Q424+MIG_IN!Q424-MIG_OUT!Q424</f>
        <v>0</v>
      </c>
      <c r="P424" s="109">
        <f>+ALTAS!S479-BAJAS!R424+MIG_IN!R424-MIG_OUT!R424</f>
        <v>0</v>
      </c>
      <c r="Q424" s="109">
        <f>+ALTAS!T479-BAJAS!S424+MIG_IN!S424-MIG_OUT!S424</f>
        <v>0</v>
      </c>
      <c r="R424" s="109">
        <f>+ALTAS!U479-BAJAS!T424+MIG_IN!T424-MIG_OUT!T424</f>
        <v>0</v>
      </c>
      <c r="S424" s="109">
        <f>+ALTAS!V479-BAJAS!U424+MIG_IN!U424-MIG_OUT!U424</f>
        <v>0</v>
      </c>
      <c r="T424" s="109">
        <f>+ALTAS!W479-BAJAS!V424+MIG_IN!V424-MIG_OUT!V424</f>
        <v>0</v>
      </c>
      <c r="U424" s="109">
        <f>+ALTAS!X479-BAJAS!W424+MIG_IN!W424-MIG_OUT!W424</f>
        <v>0</v>
      </c>
      <c r="V424" s="109">
        <f>+ALTAS!Y479-BAJAS!X424+MIG_IN!X424-MIG_OUT!X424</f>
        <v>0</v>
      </c>
      <c r="W424" s="109">
        <f>+ALTAS!Z479-BAJAS!Y424+MIG_IN!Y424-MIG_OUT!Y424</f>
        <v>0</v>
      </c>
      <c r="X424" s="109">
        <f>+ALTAS!AA479-BAJAS!Z424+MIG_IN!Z424-MIG_OUT!Z424</f>
        <v>0</v>
      </c>
      <c r="Y424" s="109">
        <f>+ALTAS!AB479-BAJAS!AA424+MIG_IN!AA424-MIG_OUT!AA424</f>
        <v>0</v>
      </c>
      <c r="Z424" s="109">
        <f>+ALTAS!AC479-BAJAS!AB424+MIG_IN!AB424-MIG_OUT!AB424</f>
        <v>0</v>
      </c>
      <c r="AA424" s="109">
        <f>+ALTAS!AD479-BAJAS!AC424+MIG_IN!AC424-MIG_OUT!AC424</f>
        <v>0</v>
      </c>
      <c r="AB424" s="109">
        <f>+ALTAS!AE479-BAJAS!AD424+MIG_IN!AD424-MIG_OUT!AD424</f>
        <v>0</v>
      </c>
      <c r="AC424" s="109">
        <f>+ALTAS!AF479-BAJAS!AE424+MIG_IN!AE424-MIG_OUT!AE424</f>
        <v>0</v>
      </c>
      <c r="AD424" s="110">
        <f t="shared" ref="AD424:AD427" si="295">+SUM(E424:P424)</f>
        <v>0</v>
      </c>
      <c r="AE424" s="111">
        <f t="shared" ref="AE424:AE427" si="296">+SUM(Q424:AB424)</f>
        <v>0</v>
      </c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</row>
    <row r="425" spans="1:60">
      <c r="A425" s="238"/>
      <c r="B425" s="223"/>
      <c r="C425" s="225" t="s">
        <v>108</v>
      </c>
      <c r="D425" s="10" t="s">
        <v>40</v>
      </c>
      <c r="E425" s="19"/>
      <c r="F425" s="19"/>
      <c r="G425" s="19"/>
      <c r="H425" s="19"/>
      <c r="I425" s="19"/>
      <c r="J425" s="19"/>
      <c r="K425" s="19"/>
      <c r="L425" s="19"/>
      <c r="M425" s="97">
        <f>+M206-SUM(M207:M212)</f>
        <v>0</v>
      </c>
      <c r="N425" s="97">
        <f>+ALTAS!Q480-BAJAS!P425+MIG_IN!P425-MIG_OUT!P425</f>
        <v>0</v>
      </c>
      <c r="O425" s="97">
        <f>+ALTAS!R480-BAJAS!Q425+MIG_IN!Q425-MIG_OUT!Q425</f>
        <v>0</v>
      </c>
      <c r="P425" s="97">
        <f>+ALTAS!S480-BAJAS!R425+MIG_IN!R425-MIG_OUT!R425</f>
        <v>0</v>
      </c>
      <c r="Q425" s="97">
        <f>+ALTAS!T480-BAJAS!S425+MIG_IN!S425-MIG_OUT!S425</f>
        <v>0</v>
      </c>
      <c r="R425" s="97">
        <f>+ALTAS!U480-BAJAS!T425+MIG_IN!T425-MIG_OUT!T425</f>
        <v>0</v>
      </c>
      <c r="S425" s="97">
        <f>+ALTAS!V480-BAJAS!U425+MIG_IN!U425-MIG_OUT!U425</f>
        <v>0</v>
      </c>
      <c r="T425" s="97">
        <f>+ALTAS!W480-BAJAS!V425+MIG_IN!V425-MIG_OUT!V425</f>
        <v>0</v>
      </c>
      <c r="U425" s="97">
        <f>+ALTAS!X480-BAJAS!W425+MIG_IN!W425-MIG_OUT!W425</f>
        <v>0</v>
      </c>
      <c r="V425" s="97">
        <f>+ALTAS!Y480-BAJAS!X425+MIG_IN!X425-MIG_OUT!X425</f>
        <v>0</v>
      </c>
      <c r="W425" s="97">
        <f>+ALTAS!Z480-BAJAS!Y425+MIG_IN!Y425-MIG_OUT!Y425</f>
        <v>0</v>
      </c>
      <c r="X425" s="97">
        <f>+ALTAS!AA480-BAJAS!Z425+MIG_IN!Z425-MIG_OUT!Z425</f>
        <v>0</v>
      </c>
      <c r="Y425" s="97">
        <f>+ALTAS!AB480-BAJAS!AA425+MIG_IN!AA425-MIG_OUT!AA425</f>
        <v>0</v>
      </c>
      <c r="Z425" s="97">
        <f>+ALTAS!AC480-BAJAS!AB425+MIG_IN!AB425-MIG_OUT!AB425</f>
        <v>0</v>
      </c>
      <c r="AA425" s="97">
        <f>+ALTAS!AD480-BAJAS!AC425+MIG_IN!AC425-MIG_OUT!AC425</f>
        <v>0</v>
      </c>
      <c r="AB425" s="97">
        <f>+ALTAS!AE480-BAJAS!AD425+MIG_IN!AD425-MIG_OUT!AD425</f>
        <v>0</v>
      </c>
      <c r="AC425" s="97">
        <f>+ALTAS!AF480-BAJAS!AE425+MIG_IN!AE425-MIG_OUT!AE425</f>
        <v>0</v>
      </c>
      <c r="AD425" s="100">
        <f t="shared" si="295"/>
        <v>0</v>
      </c>
      <c r="AE425" s="101">
        <f t="shared" si="296"/>
        <v>0</v>
      </c>
      <c r="AG425" s="124">
        <f>+SUMIF($M$1:$AB$1,"REAL",M425:AB425)</f>
        <v>0</v>
      </c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</row>
    <row r="426" spans="1:60">
      <c r="A426" s="238"/>
      <c r="B426" s="223"/>
      <c r="C426" s="225"/>
      <c r="D426" s="11" t="s">
        <v>88</v>
      </c>
      <c r="E426" s="34"/>
      <c r="F426" s="34"/>
      <c r="G426" s="34"/>
      <c r="H426" s="34"/>
      <c r="I426" s="34"/>
      <c r="J426" s="34"/>
      <c r="K426" s="34"/>
      <c r="L426" s="34"/>
      <c r="M426" s="98">
        <f>+M226-SUM(M227:M228)</f>
        <v>0</v>
      </c>
      <c r="N426" s="98">
        <f>+ALTAS!Q481-BAJAS!P426+MIG_IN!P426-MIG_OUT!P426</f>
        <v>0</v>
      </c>
      <c r="O426" s="98">
        <f>+ALTAS!R481-BAJAS!Q426+MIG_IN!Q426-MIG_OUT!Q426</f>
        <v>0</v>
      </c>
      <c r="P426" s="98">
        <f>+ALTAS!S481-BAJAS!R426+MIG_IN!R426-MIG_OUT!R426</f>
        <v>0</v>
      </c>
      <c r="Q426" s="98">
        <f>+ALTAS!T481-BAJAS!S426+MIG_IN!S426-MIG_OUT!S426</f>
        <v>0</v>
      </c>
      <c r="R426" s="98">
        <f>+ALTAS!U481-BAJAS!T426+MIG_IN!T426-MIG_OUT!T426</f>
        <v>0</v>
      </c>
      <c r="S426" s="98">
        <f>+ALTAS!V481-BAJAS!U426+MIG_IN!U426-MIG_OUT!U426</f>
        <v>0</v>
      </c>
      <c r="T426" s="98">
        <f>+ALTAS!W481-BAJAS!V426+MIG_IN!V426-MIG_OUT!V426</f>
        <v>0</v>
      </c>
      <c r="U426" s="98">
        <f>+ALTAS!X481-BAJAS!W426+MIG_IN!W426-MIG_OUT!W426</f>
        <v>0</v>
      </c>
      <c r="V426" s="98">
        <f>+ALTAS!Y481-BAJAS!X426+MIG_IN!X426-MIG_OUT!X426</f>
        <v>0</v>
      </c>
      <c r="W426" s="98">
        <f>+ALTAS!Z481-BAJAS!Y426+MIG_IN!Y426-MIG_OUT!Y426</f>
        <v>0</v>
      </c>
      <c r="X426" s="98">
        <f>+ALTAS!AA481-BAJAS!Z426+MIG_IN!Z426-MIG_OUT!Z426</f>
        <v>0</v>
      </c>
      <c r="Y426" s="98">
        <f>+ALTAS!AB481-BAJAS!AA426+MIG_IN!AA426-MIG_OUT!AA426</f>
        <v>0</v>
      </c>
      <c r="Z426" s="98">
        <f>+ALTAS!AC481-BAJAS!AB426+MIG_IN!AB426-MIG_OUT!AB426</f>
        <v>0</v>
      </c>
      <c r="AA426" s="98">
        <f>+ALTAS!AD481-BAJAS!AC426+MIG_IN!AC426-MIG_OUT!AC426</f>
        <v>0</v>
      </c>
      <c r="AB426" s="98">
        <f>+ALTAS!AE481-BAJAS!AD426+MIG_IN!AD426-MIG_OUT!AD426</f>
        <v>0</v>
      </c>
      <c r="AC426" s="98">
        <f>+ALTAS!AF481-BAJAS!AE426+MIG_IN!AE426-MIG_OUT!AE426</f>
        <v>0</v>
      </c>
      <c r="AD426" s="102">
        <f t="shared" si="295"/>
        <v>0</v>
      </c>
      <c r="AE426" s="103">
        <f t="shared" si="296"/>
        <v>0</v>
      </c>
      <c r="AG426" s="124">
        <f>+SUMIF($M$1:$AB$1,"REAL",M426:AB426)</f>
        <v>0</v>
      </c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</row>
    <row r="427" spans="1:60">
      <c r="A427" s="238"/>
      <c r="B427" s="223"/>
      <c r="C427" s="225"/>
      <c r="D427" s="12" t="s">
        <v>110</v>
      </c>
      <c r="E427" s="35"/>
      <c r="F427" s="35"/>
      <c r="G427" s="35"/>
      <c r="H427" s="35"/>
      <c r="I427" s="35"/>
      <c r="J427" s="35"/>
      <c r="K427" s="35"/>
      <c r="L427" s="35"/>
      <c r="M427" s="99">
        <f>+M234-SUM(M235:M236)</f>
        <v>0</v>
      </c>
      <c r="N427" s="99">
        <f>+ALTAS!Q482-BAJAS!P427+MIG_IN!P427-MIG_OUT!P427</f>
        <v>0</v>
      </c>
      <c r="O427" s="99">
        <f>+ALTAS!R482-BAJAS!Q427+MIG_IN!Q427-MIG_OUT!Q427</f>
        <v>0</v>
      </c>
      <c r="P427" s="99">
        <f>+ALTAS!S482-BAJAS!R427+MIG_IN!R427-MIG_OUT!R427</f>
        <v>0</v>
      </c>
      <c r="Q427" s="99">
        <f>+ALTAS!T482-BAJAS!S427+MIG_IN!S427-MIG_OUT!S427</f>
        <v>0</v>
      </c>
      <c r="R427" s="99">
        <f>+ALTAS!U482-BAJAS!T427+MIG_IN!T427-MIG_OUT!T427</f>
        <v>0</v>
      </c>
      <c r="S427" s="99">
        <f>+ALTAS!V482-BAJAS!U427+MIG_IN!U427-MIG_OUT!U427</f>
        <v>0</v>
      </c>
      <c r="T427" s="99">
        <f>+ALTAS!W482-BAJAS!V427+MIG_IN!V427-MIG_OUT!V427</f>
        <v>0</v>
      </c>
      <c r="U427" s="99">
        <f>+ALTAS!X482-BAJAS!W427+MIG_IN!W427-MIG_OUT!W427</f>
        <v>0</v>
      </c>
      <c r="V427" s="99">
        <f>+ALTAS!Y482-BAJAS!X427+MIG_IN!X427-MIG_OUT!X427</f>
        <v>0</v>
      </c>
      <c r="W427" s="99">
        <f>+ALTAS!Z482-BAJAS!Y427+MIG_IN!Y427-MIG_OUT!Y427</f>
        <v>0</v>
      </c>
      <c r="X427" s="99">
        <f>+ALTAS!AA482-BAJAS!Z427+MIG_IN!Z427-MIG_OUT!Z427</f>
        <v>0</v>
      </c>
      <c r="Y427" s="99">
        <f>+ALTAS!AB482-BAJAS!AA427+MIG_IN!AA427-MIG_OUT!AA427</f>
        <v>0</v>
      </c>
      <c r="Z427" s="99">
        <f>+ALTAS!AC482-BAJAS!AB427+MIG_IN!AB427-MIG_OUT!AB427</f>
        <v>0</v>
      </c>
      <c r="AA427" s="99">
        <f>+ALTAS!AD482-BAJAS!AC427+MIG_IN!AC427-MIG_OUT!AC427</f>
        <v>0</v>
      </c>
      <c r="AB427" s="99">
        <f>+ALTAS!AE482-BAJAS!AD427+MIG_IN!AD427-MIG_OUT!AD427</f>
        <v>0</v>
      </c>
      <c r="AC427" s="99">
        <f>+ALTAS!AF482-BAJAS!AE427+MIG_IN!AE427-MIG_OUT!AE427</f>
        <v>0</v>
      </c>
      <c r="AD427" s="104">
        <f t="shared" si="295"/>
        <v>0</v>
      </c>
      <c r="AE427" s="105">
        <f t="shared" si="296"/>
        <v>0</v>
      </c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</row>
    <row r="428" spans="1:60">
      <c r="A428" s="238"/>
      <c r="B428" s="223"/>
      <c r="C428" s="225"/>
      <c r="D428" s="12" t="s">
        <v>111</v>
      </c>
      <c r="E428" s="35"/>
      <c r="F428" s="35"/>
      <c r="G428" s="35"/>
      <c r="H428" s="35"/>
      <c r="I428" s="35"/>
      <c r="J428" s="35"/>
      <c r="K428" s="35"/>
      <c r="L428" s="35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104"/>
      <c r="AE428" s="105"/>
    </row>
    <row r="429" spans="1:60">
      <c r="A429" s="238"/>
      <c r="B429" s="223"/>
      <c r="C429" s="225"/>
      <c r="D429" s="12" t="s">
        <v>112</v>
      </c>
      <c r="E429" s="35"/>
      <c r="F429" s="35"/>
      <c r="G429" s="35"/>
      <c r="H429" s="35"/>
      <c r="I429" s="35"/>
      <c r="J429" s="35"/>
      <c r="K429" s="35"/>
      <c r="L429" s="35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104"/>
      <c r="AE429" s="105"/>
    </row>
    <row r="430" spans="1:60">
      <c r="A430" s="238"/>
      <c r="B430" s="223"/>
      <c r="C430" s="225"/>
      <c r="D430" s="13" t="s">
        <v>90</v>
      </c>
      <c r="E430" s="36"/>
      <c r="F430" s="36"/>
      <c r="G430" s="36"/>
      <c r="H430" s="36"/>
      <c r="I430" s="36"/>
      <c r="J430" s="36"/>
      <c r="K430" s="36"/>
      <c r="L430" s="36"/>
      <c r="M430" s="109">
        <f>+M288-SUM(M289:M294)</f>
        <v>0</v>
      </c>
      <c r="N430" s="109">
        <f>+ALTAS!Q485-BAJAS!P430+MIG_IN!P430-MIG_OUT!P430</f>
        <v>0</v>
      </c>
      <c r="O430" s="109">
        <f>+ALTAS!R485-BAJAS!Q430+MIG_IN!Q430-MIG_OUT!Q430</f>
        <v>0</v>
      </c>
      <c r="P430" s="109">
        <f>+ALTAS!S485-BAJAS!R430+MIG_IN!R430-MIG_OUT!R430</f>
        <v>0</v>
      </c>
      <c r="Q430" s="109">
        <f>+ALTAS!T485-BAJAS!S430+MIG_IN!S430-MIG_OUT!S430</f>
        <v>0</v>
      </c>
      <c r="R430" s="109">
        <f>+ALTAS!U485-BAJAS!T430+MIG_IN!T430-MIG_OUT!T430</f>
        <v>0</v>
      </c>
      <c r="S430" s="109">
        <f>+ALTAS!V485-BAJAS!U430+MIG_IN!U430-MIG_OUT!U430</f>
        <v>0</v>
      </c>
      <c r="T430" s="109">
        <f>+ALTAS!W485-BAJAS!V430+MIG_IN!V430-MIG_OUT!V430</f>
        <v>0</v>
      </c>
      <c r="U430" s="109">
        <f>+ALTAS!X485-BAJAS!W430+MIG_IN!W430-MIG_OUT!W430</f>
        <v>0</v>
      </c>
      <c r="V430" s="109">
        <f>+ALTAS!Y485-BAJAS!X430+MIG_IN!X430-MIG_OUT!X430</f>
        <v>0</v>
      </c>
      <c r="W430" s="109">
        <f>+ALTAS!Z485-BAJAS!Y430+MIG_IN!Y430-MIG_OUT!Y430</f>
        <v>0</v>
      </c>
      <c r="X430" s="109">
        <f>+ALTAS!AA485-BAJAS!Z430+MIG_IN!Z430-MIG_OUT!Z430</f>
        <v>0</v>
      </c>
      <c r="Y430" s="109">
        <f>+ALTAS!AB485-BAJAS!AA430+MIG_IN!AA430-MIG_OUT!AA430</f>
        <v>0</v>
      </c>
      <c r="Z430" s="109">
        <f>+ALTAS!AC485-BAJAS!AB430+MIG_IN!AB430-MIG_OUT!AB430</f>
        <v>0</v>
      </c>
      <c r="AA430" s="109">
        <f>+ALTAS!AD485-BAJAS!AC430+MIG_IN!AC430-MIG_OUT!AC430</f>
        <v>0</v>
      </c>
      <c r="AB430" s="109">
        <f>+ALTAS!AE485-BAJAS!AD430+MIG_IN!AD430-MIG_OUT!AD430</f>
        <v>0</v>
      </c>
      <c r="AC430" s="109">
        <f>+ALTAS!AF485-BAJAS!AE430+MIG_IN!AE430-MIG_OUT!AE430</f>
        <v>0</v>
      </c>
      <c r="AD430" s="110">
        <f t="shared" ref="AD430:AD434" si="297">+SUM(E430:P430)</f>
        <v>0</v>
      </c>
      <c r="AE430" s="111">
        <f t="shared" ref="AE430:AE434" si="298">+SUM(Q430:AB430)</f>
        <v>0</v>
      </c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</row>
    <row r="431" spans="1:60">
      <c r="A431" s="238"/>
      <c r="B431" s="223"/>
      <c r="C431" s="225" t="s">
        <v>109</v>
      </c>
      <c r="D431" s="10" t="s">
        <v>40</v>
      </c>
      <c r="E431" s="19"/>
      <c r="F431" s="19"/>
      <c r="G431" s="19"/>
      <c r="H431" s="19"/>
      <c r="I431" s="19"/>
      <c r="J431" s="19"/>
      <c r="K431" s="19"/>
      <c r="L431" s="19"/>
      <c r="M431" s="97" t="e">
        <f>+M299-SUM(M300:M305)</f>
        <v>#VALUE!</v>
      </c>
      <c r="N431" s="97">
        <f>+ALTAS!Q486-BAJAS!P431+MIG_IN!P431-MIG_OUT!P431</f>
        <v>0</v>
      </c>
      <c r="O431" s="97">
        <f>+ALTAS!R486-BAJAS!Q431+MIG_IN!Q431-MIG_OUT!Q431</f>
        <v>0</v>
      </c>
      <c r="P431" s="97">
        <f>+ALTAS!S486-BAJAS!R431+MIG_IN!R431-MIG_OUT!R431</f>
        <v>0</v>
      </c>
      <c r="Q431" s="97">
        <f>+ALTAS!T486-BAJAS!S431+MIG_IN!S431-MIG_OUT!S431</f>
        <v>0</v>
      </c>
      <c r="R431" s="97">
        <f>+ALTAS!U486-BAJAS!T431+MIG_IN!T431-MIG_OUT!T431</f>
        <v>0</v>
      </c>
      <c r="S431" s="97">
        <f>+ALTAS!V486-BAJAS!U431+MIG_IN!U431-MIG_OUT!U431</f>
        <v>0</v>
      </c>
      <c r="T431" s="97">
        <f>+ALTAS!W486-BAJAS!V431+MIG_IN!V431-MIG_OUT!V431</f>
        <v>0</v>
      </c>
      <c r="U431" s="97">
        <f>+ALTAS!X486-BAJAS!W431+MIG_IN!W431-MIG_OUT!W431</f>
        <v>0</v>
      </c>
      <c r="V431" s="97">
        <f>+ALTAS!Y486-BAJAS!X431+MIG_IN!X431-MIG_OUT!X431</f>
        <v>0</v>
      </c>
      <c r="W431" s="97">
        <f>+ALTAS!Z486-BAJAS!Y431+MIG_IN!Y431-MIG_OUT!Y431</f>
        <v>0</v>
      </c>
      <c r="X431" s="97">
        <f>+ALTAS!AA486-BAJAS!Z431+MIG_IN!Z431-MIG_OUT!Z431</f>
        <v>0</v>
      </c>
      <c r="Y431" s="97">
        <f>+ALTAS!AB486-BAJAS!AA431+MIG_IN!AA431-MIG_OUT!AA431</f>
        <v>0</v>
      </c>
      <c r="Z431" s="97">
        <f>+ALTAS!AC486-BAJAS!AB431+MIG_IN!AB431-MIG_OUT!AB431</f>
        <v>0</v>
      </c>
      <c r="AA431" s="97">
        <f>+ALTAS!AD486-BAJAS!AC431+MIG_IN!AC431-MIG_OUT!AC431</f>
        <v>0</v>
      </c>
      <c r="AB431" s="97">
        <f>+ALTAS!AE486-BAJAS!AD431+MIG_IN!AD431-MIG_OUT!AD431</f>
        <v>0</v>
      </c>
      <c r="AC431" s="97">
        <f>+ALTAS!AF486-BAJAS!AE431+MIG_IN!AE431-MIG_OUT!AE431</f>
        <v>0</v>
      </c>
      <c r="AD431" s="100" t="e">
        <f t="shared" si="297"/>
        <v>#VALUE!</v>
      </c>
      <c r="AE431" s="101">
        <f t="shared" si="298"/>
        <v>0</v>
      </c>
      <c r="AG431" s="124" t="e">
        <f>+SUMIF($M$1:$AB$1,"REAL",M431:AB431)</f>
        <v>#VALUE!</v>
      </c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</row>
    <row r="432" spans="1:60">
      <c r="A432" s="238"/>
      <c r="B432" s="223"/>
      <c r="C432" s="225"/>
      <c r="D432" s="11" t="s">
        <v>88</v>
      </c>
      <c r="E432" s="34"/>
      <c r="F432" s="34"/>
      <c r="G432" s="34"/>
      <c r="H432" s="34"/>
      <c r="I432" s="34"/>
      <c r="J432" s="34"/>
      <c r="K432" s="34"/>
      <c r="L432" s="34"/>
      <c r="M432" s="98">
        <f>+M319-SUM(M320:M321)</f>
        <v>0</v>
      </c>
      <c r="N432" s="98">
        <f>+ALTAS!Q487-BAJAS!P432+MIG_IN!P432-MIG_OUT!P432</f>
        <v>0</v>
      </c>
      <c r="O432" s="98">
        <f>+ALTAS!R487-BAJAS!Q432+MIG_IN!Q432-MIG_OUT!Q432</f>
        <v>0</v>
      </c>
      <c r="P432" s="98">
        <f>+ALTAS!S487-BAJAS!R432+MIG_IN!R432-MIG_OUT!R432</f>
        <v>0</v>
      </c>
      <c r="Q432" s="98">
        <f>+ALTAS!T487-BAJAS!S432+MIG_IN!S432-MIG_OUT!S432</f>
        <v>0</v>
      </c>
      <c r="R432" s="98">
        <f>+ALTAS!U487-BAJAS!T432+MIG_IN!T432-MIG_OUT!T432</f>
        <v>0</v>
      </c>
      <c r="S432" s="98">
        <f>+ALTAS!V487-BAJAS!U432+MIG_IN!U432-MIG_OUT!U432</f>
        <v>0</v>
      </c>
      <c r="T432" s="98">
        <f>+ALTAS!W487-BAJAS!V432+MIG_IN!V432-MIG_OUT!V432</f>
        <v>0</v>
      </c>
      <c r="U432" s="98">
        <f>+ALTAS!X487-BAJAS!W432+MIG_IN!W432-MIG_OUT!W432</f>
        <v>0</v>
      </c>
      <c r="V432" s="98">
        <f>+ALTAS!Y487-BAJAS!X432+MIG_IN!X432-MIG_OUT!X432</f>
        <v>0</v>
      </c>
      <c r="W432" s="98">
        <f>+ALTAS!Z487-BAJAS!Y432+MIG_IN!Y432-MIG_OUT!Y432</f>
        <v>0</v>
      </c>
      <c r="X432" s="98">
        <f>+ALTAS!AA487-BAJAS!Z432+MIG_IN!Z432-MIG_OUT!Z432</f>
        <v>0</v>
      </c>
      <c r="Y432" s="98">
        <f>+ALTAS!AB487-BAJAS!AA432+MIG_IN!AA432-MIG_OUT!AA432</f>
        <v>0</v>
      </c>
      <c r="Z432" s="98">
        <f>+ALTAS!AC487-BAJAS!AB432+MIG_IN!AB432-MIG_OUT!AB432</f>
        <v>0</v>
      </c>
      <c r="AA432" s="98">
        <f>+ALTAS!AD487-BAJAS!AC432+MIG_IN!AC432-MIG_OUT!AC432</f>
        <v>0</v>
      </c>
      <c r="AB432" s="98">
        <f>+ALTAS!AE487-BAJAS!AD432+MIG_IN!AD432-MIG_OUT!AD432</f>
        <v>0</v>
      </c>
      <c r="AC432" s="98">
        <f>+ALTAS!AF487-BAJAS!AE432+MIG_IN!AE432-MIG_OUT!AE432</f>
        <v>0</v>
      </c>
      <c r="AD432" s="102">
        <f t="shared" si="297"/>
        <v>0</v>
      </c>
      <c r="AE432" s="103">
        <f t="shared" si="298"/>
        <v>0</v>
      </c>
      <c r="AG432" s="124">
        <f>+SUMIF($M$1:$AB$1,"REAL",M432:AB432)</f>
        <v>0</v>
      </c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</row>
    <row r="433" spans="1:60">
      <c r="A433" s="238"/>
      <c r="B433" s="223"/>
      <c r="C433" s="225"/>
      <c r="D433" s="12" t="s">
        <v>113</v>
      </c>
      <c r="E433" s="35"/>
      <c r="F433" s="35"/>
      <c r="G433" s="35"/>
      <c r="H433" s="35"/>
      <c r="I433" s="35"/>
      <c r="J433" s="35"/>
      <c r="K433" s="35"/>
      <c r="L433" s="35"/>
      <c r="M433" s="99">
        <f>+M327-SUM(M328:M329)</f>
        <v>0</v>
      </c>
      <c r="N433" s="99">
        <f>+ALTAS!Q488-BAJAS!P433+MIG_IN!P433-MIG_OUT!P433</f>
        <v>0</v>
      </c>
      <c r="O433" s="99">
        <f>+ALTAS!R488-BAJAS!Q433+MIG_IN!Q433-MIG_OUT!Q433</f>
        <v>0</v>
      </c>
      <c r="P433" s="99">
        <f>+ALTAS!S488-BAJAS!R433+MIG_IN!R433-MIG_OUT!R433</f>
        <v>0</v>
      </c>
      <c r="Q433" s="99">
        <f>+ALTAS!T488-BAJAS!S433+MIG_IN!S433-MIG_OUT!S433</f>
        <v>0</v>
      </c>
      <c r="R433" s="99">
        <f>+ALTAS!U488-BAJAS!T433+MIG_IN!T433-MIG_OUT!T433</f>
        <v>0</v>
      </c>
      <c r="S433" s="99">
        <f>+ALTAS!V488-BAJAS!U433+MIG_IN!U433-MIG_OUT!U433</f>
        <v>0</v>
      </c>
      <c r="T433" s="99">
        <f>+ALTAS!W488-BAJAS!V433+MIG_IN!V433-MIG_OUT!V433</f>
        <v>0</v>
      </c>
      <c r="U433" s="99">
        <f>+ALTAS!X488-BAJAS!W433+MIG_IN!W433-MIG_OUT!W433</f>
        <v>0</v>
      </c>
      <c r="V433" s="99">
        <f>+ALTAS!Y488-BAJAS!X433+MIG_IN!X433-MIG_OUT!X433</f>
        <v>0</v>
      </c>
      <c r="W433" s="99">
        <f>+ALTAS!Z488-BAJAS!Y433+MIG_IN!Y433-MIG_OUT!Y433</f>
        <v>0</v>
      </c>
      <c r="X433" s="99">
        <f>+ALTAS!AA488-BAJAS!Z433+MIG_IN!Z433-MIG_OUT!Z433</f>
        <v>0</v>
      </c>
      <c r="Y433" s="99">
        <f>+ALTAS!AB488-BAJAS!AA433+MIG_IN!AA433-MIG_OUT!AA433</f>
        <v>0</v>
      </c>
      <c r="Z433" s="99">
        <f>+ALTAS!AC488-BAJAS!AB433+MIG_IN!AB433-MIG_OUT!AB433</f>
        <v>0</v>
      </c>
      <c r="AA433" s="99">
        <f>+ALTAS!AD488-BAJAS!AC433+MIG_IN!AC433-MIG_OUT!AC433</f>
        <v>0</v>
      </c>
      <c r="AB433" s="99">
        <f>+ALTAS!AE488-BAJAS!AD433+MIG_IN!AD433-MIG_OUT!AD433</f>
        <v>0</v>
      </c>
      <c r="AC433" s="99">
        <f>+ALTAS!AF488-BAJAS!AE433+MIG_IN!AE433-MIG_OUT!AE433</f>
        <v>0</v>
      </c>
      <c r="AD433" s="104">
        <f t="shared" si="297"/>
        <v>0</v>
      </c>
      <c r="AE433" s="105">
        <f t="shared" si="298"/>
        <v>0</v>
      </c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</row>
    <row r="434" spans="1:60">
      <c r="A434" s="238"/>
      <c r="B434" s="223"/>
      <c r="C434" s="225"/>
      <c r="D434" s="12" t="s">
        <v>114</v>
      </c>
      <c r="E434" s="35"/>
      <c r="F434" s="35"/>
      <c r="G434" s="35"/>
      <c r="H434" s="35"/>
      <c r="I434" s="35"/>
      <c r="J434" s="35"/>
      <c r="K434" s="35"/>
      <c r="L434" s="35"/>
      <c r="M434" s="99">
        <f>+M357-SUM(M358:M363)</f>
        <v>0</v>
      </c>
      <c r="N434" s="99">
        <f>+ALTAS!Q489-BAJAS!P434+MIG_IN!P434-MIG_OUT!P434</f>
        <v>0</v>
      </c>
      <c r="O434" s="99">
        <f>+ALTAS!R489-BAJAS!Q434+MIG_IN!Q434-MIG_OUT!Q434</f>
        <v>0</v>
      </c>
      <c r="P434" s="99">
        <f>+ALTAS!S489-BAJAS!R434+MIG_IN!R434-MIG_OUT!R434</f>
        <v>0</v>
      </c>
      <c r="Q434" s="99">
        <f>+ALTAS!T489-BAJAS!S434+MIG_IN!S434-MIG_OUT!S434</f>
        <v>0</v>
      </c>
      <c r="R434" s="99">
        <f>+ALTAS!U489-BAJAS!T434+MIG_IN!T434-MIG_OUT!T434</f>
        <v>0</v>
      </c>
      <c r="S434" s="99">
        <f>+ALTAS!V489-BAJAS!U434+MIG_IN!U434-MIG_OUT!U434</f>
        <v>0</v>
      </c>
      <c r="T434" s="99">
        <f>+ALTAS!W489-BAJAS!V434+MIG_IN!V434-MIG_OUT!V434</f>
        <v>0</v>
      </c>
      <c r="U434" s="99">
        <f>+ALTAS!X489-BAJAS!W434+MIG_IN!W434-MIG_OUT!W434</f>
        <v>0</v>
      </c>
      <c r="V434" s="99">
        <f>+ALTAS!Y489-BAJAS!X434+MIG_IN!X434-MIG_OUT!X434</f>
        <v>0</v>
      </c>
      <c r="W434" s="99">
        <f>+ALTAS!Z489-BAJAS!Y434+MIG_IN!Y434-MIG_OUT!Y434</f>
        <v>0</v>
      </c>
      <c r="X434" s="99">
        <f>+ALTAS!AA489-BAJAS!Z434+MIG_IN!Z434-MIG_OUT!Z434</f>
        <v>0</v>
      </c>
      <c r="Y434" s="99">
        <f>+ALTAS!AB489-BAJAS!AA434+MIG_IN!AA434-MIG_OUT!AA434</f>
        <v>0</v>
      </c>
      <c r="Z434" s="99">
        <f>+ALTAS!AC489-BAJAS!AB434+MIG_IN!AB434-MIG_OUT!AB434</f>
        <v>0</v>
      </c>
      <c r="AA434" s="99">
        <f>+ALTAS!AD489-BAJAS!AC434+MIG_IN!AC434-MIG_OUT!AC434</f>
        <v>0</v>
      </c>
      <c r="AB434" s="99">
        <f>+ALTAS!AE489-BAJAS!AD434+MIG_IN!AD434-MIG_OUT!AD434</f>
        <v>0</v>
      </c>
      <c r="AC434" s="99">
        <f>+ALTAS!AF489-BAJAS!AE434+MIG_IN!AE434-MIG_OUT!AE434</f>
        <v>0</v>
      </c>
      <c r="AD434" s="104">
        <f t="shared" si="297"/>
        <v>0</v>
      </c>
      <c r="AE434" s="105">
        <f t="shared" si="298"/>
        <v>0</v>
      </c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</row>
    <row r="435" spans="1:60">
      <c r="A435" s="238"/>
      <c r="B435" s="223"/>
      <c r="C435" s="225"/>
      <c r="D435" s="12" t="s">
        <v>115</v>
      </c>
      <c r="E435" s="35"/>
      <c r="F435" s="35"/>
      <c r="G435" s="35"/>
      <c r="H435" s="35"/>
      <c r="I435" s="35"/>
      <c r="J435" s="35"/>
      <c r="K435" s="35"/>
      <c r="L435" s="35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104"/>
      <c r="AE435" s="105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</row>
    <row r="436" spans="1:60">
      <c r="A436" s="238"/>
      <c r="B436" s="224"/>
      <c r="C436" s="225"/>
      <c r="D436" s="13" t="s">
        <v>90</v>
      </c>
      <c r="E436" s="36"/>
      <c r="F436" s="36"/>
      <c r="G436" s="36"/>
      <c r="H436" s="36"/>
      <c r="I436" s="36"/>
      <c r="J436" s="36"/>
      <c r="K436" s="36"/>
      <c r="L436" s="36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</row>
    <row r="437" spans="1:60" ht="14.4" customHeight="1">
      <c r="A437" s="238"/>
      <c r="B437" s="226" t="s">
        <v>38</v>
      </c>
      <c r="C437" s="225" t="s">
        <v>61</v>
      </c>
      <c r="D437" s="10" t="s">
        <v>40</v>
      </c>
      <c r="E437" s="19"/>
      <c r="F437" s="19"/>
      <c r="G437" s="19"/>
      <c r="H437" s="19"/>
      <c r="I437" s="19"/>
      <c r="J437" s="19"/>
      <c r="K437" s="19"/>
      <c r="L437" s="19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100"/>
      <c r="AE437" s="101"/>
      <c r="AG437" s="124">
        <f>+SUMIF($M$1:$AB$1,"REAL",M437:AB437)</f>
        <v>0</v>
      </c>
    </row>
    <row r="438" spans="1:60">
      <c r="A438" s="238"/>
      <c r="B438" s="226"/>
      <c r="C438" s="225"/>
      <c r="D438" s="11" t="s">
        <v>88</v>
      </c>
      <c r="E438" s="34"/>
      <c r="F438" s="34"/>
      <c r="G438" s="34"/>
      <c r="H438" s="34"/>
      <c r="I438" s="34"/>
      <c r="J438" s="34"/>
      <c r="K438" s="34"/>
      <c r="L438" s="34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102"/>
      <c r="AE438" s="103"/>
      <c r="AG438" s="124">
        <f>+SUMIF($M$1:$AB$1,"REAL",M438:AB438)</f>
        <v>0</v>
      </c>
    </row>
    <row r="439" spans="1:60">
      <c r="A439" s="238"/>
      <c r="B439" s="226"/>
      <c r="C439" s="225"/>
      <c r="D439" s="13" t="s">
        <v>90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53"/>
      <c r="AE439" s="54"/>
    </row>
    <row r="440" spans="1:60">
      <c r="A440" s="238"/>
      <c r="B440" s="226"/>
      <c r="C440" s="225" t="s">
        <v>62</v>
      </c>
      <c r="D440" s="10" t="s">
        <v>40</v>
      </c>
      <c r="E440" s="19"/>
      <c r="F440" s="19"/>
      <c r="G440" s="19"/>
      <c r="H440" s="19"/>
      <c r="I440" s="19"/>
      <c r="J440" s="19"/>
      <c r="K440" s="19"/>
      <c r="L440" s="19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100"/>
      <c r="AE440" s="101"/>
      <c r="AG440" s="124">
        <f>+SUMIF($M$1:$AB$1,"REAL",M440:AB440)</f>
        <v>0</v>
      </c>
    </row>
    <row r="441" spans="1:60">
      <c r="A441" s="238"/>
      <c r="B441" s="226"/>
      <c r="C441" s="225"/>
      <c r="D441" s="11" t="s">
        <v>88</v>
      </c>
      <c r="E441" s="34"/>
      <c r="F441" s="34"/>
      <c r="G441" s="34"/>
      <c r="H441" s="34"/>
      <c r="I441" s="34"/>
      <c r="J441" s="34"/>
      <c r="K441" s="34"/>
      <c r="L441" s="34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102"/>
      <c r="AE441" s="103"/>
      <c r="AG441" s="124">
        <f>+SUMIF($M$1:$AB$1,"REAL",M441:AB441)</f>
        <v>0</v>
      </c>
    </row>
    <row r="442" spans="1:60">
      <c r="A442" s="238"/>
      <c r="B442" s="226"/>
      <c r="C442" s="225"/>
      <c r="D442" s="13" t="s">
        <v>90</v>
      </c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49"/>
      <c r="AE442" s="50"/>
    </row>
    <row r="443" spans="1:60" ht="14.4" customHeight="1">
      <c r="A443" s="238"/>
      <c r="B443" s="226"/>
      <c r="C443" s="225" t="s">
        <v>72</v>
      </c>
      <c r="D443" s="10" t="s">
        <v>40</v>
      </c>
      <c r="E443" s="19"/>
      <c r="F443" s="19"/>
      <c r="G443" s="19"/>
      <c r="H443" s="19"/>
      <c r="I443" s="19"/>
      <c r="J443" s="19"/>
      <c r="K443" s="19"/>
      <c r="L443" s="19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100"/>
      <c r="AE443" s="101"/>
      <c r="AG443" s="124">
        <f>+SUMIF($M$1:$AB$1,"REAL",M443:AB443)</f>
        <v>0</v>
      </c>
    </row>
    <row r="444" spans="1:60">
      <c r="A444" s="238"/>
      <c r="B444" s="226"/>
      <c r="C444" s="225"/>
      <c r="D444" s="11" t="s">
        <v>88</v>
      </c>
      <c r="E444" s="34"/>
      <c r="F444" s="34"/>
      <c r="G444" s="34"/>
      <c r="H444" s="34"/>
      <c r="I444" s="34"/>
      <c r="J444" s="34"/>
      <c r="K444" s="34"/>
      <c r="L444" s="34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102"/>
      <c r="AE444" s="103"/>
      <c r="AG444" s="124">
        <f>+SUMIF($M$1:$AB$1,"REAL",M444:AB444)</f>
        <v>0</v>
      </c>
    </row>
    <row r="445" spans="1:60">
      <c r="A445" s="238"/>
      <c r="B445" s="226"/>
      <c r="C445" s="225"/>
      <c r="D445" s="13" t="s">
        <v>90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49"/>
      <c r="AE445" s="50"/>
    </row>
    <row r="446" spans="1:60" ht="14.4" customHeight="1">
      <c r="A446" s="238"/>
      <c r="B446" s="226"/>
      <c r="C446" s="225" t="s">
        <v>73</v>
      </c>
      <c r="D446" s="10" t="s">
        <v>40</v>
      </c>
      <c r="E446" s="19"/>
      <c r="F446" s="19"/>
      <c r="G446" s="19"/>
      <c r="H446" s="19"/>
      <c r="I446" s="19"/>
      <c r="J446" s="19"/>
      <c r="K446" s="19"/>
      <c r="L446" s="19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100"/>
      <c r="AE446" s="101"/>
      <c r="AG446" s="124">
        <f>+SUMIF($M$1:$AB$1,"REAL",M446:AB446)</f>
        <v>0</v>
      </c>
    </row>
    <row r="447" spans="1:60">
      <c r="A447" s="238"/>
      <c r="B447" s="226"/>
      <c r="C447" s="225"/>
      <c r="D447" s="11" t="s">
        <v>88</v>
      </c>
      <c r="E447" s="34"/>
      <c r="F447" s="34"/>
      <c r="G447" s="34"/>
      <c r="H447" s="34"/>
      <c r="I447" s="34"/>
      <c r="J447" s="34"/>
      <c r="K447" s="34"/>
      <c r="L447" s="34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102"/>
      <c r="AE447" s="103"/>
      <c r="AG447" s="124">
        <f>+SUMIF($M$1:$AB$1,"REAL",M447:AB447)</f>
        <v>0</v>
      </c>
    </row>
    <row r="448" spans="1:60">
      <c r="A448" s="238"/>
      <c r="B448" s="226"/>
      <c r="C448" s="225"/>
      <c r="D448" s="13" t="s">
        <v>90</v>
      </c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49"/>
      <c r="AE448" s="50"/>
    </row>
    <row r="449" spans="1:33" ht="14.4" customHeight="1">
      <c r="A449" s="238"/>
      <c r="B449" s="226" t="s">
        <v>39</v>
      </c>
      <c r="C449" s="225" t="s">
        <v>51</v>
      </c>
      <c r="D449" s="10" t="s">
        <v>40</v>
      </c>
      <c r="E449" s="19"/>
      <c r="F449" s="19"/>
      <c r="G449" s="19"/>
      <c r="H449" s="19"/>
      <c r="I449" s="19"/>
      <c r="J449" s="19"/>
      <c r="K449" s="19"/>
      <c r="L449" s="19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100"/>
      <c r="AE449" s="101"/>
      <c r="AG449" s="124">
        <f>+SUMIF($M$1:$AB$1,"REAL",M449:AB449)</f>
        <v>0</v>
      </c>
    </row>
    <row r="450" spans="1:33">
      <c r="A450" s="238"/>
      <c r="B450" s="226"/>
      <c r="C450" s="225"/>
      <c r="D450" s="11" t="s">
        <v>88</v>
      </c>
      <c r="E450" s="34"/>
      <c r="F450" s="34"/>
      <c r="G450" s="34"/>
      <c r="H450" s="34"/>
      <c r="I450" s="34"/>
      <c r="J450" s="34"/>
      <c r="K450" s="34"/>
      <c r="L450" s="34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102"/>
      <c r="AE450" s="103"/>
      <c r="AG450" s="124">
        <f>+SUMIF($M$1:$AB$1,"REAL",M450:AB450)</f>
        <v>0</v>
      </c>
    </row>
    <row r="451" spans="1:33">
      <c r="A451" s="238"/>
      <c r="B451" s="226"/>
      <c r="C451" s="225"/>
      <c r="D451" s="12" t="s">
        <v>63</v>
      </c>
      <c r="E451" s="35"/>
      <c r="F451" s="35"/>
      <c r="G451" s="35"/>
      <c r="H451" s="35"/>
      <c r="I451" s="35"/>
      <c r="J451" s="35"/>
      <c r="K451" s="35"/>
      <c r="L451" s="35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104"/>
      <c r="AE451" s="105"/>
    </row>
    <row r="452" spans="1:33">
      <c r="A452" s="238"/>
      <c r="B452" s="226"/>
      <c r="C452" s="225"/>
      <c r="D452" s="12" t="s">
        <v>64</v>
      </c>
      <c r="E452" s="35"/>
      <c r="F452" s="35"/>
      <c r="G452" s="35"/>
      <c r="H452" s="35"/>
      <c r="I452" s="35"/>
      <c r="J452" s="35"/>
      <c r="K452" s="35"/>
      <c r="L452" s="35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104"/>
      <c r="AE452" s="105"/>
    </row>
    <row r="453" spans="1:33">
      <c r="A453" s="238"/>
      <c r="B453" s="226"/>
      <c r="C453" s="225"/>
      <c r="D453" s="12" t="s">
        <v>65</v>
      </c>
      <c r="E453" s="35"/>
      <c r="F453" s="35"/>
      <c r="G453" s="35"/>
      <c r="H453" s="35"/>
      <c r="I453" s="35"/>
      <c r="J453" s="35"/>
      <c r="K453" s="35"/>
      <c r="L453" s="35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104"/>
      <c r="AE453" s="105"/>
    </row>
    <row r="454" spans="1:33">
      <c r="A454" s="238"/>
      <c r="B454" s="226"/>
      <c r="C454" s="225"/>
      <c r="D454" s="12" t="s">
        <v>66</v>
      </c>
      <c r="E454" s="35"/>
      <c r="F454" s="35"/>
      <c r="G454" s="35"/>
      <c r="H454" s="35"/>
      <c r="I454" s="35"/>
      <c r="J454" s="35"/>
      <c r="K454" s="35"/>
      <c r="L454" s="35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104"/>
      <c r="AE454" s="105"/>
    </row>
    <row r="455" spans="1:33">
      <c r="A455" s="238"/>
      <c r="B455" s="226"/>
      <c r="C455" s="225"/>
      <c r="D455" s="12" t="s">
        <v>67</v>
      </c>
      <c r="E455" s="35"/>
      <c r="F455" s="35"/>
      <c r="G455" s="35"/>
      <c r="H455" s="35"/>
      <c r="I455" s="35"/>
      <c r="J455" s="35"/>
      <c r="K455" s="35"/>
      <c r="L455" s="35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104"/>
      <c r="AE455" s="105"/>
    </row>
    <row r="456" spans="1:33">
      <c r="A456" s="238"/>
      <c r="B456" s="226"/>
      <c r="C456" s="225"/>
      <c r="D456" s="12" t="s">
        <v>68</v>
      </c>
      <c r="E456" s="35"/>
      <c r="F456" s="35"/>
      <c r="G456" s="35"/>
      <c r="H456" s="35"/>
      <c r="I456" s="35"/>
      <c r="J456" s="35"/>
      <c r="K456" s="35"/>
      <c r="L456" s="35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104"/>
      <c r="AE456" s="105"/>
    </row>
    <row r="457" spans="1:33">
      <c r="A457" s="238"/>
      <c r="B457" s="226"/>
      <c r="C457" s="225"/>
      <c r="D457" s="14" t="s">
        <v>3</v>
      </c>
      <c r="E457" s="37"/>
      <c r="F457" s="37"/>
      <c r="G457" s="37"/>
      <c r="H457" s="37"/>
      <c r="I457" s="37"/>
      <c r="J457" s="37"/>
      <c r="K457" s="37"/>
      <c r="L457" s="37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12"/>
      <c r="AE457" s="113"/>
    </row>
    <row r="458" spans="1:33">
      <c r="A458" s="238"/>
      <c r="B458" s="226"/>
      <c r="C458" s="225"/>
      <c r="D458" s="14" t="s">
        <v>42</v>
      </c>
      <c r="E458" s="37"/>
      <c r="F458" s="37"/>
      <c r="G458" s="37"/>
      <c r="H458" s="37"/>
      <c r="I458" s="37"/>
      <c r="J458" s="37"/>
      <c r="K458" s="37"/>
      <c r="L458" s="37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12"/>
      <c r="AE458" s="113"/>
    </row>
    <row r="459" spans="1:33">
      <c r="A459" s="238"/>
      <c r="B459" s="226"/>
      <c r="C459" s="225"/>
      <c r="D459" s="13" t="s">
        <v>90</v>
      </c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49"/>
      <c r="AE459" s="50"/>
    </row>
    <row r="460" spans="1:33">
      <c r="A460" s="238"/>
      <c r="B460" s="226"/>
      <c r="C460" s="225" t="s">
        <v>52</v>
      </c>
      <c r="D460" s="10" t="s">
        <v>40</v>
      </c>
      <c r="E460" s="19"/>
      <c r="F460" s="19"/>
      <c r="G460" s="19"/>
      <c r="H460" s="19"/>
      <c r="I460" s="19"/>
      <c r="J460" s="19"/>
      <c r="K460" s="19"/>
      <c r="L460" s="19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100"/>
      <c r="AE460" s="101"/>
      <c r="AG460" s="124">
        <f>+SUMIF($M$1:$AB$1,"REAL",M460:AB460)</f>
        <v>0</v>
      </c>
    </row>
    <row r="461" spans="1:33">
      <c r="A461" s="238"/>
      <c r="B461" s="226"/>
      <c r="C461" s="225"/>
      <c r="D461" s="11" t="s">
        <v>88</v>
      </c>
      <c r="E461" s="34"/>
      <c r="F461" s="34"/>
      <c r="G461" s="34"/>
      <c r="H461" s="34"/>
      <c r="I461" s="34"/>
      <c r="J461" s="34"/>
      <c r="K461" s="34"/>
      <c r="L461" s="34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102"/>
      <c r="AE461" s="103"/>
      <c r="AG461" s="124">
        <f>+SUMIF($M$1:$AB$1,"REAL",M461:AB461)</f>
        <v>0</v>
      </c>
    </row>
    <row r="462" spans="1:33">
      <c r="A462" s="238"/>
      <c r="B462" s="226"/>
      <c r="C462" s="225"/>
      <c r="D462" s="12" t="s">
        <v>4</v>
      </c>
      <c r="E462" s="35"/>
      <c r="F462" s="35"/>
      <c r="G462" s="35"/>
      <c r="H462" s="35"/>
      <c r="I462" s="35"/>
      <c r="J462" s="35"/>
      <c r="K462" s="35"/>
      <c r="L462" s="35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104"/>
      <c r="AE462" s="105"/>
    </row>
    <row r="463" spans="1:33">
      <c r="A463" s="238"/>
      <c r="B463" s="226"/>
      <c r="C463" s="225"/>
      <c r="D463" s="12" t="s">
        <v>5</v>
      </c>
      <c r="E463" s="35"/>
      <c r="F463" s="35"/>
      <c r="G463" s="35"/>
      <c r="H463" s="35"/>
      <c r="I463" s="35"/>
      <c r="J463" s="35"/>
      <c r="K463" s="35"/>
      <c r="L463" s="35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104"/>
      <c r="AE463" s="105"/>
    </row>
    <row r="464" spans="1:33">
      <c r="A464" s="238"/>
      <c r="B464" s="226"/>
      <c r="C464" s="225"/>
      <c r="D464" s="14" t="s">
        <v>81</v>
      </c>
      <c r="E464" s="37"/>
      <c r="F464" s="37"/>
      <c r="G464" s="37"/>
      <c r="H464" s="37"/>
      <c r="I464" s="37"/>
      <c r="J464" s="37"/>
      <c r="K464" s="37"/>
      <c r="L464" s="37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12"/>
      <c r="AE464" s="113"/>
    </row>
    <row r="465" spans="1:31" ht="15" thickBot="1">
      <c r="A465" s="238"/>
      <c r="B465" s="226"/>
      <c r="C465" s="225"/>
      <c r="D465" s="13" t="s">
        <v>90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57"/>
      <c r="AE465" s="58"/>
    </row>
  </sheetData>
  <customSheetViews>
    <customSheetView guid="{E3E51C85-2C38-4529-9680-8931FE0FBA16}" scale="85" showGridLines="0">
      <pane xSplit="3" ySplit="4" topLeftCell="D50" activePane="bottomRight" state="frozen"/>
      <selection pane="bottomRight" activeCell="Q8" sqref="Q8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B449:B465"/>
    <mergeCell ref="C449:C459"/>
    <mergeCell ref="C460:C465"/>
    <mergeCell ref="B437:B448"/>
    <mergeCell ref="C437:C439"/>
    <mergeCell ref="C440:C442"/>
    <mergeCell ref="C443:C445"/>
    <mergeCell ref="C446:C448"/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2:C407"/>
    <mergeCell ref="C408:C410"/>
    <mergeCell ref="B411:B418"/>
    <mergeCell ref="C411:C418"/>
    <mergeCell ref="B419:B436"/>
    <mergeCell ref="C419:C424"/>
    <mergeCell ref="C425:C430"/>
    <mergeCell ref="C431:C436"/>
    <mergeCell ref="C123:C128"/>
    <mergeCell ref="B140:B157"/>
    <mergeCell ref="C146:C151"/>
    <mergeCell ref="C152:C157"/>
    <mergeCell ref="C216:C221"/>
    <mergeCell ref="B356:B372"/>
    <mergeCell ref="C356:C366"/>
    <mergeCell ref="C367:C372"/>
    <mergeCell ref="B318:B325"/>
    <mergeCell ref="C318:C325"/>
    <mergeCell ref="C326:C331"/>
    <mergeCell ref="B344:B355"/>
    <mergeCell ref="C344:C346"/>
    <mergeCell ref="C347:C349"/>
    <mergeCell ref="C350:C352"/>
    <mergeCell ref="C353:C355"/>
    <mergeCell ref="B326:B343"/>
    <mergeCell ref="C332:C337"/>
    <mergeCell ref="C338:C343"/>
    <mergeCell ref="B285:D285"/>
    <mergeCell ref="B286:D286"/>
    <mergeCell ref="B287:B317"/>
    <mergeCell ref="C287:C297"/>
    <mergeCell ref="C298:C308"/>
    <mergeCell ref="C315:C317"/>
    <mergeCell ref="C309:C314"/>
    <mergeCell ref="B263:B279"/>
    <mergeCell ref="C263:C273"/>
    <mergeCell ref="C274:C279"/>
    <mergeCell ref="B283:D283"/>
    <mergeCell ref="B284:D284"/>
    <mergeCell ref="B225:B232"/>
    <mergeCell ref="C225:C232"/>
    <mergeCell ref="C233:C238"/>
    <mergeCell ref="B251:B262"/>
    <mergeCell ref="C251:C253"/>
    <mergeCell ref="C254:C256"/>
    <mergeCell ref="C257:C259"/>
    <mergeCell ref="C260:C262"/>
    <mergeCell ref="B233:B250"/>
    <mergeCell ref="C239:C244"/>
    <mergeCell ref="C245:C250"/>
    <mergeCell ref="B192:D192"/>
    <mergeCell ref="B193:D193"/>
    <mergeCell ref="B194:B224"/>
    <mergeCell ref="C194:C204"/>
    <mergeCell ref="C205:C215"/>
    <mergeCell ref="C222:C224"/>
    <mergeCell ref="B170:B186"/>
    <mergeCell ref="C170:C180"/>
    <mergeCell ref="C181:C186"/>
    <mergeCell ref="B190:D190"/>
    <mergeCell ref="B191:D191"/>
    <mergeCell ref="B158:B169"/>
    <mergeCell ref="C158:C160"/>
    <mergeCell ref="C161:C163"/>
    <mergeCell ref="C164:C166"/>
    <mergeCell ref="C167:C169"/>
    <mergeCell ref="C129:C131"/>
    <mergeCell ref="B132:B139"/>
    <mergeCell ref="C132:C139"/>
    <mergeCell ref="C140:C145"/>
    <mergeCell ref="A4:A93"/>
    <mergeCell ref="A97:A186"/>
    <mergeCell ref="A190:A279"/>
    <mergeCell ref="A283:A372"/>
    <mergeCell ref="B4:D4"/>
    <mergeCell ref="B5:D5"/>
    <mergeCell ref="B6:D6"/>
    <mergeCell ref="B7:D7"/>
    <mergeCell ref="B65:B76"/>
    <mergeCell ref="B97:D97"/>
    <mergeCell ref="B98:D98"/>
    <mergeCell ref="B99:D99"/>
    <mergeCell ref="B100:D100"/>
    <mergeCell ref="B101:B131"/>
    <mergeCell ref="C101:C111"/>
    <mergeCell ref="C112:C122"/>
    <mergeCell ref="C8:C18"/>
    <mergeCell ref="B8:B38"/>
    <mergeCell ref="C19:C29"/>
    <mergeCell ref="C36:C38"/>
    <mergeCell ref="B39:B46"/>
    <mergeCell ref="C39:C46"/>
    <mergeCell ref="C30:C35"/>
    <mergeCell ref="C47:C52"/>
    <mergeCell ref="C77:C87"/>
    <mergeCell ref="C88:C93"/>
    <mergeCell ref="B77:B93"/>
    <mergeCell ref="C65:C67"/>
    <mergeCell ref="C68:C70"/>
    <mergeCell ref="C71:C73"/>
    <mergeCell ref="C74:C76"/>
    <mergeCell ref="B47:B64"/>
    <mergeCell ref="C53:C58"/>
    <mergeCell ref="C59:C64"/>
  </mergeCells>
  <conditionalFormatting sqref="E1:L1">
    <cfRule type="cellIs" dxfId="75" priority="15" operator="equal">
      <formula>"REAL"</formula>
    </cfRule>
  </conditionalFormatting>
  <conditionalFormatting sqref="S1">
    <cfRule type="cellIs" dxfId="74" priority="14" operator="equal">
      <formula>"REAL"</formula>
    </cfRule>
  </conditionalFormatting>
  <conditionalFormatting sqref="AR1:BG1">
    <cfRule type="cellIs" dxfId="73" priority="43" operator="equal">
      <formula>"REAL"</formula>
    </cfRule>
  </conditionalFormatting>
  <conditionalFormatting sqref="BH1:BI1">
    <cfRule type="cellIs" dxfId="72" priority="42" operator="equal">
      <formula>"REAL"</formula>
    </cfRule>
  </conditionalFormatting>
  <conditionalFormatting sqref="AJ1:AQ1">
    <cfRule type="cellIs" dxfId="71" priority="41" operator="equal">
      <formula>"REAL"</formula>
    </cfRule>
  </conditionalFormatting>
  <conditionalFormatting sqref="U1">
    <cfRule type="cellIs" dxfId="70" priority="10" operator="equal">
      <formula>"REAL"</formula>
    </cfRule>
  </conditionalFormatting>
  <conditionalFormatting sqref="V1">
    <cfRule type="cellIs" dxfId="69" priority="9" operator="equal">
      <formula>"REAL"</formula>
    </cfRule>
  </conditionalFormatting>
  <conditionalFormatting sqref="T1">
    <cfRule type="cellIs" dxfId="68" priority="13" operator="equal">
      <formula>"REAL"</formula>
    </cfRule>
  </conditionalFormatting>
  <conditionalFormatting sqref="M1">
    <cfRule type="cellIs" dxfId="67" priority="6" operator="equal">
      <formula>"REAL"</formula>
    </cfRule>
  </conditionalFormatting>
  <conditionalFormatting sqref="N1:R1 AD1:AE1">
    <cfRule type="cellIs" dxfId="66" priority="16" operator="equal">
      <formula>"REAL"</formula>
    </cfRule>
  </conditionalFormatting>
  <conditionalFormatting sqref="C1">
    <cfRule type="cellIs" dxfId="65" priority="11" operator="equal">
      <formula>"OK"</formula>
    </cfRule>
    <cfRule type="cellIs" dxfId="64" priority="12" operator="equal">
      <formula>"OJO"</formula>
    </cfRule>
  </conditionalFormatting>
  <conditionalFormatting sqref="W1">
    <cfRule type="cellIs" dxfId="63" priority="8" operator="equal">
      <formula>"REAL"</formula>
    </cfRule>
  </conditionalFormatting>
  <conditionalFormatting sqref="X1">
    <cfRule type="cellIs" dxfId="62" priority="7" operator="equal">
      <formula>"REAL"</formula>
    </cfRule>
  </conditionalFormatting>
  <conditionalFormatting sqref="Y1">
    <cfRule type="cellIs" dxfId="61" priority="5" operator="equal">
      <formula>"REAL"</formula>
    </cfRule>
  </conditionalFormatting>
  <conditionalFormatting sqref="Z1">
    <cfRule type="cellIs" dxfId="60" priority="4" operator="equal">
      <formula>"REAL"</formula>
    </cfRule>
  </conditionalFormatting>
  <conditionalFormatting sqref="AA1">
    <cfRule type="cellIs" dxfId="59" priority="3" operator="equal">
      <formula>"REAL"</formula>
    </cfRule>
  </conditionalFormatting>
  <conditionalFormatting sqref="AB1">
    <cfRule type="cellIs" dxfId="58" priority="2" operator="equal">
      <formula>"REAL"</formula>
    </cfRule>
  </conditionalFormatting>
  <conditionalFormatting sqref="AC1">
    <cfRule type="cellIs" dxfId="57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21">
    <tabColor rgb="FFFF6600"/>
  </sheetPr>
  <dimension ref="A1:CG933"/>
  <sheetViews>
    <sheetView showGridLines="0" zoomScale="80" zoomScaleNormal="80" workbookViewId="0">
      <pane xSplit="4" ySplit="7" topLeftCell="V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C2" sqref="AC2"/>
    </sheetView>
  </sheetViews>
  <sheetFormatPr baseColWidth="10" defaultRowHeight="14.4" outlineLevelRow="1" outlineLevelCol="1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27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9" width="6.6640625" style="27" customWidth="1"/>
    <col min="30" max="30" width="6.44140625" style="27" customWidth="1"/>
    <col min="31" max="31" width="6.44140625" style="30" customWidth="1"/>
    <col min="32" max="32" width="7.33203125" customWidth="1"/>
    <col min="33" max="33" width="6.21875" style="1" bestFit="1" customWidth="1"/>
    <col min="34" max="35" width="7.33203125" customWidth="1"/>
    <col min="36" max="36" width="6.6640625" style="27" hidden="1" customWidth="1" outlineLevel="1"/>
    <col min="37" max="37" width="6.21875" style="27" hidden="1" customWidth="1" outlineLevel="1"/>
    <col min="38" max="38" width="7.44140625" style="27" hidden="1" customWidth="1" outlineLevel="1"/>
    <col min="39" max="39" width="6.88671875" style="27" hidden="1" customWidth="1" outlineLevel="1"/>
    <col min="40" max="40" width="7.5546875" style="27" hidden="1" customWidth="1" outlineLevel="1"/>
    <col min="41" max="41" width="6.6640625" style="27" hidden="1" customWidth="1" outlineLevel="1"/>
    <col min="42" max="42" width="6" style="27" hidden="1" customWidth="1" outlineLevel="1"/>
    <col min="43" max="43" width="7.77734375" style="27" hidden="1" customWidth="1" outlineLevel="1"/>
    <col min="44" max="44" width="6.33203125" style="27" bestFit="1" customWidth="1" collapsed="1"/>
    <col min="45" max="59" width="6.6640625" style="27" customWidth="1"/>
    <col min="60" max="60" width="6.44140625" style="27" customWidth="1"/>
    <col min="61" max="61" width="6.44140625" style="30" customWidth="1"/>
  </cols>
  <sheetData>
    <row r="1" spans="1:85" ht="15" thickBot="1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G1" s="124" t="s">
        <v>94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s">
        <v>6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27" t="e">
        <f>+VTAS!#REF!</f>
        <v>#REF!</v>
      </c>
      <c r="BI1" s="30" t="e">
        <f>+VTAS!#REF!</f>
        <v>#REF!</v>
      </c>
    </row>
    <row r="2" spans="1:85" ht="15" thickBot="1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155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+VTAS!AF2</f>
        <v>ENE20</v>
      </c>
      <c r="AD2" s="61" t="s">
        <v>31</v>
      </c>
      <c r="AE2" s="62" t="s">
        <v>32</v>
      </c>
      <c r="AJ2" s="31" t="s">
        <v>7</v>
      </c>
      <c r="AK2" s="31" t="s">
        <v>8</v>
      </c>
      <c r="AL2" s="31" t="s">
        <v>9</v>
      </c>
      <c r="AM2" s="31" t="s">
        <v>10</v>
      </c>
      <c r="AN2" s="31" t="s">
        <v>11</v>
      </c>
      <c r="AO2" s="31" t="s">
        <v>12</v>
      </c>
      <c r="AP2" s="31" t="s">
        <v>13</v>
      </c>
      <c r="AQ2" s="31" t="s">
        <v>14</v>
      </c>
      <c r="AR2" s="31" t="s">
        <v>15</v>
      </c>
      <c r="AS2" s="31" t="s">
        <v>16</v>
      </c>
      <c r="AT2" s="31" t="s">
        <v>17</v>
      </c>
      <c r="AU2" s="31" t="s">
        <v>18</v>
      </c>
      <c r="AV2" s="31" t="s">
        <v>19</v>
      </c>
      <c r="AW2" s="31" t="s">
        <v>20</v>
      </c>
      <c r="AX2" s="31" t="s">
        <v>21</v>
      </c>
      <c r="AY2" s="31" t="s">
        <v>22</v>
      </c>
      <c r="AZ2" s="31" t="s">
        <v>23</v>
      </c>
      <c r="BA2" s="31" t="s">
        <v>24</v>
      </c>
      <c r="BB2" s="31" t="s">
        <v>25</v>
      </c>
      <c r="BC2" s="31" t="s">
        <v>26</v>
      </c>
      <c r="BD2" s="31" t="s">
        <v>27</v>
      </c>
      <c r="BE2" s="31" t="s">
        <v>28</v>
      </c>
      <c r="BF2" s="31" t="s">
        <v>29</v>
      </c>
      <c r="BG2" s="31" t="s">
        <v>30</v>
      </c>
      <c r="BH2" s="61" t="s">
        <v>31</v>
      </c>
      <c r="BI2" s="62" t="s">
        <v>32</v>
      </c>
    </row>
    <row r="3" spans="1:85" ht="14.25" customHeight="1" thickBot="1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L3" s="181" t="s">
        <v>122</v>
      </c>
      <c r="BM3" s="181" t="s">
        <v>123</v>
      </c>
      <c r="BN3" s="181" t="s">
        <v>124</v>
      </c>
      <c r="BO3" s="181" t="s">
        <v>125</v>
      </c>
      <c r="BP3" s="181" t="s">
        <v>128</v>
      </c>
      <c r="BQ3" s="181" t="s">
        <v>131</v>
      </c>
      <c r="BR3" s="157">
        <v>43344</v>
      </c>
      <c r="BS3" s="157">
        <v>43374</v>
      </c>
      <c r="BT3" s="157">
        <v>43405</v>
      </c>
      <c r="BU3" s="157">
        <v>43435</v>
      </c>
      <c r="BV3" s="157">
        <v>43466</v>
      </c>
      <c r="BW3" s="157">
        <v>43497</v>
      </c>
      <c r="BX3" s="157">
        <v>43525</v>
      </c>
      <c r="BY3" s="157">
        <v>43556</v>
      </c>
      <c r="BZ3" s="157">
        <v>43586</v>
      </c>
      <c r="CA3" s="157">
        <v>43617</v>
      </c>
      <c r="CB3" s="157">
        <v>43647</v>
      </c>
      <c r="CC3" s="157">
        <v>43678</v>
      </c>
      <c r="CD3" s="157">
        <v>43709</v>
      </c>
      <c r="CE3" s="157">
        <v>43739</v>
      </c>
      <c r="CF3" s="157">
        <v>43770</v>
      </c>
      <c r="CG3" s="157">
        <v>43800</v>
      </c>
    </row>
    <row r="4" spans="1:85" ht="15" customHeight="1">
      <c r="A4" s="221" t="s">
        <v>85</v>
      </c>
      <c r="B4" s="227" t="s">
        <v>34</v>
      </c>
      <c r="C4" s="228"/>
      <c r="D4" s="228"/>
      <c r="E4" s="32"/>
      <c r="F4" s="32"/>
      <c r="G4" s="32"/>
      <c r="H4" s="32"/>
      <c r="I4" s="32"/>
      <c r="J4" s="32"/>
      <c r="K4" s="32"/>
      <c r="L4" s="32"/>
      <c r="M4" s="120">
        <f>+L4+AN!M4</f>
        <v>0</v>
      </c>
      <c r="N4" s="120">
        <f>+M4+AN!N4</f>
        <v>0</v>
      </c>
      <c r="O4" s="120">
        <f>+N4+AN!O4</f>
        <v>11</v>
      </c>
      <c r="P4" s="120">
        <f>+O4+AN!P4</f>
        <v>29</v>
      </c>
      <c r="Q4" s="120">
        <f>+P4+AN!Q4</f>
        <v>39</v>
      </c>
      <c r="R4" s="120">
        <f>+Q4+AN!R4</f>
        <v>64</v>
      </c>
      <c r="S4" s="120">
        <f>+R4+AN!S4</f>
        <v>84</v>
      </c>
      <c r="T4" s="120">
        <f>+S4+AN!T4</f>
        <v>97</v>
      </c>
      <c r="U4" s="120">
        <f>+T4+AN!U4</f>
        <v>114</v>
      </c>
      <c r="V4" s="120">
        <f>+U4+AN!V4</f>
        <v>154</v>
      </c>
      <c r="W4" s="120">
        <f>+V4+AN!W4</f>
        <v>201</v>
      </c>
      <c r="X4" s="120">
        <f>+W4+AN!X4</f>
        <v>212</v>
      </c>
      <c r="Y4" s="120">
        <f>+X4+AN!Y4</f>
        <v>255</v>
      </c>
      <c r="Z4" s="120">
        <f>+Y4+AN!Z4</f>
        <v>294</v>
      </c>
      <c r="AA4" s="120">
        <f>+Z4+AN!AA4</f>
        <v>329</v>
      </c>
      <c r="AB4" s="120">
        <f>+AA4+AN!AB4</f>
        <v>360</v>
      </c>
      <c r="AC4" s="120">
        <f>+AB4+AN!AC4</f>
        <v>390</v>
      </c>
      <c r="AD4" s="115">
        <f>+P4</f>
        <v>29</v>
      </c>
      <c r="AE4" s="116">
        <f>+AB4</f>
        <v>360</v>
      </c>
      <c r="AG4" s="124">
        <f>+SUMIF($M$1:$AB$1,"REAL",M4:AB4)</f>
        <v>2243</v>
      </c>
      <c r="AJ4" s="32"/>
      <c r="AK4" s="32"/>
      <c r="AL4" s="32"/>
      <c r="AM4" s="32"/>
      <c r="AN4" s="32"/>
      <c r="AO4" s="32"/>
      <c r="AP4" s="32"/>
      <c r="AQ4" s="32"/>
      <c r="AR4" s="15">
        <v>14.4</v>
      </c>
      <c r="AS4" s="15">
        <v>83.7</v>
      </c>
      <c r="AT4" s="15">
        <v>153</v>
      </c>
      <c r="AU4" s="15">
        <v>243</v>
      </c>
      <c r="AV4" s="15">
        <v>341</v>
      </c>
      <c r="AW4" s="15">
        <v>439</v>
      </c>
      <c r="AX4" s="15">
        <v>535</v>
      </c>
      <c r="AY4" s="15">
        <v>630</v>
      </c>
      <c r="AZ4" s="15">
        <v>724</v>
      </c>
      <c r="BA4" s="15">
        <v>817</v>
      </c>
      <c r="BB4" s="15">
        <v>909</v>
      </c>
      <c r="BC4" s="15">
        <v>1000</v>
      </c>
      <c r="BD4" s="15">
        <v>1121</v>
      </c>
      <c r="BE4" s="15">
        <v>1241</v>
      </c>
      <c r="BF4" s="15">
        <v>1359</v>
      </c>
      <c r="BG4" s="15">
        <v>1476</v>
      </c>
      <c r="BH4" s="39">
        <v>243</v>
      </c>
      <c r="BI4" s="60">
        <v>1476</v>
      </c>
      <c r="BL4" s="181" t="s">
        <v>119</v>
      </c>
      <c r="BM4" s="181" t="s">
        <v>34</v>
      </c>
      <c r="BN4" s="184" t="s">
        <v>40</v>
      </c>
      <c r="BO4" s="181" t="s">
        <v>126</v>
      </c>
      <c r="BP4" s="181" t="s">
        <v>129</v>
      </c>
      <c r="BQ4" s="181" t="s">
        <v>132</v>
      </c>
      <c r="BR4" s="183">
        <f t="shared" ref="BR4:BR49" si="0">+IF(AND($BP4="Real",M$1="REAL"),M4,0)</f>
        <v>0</v>
      </c>
      <c r="BS4" s="183">
        <f t="shared" ref="BS4:BS49" si="1">+IF(AND($BP4="Real",N$1="REAL"),N4,0)</f>
        <v>0</v>
      </c>
      <c r="BT4" s="183">
        <f t="shared" ref="BT4:BT49" si="2">+IF(AND($BP4="Real",O$1="REAL"),O4,0)</f>
        <v>11</v>
      </c>
      <c r="BU4" s="183">
        <f t="shared" ref="BU4:BU49" si="3">+IF(AND($BP4="Real",P$1="REAL"),P4,0)</f>
        <v>29</v>
      </c>
      <c r="BV4" s="183">
        <f t="shared" ref="BV4:BV49" si="4">+IF(AND($BP4="Real",Q$1="REAL"),Q4,0)</f>
        <v>39</v>
      </c>
      <c r="BW4" s="183">
        <f t="shared" ref="BW4:BW49" si="5">+IF(AND($BP4="Real",R$1="REAL"),R4,0)</f>
        <v>64</v>
      </c>
      <c r="BX4" s="183">
        <f t="shared" ref="BX4:BX49" si="6">+IF(AND($BP4="Real",S$1="REAL"),S4,0)</f>
        <v>84</v>
      </c>
      <c r="BY4" s="183">
        <f t="shared" ref="BY4:BY49" si="7">+IF(AND($BP4="Real",T$1="REAL"),T4,0)</f>
        <v>97</v>
      </c>
      <c r="BZ4" s="183">
        <f t="shared" ref="BZ4:BZ49" si="8">+IF(AND($BP4="Real",U$1="REAL"),U4,0)</f>
        <v>114</v>
      </c>
      <c r="CA4" s="183">
        <f t="shared" ref="CA4:CA49" si="9">+IF(AND($BP4="Real",V$1="REAL"),V4,0)</f>
        <v>154</v>
      </c>
      <c r="CB4" s="183">
        <f t="shared" ref="CB4:CB49" si="10">+IF(AND($BP4="Real",W$1="REAL"),W4,0)</f>
        <v>201</v>
      </c>
      <c r="CC4" s="183">
        <f t="shared" ref="CC4:CC49" si="11">+IF(AND($BP4="Real",X$1="REAL"),X4,0)</f>
        <v>212</v>
      </c>
      <c r="CD4" s="183">
        <f t="shared" ref="CD4:CD49" si="12">+IF(AND($BP4="Real",Y$1="REAL"),Y4,0)</f>
        <v>255</v>
      </c>
      <c r="CE4" s="183">
        <f t="shared" ref="CE4:CE49" si="13">+IF(AND($BP4="Real",Z$1="REAL"),Z4,0)</f>
        <v>294</v>
      </c>
      <c r="CF4" s="183">
        <f t="shared" ref="CF4:CF49" si="14">+IF(AND($BP4="Real",AA$1="REAL"),AA4,0)</f>
        <v>329</v>
      </c>
      <c r="CG4" s="183">
        <f t="shared" ref="CG4:CG49" si="15">+IF(AND($BP4="Real",AB$1="REAL"),AB4,0)</f>
        <v>360</v>
      </c>
    </row>
    <row r="5" spans="1:85">
      <c r="A5" s="221"/>
      <c r="B5" s="229" t="s">
        <v>89</v>
      </c>
      <c r="C5" s="230"/>
      <c r="D5" s="230"/>
      <c r="E5" s="16"/>
      <c r="F5" s="16"/>
      <c r="G5" s="16"/>
      <c r="H5" s="16"/>
      <c r="I5" s="16"/>
      <c r="J5" s="16"/>
      <c r="K5" s="16"/>
      <c r="L5" s="16"/>
      <c r="M5" s="16" t="str">
        <f t="shared" ref="M5:AE5" si="16">IFERROR(+M4/(M8+M19+M36+M39+M47+M65+M68+M71+M74+M77+M88),"")</f>
        <v/>
      </c>
      <c r="N5" s="16">
        <f t="shared" si="16"/>
        <v>0</v>
      </c>
      <c r="O5" s="16">
        <f t="shared" si="16"/>
        <v>1.1000000000000001</v>
      </c>
      <c r="P5" s="16">
        <f t="shared" si="16"/>
        <v>0.90625</v>
      </c>
      <c r="Q5" s="16">
        <f t="shared" si="16"/>
        <v>0.82978723404255317</v>
      </c>
      <c r="R5" s="16">
        <f t="shared" si="16"/>
        <v>0.86486486486486491</v>
      </c>
      <c r="S5" s="16">
        <f t="shared" si="16"/>
        <v>0.8936170212765957</v>
      </c>
      <c r="T5" s="16">
        <f t="shared" si="16"/>
        <v>0.88990825688073394</v>
      </c>
      <c r="U5" s="16">
        <f t="shared" si="16"/>
        <v>0.86363636363636365</v>
      </c>
      <c r="V5" s="16">
        <f t="shared" si="16"/>
        <v>0.87005649717514122</v>
      </c>
      <c r="W5" s="16">
        <f t="shared" si="16"/>
        <v>0.88157894736842102</v>
      </c>
      <c r="X5" s="16">
        <f t="shared" si="16"/>
        <v>0.89830508474576276</v>
      </c>
      <c r="Y5" s="16">
        <f t="shared" si="16"/>
        <v>0.91397849462365588</v>
      </c>
      <c r="Z5" s="16">
        <f t="shared" si="16"/>
        <v>0.9274447949526814</v>
      </c>
      <c r="AA5" s="16">
        <f t="shared" si="16"/>
        <v>0.93201133144475923</v>
      </c>
      <c r="AB5" s="16">
        <f t="shared" si="16"/>
        <v>0.93994778067885121</v>
      </c>
      <c r="AC5" s="16">
        <f t="shared" ref="AC5" si="17">IFERROR(+AC4/(AC8+AC19+AC36+AC39+AC47+AC65+AC68+AC71+AC74+AC77+AC88),"")</f>
        <v>0.94430992736077479</v>
      </c>
      <c r="AD5" s="40">
        <f t="shared" si="16"/>
        <v>0.90625</v>
      </c>
      <c r="AE5" s="41">
        <f t="shared" si="16"/>
        <v>0.93994778067885121</v>
      </c>
      <c r="AJ5" s="16"/>
      <c r="AK5" s="16"/>
      <c r="AL5" s="16"/>
      <c r="AM5" s="16"/>
      <c r="AN5" s="16"/>
      <c r="AO5" s="16"/>
      <c r="AP5" s="16"/>
      <c r="AQ5" s="16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40"/>
      <c r="BI5" s="41"/>
      <c r="BL5" s="181" t="s">
        <v>119</v>
      </c>
      <c r="BM5" s="181" t="s">
        <v>89</v>
      </c>
      <c r="BN5" s="181" t="s">
        <v>121</v>
      </c>
      <c r="BO5" s="181" t="s">
        <v>121</v>
      </c>
      <c r="BP5" s="181" t="s">
        <v>129</v>
      </c>
      <c r="BQ5" s="181" t="s">
        <v>132</v>
      </c>
      <c r="BR5" s="183" t="str">
        <f t="shared" si="0"/>
        <v/>
      </c>
      <c r="BS5" s="183">
        <f t="shared" si="1"/>
        <v>0</v>
      </c>
      <c r="BT5" s="183">
        <f t="shared" si="2"/>
        <v>1.1000000000000001</v>
      </c>
      <c r="BU5" s="183">
        <f t="shared" si="3"/>
        <v>0.90625</v>
      </c>
      <c r="BV5" s="183">
        <f t="shared" si="4"/>
        <v>0.82978723404255317</v>
      </c>
      <c r="BW5" s="183">
        <f t="shared" si="5"/>
        <v>0.86486486486486491</v>
      </c>
      <c r="BX5" s="183">
        <f t="shared" si="6"/>
        <v>0.8936170212765957</v>
      </c>
      <c r="BY5" s="183">
        <f t="shared" si="7"/>
        <v>0.88990825688073394</v>
      </c>
      <c r="BZ5" s="183">
        <f t="shared" si="8"/>
        <v>0.86363636363636365</v>
      </c>
      <c r="CA5" s="183">
        <f t="shared" si="9"/>
        <v>0.87005649717514122</v>
      </c>
      <c r="CB5" s="183">
        <f t="shared" si="10"/>
        <v>0.88157894736842102</v>
      </c>
      <c r="CC5" s="183">
        <f t="shared" si="11"/>
        <v>0.89830508474576276</v>
      </c>
      <c r="CD5" s="183">
        <f t="shared" si="12"/>
        <v>0.91397849462365588</v>
      </c>
      <c r="CE5" s="183">
        <f t="shared" si="13"/>
        <v>0.9274447949526814</v>
      </c>
      <c r="CF5" s="183">
        <f t="shared" si="14"/>
        <v>0.93201133144475923</v>
      </c>
      <c r="CG5" s="183">
        <f t="shared" si="15"/>
        <v>0.93994778067885121</v>
      </c>
    </row>
    <row r="6" spans="1:85">
      <c r="A6" s="221"/>
      <c r="B6" s="231" t="s">
        <v>91</v>
      </c>
      <c r="C6" s="232"/>
      <c r="D6" s="232"/>
      <c r="E6" s="33"/>
      <c r="F6" s="33"/>
      <c r="G6" s="33"/>
      <c r="H6" s="33"/>
      <c r="I6" s="33"/>
      <c r="J6" s="33"/>
      <c r="K6" s="33"/>
      <c r="L6" s="33"/>
      <c r="M6" s="117"/>
      <c r="N6" s="117">
        <f t="shared" ref="N6:AB6" si="18">+N9+N20+N37+N40+N48+N66+N69+N72+N75+N78+N89</f>
        <v>3</v>
      </c>
      <c r="O6" s="117">
        <f t="shared" si="18"/>
        <v>27</v>
      </c>
      <c r="P6" s="117">
        <f t="shared" si="18"/>
        <v>60</v>
      </c>
      <c r="Q6" s="117">
        <f t="shared" si="18"/>
        <v>89</v>
      </c>
      <c r="R6" s="117">
        <f t="shared" si="18"/>
        <v>143</v>
      </c>
      <c r="S6" s="117">
        <f t="shared" si="18"/>
        <v>188</v>
      </c>
      <c r="T6" s="117">
        <f t="shared" si="18"/>
        <v>219</v>
      </c>
      <c r="U6" s="117">
        <f t="shared" si="18"/>
        <v>269</v>
      </c>
      <c r="V6" s="117">
        <f t="shared" si="18"/>
        <v>392</v>
      </c>
      <c r="W6" s="117">
        <f t="shared" si="18"/>
        <v>480</v>
      </c>
      <c r="X6" s="117">
        <f t="shared" si="18"/>
        <v>478</v>
      </c>
      <c r="Y6" s="117">
        <f t="shared" si="18"/>
        <v>617</v>
      </c>
      <c r="Z6" s="117">
        <f t="shared" si="18"/>
        <v>767</v>
      </c>
      <c r="AA6" s="117">
        <f t="shared" si="18"/>
        <v>855</v>
      </c>
      <c r="AB6" s="117">
        <f t="shared" si="18"/>
        <v>965</v>
      </c>
      <c r="AC6" s="117">
        <f t="shared" ref="AC6" si="19">+AC9+AC20+AC37+AC40+AC48+AC66+AC69+AC72+AC75+AC78+AC89</f>
        <v>1055</v>
      </c>
      <c r="AD6" s="118">
        <f>+P6</f>
        <v>60</v>
      </c>
      <c r="AE6" s="119">
        <f>+AB6</f>
        <v>965</v>
      </c>
      <c r="AG6" s="124">
        <f>+SUMIF($M$1:$AB$1,"REAL",M6:AB6)</f>
        <v>5552</v>
      </c>
      <c r="AJ6" s="33"/>
      <c r="AK6" s="33"/>
      <c r="AL6" s="33"/>
      <c r="AM6" s="33"/>
      <c r="AN6" s="33"/>
      <c r="AO6" s="33"/>
      <c r="AP6" s="33"/>
      <c r="AQ6" s="33"/>
      <c r="AR6" s="96">
        <f t="shared" ref="AR6:BG6" si="20">+AR9+AR20+AR37+AR40+AR48+AR66+AR69+AR72+AR75+AR78+AR89</f>
        <v>52.852500000000006</v>
      </c>
      <c r="AS6" s="96">
        <f t="shared" si="20"/>
        <v>299.36250000000001</v>
      </c>
      <c r="AT6" s="96">
        <f t="shared" si="20"/>
        <v>2064.3724999999999</v>
      </c>
      <c r="AU6" s="96">
        <f t="shared" si="20"/>
        <v>5356.1424999999999</v>
      </c>
      <c r="AV6" s="96">
        <f t="shared" si="20"/>
        <v>9876.4959999999992</v>
      </c>
      <c r="AW6" s="96">
        <f t="shared" si="20"/>
        <v>15139.849499999998</v>
      </c>
      <c r="AX6" s="96">
        <f t="shared" si="20"/>
        <v>21477.203000000001</v>
      </c>
      <c r="AY6" s="96">
        <f t="shared" si="20"/>
        <v>28977.556500000002</v>
      </c>
      <c r="AZ6" s="96">
        <f t="shared" si="20"/>
        <v>36417.910000000003</v>
      </c>
      <c r="BA6" s="96">
        <f t="shared" si="20"/>
        <v>43825.263500000001</v>
      </c>
      <c r="BB6" s="96">
        <f t="shared" si="20"/>
        <v>50661.616999999998</v>
      </c>
      <c r="BC6" s="96">
        <f t="shared" si="20"/>
        <v>55067.070500000002</v>
      </c>
      <c r="BD6" s="96">
        <f t="shared" si="20"/>
        <v>64232.423999999999</v>
      </c>
      <c r="BE6" s="96">
        <f t="shared" si="20"/>
        <v>74104.777499999997</v>
      </c>
      <c r="BF6" s="96">
        <f t="shared" si="20"/>
        <v>84108.130999999994</v>
      </c>
      <c r="BG6" s="96">
        <f t="shared" si="20"/>
        <v>93161.484500000006</v>
      </c>
      <c r="BH6" s="42"/>
      <c r="BI6" s="43"/>
      <c r="BL6" s="181" t="s">
        <v>119</v>
      </c>
      <c r="BM6" s="181" t="s">
        <v>91</v>
      </c>
      <c r="BN6" s="181" t="s">
        <v>88</v>
      </c>
      <c r="BO6" s="181" t="s">
        <v>126</v>
      </c>
      <c r="BP6" s="181" t="s">
        <v>129</v>
      </c>
      <c r="BQ6" s="181" t="s">
        <v>132</v>
      </c>
      <c r="BR6" s="183">
        <f t="shared" si="0"/>
        <v>0</v>
      </c>
      <c r="BS6" s="183">
        <f t="shared" si="1"/>
        <v>3</v>
      </c>
      <c r="BT6" s="183">
        <f t="shared" si="2"/>
        <v>27</v>
      </c>
      <c r="BU6" s="183">
        <f t="shared" si="3"/>
        <v>60</v>
      </c>
      <c r="BV6" s="183">
        <f t="shared" si="4"/>
        <v>89</v>
      </c>
      <c r="BW6" s="183">
        <f t="shared" si="5"/>
        <v>143</v>
      </c>
      <c r="BX6" s="183">
        <f t="shared" si="6"/>
        <v>188</v>
      </c>
      <c r="BY6" s="183">
        <f t="shared" si="7"/>
        <v>219</v>
      </c>
      <c r="BZ6" s="183">
        <f t="shared" si="8"/>
        <v>269</v>
      </c>
      <c r="CA6" s="183">
        <f t="shared" si="9"/>
        <v>392</v>
      </c>
      <c r="CB6" s="183">
        <f t="shared" si="10"/>
        <v>480</v>
      </c>
      <c r="CC6" s="183">
        <f t="shared" si="11"/>
        <v>478</v>
      </c>
      <c r="CD6" s="183">
        <f t="shared" si="12"/>
        <v>617</v>
      </c>
      <c r="CE6" s="183">
        <f t="shared" si="13"/>
        <v>767</v>
      </c>
      <c r="CF6" s="183">
        <f t="shared" si="14"/>
        <v>855</v>
      </c>
      <c r="CG6" s="183">
        <f t="shared" si="15"/>
        <v>965</v>
      </c>
    </row>
    <row r="7" spans="1:85">
      <c r="A7" s="221"/>
      <c r="B7" s="233" t="s">
        <v>90</v>
      </c>
      <c r="C7" s="234"/>
      <c r="D7" s="230"/>
      <c r="E7" s="16"/>
      <c r="F7" s="16"/>
      <c r="G7" s="16"/>
      <c r="H7" s="16"/>
      <c r="I7" s="16"/>
      <c r="J7" s="16"/>
      <c r="K7" s="16"/>
      <c r="L7" s="16"/>
      <c r="M7" s="16" t="str">
        <f t="shared" ref="M7:AE7" si="21">+IFERROR(M6/M4,"")</f>
        <v/>
      </c>
      <c r="N7" s="16" t="str">
        <f t="shared" si="21"/>
        <v/>
      </c>
      <c r="O7" s="16">
        <f t="shared" si="21"/>
        <v>2.4545454545454546</v>
      </c>
      <c r="P7" s="16">
        <f t="shared" si="21"/>
        <v>2.0689655172413794</v>
      </c>
      <c r="Q7" s="16">
        <f t="shared" si="21"/>
        <v>2.2820512820512819</v>
      </c>
      <c r="R7" s="16">
        <f t="shared" si="21"/>
        <v>2.234375</v>
      </c>
      <c r="S7" s="16">
        <f t="shared" si="21"/>
        <v>2.2380952380952381</v>
      </c>
      <c r="T7" s="16">
        <f t="shared" si="21"/>
        <v>2.2577319587628866</v>
      </c>
      <c r="U7" s="16">
        <f t="shared" si="21"/>
        <v>2.3596491228070176</v>
      </c>
      <c r="V7" s="16">
        <f t="shared" si="21"/>
        <v>2.5454545454545454</v>
      </c>
      <c r="W7" s="16">
        <f t="shared" si="21"/>
        <v>2.3880597014925371</v>
      </c>
      <c r="X7" s="16">
        <f t="shared" si="21"/>
        <v>2.2547169811320753</v>
      </c>
      <c r="Y7" s="16">
        <f t="shared" si="21"/>
        <v>2.4196078431372547</v>
      </c>
      <c r="Z7" s="16">
        <f t="shared" si="21"/>
        <v>2.6088435374149661</v>
      </c>
      <c r="AA7" s="16">
        <f t="shared" si="21"/>
        <v>2.5987841945288754</v>
      </c>
      <c r="AB7" s="16">
        <f t="shared" si="21"/>
        <v>2.6805555555555554</v>
      </c>
      <c r="AC7" s="16">
        <f t="shared" ref="AC7" si="22">+IFERROR(AC6/AC4,"")</f>
        <v>2.7051282051282053</v>
      </c>
      <c r="AD7" s="40">
        <f t="shared" si="21"/>
        <v>2.0689655172413794</v>
      </c>
      <c r="AE7" s="41">
        <f t="shared" si="21"/>
        <v>2.6805555555555554</v>
      </c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40"/>
      <c r="BI7" s="41"/>
      <c r="BL7" s="181" t="s">
        <v>119</v>
      </c>
      <c r="BM7" s="181" t="s">
        <v>90</v>
      </c>
      <c r="BN7" s="181" t="s">
        <v>121</v>
      </c>
      <c r="BO7" s="181" t="s">
        <v>121</v>
      </c>
      <c r="BP7" s="181" t="s">
        <v>129</v>
      </c>
      <c r="BQ7" s="181" t="s">
        <v>132</v>
      </c>
      <c r="BR7" s="183" t="str">
        <f t="shared" si="0"/>
        <v/>
      </c>
      <c r="BS7" s="183" t="str">
        <f t="shared" si="1"/>
        <v/>
      </c>
      <c r="BT7" s="183">
        <f t="shared" si="2"/>
        <v>2.4545454545454546</v>
      </c>
      <c r="BU7" s="183">
        <f t="shared" si="3"/>
        <v>2.0689655172413794</v>
      </c>
      <c r="BV7" s="183">
        <f t="shared" si="4"/>
        <v>2.2820512820512819</v>
      </c>
      <c r="BW7" s="183">
        <f t="shared" si="5"/>
        <v>2.234375</v>
      </c>
      <c r="BX7" s="183">
        <f t="shared" si="6"/>
        <v>2.2380952380952381</v>
      </c>
      <c r="BY7" s="183">
        <f t="shared" si="7"/>
        <v>2.2577319587628866</v>
      </c>
      <c r="BZ7" s="183">
        <f t="shared" si="8"/>
        <v>2.3596491228070176</v>
      </c>
      <c r="CA7" s="183">
        <f t="shared" si="9"/>
        <v>2.5454545454545454</v>
      </c>
      <c r="CB7" s="183">
        <f t="shared" si="10"/>
        <v>2.3880597014925371</v>
      </c>
      <c r="CC7" s="183">
        <f t="shared" si="11"/>
        <v>2.2547169811320753</v>
      </c>
      <c r="CD7" s="183">
        <f t="shared" si="12"/>
        <v>2.4196078431372547</v>
      </c>
      <c r="CE7" s="183">
        <f t="shared" si="13"/>
        <v>2.6088435374149661</v>
      </c>
      <c r="CF7" s="183">
        <f t="shared" si="14"/>
        <v>2.5987841945288754</v>
      </c>
      <c r="CG7" s="183">
        <f t="shared" si="15"/>
        <v>2.6805555555555554</v>
      </c>
    </row>
    <row r="8" spans="1:85" ht="15" customHeight="1">
      <c r="A8" s="221"/>
      <c r="B8" s="222" t="s">
        <v>35</v>
      </c>
      <c r="C8" s="225" t="s">
        <v>48</v>
      </c>
      <c r="D8" s="10" t="s">
        <v>40</v>
      </c>
      <c r="E8" s="19"/>
      <c r="F8" s="19"/>
      <c r="G8" s="19"/>
      <c r="H8" s="19"/>
      <c r="I8" s="19"/>
      <c r="J8" s="19"/>
      <c r="K8" s="19"/>
      <c r="L8" s="19"/>
      <c r="M8" s="97">
        <f>+L8+AN!M8</f>
        <v>0</v>
      </c>
      <c r="N8" s="97">
        <f>+M8+AN!N8</f>
        <v>0</v>
      </c>
      <c r="O8" s="97">
        <f>+N8+AN!O8</f>
        <v>2</v>
      </c>
      <c r="P8" s="97">
        <f>+O8+AN!P8</f>
        <v>4</v>
      </c>
      <c r="Q8" s="97">
        <f>+P8+AN!Q8</f>
        <v>4</v>
      </c>
      <c r="R8" s="97">
        <f>+Q8+AN!R8</f>
        <v>9</v>
      </c>
      <c r="S8" s="97">
        <f>+R8+AN!S8</f>
        <v>16</v>
      </c>
      <c r="T8" s="97">
        <f>+S8+AN!T8</f>
        <v>15</v>
      </c>
      <c r="U8" s="97">
        <f>+T8+AN!U8</f>
        <v>15</v>
      </c>
      <c r="V8" s="97">
        <f>+U8+AN!V8</f>
        <v>19</v>
      </c>
      <c r="W8" s="97">
        <f>+V8+AN!W8</f>
        <v>22</v>
      </c>
      <c r="X8" s="97">
        <f>+W8+AN!X8</f>
        <v>21</v>
      </c>
      <c r="Y8" s="97">
        <f>+X8+AN!Y8</f>
        <v>23</v>
      </c>
      <c r="Z8" s="97">
        <f>+Y8+AN!Z8</f>
        <v>24</v>
      </c>
      <c r="AA8" s="97">
        <f>+Z8+AN!AA8</f>
        <v>24</v>
      </c>
      <c r="AB8" s="97">
        <f>+AA8+AN!AB8</f>
        <v>25</v>
      </c>
      <c r="AC8" s="97">
        <f>+AB8+AN!AC8</f>
        <v>28</v>
      </c>
      <c r="AD8" s="100">
        <f t="shared" ref="AD8:AD9" si="23">+P8</f>
        <v>4</v>
      </c>
      <c r="AE8" s="101">
        <f t="shared" ref="AE8:AE9" si="24">+AB8</f>
        <v>25</v>
      </c>
      <c r="AG8" s="124">
        <f>+SUMIF($M$1:$AB$1,"REAL",M8:AB8)</f>
        <v>223</v>
      </c>
      <c r="AJ8" s="19"/>
      <c r="AK8" s="19"/>
      <c r="AL8" s="19"/>
      <c r="AM8" s="19"/>
      <c r="AN8" s="19"/>
      <c r="AO8" s="19"/>
      <c r="AP8" s="19"/>
      <c r="AQ8" s="19"/>
      <c r="AR8" s="20">
        <v>14.4</v>
      </c>
      <c r="AS8" s="20">
        <v>83.7</v>
      </c>
      <c r="AT8" s="20">
        <v>153</v>
      </c>
      <c r="AU8" s="20">
        <v>178.2</v>
      </c>
      <c r="AV8" s="20">
        <v>267.2</v>
      </c>
      <c r="AW8" s="20">
        <v>356.2</v>
      </c>
      <c r="AX8" s="20">
        <v>443.2</v>
      </c>
      <c r="AY8" s="20">
        <v>529.20000000000005</v>
      </c>
      <c r="AZ8" s="20">
        <v>614.20000000000005</v>
      </c>
      <c r="BA8" s="20">
        <v>698.2</v>
      </c>
      <c r="BB8" s="20">
        <v>782.2</v>
      </c>
      <c r="BC8" s="20">
        <v>785.2</v>
      </c>
      <c r="BD8" s="20">
        <v>910.2</v>
      </c>
      <c r="BE8" s="20">
        <v>1034.2</v>
      </c>
      <c r="BF8" s="20">
        <v>1157.2</v>
      </c>
      <c r="BG8" s="20">
        <v>1279.2</v>
      </c>
      <c r="BH8" s="44">
        <v>178.2</v>
      </c>
      <c r="BI8" s="59">
        <v>1279.2</v>
      </c>
      <c r="BL8" s="181" t="s">
        <v>119</v>
      </c>
      <c r="BM8" s="181" t="s">
        <v>48</v>
      </c>
      <c r="BN8" s="181" t="s">
        <v>40</v>
      </c>
      <c r="BO8" s="181" t="s">
        <v>126</v>
      </c>
      <c r="BP8" s="181" t="s">
        <v>129</v>
      </c>
      <c r="BQ8" s="181" t="s">
        <v>132</v>
      </c>
      <c r="BR8" s="183">
        <f t="shared" si="0"/>
        <v>0</v>
      </c>
      <c r="BS8" s="183">
        <f t="shared" si="1"/>
        <v>0</v>
      </c>
      <c r="BT8" s="183">
        <f t="shared" si="2"/>
        <v>2</v>
      </c>
      <c r="BU8" s="183">
        <f t="shared" si="3"/>
        <v>4</v>
      </c>
      <c r="BV8" s="183">
        <f t="shared" si="4"/>
        <v>4</v>
      </c>
      <c r="BW8" s="183">
        <f t="shared" si="5"/>
        <v>9</v>
      </c>
      <c r="BX8" s="183">
        <f t="shared" si="6"/>
        <v>16</v>
      </c>
      <c r="BY8" s="183">
        <f t="shared" si="7"/>
        <v>15</v>
      </c>
      <c r="BZ8" s="183">
        <f t="shared" si="8"/>
        <v>15</v>
      </c>
      <c r="CA8" s="183">
        <f t="shared" si="9"/>
        <v>19</v>
      </c>
      <c r="CB8" s="183">
        <f t="shared" si="10"/>
        <v>22</v>
      </c>
      <c r="CC8" s="183">
        <f t="shared" si="11"/>
        <v>21</v>
      </c>
      <c r="CD8" s="183">
        <f t="shared" si="12"/>
        <v>23</v>
      </c>
      <c r="CE8" s="183">
        <f t="shared" si="13"/>
        <v>24</v>
      </c>
      <c r="CF8" s="183">
        <f t="shared" si="14"/>
        <v>24</v>
      </c>
      <c r="CG8" s="183">
        <f t="shared" si="15"/>
        <v>25</v>
      </c>
    </row>
    <row r="9" spans="1:85" ht="15" customHeight="1">
      <c r="A9" s="221"/>
      <c r="B9" s="223"/>
      <c r="C9" s="225"/>
      <c r="D9" s="11" t="s">
        <v>88</v>
      </c>
      <c r="E9" s="34"/>
      <c r="F9" s="34"/>
      <c r="G9" s="34"/>
      <c r="H9" s="34"/>
      <c r="I9" s="34"/>
      <c r="J9" s="34"/>
      <c r="K9" s="34"/>
      <c r="L9" s="34"/>
      <c r="M9" s="98">
        <f>+L9+AN!M9</f>
        <v>0</v>
      </c>
      <c r="N9" s="98">
        <f>+M9+AN!N9</f>
        <v>0</v>
      </c>
      <c r="O9" s="98">
        <f>+N9+AN!O9</f>
        <v>5</v>
      </c>
      <c r="P9" s="98">
        <f>+O9+AN!P9</f>
        <v>9</v>
      </c>
      <c r="Q9" s="98">
        <f>+P9+AN!Q9</f>
        <v>9</v>
      </c>
      <c r="R9" s="98">
        <f>+Q9+AN!R9</f>
        <v>21</v>
      </c>
      <c r="S9" s="98">
        <f>+R9+AN!S9</f>
        <v>35</v>
      </c>
      <c r="T9" s="98">
        <f>+S9+AN!T9</f>
        <v>33</v>
      </c>
      <c r="U9" s="98">
        <f>+T9+AN!U9</f>
        <v>41</v>
      </c>
      <c r="V9" s="98">
        <f>+U9+AN!V9</f>
        <v>52</v>
      </c>
      <c r="W9" s="98">
        <f>+V9+AN!W9</f>
        <v>56</v>
      </c>
      <c r="X9" s="98">
        <f>+W9+AN!X9</f>
        <v>48</v>
      </c>
      <c r="Y9" s="98">
        <f>+X9+AN!Y9</f>
        <v>55</v>
      </c>
      <c r="Z9" s="98">
        <f>+Y9+AN!Z9</f>
        <v>56</v>
      </c>
      <c r="AA9" s="98">
        <f>+Z9+AN!AA9</f>
        <v>56</v>
      </c>
      <c r="AB9" s="98">
        <f>+AA9+AN!AB9</f>
        <v>58</v>
      </c>
      <c r="AC9" s="98">
        <f>+AB9+AN!AC9</f>
        <v>69</v>
      </c>
      <c r="AD9" s="102">
        <f t="shared" si="23"/>
        <v>9</v>
      </c>
      <c r="AE9" s="103">
        <f t="shared" si="24"/>
        <v>58</v>
      </c>
      <c r="AG9" s="124">
        <f>+SUMIF($M$1:$AB$1,"REAL",M9:AB9)</f>
        <v>534</v>
      </c>
      <c r="AJ9" s="34"/>
      <c r="AK9" s="34"/>
      <c r="AL9" s="34"/>
      <c r="AM9" s="34"/>
      <c r="AN9" s="34"/>
      <c r="AO9" s="34"/>
      <c r="AP9" s="34"/>
      <c r="AQ9" s="34"/>
      <c r="AR9" s="21">
        <v>43.2</v>
      </c>
      <c r="AS9" s="21">
        <v>251.10000000000002</v>
      </c>
      <c r="AT9" s="21">
        <v>458</v>
      </c>
      <c r="AU9" s="21">
        <v>532.6</v>
      </c>
      <c r="AV9" s="21">
        <v>908.6</v>
      </c>
      <c r="AW9" s="21">
        <v>1283.5999999999999</v>
      </c>
      <c r="AX9" s="21">
        <v>1652.6</v>
      </c>
      <c r="AY9" s="21">
        <v>2019.6</v>
      </c>
      <c r="AZ9" s="21">
        <v>2383.6</v>
      </c>
      <c r="BA9" s="21">
        <v>2744.6</v>
      </c>
      <c r="BB9" s="21">
        <v>3104.6</v>
      </c>
      <c r="BC9" s="21">
        <v>3124.4</v>
      </c>
      <c r="BD9" s="21">
        <v>3662.4</v>
      </c>
      <c r="BE9" s="21">
        <v>4197.3999999999996</v>
      </c>
      <c r="BF9" s="21">
        <v>4728.3999999999996</v>
      </c>
      <c r="BG9" s="21">
        <v>5255.4</v>
      </c>
      <c r="BH9" s="45">
        <v>532.6</v>
      </c>
      <c r="BI9" s="46">
        <v>5255.4</v>
      </c>
      <c r="BL9" s="181" t="s">
        <v>119</v>
      </c>
      <c r="BM9" s="181" t="s">
        <v>48</v>
      </c>
      <c r="BN9" s="181" t="s">
        <v>88</v>
      </c>
      <c r="BO9" s="181" t="s">
        <v>126</v>
      </c>
      <c r="BP9" s="181" t="s">
        <v>129</v>
      </c>
      <c r="BQ9" s="181" t="s">
        <v>132</v>
      </c>
      <c r="BR9" s="183">
        <f t="shared" si="0"/>
        <v>0</v>
      </c>
      <c r="BS9" s="183">
        <f t="shared" si="1"/>
        <v>0</v>
      </c>
      <c r="BT9" s="183">
        <f t="shared" si="2"/>
        <v>5</v>
      </c>
      <c r="BU9" s="183">
        <f t="shared" si="3"/>
        <v>9</v>
      </c>
      <c r="BV9" s="183">
        <f t="shared" si="4"/>
        <v>9</v>
      </c>
      <c r="BW9" s="183">
        <f t="shared" si="5"/>
        <v>21</v>
      </c>
      <c r="BX9" s="183">
        <f t="shared" si="6"/>
        <v>35</v>
      </c>
      <c r="BY9" s="183">
        <f t="shared" si="7"/>
        <v>33</v>
      </c>
      <c r="BZ9" s="183">
        <f t="shared" si="8"/>
        <v>41</v>
      </c>
      <c r="CA9" s="183">
        <f t="shared" si="9"/>
        <v>52</v>
      </c>
      <c r="CB9" s="183">
        <f t="shared" si="10"/>
        <v>56</v>
      </c>
      <c r="CC9" s="183">
        <f t="shared" si="11"/>
        <v>48</v>
      </c>
      <c r="CD9" s="183">
        <f t="shared" si="12"/>
        <v>55</v>
      </c>
      <c r="CE9" s="183">
        <f t="shared" si="13"/>
        <v>56</v>
      </c>
      <c r="CF9" s="183">
        <f t="shared" si="14"/>
        <v>56</v>
      </c>
      <c r="CG9" s="183">
        <f t="shared" si="15"/>
        <v>58</v>
      </c>
    </row>
    <row r="10" spans="1:85" ht="15" customHeight="1" outlineLevel="1">
      <c r="A10" s="221"/>
      <c r="B10" s="223"/>
      <c r="C10" s="225"/>
      <c r="D10" s="12" t="s">
        <v>76</v>
      </c>
      <c r="E10" s="35"/>
      <c r="F10" s="35"/>
      <c r="G10" s="35"/>
      <c r="H10" s="35"/>
      <c r="I10" s="35"/>
      <c r="J10" s="35"/>
      <c r="K10" s="35"/>
      <c r="L10" s="35"/>
      <c r="M10" s="99"/>
      <c r="N10" s="99">
        <f>+M10+AN!N10</f>
        <v>0</v>
      </c>
      <c r="O10" s="99">
        <f>+N10+AN!O10</f>
        <v>0</v>
      </c>
      <c r="P10" s="99">
        <f>+O10+AN!P10</f>
        <v>0</v>
      </c>
      <c r="Q10" s="99">
        <f>+P10+AN!Q10</f>
        <v>0</v>
      </c>
      <c r="R10" s="99">
        <f>+Q10+AN!R10</f>
        <v>0</v>
      </c>
      <c r="S10" s="99">
        <f>+R10+AN!S10</f>
        <v>0</v>
      </c>
      <c r="T10" s="99">
        <f>+S10+AN!T10</f>
        <v>0</v>
      </c>
      <c r="U10" s="99">
        <f>+T10+AN!U10</f>
        <v>0</v>
      </c>
      <c r="V10" s="99">
        <f>+U10+AN!V10</f>
        <v>0</v>
      </c>
      <c r="W10" s="99">
        <f>+V10+AN!W10</f>
        <v>0</v>
      </c>
      <c r="X10" s="99">
        <f>+W10+AN!X10</f>
        <v>0</v>
      </c>
      <c r="Y10" s="99">
        <f>+X10+AN!Y10</f>
        <v>0</v>
      </c>
      <c r="Z10" s="99">
        <f>+Y10+AN!Z10</f>
        <v>0</v>
      </c>
      <c r="AA10" s="99">
        <f>+Z10+AN!AA10</f>
        <v>0</v>
      </c>
      <c r="AB10" s="99">
        <f>+AA10+AN!AB10</f>
        <v>0</v>
      </c>
      <c r="AC10" s="99">
        <f>+AB10+AN!AC10</f>
        <v>0</v>
      </c>
      <c r="AD10" s="104">
        <f t="shared" ref="AD10:AD15" si="25">+P10</f>
        <v>0</v>
      </c>
      <c r="AE10" s="105">
        <f t="shared" ref="AE10:AE15" si="26">+AB10</f>
        <v>0</v>
      </c>
      <c r="AJ10" s="35"/>
      <c r="AK10" s="35"/>
      <c r="AL10" s="35"/>
      <c r="AM10" s="35"/>
      <c r="AN10" s="35"/>
      <c r="AO10" s="35"/>
      <c r="AP10" s="35"/>
      <c r="AQ10" s="35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47"/>
      <c r="BI10" s="48"/>
      <c r="BL10" s="181" t="s">
        <v>119</v>
      </c>
      <c r="BM10" s="181" t="s">
        <v>48</v>
      </c>
      <c r="BN10" s="181" t="s">
        <v>88</v>
      </c>
      <c r="BO10" s="181" t="s">
        <v>76</v>
      </c>
      <c r="BP10" s="181" t="s">
        <v>129</v>
      </c>
      <c r="BQ10" s="181" t="s">
        <v>132</v>
      </c>
      <c r="BR10" s="183">
        <f t="shared" si="0"/>
        <v>0</v>
      </c>
      <c r="BS10" s="183">
        <f t="shared" si="1"/>
        <v>0</v>
      </c>
      <c r="BT10" s="183">
        <f t="shared" si="2"/>
        <v>0</v>
      </c>
      <c r="BU10" s="183">
        <f t="shared" si="3"/>
        <v>0</v>
      </c>
      <c r="BV10" s="183">
        <f t="shared" si="4"/>
        <v>0</v>
      </c>
      <c r="BW10" s="183">
        <f t="shared" si="5"/>
        <v>0</v>
      </c>
      <c r="BX10" s="183">
        <f t="shared" si="6"/>
        <v>0</v>
      </c>
      <c r="BY10" s="183">
        <f t="shared" si="7"/>
        <v>0</v>
      </c>
      <c r="BZ10" s="183">
        <f t="shared" si="8"/>
        <v>0</v>
      </c>
      <c r="CA10" s="183">
        <f t="shared" si="9"/>
        <v>0</v>
      </c>
      <c r="CB10" s="183">
        <f t="shared" si="10"/>
        <v>0</v>
      </c>
      <c r="CC10" s="183">
        <f t="shared" si="11"/>
        <v>0</v>
      </c>
      <c r="CD10" s="183">
        <f t="shared" si="12"/>
        <v>0</v>
      </c>
      <c r="CE10" s="183">
        <f t="shared" si="13"/>
        <v>0</v>
      </c>
      <c r="CF10" s="183">
        <f t="shared" si="14"/>
        <v>0</v>
      </c>
      <c r="CG10" s="183">
        <f t="shared" si="15"/>
        <v>0</v>
      </c>
    </row>
    <row r="11" spans="1:85" ht="15" customHeight="1" outlineLevel="1">
      <c r="A11" s="221"/>
      <c r="B11" s="223"/>
      <c r="C11" s="225"/>
      <c r="D11" s="12" t="s">
        <v>55</v>
      </c>
      <c r="E11" s="35"/>
      <c r="F11" s="35"/>
      <c r="G11" s="35"/>
      <c r="H11" s="35"/>
      <c r="I11" s="35"/>
      <c r="J11" s="35"/>
      <c r="K11" s="35"/>
      <c r="L11" s="35"/>
      <c r="M11" s="99">
        <f>+L11+AN!M11</f>
        <v>0</v>
      </c>
      <c r="N11" s="99">
        <f>+M11+AN!N11</f>
        <v>0</v>
      </c>
      <c r="O11" s="99">
        <f>+N11+AN!O11</f>
        <v>5</v>
      </c>
      <c r="P11" s="99">
        <f>+O11+AN!P11</f>
        <v>8</v>
      </c>
      <c r="Q11" s="99">
        <f>+P11+AN!Q11</f>
        <v>8</v>
      </c>
      <c r="R11" s="99">
        <f>+Q11+AN!R11</f>
        <v>18</v>
      </c>
      <c r="S11" s="99">
        <f>+R11+AN!S11</f>
        <v>32</v>
      </c>
      <c r="T11" s="99">
        <f>+S11+AN!T11</f>
        <v>30</v>
      </c>
      <c r="U11" s="99">
        <f>+T11+AN!U11</f>
        <v>34</v>
      </c>
      <c r="V11" s="99">
        <f>+U11+AN!V11</f>
        <v>39</v>
      </c>
      <c r="W11" s="99">
        <f>+V11+AN!W11</f>
        <v>44</v>
      </c>
      <c r="X11" s="99">
        <f>+W11+AN!X11</f>
        <v>36</v>
      </c>
      <c r="Y11" s="99">
        <f>+X11+AN!Y11</f>
        <v>39</v>
      </c>
      <c r="Z11" s="99">
        <f>+Y11+AN!Z11</f>
        <v>39</v>
      </c>
      <c r="AA11" s="99">
        <f>+Z11+AN!AA11</f>
        <v>39</v>
      </c>
      <c r="AB11" s="99">
        <f>+AA11+AN!AB11</f>
        <v>39</v>
      </c>
      <c r="AC11" s="99">
        <f>+AB11+AN!AC11</f>
        <v>40</v>
      </c>
      <c r="AD11" s="104">
        <f t="shared" si="25"/>
        <v>8</v>
      </c>
      <c r="AE11" s="105">
        <f t="shared" si="26"/>
        <v>39</v>
      </c>
      <c r="AJ11" s="35"/>
      <c r="AK11" s="35"/>
      <c r="AL11" s="35"/>
      <c r="AM11" s="35"/>
      <c r="AN11" s="35"/>
      <c r="AO11" s="35"/>
      <c r="AP11" s="35"/>
      <c r="AQ11" s="35"/>
      <c r="AR11" s="22">
        <v>9</v>
      </c>
      <c r="AS11" s="22">
        <v>50.4</v>
      </c>
      <c r="AT11" s="22">
        <v>91.8</v>
      </c>
      <c r="AU11" s="22">
        <v>107.1</v>
      </c>
      <c r="AV11" s="22">
        <v>182.7</v>
      </c>
      <c r="AW11" s="22">
        <v>257.3</v>
      </c>
      <c r="AX11" s="22">
        <v>330.90000000000003</v>
      </c>
      <c r="AY11" s="22">
        <v>404.50000000000006</v>
      </c>
      <c r="AZ11" s="22">
        <v>477.10000000000008</v>
      </c>
      <c r="BA11" s="22">
        <v>549.70000000000005</v>
      </c>
      <c r="BB11" s="22">
        <v>622.30000000000007</v>
      </c>
      <c r="BC11" s="22">
        <v>626.50000000000011</v>
      </c>
      <c r="BD11" s="22">
        <v>734.90000000000009</v>
      </c>
      <c r="BE11" s="22">
        <v>843.30000000000007</v>
      </c>
      <c r="BF11" s="22">
        <v>950.7</v>
      </c>
      <c r="BG11" s="22">
        <v>1058.1000000000001</v>
      </c>
      <c r="BH11" s="47">
        <v>107.1</v>
      </c>
      <c r="BI11" s="48">
        <v>1058.1000000000001</v>
      </c>
      <c r="BL11" s="181" t="s">
        <v>119</v>
      </c>
      <c r="BM11" s="181" t="s">
        <v>48</v>
      </c>
      <c r="BN11" s="181" t="s">
        <v>88</v>
      </c>
      <c r="BO11" s="181" t="s">
        <v>55</v>
      </c>
      <c r="BP11" s="181" t="s">
        <v>129</v>
      </c>
      <c r="BQ11" s="181" t="s">
        <v>132</v>
      </c>
      <c r="BR11" s="183">
        <f t="shared" si="0"/>
        <v>0</v>
      </c>
      <c r="BS11" s="183">
        <f t="shared" si="1"/>
        <v>0</v>
      </c>
      <c r="BT11" s="183">
        <f t="shared" si="2"/>
        <v>5</v>
      </c>
      <c r="BU11" s="183">
        <f t="shared" si="3"/>
        <v>8</v>
      </c>
      <c r="BV11" s="183">
        <f t="shared" si="4"/>
        <v>8</v>
      </c>
      <c r="BW11" s="183">
        <f t="shared" si="5"/>
        <v>18</v>
      </c>
      <c r="BX11" s="183">
        <f t="shared" si="6"/>
        <v>32</v>
      </c>
      <c r="BY11" s="183">
        <f t="shared" si="7"/>
        <v>30</v>
      </c>
      <c r="BZ11" s="183">
        <f t="shared" si="8"/>
        <v>34</v>
      </c>
      <c r="CA11" s="183">
        <f t="shared" si="9"/>
        <v>39</v>
      </c>
      <c r="CB11" s="183">
        <f t="shared" si="10"/>
        <v>44</v>
      </c>
      <c r="CC11" s="183">
        <f t="shared" si="11"/>
        <v>36</v>
      </c>
      <c r="CD11" s="183">
        <f t="shared" si="12"/>
        <v>39</v>
      </c>
      <c r="CE11" s="183">
        <f t="shared" si="13"/>
        <v>39</v>
      </c>
      <c r="CF11" s="183">
        <f t="shared" si="14"/>
        <v>39</v>
      </c>
      <c r="CG11" s="183">
        <f t="shared" si="15"/>
        <v>39</v>
      </c>
    </row>
    <row r="12" spans="1:85" ht="15" customHeight="1" outlineLevel="1">
      <c r="A12" s="221"/>
      <c r="B12" s="223"/>
      <c r="C12" s="225"/>
      <c r="D12" s="12" t="s">
        <v>56</v>
      </c>
      <c r="E12" s="35"/>
      <c r="F12" s="35"/>
      <c r="G12" s="35"/>
      <c r="H12" s="35"/>
      <c r="I12" s="35"/>
      <c r="J12" s="35"/>
      <c r="K12" s="35"/>
      <c r="L12" s="35"/>
      <c r="M12" s="99">
        <f>+L12+AN!M12</f>
        <v>0</v>
      </c>
      <c r="N12" s="99">
        <f>+M12+AN!N12</f>
        <v>0</v>
      </c>
      <c r="O12" s="99">
        <f>+N12+AN!O12</f>
        <v>0</v>
      </c>
      <c r="P12" s="99">
        <f>+O12+AN!P12</f>
        <v>0</v>
      </c>
      <c r="Q12" s="99">
        <f>+P12+AN!Q12</f>
        <v>0</v>
      </c>
      <c r="R12" s="99">
        <f>+Q12+AN!R12</f>
        <v>2</v>
      </c>
      <c r="S12" s="99">
        <f>+R12+AN!S12</f>
        <v>2</v>
      </c>
      <c r="T12" s="99">
        <f>+S12+AN!T12</f>
        <v>2</v>
      </c>
      <c r="U12" s="99">
        <f>+T12+AN!U12</f>
        <v>2</v>
      </c>
      <c r="V12" s="99">
        <f>+U12+AN!V12</f>
        <v>5</v>
      </c>
      <c r="W12" s="99">
        <f>+V12+AN!W12</f>
        <v>3</v>
      </c>
      <c r="X12" s="99">
        <f>+W12+AN!X12</f>
        <v>3</v>
      </c>
      <c r="Y12" s="99">
        <f>+X12+AN!Y12</f>
        <v>3</v>
      </c>
      <c r="Z12" s="99">
        <f>+Y12+AN!Z12</f>
        <v>3</v>
      </c>
      <c r="AA12" s="99">
        <f>+Z12+AN!AA12</f>
        <v>3</v>
      </c>
      <c r="AB12" s="99">
        <f>+AA12+AN!AB12</f>
        <v>5</v>
      </c>
      <c r="AC12" s="99">
        <f>+AB12+AN!AC12</f>
        <v>5</v>
      </c>
      <c r="AD12" s="104">
        <f t="shared" si="25"/>
        <v>0</v>
      </c>
      <c r="AE12" s="105">
        <f t="shared" si="26"/>
        <v>5</v>
      </c>
      <c r="AJ12" s="35"/>
      <c r="AK12" s="35"/>
      <c r="AL12" s="35"/>
      <c r="AM12" s="35"/>
      <c r="AN12" s="35"/>
      <c r="AO12" s="35"/>
      <c r="AP12" s="35"/>
      <c r="AQ12" s="35"/>
      <c r="AR12" s="22">
        <v>12.6</v>
      </c>
      <c r="AS12" s="22">
        <v>74.7</v>
      </c>
      <c r="AT12" s="22">
        <v>136.80000000000001</v>
      </c>
      <c r="AU12" s="22">
        <v>159.30000000000001</v>
      </c>
      <c r="AV12" s="22">
        <v>271.70000000000005</v>
      </c>
      <c r="AW12" s="22">
        <v>384.1</v>
      </c>
      <c r="AX12" s="22">
        <v>494.5</v>
      </c>
      <c r="AY12" s="22">
        <v>604.9</v>
      </c>
      <c r="AZ12" s="22">
        <v>714.3</v>
      </c>
      <c r="BA12" s="22">
        <v>822.69999999999993</v>
      </c>
      <c r="BB12" s="22">
        <v>930.09999999999991</v>
      </c>
      <c r="BC12" s="22">
        <v>935.8</v>
      </c>
      <c r="BD12" s="22">
        <v>1096.8999999999999</v>
      </c>
      <c r="BE12" s="22">
        <v>1256.9999999999998</v>
      </c>
      <c r="BF12" s="22">
        <v>1416.0999999999997</v>
      </c>
      <c r="BG12" s="22">
        <v>1574.1999999999996</v>
      </c>
      <c r="BH12" s="47">
        <v>159.30000000000001</v>
      </c>
      <c r="BI12" s="48">
        <v>1574.1999999999996</v>
      </c>
      <c r="BL12" s="181" t="s">
        <v>119</v>
      </c>
      <c r="BM12" s="181" t="s">
        <v>48</v>
      </c>
      <c r="BN12" s="181" t="s">
        <v>88</v>
      </c>
      <c r="BO12" s="181" t="s">
        <v>56</v>
      </c>
      <c r="BP12" s="181" t="s">
        <v>129</v>
      </c>
      <c r="BQ12" s="181" t="s">
        <v>132</v>
      </c>
      <c r="BR12" s="183">
        <f t="shared" si="0"/>
        <v>0</v>
      </c>
      <c r="BS12" s="183">
        <f t="shared" si="1"/>
        <v>0</v>
      </c>
      <c r="BT12" s="183">
        <f t="shared" si="2"/>
        <v>0</v>
      </c>
      <c r="BU12" s="183">
        <f t="shared" si="3"/>
        <v>0</v>
      </c>
      <c r="BV12" s="183">
        <f t="shared" si="4"/>
        <v>0</v>
      </c>
      <c r="BW12" s="183">
        <f t="shared" si="5"/>
        <v>2</v>
      </c>
      <c r="BX12" s="183">
        <f t="shared" si="6"/>
        <v>2</v>
      </c>
      <c r="BY12" s="183">
        <f t="shared" si="7"/>
        <v>2</v>
      </c>
      <c r="BZ12" s="183">
        <f t="shared" si="8"/>
        <v>2</v>
      </c>
      <c r="CA12" s="183">
        <f t="shared" si="9"/>
        <v>5</v>
      </c>
      <c r="CB12" s="183">
        <f t="shared" si="10"/>
        <v>3</v>
      </c>
      <c r="CC12" s="183">
        <f t="shared" si="11"/>
        <v>3</v>
      </c>
      <c r="CD12" s="183">
        <f t="shared" si="12"/>
        <v>3</v>
      </c>
      <c r="CE12" s="183">
        <f t="shared" si="13"/>
        <v>3</v>
      </c>
      <c r="CF12" s="183">
        <f t="shared" si="14"/>
        <v>3</v>
      </c>
      <c r="CG12" s="183">
        <f t="shared" si="15"/>
        <v>5</v>
      </c>
    </row>
    <row r="13" spans="1:85" ht="15" customHeight="1" outlineLevel="1">
      <c r="A13" s="221"/>
      <c r="B13" s="223"/>
      <c r="C13" s="225"/>
      <c r="D13" s="12" t="s">
        <v>57</v>
      </c>
      <c r="E13" s="35"/>
      <c r="F13" s="35"/>
      <c r="G13" s="35"/>
      <c r="H13" s="35"/>
      <c r="I13" s="35"/>
      <c r="J13" s="35"/>
      <c r="K13" s="35"/>
      <c r="L13" s="35"/>
      <c r="M13" s="99">
        <f>+L13+AN!M13</f>
        <v>0</v>
      </c>
      <c r="N13" s="99">
        <f>+M13+AN!N13</f>
        <v>0</v>
      </c>
      <c r="O13" s="99">
        <f>+N13+AN!O13</f>
        <v>0</v>
      </c>
      <c r="P13" s="99">
        <f>+O13+AN!P13</f>
        <v>1</v>
      </c>
      <c r="Q13" s="99">
        <f>+P13+AN!Q13</f>
        <v>1</v>
      </c>
      <c r="R13" s="99">
        <f>+Q13+AN!R13</f>
        <v>1</v>
      </c>
      <c r="S13" s="99">
        <f>+R13+AN!S13</f>
        <v>1</v>
      </c>
      <c r="T13" s="99">
        <f>+S13+AN!T13</f>
        <v>1</v>
      </c>
      <c r="U13" s="99">
        <f>+T13+AN!U13</f>
        <v>5</v>
      </c>
      <c r="V13" s="99">
        <f>+U13+AN!V13</f>
        <v>8</v>
      </c>
      <c r="W13" s="99">
        <f>+V13+AN!W13</f>
        <v>9</v>
      </c>
      <c r="X13" s="99">
        <f>+W13+AN!X13</f>
        <v>9</v>
      </c>
      <c r="Y13" s="99">
        <f>+X13+AN!Y13</f>
        <v>13</v>
      </c>
      <c r="Z13" s="99">
        <f>+Y13+AN!Z13</f>
        <v>14</v>
      </c>
      <c r="AA13" s="99">
        <f>+Z13+AN!AA13</f>
        <v>14</v>
      </c>
      <c r="AB13" s="99">
        <f>+AA13+AN!AB13</f>
        <v>14</v>
      </c>
      <c r="AC13" s="99">
        <f>+AB13+AN!AC13</f>
        <v>24</v>
      </c>
      <c r="AD13" s="104">
        <f t="shared" si="25"/>
        <v>1</v>
      </c>
      <c r="AE13" s="105">
        <f t="shared" si="26"/>
        <v>14</v>
      </c>
      <c r="AJ13" s="35"/>
      <c r="AK13" s="35"/>
      <c r="AL13" s="35"/>
      <c r="AM13" s="35"/>
      <c r="AN13" s="35"/>
      <c r="AO13" s="35"/>
      <c r="AP13" s="35"/>
      <c r="AQ13" s="35"/>
      <c r="AR13" s="22">
        <v>21.6</v>
      </c>
      <c r="AS13" s="22">
        <v>126</v>
      </c>
      <c r="AT13" s="22">
        <v>229.4</v>
      </c>
      <c r="AU13" s="22">
        <v>266.2</v>
      </c>
      <c r="AV13" s="22">
        <v>454.2</v>
      </c>
      <c r="AW13" s="22">
        <v>642.20000000000005</v>
      </c>
      <c r="AX13" s="22">
        <v>827.2</v>
      </c>
      <c r="AY13" s="22">
        <v>1010.2</v>
      </c>
      <c r="AZ13" s="22">
        <v>1192.2</v>
      </c>
      <c r="BA13" s="22">
        <v>1372.2</v>
      </c>
      <c r="BB13" s="22">
        <v>1552.2</v>
      </c>
      <c r="BC13" s="22">
        <v>1562.1000000000001</v>
      </c>
      <c r="BD13" s="22">
        <v>1830.6000000000001</v>
      </c>
      <c r="BE13" s="22">
        <v>2097.1000000000004</v>
      </c>
      <c r="BF13" s="22">
        <v>2361.6000000000004</v>
      </c>
      <c r="BG13" s="22">
        <v>2623.1000000000004</v>
      </c>
      <c r="BH13" s="47">
        <v>266.2</v>
      </c>
      <c r="BI13" s="48">
        <v>2623.1000000000004</v>
      </c>
      <c r="BL13" s="181" t="s">
        <v>119</v>
      </c>
      <c r="BM13" s="181" t="s">
        <v>48</v>
      </c>
      <c r="BN13" s="181" t="s">
        <v>88</v>
      </c>
      <c r="BO13" s="181" t="s">
        <v>57</v>
      </c>
      <c r="BP13" s="181" t="s">
        <v>129</v>
      </c>
      <c r="BQ13" s="181" t="s">
        <v>132</v>
      </c>
      <c r="BR13" s="183">
        <f t="shared" si="0"/>
        <v>0</v>
      </c>
      <c r="BS13" s="183">
        <f t="shared" si="1"/>
        <v>0</v>
      </c>
      <c r="BT13" s="183">
        <f t="shared" si="2"/>
        <v>0</v>
      </c>
      <c r="BU13" s="183">
        <f t="shared" si="3"/>
        <v>1</v>
      </c>
      <c r="BV13" s="183">
        <f t="shared" si="4"/>
        <v>1</v>
      </c>
      <c r="BW13" s="183">
        <f t="shared" si="5"/>
        <v>1</v>
      </c>
      <c r="BX13" s="183">
        <f t="shared" si="6"/>
        <v>1</v>
      </c>
      <c r="BY13" s="183">
        <f t="shared" si="7"/>
        <v>1</v>
      </c>
      <c r="BZ13" s="183">
        <f t="shared" si="8"/>
        <v>5</v>
      </c>
      <c r="CA13" s="183">
        <f t="shared" si="9"/>
        <v>8</v>
      </c>
      <c r="CB13" s="183">
        <f t="shared" si="10"/>
        <v>9</v>
      </c>
      <c r="CC13" s="183">
        <f t="shared" si="11"/>
        <v>9</v>
      </c>
      <c r="CD13" s="183">
        <f t="shared" si="12"/>
        <v>13</v>
      </c>
      <c r="CE13" s="183">
        <f t="shared" si="13"/>
        <v>14</v>
      </c>
      <c r="CF13" s="183">
        <f t="shared" si="14"/>
        <v>14</v>
      </c>
      <c r="CG13" s="183">
        <f t="shared" si="15"/>
        <v>14</v>
      </c>
    </row>
    <row r="14" spans="1:85" ht="15" customHeight="1" outlineLevel="1">
      <c r="A14" s="221"/>
      <c r="B14" s="223"/>
      <c r="C14" s="225"/>
      <c r="D14" s="12" t="s">
        <v>75</v>
      </c>
      <c r="E14" s="35"/>
      <c r="F14" s="35"/>
      <c r="G14" s="35"/>
      <c r="H14" s="35"/>
      <c r="I14" s="35"/>
      <c r="J14" s="35"/>
      <c r="K14" s="35"/>
      <c r="L14" s="35"/>
      <c r="M14" s="99"/>
      <c r="N14" s="99">
        <f>+M14+AN!N14</f>
        <v>0</v>
      </c>
      <c r="O14" s="99">
        <f>+N14+AN!O14</f>
        <v>0</v>
      </c>
      <c r="P14" s="99">
        <f>+O14+AN!P14</f>
        <v>0</v>
      </c>
      <c r="Q14" s="99">
        <f>+P14+AN!Q14</f>
        <v>0</v>
      </c>
      <c r="R14" s="99">
        <f>+Q14+AN!R14</f>
        <v>0</v>
      </c>
      <c r="S14" s="99">
        <f>+R14+AN!S14</f>
        <v>0</v>
      </c>
      <c r="T14" s="99">
        <f>+S14+AN!T14</f>
        <v>0</v>
      </c>
      <c r="U14" s="99">
        <f>+T14+AN!U14</f>
        <v>0</v>
      </c>
      <c r="V14" s="99">
        <f>+U14+AN!V14</f>
        <v>0</v>
      </c>
      <c r="W14" s="99">
        <f>+V14+AN!W14</f>
        <v>0</v>
      </c>
      <c r="X14" s="99">
        <f>+W14+AN!X14</f>
        <v>0</v>
      </c>
      <c r="Y14" s="99">
        <f>+X14+AN!Y14</f>
        <v>0</v>
      </c>
      <c r="Z14" s="99">
        <f>+Y14+AN!Z14</f>
        <v>0</v>
      </c>
      <c r="AA14" s="99">
        <f>+Z14+AN!AA14</f>
        <v>0</v>
      </c>
      <c r="AB14" s="99">
        <f>+AA14+AN!AB14</f>
        <v>0</v>
      </c>
      <c r="AC14" s="99">
        <f>+AB14+AN!AC14</f>
        <v>0</v>
      </c>
      <c r="AD14" s="104">
        <f t="shared" si="25"/>
        <v>0</v>
      </c>
      <c r="AE14" s="105">
        <f t="shared" si="26"/>
        <v>0</v>
      </c>
      <c r="AJ14" s="35"/>
      <c r="AK14" s="35"/>
      <c r="AL14" s="35"/>
      <c r="AM14" s="35"/>
      <c r="AN14" s="35"/>
      <c r="AO14" s="35"/>
      <c r="AP14" s="35"/>
      <c r="AQ14" s="35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47"/>
      <c r="BI14" s="48"/>
      <c r="BL14" s="181" t="s">
        <v>119</v>
      </c>
      <c r="BM14" s="181" t="s">
        <v>48</v>
      </c>
      <c r="BN14" s="181" t="s">
        <v>88</v>
      </c>
      <c r="BO14" s="181" t="s">
        <v>75</v>
      </c>
      <c r="BP14" s="181" t="s">
        <v>129</v>
      </c>
      <c r="BQ14" s="181" t="s">
        <v>132</v>
      </c>
      <c r="BR14" s="183">
        <f t="shared" si="0"/>
        <v>0</v>
      </c>
      <c r="BS14" s="183">
        <f t="shared" si="1"/>
        <v>0</v>
      </c>
      <c r="BT14" s="183">
        <f t="shared" si="2"/>
        <v>0</v>
      </c>
      <c r="BU14" s="183">
        <f t="shared" si="3"/>
        <v>0</v>
      </c>
      <c r="BV14" s="183">
        <f t="shared" si="4"/>
        <v>0</v>
      </c>
      <c r="BW14" s="183">
        <f t="shared" si="5"/>
        <v>0</v>
      </c>
      <c r="BX14" s="183">
        <f t="shared" si="6"/>
        <v>0</v>
      </c>
      <c r="BY14" s="183">
        <f t="shared" si="7"/>
        <v>0</v>
      </c>
      <c r="BZ14" s="183">
        <f t="shared" si="8"/>
        <v>0</v>
      </c>
      <c r="CA14" s="183">
        <f t="shared" si="9"/>
        <v>0</v>
      </c>
      <c r="CB14" s="183">
        <f t="shared" si="10"/>
        <v>0</v>
      </c>
      <c r="CC14" s="183">
        <f t="shared" si="11"/>
        <v>0</v>
      </c>
      <c r="CD14" s="183">
        <f t="shared" si="12"/>
        <v>0</v>
      </c>
      <c r="CE14" s="183">
        <f t="shared" si="13"/>
        <v>0</v>
      </c>
      <c r="CF14" s="183">
        <f t="shared" si="14"/>
        <v>0</v>
      </c>
      <c r="CG14" s="183">
        <f t="shared" si="15"/>
        <v>0</v>
      </c>
    </row>
    <row r="15" spans="1:85" ht="15" customHeight="1" outlineLevel="1">
      <c r="A15" s="221"/>
      <c r="B15" s="223"/>
      <c r="C15" s="225"/>
      <c r="D15" s="12" t="s">
        <v>78</v>
      </c>
      <c r="E15" s="35"/>
      <c r="F15" s="35"/>
      <c r="G15" s="35"/>
      <c r="H15" s="35"/>
      <c r="I15" s="35"/>
      <c r="J15" s="35"/>
      <c r="K15" s="35"/>
      <c r="L15" s="35"/>
      <c r="M15" s="99"/>
      <c r="N15" s="99">
        <f>+M15+AN!N15</f>
        <v>0</v>
      </c>
      <c r="O15" s="99">
        <f>+N15+AN!O15</f>
        <v>0</v>
      </c>
      <c r="P15" s="99">
        <f>+O15+AN!P15</f>
        <v>0</v>
      </c>
      <c r="Q15" s="99">
        <f>+P15+AN!Q15</f>
        <v>0</v>
      </c>
      <c r="R15" s="99">
        <f>+Q15+AN!R15</f>
        <v>0</v>
      </c>
      <c r="S15" s="99">
        <f>+R15+AN!S15</f>
        <v>0</v>
      </c>
      <c r="T15" s="99">
        <f>+S15+AN!T15</f>
        <v>0</v>
      </c>
      <c r="U15" s="99">
        <f>+T15+AN!U15</f>
        <v>0</v>
      </c>
      <c r="V15" s="99">
        <f>+U15+AN!V15</f>
        <v>0</v>
      </c>
      <c r="W15" s="99">
        <f>+V15+AN!W15</f>
        <v>0</v>
      </c>
      <c r="X15" s="99">
        <f>+W15+AN!X15</f>
        <v>0</v>
      </c>
      <c r="Y15" s="99">
        <f>+X15+AN!Y15</f>
        <v>0</v>
      </c>
      <c r="Z15" s="99">
        <f>+Y15+AN!Z15</f>
        <v>0</v>
      </c>
      <c r="AA15" s="99">
        <f>+Z15+AN!AA15</f>
        <v>0</v>
      </c>
      <c r="AB15" s="99">
        <f>+AA15+AN!AB15</f>
        <v>0</v>
      </c>
      <c r="AC15" s="99">
        <f>+AB15+AN!AC15</f>
        <v>0</v>
      </c>
      <c r="AD15" s="104">
        <f t="shared" si="25"/>
        <v>0</v>
      </c>
      <c r="AE15" s="105">
        <f t="shared" si="26"/>
        <v>0</v>
      </c>
      <c r="AJ15" s="35"/>
      <c r="AK15" s="35"/>
      <c r="AL15" s="35"/>
      <c r="AM15" s="35"/>
      <c r="AN15" s="35"/>
      <c r="AO15" s="35"/>
      <c r="AP15" s="35"/>
      <c r="AQ15" s="35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47"/>
      <c r="BI15" s="48"/>
      <c r="BL15" s="181" t="s">
        <v>119</v>
      </c>
      <c r="BM15" s="181" t="s">
        <v>48</v>
      </c>
      <c r="BN15" s="181" t="s">
        <v>88</v>
      </c>
      <c r="BO15" s="181" t="s">
        <v>78</v>
      </c>
      <c r="BP15" s="181" t="s">
        <v>129</v>
      </c>
      <c r="BQ15" s="181" t="s">
        <v>132</v>
      </c>
      <c r="BR15" s="183">
        <f t="shared" si="0"/>
        <v>0</v>
      </c>
      <c r="BS15" s="183">
        <f t="shared" si="1"/>
        <v>0</v>
      </c>
      <c r="BT15" s="183">
        <f t="shared" si="2"/>
        <v>0</v>
      </c>
      <c r="BU15" s="183">
        <f t="shared" si="3"/>
        <v>0</v>
      </c>
      <c r="BV15" s="183">
        <f t="shared" si="4"/>
        <v>0</v>
      </c>
      <c r="BW15" s="183">
        <f t="shared" si="5"/>
        <v>0</v>
      </c>
      <c r="BX15" s="183">
        <f t="shared" si="6"/>
        <v>0</v>
      </c>
      <c r="BY15" s="183">
        <f t="shared" si="7"/>
        <v>0</v>
      </c>
      <c r="BZ15" s="183">
        <f t="shared" si="8"/>
        <v>0</v>
      </c>
      <c r="CA15" s="183">
        <f t="shared" si="9"/>
        <v>0</v>
      </c>
      <c r="CB15" s="183">
        <f t="shared" si="10"/>
        <v>0</v>
      </c>
      <c r="CC15" s="183">
        <f t="shared" si="11"/>
        <v>0</v>
      </c>
      <c r="CD15" s="183">
        <f t="shared" si="12"/>
        <v>0</v>
      </c>
      <c r="CE15" s="183">
        <f t="shared" si="13"/>
        <v>0</v>
      </c>
      <c r="CF15" s="183">
        <f t="shared" si="14"/>
        <v>0</v>
      </c>
      <c r="CG15" s="183">
        <f t="shared" si="15"/>
        <v>0</v>
      </c>
    </row>
    <row r="16" spans="1:85" ht="15" customHeight="1" outlineLevel="1">
      <c r="A16" s="221"/>
      <c r="B16" s="223"/>
      <c r="C16" s="225"/>
      <c r="D16" s="12" t="s">
        <v>95</v>
      </c>
      <c r="E16" s="35"/>
      <c r="F16" s="35"/>
      <c r="G16" s="35"/>
      <c r="H16" s="35"/>
      <c r="I16" s="35"/>
      <c r="J16" s="35"/>
      <c r="K16" s="35"/>
      <c r="L16" s="35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104"/>
      <c r="AE16" s="105"/>
      <c r="AJ16" s="35"/>
      <c r="AK16" s="35"/>
      <c r="AL16" s="35"/>
      <c r="AM16" s="35"/>
      <c r="AN16" s="35"/>
      <c r="AO16" s="35"/>
      <c r="AP16" s="35"/>
      <c r="AQ16" s="35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47"/>
      <c r="BI16" s="48"/>
      <c r="BL16" s="181" t="s">
        <v>119</v>
      </c>
      <c r="BM16" s="181" t="s">
        <v>48</v>
      </c>
      <c r="BN16" s="181" t="s">
        <v>88</v>
      </c>
      <c r="BO16" s="181" t="s">
        <v>95</v>
      </c>
      <c r="BP16" s="181" t="s">
        <v>129</v>
      </c>
      <c r="BQ16" s="181" t="s">
        <v>132</v>
      </c>
      <c r="BR16" s="183">
        <f t="shared" si="0"/>
        <v>0</v>
      </c>
      <c r="BS16" s="183">
        <f t="shared" si="1"/>
        <v>0</v>
      </c>
      <c r="BT16" s="183">
        <f t="shared" si="2"/>
        <v>0</v>
      </c>
      <c r="BU16" s="183">
        <f t="shared" si="3"/>
        <v>0</v>
      </c>
      <c r="BV16" s="183">
        <f t="shared" si="4"/>
        <v>0</v>
      </c>
      <c r="BW16" s="183">
        <f t="shared" si="5"/>
        <v>0</v>
      </c>
      <c r="BX16" s="183">
        <f t="shared" si="6"/>
        <v>0</v>
      </c>
      <c r="BY16" s="183">
        <f t="shared" si="7"/>
        <v>0</v>
      </c>
      <c r="BZ16" s="183">
        <f t="shared" si="8"/>
        <v>0</v>
      </c>
      <c r="CA16" s="183">
        <f t="shared" si="9"/>
        <v>0</v>
      </c>
      <c r="CB16" s="183">
        <f t="shared" si="10"/>
        <v>0</v>
      </c>
      <c r="CC16" s="183">
        <f t="shared" si="11"/>
        <v>0</v>
      </c>
      <c r="CD16" s="183">
        <f t="shared" si="12"/>
        <v>0</v>
      </c>
      <c r="CE16" s="183">
        <f t="shared" si="13"/>
        <v>0</v>
      </c>
      <c r="CF16" s="183">
        <f t="shared" si="14"/>
        <v>0</v>
      </c>
      <c r="CG16" s="183">
        <f t="shared" si="15"/>
        <v>0</v>
      </c>
    </row>
    <row r="17" spans="1:85" ht="15" customHeight="1" outlineLevel="1">
      <c r="A17" s="221"/>
      <c r="B17" s="223"/>
      <c r="C17" s="225"/>
      <c r="D17" s="12" t="s">
        <v>96</v>
      </c>
      <c r="E17" s="35"/>
      <c r="F17" s="35"/>
      <c r="G17" s="35"/>
      <c r="H17" s="35"/>
      <c r="I17" s="35"/>
      <c r="J17" s="35"/>
      <c r="K17" s="35"/>
      <c r="L17" s="35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104"/>
      <c r="AE17" s="105"/>
      <c r="AJ17" s="35"/>
      <c r="AK17" s="35"/>
      <c r="AL17" s="35"/>
      <c r="AM17" s="35"/>
      <c r="AN17" s="35"/>
      <c r="AO17" s="35"/>
      <c r="AP17" s="35"/>
      <c r="AQ17" s="35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47"/>
      <c r="BI17" s="48"/>
      <c r="BL17" s="181" t="s">
        <v>119</v>
      </c>
      <c r="BM17" s="181" t="s">
        <v>48</v>
      </c>
      <c r="BN17" s="181" t="s">
        <v>88</v>
      </c>
      <c r="BO17" s="181" t="s">
        <v>96</v>
      </c>
      <c r="BP17" s="181" t="s">
        <v>129</v>
      </c>
      <c r="BQ17" s="181" t="s">
        <v>132</v>
      </c>
      <c r="BR17" s="183">
        <f t="shared" si="0"/>
        <v>0</v>
      </c>
      <c r="BS17" s="183">
        <f t="shared" si="1"/>
        <v>0</v>
      </c>
      <c r="BT17" s="183">
        <f t="shared" si="2"/>
        <v>0</v>
      </c>
      <c r="BU17" s="183">
        <f t="shared" si="3"/>
        <v>0</v>
      </c>
      <c r="BV17" s="183">
        <f t="shared" si="4"/>
        <v>0</v>
      </c>
      <c r="BW17" s="183">
        <f t="shared" si="5"/>
        <v>0</v>
      </c>
      <c r="BX17" s="183">
        <f t="shared" si="6"/>
        <v>0</v>
      </c>
      <c r="BY17" s="183">
        <f t="shared" si="7"/>
        <v>0</v>
      </c>
      <c r="BZ17" s="183">
        <f t="shared" si="8"/>
        <v>0</v>
      </c>
      <c r="CA17" s="183">
        <f t="shared" si="9"/>
        <v>0</v>
      </c>
      <c r="CB17" s="183">
        <f t="shared" si="10"/>
        <v>0</v>
      </c>
      <c r="CC17" s="183">
        <f t="shared" si="11"/>
        <v>0</v>
      </c>
      <c r="CD17" s="183">
        <f t="shared" si="12"/>
        <v>0</v>
      </c>
      <c r="CE17" s="183">
        <f t="shared" si="13"/>
        <v>0</v>
      </c>
      <c r="CF17" s="183">
        <f t="shared" si="14"/>
        <v>0</v>
      </c>
      <c r="CG17" s="183">
        <f t="shared" si="15"/>
        <v>0</v>
      </c>
    </row>
    <row r="18" spans="1:85" ht="15" customHeight="1">
      <c r="A18" s="221"/>
      <c r="B18" s="223"/>
      <c r="C18" s="225"/>
      <c r="D18" s="13" t="s">
        <v>90</v>
      </c>
      <c r="E18" s="36"/>
      <c r="F18" s="36"/>
      <c r="G18" s="36"/>
      <c r="H18" s="36"/>
      <c r="I18" s="36"/>
      <c r="J18" s="36"/>
      <c r="K18" s="36"/>
      <c r="L18" s="36"/>
      <c r="M18" s="36" t="str">
        <f t="shared" ref="M18:AE18" si="27">+IFERROR(M9/M8,"")</f>
        <v/>
      </c>
      <c r="N18" s="36" t="str">
        <f t="shared" si="27"/>
        <v/>
      </c>
      <c r="O18" s="36">
        <f t="shared" si="27"/>
        <v>2.5</v>
      </c>
      <c r="P18" s="36">
        <f t="shared" si="27"/>
        <v>2.25</v>
      </c>
      <c r="Q18" s="36">
        <f t="shared" si="27"/>
        <v>2.25</v>
      </c>
      <c r="R18" s="36">
        <f t="shared" si="27"/>
        <v>2.3333333333333335</v>
      </c>
      <c r="S18" s="36">
        <f t="shared" si="27"/>
        <v>2.1875</v>
      </c>
      <c r="T18" s="36">
        <f t="shared" si="27"/>
        <v>2.2000000000000002</v>
      </c>
      <c r="U18" s="36">
        <f t="shared" si="27"/>
        <v>2.7333333333333334</v>
      </c>
      <c r="V18" s="36">
        <f t="shared" si="27"/>
        <v>2.736842105263158</v>
      </c>
      <c r="W18" s="36">
        <f t="shared" si="27"/>
        <v>2.5454545454545454</v>
      </c>
      <c r="X18" s="36">
        <f t="shared" si="27"/>
        <v>2.2857142857142856</v>
      </c>
      <c r="Y18" s="36">
        <f t="shared" si="27"/>
        <v>2.3913043478260869</v>
      </c>
      <c r="Z18" s="36">
        <f t="shared" si="27"/>
        <v>2.3333333333333335</v>
      </c>
      <c r="AA18" s="36">
        <f t="shared" si="27"/>
        <v>2.3333333333333335</v>
      </c>
      <c r="AB18" s="36">
        <f t="shared" si="27"/>
        <v>2.3199999999999998</v>
      </c>
      <c r="AC18" s="36">
        <f t="shared" ref="AC18" si="28">+IFERROR(AC9/AC8,"")</f>
        <v>2.4642857142857144</v>
      </c>
      <c r="AD18" s="49">
        <f t="shared" si="27"/>
        <v>2.25</v>
      </c>
      <c r="AE18" s="50">
        <f t="shared" si="27"/>
        <v>2.3199999999999998</v>
      </c>
      <c r="AJ18" s="36"/>
      <c r="AK18" s="36"/>
      <c r="AL18" s="36"/>
      <c r="AM18" s="36"/>
      <c r="AN18" s="36"/>
      <c r="AO18" s="36"/>
      <c r="AP18" s="36"/>
      <c r="AQ18" s="36"/>
      <c r="AR18" s="23">
        <v>3</v>
      </c>
      <c r="AS18" s="23">
        <v>3</v>
      </c>
      <c r="AT18" s="23">
        <v>2.9934640522875817</v>
      </c>
      <c r="AU18" s="23">
        <v>2.9887766554433224</v>
      </c>
      <c r="AV18" s="23">
        <v>3.4004491017964074</v>
      </c>
      <c r="AW18" s="23">
        <v>3.6035934868051656</v>
      </c>
      <c r="AX18" s="23">
        <v>3.7287906137184113</v>
      </c>
      <c r="AY18" s="23">
        <v>3.8163265306122445</v>
      </c>
      <c r="AZ18" s="23">
        <v>3.8808205796157598</v>
      </c>
      <c r="BA18" s="23">
        <v>3.9309653394442847</v>
      </c>
      <c r="BB18" s="23">
        <v>3.9690616210687799</v>
      </c>
      <c r="BC18" s="23">
        <v>3.9791136016301576</v>
      </c>
      <c r="BD18" s="23">
        <v>4.0237310481212916</v>
      </c>
      <c r="BE18" s="23">
        <v>4.0585960162444392</v>
      </c>
      <c r="BF18" s="23">
        <v>4.0860698237124087</v>
      </c>
      <c r="BG18" s="23">
        <v>4.1083489681050649</v>
      </c>
      <c r="BH18" s="49">
        <v>2.9887766554433224</v>
      </c>
      <c r="BI18" s="50">
        <v>4.1083489681050649</v>
      </c>
      <c r="BL18" s="181" t="s">
        <v>119</v>
      </c>
      <c r="BM18" s="181" t="s">
        <v>48</v>
      </c>
      <c r="BN18" s="181" t="s">
        <v>90</v>
      </c>
      <c r="BO18" s="181" t="s">
        <v>121</v>
      </c>
      <c r="BP18" s="181" t="s">
        <v>129</v>
      </c>
      <c r="BQ18" s="181" t="s">
        <v>132</v>
      </c>
      <c r="BR18" s="183" t="str">
        <f t="shared" si="0"/>
        <v/>
      </c>
      <c r="BS18" s="183" t="str">
        <f t="shared" si="1"/>
        <v/>
      </c>
      <c r="BT18" s="183">
        <f t="shared" si="2"/>
        <v>2.5</v>
      </c>
      <c r="BU18" s="183">
        <f t="shared" si="3"/>
        <v>2.25</v>
      </c>
      <c r="BV18" s="183">
        <f t="shared" si="4"/>
        <v>2.25</v>
      </c>
      <c r="BW18" s="183">
        <f t="shared" si="5"/>
        <v>2.3333333333333335</v>
      </c>
      <c r="BX18" s="183">
        <f t="shared" si="6"/>
        <v>2.1875</v>
      </c>
      <c r="BY18" s="183">
        <f t="shared" si="7"/>
        <v>2.2000000000000002</v>
      </c>
      <c r="BZ18" s="183">
        <f t="shared" si="8"/>
        <v>2.7333333333333334</v>
      </c>
      <c r="CA18" s="183">
        <f t="shared" si="9"/>
        <v>2.736842105263158</v>
      </c>
      <c r="CB18" s="183">
        <f t="shared" si="10"/>
        <v>2.5454545454545454</v>
      </c>
      <c r="CC18" s="183">
        <f t="shared" si="11"/>
        <v>2.2857142857142856</v>
      </c>
      <c r="CD18" s="183">
        <f t="shared" si="12"/>
        <v>2.3913043478260869</v>
      </c>
      <c r="CE18" s="183">
        <f t="shared" si="13"/>
        <v>2.3333333333333335</v>
      </c>
      <c r="CF18" s="183">
        <f t="shared" si="14"/>
        <v>2.3333333333333335</v>
      </c>
      <c r="CG18" s="183">
        <f t="shared" si="15"/>
        <v>2.3199999999999998</v>
      </c>
    </row>
    <row r="19" spans="1:85" ht="15" customHeight="1">
      <c r="A19" s="221"/>
      <c r="B19" s="223"/>
      <c r="C19" s="225" t="s">
        <v>49</v>
      </c>
      <c r="D19" s="10" t="s">
        <v>40</v>
      </c>
      <c r="E19" s="19"/>
      <c r="F19" s="19"/>
      <c r="G19" s="19"/>
      <c r="H19" s="19"/>
      <c r="I19" s="19"/>
      <c r="J19" s="19"/>
      <c r="K19" s="19"/>
      <c r="L19" s="19"/>
      <c r="M19" s="97">
        <f>+L19+AN!M19</f>
        <v>0</v>
      </c>
      <c r="N19" s="97">
        <f>+M19+AN!N19</f>
        <v>0</v>
      </c>
      <c r="O19" s="97">
        <f>+N19+AN!O19</f>
        <v>0</v>
      </c>
      <c r="P19" s="97">
        <f>+O19+AN!P19</f>
        <v>2</v>
      </c>
      <c r="Q19" s="97">
        <f>+P19+AN!Q19</f>
        <v>4</v>
      </c>
      <c r="R19" s="97">
        <f>+Q19+AN!R19</f>
        <v>4</v>
      </c>
      <c r="S19" s="97">
        <f>+R19+AN!S19</f>
        <v>4</v>
      </c>
      <c r="T19" s="97">
        <f>+S19+AN!T19</f>
        <v>4</v>
      </c>
      <c r="U19" s="97">
        <f>+T19+AN!U19</f>
        <v>6</v>
      </c>
      <c r="V19" s="97">
        <f>+U19+AN!V19</f>
        <v>11</v>
      </c>
      <c r="W19" s="97">
        <f>+V19+AN!W19</f>
        <v>13</v>
      </c>
      <c r="X19" s="97">
        <f>+W19+AN!X19</f>
        <v>13</v>
      </c>
      <c r="Y19" s="97">
        <f>+X19+AN!Y19</f>
        <v>17</v>
      </c>
      <c r="Z19" s="97">
        <f>+Y19+AN!Z19</f>
        <v>18</v>
      </c>
      <c r="AA19" s="97">
        <f>+Z19+AN!AA19</f>
        <v>19</v>
      </c>
      <c r="AB19" s="97">
        <f>+AA19+AN!AB19</f>
        <v>18</v>
      </c>
      <c r="AC19" s="97">
        <f>+AB19+AN!AC19</f>
        <v>19</v>
      </c>
      <c r="AD19" s="100">
        <f t="shared" ref="AD19:AD20" si="29">+P19</f>
        <v>2</v>
      </c>
      <c r="AE19" s="101">
        <f t="shared" ref="AE19:AE20" si="30">+AB19</f>
        <v>18</v>
      </c>
      <c r="AG19" s="124">
        <f>+SUMIF($M$1:$AB$1,"REAL",M19:AB19)</f>
        <v>133</v>
      </c>
      <c r="AJ19" s="19"/>
      <c r="AK19" s="19"/>
      <c r="AL19" s="19"/>
      <c r="AM19" s="19"/>
      <c r="AN19" s="19"/>
      <c r="AO19" s="19"/>
      <c r="AP19" s="19"/>
      <c r="AQ19" s="19"/>
      <c r="AR19" s="20">
        <v>0</v>
      </c>
      <c r="AS19" s="20">
        <v>0</v>
      </c>
      <c r="AT19" s="20">
        <v>90</v>
      </c>
      <c r="AU19" s="20">
        <v>102.6</v>
      </c>
      <c r="AV19" s="20">
        <v>147.6</v>
      </c>
      <c r="AW19" s="20">
        <v>192.6</v>
      </c>
      <c r="AX19" s="20">
        <v>236.6</v>
      </c>
      <c r="AY19" s="20">
        <v>279.60000000000002</v>
      </c>
      <c r="AZ19" s="20">
        <v>322.60000000000002</v>
      </c>
      <c r="BA19" s="20">
        <v>364.6</v>
      </c>
      <c r="BB19" s="20">
        <v>406.6</v>
      </c>
      <c r="BC19" s="20">
        <v>408.1</v>
      </c>
      <c r="BD19" s="20">
        <v>470.6</v>
      </c>
      <c r="BE19" s="20">
        <v>532.1</v>
      </c>
      <c r="BF19" s="20">
        <v>593.6</v>
      </c>
      <c r="BG19" s="20">
        <v>654.1</v>
      </c>
      <c r="BH19" s="44">
        <v>102.6</v>
      </c>
      <c r="BI19" s="59">
        <v>654.1</v>
      </c>
      <c r="BL19" s="181" t="s">
        <v>119</v>
      </c>
      <c r="BM19" s="181" t="s">
        <v>49</v>
      </c>
      <c r="BN19" s="181" t="s">
        <v>40</v>
      </c>
      <c r="BO19" s="181" t="s">
        <v>126</v>
      </c>
      <c r="BP19" s="181" t="s">
        <v>129</v>
      </c>
      <c r="BQ19" s="181" t="s">
        <v>132</v>
      </c>
      <c r="BR19" s="183">
        <f t="shared" si="0"/>
        <v>0</v>
      </c>
      <c r="BS19" s="183">
        <f t="shared" si="1"/>
        <v>0</v>
      </c>
      <c r="BT19" s="183">
        <f t="shared" si="2"/>
        <v>0</v>
      </c>
      <c r="BU19" s="183">
        <f t="shared" si="3"/>
        <v>2</v>
      </c>
      <c r="BV19" s="183">
        <f t="shared" si="4"/>
        <v>4</v>
      </c>
      <c r="BW19" s="183">
        <f t="shared" si="5"/>
        <v>4</v>
      </c>
      <c r="BX19" s="183">
        <f t="shared" si="6"/>
        <v>4</v>
      </c>
      <c r="BY19" s="183">
        <f t="shared" si="7"/>
        <v>4</v>
      </c>
      <c r="BZ19" s="183">
        <f t="shared" si="8"/>
        <v>6</v>
      </c>
      <c r="CA19" s="183">
        <f t="shared" si="9"/>
        <v>11</v>
      </c>
      <c r="CB19" s="183">
        <f t="shared" si="10"/>
        <v>13</v>
      </c>
      <c r="CC19" s="183">
        <f t="shared" si="11"/>
        <v>13</v>
      </c>
      <c r="CD19" s="183">
        <f t="shared" si="12"/>
        <v>17</v>
      </c>
      <c r="CE19" s="183">
        <f t="shared" si="13"/>
        <v>18</v>
      </c>
      <c r="CF19" s="183">
        <f t="shared" si="14"/>
        <v>19</v>
      </c>
      <c r="CG19" s="183">
        <f t="shared" si="15"/>
        <v>18</v>
      </c>
    </row>
    <row r="20" spans="1:85" ht="15" customHeight="1">
      <c r="A20" s="221"/>
      <c r="B20" s="223"/>
      <c r="C20" s="225"/>
      <c r="D20" s="11" t="s">
        <v>88</v>
      </c>
      <c r="E20" s="34"/>
      <c r="F20" s="34"/>
      <c r="G20" s="34"/>
      <c r="H20" s="34"/>
      <c r="I20" s="34"/>
      <c r="J20" s="34"/>
      <c r="K20" s="34"/>
      <c r="L20" s="34"/>
      <c r="M20" s="98">
        <f>+L20+AN!M20</f>
        <v>0</v>
      </c>
      <c r="N20" s="98">
        <f>+M20+AN!N20</f>
        <v>0</v>
      </c>
      <c r="O20" s="98">
        <f>+N20+AN!O20</f>
        <v>0</v>
      </c>
      <c r="P20" s="98">
        <f>+O20+AN!P20</f>
        <v>2</v>
      </c>
      <c r="Q20" s="98">
        <f>+P20+AN!Q20</f>
        <v>4</v>
      </c>
      <c r="R20" s="98">
        <f>+Q20+AN!R20</f>
        <v>4</v>
      </c>
      <c r="S20" s="98">
        <f>+R20+AN!S20</f>
        <v>4</v>
      </c>
      <c r="T20" s="98">
        <f>+S20+AN!T20</f>
        <v>4</v>
      </c>
      <c r="U20" s="98">
        <f>+T20+AN!U20</f>
        <v>9</v>
      </c>
      <c r="V20" s="98">
        <f>+U20+AN!V20</f>
        <v>22</v>
      </c>
      <c r="W20" s="98">
        <f>+V20+AN!W20</f>
        <v>25</v>
      </c>
      <c r="X20" s="98">
        <f>+W20+AN!X20</f>
        <v>25</v>
      </c>
      <c r="Y20" s="98">
        <f>+X20+AN!Y20</f>
        <v>78</v>
      </c>
      <c r="Z20" s="98">
        <f>+Y20+AN!Z20</f>
        <v>103</v>
      </c>
      <c r="AA20" s="98">
        <f>+Z20+AN!AA20</f>
        <v>105</v>
      </c>
      <c r="AB20" s="98">
        <f>+AA20+AN!AB20</f>
        <v>104</v>
      </c>
      <c r="AC20" s="98">
        <f>+AB20+AN!AC20</f>
        <v>105</v>
      </c>
      <c r="AD20" s="102">
        <f t="shared" si="29"/>
        <v>2</v>
      </c>
      <c r="AE20" s="103">
        <f t="shared" si="30"/>
        <v>104</v>
      </c>
      <c r="AG20" s="124">
        <f>+SUMIF($M$1:$AB$1,"REAL",M20:AB20)</f>
        <v>489</v>
      </c>
      <c r="AJ20" s="34"/>
      <c r="AK20" s="34"/>
      <c r="AL20" s="34"/>
      <c r="AM20" s="34"/>
      <c r="AN20" s="34"/>
      <c r="AO20" s="34"/>
      <c r="AP20" s="34"/>
      <c r="AQ20" s="34"/>
      <c r="AR20" s="21">
        <v>0</v>
      </c>
      <c r="AS20" s="21">
        <v>0</v>
      </c>
      <c r="AT20" s="21">
        <v>135.88999999999999</v>
      </c>
      <c r="AU20" s="21">
        <v>240.19</v>
      </c>
      <c r="AV20" s="21">
        <v>428.19</v>
      </c>
      <c r="AW20" s="21">
        <v>616.19000000000005</v>
      </c>
      <c r="AX20" s="21">
        <v>801.19</v>
      </c>
      <c r="AY20" s="21">
        <v>984.19</v>
      </c>
      <c r="AZ20" s="21">
        <v>1166.19</v>
      </c>
      <c r="BA20" s="21">
        <v>1347.19</v>
      </c>
      <c r="BB20" s="21">
        <v>1527.19</v>
      </c>
      <c r="BC20" s="21">
        <v>1537.0900000000001</v>
      </c>
      <c r="BD20" s="21">
        <v>1805.5900000000001</v>
      </c>
      <c r="BE20" s="21">
        <v>2072.09</v>
      </c>
      <c r="BF20" s="21">
        <v>2336.59</v>
      </c>
      <c r="BG20" s="21">
        <v>2599.09</v>
      </c>
      <c r="BH20" s="45">
        <v>240.19</v>
      </c>
      <c r="BI20" s="46">
        <v>2599.09</v>
      </c>
      <c r="BL20" s="181" t="s">
        <v>119</v>
      </c>
      <c r="BM20" s="181" t="s">
        <v>49</v>
      </c>
      <c r="BN20" s="181" t="s">
        <v>88</v>
      </c>
      <c r="BO20" s="181" t="s">
        <v>126</v>
      </c>
      <c r="BP20" s="181" t="s">
        <v>129</v>
      </c>
      <c r="BQ20" s="181" t="s">
        <v>132</v>
      </c>
      <c r="BR20" s="183">
        <f t="shared" si="0"/>
        <v>0</v>
      </c>
      <c r="BS20" s="183">
        <f t="shared" si="1"/>
        <v>0</v>
      </c>
      <c r="BT20" s="183">
        <f t="shared" si="2"/>
        <v>0</v>
      </c>
      <c r="BU20" s="183">
        <f t="shared" si="3"/>
        <v>2</v>
      </c>
      <c r="BV20" s="183">
        <f t="shared" si="4"/>
        <v>4</v>
      </c>
      <c r="BW20" s="183">
        <f t="shared" si="5"/>
        <v>4</v>
      </c>
      <c r="BX20" s="183">
        <f t="shared" si="6"/>
        <v>4</v>
      </c>
      <c r="BY20" s="183">
        <f t="shared" si="7"/>
        <v>4</v>
      </c>
      <c r="BZ20" s="183">
        <f t="shared" si="8"/>
        <v>9</v>
      </c>
      <c r="CA20" s="183">
        <f t="shared" si="9"/>
        <v>22</v>
      </c>
      <c r="CB20" s="183">
        <f t="shared" si="10"/>
        <v>25</v>
      </c>
      <c r="CC20" s="183">
        <f t="shared" si="11"/>
        <v>25</v>
      </c>
      <c r="CD20" s="183">
        <f t="shared" si="12"/>
        <v>78</v>
      </c>
      <c r="CE20" s="183">
        <f t="shared" si="13"/>
        <v>103</v>
      </c>
      <c r="CF20" s="183">
        <f t="shared" si="14"/>
        <v>105</v>
      </c>
      <c r="CG20" s="183">
        <f t="shared" si="15"/>
        <v>104</v>
      </c>
    </row>
    <row r="21" spans="1:85" ht="15" customHeight="1" outlineLevel="1">
      <c r="A21" s="221"/>
      <c r="B21" s="223"/>
      <c r="C21" s="225"/>
      <c r="D21" s="12" t="s">
        <v>77</v>
      </c>
      <c r="E21" s="35"/>
      <c r="F21" s="35"/>
      <c r="G21" s="35"/>
      <c r="H21" s="35"/>
      <c r="I21" s="35"/>
      <c r="J21" s="35"/>
      <c r="K21" s="35"/>
      <c r="L21" s="35"/>
      <c r="M21" s="99">
        <f>+L21+AN!M21</f>
        <v>0</v>
      </c>
      <c r="N21" s="99">
        <f>+M21+AN!N21</f>
        <v>0</v>
      </c>
      <c r="O21" s="99">
        <f>+N21+AN!O21</f>
        <v>0</v>
      </c>
      <c r="P21" s="99">
        <f>+O21+AN!P21</f>
        <v>0</v>
      </c>
      <c r="Q21" s="99">
        <f>+P21+AN!Q21</f>
        <v>0</v>
      </c>
      <c r="R21" s="99">
        <f>+Q21+AN!R21</f>
        <v>0</v>
      </c>
      <c r="S21" s="99">
        <f>+R21+AN!S21</f>
        <v>0</v>
      </c>
      <c r="T21" s="99">
        <f>+S21+AN!T21</f>
        <v>0</v>
      </c>
      <c r="U21" s="99">
        <f>+T21+AN!U21</f>
        <v>0</v>
      </c>
      <c r="V21" s="99">
        <f>+U21+AN!V21</f>
        <v>0</v>
      </c>
      <c r="W21" s="99">
        <f>+V21+AN!W21</f>
        <v>0</v>
      </c>
      <c r="X21" s="99">
        <f>+W21+AN!X21</f>
        <v>0</v>
      </c>
      <c r="Y21" s="99">
        <f>+X21+AN!Y21</f>
        <v>0</v>
      </c>
      <c r="Z21" s="99">
        <f>+Y21+AN!Z21</f>
        <v>0</v>
      </c>
      <c r="AA21" s="99">
        <f>+Z21+AN!AA21</f>
        <v>0</v>
      </c>
      <c r="AB21" s="99">
        <f>+AA21+AN!AB21</f>
        <v>0</v>
      </c>
      <c r="AC21" s="99">
        <f>+AB21+AN!AC21</f>
        <v>0</v>
      </c>
      <c r="AD21" s="104">
        <f t="shared" ref="AD21:AD26" si="31">+P21</f>
        <v>0</v>
      </c>
      <c r="AE21" s="105">
        <f t="shared" ref="AE21:AE26" si="32">+AB21</f>
        <v>0</v>
      </c>
      <c r="AJ21" s="35"/>
      <c r="AK21" s="35"/>
      <c r="AL21" s="35"/>
      <c r="AM21" s="35"/>
      <c r="AN21" s="35"/>
      <c r="AO21" s="35"/>
      <c r="AP21" s="35"/>
      <c r="AQ21" s="35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47"/>
      <c r="BI21" s="48"/>
      <c r="BL21" s="181" t="s">
        <v>119</v>
      </c>
      <c r="BM21" s="181" t="s">
        <v>49</v>
      </c>
      <c r="BN21" s="181" t="s">
        <v>88</v>
      </c>
      <c r="BO21" s="181" t="s">
        <v>77</v>
      </c>
      <c r="BP21" s="181" t="s">
        <v>129</v>
      </c>
      <c r="BQ21" s="181" t="s">
        <v>132</v>
      </c>
      <c r="BR21" s="183">
        <f t="shared" si="0"/>
        <v>0</v>
      </c>
      <c r="BS21" s="183">
        <f t="shared" si="1"/>
        <v>0</v>
      </c>
      <c r="BT21" s="183">
        <f t="shared" si="2"/>
        <v>0</v>
      </c>
      <c r="BU21" s="183">
        <f t="shared" si="3"/>
        <v>0</v>
      </c>
      <c r="BV21" s="183">
        <f t="shared" si="4"/>
        <v>0</v>
      </c>
      <c r="BW21" s="183">
        <f t="shared" si="5"/>
        <v>0</v>
      </c>
      <c r="BX21" s="183">
        <f t="shared" si="6"/>
        <v>0</v>
      </c>
      <c r="BY21" s="183">
        <f t="shared" si="7"/>
        <v>0</v>
      </c>
      <c r="BZ21" s="183">
        <f t="shared" si="8"/>
        <v>0</v>
      </c>
      <c r="CA21" s="183">
        <f t="shared" si="9"/>
        <v>0</v>
      </c>
      <c r="CB21" s="183">
        <f t="shared" si="10"/>
        <v>0</v>
      </c>
      <c r="CC21" s="183">
        <f t="shared" si="11"/>
        <v>0</v>
      </c>
      <c r="CD21" s="183">
        <f t="shared" si="12"/>
        <v>0</v>
      </c>
      <c r="CE21" s="183">
        <f t="shared" si="13"/>
        <v>0</v>
      </c>
      <c r="CF21" s="183">
        <f t="shared" si="14"/>
        <v>0</v>
      </c>
      <c r="CG21" s="183">
        <f t="shared" si="15"/>
        <v>0</v>
      </c>
    </row>
    <row r="22" spans="1:85" ht="15" customHeight="1" outlineLevel="1">
      <c r="A22" s="221"/>
      <c r="B22" s="223"/>
      <c r="C22" s="225"/>
      <c r="D22" s="12" t="s">
        <v>58</v>
      </c>
      <c r="E22" s="35"/>
      <c r="F22" s="35"/>
      <c r="G22" s="35"/>
      <c r="H22" s="35"/>
      <c r="I22" s="35"/>
      <c r="J22" s="35"/>
      <c r="K22" s="35"/>
      <c r="L22" s="35"/>
      <c r="M22" s="99">
        <f>+L22+AN!M22</f>
        <v>0</v>
      </c>
      <c r="N22" s="99">
        <f>+M22+AN!N22</f>
        <v>0</v>
      </c>
      <c r="O22" s="99">
        <f>+N22+AN!O22</f>
        <v>0</v>
      </c>
      <c r="P22" s="99">
        <f>+O22+AN!P22</f>
        <v>0</v>
      </c>
      <c r="Q22" s="99">
        <f>+P22+AN!Q22</f>
        <v>0</v>
      </c>
      <c r="R22" s="99">
        <f>+Q22+AN!R22</f>
        <v>0</v>
      </c>
      <c r="S22" s="99">
        <f>+R22+AN!S22</f>
        <v>0</v>
      </c>
      <c r="T22" s="99">
        <f>+S22+AN!T22</f>
        <v>0</v>
      </c>
      <c r="U22" s="99">
        <f>+T22+AN!U22</f>
        <v>0</v>
      </c>
      <c r="V22" s="99">
        <f>+U22+AN!V22</f>
        <v>0</v>
      </c>
      <c r="W22" s="99">
        <f>+V22+AN!W22</f>
        <v>0</v>
      </c>
      <c r="X22" s="99">
        <f>+W22+AN!X22</f>
        <v>0</v>
      </c>
      <c r="Y22" s="99">
        <f>+X22+AN!Y22</f>
        <v>0</v>
      </c>
      <c r="Z22" s="99">
        <f>+Y22+AN!Z22</f>
        <v>0</v>
      </c>
      <c r="AA22" s="99">
        <f>+Z22+AN!AA22</f>
        <v>0</v>
      </c>
      <c r="AB22" s="99">
        <f>+AA22+AN!AB22</f>
        <v>0</v>
      </c>
      <c r="AC22" s="99">
        <f>+AB22+AN!AC22</f>
        <v>0</v>
      </c>
      <c r="AD22" s="104">
        <f t="shared" si="31"/>
        <v>0</v>
      </c>
      <c r="AE22" s="105">
        <f t="shared" si="32"/>
        <v>0</v>
      </c>
      <c r="AJ22" s="35"/>
      <c r="AK22" s="35"/>
      <c r="AL22" s="35"/>
      <c r="AM22" s="35"/>
      <c r="AN22" s="35"/>
      <c r="AO22" s="35"/>
      <c r="AP22" s="35"/>
      <c r="AQ22" s="35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47"/>
      <c r="BI22" s="48"/>
      <c r="BL22" s="181" t="s">
        <v>119</v>
      </c>
      <c r="BM22" s="181" t="s">
        <v>49</v>
      </c>
      <c r="BN22" s="181" t="s">
        <v>88</v>
      </c>
      <c r="BO22" s="181" t="s">
        <v>58</v>
      </c>
      <c r="BP22" s="181" t="s">
        <v>129</v>
      </c>
      <c r="BQ22" s="181" t="s">
        <v>132</v>
      </c>
      <c r="BR22" s="183">
        <f t="shared" si="0"/>
        <v>0</v>
      </c>
      <c r="BS22" s="183">
        <f t="shared" si="1"/>
        <v>0</v>
      </c>
      <c r="BT22" s="183">
        <f t="shared" si="2"/>
        <v>0</v>
      </c>
      <c r="BU22" s="183">
        <f t="shared" si="3"/>
        <v>0</v>
      </c>
      <c r="BV22" s="183">
        <f t="shared" si="4"/>
        <v>0</v>
      </c>
      <c r="BW22" s="183">
        <f t="shared" si="5"/>
        <v>0</v>
      </c>
      <c r="BX22" s="183">
        <f t="shared" si="6"/>
        <v>0</v>
      </c>
      <c r="BY22" s="183">
        <f t="shared" si="7"/>
        <v>0</v>
      </c>
      <c r="BZ22" s="183">
        <f t="shared" si="8"/>
        <v>0</v>
      </c>
      <c r="CA22" s="183">
        <f t="shared" si="9"/>
        <v>0</v>
      </c>
      <c r="CB22" s="183">
        <f t="shared" si="10"/>
        <v>0</v>
      </c>
      <c r="CC22" s="183">
        <f t="shared" si="11"/>
        <v>0</v>
      </c>
      <c r="CD22" s="183">
        <f t="shared" si="12"/>
        <v>0</v>
      </c>
      <c r="CE22" s="183">
        <f t="shared" si="13"/>
        <v>0</v>
      </c>
      <c r="CF22" s="183">
        <f t="shared" si="14"/>
        <v>0</v>
      </c>
      <c r="CG22" s="183">
        <f t="shared" si="15"/>
        <v>0</v>
      </c>
    </row>
    <row r="23" spans="1:85" ht="15" customHeight="1" outlineLevel="1">
      <c r="A23" s="221"/>
      <c r="B23" s="223"/>
      <c r="C23" s="225"/>
      <c r="D23" s="12" t="s">
        <v>59</v>
      </c>
      <c r="E23" s="35"/>
      <c r="F23" s="35"/>
      <c r="G23" s="35"/>
      <c r="H23" s="35"/>
      <c r="I23" s="35"/>
      <c r="J23" s="35"/>
      <c r="K23" s="35"/>
      <c r="L23" s="35"/>
      <c r="M23" s="99">
        <f>+L23+AN!M23</f>
        <v>0</v>
      </c>
      <c r="N23" s="99">
        <f>+M23+AN!N23</f>
        <v>0</v>
      </c>
      <c r="O23" s="99">
        <f>+N23+AN!O23</f>
        <v>0</v>
      </c>
      <c r="P23" s="99">
        <f>+O23+AN!P23</f>
        <v>2</v>
      </c>
      <c r="Q23" s="99">
        <f>+P23+AN!Q23</f>
        <v>4</v>
      </c>
      <c r="R23" s="99">
        <f>+Q23+AN!R23</f>
        <v>4</v>
      </c>
      <c r="S23" s="99">
        <f>+R23+AN!S23</f>
        <v>4</v>
      </c>
      <c r="T23" s="99">
        <f>+S23+AN!T23</f>
        <v>4</v>
      </c>
      <c r="U23" s="99">
        <f>+T23+AN!U23</f>
        <v>9</v>
      </c>
      <c r="V23" s="99">
        <f>+U23+AN!V23</f>
        <v>20</v>
      </c>
      <c r="W23" s="99">
        <f>+V23+AN!W23</f>
        <v>20</v>
      </c>
      <c r="X23" s="99">
        <f>+W23+AN!X23</f>
        <v>20</v>
      </c>
      <c r="Y23" s="99">
        <f>+X23+AN!Y23</f>
        <v>70</v>
      </c>
      <c r="Z23" s="99">
        <f>+Y23+AN!Z23</f>
        <v>97</v>
      </c>
      <c r="AA23" s="99">
        <f>+Z23+AN!AA23</f>
        <v>97</v>
      </c>
      <c r="AB23" s="99">
        <f>+AA23+AN!AB23</f>
        <v>98</v>
      </c>
      <c r="AC23" s="99">
        <f>+AB23+AN!AC23</f>
        <v>98</v>
      </c>
      <c r="AD23" s="104">
        <f t="shared" si="31"/>
        <v>2</v>
      </c>
      <c r="AE23" s="105">
        <f t="shared" si="32"/>
        <v>98</v>
      </c>
      <c r="AJ23" s="35"/>
      <c r="AK23" s="35"/>
      <c r="AL23" s="35"/>
      <c r="AM23" s="35"/>
      <c r="AN23" s="35"/>
      <c r="AO23" s="35"/>
      <c r="AP23" s="35"/>
      <c r="AQ23" s="35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47"/>
      <c r="BI23" s="48"/>
      <c r="BL23" s="181" t="s">
        <v>119</v>
      </c>
      <c r="BM23" s="181" t="s">
        <v>49</v>
      </c>
      <c r="BN23" s="181" t="s">
        <v>88</v>
      </c>
      <c r="BO23" s="181" t="s">
        <v>59</v>
      </c>
      <c r="BP23" s="181" t="s">
        <v>129</v>
      </c>
      <c r="BQ23" s="181" t="s">
        <v>132</v>
      </c>
      <c r="BR23" s="183">
        <f t="shared" si="0"/>
        <v>0</v>
      </c>
      <c r="BS23" s="183">
        <f t="shared" si="1"/>
        <v>0</v>
      </c>
      <c r="BT23" s="183">
        <f t="shared" si="2"/>
        <v>0</v>
      </c>
      <c r="BU23" s="183">
        <f t="shared" si="3"/>
        <v>2</v>
      </c>
      <c r="BV23" s="183">
        <f t="shared" si="4"/>
        <v>4</v>
      </c>
      <c r="BW23" s="183">
        <f t="shared" si="5"/>
        <v>4</v>
      </c>
      <c r="BX23" s="183">
        <f t="shared" si="6"/>
        <v>4</v>
      </c>
      <c r="BY23" s="183">
        <f t="shared" si="7"/>
        <v>4</v>
      </c>
      <c r="BZ23" s="183">
        <f t="shared" si="8"/>
        <v>9</v>
      </c>
      <c r="CA23" s="183">
        <f t="shared" si="9"/>
        <v>20</v>
      </c>
      <c r="CB23" s="183">
        <f t="shared" si="10"/>
        <v>20</v>
      </c>
      <c r="CC23" s="183">
        <f t="shared" si="11"/>
        <v>20</v>
      </c>
      <c r="CD23" s="183">
        <f t="shared" si="12"/>
        <v>70</v>
      </c>
      <c r="CE23" s="183">
        <f t="shared" si="13"/>
        <v>97</v>
      </c>
      <c r="CF23" s="183">
        <f t="shared" si="14"/>
        <v>97</v>
      </c>
      <c r="CG23" s="183">
        <f t="shared" si="15"/>
        <v>98</v>
      </c>
    </row>
    <row r="24" spans="1:85" ht="15" customHeight="1" outlineLevel="1">
      <c r="A24" s="221"/>
      <c r="B24" s="223"/>
      <c r="C24" s="225"/>
      <c r="D24" s="12" t="s">
        <v>60</v>
      </c>
      <c r="E24" s="35"/>
      <c r="F24" s="35"/>
      <c r="G24" s="35"/>
      <c r="H24" s="35"/>
      <c r="I24" s="35"/>
      <c r="J24" s="35"/>
      <c r="K24" s="35"/>
      <c r="L24" s="35"/>
      <c r="M24" s="99">
        <f>+L24+AN!M24</f>
        <v>0</v>
      </c>
      <c r="N24" s="99">
        <f>+M24+AN!N24</f>
        <v>0</v>
      </c>
      <c r="O24" s="99">
        <f>+N24+AN!O24</f>
        <v>0</v>
      </c>
      <c r="P24" s="99">
        <f>+O24+AN!P24</f>
        <v>0</v>
      </c>
      <c r="Q24" s="99">
        <f>+P24+AN!Q24</f>
        <v>0</v>
      </c>
      <c r="R24" s="99">
        <f>+Q24+AN!R24</f>
        <v>0</v>
      </c>
      <c r="S24" s="99">
        <f>+R24+AN!S24</f>
        <v>0</v>
      </c>
      <c r="T24" s="99">
        <f>+S24+AN!T24</f>
        <v>0</v>
      </c>
      <c r="U24" s="99">
        <f>+T24+AN!U24</f>
        <v>0</v>
      </c>
      <c r="V24" s="99">
        <f>+U24+AN!V24</f>
        <v>2</v>
      </c>
      <c r="W24" s="99">
        <f>+V24+AN!W24</f>
        <v>5</v>
      </c>
      <c r="X24" s="99">
        <f>+W24+AN!X24</f>
        <v>5</v>
      </c>
      <c r="Y24" s="99">
        <f>+X24+AN!Y24</f>
        <v>8</v>
      </c>
      <c r="Z24" s="99">
        <f>+Y24+AN!Z24</f>
        <v>6</v>
      </c>
      <c r="AA24" s="99">
        <f>+Z24+AN!AA24</f>
        <v>8</v>
      </c>
      <c r="AB24" s="99">
        <f>+AA24+AN!AB24</f>
        <v>6</v>
      </c>
      <c r="AC24" s="99">
        <f>+AB24+AN!AC24</f>
        <v>6</v>
      </c>
      <c r="AD24" s="104">
        <f t="shared" si="31"/>
        <v>0</v>
      </c>
      <c r="AE24" s="105">
        <f t="shared" si="32"/>
        <v>6</v>
      </c>
      <c r="AJ24" s="35"/>
      <c r="AK24" s="35"/>
      <c r="AL24" s="35"/>
      <c r="AM24" s="35"/>
      <c r="AN24" s="35"/>
      <c r="AO24" s="35"/>
      <c r="AP24" s="35"/>
      <c r="AQ24" s="35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47"/>
      <c r="BI24" s="48"/>
      <c r="BL24" s="181" t="s">
        <v>119</v>
      </c>
      <c r="BM24" s="181" t="s">
        <v>49</v>
      </c>
      <c r="BN24" s="181" t="s">
        <v>88</v>
      </c>
      <c r="BO24" s="181" t="s">
        <v>60</v>
      </c>
      <c r="BP24" s="181" t="s">
        <v>129</v>
      </c>
      <c r="BQ24" s="181" t="s">
        <v>132</v>
      </c>
      <c r="BR24" s="183">
        <f t="shared" si="0"/>
        <v>0</v>
      </c>
      <c r="BS24" s="183">
        <f t="shared" si="1"/>
        <v>0</v>
      </c>
      <c r="BT24" s="183">
        <f t="shared" si="2"/>
        <v>0</v>
      </c>
      <c r="BU24" s="183">
        <f t="shared" si="3"/>
        <v>0</v>
      </c>
      <c r="BV24" s="183">
        <f t="shared" si="4"/>
        <v>0</v>
      </c>
      <c r="BW24" s="183">
        <f t="shared" si="5"/>
        <v>0</v>
      </c>
      <c r="BX24" s="183">
        <f t="shared" si="6"/>
        <v>0</v>
      </c>
      <c r="BY24" s="183">
        <f t="shared" si="7"/>
        <v>0</v>
      </c>
      <c r="BZ24" s="183">
        <f t="shared" si="8"/>
        <v>0</v>
      </c>
      <c r="CA24" s="183">
        <f t="shared" si="9"/>
        <v>2</v>
      </c>
      <c r="CB24" s="183">
        <f t="shared" si="10"/>
        <v>5</v>
      </c>
      <c r="CC24" s="183">
        <f t="shared" si="11"/>
        <v>5</v>
      </c>
      <c r="CD24" s="183">
        <f t="shared" si="12"/>
        <v>8</v>
      </c>
      <c r="CE24" s="183">
        <f t="shared" si="13"/>
        <v>6</v>
      </c>
      <c r="CF24" s="183">
        <f t="shared" si="14"/>
        <v>8</v>
      </c>
      <c r="CG24" s="183">
        <f t="shared" si="15"/>
        <v>6</v>
      </c>
    </row>
    <row r="25" spans="1:85" ht="15" customHeight="1" outlineLevel="1">
      <c r="A25" s="221"/>
      <c r="B25" s="223"/>
      <c r="C25" s="225"/>
      <c r="D25" s="12" t="s">
        <v>74</v>
      </c>
      <c r="E25" s="35"/>
      <c r="F25" s="35"/>
      <c r="G25" s="35"/>
      <c r="H25" s="35"/>
      <c r="I25" s="35"/>
      <c r="J25" s="35"/>
      <c r="K25" s="35"/>
      <c r="L25" s="35"/>
      <c r="M25" s="99">
        <f>+L25+AN!M25</f>
        <v>0</v>
      </c>
      <c r="N25" s="99">
        <f>+M25+AN!N25</f>
        <v>0</v>
      </c>
      <c r="O25" s="99">
        <f>+N25+AN!O25</f>
        <v>0</v>
      </c>
      <c r="P25" s="99">
        <f>+O25+AN!P25</f>
        <v>0</v>
      </c>
      <c r="Q25" s="99">
        <f>+P25+AN!Q25</f>
        <v>0</v>
      </c>
      <c r="R25" s="99">
        <f>+Q25+AN!R25</f>
        <v>0</v>
      </c>
      <c r="S25" s="99">
        <f>+R25+AN!S25</f>
        <v>0</v>
      </c>
      <c r="T25" s="99">
        <f>+S25+AN!T25</f>
        <v>0</v>
      </c>
      <c r="U25" s="99">
        <f>+T25+AN!U25</f>
        <v>0</v>
      </c>
      <c r="V25" s="99">
        <f>+U25+AN!V25</f>
        <v>0</v>
      </c>
      <c r="W25" s="99">
        <f>+V25+AN!W25</f>
        <v>0</v>
      </c>
      <c r="X25" s="99">
        <f>+W25+AN!X25</f>
        <v>0</v>
      </c>
      <c r="Y25" s="99">
        <f>+X25+AN!Y25</f>
        <v>0</v>
      </c>
      <c r="Z25" s="99">
        <f>+Y25+AN!Z25</f>
        <v>0</v>
      </c>
      <c r="AA25" s="99">
        <f>+Z25+AN!AA25</f>
        <v>0</v>
      </c>
      <c r="AB25" s="99">
        <f>+AA25+AN!AB25</f>
        <v>0</v>
      </c>
      <c r="AC25" s="99">
        <f>+AB25+AN!AC25</f>
        <v>0</v>
      </c>
      <c r="AD25" s="104">
        <f t="shared" si="31"/>
        <v>0</v>
      </c>
      <c r="AE25" s="105">
        <f t="shared" si="32"/>
        <v>0</v>
      </c>
      <c r="AJ25" s="35"/>
      <c r="AK25" s="35"/>
      <c r="AL25" s="35"/>
      <c r="AM25" s="35"/>
      <c r="AN25" s="35"/>
      <c r="AO25" s="35"/>
      <c r="AP25" s="35"/>
      <c r="AQ25" s="35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47"/>
      <c r="BI25" s="48"/>
      <c r="BL25" s="181" t="s">
        <v>119</v>
      </c>
      <c r="BM25" s="181" t="s">
        <v>49</v>
      </c>
      <c r="BN25" s="181" t="s">
        <v>88</v>
      </c>
      <c r="BO25" s="181" t="s">
        <v>74</v>
      </c>
      <c r="BP25" s="181" t="s">
        <v>129</v>
      </c>
      <c r="BQ25" s="181" t="s">
        <v>132</v>
      </c>
      <c r="BR25" s="183">
        <f t="shared" si="0"/>
        <v>0</v>
      </c>
      <c r="BS25" s="183">
        <f t="shared" si="1"/>
        <v>0</v>
      </c>
      <c r="BT25" s="183">
        <f t="shared" si="2"/>
        <v>0</v>
      </c>
      <c r="BU25" s="183">
        <f t="shared" si="3"/>
        <v>0</v>
      </c>
      <c r="BV25" s="183">
        <f t="shared" si="4"/>
        <v>0</v>
      </c>
      <c r="BW25" s="183">
        <f t="shared" si="5"/>
        <v>0</v>
      </c>
      <c r="BX25" s="183">
        <f t="shared" si="6"/>
        <v>0</v>
      </c>
      <c r="BY25" s="183">
        <f t="shared" si="7"/>
        <v>0</v>
      </c>
      <c r="BZ25" s="183">
        <f t="shared" si="8"/>
        <v>0</v>
      </c>
      <c r="CA25" s="183">
        <f t="shared" si="9"/>
        <v>0</v>
      </c>
      <c r="CB25" s="183">
        <f t="shared" si="10"/>
        <v>0</v>
      </c>
      <c r="CC25" s="183">
        <f t="shared" si="11"/>
        <v>0</v>
      </c>
      <c r="CD25" s="183">
        <f t="shared" si="12"/>
        <v>0</v>
      </c>
      <c r="CE25" s="183">
        <f t="shared" si="13"/>
        <v>0</v>
      </c>
      <c r="CF25" s="183">
        <f t="shared" si="14"/>
        <v>0</v>
      </c>
      <c r="CG25" s="183">
        <f t="shared" si="15"/>
        <v>0</v>
      </c>
    </row>
    <row r="26" spans="1:85" ht="15" customHeight="1" outlineLevel="1">
      <c r="A26" s="221"/>
      <c r="B26" s="223"/>
      <c r="C26" s="225"/>
      <c r="D26" s="12" t="s">
        <v>79</v>
      </c>
      <c r="E26" s="35"/>
      <c r="F26" s="35"/>
      <c r="G26" s="35"/>
      <c r="H26" s="35"/>
      <c r="I26" s="35"/>
      <c r="J26" s="35"/>
      <c r="K26" s="35"/>
      <c r="L26" s="35"/>
      <c r="M26" s="99">
        <f>+L26+AN!M26</f>
        <v>0</v>
      </c>
      <c r="N26" s="99">
        <f>+M26+AN!N26</f>
        <v>0</v>
      </c>
      <c r="O26" s="99">
        <f>+N26+AN!O26</f>
        <v>0</v>
      </c>
      <c r="P26" s="99">
        <f>+O26+AN!P26</f>
        <v>0</v>
      </c>
      <c r="Q26" s="99">
        <f>+P26+AN!Q26</f>
        <v>0</v>
      </c>
      <c r="R26" s="99">
        <f>+Q26+AN!R26</f>
        <v>0</v>
      </c>
      <c r="S26" s="99">
        <f>+R26+AN!S26</f>
        <v>0</v>
      </c>
      <c r="T26" s="99">
        <f>+S26+AN!T26</f>
        <v>0</v>
      </c>
      <c r="U26" s="99">
        <f>+T26+AN!U26</f>
        <v>0</v>
      </c>
      <c r="V26" s="99">
        <f>+U26+AN!V26</f>
        <v>0</v>
      </c>
      <c r="W26" s="99">
        <f>+V26+AN!W26</f>
        <v>0</v>
      </c>
      <c r="X26" s="99">
        <f>+W26+AN!X26</f>
        <v>0</v>
      </c>
      <c r="Y26" s="99">
        <f>+X26+AN!Y26</f>
        <v>0</v>
      </c>
      <c r="Z26" s="99">
        <f>+Y26+AN!Z26</f>
        <v>0</v>
      </c>
      <c r="AA26" s="99">
        <f>+Z26+AN!AA26</f>
        <v>0</v>
      </c>
      <c r="AB26" s="99">
        <f>+AA26+AN!AB26</f>
        <v>0</v>
      </c>
      <c r="AC26" s="99">
        <f>+AB26+AN!AC26</f>
        <v>0</v>
      </c>
      <c r="AD26" s="104">
        <f t="shared" si="31"/>
        <v>0</v>
      </c>
      <c r="AE26" s="105">
        <f t="shared" si="32"/>
        <v>0</v>
      </c>
      <c r="AJ26" s="35"/>
      <c r="AK26" s="35"/>
      <c r="AL26" s="35"/>
      <c r="AM26" s="35"/>
      <c r="AN26" s="35"/>
      <c r="AO26" s="35"/>
      <c r="AP26" s="35"/>
      <c r="AQ26" s="35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47"/>
      <c r="BI26" s="48"/>
      <c r="BL26" s="181" t="s">
        <v>119</v>
      </c>
      <c r="BM26" s="181" t="s">
        <v>49</v>
      </c>
      <c r="BN26" s="181" t="s">
        <v>88</v>
      </c>
      <c r="BO26" s="181" t="s">
        <v>79</v>
      </c>
      <c r="BP26" s="181" t="s">
        <v>129</v>
      </c>
      <c r="BQ26" s="181" t="s">
        <v>132</v>
      </c>
      <c r="BR26" s="183">
        <f t="shared" si="0"/>
        <v>0</v>
      </c>
      <c r="BS26" s="183">
        <f t="shared" si="1"/>
        <v>0</v>
      </c>
      <c r="BT26" s="183">
        <f t="shared" si="2"/>
        <v>0</v>
      </c>
      <c r="BU26" s="183">
        <f t="shared" si="3"/>
        <v>0</v>
      </c>
      <c r="BV26" s="183">
        <f t="shared" si="4"/>
        <v>0</v>
      </c>
      <c r="BW26" s="183">
        <f t="shared" si="5"/>
        <v>0</v>
      </c>
      <c r="BX26" s="183">
        <f t="shared" si="6"/>
        <v>0</v>
      </c>
      <c r="BY26" s="183">
        <f t="shared" si="7"/>
        <v>0</v>
      </c>
      <c r="BZ26" s="183">
        <f t="shared" si="8"/>
        <v>0</v>
      </c>
      <c r="CA26" s="183">
        <f t="shared" si="9"/>
        <v>0</v>
      </c>
      <c r="CB26" s="183">
        <f t="shared" si="10"/>
        <v>0</v>
      </c>
      <c r="CC26" s="183">
        <f t="shared" si="11"/>
        <v>0</v>
      </c>
      <c r="CD26" s="183">
        <f t="shared" si="12"/>
        <v>0</v>
      </c>
      <c r="CE26" s="183">
        <f t="shared" si="13"/>
        <v>0</v>
      </c>
      <c r="CF26" s="183">
        <f t="shared" si="14"/>
        <v>0</v>
      </c>
      <c r="CG26" s="183">
        <f t="shared" si="15"/>
        <v>0</v>
      </c>
    </row>
    <row r="27" spans="1:85" ht="15" customHeight="1" outlineLevel="1">
      <c r="A27" s="221"/>
      <c r="B27" s="223"/>
      <c r="C27" s="225"/>
      <c r="D27" s="12" t="s">
        <v>97</v>
      </c>
      <c r="E27" s="35"/>
      <c r="F27" s="35"/>
      <c r="G27" s="35"/>
      <c r="H27" s="35"/>
      <c r="I27" s="35"/>
      <c r="J27" s="35"/>
      <c r="K27" s="35"/>
      <c r="L27" s="35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104"/>
      <c r="AE27" s="105"/>
      <c r="AJ27" s="35"/>
      <c r="AK27" s="35"/>
      <c r="AL27" s="35"/>
      <c r="AM27" s="35"/>
      <c r="AN27" s="35"/>
      <c r="AO27" s="35"/>
      <c r="AP27" s="35"/>
      <c r="AQ27" s="35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47"/>
      <c r="BI27" s="48"/>
      <c r="BL27" s="181" t="s">
        <v>119</v>
      </c>
      <c r="BM27" s="181" t="s">
        <v>49</v>
      </c>
      <c r="BN27" s="181" t="s">
        <v>88</v>
      </c>
      <c r="BO27" s="12" t="s">
        <v>97</v>
      </c>
      <c r="BP27" s="181" t="s">
        <v>129</v>
      </c>
      <c r="BQ27" s="181" t="s">
        <v>132</v>
      </c>
      <c r="BR27" s="183">
        <f t="shared" si="0"/>
        <v>0</v>
      </c>
      <c r="BS27" s="183">
        <f t="shared" si="1"/>
        <v>0</v>
      </c>
      <c r="BT27" s="183">
        <f t="shared" si="2"/>
        <v>0</v>
      </c>
      <c r="BU27" s="183">
        <f t="shared" si="3"/>
        <v>0</v>
      </c>
      <c r="BV27" s="183">
        <f t="shared" si="4"/>
        <v>0</v>
      </c>
      <c r="BW27" s="183">
        <f t="shared" si="5"/>
        <v>0</v>
      </c>
      <c r="BX27" s="183">
        <f t="shared" si="6"/>
        <v>0</v>
      </c>
      <c r="BY27" s="183">
        <f t="shared" si="7"/>
        <v>0</v>
      </c>
      <c r="BZ27" s="183">
        <f t="shared" si="8"/>
        <v>0</v>
      </c>
      <c r="CA27" s="183">
        <f t="shared" si="9"/>
        <v>0</v>
      </c>
      <c r="CB27" s="183">
        <f t="shared" si="10"/>
        <v>0</v>
      </c>
      <c r="CC27" s="183">
        <f t="shared" si="11"/>
        <v>0</v>
      </c>
      <c r="CD27" s="183">
        <f t="shared" si="12"/>
        <v>0</v>
      </c>
      <c r="CE27" s="183">
        <f t="shared" si="13"/>
        <v>0</v>
      </c>
      <c r="CF27" s="183">
        <f t="shared" si="14"/>
        <v>0</v>
      </c>
      <c r="CG27" s="183">
        <f t="shared" si="15"/>
        <v>0</v>
      </c>
    </row>
    <row r="28" spans="1:85" ht="15" customHeight="1" outlineLevel="1">
      <c r="A28" s="221"/>
      <c r="B28" s="223"/>
      <c r="C28" s="225"/>
      <c r="D28" s="12" t="s">
        <v>98</v>
      </c>
      <c r="E28" s="35"/>
      <c r="F28" s="35"/>
      <c r="G28" s="35"/>
      <c r="H28" s="35"/>
      <c r="I28" s="35"/>
      <c r="J28" s="35"/>
      <c r="K28" s="35"/>
      <c r="L28" s="35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104"/>
      <c r="AE28" s="105"/>
      <c r="AJ28" s="35"/>
      <c r="AK28" s="35"/>
      <c r="AL28" s="35"/>
      <c r="AM28" s="35"/>
      <c r="AN28" s="35"/>
      <c r="AO28" s="35"/>
      <c r="AP28" s="35"/>
      <c r="AQ28" s="35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47"/>
      <c r="BI28" s="48"/>
      <c r="BL28" s="181" t="s">
        <v>119</v>
      </c>
      <c r="BM28" s="181" t="s">
        <v>49</v>
      </c>
      <c r="BN28" s="181" t="s">
        <v>88</v>
      </c>
      <c r="BO28" s="12" t="s">
        <v>98</v>
      </c>
      <c r="BP28" s="181" t="s">
        <v>129</v>
      </c>
      <c r="BQ28" s="181" t="s">
        <v>132</v>
      </c>
      <c r="BR28" s="183">
        <f t="shared" si="0"/>
        <v>0</v>
      </c>
      <c r="BS28" s="183">
        <f t="shared" si="1"/>
        <v>0</v>
      </c>
      <c r="BT28" s="183">
        <f t="shared" si="2"/>
        <v>0</v>
      </c>
      <c r="BU28" s="183">
        <f t="shared" si="3"/>
        <v>0</v>
      </c>
      <c r="BV28" s="183">
        <f t="shared" si="4"/>
        <v>0</v>
      </c>
      <c r="BW28" s="183">
        <f t="shared" si="5"/>
        <v>0</v>
      </c>
      <c r="BX28" s="183">
        <f t="shared" si="6"/>
        <v>0</v>
      </c>
      <c r="BY28" s="183">
        <f t="shared" si="7"/>
        <v>0</v>
      </c>
      <c r="BZ28" s="183">
        <f t="shared" si="8"/>
        <v>0</v>
      </c>
      <c r="CA28" s="183">
        <f t="shared" si="9"/>
        <v>0</v>
      </c>
      <c r="CB28" s="183">
        <f t="shared" si="10"/>
        <v>0</v>
      </c>
      <c r="CC28" s="183">
        <f t="shared" si="11"/>
        <v>0</v>
      </c>
      <c r="CD28" s="183">
        <f t="shared" si="12"/>
        <v>0</v>
      </c>
      <c r="CE28" s="183">
        <f t="shared" si="13"/>
        <v>0</v>
      </c>
      <c r="CF28" s="183">
        <f t="shared" si="14"/>
        <v>0</v>
      </c>
      <c r="CG28" s="183">
        <f t="shared" si="15"/>
        <v>0</v>
      </c>
    </row>
    <row r="29" spans="1:85" ht="15" customHeight="1">
      <c r="A29" s="221"/>
      <c r="B29" s="223"/>
      <c r="C29" s="225"/>
      <c r="D29" s="13" t="s">
        <v>90</v>
      </c>
      <c r="E29" s="36"/>
      <c r="F29" s="36"/>
      <c r="G29" s="36"/>
      <c r="H29" s="36"/>
      <c r="I29" s="36"/>
      <c r="J29" s="36"/>
      <c r="K29" s="36"/>
      <c r="L29" s="36"/>
      <c r="M29" s="36" t="str">
        <f t="shared" ref="M29:AE29" si="33">+IFERROR(M20/M19,"")</f>
        <v/>
      </c>
      <c r="N29" s="36" t="str">
        <f t="shared" si="33"/>
        <v/>
      </c>
      <c r="O29" s="36" t="str">
        <f t="shared" si="33"/>
        <v/>
      </c>
      <c r="P29" s="36">
        <f t="shared" si="33"/>
        <v>1</v>
      </c>
      <c r="Q29" s="36">
        <f t="shared" si="33"/>
        <v>1</v>
      </c>
      <c r="R29" s="36">
        <f t="shared" si="33"/>
        <v>1</v>
      </c>
      <c r="S29" s="36">
        <f t="shared" si="33"/>
        <v>1</v>
      </c>
      <c r="T29" s="36">
        <f t="shared" si="33"/>
        <v>1</v>
      </c>
      <c r="U29" s="36">
        <f t="shared" si="33"/>
        <v>1.5</v>
      </c>
      <c r="V29" s="36">
        <f t="shared" si="33"/>
        <v>2</v>
      </c>
      <c r="W29" s="36">
        <f t="shared" si="33"/>
        <v>1.9230769230769231</v>
      </c>
      <c r="X29" s="36">
        <f>+IFERROR(X20/X19,"")</f>
        <v>1.9230769230769231</v>
      </c>
      <c r="Y29" s="36">
        <f t="shared" si="33"/>
        <v>4.5882352941176467</v>
      </c>
      <c r="Z29" s="36">
        <f t="shared" si="33"/>
        <v>5.7222222222222223</v>
      </c>
      <c r="AA29" s="36">
        <f t="shared" si="33"/>
        <v>5.5263157894736841</v>
      </c>
      <c r="AB29" s="36">
        <f t="shared" si="33"/>
        <v>5.7777777777777777</v>
      </c>
      <c r="AC29" s="36">
        <f t="shared" ref="AC29" si="34">+IFERROR(AC20/AC19,"")</f>
        <v>5.5263157894736841</v>
      </c>
      <c r="AD29" s="49">
        <f t="shared" si="33"/>
        <v>1</v>
      </c>
      <c r="AE29" s="50">
        <f t="shared" si="33"/>
        <v>5.7777777777777777</v>
      </c>
      <c r="AJ29" s="36"/>
      <c r="AK29" s="36"/>
      <c r="AL29" s="36"/>
      <c r="AM29" s="36"/>
      <c r="AN29" s="36"/>
      <c r="AO29" s="36"/>
      <c r="AP29" s="36"/>
      <c r="AQ29" s="36"/>
      <c r="AR29" s="23" t="s">
        <v>0</v>
      </c>
      <c r="AS29" s="23" t="s">
        <v>0</v>
      </c>
      <c r="AT29" s="23">
        <v>1.5098888888888888</v>
      </c>
      <c r="AU29" s="23">
        <v>2.3410331384015595</v>
      </c>
      <c r="AV29" s="23">
        <v>2.9010162601626015</v>
      </c>
      <c r="AW29" s="23">
        <v>3.1993250259605404</v>
      </c>
      <c r="AX29" s="23">
        <v>3.3862637362637367</v>
      </c>
      <c r="AY29" s="23">
        <v>3.5199928469241772</v>
      </c>
      <c r="AZ29" s="23">
        <v>3.6149721016738994</v>
      </c>
      <c r="BA29" s="23">
        <v>3.6949808008776741</v>
      </c>
      <c r="BB29" s="23">
        <v>3.7560009837678305</v>
      </c>
      <c r="BC29" s="23">
        <v>3.7664543004165649</v>
      </c>
      <c r="BD29" s="23">
        <v>3.8367828304292395</v>
      </c>
      <c r="BE29" s="23">
        <v>3.8941740274384515</v>
      </c>
      <c r="BF29" s="23">
        <v>3.9363039083557951</v>
      </c>
      <c r="BG29" s="23">
        <v>3.9735361565509861</v>
      </c>
      <c r="BH29" s="49">
        <v>2.3410331384015595</v>
      </c>
      <c r="BI29" s="50">
        <v>3.9735361565509861</v>
      </c>
      <c r="BL29" s="181" t="s">
        <v>119</v>
      </c>
      <c r="BM29" s="181" t="s">
        <v>49</v>
      </c>
      <c r="BN29" s="181" t="s">
        <v>90</v>
      </c>
      <c r="BO29" s="181" t="s">
        <v>121</v>
      </c>
      <c r="BP29" s="181" t="s">
        <v>129</v>
      </c>
      <c r="BQ29" s="181" t="s">
        <v>132</v>
      </c>
      <c r="BR29" s="183" t="str">
        <f t="shared" si="0"/>
        <v/>
      </c>
      <c r="BS29" s="183" t="str">
        <f t="shared" si="1"/>
        <v/>
      </c>
      <c r="BT29" s="183" t="str">
        <f t="shared" si="2"/>
        <v/>
      </c>
      <c r="BU29" s="183">
        <f t="shared" si="3"/>
        <v>1</v>
      </c>
      <c r="BV29" s="183">
        <f t="shared" si="4"/>
        <v>1</v>
      </c>
      <c r="BW29" s="183">
        <f t="shared" si="5"/>
        <v>1</v>
      </c>
      <c r="BX29" s="183">
        <f t="shared" si="6"/>
        <v>1</v>
      </c>
      <c r="BY29" s="183">
        <f t="shared" si="7"/>
        <v>1</v>
      </c>
      <c r="BZ29" s="183">
        <f t="shared" si="8"/>
        <v>1.5</v>
      </c>
      <c r="CA29" s="183">
        <f t="shared" si="9"/>
        <v>2</v>
      </c>
      <c r="CB29" s="183">
        <f t="shared" si="10"/>
        <v>1.9230769230769231</v>
      </c>
      <c r="CC29" s="183">
        <f t="shared" si="11"/>
        <v>1.9230769230769231</v>
      </c>
      <c r="CD29" s="183">
        <f t="shared" si="12"/>
        <v>4.5882352941176467</v>
      </c>
      <c r="CE29" s="183">
        <f t="shared" si="13"/>
        <v>5.7222222222222223</v>
      </c>
      <c r="CF29" s="183">
        <f t="shared" si="14"/>
        <v>5.5263157894736841</v>
      </c>
      <c r="CG29" s="183">
        <f t="shared" si="15"/>
        <v>5.7777777777777777</v>
      </c>
    </row>
    <row r="30" spans="1:85" ht="15" customHeight="1">
      <c r="A30" s="221"/>
      <c r="B30" s="223"/>
      <c r="C30" s="225" t="s">
        <v>99</v>
      </c>
      <c r="D30" s="10" t="s">
        <v>40</v>
      </c>
      <c r="E30" s="19"/>
      <c r="F30" s="19"/>
      <c r="G30" s="19"/>
      <c r="H30" s="19"/>
      <c r="I30" s="19"/>
      <c r="J30" s="19"/>
      <c r="K30" s="19"/>
      <c r="L30" s="19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100"/>
      <c r="AE30" s="101"/>
      <c r="AG30" s="124">
        <f>+SUMIF($M$1:$AB$1,"REAL",M30:AB30)</f>
        <v>0</v>
      </c>
      <c r="AJ30" s="36"/>
      <c r="AK30" s="36"/>
      <c r="AL30" s="36"/>
      <c r="AM30" s="36"/>
      <c r="AN30" s="36"/>
      <c r="AO30" s="36"/>
      <c r="AP30" s="36"/>
      <c r="AQ30" s="3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49"/>
      <c r="BI30" s="50"/>
      <c r="BL30" s="181" t="s">
        <v>119</v>
      </c>
      <c r="BM30" s="181" t="s">
        <v>99</v>
      </c>
      <c r="BN30" s="181" t="s">
        <v>40</v>
      </c>
      <c r="BO30" s="181" t="s">
        <v>126</v>
      </c>
      <c r="BP30" s="181" t="s">
        <v>129</v>
      </c>
      <c r="BQ30" s="181" t="s">
        <v>132</v>
      </c>
      <c r="BR30" s="183">
        <f t="shared" si="0"/>
        <v>0</v>
      </c>
      <c r="BS30" s="183">
        <f t="shared" si="1"/>
        <v>0</v>
      </c>
      <c r="BT30" s="183">
        <f t="shared" si="2"/>
        <v>0</v>
      </c>
      <c r="BU30" s="183">
        <f t="shared" si="3"/>
        <v>0</v>
      </c>
      <c r="BV30" s="183">
        <f t="shared" si="4"/>
        <v>0</v>
      </c>
      <c r="BW30" s="183">
        <f t="shared" si="5"/>
        <v>0</v>
      </c>
      <c r="BX30" s="183">
        <f t="shared" si="6"/>
        <v>0</v>
      </c>
      <c r="BY30" s="183">
        <f t="shared" si="7"/>
        <v>0</v>
      </c>
      <c r="BZ30" s="183">
        <f t="shared" si="8"/>
        <v>0</v>
      </c>
      <c r="CA30" s="183">
        <f t="shared" si="9"/>
        <v>0</v>
      </c>
      <c r="CB30" s="183">
        <f t="shared" si="10"/>
        <v>0</v>
      </c>
      <c r="CC30" s="183">
        <f t="shared" si="11"/>
        <v>0</v>
      </c>
      <c r="CD30" s="183">
        <f t="shared" si="12"/>
        <v>0</v>
      </c>
      <c r="CE30" s="183">
        <f t="shared" si="13"/>
        <v>0</v>
      </c>
      <c r="CF30" s="183">
        <f t="shared" si="14"/>
        <v>0</v>
      </c>
      <c r="CG30" s="183">
        <f t="shared" si="15"/>
        <v>0</v>
      </c>
    </row>
    <row r="31" spans="1:85" ht="15" customHeight="1">
      <c r="A31" s="221"/>
      <c r="B31" s="223"/>
      <c r="C31" s="225"/>
      <c r="D31" s="11" t="s">
        <v>88</v>
      </c>
      <c r="E31" s="34"/>
      <c r="F31" s="34"/>
      <c r="G31" s="34"/>
      <c r="H31" s="34"/>
      <c r="I31" s="34"/>
      <c r="J31" s="34"/>
      <c r="K31" s="34"/>
      <c r="L31" s="34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102"/>
      <c r="AE31" s="103"/>
      <c r="AG31" s="124">
        <f>+SUMIF($M$1:$AB$1,"REAL",M31:AB31)</f>
        <v>0</v>
      </c>
      <c r="AJ31" s="36"/>
      <c r="AK31" s="36"/>
      <c r="AL31" s="36"/>
      <c r="AM31" s="36"/>
      <c r="AN31" s="36"/>
      <c r="AO31" s="36"/>
      <c r="AP31" s="36"/>
      <c r="AQ31" s="36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49"/>
      <c r="BI31" s="50"/>
      <c r="BL31" s="181" t="s">
        <v>119</v>
      </c>
      <c r="BM31" s="181" t="s">
        <v>99</v>
      </c>
      <c r="BN31" s="181" t="s">
        <v>88</v>
      </c>
      <c r="BO31" s="181" t="s">
        <v>126</v>
      </c>
      <c r="BP31" s="181" t="s">
        <v>129</v>
      </c>
      <c r="BQ31" s="181" t="s">
        <v>132</v>
      </c>
      <c r="BR31" s="183">
        <f t="shared" si="0"/>
        <v>0</v>
      </c>
      <c r="BS31" s="183">
        <f t="shared" si="1"/>
        <v>0</v>
      </c>
      <c r="BT31" s="183">
        <f t="shared" si="2"/>
        <v>0</v>
      </c>
      <c r="BU31" s="183">
        <f t="shared" si="3"/>
        <v>0</v>
      </c>
      <c r="BV31" s="183">
        <f t="shared" si="4"/>
        <v>0</v>
      </c>
      <c r="BW31" s="183">
        <f t="shared" si="5"/>
        <v>0</v>
      </c>
      <c r="BX31" s="183">
        <f t="shared" si="6"/>
        <v>0</v>
      </c>
      <c r="BY31" s="183">
        <f t="shared" si="7"/>
        <v>0</v>
      </c>
      <c r="BZ31" s="183">
        <f t="shared" si="8"/>
        <v>0</v>
      </c>
      <c r="CA31" s="183">
        <f t="shared" si="9"/>
        <v>0</v>
      </c>
      <c r="CB31" s="183">
        <f t="shared" si="10"/>
        <v>0</v>
      </c>
      <c r="CC31" s="183">
        <f t="shared" si="11"/>
        <v>0</v>
      </c>
      <c r="CD31" s="183">
        <f t="shared" si="12"/>
        <v>0</v>
      </c>
      <c r="CE31" s="183">
        <f t="shared" si="13"/>
        <v>0</v>
      </c>
      <c r="CF31" s="183">
        <f t="shared" si="14"/>
        <v>0</v>
      </c>
      <c r="CG31" s="183">
        <f t="shared" si="15"/>
        <v>0</v>
      </c>
    </row>
    <row r="32" spans="1:85" ht="15" customHeight="1">
      <c r="A32" s="221"/>
      <c r="B32" s="223"/>
      <c r="C32" s="225"/>
      <c r="D32" s="12" t="s">
        <v>100</v>
      </c>
      <c r="E32" s="35"/>
      <c r="F32" s="35"/>
      <c r="G32" s="35"/>
      <c r="H32" s="35"/>
      <c r="I32" s="35"/>
      <c r="J32" s="35"/>
      <c r="K32" s="35"/>
      <c r="L32" s="35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104"/>
      <c r="AE32" s="105"/>
      <c r="AJ32" s="36"/>
      <c r="AK32" s="36"/>
      <c r="AL32" s="36"/>
      <c r="AM32" s="36"/>
      <c r="AN32" s="36"/>
      <c r="AO32" s="36"/>
      <c r="AP32" s="36"/>
      <c r="AQ32" s="36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49"/>
      <c r="BI32" s="50"/>
      <c r="BL32" s="181" t="s">
        <v>119</v>
      </c>
      <c r="BM32" s="181" t="s">
        <v>99</v>
      </c>
      <c r="BN32" s="181" t="s">
        <v>88</v>
      </c>
      <c r="BO32" s="12" t="s">
        <v>100</v>
      </c>
      <c r="BP32" s="181" t="s">
        <v>129</v>
      </c>
      <c r="BQ32" s="181" t="s">
        <v>132</v>
      </c>
      <c r="BR32" s="183">
        <f t="shared" si="0"/>
        <v>0</v>
      </c>
      <c r="BS32" s="183">
        <f t="shared" si="1"/>
        <v>0</v>
      </c>
      <c r="BT32" s="183">
        <f t="shared" si="2"/>
        <v>0</v>
      </c>
      <c r="BU32" s="183">
        <f t="shared" si="3"/>
        <v>0</v>
      </c>
      <c r="BV32" s="183">
        <f t="shared" si="4"/>
        <v>0</v>
      </c>
      <c r="BW32" s="183">
        <f t="shared" si="5"/>
        <v>0</v>
      </c>
      <c r="BX32" s="183">
        <f t="shared" si="6"/>
        <v>0</v>
      </c>
      <c r="BY32" s="183">
        <f t="shared" si="7"/>
        <v>0</v>
      </c>
      <c r="BZ32" s="183">
        <f t="shared" si="8"/>
        <v>0</v>
      </c>
      <c r="CA32" s="183">
        <f t="shared" si="9"/>
        <v>0</v>
      </c>
      <c r="CB32" s="183">
        <f t="shared" si="10"/>
        <v>0</v>
      </c>
      <c r="CC32" s="183">
        <f t="shared" si="11"/>
        <v>0</v>
      </c>
      <c r="CD32" s="183">
        <f t="shared" si="12"/>
        <v>0</v>
      </c>
      <c r="CE32" s="183">
        <f t="shared" si="13"/>
        <v>0</v>
      </c>
      <c r="CF32" s="183">
        <f t="shared" si="14"/>
        <v>0</v>
      </c>
      <c r="CG32" s="183">
        <f t="shared" si="15"/>
        <v>0</v>
      </c>
    </row>
    <row r="33" spans="1:85" ht="15" customHeight="1">
      <c r="A33" s="221"/>
      <c r="B33" s="223"/>
      <c r="C33" s="225"/>
      <c r="D33" s="12" t="s">
        <v>101</v>
      </c>
      <c r="E33" s="35"/>
      <c r="F33" s="35"/>
      <c r="G33" s="35"/>
      <c r="H33" s="35"/>
      <c r="I33" s="35"/>
      <c r="J33" s="35"/>
      <c r="K33" s="35"/>
      <c r="L33" s="35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104"/>
      <c r="AE33" s="105"/>
      <c r="AJ33" s="36"/>
      <c r="AK33" s="36"/>
      <c r="AL33" s="36"/>
      <c r="AM33" s="36"/>
      <c r="AN33" s="36"/>
      <c r="AO33" s="36"/>
      <c r="AP33" s="36"/>
      <c r="AQ33" s="36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49"/>
      <c r="BI33" s="50"/>
      <c r="BL33" s="181" t="s">
        <v>119</v>
      </c>
      <c r="BM33" s="181" t="s">
        <v>99</v>
      </c>
      <c r="BN33" s="181" t="s">
        <v>88</v>
      </c>
      <c r="BO33" s="12" t="s">
        <v>101</v>
      </c>
      <c r="BP33" s="181" t="s">
        <v>129</v>
      </c>
      <c r="BQ33" s="181" t="s">
        <v>132</v>
      </c>
      <c r="BR33" s="183">
        <f t="shared" si="0"/>
        <v>0</v>
      </c>
      <c r="BS33" s="183">
        <f t="shared" si="1"/>
        <v>0</v>
      </c>
      <c r="BT33" s="183">
        <f t="shared" si="2"/>
        <v>0</v>
      </c>
      <c r="BU33" s="183">
        <f t="shared" si="3"/>
        <v>0</v>
      </c>
      <c r="BV33" s="183">
        <f t="shared" si="4"/>
        <v>0</v>
      </c>
      <c r="BW33" s="183">
        <f t="shared" si="5"/>
        <v>0</v>
      </c>
      <c r="BX33" s="183">
        <f t="shared" si="6"/>
        <v>0</v>
      </c>
      <c r="BY33" s="183">
        <f t="shared" si="7"/>
        <v>0</v>
      </c>
      <c r="BZ33" s="183">
        <f t="shared" si="8"/>
        <v>0</v>
      </c>
      <c r="CA33" s="183">
        <f t="shared" si="9"/>
        <v>0</v>
      </c>
      <c r="CB33" s="183">
        <f t="shared" si="10"/>
        <v>0</v>
      </c>
      <c r="CC33" s="183">
        <f t="shared" si="11"/>
        <v>0</v>
      </c>
      <c r="CD33" s="183">
        <f t="shared" si="12"/>
        <v>0</v>
      </c>
      <c r="CE33" s="183">
        <f t="shared" si="13"/>
        <v>0</v>
      </c>
      <c r="CF33" s="183">
        <f t="shared" si="14"/>
        <v>0</v>
      </c>
      <c r="CG33" s="183">
        <f t="shared" si="15"/>
        <v>0</v>
      </c>
    </row>
    <row r="34" spans="1:85" ht="15" customHeight="1">
      <c r="A34" s="221"/>
      <c r="B34" s="223"/>
      <c r="C34" s="225"/>
      <c r="D34" s="125" t="s">
        <v>102</v>
      </c>
      <c r="E34" s="126"/>
      <c r="F34" s="126"/>
      <c r="G34" s="126"/>
      <c r="H34" s="126"/>
      <c r="I34" s="126"/>
      <c r="J34" s="126"/>
      <c r="K34" s="126"/>
      <c r="L34" s="126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127"/>
      <c r="AE34" s="128"/>
      <c r="AG34" s="129"/>
      <c r="AJ34" s="36"/>
      <c r="AK34" s="36"/>
      <c r="AL34" s="36"/>
      <c r="AM34" s="36"/>
      <c r="AN34" s="36"/>
      <c r="AO34" s="36"/>
      <c r="AP34" s="36"/>
      <c r="AQ34" s="36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49"/>
      <c r="BI34" s="50"/>
      <c r="BL34" s="181" t="s">
        <v>119</v>
      </c>
      <c r="BM34" s="181" t="s">
        <v>99</v>
      </c>
      <c r="BN34" s="181" t="s">
        <v>88</v>
      </c>
      <c r="BO34" s="125" t="s">
        <v>102</v>
      </c>
      <c r="BP34" s="181" t="s">
        <v>129</v>
      </c>
      <c r="BQ34" s="181" t="s">
        <v>132</v>
      </c>
      <c r="BR34" s="183">
        <f t="shared" si="0"/>
        <v>0</v>
      </c>
      <c r="BS34" s="183">
        <f t="shared" si="1"/>
        <v>0</v>
      </c>
      <c r="BT34" s="183">
        <f t="shared" si="2"/>
        <v>0</v>
      </c>
      <c r="BU34" s="183">
        <f t="shared" si="3"/>
        <v>0</v>
      </c>
      <c r="BV34" s="183">
        <f t="shared" si="4"/>
        <v>0</v>
      </c>
      <c r="BW34" s="183">
        <f t="shared" si="5"/>
        <v>0</v>
      </c>
      <c r="BX34" s="183">
        <f t="shared" si="6"/>
        <v>0</v>
      </c>
      <c r="BY34" s="183">
        <f t="shared" si="7"/>
        <v>0</v>
      </c>
      <c r="BZ34" s="183">
        <f t="shared" si="8"/>
        <v>0</v>
      </c>
      <c r="CA34" s="183">
        <f t="shared" si="9"/>
        <v>0</v>
      </c>
      <c r="CB34" s="183">
        <f t="shared" si="10"/>
        <v>0</v>
      </c>
      <c r="CC34" s="183">
        <f t="shared" si="11"/>
        <v>0</v>
      </c>
      <c r="CD34" s="183">
        <f t="shared" si="12"/>
        <v>0</v>
      </c>
      <c r="CE34" s="183">
        <f t="shared" si="13"/>
        <v>0</v>
      </c>
      <c r="CF34" s="183">
        <f t="shared" si="14"/>
        <v>0</v>
      </c>
      <c r="CG34" s="183">
        <f t="shared" si="15"/>
        <v>0</v>
      </c>
    </row>
    <row r="35" spans="1:85" ht="15" customHeight="1">
      <c r="A35" s="221"/>
      <c r="B35" s="223"/>
      <c r="C35" s="225"/>
      <c r="D35" s="13" t="s">
        <v>90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J35" s="36"/>
      <c r="AK35" s="36"/>
      <c r="AL35" s="36"/>
      <c r="AM35" s="36"/>
      <c r="AN35" s="36"/>
      <c r="AO35" s="36"/>
      <c r="AP35" s="36"/>
      <c r="AQ35" s="36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49"/>
      <c r="BI35" s="50"/>
      <c r="BL35" s="181" t="s">
        <v>119</v>
      </c>
      <c r="BM35" s="181" t="s">
        <v>99</v>
      </c>
      <c r="BN35" s="181" t="s">
        <v>90</v>
      </c>
      <c r="BO35" s="181" t="s">
        <v>121</v>
      </c>
      <c r="BP35" s="181" t="s">
        <v>129</v>
      </c>
      <c r="BQ35" s="181" t="s">
        <v>132</v>
      </c>
      <c r="BR35" s="183">
        <f t="shared" si="0"/>
        <v>0</v>
      </c>
      <c r="BS35" s="183">
        <f t="shared" si="1"/>
        <v>0</v>
      </c>
      <c r="BT35" s="183">
        <f t="shared" si="2"/>
        <v>0</v>
      </c>
      <c r="BU35" s="183">
        <f t="shared" si="3"/>
        <v>0</v>
      </c>
      <c r="BV35" s="183">
        <f t="shared" si="4"/>
        <v>0</v>
      </c>
      <c r="BW35" s="183">
        <f t="shared" si="5"/>
        <v>0</v>
      </c>
      <c r="BX35" s="183">
        <f t="shared" si="6"/>
        <v>0</v>
      </c>
      <c r="BY35" s="183">
        <f t="shared" si="7"/>
        <v>0</v>
      </c>
      <c r="BZ35" s="183">
        <f t="shared" si="8"/>
        <v>0</v>
      </c>
      <c r="CA35" s="183">
        <f t="shared" si="9"/>
        <v>0</v>
      </c>
      <c r="CB35" s="183">
        <f t="shared" si="10"/>
        <v>0</v>
      </c>
      <c r="CC35" s="183">
        <f t="shared" si="11"/>
        <v>0</v>
      </c>
      <c r="CD35" s="183">
        <f t="shared" si="12"/>
        <v>0</v>
      </c>
      <c r="CE35" s="183">
        <f t="shared" si="13"/>
        <v>0</v>
      </c>
      <c r="CF35" s="183">
        <f t="shared" si="14"/>
        <v>0</v>
      </c>
      <c r="CG35" s="183">
        <f t="shared" si="15"/>
        <v>0</v>
      </c>
    </row>
    <row r="36" spans="1:85" ht="15" customHeight="1" collapsed="1">
      <c r="A36" s="221"/>
      <c r="B36" s="223"/>
      <c r="C36" s="225" t="s">
        <v>54</v>
      </c>
      <c r="D36" s="10" t="s">
        <v>40</v>
      </c>
      <c r="E36" s="19"/>
      <c r="F36" s="19"/>
      <c r="G36" s="19"/>
      <c r="H36" s="19"/>
      <c r="I36" s="19"/>
      <c r="J36" s="19"/>
      <c r="K36" s="19"/>
      <c r="L36" s="19"/>
      <c r="M36" s="97">
        <f>+L36+AN!M36</f>
        <v>0</v>
      </c>
      <c r="N36" s="97">
        <f>+M36+AN!N36</f>
        <v>0</v>
      </c>
      <c r="O36" s="97">
        <f>+N36+AN!O36</f>
        <v>0</v>
      </c>
      <c r="P36" s="97">
        <f>+O36+AN!P36</f>
        <v>4</v>
      </c>
      <c r="Q36" s="97">
        <f>+P36+AN!Q36</f>
        <v>4</v>
      </c>
      <c r="R36" s="97">
        <f>+Q36+AN!R36</f>
        <v>9</v>
      </c>
      <c r="S36" s="97">
        <f>+R36+AN!S36</f>
        <v>14</v>
      </c>
      <c r="T36" s="97">
        <f>+S36+AN!T36</f>
        <v>20</v>
      </c>
      <c r="U36" s="97">
        <f>+T36+AN!U36</f>
        <v>21</v>
      </c>
      <c r="V36" s="97">
        <f>+U36+AN!V36</f>
        <v>32</v>
      </c>
      <c r="W36" s="97">
        <f>+V36+AN!W36</f>
        <v>49</v>
      </c>
      <c r="X36" s="97">
        <f>+W36+AN!X36</f>
        <v>54</v>
      </c>
      <c r="Y36" s="97">
        <f>+X36+AN!Y36</f>
        <v>64</v>
      </c>
      <c r="Z36" s="97">
        <f>+Y36+AN!Z36</f>
        <v>80</v>
      </c>
      <c r="AA36" s="97">
        <f>+Z36+AN!AA36</f>
        <v>89</v>
      </c>
      <c r="AB36" s="97">
        <f>+AA36+AN!AB36</f>
        <v>91</v>
      </c>
      <c r="AC36" s="97">
        <f>+AB36+AN!AC36</f>
        <v>90</v>
      </c>
      <c r="AD36" s="100">
        <f t="shared" ref="AD36:AD37" si="35">+P36</f>
        <v>4</v>
      </c>
      <c r="AE36" s="101">
        <f t="shared" ref="AE36:AE37" si="36">+AB36</f>
        <v>91</v>
      </c>
      <c r="AG36" s="124">
        <f>+SUMIF($M$1:$AB$1,"REAL",M36:AB36)</f>
        <v>531</v>
      </c>
      <c r="AJ36" s="19"/>
      <c r="AK36" s="19"/>
      <c r="AL36" s="19"/>
      <c r="AM36" s="19"/>
      <c r="AN36" s="19"/>
      <c r="AO36" s="19"/>
      <c r="AP36" s="19"/>
      <c r="AQ36" s="19"/>
      <c r="AR36" s="20">
        <v>0</v>
      </c>
      <c r="AS36" s="20">
        <v>0</v>
      </c>
      <c r="AT36" s="20">
        <v>0</v>
      </c>
      <c r="AU36" s="20">
        <v>0</v>
      </c>
      <c r="AV36" s="20">
        <v>4.5</v>
      </c>
      <c r="AW36" s="20">
        <v>11.7</v>
      </c>
      <c r="AX36" s="20">
        <v>19.799999999999997</v>
      </c>
      <c r="AY36" s="20">
        <v>27.9</v>
      </c>
      <c r="AZ36" s="20">
        <v>35.1</v>
      </c>
      <c r="BA36" s="20">
        <v>42.300000000000004</v>
      </c>
      <c r="BB36" s="20">
        <v>44.1</v>
      </c>
      <c r="BC36" s="20">
        <v>45</v>
      </c>
      <c r="BD36" s="20">
        <v>52.2</v>
      </c>
      <c r="BE36" s="20">
        <v>59.400000000000006</v>
      </c>
      <c r="BF36" s="20">
        <v>68.400000000000006</v>
      </c>
      <c r="BG36" s="20">
        <v>74.7</v>
      </c>
      <c r="BH36" s="44">
        <v>0</v>
      </c>
      <c r="BI36" s="59">
        <v>74.7</v>
      </c>
      <c r="BL36" s="181" t="s">
        <v>119</v>
      </c>
      <c r="BM36" s="181" t="s">
        <v>54</v>
      </c>
      <c r="BN36" s="181" t="s">
        <v>40</v>
      </c>
      <c r="BO36" s="181" t="s">
        <v>126</v>
      </c>
      <c r="BP36" s="181" t="s">
        <v>129</v>
      </c>
      <c r="BQ36" s="181" t="s">
        <v>132</v>
      </c>
      <c r="BR36" s="183">
        <f t="shared" si="0"/>
        <v>0</v>
      </c>
      <c r="BS36" s="183">
        <f t="shared" si="1"/>
        <v>0</v>
      </c>
      <c r="BT36" s="183">
        <f t="shared" si="2"/>
        <v>0</v>
      </c>
      <c r="BU36" s="183">
        <f t="shared" si="3"/>
        <v>4</v>
      </c>
      <c r="BV36" s="183">
        <f t="shared" si="4"/>
        <v>4</v>
      </c>
      <c r="BW36" s="183">
        <f t="shared" si="5"/>
        <v>9</v>
      </c>
      <c r="BX36" s="183">
        <f t="shared" si="6"/>
        <v>14</v>
      </c>
      <c r="BY36" s="183">
        <f t="shared" si="7"/>
        <v>20</v>
      </c>
      <c r="BZ36" s="183">
        <f t="shared" si="8"/>
        <v>21</v>
      </c>
      <c r="CA36" s="183">
        <f t="shared" si="9"/>
        <v>32</v>
      </c>
      <c r="CB36" s="183">
        <f t="shared" si="10"/>
        <v>49</v>
      </c>
      <c r="CC36" s="183">
        <f t="shared" si="11"/>
        <v>54</v>
      </c>
      <c r="CD36" s="183">
        <f t="shared" si="12"/>
        <v>64</v>
      </c>
      <c r="CE36" s="183">
        <f t="shared" si="13"/>
        <v>80</v>
      </c>
      <c r="CF36" s="183">
        <f t="shared" si="14"/>
        <v>89</v>
      </c>
      <c r="CG36" s="183">
        <f t="shared" si="15"/>
        <v>91</v>
      </c>
    </row>
    <row r="37" spans="1:85" ht="15" customHeight="1">
      <c r="A37" s="221"/>
      <c r="B37" s="223"/>
      <c r="C37" s="225"/>
      <c r="D37" s="11" t="s">
        <v>88</v>
      </c>
      <c r="E37" s="34"/>
      <c r="F37" s="34"/>
      <c r="G37" s="34"/>
      <c r="H37" s="34"/>
      <c r="I37" s="34"/>
      <c r="J37" s="34"/>
      <c r="K37" s="34"/>
      <c r="L37" s="34"/>
      <c r="M37" s="98">
        <f>+L37+AN!M37</f>
        <v>0</v>
      </c>
      <c r="N37" s="98">
        <f>+M37+AN!N37</f>
        <v>0</v>
      </c>
      <c r="O37" s="98">
        <f>+N37+AN!O37</f>
        <v>0</v>
      </c>
      <c r="P37" s="98">
        <f>+O37+AN!P37</f>
        <v>4</v>
      </c>
      <c r="Q37" s="98">
        <f>+P37+AN!Q37</f>
        <v>4</v>
      </c>
      <c r="R37" s="98">
        <f>+Q37+AN!R37</f>
        <v>9</v>
      </c>
      <c r="S37" s="98">
        <f>+R37+AN!S37</f>
        <v>34</v>
      </c>
      <c r="T37" s="98">
        <f>+S37+AN!T37</f>
        <v>45</v>
      </c>
      <c r="U37" s="98">
        <f>+T37+AN!U37</f>
        <v>46</v>
      </c>
      <c r="V37" s="98">
        <f>+U37+AN!V37</f>
        <v>71</v>
      </c>
      <c r="W37" s="98">
        <f>+V37+AN!W37</f>
        <v>91</v>
      </c>
      <c r="X37" s="98">
        <f>+W37+AN!X37</f>
        <v>95</v>
      </c>
      <c r="Y37" s="98">
        <f>+X37+AN!Y37</f>
        <v>113</v>
      </c>
      <c r="Z37" s="98">
        <f>+Y37+AN!Z37</f>
        <v>140</v>
      </c>
      <c r="AA37" s="98">
        <f>+Z37+AN!AA37</f>
        <v>155</v>
      </c>
      <c r="AB37" s="98">
        <f>+AA37+AN!AB37</f>
        <v>157</v>
      </c>
      <c r="AC37" s="98">
        <f>+AB37+AN!AC37</f>
        <v>160</v>
      </c>
      <c r="AD37" s="102">
        <f t="shared" si="35"/>
        <v>4</v>
      </c>
      <c r="AE37" s="103">
        <f t="shared" si="36"/>
        <v>157</v>
      </c>
      <c r="AG37" s="124">
        <f>+SUMIF($M$1:$AB$1,"REAL",M37:AB37)</f>
        <v>964</v>
      </c>
      <c r="AJ37" s="34"/>
      <c r="AK37" s="34"/>
      <c r="AL37" s="34"/>
      <c r="AM37" s="34"/>
      <c r="AN37" s="34"/>
      <c r="AO37" s="34"/>
      <c r="AP37" s="34"/>
      <c r="AQ37" s="34"/>
      <c r="AR37" s="21">
        <v>0</v>
      </c>
      <c r="AS37" s="21">
        <v>0</v>
      </c>
      <c r="AT37" s="21">
        <v>0</v>
      </c>
      <c r="AU37" s="21">
        <v>0</v>
      </c>
      <c r="AV37" s="21">
        <v>450</v>
      </c>
      <c r="AW37" s="21">
        <v>1170</v>
      </c>
      <c r="AX37" s="21">
        <v>1980</v>
      </c>
      <c r="AY37" s="21">
        <v>2790</v>
      </c>
      <c r="AZ37" s="21">
        <v>3510</v>
      </c>
      <c r="BA37" s="21">
        <v>4230</v>
      </c>
      <c r="BB37" s="21">
        <v>4410</v>
      </c>
      <c r="BC37" s="21">
        <v>4500</v>
      </c>
      <c r="BD37" s="21">
        <v>5220</v>
      </c>
      <c r="BE37" s="21">
        <v>5940</v>
      </c>
      <c r="BF37" s="21">
        <v>6840</v>
      </c>
      <c r="BG37" s="21">
        <v>7470</v>
      </c>
      <c r="BH37" s="45">
        <v>0</v>
      </c>
      <c r="BI37" s="46">
        <v>7470</v>
      </c>
      <c r="BL37" s="181" t="s">
        <v>119</v>
      </c>
      <c r="BM37" s="181" t="s">
        <v>54</v>
      </c>
      <c r="BN37" s="181" t="s">
        <v>88</v>
      </c>
      <c r="BO37" s="181" t="s">
        <v>126</v>
      </c>
      <c r="BP37" s="181" t="s">
        <v>129</v>
      </c>
      <c r="BQ37" s="181" t="s">
        <v>132</v>
      </c>
      <c r="BR37" s="183">
        <f t="shared" si="0"/>
        <v>0</v>
      </c>
      <c r="BS37" s="183">
        <f t="shared" si="1"/>
        <v>0</v>
      </c>
      <c r="BT37" s="183">
        <f t="shared" si="2"/>
        <v>0</v>
      </c>
      <c r="BU37" s="183">
        <f t="shared" si="3"/>
        <v>4</v>
      </c>
      <c r="BV37" s="183">
        <f t="shared" si="4"/>
        <v>4</v>
      </c>
      <c r="BW37" s="183">
        <f t="shared" si="5"/>
        <v>9</v>
      </c>
      <c r="BX37" s="183">
        <f t="shared" si="6"/>
        <v>34</v>
      </c>
      <c r="BY37" s="183">
        <f t="shared" si="7"/>
        <v>45</v>
      </c>
      <c r="BZ37" s="183">
        <f t="shared" si="8"/>
        <v>46</v>
      </c>
      <c r="CA37" s="183">
        <f t="shared" si="9"/>
        <v>71</v>
      </c>
      <c r="CB37" s="183">
        <f t="shared" si="10"/>
        <v>91</v>
      </c>
      <c r="CC37" s="183">
        <f t="shared" si="11"/>
        <v>95</v>
      </c>
      <c r="CD37" s="183">
        <f t="shared" si="12"/>
        <v>113</v>
      </c>
      <c r="CE37" s="183">
        <f t="shared" si="13"/>
        <v>140</v>
      </c>
      <c r="CF37" s="183">
        <f t="shared" si="14"/>
        <v>155</v>
      </c>
      <c r="CG37" s="183">
        <f t="shared" si="15"/>
        <v>157</v>
      </c>
    </row>
    <row r="38" spans="1:85" s="2" customFormat="1" ht="15" customHeight="1">
      <c r="A38" s="221"/>
      <c r="B38" s="224"/>
      <c r="C38" s="225"/>
      <c r="D38" s="13" t="s">
        <v>90</v>
      </c>
      <c r="E38" s="36"/>
      <c r="F38" s="36"/>
      <c r="G38" s="36"/>
      <c r="H38" s="36"/>
      <c r="I38" s="36"/>
      <c r="J38" s="36"/>
      <c r="K38" s="36"/>
      <c r="L38" s="36"/>
      <c r="M38" s="36" t="str">
        <f t="shared" ref="M38:AE38" si="37">+IFERROR(M37/M36,"")</f>
        <v/>
      </c>
      <c r="N38" s="36" t="str">
        <f t="shared" si="37"/>
        <v/>
      </c>
      <c r="O38" s="36" t="str">
        <f t="shared" si="37"/>
        <v/>
      </c>
      <c r="P38" s="36">
        <f t="shared" si="37"/>
        <v>1</v>
      </c>
      <c r="Q38" s="36">
        <f t="shared" si="37"/>
        <v>1</v>
      </c>
      <c r="R38" s="36">
        <f t="shared" si="37"/>
        <v>1</v>
      </c>
      <c r="S38" s="36">
        <f t="shared" si="37"/>
        <v>2.4285714285714284</v>
      </c>
      <c r="T38" s="36">
        <f t="shared" si="37"/>
        <v>2.25</v>
      </c>
      <c r="U38" s="36">
        <f t="shared" si="37"/>
        <v>2.1904761904761907</v>
      </c>
      <c r="V38" s="36">
        <f t="shared" si="37"/>
        <v>2.21875</v>
      </c>
      <c r="W38" s="36">
        <f t="shared" si="37"/>
        <v>1.8571428571428572</v>
      </c>
      <c r="X38" s="36">
        <f t="shared" si="37"/>
        <v>1.7592592592592593</v>
      </c>
      <c r="Y38" s="36">
        <f t="shared" si="37"/>
        <v>1.765625</v>
      </c>
      <c r="Z38" s="36">
        <f t="shared" si="37"/>
        <v>1.75</v>
      </c>
      <c r="AA38" s="36">
        <f t="shared" si="37"/>
        <v>1.7415730337078652</v>
      </c>
      <c r="AB38" s="36">
        <f t="shared" si="37"/>
        <v>1.7252747252747254</v>
      </c>
      <c r="AC38" s="36">
        <f t="shared" ref="AC38" si="38">+IFERROR(AC37/AC36,"")</f>
        <v>1.7777777777777777</v>
      </c>
      <c r="AD38" s="49">
        <f t="shared" si="37"/>
        <v>1</v>
      </c>
      <c r="AE38" s="50">
        <f t="shared" si="37"/>
        <v>1.7252747252747254</v>
      </c>
      <c r="AF38"/>
      <c r="AG38" s="1"/>
      <c r="AH38"/>
      <c r="AI38"/>
      <c r="AJ38" s="36"/>
      <c r="AK38" s="36"/>
      <c r="AL38" s="36"/>
      <c r="AM38" s="36"/>
      <c r="AN38" s="36"/>
      <c r="AO38" s="36"/>
      <c r="AP38" s="36"/>
      <c r="AQ38" s="36"/>
      <c r="AR38" s="23" t="s">
        <v>0</v>
      </c>
      <c r="AS38" s="23" t="s">
        <v>0</v>
      </c>
      <c r="AT38" s="23" t="s">
        <v>0</v>
      </c>
      <c r="AU38" s="23" t="s">
        <v>0</v>
      </c>
      <c r="AV38" s="23">
        <v>100</v>
      </c>
      <c r="AW38" s="23">
        <v>100</v>
      </c>
      <c r="AX38" s="23">
        <v>100.00000000000001</v>
      </c>
      <c r="AY38" s="23">
        <v>100</v>
      </c>
      <c r="AZ38" s="23">
        <v>100</v>
      </c>
      <c r="BA38" s="23">
        <v>99.999999999999986</v>
      </c>
      <c r="BB38" s="23">
        <v>100</v>
      </c>
      <c r="BC38" s="23">
        <v>100</v>
      </c>
      <c r="BD38" s="23">
        <v>100</v>
      </c>
      <c r="BE38" s="23">
        <v>99.999999999999986</v>
      </c>
      <c r="BF38" s="23">
        <v>99.999999999999986</v>
      </c>
      <c r="BG38" s="23">
        <v>100</v>
      </c>
      <c r="BH38" s="49" t="s">
        <v>0</v>
      </c>
      <c r="BI38" s="50">
        <v>100</v>
      </c>
      <c r="BL38" s="181" t="s">
        <v>119</v>
      </c>
      <c r="BM38" s="182" t="s">
        <v>50</v>
      </c>
      <c r="BN38" s="181" t="s">
        <v>90</v>
      </c>
      <c r="BO38" s="182" t="s">
        <v>121</v>
      </c>
      <c r="BP38" s="181" t="s">
        <v>129</v>
      </c>
      <c r="BQ38" s="181" t="s">
        <v>132</v>
      </c>
      <c r="BR38" s="183" t="str">
        <f t="shared" si="0"/>
        <v/>
      </c>
      <c r="BS38" s="183" t="str">
        <f t="shared" si="1"/>
        <v/>
      </c>
      <c r="BT38" s="183" t="str">
        <f t="shared" si="2"/>
        <v/>
      </c>
      <c r="BU38" s="183">
        <f t="shared" si="3"/>
        <v>1</v>
      </c>
      <c r="BV38" s="183">
        <f t="shared" si="4"/>
        <v>1</v>
      </c>
      <c r="BW38" s="183">
        <f t="shared" si="5"/>
        <v>1</v>
      </c>
      <c r="BX38" s="183">
        <f t="shared" si="6"/>
        <v>2.4285714285714284</v>
      </c>
      <c r="BY38" s="183">
        <f t="shared" si="7"/>
        <v>2.25</v>
      </c>
      <c r="BZ38" s="183">
        <f t="shared" si="8"/>
        <v>2.1904761904761907</v>
      </c>
      <c r="CA38" s="183">
        <f t="shared" si="9"/>
        <v>2.21875</v>
      </c>
      <c r="CB38" s="183">
        <f t="shared" si="10"/>
        <v>1.8571428571428572</v>
      </c>
      <c r="CC38" s="183">
        <f t="shared" si="11"/>
        <v>1.7592592592592593</v>
      </c>
      <c r="CD38" s="183">
        <f t="shared" si="12"/>
        <v>1.765625</v>
      </c>
      <c r="CE38" s="183">
        <f t="shared" si="13"/>
        <v>1.75</v>
      </c>
      <c r="CF38" s="183">
        <f t="shared" si="14"/>
        <v>1.7415730337078652</v>
      </c>
      <c r="CG38" s="183">
        <f t="shared" si="15"/>
        <v>1.7252747252747254</v>
      </c>
    </row>
    <row r="39" spans="1:85" ht="15" customHeight="1">
      <c r="A39" s="221"/>
      <c r="B39" s="226" t="s">
        <v>36</v>
      </c>
      <c r="C39" s="225" t="s">
        <v>50</v>
      </c>
      <c r="D39" s="10" t="s">
        <v>40</v>
      </c>
      <c r="E39" s="19"/>
      <c r="F39" s="19"/>
      <c r="G39" s="19"/>
      <c r="H39" s="19"/>
      <c r="I39" s="19"/>
      <c r="J39" s="19"/>
      <c r="K39" s="19"/>
      <c r="L39" s="19"/>
      <c r="M39" s="97">
        <f>+L39+AN!M39</f>
        <v>0</v>
      </c>
      <c r="N39" s="97">
        <f>+M39+AN!N39</f>
        <v>-3</v>
      </c>
      <c r="O39" s="97">
        <f>+N39+AN!O39</f>
        <v>1</v>
      </c>
      <c r="P39" s="97">
        <f>+O39+AN!P39</f>
        <v>5</v>
      </c>
      <c r="Q39" s="97">
        <f>+P39+AN!Q39</f>
        <v>10</v>
      </c>
      <c r="R39" s="97">
        <f>+Q39+AN!R39</f>
        <v>16</v>
      </c>
      <c r="S39" s="97">
        <f>+R39+AN!S39</f>
        <v>21</v>
      </c>
      <c r="T39" s="97">
        <f>+S39+AN!T39</f>
        <v>25</v>
      </c>
      <c r="U39" s="97">
        <f>+T39+AN!U39</f>
        <v>35</v>
      </c>
      <c r="V39" s="97">
        <f>+U39+AN!V39</f>
        <v>52</v>
      </c>
      <c r="W39" s="97">
        <f>+V39+AN!W39</f>
        <v>66</v>
      </c>
      <c r="X39" s="97">
        <f>+W39+AN!X39</f>
        <v>68</v>
      </c>
      <c r="Y39" s="97">
        <f>+X39+AN!Y39</f>
        <v>88</v>
      </c>
      <c r="Z39" s="97">
        <f>+Y39+AN!Z39</f>
        <v>109</v>
      </c>
      <c r="AA39" s="97">
        <f>+Z39+AN!AA39</f>
        <v>133</v>
      </c>
      <c r="AB39" s="97">
        <f>+AA39+AN!AB39</f>
        <v>159</v>
      </c>
      <c r="AC39" s="97">
        <f>+AB39+AN!AC39</f>
        <v>183</v>
      </c>
      <c r="AD39" s="100">
        <f t="shared" ref="AD39:AD42" si="39">+P39</f>
        <v>5</v>
      </c>
      <c r="AE39" s="101">
        <f t="shared" ref="AE39:AE42" si="40">+AB39</f>
        <v>159</v>
      </c>
      <c r="AG39" s="124">
        <f>+SUMIF($M$1:$AB$1,"REAL",M39:AB39)</f>
        <v>785</v>
      </c>
      <c r="AJ39" s="19"/>
      <c r="AK39" s="19"/>
      <c r="AL39" s="19"/>
      <c r="AM39" s="19"/>
      <c r="AN39" s="19"/>
      <c r="AO39" s="19"/>
      <c r="AP39" s="19"/>
      <c r="AQ39" s="19"/>
      <c r="AR39" s="20">
        <v>0</v>
      </c>
      <c r="AS39" s="20">
        <v>0</v>
      </c>
      <c r="AT39" s="20">
        <v>45</v>
      </c>
      <c r="AU39" s="20">
        <v>63</v>
      </c>
      <c r="AV39" s="20">
        <v>75.599999999999994</v>
      </c>
      <c r="AW39" s="20">
        <v>91.8</v>
      </c>
      <c r="AX39" s="20">
        <v>116.9</v>
      </c>
      <c r="AY39" s="20">
        <v>148.30000000000001</v>
      </c>
      <c r="AZ39" s="20">
        <v>179.70000000000002</v>
      </c>
      <c r="BA39" s="20">
        <v>210.10000000000002</v>
      </c>
      <c r="BB39" s="20">
        <v>240.50000000000003</v>
      </c>
      <c r="BC39" s="20">
        <v>254.70000000000002</v>
      </c>
      <c r="BD39" s="20">
        <v>283.10000000000002</v>
      </c>
      <c r="BE39" s="20">
        <v>317.8</v>
      </c>
      <c r="BF39" s="20">
        <v>352.5</v>
      </c>
      <c r="BG39" s="20">
        <v>379.9</v>
      </c>
      <c r="BH39" s="44">
        <v>63</v>
      </c>
      <c r="BI39" s="59">
        <v>379.9</v>
      </c>
      <c r="BL39" s="181" t="s">
        <v>119</v>
      </c>
      <c r="BM39" s="182" t="s">
        <v>50</v>
      </c>
      <c r="BN39" s="181" t="s">
        <v>40</v>
      </c>
      <c r="BO39" s="181" t="s">
        <v>126</v>
      </c>
      <c r="BP39" s="181" t="s">
        <v>129</v>
      </c>
      <c r="BQ39" s="181" t="s">
        <v>132</v>
      </c>
      <c r="BR39" s="183">
        <f t="shared" si="0"/>
        <v>0</v>
      </c>
      <c r="BS39" s="183">
        <f t="shared" si="1"/>
        <v>-3</v>
      </c>
      <c r="BT39" s="183">
        <f t="shared" si="2"/>
        <v>1</v>
      </c>
      <c r="BU39" s="183">
        <f t="shared" si="3"/>
        <v>5</v>
      </c>
      <c r="BV39" s="183">
        <f t="shared" si="4"/>
        <v>10</v>
      </c>
      <c r="BW39" s="183">
        <f t="shared" si="5"/>
        <v>16</v>
      </c>
      <c r="BX39" s="183">
        <f t="shared" si="6"/>
        <v>21</v>
      </c>
      <c r="BY39" s="183">
        <f t="shared" si="7"/>
        <v>25</v>
      </c>
      <c r="BZ39" s="183">
        <f t="shared" si="8"/>
        <v>35</v>
      </c>
      <c r="CA39" s="183">
        <f t="shared" si="9"/>
        <v>52</v>
      </c>
      <c r="CB39" s="183">
        <f t="shared" si="10"/>
        <v>66</v>
      </c>
      <c r="CC39" s="183">
        <f t="shared" si="11"/>
        <v>68</v>
      </c>
      <c r="CD39" s="183">
        <f t="shared" si="12"/>
        <v>88</v>
      </c>
      <c r="CE39" s="183">
        <f t="shared" si="13"/>
        <v>109</v>
      </c>
      <c r="CF39" s="183">
        <f t="shared" si="14"/>
        <v>133</v>
      </c>
      <c r="CG39" s="183">
        <f t="shared" si="15"/>
        <v>159</v>
      </c>
    </row>
    <row r="40" spans="1:85">
      <c r="A40" s="221"/>
      <c r="B40" s="226"/>
      <c r="C40" s="225"/>
      <c r="D40" s="11" t="s">
        <v>88</v>
      </c>
      <c r="E40" s="34"/>
      <c r="F40" s="34"/>
      <c r="G40" s="34"/>
      <c r="H40" s="34"/>
      <c r="I40" s="34"/>
      <c r="J40" s="34"/>
      <c r="K40" s="34"/>
      <c r="L40" s="34"/>
      <c r="M40" s="98">
        <f>+L40+AN!M40</f>
        <v>0</v>
      </c>
      <c r="N40" s="98">
        <f>+M40+AN!N40</f>
        <v>0</v>
      </c>
      <c r="O40" s="98">
        <f>+N40+AN!O40</f>
        <v>13</v>
      </c>
      <c r="P40" s="98">
        <f>+O40+AN!P40</f>
        <v>26</v>
      </c>
      <c r="Q40" s="98">
        <f>+P40+AN!Q40</f>
        <v>43</v>
      </c>
      <c r="R40" s="98">
        <f>+Q40+AN!R40</f>
        <v>63</v>
      </c>
      <c r="S40" s="98">
        <f>+R40+AN!S40</f>
        <v>68</v>
      </c>
      <c r="T40" s="98">
        <f>+S40+AN!T40</f>
        <v>83</v>
      </c>
      <c r="U40" s="98">
        <f>+T40+AN!U40</f>
        <v>102</v>
      </c>
      <c r="V40" s="98">
        <f>+U40+AN!V40</f>
        <v>161</v>
      </c>
      <c r="W40" s="98">
        <f>+V40+AN!W40</f>
        <v>208</v>
      </c>
      <c r="X40" s="98">
        <f>+W40+AN!X40</f>
        <v>210</v>
      </c>
      <c r="Y40" s="98">
        <f>+X40+AN!Y40</f>
        <v>250</v>
      </c>
      <c r="Z40" s="98">
        <f>+Y40+AN!Z40</f>
        <v>332</v>
      </c>
      <c r="AA40" s="98">
        <f>+Z40+AN!AA40</f>
        <v>401</v>
      </c>
      <c r="AB40" s="98">
        <f>+AA40+AN!AB40</f>
        <v>507</v>
      </c>
      <c r="AC40" s="98">
        <f>+AB40+AN!AC40</f>
        <v>563</v>
      </c>
      <c r="AD40" s="102">
        <f t="shared" si="39"/>
        <v>26</v>
      </c>
      <c r="AE40" s="103">
        <f t="shared" si="40"/>
        <v>507</v>
      </c>
      <c r="AG40" s="124">
        <f>+SUMIF($M$1:$AB$1,"REAL",M40:AB40)</f>
        <v>2467</v>
      </c>
      <c r="AJ40" s="34"/>
      <c r="AK40" s="34"/>
      <c r="AL40" s="34"/>
      <c r="AM40" s="34"/>
      <c r="AN40" s="34"/>
      <c r="AO40" s="34"/>
      <c r="AP40" s="34"/>
      <c r="AQ40" s="34"/>
      <c r="AR40" s="21">
        <v>0</v>
      </c>
      <c r="AS40" s="21">
        <v>0</v>
      </c>
      <c r="AT40" s="21">
        <v>1346</v>
      </c>
      <c r="AU40" s="21">
        <v>1880</v>
      </c>
      <c r="AV40" s="21">
        <v>3133</v>
      </c>
      <c r="AW40" s="21">
        <v>4745</v>
      </c>
      <c r="AX40" s="21">
        <v>7334</v>
      </c>
      <c r="AY40" s="21">
        <v>10545</v>
      </c>
      <c r="AZ40" s="21">
        <v>13748</v>
      </c>
      <c r="BA40" s="21">
        <v>16943</v>
      </c>
      <c r="BB40" s="21">
        <v>20130</v>
      </c>
      <c r="BC40" s="21">
        <v>21691</v>
      </c>
      <c r="BD40" s="21">
        <v>24834</v>
      </c>
      <c r="BE40" s="21">
        <v>28593</v>
      </c>
      <c r="BF40" s="21">
        <v>32338</v>
      </c>
      <c r="BG40" s="21">
        <v>35439</v>
      </c>
      <c r="BH40" s="45">
        <v>1880</v>
      </c>
      <c r="BI40" s="46">
        <v>35439</v>
      </c>
      <c r="BL40" s="181" t="s">
        <v>119</v>
      </c>
      <c r="BM40" s="182" t="s">
        <v>50</v>
      </c>
      <c r="BN40" s="181" t="s">
        <v>88</v>
      </c>
      <c r="BO40" s="181" t="s">
        <v>126</v>
      </c>
      <c r="BP40" s="181" t="s">
        <v>129</v>
      </c>
      <c r="BQ40" s="181" t="s">
        <v>132</v>
      </c>
      <c r="BR40" s="183">
        <f t="shared" si="0"/>
        <v>0</v>
      </c>
      <c r="BS40" s="183">
        <f t="shared" si="1"/>
        <v>0</v>
      </c>
      <c r="BT40" s="183">
        <f t="shared" si="2"/>
        <v>13</v>
      </c>
      <c r="BU40" s="183">
        <f t="shared" si="3"/>
        <v>26</v>
      </c>
      <c r="BV40" s="183">
        <f t="shared" si="4"/>
        <v>43</v>
      </c>
      <c r="BW40" s="183">
        <f t="shared" si="5"/>
        <v>63</v>
      </c>
      <c r="BX40" s="183">
        <f t="shared" si="6"/>
        <v>68</v>
      </c>
      <c r="BY40" s="183">
        <f t="shared" si="7"/>
        <v>83</v>
      </c>
      <c r="BZ40" s="183">
        <f t="shared" si="8"/>
        <v>102</v>
      </c>
      <c r="CA40" s="183">
        <f t="shared" si="9"/>
        <v>161</v>
      </c>
      <c r="CB40" s="183">
        <f t="shared" si="10"/>
        <v>208</v>
      </c>
      <c r="CC40" s="183">
        <f t="shared" si="11"/>
        <v>210</v>
      </c>
      <c r="CD40" s="183">
        <f t="shared" si="12"/>
        <v>250</v>
      </c>
      <c r="CE40" s="183">
        <f t="shared" si="13"/>
        <v>332</v>
      </c>
      <c r="CF40" s="183">
        <f t="shared" si="14"/>
        <v>401</v>
      </c>
      <c r="CG40" s="183">
        <f t="shared" si="15"/>
        <v>507</v>
      </c>
    </row>
    <row r="41" spans="1:85" ht="15" customHeight="1" outlineLevel="1">
      <c r="A41" s="221"/>
      <c r="B41" s="226"/>
      <c r="C41" s="225"/>
      <c r="D41" s="12" t="s">
        <v>1</v>
      </c>
      <c r="E41" s="35"/>
      <c r="F41" s="35"/>
      <c r="G41" s="35"/>
      <c r="H41" s="35"/>
      <c r="I41" s="35"/>
      <c r="J41" s="35"/>
      <c r="K41" s="35"/>
      <c r="L41" s="35"/>
      <c r="M41" s="99">
        <f>+L41+AN!M41</f>
        <v>0</v>
      </c>
      <c r="N41" s="99">
        <f>+M41+AN!N41</f>
        <v>0</v>
      </c>
      <c r="O41" s="99">
        <f>+N41+AN!O41</f>
        <v>13</v>
      </c>
      <c r="P41" s="99">
        <f>+O41+AN!P41</f>
        <v>26</v>
      </c>
      <c r="Q41" s="99">
        <f>+P41+AN!Q41</f>
        <v>43</v>
      </c>
      <c r="R41" s="99">
        <f>+Q41+AN!R41</f>
        <v>63</v>
      </c>
      <c r="S41" s="99">
        <f>+R41+AN!S41</f>
        <v>68</v>
      </c>
      <c r="T41" s="99">
        <f>+S41+AN!T41</f>
        <v>83</v>
      </c>
      <c r="U41" s="99">
        <f>+T41+AN!U41</f>
        <v>102</v>
      </c>
      <c r="V41" s="99">
        <f>+U41+AN!V41</f>
        <v>161</v>
      </c>
      <c r="W41" s="99">
        <f>+V41+AN!W41</f>
        <v>208</v>
      </c>
      <c r="X41" s="99">
        <f>+W41+AN!X41</f>
        <v>210</v>
      </c>
      <c r="Y41" s="99">
        <f>+X41+AN!Y41</f>
        <v>250</v>
      </c>
      <c r="Z41" s="99">
        <f>+Y41+AN!Z41</f>
        <v>332</v>
      </c>
      <c r="AA41" s="99">
        <f>+Z41+AN!AA41</f>
        <v>401</v>
      </c>
      <c r="AB41" s="99">
        <f>+AA41+AN!AB41</f>
        <v>507</v>
      </c>
      <c r="AC41" s="99">
        <f>+AB41+AN!AC41</f>
        <v>563</v>
      </c>
      <c r="AD41" s="104">
        <f t="shared" si="39"/>
        <v>26</v>
      </c>
      <c r="AE41" s="105">
        <f t="shared" si="40"/>
        <v>507</v>
      </c>
      <c r="AJ41" s="35"/>
      <c r="AK41" s="35"/>
      <c r="AL41" s="35"/>
      <c r="AM41" s="35"/>
      <c r="AN41" s="35"/>
      <c r="AO41" s="35"/>
      <c r="AP41" s="35"/>
      <c r="AQ41" s="35"/>
      <c r="AR41" s="22">
        <v>0</v>
      </c>
      <c r="AS41" s="22">
        <v>0</v>
      </c>
      <c r="AT41" s="22">
        <v>700</v>
      </c>
      <c r="AU41" s="22">
        <v>977.8</v>
      </c>
      <c r="AV41" s="22">
        <v>1630</v>
      </c>
      <c r="AW41" s="22">
        <v>2468.4</v>
      </c>
      <c r="AX41" s="22">
        <v>3814.6000000000004</v>
      </c>
      <c r="AY41" s="22">
        <v>5484.4000000000005</v>
      </c>
      <c r="AZ41" s="22">
        <v>7150.2000000000007</v>
      </c>
      <c r="BA41" s="22">
        <v>8812</v>
      </c>
      <c r="BB41" s="22">
        <v>10469.799999999999</v>
      </c>
      <c r="BC41" s="22">
        <v>11282.199999999999</v>
      </c>
      <c r="BD41" s="22">
        <v>12916.999999999998</v>
      </c>
      <c r="BE41" s="22">
        <v>14873.399999999998</v>
      </c>
      <c r="BF41" s="22">
        <v>16821.8</v>
      </c>
      <c r="BG41" s="22">
        <v>18435.599999999999</v>
      </c>
      <c r="BH41" s="47">
        <v>977.8</v>
      </c>
      <c r="BI41" s="48">
        <v>18435.599999999999</v>
      </c>
      <c r="BL41" s="181" t="s">
        <v>119</v>
      </c>
      <c r="BM41" s="182" t="s">
        <v>50</v>
      </c>
      <c r="BN41" s="181" t="s">
        <v>88</v>
      </c>
      <c r="BO41" s="12" t="s">
        <v>1</v>
      </c>
      <c r="BP41" s="181" t="s">
        <v>129</v>
      </c>
      <c r="BQ41" s="181" t="s">
        <v>132</v>
      </c>
      <c r="BR41" s="183">
        <f t="shared" si="0"/>
        <v>0</v>
      </c>
      <c r="BS41" s="183">
        <f t="shared" si="1"/>
        <v>0</v>
      </c>
      <c r="BT41" s="183">
        <f t="shared" si="2"/>
        <v>13</v>
      </c>
      <c r="BU41" s="183">
        <f t="shared" si="3"/>
        <v>26</v>
      </c>
      <c r="BV41" s="183">
        <f t="shared" si="4"/>
        <v>43</v>
      </c>
      <c r="BW41" s="183">
        <f t="shared" si="5"/>
        <v>63</v>
      </c>
      <c r="BX41" s="183">
        <f t="shared" si="6"/>
        <v>68</v>
      </c>
      <c r="BY41" s="183">
        <f t="shared" si="7"/>
        <v>83</v>
      </c>
      <c r="BZ41" s="183">
        <f t="shared" si="8"/>
        <v>102</v>
      </c>
      <c r="CA41" s="183">
        <f t="shared" si="9"/>
        <v>161</v>
      </c>
      <c r="CB41" s="183">
        <f t="shared" si="10"/>
        <v>208</v>
      </c>
      <c r="CC41" s="183">
        <f t="shared" si="11"/>
        <v>210</v>
      </c>
      <c r="CD41" s="183">
        <f t="shared" si="12"/>
        <v>250</v>
      </c>
      <c r="CE41" s="183">
        <f t="shared" si="13"/>
        <v>332</v>
      </c>
      <c r="CF41" s="183">
        <f t="shared" si="14"/>
        <v>401</v>
      </c>
      <c r="CG41" s="183">
        <f t="shared" si="15"/>
        <v>507</v>
      </c>
    </row>
    <row r="42" spans="1:85" ht="15" customHeight="1" outlineLevel="1">
      <c r="A42" s="221"/>
      <c r="B42" s="226"/>
      <c r="C42" s="225"/>
      <c r="D42" s="12" t="s">
        <v>2</v>
      </c>
      <c r="E42" s="35"/>
      <c r="F42" s="35"/>
      <c r="G42" s="35"/>
      <c r="H42" s="35"/>
      <c r="I42" s="35"/>
      <c r="J42" s="35"/>
      <c r="K42" s="35"/>
      <c r="L42" s="35"/>
      <c r="M42" s="99">
        <f>+L42+AN!M42</f>
        <v>0</v>
      </c>
      <c r="N42" s="99">
        <f>+M42+AN!N42</f>
        <v>0</v>
      </c>
      <c r="O42" s="99">
        <f>+N42+AN!O42</f>
        <v>0</v>
      </c>
      <c r="P42" s="99">
        <f>+O42+AN!P42</f>
        <v>0</v>
      </c>
      <c r="Q42" s="99">
        <f>+P42+AN!Q42</f>
        <v>0</v>
      </c>
      <c r="R42" s="99">
        <f>+Q42+AN!R42</f>
        <v>0</v>
      </c>
      <c r="S42" s="99">
        <f>+R42+AN!S42</f>
        <v>0</v>
      </c>
      <c r="T42" s="99">
        <f>+S42+AN!T42</f>
        <v>0</v>
      </c>
      <c r="U42" s="99">
        <f>+T42+AN!U42</f>
        <v>0</v>
      </c>
      <c r="V42" s="99">
        <f>+U42+AN!V42</f>
        <v>0</v>
      </c>
      <c r="W42" s="99">
        <f>+V42+AN!W42</f>
        <v>0</v>
      </c>
      <c r="X42" s="99">
        <f>+W42+AN!X42</f>
        <v>0</v>
      </c>
      <c r="Y42" s="99">
        <f>+X42+AN!Y42</f>
        <v>0</v>
      </c>
      <c r="Z42" s="99">
        <f>+Y42+AN!Z42</f>
        <v>0</v>
      </c>
      <c r="AA42" s="99">
        <f>+Z42+AN!AA42</f>
        <v>0</v>
      </c>
      <c r="AB42" s="99">
        <f>+AA42+AN!AB42</f>
        <v>0</v>
      </c>
      <c r="AC42" s="99">
        <f>+AB42+AN!AC42</f>
        <v>0</v>
      </c>
      <c r="AD42" s="104">
        <f t="shared" si="39"/>
        <v>0</v>
      </c>
      <c r="AE42" s="105">
        <f t="shared" si="40"/>
        <v>0</v>
      </c>
      <c r="AJ42" s="35"/>
      <c r="AK42" s="35"/>
      <c r="AL42" s="35"/>
      <c r="AM42" s="35"/>
      <c r="AN42" s="35"/>
      <c r="AO42" s="35"/>
      <c r="AP42" s="35"/>
      <c r="AQ42" s="35"/>
      <c r="AR42" s="22">
        <v>0</v>
      </c>
      <c r="AS42" s="22">
        <v>0</v>
      </c>
      <c r="AT42" s="22">
        <v>40.5</v>
      </c>
      <c r="AU42" s="22">
        <v>56.7</v>
      </c>
      <c r="AV42" s="22">
        <v>94.5</v>
      </c>
      <c r="AW42" s="22">
        <v>143.1</v>
      </c>
      <c r="AX42" s="22">
        <v>220.39999999999998</v>
      </c>
      <c r="AY42" s="22">
        <v>316.59999999999997</v>
      </c>
      <c r="AZ42" s="22">
        <v>412.79999999999995</v>
      </c>
      <c r="BA42" s="22">
        <v>507.99999999999994</v>
      </c>
      <c r="BB42" s="22">
        <v>603.19999999999993</v>
      </c>
      <c r="BC42" s="22">
        <v>649.79999999999995</v>
      </c>
      <c r="BD42" s="22">
        <v>743</v>
      </c>
      <c r="BE42" s="22">
        <v>855.1</v>
      </c>
      <c r="BF42" s="22">
        <v>966.2</v>
      </c>
      <c r="BG42" s="22">
        <v>1057.4000000000001</v>
      </c>
      <c r="BH42" s="47">
        <v>56.7</v>
      </c>
      <c r="BI42" s="48">
        <v>1057.4000000000001</v>
      </c>
      <c r="BL42" s="181" t="s">
        <v>119</v>
      </c>
      <c r="BM42" s="182" t="s">
        <v>50</v>
      </c>
      <c r="BN42" s="181" t="s">
        <v>88</v>
      </c>
      <c r="BO42" s="12" t="s">
        <v>2</v>
      </c>
      <c r="BP42" s="181" t="s">
        <v>129</v>
      </c>
      <c r="BQ42" s="181" t="s">
        <v>132</v>
      </c>
      <c r="BR42" s="183">
        <f t="shared" si="0"/>
        <v>0</v>
      </c>
      <c r="BS42" s="183">
        <f t="shared" si="1"/>
        <v>0</v>
      </c>
      <c r="BT42" s="183">
        <f t="shared" si="2"/>
        <v>0</v>
      </c>
      <c r="BU42" s="183">
        <f t="shared" si="3"/>
        <v>0</v>
      </c>
      <c r="BV42" s="183">
        <f t="shared" si="4"/>
        <v>0</v>
      </c>
      <c r="BW42" s="183">
        <f t="shared" si="5"/>
        <v>0</v>
      </c>
      <c r="BX42" s="183">
        <f t="shared" si="6"/>
        <v>0</v>
      </c>
      <c r="BY42" s="183">
        <f t="shared" si="7"/>
        <v>0</v>
      </c>
      <c r="BZ42" s="183">
        <f t="shared" si="8"/>
        <v>0</v>
      </c>
      <c r="CA42" s="183">
        <f t="shared" si="9"/>
        <v>0</v>
      </c>
      <c r="CB42" s="183">
        <f t="shared" si="10"/>
        <v>0</v>
      </c>
      <c r="CC42" s="183">
        <f t="shared" si="11"/>
        <v>0</v>
      </c>
      <c r="CD42" s="183">
        <f t="shared" si="12"/>
        <v>0</v>
      </c>
      <c r="CE42" s="183">
        <f t="shared" si="13"/>
        <v>0</v>
      </c>
      <c r="CF42" s="183">
        <f t="shared" si="14"/>
        <v>0</v>
      </c>
      <c r="CG42" s="183">
        <f t="shared" si="15"/>
        <v>0</v>
      </c>
    </row>
    <row r="43" spans="1:85" ht="15" customHeight="1" outlineLevel="1">
      <c r="A43" s="221"/>
      <c r="B43" s="226"/>
      <c r="C43" s="225"/>
      <c r="D43" s="14" t="s">
        <v>83</v>
      </c>
      <c r="E43" s="37"/>
      <c r="F43" s="37"/>
      <c r="G43" s="37"/>
      <c r="H43" s="37"/>
      <c r="I43" s="37"/>
      <c r="J43" s="37"/>
      <c r="K43" s="37"/>
      <c r="L43" s="37"/>
      <c r="M43" s="106">
        <f>+L43+AN!M43</f>
        <v>0</v>
      </c>
      <c r="N43" s="106">
        <f>+M43+AN!N43</f>
        <v>0</v>
      </c>
      <c r="O43" s="106">
        <f>+N43+AN!O43</f>
        <v>0</v>
      </c>
      <c r="P43" s="106">
        <f>+O43+AN!P43</f>
        <v>0</v>
      </c>
      <c r="Q43" s="106">
        <f>+P43+AN!Q43</f>
        <v>0</v>
      </c>
      <c r="R43" s="106">
        <f>+Q43+AN!R43</f>
        <v>0</v>
      </c>
      <c r="S43" s="106">
        <f>+R43+AN!S43</f>
        <v>0</v>
      </c>
      <c r="T43" s="106">
        <f>+S43+AN!T43</f>
        <v>0</v>
      </c>
      <c r="U43" s="106">
        <f>+T43+AN!U43</f>
        <v>0</v>
      </c>
      <c r="V43" s="106">
        <f>+U43+AN!V43</f>
        <v>0</v>
      </c>
      <c r="W43" s="106">
        <f>+V43+AN!W43</f>
        <v>0</v>
      </c>
      <c r="X43" s="106">
        <f>+W43+AN!X43</f>
        <v>0</v>
      </c>
      <c r="Y43" s="106">
        <f>+X43+AN!Y43</f>
        <v>0</v>
      </c>
      <c r="Z43" s="106">
        <f>+Y43+AN!Z43</f>
        <v>0</v>
      </c>
      <c r="AA43" s="106">
        <f>+Z43+AN!AA43</f>
        <v>0</v>
      </c>
      <c r="AB43" s="106">
        <f>+AA43+AN!AB43</f>
        <v>0</v>
      </c>
      <c r="AC43" s="106">
        <f>+AB43+AN!AC43</f>
        <v>0</v>
      </c>
      <c r="AD43" s="107">
        <f t="shared" ref="AD43" si="41">+P43</f>
        <v>0</v>
      </c>
      <c r="AE43" s="108">
        <f t="shared" ref="AE43" si="42">+AB43</f>
        <v>0</v>
      </c>
      <c r="AJ43" s="37"/>
      <c r="AK43" s="37"/>
      <c r="AL43" s="37"/>
      <c r="AM43" s="37"/>
      <c r="AN43" s="37"/>
      <c r="AO43" s="37"/>
      <c r="AP43" s="37"/>
      <c r="AQ43" s="37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51"/>
      <c r="BI43" s="52"/>
      <c r="BL43" s="181" t="s">
        <v>119</v>
      </c>
      <c r="BM43" s="182" t="s">
        <v>50</v>
      </c>
      <c r="BN43" s="181" t="s">
        <v>88</v>
      </c>
      <c r="BO43" s="14" t="s">
        <v>83</v>
      </c>
      <c r="BP43" s="181" t="s">
        <v>129</v>
      </c>
      <c r="BQ43" s="181" t="s">
        <v>132</v>
      </c>
      <c r="BR43" s="183">
        <f t="shared" si="0"/>
        <v>0</v>
      </c>
      <c r="BS43" s="183">
        <f t="shared" si="1"/>
        <v>0</v>
      </c>
      <c r="BT43" s="183">
        <f t="shared" si="2"/>
        <v>0</v>
      </c>
      <c r="BU43" s="183">
        <f t="shared" si="3"/>
        <v>0</v>
      </c>
      <c r="BV43" s="183">
        <f t="shared" si="4"/>
        <v>0</v>
      </c>
      <c r="BW43" s="183">
        <f t="shared" si="5"/>
        <v>0</v>
      </c>
      <c r="BX43" s="183">
        <f t="shared" si="6"/>
        <v>0</v>
      </c>
      <c r="BY43" s="183">
        <f t="shared" si="7"/>
        <v>0</v>
      </c>
      <c r="BZ43" s="183">
        <f t="shared" si="8"/>
        <v>0</v>
      </c>
      <c r="CA43" s="183">
        <f t="shared" si="9"/>
        <v>0</v>
      </c>
      <c r="CB43" s="183">
        <f t="shared" si="10"/>
        <v>0</v>
      </c>
      <c r="CC43" s="183">
        <f t="shared" si="11"/>
        <v>0</v>
      </c>
      <c r="CD43" s="183">
        <f t="shared" si="12"/>
        <v>0</v>
      </c>
      <c r="CE43" s="183">
        <f t="shared" si="13"/>
        <v>0</v>
      </c>
      <c r="CF43" s="183">
        <f t="shared" si="14"/>
        <v>0</v>
      </c>
      <c r="CG43" s="183">
        <f t="shared" si="15"/>
        <v>0</v>
      </c>
    </row>
    <row r="44" spans="1:85" ht="15" customHeight="1" outlineLevel="1">
      <c r="A44" s="221"/>
      <c r="B44" s="226"/>
      <c r="C44" s="225"/>
      <c r="D44" s="14" t="s">
        <v>103</v>
      </c>
      <c r="E44" s="37"/>
      <c r="F44" s="37"/>
      <c r="G44" s="37"/>
      <c r="H44" s="37"/>
      <c r="I44" s="37"/>
      <c r="J44" s="37"/>
      <c r="K44" s="37"/>
      <c r="L44" s="37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7"/>
      <c r="AE44" s="108"/>
      <c r="AJ44" s="37"/>
      <c r="AK44" s="37"/>
      <c r="AL44" s="37"/>
      <c r="AM44" s="37"/>
      <c r="AN44" s="37"/>
      <c r="AO44" s="37"/>
      <c r="AP44" s="37"/>
      <c r="AQ44" s="37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51"/>
      <c r="BI44" s="52"/>
      <c r="BL44" s="181" t="s">
        <v>119</v>
      </c>
      <c r="BM44" s="182" t="s">
        <v>50</v>
      </c>
      <c r="BN44" s="181" t="s">
        <v>88</v>
      </c>
      <c r="BO44" s="14" t="s">
        <v>103</v>
      </c>
      <c r="BP44" s="181" t="s">
        <v>129</v>
      </c>
      <c r="BQ44" s="181" t="s">
        <v>132</v>
      </c>
      <c r="BR44" s="183">
        <f t="shared" si="0"/>
        <v>0</v>
      </c>
      <c r="BS44" s="183">
        <f t="shared" si="1"/>
        <v>0</v>
      </c>
      <c r="BT44" s="183">
        <f t="shared" si="2"/>
        <v>0</v>
      </c>
      <c r="BU44" s="183">
        <f t="shared" si="3"/>
        <v>0</v>
      </c>
      <c r="BV44" s="183">
        <f t="shared" si="4"/>
        <v>0</v>
      </c>
      <c r="BW44" s="183">
        <f t="shared" si="5"/>
        <v>0</v>
      </c>
      <c r="BX44" s="183">
        <f t="shared" si="6"/>
        <v>0</v>
      </c>
      <c r="BY44" s="183">
        <f t="shared" si="7"/>
        <v>0</v>
      </c>
      <c r="BZ44" s="183">
        <f t="shared" si="8"/>
        <v>0</v>
      </c>
      <c r="CA44" s="183">
        <f t="shared" si="9"/>
        <v>0</v>
      </c>
      <c r="CB44" s="183">
        <f t="shared" si="10"/>
        <v>0</v>
      </c>
      <c r="CC44" s="183">
        <f t="shared" si="11"/>
        <v>0</v>
      </c>
      <c r="CD44" s="183">
        <f t="shared" si="12"/>
        <v>0</v>
      </c>
      <c r="CE44" s="183">
        <f t="shared" si="13"/>
        <v>0</v>
      </c>
      <c r="CF44" s="183">
        <f t="shared" si="14"/>
        <v>0</v>
      </c>
      <c r="CG44" s="183">
        <f t="shared" si="15"/>
        <v>0</v>
      </c>
    </row>
    <row r="45" spans="1:85" ht="15" customHeight="1" outlineLevel="1">
      <c r="A45" s="221"/>
      <c r="B45" s="226"/>
      <c r="C45" s="225"/>
      <c r="D45" s="14" t="s">
        <v>104</v>
      </c>
      <c r="E45" s="37"/>
      <c r="F45" s="37"/>
      <c r="G45" s="37"/>
      <c r="H45" s="37"/>
      <c r="I45" s="37"/>
      <c r="J45" s="37"/>
      <c r="K45" s="37"/>
      <c r="L45" s="37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7"/>
      <c r="AE45" s="108"/>
      <c r="AJ45" s="37"/>
      <c r="AK45" s="37"/>
      <c r="AL45" s="37"/>
      <c r="AM45" s="37"/>
      <c r="AN45" s="37"/>
      <c r="AO45" s="37"/>
      <c r="AP45" s="37"/>
      <c r="AQ45" s="37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51"/>
      <c r="BI45" s="52"/>
      <c r="BL45" s="181" t="s">
        <v>119</v>
      </c>
      <c r="BM45" s="182" t="s">
        <v>50</v>
      </c>
      <c r="BN45" s="181" t="s">
        <v>88</v>
      </c>
      <c r="BO45" s="14" t="s">
        <v>104</v>
      </c>
      <c r="BP45" s="181" t="s">
        <v>129</v>
      </c>
      <c r="BQ45" s="181" t="s">
        <v>132</v>
      </c>
      <c r="BR45" s="183">
        <f t="shared" si="0"/>
        <v>0</v>
      </c>
      <c r="BS45" s="183">
        <f t="shared" si="1"/>
        <v>0</v>
      </c>
      <c r="BT45" s="183">
        <f t="shared" si="2"/>
        <v>0</v>
      </c>
      <c r="BU45" s="183">
        <f t="shared" si="3"/>
        <v>0</v>
      </c>
      <c r="BV45" s="183">
        <f t="shared" si="4"/>
        <v>0</v>
      </c>
      <c r="BW45" s="183">
        <f t="shared" si="5"/>
        <v>0</v>
      </c>
      <c r="BX45" s="183">
        <f t="shared" si="6"/>
        <v>0</v>
      </c>
      <c r="BY45" s="183">
        <f t="shared" si="7"/>
        <v>0</v>
      </c>
      <c r="BZ45" s="183">
        <f t="shared" si="8"/>
        <v>0</v>
      </c>
      <c r="CA45" s="183">
        <f t="shared" si="9"/>
        <v>0</v>
      </c>
      <c r="CB45" s="183">
        <f t="shared" si="10"/>
        <v>0</v>
      </c>
      <c r="CC45" s="183">
        <f t="shared" si="11"/>
        <v>0</v>
      </c>
      <c r="CD45" s="183">
        <f t="shared" si="12"/>
        <v>0</v>
      </c>
      <c r="CE45" s="183">
        <f t="shared" si="13"/>
        <v>0</v>
      </c>
      <c r="CF45" s="183">
        <f t="shared" si="14"/>
        <v>0</v>
      </c>
      <c r="CG45" s="183">
        <f t="shared" si="15"/>
        <v>0</v>
      </c>
    </row>
    <row r="46" spans="1:85" s="2" customFormat="1">
      <c r="A46" s="221"/>
      <c r="B46" s="226"/>
      <c r="C46" s="225"/>
      <c r="D46" s="13" t="s">
        <v>90</v>
      </c>
      <c r="E46" s="36"/>
      <c r="F46" s="36"/>
      <c r="G46" s="36"/>
      <c r="H46" s="36"/>
      <c r="I46" s="36"/>
      <c r="J46" s="36"/>
      <c r="K46" s="36"/>
      <c r="L46" s="36"/>
      <c r="M46" s="36" t="str">
        <f t="shared" ref="M46:AE46" si="43">+IFERROR(M40/M39,"")</f>
        <v/>
      </c>
      <c r="N46" s="36">
        <f t="shared" si="43"/>
        <v>0</v>
      </c>
      <c r="O46" s="36">
        <f t="shared" si="43"/>
        <v>13</v>
      </c>
      <c r="P46" s="36">
        <f t="shared" si="43"/>
        <v>5.2</v>
      </c>
      <c r="Q46" s="36">
        <f t="shared" si="43"/>
        <v>4.3</v>
      </c>
      <c r="R46" s="36">
        <f t="shared" si="43"/>
        <v>3.9375</v>
      </c>
      <c r="S46" s="36">
        <f t="shared" si="43"/>
        <v>3.2380952380952381</v>
      </c>
      <c r="T46" s="36">
        <f t="shared" si="43"/>
        <v>3.32</v>
      </c>
      <c r="U46" s="36">
        <f t="shared" si="43"/>
        <v>2.9142857142857141</v>
      </c>
      <c r="V46" s="36">
        <f t="shared" si="43"/>
        <v>3.0961538461538463</v>
      </c>
      <c r="W46" s="36">
        <f t="shared" si="43"/>
        <v>3.1515151515151514</v>
      </c>
      <c r="X46" s="36">
        <f t="shared" si="43"/>
        <v>3.0882352941176472</v>
      </c>
      <c r="Y46" s="36">
        <f t="shared" si="43"/>
        <v>2.8409090909090908</v>
      </c>
      <c r="Z46" s="36">
        <f t="shared" si="43"/>
        <v>3.0458715596330275</v>
      </c>
      <c r="AA46" s="36">
        <f t="shared" si="43"/>
        <v>3.0150375939849625</v>
      </c>
      <c r="AB46" s="36">
        <f t="shared" si="43"/>
        <v>3.1886792452830188</v>
      </c>
      <c r="AC46" s="36">
        <f t="shared" ref="AC46" si="44">+IFERROR(AC40/AC39,"")</f>
        <v>3.0765027322404372</v>
      </c>
      <c r="AD46" s="53">
        <f t="shared" si="43"/>
        <v>5.2</v>
      </c>
      <c r="AE46" s="54">
        <f t="shared" si="43"/>
        <v>3.1886792452830188</v>
      </c>
      <c r="AF46"/>
      <c r="AG46" s="1"/>
      <c r="AH46"/>
      <c r="AI46"/>
      <c r="AJ46" s="36"/>
      <c r="AK46" s="36"/>
      <c r="AL46" s="36"/>
      <c r="AM46" s="36"/>
      <c r="AN46" s="36"/>
      <c r="AO46" s="36"/>
      <c r="AP46" s="36"/>
      <c r="AQ46" s="36"/>
      <c r="AR46" s="23" t="s">
        <v>0</v>
      </c>
      <c r="AS46" s="23" t="s">
        <v>0</v>
      </c>
      <c r="AT46" s="23">
        <v>29.911111111111111</v>
      </c>
      <c r="AU46" s="23">
        <v>29.841269841269842</v>
      </c>
      <c r="AV46" s="23">
        <v>41.441798941798943</v>
      </c>
      <c r="AW46" s="23">
        <v>51.688453159041394</v>
      </c>
      <c r="AX46" s="23">
        <v>62.737382378100939</v>
      </c>
      <c r="AY46" s="23">
        <v>71.105866486850971</v>
      </c>
      <c r="AZ46" s="23">
        <v>76.505286588759034</v>
      </c>
      <c r="BA46" s="23">
        <v>80.64255116611136</v>
      </c>
      <c r="BB46" s="23">
        <v>83.700623700623694</v>
      </c>
      <c r="BC46" s="23">
        <v>85.162936788378474</v>
      </c>
      <c r="BD46" s="23">
        <v>87.721653126103845</v>
      </c>
      <c r="BE46" s="23">
        <v>89.971680302076777</v>
      </c>
      <c r="BF46" s="23">
        <v>91.739007092198577</v>
      </c>
      <c r="BG46" s="23">
        <v>93.285075019742038</v>
      </c>
      <c r="BH46" s="53">
        <v>29.841269841269842</v>
      </c>
      <c r="BI46" s="54">
        <v>93.285075019742038</v>
      </c>
      <c r="BL46" s="181" t="s">
        <v>119</v>
      </c>
      <c r="BM46" s="182" t="s">
        <v>50</v>
      </c>
      <c r="BN46" s="181" t="s">
        <v>90</v>
      </c>
      <c r="BO46" s="182" t="s">
        <v>121</v>
      </c>
      <c r="BP46" s="181" t="s">
        <v>129</v>
      </c>
      <c r="BQ46" s="181" t="s">
        <v>132</v>
      </c>
      <c r="BR46" s="183" t="str">
        <f t="shared" si="0"/>
        <v/>
      </c>
      <c r="BS46" s="183">
        <f t="shared" si="1"/>
        <v>0</v>
      </c>
      <c r="BT46" s="183">
        <f t="shared" si="2"/>
        <v>13</v>
      </c>
      <c r="BU46" s="183">
        <f t="shared" si="3"/>
        <v>5.2</v>
      </c>
      <c r="BV46" s="183">
        <f t="shared" si="4"/>
        <v>4.3</v>
      </c>
      <c r="BW46" s="183">
        <f t="shared" si="5"/>
        <v>3.9375</v>
      </c>
      <c r="BX46" s="183">
        <f t="shared" si="6"/>
        <v>3.2380952380952381</v>
      </c>
      <c r="BY46" s="183">
        <f t="shared" si="7"/>
        <v>3.32</v>
      </c>
      <c r="BZ46" s="183">
        <f t="shared" si="8"/>
        <v>2.9142857142857141</v>
      </c>
      <c r="CA46" s="183">
        <f t="shared" si="9"/>
        <v>3.0961538461538463</v>
      </c>
      <c r="CB46" s="183">
        <f t="shared" si="10"/>
        <v>3.1515151515151514</v>
      </c>
      <c r="CC46" s="183">
        <f t="shared" si="11"/>
        <v>3.0882352941176472</v>
      </c>
      <c r="CD46" s="183">
        <f t="shared" si="12"/>
        <v>2.8409090909090908</v>
      </c>
      <c r="CE46" s="183">
        <f t="shared" si="13"/>
        <v>3.0458715596330275</v>
      </c>
      <c r="CF46" s="183">
        <f t="shared" si="14"/>
        <v>3.0150375939849625</v>
      </c>
      <c r="CG46" s="183">
        <f t="shared" si="15"/>
        <v>3.1886792452830188</v>
      </c>
    </row>
    <row r="47" spans="1:85" ht="15" customHeight="1">
      <c r="A47" s="221"/>
      <c r="B47" s="222" t="s">
        <v>37</v>
      </c>
      <c r="C47" s="225" t="s">
        <v>41</v>
      </c>
      <c r="D47" s="10" t="s">
        <v>40</v>
      </c>
      <c r="E47" s="19"/>
      <c r="F47" s="19"/>
      <c r="G47" s="19"/>
      <c r="H47" s="19"/>
      <c r="I47" s="19"/>
      <c r="J47" s="19"/>
      <c r="K47" s="19"/>
      <c r="L47" s="19"/>
      <c r="M47" s="97">
        <f>+L47+AN!M47</f>
        <v>0</v>
      </c>
      <c r="N47" s="97">
        <f>+M47+AN!N47</f>
        <v>0</v>
      </c>
      <c r="O47" s="97">
        <f>+N47+AN!O47</f>
        <v>0</v>
      </c>
      <c r="P47" s="97">
        <f>+O47+AN!P47</f>
        <v>0</v>
      </c>
      <c r="Q47" s="97">
        <f>+P47+AN!Q47</f>
        <v>0</v>
      </c>
      <c r="R47" s="97">
        <f>+Q47+AN!R47</f>
        <v>0</v>
      </c>
      <c r="S47" s="97">
        <f>+R47+AN!S47</f>
        <v>0</v>
      </c>
      <c r="T47" s="97">
        <f>+S47+AN!T47</f>
        <v>0</v>
      </c>
      <c r="U47" s="97">
        <f>+T47+AN!U47</f>
        <v>0</v>
      </c>
      <c r="V47" s="97">
        <f>+U47+AN!V47</f>
        <v>0</v>
      </c>
      <c r="W47" s="97">
        <f>+V47+AN!W47</f>
        <v>0</v>
      </c>
      <c r="X47" s="97">
        <f>+W47+AN!X47</f>
        <v>0</v>
      </c>
      <c r="Y47" s="97">
        <f>+X47+AN!Y47</f>
        <v>0</v>
      </c>
      <c r="Z47" s="97">
        <f>+Y47+AN!Z47</f>
        <v>0</v>
      </c>
      <c r="AA47" s="97">
        <f>+Z47+AN!AA47</f>
        <v>0</v>
      </c>
      <c r="AB47" s="97">
        <f>+AA47+AN!AB47</f>
        <v>0</v>
      </c>
      <c r="AC47" s="97">
        <f>+AB47+AN!AC47</f>
        <v>0</v>
      </c>
      <c r="AD47" s="100">
        <f t="shared" ref="AD47:AD48" si="45">+P47</f>
        <v>0</v>
      </c>
      <c r="AE47" s="101">
        <f t="shared" ref="AE47:AE48" si="46">+AB47</f>
        <v>0</v>
      </c>
      <c r="AG47" s="124">
        <f>+SUMIF($M$1:$AB$1,"REAL",M47:AB47)</f>
        <v>0</v>
      </c>
      <c r="AJ47" s="19"/>
      <c r="AK47" s="19"/>
      <c r="AL47" s="19"/>
      <c r="AM47" s="19"/>
      <c r="AN47" s="19"/>
      <c r="AO47" s="19"/>
      <c r="AP47" s="19"/>
      <c r="AQ47" s="19"/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44">
        <v>0</v>
      </c>
      <c r="BI47" s="59">
        <v>0</v>
      </c>
      <c r="BL47" s="181" t="s">
        <v>119</v>
      </c>
      <c r="BM47" s="182" t="s">
        <v>120</v>
      </c>
      <c r="BN47" s="181" t="s">
        <v>40</v>
      </c>
      <c r="BO47" s="181" t="s">
        <v>126</v>
      </c>
      <c r="BP47" s="181" t="s">
        <v>129</v>
      </c>
      <c r="BQ47" s="181" t="s">
        <v>132</v>
      </c>
      <c r="BR47" s="183">
        <f t="shared" si="0"/>
        <v>0</v>
      </c>
      <c r="BS47" s="183">
        <f t="shared" si="1"/>
        <v>0</v>
      </c>
      <c r="BT47" s="183">
        <f t="shared" si="2"/>
        <v>0</v>
      </c>
      <c r="BU47" s="183">
        <f t="shared" si="3"/>
        <v>0</v>
      </c>
      <c r="BV47" s="183">
        <f t="shared" si="4"/>
        <v>0</v>
      </c>
      <c r="BW47" s="183">
        <f t="shared" si="5"/>
        <v>0</v>
      </c>
      <c r="BX47" s="183">
        <f t="shared" si="6"/>
        <v>0</v>
      </c>
      <c r="BY47" s="183">
        <f t="shared" si="7"/>
        <v>0</v>
      </c>
      <c r="BZ47" s="183">
        <f t="shared" si="8"/>
        <v>0</v>
      </c>
      <c r="CA47" s="183">
        <f t="shared" si="9"/>
        <v>0</v>
      </c>
      <c r="CB47" s="183">
        <f t="shared" si="10"/>
        <v>0</v>
      </c>
      <c r="CC47" s="183">
        <f t="shared" si="11"/>
        <v>0</v>
      </c>
      <c r="CD47" s="183">
        <f t="shared" si="12"/>
        <v>0</v>
      </c>
      <c r="CE47" s="183">
        <f t="shared" si="13"/>
        <v>0</v>
      </c>
      <c r="CF47" s="183">
        <f t="shared" si="14"/>
        <v>0</v>
      </c>
      <c r="CG47" s="183">
        <f t="shared" si="15"/>
        <v>0</v>
      </c>
    </row>
    <row r="48" spans="1:85">
      <c r="A48" s="221"/>
      <c r="B48" s="223"/>
      <c r="C48" s="225"/>
      <c r="D48" s="11" t="s">
        <v>88</v>
      </c>
      <c r="E48" s="34"/>
      <c r="F48" s="34"/>
      <c r="G48" s="34"/>
      <c r="H48" s="34"/>
      <c r="I48" s="34"/>
      <c r="J48" s="34"/>
      <c r="K48" s="34"/>
      <c r="L48" s="34"/>
      <c r="M48" s="98">
        <f>+L48+AN!M48</f>
        <v>0</v>
      </c>
      <c r="N48" s="98">
        <f>+M48+AN!N48</f>
        <v>0</v>
      </c>
      <c r="O48" s="98">
        <f>+N48+AN!O48</f>
        <v>0</v>
      </c>
      <c r="P48" s="98">
        <f>+O48+AN!P48</f>
        <v>0</v>
      </c>
      <c r="Q48" s="98">
        <f>+P48+AN!Q48</f>
        <v>0</v>
      </c>
      <c r="R48" s="98">
        <f>+Q48+AN!R48</f>
        <v>0</v>
      </c>
      <c r="S48" s="98">
        <f>+R48+AN!S48</f>
        <v>0</v>
      </c>
      <c r="T48" s="98">
        <f>+S48+AN!T48</f>
        <v>0</v>
      </c>
      <c r="U48" s="98">
        <f>+T48+AN!U48</f>
        <v>0</v>
      </c>
      <c r="V48" s="98">
        <f>+U48+AN!V48</f>
        <v>0</v>
      </c>
      <c r="W48" s="98">
        <f>+V48+AN!W48</f>
        <v>0</v>
      </c>
      <c r="X48" s="98">
        <f>+W48+AN!X48</f>
        <v>0</v>
      </c>
      <c r="Y48" s="98">
        <f>+X48+AN!Y48</f>
        <v>0</v>
      </c>
      <c r="Z48" s="98">
        <f>+Y48+AN!Z48</f>
        <v>0</v>
      </c>
      <c r="AA48" s="98">
        <f>+Z48+AN!AA48</f>
        <v>0</v>
      </c>
      <c r="AB48" s="98">
        <f>+AA48+AN!AB48</f>
        <v>0</v>
      </c>
      <c r="AC48" s="98">
        <f>+AB48+AN!AC48</f>
        <v>0</v>
      </c>
      <c r="AD48" s="102">
        <f t="shared" si="45"/>
        <v>0</v>
      </c>
      <c r="AE48" s="103">
        <f t="shared" si="46"/>
        <v>0</v>
      </c>
      <c r="AG48" s="124">
        <f>+SUMIF($M$1:$AB$1,"REAL",M48:AB48)</f>
        <v>0</v>
      </c>
      <c r="AJ48" s="34"/>
      <c r="AK48" s="34"/>
      <c r="AL48" s="34"/>
      <c r="AM48" s="34"/>
      <c r="AN48" s="34"/>
      <c r="AO48" s="34"/>
      <c r="AP48" s="34"/>
      <c r="AQ48" s="34"/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45">
        <v>0</v>
      </c>
      <c r="BI48" s="46">
        <v>0</v>
      </c>
      <c r="BL48" s="181" t="s">
        <v>119</v>
      </c>
      <c r="BM48" s="182" t="s">
        <v>120</v>
      </c>
      <c r="BN48" s="181" t="s">
        <v>88</v>
      </c>
      <c r="BO48" s="181" t="s">
        <v>126</v>
      </c>
      <c r="BP48" s="181" t="s">
        <v>129</v>
      </c>
      <c r="BQ48" s="181" t="s">
        <v>132</v>
      </c>
      <c r="BR48" s="183">
        <f t="shared" si="0"/>
        <v>0</v>
      </c>
      <c r="BS48" s="183">
        <f t="shared" si="1"/>
        <v>0</v>
      </c>
      <c r="BT48" s="183">
        <f t="shared" si="2"/>
        <v>0</v>
      </c>
      <c r="BU48" s="183">
        <f t="shared" si="3"/>
        <v>0</v>
      </c>
      <c r="BV48" s="183">
        <f t="shared" si="4"/>
        <v>0</v>
      </c>
      <c r="BW48" s="183">
        <f t="shared" si="5"/>
        <v>0</v>
      </c>
      <c r="BX48" s="183">
        <f t="shared" si="6"/>
        <v>0</v>
      </c>
      <c r="BY48" s="183">
        <f t="shared" si="7"/>
        <v>0</v>
      </c>
      <c r="BZ48" s="183">
        <f t="shared" si="8"/>
        <v>0</v>
      </c>
      <c r="CA48" s="183">
        <f t="shared" si="9"/>
        <v>0</v>
      </c>
      <c r="CB48" s="183">
        <f t="shared" si="10"/>
        <v>0</v>
      </c>
      <c r="CC48" s="183">
        <f t="shared" si="11"/>
        <v>0</v>
      </c>
      <c r="CD48" s="183">
        <f t="shared" si="12"/>
        <v>0</v>
      </c>
      <c r="CE48" s="183">
        <f t="shared" si="13"/>
        <v>0</v>
      </c>
      <c r="CF48" s="183">
        <f t="shared" si="14"/>
        <v>0</v>
      </c>
      <c r="CG48" s="183">
        <f t="shared" si="15"/>
        <v>0</v>
      </c>
    </row>
    <row r="49" spans="1:85" ht="15" customHeight="1" outlineLevel="1">
      <c r="A49" s="221"/>
      <c r="B49" s="223"/>
      <c r="C49" s="225"/>
      <c r="D49" s="12" t="s">
        <v>105</v>
      </c>
      <c r="E49" s="35"/>
      <c r="F49" s="35"/>
      <c r="G49" s="35"/>
      <c r="H49" s="35"/>
      <c r="I49" s="35"/>
      <c r="J49" s="35"/>
      <c r="K49" s="35"/>
      <c r="L49" s="35"/>
      <c r="M49" s="99">
        <f>+L49+AN!M49</f>
        <v>0</v>
      </c>
      <c r="N49" s="99">
        <f>+M49+AN!N49</f>
        <v>0</v>
      </c>
      <c r="O49" s="99">
        <f>+N49+AN!O49</f>
        <v>0</v>
      </c>
      <c r="P49" s="99">
        <f>+O49+AN!P49</f>
        <v>0</v>
      </c>
      <c r="Q49" s="99">
        <f>+P49+AN!Q49</f>
        <v>0</v>
      </c>
      <c r="R49" s="99">
        <f>+Q49+AN!R49</f>
        <v>0</v>
      </c>
      <c r="S49" s="99">
        <f>+R49+AN!S49</f>
        <v>0</v>
      </c>
      <c r="T49" s="99">
        <f>+S49+AN!T49</f>
        <v>0</v>
      </c>
      <c r="U49" s="99">
        <f>+T49+AN!U49</f>
        <v>0</v>
      </c>
      <c r="V49" s="99">
        <f>+U49+AN!V49</f>
        <v>0</v>
      </c>
      <c r="W49" s="99">
        <f>+V49+AN!W49</f>
        <v>0</v>
      </c>
      <c r="X49" s="99">
        <f>+W49+AN!X49</f>
        <v>0</v>
      </c>
      <c r="Y49" s="99">
        <f>+X49+AN!Y49</f>
        <v>0</v>
      </c>
      <c r="Z49" s="99">
        <f>+Y49+AN!Z49</f>
        <v>0</v>
      </c>
      <c r="AA49" s="99">
        <f>+Z49+AN!AA49</f>
        <v>0</v>
      </c>
      <c r="AB49" s="99">
        <f>+AA49+AN!AB49</f>
        <v>0</v>
      </c>
      <c r="AC49" s="99">
        <f>+AB49+AN!AC49</f>
        <v>0</v>
      </c>
      <c r="AD49" s="104">
        <f t="shared" ref="AD49:AD50" si="47">+P49</f>
        <v>0</v>
      </c>
      <c r="AE49" s="105">
        <f t="shared" ref="AE49:AE50" si="48">+AB49</f>
        <v>0</v>
      </c>
      <c r="AJ49" s="35"/>
      <c r="AK49" s="35"/>
      <c r="AL49" s="35"/>
      <c r="AM49" s="35"/>
      <c r="AN49" s="35"/>
      <c r="AO49" s="35"/>
      <c r="AP49" s="35"/>
      <c r="AQ49" s="35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47"/>
      <c r="BI49" s="48"/>
      <c r="BL49" s="181" t="s">
        <v>119</v>
      </c>
      <c r="BM49" s="182" t="s">
        <v>120</v>
      </c>
      <c r="BN49" s="181" t="s">
        <v>88</v>
      </c>
      <c r="BO49" s="12" t="str">
        <f>+D49</f>
        <v>X Backup Starter</v>
      </c>
      <c r="BP49" s="181" t="s">
        <v>129</v>
      </c>
      <c r="BQ49" s="181" t="s">
        <v>132</v>
      </c>
      <c r="BR49" s="183">
        <f t="shared" si="0"/>
        <v>0</v>
      </c>
      <c r="BS49" s="183">
        <f t="shared" si="1"/>
        <v>0</v>
      </c>
      <c r="BT49" s="183">
        <f t="shared" si="2"/>
        <v>0</v>
      </c>
      <c r="BU49" s="183">
        <f t="shared" si="3"/>
        <v>0</v>
      </c>
      <c r="BV49" s="183">
        <f t="shared" si="4"/>
        <v>0</v>
      </c>
      <c r="BW49" s="183">
        <f t="shared" si="5"/>
        <v>0</v>
      </c>
      <c r="BX49" s="183">
        <f t="shared" si="6"/>
        <v>0</v>
      </c>
      <c r="BY49" s="183">
        <f t="shared" si="7"/>
        <v>0</v>
      </c>
      <c r="BZ49" s="183">
        <f t="shared" si="8"/>
        <v>0</v>
      </c>
      <c r="CA49" s="183">
        <f t="shared" si="9"/>
        <v>0</v>
      </c>
      <c r="CB49" s="183">
        <f t="shared" si="10"/>
        <v>0</v>
      </c>
      <c r="CC49" s="183">
        <f t="shared" si="11"/>
        <v>0</v>
      </c>
      <c r="CD49" s="183">
        <f t="shared" si="12"/>
        <v>0</v>
      </c>
      <c r="CE49" s="183">
        <f t="shared" si="13"/>
        <v>0</v>
      </c>
      <c r="CF49" s="183">
        <f t="shared" si="14"/>
        <v>0</v>
      </c>
      <c r="CG49" s="183">
        <f t="shared" si="15"/>
        <v>0</v>
      </c>
    </row>
    <row r="50" spans="1:85" ht="15" customHeight="1" outlineLevel="1">
      <c r="A50" s="221"/>
      <c r="B50" s="223"/>
      <c r="C50" s="225"/>
      <c r="D50" s="12" t="s">
        <v>106</v>
      </c>
      <c r="E50" s="35"/>
      <c r="F50" s="35"/>
      <c r="G50" s="35"/>
      <c r="H50" s="35"/>
      <c r="I50" s="35"/>
      <c r="J50" s="35"/>
      <c r="K50" s="35"/>
      <c r="L50" s="35"/>
      <c r="M50" s="99">
        <f>+L50+AN!M50</f>
        <v>0</v>
      </c>
      <c r="N50" s="99">
        <f>+M50+AN!N50</f>
        <v>0</v>
      </c>
      <c r="O50" s="99">
        <f>+N50+AN!O50</f>
        <v>0</v>
      </c>
      <c r="P50" s="99">
        <f>+O50+AN!P50</f>
        <v>0</v>
      </c>
      <c r="Q50" s="99">
        <f>+P50+AN!Q50</f>
        <v>0</v>
      </c>
      <c r="R50" s="99">
        <f>+Q50+AN!R50</f>
        <v>0</v>
      </c>
      <c r="S50" s="99">
        <f>+R50+AN!S50</f>
        <v>0</v>
      </c>
      <c r="T50" s="99">
        <f>+S50+AN!T50</f>
        <v>0</v>
      </c>
      <c r="U50" s="99">
        <f>+T50+AN!U50</f>
        <v>0</v>
      </c>
      <c r="V50" s="99">
        <f>+U50+AN!V50</f>
        <v>0</v>
      </c>
      <c r="W50" s="99">
        <f>+V50+AN!W50</f>
        <v>0</v>
      </c>
      <c r="X50" s="99">
        <f>+W50+AN!X50</f>
        <v>0</v>
      </c>
      <c r="Y50" s="99">
        <f>+X50+AN!Y50</f>
        <v>0</v>
      </c>
      <c r="Z50" s="99">
        <f>+Y50+AN!Z50</f>
        <v>0</v>
      </c>
      <c r="AA50" s="99">
        <f>+Z50+AN!AA50</f>
        <v>0</v>
      </c>
      <c r="AB50" s="99">
        <f>+AA50+AN!AB50</f>
        <v>0</v>
      </c>
      <c r="AC50" s="99">
        <f>+AB50+AN!AC50</f>
        <v>0</v>
      </c>
      <c r="AD50" s="104">
        <f t="shared" si="47"/>
        <v>0</v>
      </c>
      <c r="AE50" s="105">
        <f t="shared" si="48"/>
        <v>0</v>
      </c>
      <c r="AJ50" s="35"/>
      <c r="AK50" s="35"/>
      <c r="AL50" s="35"/>
      <c r="AM50" s="35"/>
      <c r="AN50" s="35"/>
      <c r="AO50" s="35"/>
      <c r="AP50" s="35"/>
      <c r="AQ50" s="35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47"/>
      <c r="BI50" s="48"/>
      <c r="BL50" s="181" t="s">
        <v>119</v>
      </c>
      <c r="BM50" s="182" t="s">
        <v>120</v>
      </c>
      <c r="BN50" s="181" t="s">
        <v>88</v>
      </c>
      <c r="BO50" s="12" t="str">
        <f t="shared" ref="BO50:BO51" si="49">+D50</f>
        <v>X Backup Basico</v>
      </c>
      <c r="BP50" s="181" t="s">
        <v>129</v>
      </c>
      <c r="BQ50" s="181" t="s">
        <v>132</v>
      </c>
      <c r="BR50" s="183">
        <f t="shared" ref="BR50:BR113" si="50">+IF(AND($BP50="Real",M$1="REAL"),M50,0)</f>
        <v>0</v>
      </c>
      <c r="BS50" s="183">
        <f t="shared" ref="BS50:BS113" si="51">+IF(AND($BP50="Real",N$1="REAL"),N50,0)</f>
        <v>0</v>
      </c>
      <c r="BT50" s="183">
        <f t="shared" ref="BT50:BT113" si="52">+IF(AND($BP50="Real",O$1="REAL"),O50,0)</f>
        <v>0</v>
      </c>
      <c r="BU50" s="183">
        <f t="shared" ref="BU50:BU113" si="53">+IF(AND($BP50="Real",P$1="REAL"),P50,0)</f>
        <v>0</v>
      </c>
      <c r="BV50" s="183">
        <f t="shared" ref="BV50:BV113" si="54">+IF(AND($BP50="Real",Q$1="REAL"),Q50,0)</f>
        <v>0</v>
      </c>
      <c r="BW50" s="183">
        <f t="shared" ref="BW50:BW113" si="55">+IF(AND($BP50="Real",R$1="REAL"),R50,0)</f>
        <v>0</v>
      </c>
      <c r="BX50" s="183">
        <f t="shared" ref="BX50:BX113" si="56">+IF(AND($BP50="Real",S$1="REAL"),S50,0)</f>
        <v>0</v>
      </c>
      <c r="BY50" s="183">
        <f t="shared" ref="BY50:BY113" si="57">+IF(AND($BP50="Real",T$1="REAL"),T50,0)</f>
        <v>0</v>
      </c>
      <c r="BZ50" s="183">
        <f t="shared" ref="BZ50:BZ113" si="58">+IF(AND($BP50="Real",U$1="REAL"),U50,0)</f>
        <v>0</v>
      </c>
      <c r="CA50" s="183">
        <f t="shared" ref="CA50:CA113" si="59">+IF(AND($BP50="Real",V$1="REAL"),V50,0)</f>
        <v>0</v>
      </c>
      <c r="CB50" s="183">
        <f t="shared" ref="CB50:CB113" si="60">+IF(AND($BP50="Real",W$1="REAL"),W50,0)</f>
        <v>0</v>
      </c>
      <c r="CC50" s="183">
        <f t="shared" ref="CC50:CC113" si="61">+IF(AND($BP50="Real",X$1="REAL"),X50,0)</f>
        <v>0</v>
      </c>
      <c r="CD50" s="183">
        <f t="shared" ref="CD50:CD113" si="62">+IF(AND($BP50="Real",Y$1="REAL"),Y50,0)</f>
        <v>0</v>
      </c>
      <c r="CE50" s="183">
        <f t="shared" ref="CE50:CE113" si="63">+IF(AND($BP50="Real",Z$1="REAL"),Z50,0)</f>
        <v>0</v>
      </c>
      <c r="CF50" s="183">
        <f t="shared" ref="CF50:CF113" si="64">+IF(AND($BP50="Real",AA$1="REAL"),AA50,0)</f>
        <v>0</v>
      </c>
      <c r="CG50" s="183">
        <f t="shared" ref="CG50:CG113" si="65">+IF(AND($BP50="Real",AB$1="REAL"),AB50,0)</f>
        <v>0</v>
      </c>
    </row>
    <row r="51" spans="1:85" ht="15" customHeight="1" outlineLevel="1">
      <c r="A51" s="221"/>
      <c r="B51" s="223"/>
      <c r="C51" s="225"/>
      <c r="D51" s="12" t="s">
        <v>107</v>
      </c>
      <c r="E51" s="35"/>
      <c r="F51" s="35"/>
      <c r="G51" s="35"/>
      <c r="H51" s="35"/>
      <c r="I51" s="35"/>
      <c r="J51" s="35"/>
      <c r="K51" s="35"/>
      <c r="L51" s="35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104"/>
      <c r="AE51" s="105"/>
      <c r="AJ51" s="35"/>
      <c r="AK51" s="35"/>
      <c r="AL51" s="35"/>
      <c r="AM51" s="35"/>
      <c r="AN51" s="35"/>
      <c r="AO51" s="35"/>
      <c r="AP51" s="35"/>
      <c r="AQ51" s="35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47"/>
      <c r="BI51" s="48"/>
      <c r="BL51" s="181" t="s">
        <v>119</v>
      </c>
      <c r="BM51" s="182" t="s">
        <v>120</v>
      </c>
      <c r="BN51" s="181" t="s">
        <v>88</v>
      </c>
      <c r="BO51" s="12" t="str">
        <f t="shared" si="49"/>
        <v>X Backup Premium</v>
      </c>
      <c r="BP51" s="181" t="s">
        <v>129</v>
      </c>
      <c r="BQ51" s="181" t="s">
        <v>132</v>
      </c>
      <c r="BR51" s="183">
        <f t="shared" si="50"/>
        <v>0</v>
      </c>
      <c r="BS51" s="183">
        <f t="shared" si="51"/>
        <v>0</v>
      </c>
      <c r="BT51" s="183">
        <f t="shared" si="52"/>
        <v>0</v>
      </c>
      <c r="BU51" s="183">
        <f t="shared" si="53"/>
        <v>0</v>
      </c>
      <c r="BV51" s="183">
        <f t="shared" si="54"/>
        <v>0</v>
      </c>
      <c r="BW51" s="183">
        <f t="shared" si="55"/>
        <v>0</v>
      </c>
      <c r="BX51" s="183">
        <f t="shared" si="56"/>
        <v>0</v>
      </c>
      <c r="BY51" s="183">
        <f t="shared" si="57"/>
        <v>0</v>
      </c>
      <c r="BZ51" s="183">
        <f t="shared" si="58"/>
        <v>0</v>
      </c>
      <c r="CA51" s="183">
        <f t="shared" si="59"/>
        <v>0</v>
      </c>
      <c r="CB51" s="183">
        <f t="shared" si="60"/>
        <v>0</v>
      </c>
      <c r="CC51" s="183">
        <f t="shared" si="61"/>
        <v>0</v>
      </c>
      <c r="CD51" s="183">
        <f t="shared" si="62"/>
        <v>0</v>
      </c>
      <c r="CE51" s="183">
        <f t="shared" si="63"/>
        <v>0</v>
      </c>
      <c r="CF51" s="183">
        <f t="shared" si="64"/>
        <v>0</v>
      </c>
      <c r="CG51" s="183">
        <f t="shared" si="65"/>
        <v>0</v>
      </c>
    </row>
    <row r="52" spans="1:85" s="2" customFormat="1">
      <c r="A52" s="221"/>
      <c r="B52" s="223"/>
      <c r="C52" s="225"/>
      <c r="D52" s="13" t="s">
        <v>90</v>
      </c>
      <c r="E52" s="36"/>
      <c r="F52" s="36"/>
      <c r="G52" s="36"/>
      <c r="H52" s="36"/>
      <c r="I52" s="36"/>
      <c r="J52" s="36"/>
      <c r="K52" s="36"/>
      <c r="L52" s="36"/>
      <c r="M52" s="109" t="str">
        <f t="shared" ref="M52:AE52" si="66">+IFERROR(M48/M47,"")</f>
        <v/>
      </c>
      <c r="N52" s="109" t="str">
        <f t="shared" si="66"/>
        <v/>
      </c>
      <c r="O52" s="109" t="str">
        <f t="shared" si="66"/>
        <v/>
      </c>
      <c r="P52" s="109" t="str">
        <f t="shared" si="66"/>
        <v/>
      </c>
      <c r="Q52" s="109" t="str">
        <f t="shared" si="66"/>
        <v/>
      </c>
      <c r="R52" s="109" t="str">
        <f t="shared" si="66"/>
        <v/>
      </c>
      <c r="S52" s="109" t="str">
        <f t="shared" si="66"/>
        <v/>
      </c>
      <c r="T52" s="109" t="str">
        <f t="shared" si="66"/>
        <v/>
      </c>
      <c r="U52" s="109" t="str">
        <f t="shared" si="66"/>
        <v/>
      </c>
      <c r="V52" s="109" t="str">
        <f t="shared" si="66"/>
        <v/>
      </c>
      <c r="W52" s="109" t="str">
        <f t="shared" si="66"/>
        <v/>
      </c>
      <c r="X52" s="109" t="str">
        <f t="shared" si="66"/>
        <v/>
      </c>
      <c r="Y52" s="109" t="str">
        <f t="shared" si="66"/>
        <v/>
      </c>
      <c r="Z52" s="109" t="str">
        <f t="shared" si="66"/>
        <v/>
      </c>
      <c r="AA52" s="109" t="str">
        <f t="shared" si="66"/>
        <v/>
      </c>
      <c r="AB52" s="109" t="str">
        <f t="shared" si="66"/>
        <v/>
      </c>
      <c r="AC52" s="109" t="str">
        <f t="shared" ref="AC52" si="67">+IFERROR(AC48/AC47,"")</f>
        <v/>
      </c>
      <c r="AD52" s="110" t="str">
        <f t="shared" si="66"/>
        <v/>
      </c>
      <c r="AE52" s="111" t="str">
        <f t="shared" si="66"/>
        <v/>
      </c>
      <c r="AF52"/>
      <c r="AG52" s="1"/>
      <c r="AH52"/>
      <c r="AI52"/>
      <c r="AJ52" s="36"/>
      <c r="AK52" s="36"/>
      <c r="AL52" s="36"/>
      <c r="AM52" s="36"/>
      <c r="AN52" s="36"/>
      <c r="AO52" s="36"/>
      <c r="AP52" s="36"/>
      <c r="AQ52" s="36"/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23" t="s">
        <v>0</v>
      </c>
      <c r="BH52" s="49" t="s">
        <v>0</v>
      </c>
      <c r="BI52" s="50" t="s">
        <v>0</v>
      </c>
      <c r="BL52" s="181" t="s">
        <v>119</v>
      </c>
      <c r="BM52" s="182" t="s">
        <v>120</v>
      </c>
      <c r="BN52" s="181" t="s">
        <v>90</v>
      </c>
      <c r="BO52" s="182" t="s">
        <v>121</v>
      </c>
      <c r="BP52" s="181" t="s">
        <v>129</v>
      </c>
      <c r="BQ52" s="181" t="s">
        <v>132</v>
      </c>
      <c r="BR52" s="183" t="str">
        <f t="shared" si="50"/>
        <v/>
      </c>
      <c r="BS52" s="183" t="str">
        <f t="shared" si="51"/>
        <v/>
      </c>
      <c r="BT52" s="183" t="str">
        <f t="shared" si="52"/>
        <v/>
      </c>
      <c r="BU52" s="183" t="str">
        <f t="shared" si="53"/>
        <v/>
      </c>
      <c r="BV52" s="183" t="str">
        <f t="shared" si="54"/>
        <v/>
      </c>
      <c r="BW52" s="183" t="str">
        <f t="shared" si="55"/>
        <v/>
      </c>
      <c r="BX52" s="183" t="str">
        <f t="shared" si="56"/>
        <v/>
      </c>
      <c r="BY52" s="183" t="str">
        <f t="shared" si="57"/>
        <v/>
      </c>
      <c r="BZ52" s="183" t="str">
        <f t="shared" si="58"/>
        <v/>
      </c>
      <c r="CA52" s="183" t="str">
        <f t="shared" si="59"/>
        <v/>
      </c>
      <c r="CB52" s="183" t="str">
        <f t="shared" si="60"/>
        <v/>
      </c>
      <c r="CC52" s="183" t="str">
        <f t="shared" si="61"/>
        <v/>
      </c>
      <c r="CD52" s="183" t="str">
        <f t="shared" si="62"/>
        <v/>
      </c>
      <c r="CE52" s="183" t="str">
        <f t="shared" si="63"/>
        <v/>
      </c>
      <c r="CF52" s="183" t="str">
        <f t="shared" si="64"/>
        <v/>
      </c>
      <c r="CG52" s="183" t="str">
        <f t="shared" si="65"/>
        <v/>
      </c>
    </row>
    <row r="53" spans="1:85" s="2" customFormat="1">
      <c r="A53" s="221"/>
      <c r="B53" s="223"/>
      <c r="C53" s="225" t="s">
        <v>108</v>
      </c>
      <c r="D53" s="10" t="s">
        <v>40</v>
      </c>
      <c r="E53" s="19"/>
      <c r="F53" s="19"/>
      <c r="G53" s="19"/>
      <c r="H53" s="19"/>
      <c r="I53" s="19"/>
      <c r="J53" s="19"/>
      <c r="K53" s="19"/>
      <c r="L53" s="19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100"/>
      <c r="AE53" s="101"/>
      <c r="AF53"/>
      <c r="AG53" s="124">
        <f>+SUMIF($M$1:$AB$1,"REAL",M53:AB53)</f>
        <v>0</v>
      </c>
      <c r="AH53"/>
      <c r="AI53"/>
      <c r="AJ53" s="36"/>
      <c r="AK53" s="36"/>
      <c r="AL53" s="36"/>
      <c r="AM53" s="36"/>
      <c r="AN53" s="36"/>
      <c r="AO53" s="36"/>
      <c r="AP53" s="36"/>
      <c r="AQ53" s="36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49"/>
      <c r="BI53" s="50"/>
      <c r="BL53" s="181" t="s">
        <v>119</v>
      </c>
      <c r="BM53" s="182" t="s">
        <v>108</v>
      </c>
      <c r="BN53" s="181" t="s">
        <v>40</v>
      </c>
      <c r="BO53" s="181" t="s">
        <v>126</v>
      </c>
      <c r="BP53" s="181" t="s">
        <v>129</v>
      </c>
      <c r="BQ53" s="181" t="s">
        <v>132</v>
      </c>
      <c r="BR53" s="183">
        <f t="shared" si="50"/>
        <v>0</v>
      </c>
      <c r="BS53" s="183">
        <f t="shared" si="51"/>
        <v>0</v>
      </c>
      <c r="BT53" s="183">
        <f t="shared" si="52"/>
        <v>0</v>
      </c>
      <c r="BU53" s="183">
        <f t="shared" si="53"/>
        <v>0</v>
      </c>
      <c r="BV53" s="183">
        <f t="shared" si="54"/>
        <v>0</v>
      </c>
      <c r="BW53" s="183">
        <f t="shared" si="55"/>
        <v>0</v>
      </c>
      <c r="BX53" s="183">
        <f t="shared" si="56"/>
        <v>0</v>
      </c>
      <c r="BY53" s="183">
        <f t="shared" si="57"/>
        <v>0</v>
      </c>
      <c r="BZ53" s="183">
        <f t="shared" si="58"/>
        <v>0</v>
      </c>
      <c r="CA53" s="183">
        <f t="shared" si="59"/>
        <v>0</v>
      </c>
      <c r="CB53" s="183">
        <f t="shared" si="60"/>
        <v>0</v>
      </c>
      <c r="CC53" s="183">
        <f t="shared" si="61"/>
        <v>0</v>
      </c>
      <c r="CD53" s="183">
        <f t="shared" si="62"/>
        <v>0</v>
      </c>
      <c r="CE53" s="183">
        <f t="shared" si="63"/>
        <v>0</v>
      </c>
      <c r="CF53" s="183">
        <f t="shared" si="64"/>
        <v>0</v>
      </c>
      <c r="CG53" s="183">
        <f t="shared" si="65"/>
        <v>0</v>
      </c>
    </row>
    <row r="54" spans="1:85" s="2" customFormat="1">
      <c r="A54" s="221"/>
      <c r="B54" s="223"/>
      <c r="C54" s="225"/>
      <c r="D54" s="11" t="s">
        <v>88</v>
      </c>
      <c r="E54" s="34"/>
      <c r="F54" s="34"/>
      <c r="G54" s="34"/>
      <c r="H54" s="34"/>
      <c r="I54" s="34"/>
      <c r="J54" s="34"/>
      <c r="K54" s="34"/>
      <c r="L54" s="34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102"/>
      <c r="AE54" s="103"/>
      <c r="AF54"/>
      <c r="AG54" s="124">
        <f>+SUMIF($M$1:$AB$1,"REAL",M54:AB54)</f>
        <v>0</v>
      </c>
      <c r="AH54"/>
      <c r="AI54"/>
      <c r="AJ54" s="36"/>
      <c r="AK54" s="36"/>
      <c r="AL54" s="36"/>
      <c r="AM54" s="36"/>
      <c r="AN54" s="36"/>
      <c r="AO54" s="36"/>
      <c r="AP54" s="36"/>
      <c r="AQ54" s="36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49"/>
      <c r="BI54" s="50"/>
      <c r="BL54" s="181" t="s">
        <v>119</v>
      </c>
      <c r="BM54" s="182" t="s">
        <v>108</v>
      </c>
      <c r="BN54" s="181" t="s">
        <v>88</v>
      </c>
      <c r="BO54" s="181" t="s">
        <v>126</v>
      </c>
      <c r="BP54" s="181" t="s">
        <v>129</v>
      </c>
      <c r="BQ54" s="181" t="s">
        <v>132</v>
      </c>
      <c r="BR54" s="183">
        <f t="shared" si="50"/>
        <v>0</v>
      </c>
      <c r="BS54" s="183">
        <f t="shared" si="51"/>
        <v>0</v>
      </c>
      <c r="BT54" s="183">
        <f t="shared" si="52"/>
        <v>0</v>
      </c>
      <c r="BU54" s="183">
        <f t="shared" si="53"/>
        <v>0</v>
      </c>
      <c r="BV54" s="183">
        <f t="shared" si="54"/>
        <v>0</v>
      </c>
      <c r="BW54" s="183">
        <f t="shared" si="55"/>
        <v>0</v>
      </c>
      <c r="BX54" s="183">
        <f t="shared" si="56"/>
        <v>0</v>
      </c>
      <c r="BY54" s="183">
        <f t="shared" si="57"/>
        <v>0</v>
      </c>
      <c r="BZ54" s="183">
        <f t="shared" si="58"/>
        <v>0</v>
      </c>
      <c r="CA54" s="183">
        <f t="shared" si="59"/>
        <v>0</v>
      </c>
      <c r="CB54" s="183">
        <f t="shared" si="60"/>
        <v>0</v>
      </c>
      <c r="CC54" s="183">
        <f t="shared" si="61"/>
        <v>0</v>
      </c>
      <c r="CD54" s="183">
        <f t="shared" si="62"/>
        <v>0</v>
      </c>
      <c r="CE54" s="183">
        <f t="shared" si="63"/>
        <v>0</v>
      </c>
      <c r="CF54" s="183">
        <f t="shared" si="64"/>
        <v>0</v>
      </c>
      <c r="CG54" s="183">
        <f t="shared" si="65"/>
        <v>0</v>
      </c>
    </row>
    <row r="55" spans="1:85" s="2" customFormat="1">
      <c r="A55" s="221"/>
      <c r="B55" s="223"/>
      <c r="C55" s="225"/>
      <c r="D55" s="12" t="s">
        <v>110</v>
      </c>
      <c r="E55" s="35"/>
      <c r="F55" s="35"/>
      <c r="G55" s="35"/>
      <c r="H55" s="35"/>
      <c r="I55" s="35"/>
      <c r="J55" s="35"/>
      <c r="K55" s="35"/>
      <c r="L55" s="35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104"/>
      <c r="AE55" s="105"/>
      <c r="AF55"/>
      <c r="AG55" s="1"/>
      <c r="AH55"/>
      <c r="AI55"/>
      <c r="AJ55" s="36"/>
      <c r="AK55" s="36"/>
      <c r="AL55" s="36"/>
      <c r="AM55" s="36"/>
      <c r="AN55" s="36"/>
      <c r="AO55" s="36"/>
      <c r="AP55" s="36"/>
      <c r="AQ55" s="36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49"/>
      <c r="BI55" s="50"/>
      <c r="BL55" s="181" t="s">
        <v>119</v>
      </c>
      <c r="BM55" s="182" t="s">
        <v>108</v>
      </c>
      <c r="BN55" s="181" t="s">
        <v>88</v>
      </c>
      <c r="BO55" s="12" t="str">
        <f>+D55</f>
        <v>X Files Starter</v>
      </c>
      <c r="BP55" s="181" t="s">
        <v>129</v>
      </c>
      <c r="BQ55" s="181" t="s">
        <v>132</v>
      </c>
      <c r="BR55" s="183">
        <f t="shared" si="50"/>
        <v>0</v>
      </c>
      <c r="BS55" s="183">
        <f t="shared" si="51"/>
        <v>0</v>
      </c>
      <c r="BT55" s="183">
        <f t="shared" si="52"/>
        <v>0</v>
      </c>
      <c r="BU55" s="183">
        <f t="shared" si="53"/>
        <v>0</v>
      </c>
      <c r="BV55" s="183">
        <f t="shared" si="54"/>
        <v>0</v>
      </c>
      <c r="BW55" s="183">
        <f t="shared" si="55"/>
        <v>0</v>
      </c>
      <c r="BX55" s="183">
        <f t="shared" si="56"/>
        <v>0</v>
      </c>
      <c r="BY55" s="183">
        <f t="shared" si="57"/>
        <v>0</v>
      </c>
      <c r="BZ55" s="183">
        <f t="shared" si="58"/>
        <v>0</v>
      </c>
      <c r="CA55" s="183">
        <f t="shared" si="59"/>
        <v>0</v>
      </c>
      <c r="CB55" s="183">
        <f t="shared" si="60"/>
        <v>0</v>
      </c>
      <c r="CC55" s="183">
        <f t="shared" si="61"/>
        <v>0</v>
      </c>
      <c r="CD55" s="183">
        <f t="shared" si="62"/>
        <v>0</v>
      </c>
      <c r="CE55" s="183">
        <f t="shared" si="63"/>
        <v>0</v>
      </c>
      <c r="CF55" s="183">
        <f t="shared" si="64"/>
        <v>0</v>
      </c>
      <c r="CG55" s="183">
        <f t="shared" si="65"/>
        <v>0</v>
      </c>
    </row>
    <row r="56" spans="1:85" s="2" customFormat="1">
      <c r="A56" s="221"/>
      <c r="B56" s="223"/>
      <c r="C56" s="225"/>
      <c r="D56" s="12" t="s">
        <v>111</v>
      </c>
      <c r="E56" s="35"/>
      <c r="F56" s="35"/>
      <c r="G56" s="35"/>
      <c r="H56" s="35"/>
      <c r="I56" s="35"/>
      <c r="J56" s="35"/>
      <c r="K56" s="35"/>
      <c r="L56" s="35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104"/>
      <c r="AE56" s="105"/>
      <c r="AF56"/>
      <c r="AG56" s="1"/>
      <c r="AH56"/>
      <c r="AI56"/>
      <c r="AJ56" s="36"/>
      <c r="AK56" s="36"/>
      <c r="AL56" s="36"/>
      <c r="AM56" s="36"/>
      <c r="AN56" s="36"/>
      <c r="AO56" s="36"/>
      <c r="AP56" s="36"/>
      <c r="AQ56" s="36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49"/>
      <c r="BI56" s="50"/>
      <c r="BL56" s="181" t="s">
        <v>119</v>
      </c>
      <c r="BM56" s="182" t="s">
        <v>108</v>
      </c>
      <c r="BN56" s="181" t="s">
        <v>88</v>
      </c>
      <c r="BO56" s="12" t="str">
        <f t="shared" ref="BO56:BO57" si="68">+D56</f>
        <v>X Files Basico</v>
      </c>
      <c r="BP56" s="181" t="s">
        <v>129</v>
      </c>
      <c r="BQ56" s="181" t="s">
        <v>132</v>
      </c>
      <c r="BR56" s="183">
        <f t="shared" si="50"/>
        <v>0</v>
      </c>
      <c r="BS56" s="183">
        <f t="shared" si="51"/>
        <v>0</v>
      </c>
      <c r="BT56" s="183">
        <f t="shared" si="52"/>
        <v>0</v>
      </c>
      <c r="BU56" s="183">
        <f t="shared" si="53"/>
        <v>0</v>
      </c>
      <c r="BV56" s="183">
        <f t="shared" si="54"/>
        <v>0</v>
      </c>
      <c r="BW56" s="183">
        <f t="shared" si="55"/>
        <v>0</v>
      </c>
      <c r="BX56" s="183">
        <f t="shared" si="56"/>
        <v>0</v>
      </c>
      <c r="BY56" s="183">
        <f t="shared" si="57"/>
        <v>0</v>
      </c>
      <c r="BZ56" s="183">
        <f t="shared" si="58"/>
        <v>0</v>
      </c>
      <c r="CA56" s="183">
        <f t="shared" si="59"/>
        <v>0</v>
      </c>
      <c r="CB56" s="183">
        <f t="shared" si="60"/>
        <v>0</v>
      </c>
      <c r="CC56" s="183">
        <f t="shared" si="61"/>
        <v>0</v>
      </c>
      <c r="CD56" s="183">
        <f t="shared" si="62"/>
        <v>0</v>
      </c>
      <c r="CE56" s="183">
        <f t="shared" si="63"/>
        <v>0</v>
      </c>
      <c r="CF56" s="183">
        <f t="shared" si="64"/>
        <v>0</v>
      </c>
      <c r="CG56" s="183">
        <f t="shared" si="65"/>
        <v>0</v>
      </c>
    </row>
    <row r="57" spans="1:85" s="2" customFormat="1">
      <c r="A57" s="221"/>
      <c r="B57" s="223"/>
      <c r="C57" s="225"/>
      <c r="D57" s="12" t="s">
        <v>112</v>
      </c>
      <c r="E57" s="35"/>
      <c r="F57" s="35"/>
      <c r="G57" s="35"/>
      <c r="H57" s="35"/>
      <c r="I57" s="35"/>
      <c r="J57" s="35"/>
      <c r="K57" s="35"/>
      <c r="L57" s="35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104"/>
      <c r="AE57" s="105"/>
      <c r="AF57"/>
      <c r="AG57" s="1"/>
      <c r="AH57"/>
      <c r="AI57"/>
      <c r="AJ57" s="36"/>
      <c r="AK57" s="36"/>
      <c r="AL57" s="36"/>
      <c r="AM57" s="36"/>
      <c r="AN57" s="36"/>
      <c r="AO57" s="36"/>
      <c r="AP57" s="36"/>
      <c r="AQ57" s="36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49"/>
      <c r="BI57" s="50"/>
      <c r="BL57" s="181" t="s">
        <v>119</v>
      </c>
      <c r="BM57" s="182" t="s">
        <v>108</v>
      </c>
      <c r="BN57" s="181" t="s">
        <v>88</v>
      </c>
      <c r="BO57" s="12" t="str">
        <f t="shared" si="68"/>
        <v>X Files Premium</v>
      </c>
      <c r="BP57" s="181" t="s">
        <v>129</v>
      </c>
      <c r="BQ57" s="181" t="s">
        <v>132</v>
      </c>
      <c r="BR57" s="183">
        <f t="shared" si="50"/>
        <v>0</v>
      </c>
      <c r="BS57" s="183">
        <f t="shared" si="51"/>
        <v>0</v>
      </c>
      <c r="BT57" s="183">
        <f t="shared" si="52"/>
        <v>0</v>
      </c>
      <c r="BU57" s="183">
        <f t="shared" si="53"/>
        <v>0</v>
      </c>
      <c r="BV57" s="183">
        <f t="shared" si="54"/>
        <v>0</v>
      </c>
      <c r="BW57" s="183">
        <f t="shared" si="55"/>
        <v>0</v>
      </c>
      <c r="BX57" s="183">
        <f t="shared" si="56"/>
        <v>0</v>
      </c>
      <c r="BY57" s="183">
        <f t="shared" si="57"/>
        <v>0</v>
      </c>
      <c r="BZ57" s="183">
        <f t="shared" si="58"/>
        <v>0</v>
      </c>
      <c r="CA57" s="183">
        <f t="shared" si="59"/>
        <v>0</v>
      </c>
      <c r="CB57" s="183">
        <f t="shared" si="60"/>
        <v>0</v>
      </c>
      <c r="CC57" s="183">
        <f t="shared" si="61"/>
        <v>0</v>
      </c>
      <c r="CD57" s="183">
        <f t="shared" si="62"/>
        <v>0</v>
      </c>
      <c r="CE57" s="183">
        <f t="shared" si="63"/>
        <v>0</v>
      </c>
      <c r="CF57" s="183">
        <f t="shared" si="64"/>
        <v>0</v>
      </c>
      <c r="CG57" s="183">
        <f t="shared" si="65"/>
        <v>0</v>
      </c>
    </row>
    <row r="58" spans="1:85" s="2" customFormat="1">
      <c r="A58" s="221"/>
      <c r="B58" s="223"/>
      <c r="C58" s="225"/>
      <c r="D58" s="13" t="s">
        <v>90</v>
      </c>
      <c r="E58" s="36"/>
      <c r="F58" s="36"/>
      <c r="G58" s="36"/>
      <c r="H58" s="36"/>
      <c r="I58" s="36"/>
      <c r="J58" s="36"/>
      <c r="K58" s="36"/>
      <c r="L58" s="36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 s="1"/>
      <c r="AH58"/>
      <c r="AI58"/>
      <c r="AJ58" s="36"/>
      <c r="AK58" s="36"/>
      <c r="AL58" s="36"/>
      <c r="AM58" s="36"/>
      <c r="AN58" s="36"/>
      <c r="AO58" s="36"/>
      <c r="AP58" s="36"/>
      <c r="AQ58" s="36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49"/>
      <c r="BI58" s="50"/>
      <c r="BL58" s="181" t="s">
        <v>119</v>
      </c>
      <c r="BM58" s="182" t="s">
        <v>108</v>
      </c>
      <c r="BN58" s="181" t="s">
        <v>90</v>
      </c>
      <c r="BO58" s="182" t="s">
        <v>121</v>
      </c>
      <c r="BP58" s="181" t="s">
        <v>129</v>
      </c>
      <c r="BQ58" s="181" t="s">
        <v>132</v>
      </c>
      <c r="BR58" s="183">
        <f t="shared" si="50"/>
        <v>0</v>
      </c>
      <c r="BS58" s="183">
        <f t="shared" si="51"/>
        <v>0</v>
      </c>
      <c r="BT58" s="183">
        <f t="shared" si="52"/>
        <v>0</v>
      </c>
      <c r="BU58" s="183">
        <f t="shared" si="53"/>
        <v>0</v>
      </c>
      <c r="BV58" s="183">
        <f t="shared" si="54"/>
        <v>0</v>
      </c>
      <c r="BW58" s="183">
        <f t="shared" si="55"/>
        <v>0</v>
      </c>
      <c r="BX58" s="183">
        <f t="shared" si="56"/>
        <v>0</v>
      </c>
      <c r="BY58" s="183">
        <f t="shared" si="57"/>
        <v>0</v>
      </c>
      <c r="BZ58" s="183">
        <f t="shared" si="58"/>
        <v>0</v>
      </c>
      <c r="CA58" s="183">
        <f t="shared" si="59"/>
        <v>0</v>
      </c>
      <c r="CB58" s="183">
        <f t="shared" si="60"/>
        <v>0</v>
      </c>
      <c r="CC58" s="183">
        <f t="shared" si="61"/>
        <v>0</v>
      </c>
      <c r="CD58" s="183">
        <f t="shared" si="62"/>
        <v>0</v>
      </c>
      <c r="CE58" s="183">
        <f t="shared" si="63"/>
        <v>0</v>
      </c>
      <c r="CF58" s="183">
        <f t="shared" si="64"/>
        <v>0</v>
      </c>
      <c r="CG58" s="183">
        <f t="shared" si="65"/>
        <v>0</v>
      </c>
    </row>
    <row r="59" spans="1:85" s="2" customFormat="1">
      <c r="A59" s="221"/>
      <c r="B59" s="223"/>
      <c r="C59" s="225" t="s">
        <v>109</v>
      </c>
      <c r="D59" s="10" t="s">
        <v>40</v>
      </c>
      <c r="E59" s="19"/>
      <c r="F59" s="19"/>
      <c r="G59" s="19"/>
      <c r="H59" s="19"/>
      <c r="I59" s="19"/>
      <c r="J59" s="19"/>
      <c r="K59" s="19"/>
      <c r="L59" s="19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100"/>
      <c r="AE59" s="101"/>
      <c r="AF59"/>
      <c r="AG59" s="124">
        <f>+SUMIF($M$1:$AB$1,"REAL",M59:AB59)</f>
        <v>0</v>
      </c>
      <c r="AH59"/>
      <c r="AI59"/>
      <c r="AJ59" s="36"/>
      <c r="AK59" s="36"/>
      <c r="AL59" s="36"/>
      <c r="AM59" s="36"/>
      <c r="AN59" s="36"/>
      <c r="AO59" s="36"/>
      <c r="AP59" s="36"/>
      <c r="AQ59" s="36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49"/>
      <c r="BI59" s="50"/>
      <c r="BL59" s="181" t="s">
        <v>119</v>
      </c>
      <c r="BM59" s="182" t="s">
        <v>109</v>
      </c>
      <c r="BN59" s="181" t="s">
        <v>40</v>
      </c>
      <c r="BO59" s="181" t="s">
        <v>126</v>
      </c>
      <c r="BP59" s="181" t="s">
        <v>129</v>
      </c>
      <c r="BQ59" s="181" t="s">
        <v>132</v>
      </c>
      <c r="BR59" s="183">
        <f t="shared" si="50"/>
        <v>0</v>
      </c>
      <c r="BS59" s="183">
        <f t="shared" si="51"/>
        <v>0</v>
      </c>
      <c r="BT59" s="183">
        <f t="shared" si="52"/>
        <v>0</v>
      </c>
      <c r="BU59" s="183">
        <f t="shared" si="53"/>
        <v>0</v>
      </c>
      <c r="BV59" s="183">
        <f t="shared" si="54"/>
        <v>0</v>
      </c>
      <c r="BW59" s="183">
        <f t="shared" si="55"/>
        <v>0</v>
      </c>
      <c r="BX59" s="183">
        <f t="shared" si="56"/>
        <v>0</v>
      </c>
      <c r="BY59" s="183">
        <f t="shared" si="57"/>
        <v>0</v>
      </c>
      <c r="BZ59" s="183">
        <f t="shared" si="58"/>
        <v>0</v>
      </c>
      <c r="CA59" s="183">
        <f t="shared" si="59"/>
        <v>0</v>
      </c>
      <c r="CB59" s="183">
        <f t="shared" si="60"/>
        <v>0</v>
      </c>
      <c r="CC59" s="183">
        <f t="shared" si="61"/>
        <v>0</v>
      </c>
      <c r="CD59" s="183">
        <f t="shared" si="62"/>
        <v>0</v>
      </c>
      <c r="CE59" s="183">
        <f t="shared" si="63"/>
        <v>0</v>
      </c>
      <c r="CF59" s="183">
        <f t="shared" si="64"/>
        <v>0</v>
      </c>
      <c r="CG59" s="183">
        <f t="shared" si="65"/>
        <v>0</v>
      </c>
    </row>
    <row r="60" spans="1:85" s="2" customFormat="1">
      <c r="A60" s="221"/>
      <c r="B60" s="223"/>
      <c r="C60" s="225"/>
      <c r="D60" s="11" t="s">
        <v>88</v>
      </c>
      <c r="E60" s="34"/>
      <c r="F60" s="34"/>
      <c r="G60" s="34"/>
      <c r="H60" s="34"/>
      <c r="I60" s="34"/>
      <c r="J60" s="34"/>
      <c r="K60" s="34"/>
      <c r="L60" s="34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102"/>
      <c r="AE60" s="103"/>
      <c r="AF60"/>
      <c r="AG60" s="124">
        <f>+SUMIF($M$1:$AB$1,"REAL",M60:AB60)</f>
        <v>0</v>
      </c>
      <c r="AH60"/>
      <c r="AI60"/>
      <c r="AJ60" s="36"/>
      <c r="AK60" s="36"/>
      <c r="AL60" s="36"/>
      <c r="AM60" s="36"/>
      <c r="AN60" s="36"/>
      <c r="AO60" s="36"/>
      <c r="AP60" s="36"/>
      <c r="AQ60" s="36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49"/>
      <c r="BI60" s="50"/>
      <c r="BL60" s="181" t="s">
        <v>119</v>
      </c>
      <c r="BM60" s="182" t="s">
        <v>109</v>
      </c>
      <c r="BN60" s="181" t="s">
        <v>88</v>
      </c>
      <c r="BO60" s="181" t="s">
        <v>126</v>
      </c>
      <c r="BP60" s="181" t="s">
        <v>129</v>
      </c>
      <c r="BQ60" s="181" t="s">
        <v>132</v>
      </c>
      <c r="BR60" s="183">
        <f t="shared" si="50"/>
        <v>0</v>
      </c>
      <c r="BS60" s="183">
        <f t="shared" si="51"/>
        <v>0</v>
      </c>
      <c r="BT60" s="183">
        <f t="shared" si="52"/>
        <v>0</v>
      </c>
      <c r="BU60" s="183">
        <f t="shared" si="53"/>
        <v>0</v>
      </c>
      <c r="BV60" s="183">
        <f t="shared" si="54"/>
        <v>0</v>
      </c>
      <c r="BW60" s="183">
        <f t="shared" si="55"/>
        <v>0</v>
      </c>
      <c r="BX60" s="183">
        <f t="shared" si="56"/>
        <v>0</v>
      </c>
      <c r="BY60" s="183">
        <f t="shared" si="57"/>
        <v>0</v>
      </c>
      <c r="BZ60" s="183">
        <f t="shared" si="58"/>
        <v>0</v>
      </c>
      <c r="CA60" s="183">
        <f t="shared" si="59"/>
        <v>0</v>
      </c>
      <c r="CB60" s="183">
        <f t="shared" si="60"/>
        <v>0</v>
      </c>
      <c r="CC60" s="183">
        <f t="shared" si="61"/>
        <v>0</v>
      </c>
      <c r="CD60" s="183">
        <f t="shared" si="62"/>
        <v>0</v>
      </c>
      <c r="CE60" s="183">
        <f t="shared" si="63"/>
        <v>0</v>
      </c>
      <c r="CF60" s="183">
        <f t="shared" si="64"/>
        <v>0</v>
      </c>
      <c r="CG60" s="183">
        <f t="shared" si="65"/>
        <v>0</v>
      </c>
    </row>
    <row r="61" spans="1:85" s="2" customFormat="1">
      <c r="A61" s="221"/>
      <c r="B61" s="223"/>
      <c r="C61" s="225"/>
      <c r="D61" s="12" t="s">
        <v>113</v>
      </c>
      <c r="E61" s="35"/>
      <c r="F61" s="35"/>
      <c r="G61" s="35"/>
      <c r="H61" s="35"/>
      <c r="I61" s="35"/>
      <c r="J61" s="35"/>
      <c r="K61" s="35"/>
      <c r="L61" s="35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104"/>
      <c r="AE61" s="105"/>
      <c r="AF61"/>
      <c r="AG61" s="1"/>
      <c r="AH61"/>
      <c r="AI61"/>
      <c r="AJ61" s="36"/>
      <c r="AK61" s="36"/>
      <c r="AL61" s="36"/>
      <c r="AM61" s="36"/>
      <c r="AN61" s="36"/>
      <c r="AO61" s="36"/>
      <c r="AP61" s="36"/>
      <c r="AQ61" s="36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49"/>
      <c r="BI61" s="50"/>
      <c r="BL61" s="181" t="s">
        <v>119</v>
      </c>
      <c r="BM61" s="182" t="s">
        <v>109</v>
      </c>
      <c r="BN61" s="181" t="s">
        <v>88</v>
      </c>
      <c r="BO61" s="12" t="str">
        <f>+D61</f>
        <v>X Recovery Starter</v>
      </c>
      <c r="BP61" s="181" t="s">
        <v>129</v>
      </c>
      <c r="BQ61" s="181" t="s">
        <v>132</v>
      </c>
      <c r="BR61" s="183">
        <f t="shared" si="50"/>
        <v>0</v>
      </c>
      <c r="BS61" s="183">
        <f t="shared" si="51"/>
        <v>0</v>
      </c>
      <c r="BT61" s="183">
        <f t="shared" si="52"/>
        <v>0</v>
      </c>
      <c r="BU61" s="183">
        <f t="shared" si="53"/>
        <v>0</v>
      </c>
      <c r="BV61" s="183">
        <f t="shared" si="54"/>
        <v>0</v>
      </c>
      <c r="BW61" s="183">
        <f t="shared" si="55"/>
        <v>0</v>
      </c>
      <c r="BX61" s="183">
        <f t="shared" si="56"/>
        <v>0</v>
      </c>
      <c r="BY61" s="183">
        <f t="shared" si="57"/>
        <v>0</v>
      </c>
      <c r="BZ61" s="183">
        <f t="shared" si="58"/>
        <v>0</v>
      </c>
      <c r="CA61" s="183">
        <f t="shared" si="59"/>
        <v>0</v>
      </c>
      <c r="CB61" s="183">
        <f t="shared" si="60"/>
        <v>0</v>
      </c>
      <c r="CC61" s="183">
        <f t="shared" si="61"/>
        <v>0</v>
      </c>
      <c r="CD61" s="183">
        <f t="shared" si="62"/>
        <v>0</v>
      </c>
      <c r="CE61" s="183">
        <f t="shared" si="63"/>
        <v>0</v>
      </c>
      <c r="CF61" s="183">
        <f t="shared" si="64"/>
        <v>0</v>
      </c>
      <c r="CG61" s="183">
        <f t="shared" si="65"/>
        <v>0</v>
      </c>
    </row>
    <row r="62" spans="1:85" s="2" customFormat="1">
      <c r="A62" s="221"/>
      <c r="B62" s="223"/>
      <c r="C62" s="225"/>
      <c r="D62" s="12" t="s">
        <v>114</v>
      </c>
      <c r="E62" s="35"/>
      <c r="F62" s="35"/>
      <c r="G62" s="35"/>
      <c r="H62" s="35"/>
      <c r="I62" s="35"/>
      <c r="J62" s="35"/>
      <c r="K62" s="35"/>
      <c r="L62" s="35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104"/>
      <c r="AE62" s="105"/>
      <c r="AF62"/>
      <c r="AG62" s="1"/>
      <c r="AH62"/>
      <c r="AI62"/>
      <c r="AJ62" s="36"/>
      <c r="AK62" s="36"/>
      <c r="AL62" s="36"/>
      <c r="AM62" s="36"/>
      <c r="AN62" s="36"/>
      <c r="AO62" s="36"/>
      <c r="AP62" s="36"/>
      <c r="AQ62" s="36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49"/>
      <c r="BI62" s="50"/>
      <c r="BL62" s="181" t="s">
        <v>119</v>
      </c>
      <c r="BM62" s="182" t="s">
        <v>109</v>
      </c>
      <c r="BN62" s="181" t="s">
        <v>88</v>
      </c>
      <c r="BO62" s="12" t="str">
        <f t="shared" ref="BO62:BO63" si="69">+D62</f>
        <v>X Recovery Basico</v>
      </c>
      <c r="BP62" s="181" t="s">
        <v>129</v>
      </c>
      <c r="BQ62" s="181" t="s">
        <v>132</v>
      </c>
      <c r="BR62" s="183">
        <f t="shared" si="50"/>
        <v>0</v>
      </c>
      <c r="BS62" s="183">
        <f t="shared" si="51"/>
        <v>0</v>
      </c>
      <c r="BT62" s="183">
        <f t="shared" si="52"/>
        <v>0</v>
      </c>
      <c r="BU62" s="183">
        <f t="shared" si="53"/>
        <v>0</v>
      </c>
      <c r="BV62" s="183">
        <f t="shared" si="54"/>
        <v>0</v>
      </c>
      <c r="BW62" s="183">
        <f t="shared" si="55"/>
        <v>0</v>
      </c>
      <c r="BX62" s="183">
        <f t="shared" si="56"/>
        <v>0</v>
      </c>
      <c r="BY62" s="183">
        <f t="shared" si="57"/>
        <v>0</v>
      </c>
      <c r="BZ62" s="183">
        <f t="shared" si="58"/>
        <v>0</v>
      </c>
      <c r="CA62" s="183">
        <f t="shared" si="59"/>
        <v>0</v>
      </c>
      <c r="CB62" s="183">
        <f t="shared" si="60"/>
        <v>0</v>
      </c>
      <c r="CC62" s="183">
        <f t="shared" si="61"/>
        <v>0</v>
      </c>
      <c r="CD62" s="183">
        <f t="shared" si="62"/>
        <v>0</v>
      </c>
      <c r="CE62" s="183">
        <f t="shared" si="63"/>
        <v>0</v>
      </c>
      <c r="CF62" s="183">
        <f t="shared" si="64"/>
        <v>0</v>
      </c>
      <c r="CG62" s="183">
        <f t="shared" si="65"/>
        <v>0</v>
      </c>
    </row>
    <row r="63" spans="1:85" s="2" customFormat="1">
      <c r="A63" s="221"/>
      <c r="B63" s="223"/>
      <c r="C63" s="225"/>
      <c r="D63" s="12" t="s">
        <v>115</v>
      </c>
      <c r="E63" s="35"/>
      <c r="F63" s="35"/>
      <c r="G63" s="35"/>
      <c r="H63" s="35"/>
      <c r="I63" s="35"/>
      <c r="J63" s="35"/>
      <c r="K63" s="35"/>
      <c r="L63" s="35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104"/>
      <c r="AE63" s="105"/>
      <c r="AF63"/>
      <c r="AG63" s="1"/>
      <c r="AH63"/>
      <c r="AI63"/>
      <c r="AJ63" s="36"/>
      <c r="AK63" s="36"/>
      <c r="AL63" s="36"/>
      <c r="AM63" s="36"/>
      <c r="AN63" s="36"/>
      <c r="AO63" s="36"/>
      <c r="AP63" s="36"/>
      <c r="AQ63" s="36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49"/>
      <c r="BI63" s="50"/>
      <c r="BL63" s="181" t="s">
        <v>119</v>
      </c>
      <c r="BM63" s="182" t="s">
        <v>109</v>
      </c>
      <c r="BN63" s="181" t="s">
        <v>88</v>
      </c>
      <c r="BO63" s="12" t="str">
        <f t="shared" si="69"/>
        <v>X Recovery Premium</v>
      </c>
      <c r="BP63" s="181" t="s">
        <v>129</v>
      </c>
      <c r="BQ63" s="181" t="s">
        <v>132</v>
      </c>
      <c r="BR63" s="183">
        <f t="shared" si="50"/>
        <v>0</v>
      </c>
      <c r="BS63" s="183">
        <f t="shared" si="51"/>
        <v>0</v>
      </c>
      <c r="BT63" s="183">
        <f t="shared" si="52"/>
        <v>0</v>
      </c>
      <c r="BU63" s="183">
        <f t="shared" si="53"/>
        <v>0</v>
      </c>
      <c r="BV63" s="183">
        <f t="shared" si="54"/>
        <v>0</v>
      </c>
      <c r="BW63" s="183">
        <f t="shared" si="55"/>
        <v>0</v>
      </c>
      <c r="BX63" s="183">
        <f t="shared" si="56"/>
        <v>0</v>
      </c>
      <c r="BY63" s="183">
        <f t="shared" si="57"/>
        <v>0</v>
      </c>
      <c r="BZ63" s="183">
        <f t="shared" si="58"/>
        <v>0</v>
      </c>
      <c r="CA63" s="183">
        <f t="shared" si="59"/>
        <v>0</v>
      </c>
      <c r="CB63" s="183">
        <f t="shared" si="60"/>
        <v>0</v>
      </c>
      <c r="CC63" s="183">
        <f t="shared" si="61"/>
        <v>0</v>
      </c>
      <c r="CD63" s="183">
        <f t="shared" si="62"/>
        <v>0</v>
      </c>
      <c r="CE63" s="183">
        <f t="shared" si="63"/>
        <v>0</v>
      </c>
      <c r="CF63" s="183">
        <f t="shared" si="64"/>
        <v>0</v>
      </c>
      <c r="CG63" s="183">
        <f t="shared" si="65"/>
        <v>0</v>
      </c>
    </row>
    <row r="64" spans="1:85" s="2" customFormat="1">
      <c r="A64" s="221"/>
      <c r="B64" s="224"/>
      <c r="C64" s="225"/>
      <c r="D64" s="13" t="s">
        <v>90</v>
      </c>
      <c r="E64" s="36"/>
      <c r="F64" s="36"/>
      <c r="G64" s="36"/>
      <c r="H64" s="36"/>
      <c r="I64" s="36"/>
      <c r="J64" s="36"/>
      <c r="K64" s="36"/>
      <c r="L64" s="36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 s="1"/>
      <c r="AH64"/>
      <c r="AI64"/>
      <c r="AJ64" s="36"/>
      <c r="AK64" s="36"/>
      <c r="AL64" s="36"/>
      <c r="AM64" s="36"/>
      <c r="AN64" s="36"/>
      <c r="AO64" s="36"/>
      <c r="AP64" s="36"/>
      <c r="AQ64" s="36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49"/>
      <c r="BI64" s="50"/>
      <c r="BL64" s="181" t="s">
        <v>119</v>
      </c>
      <c r="BM64" s="182" t="s">
        <v>109</v>
      </c>
      <c r="BN64" s="181" t="s">
        <v>90</v>
      </c>
      <c r="BO64" s="182" t="s">
        <v>121</v>
      </c>
      <c r="BP64" s="181" t="s">
        <v>129</v>
      </c>
      <c r="BQ64" s="181" t="s">
        <v>132</v>
      </c>
      <c r="BR64" s="183">
        <f t="shared" si="50"/>
        <v>0</v>
      </c>
      <c r="BS64" s="183">
        <f t="shared" si="51"/>
        <v>0</v>
      </c>
      <c r="BT64" s="183">
        <f t="shared" si="52"/>
        <v>0</v>
      </c>
      <c r="BU64" s="183">
        <f t="shared" si="53"/>
        <v>0</v>
      </c>
      <c r="BV64" s="183">
        <f t="shared" si="54"/>
        <v>0</v>
      </c>
      <c r="BW64" s="183">
        <f t="shared" si="55"/>
        <v>0</v>
      </c>
      <c r="BX64" s="183">
        <f t="shared" si="56"/>
        <v>0</v>
      </c>
      <c r="BY64" s="183">
        <f t="shared" si="57"/>
        <v>0</v>
      </c>
      <c r="BZ64" s="183">
        <f t="shared" si="58"/>
        <v>0</v>
      </c>
      <c r="CA64" s="183">
        <f t="shared" si="59"/>
        <v>0</v>
      </c>
      <c r="CB64" s="183">
        <f t="shared" si="60"/>
        <v>0</v>
      </c>
      <c r="CC64" s="183">
        <f t="shared" si="61"/>
        <v>0</v>
      </c>
      <c r="CD64" s="183">
        <f t="shared" si="62"/>
        <v>0</v>
      </c>
      <c r="CE64" s="183">
        <f t="shared" si="63"/>
        <v>0</v>
      </c>
      <c r="CF64" s="183">
        <f t="shared" si="64"/>
        <v>0</v>
      </c>
      <c r="CG64" s="183">
        <f t="shared" si="65"/>
        <v>0</v>
      </c>
    </row>
    <row r="65" spans="1:85" ht="15" customHeight="1">
      <c r="A65" s="221"/>
      <c r="B65" s="226" t="s">
        <v>38</v>
      </c>
      <c r="C65" s="225" t="s">
        <v>61</v>
      </c>
      <c r="D65" s="10" t="s">
        <v>40</v>
      </c>
      <c r="E65" s="19"/>
      <c r="F65" s="19"/>
      <c r="G65" s="19"/>
      <c r="H65" s="19"/>
      <c r="I65" s="19"/>
      <c r="J65" s="19"/>
      <c r="K65" s="19"/>
      <c r="L65" s="19"/>
      <c r="M65" s="97">
        <f>+L65+AN!M65</f>
        <v>0</v>
      </c>
      <c r="N65" s="97">
        <f>+M65+AN!N65</f>
        <v>3</v>
      </c>
      <c r="O65" s="97">
        <f>+N65+AN!O65</f>
        <v>5</v>
      </c>
      <c r="P65" s="97">
        <f>+O65+AN!P65</f>
        <v>7</v>
      </c>
      <c r="Q65" s="97">
        <f>+P65+AN!Q65</f>
        <v>8</v>
      </c>
      <c r="R65" s="97">
        <f>+Q65+AN!R65</f>
        <v>12</v>
      </c>
      <c r="S65" s="97">
        <f>+R65+AN!S65</f>
        <v>13</v>
      </c>
      <c r="T65" s="97">
        <f>+S65+AN!T65</f>
        <v>11</v>
      </c>
      <c r="U65" s="97">
        <f>+T65+AN!U65</f>
        <v>15</v>
      </c>
      <c r="V65" s="97">
        <f>+U65+AN!V65</f>
        <v>15</v>
      </c>
      <c r="W65" s="97">
        <f>+V65+AN!W65</f>
        <v>15</v>
      </c>
      <c r="X65" s="97">
        <f>+W65+AN!X65</f>
        <v>14</v>
      </c>
      <c r="Y65" s="97">
        <f>+X65+AN!Y65</f>
        <v>16</v>
      </c>
      <c r="Z65" s="97">
        <f>+Y65+AN!Z65</f>
        <v>16</v>
      </c>
      <c r="AA65" s="97">
        <f>+Z65+AN!AA65</f>
        <v>16</v>
      </c>
      <c r="AB65" s="97">
        <f>+AA65+AN!AB65</f>
        <v>16</v>
      </c>
      <c r="AC65" s="97">
        <f>+AB65+AN!AC65</f>
        <v>17</v>
      </c>
      <c r="AD65" s="100">
        <f t="shared" ref="AD65:AD66" si="70">+P65</f>
        <v>7</v>
      </c>
      <c r="AE65" s="101">
        <f t="shared" ref="AE65:AE66" si="71">+AB65</f>
        <v>16</v>
      </c>
      <c r="AG65" s="124">
        <f>+SUMIF($M$1:$AB$1,"REAL",M65:AB65)</f>
        <v>182</v>
      </c>
      <c r="AJ65" s="19"/>
      <c r="AK65" s="19"/>
      <c r="AL65" s="19"/>
      <c r="AM65" s="19"/>
      <c r="AN65" s="19"/>
      <c r="AO65" s="19"/>
      <c r="AP65" s="19"/>
      <c r="AQ65" s="19"/>
      <c r="AR65" s="20">
        <v>9.9</v>
      </c>
      <c r="AS65" s="20">
        <v>39.6</v>
      </c>
      <c r="AT65" s="20">
        <v>69.3</v>
      </c>
      <c r="AU65" s="20">
        <v>85.14</v>
      </c>
      <c r="AV65" s="20">
        <v>183.14</v>
      </c>
      <c r="AW65" s="20">
        <v>281.14</v>
      </c>
      <c r="AX65" s="20">
        <v>377.14</v>
      </c>
      <c r="AY65" s="20">
        <v>472.14</v>
      </c>
      <c r="AZ65" s="20">
        <v>566.14</v>
      </c>
      <c r="BA65" s="20">
        <v>659.14</v>
      </c>
      <c r="BB65" s="20">
        <v>751.14</v>
      </c>
      <c r="BC65" s="20">
        <v>842.14</v>
      </c>
      <c r="BD65" s="20">
        <v>927.14</v>
      </c>
      <c r="BE65" s="20">
        <v>1011.14</v>
      </c>
      <c r="BF65" s="20">
        <v>1093.1399999999999</v>
      </c>
      <c r="BG65" s="20">
        <v>1174.1399999999999</v>
      </c>
      <c r="BH65" s="44">
        <v>85.14</v>
      </c>
      <c r="BI65" s="59">
        <v>1174.1399999999999</v>
      </c>
      <c r="BL65" s="181" t="s">
        <v>119</v>
      </c>
      <c r="BM65" s="182" t="s">
        <v>61</v>
      </c>
      <c r="BN65" s="181" t="s">
        <v>40</v>
      </c>
      <c r="BO65" s="181" t="s">
        <v>126</v>
      </c>
      <c r="BP65" s="181" t="s">
        <v>129</v>
      </c>
      <c r="BQ65" s="181" t="s">
        <v>132</v>
      </c>
      <c r="BR65" s="183">
        <f t="shared" si="50"/>
        <v>0</v>
      </c>
      <c r="BS65" s="183">
        <f t="shared" si="51"/>
        <v>3</v>
      </c>
      <c r="BT65" s="183">
        <f t="shared" si="52"/>
        <v>5</v>
      </c>
      <c r="BU65" s="183">
        <f t="shared" si="53"/>
        <v>7</v>
      </c>
      <c r="BV65" s="183">
        <f t="shared" si="54"/>
        <v>8</v>
      </c>
      <c r="BW65" s="183">
        <f t="shared" si="55"/>
        <v>12</v>
      </c>
      <c r="BX65" s="183">
        <f t="shared" si="56"/>
        <v>13</v>
      </c>
      <c r="BY65" s="183">
        <f t="shared" si="57"/>
        <v>11</v>
      </c>
      <c r="BZ65" s="183">
        <f t="shared" si="58"/>
        <v>15</v>
      </c>
      <c r="CA65" s="183">
        <f t="shared" si="59"/>
        <v>15</v>
      </c>
      <c r="CB65" s="183">
        <f t="shared" si="60"/>
        <v>15</v>
      </c>
      <c r="CC65" s="183">
        <f t="shared" si="61"/>
        <v>14</v>
      </c>
      <c r="CD65" s="183">
        <f t="shared" si="62"/>
        <v>16</v>
      </c>
      <c r="CE65" s="183">
        <f t="shared" si="63"/>
        <v>16</v>
      </c>
      <c r="CF65" s="183">
        <f t="shared" si="64"/>
        <v>16</v>
      </c>
      <c r="CG65" s="183">
        <f t="shared" si="65"/>
        <v>16</v>
      </c>
    </row>
    <row r="66" spans="1:85">
      <c r="A66" s="221"/>
      <c r="B66" s="226"/>
      <c r="C66" s="225"/>
      <c r="D66" s="11" t="s">
        <v>88</v>
      </c>
      <c r="E66" s="34"/>
      <c r="F66" s="34"/>
      <c r="G66" s="34"/>
      <c r="H66" s="34"/>
      <c r="I66" s="34"/>
      <c r="J66" s="34"/>
      <c r="K66" s="34"/>
      <c r="L66" s="34"/>
      <c r="M66" s="98">
        <f>+L66+AN!M66</f>
        <v>0</v>
      </c>
      <c r="N66" s="98">
        <f>+M66+AN!N66</f>
        <v>3</v>
      </c>
      <c r="O66" s="98">
        <f>+N66+AN!O66</f>
        <v>5</v>
      </c>
      <c r="P66" s="98">
        <f>+O66+AN!P66</f>
        <v>7</v>
      </c>
      <c r="Q66" s="98">
        <f>+P66+AN!Q66</f>
        <v>10</v>
      </c>
      <c r="R66" s="98">
        <f>+Q66+AN!R66</f>
        <v>17</v>
      </c>
      <c r="S66" s="98">
        <f>+R66+AN!S66</f>
        <v>18</v>
      </c>
      <c r="T66" s="98">
        <f>+S66+AN!T66</f>
        <v>16</v>
      </c>
      <c r="U66" s="98">
        <f>+T66+AN!U66</f>
        <v>20</v>
      </c>
      <c r="V66" s="98">
        <f>+U66+AN!V66</f>
        <v>20</v>
      </c>
      <c r="W66" s="98">
        <f>+V66+AN!W66</f>
        <v>20</v>
      </c>
      <c r="X66" s="98">
        <f>+W66+AN!X66</f>
        <v>19</v>
      </c>
      <c r="Y66" s="98">
        <f>+X66+AN!Y66</f>
        <v>23</v>
      </c>
      <c r="Z66" s="98">
        <f>+Y66+AN!Z66</f>
        <v>23</v>
      </c>
      <c r="AA66" s="98">
        <f>+Z66+AN!AA66</f>
        <v>23</v>
      </c>
      <c r="AB66" s="98">
        <f>+AA66+AN!AB66</f>
        <v>23</v>
      </c>
      <c r="AC66" s="98">
        <f>+AB66+AN!AC66</f>
        <v>24</v>
      </c>
      <c r="AD66" s="102">
        <f t="shared" si="70"/>
        <v>7</v>
      </c>
      <c r="AE66" s="103">
        <f t="shared" si="71"/>
        <v>23</v>
      </c>
      <c r="AG66" s="124">
        <f>+SUMIF($M$1:$AB$1,"REAL",M66:AB66)</f>
        <v>247</v>
      </c>
      <c r="AJ66" s="34"/>
      <c r="AK66" s="34"/>
      <c r="AL66" s="34"/>
      <c r="AM66" s="34"/>
      <c r="AN66" s="34"/>
      <c r="AO66" s="34"/>
      <c r="AP66" s="34"/>
      <c r="AQ66" s="34"/>
      <c r="AR66" s="21">
        <v>9.6524999999999999</v>
      </c>
      <c r="AS66" s="21">
        <v>48.262500000000003</v>
      </c>
      <c r="AT66" s="21">
        <v>124.4825</v>
      </c>
      <c r="AU66" s="21">
        <v>200.70249999999999</v>
      </c>
      <c r="AV66" s="21">
        <v>307.60250000000002</v>
      </c>
      <c r="AW66" s="21">
        <v>412.50250000000005</v>
      </c>
      <c r="AX66" s="21">
        <v>510.40250000000009</v>
      </c>
      <c r="AY66" s="21">
        <v>605.30250000000012</v>
      </c>
      <c r="AZ66" s="21">
        <v>697.2025000000001</v>
      </c>
      <c r="BA66" s="21">
        <v>785.10250000000008</v>
      </c>
      <c r="BB66" s="21">
        <v>870.00250000000005</v>
      </c>
      <c r="BC66" s="21">
        <v>951.90250000000003</v>
      </c>
      <c r="BD66" s="21">
        <v>1014.8025</v>
      </c>
      <c r="BE66" s="21">
        <v>1072.7025000000001</v>
      </c>
      <c r="BF66" s="21">
        <v>1125.6025000000002</v>
      </c>
      <c r="BG66" s="21">
        <v>1173.5025000000003</v>
      </c>
      <c r="BH66" s="45">
        <v>200.70249999999999</v>
      </c>
      <c r="BI66" s="46">
        <v>1173.5025000000003</v>
      </c>
      <c r="BL66" s="181" t="s">
        <v>119</v>
      </c>
      <c r="BM66" s="182" t="s">
        <v>61</v>
      </c>
      <c r="BN66" s="181" t="s">
        <v>88</v>
      </c>
      <c r="BO66" s="181" t="s">
        <v>126</v>
      </c>
      <c r="BP66" s="181" t="s">
        <v>129</v>
      </c>
      <c r="BQ66" s="181" t="s">
        <v>132</v>
      </c>
      <c r="BR66" s="183">
        <f t="shared" si="50"/>
        <v>0</v>
      </c>
      <c r="BS66" s="183">
        <f t="shared" si="51"/>
        <v>3</v>
      </c>
      <c r="BT66" s="183">
        <f t="shared" si="52"/>
        <v>5</v>
      </c>
      <c r="BU66" s="183">
        <f t="shared" si="53"/>
        <v>7</v>
      </c>
      <c r="BV66" s="183">
        <f t="shared" si="54"/>
        <v>10</v>
      </c>
      <c r="BW66" s="183">
        <f t="shared" si="55"/>
        <v>17</v>
      </c>
      <c r="BX66" s="183">
        <f t="shared" si="56"/>
        <v>18</v>
      </c>
      <c r="BY66" s="183">
        <f t="shared" si="57"/>
        <v>16</v>
      </c>
      <c r="BZ66" s="183">
        <f t="shared" si="58"/>
        <v>20</v>
      </c>
      <c r="CA66" s="183">
        <f t="shared" si="59"/>
        <v>20</v>
      </c>
      <c r="CB66" s="183">
        <f t="shared" si="60"/>
        <v>20</v>
      </c>
      <c r="CC66" s="183">
        <f t="shared" si="61"/>
        <v>19</v>
      </c>
      <c r="CD66" s="183">
        <f t="shared" si="62"/>
        <v>23</v>
      </c>
      <c r="CE66" s="183">
        <f t="shared" si="63"/>
        <v>23</v>
      </c>
      <c r="CF66" s="183">
        <f t="shared" si="64"/>
        <v>23</v>
      </c>
      <c r="CG66" s="183">
        <f t="shared" si="65"/>
        <v>23</v>
      </c>
    </row>
    <row r="67" spans="1:85" s="2" customFormat="1">
      <c r="A67" s="221"/>
      <c r="B67" s="226"/>
      <c r="C67" s="225"/>
      <c r="D67" s="13" t="s">
        <v>90</v>
      </c>
      <c r="E67" s="36"/>
      <c r="F67" s="36"/>
      <c r="G67" s="36"/>
      <c r="H67" s="36"/>
      <c r="I67" s="36"/>
      <c r="J67" s="36"/>
      <c r="K67" s="36"/>
      <c r="L67" s="36"/>
      <c r="M67" s="36" t="str">
        <f t="shared" ref="M67:AE67" si="72">+IFERROR(M66/M65,"")</f>
        <v/>
      </c>
      <c r="N67" s="36">
        <f t="shared" si="72"/>
        <v>1</v>
      </c>
      <c r="O67" s="36">
        <f t="shared" si="72"/>
        <v>1</v>
      </c>
      <c r="P67" s="36">
        <f t="shared" si="72"/>
        <v>1</v>
      </c>
      <c r="Q67" s="36">
        <f t="shared" si="72"/>
        <v>1.25</v>
      </c>
      <c r="R67" s="36">
        <f t="shared" si="72"/>
        <v>1.4166666666666667</v>
      </c>
      <c r="S67" s="36">
        <f t="shared" si="72"/>
        <v>1.3846153846153846</v>
      </c>
      <c r="T67" s="36">
        <f t="shared" si="72"/>
        <v>1.4545454545454546</v>
      </c>
      <c r="U67" s="36">
        <f t="shared" si="72"/>
        <v>1.3333333333333333</v>
      </c>
      <c r="V67" s="36">
        <f t="shared" si="72"/>
        <v>1.3333333333333333</v>
      </c>
      <c r="W67" s="36">
        <f t="shared" si="72"/>
        <v>1.3333333333333333</v>
      </c>
      <c r="X67" s="36">
        <f t="shared" si="72"/>
        <v>1.3571428571428572</v>
      </c>
      <c r="Y67" s="36">
        <f t="shared" si="72"/>
        <v>1.4375</v>
      </c>
      <c r="Z67" s="36">
        <f t="shared" si="72"/>
        <v>1.4375</v>
      </c>
      <c r="AA67" s="36">
        <f t="shared" si="72"/>
        <v>1.4375</v>
      </c>
      <c r="AB67" s="36">
        <f t="shared" si="72"/>
        <v>1.4375</v>
      </c>
      <c r="AC67" s="36">
        <f t="shared" ref="AC67" si="73">+IFERROR(AC66/AC65,"")</f>
        <v>1.411764705882353</v>
      </c>
      <c r="AD67" s="53">
        <f t="shared" si="72"/>
        <v>1</v>
      </c>
      <c r="AE67" s="54">
        <f t="shared" si="72"/>
        <v>1.4375</v>
      </c>
      <c r="AF67"/>
      <c r="AG67" s="1"/>
      <c r="AH67"/>
      <c r="AI67"/>
      <c r="AJ67" s="36"/>
      <c r="AK67" s="36"/>
      <c r="AL67" s="36"/>
      <c r="AM67" s="36"/>
      <c r="AN67" s="36"/>
      <c r="AO67" s="36"/>
      <c r="AP67" s="36"/>
      <c r="AQ67" s="36"/>
      <c r="AR67" s="23">
        <v>0.97499999999999998</v>
      </c>
      <c r="AS67" s="23">
        <v>1.21875</v>
      </c>
      <c r="AT67" s="23">
        <v>1.7962842712842715</v>
      </c>
      <c r="AU67" s="23">
        <v>2.3573232323232323</v>
      </c>
      <c r="AV67" s="23">
        <v>1.6796030359287979</v>
      </c>
      <c r="AW67" s="23">
        <v>1.4672494131037919</v>
      </c>
      <c r="AX67" s="23">
        <v>1.3533502147743546</v>
      </c>
      <c r="AY67" s="23">
        <v>1.2820402846613295</v>
      </c>
      <c r="AZ67" s="23">
        <v>1.231501925318826</v>
      </c>
      <c r="BA67" s="23">
        <v>1.1911012834906092</v>
      </c>
      <c r="BB67" s="23">
        <v>1.1582428042708417</v>
      </c>
      <c r="BC67" s="23">
        <v>1.1303375923243166</v>
      </c>
      <c r="BD67" s="23">
        <v>1.0945515240416765</v>
      </c>
      <c r="BE67" s="23">
        <v>1.0608842494610045</v>
      </c>
      <c r="BF67" s="23">
        <v>1.0296965621969743</v>
      </c>
      <c r="BG67" s="23">
        <v>0.99945704941489122</v>
      </c>
      <c r="BH67" s="53">
        <v>2.3573232323232323</v>
      </c>
      <c r="BI67" s="54">
        <v>0.99945704941489122</v>
      </c>
      <c r="BL67" s="181" t="s">
        <v>119</v>
      </c>
      <c r="BM67" s="182" t="s">
        <v>61</v>
      </c>
      <c r="BN67" s="181" t="s">
        <v>90</v>
      </c>
      <c r="BO67" s="12" t="s">
        <v>127</v>
      </c>
      <c r="BP67" s="181" t="s">
        <v>129</v>
      </c>
      <c r="BQ67" s="181" t="s">
        <v>132</v>
      </c>
      <c r="BR67" s="183" t="str">
        <f t="shared" si="50"/>
        <v/>
      </c>
      <c r="BS67" s="183">
        <f t="shared" si="51"/>
        <v>1</v>
      </c>
      <c r="BT67" s="183">
        <f t="shared" si="52"/>
        <v>1</v>
      </c>
      <c r="BU67" s="183">
        <f t="shared" si="53"/>
        <v>1</v>
      </c>
      <c r="BV67" s="183">
        <f t="shared" si="54"/>
        <v>1.25</v>
      </c>
      <c r="BW67" s="183">
        <f t="shared" si="55"/>
        <v>1.4166666666666667</v>
      </c>
      <c r="BX67" s="183">
        <f t="shared" si="56"/>
        <v>1.3846153846153846</v>
      </c>
      <c r="BY67" s="183">
        <f t="shared" si="57"/>
        <v>1.4545454545454546</v>
      </c>
      <c r="BZ67" s="183">
        <f t="shared" si="58"/>
        <v>1.3333333333333333</v>
      </c>
      <c r="CA67" s="183">
        <f t="shared" si="59"/>
        <v>1.3333333333333333</v>
      </c>
      <c r="CB67" s="183">
        <f t="shared" si="60"/>
        <v>1.3333333333333333</v>
      </c>
      <c r="CC67" s="183">
        <f t="shared" si="61"/>
        <v>1.3571428571428572</v>
      </c>
      <c r="CD67" s="183">
        <f t="shared" si="62"/>
        <v>1.4375</v>
      </c>
      <c r="CE67" s="183">
        <f t="shared" si="63"/>
        <v>1.4375</v>
      </c>
      <c r="CF67" s="183">
        <f t="shared" si="64"/>
        <v>1.4375</v>
      </c>
      <c r="CG67" s="183">
        <f t="shared" si="65"/>
        <v>1.4375</v>
      </c>
    </row>
    <row r="68" spans="1:85" ht="15" customHeight="1">
      <c r="A68" s="221"/>
      <c r="B68" s="226"/>
      <c r="C68" s="225" t="s">
        <v>62</v>
      </c>
      <c r="D68" s="10" t="s">
        <v>40</v>
      </c>
      <c r="E68" s="19"/>
      <c r="F68" s="19"/>
      <c r="G68" s="19"/>
      <c r="H68" s="19"/>
      <c r="I68" s="19"/>
      <c r="J68" s="19"/>
      <c r="K68" s="19"/>
      <c r="L68" s="19"/>
      <c r="M68" s="97">
        <f>+L68+AN!M68</f>
        <v>0</v>
      </c>
      <c r="N68" s="97">
        <f>+M68+AN!N68</f>
        <v>0</v>
      </c>
      <c r="O68" s="97">
        <f>+N68+AN!O68</f>
        <v>0</v>
      </c>
      <c r="P68" s="97">
        <f>+O68+AN!P68</f>
        <v>0</v>
      </c>
      <c r="Q68" s="97">
        <f>+P68+AN!Q68</f>
        <v>0</v>
      </c>
      <c r="R68" s="97">
        <f>+Q68+AN!R68</f>
        <v>0</v>
      </c>
      <c r="S68" s="97">
        <f>+R68+AN!S68</f>
        <v>0</v>
      </c>
      <c r="T68" s="97">
        <f>+S68+AN!T68</f>
        <v>0</v>
      </c>
      <c r="U68" s="97">
        <f>+T68+AN!U68</f>
        <v>0</v>
      </c>
      <c r="V68" s="97">
        <f>+U68+AN!V68</f>
        <v>0</v>
      </c>
      <c r="W68" s="97">
        <f>+V68+AN!W68</f>
        <v>0</v>
      </c>
      <c r="X68" s="97">
        <f>+W68+AN!X68</f>
        <v>0</v>
      </c>
      <c r="Y68" s="97">
        <f>+X68+AN!Y68</f>
        <v>0</v>
      </c>
      <c r="Z68" s="97">
        <f>+Y68+AN!Z68</f>
        <v>0</v>
      </c>
      <c r="AA68" s="97">
        <f>+Z68+AN!AA68</f>
        <v>0</v>
      </c>
      <c r="AB68" s="97">
        <f>+AA68+AN!AB68</f>
        <v>0</v>
      </c>
      <c r="AC68" s="97">
        <f>+AB68+AN!AC68</f>
        <v>0</v>
      </c>
      <c r="AD68" s="100">
        <f t="shared" ref="AD68:AD69" si="74">+P68</f>
        <v>0</v>
      </c>
      <c r="AE68" s="101">
        <f t="shared" ref="AE68:AE69" si="75">+AB68</f>
        <v>0</v>
      </c>
      <c r="AG68" s="124">
        <f>+SUMIF($M$1:$AB$1,"REAL",M68:AB68)</f>
        <v>0</v>
      </c>
      <c r="AJ68" s="19"/>
      <c r="AK68" s="19"/>
      <c r="AL68" s="19"/>
      <c r="AM68" s="19"/>
      <c r="AN68" s="19"/>
      <c r="AO68" s="19"/>
      <c r="AP68" s="19"/>
      <c r="AQ68" s="19"/>
      <c r="AR68" s="20">
        <v>0</v>
      </c>
      <c r="AS68" s="20">
        <v>0</v>
      </c>
      <c r="AT68" s="20">
        <v>0</v>
      </c>
      <c r="AU68" s="20">
        <v>0</v>
      </c>
      <c r="AV68" s="20">
        <v>0.18049999999999999</v>
      </c>
      <c r="AW68" s="20">
        <v>0.36099999999999999</v>
      </c>
      <c r="AX68" s="20">
        <v>0.54149999999999998</v>
      </c>
      <c r="AY68" s="20">
        <v>0.72199999999999998</v>
      </c>
      <c r="AZ68" s="20">
        <v>0.90249999999999997</v>
      </c>
      <c r="BA68" s="20">
        <v>1.083</v>
      </c>
      <c r="BB68" s="20">
        <v>1.2635000000000001</v>
      </c>
      <c r="BC68" s="20">
        <v>1.444</v>
      </c>
      <c r="BD68" s="20">
        <v>1.6244999999999998</v>
      </c>
      <c r="BE68" s="20">
        <v>1.8049999999999997</v>
      </c>
      <c r="BF68" s="20">
        <v>1.9854999999999996</v>
      </c>
      <c r="BG68" s="20">
        <v>2.1659999999999995</v>
      </c>
      <c r="BH68" s="44">
        <v>0</v>
      </c>
      <c r="BI68" s="59">
        <v>2.1659999999999995</v>
      </c>
      <c r="BL68" s="181" t="s">
        <v>119</v>
      </c>
      <c r="BM68" s="182" t="s">
        <v>62</v>
      </c>
      <c r="BN68" s="181" t="s">
        <v>40</v>
      </c>
      <c r="BO68" s="181" t="s">
        <v>126</v>
      </c>
      <c r="BP68" s="181" t="s">
        <v>129</v>
      </c>
      <c r="BQ68" s="181" t="s">
        <v>132</v>
      </c>
      <c r="BR68" s="183">
        <f t="shared" si="50"/>
        <v>0</v>
      </c>
      <c r="BS68" s="183">
        <f t="shared" si="51"/>
        <v>0</v>
      </c>
      <c r="BT68" s="183">
        <f t="shared" si="52"/>
        <v>0</v>
      </c>
      <c r="BU68" s="183">
        <f t="shared" si="53"/>
        <v>0</v>
      </c>
      <c r="BV68" s="183">
        <f t="shared" si="54"/>
        <v>0</v>
      </c>
      <c r="BW68" s="183">
        <f t="shared" si="55"/>
        <v>0</v>
      </c>
      <c r="BX68" s="183">
        <f t="shared" si="56"/>
        <v>0</v>
      </c>
      <c r="BY68" s="183">
        <f t="shared" si="57"/>
        <v>0</v>
      </c>
      <c r="BZ68" s="183">
        <f t="shared" si="58"/>
        <v>0</v>
      </c>
      <c r="CA68" s="183">
        <f t="shared" si="59"/>
        <v>0</v>
      </c>
      <c r="CB68" s="183">
        <f t="shared" si="60"/>
        <v>0</v>
      </c>
      <c r="CC68" s="183">
        <f t="shared" si="61"/>
        <v>0</v>
      </c>
      <c r="CD68" s="183">
        <f t="shared" si="62"/>
        <v>0</v>
      </c>
      <c r="CE68" s="183">
        <f t="shared" si="63"/>
        <v>0</v>
      </c>
      <c r="CF68" s="183">
        <f t="shared" si="64"/>
        <v>0</v>
      </c>
      <c r="CG68" s="183">
        <f t="shared" si="65"/>
        <v>0</v>
      </c>
    </row>
    <row r="69" spans="1:85">
      <c r="A69" s="221"/>
      <c r="B69" s="226"/>
      <c r="C69" s="225"/>
      <c r="D69" s="11" t="s">
        <v>88</v>
      </c>
      <c r="E69" s="34"/>
      <c r="F69" s="34"/>
      <c r="G69" s="34"/>
      <c r="H69" s="34"/>
      <c r="I69" s="34"/>
      <c r="J69" s="34"/>
      <c r="K69" s="34"/>
      <c r="L69" s="34"/>
      <c r="M69" s="98">
        <f>+L69+AN!M69</f>
        <v>0</v>
      </c>
      <c r="N69" s="98">
        <f>+M69+AN!N69</f>
        <v>0</v>
      </c>
      <c r="O69" s="98">
        <f>+N69+AN!O69</f>
        <v>0</v>
      </c>
      <c r="P69" s="98">
        <f>+O69+AN!P69</f>
        <v>0</v>
      </c>
      <c r="Q69" s="98">
        <f>+P69+AN!Q69</f>
        <v>0</v>
      </c>
      <c r="R69" s="98">
        <f>+Q69+AN!R69</f>
        <v>0</v>
      </c>
      <c r="S69" s="98">
        <f>+R69+AN!S69</f>
        <v>0</v>
      </c>
      <c r="T69" s="98">
        <f>+S69+AN!T69</f>
        <v>0</v>
      </c>
      <c r="U69" s="98">
        <f>+T69+AN!U69</f>
        <v>0</v>
      </c>
      <c r="V69" s="98">
        <f>+U69+AN!V69</f>
        <v>0</v>
      </c>
      <c r="W69" s="98">
        <f>+V69+AN!W69</f>
        <v>0</v>
      </c>
      <c r="X69" s="98">
        <f>+W69+AN!X69</f>
        <v>0</v>
      </c>
      <c r="Y69" s="98">
        <f>+X69+AN!Y69</f>
        <v>0</v>
      </c>
      <c r="Z69" s="98">
        <f>+Y69+AN!Z69</f>
        <v>0</v>
      </c>
      <c r="AA69" s="98">
        <f>+Z69+AN!AA69</f>
        <v>0</v>
      </c>
      <c r="AB69" s="98">
        <f>+AA69+AN!AB69</f>
        <v>0</v>
      </c>
      <c r="AC69" s="98">
        <f>+AB69+AN!AC69</f>
        <v>0</v>
      </c>
      <c r="AD69" s="102">
        <f t="shared" si="74"/>
        <v>0</v>
      </c>
      <c r="AE69" s="103">
        <f t="shared" si="75"/>
        <v>0</v>
      </c>
      <c r="AG69" s="124">
        <f>+SUMIF($M$1:$AB$1,"REAL",M69:AB69)</f>
        <v>0</v>
      </c>
      <c r="AJ69" s="34"/>
      <c r="AK69" s="34"/>
      <c r="AL69" s="34"/>
      <c r="AM69" s="34"/>
      <c r="AN69" s="34"/>
      <c r="AO69" s="34"/>
      <c r="AP69" s="34"/>
      <c r="AQ69" s="34"/>
      <c r="AR69" s="21">
        <v>0</v>
      </c>
      <c r="AS69" s="21">
        <v>0</v>
      </c>
      <c r="AT69" s="21">
        <v>0</v>
      </c>
      <c r="AU69" s="21">
        <v>0</v>
      </c>
      <c r="AV69" s="21">
        <v>1.4535</v>
      </c>
      <c r="AW69" s="21">
        <v>2.907</v>
      </c>
      <c r="AX69" s="21">
        <v>4.3605</v>
      </c>
      <c r="AY69" s="21">
        <v>5.8140000000000001</v>
      </c>
      <c r="AZ69" s="21">
        <v>7.2675000000000001</v>
      </c>
      <c r="BA69" s="21">
        <v>8.7210000000000001</v>
      </c>
      <c r="BB69" s="21">
        <v>10.1745</v>
      </c>
      <c r="BC69" s="21">
        <v>11.628</v>
      </c>
      <c r="BD69" s="21">
        <v>13.0815</v>
      </c>
      <c r="BE69" s="21">
        <v>14.535</v>
      </c>
      <c r="BF69" s="21">
        <v>15.9885</v>
      </c>
      <c r="BG69" s="21">
        <v>17.442</v>
      </c>
      <c r="BH69" s="45">
        <v>0</v>
      </c>
      <c r="BI69" s="46">
        <v>17.442</v>
      </c>
      <c r="BL69" s="181" t="s">
        <v>119</v>
      </c>
      <c r="BM69" s="182" t="s">
        <v>62</v>
      </c>
      <c r="BN69" s="181" t="s">
        <v>88</v>
      </c>
      <c r="BO69" s="181" t="s">
        <v>126</v>
      </c>
      <c r="BP69" s="181" t="s">
        <v>129</v>
      </c>
      <c r="BQ69" s="181" t="s">
        <v>132</v>
      </c>
      <c r="BR69" s="183">
        <f t="shared" si="50"/>
        <v>0</v>
      </c>
      <c r="BS69" s="183">
        <f t="shared" si="51"/>
        <v>0</v>
      </c>
      <c r="BT69" s="183">
        <f t="shared" si="52"/>
        <v>0</v>
      </c>
      <c r="BU69" s="183">
        <f t="shared" si="53"/>
        <v>0</v>
      </c>
      <c r="BV69" s="183">
        <f t="shared" si="54"/>
        <v>0</v>
      </c>
      <c r="BW69" s="183">
        <f t="shared" si="55"/>
        <v>0</v>
      </c>
      <c r="BX69" s="183">
        <f t="shared" si="56"/>
        <v>0</v>
      </c>
      <c r="BY69" s="183">
        <f t="shared" si="57"/>
        <v>0</v>
      </c>
      <c r="BZ69" s="183">
        <f t="shared" si="58"/>
        <v>0</v>
      </c>
      <c r="CA69" s="183">
        <f t="shared" si="59"/>
        <v>0</v>
      </c>
      <c r="CB69" s="183">
        <f t="shared" si="60"/>
        <v>0</v>
      </c>
      <c r="CC69" s="183">
        <f t="shared" si="61"/>
        <v>0</v>
      </c>
      <c r="CD69" s="183">
        <f t="shared" si="62"/>
        <v>0</v>
      </c>
      <c r="CE69" s="183">
        <f t="shared" si="63"/>
        <v>0</v>
      </c>
      <c r="CF69" s="183">
        <f t="shared" si="64"/>
        <v>0</v>
      </c>
      <c r="CG69" s="183">
        <f t="shared" si="65"/>
        <v>0</v>
      </c>
    </row>
    <row r="70" spans="1:85" s="2" customFormat="1">
      <c r="A70" s="221"/>
      <c r="B70" s="226"/>
      <c r="C70" s="225"/>
      <c r="D70" s="13" t="s">
        <v>90</v>
      </c>
      <c r="E70" s="36"/>
      <c r="F70" s="36"/>
      <c r="G70" s="36"/>
      <c r="H70" s="36"/>
      <c r="I70" s="36"/>
      <c r="J70" s="36"/>
      <c r="K70" s="36"/>
      <c r="L70" s="36"/>
      <c r="M70" s="36" t="str">
        <f t="shared" ref="M70:AE70" si="76">+IFERROR(M69/M68,"")</f>
        <v/>
      </c>
      <c r="N70" s="36" t="str">
        <f t="shared" si="76"/>
        <v/>
      </c>
      <c r="O70" s="36" t="str">
        <f t="shared" si="76"/>
        <v/>
      </c>
      <c r="P70" s="36" t="str">
        <f t="shared" si="76"/>
        <v/>
      </c>
      <c r="Q70" s="36" t="str">
        <f t="shared" si="76"/>
        <v/>
      </c>
      <c r="R70" s="36" t="str">
        <f t="shared" si="76"/>
        <v/>
      </c>
      <c r="S70" s="36" t="str">
        <f t="shared" si="76"/>
        <v/>
      </c>
      <c r="T70" s="36" t="str">
        <f t="shared" si="76"/>
        <v/>
      </c>
      <c r="U70" s="36" t="str">
        <f t="shared" si="76"/>
        <v/>
      </c>
      <c r="V70" s="36" t="str">
        <f t="shared" si="76"/>
        <v/>
      </c>
      <c r="W70" s="36" t="str">
        <f t="shared" si="76"/>
        <v/>
      </c>
      <c r="X70" s="36" t="str">
        <f t="shared" si="76"/>
        <v/>
      </c>
      <c r="Y70" s="36" t="str">
        <f t="shared" si="76"/>
        <v/>
      </c>
      <c r="Z70" s="36" t="str">
        <f t="shared" si="76"/>
        <v/>
      </c>
      <c r="AA70" s="36" t="str">
        <f t="shared" si="76"/>
        <v/>
      </c>
      <c r="AB70" s="36" t="str">
        <f t="shared" si="76"/>
        <v/>
      </c>
      <c r="AC70" s="36" t="str">
        <f t="shared" ref="AC70" si="77">+IFERROR(AC69/AC68,"")</f>
        <v/>
      </c>
      <c r="AD70" s="49" t="str">
        <f t="shared" si="76"/>
        <v/>
      </c>
      <c r="AE70" s="50" t="str">
        <f t="shared" si="76"/>
        <v/>
      </c>
      <c r="AF70"/>
      <c r="AG70" s="1"/>
      <c r="AH70"/>
      <c r="AI70"/>
      <c r="AJ70" s="36"/>
      <c r="AK70" s="36"/>
      <c r="AL70" s="36"/>
      <c r="AM70" s="36"/>
      <c r="AN70" s="36"/>
      <c r="AO70" s="36"/>
      <c r="AP70" s="36"/>
      <c r="AQ70" s="36"/>
      <c r="AR70" s="23" t="s">
        <v>0</v>
      </c>
      <c r="AS70" s="23" t="s">
        <v>0</v>
      </c>
      <c r="AT70" s="23" t="s">
        <v>0</v>
      </c>
      <c r="AU70" s="23" t="s">
        <v>0</v>
      </c>
      <c r="AV70" s="23">
        <v>8.0526315789473681</v>
      </c>
      <c r="AW70" s="23">
        <v>8.0526315789473681</v>
      </c>
      <c r="AX70" s="23">
        <v>8.0526315789473681</v>
      </c>
      <c r="AY70" s="23">
        <v>8.0526315789473681</v>
      </c>
      <c r="AZ70" s="23">
        <v>8.0526315789473681</v>
      </c>
      <c r="BA70" s="23">
        <v>8.0526315789473681</v>
      </c>
      <c r="BB70" s="23">
        <v>8.0526315789473681</v>
      </c>
      <c r="BC70" s="23">
        <v>8.0526315789473681</v>
      </c>
      <c r="BD70" s="23">
        <v>8.0526315789473699</v>
      </c>
      <c r="BE70" s="23">
        <v>8.0526315789473699</v>
      </c>
      <c r="BF70" s="23">
        <v>8.0526315789473699</v>
      </c>
      <c r="BG70" s="23">
        <v>8.0526315789473699</v>
      </c>
      <c r="BH70" s="49" t="s">
        <v>0</v>
      </c>
      <c r="BI70" s="50">
        <v>8.0526315789473699</v>
      </c>
      <c r="BL70" s="181" t="s">
        <v>119</v>
      </c>
      <c r="BM70" s="182" t="s">
        <v>62</v>
      </c>
      <c r="BN70" s="181" t="s">
        <v>90</v>
      </c>
      <c r="BO70" s="12" t="s">
        <v>127</v>
      </c>
      <c r="BP70" s="181" t="s">
        <v>129</v>
      </c>
      <c r="BQ70" s="181" t="s">
        <v>132</v>
      </c>
      <c r="BR70" s="183" t="str">
        <f t="shared" si="50"/>
        <v/>
      </c>
      <c r="BS70" s="183" t="str">
        <f t="shared" si="51"/>
        <v/>
      </c>
      <c r="BT70" s="183" t="str">
        <f t="shared" si="52"/>
        <v/>
      </c>
      <c r="BU70" s="183" t="str">
        <f t="shared" si="53"/>
        <v/>
      </c>
      <c r="BV70" s="183" t="str">
        <f t="shared" si="54"/>
        <v/>
      </c>
      <c r="BW70" s="183" t="str">
        <f t="shared" si="55"/>
        <v/>
      </c>
      <c r="BX70" s="183" t="str">
        <f t="shared" si="56"/>
        <v/>
      </c>
      <c r="BY70" s="183" t="str">
        <f t="shared" si="57"/>
        <v/>
      </c>
      <c r="BZ70" s="183" t="str">
        <f t="shared" si="58"/>
        <v/>
      </c>
      <c r="CA70" s="183" t="str">
        <f t="shared" si="59"/>
        <v/>
      </c>
      <c r="CB70" s="183" t="str">
        <f t="shared" si="60"/>
        <v/>
      </c>
      <c r="CC70" s="183" t="str">
        <f t="shared" si="61"/>
        <v/>
      </c>
      <c r="CD70" s="183" t="str">
        <f t="shared" si="62"/>
        <v/>
      </c>
      <c r="CE70" s="183" t="str">
        <f t="shared" si="63"/>
        <v/>
      </c>
      <c r="CF70" s="183" t="str">
        <f t="shared" si="64"/>
        <v/>
      </c>
      <c r="CG70" s="183" t="str">
        <f t="shared" si="65"/>
        <v/>
      </c>
    </row>
    <row r="71" spans="1:85" s="2" customFormat="1" ht="15" customHeight="1">
      <c r="A71" s="221"/>
      <c r="B71" s="226"/>
      <c r="C71" s="225" t="s">
        <v>72</v>
      </c>
      <c r="D71" s="10" t="s">
        <v>40</v>
      </c>
      <c r="E71" s="19"/>
      <c r="F71" s="19"/>
      <c r="G71" s="19"/>
      <c r="H71" s="19"/>
      <c r="I71" s="19"/>
      <c r="J71" s="19"/>
      <c r="K71" s="19"/>
      <c r="L71" s="19"/>
      <c r="M71" s="97">
        <f>+L71+AN!M71</f>
        <v>0</v>
      </c>
      <c r="N71" s="97">
        <f>+M71+AN!N71</f>
        <v>0</v>
      </c>
      <c r="O71" s="97">
        <f>+N71+AN!O71</f>
        <v>0</v>
      </c>
      <c r="P71" s="97">
        <f>+O71+AN!P71</f>
        <v>0</v>
      </c>
      <c r="Q71" s="97">
        <f>+P71+AN!Q71</f>
        <v>0</v>
      </c>
      <c r="R71" s="97">
        <f>+Q71+AN!R71</f>
        <v>0</v>
      </c>
      <c r="S71" s="97">
        <f>+R71+AN!S71</f>
        <v>0</v>
      </c>
      <c r="T71" s="97">
        <f>+S71+AN!T71</f>
        <v>0</v>
      </c>
      <c r="U71" s="97">
        <f>+T71+AN!U71</f>
        <v>0</v>
      </c>
      <c r="V71" s="97">
        <f>+U71+AN!V71</f>
        <v>0</v>
      </c>
      <c r="W71" s="97">
        <f>+V71+AN!W71</f>
        <v>0</v>
      </c>
      <c r="X71" s="97">
        <f>+W71+AN!X71</f>
        <v>0</v>
      </c>
      <c r="Y71" s="97">
        <f>+X71+AN!Y71</f>
        <v>0</v>
      </c>
      <c r="Z71" s="97">
        <f>+Y71+AN!Z71</f>
        <v>0</v>
      </c>
      <c r="AA71" s="97">
        <f>+Z71+AN!AA71</f>
        <v>0</v>
      </c>
      <c r="AB71" s="97">
        <f>+AA71+AN!AB71</f>
        <v>0</v>
      </c>
      <c r="AC71" s="97">
        <f>+AB71+AN!AC71</f>
        <v>0</v>
      </c>
      <c r="AD71" s="100">
        <f t="shared" ref="AD71:AD72" si="78">+P71</f>
        <v>0</v>
      </c>
      <c r="AE71" s="101">
        <f t="shared" ref="AE71:AE72" si="79">+AB71</f>
        <v>0</v>
      </c>
      <c r="AF71"/>
      <c r="AG71" s="124">
        <f>+SUMIF($M$1:$AB$1,"REAL",M71:AB71)</f>
        <v>0</v>
      </c>
      <c r="AH71"/>
      <c r="AI71"/>
      <c r="AJ71" s="19"/>
      <c r="AK71" s="19"/>
      <c r="AL71" s="19"/>
      <c r="AM71" s="19"/>
      <c r="AN71" s="19"/>
      <c r="AO71" s="19"/>
      <c r="AP71" s="19"/>
      <c r="AQ71" s="19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44"/>
      <c r="BI71" s="59"/>
      <c r="BL71" s="181" t="s">
        <v>119</v>
      </c>
      <c r="BM71" s="182" t="s">
        <v>72</v>
      </c>
      <c r="BN71" s="181" t="s">
        <v>40</v>
      </c>
      <c r="BO71" s="181" t="s">
        <v>126</v>
      </c>
      <c r="BP71" s="181" t="s">
        <v>129</v>
      </c>
      <c r="BQ71" s="181" t="s">
        <v>132</v>
      </c>
      <c r="BR71" s="183">
        <f t="shared" si="50"/>
        <v>0</v>
      </c>
      <c r="BS71" s="183">
        <f t="shared" si="51"/>
        <v>0</v>
      </c>
      <c r="BT71" s="183">
        <f t="shared" si="52"/>
        <v>0</v>
      </c>
      <c r="BU71" s="183">
        <f t="shared" si="53"/>
        <v>0</v>
      </c>
      <c r="BV71" s="183">
        <f t="shared" si="54"/>
        <v>0</v>
      </c>
      <c r="BW71" s="183">
        <f t="shared" si="55"/>
        <v>0</v>
      </c>
      <c r="BX71" s="183">
        <f t="shared" si="56"/>
        <v>0</v>
      </c>
      <c r="BY71" s="183">
        <f t="shared" si="57"/>
        <v>0</v>
      </c>
      <c r="BZ71" s="183">
        <f t="shared" si="58"/>
        <v>0</v>
      </c>
      <c r="CA71" s="183">
        <f t="shared" si="59"/>
        <v>0</v>
      </c>
      <c r="CB71" s="183">
        <f t="shared" si="60"/>
        <v>0</v>
      </c>
      <c r="CC71" s="183">
        <f t="shared" si="61"/>
        <v>0</v>
      </c>
      <c r="CD71" s="183">
        <f t="shared" si="62"/>
        <v>0</v>
      </c>
      <c r="CE71" s="183">
        <f t="shared" si="63"/>
        <v>0</v>
      </c>
      <c r="CF71" s="183">
        <f t="shared" si="64"/>
        <v>0</v>
      </c>
      <c r="CG71" s="183">
        <f t="shared" si="65"/>
        <v>0</v>
      </c>
    </row>
    <row r="72" spans="1:85" s="2" customFormat="1">
      <c r="A72" s="221"/>
      <c r="B72" s="226"/>
      <c r="C72" s="225"/>
      <c r="D72" s="11" t="s">
        <v>88</v>
      </c>
      <c r="E72" s="34"/>
      <c r="F72" s="34"/>
      <c r="G72" s="34"/>
      <c r="H72" s="34"/>
      <c r="I72" s="34"/>
      <c r="J72" s="34"/>
      <c r="K72" s="34"/>
      <c r="L72" s="34"/>
      <c r="M72" s="98">
        <f>+L72+AN!M72</f>
        <v>0</v>
      </c>
      <c r="N72" s="98">
        <f>+M72+AN!N72</f>
        <v>0</v>
      </c>
      <c r="O72" s="98">
        <f>+N72+AN!O72</f>
        <v>0</v>
      </c>
      <c r="P72" s="98">
        <f>+O72+AN!P72</f>
        <v>0</v>
      </c>
      <c r="Q72" s="98">
        <f>+P72+AN!Q72</f>
        <v>0</v>
      </c>
      <c r="R72" s="98">
        <f>+Q72+AN!R72</f>
        <v>0</v>
      </c>
      <c r="S72" s="98">
        <f>+R72+AN!S72</f>
        <v>0</v>
      </c>
      <c r="T72" s="98">
        <f>+S72+AN!T72</f>
        <v>0</v>
      </c>
      <c r="U72" s="98">
        <f>+T72+AN!U72</f>
        <v>0</v>
      </c>
      <c r="V72" s="98">
        <f>+U72+AN!V72</f>
        <v>0</v>
      </c>
      <c r="W72" s="98">
        <f>+V72+AN!W72</f>
        <v>0</v>
      </c>
      <c r="X72" s="98">
        <f>+W72+AN!X72</f>
        <v>0</v>
      </c>
      <c r="Y72" s="98">
        <f>+X72+AN!Y72</f>
        <v>0</v>
      </c>
      <c r="Z72" s="98">
        <f>+Y72+AN!Z72</f>
        <v>0</v>
      </c>
      <c r="AA72" s="98">
        <f>+Z72+AN!AA72</f>
        <v>0</v>
      </c>
      <c r="AB72" s="98">
        <f>+AA72+AN!AB72</f>
        <v>0</v>
      </c>
      <c r="AC72" s="98">
        <f>+AB72+AN!AC72</f>
        <v>0</v>
      </c>
      <c r="AD72" s="102">
        <f t="shared" si="78"/>
        <v>0</v>
      </c>
      <c r="AE72" s="103">
        <f t="shared" si="79"/>
        <v>0</v>
      </c>
      <c r="AF72"/>
      <c r="AG72" s="124">
        <f>+SUMIF($M$1:$AB$1,"REAL",M72:AB72)</f>
        <v>0</v>
      </c>
      <c r="AH72"/>
      <c r="AI72"/>
      <c r="AJ72" s="34"/>
      <c r="AK72" s="34"/>
      <c r="AL72" s="34"/>
      <c r="AM72" s="34"/>
      <c r="AN72" s="34"/>
      <c r="AO72" s="34"/>
      <c r="AP72" s="34"/>
      <c r="AQ72" s="34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45"/>
      <c r="BI72" s="46"/>
      <c r="BL72" s="181" t="s">
        <v>119</v>
      </c>
      <c r="BM72" s="182" t="s">
        <v>72</v>
      </c>
      <c r="BN72" s="181" t="s">
        <v>88</v>
      </c>
      <c r="BO72" s="181" t="s">
        <v>126</v>
      </c>
      <c r="BP72" s="181" t="s">
        <v>129</v>
      </c>
      <c r="BQ72" s="181" t="s">
        <v>132</v>
      </c>
      <c r="BR72" s="183">
        <f t="shared" si="50"/>
        <v>0</v>
      </c>
      <c r="BS72" s="183">
        <f t="shared" si="51"/>
        <v>0</v>
      </c>
      <c r="BT72" s="183">
        <f t="shared" si="52"/>
        <v>0</v>
      </c>
      <c r="BU72" s="183">
        <f t="shared" si="53"/>
        <v>0</v>
      </c>
      <c r="BV72" s="183">
        <f t="shared" si="54"/>
        <v>0</v>
      </c>
      <c r="BW72" s="183">
        <f t="shared" si="55"/>
        <v>0</v>
      </c>
      <c r="BX72" s="183">
        <f t="shared" si="56"/>
        <v>0</v>
      </c>
      <c r="BY72" s="183">
        <f t="shared" si="57"/>
        <v>0</v>
      </c>
      <c r="BZ72" s="183">
        <f t="shared" si="58"/>
        <v>0</v>
      </c>
      <c r="CA72" s="183">
        <f t="shared" si="59"/>
        <v>0</v>
      </c>
      <c r="CB72" s="183">
        <f t="shared" si="60"/>
        <v>0</v>
      </c>
      <c r="CC72" s="183">
        <f t="shared" si="61"/>
        <v>0</v>
      </c>
      <c r="CD72" s="183">
        <f t="shared" si="62"/>
        <v>0</v>
      </c>
      <c r="CE72" s="183">
        <f t="shared" si="63"/>
        <v>0</v>
      </c>
      <c r="CF72" s="183">
        <f t="shared" si="64"/>
        <v>0</v>
      </c>
      <c r="CG72" s="183">
        <f t="shared" si="65"/>
        <v>0</v>
      </c>
    </row>
    <row r="73" spans="1:85" s="2" customFormat="1">
      <c r="A73" s="221"/>
      <c r="B73" s="226"/>
      <c r="C73" s="225"/>
      <c r="D73" s="13" t="s">
        <v>90</v>
      </c>
      <c r="E73" s="36"/>
      <c r="F73" s="36"/>
      <c r="G73" s="36"/>
      <c r="H73" s="36"/>
      <c r="I73" s="36"/>
      <c r="J73" s="36"/>
      <c r="K73" s="36"/>
      <c r="L73" s="36"/>
      <c r="M73" s="36" t="str">
        <f t="shared" ref="M73:AE73" si="80">+IFERROR(M72/M71,"")</f>
        <v/>
      </c>
      <c r="N73" s="36" t="str">
        <f t="shared" si="80"/>
        <v/>
      </c>
      <c r="O73" s="36" t="str">
        <f t="shared" si="80"/>
        <v/>
      </c>
      <c r="P73" s="36" t="str">
        <f t="shared" si="80"/>
        <v/>
      </c>
      <c r="Q73" s="36" t="str">
        <f t="shared" si="80"/>
        <v/>
      </c>
      <c r="R73" s="36" t="str">
        <f t="shared" si="80"/>
        <v/>
      </c>
      <c r="S73" s="36" t="str">
        <f t="shared" si="80"/>
        <v/>
      </c>
      <c r="T73" s="36" t="str">
        <f t="shared" si="80"/>
        <v/>
      </c>
      <c r="U73" s="36" t="str">
        <f t="shared" si="80"/>
        <v/>
      </c>
      <c r="V73" s="36" t="str">
        <f t="shared" si="80"/>
        <v/>
      </c>
      <c r="W73" s="36" t="str">
        <f t="shared" si="80"/>
        <v/>
      </c>
      <c r="X73" s="36" t="str">
        <f t="shared" si="80"/>
        <v/>
      </c>
      <c r="Y73" s="36" t="str">
        <f t="shared" si="80"/>
        <v/>
      </c>
      <c r="Z73" s="36" t="str">
        <f t="shared" si="80"/>
        <v/>
      </c>
      <c r="AA73" s="36" t="str">
        <f t="shared" si="80"/>
        <v/>
      </c>
      <c r="AB73" s="36" t="str">
        <f t="shared" si="80"/>
        <v/>
      </c>
      <c r="AC73" s="36" t="str">
        <f t="shared" ref="AC73" si="81">+IFERROR(AC72/AC71,"")</f>
        <v/>
      </c>
      <c r="AD73" s="49" t="str">
        <f t="shared" si="80"/>
        <v/>
      </c>
      <c r="AE73" s="50" t="str">
        <f t="shared" si="80"/>
        <v/>
      </c>
      <c r="AF73"/>
      <c r="AG73" s="1"/>
      <c r="AH73"/>
      <c r="AI73"/>
      <c r="AJ73" s="36"/>
      <c r="AK73" s="36"/>
      <c r="AL73" s="36"/>
      <c r="AM73" s="36"/>
      <c r="AN73" s="36"/>
      <c r="AO73" s="36"/>
      <c r="AP73" s="36"/>
      <c r="AQ73" s="36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49"/>
      <c r="BI73" s="50"/>
      <c r="BL73" s="181" t="s">
        <v>119</v>
      </c>
      <c r="BM73" s="182" t="s">
        <v>72</v>
      </c>
      <c r="BN73" s="181" t="s">
        <v>90</v>
      </c>
      <c r="BO73" s="12" t="s">
        <v>127</v>
      </c>
      <c r="BP73" s="181" t="s">
        <v>129</v>
      </c>
      <c r="BQ73" s="181" t="s">
        <v>132</v>
      </c>
      <c r="BR73" s="183" t="str">
        <f t="shared" si="50"/>
        <v/>
      </c>
      <c r="BS73" s="183" t="str">
        <f t="shared" si="51"/>
        <v/>
      </c>
      <c r="BT73" s="183" t="str">
        <f t="shared" si="52"/>
        <v/>
      </c>
      <c r="BU73" s="183" t="str">
        <f t="shared" si="53"/>
        <v/>
      </c>
      <c r="BV73" s="183" t="str">
        <f t="shared" si="54"/>
        <v/>
      </c>
      <c r="BW73" s="183" t="str">
        <f t="shared" si="55"/>
        <v/>
      </c>
      <c r="BX73" s="183" t="str">
        <f t="shared" si="56"/>
        <v/>
      </c>
      <c r="BY73" s="183" t="str">
        <f t="shared" si="57"/>
        <v/>
      </c>
      <c r="BZ73" s="183" t="str">
        <f t="shared" si="58"/>
        <v/>
      </c>
      <c r="CA73" s="183" t="str">
        <f t="shared" si="59"/>
        <v/>
      </c>
      <c r="CB73" s="183" t="str">
        <f t="shared" si="60"/>
        <v/>
      </c>
      <c r="CC73" s="183" t="str">
        <f t="shared" si="61"/>
        <v/>
      </c>
      <c r="CD73" s="183" t="str">
        <f t="shared" si="62"/>
        <v/>
      </c>
      <c r="CE73" s="183" t="str">
        <f t="shared" si="63"/>
        <v/>
      </c>
      <c r="CF73" s="183" t="str">
        <f t="shared" si="64"/>
        <v/>
      </c>
      <c r="CG73" s="183" t="str">
        <f t="shared" si="65"/>
        <v/>
      </c>
    </row>
    <row r="74" spans="1:85" s="2" customFormat="1" ht="15" customHeight="1">
      <c r="A74" s="221"/>
      <c r="B74" s="226"/>
      <c r="C74" s="225" t="s">
        <v>73</v>
      </c>
      <c r="D74" s="10" t="s">
        <v>40</v>
      </c>
      <c r="E74" s="19"/>
      <c r="F74" s="19"/>
      <c r="G74" s="19"/>
      <c r="H74" s="19"/>
      <c r="I74" s="19"/>
      <c r="J74" s="19"/>
      <c r="K74" s="19"/>
      <c r="L74" s="19"/>
      <c r="M74" s="97">
        <f>+L74+AN!M74</f>
        <v>0</v>
      </c>
      <c r="N74" s="97">
        <f>+M74+AN!N74</f>
        <v>0</v>
      </c>
      <c r="O74" s="97">
        <f>+N74+AN!O74</f>
        <v>0</v>
      </c>
      <c r="P74" s="97">
        <f>+O74+AN!P74</f>
        <v>0</v>
      </c>
      <c r="Q74" s="97">
        <f>+P74+AN!Q74</f>
        <v>0</v>
      </c>
      <c r="R74" s="97">
        <f>+Q74+AN!R74</f>
        <v>0</v>
      </c>
      <c r="S74" s="97">
        <f>+R74+AN!S74</f>
        <v>0</v>
      </c>
      <c r="T74" s="97">
        <f>+S74+AN!T74</f>
        <v>0</v>
      </c>
      <c r="U74" s="97">
        <f>+T74+AN!U74</f>
        <v>0</v>
      </c>
      <c r="V74" s="97">
        <f>+U74+AN!V74</f>
        <v>0</v>
      </c>
      <c r="W74" s="97">
        <f>+V74+AN!W74</f>
        <v>0</v>
      </c>
      <c r="X74" s="97">
        <f>+W74+AN!X74</f>
        <v>0</v>
      </c>
      <c r="Y74" s="97">
        <f>+X74+AN!Y74</f>
        <v>0</v>
      </c>
      <c r="Z74" s="97">
        <f>+Y74+AN!Z74</f>
        <v>0</v>
      </c>
      <c r="AA74" s="97">
        <f>+Z74+AN!AA74</f>
        <v>0</v>
      </c>
      <c r="AB74" s="97">
        <f>+AA74+AN!AB74</f>
        <v>0</v>
      </c>
      <c r="AC74" s="97">
        <f>+AB74+AN!AC74</f>
        <v>0</v>
      </c>
      <c r="AD74" s="100">
        <f t="shared" ref="AD74:AD75" si="82">+P74</f>
        <v>0</v>
      </c>
      <c r="AE74" s="101">
        <f t="shared" ref="AE74:AE75" si="83">+AB74</f>
        <v>0</v>
      </c>
      <c r="AF74"/>
      <c r="AG74" s="124">
        <f>+SUMIF($M$1:$AB$1,"REAL",M74:AB74)</f>
        <v>0</v>
      </c>
      <c r="AH74"/>
      <c r="AI74"/>
      <c r="AJ74" s="19"/>
      <c r="AK74" s="19"/>
      <c r="AL74" s="19"/>
      <c r="AM74" s="19"/>
      <c r="AN74" s="19"/>
      <c r="AO74" s="19"/>
      <c r="AP74" s="19"/>
      <c r="AQ74" s="19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44"/>
      <c r="BI74" s="59"/>
      <c r="BL74" s="181" t="s">
        <v>119</v>
      </c>
      <c r="BM74" s="182" t="s">
        <v>73</v>
      </c>
      <c r="BN74" s="181" t="s">
        <v>40</v>
      </c>
      <c r="BO74" s="181" t="s">
        <v>126</v>
      </c>
      <c r="BP74" s="181" t="s">
        <v>129</v>
      </c>
      <c r="BQ74" s="181" t="s">
        <v>132</v>
      </c>
      <c r="BR74" s="183">
        <f t="shared" si="50"/>
        <v>0</v>
      </c>
      <c r="BS74" s="183">
        <f t="shared" si="51"/>
        <v>0</v>
      </c>
      <c r="BT74" s="183">
        <f t="shared" si="52"/>
        <v>0</v>
      </c>
      <c r="BU74" s="183">
        <f t="shared" si="53"/>
        <v>0</v>
      </c>
      <c r="BV74" s="183">
        <f t="shared" si="54"/>
        <v>0</v>
      </c>
      <c r="BW74" s="183">
        <f t="shared" si="55"/>
        <v>0</v>
      </c>
      <c r="BX74" s="183">
        <f t="shared" si="56"/>
        <v>0</v>
      </c>
      <c r="BY74" s="183">
        <f t="shared" si="57"/>
        <v>0</v>
      </c>
      <c r="BZ74" s="183">
        <f t="shared" si="58"/>
        <v>0</v>
      </c>
      <c r="CA74" s="183">
        <f t="shared" si="59"/>
        <v>0</v>
      </c>
      <c r="CB74" s="183">
        <f t="shared" si="60"/>
        <v>0</v>
      </c>
      <c r="CC74" s="183">
        <f t="shared" si="61"/>
        <v>0</v>
      </c>
      <c r="CD74" s="183">
        <f t="shared" si="62"/>
        <v>0</v>
      </c>
      <c r="CE74" s="183">
        <f t="shared" si="63"/>
        <v>0</v>
      </c>
      <c r="CF74" s="183">
        <f t="shared" si="64"/>
        <v>0</v>
      </c>
      <c r="CG74" s="183">
        <f t="shared" si="65"/>
        <v>0</v>
      </c>
    </row>
    <row r="75" spans="1:85" s="2" customFormat="1" ht="15" customHeight="1">
      <c r="A75" s="221"/>
      <c r="B75" s="226"/>
      <c r="C75" s="225"/>
      <c r="D75" s="11" t="s">
        <v>88</v>
      </c>
      <c r="E75" s="34"/>
      <c r="F75" s="34"/>
      <c r="G75" s="34"/>
      <c r="H75" s="34"/>
      <c r="I75" s="34"/>
      <c r="J75" s="34"/>
      <c r="K75" s="34"/>
      <c r="L75" s="34"/>
      <c r="M75" s="98">
        <f>+L75+AN!M75</f>
        <v>0</v>
      </c>
      <c r="N75" s="98">
        <f>+M75+AN!N75</f>
        <v>0</v>
      </c>
      <c r="O75" s="98">
        <f>+N75+AN!O75</f>
        <v>0</v>
      </c>
      <c r="P75" s="98">
        <f>+O75+AN!P75</f>
        <v>0</v>
      </c>
      <c r="Q75" s="98">
        <f>+P75+AN!Q75</f>
        <v>0</v>
      </c>
      <c r="R75" s="98">
        <f>+Q75+AN!R75</f>
        <v>0</v>
      </c>
      <c r="S75" s="98">
        <f>+R75+AN!S75</f>
        <v>0</v>
      </c>
      <c r="T75" s="98">
        <f>+S75+AN!T75</f>
        <v>0</v>
      </c>
      <c r="U75" s="98">
        <f>+T75+AN!U75</f>
        <v>0</v>
      </c>
      <c r="V75" s="98">
        <f>+U75+AN!V75</f>
        <v>0</v>
      </c>
      <c r="W75" s="98">
        <f>+V75+AN!W75</f>
        <v>0</v>
      </c>
      <c r="X75" s="98">
        <f>+W75+AN!X75</f>
        <v>0</v>
      </c>
      <c r="Y75" s="98">
        <f>+X75+AN!Y75</f>
        <v>0</v>
      </c>
      <c r="Z75" s="98">
        <f>+Y75+AN!Z75</f>
        <v>0</v>
      </c>
      <c r="AA75" s="98">
        <f>+Z75+AN!AA75</f>
        <v>0</v>
      </c>
      <c r="AB75" s="98">
        <f>+AA75+AN!AB75</f>
        <v>0</v>
      </c>
      <c r="AC75" s="98">
        <f>+AB75+AN!AC75</f>
        <v>0</v>
      </c>
      <c r="AD75" s="102">
        <f t="shared" si="82"/>
        <v>0</v>
      </c>
      <c r="AE75" s="103">
        <f t="shared" si="83"/>
        <v>0</v>
      </c>
      <c r="AF75"/>
      <c r="AG75" s="124">
        <f>+SUMIF($M$1:$AB$1,"REAL",M75:AB75)</f>
        <v>0</v>
      </c>
      <c r="AH75"/>
      <c r="AI75"/>
      <c r="AJ75" s="34"/>
      <c r="AK75" s="34"/>
      <c r="AL75" s="34"/>
      <c r="AM75" s="34"/>
      <c r="AN75" s="34"/>
      <c r="AO75" s="34"/>
      <c r="AP75" s="34"/>
      <c r="AQ75" s="34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45"/>
      <c r="BI75" s="46"/>
      <c r="BL75" s="181" t="s">
        <v>119</v>
      </c>
      <c r="BM75" s="182" t="s">
        <v>73</v>
      </c>
      <c r="BN75" s="181" t="s">
        <v>88</v>
      </c>
      <c r="BO75" s="181" t="s">
        <v>126</v>
      </c>
      <c r="BP75" s="181" t="s">
        <v>129</v>
      </c>
      <c r="BQ75" s="181" t="s">
        <v>132</v>
      </c>
      <c r="BR75" s="183">
        <f t="shared" si="50"/>
        <v>0</v>
      </c>
      <c r="BS75" s="183">
        <f t="shared" si="51"/>
        <v>0</v>
      </c>
      <c r="BT75" s="183">
        <f t="shared" si="52"/>
        <v>0</v>
      </c>
      <c r="BU75" s="183">
        <f t="shared" si="53"/>
        <v>0</v>
      </c>
      <c r="BV75" s="183">
        <f t="shared" si="54"/>
        <v>0</v>
      </c>
      <c r="BW75" s="183">
        <f t="shared" si="55"/>
        <v>0</v>
      </c>
      <c r="BX75" s="183">
        <f t="shared" si="56"/>
        <v>0</v>
      </c>
      <c r="BY75" s="183">
        <f t="shared" si="57"/>
        <v>0</v>
      </c>
      <c r="BZ75" s="183">
        <f t="shared" si="58"/>
        <v>0</v>
      </c>
      <c r="CA75" s="183">
        <f t="shared" si="59"/>
        <v>0</v>
      </c>
      <c r="CB75" s="183">
        <f t="shared" si="60"/>
        <v>0</v>
      </c>
      <c r="CC75" s="183">
        <f t="shared" si="61"/>
        <v>0</v>
      </c>
      <c r="CD75" s="183">
        <f t="shared" si="62"/>
        <v>0</v>
      </c>
      <c r="CE75" s="183">
        <f t="shared" si="63"/>
        <v>0</v>
      </c>
      <c r="CF75" s="183">
        <f t="shared" si="64"/>
        <v>0</v>
      </c>
      <c r="CG75" s="183">
        <f t="shared" si="65"/>
        <v>0</v>
      </c>
    </row>
    <row r="76" spans="1:85" s="2" customFormat="1" ht="15" customHeight="1">
      <c r="A76" s="221"/>
      <c r="B76" s="226"/>
      <c r="C76" s="225"/>
      <c r="D76" s="13" t="s">
        <v>90</v>
      </c>
      <c r="E76" s="36"/>
      <c r="F76" s="36"/>
      <c r="G76" s="36"/>
      <c r="H76" s="36"/>
      <c r="I76" s="36"/>
      <c r="J76" s="36"/>
      <c r="K76" s="36"/>
      <c r="L76" s="36"/>
      <c r="M76" s="36" t="str">
        <f t="shared" ref="M76:AE76" si="84">+IFERROR(M75/M74,"")</f>
        <v/>
      </c>
      <c r="N76" s="36" t="str">
        <f t="shared" si="84"/>
        <v/>
      </c>
      <c r="O76" s="36" t="str">
        <f t="shared" si="84"/>
        <v/>
      </c>
      <c r="P76" s="36" t="str">
        <f t="shared" si="84"/>
        <v/>
      </c>
      <c r="Q76" s="36" t="str">
        <f t="shared" si="84"/>
        <v/>
      </c>
      <c r="R76" s="36" t="str">
        <f t="shared" si="84"/>
        <v/>
      </c>
      <c r="S76" s="36" t="str">
        <f t="shared" si="84"/>
        <v/>
      </c>
      <c r="T76" s="36" t="str">
        <f t="shared" si="84"/>
        <v/>
      </c>
      <c r="U76" s="36" t="str">
        <f t="shared" si="84"/>
        <v/>
      </c>
      <c r="V76" s="36" t="str">
        <f t="shared" si="84"/>
        <v/>
      </c>
      <c r="W76" s="36" t="str">
        <f t="shared" si="84"/>
        <v/>
      </c>
      <c r="X76" s="36" t="str">
        <f t="shared" si="84"/>
        <v/>
      </c>
      <c r="Y76" s="36" t="str">
        <f t="shared" si="84"/>
        <v/>
      </c>
      <c r="Z76" s="36" t="str">
        <f t="shared" si="84"/>
        <v/>
      </c>
      <c r="AA76" s="36" t="str">
        <f t="shared" si="84"/>
        <v/>
      </c>
      <c r="AB76" s="36" t="str">
        <f t="shared" si="84"/>
        <v/>
      </c>
      <c r="AC76" s="36" t="str">
        <f t="shared" ref="AC76" si="85">+IFERROR(AC75/AC74,"")</f>
        <v/>
      </c>
      <c r="AD76" s="49" t="str">
        <f t="shared" si="84"/>
        <v/>
      </c>
      <c r="AE76" s="50" t="str">
        <f t="shared" si="84"/>
        <v/>
      </c>
      <c r="AF76"/>
      <c r="AG76" s="1"/>
      <c r="AH76"/>
      <c r="AI76"/>
      <c r="AJ76" s="36"/>
      <c r="AK76" s="36"/>
      <c r="AL76" s="36"/>
      <c r="AM76" s="36"/>
      <c r="AN76" s="36"/>
      <c r="AO76" s="36"/>
      <c r="AP76" s="36"/>
      <c r="AQ76" s="36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49"/>
      <c r="BI76" s="50"/>
      <c r="BL76" s="181" t="s">
        <v>119</v>
      </c>
      <c r="BM76" s="182" t="s">
        <v>73</v>
      </c>
      <c r="BN76" s="181" t="s">
        <v>90</v>
      </c>
      <c r="BO76" s="12" t="s">
        <v>127</v>
      </c>
      <c r="BP76" s="181" t="s">
        <v>129</v>
      </c>
      <c r="BQ76" s="181" t="s">
        <v>132</v>
      </c>
      <c r="BR76" s="183" t="str">
        <f t="shared" si="50"/>
        <v/>
      </c>
      <c r="BS76" s="183" t="str">
        <f t="shared" si="51"/>
        <v/>
      </c>
      <c r="BT76" s="183" t="str">
        <f t="shared" si="52"/>
        <v/>
      </c>
      <c r="BU76" s="183" t="str">
        <f t="shared" si="53"/>
        <v/>
      </c>
      <c r="BV76" s="183" t="str">
        <f t="shared" si="54"/>
        <v/>
      </c>
      <c r="BW76" s="183" t="str">
        <f t="shared" si="55"/>
        <v/>
      </c>
      <c r="BX76" s="183" t="str">
        <f t="shared" si="56"/>
        <v/>
      </c>
      <c r="BY76" s="183" t="str">
        <f t="shared" si="57"/>
        <v/>
      </c>
      <c r="BZ76" s="183" t="str">
        <f t="shared" si="58"/>
        <v/>
      </c>
      <c r="CA76" s="183" t="str">
        <f t="shared" si="59"/>
        <v/>
      </c>
      <c r="CB76" s="183" t="str">
        <f t="shared" si="60"/>
        <v/>
      </c>
      <c r="CC76" s="183" t="str">
        <f t="shared" si="61"/>
        <v/>
      </c>
      <c r="CD76" s="183" t="str">
        <f t="shared" si="62"/>
        <v/>
      </c>
      <c r="CE76" s="183" t="str">
        <f t="shared" si="63"/>
        <v/>
      </c>
      <c r="CF76" s="183" t="str">
        <f t="shared" si="64"/>
        <v/>
      </c>
      <c r="CG76" s="183" t="str">
        <f t="shared" si="65"/>
        <v/>
      </c>
    </row>
    <row r="77" spans="1:85" ht="15" customHeight="1">
      <c r="A77" s="221"/>
      <c r="B77" s="226" t="s">
        <v>39</v>
      </c>
      <c r="C77" s="225" t="s">
        <v>51</v>
      </c>
      <c r="D77" s="10" t="s">
        <v>40</v>
      </c>
      <c r="E77" s="19"/>
      <c r="F77" s="19"/>
      <c r="G77" s="19"/>
      <c r="H77" s="19"/>
      <c r="I77" s="19"/>
      <c r="J77" s="19"/>
      <c r="K77" s="19"/>
      <c r="L77" s="19"/>
      <c r="M77" s="97">
        <f>+L77+AN!M77</f>
        <v>0</v>
      </c>
      <c r="N77" s="97">
        <f>+M77+AN!N77</f>
        <v>-1</v>
      </c>
      <c r="O77" s="97">
        <f>+N77+AN!O77</f>
        <v>2</v>
      </c>
      <c r="P77" s="97">
        <f>+O77+AN!P77</f>
        <v>10</v>
      </c>
      <c r="Q77" s="97">
        <f>+P77+AN!Q77</f>
        <v>17</v>
      </c>
      <c r="R77" s="97">
        <f>+Q77+AN!R77</f>
        <v>24</v>
      </c>
      <c r="S77" s="97">
        <f>+R77+AN!S77</f>
        <v>26</v>
      </c>
      <c r="T77" s="97">
        <f>+S77+AN!T77</f>
        <v>34</v>
      </c>
      <c r="U77" s="97">
        <f>+T77+AN!U77</f>
        <v>40</v>
      </c>
      <c r="V77" s="97">
        <f>+U77+AN!V77</f>
        <v>48</v>
      </c>
      <c r="W77" s="97">
        <f>+V77+AN!W77</f>
        <v>63</v>
      </c>
      <c r="X77" s="97">
        <f>+W77+AN!X77</f>
        <v>66</v>
      </c>
      <c r="Y77" s="97">
        <f>+X77+AN!Y77</f>
        <v>71</v>
      </c>
      <c r="Z77" s="97">
        <f>+Y77+AN!Z77</f>
        <v>70</v>
      </c>
      <c r="AA77" s="97">
        <f>+Z77+AN!AA77</f>
        <v>72</v>
      </c>
      <c r="AB77" s="97">
        <f>+AA77+AN!AB77</f>
        <v>74</v>
      </c>
      <c r="AC77" s="97">
        <f>+AB77+AN!AC77</f>
        <v>76</v>
      </c>
      <c r="AD77" s="100">
        <f t="shared" ref="AD77:AD78" si="86">+P77</f>
        <v>10</v>
      </c>
      <c r="AE77" s="101">
        <f t="shared" ref="AE77:AE78" si="87">+AB77</f>
        <v>74</v>
      </c>
      <c r="AG77" s="124">
        <f>+SUMIF($M$1:$AB$1,"REAL",M77:AB77)</f>
        <v>616</v>
      </c>
      <c r="AJ77" s="19"/>
      <c r="AK77" s="19"/>
      <c r="AL77" s="19"/>
      <c r="AM77" s="19"/>
      <c r="AN77" s="19"/>
      <c r="AO77" s="19"/>
      <c r="AP77" s="19"/>
      <c r="AQ77" s="19"/>
      <c r="AR77" s="20">
        <v>0</v>
      </c>
      <c r="AS77" s="20">
        <v>0</v>
      </c>
      <c r="AT77" s="20">
        <v>0</v>
      </c>
      <c r="AU77" s="20">
        <v>90</v>
      </c>
      <c r="AV77" s="20">
        <v>150</v>
      </c>
      <c r="AW77" s="20">
        <v>209</v>
      </c>
      <c r="AX77" s="20">
        <v>267</v>
      </c>
      <c r="AY77" s="20">
        <v>324</v>
      </c>
      <c r="AZ77" s="20">
        <v>381</v>
      </c>
      <c r="BA77" s="20">
        <v>437</v>
      </c>
      <c r="BB77" s="20">
        <v>493</v>
      </c>
      <c r="BC77" s="20">
        <v>494</v>
      </c>
      <c r="BD77" s="20">
        <v>576</v>
      </c>
      <c r="BE77" s="20">
        <v>657</v>
      </c>
      <c r="BF77" s="20">
        <v>737</v>
      </c>
      <c r="BG77" s="20">
        <v>816</v>
      </c>
      <c r="BH77" s="44">
        <v>90</v>
      </c>
      <c r="BI77" s="59">
        <v>816</v>
      </c>
      <c r="BL77" s="181" t="s">
        <v>119</v>
      </c>
      <c r="BM77" s="182" t="s">
        <v>51</v>
      </c>
      <c r="BN77" s="181" t="s">
        <v>40</v>
      </c>
      <c r="BO77" s="181" t="s">
        <v>126</v>
      </c>
      <c r="BP77" s="181" t="s">
        <v>129</v>
      </c>
      <c r="BQ77" s="181" t="s">
        <v>132</v>
      </c>
      <c r="BR77" s="183">
        <f t="shared" si="50"/>
        <v>0</v>
      </c>
      <c r="BS77" s="183">
        <f t="shared" si="51"/>
        <v>-1</v>
      </c>
      <c r="BT77" s="183">
        <f t="shared" si="52"/>
        <v>2</v>
      </c>
      <c r="BU77" s="183">
        <f t="shared" si="53"/>
        <v>10</v>
      </c>
      <c r="BV77" s="183">
        <f t="shared" si="54"/>
        <v>17</v>
      </c>
      <c r="BW77" s="183">
        <f t="shared" si="55"/>
        <v>24</v>
      </c>
      <c r="BX77" s="183">
        <f t="shared" si="56"/>
        <v>26</v>
      </c>
      <c r="BY77" s="183">
        <f t="shared" si="57"/>
        <v>34</v>
      </c>
      <c r="BZ77" s="183">
        <f t="shared" si="58"/>
        <v>40</v>
      </c>
      <c r="CA77" s="183">
        <f t="shared" si="59"/>
        <v>48</v>
      </c>
      <c r="CB77" s="183">
        <f t="shared" si="60"/>
        <v>63</v>
      </c>
      <c r="CC77" s="183">
        <f t="shared" si="61"/>
        <v>66</v>
      </c>
      <c r="CD77" s="183">
        <f t="shared" si="62"/>
        <v>71</v>
      </c>
      <c r="CE77" s="183">
        <f t="shared" si="63"/>
        <v>70</v>
      </c>
      <c r="CF77" s="183">
        <f t="shared" si="64"/>
        <v>72</v>
      </c>
      <c r="CG77" s="183">
        <f t="shared" si="65"/>
        <v>74</v>
      </c>
    </row>
    <row r="78" spans="1:85" ht="15" customHeight="1">
      <c r="A78" s="221"/>
      <c r="B78" s="226"/>
      <c r="C78" s="225"/>
      <c r="D78" s="11" t="s">
        <v>88</v>
      </c>
      <c r="E78" s="34"/>
      <c r="F78" s="34"/>
      <c r="G78" s="34"/>
      <c r="H78" s="34"/>
      <c r="I78" s="34"/>
      <c r="J78" s="34"/>
      <c r="K78" s="34"/>
      <c r="L78" s="34"/>
      <c r="M78" s="98">
        <f>+L78+AN!M78</f>
        <v>0</v>
      </c>
      <c r="N78" s="98">
        <f>+M78+AN!N78</f>
        <v>0</v>
      </c>
      <c r="O78" s="98">
        <f>+N78+AN!O78</f>
        <v>4</v>
      </c>
      <c r="P78" s="98">
        <f>+O78+AN!P78</f>
        <v>12</v>
      </c>
      <c r="Q78" s="98">
        <f>+P78+AN!Q78</f>
        <v>19</v>
      </c>
      <c r="R78" s="98">
        <f>+Q78+AN!R78</f>
        <v>29</v>
      </c>
      <c r="S78" s="98">
        <f>+R78+AN!S78</f>
        <v>29</v>
      </c>
      <c r="T78" s="98">
        <f>+S78+AN!T78</f>
        <v>38</v>
      </c>
      <c r="U78" s="98">
        <f>+T78+AN!U78</f>
        <v>51</v>
      </c>
      <c r="V78" s="98">
        <f>+U78+AN!V78</f>
        <v>66</v>
      </c>
      <c r="W78" s="98">
        <f>+V78+AN!W78</f>
        <v>80</v>
      </c>
      <c r="X78" s="98">
        <f>+W78+AN!X78</f>
        <v>81</v>
      </c>
      <c r="Y78" s="98">
        <f>+X78+AN!Y78</f>
        <v>98</v>
      </c>
      <c r="Z78" s="98">
        <f>+Y78+AN!Z78</f>
        <v>113</v>
      </c>
      <c r="AA78" s="98">
        <f>+Z78+AN!AA78</f>
        <v>115</v>
      </c>
      <c r="AB78" s="98">
        <f>+AA78+AN!AB78</f>
        <v>116</v>
      </c>
      <c r="AC78" s="98">
        <f>+AB78+AN!AC78</f>
        <v>134</v>
      </c>
      <c r="AD78" s="102">
        <f t="shared" si="86"/>
        <v>12</v>
      </c>
      <c r="AE78" s="103">
        <f t="shared" si="87"/>
        <v>116</v>
      </c>
      <c r="AG78" s="124">
        <f>+SUMIF($M$1:$AB$1,"REAL",M78:AB78)</f>
        <v>851</v>
      </c>
      <c r="AJ78" s="34"/>
      <c r="AK78" s="34"/>
      <c r="AL78" s="34"/>
      <c r="AM78" s="34"/>
      <c r="AN78" s="34"/>
      <c r="AO78" s="34"/>
      <c r="AP78" s="34"/>
      <c r="AQ78" s="34"/>
      <c r="AR78" s="21">
        <v>0</v>
      </c>
      <c r="AS78" s="21">
        <v>0</v>
      </c>
      <c r="AT78" s="21">
        <v>0</v>
      </c>
      <c r="AU78" s="21">
        <v>227.14999999999998</v>
      </c>
      <c r="AV78" s="21">
        <v>430.15</v>
      </c>
      <c r="AW78" s="21">
        <v>632.15</v>
      </c>
      <c r="AX78" s="21">
        <v>830.15</v>
      </c>
      <c r="AY78" s="21">
        <v>1026.1500000000001</v>
      </c>
      <c r="AZ78" s="21">
        <v>1220.1500000000001</v>
      </c>
      <c r="BA78" s="21">
        <v>1413.15</v>
      </c>
      <c r="BB78" s="21">
        <v>1604.15</v>
      </c>
      <c r="BC78" s="21">
        <v>1609.5500000000002</v>
      </c>
      <c r="BD78" s="21">
        <v>1890.5500000000002</v>
      </c>
      <c r="BE78" s="21">
        <v>2168.5500000000002</v>
      </c>
      <c r="BF78" s="21">
        <v>2444.5500000000002</v>
      </c>
      <c r="BG78" s="21">
        <v>2717.55</v>
      </c>
      <c r="BH78" s="45">
        <v>227.14999999999998</v>
      </c>
      <c r="BI78" s="46">
        <v>2717.55</v>
      </c>
      <c r="BL78" s="181" t="s">
        <v>119</v>
      </c>
      <c r="BM78" s="182" t="s">
        <v>51</v>
      </c>
      <c r="BN78" s="181" t="s">
        <v>88</v>
      </c>
      <c r="BO78" s="181" t="s">
        <v>126</v>
      </c>
      <c r="BP78" s="181" t="s">
        <v>129</v>
      </c>
      <c r="BQ78" s="181" t="s">
        <v>132</v>
      </c>
      <c r="BR78" s="183">
        <f t="shared" si="50"/>
        <v>0</v>
      </c>
      <c r="BS78" s="183">
        <f t="shared" si="51"/>
        <v>0</v>
      </c>
      <c r="BT78" s="183">
        <f t="shared" si="52"/>
        <v>4</v>
      </c>
      <c r="BU78" s="183">
        <f t="shared" si="53"/>
        <v>12</v>
      </c>
      <c r="BV78" s="183">
        <f t="shared" si="54"/>
        <v>19</v>
      </c>
      <c r="BW78" s="183">
        <f t="shared" si="55"/>
        <v>29</v>
      </c>
      <c r="BX78" s="183">
        <f t="shared" si="56"/>
        <v>29</v>
      </c>
      <c r="BY78" s="183">
        <f t="shared" si="57"/>
        <v>38</v>
      </c>
      <c r="BZ78" s="183">
        <f t="shared" si="58"/>
        <v>51</v>
      </c>
      <c r="CA78" s="183">
        <f t="shared" si="59"/>
        <v>66</v>
      </c>
      <c r="CB78" s="183">
        <f t="shared" si="60"/>
        <v>80</v>
      </c>
      <c r="CC78" s="183">
        <f t="shared" si="61"/>
        <v>81</v>
      </c>
      <c r="CD78" s="183">
        <f t="shared" si="62"/>
        <v>98</v>
      </c>
      <c r="CE78" s="183">
        <f t="shared" si="63"/>
        <v>113</v>
      </c>
      <c r="CF78" s="183">
        <f t="shared" si="64"/>
        <v>115</v>
      </c>
      <c r="CG78" s="183">
        <f t="shared" si="65"/>
        <v>116</v>
      </c>
    </row>
    <row r="79" spans="1:85" ht="15" customHeight="1" outlineLevel="1">
      <c r="A79" s="221"/>
      <c r="B79" s="226"/>
      <c r="C79" s="225"/>
      <c r="D79" s="12" t="s">
        <v>63</v>
      </c>
      <c r="E79" s="35"/>
      <c r="F79" s="35"/>
      <c r="G79" s="35"/>
      <c r="H79" s="35"/>
      <c r="I79" s="35"/>
      <c r="J79" s="35"/>
      <c r="K79" s="35"/>
      <c r="L79" s="35"/>
      <c r="M79" s="99">
        <f>+L79+AN!M79</f>
        <v>0</v>
      </c>
      <c r="N79" s="99">
        <f>+M79+AN!N79</f>
        <v>0</v>
      </c>
      <c r="O79" s="99">
        <f>+N79+AN!O79</f>
        <v>2</v>
      </c>
      <c r="P79" s="99">
        <f>+O79+AN!P79</f>
        <v>3</v>
      </c>
      <c r="Q79" s="99">
        <f>+P79+AN!Q79</f>
        <v>5</v>
      </c>
      <c r="R79" s="99">
        <f>+Q79+AN!R79</f>
        <v>5</v>
      </c>
      <c r="S79" s="99">
        <f>+R79+AN!S79</f>
        <v>5</v>
      </c>
      <c r="T79" s="99">
        <f>+S79+AN!T79</f>
        <v>6</v>
      </c>
      <c r="U79" s="99">
        <f>+T79+AN!U79</f>
        <v>6</v>
      </c>
      <c r="V79" s="99">
        <f>+U79+AN!V79</f>
        <v>7</v>
      </c>
      <c r="W79" s="99">
        <f>+V79+AN!W79</f>
        <v>11</v>
      </c>
      <c r="X79" s="99">
        <f>+W79+AN!X79</f>
        <v>12</v>
      </c>
      <c r="Y79" s="99">
        <f>+X79+AN!Y79</f>
        <v>11</v>
      </c>
      <c r="Z79" s="99">
        <f>+Y79+AN!Z79</f>
        <v>10</v>
      </c>
      <c r="AA79" s="99">
        <f>+Z79+AN!AA79</f>
        <v>10</v>
      </c>
      <c r="AB79" s="99">
        <f>+AA79+AN!AB79</f>
        <v>10</v>
      </c>
      <c r="AC79" s="99">
        <f>+AB79+AN!AC79</f>
        <v>23</v>
      </c>
      <c r="AD79" s="104">
        <f t="shared" ref="AD79:AD86" si="88">+P79</f>
        <v>3</v>
      </c>
      <c r="AE79" s="105">
        <f t="shared" ref="AE79:AE86" si="89">+AB79</f>
        <v>10</v>
      </c>
      <c r="AJ79" s="35"/>
      <c r="AK79" s="35"/>
      <c r="AL79" s="35"/>
      <c r="AM79" s="35"/>
      <c r="AN79" s="35"/>
      <c r="AO79" s="35"/>
      <c r="AP79" s="35"/>
      <c r="AQ79" s="35"/>
      <c r="AR79" s="22">
        <v>0</v>
      </c>
      <c r="AS79" s="22">
        <v>0</v>
      </c>
      <c r="AT79" s="22">
        <v>0</v>
      </c>
      <c r="AU79" s="22">
        <v>57</v>
      </c>
      <c r="AV79" s="22">
        <v>108</v>
      </c>
      <c r="AW79" s="22">
        <v>158</v>
      </c>
      <c r="AX79" s="22">
        <v>207</v>
      </c>
      <c r="AY79" s="22">
        <v>256</v>
      </c>
      <c r="AZ79" s="22">
        <v>304</v>
      </c>
      <c r="BA79" s="22">
        <v>352</v>
      </c>
      <c r="BB79" s="22">
        <v>399</v>
      </c>
      <c r="BC79" s="22">
        <v>400.25</v>
      </c>
      <c r="BD79" s="22">
        <v>469.75</v>
      </c>
      <c r="BE79" s="22">
        <v>538.25</v>
      </c>
      <c r="BF79" s="22">
        <v>605.75</v>
      </c>
      <c r="BG79" s="22">
        <v>672.25</v>
      </c>
      <c r="BH79" s="47">
        <v>57</v>
      </c>
      <c r="BI79" s="48">
        <v>672.25</v>
      </c>
      <c r="BL79" s="181" t="s">
        <v>119</v>
      </c>
      <c r="BM79" s="182" t="s">
        <v>51</v>
      </c>
      <c r="BN79" s="181" t="s">
        <v>88</v>
      </c>
      <c r="BO79" s="12" t="s">
        <v>127</v>
      </c>
      <c r="BP79" s="181" t="s">
        <v>129</v>
      </c>
      <c r="BQ79" s="181" t="s">
        <v>132</v>
      </c>
      <c r="BR79" s="183">
        <f t="shared" si="50"/>
        <v>0</v>
      </c>
      <c r="BS79" s="183">
        <f t="shared" si="51"/>
        <v>0</v>
      </c>
      <c r="BT79" s="183">
        <f t="shared" si="52"/>
        <v>2</v>
      </c>
      <c r="BU79" s="183">
        <f t="shared" si="53"/>
        <v>3</v>
      </c>
      <c r="BV79" s="183">
        <f t="shared" si="54"/>
        <v>5</v>
      </c>
      <c r="BW79" s="183">
        <f t="shared" si="55"/>
        <v>5</v>
      </c>
      <c r="BX79" s="183">
        <f t="shared" si="56"/>
        <v>5</v>
      </c>
      <c r="BY79" s="183">
        <f t="shared" si="57"/>
        <v>6</v>
      </c>
      <c r="BZ79" s="183">
        <f t="shared" si="58"/>
        <v>6</v>
      </c>
      <c r="CA79" s="183">
        <f t="shared" si="59"/>
        <v>7</v>
      </c>
      <c r="CB79" s="183">
        <f t="shared" si="60"/>
        <v>11</v>
      </c>
      <c r="CC79" s="183">
        <f t="shared" si="61"/>
        <v>12</v>
      </c>
      <c r="CD79" s="183">
        <f t="shared" si="62"/>
        <v>11</v>
      </c>
      <c r="CE79" s="183">
        <f t="shared" si="63"/>
        <v>10</v>
      </c>
      <c r="CF79" s="183">
        <f t="shared" si="64"/>
        <v>10</v>
      </c>
      <c r="CG79" s="183">
        <f t="shared" si="65"/>
        <v>10</v>
      </c>
    </row>
    <row r="80" spans="1:85" ht="15" customHeight="1" outlineLevel="1">
      <c r="A80" s="221"/>
      <c r="B80" s="226"/>
      <c r="C80" s="225"/>
      <c r="D80" s="12" t="s">
        <v>64</v>
      </c>
      <c r="E80" s="35"/>
      <c r="F80" s="35"/>
      <c r="G80" s="35"/>
      <c r="H80" s="35"/>
      <c r="I80" s="35"/>
      <c r="J80" s="35"/>
      <c r="K80" s="35"/>
      <c r="L80" s="35"/>
      <c r="M80" s="99">
        <f>+L80+AN!M80</f>
        <v>0</v>
      </c>
      <c r="N80" s="99">
        <f>+M80+AN!N80</f>
        <v>0</v>
      </c>
      <c r="O80" s="99">
        <f>+N80+AN!O80</f>
        <v>1</v>
      </c>
      <c r="P80" s="99">
        <f>+O80+AN!P80</f>
        <v>2</v>
      </c>
      <c r="Q80" s="99">
        <f>+P80+AN!Q80</f>
        <v>3</v>
      </c>
      <c r="R80" s="99">
        <f>+Q80+AN!R80</f>
        <v>6</v>
      </c>
      <c r="S80" s="99">
        <f>+R80+AN!S80</f>
        <v>6</v>
      </c>
      <c r="T80" s="99">
        <f>+S80+AN!T80</f>
        <v>6</v>
      </c>
      <c r="U80" s="99">
        <f>+T80+AN!U80</f>
        <v>6</v>
      </c>
      <c r="V80" s="99">
        <f>+U80+AN!V80</f>
        <v>6</v>
      </c>
      <c r="W80" s="99">
        <f>+V80+AN!W80</f>
        <v>10</v>
      </c>
      <c r="X80" s="99">
        <f>+W80+AN!X80</f>
        <v>11</v>
      </c>
      <c r="Y80" s="99">
        <f>+X80+AN!Y80</f>
        <v>11</v>
      </c>
      <c r="Z80" s="99">
        <f>+Y80+AN!Z80</f>
        <v>11</v>
      </c>
      <c r="AA80" s="99">
        <f>+Z80+AN!AA80</f>
        <v>12</v>
      </c>
      <c r="AB80" s="99">
        <f>+AA80+AN!AB80</f>
        <v>12</v>
      </c>
      <c r="AC80" s="99">
        <f>+AB80+AN!AC80</f>
        <v>11</v>
      </c>
      <c r="AD80" s="104">
        <f t="shared" si="88"/>
        <v>2</v>
      </c>
      <c r="AE80" s="105">
        <f t="shared" si="89"/>
        <v>12</v>
      </c>
      <c r="AJ80" s="35"/>
      <c r="AK80" s="35"/>
      <c r="AL80" s="35"/>
      <c r="AM80" s="35"/>
      <c r="AN80" s="35"/>
      <c r="AO80" s="35"/>
      <c r="AP80" s="35"/>
      <c r="AQ80" s="35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47"/>
      <c r="BI80" s="48"/>
      <c r="BL80" s="181" t="s">
        <v>119</v>
      </c>
      <c r="BM80" s="182" t="s">
        <v>51</v>
      </c>
      <c r="BN80" s="181" t="s">
        <v>88</v>
      </c>
      <c r="BO80" s="12" t="str">
        <f t="shared" ref="BO80:BO86" si="90">+D80</f>
        <v>X Fiber 50 - neba</v>
      </c>
      <c r="BP80" s="181" t="s">
        <v>129</v>
      </c>
      <c r="BQ80" s="181" t="s">
        <v>132</v>
      </c>
      <c r="BR80" s="183">
        <f t="shared" si="50"/>
        <v>0</v>
      </c>
      <c r="BS80" s="183">
        <f t="shared" si="51"/>
        <v>0</v>
      </c>
      <c r="BT80" s="183">
        <f t="shared" si="52"/>
        <v>1</v>
      </c>
      <c r="BU80" s="183">
        <f t="shared" si="53"/>
        <v>2</v>
      </c>
      <c r="BV80" s="183">
        <f t="shared" si="54"/>
        <v>3</v>
      </c>
      <c r="BW80" s="183">
        <f t="shared" si="55"/>
        <v>6</v>
      </c>
      <c r="BX80" s="183">
        <f t="shared" si="56"/>
        <v>6</v>
      </c>
      <c r="BY80" s="183">
        <f t="shared" si="57"/>
        <v>6</v>
      </c>
      <c r="BZ80" s="183">
        <f t="shared" si="58"/>
        <v>6</v>
      </c>
      <c r="CA80" s="183">
        <f t="shared" si="59"/>
        <v>6</v>
      </c>
      <c r="CB80" s="183">
        <f t="shared" si="60"/>
        <v>10</v>
      </c>
      <c r="CC80" s="183">
        <f t="shared" si="61"/>
        <v>11</v>
      </c>
      <c r="CD80" s="183">
        <f t="shared" si="62"/>
        <v>11</v>
      </c>
      <c r="CE80" s="183">
        <f t="shared" si="63"/>
        <v>11</v>
      </c>
      <c r="CF80" s="183">
        <f t="shared" si="64"/>
        <v>12</v>
      </c>
      <c r="CG80" s="183">
        <f t="shared" si="65"/>
        <v>12</v>
      </c>
    </row>
    <row r="81" spans="1:85" ht="15" customHeight="1" outlineLevel="1">
      <c r="A81" s="221"/>
      <c r="B81" s="226"/>
      <c r="C81" s="225"/>
      <c r="D81" s="12" t="s">
        <v>65</v>
      </c>
      <c r="E81" s="35"/>
      <c r="F81" s="35"/>
      <c r="G81" s="35"/>
      <c r="H81" s="35"/>
      <c r="I81" s="35"/>
      <c r="J81" s="35"/>
      <c r="K81" s="35"/>
      <c r="L81" s="35"/>
      <c r="M81" s="99">
        <f>+L81+AN!M81</f>
        <v>0</v>
      </c>
      <c r="N81" s="99">
        <f>+M81+AN!N81</f>
        <v>0</v>
      </c>
      <c r="O81" s="99">
        <f>+N81+AN!O81</f>
        <v>0</v>
      </c>
      <c r="P81" s="99">
        <f>+O81+AN!P81</f>
        <v>4</v>
      </c>
      <c r="Q81" s="99">
        <f>+P81+AN!Q81</f>
        <v>7</v>
      </c>
      <c r="R81" s="99">
        <f>+Q81+AN!R81</f>
        <v>9</v>
      </c>
      <c r="S81" s="99">
        <f>+R81+AN!S81</f>
        <v>9</v>
      </c>
      <c r="T81" s="99">
        <f>+S81+AN!T81</f>
        <v>13</v>
      </c>
      <c r="U81" s="99">
        <f>+T81+AN!U81</f>
        <v>16</v>
      </c>
      <c r="V81" s="99">
        <f>+U81+AN!V81</f>
        <v>28</v>
      </c>
      <c r="W81" s="99">
        <f>+V81+AN!W81</f>
        <v>28</v>
      </c>
      <c r="X81" s="99">
        <f>+W81+AN!X81</f>
        <v>28</v>
      </c>
      <c r="Y81" s="99">
        <f>+X81+AN!Y81</f>
        <v>43</v>
      </c>
      <c r="Z81" s="99">
        <f>+Y81+AN!Z81</f>
        <v>47</v>
      </c>
      <c r="AA81" s="99">
        <f>+Z81+AN!AA81</f>
        <v>47</v>
      </c>
      <c r="AB81" s="99">
        <f>+AA81+AN!AB81</f>
        <v>47</v>
      </c>
      <c r="AC81" s="99">
        <f>+AB81+AN!AC81</f>
        <v>47</v>
      </c>
      <c r="AD81" s="104">
        <f t="shared" si="88"/>
        <v>4</v>
      </c>
      <c r="AE81" s="105">
        <f t="shared" si="89"/>
        <v>47</v>
      </c>
      <c r="AJ81" s="35"/>
      <c r="AK81" s="35"/>
      <c r="AL81" s="35"/>
      <c r="AM81" s="35"/>
      <c r="AN81" s="35"/>
      <c r="AO81" s="35"/>
      <c r="AP81" s="35"/>
      <c r="AQ81" s="35"/>
      <c r="AR81" s="22">
        <v>0</v>
      </c>
      <c r="AS81" s="22">
        <v>0</v>
      </c>
      <c r="AT81" s="22">
        <v>0</v>
      </c>
      <c r="AU81" s="22">
        <v>158.75</v>
      </c>
      <c r="AV81" s="22">
        <v>300.25</v>
      </c>
      <c r="AW81" s="22">
        <v>441.75</v>
      </c>
      <c r="AX81" s="22">
        <v>581.25</v>
      </c>
      <c r="AY81" s="22">
        <v>719.75</v>
      </c>
      <c r="AZ81" s="22">
        <v>857.25</v>
      </c>
      <c r="BA81" s="22">
        <v>993.75</v>
      </c>
      <c r="BB81" s="22">
        <v>1129.25</v>
      </c>
      <c r="BC81" s="22">
        <v>1135.5</v>
      </c>
      <c r="BD81" s="22">
        <v>1337</v>
      </c>
      <c r="BE81" s="22">
        <v>1537.5</v>
      </c>
      <c r="BF81" s="22">
        <v>1736</v>
      </c>
      <c r="BG81" s="22">
        <v>1933.5</v>
      </c>
      <c r="BH81" s="47">
        <v>158.75</v>
      </c>
      <c r="BI81" s="48">
        <v>1933.5</v>
      </c>
      <c r="BL81" s="181" t="s">
        <v>119</v>
      </c>
      <c r="BM81" s="182" t="s">
        <v>51</v>
      </c>
      <c r="BN81" s="181" t="s">
        <v>88</v>
      </c>
      <c r="BO81" s="12" t="str">
        <f t="shared" si="90"/>
        <v>X Fiber 100 - own</v>
      </c>
      <c r="BP81" s="181" t="s">
        <v>129</v>
      </c>
      <c r="BQ81" s="181" t="s">
        <v>132</v>
      </c>
      <c r="BR81" s="183">
        <f t="shared" si="50"/>
        <v>0</v>
      </c>
      <c r="BS81" s="183">
        <f t="shared" si="51"/>
        <v>0</v>
      </c>
      <c r="BT81" s="183">
        <f t="shared" si="52"/>
        <v>0</v>
      </c>
      <c r="BU81" s="183">
        <f t="shared" si="53"/>
        <v>4</v>
      </c>
      <c r="BV81" s="183">
        <f t="shared" si="54"/>
        <v>7</v>
      </c>
      <c r="BW81" s="183">
        <f t="shared" si="55"/>
        <v>9</v>
      </c>
      <c r="BX81" s="183">
        <f t="shared" si="56"/>
        <v>9</v>
      </c>
      <c r="BY81" s="183">
        <f t="shared" si="57"/>
        <v>13</v>
      </c>
      <c r="BZ81" s="183">
        <f t="shared" si="58"/>
        <v>16</v>
      </c>
      <c r="CA81" s="183">
        <f t="shared" si="59"/>
        <v>28</v>
      </c>
      <c r="CB81" s="183">
        <f t="shared" si="60"/>
        <v>28</v>
      </c>
      <c r="CC81" s="183">
        <f t="shared" si="61"/>
        <v>28</v>
      </c>
      <c r="CD81" s="183">
        <f t="shared" si="62"/>
        <v>43</v>
      </c>
      <c r="CE81" s="183">
        <f t="shared" si="63"/>
        <v>47</v>
      </c>
      <c r="CF81" s="183">
        <f t="shared" si="64"/>
        <v>47</v>
      </c>
      <c r="CG81" s="183">
        <f t="shared" si="65"/>
        <v>47</v>
      </c>
    </row>
    <row r="82" spans="1:85" ht="15" customHeight="1" outlineLevel="1">
      <c r="A82" s="221"/>
      <c r="B82" s="226"/>
      <c r="C82" s="225"/>
      <c r="D82" s="12" t="s">
        <v>66</v>
      </c>
      <c r="E82" s="35"/>
      <c r="F82" s="35"/>
      <c r="G82" s="35"/>
      <c r="H82" s="35"/>
      <c r="I82" s="35"/>
      <c r="J82" s="35"/>
      <c r="K82" s="35"/>
      <c r="L82" s="35"/>
      <c r="M82" s="99">
        <f>+L82+AN!M82</f>
        <v>0</v>
      </c>
      <c r="N82" s="99">
        <f>+M82+AN!N82</f>
        <v>0</v>
      </c>
      <c r="O82" s="99">
        <f>+N82+AN!O82</f>
        <v>0</v>
      </c>
      <c r="P82" s="99">
        <f>+O82+AN!P82</f>
        <v>0</v>
      </c>
      <c r="Q82" s="99">
        <f>+P82+AN!Q82</f>
        <v>1</v>
      </c>
      <c r="R82" s="99">
        <f>+Q82+AN!R82</f>
        <v>3</v>
      </c>
      <c r="S82" s="99">
        <f>+R82+AN!S82</f>
        <v>3</v>
      </c>
      <c r="T82" s="99">
        <f>+S82+AN!T82</f>
        <v>5</v>
      </c>
      <c r="U82" s="99">
        <f>+T82+AN!U82</f>
        <v>7</v>
      </c>
      <c r="V82" s="99">
        <f>+U82+AN!V82</f>
        <v>7</v>
      </c>
      <c r="W82" s="99">
        <f>+V82+AN!W82</f>
        <v>8</v>
      </c>
      <c r="X82" s="99">
        <f>+W82+AN!X82</f>
        <v>9</v>
      </c>
      <c r="Y82" s="99">
        <f>+X82+AN!Y82</f>
        <v>9</v>
      </c>
      <c r="Z82" s="99">
        <f>+Y82+AN!Z82</f>
        <v>22</v>
      </c>
      <c r="AA82" s="99">
        <f>+Z82+AN!AA82</f>
        <v>22</v>
      </c>
      <c r="AB82" s="99">
        <f>+AA82+AN!AB82</f>
        <v>22</v>
      </c>
      <c r="AC82" s="99">
        <f>+AB82+AN!AC82</f>
        <v>23</v>
      </c>
      <c r="AD82" s="104">
        <f t="shared" si="88"/>
        <v>0</v>
      </c>
      <c r="AE82" s="105">
        <f t="shared" si="89"/>
        <v>22</v>
      </c>
      <c r="AJ82" s="35"/>
      <c r="AK82" s="35"/>
      <c r="AL82" s="35"/>
      <c r="AM82" s="35"/>
      <c r="AN82" s="35"/>
      <c r="AO82" s="35"/>
      <c r="AP82" s="35"/>
      <c r="AQ82" s="35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47"/>
      <c r="BI82" s="48"/>
      <c r="BL82" s="181" t="s">
        <v>119</v>
      </c>
      <c r="BM82" s="182" t="s">
        <v>51</v>
      </c>
      <c r="BN82" s="181" t="s">
        <v>88</v>
      </c>
      <c r="BO82" s="12" t="str">
        <f t="shared" si="90"/>
        <v>X Fiber 100 - neba</v>
      </c>
      <c r="BP82" s="181" t="s">
        <v>129</v>
      </c>
      <c r="BQ82" s="181" t="s">
        <v>132</v>
      </c>
      <c r="BR82" s="183">
        <f t="shared" si="50"/>
        <v>0</v>
      </c>
      <c r="BS82" s="183">
        <f t="shared" si="51"/>
        <v>0</v>
      </c>
      <c r="BT82" s="183">
        <f t="shared" si="52"/>
        <v>0</v>
      </c>
      <c r="BU82" s="183">
        <f t="shared" si="53"/>
        <v>0</v>
      </c>
      <c r="BV82" s="183">
        <f t="shared" si="54"/>
        <v>1</v>
      </c>
      <c r="BW82" s="183">
        <f t="shared" si="55"/>
        <v>3</v>
      </c>
      <c r="BX82" s="183">
        <f t="shared" si="56"/>
        <v>3</v>
      </c>
      <c r="BY82" s="183">
        <f t="shared" si="57"/>
        <v>5</v>
      </c>
      <c r="BZ82" s="183">
        <f t="shared" si="58"/>
        <v>7</v>
      </c>
      <c r="CA82" s="183">
        <f t="shared" si="59"/>
        <v>7</v>
      </c>
      <c r="CB82" s="183">
        <f t="shared" si="60"/>
        <v>8</v>
      </c>
      <c r="CC82" s="183">
        <f t="shared" si="61"/>
        <v>9</v>
      </c>
      <c r="CD82" s="183">
        <f t="shared" si="62"/>
        <v>9</v>
      </c>
      <c r="CE82" s="183">
        <f t="shared" si="63"/>
        <v>22</v>
      </c>
      <c r="CF82" s="183">
        <f t="shared" si="64"/>
        <v>22</v>
      </c>
      <c r="CG82" s="183">
        <f t="shared" si="65"/>
        <v>22</v>
      </c>
    </row>
    <row r="83" spans="1:85" ht="15" customHeight="1" outlineLevel="1">
      <c r="A83" s="221"/>
      <c r="B83" s="226"/>
      <c r="C83" s="225"/>
      <c r="D83" s="12" t="s">
        <v>67</v>
      </c>
      <c r="E83" s="35"/>
      <c r="F83" s="35"/>
      <c r="G83" s="35"/>
      <c r="H83" s="35"/>
      <c r="I83" s="35"/>
      <c r="J83" s="35"/>
      <c r="K83" s="35"/>
      <c r="L83" s="35"/>
      <c r="M83" s="99">
        <f>+L83+AN!M83</f>
        <v>0</v>
      </c>
      <c r="N83" s="99">
        <f>+M83+AN!N83</f>
        <v>0</v>
      </c>
      <c r="O83" s="99">
        <f>+N83+AN!O83</f>
        <v>0</v>
      </c>
      <c r="P83" s="99">
        <f>+O83+AN!P83</f>
        <v>1</v>
      </c>
      <c r="Q83" s="99">
        <f>+P83+AN!Q83</f>
        <v>1</v>
      </c>
      <c r="R83" s="99">
        <f>+Q83+AN!R83</f>
        <v>1</v>
      </c>
      <c r="S83" s="99">
        <f>+R83+AN!S83</f>
        <v>1</v>
      </c>
      <c r="T83" s="99">
        <f>+S83+AN!T83</f>
        <v>1</v>
      </c>
      <c r="U83" s="99">
        <f>+T83+AN!U83</f>
        <v>7</v>
      </c>
      <c r="V83" s="99">
        <f>+U83+AN!V83</f>
        <v>7</v>
      </c>
      <c r="W83" s="99">
        <f>+V83+AN!W83</f>
        <v>7</v>
      </c>
      <c r="X83" s="99">
        <f>+W83+AN!X83</f>
        <v>5</v>
      </c>
      <c r="Y83" s="99">
        <f>+X83+AN!Y83</f>
        <v>6</v>
      </c>
      <c r="Z83" s="99">
        <f>+Y83+AN!Z83</f>
        <v>6</v>
      </c>
      <c r="AA83" s="99">
        <f>+Z83+AN!AA83</f>
        <v>7</v>
      </c>
      <c r="AB83" s="99">
        <f>+AA83+AN!AB83</f>
        <v>8</v>
      </c>
      <c r="AC83" s="99">
        <f>+AB83+AN!AC83</f>
        <v>9</v>
      </c>
      <c r="AD83" s="104">
        <f t="shared" si="88"/>
        <v>1</v>
      </c>
      <c r="AE83" s="105">
        <f t="shared" si="89"/>
        <v>8</v>
      </c>
      <c r="AJ83" s="35"/>
      <c r="AK83" s="35"/>
      <c r="AL83" s="35"/>
      <c r="AM83" s="35"/>
      <c r="AN83" s="35"/>
      <c r="AO83" s="35"/>
      <c r="AP83" s="35"/>
      <c r="AQ83" s="35"/>
      <c r="AR83" s="22">
        <v>0</v>
      </c>
      <c r="AS83" s="22">
        <v>0</v>
      </c>
      <c r="AT83" s="22">
        <v>0</v>
      </c>
      <c r="AU83" s="22">
        <v>11.399999999999991</v>
      </c>
      <c r="AV83" s="22">
        <v>21.899999999999991</v>
      </c>
      <c r="AW83" s="22">
        <v>32.399999999999991</v>
      </c>
      <c r="AX83" s="22">
        <v>41.899999999999991</v>
      </c>
      <c r="AY83" s="22">
        <v>51.399999999999991</v>
      </c>
      <c r="AZ83" s="22">
        <v>59.899999999999991</v>
      </c>
      <c r="BA83" s="22">
        <v>68.399999999999991</v>
      </c>
      <c r="BB83" s="22">
        <v>76.899999999999991</v>
      </c>
      <c r="BC83" s="22">
        <v>74.8</v>
      </c>
      <c r="BD83" s="22">
        <v>84.8</v>
      </c>
      <c r="BE83" s="22">
        <v>94.8</v>
      </c>
      <c r="BF83" s="22">
        <v>103.8</v>
      </c>
      <c r="BG83" s="22">
        <v>112.8</v>
      </c>
      <c r="BH83" s="47">
        <v>11.399999999999991</v>
      </c>
      <c r="BI83" s="48">
        <v>112.8</v>
      </c>
      <c r="BL83" s="181" t="s">
        <v>119</v>
      </c>
      <c r="BM83" s="182" t="s">
        <v>51</v>
      </c>
      <c r="BN83" s="181" t="s">
        <v>88</v>
      </c>
      <c r="BO83" s="12" t="str">
        <f t="shared" si="90"/>
        <v>X Fiber 200 - own</v>
      </c>
      <c r="BP83" s="181" t="s">
        <v>129</v>
      </c>
      <c r="BQ83" s="181" t="s">
        <v>132</v>
      </c>
      <c r="BR83" s="183">
        <f t="shared" si="50"/>
        <v>0</v>
      </c>
      <c r="BS83" s="183">
        <f t="shared" si="51"/>
        <v>0</v>
      </c>
      <c r="BT83" s="183">
        <f t="shared" si="52"/>
        <v>0</v>
      </c>
      <c r="BU83" s="183">
        <f t="shared" si="53"/>
        <v>1</v>
      </c>
      <c r="BV83" s="183">
        <f t="shared" si="54"/>
        <v>1</v>
      </c>
      <c r="BW83" s="183">
        <f t="shared" si="55"/>
        <v>1</v>
      </c>
      <c r="BX83" s="183">
        <f t="shared" si="56"/>
        <v>1</v>
      </c>
      <c r="BY83" s="183">
        <f t="shared" si="57"/>
        <v>1</v>
      </c>
      <c r="BZ83" s="183">
        <f t="shared" si="58"/>
        <v>7</v>
      </c>
      <c r="CA83" s="183">
        <f t="shared" si="59"/>
        <v>7</v>
      </c>
      <c r="CB83" s="183">
        <f t="shared" si="60"/>
        <v>7</v>
      </c>
      <c r="CC83" s="183">
        <f t="shared" si="61"/>
        <v>5</v>
      </c>
      <c r="CD83" s="183">
        <f t="shared" si="62"/>
        <v>6</v>
      </c>
      <c r="CE83" s="183">
        <f t="shared" si="63"/>
        <v>6</v>
      </c>
      <c r="CF83" s="183">
        <f t="shared" si="64"/>
        <v>7</v>
      </c>
      <c r="CG83" s="183">
        <f t="shared" si="65"/>
        <v>8</v>
      </c>
    </row>
    <row r="84" spans="1:85" ht="15" customHeight="1" outlineLevel="1">
      <c r="A84" s="221"/>
      <c r="B84" s="226"/>
      <c r="C84" s="225"/>
      <c r="D84" s="12" t="s">
        <v>68</v>
      </c>
      <c r="E84" s="35"/>
      <c r="F84" s="35"/>
      <c r="G84" s="35"/>
      <c r="H84" s="35"/>
      <c r="I84" s="35"/>
      <c r="J84" s="35"/>
      <c r="K84" s="35"/>
      <c r="L84" s="35"/>
      <c r="M84" s="99">
        <f>+L84+AN!M84</f>
        <v>0</v>
      </c>
      <c r="N84" s="99">
        <f>+M84+AN!N84</f>
        <v>0</v>
      </c>
      <c r="O84" s="99">
        <f>+N84+AN!O84</f>
        <v>1</v>
      </c>
      <c r="P84" s="99">
        <f>+O84+AN!P84</f>
        <v>2</v>
      </c>
      <c r="Q84" s="99">
        <f>+P84+AN!Q84</f>
        <v>2</v>
      </c>
      <c r="R84" s="99">
        <f>+Q84+AN!R84</f>
        <v>5</v>
      </c>
      <c r="S84" s="99">
        <f>+R84+AN!S84</f>
        <v>5</v>
      </c>
      <c r="T84" s="99">
        <f>+S84+AN!T84</f>
        <v>7</v>
      </c>
      <c r="U84" s="99">
        <f>+T84+AN!U84</f>
        <v>9</v>
      </c>
      <c r="V84" s="99">
        <f>+U84+AN!V84</f>
        <v>11</v>
      </c>
      <c r="W84" s="99">
        <f>+V84+AN!W84</f>
        <v>16</v>
      </c>
      <c r="X84" s="99">
        <f>+W84+AN!X84</f>
        <v>16</v>
      </c>
      <c r="Y84" s="99">
        <f>+X84+AN!Y84</f>
        <v>18</v>
      </c>
      <c r="Z84" s="99">
        <f>+Y84+AN!Z84</f>
        <v>17</v>
      </c>
      <c r="AA84" s="99">
        <f>+Z84+AN!AA84</f>
        <v>17</v>
      </c>
      <c r="AB84" s="99">
        <f>+AA84+AN!AB84</f>
        <v>17</v>
      </c>
      <c r="AC84" s="99">
        <f>+AB84+AN!AC84</f>
        <v>21</v>
      </c>
      <c r="AD84" s="104">
        <f t="shared" si="88"/>
        <v>2</v>
      </c>
      <c r="AE84" s="105">
        <f t="shared" si="89"/>
        <v>17</v>
      </c>
      <c r="AJ84" s="35"/>
      <c r="AK84" s="35"/>
      <c r="AL84" s="35"/>
      <c r="AM84" s="35"/>
      <c r="AN84" s="35"/>
      <c r="AO84" s="35"/>
      <c r="AP84" s="35"/>
      <c r="AQ84" s="35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47"/>
      <c r="BI84" s="48"/>
      <c r="BL84" s="181" t="s">
        <v>119</v>
      </c>
      <c r="BM84" s="182" t="s">
        <v>51</v>
      </c>
      <c r="BN84" s="181" t="s">
        <v>88</v>
      </c>
      <c r="BO84" s="12" t="str">
        <f t="shared" si="90"/>
        <v>X Fiber 200 - neba</v>
      </c>
      <c r="BP84" s="181" t="s">
        <v>129</v>
      </c>
      <c r="BQ84" s="181" t="s">
        <v>132</v>
      </c>
      <c r="BR84" s="183">
        <f t="shared" si="50"/>
        <v>0</v>
      </c>
      <c r="BS84" s="183">
        <f t="shared" si="51"/>
        <v>0</v>
      </c>
      <c r="BT84" s="183">
        <f t="shared" si="52"/>
        <v>1</v>
      </c>
      <c r="BU84" s="183">
        <f t="shared" si="53"/>
        <v>2</v>
      </c>
      <c r="BV84" s="183">
        <f t="shared" si="54"/>
        <v>2</v>
      </c>
      <c r="BW84" s="183">
        <f t="shared" si="55"/>
        <v>5</v>
      </c>
      <c r="BX84" s="183">
        <f t="shared" si="56"/>
        <v>5</v>
      </c>
      <c r="BY84" s="183">
        <f t="shared" si="57"/>
        <v>7</v>
      </c>
      <c r="BZ84" s="183">
        <f t="shared" si="58"/>
        <v>9</v>
      </c>
      <c r="CA84" s="183">
        <f t="shared" si="59"/>
        <v>11</v>
      </c>
      <c r="CB84" s="183">
        <f t="shared" si="60"/>
        <v>16</v>
      </c>
      <c r="CC84" s="183">
        <f t="shared" si="61"/>
        <v>16</v>
      </c>
      <c r="CD84" s="183">
        <f t="shared" si="62"/>
        <v>18</v>
      </c>
      <c r="CE84" s="183">
        <f t="shared" si="63"/>
        <v>17</v>
      </c>
      <c r="CF84" s="183">
        <f t="shared" si="64"/>
        <v>17</v>
      </c>
      <c r="CG84" s="183">
        <f t="shared" si="65"/>
        <v>17</v>
      </c>
    </row>
    <row r="85" spans="1:85" ht="15" customHeight="1" outlineLevel="1">
      <c r="A85" s="221"/>
      <c r="B85" s="226"/>
      <c r="C85" s="225"/>
      <c r="D85" s="14" t="s">
        <v>3</v>
      </c>
      <c r="E85" s="37"/>
      <c r="F85" s="37"/>
      <c r="G85" s="37"/>
      <c r="H85" s="37"/>
      <c r="I85" s="37"/>
      <c r="J85" s="37"/>
      <c r="K85" s="37"/>
      <c r="L85" s="37"/>
      <c r="M85" s="106">
        <f>+L85+AN!M85</f>
        <v>0</v>
      </c>
      <c r="N85" s="106">
        <f>+M85+AN!N85</f>
        <v>0</v>
      </c>
      <c r="O85" s="106">
        <f>+N85+AN!O85</f>
        <v>2</v>
      </c>
      <c r="P85" s="106">
        <f>+O85+AN!P85</f>
        <v>8</v>
      </c>
      <c r="Q85" s="106">
        <f>+P85+AN!Q85</f>
        <v>13</v>
      </c>
      <c r="R85" s="106">
        <f>+Q85+AN!R85</f>
        <v>15</v>
      </c>
      <c r="S85" s="106">
        <f>+R85+AN!S85</f>
        <v>15</v>
      </c>
      <c r="T85" s="106">
        <f>+S85+AN!T85</f>
        <v>20</v>
      </c>
      <c r="U85" s="106">
        <f>+T85+AN!U85</f>
        <v>27</v>
      </c>
      <c r="V85" s="106">
        <f>+U85+AN!V85</f>
        <v>43</v>
      </c>
      <c r="W85" s="106">
        <f>+V85+AN!W85</f>
        <v>51</v>
      </c>
      <c r="X85" s="106">
        <f>+W85+AN!X85</f>
        <v>51</v>
      </c>
      <c r="Y85" s="106">
        <f>+X85+AN!Y85</f>
        <v>66</v>
      </c>
      <c r="Z85" s="106">
        <f>+Y85+AN!Z85</f>
        <v>69</v>
      </c>
      <c r="AA85" s="106">
        <f>+Z85+AN!AA85</f>
        <v>71</v>
      </c>
      <c r="AB85" s="106">
        <f>+AA85+AN!AB85</f>
        <v>72</v>
      </c>
      <c r="AC85" s="106">
        <f>+AB85+AN!AC85</f>
        <v>87</v>
      </c>
      <c r="AD85" s="112">
        <f t="shared" si="88"/>
        <v>8</v>
      </c>
      <c r="AE85" s="113">
        <f t="shared" si="89"/>
        <v>72</v>
      </c>
      <c r="AJ85" s="37"/>
      <c r="AK85" s="37"/>
      <c r="AL85" s="37"/>
      <c r="AM85" s="37"/>
      <c r="AN85" s="37"/>
      <c r="AO85" s="37"/>
      <c r="AP85" s="37"/>
      <c r="AQ85" s="37"/>
      <c r="AR85" s="24">
        <v>0</v>
      </c>
      <c r="AS85" s="24">
        <v>0</v>
      </c>
      <c r="AT85" s="24">
        <v>0</v>
      </c>
      <c r="AU85" s="24">
        <v>158.75</v>
      </c>
      <c r="AV85" s="24">
        <v>300.25</v>
      </c>
      <c r="AW85" s="24">
        <v>440.75</v>
      </c>
      <c r="AX85" s="24">
        <v>579.25</v>
      </c>
      <c r="AY85" s="24">
        <v>715.75</v>
      </c>
      <c r="AZ85" s="24">
        <v>851.25</v>
      </c>
      <c r="BA85" s="24">
        <v>985.75</v>
      </c>
      <c r="BB85" s="24">
        <v>1119.25</v>
      </c>
      <c r="BC85" s="24">
        <v>1123.5</v>
      </c>
      <c r="BD85" s="24">
        <v>1320</v>
      </c>
      <c r="BE85" s="24">
        <v>1515.5</v>
      </c>
      <c r="BF85" s="24">
        <v>1709</v>
      </c>
      <c r="BG85" s="24">
        <v>1900.5</v>
      </c>
      <c r="BH85" s="55">
        <v>158.75</v>
      </c>
      <c r="BI85" s="56">
        <v>1900.5</v>
      </c>
      <c r="BL85" s="181" t="s">
        <v>119</v>
      </c>
      <c r="BM85" s="182" t="s">
        <v>51</v>
      </c>
      <c r="BN85" s="181" t="s">
        <v>88</v>
      </c>
      <c r="BO85" s="12" t="str">
        <f t="shared" si="90"/>
        <v>Own Fiber</v>
      </c>
      <c r="BP85" s="181" t="s">
        <v>129</v>
      </c>
      <c r="BQ85" s="181" t="s">
        <v>132</v>
      </c>
      <c r="BR85" s="183">
        <f t="shared" si="50"/>
        <v>0</v>
      </c>
      <c r="BS85" s="183">
        <f t="shared" si="51"/>
        <v>0</v>
      </c>
      <c r="BT85" s="183">
        <f t="shared" si="52"/>
        <v>2</v>
      </c>
      <c r="BU85" s="183">
        <f t="shared" si="53"/>
        <v>8</v>
      </c>
      <c r="BV85" s="183">
        <f t="shared" si="54"/>
        <v>13</v>
      </c>
      <c r="BW85" s="183">
        <f t="shared" si="55"/>
        <v>15</v>
      </c>
      <c r="BX85" s="183">
        <f t="shared" si="56"/>
        <v>15</v>
      </c>
      <c r="BY85" s="183">
        <f t="shared" si="57"/>
        <v>20</v>
      </c>
      <c r="BZ85" s="183">
        <f t="shared" si="58"/>
        <v>27</v>
      </c>
      <c r="CA85" s="183">
        <f t="shared" si="59"/>
        <v>43</v>
      </c>
      <c r="CB85" s="183">
        <f t="shared" si="60"/>
        <v>51</v>
      </c>
      <c r="CC85" s="183">
        <f t="shared" si="61"/>
        <v>51</v>
      </c>
      <c r="CD85" s="183">
        <f t="shared" si="62"/>
        <v>66</v>
      </c>
      <c r="CE85" s="183">
        <f t="shared" si="63"/>
        <v>69</v>
      </c>
      <c r="CF85" s="183">
        <f t="shared" si="64"/>
        <v>71</v>
      </c>
      <c r="CG85" s="183">
        <f t="shared" si="65"/>
        <v>72</v>
      </c>
    </row>
    <row r="86" spans="1:85" ht="15" customHeight="1" outlineLevel="1">
      <c r="A86" s="221"/>
      <c r="B86" s="226"/>
      <c r="C86" s="225"/>
      <c r="D86" s="14" t="s">
        <v>42</v>
      </c>
      <c r="E86" s="37"/>
      <c r="F86" s="37"/>
      <c r="G86" s="37"/>
      <c r="H86" s="37"/>
      <c r="I86" s="37"/>
      <c r="J86" s="37"/>
      <c r="K86" s="37"/>
      <c r="L86" s="37"/>
      <c r="M86" s="106">
        <f>+L86+AN!M86</f>
        <v>0</v>
      </c>
      <c r="N86" s="106">
        <f>+M86+AN!N86</f>
        <v>0</v>
      </c>
      <c r="O86" s="106">
        <f>+N86+AN!O86</f>
        <v>2</v>
      </c>
      <c r="P86" s="106">
        <f>+O86+AN!P86</f>
        <v>4</v>
      </c>
      <c r="Q86" s="106">
        <f>+P86+AN!Q86</f>
        <v>6</v>
      </c>
      <c r="R86" s="106">
        <f>+Q86+AN!R86</f>
        <v>14</v>
      </c>
      <c r="S86" s="106">
        <f>+R86+AN!S86</f>
        <v>14</v>
      </c>
      <c r="T86" s="106">
        <f>+S86+AN!T86</f>
        <v>18</v>
      </c>
      <c r="U86" s="106">
        <f>+T86+AN!U86</f>
        <v>24</v>
      </c>
      <c r="V86" s="106">
        <f>+U86+AN!V86</f>
        <v>23</v>
      </c>
      <c r="W86" s="106">
        <f>+V86+AN!W86</f>
        <v>29</v>
      </c>
      <c r="X86" s="106">
        <f>+W86+AN!X86</f>
        <v>30</v>
      </c>
      <c r="Y86" s="106">
        <f>+X86+AN!Y86</f>
        <v>32</v>
      </c>
      <c r="Z86" s="106">
        <f>+Y86+AN!Z86</f>
        <v>44</v>
      </c>
      <c r="AA86" s="106">
        <f>+Z86+AN!AA86</f>
        <v>44</v>
      </c>
      <c r="AB86" s="106">
        <f>+AA86+AN!AB86</f>
        <v>44</v>
      </c>
      <c r="AC86" s="106">
        <f>+AB86+AN!AC86</f>
        <v>47</v>
      </c>
      <c r="AD86" s="112">
        <f t="shared" si="88"/>
        <v>4</v>
      </c>
      <c r="AE86" s="113">
        <f t="shared" si="89"/>
        <v>44</v>
      </c>
      <c r="AJ86" s="37"/>
      <c r="AK86" s="37"/>
      <c r="AL86" s="37"/>
      <c r="AM86" s="37"/>
      <c r="AN86" s="37"/>
      <c r="AO86" s="37"/>
      <c r="AP86" s="37"/>
      <c r="AQ86" s="37"/>
      <c r="AR86" s="25">
        <v>0</v>
      </c>
      <c r="AS86" s="25">
        <v>0</v>
      </c>
      <c r="AT86" s="25">
        <v>0</v>
      </c>
      <c r="AU86" s="25">
        <v>68.399999999999991</v>
      </c>
      <c r="AV86" s="25">
        <v>129.89999999999998</v>
      </c>
      <c r="AW86" s="25">
        <v>190.39999999999998</v>
      </c>
      <c r="AX86" s="25">
        <v>249.89999999999998</v>
      </c>
      <c r="AY86" s="25">
        <v>309.39999999999998</v>
      </c>
      <c r="AZ86" s="25">
        <v>367.9</v>
      </c>
      <c r="BA86" s="25">
        <v>426.4</v>
      </c>
      <c r="BB86" s="25">
        <v>483.9</v>
      </c>
      <c r="BC86" s="25">
        <v>485.04999999999995</v>
      </c>
      <c r="BD86" s="25">
        <v>568.54999999999995</v>
      </c>
      <c r="BE86" s="25">
        <v>652.04999999999995</v>
      </c>
      <c r="BF86" s="25">
        <v>734.55</v>
      </c>
      <c r="BG86" s="25">
        <v>816.05</v>
      </c>
      <c r="BH86" s="55">
        <v>68.399999999999991</v>
      </c>
      <c r="BI86" s="56">
        <v>816.05</v>
      </c>
      <c r="BL86" s="181" t="s">
        <v>119</v>
      </c>
      <c r="BM86" s="182" t="s">
        <v>51</v>
      </c>
      <c r="BN86" s="181" t="s">
        <v>88</v>
      </c>
      <c r="BO86" s="12" t="str">
        <f t="shared" si="90"/>
        <v>Indirect Fiber</v>
      </c>
      <c r="BP86" s="181" t="s">
        <v>129</v>
      </c>
      <c r="BQ86" s="181" t="s">
        <v>132</v>
      </c>
      <c r="BR86" s="183">
        <f t="shared" si="50"/>
        <v>0</v>
      </c>
      <c r="BS86" s="183">
        <f t="shared" si="51"/>
        <v>0</v>
      </c>
      <c r="BT86" s="183">
        <f t="shared" si="52"/>
        <v>2</v>
      </c>
      <c r="BU86" s="183">
        <f t="shared" si="53"/>
        <v>4</v>
      </c>
      <c r="BV86" s="183">
        <f t="shared" si="54"/>
        <v>6</v>
      </c>
      <c r="BW86" s="183">
        <f t="shared" si="55"/>
        <v>14</v>
      </c>
      <c r="BX86" s="183">
        <f t="shared" si="56"/>
        <v>14</v>
      </c>
      <c r="BY86" s="183">
        <f t="shared" si="57"/>
        <v>18</v>
      </c>
      <c r="BZ86" s="183">
        <f t="shared" si="58"/>
        <v>24</v>
      </c>
      <c r="CA86" s="183">
        <f t="shared" si="59"/>
        <v>23</v>
      </c>
      <c r="CB86" s="183">
        <f t="shared" si="60"/>
        <v>29</v>
      </c>
      <c r="CC86" s="183">
        <f t="shared" si="61"/>
        <v>30</v>
      </c>
      <c r="CD86" s="183">
        <f t="shared" si="62"/>
        <v>32</v>
      </c>
      <c r="CE86" s="183">
        <f t="shared" si="63"/>
        <v>44</v>
      </c>
      <c r="CF86" s="183">
        <f t="shared" si="64"/>
        <v>44</v>
      </c>
      <c r="CG86" s="183">
        <f t="shared" si="65"/>
        <v>44</v>
      </c>
    </row>
    <row r="87" spans="1:85" s="2" customFormat="1" ht="15" customHeight="1">
      <c r="A87" s="221"/>
      <c r="B87" s="226"/>
      <c r="C87" s="225"/>
      <c r="D87" s="13" t="s">
        <v>90</v>
      </c>
      <c r="E87" s="36"/>
      <c r="F87" s="36"/>
      <c r="G87" s="36"/>
      <c r="H87" s="36"/>
      <c r="I87" s="36"/>
      <c r="J87" s="36"/>
      <c r="K87" s="36"/>
      <c r="L87" s="36"/>
      <c r="M87" s="36" t="str">
        <f t="shared" ref="M87:AE87" si="91">+IFERROR(M78/M77,"")</f>
        <v/>
      </c>
      <c r="N87" s="36">
        <f t="shared" si="91"/>
        <v>0</v>
      </c>
      <c r="O87" s="36">
        <f t="shared" si="91"/>
        <v>2</v>
      </c>
      <c r="P87" s="36">
        <f t="shared" si="91"/>
        <v>1.2</v>
      </c>
      <c r="Q87" s="36">
        <f t="shared" si="91"/>
        <v>1.1176470588235294</v>
      </c>
      <c r="R87" s="36">
        <f t="shared" si="91"/>
        <v>1.2083333333333333</v>
      </c>
      <c r="S87" s="36">
        <f t="shared" si="91"/>
        <v>1.1153846153846154</v>
      </c>
      <c r="T87" s="36">
        <f t="shared" si="91"/>
        <v>1.1176470588235294</v>
      </c>
      <c r="U87" s="36">
        <f t="shared" si="91"/>
        <v>1.2749999999999999</v>
      </c>
      <c r="V87" s="36">
        <f t="shared" si="91"/>
        <v>1.375</v>
      </c>
      <c r="W87" s="36">
        <f t="shared" si="91"/>
        <v>1.2698412698412698</v>
      </c>
      <c r="X87" s="36">
        <f t="shared" si="91"/>
        <v>1.2272727272727273</v>
      </c>
      <c r="Y87" s="36">
        <f t="shared" si="91"/>
        <v>1.380281690140845</v>
      </c>
      <c r="Z87" s="36">
        <f t="shared" si="91"/>
        <v>1.6142857142857143</v>
      </c>
      <c r="AA87" s="36">
        <f t="shared" si="91"/>
        <v>1.5972222222222223</v>
      </c>
      <c r="AB87" s="36">
        <f t="shared" si="91"/>
        <v>1.5675675675675675</v>
      </c>
      <c r="AC87" s="36">
        <f t="shared" ref="AC87" si="92">+IFERROR(AC78/AC77,"")</f>
        <v>1.763157894736842</v>
      </c>
      <c r="AD87" s="49">
        <f t="shared" si="91"/>
        <v>1.2</v>
      </c>
      <c r="AE87" s="50">
        <f t="shared" si="91"/>
        <v>1.5675675675675675</v>
      </c>
      <c r="AF87"/>
      <c r="AG87" s="1"/>
      <c r="AH87"/>
      <c r="AI87"/>
      <c r="AJ87" s="36"/>
      <c r="AK87" s="36"/>
      <c r="AL87" s="36"/>
      <c r="AM87" s="36"/>
      <c r="AN87" s="36"/>
      <c r="AO87" s="36"/>
      <c r="AP87" s="36"/>
      <c r="AQ87" s="36"/>
      <c r="AR87" s="23" t="s">
        <v>0</v>
      </c>
      <c r="AS87" s="23" t="s">
        <v>0</v>
      </c>
      <c r="AT87" s="23" t="s">
        <v>0</v>
      </c>
      <c r="AU87" s="23">
        <v>2.5238888888888886</v>
      </c>
      <c r="AV87" s="23">
        <v>2.8676666666666666</v>
      </c>
      <c r="AW87" s="23">
        <v>3.0246411483253586</v>
      </c>
      <c r="AX87" s="23">
        <v>3.1091760299625468</v>
      </c>
      <c r="AY87" s="23">
        <v>3.1671296296296299</v>
      </c>
      <c r="AZ87" s="23">
        <v>3.2024934383202104</v>
      </c>
      <c r="BA87" s="23">
        <v>3.2337528604118995</v>
      </c>
      <c r="BB87" s="23">
        <v>3.2538539553752539</v>
      </c>
      <c r="BC87" s="23">
        <v>3.2581983805668018</v>
      </c>
      <c r="BD87" s="23">
        <v>3.2822048611111114</v>
      </c>
      <c r="BE87" s="23">
        <v>3.3006849315068494</v>
      </c>
      <c r="BF87" s="23">
        <v>3.3168928086838538</v>
      </c>
      <c r="BG87" s="23">
        <v>3.3303308823529414</v>
      </c>
      <c r="BH87" s="49">
        <v>2.5238888888888886</v>
      </c>
      <c r="BI87" s="50">
        <v>3.3303308823529414</v>
      </c>
      <c r="BL87" s="181" t="s">
        <v>119</v>
      </c>
      <c r="BM87" s="182" t="s">
        <v>51</v>
      </c>
      <c r="BN87" s="181" t="s">
        <v>90</v>
      </c>
      <c r="BO87" s="182" t="s">
        <v>127</v>
      </c>
      <c r="BP87" s="181" t="s">
        <v>129</v>
      </c>
      <c r="BQ87" s="181" t="s">
        <v>132</v>
      </c>
      <c r="BR87" s="183" t="str">
        <f t="shared" si="50"/>
        <v/>
      </c>
      <c r="BS87" s="183">
        <f t="shared" si="51"/>
        <v>0</v>
      </c>
      <c r="BT87" s="183">
        <f t="shared" si="52"/>
        <v>2</v>
      </c>
      <c r="BU87" s="183">
        <f t="shared" si="53"/>
        <v>1.2</v>
      </c>
      <c r="BV87" s="183">
        <f t="shared" si="54"/>
        <v>1.1176470588235294</v>
      </c>
      <c r="BW87" s="183">
        <f t="shared" si="55"/>
        <v>1.2083333333333333</v>
      </c>
      <c r="BX87" s="183">
        <f t="shared" si="56"/>
        <v>1.1153846153846154</v>
      </c>
      <c r="BY87" s="183">
        <f t="shared" si="57"/>
        <v>1.1176470588235294</v>
      </c>
      <c r="BZ87" s="183">
        <f t="shared" si="58"/>
        <v>1.2749999999999999</v>
      </c>
      <c r="CA87" s="183">
        <f t="shared" si="59"/>
        <v>1.375</v>
      </c>
      <c r="CB87" s="183">
        <f t="shared" si="60"/>
        <v>1.2698412698412698</v>
      </c>
      <c r="CC87" s="183">
        <f t="shared" si="61"/>
        <v>1.2272727272727273</v>
      </c>
      <c r="CD87" s="183">
        <f t="shared" si="62"/>
        <v>1.380281690140845</v>
      </c>
      <c r="CE87" s="183">
        <f t="shared" si="63"/>
        <v>1.6142857142857143</v>
      </c>
      <c r="CF87" s="183">
        <f t="shared" si="64"/>
        <v>1.5972222222222223</v>
      </c>
      <c r="CG87" s="183">
        <f t="shared" si="65"/>
        <v>1.5675675675675675</v>
      </c>
    </row>
    <row r="88" spans="1:85" ht="15" customHeight="1">
      <c r="A88" s="221"/>
      <c r="B88" s="226"/>
      <c r="C88" s="225" t="s">
        <v>52</v>
      </c>
      <c r="D88" s="10" t="s">
        <v>40</v>
      </c>
      <c r="E88" s="19"/>
      <c r="F88" s="19"/>
      <c r="G88" s="19"/>
      <c r="H88" s="19"/>
      <c r="I88" s="19"/>
      <c r="J88" s="19"/>
      <c r="K88" s="19"/>
      <c r="L88" s="19"/>
      <c r="M88" s="97">
        <f>+L88+AN!M88</f>
        <v>0</v>
      </c>
      <c r="N88" s="97">
        <f>+M88+AN!N88</f>
        <v>0</v>
      </c>
      <c r="O88" s="97">
        <f>+N88+AN!O88</f>
        <v>0</v>
      </c>
      <c r="P88" s="97">
        <f>+O88+AN!P88</f>
        <v>0</v>
      </c>
      <c r="Q88" s="97">
        <f>+P88+AN!Q88</f>
        <v>0</v>
      </c>
      <c r="R88" s="97">
        <f>+Q88+AN!R88</f>
        <v>0</v>
      </c>
      <c r="S88" s="97">
        <f>+R88+AN!S88</f>
        <v>0</v>
      </c>
      <c r="T88" s="97">
        <f>+S88+AN!T88</f>
        <v>0</v>
      </c>
      <c r="U88" s="97">
        <f>+T88+AN!U88</f>
        <v>0</v>
      </c>
      <c r="V88" s="97">
        <f>+U88+AN!V88</f>
        <v>0</v>
      </c>
      <c r="W88" s="97">
        <f>+V88+AN!W88</f>
        <v>0</v>
      </c>
      <c r="X88" s="97">
        <f>+W88+AN!X88</f>
        <v>0</v>
      </c>
      <c r="Y88" s="97">
        <f>+X88+AN!Y88</f>
        <v>0</v>
      </c>
      <c r="Z88" s="97">
        <f>+Y88+AN!Z88</f>
        <v>0</v>
      </c>
      <c r="AA88" s="97">
        <f>+Z88+AN!AA88</f>
        <v>0</v>
      </c>
      <c r="AB88" s="97">
        <f>+AA88+AN!AB88</f>
        <v>0</v>
      </c>
      <c r="AC88" s="97">
        <f>+AB88+AN!AC88</f>
        <v>0</v>
      </c>
      <c r="AD88" s="100">
        <f t="shared" ref="AD88:AD91" si="93">+P88</f>
        <v>0</v>
      </c>
      <c r="AE88" s="101">
        <f t="shared" ref="AE88:AE91" si="94">+AB88</f>
        <v>0</v>
      </c>
      <c r="AG88" s="124">
        <f>+SUMIF($M$1:$AB$1,"REAL",M88:AB88)</f>
        <v>0</v>
      </c>
      <c r="AJ88" s="26"/>
      <c r="AK88" s="26"/>
      <c r="AL88" s="26"/>
      <c r="AM88" s="26"/>
      <c r="AN88" s="26"/>
      <c r="AO88" s="26"/>
      <c r="AP88" s="26"/>
      <c r="AQ88" s="26"/>
      <c r="AR88" s="20">
        <v>0</v>
      </c>
      <c r="AS88" s="20">
        <v>0</v>
      </c>
      <c r="AT88" s="20">
        <v>0</v>
      </c>
      <c r="AU88" s="20">
        <v>90</v>
      </c>
      <c r="AV88" s="20">
        <v>150</v>
      </c>
      <c r="AW88" s="20">
        <v>209</v>
      </c>
      <c r="AX88" s="20">
        <v>267</v>
      </c>
      <c r="AY88" s="20">
        <v>325</v>
      </c>
      <c r="AZ88" s="20">
        <v>382</v>
      </c>
      <c r="BA88" s="20">
        <v>438</v>
      </c>
      <c r="BB88" s="20">
        <v>494</v>
      </c>
      <c r="BC88" s="20">
        <v>495</v>
      </c>
      <c r="BD88" s="20">
        <v>577</v>
      </c>
      <c r="BE88" s="20">
        <v>659</v>
      </c>
      <c r="BF88" s="20">
        <v>740</v>
      </c>
      <c r="BG88" s="20">
        <v>820</v>
      </c>
      <c r="BH88" s="44">
        <v>90</v>
      </c>
      <c r="BI88" s="59">
        <v>820</v>
      </c>
      <c r="BL88" s="181" t="s">
        <v>119</v>
      </c>
      <c r="BM88" s="182" t="s">
        <v>52</v>
      </c>
      <c r="BN88" s="181" t="s">
        <v>40</v>
      </c>
      <c r="BO88" s="181" t="s">
        <v>126</v>
      </c>
      <c r="BP88" s="181" t="s">
        <v>129</v>
      </c>
      <c r="BQ88" s="181" t="s">
        <v>132</v>
      </c>
      <c r="BR88" s="183">
        <f t="shared" si="50"/>
        <v>0</v>
      </c>
      <c r="BS88" s="183">
        <f t="shared" si="51"/>
        <v>0</v>
      </c>
      <c r="BT88" s="183">
        <f t="shared" si="52"/>
        <v>0</v>
      </c>
      <c r="BU88" s="183">
        <f t="shared" si="53"/>
        <v>0</v>
      </c>
      <c r="BV88" s="183">
        <f t="shared" si="54"/>
        <v>0</v>
      </c>
      <c r="BW88" s="183">
        <f t="shared" si="55"/>
        <v>0</v>
      </c>
      <c r="BX88" s="183">
        <f t="shared" si="56"/>
        <v>0</v>
      </c>
      <c r="BY88" s="183">
        <f t="shared" si="57"/>
        <v>0</v>
      </c>
      <c r="BZ88" s="183">
        <f t="shared" si="58"/>
        <v>0</v>
      </c>
      <c r="CA88" s="183">
        <f t="shared" si="59"/>
        <v>0</v>
      </c>
      <c r="CB88" s="183">
        <f t="shared" si="60"/>
        <v>0</v>
      </c>
      <c r="CC88" s="183">
        <f t="shared" si="61"/>
        <v>0</v>
      </c>
      <c r="CD88" s="183">
        <f t="shared" si="62"/>
        <v>0</v>
      </c>
      <c r="CE88" s="183">
        <f t="shared" si="63"/>
        <v>0</v>
      </c>
      <c r="CF88" s="183">
        <f t="shared" si="64"/>
        <v>0</v>
      </c>
      <c r="CG88" s="183">
        <f t="shared" si="65"/>
        <v>0</v>
      </c>
    </row>
    <row r="89" spans="1:85" ht="15" customHeight="1">
      <c r="A89" s="221"/>
      <c r="B89" s="226"/>
      <c r="C89" s="225"/>
      <c r="D89" s="11" t="s">
        <v>88</v>
      </c>
      <c r="E89" s="34"/>
      <c r="F89" s="34"/>
      <c r="G89" s="34"/>
      <c r="H89" s="34"/>
      <c r="I89" s="34"/>
      <c r="J89" s="34"/>
      <c r="K89" s="34"/>
      <c r="L89" s="34"/>
      <c r="M89" s="98">
        <f>+L89+AN!M89</f>
        <v>0</v>
      </c>
      <c r="N89" s="98">
        <f>+M89+AN!N89</f>
        <v>0</v>
      </c>
      <c r="O89" s="98">
        <f>+N89+AN!O89</f>
        <v>0</v>
      </c>
      <c r="P89" s="98">
        <f>+O89+AN!P89</f>
        <v>0</v>
      </c>
      <c r="Q89" s="98">
        <f>+P89+AN!Q89</f>
        <v>0</v>
      </c>
      <c r="R89" s="98">
        <f>+Q89+AN!R89</f>
        <v>0</v>
      </c>
      <c r="S89" s="98">
        <f>+R89+AN!S89</f>
        <v>0</v>
      </c>
      <c r="T89" s="98">
        <f>+S89+AN!T89</f>
        <v>0</v>
      </c>
      <c r="U89" s="98">
        <f>+T89+AN!U89</f>
        <v>0</v>
      </c>
      <c r="V89" s="98">
        <f>+U89+AN!V89</f>
        <v>0</v>
      </c>
      <c r="W89" s="98">
        <f>+V89+AN!W89</f>
        <v>0</v>
      </c>
      <c r="X89" s="98">
        <f>+W89+AN!X89</f>
        <v>0</v>
      </c>
      <c r="Y89" s="98">
        <f>+X89+AN!Y89</f>
        <v>0</v>
      </c>
      <c r="Z89" s="98">
        <f>+Y89+AN!Z89</f>
        <v>0</v>
      </c>
      <c r="AA89" s="98">
        <f>+Z89+AN!AA89</f>
        <v>0</v>
      </c>
      <c r="AB89" s="98">
        <f>+AA89+AN!AB89</f>
        <v>0</v>
      </c>
      <c r="AC89" s="98">
        <f>+AB89+AN!AC89</f>
        <v>0</v>
      </c>
      <c r="AD89" s="102">
        <f t="shared" si="93"/>
        <v>0</v>
      </c>
      <c r="AE89" s="103">
        <f t="shared" si="94"/>
        <v>0</v>
      </c>
      <c r="AG89" s="124">
        <f>+SUMIF($M$1:$AB$1,"REAL",M89:AB89)</f>
        <v>0</v>
      </c>
      <c r="AJ89" s="34"/>
      <c r="AK89" s="34"/>
      <c r="AL89" s="34"/>
      <c r="AM89" s="34"/>
      <c r="AN89" s="34"/>
      <c r="AO89" s="34"/>
      <c r="AP89" s="34"/>
      <c r="AQ89" s="34"/>
      <c r="AR89" s="21">
        <v>0</v>
      </c>
      <c r="AS89" s="21">
        <v>0</v>
      </c>
      <c r="AT89" s="21">
        <v>0</v>
      </c>
      <c r="AU89" s="21">
        <v>2275.4999999999995</v>
      </c>
      <c r="AV89" s="21">
        <v>4217.5</v>
      </c>
      <c r="AW89" s="21">
        <v>6277.5</v>
      </c>
      <c r="AX89" s="21">
        <v>8364.5</v>
      </c>
      <c r="AY89" s="21">
        <v>11001.5</v>
      </c>
      <c r="AZ89" s="21">
        <v>13685.5</v>
      </c>
      <c r="BA89" s="21">
        <v>16353.5</v>
      </c>
      <c r="BB89" s="21">
        <v>19005.5</v>
      </c>
      <c r="BC89" s="21">
        <v>21641.5</v>
      </c>
      <c r="BD89" s="21">
        <v>25792</v>
      </c>
      <c r="BE89" s="21">
        <v>30046.5</v>
      </c>
      <c r="BF89" s="21">
        <v>34279</v>
      </c>
      <c r="BG89" s="21">
        <v>38489.5</v>
      </c>
      <c r="BH89" s="45">
        <v>2275.4999999999995</v>
      </c>
      <c r="BI89" s="46">
        <v>38489.5</v>
      </c>
      <c r="BL89" s="181" t="s">
        <v>119</v>
      </c>
      <c r="BM89" s="182" t="s">
        <v>52</v>
      </c>
      <c r="BN89" s="181" t="s">
        <v>88</v>
      </c>
      <c r="BO89" s="181" t="s">
        <v>126</v>
      </c>
      <c r="BP89" s="181" t="s">
        <v>129</v>
      </c>
      <c r="BQ89" s="181" t="s">
        <v>132</v>
      </c>
      <c r="BR89" s="183">
        <f t="shared" si="50"/>
        <v>0</v>
      </c>
      <c r="BS89" s="183">
        <f t="shared" si="51"/>
        <v>0</v>
      </c>
      <c r="BT89" s="183">
        <f t="shared" si="52"/>
        <v>0</v>
      </c>
      <c r="BU89" s="183">
        <f t="shared" si="53"/>
        <v>0</v>
      </c>
      <c r="BV89" s="183">
        <f t="shared" si="54"/>
        <v>0</v>
      </c>
      <c r="BW89" s="183">
        <f t="shared" si="55"/>
        <v>0</v>
      </c>
      <c r="BX89" s="183">
        <f t="shared" si="56"/>
        <v>0</v>
      </c>
      <c r="BY89" s="183">
        <f t="shared" si="57"/>
        <v>0</v>
      </c>
      <c r="BZ89" s="183">
        <f t="shared" si="58"/>
        <v>0</v>
      </c>
      <c r="CA89" s="183">
        <f t="shared" si="59"/>
        <v>0</v>
      </c>
      <c r="CB89" s="183">
        <f t="shared" si="60"/>
        <v>0</v>
      </c>
      <c r="CC89" s="183">
        <f t="shared" si="61"/>
        <v>0</v>
      </c>
      <c r="CD89" s="183">
        <f t="shared" si="62"/>
        <v>0</v>
      </c>
      <c r="CE89" s="183">
        <f t="shared" si="63"/>
        <v>0</v>
      </c>
      <c r="CF89" s="183">
        <f t="shared" si="64"/>
        <v>0</v>
      </c>
      <c r="CG89" s="183">
        <f t="shared" si="65"/>
        <v>0</v>
      </c>
    </row>
    <row r="90" spans="1:85" ht="15" customHeight="1" outlineLevel="1">
      <c r="A90" s="221"/>
      <c r="B90" s="226"/>
      <c r="C90" s="225"/>
      <c r="D90" s="12" t="s">
        <v>4</v>
      </c>
      <c r="E90" s="35"/>
      <c r="F90" s="35"/>
      <c r="G90" s="35"/>
      <c r="H90" s="35"/>
      <c r="I90" s="35"/>
      <c r="J90" s="35"/>
      <c r="K90" s="35"/>
      <c r="L90" s="35"/>
      <c r="M90" s="99">
        <f>+L90+AN!M90</f>
        <v>0</v>
      </c>
      <c r="N90" s="99">
        <f>+M90+AN!N90</f>
        <v>0</v>
      </c>
      <c r="O90" s="99">
        <f>+N90+AN!O90</f>
        <v>0</v>
      </c>
      <c r="P90" s="99">
        <f>+O90+AN!P90</f>
        <v>0</v>
      </c>
      <c r="Q90" s="99">
        <f>+P90+AN!Q90</f>
        <v>0</v>
      </c>
      <c r="R90" s="99">
        <f>+Q90+AN!R90</f>
        <v>0</v>
      </c>
      <c r="S90" s="99">
        <f>+R90+AN!S90</f>
        <v>0</v>
      </c>
      <c r="T90" s="99">
        <f>+S90+AN!T90</f>
        <v>0</v>
      </c>
      <c r="U90" s="99">
        <f>+T90+AN!U90</f>
        <v>0</v>
      </c>
      <c r="V90" s="99">
        <f>+U90+AN!V90</f>
        <v>0</v>
      </c>
      <c r="W90" s="99">
        <f>+V90+AN!W90</f>
        <v>0</v>
      </c>
      <c r="X90" s="99">
        <f>+W90+AN!X90</f>
        <v>0</v>
      </c>
      <c r="Y90" s="99">
        <f>+X90+AN!Y90</f>
        <v>0</v>
      </c>
      <c r="Z90" s="99">
        <f>+Y90+AN!Z90</f>
        <v>0</v>
      </c>
      <c r="AA90" s="99">
        <f>+Z90+AN!AA90</f>
        <v>0</v>
      </c>
      <c r="AB90" s="99">
        <f>+AA90+AN!AB90</f>
        <v>0</v>
      </c>
      <c r="AC90" s="99">
        <f>+AB90+AN!AC90</f>
        <v>0</v>
      </c>
      <c r="AD90" s="104">
        <f t="shared" si="93"/>
        <v>0</v>
      </c>
      <c r="AE90" s="105">
        <f t="shared" si="94"/>
        <v>0</v>
      </c>
      <c r="AJ90" s="35"/>
      <c r="AK90" s="35"/>
      <c r="AL90" s="35"/>
      <c r="AM90" s="35"/>
      <c r="AN90" s="35"/>
      <c r="AO90" s="35"/>
      <c r="AP90" s="35"/>
      <c r="AQ90" s="35"/>
      <c r="AR90" s="22">
        <v>0</v>
      </c>
      <c r="AS90" s="22">
        <v>0</v>
      </c>
      <c r="AT90" s="22">
        <v>0</v>
      </c>
      <c r="AU90" s="22">
        <v>2048.5</v>
      </c>
      <c r="AV90" s="22">
        <v>3796.5</v>
      </c>
      <c r="AW90" s="22">
        <v>5650.75</v>
      </c>
      <c r="AX90" s="22">
        <v>7528.25</v>
      </c>
      <c r="AY90" s="22">
        <v>9901.5</v>
      </c>
      <c r="AZ90" s="22">
        <v>12317</v>
      </c>
      <c r="BA90" s="22">
        <v>14717.5</v>
      </c>
      <c r="BB90" s="22">
        <v>17104</v>
      </c>
      <c r="BC90" s="22">
        <v>19475.5</v>
      </c>
      <c r="BD90" s="22">
        <v>23211</v>
      </c>
      <c r="BE90" s="22">
        <v>27039.75</v>
      </c>
      <c r="BF90" s="22">
        <v>30848.5</v>
      </c>
      <c r="BG90" s="22">
        <v>34638.25</v>
      </c>
      <c r="BH90" s="47">
        <v>2048.5</v>
      </c>
      <c r="BI90" s="48">
        <v>34638.25</v>
      </c>
      <c r="BL90" s="181" t="s">
        <v>119</v>
      </c>
      <c r="BM90" s="182" t="s">
        <v>52</v>
      </c>
      <c r="BN90" s="181" t="s">
        <v>88</v>
      </c>
      <c r="BO90" s="181" t="s">
        <v>4</v>
      </c>
      <c r="BP90" s="181" t="s">
        <v>129</v>
      </c>
      <c r="BQ90" s="181" t="s">
        <v>132</v>
      </c>
      <c r="BR90" s="183">
        <f t="shared" si="50"/>
        <v>0</v>
      </c>
      <c r="BS90" s="183">
        <f t="shared" si="51"/>
        <v>0</v>
      </c>
      <c r="BT90" s="183">
        <f t="shared" si="52"/>
        <v>0</v>
      </c>
      <c r="BU90" s="183">
        <f t="shared" si="53"/>
        <v>0</v>
      </c>
      <c r="BV90" s="183">
        <f t="shared" si="54"/>
        <v>0</v>
      </c>
      <c r="BW90" s="183">
        <f t="shared" si="55"/>
        <v>0</v>
      </c>
      <c r="BX90" s="183">
        <f t="shared" si="56"/>
        <v>0</v>
      </c>
      <c r="BY90" s="183">
        <f t="shared" si="57"/>
        <v>0</v>
      </c>
      <c r="BZ90" s="183">
        <f t="shared" si="58"/>
        <v>0</v>
      </c>
      <c r="CA90" s="183">
        <f t="shared" si="59"/>
        <v>0</v>
      </c>
      <c r="CB90" s="183">
        <f t="shared" si="60"/>
        <v>0</v>
      </c>
      <c r="CC90" s="183">
        <f t="shared" si="61"/>
        <v>0</v>
      </c>
      <c r="CD90" s="183">
        <f t="shared" si="62"/>
        <v>0</v>
      </c>
      <c r="CE90" s="183">
        <f t="shared" si="63"/>
        <v>0</v>
      </c>
      <c r="CF90" s="183">
        <f t="shared" si="64"/>
        <v>0</v>
      </c>
      <c r="CG90" s="183">
        <f t="shared" si="65"/>
        <v>0</v>
      </c>
    </row>
    <row r="91" spans="1:85" ht="15" customHeight="1" outlineLevel="1">
      <c r="A91" s="221"/>
      <c r="B91" s="226"/>
      <c r="C91" s="225"/>
      <c r="D91" s="12" t="s">
        <v>5</v>
      </c>
      <c r="E91" s="35"/>
      <c r="F91" s="35"/>
      <c r="G91" s="35"/>
      <c r="H91" s="35"/>
      <c r="I91" s="35"/>
      <c r="J91" s="35"/>
      <c r="K91" s="35"/>
      <c r="L91" s="35"/>
      <c r="M91" s="99">
        <f>+L91+AN!M91</f>
        <v>0</v>
      </c>
      <c r="N91" s="99">
        <f>+M91+AN!N91</f>
        <v>0</v>
      </c>
      <c r="O91" s="99">
        <f>+N91+AN!O91</f>
        <v>0</v>
      </c>
      <c r="P91" s="99">
        <f>+O91+AN!P91</f>
        <v>0</v>
      </c>
      <c r="Q91" s="99">
        <f>+P91+AN!Q91</f>
        <v>0</v>
      </c>
      <c r="R91" s="99">
        <f>+Q91+AN!R91</f>
        <v>0</v>
      </c>
      <c r="S91" s="99">
        <f>+R91+AN!S91</f>
        <v>0</v>
      </c>
      <c r="T91" s="99">
        <f>+S91+AN!T91</f>
        <v>0</v>
      </c>
      <c r="U91" s="99">
        <f>+T91+AN!U91</f>
        <v>0</v>
      </c>
      <c r="V91" s="99">
        <f>+U91+AN!V91</f>
        <v>0</v>
      </c>
      <c r="W91" s="99">
        <f>+V91+AN!W91</f>
        <v>0</v>
      </c>
      <c r="X91" s="99">
        <f>+W91+AN!X91</f>
        <v>0</v>
      </c>
      <c r="Y91" s="99">
        <f>+X91+AN!Y91</f>
        <v>0</v>
      </c>
      <c r="Z91" s="99">
        <f>+Y91+AN!Z91</f>
        <v>0</v>
      </c>
      <c r="AA91" s="99">
        <f>+Z91+AN!AA91</f>
        <v>0</v>
      </c>
      <c r="AB91" s="99">
        <f>+AA91+AN!AB91</f>
        <v>0</v>
      </c>
      <c r="AC91" s="99">
        <f>+AB91+AN!AC91</f>
        <v>0</v>
      </c>
      <c r="AD91" s="104">
        <f t="shared" si="93"/>
        <v>0</v>
      </c>
      <c r="AE91" s="105">
        <f t="shared" si="94"/>
        <v>0</v>
      </c>
      <c r="AJ91" s="35"/>
      <c r="AK91" s="35"/>
      <c r="AL91" s="35"/>
      <c r="AM91" s="35"/>
      <c r="AN91" s="35"/>
      <c r="AO91" s="35"/>
      <c r="AP91" s="35"/>
      <c r="AQ91" s="35"/>
      <c r="AR91" s="22">
        <v>0</v>
      </c>
      <c r="AS91" s="22">
        <v>0</v>
      </c>
      <c r="AT91" s="22">
        <v>0</v>
      </c>
      <c r="AU91" s="22">
        <v>226.99999999999966</v>
      </c>
      <c r="AV91" s="22">
        <v>420.99999999999966</v>
      </c>
      <c r="AW91" s="22">
        <v>626.74999999999932</v>
      </c>
      <c r="AX91" s="22">
        <v>835.24999999999898</v>
      </c>
      <c r="AY91" s="22">
        <v>1098.9999999999986</v>
      </c>
      <c r="AZ91" s="22">
        <v>1367.4999999999982</v>
      </c>
      <c r="BA91" s="22">
        <v>1634.9999999999977</v>
      </c>
      <c r="BB91" s="22">
        <v>1900.4999999999973</v>
      </c>
      <c r="BC91" s="22">
        <v>2163.9999999999968</v>
      </c>
      <c r="BD91" s="22">
        <v>2578.9999999999968</v>
      </c>
      <c r="BE91" s="22">
        <v>3004.7499999999964</v>
      </c>
      <c r="BF91" s="22">
        <v>3428.4999999999955</v>
      </c>
      <c r="BG91" s="22">
        <v>3850.2499999999945</v>
      </c>
      <c r="BH91" s="47">
        <v>226.99999999999966</v>
      </c>
      <c r="BI91" s="48">
        <v>3850.2499999999945</v>
      </c>
      <c r="BL91" s="181" t="s">
        <v>119</v>
      </c>
      <c r="BM91" s="182" t="s">
        <v>52</v>
      </c>
      <c r="BN91" s="181" t="s">
        <v>88</v>
      </c>
      <c r="BO91" s="181" t="s">
        <v>5</v>
      </c>
      <c r="BP91" s="181" t="s">
        <v>129</v>
      </c>
      <c r="BQ91" s="181" t="s">
        <v>132</v>
      </c>
      <c r="BR91" s="183">
        <f t="shared" si="50"/>
        <v>0</v>
      </c>
      <c r="BS91" s="183">
        <f t="shared" si="51"/>
        <v>0</v>
      </c>
      <c r="BT91" s="183">
        <f t="shared" si="52"/>
        <v>0</v>
      </c>
      <c r="BU91" s="183">
        <f t="shared" si="53"/>
        <v>0</v>
      </c>
      <c r="BV91" s="183">
        <f t="shared" si="54"/>
        <v>0</v>
      </c>
      <c r="BW91" s="183">
        <f t="shared" si="55"/>
        <v>0</v>
      </c>
      <c r="BX91" s="183">
        <f t="shared" si="56"/>
        <v>0</v>
      </c>
      <c r="BY91" s="183">
        <f t="shared" si="57"/>
        <v>0</v>
      </c>
      <c r="BZ91" s="183">
        <f t="shared" si="58"/>
        <v>0</v>
      </c>
      <c r="CA91" s="183">
        <f t="shared" si="59"/>
        <v>0</v>
      </c>
      <c r="CB91" s="183">
        <f t="shared" si="60"/>
        <v>0</v>
      </c>
      <c r="CC91" s="183">
        <f t="shared" si="61"/>
        <v>0</v>
      </c>
      <c r="CD91" s="183">
        <f t="shared" si="62"/>
        <v>0</v>
      </c>
      <c r="CE91" s="183">
        <f t="shared" si="63"/>
        <v>0</v>
      </c>
      <c r="CF91" s="183">
        <f t="shared" si="64"/>
        <v>0</v>
      </c>
      <c r="CG91" s="183">
        <f t="shared" si="65"/>
        <v>0</v>
      </c>
    </row>
    <row r="92" spans="1:85" ht="15" customHeight="1" outlineLevel="1">
      <c r="A92" s="221"/>
      <c r="B92" s="226"/>
      <c r="C92" s="225"/>
      <c r="D92" s="14" t="s">
        <v>81</v>
      </c>
      <c r="E92" s="37"/>
      <c r="F92" s="37"/>
      <c r="G92" s="37"/>
      <c r="H92" s="37"/>
      <c r="I92" s="37"/>
      <c r="J92" s="37"/>
      <c r="K92" s="37"/>
      <c r="L92" s="37"/>
      <c r="M92" s="106">
        <f>+L92+AN!M92</f>
        <v>0</v>
      </c>
      <c r="N92" s="106">
        <f>+M92+AN!N92</f>
        <v>0</v>
      </c>
      <c r="O92" s="106">
        <f>+N92+AN!O92</f>
        <v>0</v>
      </c>
      <c r="P92" s="106">
        <f>+O92+AN!P92</f>
        <v>0</v>
      </c>
      <c r="Q92" s="106">
        <f>+P92+AN!Q92</f>
        <v>0</v>
      </c>
      <c r="R92" s="106">
        <f>+Q92+AN!R92</f>
        <v>0</v>
      </c>
      <c r="S92" s="106">
        <f>+R92+AN!S92</f>
        <v>0</v>
      </c>
      <c r="T92" s="106">
        <f>+S92+AN!T92</f>
        <v>0</v>
      </c>
      <c r="U92" s="106">
        <f>+T92+AN!U92</f>
        <v>0</v>
      </c>
      <c r="V92" s="106">
        <f>+U92+AN!V92</f>
        <v>0</v>
      </c>
      <c r="W92" s="106">
        <f>+V92+AN!W92</f>
        <v>0</v>
      </c>
      <c r="X92" s="106">
        <f>+W92+AN!X92</f>
        <v>0</v>
      </c>
      <c r="Y92" s="106">
        <f>+X92+AN!Y92</f>
        <v>0</v>
      </c>
      <c r="Z92" s="106">
        <f>+Y92+AN!Z92</f>
        <v>0</v>
      </c>
      <c r="AA92" s="106">
        <f>+Z92+AN!AA92</f>
        <v>0</v>
      </c>
      <c r="AB92" s="106">
        <f>+AA92+AN!AB92</f>
        <v>0</v>
      </c>
      <c r="AC92" s="106">
        <f>+AB92+AN!AC92</f>
        <v>0</v>
      </c>
      <c r="AD92" s="112">
        <f t="shared" ref="AD92" si="95">+SUM(E92:P92)</f>
        <v>0</v>
      </c>
      <c r="AE92" s="113">
        <f t="shared" ref="AE92" si="96">+SUM(Q92:AB92)</f>
        <v>0</v>
      </c>
      <c r="AJ92" s="37"/>
      <c r="AK92" s="37"/>
      <c r="AL92" s="37"/>
      <c r="AM92" s="37"/>
      <c r="AN92" s="37"/>
      <c r="AO92" s="37"/>
      <c r="AP92" s="37"/>
      <c r="AQ92" s="37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55"/>
      <c r="BI92" s="56"/>
      <c r="BL92" s="181" t="s">
        <v>119</v>
      </c>
      <c r="BM92" s="182" t="s">
        <v>52</v>
      </c>
      <c r="BN92" s="181" t="s">
        <v>88</v>
      </c>
      <c r="BO92" s="181" t="s">
        <v>81</v>
      </c>
      <c r="BP92" s="181" t="s">
        <v>129</v>
      </c>
      <c r="BQ92" s="181" t="s">
        <v>132</v>
      </c>
      <c r="BR92" s="183">
        <f t="shared" si="50"/>
        <v>0</v>
      </c>
      <c r="BS92" s="183">
        <f t="shared" si="51"/>
        <v>0</v>
      </c>
      <c r="BT92" s="183">
        <f t="shared" si="52"/>
        <v>0</v>
      </c>
      <c r="BU92" s="183">
        <f t="shared" si="53"/>
        <v>0</v>
      </c>
      <c r="BV92" s="183">
        <f t="shared" si="54"/>
        <v>0</v>
      </c>
      <c r="BW92" s="183">
        <f t="shared" si="55"/>
        <v>0</v>
      </c>
      <c r="BX92" s="183">
        <f t="shared" si="56"/>
        <v>0</v>
      </c>
      <c r="BY92" s="183">
        <f t="shared" si="57"/>
        <v>0</v>
      </c>
      <c r="BZ92" s="183">
        <f t="shared" si="58"/>
        <v>0</v>
      </c>
      <c r="CA92" s="183">
        <f t="shared" si="59"/>
        <v>0</v>
      </c>
      <c r="CB92" s="183">
        <f t="shared" si="60"/>
        <v>0</v>
      </c>
      <c r="CC92" s="183">
        <f t="shared" si="61"/>
        <v>0</v>
      </c>
      <c r="CD92" s="183">
        <f t="shared" si="62"/>
        <v>0</v>
      </c>
      <c r="CE92" s="183">
        <f t="shared" si="63"/>
        <v>0</v>
      </c>
      <c r="CF92" s="183">
        <f t="shared" si="64"/>
        <v>0</v>
      </c>
      <c r="CG92" s="183">
        <f t="shared" si="65"/>
        <v>0</v>
      </c>
    </row>
    <row r="93" spans="1:85" s="2" customFormat="1" ht="15" customHeight="1" thickBot="1">
      <c r="A93" s="221"/>
      <c r="B93" s="226"/>
      <c r="C93" s="225"/>
      <c r="D93" s="13" t="s">
        <v>90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AE93" si="97">+IFERROR(P89/P88,"")</f>
        <v/>
      </c>
      <c r="Q93" s="36" t="str">
        <f t="shared" si="97"/>
        <v/>
      </c>
      <c r="R93" s="36" t="str">
        <f t="shared" si="97"/>
        <v/>
      </c>
      <c r="S93" s="36" t="str">
        <f t="shared" si="97"/>
        <v/>
      </c>
      <c r="T93" s="36" t="str">
        <f t="shared" si="97"/>
        <v/>
      </c>
      <c r="U93" s="36" t="str">
        <f t="shared" si="97"/>
        <v/>
      </c>
      <c r="V93" s="36" t="str">
        <f t="shared" si="97"/>
        <v/>
      </c>
      <c r="W93" s="36" t="str">
        <f t="shared" si="97"/>
        <v/>
      </c>
      <c r="X93" s="36" t="str">
        <f t="shared" si="97"/>
        <v/>
      </c>
      <c r="Y93" s="36" t="str">
        <f t="shared" si="97"/>
        <v/>
      </c>
      <c r="Z93" s="36" t="str">
        <f t="shared" si="97"/>
        <v/>
      </c>
      <c r="AA93" s="36" t="str">
        <f t="shared" si="97"/>
        <v/>
      </c>
      <c r="AB93" s="36" t="str">
        <f t="shared" si="97"/>
        <v/>
      </c>
      <c r="AC93" s="36" t="str">
        <f t="shared" ref="AC93" si="98">+IFERROR(AC89/AC88,"")</f>
        <v/>
      </c>
      <c r="AD93" s="57" t="str">
        <f t="shared" si="97"/>
        <v/>
      </c>
      <c r="AE93" s="58" t="str">
        <f t="shared" si="97"/>
        <v/>
      </c>
      <c r="AF93"/>
      <c r="AG93" s="1"/>
      <c r="AH93"/>
      <c r="AI93"/>
      <c r="AJ93" s="36"/>
      <c r="AK93" s="36"/>
      <c r="AL93" s="36"/>
      <c r="AM93" s="36"/>
      <c r="AN93" s="36"/>
      <c r="AO93" s="36"/>
      <c r="AP93" s="36"/>
      <c r="AQ93" s="36"/>
      <c r="AR93" s="23"/>
      <c r="AS93" s="23"/>
      <c r="AT93" s="23"/>
      <c r="AU93" s="23">
        <v>25.283333333333328</v>
      </c>
      <c r="AV93" s="23">
        <v>28.116666666666667</v>
      </c>
      <c r="AW93" s="23">
        <v>30.035885167464116</v>
      </c>
      <c r="AX93" s="23">
        <v>31.327715355805243</v>
      </c>
      <c r="AY93" s="23">
        <v>33.850769230769231</v>
      </c>
      <c r="AZ93" s="23">
        <v>35.825916230366495</v>
      </c>
      <c r="BA93" s="23">
        <v>37.336757990867582</v>
      </c>
      <c r="BB93" s="23">
        <v>38.472672064777328</v>
      </c>
      <c r="BC93" s="23">
        <v>43.720202020202024</v>
      </c>
      <c r="BD93" s="23">
        <v>44.700173310225303</v>
      </c>
      <c r="BE93" s="23">
        <v>45.594081942336871</v>
      </c>
      <c r="BF93" s="23">
        <v>46.32297297297297</v>
      </c>
      <c r="BG93" s="23">
        <v>46.938414634146341</v>
      </c>
      <c r="BH93" s="57">
        <v>25.283333333333328</v>
      </c>
      <c r="BI93" s="58">
        <v>46.938414634146341</v>
      </c>
      <c r="BL93" s="181" t="s">
        <v>119</v>
      </c>
      <c r="BM93" s="182" t="s">
        <v>52</v>
      </c>
      <c r="BN93" s="181" t="s">
        <v>90</v>
      </c>
      <c r="BO93" s="182" t="s">
        <v>127</v>
      </c>
      <c r="BP93" s="181" t="s">
        <v>129</v>
      </c>
      <c r="BQ93" s="181" t="s">
        <v>132</v>
      </c>
      <c r="BR93" s="183">
        <f t="shared" si="50"/>
        <v>0</v>
      </c>
      <c r="BS93" s="183">
        <f t="shared" si="51"/>
        <v>0</v>
      </c>
      <c r="BT93" s="183">
        <f t="shared" si="52"/>
        <v>0</v>
      </c>
      <c r="BU93" s="183" t="str">
        <f t="shared" si="53"/>
        <v/>
      </c>
      <c r="BV93" s="183" t="str">
        <f t="shared" si="54"/>
        <v/>
      </c>
      <c r="BW93" s="183" t="str">
        <f t="shared" si="55"/>
        <v/>
      </c>
      <c r="BX93" s="183" t="str">
        <f t="shared" si="56"/>
        <v/>
      </c>
      <c r="BY93" s="183" t="str">
        <f t="shared" si="57"/>
        <v/>
      </c>
      <c r="BZ93" s="183" t="str">
        <f t="shared" si="58"/>
        <v/>
      </c>
      <c r="CA93" s="183" t="str">
        <f t="shared" si="59"/>
        <v/>
      </c>
      <c r="CB93" s="183" t="str">
        <f t="shared" si="60"/>
        <v/>
      </c>
      <c r="CC93" s="183" t="str">
        <f t="shared" si="61"/>
        <v/>
      </c>
      <c r="CD93" s="183" t="str">
        <f t="shared" si="62"/>
        <v/>
      </c>
      <c r="CE93" s="183" t="str">
        <f t="shared" si="63"/>
        <v/>
      </c>
      <c r="CF93" s="183" t="str">
        <f t="shared" si="64"/>
        <v/>
      </c>
      <c r="CG93" s="183" t="str">
        <f t="shared" si="65"/>
        <v/>
      </c>
    </row>
    <row r="94" spans="1:85">
      <c r="AD94"/>
      <c r="AE94"/>
      <c r="BL94" s="181" t="s">
        <v>121</v>
      </c>
      <c r="BM94" s="181"/>
      <c r="BN94" s="181"/>
      <c r="BO94" s="181"/>
      <c r="BP94" s="181" t="s">
        <v>129</v>
      </c>
      <c r="BQ94" s="181" t="s">
        <v>132</v>
      </c>
      <c r="BR94" s="183">
        <f t="shared" si="50"/>
        <v>0</v>
      </c>
      <c r="BS94" s="183">
        <f t="shared" si="51"/>
        <v>0</v>
      </c>
      <c r="BT94" s="183">
        <f t="shared" si="52"/>
        <v>0</v>
      </c>
      <c r="BU94" s="183">
        <f t="shared" si="53"/>
        <v>0</v>
      </c>
      <c r="BV94" s="183">
        <f t="shared" si="54"/>
        <v>0</v>
      </c>
      <c r="BW94" s="183">
        <f t="shared" si="55"/>
        <v>0</v>
      </c>
      <c r="BX94" s="183">
        <f t="shared" si="56"/>
        <v>0</v>
      </c>
      <c r="BY94" s="183">
        <f t="shared" si="57"/>
        <v>0</v>
      </c>
      <c r="BZ94" s="183">
        <f t="shared" si="58"/>
        <v>0</v>
      </c>
      <c r="CA94" s="183">
        <f t="shared" si="59"/>
        <v>0</v>
      </c>
      <c r="CB94" s="183">
        <f t="shared" si="60"/>
        <v>0</v>
      </c>
      <c r="CC94" s="183">
        <f t="shared" si="61"/>
        <v>0</v>
      </c>
      <c r="CD94" s="183">
        <f t="shared" si="62"/>
        <v>0</v>
      </c>
      <c r="CE94" s="183">
        <f t="shared" si="63"/>
        <v>0</v>
      </c>
      <c r="CF94" s="183">
        <f t="shared" si="64"/>
        <v>0</v>
      </c>
      <c r="CG94" s="183">
        <f t="shared" si="65"/>
        <v>0</v>
      </c>
    </row>
    <row r="95" spans="1:85">
      <c r="AD95"/>
      <c r="AE95"/>
      <c r="AF95" s="1"/>
      <c r="BL95" s="181" t="s">
        <v>121</v>
      </c>
      <c r="BM95" s="181"/>
      <c r="BN95" s="181"/>
      <c r="BO95" s="181"/>
      <c r="BP95" s="181" t="s">
        <v>129</v>
      </c>
      <c r="BQ95" s="181" t="s">
        <v>132</v>
      </c>
      <c r="BR95" s="183">
        <f t="shared" si="50"/>
        <v>0</v>
      </c>
      <c r="BS95" s="183">
        <f t="shared" si="51"/>
        <v>0</v>
      </c>
      <c r="BT95" s="183">
        <f t="shared" si="52"/>
        <v>0</v>
      </c>
      <c r="BU95" s="183">
        <f t="shared" si="53"/>
        <v>0</v>
      </c>
      <c r="BV95" s="183">
        <f t="shared" si="54"/>
        <v>0</v>
      </c>
      <c r="BW95" s="183">
        <f t="shared" si="55"/>
        <v>0</v>
      </c>
      <c r="BX95" s="183">
        <f t="shared" si="56"/>
        <v>0</v>
      </c>
      <c r="BY95" s="183">
        <f t="shared" si="57"/>
        <v>0</v>
      </c>
      <c r="BZ95" s="183">
        <f t="shared" si="58"/>
        <v>0</v>
      </c>
      <c r="CA95" s="183">
        <f t="shared" si="59"/>
        <v>0</v>
      </c>
      <c r="CB95" s="183">
        <f t="shared" si="60"/>
        <v>0</v>
      </c>
      <c r="CC95" s="183">
        <f t="shared" si="61"/>
        <v>0</v>
      </c>
      <c r="CD95" s="183">
        <f t="shared" si="62"/>
        <v>0</v>
      </c>
      <c r="CE95" s="183">
        <f t="shared" si="63"/>
        <v>0</v>
      </c>
      <c r="CF95" s="183">
        <f t="shared" si="64"/>
        <v>0</v>
      </c>
      <c r="CG95" s="183">
        <f t="shared" si="65"/>
        <v>0</v>
      </c>
    </row>
    <row r="96" spans="1:85" ht="15" thickBot="1">
      <c r="D96" s="7" t="s">
        <v>93</v>
      </c>
      <c r="AD96"/>
      <c r="AE96"/>
      <c r="AF96" s="1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L96" s="181" t="s">
        <v>121</v>
      </c>
      <c r="BM96" s="181"/>
      <c r="BN96" s="181"/>
      <c r="BO96" s="181"/>
      <c r="BP96" s="181" t="s">
        <v>129</v>
      </c>
      <c r="BQ96" s="181" t="s">
        <v>132</v>
      </c>
      <c r="BR96" s="183">
        <f t="shared" si="50"/>
        <v>0</v>
      </c>
      <c r="BS96" s="183">
        <f t="shared" si="51"/>
        <v>0</v>
      </c>
      <c r="BT96" s="183">
        <f t="shared" si="52"/>
        <v>0</v>
      </c>
      <c r="BU96" s="183">
        <f t="shared" si="53"/>
        <v>0</v>
      </c>
      <c r="BV96" s="183">
        <f t="shared" si="54"/>
        <v>0</v>
      </c>
      <c r="BW96" s="183">
        <f t="shared" si="55"/>
        <v>0</v>
      </c>
      <c r="BX96" s="183">
        <f t="shared" si="56"/>
        <v>0</v>
      </c>
      <c r="BY96" s="183">
        <f t="shared" si="57"/>
        <v>0</v>
      </c>
      <c r="BZ96" s="183">
        <f t="shared" si="58"/>
        <v>0</v>
      </c>
      <c r="CA96" s="183">
        <f t="shared" si="59"/>
        <v>0</v>
      </c>
      <c r="CB96" s="183">
        <f t="shared" si="60"/>
        <v>0</v>
      </c>
      <c r="CC96" s="183">
        <f t="shared" si="61"/>
        <v>0</v>
      </c>
      <c r="CD96" s="183">
        <f t="shared" si="62"/>
        <v>0</v>
      </c>
      <c r="CE96" s="183">
        <f t="shared" si="63"/>
        <v>0</v>
      </c>
      <c r="CF96" s="183">
        <f t="shared" si="64"/>
        <v>0</v>
      </c>
      <c r="CG96" s="183">
        <f t="shared" si="65"/>
        <v>0</v>
      </c>
    </row>
    <row r="97" spans="1:85" ht="15" customHeight="1">
      <c r="A97" s="235" t="s">
        <v>86</v>
      </c>
      <c r="B97" s="227" t="s">
        <v>34</v>
      </c>
      <c r="C97" s="228"/>
      <c r="D97" s="228"/>
      <c r="E97" s="32"/>
      <c r="F97" s="32"/>
      <c r="G97" s="32"/>
      <c r="H97" s="32"/>
      <c r="I97" s="32"/>
      <c r="J97" s="32"/>
      <c r="K97" s="32"/>
      <c r="L97" s="32"/>
      <c r="M97" s="114">
        <f>+L97+AN!M97</f>
        <v>0</v>
      </c>
      <c r="N97" s="114">
        <f>+M97+AN!N97</f>
        <v>1</v>
      </c>
      <c r="O97" s="114">
        <f>+N97+AN!O97</f>
        <v>5</v>
      </c>
      <c r="P97" s="114">
        <f>+O97+AN!P97</f>
        <v>8</v>
      </c>
      <c r="Q97" s="114">
        <f>+P97+AN!Q97</f>
        <v>9</v>
      </c>
      <c r="R97" s="114">
        <f>+Q97+AN!R97</f>
        <v>10</v>
      </c>
      <c r="S97" s="114">
        <f>+R97+AN!S97</f>
        <v>18</v>
      </c>
      <c r="T97" s="114">
        <f>+S97+AN!T97</f>
        <v>21</v>
      </c>
      <c r="U97" s="114">
        <f>+T97+AN!U97</f>
        <v>26</v>
      </c>
      <c r="V97" s="114">
        <f>+U97+AN!V97</f>
        <v>31</v>
      </c>
      <c r="W97" s="114">
        <f>+V97+AN!W97</f>
        <v>32</v>
      </c>
      <c r="X97" s="114">
        <f>+W97+AN!X97</f>
        <v>39</v>
      </c>
      <c r="Y97" s="114">
        <f>+X97+AN!Y97</f>
        <v>41</v>
      </c>
      <c r="Z97" s="114">
        <f>+Y97+AN!Z97</f>
        <v>43</v>
      </c>
      <c r="AA97" s="114">
        <f>+Z97+AN!AA97</f>
        <v>44</v>
      </c>
      <c r="AB97" s="114">
        <f>+AA97+AN!AB97</f>
        <v>45</v>
      </c>
      <c r="AC97" s="114">
        <f>+AB97+AN!AC97</f>
        <v>45</v>
      </c>
      <c r="AD97" s="115">
        <f>+P97</f>
        <v>8</v>
      </c>
      <c r="AE97" s="116">
        <f>+AB97</f>
        <v>45</v>
      </c>
      <c r="AF97" s="1"/>
      <c r="AG97" s="124">
        <f>+SUMIF($M$1:$AB$1,"REAL",M97:AB97)</f>
        <v>373</v>
      </c>
      <c r="AJ97" s="32"/>
      <c r="AK97" s="32"/>
      <c r="AL97" s="32"/>
      <c r="AM97" s="32"/>
      <c r="AN97" s="32"/>
      <c r="AO97" s="32"/>
      <c r="AP97" s="32"/>
      <c r="AQ97" s="32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39"/>
      <c r="BI97" s="60"/>
      <c r="BL97" s="181" t="s">
        <v>86</v>
      </c>
      <c r="BM97" s="181" t="s">
        <v>34</v>
      </c>
      <c r="BN97" s="184" t="s">
        <v>40</v>
      </c>
      <c r="BO97" s="181" t="s">
        <v>126</v>
      </c>
      <c r="BP97" s="181" t="s">
        <v>129</v>
      </c>
      <c r="BQ97" s="181" t="s">
        <v>132</v>
      </c>
      <c r="BR97" s="183">
        <f t="shared" si="50"/>
        <v>0</v>
      </c>
      <c r="BS97" s="183">
        <f t="shared" si="51"/>
        <v>1</v>
      </c>
      <c r="BT97" s="183">
        <f t="shared" si="52"/>
        <v>5</v>
      </c>
      <c r="BU97" s="183">
        <f t="shared" si="53"/>
        <v>8</v>
      </c>
      <c r="BV97" s="183">
        <f t="shared" si="54"/>
        <v>9</v>
      </c>
      <c r="BW97" s="183">
        <f t="shared" si="55"/>
        <v>10</v>
      </c>
      <c r="BX97" s="183">
        <f t="shared" si="56"/>
        <v>18</v>
      </c>
      <c r="BY97" s="183">
        <f t="shared" si="57"/>
        <v>21</v>
      </c>
      <c r="BZ97" s="183">
        <f t="shared" si="58"/>
        <v>26</v>
      </c>
      <c r="CA97" s="183">
        <f t="shared" si="59"/>
        <v>31</v>
      </c>
      <c r="CB97" s="183">
        <f t="shared" si="60"/>
        <v>32</v>
      </c>
      <c r="CC97" s="183">
        <f t="shared" si="61"/>
        <v>39</v>
      </c>
      <c r="CD97" s="183">
        <f t="shared" si="62"/>
        <v>41</v>
      </c>
      <c r="CE97" s="183">
        <f t="shared" si="63"/>
        <v>43</v>
      </c>
      <c r="CF97" s="183">
        <f t="shared" si="64"/>
        <v>44</v>
      </c>
      <c r="CG97" s="183">
        <f t="shared" si="65"/>
        <v>45</v>
      </c>
    </row>
    <row r="98" spans="1:85">
      <c r="A98" s="235"/>
      <c r="B98" s="229" t="s">
        <v>89</v>
      </c>
      <c r="C98" s="230"/>
      <c r="D98" s="230"/>
      <c r="E98" s="16"/>
      <c r="F98" s="16"/>
      <c r="G98" s="16"/>
      <c r="H98" s="16"/>
      <c r="I98" s="16"/>
      <c r="J98" s="16"/>
      <c r="K98" s="16"/>
      <c r="L98" s="16"/>
      <c r="M98" s="16" t="str">
        <f t="shared" ref="M98:AE98" si="99">IFERROR(+M97/(M101+M112+M129+M132+M140+M158+M161+M164+M167+M170+M181),"")</f>
        <v/>
      </c>
      <c r="N98" s="16" t="str">
        <f t="shared" si="99"/>
        <v/>
      </c>
      <c r="O98" s="16">
        <f t="shared" si="99"/>
        <v>5</v>
      </c>
      <c r="P98" s="16">
        <f t="shared" si="99"/>
        <v>0.88888888888888884</v>
      </c>
      <c r="Q98" s="16">
        <f t="shared" si="99"/>
        <v>0.6</v>
      </c>
      <c r="R98" s="16">
        <f t="shared" si="99"/>
        <v>0.625</v>
      </c>
      <c r="S98" s="16">
        <f t="shared" si="99"/>
        <v>1</v>
      </c>
      <c r="T98" s="16">
        <f t="shared" si="99"/>
        <v>0.75</v>
      </c>
      <c r="U98" s="16">
        <f t="shared" si="99"/>
        <v>0.83870967741935487</v>
      </c>
      <c r="V98" s="16">
        <f t="shared" si="99"/>
        <v>0.86111111111111116</v>
      </c>
      <c r="W98" s="16">
        <f t="shared" si="99"/>
        <v>0.8</v>
      </c>
      <c r="X98" s="16">
        <f t="shared" si="99"/>
        <v>0.95121951219512191</v>
      </c>
      <c r="Y98" s="16">
        <f t="shared" si="99"/>
        <v>0.91111111111111109</v>
      </c>
      <c r="Z98" s="16">
        <f t="shared" si="99"/>
        <v>0.89583333333333337</v>
      </c>
      <c r="AA98" s="16">
        <f t="shared" si="99"/>
        <v>0.88</v>
      </c>
      <c r="AB98" s="16">
        <f t="shared" si="99"/>
        <v>0.88235294117647056</v>
      </c>
      <c r="AC98" s="16">
        <f t="shared" ref="AC98" si="100">IFERROR(+AC97/(AC101+AC112+AC129+AC132+AC140+AC158+AC161+AC164+AC167+AC170+AC181),"")</f>
        <v>0.86538461538461542</v>
      </c>
      <c r="AD98" s="40">
        <f t="shared" si="99"/>
        <v>0.88888888888888884</v>
      </c>
      <c r="AE98" s="41">
        <f t="shared" si="99"/>
        <v>0.88235294117647056</v>
      </c>
      <c r="AF98" s="1"/>
      <c r="AJ98" s="16"/>
      <c r="AK98" s="16"/>
      <c r="AL98" s="16"/>
      <c r="AM98" s="16"/>
      <c r="AN98" s="16"/>
      <c r="AO98" s="16"/>
      <c r="AP98" s="16"/>
      <c r="AQ98" s="16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40"/>
      <c r="BI98" s="41"/>
      <c r="BL98" s="181" t="s">
        <v>86</v>
      </c>
      <c r="BM98" s="181" t="s">
        <v>89</v>
      </c>
      <c r="BN98" s="181" t="s">
        <v>121</v>
      </c>
      <c r="BO98" s="181" t="s">
        <v>121</v>
      </c>
      <c r="BP98" s="181" t="s">
        <v>129</v>
      </c>
      <c r="BQ98" s="181" t="s">
        <v>132</v>
      </c>
      <c r="BR98" s="183" t="str">
        <f t="shared" si="50"/>
        <v/>
      </c>
      <c r="BS98" s="183" t="str">
        <f t="shared" si="51"/>
        <v/>
      </c>
      <c r="BT98" s="183">
        <f t="shared" si="52"/>
        <v>5</v>
      </c>
      <c r="BU98" s="183">
        <f t="shared" si="53"/>
        <v>0.88888888888888884</v>
      </c>
      <c r="BV98" s="183">
        <f t="shared" si="54"/>
        <v>0.6</v>
      </c>
      <c r="BW98" s="183">
        <f t="shared" si="55"/>
        <v>0.625</v>
      </c>
      <c r="BX98" s="183">
        <f t="shared" si="56"/>
        <v>1</v>
      </c>
      <c r="BY98" s="183">
        <f t="shared" si="57"/>
        <v>0.75</v>
      </c>
      <c r="BZ98" s="183">
        <f t="shared" si="58"/>
        <v>0.83870967741935487</v>
      </c>
      <c r="CA98" s="183">
        <f t="shared" si="59"/>
        <v>0.86111111111111116</v>
      </c>
      <c r="CB98" s="183">
        <f t="shared" si="60"/>
        <v>0.8</v>
      </c>
      <c r="CC98" s="183">
        <f t="shared" si="61"/>
        <v>0.95121951219512191</v>
      </c>
      <c r="CD98" s="183">
        <f t="shared" si="62"/>
        <v>0.91111111111111109</v>
      </c>
      <c r="CE98" s="183">
        <f t="shared" si="63"/>
        <v>0.89583333333333337</v>
      </c>
      <c r="CF98" s="183">
        <f t="shared" si="64"/>
        <v>0.88</v>
      </c>
      <c r="CG98" s="183">
        <f t="shared" si="65"/>
        <v>0.88235294117647056</v>
      </c>
    </row>
    <row r="99" spans="1:85">
      <c r="A99" s="235"/>
      <c r="B99" s="231" t="s">
        <v>91</v>
      </c>
      <c r="C99" s="232"/>
      <c r="D99" s="232"/>
      <c r="E99" s="33"/>
      <c r="F99" s="33"/>
      <c r="G99" s="33"/>
      <c r="H99" s="33"/>
      <c r="I99" s="33"/>
      <c r="J99" s="33"/>
      <c r="K99" s="33"/>
      <c r="L99" s="33"/>
      <c r="M99" s="117"/>
      <c r="N99" s="117">
        <f t="shared" ref="N99:AB99" si="101">+N102+N113+N130+N133+N141+N159+N162+N165+N168+N171+N182</f>
        <v>0</v>
      </c>
      <c r="O99" s="117">
        <f t="shared" si="101"/>
        <v>1</v>
      </c>
      <c r="P99" s="117">
        <f t="shared" si="101"/>
        <v>15</v>
      </c>
      <c r="Q99" s="117">
        <f t="shared" si="101"/>
        <v>21</v>
      </c>
      <c r="R99" s="117">
        <f t="shared" si="101"/>
        <v>22</v>
      </c>
      <c r="S99" s="117">
        <f t="shared" si="101"/>
        <v>24</v>
      </c>
      <c r="T99" s="117">
        <f t="shared" si="101"/>
        <v>35</v>
      </c>
      <c r="U99" s="117">
        <f t="shared" si="101"/>
        <v>41</v>
      </c>
      <c r="V99" s="117">
        <f t="shared" si="101"/>
        <v>62</v>
      </c>
      <c r="W99" s="117">
        <f t="shared" si="101"/>
        <v>68</v>
      </c>
      <c r="X99" s="117">
        <f t="shared" si="101"/>
        <v>69</v>
      </c>
      <c r="Y99" s="117">
        <f t="shared" si="101"/>
        <v>112</v>
      </c>
      <c r="Z99" s="117">
        <f t="shared" si="101"/>
        <v>150</v>
      </c>
      <c r="AA99" s="117">
        <f t="shared" si="101"/>
        <v>151</v>
      </c>
      <c r="AB99" s="117">
        <f t="shared" si="101"/>
        <v>151</v>
      </c>
      <c r="AC99" s="117">
        <f t="shared" ref="AC99" si="102">+AC102+AC113+AC130+AC133+AC141+AC159+AC162+AC165+AC168+AC171+AC182</f>
        <v>159</v>
      </c>
      <c r="AD99" s="118">
        <f t="shared" ref="AD99" si="103">+SUM(E99:P99)</f>
        <v>16</v>
      </c>
      <c r="AE99" s="119">
        <f>+AB99</f>
        <v>151</v>
      </c>
      <c r="AF99" s="1"/>
      <c r="AG99" s="124">
        <f>+SUMIF($M$1:$AB$1,"REAL",M99:AB99)</f>
        <v>922</v>
      </c>
      <c r="AJ99" s="33"/>
      <c r="AK99" s="33"/>
      <c r="AL99" s="33"/>
      <c r="AM99" s="33"/>
      <c r="AN99" s="33"/>
      <c r="AO99" s="33"/>
      <c r="AP99" s="33"/>
      <c r="AQ99" s="33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42"/>
      <c r="BI99" s="43"/>
      <c r="BL99" s="181" t="s">
        <v>86</v>
      </c>
      <c r="BM99" s="181" t="s">
        <v>91</v>
      </c>
      <c r="BN99" s="181" t="s">
        <v>88</v>
      </c>
      <c r="BO99" s="181" t="s">
        <v>126</v>
      </c>
      <c r="BP99" s="181" t="s">
        <v>129</v>
      </c>
      <c r="BQ99" s="181" t="s">
        <v>132</v>
      </c>
      <c r="BR99" s="183">
        <f t="shared" si="50"/>
        <v>0</v>
      </c>
      <c r="BS99" s="183">
        <f t="shared" si="51"/>
        <v>0</v>
      </c>
      <c r="BT99" s="183">
        <f t="shared" si="52"/>
        <v>1</v>
      </c>
      <c r="BU99" s="183">
        <f t="shared" si="53"/>
        <v>15</v>
      </c>
      <c r="BV99" s="183">
        <f t="shared" si="54"/>
        <v>21</v>
      </c>
      <c r="BW99" s="183">
        <f t="shared" si="55"/>
        <v>22</v>
      </c>
      <c r="BX99" s="183">
        <f t="shared" si="56"/>
        <v>24</v>
      </c>
      <c r="BY99" s="183">
        <f t="shared" si="57"/>
        <v>35</v>
      </c>
      <c r="BZ99" s="183">
        <f t="shared" si="58"/>
        <v>41</v>
      </c>
      <c r="CA99" s="183">
        <f t="shared" si="59"/>
        <v>62</v>
      </c>
      <c r="CB99" s="183">
        <f t="shared" si="60"/>
        <v>68</v>
      </c>
      <c r="CC99" s="183">
        <f t="shared" si="61"/>
        <v>69</v>
      </c>
      <c r="CD99" s="183">
        <f t="shared" si="62"/>
        <v>112</v>
      </c>
      <c r="CE99" s="183">
        <f t="shared" si="63"/>
        <v>150</v>
      </c>
      <c r="CF99" s="183">
        <f t="shared" si="64"/>
        <v>151</v>
      </c>
      <c r="CG99" s="183">
        <f t="shared" si="65"/>
        <v>151</v>
      </c>
    </row>
    <row r="100" spans="1:85">
      <c r="A100" s="235"/>
      <c r="B100" s="233" t="s">
        <v>90</v>
      </c>
      <c r="C100" s="234"/>
      <c r="D100" s="230"/>
      <c r="E100" s="16"/>
      <c r="F100" s="16"/>
      <c r="G100" s="16"/>
      <c r="H100" s="16"/>
      <c r="I100" s="16"/>
      <c r="J100" s="16"/>
      <c r="K100" s="16"/>
      <c r="L100" s="16"/>
      <c r="M100" s="16" t="str">
        <f t="shared" ref="M100:AE100" si="104">+IFERROR(M99/M97,"")</f>
        <v/>
      </c>
      <c r="N100" s="16">
        <f t="shared" si="104"/>
        <v>0</v>
      </c>
      <c r="O100" s="16">
        <f t="shared" si="104"/>
        <v>0.2</v>
      </c>
      <c r="P100" s="16">
        <f t="shared" si="104"/>
        <v>1.875</v>
      </c>
      <c r="Q100" s="16">
        <f t="shared" si="104"/>
        <v>2.3333333333333335</v>
      </c>
      <c r="R100" s="16">
        <f t="shared" si="104"/>
        <v>2.2000000000000002</v>
      </c>
      <c r="S100" s="16">
        <f t="shared" si="104"/>
        <v>1.3333333333333333</v>
      </c>
      <c r="T100" s="16">
        <f t="shared" si="104"/>
        <v>1.6666666666666667</v>
      </c>
      <c r="U100" s="16">
        <f t="shared" si="104"/>
        <v>1.5769230769230769</v>
      </c>
      <c r="V100" s="16">
        <f t="shared" si="104"/>
        <v>2</v>
      </c>
      <c r="W100" s="16">
        <f t="shared" si="104"/>
        <v>2.125</v>
      </c>
      <c r="X100" s="16">
        <f t="shared" si="104"/>
        <v>1.7692307692307692</v>
      </c>
      <c r="Y100" s="16">
        <f t="shared" si="104"/>
        <v>2.7317073170731709</v>
      </c>
      <c r="Z100" s="16">
        <f t="shared" si="104"/>
        <v>3.4883720930232558</v>
      </c>
      <c r="AA100" s="16">
        <f t="shared" si="104"/>
        <v>3.4318181818181817</v>
      </c>
      <c r="AB100" s="16">
        <f t="shared" si="104"/>
        <v>3.3555555555555556</v>
      </c>
      <c r="AC100" s="16">
        <f t="shared" ref="AC100" si="105">+IFERROR(AC99/AC97,"")</f>
        <v>3.5333333333333332</v>
      </c>
      <c r="AD100" s="40">
        <f t="shared" si="104"/>
        <v>2</v>
      </c>
      <c r="AE100" s="41">
        <f t="shared" si="104"/>
        <v>3.3555555555555556</v>
      </c>
      <c r="AF100" s="1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40"/>
      <c r="BI100" s="41"/>
      <c r="BL100" s="181" t="s">
        <v>86</v>
      </c>
      <c r="BM100" s="181" t="s">
        <v>90</v>
      </c>
      <c r="BN100" s="181" t="s">
        <v>121</v>
      </c>
      <c r="BO100" s="181" t="s">
        <v>121</v>
      </c>
      <c r="BP100" s="181" t="s">
        <v>129</v>
      </c>
      <c r="BQ100" s="181" t="s">
        <v>132</v>
      </c>
      <c r="BR100" s="183" t="str">
        <f t="shared" si="50"/>
        <v/>
      </c>
      <c r="BS100" s="183">
        <f t="shared" si="51"/>
        <v>0</v>
      </c>
      <c r="BT100" s="183">
        <f t="shared" si="52"/>
        <v>0.2</v>
      </c>
      <c r="BU100" s="183">
        <f t="shared" si="53"/>
        <v>1.875</v>
      </c>
      <c r="BV100" s="183">
        <f t="shared" si="54"/>
        <v>2.3333333333333335</v>
      </c>
      <c r="BW100" s="183">
        <f t="shared" si="55"/>
        <v>2.2000000000000002</v>
      </c>
      <c r="BX100" s="183">
        <f t="shared" si="56"/>
        <v>1.3333333333333333</v>
      </c>
      <c r="BY100" s="183">
        <f t="shared" si="57"/>
        <v>1.6666666666666667</v>
      </c>
      <c r="BZ100" s="183">
        <f t="shared" si="58"/>
        <v>1.5769230769230769</v>
      </c>
      <c r="CA100" s="183">
        <f t="shared" si="59"/>
        <v>2</v>
      </c>
      <c r="CB100" s="183">
        <f t="shared" si="60"/>
        <v>2.125</v>
      </c>
      <c r="CC100" s="183">
        <f t="shared" si="61"/>
        <v>1.7692307692307692</v>
      </c>
      <c r="CD100" s="183">
        <f t="shared" si="62"/>
        <v>2.7317073170731709</v>
      </c>
      <c r="CE100" s="183">
        <f t="shared" si="63"/>
        <v>3.4883720930232558</v>
      </c>
      <c r="CF100" s="183">
        <f t="shared" si="64"/>
        <v>3.4318181818181817</v>
      </c>
      <c r="CG100" s="183">
        <f t="shared" si="65"/>
        <v>3.3555555555555556</v>
      </c>
    </row>
    <row r="101" spans="1:85" ht="15" customHeight="1">
      <c r="A101" s="235"/>
      <c r="B101" s="222" t="s">
        <v>35</v>
      </c>
      <c r="C101" s="225" t="s">
        <v>48</v>
      </c>
      <c r="D101" s="10" t="s">
        <v>40</v>
      </c>
      <c r="E101" s="19"/>
      <c r="F101" s="19"/>
      <c r="G101" s="19"/>
      <c r="H101" s="19"/>
      <c r="I101" s="19"/>
      <c r="J101" s="19"/>
      <c r="K101" s="19"/>
      <c r="L101" s="19"/>
      <c r="M101" s="97">
        <f>+L101+AN!M101</f>
        <v>0</v>
      </c>
      <c r="N101" s="97">
        <f>+M101+AN!N101</f>
        <v>0</v>
      </c>
      <c r="O101" s="97">
        <f>+N101+AN!O101</f>
        <v>0</v>
      </c>
      <c r="P101" s="97">
        <f>+O101+AN!P101</f>
        <v>1</v>
      </c>
      <c r="Q101" s="97">
        <f>+P101+AN!Q101</f>
        <v>1</v>
      </c>
      <c r="R101" s="97">
        <f>+Q101+AN!R101</f>
        <v>1</v>
      </c>
      <c r="S101" s="97">
        <f>+R101+AN!S101</f>
        <v>1</v>
      </c>
      <c r="T101" s="97">
        <f>+S101+AN!T101</f>
        <v>1</v>
      </c>
      <c r="U101" s="97">
        <f>+T101+AN!U101</f>
        <v>1</v>
      </c>
      <c r="V101" s="97">
        <f>+U101+AN!V101</f>
        <v>1</v>
      </c>
      <c r="W101" s="97">
        <f>+V101+AN!W101</f>
        <v>1</v>
      </c>
      <c r="X101" s="97">
        <f>+W101+AN!X101</f>
        <v>1</v>
      </c>
      <c r="Y101" s="97">
        <f>+X101+AN!Y101</f>
        <v>1</v>
      </c>
      <c r="Z101" s="97">
        <f>+Y101+AN!Z101</f>
        <v>1</v>
      </c>
      <c r="AA101" s="97">
        <f>+Z101+AN!AA101</f>
        <v>1</v>
      </c>
      <c r="AB101" s="97">
        <f>+AA101+AN!AB101</f>
        <v>1</v>
      </c>
      <c r="AC101" s="97">
        <f>+AB101+AN!AC101</f>
        <v>1</v>
      </c>
      <c r="AD101" s="100">
        <f t="shared" ref="AD101:AD108" si="106">+P101</f>
        <v>1</v>
      </c>
      <c r="AE101" s="101">
        <f t="shared" ref="AE101:AE108" si="107">+AB101</f>
        <v>1</v>
      </c>
      <c r="AF101" s="1"/>
      <c r="AG101" s="124">
        <f>+SUMIF($M$1:$AB$1,"REAL",M101:AB101)</f>
        <v>13</v>
      </c>
      <c r="AJ101" s="19"/>
      <c r="AK101" s="19"/>
      <c r="AL101" s="19"/>
      <c r="AM101" s="19"/>
      <c r="AN101" s="19"/>
      <c r="AO101" s="19"/>
      <c r="AP101" s="19"/>
      <c r="AQ101" s="19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44"/>
      <c r="BI101" s="59"/>
      <c r="BL101" s="181" t="s">
        <v>86</v>
      </c>
      <c r="BM101" s="181" t="s">
        <v>48</v>
      </c>
      <c r="BN101" s="181" t="s">
        <v>40</v>
      </c>
      <c r="BO101" s="181" t="s">
        <v>126</v>
      </c>
      <c r="BP101" s="181" t="s">
        <v>129</v>
      </c>
      <c r="BQ101" s="181" t="s">
        <v>132</v>
      </c>
      <c r="BR101" s="183">
        <f t="shared" si="50"/>
        <v>0</v>
      </c>
      <c r="BS101" s="183">
        <f t="shared" si="51"/>
        <v>0</v>
      </c>
      <c r="BT101" s="183">
        <f t="shared" si="52"/>
        <v>0</v>
      </c>
      <c r="BU101" s="183">
        <f t="shared" si="53"/>
        <v>1</v>
      </c>
      <c r="BV101" s="183">
        <f t="shared" si="54"/>
        <v>1</v>
      </c>
      <c r="BW101" s="183">
        <f t="shared" si="55"/>
        <v>1</v>
      </c>
      <c r="BX101" s="183">
        <f t="shared" si="56"/>
        <v>1</v>
      </c>
      <c r="BY101" s="183">
        <f t="shared" si="57"/>
        <v>1</v>
      </c>
      <c r="BZ101" s="183">
        <f t="shared" si="58"/>
        <v>1</v>
      </c>
      <c r="CA101" s="183">
        <f t="shared" si="59"/>
        <v>1</v>
      </c>
      <c r="CB101" s="183">
        <f t="shared" si="60"/>
        <v>1</v>
      </c>
      <c r="CC101" s="183">
        <f t="shared" si="61"/>
        <v>1</v>
      </c>
      <c r="CD101" s="183">
        <f t="shared" si="62"/>
        <v>1</v>
      </c>
      <c r="CE101" s="183">
        <f t="shared" si="63"/>
        <v>1</v>
      </c>
      <c r="CF101" s="183">
        <f t="shared" si="64"/>
        <v>1</v>
      </c>
      <c r="CG101" s="183">
        <f t="shared" si="65"/>
        <v>1</v>
      </c>
    </row>
    <row r="102" spans="1:85">
      <c r="A102" s="235"/>
      <c r="B102" s="223"/>
      <c r="C102" s="225"/>
      <c r="D102" s="11" t="s">
        <v>88</v>
      </c>
      <c r="E102" s="34"/>
      <c r="F102" s="34"/>
      <c r="G102" s="34"/>
      <c r="H102" s="34"/>
      <c r="I102" s="34"/>
      <c r="J102" s="34"/>
      <c r="K102" s="34"/>
      <c r="L102" s="34"/>
      <c r="M102" s="98">
        <f>+L102+AN!M102</f>
        <v>0</v>
      </c>
      <c r="N102" s="98">
        <f>+M102+AN!N102</f>
        <v>0</v>
      </c>
      <c r="O102" s="98">
        <f>+N102+AN!O102</f>
        <v>0</v>
      </c>
      <c r="P102" s="98">
        <f>+O102+AN!P102</f>
        <v>2</v>
      </c>
      <c r="Q102" s="98">
        <f>+P102+AN!Q102</f>
        <v>2</v>
      </c>
      <c r="R102" s="98">
        <f>+Q102+AN!R102</f>
        <v>2</v>
      </c>
      <c r="S102" s="98">
        <f>+R102+AN!S102</f>
        <v>2</v>
      </c>
      <c r="T102" s="98">
        <f>+S102+AN!T102</f>
        <v>2</v>
      </c>
      <c r="U102" s="98">
        <f>+T102+AN!U102</f>
        <v>2</v>
      </c>
      <c r="V102" s="98">
        <f>+U102+AN!V102</f>
        <v>2</v>
      </c>
      <c r="W102" s="98">
        <f>+V102+AN!W102</f>
        <v>2</v>
      </c>
      <c r="X102" s="98">
        <f>+W102+AN!X102</f>
        <v>2</v>
      </c>
      <c r="Y102" s="98">
        <f>+X102+AN!Y102</f>
        <v>2</v>
      </c>
      <c r="Z102" s="98">
        <f>+Y102+AN!Z102</f>
        <v>2</v>
      </c>
      <c r="AA102" s="98">
        <f>+Z102+AN!AA102</f>
        <v>2</v>
      </c>
      <c r="AB102" s="98">
        <f>+AA102+AN!AB102</f>
        <v>2</v>
      </c>
      <c r="AC102" s="98">
        <f>+AB102+AN!AC102</f>
        <v>2</v>
      </c>
      <c r="AD102" s="102">
        <f t="shared" si="106"/>
        <v>2</v>
      </c>
      <c r="AE102" s="103">
        <f t="shared" si="107"/>
        <v>2</v>
      </c>
      <c r="AG102" s="124">
        <f>+SUMIF($M$1:$AB$1,"REAL",M102:AB102)</f>
        <v>26</v>
      </c>
      <c r="AJ102" s="34"/>
      <c r="AK102" s="34"/>
      <c r="AL102" s="34"/>
      <c r="AM102" s="34"/>
      <c r="AN102" s="34"/>
      <c r="AO102" s="34"/>
      <c r="AP102" s="34"/>
      <c r="AQ102" s="34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45"/>
      <c r="BI102" s="46"/>
      <c r="BL102" s="181" t="s">
        <v>86</v>
      </c>
      <c r="BM102" s="181" t="s">
        <v>48</v>
      </c>
      <c r="BN102" s="181" t="s">
        <v>88</v>
      </c>
      <c r="BO102" s="181" t="s">
        <v>126</v>
      </c>
      <c r="BP102" s="181" t="s">
        <v>129</v>
      </c>
      <c r="BQ102" s="181" t="s">
        <v>132</v>
      </c>
      <c r="BR102" s="183">
        <f t="shared" si="50"/>
        <v>0</v>
      </c>
      <c r="BS102" s="183">
        <f t="shared" si="51"/>
        <v>0</v>
      </c>
      <c r="BT102" s="183">
        <f t="shared" si="52"/>
        <v>0</v>
      </c>
      <c r="BU102" s="183">
        <f t="shared" si="53"/>
        <v>2</v>
      </c>
      <c r="BV102" s="183">
        <f t="shared" si="54"/>
        <v>2</v>
      </c>
      <c r="BW102" s="183">
        <f t="shared" si="55"/>
        <v>2</v>
      </c>
      <c r="BX102" s="183">
        <f t="shared" si="56"/>
        <v>2</v>
      </c>
      <c r="BY102" s="183">
        <f t="shared" si="57"/>
        <v>2</v>
      </c>
      <c r="BZ102" s="183">
        <f t="shared" si="58"/>
        <v>2</v>
      </c>
      <c r="CA102" s="183">
        <f t="shared" si="59"/>
        <v>2</v>
      </c>
      <c r="CB102" s="183">
        <f t="shared" si="60"/>
        <v>2</v>
      </c>
      <c r="CC102" s="183">
        <f t="shared" si="61"/>
        <v>2</v>
      </c>
      <c r="CD102" s="183">
        <f t="shared" si="62"/>
        <v>2</v>
      </c>
      <c r="CE102" s="183">
        <f t="shared" si="63"/>
        <v>2</v>
      </c>
      <c r="CF102" s="183">
        <f t="shared" si="64"/>
        <v>2</v>
      </c>
      <c r="CG102" s="183">
        <f t="shared" si="65"/>
        <v>2</v>
      </c>
    </row>
    <row r="103" spans="1:85">
      <c r="A103" s="235"/>
      <c r="B103" s="223"/>
      <c r="C103" s="225"/>
      <c r="D103" s="12" t="s">
        <v>76</v>
      </c>
      <c r="E103" s="35"/>
      <c r="F103" s="35"/>
      <c r="G103" s="35"/>
      <c r="H103" s="35"/>
      <c r="I103" s="35"/>
      <c r="J103" s="35"/>
      <c r="K103" s="35"/>
      <c r="L103" s="35"/>
      <c r="M103" s="99"/>
      <c r="N103" s="99">
        <f>+M103+AN!N103</f>
        <v>0</v>
      </c>
      <c r="O103" s="99">
        <f>+N103+AN!O103</f>
        <v>0</v>
      </c>
      <c r="P103" s="99">
        <f>+O103+AN!P103</f>
        <v>0</v>
      </c>
      <c r="Q103" s="99">
        <f>+P103+AN!Q103</f>
        <v>0</v>
      </c>
      <c r="R103" s="99">
        <f>+Q103+AN!R103</f>
        <v>0</v>
      </c>
      <c r="S103" s="99">
        <f>+R103+AN!S103</f>
        <v>0</v>
      </c>
      <c r="T103" s="99">
        <f>+S103+AN!T103</f>
        <v>0</v>
      </c>
      <c r="U103" s="99">
        <f>+T103+AN!U103</f>
        <v>0</v>
      </c>
      <c r="V103" s="99">
        <f>+U103+AN!V103</f>
        <v>0</v>
      </c>
      <c r="W103" s="99">
        <f>+V103+AN!W103</f>
        <v>0</v>
      </c>
      <c r="X103" s="99">
        <f>+W103+AN!X103</f>
        <v>0</v>
      </c>
      <c r="Y103" s="99">
        <f>+X103+AN!Y103</f>
        <v>0</v>
      </c>
      <c r="Z103" s="99">
        <f>+Y103+AN!Z103</f>
        <v>0</v>
      </c>
      <c r="AA103" s="99">
        <f>+Z103+AN!AA103</f>
        <v>0</v>
      </c>
      <c r="AB103" s="99">
        <f>+AA103+AN!AB103</f>
        <v>0</v>
      </c>
      <c r="AC103" s="99">
        <f>+AB103+AN!AC103</f>
        <v>0</v>
      </c>
      <c r="AD103" s="104">
        <f t="shared" si="106"/>
        <v>0</v>
      </c>
      <c r="AE103" s="105">
        <f t="shared" si="107"/>
        <v>0</v>
      </c>
      <c r="AJ103" s="35"/>
      <c r="AK103" s="35"/>
      <c r="AL103" s="35"/>
      <c r="AM103" s="35"/>
      <c r="AN103" s="35"/>
      <c r="AO103" s="35"/>
      <c r="AP103" s="35"/>
      <c r="AQ103" s="35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47"/>
      <c r="BI103" s="48"/>
      <c r="BL103" s="181" t="s">
        <v>86</v>
      </c>
      <c r="BM103" s="181" t="s">
        <v>48</v>
      </c>
      <c r="BN103" s="181" t="s">
        <v>88</v>
      </c>
      <c r="BO103" s="181" t="s">
        <v>76</v>
      </c>
      <c r="BP103" s="181" t="s">
        <v>129</v>
      </c>
      <c r="BQ103" s="181" t="s">
        <v>132</v>
      </c>
      <c r="BR103" s="183">
        <f t="shared" si="50"/>
        <v>0</v>
      </c>
      <c r="BS103" s="183">
        <f t="shared" si="51"/>
        <v>0</v>
      </c>
      <c r="BT103" s="183">
        <f t="shared" si="52"/>
        <v>0</v>
      </c>
      <c r="BU103" s="183">
        <f t="shared" si="53"/>
        <v>0</v>
      </c>
      <c r="BV103" s="183">
        <f t="shared" si="54"/>
        <v>0</v>
      </c>
      <c r="BW103" s="183">
        <f t="shared" si="55"/>
        <v>0</v>
      </c>
      <c r="BX103" s="183">
        <f t="shared" si="56"/>
        <v>0</v>
      </c>
      <c r="BY103" s="183">
        <f t="shared" si="57"/>
        <v>0</v>
      </c>
      <c r="BZ103" s="183">
        <f t="shared" si="58"/>
        <v>0</v>
      </c>
      <c r="CA103" s="183">
        <f t="shared" si="59"/>
        <v>0</v>
      </c>
      <c r="CB103" s="183">
        <f t="shared" si="60"/>
        <v>0</v>
      </c>
      <c r="CC103" s="183">
        <f t="shared" si="61"/>
        <v>0</v>
      </c>
      <c r="CD103" s="183">
        <f t="shared" si="62"/>
        <v>0</v>
      </c>
      <c r="CE103" s="183">
        <f t="shared" si="63"/>
        <v>0</v>
      </c>
      <c r="CF103" s="183">
        <f t="shared" si="64"/>
        <v>0</v>
      </c>
      <c r="CG103" s="183">
        <f t="shared" si="65"/>
        <v>0</v>
      </c>
    </row>
    <row r="104" spans="1:85">
      <c r="A104" s="235"/>
      <c r="B104" s="223"/>
      <c r="C104" s="225"/>
      <c r="D104" s="12" t="s">
        <v>55</v>
      </c>
      <c r="E104" s="35"/>
      <c r="F104" s="35"/>
      <c r="G104" s="35"/>
      <c r="H104" s="35"/>
      <c r="I104" s="35"/>
      <c r="J104" s="35"/>
      <c r="K104" s="35"/>
      <c r="L104" s="35"/>
      <c r="M104" s="99">
        <f>+L104+AN!M104</f>
        <v>0</v>
      </c>
      <c r="N104" s="99">
        <f>+M104+AN!N104</f>
        <v>0</v>
      </c>
      <c r="O104" s="99">
        <f>+N104+AN!O104</f>
        <v>0</v>
      </c>
      <c r="P104" s="99">
        <f>+O104+AN!P104</f>
        <v>1</v>
      </c>
      <c r="Q104" s="99">
        <f>+P104+AN!Q104</f>
        <v>1</v>
      </c>
      <c r="R104" s="99">
        <f>+Q104+AN!R104</f>
        <v>1</v>
      </c>
      <c r="S104" s="99">
        <f>+R104+AN!S104</f>
        <v>1</v>
      </c>
      <c r="T104" s="99">
        <f>+S104+AN!T104</f>
        <v>1</v>
      </c>
      <c r="U104" s="99">
        <f>+T104+AN!U104</f>
        <v>1</v>
      </c>
      <c r="V104" s="99">
        <f>+U104+AN!V104</f>
        <v>1</v>
      </c>
      <c r="W104" s="99">
        <f>+V104+AN!W104</f>
        <v>1</v>
      </c>
      <c r="X104" s="99">
        <f>+W104+AN!X104</f>
        <v>1</v>
      </c>
      <c r="Y104" s="99">
        <f>+X104+AN!Y104</f>
        <v>1</v>
      </c>
      <c r="Z104" s="99">
        <f>+Y104+AN!Z104</f>
        <v>1</v>
      </c>
      <c r="AA104" s="99">
        <f>+Z104+AN!AA104</f>
        <v>1</v>
      </c>
      <c r="AB104" s="99">
        <f>+AA104+AN!AB104</f>
        <v>1</v>
      </c>
      <c r="AC104" s="99">
        <f>+AB104+AN!AC104</f>
        <v>1</v>
      </c>
      <c r="AD104" s="104">
        <f t="shared" si="106"/>
        <v>1</v>
      </c>
      <c r="AE104" s="105">
        <f t="shared" si="107"/>
        <v>1</v>
      </c>
      <c r="AJ104" s="35"/>
      <c r="AK104" s="35"/>
      <c r="AL104" s="35"/>
      <c r="AM104" s="35"/>
      <c r="AN104" s="35"/>
      <c r="AO104" s="35"/>
      <c r="AP104" s="35"/>
      <c r="AQ104" s="35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47"/>
      <c r="BI104" s="48"/>
      <c r="BL104" s="181" t="s">
        <v>86</v>
      </c>
      <c r="BM104" s="181" t="s">
        <v>48</v>
      </c>
      <c r="BN104" s="181" t="s">
        <v>88</v>
      </c>
      <c r="BO104" s="181" t="s">
        <v>55</v>
      </c>
      <c r="BP104" s="181" t="s">
        <v>129</v>
      </c>
      <c r="BQ104" s="181" t="s">
        <v>132</v>
      </c>
      <c r="BR104" s="183">
        <f t="shared" si="50"/>
        <v>0</v>
      </c>
      <c r="BS104" s="183">
        <f t="shared" si="51"/>
        <v>0</v>
      </c>
      <c r="BT104" s="183">
        <f t="shared" si="52"/>
        <v>0</v>
      </c>
      <c r="BU104" s="183">
        <f t="shared" si="53"/>
        <v>1</v>
      </c>
      <c r="BV104" s="183">
        <f t="shared" si="54"/>
        <v>1</v>
      </c>
      <c r="BW104" s="183">
        <f t="shared" si="55"/>
        <v>1</v>
      </c>
      <c r="BX104" s="183">
        <f t="shared" si="56"/>
        <v>1</v>
      </c>
      <c r="BY104" s="183">
        <f t="shared" si="57"/>
        <v>1</v>
      </c>
      <c r="BZ104" s="183">
        <f t="shared" si="58"/>
        <v>1</v>
      </c>
      <c r="CA104" s="183">
        <f t="shared" si="59"/>
        <v>1</v>
      </c>
      <c r="CB104" s="183">
        <f t="shared" si="60"/>
        <v>1</v>
      </c>
      <c r="CC104" s="183">
        <f t="shared" si="61"/>
        <v>1</v>
      </c>
      <c r="CD104" s="183">
        <f t="shared" si="62"/>
        <v>1</v>
      </c>
      <c r="CE104" s="183">
        <f t="shared" si="63"/>
        <v>1</v>
      </c>
      <c r="CF104" s="183">
        <f t="shared" si="64"/>
        <v>1</v>
      </c>
      <c r="CG104" s="183">
        <f t="shared" si="65"/>
        <v>1</v>
      </c>
    </row>
    <row r="105" spans="1:85">
      <c r="A105" s="235"/>
      <c r="B105" s="223"/>
      <c r="C105" s="225"/>
      <c r="D105" s="12" t="s">
        <v>56</v>
      </c>
      <c r="E105" s="35"/>
      <c r="F105" s="35"/>
      <c r="G105" s="35"/>
      <c r="H105" s="35"/>
      <c r="I105" s="35"/>
      <c r="J105" s="35"/>
      <c r="K105" s="35"/>
      <c r="L105" s="35"/>
      <c r="M105" s="99">
        <f>+L105+AN!M105</f>
        <v>0</v>
      </c>
      <c r="N105" s="99">
        <f>+M105+AN!N105</f>
        <v>0</v>
      </c>
      <c r="O105" s="99">
        <f>+N105+AN!O105</f>
        <v>0</v>
      </c>
      <c r="P105" s="99">
        <f>+O105+AN!P105</f>
        <v>0</v>
      </c>
      <c r="Q105" s="99">
        <f>+P105+AN!Q105</f>
        <v>0</v>
      </c>
      <c r="R105" s="99">
        <f>+Q105+AN!R105</f>
        <v>0</v>
      </c>
      <c r="S105" s="99">
        <f>+R105+AN!S105</f>
        <v>0</v>
      </c>
      <c r="T105" s="99">
        <f>+S105+AN!T105</f>
        <v>0</v>
      </c>
      <c r="U105" s="99">
        <f>+T105+AN!U105</f>
        <v>0</v>
      </c>
      <c r="V105" s="99">
        <f>+U105+AN!V105</f>
        <v>0</v>
      </c>
      <c r="W105" s="99">
        <f>+V105+AN!W105</f>
        <v>0</v>
      </c>
      <c r="X105" s="99">
        <f>+W105+AN!X105</f>
        <v>0</v>
      </c>
      <c r="Y105" s="99">
        <f>+X105+AN!Y105</f>
        <v>0</v>
      </c>
      <c r="Z105" s="99">
        <f>+Y105+AN!Z105</f>
        <v>0</v>
      </c>
      <c r="AA105" s="99">
        <f>+Z105+AN!AA105</f>
        <v>0</v>
      </c>
      <c r="AB105" s="99">
        <f>+AA105+AN!AB105</f>
        <v>0</v>
      </c>
      <c r="AC105" s="99">
        <f>+AB105+AN!AC105</f>
        <v>0</v>
      </c>
      <c r="AD105" s="104">
        <f t="shared" si="106"/>
        <v>0</v>
      </c>
      <c r="AE105" s="105">
        <f t="shared" si="107"/>
        <v>0</v>
      </c>
      <c r="AJ105" s="35"/>
      <c r="AK105" s="35"/>
      <c r="AL105" s="35"/>
      <c r="AM105" s="35"/>
      <c r="AN105" s="35"/>
      <c r="AO105" s="35"/>
      <c r="AP105" s="35"/>
      <c r="AQ105" s="35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47"/>
      <c r="BI105" s="48"/>
      <c r="BL105" s="181" t="s">
        <v>86</v>
      </c>
      <c r="BM105" s="181" t="s">
        <v>48</v>
      </c>
      <c r="BN105" s="181" t="s">
        <v>88</v>
      </c>
      <c r="BO105" s="181" t="s">
        <v>56</v>
      </c>
      <c r="BP105" s="181" t="s">
        <v>129</v>
      </c>
      <c r="BQ105" s="181" t="s">
        <v>132</v>
      </c>
      <c r="BR105" s="183">
        <f t="shared" si="50"/>
        <v>0</v>
      </c>
      <c r="BS105" s="183">
        <f t="shared" si="51"/>
        <v>0</v>
      </c>
      <c r="BT105" s="183">
        <f t="shared" si="52"/>
        <v>0</v>
      </c>
      <c r="BU105" s="183">
        <f t="shared" si="53"/>
        <v>0</v>
      </c>
      <c r="BV105" s="183">
        <f t="shared" si="54"/>
        <v>0</v>
      </c>
      <c r="BW105" s="183">
        <f t="shared" si="55"/>
        <v>0</v>
      </c>
      <c r="BX105" s="183">
        <f t="shared" si="56"/>
        <v>0</v>
      </c>
      <c r="BY105" s="183">
        <f t="shared" si="57"/>
        <v>0</v>
      </c>
      <c r="BZ105" s="183">
        <f t="shared" si="58"/>
        <v>0</v>
      </c>
      <c r="CA105" s="183">
        <f t="shared" si="59"/>
        <v>0</v>
      </c>
      <c r="CB105" s="183">
        <f t="shared" si="60"/>
        <v>0</v>
      </c>
      <c r="CC105" s="183">
        <f t="shared" si="61"/>
        <v>0</v>
      </c>
      <c r="CD105" s="183">
        <f t="shared" si="62"/>
        <v>0</v>
      </c>
      <c r="CE105" s="183">
        <f t="shared" si="63"/>
        <v>0</v>
      </c>
      <c r="CF105" s="183">
        <f t="shared" si="64"/>
        <v>0</v>
      </c>
      <c r="CG105" s="183">
        <f t="shared" si="65"/>
        <v>0</v>
      </c>
    </row>
    <row r="106" spans="1:85">
      <c r="A106" s="235"/>
      <c r="B106" s="223"/>
      <c r="C106" s="225"/>
      <c r="D106" s="12" t="s">
        <v>57</v>
      </c>
      <c r="E106" s="35"/>
      <c r="F106" s="35"/>
      <c r="G106" s="35"/>
      <c r="H106" s="35"/>
      <c r="I106" s="35"/>
      <c r="J106" s="35"/>
      <c r="K106" s="35"/>
      <c r="L106" s="35"/>
      <c r="M106" s="99">
        <f>+L106+AN!M106</f>
        <v>0</v>
      </c>
      <c r="N106" s="99">
        <f>+M106+AN!N106</f>
        <v>0</v>
      </c>
      <c r="O106" s="99">
        <f>+N106+AN!O106</f>
        <v>0</v>
      </c>
      <c r="P106" s="99">
        <f>+O106+AN!P106</f>
        <v>1</v>
      </c>
      <c r="Q106" s="99">
        <f>+P106+AN!Q106</f>
        <v>1</v>
      </c>
      <c r="R106" s="99">
        <f>+Q106+AN!R106</f>
        <v>1</v>
      </c>
      <c r="S106" s="99">
        <f>+R106+AN!S106</f>
        <v>1</v>
      </c>
      <c r="T106" s="99">
        <f>+S106+AN!T106</f>
        <v>1</v>
      </c>
      <c r="U106" s="99">
        <f>+T106+AN!U106</f>
        <v>1</v>
      </c>
      <c r="V106" s="99">
        <f>+U106+AN!V106</f>
        <v>1</v>
      </c>
      <c r="W106" s="99">
        <f>+V106+AN!W106</f>
        <v>1</v>
      </c>
      <c r="X106" s="99">
        <f>+W106+AN!X106</f>
        <v>1</v>
      </c>
      <c r="Y106" s="99">
        <f>+X106+AN!Y106</f>
        <v>1</v>
      </c>
      <c r="Z106" s="99">
        <f>+Y106+AN!Z106</f>
        <v>1</v>
      </c>
      <c r="AA106" s="99">
        <f>+Z106+AN!AA106</f>
        <v>1</v>
      </c>
      <c r="AB106" s="99">
        <f>+AA106+AN!AB106</f>
        <v>1</v>
      </c>
      <c r="AC106" s="99">
        <f>+AB106+AN!AC106</f>
        <v>1</v>
      </c>
      <c r="AD106" s="104">
        <f t="shared" si="106"/>
        <v>1</v>
      </c>
      <c r="AE106" s="105">
        <f t="shared" si="107"/>
        <v>1</v>
      </c>
      <c r="AJ106" s="35"/>
      <c r="AK106" s="35"/>
      <c r="AL106" s="35"/>
      <c r="AM106" s="35"/>
      <c r="AN106" s="35"/>
      <c r="AO106" s="35"/>
      <c r="AP106" s="35"/>
      <c r="AQ106" s="35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47"/>
      <c r="BI106" s="48"/>
      <c r="BL106" s="181" t="s">
        <v>86</v>
      </c>
      <c r="BM106" s="181" t="s">
        <v>48</v>
      </c>
      <c r="BN106" s="181" t="s">
        <v>88</v>
      </c>
      <c r="BO106" s="181" t="s">
        <v>57</v>
      </c>
      <c r="BP106" s="181" t="s">
        <v>129</v>
      </c>
      <c r="BQ106" s="181" t="s">
        <v>132</v>
      </c>
      <c r="BR106" s="183">
        <f t="shared" si="50"/>
        <v>0</v>
      </c>
      <c r="BS106" s="183">
        <f t="shared" si="51"/>
        <v>0</v>
      </c>
      <c r="BT106" s="183">
        <f t="shared" si="52"/>
        <v>0</v>
      </c>
      <c r="BU106" s="183">
        <f t="shared" si="53"/>
        <v>1</v>
      </c>
      <c r="BV106" s="183">
        <f t="shared" si="54"/>
        <v>1</v>
      </c>
      <c r="BW106" s="183">
        <f t="shared" si="55"/>
        <v>1</v>
      </c>
      <c r="BX106" s="183">
        <f t="shared" si="56"/>
        <v>1</v>
      </c>
      <c r="BY106" s="183">
        <f t="shared" si="57"/>
        <v>1</v>
      </c>
      <c r="BZ106" s="183">
        <f t="shared" si="58"/>
        <v>1</v>
      </c>
      <c r="CA106" s="183">
        <f t="shared" si="59"/>
        <v>1</v>
      </c>
      <c r="CB106" s="183">
        <f t="shared" si="60"/>
        <v>1</v>
      </c>
      <c r="CC106" s="183">
        <f t="shared" si="61"/>
        <v>1</v>
      </c>
      <c r="CD106" s="183">
        <f t="shared" si="62"/>
        <v>1</v>
      </c>
      <c r="CE106" s="183">
        <f t="shared" si="63"/>
        <v>1</v>
      </c>
      <c r="CF106" s="183">
        <f t="shared" si="64"/>
        <v>1</v>
      </c>
      <c r="CG106" s="183">
        <f t="shared" si="65"/>
        <v>1</v>
      </c>
    </row>
    <row r="107" spans="1:85">
      <c r="A107" s="235"/>
      <c r="B107" s="223"/>
      <c r="C107" s="225"/>
      <c r="D107" s="12" t="s">
        <v>75</v>
      </c>
      <c r="E107" s="35"/>
      <c r="F107" s="35"/>
      <c r="G107" s="35"/>
      <c r="H107" s="35"/>
      <c r="I107" s="35"/>
      <c r="J107" s="35"/>
      <c r="K107" s="35"/>
      <c r="L107" s="35"/>
      <c r="M107" s="99"/>
      <c r="N107" s="99">
        <f>+M107+AN!N107</f>
        <v>0</v>
      </c>
      <c r="O107" s="99">
        <f>+N107+AN!O107</f>
        <v>0</v>
      </c>
      <c r="P107" s="99">
        <f>+O107+AN!P107</f>
        <v>0</v>
      </c>
      <c r="Q107" s="99">
        <f>+P107+AN!Q107</f>
        <v>0</v>
      </c>
      <c r="R107" s="99">
        <f>+Q107+AN!R107</f>
        <v>0</v>
      </c>
      <c r="S107" s="99">
        <f>+R107+AN!S107</f>
        <v>0</v>
      </c>
      <c r="T107" s="99">
        <f>+S107+AN!T107</f>
        <v>0</v>
      </c>
      <c r="U107" s="99">
        <f>+T107+AN!U107</f>
        <v>0</v>
      </c>
      <c r="V107" s="99">
        <f>+U107+AN!V107</f>
        <v>0</v>
      </c>
      <c r="W107" s="99">
        <f>+V107+AN!W107</f>
        <v>0</v>
      </c>
      <c r="X107" s="99">
        <f>+W107+AN!X107</f>
        <v>0</v>
      </c>
      <c r="Y107" s="99">
        <f>+X107+AN!Y107</f>
        <v>0</v>
      </c>
      <c r="Z107" s="99">
        <f>+Y107+AN!Z107</f>
        <v>0</v>
      </c>
      <c r="AA107" s="99">
        <f>+Z107+AN!AA107</f>
        <v>0</v>
      </c>
      <c r="AB107" s="99">
        <f>+AA107+AN!AB107</f>
        <v>0</v>
      </c>
      <c r="AC107" s="99">
        <f>+AB107+AN!AC107</f>
        <v>0</v>
      </c>
      <c r="AD107" s="104">
        <f t="shared" si="106"/>
        <v>0</v>
      </c>
      <c r="AE107" s="105">
        <f t="shared" si="107"/>
        <v>0</v>
      </c>
      <c r="AJ107" s="35"/>
      <c r="AK107" s="35"/>
      <c r="AL107" s="35"/>
      <c r="AM107" s="35"/>
      <c r="AN107" s="35"/>
      <c r="AO107" s="35"/>
      <c r="AP107" s="35"/>
      <c r="AQ107" s="35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47"/>
      <c r="BI107" s="48"/>
      <c r="BL107" s="181" t="s">
        <v>86</v>
      </c>
      <c r="BM107" s="181" t="s">
        <v>48</v>
      </c>
      <c r="BN107" s="181" t="s">
        <v>88</v>
      </c>
      <c r="BO107" s="181" t="s">
        <v>75</v>
      </c>
      <c r="BP107" s="181" t="s">
        <v>129</v>
      </c>
      <c r="BQ107" s="181" t="s">
        <v>132</v>
      </c>
      <c r="BR107" s="183">
        <f t="shared" si="50"/>
        <v>0</v>
      </c>
      <c r="BS107" s="183">
        <f t="shared" si="51"/>
        <v>0</v>
      </c>
      <c r="BT107" s="183">
        <f t="shared" si="52"/>
        <v>0</v>
      </c>
      <c r="BU107" s="183">
        <f t="shared" si="53"/>
        <v>0</v>
      </c>
      <c r="BV107" s="183">
        <f t="shared" si="54"/>
        <v>0</v>
      </c>
      <c r="BW107" s="183">
        <f t="shared" si="55"/>
        <v>0</v>
      </c>
      <c r="BX107" s="183">
        <f t="shared" si="56"/>
        <v>0</v>
      </c>
      <c r="BY107" s="183">
        <f t="shared" si="57"/>
        <v>0</v>
      </c>
      <c r="BZ107" s="183">
        <f t="shared" si="58"/>
        <v>0</v>
      </c>
      <c r="CA107" s="183">
        <f t="shared" si="59"/>
        <v>0</v>
      </c>
      <c r="CB107" s="183">
        <f t="shared" si="60"/>
        <v>0</v>
      </c>
      <c r="CC107" s="183">
        <f t="shared" si="61"/>
        <v>0</v>
      </c>
      <c r="CD107" s="183">
        <f t="shared" si="62"/>
        <v>0</v>
      </c>
      <c r="CE107" s="183">
        <f t="shared" si="63"/>
        <v>0</v>
      </c>
      <c r="CF107" s="183">
        <f t="shared" si="64"/>
        <v>0</v>
      </c>
      <c r="CG107" s="183">
        <f t="shared" si="65"/>
        <v>0</v>
      </c>
    </row>
    <row r="108" spans="1:85">
      <c r="A108" s="235"/>
      <c r="B108" s="223"/>
      <c r="C108" s="225"/>
      <c r="D108" s="12" t="s">
        <v>78</v>
      </c>
      <c r="E108" s="35"/>
      <c r="F108" s="35"/>
      <c r="G108" s="35"/>
      <c r="H108" s="35"/>
      <c r="I108" s="35"/>
      <c r="J108" s="35"/>
      <c r="K108" s="35"/>
      <c r="L108" s="35"/>
      <c r="M108" s="99"/>
      <c r="N108" s="99">
        <f>+M108+AN!N108</f>
        <v>0</v>
      </c>
      <c r="O108" s="99">
        <f>+N108+AN!O108</f>
        <v>0</v>
      </c>
      <c r="P108" s="99">
        <f>+O108+AN!P108</f>
        <v>0</v>
      </c>
      <c r="Q108" s="99">
        <f>+P108+AN!Q108</f>
        <v>0</v>
      </c>
      <c r="R108" s="99">
        <f>+Q108+AN!R108</f>
        <v>0</v>
      </c>
      <c r="S108" s="99">
        <f>+R108+AN!S108</f>
        <v>0</v>
      </c>
      <c r="T108" s="99">
        <f>+S108+AN!T108</f>
        <v>0</v>
      </c>
      <c r="U108" s="99">
        <f>+T108+AN!U108</f>
        <v>0</v>
      </c>
      <c r="V108" s="99">
        <f>+U108+AN!V108</f>
        <v>0</v>
      </c>
      <c r="W108" s="99">
        <f>+V108+AN!W108</f>
        <v>0</v>
      </c>
      <c r="X108" s="99">
        <f>+W108+AN!X108</f>
        <v>0</v>
      </c>
      <c r="Y108" s="99">
        <f>+X108+AN!Y108</f>
        <v>0</v>
      </c>
      <c r="Z108" s="99">
        <f>+Y108+AN!Z108</f>
        <v>0</v>
      </c>
      <c r="AA108" s="99">
        <f>+Z108+AN!AA108</f>
        <v>0</v>
      </c>
      <c r="AB108" s="99">
        <f>+AA108+AN!AB108</f>
        <v>0</v>
      </c>
      <c r="AC108" s="99">
        <f>+AB108+AN!AC108</f>
        <v>0</v>
      </c>
      <c r="AD108" s="104">
        <f t="shared" si="106"/>
        <v>0</v>
      </c>
      <c r="AE108" s="105">
        <f t="shared" si="107"/>
        <v>0</v>
      </c>
      <c r="AJ108" s="35"/>
      <c r="AK108" s="35"/>
      <c r="AL108" s="35"/>
      <c r="AM108" s="35"/>
      <c r="AN108" s="35"/>
      <c r="AO108" s="35"/>
      <c r="AP108" s="35"/>
      <c r="AQ108" s="35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47"/>
      <c r="BI108" s="48"/>
      <c r="BL108" s="181" t="s">
        <v>86</v>
      </c>
      <c r="BM108" s="181" t="s">
        <v>48</v>
      </c>
      <c r="BN108" s="181" t="s">
        <v>88</v>
      </c>
      <c r="BO108" s="181" t="s">
        <v>78</v>
      </c>
      <c r="BP108" s="181" t="s">
        <v>129</v>
      </c>
      <c r="BQ108" s="181" t="s">
        <v>132</v>
      </c>
      <c r="BR108" s="183">
        <f t="shared" si="50"/>
        <v>0</v>
      </c>
      <c r="BS108" s="183">
        <f t="shared" si="51"/>
        <v>0</v>
      </c>
      <c r="BT108" s="183">
        <f t="shared" si="52"/>
        <v>0</v>
      </c>
      <c r="BU108" s="183">
        <f t="shared" si="53"/>
        <v>0</v>
      </c>
      <c r="BV108" s="183">
        <f t="shared" si="54"/>
        <v>0</v>
      </c>
      <c r="BW108" s="183">
        <f t="shared" si="55"/>
        <v>0</v>
      </c>
      <c r="BX108" s="183">
        <f t="shared" si="56"/>
        <v>0</v>
      </c>
      <c r="BY108" s="183">
        <f t="shared" si="57"/>
        <v>0</v>
      </c>
      <c r="BZ108" s="183">
        <f t="shared" si="58"/>
        <v>0</v>
      </c>
      <c r="CA108" s="183">
        <f t="shared" si="59"/>
        <v>0</v>
      </c>
      <c r="CB108" s="183">
        <f t="shared" si="60"/>
        <v>0</v>
      </c>
      <c r="CC108" s="183">
        <f t="shared" si="61"/>
        <v>0</v>
      </c>
      <c r="CD108" s="183">
        <f t="shared" si="62"/>
        <v>0</v>
      </c>
      <c r="CE108" s="183">
        <f t="shared" si="63"/>
        <v>0</v>
      </c>
      <c r="CF108" s="183">
        <f t="shared" si="64"/>
        <v>0</v>
      </c>
      <c r="CG108" s="183">
        <f t="shared" si="65"/>
        <v>0</v>
      </c>
    </row>
    <row r="109" spans="1:85">
      <c r="A109" s="235"/>
      <c r="B109" s="223"/>
      <c r="C109" s="225"/>
      <c r="D109" s="12" t="s">
        <v>95</v>
      </c>
      <c r="E109" s="35"/>
      <c r="F109" s="35"/>
      <c r="G109" s="35"/>
      <c r="H109" s="35"/>
      <c r="I109" s="35"/>
      <c r="J109" s="35"/>
      <c r="K109" s="35"/>
      <c r="L109" s="35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104"/>
      <c r="AE109" s="105"/>
      <c r="AJ109" s="35"/>
      <c r="AK109" s="35"/>
      <c r="AL109" s="35"/>
      <c r="AM109" s="35"/>
      <c r="AN109" s="35"/>
      <c r="AO109" s="35"/>
      <c r="AP109" s="35"/>
      <c r="AQ109" s="35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47"/>
      <c r="BI109" s="48"/>
      <c r="BL109" s="181" t="s">
        <v>86</v>
      </c>
      <c r="BM109" s="181" t="s">
        <v>48</v>
      </c>
      <c r="BN109" s="181" t="s">
        <v>88</v>
      </c>
      <c r="BO109" s="181" t="s">
        <v>95</v>
      </c>
      <c r="BP109" s="181" t="s">
        <v>129</v>
      </c>
      <c r="BQ109" s="181" t="s">
        <v>132</v>
      </c>
      <c r="BR109" s="183">
        <f t="shared" si="50"/>
        <v>0</v>
      </c>
      <c r="BS109" s="183">
        <f t="shared" si="51"/>
        <v>0</v>
      </c>
      <c r="BT109" s="183">
        <f t="shared" si="52"/>
        <v>0</v>
      </c>
      <c r="BU109" s="183">
        <f t="shared" si="53"/>
        <v>0</v>
      </c>
      <c r="BV109" s="183">
        <f t="shared" si="54"/>
        <v>0</v>
      </c>
      <c r="BW109" s="183">
        <f t="shared" si="55"/>
        <v>0</v>
      </c>
      <c r="BX109" s="183">
        <f t="shared" si="56"/>
        <v>0</v>
      </c>
      <c r="BY109" s="183">
        <f t="shared" si="57"/>
        <v>0</v>
      </c>
      <c r="BZ109" s="183">
        <f t="shared" si="58"/>
        <v>0</v>
      </c>
      <c r="CA109" s="183">
        <f t="shared" si="59"/>
        <v>0</v>
      </c>
      <c r="CB109" s="183">
        <f t="shared" si="60"/>
        <v>0</v>
      </c>
      <c r="CC109" s="183">
        <f t="shared" si="61"/>
        <v>0</v>
      </c>
      <c r="CD109" s="183">
        <f t="shared" si="62"/>
        <v>0</v>
      </c>
      <c r="CE109" s="183">
        <f t="shared" si="63"/>
        <v>0</v>
      </c>
      <c r="CF109" s="183">
        <f t="shared" si="64"/>
        <v>0</v>
      </c>
      <c r="CG109" s="183">
        <f t="shared" si="65"/>
        <v>0</v>
      </c>
    </row>
    <row r="110" spans="1:85">
      <c r="A110" s="235"/>
      <c r="B110" s="223"/>
      <c r="C110" s="225"/>
      <c r="D110" s="12" t="s">
        <v>96</v>
      </c>
      <c r="E110" s="35"/>
      <c r="F110" s="35"/>
      <c r="G110" s="35"/>
      <c r="H110" s="35"/>
      <c r="I110" s="35"/>
      <c r="J110" s="35"/>
      <c r="K110" s="35"/>
      <c r="L110" s="35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104"/>
      <c r="AE110" s="105"/>
      <c r="AJ110" s="35"/>
      <c r="AK110" s="35"/>
      <c r="AL110" s="35"/>
      <c r="AM110" s="35"/>
      <c r="AN110" s="35"/>
      <c r="AO110" s="35"/>
      <c r="AP110" s="35"/>
      <c r="AQ110" s="35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47"/>
      <c r="BI110" s="48"/>
      <c r="BL110" s="181" t="s">
        <v>86</v>
      </c>
      <c r="BM110" s="181" t="s">
        <v>48</v>
      </c>
      <c r="BN110" s="181" t="s">
        <v>88</v>
      </c>
      <c r="BO110" s="181" t="s">
        <v>96</v>
      </c>
      <c r="BP110" s="181" t="s">
        <v>129</v>
      </c>
      <c r="BQ110" s="181" t="s">
        <v>132</v>
      </c>
      <c r="BR110" s="183">
        <f t="shared" si="50"/>
        <v>0</v>
      </c>
      <c r="BS110" s="183">
        <f t="shared" si="51"/>
        <v>0</v>
      </c>
      <c r="BT110" s="183">
        <f t="shared" si="52"/>
        <v>0</v>
      </c>
      <c r="BU110" s="183">
        <f t="shared" si="53"/>
        <v>0</v>
      </c>
      <c r="BV110" s="183">
        <f t="shared" si="54"/>
        <v>0</v>
      </c>
      <c r="BW110" s="183">
        <f t="shared" si="55"/>
        <v>0</v>
      </c>
      <c r="BX110" s="183">
        <f t="shared" si="56"/>
        <v>0</v>
      </c>
      <c r="BY110" s="183">
        <f t="shared" si="57"/>
        <v>0</v>
      </c>
      <c r="BZ110" s="183">
        <f t="shared" si="58"/>
        <v>0</v>
      </c>
      <c r="CA110" s="183">
        <f t="shared" si="59"/>
        <v>0</v>
      </c>
      <c r="CB110" s="183">
        <f t="shared" si="60"/>
        <v>0</v>
      </c>
      <c r="CC110" s="183">
        <f t="shared" si="61"/>
        <v>0</v>
      </c>
      <c r="CD110" s="183">
        <f t="shared" si="62"/>
        <v>0</v>
      </c>
      <c r="CE110" s="183">
        <f t="shared" si="63"/>
        <v>0</v>
      </c>
      <c r="CF110" s="183">
        <f t="shared" si="64"/>
        <v>0</v>
      </c>
      <c r="CG110" s="183">
        <f t="shared" si="65"/>
        <v>0</v>
      </c>
    </row>
    <row r="111" spans="1:85">
      <c r="A111" s="235"/>
      <c r="B111" s="223"/>
      <c r="C111" s="225"/>
      <c r="D111" s="13" t="s">
        <v>90</v>
      </c>
      <c r="E111" s="36"/>
      <c r="F111" s="36"/>
      <c r="G111" s="36"/>
      <c r="H111" s="36"/>
      <c r="I111" s="36"/>
      <c r="J111" s="36"/>
      <c r="K111" s="36"/>
      <c r="L111" s="36"/>
      <c r="M111" s="36" t="str">
        <f t="shared" ref="M111:AE111" si="108">+IFERROR(M102/M101,"")</f>
        <v/>
      </c>
      <c r="N111" s="36" t="str">
        <f t="shared" si="108"/>
        <v/>
      </c>
      <c r="O111" s="36" t="str">
        <f t="shared" si="108"/>
        <v/>
      </c>
      <c r="P111" s="36">
        <f t="shared" si="108"/>
        <v>2</v>
      </c>
      <c r="Q111" s="36">
        <f t="shared" si="108"/>
        <v>2</v>
      </c>
      <c r="R111" s="36">
        <f t="shared" si="108"/>
        <v>2</v>
      </c>
      <c r="S111" s="36">
        <f t="shared" si="108"/>
        <v>2</v>
      </c>
      <c r="T111" s="36">
        <f t="shared" si="108"/>
        <v>2</v>
      </c>
      <c r="U111" s="36">
        <f t="shared" si="108"/>
        <v>2</v>
      </c>
      <c r="V111" s="36">
        <f t="shared" si="108"/>
        <v>2</v>
      </c>
      <c r="W111" s="36">
        <f t="shared" si="108"/>
        <v>2</v>
      </c>
      <c r="X111" s="36">
        <f t="shared" si="108"/>
        <v>2</v>
      </c>
      <c r="Y111" s="36">
        <f t="shared" si="108"/>
        <v>2</v>
      </c>
      <c r="Z111" s="36">
        <f t="shared" si="108"/>
        <v>2</v>
      </c>
      <c r="AA111" s="36">
        <f t="shared" si="108"/>
        <v>2</v>
      </c>
      <c r="AB111" s="36">
        <f t="shared" si="108"/>
        <v>2</v>
      </c>
      <c r="AC111" s="36">
        <f t="shared" ref="AC111" si="109">+IFERROR(AC102/AC101,"")</f>
        <v>2</v>
      </c>
      <c r="AD111" s="49">
        <f t="shared" si="108"/>
        <v>2</v>
      </c>
      <c r="AE111" s="50">
        <f t="shared" si="108"/>
        <v>2</v>
      </c>
      <c r="AJ111" s="36"/>
      <c r="AK111" s="36"/>
      <c r="AL111" s="36"/>
      <c r="AM111" s="36"/>
      <c r="AN111" s="36"/>
      <c r="AO111" s="36"/>
      <c r="AP111" s="36"/>
      <c r="AQ111" s="36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49"/>
      <c r="BI111" s="50"/>
      <c r="BL111" s="181" t="s">
        <v>86</v>
      </c>
      <c r="BM111" s="181" t="s">
        <v>48</v>
      </c>
      <c r="BN111" s="181" t="s">
        <v>90</v>
      </c>
      <c r="BO111" s="181" t="s">
        <v>121</v>
      </c>
      <c r="BP111" s="181" t="s">
        <v>129</v>
      </c>
      <c r="BQ111" s="181" t="s">
        <v>132</v>
      </c>
      <c r="BR111" s="183" t="str">
        <f t="shared" si="50"/>
        <v/>
      </c>
      <c r="BS111" s="183" t="str">
        <f t="shared" si="51"/>
        <v/>
      </c>
      <c r="BT111" s="183" t="str">
        <f t="shared" si="52"/>
        <v/>
      </c>
      <c r="BU111" s="183">
        <f t="shared" si="53"/>
        <v>2</v>
      </c>
      <c r="BV111" s="183">
        <f t="shared" si="54"/>
        <v>2</v>
      </c>
      <c r="BW111" s="183">
        <f t="shared" si="55"/>
        <v>2</v>
      </c>
      <c r="BX111" s="183">
        <f t="shared" si="56"/>
        <v>2</v>
      </c>
      <c r="BY111" s="183">
        <f t="shared" si="57"/>
        <v>2</v>
      </c>
      <c r="BZ111" s="183">
        <f t="shared" si="58"/>
        <v>2</v>
      </c>
      <c r="CA111" s="183">
        <f t="shared" si="59"/>
        <v>2</v>
      </c>
      <c r="CB111" s="183">
        <f t="shared" si="60"/>
        <v>2</v>
      </c>
      <c r="CC111" s="183">
        <f t="shared" si="61"/>
        <v>2</v>
      </c>
      <c r="CD111" s="183">
        <f t="shared" si="62"/>
        <v>2</v>
      </c>
      <c r="CE111" s="183">
        <f t="shared" si="63"/>
        <v>2</v>
      </c>
      <c r="CF111" s="183">
        <f t="shared" si="64"/>
        <v>2</v>
      </c>
      <c r="CG111" s="183">
        <f t="shared" si="65"/>
        <v>2</v>
      </c>
    </row>
    <row r="112" spans="1:85">
      <c r="A112" s="235"/>
      <c r="B112" s="223"/>
      <c r="C112" s="225" t="s">
        <v>49</v>
      </c>
      <c r="D112" s="10" t="s">
        <v>40</v>
      </c>
      <c r="E112" s="19"/>
      <c r="F112" s="19"/>
      <c r="G112" s="19"/>
      <c r="H112" s="19"/>
      <c r="I112" s="19"/>
      <c r="J112" s="19"/>
      <c r="K112" s="19"/>
      <c r="L112" s="19"/>
      <c r="M112" s="97">
        <f>+L112+AN!M112</f>
        <v>0</v>
      </c>
      <c r="N112" s="97">
        <f>+M112+AN!N112</f>
        <v>0</v>
      </c>
      <c r="O112" s="97">
        <f>+N112+AN!O112</f>
        <v>0</v>
      </c>
      <c r="P112" s="97">
        <f>+O112+AN!P112</f>
        <v>2</v>
      </c>
      <c r="Q112" s="97">
        <f>+P112+AN!Q112</f>
        <v>4</v>
      </c>
      <c r="R112" s="97">
        <f>+Q112+AN!R112</f>
        <v>4</v>
      </c>
      <c r="S112" s="97">
        <f>+R112+AN!S112</f>
        <v>4</v>
      </c>
      <c r="T112" s="97">
        <f>+S112+AN!T112</f>
        <v>4</v>
      </c>
      <c r="U112" s="97">
        <f>+T112+AN!U112</f>
        <v>5</v>
      </c>
      <c r="V112" s="97">
        <f>+U112+AN!V112</f>
        <v>8</v>
      </c>
      <c r="W112" s="97">
        <f>+V112+AN!W112</f>
        <v>9</v>
      </c>
      <c r="X112" s="97">
        <f>+W112+AN!X112</f>
        <v>9</v>
      </c>
      <c r="Y112" s="97">
        <f>+X112+AN!Y112</f>
        <v>10</v>
      </c>
      <c r="Z112" s="97">
        <f>+Y112+AN!Z112</f>
        <v>12</v>
      </c>
      <c r="AA112" s="97">
        <f>+Z112+AN!AA112</f>
        <v>12</v>
      </c>
      <c r="AB112" s="97">
        <f>+AA112+AN!AB112</f>
        <v>12</v>
      </c>
      <c r="AC112" s="97">
        <f>+AB112+AN!AC112</f>
        <v>12</v>
      </c>
      <c r="AD112" s="100">
        <f t="shared" ref="AD112:AD119" si="110">+P112</f>
        <v>2</v>
      </c>
      <c r="AE112" s="101">
        <f t="shared" ref="AE112:AE119" si="111">+AB112</f>
        <v>12</v>
      </c>
      <c r="AG112" s="124">
        <f>+SUMIF($M$1:$AB$1,"REAL",M112:AB112)</f>
        <v>95</v>
      </c>
      <c r="AJ112" s="19"/>
      <c r="AK112" s="19"/>
      <c r="AL112" s="19"/>
      <c r="AM112" s="19"/>
      <c r="AN112" s="19"/>
      <c r="AO112" s="19"/>
      <c r="AP112" s="19"/>
      <c r="AQ112" s="19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44"/>
      <c r="BI112" s="59"/>
      <c r="BL112" s="181" t="s">
        <v>86</v>
      </c>
      <c r="BM112" s="181" t="s">
        <v>49</v>
      </c>
      <c r="BN112" s="181" t="s">
        <v>40</v>
      </c>
      <c r="BO112" s="181" t="s">
        <v>126</v>
      </c>
      <c r="BP112" s="181" t="s">
        <v>129</v>
      </c>
      <c r="BQ112" s="181" t="s">
        <v>132</v>
      </c>
      <c r="BR112" s="183">
        <f t="shared" si="50"/>
        <v>0</v>
      </c>
      <c r="BS112" s="183">
        <f t="shared" si="51"/>
        <v>0</v>
      </c>
      <c r="BT112" s="183">
        <f t="shared" si="52"/>
        <v>0</v>
      </c>
      <c r="BU112" s="183">
        <f t="shared" si="53"/>
        <v>2</v>
      </c>
      <c r="BV112" s="183">
        <f t="shared" si="54"/>
        <v>4</v>
      </c>
      <c r="BW112" s="183">
        <f t="shared" si="55"/>
        <v>4</v>
      </c>
      <c r="BX112" s="183">
        <f t="shared" si="56"/>
        <v>4</v>
      </c>
      <c r="BY112" s="183">
        <f t="shared" si="57"/>
        <v>4</v>
      </c>
      <c r="BZ112" s="183">
        <f t="shared" si="58"/>
        <v>5</v>
      </c>
      <c r="CA112" s="183">
        <f t="shared" si="59"/>
        <v>8</v>
      </c>
      <c r="CB112" s="183">
        <f t="shared" si="60"/>
        <v>9</v>
      </c>
      <c r="CC112" s="183">
        <f t="shared" si="61"/>
        <v>9</v>
      </c>
      <c r="CD112" s="183">
        <f t="shared" si="62"/>
        <v>10</v>
      </c>
      <c r="CE112" s="183">
        <f t="shared" si="63"/>
        <v>12</v>
      </c>
      <c r="CF112" s="183">
        <f t="shared" si="64"/>
        <v>12</v>
      </c>
      <c r="CG112" s="183">
        <f t="shared" si="65"/>
        <v>12</v>
      </c>
    </row>
    <row r="113" spans="1:85">
      <c r="A113" s="235"/>
      <c r="B113" s="223"/>
      <c r="C113" s="225"/>
      <c r="D113" s="11" t="s">
        <v>88</v>
      </c>
      <c r="E113" s="34"/>
      <c r="F113" s="34"/>
      <c r="G113" s="34"/>
      <c r="H113" s="34"/>
      <c r="I113" s="34"/>
      <c r="J113" s="34"/>
      <c r="K113" s="34"/>
      <c r="L113" s="34"/>
      <c r="M113" s="98">
        <f>+L113+AN!M113</f>
        <v>0</v>
      </c>
      <c r="N113" s="98">
        <f>+M113+AN!N113</f>
        <v>0</v>
      </c>
      <c r="O113" s="98">
        <f>+N113+AN!O113</f>
        <v>0</v>
      </c>
      <c r="P113" s="98">
        <f>+O113+AN!P113</f>
        <v>2</v>
      </c>
      <c r="Q113" s="98">
        <f>+P113+AN!Q113</f>
        <v>4</v>
      </c>
      <c r="R113" s="98">
        <f>+Q113+AN!R113</f>
        <v>4</v>
      </c>
      <c r="S113" s="98">
        <f>+R113+AN!S113</f>
        <v>4</v>
      </c>
      <c r="T113" s="98">
        <f>+S113+AN!T113</f>
        <v>4</v>
      </c>
      <c r="U113" s="98">
        <f>+T113+AN!U113</f>
        <v>7</v>
      </c>
      <c r="V113" s="98">
        <f>+U113+AN!V113</f>
        <v>18</v>
      </c>
      <c r="W113" s="98">
        <f>+V113+AN!W113</f>
        <v>21</v>
      </c>
      <c r="X113" s="98">
        <f>+W113+AN!X113</f>
        <v>21</v>
      </c>
      <c r="Y113" s="98">
        <f>+X113+AN!Y113</f>
        <v>46</v>
      </c>
      <c r="Z113" s="98">
        <f>+Y113+AN!Z113</f>
        <v>67</v>
      </c>
      <c r="AA113" s="98">
        <f>+Z113+AN!AA113</f>
        <v>67</v>
      </c>
      <c r="AB113" s="98">
        <f>+AA113+AN!AB113</f>
        <v>67</v>
      </c>
      <c r="AC113" s="98">
        <f>+AB113+AN!AC113</f>
        <v>67</v>
      </c>
      <c r="AD113" s="102">
        <f t="shared" si="110"/>
        <v>2</v>
      </c>
      <c r="AE113" s="103">
        <f t="shared" si="111"/>
        <v>67</v>
      </c>
      <c r="AG113" s="124">
        <f>+SUMIF($M$1:$AB$1,"REAL",M113:AB113)</f>
        <v>332</v>
      </c>
      <c r="AJ113" s="34"/>
      <c r="AK113" s="34"/>
      <c r="AL113" s="34"/>
      <c r="AM113" s="34"/>
      <c r="AN113" s="34"/>
      <c r="AO113" s="34"/>
      <c r="AP113" s="34"/>
      <c r="AQ113" s="34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45"/>
      <c r="BI113" s="46"/>
      <c r="BL113" s="181" t="s">
        <v>86</v>
      </c>
      <c r="BM113" s="181" t="s">
        <v>49</v>
      </c>
      <c r="BN113" s="181" t="s">
        <v>88</v>
      </c>
      <c r="BO113" s="181" t="s">
        <v>126</v>
      </c>
      <c r="BP113" s="181" t="s">
        <v>129</v>
      </c>
      <c r="BQ113" s="181" t="s">
        <v>132</v>
      </c>
      <c r="BR113" s="183">
        <f t="shared" si="50"/>
        <v>0</v>
      </c>
      <c r="BS113" s="183">
        <f t="shared" si="51"/>
        <v>0</v>
      </c>
      <c r="BT113" s="183">
        <f t="shared" si="52"/>
        <v>0</v>
      </c>
      <c r="BU113" s="183">
        <f t="shared" si="53"/>
        <v>2</v>
      </c>
      <c r="BV113" s="183">
        <f t="shared" si="54"/>
        <v>4</v>
      </c>
      <c r="BW113" s="183">
        <f t="shared" si="55"/>
        <v>4</v>
      </c>
      <c r="BX113" s="183">
        <f t="shared" si="56"/>
        <v>4</v>
      </c>
      <c r="BY113" s="183">
        <f t="shared" si="57"/>
        <v>4</v>
      </c>
      <c r="BZ113" s="183">
        <f t="shared" si="58"/>
        <v>7</v>
      </c>
      <c r="CA113" s="183">
        <f t="shared" si="59"/>
        <v>18</v>
      </c>
      <c r="CB113" s="183">
        <f t="shared" si="60"/>
        <v>21</v>
      </c>
      <c r="CC113" s="183">
        <f t="shared" si="61"/>
        <v>21</v>
      </c>
      <c r="CD113" s="183">
        <f t="shared" si="62"/>
        <v>46</v>
      </c>
      <c r="CE113" s="183">
        <f t="shared" si="63"/>
        <v>67</v>
      </c>
      <c r="CF113" s="183">
        <f t="shared" si="64"/>
        <v>67</v>
      </c>
      <c r="CG113" s="183">
        <f t="shared" si="65"/>
        <v>67</v>
      </c>
    </row>
    <row r="114" spans="1:85">
      <c r="A114" s="235"/>
      <c r="B114" s="223"/>
      <c r="C114" s="225"/>
      <c r="D114" s="12" t="s">
        <v>77</v>
      </c>
      <c r="E114" s="35"/>
      <c r="F114" s="35"/>
      <c r="G114" s="35"/>
      <c r="H114" s="35"/>
      <c r="I114" s="35"/>
      <c r="J114" s="35"/>
      <c r="K114" s="35"/>
      <c r="L114" s="35"/>
      <c r="M114" s="99">
        <f>+L114+AN!M114</f>
        <v>0</v>
      </c>
      <c r="N114" s="99">
        <f>+M114+AN!N114</f>
        <v>0</v>
      </c>
      <c r="O114" s="99">
        <f>+N114+AN!O114</f>
        <v>0</v>
      </c>
      <c r="P114" s="99">
        <f>+O114+AN!P114</f>
        <v>0</v>
      </c>
      <c r="Q114" s="99">
        <f>+P114+AN!Q114</f>
        <v>0</v>
      </c>
      <c r="R114" s="99">
        <f>+Q114+AN!R114</f>
        <v>0</v>
      </c>
      <c r="S114" s="99">
        <f>+R114+AN!S114</f>
        <v>0</v>
      </c>
      <c r="T114" s="99">
        <f>+S114+AN!T114</f>
        <v>0</v>
      </c>
      <c r="U114" s="99">
        <f>+T114+AN!U114</f>
        <v>0</v>
      </c>
      <c r="V114" s="99">
        <f>+U114+AN!V114</f>
        <v>0</v>
      </c>
      <c r="W114" s="99">
        <f>+V114+AN!W114</f>
        <v>0</v>
      </c>
      <c r="X114" s="99">
        <f>+W114+AN!X114</f>
        <v>0</v>
      </c>
      <c r="Y114" s="99">
        <f>+X114+AN!Y114</f>
        <v>0</v>
      </c>
      <c r="Z114" s="99">
        <f>+Y114+AN!Z114</f>
        <v>0</v>
      </c>
      <c r="AA114" s="99">
        <f>+Z114+AN!AA114</f>
        <v>0</v>
      </c>
      <c r="AB114" s="99">
        <f>+AA114+AN!AB114</f>
        <v>0</v>
      </c>
      <c r="AC114" s="99">
        <f>+AB114+AN!AC114</f>
        <v>0</v>
      </c>
      <c r="AD114" s="104">
        <f t="shared" si="110"/>
        <v>0</v>
      </c>
      <c r="AE114" s="105">
        <f t="shared" si="111"/>
        <v>0</v>
      </c>
      <c r="AJ114" s="35"/>
      <c r="AK114" s="35"/>
      <c r="AL114" s="35"/>
      <c r="AM114" s="35"/>
      <c r="AN114" s="35"/>
      <c r="AO114" s="35"/>
      <c r="AP114" s="35"/>
      <c r="AQ114" s="35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47"/>
      <c r="BI114" s="48"/>
      <c r="BL114" s="181" t="s">
        <v>86</v>
      </c>
      <c r="BM114" s="181" t="s">
        <v>49</v>
      </c>
      <c r="BN114" s="181" t="s">
        <v>88</v>
      </c>
      <c r="BO114" s="181" t="s">
        <v>77</v>
      </c>
      <c r="BP114" s="181" t="s">
        <v>129</v>
      </c>
      <c r="BQ114" s="181" t="s">
        <v>132</v>
      </c>
      <c r="BR114" s="183">
        <f t="shared" ref="BR114:BR177" si="112">+IF(AND($BP114="Real",M$1="REAL"),M114,0)</f>
        <v>0</v>
      </c>
      <c r="BS114" s="183">
        <f t="shared" ref="BS114:BS177" si="113">+IF(AND($BP114="Real",N$1="REAL"),N114,0)</f>
        <v>0</v>
      </c>
      <c r="BT114" s="183">
        <f t="shared" ref="BT114:BT177" si="114">+IF(AND($BP114="Real",O$1="REAL"),O114,0)</f>
        <v>0</v>
      </c>
      <c r="BU114" s="183">
        <f t="shared" ref="BU114:BU177" si="115">+IF(AND($BP114="Real",P$1="REAL"),P114,0)</f>
        <v>0</v>
      </c>
      <c r="BV114" s="183">
        <f t="shared" ref="BV114:BV177" si="116">+IF(AND($BP114="Real",Q$1="REAL"),Q114,0)</f>
        <v>0</v>
      </c>
      <c r="BW114" s="183">
        <f t="shared" ref="BW114:BW177" si="117">+IF(AND($BP114="Real",R$1="REAL"),R114,0)</f>
        <v>0</v>
      </c>
      <c r="BX114" s="183">
        <f t="shared" ref="BX114:BX177" si="118">+IF(AND($BP114="Real",S$1="REAL"),S114,0)</f>
        <v>0</v>
      </c>
      <c r="BY114" s="183">
        <f t="shared" ref="BY114:BY177" si="119">+IF(AND($BP114="Real",T$1="REAL"),T114,0)</f>
        <v>0</v>
      </c>
      <c r="BZ114" s="183">
        <f t="shared" ref="BZ114:BZ177" si="120">+IF(AND($BP114="Real",U$1="REAL"),U114,0)</f>
        <v>0</v>
      </c>
      <c r="CA114" s="183">
        <f t="shared" ref="CA114:CA177" si="121">+IF(AND($BP114="Real",V$1="REAL"),V114,0)</f>
        <v>0</v>
      </c>
      <c r="CB114" s="183">
        <f t="shared" ref="CB114:CB177" si="122">+IF(AND($BP114="Real",W$1="REAL"),W114,0)</f>
        <v>0</v>
      </c>
      <c r="CC114" s="183">
        <f t="shared" ref="CC114:CC177" si="123">+IF(AND($BP114="Real",X$1="REAL"),X114,0)</f>
        <v>0</v>
      </c>
      <c r="CD114" s="183">
        <f t="shared" ref="CD114:CD177" si="124">+IF(AND($BP114="Real",Y$1="REAL"),Y114,0)</f>
        <v>0</v>
      </c>
      <c r="CE114" s="183">
        <f t="shared" ref="CE114:CE177" si="125">+IF(AND($BP114="Real",Z$1="REAL"),Z114,0)</f>
        <v>0</v>
      </c>
      <c r="CF114" s="183">
        <f t="shared" ref="CF114:CF177" si="126">+IF(AND($BP114="Real",AA$1="REAL"),AA114,0)</f>
        <v>0</v>
      </c>
      <c r="CG114" s="183">
        <f t="shared" ref="CG114:CG177" si="127">+IF(AND($BP114="Real",AB$1="REAL"),AB114,0)</f>
        <v>0</v>
      </c>
    </row>
    <row r="115" spans="1:85">
      <c r="A115" s="235"/>
      <c r="B115" s="223"/>
      <c r="C115" s="225"/>
      <c r="D115" s="12" t="s">
        <v>58</v>
      </c>
      <c r="E115" s="35"/>
      <c r="F115" s="35"/>
      <c r="G115" s="35"/>
      <c r="H115" s="35"/>
      <c r="I115" s="35"/>
      <c r="J115" s="35"/>
      <c r="K115" s="35"/>
      <c r="L115" s="35"/>
      <c r="M115" s="99">
        <f>+L115+AN!M115</f>
        <v>0</v>
      </c>
      <c r="N115" s="99">
        <f>+M115+AN!N115</f>
        <v>0</v>
      </c>
      <c r="O115" s="99">
        <f>+N115+AN!O115</f>
        <v>0</v>
      </c>
      <c r="P115" s="99">
        <f>+O115+AN!P115</f>
        <v>0</v>
      </c>
      <c r="Q115" s="99">
        <f>+P115+AN!Q115</f>
        <v>0</v>
      </c>
      <c r="R115" s="99">
        <f>+Q115+AN!R115</f>
        <v>0</v>
      </c>
      <c r="S115" s="99">
        <f>+R115+AN!S115</f>
        <v>0</v>
      </c>
      <c r="T115" s="99">
        <f>+S115+AN!T115</f>
        <v>0</v>
      </c>
      <c r="U115" s="99">
        <f>+T115+AN!U115</f>
        <v>0</v>
      </c>
      <c r="V115" s="99">
        <f>+U115+AN!V115</f>
        <v>0</v>
      </c>
      <c r="W115" s="99">
        <f>+V115+AN!W115</f>
        <v>0</v>
      </c>
      <c r="X115" s="99">
        <f>+W115+AN!X115</f>
        <v>0</v>
      </c>
      <c r="Y115" s="99">
        <f>+X115+AN!Y115</f>
        <v>0</v>
      </c>
      <c r="Z115" s="99">
        <f>+Y115+AN!Z115</f>
        <v>0</v>
      </c>
      <c r="AA115" s="99">
        <f>+Z115+AN!AA115</f>
        <v>0</v>
      </c>
      <c r="AB115" s="99">
        <f>+AA115+AN!AB115</f>
        <v>0</v>
      </c>
      <c r="AC115" s="99">
        <f>+AB115+AN!AC115</f>
        <v>0</v>
      </c>
      <c r="AD115" s="104">
        <f t="shared" si="110"/>
        <v>0</v>
      </c>
      <c r="AE115" s="105">
        <f t="shared" si="111"/>
        <v>0</v>
      </c>
      <c r="AJ115" s="35"/>
      <c r="AK115" s="35"/>
      <c r="AL115" s="35"/>
      <c r="AM115" s="35"/>
      <c r="AN115" s="35"/>
      <c r="AO115" s="35"/>
      <c r="AP115" s="35"/>
      <c r="AQ115" s="35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47"/>
      <c r="BI115" s="48"/>
      <c r="BL115" s="181" t="s">
        <v>86</v>
      </c>
      <c r="BM115" s="181" t="s">
        <v>49</v>
      </c>
      <c r="BN115" s="181" t="s">
        <v>88</v>
      </c>
      <c r="BO115" s="181" t="s">
        <v>58</v>
      </c>
      <c r="BP115" s="181" t="s">
        <v>129</v>
      </c>
      <c r="BQ115" s="181" t="s">
        <v>132</v>
      </c>
      <c r="BR115" s="183">
        <f t="shared" si="112"/>
        <v>0</v>
      </c>
      <c r="BS115" s="183">
        <f t="shared" si="113"/>
        <v>0</v>
      </c>
      <c r="BT115" s="183">
        <f t="shared" si="114"/>
        <v>0</v>
      </c>
      <c r="BU115" s="183">
        <f t="shared" si="115"/>
        <v>0</v>
      </c>
      <c r="BV115" s="183">
        <f t="shared" si="116"/>
        <v>0</v>
      </c>
      <c r="BW115" s="183">
        <f t="shared" si="117"/>
        <v>0</v>
      </c>
      <c r="BX115" s="183">
        <f t="shared" si="118"/>
        <v>0</v>
      </c>
      <c r="BY115" s="183">
        <f t="shared" si="119"/>
        <v>0</v>
      </c>
      <c r="BZ115" s="183">
        <f t="shared" si="120"/>
        <v>0</v>
      </c>
      <c r="CA115" s="183">
        <f t="shared" si="121"/>
        <v>0</v>
      </c>
      <c r="CB115" s="183">
        <f t="shared" si="122"/>
        <v>0</v>
      </c>
      <c r="CC115" s="183">
        <f t="shared" si="123"/>
        <v>0</v>
      </c>
      <c r="CD115" s="183">
        <f t="shared" si="124"/>
        <v>0</v>
      </c>
      <c r="CE115" s="183">
        <f t="shared" si="125"/>
        <v>0</v>
      </c>
      <c r="CF115" s="183">
        <f t="shared" si="126"/>
        <v>0</v>
      </c>
      <c r="CG115" s="183">
        <f t="shared" si="127"/>
        <v>0</v>
      </c>
    </row>
    <row r="116" spans="1:85">
      <c r="A116" s="235"/>
      <c r="B116" s="223"/>
      <c r="C116" s="225"/>
      <c r="D116" s="12" t="s">
        <v>59</v>
      </c>
      <c r="E116" s="35"/>
      <c r="F116" s="35"/>
      <c r="G116" s="35"/>
      <c r="H116" s="35"/>
      <c r="I116" s="35"/>
      <c r="J116" s="35"/>
      <c r="K116" s="35"/>
      <c r="L116" s="35"/>
      <c r="M116" s="99">
        <f>+L116+AN!M116</f>
        <v>0</v>
      </c>
      <c r="N116" s="99">
        <f>+M116+AN!N116</f>
        <v>0</v>
      </c>
      <c r="O116" s="99">
        <f>+N116+AN!O116</f>
        <v>0</v>
      </c>
      <c r="P116" s="99">
        <f>+O116+AN!P116</f>
        <v>2</v>
      </c>
      <c r="Q116" s="99">
        <f>+P116+AN!Q116</f>
        <v>4</v>
      </c>
      <c r="R116" s="99">
        <f>+Q116+AN!R116</f>
        <v>4</v>
      </c>
      <c r="S116" s="99">
        <f>+R116+AN!S116</f>
        <v>4</v>
      </c>
      <c r="T116" s="99">
        <f>+S116+AN!T116</f>
        <v>4</v>
      </c>
      <c r="U116" s="99">
        <f>+T116+AN!U116</f>
        <v>7</v>
      </c>
      <c r="V116" s="99">
        <f>+U116+AN!V116</f>
        <v>17</v>
      </c>
      <c r="W116" s="99">
        <f>+V116+AN!W116</f>
        <v>17</v>
      </c>
      <c r="X116" s="99">
        <f>+W116+AN!X116</f>
        <v>17</v>
      </c>
      <c r="Y116" s="99">
        <f>+X116+AN!Y116</f>
        <v>42</v>
      </c>
      <c r="Z116" s="99">
        <f>+Y116+AN!Z116</f>
        <v>63</v>
      </c>
      <c r="AA116" s="99">
        <f>+Z116+AN!AA116</f>
        <v>63</v>
      </c>
      <c r="AB116" s="99">
        <f>+AA116+AN!AB116</f>
        <v>63</v>
      </c>
      <c r="AC116" s="99">
        <f>+AB116+AN!AC116</f>
        <v>63</v>
      </c>
      <c r="AD116" s="104">
        <f t="shared" si="110"/>
        <v>2</v>
      </c>
      <c r="AE116" s="105">
        <f t="shared" si="111"/>
        <v>63</v>
      </c>
      <c r="AJ116" s="35"/>
      <c r="AK116" s="35"/>
      <c r="AL116" s="35"/>
      <c r="AM116" s="35"/>
      <c r="AN116" s="35"/>
      <c r="AO116" s="35"/>
      <c r="AP116" s="35"/>
      <c r="AQ116" s="35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47"/>
      <c r="BI116" s="48"/>
      <c r="BL116" s="181" t="s">
        <v>86</v>
      </c>
      <c r="BM116" s="181" t="s">
        <v>49</v>
      </c>
      <c r="BN116" s="181" t="s">
        <v>88</v>
      </c>
      <c r="BO116" s="181" t="s">
        <v>59</v>
      </c>
      <c r="BP116" s="181" t="s">
        <v>129</v>
      </c>
      <c r="BQ116" s="181" t="s">
        <v>132</v>
      </c>
      <c r="BR116" s="183">
        <f t="shared" si="112"/>
        <v>0</v>
      </c>
      <c r="BS116" s="183">
        <f t="shared" si="113"/>
        <v>0</v>
      </c>
      <c r="BT116" s="183">
        <f t="shared" si="114"/>
        <v>0</v>
      </c>
      <c r="BU116" s="183">
        <f t="shared" si="115"/>
        <v>2</v>
      </c>
      <c r="BV116" s="183">
        <f t="shared" si="116"/>
        <v>4</v>
      </c>
      <c r="BW116" s="183">
        <f t="shared" si="117"/>
        <v>4</v>
      </c>
      <c r="BX116" s="183">
        <f t="shared" si="118"/>
        <v>4</v>
      </c>
      <c r="BY116" s="183">
        <f t="shared" si="119"/>
        <v>4</v>
      </c>
      <c r="BZ116" s="183">
        <f t="shared" si="120"/>
        <v>7</v>
      </c>
      <c r="CA116" s="183">
        <f t="shared" si="121"/>
        <v>17</v>
      </c>
      <c r="CB116" s="183">
        <f t="shared" si="122"/>
        <v>17</v>
      </c>
      <c r="CC116" s="183">
        <f t="shared" si="123"/>
        <v>17</v>
      </c>
      <c r="CD116" s="183">
        <f t="shared" si="124"/>
        <v>42</v>
      </c>
      <c r="CE116" s="183">
        <f t="shared" si="125"/>
        <v>63</v>
      </c>
      <c r="CF116" s="183">
        <f t="shared" si="126"/>
        <v>63</v>
      </c>
      <c r="CG116" s="183">
        <f t="shared" si="127"/>
        <v>63</v>
      </c>
    </row>
    <row r="117" spans="1:85">
      <c r="A117" s="235"/>
      <c r="B117" s="223"/>
      <c r="C117" s="225"/>
      <c r="D117" s="12" t="s">
        <v>60</v>
      </c>
      <c r="E117" s="35"/>
      <c r="F117" s="35"/>
      <c r="G117" s="35"/>
      <c r="H117" s="35"/>
      <c r="I117" s="35"/>
      <c r="J117" s="35"/>
      <c r="K117" s="35"/>
      <c r="L117" s="35"/>
      <c r="M117" s="99">
        <f>+L117+AN!M117</f>
        <v>0</v>
      </c>
      <c r="N117" s="99">
        <f>+M117+AN!N117</f>
        <v>0</v>
      </c>
      <c r="O117" s="99">
        <f>+N117+AN!O117</f>
        <v>0</v>
      </c>
      <c r="P117" s="99">
        <f>+O117+AN!P117</f>
        <v>0</v>
      </c>
      <c r="Q117" s="99">
        <f>+P117+AN!Q117</f>
        <v>0</v>
      </c>
      <c r="R117" s="99">
        <f>+Q117+AN!R117</f>
        <v>0</v>
      </c>
      <c r="S117" s="99">
        <f>+R117+AN!S117</f>
        <v>0</v>
      </c>
      <c r="T117" s="99">
        <f>+S117+AN!T117</f>
        <v>0</v>
      </c>
      <c r="U117" s="99">
        <f>+T117+AN!U117</f>
        <v>0</v>
      </c>
      <c r="V117" s="99">
        <f>+U117+AN!V117</f>
        <v>1</v>
      </c>
      <c r="W117" s="99">
        <f>+V117+AN!W117</f>
        <v>4</v>
      </c>
      <c r="X117" s="99">
        <f>+W117+AN!X117</f>
        <v>4</v>
      </c>
      <c r="Y117" s="99">
        <f>+X117+AN!Y117</f>
        <v>4</v>
      </c>
      <c r="Z117" s="99">
        <f>+Y117+AN!Z117</f>
        <v>4</v>
      </c>
      <c r="AA117" s="99">
        <f>+Z117+AN!AA117</f>
        <v>4</v>
      </c>
      <c r="AB117" s="99">
        <f>+AA117+AN!AB117</f>
        <v>4</v>
      </c>
      <c r="AC117" s="99">
        <f>+AB117+AN!AC117</f>
        <v>4</v>
      </c>
      <c r="AD117" s="104">
        <f t="shared" si="110"/>
        <v>0</v>
      </c>
      <c r="AE117" s="105">
        <f t="shared" si="111"/>
        <v>4</v>
      </c>
      <c r="AJ117" s="35"/>
      <c r="AK117" s="35"/>
      <c r="AL117" s="35"/>
      <c r="AM117" s="35"/>
      <c r="AN117" s="35"/>
      <c r="AO117" s="35"/>
      <c r="AP117" s="35"/>
      <c r="AQ117" s="35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47"/>
      <c r="BI117" s="48"/>
      <c r="BL117" s="181" t="s">
        <v>86</v>
      </c>
      <c r="BM117" s="181" t="s">
        <v>49</v>
      </c>
      <c r="BN117" s="181" t="s">
        <v>88</v>
      </c>
      <c r="BO117" s="181" t="s">
        <v>60</v>
      </c>
      <c r="BP117" s="181" t="s">
        <v>129</v>
      </c>
      <c r="BQ117" s="181" t="s">
        <v>132</v>
      </c>
      <c r="BR117" s="183">
        <f t="shared" si="112"/>
        <v>0</v>
      </c>
      <c r="BS117" s="183">
        <f t="shared" si="113"/>
        <v>0</v>
      </c>
      <c r="BT117" s="183">
        <f t="shared" si="114"/>
        <v>0</v>
      </c>
      <c r="BU117" s="183">
        <f t="shared" si="115"/>
        <v>0</v>
      </c>
      <c r="BV117" s="183">
        <f t="shared" si="116"/>
        <v>0</v>
      </c>
      <c r="BW117" s="183">
        <f t="shared" si="117"/>
        <v>0</v>
      </c>
      <c r="BX117" s="183">
        <f t="shared" si="118"/>
        <v>0</v>
      </c>
      <c r="BY117" s="183">
        <f t="shared" si="119"/>
        <v>0</v>
      </c>
      <c r="BZ117" s="183">
        <f t="shared" si="120"/>
        <v>0</v>
      </c>
      <c r="CA117" s="183">
        <f t="shared" si="121"/>
        <v>1</v>
      </c>
      <c r="CB117" s="183">
        <f t="shared" si="122"/>
        <v>4</v>
      </c>
      <c r="CC117" s="183">
        <f t="shared" si="123"/>
        <v>4</v>
      </c>
      <c r="CD117" s="183">
        <f t="shared" si="124"/>
        <v>4</v>
      </c>
      <c r="CE117" s="183">
        <f t="shared" si="125"/>
        <v>4</v>
      </c>
      <c r="CF117" s="183">
        <f t="shared" si="126"/>
        <v>4</v>
      </c>
      <c r="CG117" s="183">
        <f t="shared" si="127"/>
        <v>4</v>
      </c>
    </row>
    <row r="118" spans="1:85">
      <c r="A118" s="235"/>
      <c r="B118" s="223"/>
      <c r="C118" s="225"/>
      <c r="D118" s="12" t="s">
        <v>74</v>
      </c>
      <c r="E118" s="35"/>
      <c r="F118" s="35"/>
      <c r="G118" s="35"/>
      <c r="H118" s="35"/>
      <c r="I118" s="35"/>
      <c r="J118" s="35"/>
      <c r="K118" s="35"/>
      <c r="L118" s="35"/>
      <c r="M118" s="99">
        <f>+L118+AN!M118</f>
        <v>0</v>
      </c>
      <c r="N118" s="99">
        <f>+M118+AN!N118</f>
        <v>0</v>
      </c>
      <c r="O118" s="99">
        <f>+N118+AN!O118</f>
        <v>0</v>
      </c>
      <c r="P118" s="99">
        <f>+O118+AN!P118</f>
        <v>0</v>
      </c>
      <c r="Q118" s="99">
        <f>+P118+AN!Q118</f>
        <v>0</v>
      </c>
      <c r="R118" s="99">
        <f>+Q118+AN!R118</f>
        <v>0</v>
      </c>
      <c r="S118" s="99">
        <f>+R118+AN!S118</f>
        <v>0</v>
      </c>
      <c r="T118" s="99">
        <f>+S118+AN!T118</f>
        <v>0</v>
      </c>
      <c r="U118" s="99">
        <f>+T118+AN!U118</f>
        <v>0</v>
      </c>
      <c r="V118" s="99">
        <f>+U118+AN!V118</f>
        <v>0</v>
      </c>
      <c r="W118" s="99">
        <f>+V118+AN!W118</f>
        <v>0</v>
      </c>
      <c r="X118" s="99">
        <f>+W118+AN!X118</f>
        <v>0</v>
      </c>
      <c r="Y118" s="99">
        <f>+X118+AN!Y118</f>
        <v>0</v>
      </c>
      <c r="Z118" s="99">
        <f>+Y118+AN!Z118</f>
        <v>0</v>
      </c>
      <c r="AA118" s="99">
        <f>+Z118+AN!AA118</f>
        <v>0</v>
      </c>
      <c r="AB118" s="99">
        <f>+AA118+AN!AB118</f>
        <v>0</v>
      </c>
      <c r="AC118" s="99">
        <f>+AB118+AN!AC118</f>
        <v>0</v>
      </c>
      <c r="AD118" s="104">
        <f t="shared" si="110"/>
        <v>0</v>
      </c>
      <c r="AE118" s="105">
        <f t="shared" si="111"/>
        <v>0</v>
      </c>
      <c r="AJ118" s="35"/>
      <c r="AK118" s="35"/>
      <c r="AL118" s="35"/>
      <c r="AM118" s="35"/>
      <c r="AN118" s="35"/>
      <c r="AO118" s="35"/>
      <c r="AP118" s="35"/>
      <c r="AQ118" s="35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47"/>
      <c r="BI118" s="48"/>
      <c r="BL118" s="181" t="s">
        <v>86</v>
      </c>
      <c r="BM118" s="181" t="s">
        <v>49</v>
      </c>
      <c r="BN118" s="181" t="s">
        <v>88</v>
      </c>
      <c r="BO118" s="181" t="s">
        <v>74</v>
      </c>
      <c r="BP118" s="181" t="s">
        <v>129</v>
      </c>
      <c r="BQ118" s="181" t="s">
        <v>132</v>
      </c>
      <c r="BR118" s="183">
        <f t="shared" si="112"/>
        <v>0</v>
      </c>
      <c r="BS118" s="183">
        <f t="shared" si="113"/>
        <v>0</v>
      </c>
      <c r="BT118" s="183">
        <f t="shared" si="114"/>
        <v>0</v>
      </c>
      <c r="BU118" s="183">
        <f t="shared" si="115"/>
        <v>0</v>
      </c>
      <c r="BV118" s="183">
        <f t="shared" si="116"/>
        <v>0</v>
      </c>
      <c r="BW118" s="183">
        <f t="shared" si="117"/>
        <v>0</v>
      </c>
      <c r="BX118" s="183">
        <f t="shared" si="118"/>
        <v>0</v>
      </c>
      <c r="BY118" s="183">
        <f t="shared" si="119"/>
        <v>0</v>
      </c>
      <c r="BZ118" s="183">
        <f t="shared" si="120"/>
        <v>0</v>
      </c>
      <c r="CA118" s="183">
        <f t="shared" si="121"/>
        <v>0</v>
      </c>
      <c r="CB118" s="183">
        <f t="shared" si="122"/>
        <v>0</v>
      </c>
      <c r="CC118" s="183">
        <f t="shared" si="123"/>
        <v>0</v>
      </c>
      <c r="CD118" s="183">
        <f t="shared" si="124"/>
        <v>0</v>
      </c>
      <c r="CE118" s="183">
        <f t="shared" si="125"/>
        <v>0</v>
      </c>
      <c r="CF118" s="183">
        <f t="shared" si="126"/>
        <v>0</v>
      </c>
      <c r="CG118" s="183">
        <f t="shared" si="127"/>
        <v>0</v>
      </c>
    </row>
    <row r="119" spans="1:85">
      <c r="A119" s="235"/>
      <c r="B119" s="223"/>
      <c r="C119" s="225"/>
      <c r="D119" s="12" t="s">
        <v>79</v>
      </c>
      <c r="E119" s="35"/>
      <c r="F119" s="35"/>
      <c r="G119" s="35"/>
      <c r="H119" s="35"/>
      <c r="I119" s="35"/>
      <c r="J119" s="35"/>
      <c r="K119" s="35"/>
      <c r="L119" s="35"/>
      <c r="M119" s="99">
        <f>+L119+AN!M119</f>
        <v>0</v>
      </c>
      <c r="N119" s="99">
        <f>+M119+AN!N119</f>
        <v>0</v>
      </c>
      <c r="O119" s="99">
        <f>+N119+AN!O119</f>
        <v>0</v>
      </c>
      <c r="P119" s="99">
        <f>+O119+AN!P119</f>
        <v>0</v>
      </c>
      <c r="Q119" s="99">
        <f>+P119+AN!Q119</f>
        <v>0</v>
      </c>
      <c r="R119" s="99">
        <f>+Q119+AN!R119</f>
        <v>0</v>
      </c>
      <c r="S119" s="99">
        <f>+R119+AN!S119</f>
        <v>0</v>
      </c>
      <c r="T119" s="99">
        <f>+S119+AN!T119</f>
        <v>0</v>
      </c>
      <c r="U119" s="99">
        <f>+T119+AN!U119</f>
        <v>0</v>
      </c>
      <c r="V119" s="99">
        <f>+U119+AN!V119</f>
        <v>0</v>
      </c>
      <c r="W119" s="99">
        <f>+V119+AN!W119</f>
        <v>0</v>
      </c>
      <c r="X119" s="99">
        <f>+W119+AN!X119</f>
        <v>0</v>
      </c>
      <c r="Y119" s="99">
        <f>+X119+AN!Y119</f>
        <v>0</v>
      </c>
      <c r="Z119" s="99">
        <f>+Y119+AN!Z119</f>
        <v>0</v>
      </c>
      <c r="AA119" s="99">
        <f>+Z119+AN!AA119</f>
        <v>0</v>
      </c>
      <c r="AB119" s="99">
        <f>+AA119+AN!AB119</f>
        <v>0</v>
      </c>
      <c r="AC119" s="99">
        <f>+AB119+AN!AC119</f>
        <v>0</v>
      </c>
      <c r="AD119" s="104">
        <f t="shared" si="110"/>
        <v>0</v>
      </c>
      <c r="AE119" s="105">
        <f t="shared" si="111"/>
        <v>0</v>
      </c>
      <c r="AJ119" s="35"/>
      <c r="AK119" s="35"/>
      <c r="AL119" s="35"/>
      <c r="AM119" s="35"/>
      <c r="AN119" s="35"/>
      <c r="AO119" s="35"/>
      <c r="AP119" s="35"/>
      <c r="AQ119" s="35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47"/>
      <c r="BI119" s="48"/>
      <c r="BL119" s="181" t="s">
        <v>86</v>
      </c>
      <c r="BM119" s="181" t="s">
        <v>49</v>
      </c>
      <c r="BN119" s="181" t="s">
        <v>88</v>
      </c>
      <c r="BO119" s="181" t="s">
        <v>79</v>
      </c>
      <c r="BP119" s="181" t="s">
        <v>129</v>
      </c>
      <c r="BQ119" s="181" t="s">
        <v>132</v>
      </c>
      <c r="BR119" s="183">
        <f t="shared" si="112"/>
        <v>0</v>
      </c>
      <c r="BS119" s="183">
        <f t="shared" si="113"/>
        <v>0</v>
      </c>
      <c r="BT119" s="183">
        <f t="shared" si="114"/>
        <v>0</v>
      </c>
      <c r="BU119" s="183">
        <f t="shared" si="115"/>
        <v>0</v>
      </c>
      <c r="BV119" s="183">
        <f t="shared" si="116"/>
        <v>0</v>
      </c>
      <c r="BW119" s="183">
        <f t="shared" si="117"/>
        <v>0</v>
      </c>
      <c r="BX119" s="183">
        <f t="shared" si="118"/>
        <v>0</v>
      </c>
      <c r="BY119" s="183">
        <f t="shared" si="119"/>
        <v>0</v>
      </c>
      <c r="BZ119" s="183">
        <f t="shared" si="120"/>
        <v>0</v>
      </c>
      <c r="CA119" s="183">
        <f t="shared" si="121"/>
        <v>0</v>
      </c>
      <c r="CB119" s="183">
        <f t="shared" si="122"/>
        <v>0</v>
      </c>
      <c r="CC119" s="183">
        <f t="shared" si="123"/>
        <v>0</v>
      </c>
      <c r="CD119" s="183">
        <f t="shared" si="124"/>
        <v>0</v>
      </c>
      <c r="CE119" s="183">
        <f t="shared" si="125"/>
        <v>0</v>
      </c>
      <c r="CF119" s="183">
        <f t="shared" si="126"/>
        <v>0</v>
      </c>
      <c r="CG119" s="183">
        <f t="shared" si="127"/>
        <v>0</v>
      </c>
    </row>
    <row r="120" spans="1:85">
      <c r="A120" s="235"/>
      <c r="B120" s="223"/>
      <c r="C120" s="225"/>
      <c r="D120" s="12" t="s">
        <v>97</v>
      </c>
      <c r="E120" s="35"/>
      <c r="F120" s="35"/>
      <c r="G120" s="35"/>
      <c r="H120" s="35"/>
      <c r="I120" s="35"/>
      <c r="J120" s="35"/>
      <c r="K120" s="35"/>
      <c r="L120" s="35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104"/>
      <c r="AE120" s="105"/>
      <c r="AJ120" s="35"/>
      <c r="AK120" s="35"/>
      <c r="AL120" s="35"/>
      <c r="AM120" s="35"/>
      <c r="AN120" s="35"/>
      <c r="AO120" s="35"/>
      <c r="AP120" s="35"/>
      <c r="AQ120" s="35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47"/>
      <c r="BI120" s="48"/>
      <c r="BL120" s="181" t="s">
        <v>86</v>
      </c>
      <c r="BM120" s="181" t="s">
        <v>49</v>
      </c>
      <c r="BN120" s="181" t="s">
        <v>88</v>
      </c>
      <c r="BO120" s="12" t="s">
        <v>97</v>
      </c>
      <c r="BP120" s="181" t="s">
        <v>129</v>
      </c>
      <c r="BQ120" s="181" t="s">
        <v>132</v>
      </c>
      <c r="BR120" s="183">
        <f t="shared" si="112"/>
        <v>0</v>
      </c>
      <c r="BS120" s="183">
        <f t="shared" si="113"/>
        <v>0</v>
      </c>
      <c r="BT120" s="183">
        <f t="shared" si="114"/>
        <v>0</v>
      </c>
      <c r="BU120" s="183">
        <f t="shared" si="115"/>
        <v>0</v>
      </c>
      <c r="BV120" s="183">
        <f t="shared" si="116"/>
        <v>0</v>
      </c>
      <c r="BW120" s="183">
        <f t="shared" si="117"/>
        <v>0</v>
      </c>
      <c r="BX120" s="183">
        <f t="shared" si="118"/>
        <v>0</v>
      </c>
      <c r="BY120" s="183">
        <f t="shared" si="119"/>
        <v>0</v>
      </c>
      <c r="BZ120" s="183">
        <f t="shared" si="120"/>
        <v>0</v>
      </c>
      <c r="CA120" s="183">
        <f t="shared" si="121"/>
        <v>0</v>
      </c>
      <c r="CB120" s="183">
        <f t="shared" si="122"/>
        <v>0</v>
      </c>
      <c r="CC120" s="183">
        <f t="shared" si="123"/>
        <v>0</v>
      </c>
      <c r="CD120" s="183">
        <f t="shared" si="124"/>
        <v>0</v>
      </c>
      <c r="CE120" s="183">
        <f t="shared" si="125"/>
        <v>0</v>
      </c>
      <c r="CF120" s="183">
        <f t="shared" si="126"/>
        <v>0</v>
      </c>
      <c r="CG120" s="183">
        <f t="shared" si="127"/>
        <v>0</v>
      </c>
    </row>
    <row r="121" spans="1:85">
      <c r="A121" s="235"/>
      <c r="B121" s="223"/>
      <c r="C121" s="225"/>
      <c r="D121" s="12" t="s">
        <v>98</v>
      </c>
      <c r="E121" s="35"/>
      <c r="F121" s="35"/>
      <c r="G121" s="35"/>
      <c r="H121" s="35"/>
      <c r="I121" s="35"/>
      <c r="J121" s="35"/>
      <c r="K121" s="35"/>
      <c r="L121" s="35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104"/>
      <c r="AE121" s="105"/>
      <c r="AJ121" s="35"/>
      <c r="AK121" s="35"/>
      <c r="AL121" s="35"/>
      <c r="AM121" s="35"/>
      <c r="AN121" s="35"/>
      <c r="AO121" s="35"/>
      <c r="AP121" s="35"/>
      <c r="AQ121" s="35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47"/>
      <c r="BI121" s="48"/>
      <c r="BL121" s="181" t="s">
        <v>86</v>
      </c>
      <c r="BM121" s="181" t="s">
        <v>49</v>
      </c>
      <c r="BN121" s="181" t="s">
        <v>88</v>
      </c>
      <c r="BO121" s="12" t="s">
        <v>98</v>
      </c>
      <c r="BP121" s="181" t="s">
        <v>129</v>
      </c>
      <c r="BQ121" s="181" t="s">
        <v>132</v>
      </c>
      <c r="BR121" s="183">
        <f t="shared" si="112"/>
        <v>0</v>
      </c>
      <c r="BS121" s="183">
        <f t="shared" si="113"/>
        <v>0</v>
      </c>
      <c r="BT121" s="183">
        <f t="shared" si="114"/>
        <v>0</v>
      </c>
      <c r="BU121" s="183">
        <f t="shared" si="115"/>
        <v>0</v>
      </c>
      <c r="BV121" s="183">
        <f t="shared" si="116"/>
        <v>0</v>
      </c>
      <c r="BW121" s="183">
        <f t="shared" si="117"/>
        <v>0</v>
      </c>
      <c r="BX121" s="183">
        <f t="shared" si="118"/>
        <v>0</v>
      </c>
      <c r="BY121" s="183">
        <f t="shared" si="119"/>
        <v>0</v>
      </c>
      <c r="BZ121" s="183">
        <f t="shared" si="120"/>
        <v>0</v>
      </c>
      <c r="CA121" s="183">
        <f t="shared" si="121"/>
        <v>0</v>
      </c>
      <c r="CB121" s="183">
        <f t="shared" si="122"/>
        <v>0</v>
      </c>
      <c r="CC121" s="183">
        <f t="shared" si="123"/>
        <v>0</v>
      </c>
      <c r="CD121" s="183">
        <f t="shared" si="124"/>
        <v>0</v>
      </c>
      <c r="CE121" s="183">
        <f t="shared" si="125"/>
        <v>0</v>
      </c>
      <c r="CF121" s="183">
        <f t="shared" si="126"/>
        <v>0</v>
      </c>
      <c r="CG121" s="183">
        <f t="shared" si="127"/>
        <v>0</v>
      </c>
    </row>
    <row r="122" spans="1:85">
      <c r="A122" s="235"/>
      <c r="B122" s="223"/>
      <c r="C122" s="225"/>
      <c r="D122" s="13" t="s">
        <v>90</v>
      </c>
      <c r="E122" s="36"/>
      <c r="F122" s="36"/>
      <c r="G122" s="36"/>
      <c r="H122" s="36"/>
      <c r="I122" s="36"/>
      <c r="J122" s="36"/>
      <c r="K122" s="36"/>
      <c r="L122" s="36"/>
      <c r="M122" s="36" t="str">
        <f t="shared" ref="M122:W122" si="128">+IFERROR(M113/M112,"")</f>
        <v/>
      </c>
      <c r="N122" s="36" t="str">
        <f t="shared" si="128"/>
        <v/>
      </c>
      <c r="O122" s="36" t="str">
        <f t="shared" si="128"/>
        <v/>
      </c>
      <c r="P122" s="36">
        <f t="shared" si="128"/>
        <v>1</v>
      </c>
      <c r="Q122" s="36">
        <f t="shared" si="128"/>
        <v>1</v>
      </c>
      <c r="R122" s="36">
        <f t="shared" si="128"/>
        <v>1</v>
      </c>
      <c r="S122" s="36">
        <f t="shared" si="128"/>
        <v>1</v>
      </c>
      <c r="T122" s="36">
        <f t="shared" si="128"/>
        <v>1</v>
      </c>
      <c r="U122" s="36">
        <f t="shared" si="128"/>
        <v>1.4</v>
      </c>
      <c r="V122" s="36">
        <f t="shared" si="128"/>
        <v>2.25</v>
      </c>
      <c r="W122" s="36">
        <f t="shared" si="128"/>
        <v>2.3333333333333335</v>
      </c>
      <c r="X122" s="36">
        <f>+IFERROR(X113/X112,"")</f>
        <v>2.3333333333333335</v>
      </c>
      <c r="Y122" s="36">
        <f t="shared" ref="Y122:AE122" si="129">+IFERROR(Y113/Y112,"")</f>
        <v>4.5999999999999996</v>
      </c>
      <c r="Z122" s="36">
        <f t="shared" si="129"/>
        <v>5.583333333333333</v>
      </c>
      <c r="AA122" s="36">
        <f t="shared" si="129"/>
        <v>5.583333333333333</v>
      </c>
      <c r="AB122" s="36">
        <f t="shared" si="129"/>
        <v>5.583333333333333</v>
      </c>
      <c r="AC122" s="36">
        <f t="shared" ref="AC122" si="130">+IFERROR(AC113/AC112,"")</f>
        <v>5.583333333333333</v>
      </c>
      <c r="AD122" s="49">
        <f t="shared" si="129"/>
        <v>1</v>
      </c>
      <c r="AE122" s="50">
        <f t="shared" si="129"/>
        <v>5.583333333333333</v>
      </c>
      <c r="AJ122" s="36"/>
      <c r="AK122" s="36"/>
      <c r="AL122" s="36"/>
      <c r="AM122" s="36"/>
      <c r="AN122" s="36"/>
      <c r="AO122" s="36"/>
      <c r="AP122" s="36"/>
      <c r="AQ122" s="36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49"/>
      <c r="BI122" s="50"/>
      <c r="BL122" s="181" t="s">
        <v>86</v>
      </c>
      <c r="BM122" s="181" t="s">
        <v>49</v>
      </c>
      <c r="BN122" s="181" t="s">
        <v>90</v>
      </c>
      <c r="BO122" s="181" t="s">
        <v>121</v>
      </c>
      <c r="BP122" s="181" t="s">
        <v>129</v>
      </c>
      <c r="BQ122" s="181" t="s">
        <v>132</v>
      </c>
      <c r="BR122" s="183" t="str">
        <f t="shared" si="112"/>
        <v/>
      </c>
      <c r="BS122" s="183" t="str">
        <f t="shared" si="113"/>
        <v/>
      </c>
      <c r="BT122" s="183" t="str">
        <f t="shared" si="114"/>
        <v/>
      </c>
      <c r="BU122" s="183">
        <f t="shared" si="115"/>
        <v>1</v>
      </c>
      <c r="BV122" s="183">
        <f t="shared" si="116"/>
        <v>1</v>
      </c>
      <c r="BW122" s="183">
        <f t="shared" si="117"/>
        <v>1</v>
      </c>
      <c r="BX122" s="183">
        <f t="shared" si="118"/>
        <v>1</v>
      </c>
      <c r="BY122" s="183">
        <f t="shared" si="119"/>
        <v>1</v>
      </c>
      <c r="BZ122" s="183">
        <f t="shared" si="120"/>
        <v>1.4</v>
      </c>
      <c r="CA122" s="183">
        <f t="shared" si="121"/>
        <v>2.25</v>
      </c>
      <c r="CB122" s="183">
        <f t="shared" si="122"/>
        <v>2.3333333333333335</v>
      </c>
      <c r="CC122" s="183">
        <f t="shared" si="123"/>
        <v>2.3333333333333335</v>
      </c>
      <c r="CD122" s="183">
        <f t="shared" si="124"/>
        <v>4.5999999999999996</v>
      </c>
      <c r="CE122" s="183">
        <f t="shared" si="125"/>
        <v>5.583333333333333</v>
      </c>
      <c r="CF122" s="183">
        <f t="shared" si="126"/>
        <v>5.583333333333333</v>
      </c>
      <c r="CG122" s="183">
        <f t="shared" si="127"/>
        <v>5.583333333333333</v>
      </c>
    </row>
    <row r="123" spans="1:85">
      <c r="A123" s="235"/>
      <c r="B123" s="223"/>
      <c r="C123" s="225" t="s">
        <v>99</v>
      </c>
      <c r="D123" s="10" t="s">
        <v>40</v>
      </c>
      <c r="E123" s="19"/>
      <c r="F123" s="19"/>
      <c r="G123" s="19"/>
      <c r="H123" s="19"/>
      <c r="I123" s="19"/>
      <c r="J123" s="19"/>
      <c r="K123" s="19"/>
      <c r="L123" s="19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100"/>
      <c r="AE123" s="101"/>
      <c r="AG123" s="124">
        <f>+SUMIF($M$1:$AB$1,"REAL",M123:AB123)</f>
        <v>0</v>
      </c>
      <c r="AJ123" s="36"/>
      <c r="AK123" s="36"/>
      <c r="AL123" s="36"/>
      <c r="AM123" s="36"/>
      <c r="AN123" s="36"/>
      <c r="AO123" s="36"/>
      <c r="AP123" s="36"/>
      <c r="AQ123" s="36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49"/>
      <c r="BI123" s="50"/>
      <c r="BL123" s="181" t="s">
        <v>86</v>
      </c>
      <c r="BM123" s="181" t="s">
        <v>99</v>
      </c>
      <c r="BN123" s="181" t="s">
        <v>40</v>
      </c>
      <c r="BO123" s="181" t="s">
        <v>126</v>
      </c>
      <c r="BP123" s="181" t="s">
        <v>129</v>
      </c>
      <c r="BQ123" s="181" t="s">
        <v>132</v>
      </c>
      <c r="BR123" s="183">
        <f t="shared" si="112"/>
        <v>0</v>
      </c>
      <c r="BS123" s="183">
        <f t="shared" si="113"/>
        <v>0</v>
      </c>
      <c r="BT123" s="183">
        <f t="shared" si="114"/>
        <v>0</v>
      </c>
      <c r="BU123" s="183">
        <f t="shared" si="115"/>
        <v>0</v>
      </c>
      <c r="BV123" s="183">
        <f t="shared" si="116"/>
        <v>0</v>
      </c>
      <c r="BW123" s="183">
        <f t="shared" si="117"/>
        <v>0</v>
      </c>
      <c r="BX123" s="183">
        <f t="shared" si="118"/>
        <v>0</v>
      </c>
      <c r="BY123" s="183">
        <f t="shared" si="119"/>
        <v>0</v>
      </c>
      <c r="BZ123" s="183">
        <f t="shared" si="120"/>
        <v>0</v>
      </c>
      <c r="CA123" s="183">
        <f t="shared" si="121"/>
        <v>0</v>
      </c>
      <c r="CB123" s="183">
        <f t="shared" si="122"/>
        <v>0</v>
      </c>
      <c r="CC123" s="183">
        <f t="shared" si="123"/>
        <v>0</v>
      </c>
      <c r="CD123" s="183">
        <f t="shared" si="124"/>
        <v>0</v>
      </c>
      <c r="CE123" s="183">
        <f t="shared" si="125"/>
        <v>0</v>
      </c>
      <c r="CF123" s="183">
        <f t="shared" si="126"/>
        <v>0</v>
      </c>
      <c r="CG123" s="183">
        <f t="shared" si="127"/>
        <v>0</v>
      </c>
    </row>
    <row r="124" spans="1:85">
      <c r="A124" s="235"/>
      <c r="B124" s="223"/>
      <c r="C124" s="225"/>
      <c r="D124" s="11" t="s">
        <v>88</v>
      </c>
      <c r="E124" s="34"/>
      <c r="F124" s="34"/>
      <c r="G124" s="34"/>
      <c r="H124" s="34"/>
      <c r="I124" s="34"/>
      <c r="J124" s="34"/>
      <c r="K124" s="34"/>
      <c r="L124" s="34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102"/>
      <c r="AE124" s="103"/>
      <c r="AG124" s="124">
        <f>+SUMIF($M$1:$AB$1,"REAL",M124:AB124)</f>
        <v>0</v>
      </c>
      <c r="AJ124" s="36"/>
      <c r="AK124" s="36"/>
      <c r="AL124" s="36"/>
      <c r="AM124" s="36"/>
      <c r="AN124" s="36"/>
      <c r="AO124" s="36"/>
      <c r="AP124" s="36"/>
      <c r="AQ124" s="36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49"/>
      <c r="BI124" s="50"/>
      <c r="BL124" s="181" t="s">
        <v>86</v>
      </c>
      <c r="BM124" s="181" t="s">
        <v>99</v>
      </c>
      <c r="BN124" s="181" t="s">
        <v>88</v>
      </c>
      <c r="BO124" s="181" t="s">
        <v>126</v>
      </c>
      <c r="BP124" s="181" t="s">
        <v>129</v>
      </c>
      <c r="BQ124" s="181" t="s">
        <v>132</v>
      </c>
      <c r="BR124" s="183">
        <f t="shared" si="112"/>
        <v>0</v>
      </c>
      <c r="BS124" s="183">
        <f t="shared" si="113"/>
        <v>0</v>
      </c>
      <c r="BT124" s="183">
        <f t="shared" si="114"/>
        <v>0</v>
      </c>
      <c r="BU124" s="183">
        <f t="shared" si="115"/>
        <v>0</v>
      </c>
      <c r="BV124" s="183">
        <f t="shared" si="116"/>
        <v>0</v>
      </c>
      <c r="BW124" s="183">
        <f t="shared" si="117"/>
        <v>0</v>
      </c>
      <c r="BX124" s="183">
        <f t="shared" si="118"/>
        <v>0</v>
      </c>
      <c r="BY124" s="183">
        <f t="shared" si="119"/>
        <v>0</v>
      </c>
      <c r="BZ124" s="183">
        <f t="shared" si="120"/>
        <v>0</v>
      </c>
      <c r="CA124" s="183">
        <f t="shared" si="121"/>
        <v>0</v>
      </c>
      <c r="CB124" s="183">
        <f t="shared" si="122"/>
        <v>0</v>
      </c>
      <c r="CC124" s="183">
        <f t="shared" si="123"/>
        <v>0</v>
      </c>
      <c r="CD124" s="183">
        <f t="shared" si="124"/>
        <v>0</v>
      </c>
      <c r="CE124" s="183">
        <f t="shared" si="125"/>
        <v>0</v>
      </c>
      <c r="CF124" s="183">
        <f t="shared" si="126"/>
        <v>0</v>
      </c>
      <c r="CG124" s="183">
        <f t="shared" si="127"/>
        <v>0</v>
      </c>
    </row>
    <row r="125" spans="1:85">
      <c r="A125" s="235"/>
      <c r="B125" s="223"/>
      <c r="C125" s="225"/>
      <c r="D125" s="12" t="s">
        <v>100</v>
      </c>
      <c r="E125" s="35"/>
      <c r="F125" s="35"/>
      <c r="G125" s="35"/>
      <c r="H125" s="35"/>
      <c r="I125" s="35"/>
      <c r="J125" s="35"/>
      <c r="K125" s="35"/>
      <c r="L125" s="35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104"/>
      <c r="AE125" s="105"/>
      <c r="AJ125" s="36"/>
      <c r="AK125" s="36"/>
      <c r="AL125" s="36"/>
      <c r="AM125" s="36"/>
      <c r="AN125" s="36"/>
      <c r="AO125" s="36"/>
      <c r="AP125" s="36"/>
      <c r="AQ125" s="36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49"/>
      <c r="BI125" s="50"/>
      <c r="BL125" s="181" t="s">
        <v>86</v>
      </c>
      <c r="BM125" s="181" t="s">
        <v>99</v>
      </c>
      <c r="BN125" s="181" t="s">
        <v>88</v>
      </c>
      <c r="BO125" s="12" t="s">
        <v>100</v>
      </c>
      <c r="BP125" s="181" t="s">
        <v>129</v>
      </c>
      <c r="BQ125" s="181" t="s">
        <v>132</v>
      </c>
      <c r="BR125" s="183">
        <f t="shared" si="112"/>
        <v>0</v>
      </c>
      <c r="BS125" s="183">
        <f t="shared" si="113"/>
        <v>0</v>
      </c>
      <c r="BT125" s="183">
        <f t="shared" si="114"/>
        <v>0</v>
      </c>
      <c r="BU125" s="183">
        <f t="shared" si="115"/>
        <v>0</v>
      </c>
      <c r="BV125" s="183">
        <f t="shared" si="116"/>
        <v>0</v>
      </c>
      <c r="BW125" s="183">
        <f t="shared" si="117"/>
        <v>0</v>
      </c>
      <c r="BX125" s="183">
        <f t="shared" si="118"/>
        <v>0</v>
      </c>
      <c r="BY125" s="183">
        <f t="shared" si="119"/>
        <v>0</v>
      </c>
      <c r="BZ125" s="183">
        <f t="shared" si="120"/>
        <v>0</v>
      </c>
      <c r="CA125" s="183">
        <f t="shared" si="121"/>
        <v>0</v>
      </c>
      <c r="CB125" s="183">
        <f t="shared" si="122"/>
        <v>0</v>
      </c>
      <c r="CC125" s="183">
        <f t="shared" si="123"/>
        <v>0</v>
      </c>
      <c r="CD125" s="183">
        <f t="shared" si="124"/>
        <v>0</v>
      </c>
      <c r="CE125" s="183">
        <f t="shared" si="125"/>
        <v>0</v>
      </c>
      <c r="CF125" s="183">
        <f t="shared" si="126"/>
        <v>0</v>
      </c>
      <c r="CG125" s="183">
        <f t="shared" si="127"/>
        <v>0</v>
      </c>
    </row>
    <row r="126" spans="1:85">
      <c r="A126" s="235"/>
      <c r="B126" s="223"/>
      <c r="C126" s="225"/>
      <c r="D126" s="12" t="s">
        <v>101</v>
      </c>
      <c r="E126" s="35"/>
      <c r="F126" s="35"/>
      <c r="G126" s="35"/>
      <c r="H126" s="35"/>
      <c r="I126" s="35"/>
      <c r="J126" s="35"/>
      <c r="K126" s="35"/>
      <c r="L126" s="35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104"/>
      <c r="AE126" s="105"/>
      <c r="AJ126" s="36"/>
      <c r="AK126" s="36"/>
      <c r="AL126" s="36"/>
      <c r="AM126" s="36"/>
      <c r="AN126" s="36"/>
      <c r="AO126" s="36"/>
      <c r="AP126" s="36"/>
      <c r="AQ126" s="36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49"/>
      <c r="BI126" s="50"/>
      <c r="BL126" s="181" t="s">
        <v>86</v>
      </c>
      <c r="BM126" s="181" t="s">
        <v>99</v>
      </c>
      <c r="BN126" s="181" t="s">
        <v>88</v>
      </c>
      <c r="BO126" s="12" t="s">
        <v>101</v>
      </c>
      <c r="BP126" s="181" t="s">
        <v>129</v>
      </c>
      <c r="BQ126" s="181" t="s">
        <v>132</v>
      </c>
      <c r="BR126" s="183">
        <f t="shared" si="112"/>
        <v>0</v>
      </c>
      <c r="BS126" s="183">
        <f t="shared" si="113"/>
        <v>0</v>
      </c>
      <c r="BT126" s="183">
        <f t="shared" si="114"/>
        <v>0</v>
      </c>
      <c r="BU126" s="183">
        <f t="shared" si="115"/>
        <v>0</v>
      </c>
      <c r="BV126" s="183">
        <f t="shared" si="116"/>
        <v>0</v>
      </c>
      <c r="BW126" s="183">
        <f t="shared" si="117"/>
        <v>0</v>
      </c>
      <c r="BX126" s="183">
        <f t="shared" si="118"/>
        <v>0</v>
      </c>
      <c r="BY126" s="183">
        <f t="shared" si="119"/>
        <v>0</v>
      </c>
      <c r="BZ126" s="183">
        <f t="shared" si="120"/>
        <v>0</v>
      </c>
      <c r="CA126" s="183">
        <f t="shared" si="121"/>
        <v>0</v>
      </c>
      <c r="CB126" s="183">
        <f t="shared" si="122"/>
        <v>0</v>
      </c>
      <c r="CC126" s="183">
        <f t="shared" si="123"/>
        <v>0</v>
      </c>
      <c r="CD126" s="183">
        <f t="shared" si="124"/>
        <v>0</v>
      </c>
      <c r="CE126" s="183">
        <f t="shared" si="125"/>
        <v>0</v>
      </c>
      <c r="CF126" s="183">
        <f t="shared" si="126"/>
        <v>0</v>
      </c>
      <c r="CG126" s="183">
        <f t="shared" si="127"/>
        <v>0</v>
      </c>
    </row>
    <row r="127" spans="1:85">
      <c r="A127" s="235"/>
      <c r="B127" s="223"/>
      <c r="C127" s="225"/>
      <c r="D127" s="12" t="s">
        <v>102</v>
      </c>
      <c r="E127" s="35"/>
      <c r="F127" s="35"/>
      <c r="G127" s="35"/>
      <c r="H127" s="35"/>
      <c r="I127" s="35"/>
      <c r="J127" s="35"/>
      <c r="K127" s="35"/>
      <c r="L127" s="35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104"/>
      <c r="AE127" s="105"/>
      <c r="AG127" s="129"/>
      <c r="AJ127" s="36"/>
      <c r="AK127" s="36"/>
      <c r="AL127" s="36"/>
      <c r="AM127" s="36"/>
      <c r="AN127" s="36"/>
      <c r="AO127" s="36"/>
      <c r="AP127" s="36"/>
      <c r="AQ127" s="36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49"/>
      <c r="BI127" s="50"/>
      <c r="BL127" s="181" t="s">
        <v>86</v>
      </c>
      <c r="BM127" s="181" t="s">
        <v>99</v>
      </c>
      <c r="BN127" s="181" t="s">
        <v>88</v>
      </c>
      <c r="BO127" s="125" t="s">
        <v>102</v>
      </c>
      <c r="BP127" s="181" t="s">
        <v>129</v>
      </c>
      <c r="BQ127" s="181" t="s">
        <v>132</v>
      </c>
      <c r="BR127" s="183">
        <f t="shared" si="112"/>
        <v>0</v>
      </c>
      <c r="BS127" s="183">
        <f t="shared" si="113"/>
        <v>0</v>
      </c>
      <c r="BT127" s="183">
        <f t="shared" si="114"/>
        <v>0</v>
      </c>
      <c r="BU127" s="183">
        <f t="shared" si="115"/>
        <v>0</v>
      </c>
      <c r="BV127" s="183">
        <f t="shared" si="116"/>
        <v>0</v>
      </c>
      <c r="BW127" s="183">
        <f t="shared" si="117"/>
        <v>0</v>
      </c>
      <c r="BX127" s="183">
        <f t="shared" si="118"/>
        <v>0</v>
      </c>
      <c r="BY127" s="183">
        <f t="shared" si="119"/>
        <v>0</v>
      </c>
      <c r="BZ127" s="183">
        <f t="shared" si="120"/>
        <v>0</v>
      </c>
      <c r="CA127" s="183">
        <f t="shared" si="121"/>
        <v>0</v>
      </c>
      <c r="CB127" s="183">
        <f t="shared" si="122"/>
        <v>0</v>
      </c>
      <c r="CC127" s="183">
        <f t="shared" si="123"/>
        <v>0</v>
      </c>
      <c r="CD127" s="183">
        <f t="shared" si="124"/>
        <v>0</v>
      </c>
      <c r="CE127" s="183">
        <f t="shared" si="125"/>
        <v>0</v>
      </c>
      <c r="CF127" s="183">
        <f t="shared" si="126"/>
        <v>0</v>
      </c>
      <c r="CG127" s="183">
        <f t="shared" si="127"/>
        <v>0</v>
      </c>
    </row>
    <row r="128" spans="1:85">
      <c r="A128" s="235"/>
      <c r="B128" s="223"/>
      <c r="C128" s="225"/>
      <c r="D128" s="13" t="s">
        <v>90</v>
      </c>
      <c r="E128" s="36"/>
      <c r="F128" s="36"/>
      <c r="G128" s="36"/>
      <c r="H128" s="36"/>
      <c r="I128" s="36"/>
      <c r="J128" s="36"/>
      <c r="K128" s="36"/>
      <c r="L128" s="36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J128" s="36"/>
      <c r="AK128" s="36"/>
      <c r="AL128" s="36"/>
      <c r="AM128" s="36"/>
      <c r="AN128" s="36"/>
      <c r="AO128" s="36"/>
      <c r="AP128" s="36"/>
      <c r="AQ128" s="36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49"/>
      <c r="BI128" s="50"/>
      <c r="BL128" s="181" t="s">
        <v>86</v>
      </c>
      <c r="BM128" s="181" t="s">
        <v>99</v>
      </c>
      <c r="BN128" s="181" t="s">
        <v>90</v>
      </c>
      <c r="BO128" s="181" t="s">
        <v>121</v>
      </c>
      <c r="BP128" s="181" t="s">
        <v>129</v>
      </c>
      <c r="BQ128" s="181" t="s">
        <v>132</v>
      </c>
      <c r="BR128" s="183">
        <f t="shared" si="112"/>
        <v>0</v>
      </c>
      <c r="BS128" s="183">
        <f t="shared" si="113"/>
        <v>0</v>
      </c>
      <c r="BT128" s="183">
        <f t="shared" si="114"/>
        <v>0</v>
      </c>
      <c r="BU128" s="183">
        <f t="shared" si="115"/>
        <v>0</v>
      </c>
      <c r="BV128" s="183">
        <f t="shared" si="116"/>
        <v>0</v>
      </c>
      <c r="BW128" s="183">
        <f t="shared" si="117"/>
        <v>0</v>
      </c>
      <c r="BX128" s="183">
        <f t="shared" si="118"/>
        <v>0</v>
      </c>
      <c r="BY128" s="183">
        <f t="shared" si="119"/>
        <v>0</v>
      </c>
      <c r="BZ128" s="183">
        <f t="shared" si="120"/>
        <v>0</v>
      </c>
      <c r="CA128" s="183">
        <f t="shared" si="121"/>
        <v>0</v>
      </c>
      <c r="CB128" s="183">
        <f t="shared" si="122"/>
        <v>0</v>
      </c>
      <c r="CC128" s="183">
        <f t="shared" si="123"/>
        <v>0</v>
      </c>
      <c r="CD128" s="183">
        <f t="shared" si="124"/>
        <v>0</v>
      </c>
      <c r="CE128" s="183">
        <f t="shared" si="125"/>
        <v>0</v>
      </c>
      <c r="CF128" s="183">
        <f t="shared" si="126"/>
        <v>0</v>
      </c>
      <c r="CG128" s="183">
        <f t="shared" si="127"/>
        <v>0</v>
      </c>
    </row>
    <row r="129" spans="1:85" ht="15" customHeight="1">
      <c r="A129" s="235"/>
      <c r="B129" s="223"/>
      <c r="C129" s="225" t="s">
        <v>54</v>
      </c>
      <c r="D129" s="10" t="s">
        <v>40</v>
      </c>
      <c r="E129" s="19"/>
      <c r="F129" s="19"/>
      <c r="G129" s="19"/>
      <c r="H129" s="19"/>
      <c r="I129" s="19"/>
      <c r="J129" s="19"/>
      <c r="K129" s="19"/>
      <c r="L129" s="19"/>
      <c r="M129" s="97">
        <f>+L129+AN!M129</f>
        <v>0</v>
      </c>
      <c r="N129" s="97">
        <f>+M129+AN!N129</f>
        <v>0</v>
      </c>
      <c r="O129" s="97">
        <f>+N129+AN!O129</f>
        <v>0</v>
      </c>
      <c r="P129" s="97">
        <f>+O129+AN!P129</f>
        <v>0</v>
      </c>
      <c r="Q129" s="97">
        <f>+P129+AN!Q129</f>
        <v>0</v>
      </c>
      <c r="R129" s="97">
        <f>+Q129+AN!R129</f>
        <v>0</v>
      </c>
      <c r="S129" s="97">
        <f>+R129+AN!S129</f>
        <v>0</v>
      </c>
      <c r="T129" s="97">
        <f>+S129+AN!T129</f>
        <v>2</v>
      </c>
      <c r="U129" s="97">
        <f>+T129+AN!U129</f>
        <v>2</v>
      </c>
      <c r="V129" s="97">
        <f>+U129+AN!V129</f>
        <v>1</v>
      </c>
      <c r="W129" s="97">
        <f>+V129+AN!W129</f>
        <v>1</v>
      </c>
      <c r="X129" s="97">
        <f>+W129+AN!X129</f>
        <v>1</v>
      </c>
      <c r="Y129" s="97">
        <f>+X129+AN!Y129</f>
        <v>3</v>
      </c>
      <c r="Z129" s="97">
        <f>+Y129+AN!Z129</f>
        <v>3</v>
      </c>
      <c r="AA129" s="97">
        <f>+Z129+AN!AA129</f>
        <v>4</v>
      </c>
      <c r="AB129" s="97">
        <f>+AA129+AN!AB129</f>
        <v>4</v>
      </c>
      <c r="AC129" s="97">
        <f>+AB129+AN!AC129</f>
        <v>4</v>
      </c>
      <c r="AD129" s="100">
        <f t="shared" ref="AD129:AD130" si="131">+P129</f>
        <v>0</v>
      </c>
      <c r="AE129" s="101">
        <f t="shared" ref="AE129:AE130" si="132">+AB129</f>
        <v>4</v>
      </c>
      <c r="AG129" s="124">
        <f>+SUMIF($M$1:$AB$1,"REAL",M129:AB129)</f>
        <v>21</v>
      </c>
      <c r="AJ129" s="19"/>
      <c r="AK129" s="19"/>
      <c r="AL129" s="19"/>
      <c r="AM129" s="19"/>
      <c r="AN129" s="19"/>
      <c r="AO129" s="19"/>
      <c r="AP129" s="19"/>
      <c r="AQ129" s="19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44"/>
      <c r="BI129" s="59"/>
      <c r="BL129" s="181" t="s">
        <v>86</v>
      </c>
      <c r="BM129" s="181" t="s">
        <v>54</v>
      </c>
      <c r="BN129" s="181" t="s">
        <v>40</v>
      </c>
      <c r="BO129" s="181" t="s">
        <v>126</v>
      </c>
      <c r="BP129" s="181" t="s">
        <v>129</v>
      </c>
      <c r="BQ129" s="181" t="s">
        <v>132</v>
      </c>
      <c r="BR129" s="183">
        <f t="shared" si="112"/>
        <v>0</v>
      </c>
      <c r="BS129" s="183">
        <f t="shared" si="113"/>
        <v>0</v>
      </c>
      <c r="BT129" s="183">
        <f t="shared" si="114"/>
        <v>0</v>
      </c>
      <c r="BU129" s="183">
        <f t="shared" si="115"/>
        <v>0</v>
      </c>
      <c r="BV129" s="183">
        <f t="shared" si="116"/>
        <v>0</v>
      </c>
      <c r="BW129" s="183">
        <f t="shared" si="117"/>
        <v>0</v>
      </c>
      <c r="BX129" s="183">
        <f t="shared" si="118"/>
        <v>0</v>
      </c>
      <c r="BY129" s="183">
        <f t="shared" si="119"/>
        <v>2</v>
      </c>
      <c r="BZ129" s="183">
        <f t="shared" si="120"/>
        <v>2</v>
      </c>
      <c r="CA129" s="183">
        <f t="shared" si="121"/>
        <v>1</v>
      </c>
      <c r="CB129" s="183">
        <f t="shared" si="122"/>
        <v>1</v>
      </c>
      <c r="CC129" s="183">
        <f t="shared" si="123"/>
        <v>1</v>
      </c>
      <c r="CD129" s="183">
        <f t="shared" si="124"/>
        <v>3</v>
      </c>
      <c r="CE129" s="183">
        <f t="shared" si="125"/>
        <v>3</v>
      </c>
      <c r="CF129" s="183">
        <f t="shared" si="126"/>
        <v>4</v>
      </c>
      <c r="CG129" s="183">
        <f t="shared" si="127"/>
        <v>4</v>
      </c>
    </row>
    <row r="130" spans="1:85">
      <c r="A130" s="235"/>
      <c r="B130" s="223"/>
      <c r="C130" s="225"/>
      <c r="D130" s="11" t="s">
        <v>88</v>
      </c>
      <c r="E130" s="34"/>
      <c r="F130" s="34"/>
      <c r="G130" s="34"/>
      <c r="H130" s="34"/>
      <c r="I130" s="34"/>
      <c r="J130" s="34"/>
      <c r="K130" s="34"/>
      <c r="L130" s="34"/>
      <c r="M130" s="98">
        <f>+L130+AN!M130</f>
        <v>0</v>
      </c>
      <c r="N130" s="98">
        <f>+M130+AN!N130</f>
        <v>0</v>
      </c>
      <c r="O130" s="98">
        <f>+N130+AN!O130</f>
        <v>0</v>
      </c>
      <c r="P130" s="98">
        <f>+O130+AN!P130</f>
        <v>0</v>
      </c>
      <c r="Q130" s="98">
        <f>+P130+AN!Q130</f>
        <v>0</v>
      </c>
      <c r="R130" s="98">
        <f>+Q130+AN!R130</f>
        <v>0</v>
      </c>
      <c r="S130" s="98">
        <f>+R130+AN!S130</f>
        <v>0</v>
      </c>
      <c r="T130" s="98">
        <f>+S130+AN!T130</f>
        <v>2</v>
      </c>
      <c r="U130" s="98">
        <f>+T130+AN!U130</f>
        <v>2</v>
      </c>
      <c r="V130" s="98">
        <f>+U130+AN!V130</f>
        <v>1</v>
      </c>
      <c r="W130" s="98">
        <f>+V130+AN!W130</f>
        <v>1</v>
      </c>
      <c r="X130" s="98">
        <f>+W130+AN!X130</f>
        <v>1</v>
      </c>
      <c r="Y130" s="98">
        <f>+X130+AN!Y130</f>
        <v>7</v>
      </c>
      <c r="Z130" s="98">
        <f>+Y130+AN!Z130</f>
        <v>7</v>
      </c>
      <c r="AA130" s="98">
        <f>+Z130+AN!AA130</f>
        <v>7</v>
      </c>
      <c r="AB130" s="98">
        <f>+AA130+AN!AB130</f>
        <v>7</v>
      </c>
      <c r="AC130" s="98">
        <f>+AB130+AN!AC130</f>
        <v>7</v>
      </c>
      <c r="AD130" s="102">
        <f t="shared" si="131"/>
        <v>0</v>
      </c>
      <c r="AE130" s="103">
        <f t="shared" si="132"/>
        <v>7</v>
      </c>
      <c r="AG130" s="124">
        <f>+SUMIF($M$1:$AB$1,"REAL",M130:AB130)</f>
        <v>35</v>
      </c>
      <c r="AJ130" s="34"/>
      <c r="AK130" s="34"/>
      <c r="AL130" s="34"/>
      <c r="AM130" s="34"/>
      <c r="AN130" s="34"/>
      <c r="AO130" s="34"/>
      <c r="AP130" s="34"/>
      <c r="AQ130" s="34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45"/>
      <c r="BI130" s="46"/>
      <c r="BL130" s="181" t="s">
        <v>86</v>
      </c>
      <c r="BM130" s="181" t="s">
        <v>54</v>
      </c>
      <c r="BN130" s="181" t="s">
        <v>88</v>
      </c>
      <c r="BO130" s="181" t="s">
        <v>126</v>
      </c>
      <c r="BP130" s="181" t="s">
        <v>129</v>
      </c>
      <c r="BQ130" s="181" t="s">
        <v>132</v>
      </c>
      <c r="BR130" s="183">
        <f t="shared" si="112"/>
        <v>0</v>
      </c>
      <c r="BS130" s="183">
        <f t="shared" si="113"/>
        <v>0</v>
      </c>
      <c r="BT130" s="183">
        <f t="shared" si="114"/>
        <v>0</v>
      </c>
      <c r="BU130" s="183">
        <f t="shared" si="115"/>
        <v>0</v>
      </c>
      <c r="BV130" s="183">
        <f t="shared" si="116"/>
        <v>0</v>
      </c>
      <c r="BW130" s="183">
        <f t="shared" si="117"/>
        <v>0</v>
      </c>
      <c r="BX130" s="183">
        <f t="shared" si="118"/>
        <v>0</v>
      </c>
      <c r="BY130" s="183">
        <f t="shared" si="119"/>
        <v>2</v>
      </c>
      <c r="BZ130" s="183">
        <f t="shared" si="120"/>
        <v>2</v>
      </c>
      <c r="CA130" s="183">
        <f t="shared" si="121"/>
        <v>1</v>
      </c>
      <c r="CB130" s="183">
        <f t="shared" si="122"/>
        <v>1</v>
      </c>
      <c r="CC130" s="183">
        <f t="shared" si="123"/>
        <v>1</v>
      </c>
      <c r="CD130" s="183">
        <f t="shared" si="124"/>
        <v>7</v>
      </c>
      <c r="CE130" s="183">
        <f t="shared" si="125"/>
        <v>7</v>
      </c>
      <c r="CF130" s="183">
        <f t="shared" si="126"/>
        <v>7</v>
      </c>
      <c r="CG130" s="183">
        <f t="shared" si="127"/>
        <v>7</v>
      </c>
    </row>
    <row r="131" spans="1:85">
      <c r="A131" s="235"/>
      <c r="B131" s="224"/>
      <c r="C131" s="225"/>
      <c r="D131" s="13" t="s">
        <v>90</v>
      </c>
      <c r="E131" s="36"/>
      <c r="F131" s="36"/>
      <c r="G131" s="36"/>
      <c r="H131" s="36"/>
      <c r="I131" s="36"/>
      <c r="J131" s="36"/>
      <c r="K131" s="36"/>
      <c r="L131" s="36"/>
      <c r="M131" s="36" t="str">
        <f t="shared" ref="M131:AE131" si="133">+IFERROR(M130/M129,"")</f>
        <v/>
      </c>
      <c r="N131" s="36" t="str">
        <f t="shared" si="133"/>
        <v/>
      </c>
      <c r="O131" s="36" t="str">
        <f t="shared" si="133"/>
        <v/>
      </c>
      <c r="P131" s="36" t="str">
        <f t="shared" si="133"/>
        <v/>
      </c>
      <c r="Q131" s="36" t="str">
        <f t="shared" si="133"/>
        <v/>
      </c>
      <c r="R131" s="36" t="str">
        <f t="shared" si="133"/>
        <v/>
      </c>
      <c r="S131" s="36" t="str">
        <f t="shared" si="133"/>
        <v/>
      </c>
      <c r="T131" s="36">
        <f t="shared" si="133"/>
        <v>1</v>
      </c>
      <c r="U131" s="36">
        <f t="shared" si="133"/>
        <v>1</v>
      </c>
      <c r="V131" s="36">
        <f t="shared" si="133"/>
        <v>1</v>
      </c>
      <c r="W131" s="36">
        <f t="shared" si="133"/>
        <v>1</v>
      </c>
      <c r="X131" s="36">
        <f t="shared" si="133"/>
        <v>1</v>
      </c>
      <c r="Y131" s="36">
        <f t="shared" si="133"/>
        <v>2.3333333333333335</v>
      </c>
      <c r="Z131" s="36">
        <f t="shared" si="133"/>
        <v>2.3333333333333335</v>
      </c>
      <c r="AA131" s="36">
        <f t="shared" si="133"/>
        <v>1.75</v>
      </c>
      <c r="AB131" s="36">
        <f t="shared" si="133"/>
        <v>1.75</v>
      </c>
      <c r="AC131" s="36">
        <f t="shared" ref="AC131" si="134">+IFERROR(AC130/AC129,"")</f>
        <v>1.75</v>
      </c>
      <c r="AD131" s="49" t="str">
        <f t="shared" si="133"/>
        <v/>
      </c>
      <c r="AE131" s="50">
        <f t="shared" si="133"/>
        <v>1.75</v>
      </c>
      <c r="AJ131" s="36"/>
      <c r="AK131" s="36"/>
      <c r="AL131" s="36"/>
      <c r="AM131" s="36"/>
      <c r="AN131" s="36"/>
      <c r="AO131" s="36"/>
      <c r="AP131" s="36"/>
      <c r="AQ131" s="36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49"/>
      <c r="BI131" s="50"/>
      <c r="BL131" s="181" t="s">
        <v>86</v>
      </c>
      <c r="BM131" s="182" t="s">
        <v>50</v>
      </c>
      <c r="BN131" s="181" t="s">
        <v>90</v>
      </c>
      <c r="BO131" s="182" t="s">
        <v>121</v>
      </c>
      <c r="BP131" s="181" t="s">
        <v>129</v>
      </c>
      <c r="BQ131" s="181" t="s">
        <v>132</v>
      </c>
      <c r="BR131" s="183" t="str">
        <f t="shared" si="112"/>
        <v/>
      </c>
      <c r="BS131" s="183" t="str">
        <f t="shared" si="113"/>
        <v/>
      </c>
      <c r="BT131" s="183" t="str">
        <f t="shared" si="114"/>
        <v/>
      </c>
      <c r="BU131" s="183" t="str">
        <f t="shared" si="115"/>
        <v/>
      </c>
      <c r="BV131" s="183" t="str">
        <f t="shared" si="116"/>
        <v/>
      </c>
      <c r="BW131" s="183" t="str">
        <f t="shared" si="117"/>
        <v/>
      </c>
      <c r="BX131" s="183" t="str">
        <f t="shared" si="118"/>
        <v/>
      </c>
      <c r="BY131" s="183">
        <f t="shared" si="119"/>
        <v>1</v>
      </c>
      <c r="BZ131" s="183">
        <f t="shared" si="120"/>
        <v>1</v>
      </c>
      <c r="CA131" s="183">
        <f t="shared" si="121"/>
        <v>1</v>
      </c>
      <c r="CB131" s="183">
        <f t="shared" si="122"/>
        <v>1</v>
      </c>
      <c r="CC131" s="183">
        <f t="shared" si="123"/>
        <v>1</v>
      </c>
      <c r="CD131" s="183">
        <f t="shared" si="124"/>
        <v>2.3333333333333335</v>
      </c>
      <c r="CE131" s="183">
        <f t="shared" si="125"/>
        <v>2.3333333333333335</v>
      </c>
      <c r="CF131" s="183">
        <f t="shared" si="126"/>
        <v>1.75</v>
      </c>
      <c r="CG131" s="183">
        <f t="shared" si="127"/>
        <v>1.75</v>
      </c>
    </row>
    <row r="132" spans="1:85" ht="15" customHeight="1">
      <c r="A132" s="235"/>
      <c r="B132" s="226" t="s">
        <v>36</v>
      </c>
      <c r="C132" s="225" t="s">
        <v>50</v>
      </c>
      <c r="D132" s="10" t="s">
        <v>40</v>
      </c>
      <c r="E132" s="19"/>
      <c r="F132" s="19"/>
      <c r="G132" s="19"/>
      <c r="H132" s="19"/>
      <c r="I132" s="19"/>
      <c r="J132" s="19"/>
      <c r="K132" s="19"/>
      <c r="L132" s="19"/>
      <c r="M132" s="97">
        <f>+L132+AN!M132</f>
        <v>0</v>
      </c>
      <c r="N132" s="97">
        <f>+M132+AN!N132</f>
        <v>0</v>
      </c>
      <c r="O132" s="97">
        <f>+N132+AN!O132</f>
        <v>0</v>
      </c>
      <c r="P132" s="97">
        <f>+O132+AN!P132</f>
        <v>1</v>
      </c>
      <c r="Q132" s="97">
        <f>+P132+AN!Q132</f>
        <v>1</v>
      </c>
      <c r="R132" s="97">
        <f>+Q132+AN!R132</f>
        <v>2</v>
      </c>
      <c r="S132" s="97">
        <f>+R132+AN!S132</f>
        <v>3</v>
      </c>
      <c r="T132" s="97">
        <f>+S132+AN!T132</f>
        <v>5</v>
      </c>
      <c r="U132" s="97">
        <f>+T132+AN!U132</f>
        <v>5</v>
      </c>
      <c r="V132" s="97">
        <f>+U132+AN!V132</f>
        <v>5</v>
      </c>
      <c r="W132" s="97">
        <f>+V132+AN!W132</f>
        <v>5</v>
      </c>
      <c r="X132" s="97">
        <f>+W132+AN!X132</f>
        <v>5</v>
      </c>
      <c r="Y132" s="97">
        <f>+X132+AN!Y132</f>
        <v>5</v>
      </c>
      <c r="Z132" s="97">
        <f>+Y132+AN!Z132</f>
        <v>5</v>
      </c>
      <c r="AA132" s="97">
        <f>+Z132+AN!AA132</f>
        <v>5</v>
      </c>
      <c r="AB132" s="97">
        <f>+AA132+AN!AB132</f>
        <v>5</v>
      </c>
      <c r="AC132" s="97">
        <f>+AB132+AN!AC132</f>
        <v>5</v>
      </c>
      <c r="AD132" s="100">
        <f t="shared" ref="AD132:AD136" si="135">+P132</f>
        <v>1</v>
      </c>
      <c r="AE132" s="101">
        <f t="shared" ref="AE132:AE136" si="136">+AB132</f>
        <v>5</v>
      </c>
      <c r="AG132" s="124">
        <f>+SUMIF($M$1:$AB$1,"REAL",M132:AB132)</f>
        <v>52</v>
      </c>
      <c r="AJ132" s="19"/>
      <c r="AK132" s="19"/>
      <c r="AL132" s="19"/>
      <c r="AM132" s="19"/>
      <c r="AN132" s="19"/>
      <c r="AO132" s="19"/>
      <c r="AP132" s="19"/>
      <c r="AQ132" s="19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44"/>
      <c r="BI132" s="59"/>
      <c r="BL132" s="181" t="s">
        <v>86</v>
      </c>
      <c r="BM132" s="182" t="s">
        <v>50</v>
      </c>
      <c r="BN132" s="181" t="s">
        <v>40</v>
      </c>
      <c r="BO132" s="181" t="s">
        <v>126</v>
      </c>
      <c r="BP132" s="181" t="s">
        <v>129</v>
      </c>
      <c r="BQ132" s="181" t="s">
        <v>132</v>
      </c>
      <c r="BR132" s="183">
        <f t="shared" si="112"/>
        <v>0</v>
      </c>
      <c r="BS132" s="183">
        <f t="shared" si="113"/>
        <v>0</v>
      </c>
      <c r="BT132" s="183">
        <f t="shared" si="114"/>
        <v>0</v>
      </c>
      <c r="BU132" s="183">
        <f t="shared" si="115"/>
        <v>1</v>
      </c>
      <c r="BV132" s="183">
        <f t="shared" si="116"/>
        <v>1</v>
      </c>
      <c r="BW132" s="183">
        <f t="shared" si="117"/>
        <v>2</v>
      </c>
      <c r="BX132" s="183">
        <f t="shared" si="118"/>
        <v>3</v>
      </c>
      <c r="BY132" s="183">
        <f t="shared" si="119"/>
        <v>5</v>
      </c>
      <c r="BZ132" s="183">
        <f t="shared" si="120"/>
        <v>5</v>
      </c>
      <c r="CA132" s="183">
        <f t="shared" si="121"/>
        <v>5</v>
      </c>
      <c r="CB132" s="183">
        <f t="shared" si="122"/>
        <v>5</v>
      </c>
      <c r="CC132" s="183">
        <f t="shared" si="123"/>
        <v>5</v>
      </c>
      <c r="CD132" s="183">
        <f t="shared" si="124"/>
        <v>5</v>
      </c>
      <c r="CE132" s="183">
        <f t="shared" si="125"/>
        <v>5</v>
      </c>
      <c r="CF132" s="183">
        <f t="shared" si="126"/>
        <v>5</v>
      </c>
      <c r="CG132" s="183">
        <f t="shared" si="127"/>
        <v>5</v>
      </c>
    </row>
    <row r="133" spans="1:85">
      <c r="A133" s="235"/>
      <c r="B133" s="226"/>
      <c r="C133" s="225"/>
      <c r="D133" s="11" t="s">
        <v>88</v>
      </c>
      <c r="E133" s="34"/>
      <c r="F133" s="34"/>
      <c r="G133" s="34"/>
      <c r="H133" s="34"/>
      <c r="I133" s="34"/>
      <c r="J133" s="34"/>
      <c r="K133" s="34"/>
      <c r="L133" s="34"/>
      <c r="M133" s="98">
        <f>+L133+AN!M133</f>
        <v>0</v>
      </c>
      <c r="N133" s="98">
        <f>+M133+AN!N133</f>
        <v>0</v>
      </c>
      <c r="O133" s="98">
        <f>+N133+AN!O133</f>
        <v>0</v>
      </c>
      <c r="P133" s="98">
        <f>+O133+AN!P133</f>
        <v>6</v>
      </c>
      <c r="Q133" s="98">
        <f>+P133+AN!Q133</f>
        <v>6</v>
      </c>
      <c r="R133" s="98">
        <f>+Q133+AN!R133</f>
        <v>7</v>
      </c>
      <c r="S133" s="98">
        <f>+R133+AN!S133</f>
        <v>8</v>
      </c>
      <c r="T133" s="98">
        <f>+S133+AN!T133</f>
        <v>11</v>
      </c>
      <c r="U133" s="98">
        <f>+T133+AN!U133</f>
        <v>10</v>
      </c>
      <c r="V133" s="98">
        <f>+U133+AN!V133</f>
        <v>10</v>
      </c>
      <c r="W133" s="98">
        <f>+V133+AN!W133</f>
        <v>10</v>
      </c>
      <c r="X133" s="98">
        <f>+W133+AN!X133</f>
        <v>10</v>
      </c>
      <c r="Y133" s="98">
        <f>+X133+AN!Y133</f>
        <v>10</v>
      </c>
      <c r="Z133" s="98">
        <f>+Y133+AN!Z133</f>
        <v>10</v>
      </c>
      <c r="AA133" s="98">
        <f>+Z133+AN!AA133</f>
        <v>10</v>
      </c>
      <c r="AB133" s="98">
        <f>+AA133+AN!AB133</f>
        <v>10</v>
      </c>
      <c r="AC133" s="98">
        <f>+AB133+AN!AC133</f>
        <v>10</v>
      </c>
      <c r="AD133" s="102">
        <f t="shared" si="135"/>
        <v>6</v>
      </c>
      <c r="AE133" s="103">
        <f t="shared" si="136"/>
        <v>10</v>
      </c>
      <c r="AG133" s="124">
        <f>+SUMIF($M$1:$AB$1,"REAL",M133:AB133)</f>
        <v>118</v>
      </c>
      <c r="AJ133" s="34"/>
      <c r="AK133" s="34"/>
      <c r="AL133" s="34"/>
      <c r="AM133" s="34"/>
      <c r="AN133" s="34"/>
      <c r="AO133" s="34"/>
      <c r="AP133" s="34"/>
      <c r="AQ133" s="34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45"/>
      <c r="BI133" s="46"/>
      <c r="BL133" s="181" t="s">
        <v>86</v>
      </c>
      <c r="BM133" s="182" t="s">
        <v>50</v>
      </c>
      <c r="BN133" s="181" t="s">
        <v>88</v>
      </c>
      <c r="BO133" s="181" t="s">
        <v>126</v>
      </c>
      <c r="BP133" s="181" t="s">
        <v>129</v>
      </c>
      <c r="BQ133" s="181" t="s">
        <v>132</v>
      </c>
      <c r="BR133" s="183">
        <f t="shared" si="112"/>
        <v>0</v>
      </c>
      <c r="BS133" s="183">
        <f t="shared" si="113"/>
        <v>0</v>
      </c>
      <c r="BT133" s="183">
        <f t="shared" si="114"/>
        <v>0</v>
      </c>
      <c r="BU133" s="183">
        <f t="shared" si="115"/>
        <v>6</v>
      </c>
      <c r="BV133" s="183">
        <f t="shared" si="116"/>
        <v>6</v>
      </c>
      <c r="BW133" s="183">
        <f t="shared" si="117"/>
        <v>7</v>
      </c>
      <c r="BX133" s="183">
        <f t="shared" si="118"/>
        <v>8</v>
      </c>
      <c r="BY133" s="183">
        <f t="shared" si="119"/>
        <v>11</v>
      </c>
      <c r="BZ133" s="183">
        <f t="shared" si="120"/>
        <v>10</v>
      </c>
      <c r="CA133" s="183">
        <f t="shared" si="121"/>
        <v>10</v>
      </c>
      <c r="CB133" s="183">
        <f t="shared" si="122"/>
        <v>10</v>
      </c>
      <c r="CC133" s="183">
        <f t="shared" si="123"/>
        <v>10</v>
      </c>
      <c r="CD133" s="183">
        <f t="shared" si="124"/>
        <v>10</v>
      </c>
      <c r="CE133" s="183">
        <f t="shared" si="125"/>
        <v>10</v>
      </c>
      <c r="CF133" s="183">
        <f t="shared" si="126"/>
        <v>10</v>
      </c>
      <c r="CG133" s="183">
        <f t="shared" si="127"/>
        <v>10</v>
      </c>
    </row>
    <row r="134" spans="1:85">
      <c r="A134" s="235"/>
      <c r="B134" s="226"/>
      <c r="C134" s="225"/>
      <c r="D134" s="12" t="s">
        <v>1</v>
      </c>
      <c r="E134" s="35"/>
      <c r="F134" s="35"/>
      <c r="G134" s="35"/>
      <c r="H134" s="35"/>
      <c r="I134" s="35"/>
      <c r="J134" s="35"/>
      <c r="K134" s="35"/>
      <c r="L134" s="35"/>
      <c r="M134" s="99">
        <f>+L134+AN!M134</f>
        <v>0</v>
      </c>
      <c r="N134" s="99">
        <f>+M134+AN!N134</f>
        <v>0</v>
      </c>
      <c r="O134" s="99">
        <f>+N134+AN!O134</f>
        <v>0</v>
      </c>
      <c r="P134" s="99">
        <f>+O134+AN!P134</f>
        <v>6</v>
      </c>
      <c r="Q134" s="99">
        <f>+P134+AN!Q134</f>
        <v>6</v>
      </c>
      <c r="R134" s="99">
        <f>+Q134+AN!R134</f>
        <v>7</v>
      </c>
      <c r="S134" s="99">
        <f>+R134+AN!S134</f>
        <v>8</v>
      </c>
      <c r="T134" s="99">
        <f>+S134+AN!T134</f>
        <v>11</v>
      </c>
      <c r="U134" s="99">
        <f>+T134+AN!U134</f>
        <v>10</v>
      </c>
      <c r="V134" s="99">
        <f>+U134+AN!V134</f>
        <v>11</v>
      </c>
      <c r="W134" s="99">
        <f>+V134+AN!W134</f>
        <v>11</v>
      </c>
      <c r="X134" s="99">
        <f>+W134+AN!X134</f>
        <v>11</v>
      </c>
      <c r="Y134" s="99">
        <f>+X134+AN!Y134</f>
        <v>10</v>
      </c>
      <c r="Z134" s="99">
        <f>+Y134+AN!Z134</f>
        <v>10</v>
      </c>
      <c r="AA134" s="99">
        <f>+Z134+AN!AA134</f>
        <v>10</v>
      </c>
      <c r="AB134" s="99">
        <f>+AA134+AN!AB134</f>
        <v>10</v>
      </c>
      <c r="AC134" s="99">
        <f>+AB134+AN!AC134</f>
        <v>10</v>
      </c>
      <c r="AD134" s="104">
        <f t="shared" si="135"/>
        <v>6</v>
      </c>
      <c r="AE134" s="105">
        <f t="shared" si="136"/>
        <v>10</v>
      </c>
      <c r="AJ134" s="35"/>
      <c r="AK134" s="35"/>
      <c r="AL134" s="35"/>
      <c r="AM134" s="35"/>
      <c r="AN134" s="35"/>
      <c r="AO134" s="35"/>
      <c r="AP134" s="35"/>
      <c r="AQ134" s="35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47"/>
      <c r="BI134" s="48"/>
      <c r="BL134" s="181" t="s">
        <v>86</v>
      </c>
      <c r="BM134" s="182" t="s">
        <v>50</v>
      </c>
      <c r="BN134" s="181" t="s">
        <v>88</v>
      </c>
      <c r="BO134" s="12" t="s">
        <v>1</v>
      </c>
      <c r="BP134" s="181" t="s">
        <v>129</v>
      </c>
      <c r="BQ134" s="181" t="s">
        <v>132</v>
      </c>
      <c r="BR134" s="183">
        <f t="shared" si="112"/>
        <v>0</v>
      </c>
      <c r="BS134" s="183">
        <f t="shared" si="113"/>
        <v>0</v>
      </c>
      <c r="BT134" s="183">
        <f t="shared" si="114"/>
        <v>0</v>
      </c>
      <c r="BU134" s="183">
        <f t="shared" si="115"/>
        <v>6</v>
      </c>
      <c r="BV134" s="183">
        <f t="shared" si="116"/>
        <v>6</v>
      </c>
      <c r="BW134" s="183">
        <f t="shared" si="117"/>
        <v>7</v>
      </c>
      <c r="BX134" s="183">
        <f t="shared" si="118"/>
        <v>8</v>
      </c>
      <c r="BY134" s="183">
        <f t="shared" si="119"/>
        <v>11</v>
      </c>
      <c r="BZ134" s="183">
        <f t="shared" si="120"/>
        <v>10</v>
      </c>
      <c r="CA134" s="183">
        <f t="shared" si="121"/>
        <v>11</v>
      </c>
      <c r="CB134" s="183">
        <f t="shared" si="122"/>
        <v>11</v>
      </c>
      <c r="CC134" s="183">
        <f t="shared" si="123"/>
        <v>11</v>
      </c>
      <c r="CD134" s="183">
        <f t="shared" si="124"/>
        <v>10</v>
      </c>
      <c r="CE134" s="183">
        <f t="shared" si="125"/>
        <v>10</v>
      </c>
      <c r="CF134" s="183">
        <f t="shared" si="126"/>
        <v>10</v>
      </c>
      <c r="CG134" s="183">
        <f t="shared" si="127"/>
        <v>10</v>
      </c>
    </row>
    <row r="135" spans="1:85">
      <c r="A135" s="235"/>
      <c r="B135" s="226"/>
      <c r="C135" s="225"/>
      <c r="D135" s="12" t="s">
        <v>2</v>
      </c>
      <c r="E135" s="35"/>
      <c r="F135" s="35"/>
      <c r="G135" s="35"/>
      <c r="H135" s="35"/>
      <c r="I135" s="35"/>
      <c r="J135" s="35"/>
      <c r="K135" s="35"/>
      <c r="L135" s="35"/>
      <c r="M135" s="99">
        <f>+L135+AN!M135</f>
        <v>0</v>
      </c>
      <c r="N135" s="99">
        <f>+M135+AN!N135</f>
        <v>0</v>
      </c>
      <c r="O135" s="99">
        <f>+N135+AN!O135</f>
        <v>0</v>
      </c>
      <c r="P135" s="99">
        <f>+O135+AN!P135</f>
        <v>0</v>
      </c>
      <c r="Q135" s="99">
        <f>+P135+AN!Q135</f>
        <v>0</v>
      </c>
      <c r="R135" s="99">
        <f>+Q135+AN!R135</f>
        <v>0</v>
      </c>
      <c r="S135" s="99">
        <f>+R135+AN!S135</f>
        <v>0</v>
      </c>
      <c r="T135" s="99">
        <f>+S135+AN!T135</f>
        <v>0</v>
      </c>
      <c r="U135" s="99">
        <f>+T135+AN!U135</f>
        <v>0</v>
      </c>
      <c r="V135" s="99">
        <f>+U135+AN!V135</f>
        <v>0</v>
      </c>
      <c r="W135" s="99">
        <f>+V135+AN!W135</f>
        <v>0</v>
      </c>
      <c r="X135" s="99">
        <f>+W135+AN!X135</f>
        <v>0</v>
      </c>
      <c r="Y135" s="99">
        <f>+X135+AN!Y135</f>
        <v>0</v>
      </c>
      <c r="Z135" s="99">
        <f>+Y135+AN!Z135</f>
        <v>0</v>
      </c>
      <c r="AA135" s="99">
        <f>+Z135+AN!AA135</f>
        <v>0</v>
      </c>
      <c r="AB135" s="99">
        <f>+AA135+AN!AB135</f>
        <v>0</v>
      </c>
      <c r="AC135" s="99">
        <f>+AB135+AN!AC135</f>
        <v>0</v>
      </c>
      <c r="AD135" s="104">
        <f t="shared" si="135"/>
        <v>0</v>
      </c>
      <c r="AE135" s="105">
        <f t="shared" si="136"/>
        <v>0</v>
      </c>
      <c r="AJ135" s="35"/>
      <c r="AK135" s="35"/>
      <c r="AL135" s="35"/>
      <c r="AM135" s="35"/>
      <c r="AN135" s="35"/>
      <c r="AO135" s="35"/>
      <c r="AP135" s="35"/>
      <c r="AQ135" s="35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47"/>
      <c r="BI135" s="48"/>
      <c r="BL135" s="181" t="s">
        <v>86</v>
      </c>
      <c r="BM135" s="182" t="s">
        <v>50</v>
      </c>
      <c r="BN135" s="181" t="s">
        <v>88</v>
      </c>
      <c r="BO135" s="12" t="s">
        <v>2</v>
      </c>
      <c r="BP135" s="181" t="s">
        <v>129</v>
      </c>
      <c r="BQ135" s="181" t="s">
        <v>132</v>
      </c>
      <c r="BR135" s="183">
        <f t="shared" si="112"/>
        <v>0</v>
      </c>
      <c r="BS135" s="183">
        <f t="shared" si="113"/>
        <v>0</v>
      </c>
      <c r="BT135" s="183">
        <f t="shared" si="114"/>
        <v>0</v>
      </c>
      <c r="BU135" s="183">
        <f t="shared" si="115"/>
        <v>0</v>
      </c>
      <c r="BV135" s="183">
        <f t="shared" si="116"/>
        <v>0</v>
      </c>
      <c r="BW135" s="183">
        <f t="shared" si="117"/>
        <v>0</v>
      </c>
      <c r="BX135" s="183">
        <f t="shared" si="118"/>
        <v>0</v>
      </c>
      <c r="BY135" s="183">
        <f t="shared" si="119"/>
        <v>0</v>
      </c>
      <c r="BZ135" s="183">
        <f t="shared" si="120"/>
        <v>0</v>
      </c>
      <c r="CA135" s="183">
        <f t="shared" si="121"/>
        <v>0</v>
      </c>
      <c r="CB135" s="183">
        <f t="shared" si="122"/>
        <v>0</v>
      </c>
      <c r="CC135" s="183">
        <f t="shared" si="123"/>
        <v>0</v>
      </c>
      <c r="CD135" s="183">
        <f t="shared" si="124"/>
        <v>0</v>
      </c>
      <c r="CE135" s="183">
        <f t="shared" si="125"/>
        <v>0</v>
      </c>
      <c r="CF135" s="183">
        <f t="shared" si="126"/>
        <v>0</v>
      </c>
      <c r="CG135" s="183">
        <f t="shared" si="127"/>
        <v>0</v>
      </c>
    </row>
    <row r="136" spans="1:85">
      <c r="A136" s="235"/>
      <c r="B136" s="226"/>
      <c r="C136" s="225"/>
      <c r="D136" s="14" t="s">
        <v>83</v>
      </c>
      <c r="E136" s="37"/>
      <c r="F136" s="37"/>
      <c r="G136" s="37"/>
      <c r="H136" s="37"/>
      <c r="I136" s="37"/>
      <c r="J136" s="37"/>
      <c r="K136" s="37"/>
      <c r="L136" s="37"/>
      <c r="M136" s="106">
        <f>+L136+AN!M136</f>
        <v>0</v>
      </c>
      <c r="N136" s="106">
        <f>+M136+AN!N136</f>
        <v>0</v>
      </c>
      <c r="O136" s="106">
        <f>+N136+AN!O136</f>
        <v>0</v>
      </c>
      <c r="P136" s="106">
        <f>+O136+AN!P136</f>
        <v>0</v>
      </c>
      <c r="Q136" s="106">
        <f>+P136+AN!Q136</f>
        <v>0</v>
      </c>
      <c r="R136" s="106">
        <f>+Q136+AN!R136</f>
        <v>0</v>
      </c>
      <c r="S136" s="106">
        <f>+R136+AN!S136</f>
        <v>0</v>
      </c>
      <c r="T136" s="106">
        <f>+S136+AN!T136</f>
        <v>0</v>
      </c>
      <c r="U136" s="106">
        <f>+T136+AN!U136</f>
        <v>0</v>
      </c>
      <c r="V136" s="106">
        <f>+U136+AN!V136</f>
        <v>0</v>
      </c>
      <c r="W136" s="106">
        <f>+V136+AN!W136</f>
        <v>0</v>
      </c>
      <c r="X136" s="106">
        <f>+W136+AN!X136</f>
        <v>0</v>
      </c>
      <c r="Y136" s="106">
        <f>+X136+AN!Y136</f>
        <v>0</v>
      </c>
      <c r="Z136" s="106">
        <f>+Y136+AN!Z136</f>
        <v>0</v>
      </c>
      <c r="AA136" s="106">
        <f>+Z136+AN!AA136</f>
        <v>0</v>
      </c>
      <c r="AB136" s="106">
        <f>+AA136+AN!AB136</f>
        <v>0</v>
      </c>
      <c r="AC136" s="106">
        <f>+AB136+AN!AC136</f>
        <v>0</v>
      </c>
      <c r="AD136" s="107">
        <f t="shared" si="135"/>
        <v>0</v>
      </c>
      <c r="AE136" s="108">
        <f t="shared" si="136"/>
        <v>0</v>
      </c>
      <c r="AJ136" s="37"/>
      <c r="AK136" s="37"/>
      <c r="AL136" s="37"/>
      <c r="AM136" s="37"/>
      <c r="AN136" s="37"/>
      <c r="AO136" s="37"/>
      <c r="AP136" s="37"/>
      <c r="AQ136" s="37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51"/>
      <c r="BI136" s="52"/>
      <c r="BL136" s="181" t="s">
        <v>86</v>
      </c>
      <c r="BM136" s="182" t="s">
        <v>50</v>
      </c>
      <c r="BN136" s="181" t="s">
        <v>88</v>
      </c>
      <c r="BO136" s="14" t="s">
        <v>83</v>
      </c>
      <c r="BP136" s="181" t="s">
        <v>129</v>
      </c>
      <c r="BQ136" s="181" t="s">
        <v>132</v>
      </c>
      <c r="BR136" s="183">
        <f t="shared" si="112"/>
        <v>0</v>
      </c>
      <c r="BS136" s="183">
        <f t="shared" si="113"/>
        <v>0</v>
      </c>
      <c r="BT136" s="183">
        <f t="shared" si="114"/>
        <v>0</v>
      </c>
      <c r="BU136" s="183">
        <f t="shared" si="115"/>
        <v>0</v>
      </c>
      <c r="BV136" s="183">
        <f t="shared" si="116"/>
        <v>0</v>
      </c>
      <c r="BW136" s="183">
        <f t="shared" si="117"/>
        <v>0</v>
      </c>
      <c r="BX136" s="183">
        <f t="shared" si="118"/>
        <v>0</v>
      </c>
      <c r="BY136" s="183">
        <f t="shared" si="119"/>
        <v>0</v>
      </c>
      <c r="BZ136" s="183">
        <f t="shared" si="120"/>
        <v>0</v>
      </c>
      <c r="CA136" s="183">
        <f t="shared" si="121"/>
        <v>0</v>
      </c>
      <c r="CB136" s="183">
        <f t="shared" si="122"/>
        <v>0</v>
      </c>
      <c r="CC136" s="183">
        <f t="shared" si="123"/>
        <v>0</v>
      </c>
      <c r="CD136" s="183">
        <f t="shared" si="124"/>
        <v>0</v>
      </c>
      <c r="CE136" s="183">
        <f t="shared" si="125"/>
        <v>0</v>
      </c>
      <c r="CF136" s="183">
        <f t="shared" si="126"/>
        <v>0</v>
      </c>
      <c r="CG136" s="183">
        <f t="shared" si="127"/>
        <v>0</v>
      </c>
    </row>
    <row r="137" spans="1:85">
      <c r="A137" s="235"/>
      <c r="B137" s="226"/>
      <c r="C137" s="225"/>
      <c r="D137" s="14" t="s">
        <v>103</v>
      </c>
      <c r="E137" s="37"/>
      <c r="F137" s="37"/>
      <c r="G137" s="37"/>
      <c r="H137" s="37"/>
      <c r="I137" s="37"/>
      <c r="J137" s="37"/>
      <c r="K137" s="37"/>
      <c r="L137" s="37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7"/>
      <c r="AE137" s="108"/>
      <c r="AJ137" s="37"/>
      <c r="AK137" s="37"/>
      <c r="AL137" s="37"/>
      <c r="AM137" s="37"/>
      <c r="AN137" s="37"/>
      <c r="AO137" s="37"/>
      <c r="AP137" s="37"/>
      <c r="AQ137" s="37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51"/>
      <c r="BI137" s="52"/>
      <c r="BL137" s="181" t="s">
        <v>86</v>
      </c>
      <c r="BM137" s="182" t="s">
        <v>50</v>
      </c>
      <c r="BN137" s="181" t="s">
        <v>88</v>
      </c>
      <c r="BO137" s="14" t="s">
        <v>103</v>
      </c>
      <c r="BP137" s="181" t="s">
        <v>129</v>
      </c>
      <c r="BQ137" s="181" t="s">
        <v>132</v>
      </c>
      <c r="BR137" s="183">
        <f t="shared" si="112"/>
        <v>0</v>
      </c>
      <c r="BS137" s="183">
        <f t="shared" si="113"/>
        <v>0</v>
      </c>
      <c r="BT137" s="183">
        <f t="shared" si="114"/>
        <v>0</v>
      </c>
      <c r="BU137" s="183">
        <f t="shared" si="115"/>
        <v>0</v>
      </c>
      <c r="BV137" s="183">
        <f t="shared" si="116"/>
        <v>0</v>
      </c>
      <c r="BW137" s="183">
        <f t="shared" si="117"/>
        <v>0</v>
      </c>
      <c r="BX137" s="183">
        <f t="shared" si="118"/>
        <v>0</v>
      </c>
      <c r="BY137" s="183">
        <f t="shared" si="119"/>
        <v>0</v>
      </c>
      <c r="BZ137" s="183">
        <f t="shared" si="120"/>
        <v>0</v>
      </c>
      <c r="CA137" s="183">
        <f t="shared" si="121"/>
        <v>0</v>
      </c>
      <c r="CB137" s="183">
        <f t="shared" si="122"/>
        <v>0</v>
      </c>
      <c r="CC137" s="183">
        <f t="shared" si="123"/>
        <v>0</v>
      </c>
      <c r="CD137" s="183">
        <f t="shared" si="124"/>
        <v>0</v>
      </c>
      <c r="CE137" s="183">
        <f t="shared" si="125"/>
        <v>0</v>
      </c>
      <c r="CF137" s="183">
        <f t="shared" si="126"/>
        <v>0</v>
      </c>
      <c r="CG137" s="183">
        <f t="shared" si="127"/>
        <v>0</v>
      </c>
    </row>
    <row r="138" spans="1:85">
      <c r="A138" s="235"/>
      <c r="B138" s="226"/>
      <c r="C138" s="225"/>
      <c r="D138" s="14" t="s">
        <v>104</v>
      </c>
      <c r="E138" s="37"/>
      <c r="F138" s="37"/>
      <c r="G138" s="37"/>
      <c r="H138" s="37"/>
      <c r="I138" s="37"/>
      <c r="J138" s="37"/>
      <c r="K138" s="37"/>
      <c r="L138" s="37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7"/>
      <c r="AE138" s="108"/>
      <c r="AJ138" s="37"/>
      <c r="AK138" s="37"/>
      <c r="AL138" s="37"/>
      <c r="AM138" s="37"/>
      <c r="AN138" s="37"/>
      <c r="AO138" s="37"/>
      <c r="AP138" s="37"/>
      <c r="AQ138" s="37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51"/>
      <c r="BI138" s="52"/>
      <c r="BL138" s="181" t="s">
        <v>86</v>
      </c>
      <c r="BM138" s="182" t="s">
        <v>50</v>
      </c>
      <c r="BN138" s="181" t="s">
        <v>88</v>
      </c>
      <c r="BO138" s="14" t="s">
        <v>104</v>
      </c>
      <c r="BP138" s="181" t="s">
        <v>129</v>
      </c>
      <c r="BQ138" s="181" t="s">
        <v>132</v>
      </c>
      <c r="BR138" s="183">
        <f t="shared" si="112"/>
        <v>0</v>
      </c>
      <c r="BS138" s="183">
        <f t="shared" si="113"/>
        <v>0</v>
      </c>
      <c r="BT138" s="183">
        <f t="shared" si="114"/>
        <v>0</v>
      </c>
      <c r="BU138" s="183">
        <f t="shared" si="115"/>
        <v>0</v>
      </c>
      <c r="BV138" s="183">
        <f t="shared" si="116"/>
        <v>0</v>
      </c>
      <c r="BW138" s="183">
        <f t="shared" si="117"/>
        <v>0</v>
      </c>
      <c r="BX138" s="183">
        <f t="shared" si="118"/>
        <v>0</v>
      </c>
      <c r="BY138" s="183">
        <f t="shared" si="119"/>
        <v>0</v>
      </c>
      <c r="BZ138" s="183">
        <f t="shared" si="120"/>
        <v>0</v>
      </c>
      <c r="CA138" s="183">
        <f t="shared" si="121"/>
        <v>0</v>
      </c>
      <c r="CB138" s="183">
        <f t="shared" si="122"/>
        <v>0</v>
      </c>
      <c r="CC138" s="183">
        <f t="shared" si="123"/>
        <v>0</v>
      </c>
      <c r="CD138" s="183">
        <f t="shared" si="124"/>
        <v>0</v>
      </c>
      <c r="CE138" s="183">
        <f t="shared" si="125"/>
        <v>0</v>
      </c>
      <c r="CF138" s="183">
        <f t="shared" si="126"/>
        <v>0</v>
      </c>
      <c r="CG138" s="183">
        <f t="shared" si="127"/>
        <v>0</v>
      </c>
    </row>
    <row r="139" spans="1:85">
      <c r="A139" s="235"/>
      <c r="B139" s="226"/>
      <c r="C139" s="225"/>
      <c r="D139" s="13" t="s">
        <v>90</v>
      </c>
      <c r="E139" s="36"/>
      <c r="F139" s="36"/>
      <c r="G139" s="36"/>
      <c r="H139" s="36"/>
      <c r="I139" s="36"/>
      <c r="J139" s="36"/>
      <c r="K139" s="36"/>
      <c r="L139" s="36"/>
      <c r="M139" s="36" t="str">
        <f t="shared" ref="M139:AE139" si="137">+IFERROR(M133/M132,"")</f>
        <v/>
      </c>
      <c r="N139" s="36" t="str">
        <f t="shared" si="137"/>
        <v/>
      </c>
      <c r="O139" s="36" t="str">
        <f t="shared" si="137"/>
        <v/>
      </c>
      <c r="P139" s="36">
        <f t="shared" si="137"/>
        <v>6</v>
      </c>
      <c r="Q139" s="36">
        <f t="shared" si="137"/>
        <v>6</v>
      </c>
      <c r="R139" s="36">
        <f t="shared" si="137"/>
        <v>3.5</v>
      </c>
      <c r="S139" s="36">
        <f t="shared" si="137"/>
        <v>2.6666666666666665</v>
      </c>
      <c r="T139" s="36">
        <f t="shared" si="137"/>
        <v>2.2000000000000002</v>
      </c>
      <c r="U139" s="36">
        <f t="shared" si="137"/>
        <v>2</v>
      </c>
      <c r="V139" s="36">
        <f t="shared" si="137"/>
        <v>2</v>
      </c>
      <c r="W139" s="36">
        <f t="shared" si="137"/>
        <v>2</v>
      </c>
      <c r="X139" s="36">
        <f t="shared" si="137"/>
        <v>2</v>
      </c>
      <c r="Y139" s="36">
        <f t="shared" si="137"/>
        <v>2</v>
      </c>
      <c r="Z139" s="36">
        <f t="shared" si="137"/>
        <v>2</v>
      </c>
      <c r="AA139" s="36">
        <f t="shared" si="137"/>
        <v>2</v>
      </c>
      <c r="AB139" s="36">
        <f t="shared" si="137"/>
        <v>2</v>
      </c>
      <c r="AC139" s="36">
        <f t="shared" ref="AC139" si="138">+IFERROR(AC133/AC132,"")</f>
        <v>2</v>
      </c>
      <c r="AD139" s="53">
        <f t="shared" si="137"/>
        <v>6</v>
      </c>
      <c r="AE139" s="54">
        <f t="shared" si="137"/>
        <v>2</v>
      </c>
      <c r="AJ139" s="36"/>
      <c r="AK139" s="36"/>
      <c r="AL139" s="36"/>
      <c r="AM139" s="36"/>
      <c r="AN139" s="36"/>
      <c r="AO139" s="36"/>
      <c r="AP139" s="36"/>
      <c r="AQ139" s="36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53"/>
      <c r="BI139" s="54"/>
      <c r="BL139" s="181" t="s">
        <v>86</v>
      </c>
      <c r="BM139" s="182" t="s">
        <v>50</v>
      </c>
      <c r="BN139" s="181" t="s">
        <v>90</v>
      </c>
      <c r="BO139" s="182" t="s">
        <v>121</v>
      </c>
      <c r="BP139" s="181" t="s">
        <v>129</v>
      </c>
      <c r="BQ139" s="181" t="s">
        <v>132</v>
      </c>
      <c r="BR139" s="183" t="str">
        <f t="shared" si="112"/>
        <v/>
      </c>
      <c r="BS139" s="183" t="str">
        <f t="shared" si="113"/>
        <v/>
      </c>
      <c r="BT139" s="183" t="str">
        <f t="shared" si="114"/>
        <v/>
      </c>
      <c r="BU139" s="183">
        <f t="shared" si="115"/>
        <v>6</v>
      </c>
      <c r="BV139" s="183">
        <f t="shared" si="116"/>
        <v>6</v>
      </c>
      <c r="BW139" s="183">
        <f t="shared" si="117"/>
        <v>3.5</v>
      </c>
      <c r="BX139" s="183">
        <f t="shared" si="118"/>
        <v>2.6666666666666665</v>
      </c>
      <c r="BY139" s="183">
        <f t="shared" si="119"/>
        <v>2.2000000000000002</v>
      </c>
      <c r="BZ139" s="183">
        <f t="shared" si="120"/>
        <v>2</v>
      </c>
      <c r="CA139" s="183">
        <f t="shared" si="121"/>
        <v>2</v>
      </c>
      <c r="CB139" s="183">
        <f t="shared" si="122"/>
        <v>2</v>
      </c>
      <c r="CC139" s="183">
        <f t="shared" si="123"/>
        <v>2</v>
      </c>
      <c r="CD139" s="183">
        <f t="shared" si="124"/>
        <v>2</v>
      </c>
      <c r="CE139" s="183">
        <f t="shared" si="125"/>
        <v>2</v>
      </c>
      <c r="CF139" s="183">
        <f t="shared" si="126"/>
        <v>2</v>
      </c>
      <c r="CG139" s="183">
        <f t="shared" si="127"/>
        <v>2</v>
      </c>
    </row>
    <row r="140" spans="1:85" ht="15" customHeight="1">
      <c r="A140" s="235"/>
      <c r="B140" s="222" t="s">
        <v>37</v>
      </c>
      <c r="C140" s="225" t="s">
        <v>41</v>
      </c>
      <c r="D140" s="10" t="s">
        <v>40</v>
      </c>
      <c r="E140" s="19"/>
      <c r="F140" s="19"/>
      <c r="G140" s="19"/>
      <c r="H140" s="19"/>
      <c r="I140" s="19"/>
      <c r="J140" s="19"/>
      <c r="K140" s="19"/>
      <c r="L140" s="19"/>
      <c r="M140" s="97">
        <f>+L140+AN!M140</f>
        <v>0</v>
      </c>
      <c r="N140" s="97">
        <f>+M140+AN!N140</f>
        <v>0</v>
      </c>
      <c r="O140" s="97">
        <f>+N140+AN!O140</f>
        <v>0</v>
      </c>
      <c r="P140" s="97">
        <f>+O140+AN!P140</f>
        <v>0</v>
      </c>
      <c r="Q140" s="97">
        <f>+P140+AN!Q140</f>
        <v>0</v>
      </c>
      <c r="R140" s="97">
        <f>+Q140+AN!R140</f>
        <v>0</v>
      </c>
      <c r="S140" s="97">
        <f>+R140+AN!S140</f>
        <v>0</v>
      </c>
      <c r="T140" s="97">
        <f>+S140+AN!T140</f>
        <v>0</v>
      </c>
      <c r="U140" s="97">
        <f>+T140+AN!U140</f>
        <v>0</v>
      </c>
      <c r="V140" s="97">
        <f>+U140+AN!V140</f>
        <v>0</v>
      </c>
      <c r="W140" s="97">
        <f>+V140+AN!W140</f>
        <v>0</v>
      </c>
      <c r="X140" s="97">
        <f>+W140+AN!X140</f>
        <v>0</v>
      </c>
      <c r="Y140" s="97">
        <f>+X140+AN!Y140</f>
        <v>0</v>
      </c>
      <c r="Z140" s="97">
        <f>+Y140+AN!Z140</f>
        <v>0</v>
      </c>
      <c r="AA140" s="97">
        <f>+Z140+AN!AA140</f>
        <v>0</v>
      </c>
      <c r="AB140" s="97">
        <f>+AA140+AN!AB140</f>
        <v>0</v>
      </c>
      <c r="AC140" s="97">
        <f>+AB140+AN!AC140</f>
        <v>0</v>
      </c>
      <c r="AD140" s="100">
        <f t="shared" ref="AD140:AD143" si="139">+P140</f>
        <v>0</v>
      </c>
      <c r="AE140" s="101">
        <f t="shared" ref="AE140:AE143" si="140">+AB140</f>
        <v>0</v>
      </c>
      <c r="AG140" s="124">
        <f>+SUMIF($M$1:$AB$1,"REAL",M140:AB140)</f>
        <v>0</v>
      </c>
      <c r="AJ140" s="19"/>
      <c r="AK140" s="19"/>
      <c r="AL140" s="19"/>
      <c r="AM140" s="19"/>
      <c r="AN140" s="19"/>
      <c r="AO140" s="19"/>
      <c r="AP140" s="19"/>
      <c r="AQ140" s="19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44"/>
      <c r="BI140" s="59"/>
      <c r="BL140" s="181" t="s">
        <v>86</v>
      </c>
      <c r="BM140" s="182" t="s">
        <v>120</v>
      </c>
      <c r="BN140" s="181" t="s">
        <v>40</v>
      </c>
      <c r="BO140" s="181" t="s">
        <v>126</v>
      </c>
      <c r="BP140" s="181" t="s">
        <v>129</v>
      </c>
      <c r="BQ140" s="181" t="s">
        <v>132</v>
      </c>
      <c r="BR140" s="183">
        <f t="shared" si="112"/>
        <v>0</v>
      </c>
      <c r="BS140" s="183">
        <f t="shared" si="113"/>
        <v>0</v>
      </c>
      <c r="BT140" s="183">
        <f t="shared" si="114"/>
        <v>0</v>
      </c>
      <c r="BU140" s="183">
        <f t="shared" si="115"/>
        <v>0</v>
      </c>
      <c r="BV140" s="183">
        <f t="shared" si="116"/>
        <v>0</v>
      </c>
      <c r="BW140" s="183">
        <f t="shared" si="117"/>
        <v>0</v>
      </c>
      <c r="BX140" s="183">
        <f t="shared" si="118"/>
        <v>0</v>
      </c>
      <c r="BY140" s="183">
        <f t="shared" si="119"/>
        <v>0</v>
      </c>
      <c r="BZ140" s="183">
        <f t="shared" si="120"/>
        <v>0</v>
      </c>
      <c r="CA140" s="183">
        <f t="shared" si="121"/>
        <v>0</v>
      </c>
      <c r="CB140" s="183">
        <f t="shared" si="122"/>
        <v>0</v>
      </c>
      <c r="CC140" s="183">
        <f t="shared" si="123"/>
        <v>0</v>
      </c>
      <c r="CD140" s="183">
        <f t="shared" si="124"/>
        <v>0</v>
      </c>
      <c r="CE140" s="183">
        <f t="shared" si="125"/>
        <v>0</v>
      </c>
      <c r="CF140" s="183">
        <f t="shared" si="126"/>
        <v>0</v>
      </c>
      <c r="CG140" s="183">
        <f t="shared" si="127"/>
        <v>0</v>
      </c>
    </row>
    <row r="141" spans="1:85">
      <c r="A141" s="235"/>
      <c r="B141" s="223"/>
      <c r="C141" s="225"/>
      <c r="D141" s="11" t="s">
        <v>88</v>
      </c>
      <c r="E141" s="34"/>
      <c r="F141" s="34"/>
      <c r="G141" s="34"/>
      <c r="H141" s="34"/>
      <c r="I141" s="34"/>
      <c r="J141" s="34"/>
      <c r="K141" s="34"/>
      <c r="L141" s="34"/>
      <c r="M141" s="98">
        <f>+L141+AN!M141</f>
        <v>0</v>
      </c>
      <c r="N141" s="98">
        <f>+M141+AN!N141</f>
        <v>0</v>
      </c>
      <c r="O141" s="98">
        <f>+N141+AN!O141</f>
        <v>0</v>
      </c>
      <c r="P141" s="98">
        <f>+O141+AN!P141</f>
        <v>0</v>
      </c>
      <c r="Q141" s="98">
        <f>+P141+AN!Q141</f>
        <v>0</v>
      </c>
      <c r="R141" s="98">
        <f>+Q141+AN!R141</f>
        <v>0</v>
      </c>
      <c r="S141" s="98">
        <f>+R141+AN!S141</f>
        <v>0</v>
      </c>
      <c r="T141" s="98">
        <f>+S141+AN!T141</f>
        <v>0</v>
      </c>
      <c r="U141" s="98">
        <f>+T141+AN!U141</f>
        <v>0</v>
      </c>
      <c r="V141" s="98">
        <f>+U141+AN!V141</f>
        <v>0</v>
      </c>
      <c r="W141" s="98">
        <f>+V141+AN!W141</f>
        <v>0</v>
      </c>
      <c r="X141" s="98">
        <f>+W141+AN!X141</f>
        <v>0</v>
      </c>
      <c r="Y141" s="98">
        <f>+X141+AN!Y141</f>
        <v>0</v>
      </c>
      <c r="Z141" s="98">
        <f>+Y141+AN!Z141</f>
        <v>0</v>
      </c>
      <c r="AA141" s="98">
        <f>+Z141+AN!AA141</f>
        <v>0</v>
      </c>
      <c r="AB141" s="98">
        <f>+AA141+AN!AB141</f>
        <v>0</v>
      </c>
      <c r="AC141" s="98">
        <f>+AB141+AN!AC141</f>
        <v>0</v>
      </c>
      <c r="AD141" s="102">
        <f t="shared" si="139"/>
        <v>0</v>
      </c>
      <c r="AE141" s="103">
        <f t="shared" si="140"/>
        <v>0</v>
      </c>
      <c r="AG141" s="124">
        <f>+SUMIF($M$1:$AB$1,"REAL",M141:AB141)</f>
        <v>0</v>
      </c>
      <c r="AJ141" s="34"/>
      <c r="AK141" s="34"/>
      <c r="AL141" s="34"/>
      <c r="AM141" s="34"/>
      <c r="AN141" s="34"/>
      <c r="AO141" s="34"/>
      <c r="AP141" s="34"/>
      <c r="AQ141" s="34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45"/>
      <c r="BI141" s="46"/>
      <c r="BL141" s="181" t="s">
        <v>86</v>
      </c>
      <c r="BM141" s="182" t="s">
        <v>120</v>
      </c>
      <c r="BN141" s="181" t="s">
        <v>88</v>
      </c>
      <c r="BO141" s="181" t="s">
        <v>126</v>
      </c>
      <c r="BP141" s="181" t="s">
        <v>129</v>
      </c>
      <c r="BQ141" s="181" t="s">
        <v>132</v>
      </c>
      <c r="BR141" s="183">
        <f t="shared" si="112"/>
        <v>0</v>
      </c>
      <c r="BS141" s="183">
        <f t="shared" si="113"/>
        <v>0</v>
      </c>
      <c r="BT141" s="183">
        <f t="shared" si="114"/>
        <v>0</v>
      </c>
      <c r="BU141" s="183">
        <f t="shared" si="115"/>
        <v>0</v>
      </c>
      <c r="BV141" s="183">
        <f t="shared" si="116"/>
        <v>0</v>
      </c>
      <c r="BW141" s="183">
        <f t="shared" si="117"/>
        <v>0</v>
      </c>
      <c r="BX141" s="183">
        <f t="shared" si="118"/>
        <v>0</v>
      </c>
      <c r="BY141" s="183">
        <f t="shared" si="119"/>
        <v>0</v>
      </c>
      <c r="BZ141" s="183">
        <f t="shared" si="120"/>
        <v>0</v>
      </c>
      <c r="CA141" s="183">
        <f t="shared" si="121"/>
        <v>0</v>
      </c>
      <c r="CB141" s="183">
        <f t="shared" si="122"/>
        <v>0</v>
      </c>
      <c r="CC141" s="183">
        <f t="shared" si="123"/>
        <v>0</v>
      </c>
      <c r="CD141" s="183">
        <f t="shared" si="124"/>
        <v>0</v>
      </c>
      <c r="CE141" s="183">
        <f t="shared" si="125"/>
        <v>0</v>
      </c>
      <c r="CF141" s="183">
        <f t="shared" si="126"/>
        <v>0</v>
      </c>
      <c r="CG141" s="183">
        <f t="shared" si="127"/>
        <v>0</v>
      </c>
    </row>
    <row r="142" spans="1:85">
      <c r="A142" s="235"/>
      <c r="B142" s="223"/>
      <c r="C142" s="225"/>
      <c r="D142" s="12" t="s">
        <v>105</v>
      </c>
      <c r="E142" s="35"/>
      <c r="F142" s="35"/>
      <c r="G142" s="35"/>
      <c r="H142" s="35"/>
      <c r="I142" s="35"/>
      <c r="J142" s="35"/>
      <c r="K142" s="35"/>
      <c r="L142" s="35"/>
      <c r="M142" s="99">
        <f>+L142+AN!M142</f>
        <v>0</v>
      </c>
      <c r="N142" s="99">
        <f>+M142+AN!N142</f>
        <v>0</v>
      </c>
      <c r="O142" s="99">
        <f>+N142+AN!O142</f>
        <v>0</v>
      </c>
      <c r="P142" s="99">
        <f>+O142+AN!P142</f>
        <v>0</v>
      </c>
      <c r="Q142" s="99">
        <f>+P142+AN!Q142</f>
        <v>0</v>
      </c>
      <c r="R142" s="99">
        <f>+Q142+AN!R142</f>
        <v>0</v>
      </c>
      <c r="S142" s="99">
        <f>+R142+AN!S142</f>
        <v>0</v>
      </c>
      <c r="T142" s="99">
        <f>+S142+AN!T142</f>
        <v>0</v>
      </c>
      <c r="U142" s="99">
        <f>+T142+AN!U142</f>
        <v>0</v>
      </c>
      <c r="V142" s="99">
        <f>+U142+AN!V142</f>
        <v>0</v>
      </c>
      <c r="W142" s="99">
        <f>+V142+AN!W142</f>
        <v>0</v>
      </c>
      <c r="X142" s="99">
        <f>+W142+AN!X142</f>
        <v>0</v>
      </c>
      <c r="Y142" s="99">
        <f>+X142+AN!Y142</f>
        <v>0</v>
      </c>
      <c r="Z142" s="99">
        <f>+Y142+AN!Z142</f>
        <v>0</v>
      </c>
      <c r="AA142" s="99">
        <f>+Z142+AN!AA142</f>
        <v>0</v>
      </c>
      <c r="AB142" s="99">
        <f>+AA142+AN!AB142</f>
        <v>0</v>
      </c>
      <c r="AC142" s="99">
        <f>+AB142+AN!AC142</f>
        <v>0</v>
      </c>
      <c r="AD142" s="104">
        <f t="shared" si="139"/>
        <v>0</v>
      </c>
      <c r="AE142" s="105">
        <f t="shared" si="140"/>
        <v>0</v>
      </c>
      <c r="AJ142" s="35"/>
      <c r="AK142" s="35"/>
      <c r="AL142" s="35"/>
      <c r="AM142" s="35"/>
      <c r="AN142" s="35"/>
      <c r="AO142" s="35"/>
      <c r="AP142" s="35"/>
      <c r="AQ142" s="35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47"/>
      <c r="BI142" s="48"/>
      <c r="BL142" s="181" t="s">
        <v>86</v>
      </c>
      <c r="BM142" s="182" t="s">
        <v>120</v>
      </c>
      <c r="BN142" s="181" t="s">
        <v>88</v>
      </c>
      <c r="BO142" s="12" t="str">
        <f>+D142</f>
        <v>X Backup Starter</v>
      </c>
      <c r="BP142" s="181" t="s">
        <v>129</v>
      </c>
      <c r="BQ142" s="181" t="s">
        <v>132</v>
      </c>
      <c r="BR142" s="183">
        <f t="shared" si="112"/>
        <v>0</v>
      </c>
      <c r="BS142" s="183">
        <f t="shared" si="113"/>
        <v>0</v>
      </c>
      <c r="BT142" s="183">
        <f t="shared" si="114"/>
        <v>0</v>
      </c>
      <c r="BU142" s="183">
        <f t="shared" si="115"/>
        <v>0</v>
      </c>
      <c r="BV142" s="183">
        <f t="shared" si="116"/>
        <v>0</v>
      </c>
      <c r="BW142" s="183">
        <f t="shared" si="117"/>
        <v>0</v>
      </c>
      <c r="BX142" s="183">
        <f t="shared" si="118"/>
        <v>0</v>
      </c>
      <c r="BY142" s="183">
        <f t="shared" si="119"/>
        <v>0</v>
      </c>
      <c r="BZ142" s="183">
        <f t="shared" si="120"/>
        <v>0</v>
      </c>
      <c r="CA142" s="183">
        <f t="shared" si="121"/>
        <v>0</v>
      </c>
      <c r="CB142" s="183">
        <f t="shared" si="122"/>
        <v>0</v>
      </c>
      <c r="CC142" s="183">
        <f t="shared" si="123"/>
        <v>0</v>
      </c>
      <c r="CD142" s="183">
        <f t="shared" si="124"/>
        <v>0</v>
      </c>
      <c r="CE142" s="183">
        <f t="shared" si="125"/>
        <v>0</v>
      </c>
      <c r="CF142" s="183">
        <f t="shared" si="126"/>
        <v>0</v>
      </c>
      <c r="CG142" s="183">
        <f t="shared" si="127"/>
        <v>0</v>
      </c>
    </row>
    <row r="143" spans="1:85">
      <c r="A143" s="235"/>
      <c r="B143" s="223"/>
      <c r="C143" s="225"/>
      <c r="D143" s="12" t="s">
        <v>106</v>
      </c>
      <c r="E143" s="35"/>
      <c r="F143" s="35"/>
      <c r="G143" s="35"/>
      <c r="H143" s="35"/>
      <c r="I143" s="35"/>
      <c r="J143" s="35"/>
      <c r="K143" s="35"/>
      <c r="L143" s="35"/>
      <c r="M143" s="99">
        <f>+L143+AN!M143</f>
        <v>0</v>
      </c>
      <c r="N143" s="99">
        <f>+M143+AN!N143</f>
        <v>0</v>
      </c>
      <c r="O143" s="99">
        <f>+N143+AN!O143</f>
        <v>0</v>
      </c>
      <c r="P143" s="99">
        <f>+O143+AN!P143</f>
        <v>0</v>
      </c>
      <c r="Q143" s="99">
        <f>+P143+AN!Q143</f>
        <v>0</v>
      </c>
      <c r="R143" s="99">
        <f>+Q143+AN!R143</f>
        <v>0</v>
      </c>
      <c r="S143" s="99">
        <f>+R143+AN!S143</f>
        <v>0</v>
      </c>
      <c r="T143" s="99">
        <f>+S143+AN!T143</f>
        <v>0</v>
      </c>
      <c r="U143" s="99">
        <f>+T143+AN!U143</f>
        <v>0</v>
      </c>
      <c r="V143" s="99">
        <f>+U143+AN!V143</f>
        <v>0</v>
      </c>
      <c r="W143" s="99">
        <f>+V143+AN!W143</f>
        <v>0</v>
      </c>
      <c r="X143" s="99">
        <f>+W143+AN!X143</f>
        <v>0</v>
      </c>
      <c r="Y143" s="99">
        <f>+X143+AN!Y143</f>
        <v>0</v>
      </c>
      <c r="Z143" s="99">
        <f>+Y143+AN!Z143</f>
        <v>0</v>
      </c>
      <c r="AA143" s="99">
        <f>+Z143+AN!AA143</f>
        <v>0</v>
      </c>
      <c r="AB143" s="99">
        <f>+AA143+AN!AB143</f>
        <v>0</v>
      </c>
      <c r="AC143" s="99">
        <f>+AB143+AN!AC143</f>
        <v>0</v>
      </c>
      <c r="AD143" s="104">
        <f t="shared" si="139"/>
        <v>0</v>
      </c>
      <c r="AE143" s="105">
        <f t="shared" si="140"/>
        <v>0</v>
      </c>
      <c r="AJ143" s="35"/>
      <c r="AK143" s="35"/>
      <c r="AL143" s="35"/>
      <c r="AM143" s="35"/>
      <c r="AN143" s="35"/>
      <c r="AO143" s="35"/>
      <c r="AP143" s="35"/>
      <c r="AQ143" s="35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47"/>
      <c r="BI143" s="48"/>
      <c r="BL143" s="181" t="s">
        <v>86</v>
      </c>
      <c r="BM143" s="182" t="s">
        <v>120</v>
      </c>
      <c r="BN143" s="181" t="s">
        <v>88</v>
      </c>
      <c r="BO143" s="12" t="str">
        <f t="shared" ref="BO143:BO144" si="141">+D143</f>
        <v>X Backup Basico</v>
      </c>
      <c r="BP143" s="181" t="s">
        <v>129</v>
      </c>
      <c r="BQ143" s="181" t="s">
        <v>132</v>
      </c>
      <c r="BR143" s="183">
        <f t="shared" si="112"/>
        <v>0</v>
      </c>
      <c r="BS143" s="183">
        <f t="shared" si="113"/>
        <v>0</v>
      </c>
      <c r="BT143" s="183">
        <f t="shared" si="114"/>
        <v>0</v>
      </c>
      <c r="BU143" s="183">
        <f t="shared" si="115"/>
        <v>0</v>
      </c>
      <c r="BV143" s="183">
        <f t="shared" si="116"/>
        <v>0</v>
      </c>
      <c r="BW143" s="183">
        <f t="shared" si="117"/>
        <v>0</v>
      </c>
      <c r="BX143" s="183">
        <f t="shared" si="118"/>
        <v>0</v>
      </c>
      <c r="BY143" s="183">
        <f t="shared" si="119"/>
        <v>0</v>
      </c>
      <c r="BZ143" s="183">
        <f t="shared" si="120"/>
        <v>0</v>
      </c>
      <c r="CA143" s="183">
        <f t="shared" si="121"/>
        <v>0</v>
      </c>
      <c r="CB143" s="183">
        <f t="shared" si="122"/>
        <v>0</v>
      </c>
      <c r="CC143" s="183">
        <f t="shared" si="123"/>
        <v>0</v>
      </c>
      <c r="CD143" s="183">
        <f t="shared" si="124"/>
        <v>0</v>
      </c>
      <c r="CE143" s="183">
        <f t="shared" si="125"/>
        <v>0</v>
      </c>
      <c r="CF143" s="183">
        <f t="shared" si="126"/>
        <v>0</v>
      </c>
      <c r="CG143" s="183">
        <f t="shared" si="127"/>
        <v>0</v>
      </c>
    </row>
    <row r="144" spans="1:85">
      <c r="A144" s="235"/>
      <c r="B144" s="223"/>
      <c r="C144" s="225"/>
      <c r="D144" s="12" t="s">
        <v>107</v>
      </c>
      <c r="E144" s="35"/>
      <c r="F144" s="35"/>
      <c r="G144" s="35"/>
      <c r="H144" s="35"/>
      <c r="I144" s="35"/>
      <c r="J144" s="35"/>
      <c r="K144" s="35"/>
      <c r="L144" s="35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104"/>
      <c r="AE144" s="105"/>
      <c r="AJ144" s="35"/>
      <c r="AK144" s="35"/>
      <c r="AL144" s="35"/>
      <c r="AM144" s="35"/>
      <c r="AN144" s="35"/>
      <c r="AO144" s="35"/>
      <c r="AP144" s="35"/>
      <c r="AQ144" s="35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47"/>
      <c r="BI144" s="48"/>
      <c r="BL144" s="181" t="s">
        <v>86</v>
      </c>
      <c r="BM144" s="182" t="s">
        <v>120</v>
      </c>
      <c r="BN144" s="181" t="s">
        <v>88</v>
      </c>
      <c r="BO144" s="12" t="str">
        <f t="shared" si="141"/>
        <v>X Backup Premium</v>
      </c>
      <c r="BP144" s="181" t="s">
        <v>129</v>
      </c>
      <c r="BQ144" s="181" t="s">
        <v>132</v>
      </c>
      <c r="BR144" s="183">
        <f t="shared" si="112"/>
        <v>0</v>
      </c>
      <c r="BS144" s="183">
        <f t="shared" si="113"/>
        <v>0</v>
      </c>
      <c r="BT144" s="183">
        <f t="shared" si="114"/>
        <v>0</v>
      </c>
      <c r="BU144" s="183">
        <f t="shared" si="115"/>
        <v>0</v>
      </c>
      <c r="BV144" s="183">
        <f t="shared" si="116"/>
        <v>0</v>
      </c>
      <c r="BW144" s="183">
        <f t="shared" si="117"/>
        <v>0</v>
      </c>
      <c r="BX144" s="183">
        <f t="shared" si="118"/>
        <v>0</v>
      </c>
      <c r="BY144" s="183">
        <f t="shared" si="119"/>
        <v>0</v>
      </c>
      <c r="BZ144" s="183">
        <f t="shared" si="120"/>
        <v>0</v>
      </c>
      <c r="CA144" s="183">
        <f t="shared" si="121"/>
        <v>0</v>
      </c>
      <c r="CB144" s="183">
        <f t="shared" si="122"/>
        <v>0</v>
      </c>
      <c r="CC144" s="183">
        <f t="shared" si="123"/>
        <v>0</v>
      </c>
      <c r="CD144" s="183">
        <f t="shared" si="124"/>
        <v>0</v>
      </c>
      <c r="CE144" s="183">
        <f t="shared" si="125"/>
        <v>0</v>
      </c>
      <c r="CF144" s="183">
        <f t="shared" si="126"/>
        <v>0</v>
      </c>
      <c r="CG144" s="183">
        <f t="shared" si="127"/>
        <v>0</v>
      </c>
    </row>
    <row r="145" spans="1:85">
      <c r="A145" s="235"/>
      <c r="B145" s="223"/>
      <c r="C145" s="225"/>
      <c r="D145" s="13" t="s">
        <v>90</v>
      </c>
      <c r="E145" s="36"/>
      <c r="F145" s="36"/>
      <c r="G145" s="36"/>
      <c r="H145" s="36"/>
      <c r="I145" s="36"/>
      <c r="J145" s="36"/>
      <c r="K145" s="36"/>
      <c r="L145" s="36"/>
      <c r="M145" s="109" t="str">
        <f t="shared" ref="M145:AE145" si="142">+IFERROR(M141/M140,"")</f>
        <v/>
      </c>
      <c r="N145" s="109" t="str">
        <f t="shared" si="142"/>
        <v/>
      </c>
      <c r="O145" s="109" t="str">
        <f t="shared" si="142"/>
        <v/>
      </c>
      <c r="P145" s="109" t="str">
        <f t="shared" si="142"/>
        <v/>
      </c>
      <c r="Q145" s="109" t="str">
        <f t="shared" si="142"/>
        <v/>
      </c>
      <c r="R145" s="109" t="str">
        <f t="shared" si="142"/>
        <v/>
      </c>
      <c r="S145" s="109" t="str">
        <f t="shared" si="142"/>
        <v/>
      </c>
      <c r="T145" s="109" t="str">
        <f t="shared" si="142"/>
        <v/>
      </c>
      <c r="U145" s="109" t="str">
        <f t="shared" si="142"/>
        <v/>
      </c>
      <c r="V145" s="109" t="str">
        <f t="shared" si="142"/>
        <v/>
      </c>
      <c r="W145" s="109" t="str">
        <f t="shared" si="142"/>
        <v/>
      </c>
      <c r="X145" s="109" t="str">
        <f t="shared" si="142"/>
        <v/>
      </c>
      <c r="Y145" s="109" t="str">
        <f t="shared" si="142"/>
        <v/>
      </c>
      <c r="Z145" s="109" t="str">
        <f t="shared" si="142"/>
        <v/>
      </c>
      <c r="AA145" s="109" t="str">
        <f t="shared" si="142"/>
        <v/>
      </c>
      <c r="AB145" s="109" t="str">
        <f t="shared" si="142"/>
        <v/>
      </c>
      <c r="AC145" s="109" t="str">
        <f t="shared" ref="AC145" si="143">+IFERROR(AC141/AC140,"")</f>
        <v/>
      </c>
      <c r="AD145" s="110" t="str">
        <f t="shared" si="142"/>
        <v/>
      </c>
      <c r="AE145" s="111" t="str">
        <f t="shared" si="142"/>
        <v/>
      </c>
      <c r="AJ145" s="36"/>
      <c r="AK145" s="36"/>
      <c r="AL145" s="36"/>
      <c r="AM145" s="36"/>
      <c r="AN145" s="36"/>
      <c r="AO145" s="36"/>
      <c r="AP145" s="36"/>
      <c r="AQ145" s="36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49"/>
      <c r="BI145" s="50"/>
      <c r="BL145" s="181" t="s">
        <v>86</v>
      </c>
      <c r="BM145" s="182" t="s">
        <v>120</v>
      </c>
      <c r="BN145" s="181" t="s">
        <v>90</v>
      </c>
      <c r="BO145" s="182" t="s">
        <v>121</v>
      </c>
      <c r="BP145" s="181" t="s">
        <v>129</v>
      </c>
      <c r="BQ145" s="181" t="s">
        <v>132</v>
      </c>
      <c r="BR145" s="183" t="str">
        <f t="shared" si="112"/>
        <v/>
      </c>
      <c r="BS145" s="183" t="str">
        <f t="shared" si="113"/>
        <v/>
      </c>
      <c r="BT145" s="183" t="str">
        <f t="shared" si="114"/>
        <v/>
      </c>
      <c r="BU145" s="183" t="str">
        <f t="shared" si="115"/>
        <v/>
      </c>
      <c r="BV145" s="183" t="str">
        <f t="shared" si="116"/>
        <v/>
      </c>
      <c r="BW145" s="183" t="str">
        <f t="shared" si="117"/>
        <v/>
      </c>
      <c r="BX145" s="183" t="str">
        <f t="shared" si="118"/>
        <v/>
      </c>
      <c r="BY145" s="183" t="str">
        <f t="shared" si="119"/>
        <v/>
      </c>
      <c r="BZ145" s="183" t="str">
        <f t="shared" si="120"/>
        <v/>
      </c>
      <c r="CA145" s="183" t="str">
        <f t="shared" si="121"/>
        <v/>
      </c>
      <c r="CB145" s="183" t="str">
        <f t="shared" si="122"/>
        <v/>
      </c>
      <c r="CC145" s="183" t="str">
        <f t="shared" si="123"/>
        <v/>
      </c>
      <c r="CD145" s="183" t="str">
        <f t="shared" si="124"/>
        <v/>
      </c>
      <c r="CE145" s="183" t="str">
        <f t="shared" si="125"/>
        <v/>
      </c>
      <c r="CF145" s="183" t="str">
        <f t="shared" si="126"/>
        <v/>
      </c>
      <c r="CG145" s="183" t="str">
        <f t="shared" si="127"/>
        <v/>
      </c>
    </row>
    <row r="146" spans="1:85">
      <c r="A146" s="235"/>
      <c r="B146" s="223"/>
      <c r="C146" s="225" t="s">
        <v>108</v>
      </c>
      <c r="D146" s="10" t="s">
        <v>40</v>
      </c>
      <c r="E146" s="19"/>
      <c r="F146" s="19"/>
      <c r="G146" s="19"/>
      <c r="H146" s="19"/>
      <c r="I146" s="19"/>
      <c r="J146" s="19"/>
      <c r="K146" s="19"/>
      <c r="L146" s="19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100"/>
      <c r="AE146" s="101"/>
      <c r="AG146" s="124">
        <f>+SUMIF($M$1:$AB$1,"REAL",M146:AB146)</f>
        <v>0</v>
      </c>
      <c r="AJ146" s="36"/>
      <c r="AK146" s="36"/>
      <c r="AL146" s="36"/>
      <c r="AM146" s="36"/>
      <c r="AN146" s="36"/>
      <c r="AO146" s="36"/>
      <c r="AP146" s="36"/>
      <c r="AQ146" s="36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49"/>
      <c r="BI146" s="50"/>
      <c r="BL146" s="181" t="s">
        <v>86</v>
      </c>
      <c r="BM146" s="182" t="s">
        <v>108</v>
      </c>
      <c r="BN146" s="181" t="s">
        <v>40</v>
      </c>
      <c r="BO146" s="181" t="s">
        <v>126</v>
      </c>
      <c r="BP146" s="181" t="s">
        <v>129</v>
      </c>
      <c r="BQ146" s="181" t="s">
        <v>132</v>
      </c>
      <c r="BR146" s="183">
        <f t="shared" si="112"/>
        <v>0</v>
      </c>
      <c r="BS146" s="183">
        <f t="shared" si="113"/>
        <v>0</v>
      </c>
      <c r="BT146" s="183">
        <f t="shared" si="114"/>
        <v>0</v>
      </c>
      <c r="BU146" s="183">
        <f t="shared" si="115"/>
        <v>0</v>
      </c>
      <c r="BV146" s="183">
        <f t="shared" si="116"/>
        <v>0</v>
      </c>
      <c r="BW146" s="183">
        <f t="shared" si="117"/>
        <v>0</v>
      </c>
      <c r="BX146" s="183">
        <f t="shared" si="118"/>
        <v>0</v>
      </c>
      <c r="BY146" s="183">
        <f t="shared" si="119"/>
        <v>0</v>
      </c>
      <c r="BZ146" s="183">
        <f t="shared" si="120"/>
        <v>0</v>
      </c>
      <c r="CA146" s="183">
        <f t="shared" si="121"/>
        <v>0</v>
      </c>
      <c r="CB146" s="183">
        <f t="shared" si="122"/>
        <v>0</v>
      </c>
      <c r="CC146" s="183">
        <f t="shared" si="123"/>
        <v>0</v>
      </c>
      <c r="CD146" s="183">
        <f t="shared" si="124"/>
        <v>0</v>
      </c>
      <c r="CE146" s="183">
        <f t="shared" si="125"/>
        <v>0</v>
      </c>
      <c r="CF146" s="183">
        <f t="shared" si="126"/>
        <v>0</v>
      </c>
      <c r="CG146" s="183">
        <f t="shared" si="127"/>
        <v>0</v>
      </c>
    </row>
    <row r="147" spans="1:85">
      <c r="A147" s="235"/>
      <c r="B147" s="223"/>
      <c r="C147" s="225"/>
      <c r="D147" s="11" t="s">
        <v>88</v>
      </c>
      <c r="E147" s="34"/>
      <c r="F147" s="34"/>
      <c r="G147" s="34"/>
      <c r="H147" s="34"/>
      <c r="I147" s="34"/>
      <c r="J147" s="34"/>
      <c r="K147" s="34"/>
      <c r="L147" s="34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102"/>
      <c r="AE147" s="103"/>
      <c r="AG147" s="124">
        <f>+SUMIF($M$1:$AB$1,"REAL",M147:AB147)</f>
        <v>0</v>
      </c>
      <c r="AJ147" s="36"/>
      <c r="AK147" s="36"/>
      <c r="AL147" s="36"/>
      <c r="AM147" s="36"/>
      <c r="AN147" s="36"/>
      <c r="AO147" s="36"/>
      <c r="AP147" s="36"/>
      <c r="AQ147" s="36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49"/>
      <c r="BI147" s="50"/>
      <c r="BL147" s="181" t="s">
        <v>86</v>
      </c>
      <c r="BM147" s="182" t="s">
        <v>108</v>
      </c>
      <c r="BN147" s="181" t="s">
        <v>88</v>
      </c>
      <c r="BO147" s="181" t="s">
        <v>126</v>
      </c>
      <c r="BP147" s="181" t="s">
        <v>129</v>
      </c>
      <c r="BQ147" s="181" t="s">
        <v>132</v>
      </c>
      <c r="BR147" s="183">
        <f t="shared" si="112"/>
        <v>0</v>
      </c>
      <c r="BS147" s="183">
        <f t="shared" si="113"/>
        <v>0</v>
      </c>
      <c r="BT147" s="183">
        <f t="shared" si="114"/>
        <v>0</v>
      </c>
      <c r="BU147" s="183">
        <f t="shared" si="115"/>
        <v>0</v>
      </c>
      <c r="BV147" s="183">
        <f t="shared" si="116"/>
        <v>0</v>
      </c>
      <c r="BW147" s="183">
        <f t="shared" si="117"/>
        <v>0</v>
      </c>
      <c r="BX147" s="183">
        <f t="shared" si="118"/>
        <v>0</v>
      </c>
      <c r="BY147" s="183">
        <f t="shared" si="119"/>
        <v>0</v>
      </c>
      <c r="BZ147" s="183">
        <f t="shared" si="120"/>
        <v>0</v>
      </c>
      <c r="CA147" s="183">
        <f t="shared" si="121"/>
        <v>0</v>
      </c>
      <c r="CB147" s="183">
        <f t="shared" si="122"/>
        <v>0</v>
      </c>
      <c r="CC147" s="183">
        <f t="shared" si="123"/>
        <v>0</v>
      </c>
      <c r="CD147" s="183">
        <f t="shared" si="124"/>
        <v>0</v>
      </c>
      <c r="CE147" s="183">
        <f t="shared" si="125"/>
        <v>0</v>
      </c>
      <c r="CF147" s="183">
        <f t="shared" si="126"/>
        <v>0</v>
      </c>
      <c r="CG147" s="183">
        <f t="shared" si="127"/>
        <v>0</v>
      </c>
    </row>
    <row r="148" spans="1:85">
      <c r="A148" s="235"/>
      <c r="B148" s="223"/>
      <c r="C148" s="225"/>
      <c r="D148" s="12" t="s">
        <v>110</v>
      </c>
      <c r="E148" s="35"/>
      <c r="F148" s="35"/>
      <c r="G148" s="35"/>
      <c r="H148" s="35"/>
      <c r="I148" s="35"/>
      <c r="J148" s="35"/>
      <c r="K148" s="35"/>
      <c r="L148" s="35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104"/>
      <c r="AE148" s="105"/>
      <c r="AJ148" s="36"/>
      <c r="AK148" s="36"/>
      <c r="AL148" s="36"/>
      <c r="AM148" s="36"/>
      <c r="AN148" s="36"/>
      <c r="AO148" s="36"/>
      <c r="AP148" s="36"/>
      <c r="AQ148" s="36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49"/>
      <c r="BI148" s="50"/>
      <c r="BL148" s="181" t="s">
        <v>86</v>
      </c>
      <c r="BM148" s="182" t="s">
        <v>108</v>
      </c>
      <c r="BN148" s="181" t="s">
        <v>88</v>
      </c>
      <c r="BO148" s="12" t="str">
        <f>+D148</f>
        <v>X Files Starter</v>
      </c>
      <c r="BP148" s="181" t="s">
        <v>129</v>
      </c>
      <c r="BQ148" s="181" t="s">
        <v>132</v>
      </c>
      <c r="BR148" s="183">
        <f t="shared" si="112"/>
        <v>0</v>
      </c>
      <c r="BS148" s="183">
        <f t="shared" si="113"/>
        <v>0</v>
      </c>
      <c r="BT148" s="183">
        <f t="shared" si="114"/>
        <v>0</v>
      </c>
      <c r="BU148" s="183">
        <f t="shared" si="115"/>
        <v>0</v>
      </c>
      <c r="BV148" s="183">
        <f t="shared" si="116"/>
        <v>0</v>
      </c>
      <c r="BW148" s="183">
        <f t="shared" si="117"/>
        <v>0</v>
      </c>
      <c r="BX148" s="183">
        <f t="shared" si="118"/>
        <v>0</v>
      </c>
      <c r="BY148" s="183">
        <f t="shared" si="119"/>
        <v>0</v>
      </c>
      <c r="BZ148" s="183">
        <f t="shared" si="120"/>
        <v>0</v>
      </c>
      <c r="CA148" s="183">
        <f t="shared" si="121"/>
        <v>0</v>
      </c>
      <c r="CB148" s="183">
        <f t="shared" si="122"/>
        <v>0</v>
      </c>
      <c r="CC148" s="183">
        <f t="shared" si="123"/>
        <v>0</v>
      </c>
      <c r="CD148" s="183">
        <f t="shared" si="124"/>
        <v>0</v>
      </c>
      <c r="CE148" s="183">
        <f t="shared" si="125"/>
        <v>0</v>
      </c>
      <c r="CF148" s="183">
        <f t="shared" si="126"/>
        <v>0</v>
      </c>
      <c r="CG148" s="183">
        <f t="shared" si="127"/>
        <v>0</v>
      </c>
    </row>
    <row r="149" spans="1:85">
      <c r="A149" s="235"/>
      <c r="B149" s="223"/>
      <c r="C149" s="225"/>
      <c r="D149" s="12" t="s">
        <v>111</v>
      </c>
      <c r="E149" s="35"/>
      <c r="F149" s="35"/>
      <c r="G149" s="35"/>
      <c r="H149" s="35"/>
      <c r="I149" s="35"/>
      <c r="J149" s="35"/>
      <c r="K149" s="35"/>
      <c r="L149" s="35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104"/>
      <c r="AE149" s="105"/>
      <c r="AJ149" s="36"/>
      <c r="AK149" s="36"/>
      <c r="AL149" s="36"/>
      <c r="AM149" s="36"/>
      <c r="AN149" s="36"/>
      <c r="AO149" s="36"/>
      <c r="AP149" s="36"/>
      <c r="AQ149" s="36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49"/>
      <c r="BI149" s="50"/>
      <c r="BL149" s="181" t="s">
        <v>86</v>
      </c>
      <c r="BM149" s="182" t="s">
        <v>108</v>
      </c>
      <c r="BN149" s="181" t="s">
        <v>88</v>
      </c>
      <c r="BO149" s="12" t="str">
        <f t="shared" ref="BO149:BO150" si="144">+D149</f>
        <v>X Files Basico</v>
      </c>
      <c r="BP149" s="181" t="s">
        <v>129</v>
      </c>
      <c r="BQ149" s="181" t="s">
        <v>132</v>
      </c>
      <c r="BR149" s="183">
        <f t="shared" si="112"/>
        <v>0</v>
      </c>
      <c r="BS149" s="183">
        <f t="shared" si="113"/>
        <v>0</v>
      </c>
      <c r="BT149" s="183">
        <f t="shared" si="114"/>
        <v>0</v>
      </c>
      <c r="BU149" s="183">
        <f t="shared" si="115"/>
        <v>0</v>
      </c>
      <c r="BV149" s="183">
        <f t="shared" si="116"/>
        <v>0</v>
      </c>
      <c r="BW149" s="183">
        <f t="shared" si="117"/>
        <v>0</v>
      </c>
      <c r="BX149" s="183">
        <f t="shared" si="118"/>
        <v>0</v>
      </c>
      <c r="BY149" s="183">
        <f t="shared" si="119"/>
        <v>0</v>
      </c>
      <c r="BZ149" s="183">
        <f t="shared" si="120"/>
        <v>0</v>
      </c>
      <c r="CA149" s="183">
        <f t="shared" si="121"/>
        <v>0</v>
      </c>
      <c r="CB149" s="183">
        <f t="shared" si="122"/>
        <v>0</v>
      </c>
      <c r="CC149" s="183">
        <f t="shared" si="123"/>
        <v>0</v>
      </c>
      <c r="CD149" s="183">
        <f t="shared" si="124"/>
        <v>0</v>
      </c>
      <c r="CE149" s="183">
        <f t="shared" si="125"/>
        <v>0</v>
      </c>
      <c r="CF149" s="183">
        <f t="shared" si="126"/>
        <v>0</v>
      </c>
      <c r="CG149" s="183">
        <f t="shared" si="127"/>
        <v>0</v>
      </c>
    </row>
    <row r="150" spans="1:85">
      <c r="A150" s="235"/>
      <c r="B150" s="223"/>
      <c r="C150" s="225"/>
      <c r="D150" s="12" t="s">
        <v>112</v>
      </c>
      <c r="E150" s="35"/>
      <c r="F150" s="35"/>
      <c r="G150" s="35"/>
      <c r="H150" s="35"/>
      <c r="I150" s="35"/>
      <c r="J150" s="35"/>
      <c r="K150" s="35"/>
      <c r="L150" s="35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104"/>
      <c r="AE150" s="105"/>
      <c r="AJ150" s="36"/>
      <c r="AK150" s="36"/>
      <c r="AL150" s="36"/>
      <c r="AM150" s="36"/>
      <c r="AN150" s="36"/>
      <c r="AO150" s="36"/>
      <c r="AP150" s="36"/>
      <c r="AQ150" s="36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49"/>
      <c r="BI150" s="50"/>
      <c r="BL150" s="181" t="s">
        <v>86</v>
      </c>
      <c r="BM150" s="182" t="s">
        <v>108</v>
      </c>
      <c r="BN150" s="181" t="s">
        <v>88</v>
      </c>
      <c r="BO150" s="12" t="str">
        <f t="shared" si="144"/>
        <v>X Files Premium</v>
      </c>
      <c r="BP150" s="181" t="s">
        <v>129</v>
      </c>
      <c r="BQ150" s="181" t="s">
        <v>132</v>
      </c>
      <c r="BR150" s="183">
        <f t="shared" si="112"/>
        <v>0</v>
      </c>
      <c r="BS150" s="183">
        <f t="shared" si="113"/>
        <v>0</v>
      </c>
      <c r="BT150" s="183">
        <f t="shared" si="114"/>
        <v>0</v>
      </c>
      <c r="BU150" s="183">
        <f t="shared" si="115"/>
        <v>0</v>
      </c>
      <c r="BV150" s="183">
        <f t="shared" si="116"/>
        <v>0</v>
      </c>
      <c r="BW150" s="183">
        <f t="shared" si="117"/>
        <v>0</v>
      </c>
      <c r="BX150" s="183">
        <f t="shared" si="118"/>
        <v>0</v>
      </c>
      <c r="BY150" s="183">
        <f t="shared" si="119"/>
        <v>0</v>
      </c>
      <c r="BZ150" s="183">
        <f t="shared" si="120"/>
        <v>0</v>
      </c>
      <c r="CA150" s="183">
        <f t="shared" si="121"/>
        <v>0</v>
      </c>
      <c r="CB150" s="183">
        <f t="shared" si="122"/>
        <v>0</v>
      </c>
      <c r="CC150" s="183">
        <f t="shared" si="123"/>
        <v>0</v>
      </c>
      <c r="CD150" s="183">
        <f t="shared" si="124"/>
        <v>0</v>
      </c>
      <c r="CE150" s="183">
        <f t="shared" si="125"/>
        <v>0</v>
      </c>
      <c r="CF150" s="183">
        <f t="shared" si="126"/>
        <v>0</v>
      </c>
      <c r="CG150" s="183">
        <f t="shared" si="127"/>
        <v>0</v>
      </c>
    </row>
    <row r="151" spans="1:85">
      <c r="A151" s="235"/>
      <c r="B151" s="223"/>
      <c r="C151" s="225"/>
      <c r="D151" s="13" t="s">
        <v>90</v>
      </c>
      <c r="E151" s="36"/>
      <c r="F151" s="36"/>
      <c r="G151" s="36"/>
      <c r="H151" s="36"/>
      <c r="I151" s="36"/>
      <c r="J151" s="36"/>
      <c r="K151" s="36"/>
      <c r="L151" s="36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J151" s="36"/>
      <c r="AK151" s="36"/>
      <c r="AL151" s="36"/>
      <c r="AM151" s="36"/>
      <c r="AN151" s="36"/>
      <c r="AO151" s="36"/>
      <c r="AP151" s="36"/>
      <c r="AQ151" s="36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49"/>
      <c r="BI151" s="50"/>
      <c r="BL151" s="181" t="s">
        <v>86</v>
      </c>
      <c r="BM151" s="182" t="s">
        <v>108</v>
      </c>
      <c r="BN151" s="181" t="s">
        <v>90</v>
      </c>
      <c r="BO151" s="182" t="s">
        <v>121</v>
      </c>
      <c r="BP151" s="181" t="s">
        <v>129</v>
      </c>
      <c r="BQ151" s="181" t="s">
        <v>132</v>
      </c>
      <c r="BR151" s="183">
        <f t="shared" si="112"/>
        <v>0</v>
      </c>
      <c r="BS151" s="183">
        <f t="shared" si="113"/>
        <v>0</v>
      </c>
      <c r="BT151" s="183">
        <f t="shared" si="114"/>
        <v>0</v>
      </c>
      <c r="BU151" s="183">
        <f t="shared" si="115"/>
        <v>0</v>
      </c>
      <c r="BV151" s="183">
        <f t="shared" si="116"/>
        <v>0</v>
      </c>
      <c r="BW151" s="183">
        <f t="shared" si="117"/>
        <v>0</v>
      </c>
      <c r="BX151" s="183">
        <f t="shared" si="118"/>
        <v>0</v>
      </c>
      <c r="BY151" s="183">
        <f t="shared" si="119"/>
        <v>0</v>
      </c>
      <c r="BZ151" s="183">
        <f t="shared" si="120"/>
        <v>0</v>
      </c>
      <c r="CA151" s="183">
        <f t="shared" si="121"/>
        <v>0</v>
      </c>
      <c r="CB151" s="183">
        <f t="shared" si="122"/>
        <v>0</v>
      </c>
      <c r="CC151" s="183">
        <f t="shared" si="123"/>
        <v>0</v>
      </c>
      <c r="CD151" s="183">
        <f t="shared" si="124"/>
        <v>0</v>
      </c>
      <c r="CE151" s="183">
        <f t="shared" si="125"/>
        <v>0</v>
      </c>
      <c r="CF151" s="183">
        <f t="shared" si="126"/>
        <v>0</v>
      </c>
      <c r="CG151" s="183">
        <f t="shared" si="127"/>
        <v>0</v>
      </c>
    </row>
    <row r="152" spans="1:85">
      <c r="A152" s="235"/>
      <c r="B152" s="223"/>
      <c r="C152" s="225" t="s">
        <v>109</v>
      </c>
      <c r="D152" s="10" t="s">
        <v>40</v>
      </c>
      <c r="E152" s="19"/>
      <c r="F152" s="19"/>
      <c r="G152" s="19"/>
      <c r="H152" s="19"/>
      <c r="I152" s="19"/>
      <c r="J152" s="19"/>
      <c r="K152" s="19"/>
      <c r="L152" s="19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100"/>
      <c r="AE152" s="101"/>
      <c r="AG152" s="124">
        <f>+SUMIF($M$1:$AB$1,"REAL",M152:AB152)</f>
        <v>0</v>
      </c>
      <c r="AJ152" s="36"/>
      <c r="AK152" s="36"/>
      <c r="AL152" s="36"/>
      <c r="AM152" s="36"/>
      <c r="AN152" s="36"/>
      <c r="AO152" s="36"/>
      <c r="AP152" s="36"/>
      <c r="AQ152" s="36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49"/>
      <c r="BI152" s="50"/>
      <c r="BL152" s="181" t="s">
        <v>86</v>
      </c>
      <c r="BM152" s="182" t="s">
        <v>109</v>
      </c>
      <c r="BN152" s="181" t="s">
        <v>40</v>
      </c>
      <c r="BO152" s="181" t="s">
        <v>126</v>
      </c>
      <c r="BP152" s="181" t="s">
        <v>129</v>
      </c>
      <c r="BQ152" s="181" t="s">
        <v>132</v>
      </c>
      <c r="BR152" s="183">
        <f t="shared" si="112"/>
        <v>0</v>
      </c>
      <c r="BS152" s="183">
        <f t="shared" si="113"/>
        <v>0</v>
      </c>
      <c r="BT152" s="183">
        <f t="shared" si="114"/>
        <v>0</v>
      </c>
      <c r="BU152" s="183">
        <f t="shared" si="115"/>
        <v>0</v>
      </c>
      <c r="BV152" s="183">
        <f t="shared" si="116"/>
        <v>0</v>
      </c>
      <c r="BW152" s="183">
        <f t="shared" si="117"/>
        <v>0</v>
      </c>
      <c r="BX152" s="183">
        <f t="shared" si="118"/>
        <v>0</v>
      </c>
      <c r="BY152" s="183">
        <f t="shared" si="119"/>
        <v>0</v>
      </c>
      <c r="BZ152" s="183">
        <f t="shared" si="120"/>
        <v>0</v>
      </c>
      <c r="CA152" s="183">
        <f t="shared" si="121"/>
        <v>0</v>
      </c>
      <c r="CB152" s="183">
        <f t="shared" si="122"/>
        <v>0</v>
      </c>
      <c r="CC152" s="183">
        <f t="shared" si="123"/>
        <v>0</v>
      </c>
      <c r="CD152" s="183">
        <f t="shared" si="124"/>
        <v>0</v>
      </c>
      <c r="CE152" s="183">
        <f t="shared" si="125"/>
        <v>0</v>
      </c>
      <c r="CF152" s="183">
        <f t="shared" si="126"/>
        <v>0</v>
      </c>
      <c r="CG152" s="183">
        <f t="shared" si="127"/>
        <v>0</v>
      </c>
    </row>
    <row r="153" spans="1:85">
      <c r="A153" s="235"/>
      <c r="B153" s="223"/>
      <c r="C153" s="225"/>
      <c r="D153" s="11" t="s">
        <v>88</v>
      </c>
      <c r="E153" s="34"/>
      <c r="F153" s="34"/>
      <c r="G153" s="34"/>
      <c r="H153" s="34"/>
      <c r="I153" s="34"/>
      <c r="J153" s="34"/>
      <c r="K153" s="34"/>
      <c r="L153" s="34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102"/>
      <c r="AE153" s="103"/>
      <c r="AG153" s="124">
        <f>+SUMIF($M$1:$AB$1,"REAL",M153:AB153)</f>
        <v>0</v>
      </c>
      <c r="AJ153" s="36"/>
      <c r="AK153" s="36"/>
      <c r="AL153" s="36"/>
      <c r="AM153" s="36"/>
      <c r="AN153" s="36"/>
      <c r="AO153" s="36"/>
      <c r="AP153" s="36"/>
      <c r="AQ153" s="36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49"/>
      <c r="BI153" s="50"/>
      <c r="BL153" s="181" t="s">
        <v>86</v>
      </c>
      <c r="BM153" s="182" t="s">
        <v>109</v>
      </c>
      <c r="BN153" s="181" t="s">
        <v>88</v>
      </c>
      <c r="BO153" s="181" t="s">
        <v>126</v>
      </c>
      <c r="BP153" s="181" t="s">
        <v>129</v>
      </c>
      <c r="BQ153" s="181" t="s">
        <v>132</v>
      </c>
      <c r="BR153" s="183">
        <f t="shared" si="112"/>
        <v>0</v>
      </c>
      <c r="BS153" s="183">
        <f t="shared" si="113"/>
        <v>0</v>
      </c>
      <c r="BT153" s="183">
        <f t="shared" si="114"/>
        <v>0</v>
      </c>
      <c r="BU153" s="183">
        <f t="shared" si="115"/>
        <v>0</v>
      </c>
      <c r="BV153" s="183">
        <f t="shared" si="116"/>
        <v>0</v>
      </c>
      <c r="BW153" s="183">
        <f t="shared" si="117"/>
        <v>0</v>
      </c>
      <c r="BX153" s="183">
        <f t="shared" si="118"/>
        <v>0</v>
      </c>
      <c r="BY153" s="183">
        <f t="shared" si="119"/>
        <v>0</v>
      </c>
      <c r="BZ153" s="183">
        <f t="shared" si="120"/>
        <v>0</v>
      </c>
      <c r="CA153" s="183">
        <f t="shared" si="121"/>
        <v>0</v>
      </c>
      <c r="CB153" s="183">
        <f t="shared" si="122"/>
        <v>0</v>
      </c>
      <c r="CC153" s="183">
        <f t="shared" si="123"/>
        <v>0</v>
      </c>
      <c r="CD153" s="183">
        <f t="shared" si="124"/>
        <v>0</v>
      </c>
      <c r="CE153" s="183">
        <f t="shared" si="125"/>
        <v>0</v>
      </c>
      <c r="CF153" s="183">
        <f t="shared" si="126"/>
        <v>0</v>
      </c>
      <c r="CG153" s="183">
        <f t="shared" si="127"/>
        <v>0</v>
      </c>
    </row>
    <row r="154" spans="1:85">
      <c r="A154" s="235"/>
      <c r="B154" s="223"/>
      <c r="C154" s="225"/>
      <c r="D154" s="12" t="s">
        <v>113</v>
      </c>
      <c r="E154" s="35"/>
      <c r="F154" s="35"/>
      <c r="G154" s="35"/>
      <c r="H154" s="35"/>
      <c r="I154" s="35"/>
      <c r="J154" s="35"/>
      <c r="K154" s="35"/>
      <c r="L154" s="35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104"/>
      <c r="AE154" s="105"/>
      <c r="AJ154" s="36"/>
      <c r="AK154" s="36"/>
      <c r="AL154" s="36"/>
      <c r="AM154" s="36"/>
      <c r="AN154" s="36"/>
      <c r="AO154" s="36"/>
      <c r="AP154" s="36"/>
      <c r="AQ154" s="36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49"/>
      <c r="BI154" s="50"/>
      <c r="BL154" s="181" t="s">
        <v>86</v>
      </c>
      <c r="BM154" s="182" t="s">
        <v>109</v>
      </c>
      <c r="BN154" s="181" t="s">
        <v>88</v>
      </c>
      <c r="BO154" s="12" t="str">
        <f>+D154</f>
        <v>X Recovery Starter</v>
      </c>
      <c r="BP154" s="181" t="s">
        <v>129</v>
      </c>
      <c r="BQ154" s="181" t="s">
        <v>132</v>
      </c>
      <c r="BR154" s="183">
        <f t="shared" si="112"/>
        <v>0</v>
      </c>
      <c r="BS154" s="183">
        <f t="shared" si="113"/>
        <v>0</v>
      </c>
      <c r="BT154" s="183">
        <f t="shared" si="114"/>
        <v>0</v>
      </c>
      <c r="BU154" s="183">
        <f t="shared" si="115"/>
        <v>0</v>
      </c>
      <c r="BV154" s="183">
        <f t="shared" si="116"/>
        <v>0</v>
      </c>
      <c r="BW154" s="183">
        <f t="shared" si="117"/>
        <v>0</v>
      </c>
      <c r="BX154" s="183">
        <f t="shared" si="118"/>
        <v>0</v>
      </c>
      <c r="BY154" s="183">
        <f t="shared" si="119"/>
        <v>0</v>
      </c>
      <c r="BZ154" s="183">
        <f t="shared" si="120"/>
        <v>0</v>
      </c>
      <c r="CA154" s="183">
        <f t="shared" si="121"/>
        <v>0</v>
      </c>
      <c r="CB154" s="183">
        <f t="shared" si="122"/>
        <v>0</v>
      </c>
      <c r="CC154" s="183">
        <f t="shared" si="123"/>
        <v>0</v>
      </c>
      <c r="CD154" s="183">
        <f t="shared" si="124"/>
        <v>0</v>
      </c>
      <c r="CE154" s="183">
        <f t="shared" si="125"/>
        <v>0</v>
      </c>
      <c r="CF154" s="183">
        <f t="shared" si="126"/>
        <v>0</v>
      </c>
      <c r="CG154" s="183">
        <f t="shared" si="127"/>
        <v>0</v>
      </c>
    </row>
    <row r="155" spans="1:85">
      <c r="A155" s="235"/>
      <c r="B155" s="223"/>
      <c r="C155" s="225"/>
      <c r="D155" s="12" t="s">
        <v>114</v>
      </c>
      <c r="E155" s="35"/>
      <c r="F155" s="35"/>
      <c r="G155" s="35"/>
      <c r="H155" s="35"/>
      <c r="I155" s="35"/>
      <c r="J155" s="35"/>
      <c r="K155" s="35"/>
      <c r="L155" s="35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104"/>
      <c r="AE155" s="105"/>
      <c r="AJ155" s="36"/>
      <c r="AK155" s="36"/>
      <c r="AL155" s="36"/>
      <c r="AM155" s="36"/>
      <c r="AN155" s="36"/>
      <c r="AO155" s="36"/>
      <c r="AP155" s="36"/>
      <c r="AQ155" s="36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49"/>
      <c r="BI155" s="50"/>
      <c r="BL155" s="181" t="s">
        <v>86</v>
      </c>
      <c r="BM155" s="182" t="s">
        <v>109</v>
      </c>
      <c r="BN155" s="181" t="s">
        <v>88</v>
      </c>
      <c r="BO155" s="12" t="str">
        <f t="shared" ref="BO155:BO156" si="145">+D155</f>
        <v>X Recovery Basico</v>
      </c>
      <c r="BP155" s="181" t="s">
        <v>129</v>
      </c>
      <c r="BQ155" s="181" t="s">
        <v>132</v>
      </c>
      <c r="BR155" s="183">
        <f t="shared" si="112"/>
        <v>0</v>
      </c>
      <c r="BS155" s="183">
        <f t="shared" si="113"/>
        <v>0</v>
      </c>
      <c r="BT155" s="183">
        <f t="shared" si="114"/>
        <v>0</v>
      </c>
      <c r="BU155" s="183">
        <f t="shared" si="115"/>
        <v>0</v>
      </c>
      <c r="BV155" s="183">
        <f t="shared" si="116"/>
        <v>0</v>
      </c>
      <c r="BW155" s="183">
        <f t="shared" si="117"/>
        <v>0</v>
      </c>
      <c r="BX155" s="183">
        <f t="shared" si="118"/>
        <v>0</v>
      </c>
      <c r="BY155" s="183">
        <f t="shared" si="119"/>
        <v>0</v>
      </c>
      <c r="BZ155" s="183">
        <f t="shared" si="120"/>
        <v>0</v>
      </c>
      <c r="CA155" s="183">
        <f t="shared" si="121"/>
        <v>0</v>
      </c>
      <c r="CB155" s="183">
        <f t="shared" si="122"/>
        <v>0</v>
      </c>
      <c r="CC155" s="183">
        <f t="shared" si="123"/>
        <v>0</v>
      </c>
      <c r="CD155" s="183">
        <f t="shared" si="124"/>
        <v>0</v>
      </c>
      <c r="CE155" s="183">
        <f t="shared" si="125"/>
        <v>0</v>
      </c>
      <c r="CF155" s="183">
        <f t="shared" si="126"/>
        <v>0</v>
      </c>
      <c r="CG155" s="183">
        <f t="shared" si="127"/>
        <v>0</v>
      </c>
    </row>
    <row r="156" spans="1:85">
      <c r="A156" s="235"/>
      <c r="B156" s="223"/>
      <c r="C156" s="225"/>
      <c r="D156" s="12" t="s">
        <v>115</v>
      </c>
      <c r="E156" s="35"/>
      <c r="F156" s="35"/>
      <c r="G156" s="35"/>
      <c r="H156" s="35"/>
      <c r="I156" s="35"/>
      <c r="J156" s="35"/>
      <c r="K156" s="35"/>
      <c r="L156" s="35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104"/>
      <c r="AE156" s="105"/>
      <c r="AJ156" s="36"/>
      <c r="AK156" s="36"/>
      <c r="AL156" s="36"/>
      <c r="AM156" s="36"/>
      <c r="AN156" s="36"/>
      <c r="AO156" s="36"/>
      <c r="AP156" s="36"/>
      <c r="AQ156" s="36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49"/>
      <c r="BI156" s="50"/>
      <c r="BL156" s="181" t="s">
        <v>86</v>
      </c>
      <c r="BM156" s="182" t="s">
        <v>109</v>
      </c>
      <c r="BN156" s="181" t="s">
        <v>88</v>
      </c>
      <c r="BO156" s="12" t="str">
        <f t="shared" si="145"/>
        <v>X Recovery Premium</v>
      </c>
      <c r="BP156" s="181" t="s">
        <v>129</v>
      </c>
      <c r="BQ156" s="181" t="s">
        <v>132</v>
      </c>
      <c r="BR156" s="183">
        <f t="shared" si="112"/>
        <v>0</v>
      </c>
      <c r="BS156" s="183">
        <f t="shared" si="113"/>
        <v>0</v>
      </c>
      <c r="BT156" s="183">
        <f t="shared" si="114"/>
        <v>0</v>
      </c>
      <c r="BU156" s="183">
        <f t="shared" si="115"/>
        <v>0</v>
      </c>
      <c r="BV156" s="183">
        <f t="shared" si="116"/>
        <v>0</v>
      </c>
      <c r="BW156" s="183">
        <f t="shared" si="117"/>
        <v>0</v>
      </c>
      <c r="BX156" s="183">
        <f t="shared" si="118"/>
        <v>0</v>
      </c>
      <c r="BY156" s="183">
        <f t="shared" si="119"/>
        <v>0</v>
      </c>
      <c r="BZ156" s="183">
        <f t="shared" si="120"/>
        <v>0</v>
      </c>
      <c r="CA156" s="183">
        <f t="shared" si="121"/>
        <v>0</v>
      </c>
      <c r="CB156" s="183">
        <f t="shared" si="122"/>
        <v>0</v>
      </c>
      <c r="CC156" s="183">
        <f t="shared" si="123"/>
        <v>0</v>
      </c>
      <c r="CD156" s="183">
        <f t="shared" si="124"/>
        <v>0</v>
      </c>
      <c r="CE156" s="183">
        <f t="shared" si="125"/>
        <v>0</v>
      </c>
      <c r="CF156" s="183">
        <f t="shared" si="126"/>
        <v>0</v>
      </c>
      <c r="CG156" s="183">
        <f t="shared" si="127"/>
        <v>0</v>
      </c>
    </row>
    <row r="157" spans="1:85">
      <c r="A157" s="235"/>
      <c r="B157" s="224"/>
      <c r="C157" s="225"/>
      <c r="D157" s="13" t="s">
        <v>90</v>
      </c>
      <c r="E157" s="36"/>
      <c r="F157" s="36"/>
      <c r="G157" s="36"/>
      <c r="H157" s="36"/>
      <c r="I157" s="36"/>
      <c r="J157" s="36"/>
      <c r="K157" s="36"/>
      <c r="L157" s="36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J157" s="36"/>
      <c r="AK157" s="36"/>
      <c r="AL157" s="36"/>
      <c r="AM157" s="36"/>
      <c r="AN157" s="36"/>
      <c r="AO157" s="36"/>
      <c r="AP157" s="36"/>
      <c r="AQ157" s="36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49"/>
      <c r="BI157" s="50"/>
      <c r="BL157" s="181" t="s">
        <v>86</v>
      </c>
      <c r="BM157" s="182" t="s">
        <v>109</v>
      </c>
      <c r="BN157" s="181" t="s">
        <v>90</v>
      </c>
      <c r="BO157" s="182" t="s">
        <v>121</v>
      </c>
      <c r="BP157" s="181" t="s">
        <v>129</v>
      </c>
      <c r="BQ157" s="181" t="s">
        <v>132</v>
      </c>
      <c r="BR157" s="183">
        <f t="shared" si="112"/>
        <v>0</v>
      </c>
      <c r="BS157" s="183">
        <f t="shared" si="113"/>
        <v>0</v>
      </c>
      <c r="BT157" s="183">
        <f t="shared" si="114"/>
        <v>0</v>
      </c>
      <c r="BU157" s="183">
        <f t="shared" si="115"/>
        <v>0</v>
      </c>
      <c r="BV157" s="183">
        <f t="shared" si="116"/>
        <v>0</v>
      </c>
      <c r="BW157" s="183">
        <f t="shared" si="117"/>
        <v>0</v>
      </c>
      <c r="BX157" s="183">
        <f t="shared" si="118"/>
        <v>0</v>
      </c>
      <c r="BY157" s="183">
        <f t="shared" si="119"/>
        <v>0</v>
      </c>
      <c r="BZ157" s="183">
        <f t="shared" si="120"/>
        <v>0</v>
      </c>
      <c r="CA157" s="183">
        <f t="shared" si="121"/>
        <v>0</v>
      </c>
      <c r="CB157" s="183">
        <f t="shared" si="122"/>
        <v>0</v>
      </c>
      <c r="CC157" s="183">
        <f t="shared" si="123"/>
        <v>0</v>
      </c>
      <c r="CD157" s="183">
        <f t="shared" si="124"/>
        <v>0</v>
      </c>
      <c r="CE157" s="183">
        <f t="shared" si="125"/>
        <v>0</v>
      </c>
      <c r="CF157" s="183">
        <f t="shared" si="126"/>
        <v>0</v>
      </c>
      <c r="CG157" s="183">
        <f t="shared" si="127"/>
        <v>0</v>
      </c>
    </row>
    <row r="158" spans="1:85" ht="15" customHeight="1">
      <c r="A158" s="235"/>
      <c r="B158" s="226" t="s">
        <v>38</v>
      </c>
      <c r="C158" s="225" t="s">
        <v>61</v>
      </c>
      <c r="D158" s="10" t="s">
        <v>40</v>
      </c>
      <c r="E158" s="19"/>
      <c r="F158" s="19"/>
      <c r="G158" s="19"/>
      <c r="H158" s="19"/>
      <c r="I158" s="19"/>
      <c r="J158" s="19"/>
      <c r="K158" s="19"/>
      <c r="L158" s="19"/>
      <c r="M158" s="97">
        <f>+L158+AN!M158</f>
        <v>0</v>
      </c>
      <c r="N158" s="97">
        <f>+M158+AN!N158</f>
        <v>0</v>
      </c>
      <c r="O158" s="97">
        <f>+N158+AN!O158</f>
        <v>0</v>
      </c>
      <c r="P158" s="97">
        <f>+O158+AN!P158</f>
        <v>0</v>
      </c>
      <c r="Q158" s="97">
        <f>+P158+AN!Q158</f>
        <v>1</v>
      </c>
      <c r="R158" s="97">
        <f>+Q158+AN!R158</f>
        <v>1</v>
      </c>
      <c r="S158" s="97">
        <f>+R158+AN!S158</f>
        <v>1</v>
      </c>
      <c r="T158" s="97">
        <f>+S158+AN!T158</f>
        <v>1</v>
      </c>
      <c r="U158" s="97">
        <f>+T158+AN!U158</f>
        <v>1</v>
      </c>
      <c r="V158" s="97">
        <f>+U158+AN!V158</f>
        <v>1</v>
      </c>
      <c r="W158" s="97">
        <f>+V158+AN!W158</f>
        <v>1</v>
      </c>
      <c r="X158" s="97">
        <f>+W158+AN!X158</f>
        <v>1</v>
      </c>
      <c r="Y158" s="97">
        <f>+X158+AN!Y158</f>
        <v>1</v>
      </c>
      <c r="Z158" s="97">
        <f>+Y158+AN!Z158</f>
        <v>1</v>
      </c>
      <c r="AA158" s="97">
        <f>+Z158+AN!AA158</f>
        <v>1</v>
      </c>
      <c r="AB158" s="97">
        <f>+AA158+AN!AB158</f>
        <v>1</v>
      </c>
      <c r="AC158" s="97">
        <f>+AB158+AN!AC158</f>
        <v>1</v>
      </c>
      <c r="AD158" s="100">
        <f t="shared" ref="AD158:AD159" si="146">+P158</f>
        <v>0</v>
      </c>
      <c r="AE158" s="101">
        <f t="shared" ref="AE158:AE159" si="147">+AB158</f>
        <v>1</v>
      </c>
      <c r="AG158" s="124">
        <f>+SUMIF($M$1:$AB$1,"REAL",M158:AB158)</f>
        <v>12</v>
      </c>
      <c r="AJ158" s="19"/>
      <c r="AK158" s="19"/>
      <c r="AL158" s="19"/>
      <c r="AM158" s="19"/>
      <c r="AN158" s="19"/>
      <c r="AO158" s="19"/>
      <c r="AP158" s="19"/>
      <c r="AQ158" s="19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44"/>
      <c r="BI158" s="59"/>
      <c r="BL158" s="181" t="s">
        <v>86</v>
      </c>
      <c r="BM158" s="182" t="s">
        <v>61</v>
      </c>
      <c r="BN158" s="181" t="s">
        <v>40</v>
      </c>
      <c r="BO158" s="181" t="s">
        <v>126</v>
      </c>
      <c r="BP158" s="181" t="s">
        <v>129</v>
      </c>
      <c r="BQ158" s="181" t="s">
        <v>132</v>
      </c>
      <c r="BR158" s="183">
        <f t="shared" si="112"/>
        <v>0</v>
      </c>
      <c r="BS158" s="183">
        <f t="shared" si="113"/>
        <v>0</v>
      </c>
      <c r="BT158" s="183">
        <f t="shared" si="114"/>
        <v>0</v>
      </c>
      <c r="BU158" s="183">
        <f t="shared" si="115"/>
        <v>0</v>
      </c>
      <c r="BV158" s="183">
        <f t="shared" si="116"/>
        <v>1</v>
      </c>
      <c r="BW158" s="183">
        <f t="shared" si="117"/>
        <v>1</v>
      </c>
      <c r="BX158" s="183">
        <f t="shared" si="118"/>
        <v>1</v>
      </c>
      <c r="BY158" s="183">
        <f t="shared" si="119"/>
        <v>1</v>
      </c>
      <c r="BZ158" s="183">
        <f t="shared" si="120"/>
        <v>1</v>
      </c>
      <c r="CA158" s="183">
        <f t="shared" si="121"/>
        <v>1</v>
      </c>
      <c r="CB158" s="183">
        <f t="shared" si="122"/>
        <v>1</v>
      </c>
      <c r="CC158" s="183">
        <f t="shared" si="123"/>
        <v>1</v>
      </c>
      <c r="CD158" s="183">
        <f t="shared" si="124"/>
        <v>1</v>
      </c>
      <c r="CE158" s="183">
        <f t="shared" si="125"/>
        <v>1</v>
      </c>
      <c r="CF158" s="183">
        <f t="shared" si="126"/>
        <v>1</v>
      </c>
      <c r="CG158" s="183">
        <f t="shared" si="127"/>
        <v>1</v>
      </c>
    </row>
    <row r="159" spans="1:85" ht="14.4" customHeight="1">
      <c r="A159" s="235"/>
      <c r="B159" s="226"/>
      <c r="C159" s="225"/>
      <c r="D159" s="11" t="s">
        <v>88</v>
      </c>
      <c r="E159" s="34"/>
      <c r="F159" s="34"/>
      <c r="G159" s="34"/>
      <c r="H159" s="34"/>
      <c r="I159" s="34"/>
      <c r="J159" s="34"/>
      <c r="K159" s="34"/>
      <c r="L159" s="34"/>
      <c r="M159" s="98">
        <f>+L159+AN!M159</f>
        <v>0</v>
      </c>
      <c r="N159" s="98">
        <f>+M159+AN!N159</f>
        <v>0</v>
      </c>
      <c r="O159" s="98">
        <f>+N159+AN!O159</f>
        <v>0</v>
      </c>
      <c r="P159" s="98">
        <f>+O159+AN!P159</f>
        <v>0</v>
      </c>
      <c r="Q159" s="98">
        <f>+P159+AN!Q159</f>
        <v>1</v>
      </c>
      <c r="R159" s="98">
        <f>+Q159+AN!R159</f>
        <v>1</v>
      </c>
      <c r="S159" s="98">
        <f>+R159+AN!S159</f>
        <v>1</v>
      </c>
      <c r="T159" s="98">
        <f>+S159+AN!T159</f>
        <v>1</v>
      </c>
      <c r="U159" s="98">
        <f>+T159+AN!U159</f>
        <v>1</v>
      </c>
      <c r="V159" s="98">
        <f>+U159+AN!V159</f>
        <v>1</v>
      </c>
      <c r="W159" s="98">
        <f>+V159+AN!W159</f>
        <v>1</v>
      </c>
      <c r="X159" s="98">
        <f>+W159+AN!X159</f>
        <v>1</v>
      </c>
      <c r="Y159" s="98">
        <f>+X159+AN!Y159</f>
        <v>1</v>
      </c>
      <c r="Z159" s="98">
        <f>+Y159+AN!Z159</f>
        <v>1</v>
      </c>
      <c r="AA159" s="98">
        <f>+Z159+AN!AA159</f>
        <v>1</v>
      </c>
      <c r="AB159" s="98">
        <f>+AA159+AN!AB159</f>
        <v>1</v>
      </c>
      <c r="AC159" s="98">
        <f>+AB159+AN!AC159</f>
        <v>1</v>
      </c>
      <c r="AD159" s="102">
        <f t="shared" si="146"/>
        <v>0</v>
      </c>
      <c r="AE159" s="103">
        <f t="shared" si="147"/>
        <v>1</v>
      </c>
      <c r="AG159" s="124">
        <f>+SUMIF($M$1:$AB$1,"REAL",M159:AB159)</f>
        <v>12</v>
      </c>
      <c r="AJ159" s="34"/>
      <c r="AK159" s="34"/>
      <c r="AL159" s="34"/>
      <c r="AM159" s="34"/>
      <c r="AN159" s="34"/>
      <c r="AO159" s="34"/>
      <c r="AP159" s="34"/>
      <c r="AQ159" s="34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45"/>
      <c r="BI159" s="46"/>
      <c r="BL159" s="181" t="s">
        <v>86</v>
      </c>
      <c r="BM159" s="182" t="s">
        <v>61</v>
      </c>
      <c r="BN159" s="181" t="s">
        <v>88</v>
      </c>
      <c r="BO159" s="181" t="s">
        <v>126</v>
      </c>
      <c r="BP159" s="181" t="s">
        <v>129</v>
      </c>
      <c r="BQ159" s="181" t="s">
        <v>132</v>
      </c>
      <c r="BR159" s="183">
        <f t="shared" si="112"/>
        <v>0</v>
      </c>
      <c r="BS159" s="183">
        <f t="shared" si="113"/>
        <v>0</v>
      </c>
      <c r="BT159" s="183">
        <f t="shared" si="114"/>
        <v>0</v>
      </c>
      <c r="BU159" s="183">
        <f t="shared" si="115"/>
        <v>0</v>
      </c>
      <c r="BV159" s="183">
        <f t="shared" si="116"/>
        <v>1</v>
      </c>
      <c r="BW159" s="183">
        <f t="shared" si="117"/>
        <v>1</v>
      </c>
      <c r="BX159" s="183">
        <f t="shared" si="118"/>
        <v>1</v>
      </c>
      <c r="BY159" s="183">
        <f t="shared" si="119"/>
        <v>1</v>
      </c>
      <c r="BZ159" s="183">
        <f t="shared" si="120"/>
        <v>1</v>
      </c>
      <c r="CA159" s="183">
        <f t="shared" si="121"/>
        <v>1</v>
      </c>
      <c r="CB159" s="183">
        <f t="shared" si="122"/>
        <v>1</v>
      </c>
      <c r="CC159" s="183">
        <f t="shared" si="123"/>
        <v>1</v>
      </c>
      <c r="CD159" s="183">
        <f t="shared" si="124"/>
        <v>1</v>
      </c>
      <c r="CE159" s="183">
        <f t="shared" si="125"/>
        <v>1</v>
      </c>
      <c r="CF159" s="183">
        <f t="shared" si="126"/>
        <v>1</v>
      </c>
      <c r="CG159" s="183">
        <f t="shared" si="127"/>
        <v>1</v>
      </c>
    </row>
    <row r="160" spans="1:85">
      <c r="A160" s="235"/>
      <c r="B160" s="226"/>
      <c r="C160" s="225"/>
      <c r="D160" s="13" t="s">
        <v>90</v>
      </c>
      <c r="E160" s="36"/>
      <c r="F160" s="36"/>
      <c r="G160" s="36"/>
      <c r="H160" s="36"/>
      <c r="I160" s="36"/>
      <c r="J160" s="36"/>
      <c r="K160" s="36"/>
      <c r="L160" s="36"/>
      <c r="M160" s="36" t="str">
        <f t="shared" ref="M160:AE160" si="148">+IFERROR(M159/M158,"")</f>
        <v/>
      </c>
      <c r="N160" s="36" t="str">
        <f t="shared" si="148"/>
        <v/>
      </c>
      <c r="O160" s="36" t="str">
        <f t="shared" si="148"/>
        <v/>
      </c>
      <c r="P160" s="36" t="str">
        <f t="shared" si="148"/>
        <v/>
      </c>
      <c r="Q160" s="36">
        <f t="shared" si="148"/>
        <v>1</v>
      </c>
      <c r="R160" s="36">
        <f t="shared" si="148"/>
        <v>1</v>
      </c>
      <c r="S160" s="36">
        <f t="shared" si="148"/>
        <v>1</v>
      </c>
      <c r="T160" s="36">
        <f t="shared" si="148"/>
        <v>1</v>
      </c>
      <c r="U160" s="36">
        <f t="shared" si="148"/>
        <v>1</v>
      </c>
      <c r="V160" s="36">
        <f t="shared" si="148"/>
        <v>1</v>
      </c>
      <c r="W160" s="36">
        <f t="shared" si="148"/>
        <v>1</v>
      </c>
      <c r="X160" s="36">
        <f t="shared" si="148"/>
        <v>1</v>
      </c>
      <c r="Y160" s="36">
        <f t="shared" si="148"/>
        <v>1</v>
      </c>
      <c r="Z160" s="36">
        <f t="shared" si="148"/>
        <v>1</v>
      </c>
      <c r="AA160" s="36">
        <f t="shared" si="148"/>
        <v>1</v>
      </c>
      <c r="AB160" s="36">
        <f t="shared" si="148"/>
        <v>1</v>
      </c>
      <c r="AC160" s="36">
        <f t="shared" ref="AC160" si="149">+IFERROR(AC159/AC158,"")</f>
        <v>1</v>
      </c>
      <c r="AD160" s="53" t="str">
        <f t="shared" si="148"/>
        <v/>
      </c>
      <c r="AE160" s="54">
        <f t="shared" si="148"/>
        <v>1</v>
      </c>
      <c r="AJ160" s="36"/>
      <c r="AK160" s="36"/>
      <c r="AL160" s="36"/>
      <c r="AM160" s="36"/>
      <c r="AN160" s="36"/>
      <c r="AO160" s="36"/>
      <c r="AP160" s="36"/>
      <c r="AQ160" s="36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53"/>
      <c r="BI160" s="54"/>
      <c r="BL160" s="181" t="s">
        <v>86</v>
      </c>
      <c r="BM160" s="182" t="s">
        <v>61</v>
      </c>
      <c r="BN160" s="181" t="s">
        <v>90</v>
      </c>
      <c r="BO160" s="12" t="s">
        <v>127</v>
      </c>
      <c r="BP160" s="181" t="s">
        <v>129</v>
      </c>
      <c r="BQ160" s="181" t="s">
        <v>132</v>
      </c>
      <c r="BR160" s="183" t="str">
        <f t="shared" si="112"/>
        <v/>
      </c>
      <c r="BS160" s="183" t="str">
        <f t="shared" si="113"/>
        <v/>
      </c>
      <c r="BT160" s="183" t="str">
        <f t="shared" si="114"/>
        <v/>
      </c>
      <c r="BU160" s="183" t="str">
        <f t="shared" si="115"/>
        <v/>
      </c>
      <c r="BV160" s="183">
        <f t="shared" si="116"/>
        <v>1</v>
      </c>
      <c r="BW160" s="183">
        <f t="shared" si="117"/>
        <v>1</v>
      </c>
      <c r="BX160" s="183">
        <f t="shared" si="118"/>
        <v>1</v>
      </c>
      <c r="BY160" s="183">
        <f t="shared" si="119"/>
        <v>1</v>
      </c>
      <c r="BZ160" s="183">
        <f t="shared" si="120"/>
        <v>1</v>
      </c>
      <c r="CA160" s="183">
        <f t="shared" si="121"/>
        <v>1</v>
      </c>
      <c r="CB160" s="183">
        <f t="shared" si="122"/>
        <v>1</v>
      </c>
      <c r="CC160" s="183">
        <f t="shared" si="123"/>
        <v>1</v>
      </c>
      <c r="CD160" s="183">
        <f t="shared" si="124"/>
        <v>1</v>
      </c>
      <c r="CE160" s="183">
        <f t="shared" si="125"/>
        <v>1</v>
      </c>
      <c r="CF160" s="183">
        <f t="shared" si="126"/>
        <v>1</v>
      </c>
      <c r="CG160" s="183">
        <f t="shared" si="127"/>
        <v>1</v>
      </c>
    </row>
    <row r="161" spans="1:85" ht="15" customHeight="1">
      <c r="A161" s="235"/>
      <c r="B161" s="226"/>
      <c r="C161" s="225" t="s">
        <v>62</v>
      </c>
      <c r="D161" s="10" t="s">
        <v>40</v>
      </c>
      <c r="E161" s="19"/>
      <c r="F161" s="19"/>
      <c r="G161" s="19"/>
      <c r="H161" s="19"/>
      <c r="I161" s="19"/>
      <c r="J161" s="19"/>
      <c r="K161" s="19"/>
      <c r="L161" s="19"/>
      <c r="M161" s="97">
        <f>+L161+AN!M161</f>
        <v>0</v>
      </c>
      <c r="N161" s="97">
        <f>+M161+AN!N161</f>
        <v>0</v>
      </c>
      <c r="O161" s="97">
        <f>+N161+AN!O161</f>
        <v>0</v>
      </c>
      <c r="P161" s="97">
        <f>+O161+AN!P161</f>
        <v>0</v>
      </c>
      <c r="Q161" s="97">
        <f>+P161+AN!Q161</f>
        <v>0</v>
      </c>
      <c r="R161" s="97">
        <f>+Q161+AN!R161</f>
        <v>0</v>
      </c>
      <c r="S161" s="97">
        <f>+R161+AN!S161</f>
        <v>0</v>
      </c>
      <c r="T161" s="97">
        <f>+S161+AN!T161</f>
        <v>0</v>
      </c>
      <c r="U161" s="97">
        <f>+T161+AN!U161</f>
        <v>0</v>
      </c>
      <c r="V161" s="97">
        <f>+U161+AN!V161</f>
        <v>0</v>
      </c>
      <c r="W161" s="97">
        <f>+V161+AN!W161</f>
        <v>0</v>
      </c>
      <c r="X161" s="97">
        <f>+W161+AN!X161</f>
        <v>0</v>
      </c>
      <c r="Y161" s="97">
        <f>+X161+AN!Y161</f>
        <v>0</v>
      </c>
      <c r="Z161" s="97">
        <f>+Y161+AN!Z161</f>
        <v>0</v>
      </c>
      <c r="AA161" s="97">
        <f>+Z161+AN!AA161</f>
        <v>0</v>
      </c>
      <c r="AB161" s="97">
        <f>+AA161+AN!AB161</f>
        <v>0</v>
      </c>
      <c r="AC161" s="97">
        <f>+AB161+AN!AC161</f>
        <v>0</v>
      </c>
      <c r="AD161" s="100">
        <f t="shared" ref="AD161:AD162" si="150">+P161</f>
        <v>0</v>
      </c>
      <c r="AE161" s="101">
        <f t="shared" ref="AE161:AE162" si="151">+AB161</f>
        <v>0</v>
      </c>
      <c r="AG161" s="124">
        <f>+SUMIF($M$1:$AB$1,"REAL",M161:AB161)</f>
        <v>0</v>
      </c>
      <c r="AJ161" s="19"/>
      <c r="AK161" s="19"/>
      <c r="AL161" s="19"/>
      <c r="AM161" s="19"/>
      <c r="AN161" s="19"/>
      <c r="AO161" s="19"/>
      <c r="AP161" s="19"/>
      <c r="AQ161" s="19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44"/>
      <c r="BI161" s="59"/>
      <c r="BL161" s="181" t="s">
        <v>86</v>
      </c>
      <c r="BM161" s="182" t="s">
        <v>62</v>
      </c>
      <c r="BN161" s="181" t="s">
        <v>40</v>
      </c>
      <c r="BO161" s="181" t="s">
        <v>126</v>
      </c>
      <c r="BP161" s="181" t="s">
        <v>129</v>
      </c>
      <c r="BQ161" s="181" t="s">
        <v>132</v>
      </c>
      <c r="BR161" s="183">
        <f t="shared" si="112"/>
        <v>0</v>
      </c>
      <c r="BS161" s="183">
        <f t="shared" si="113"/>
        <v>0</v>
      </c>
      <c r="BT161" s="183">
        <f t="shared" si="114"/>
        <v>0</v>
      </c>
      <c r="BU161" s="183">
        <f t="shared" si="115"/>
        <v>0</v>
      </c>
      <c r="BV161" s="183">
        <f t="shared" si="116"/>
        <v>0</v>
      </c>
      <c r="BW161" s="183">
        <f t="shared" si="117"/>
        <v>0</v>
      </c>
      <c r="BX161" s="183">
        <f t="shared" si="118"/>
        <v>0</v>
      </c>
      <c r="BY161" s="183">
        <f t="shared" si="119"/>
        <v>0</v>
      </c>
      <c r="BZ161" s="183">
        <f t="shared" si="120"/>
        <v>0</v>
      </c>
      <c r="CA161" s="183">
        <f t="shared" si="121"/>
        <v>0</v>
      </c>
      <c r="CB161" s="183">
        <f t="shared" si="122"/>
        <v>0</v>
      </c>
      <c r="CC161" s="183">
        <f t="shared" si="123"/>
        <v>0</v>
      </c>
      <c r="CD161" s="183">
        <f t="shared" si="124"/>
        <v>0</v>
      </c>
      <c r="CE161" s="183">
        <f t="shared" si="125"/>
        <v>0</v>
      </c>
      <c r="CF161" s="183">
        <f t="shared" si="126"/>
        <v>0</v>
      </c>
      <c r="CG161" s="183">
        <f t="shared" si="127"/>
        <v>0</v>
      </c>
    </row>
    <row r="162" spans="1:85">
      <c r="A162" s="235"/>
      <c r="B162" s="226"/>
      <c r="C162" s="225"/>
      <c r="D162" s="11" t="s">
        <v>88</v>
      </c>
      <c r="E162" s="34"/>
      <c r="F162" s="34"/>
      <c r="G162" s="34"/>
      <c r="H162" s="34"/>
      <c r="I162" s="34"/>
      <c r="J162" s="34"/>
      <c r="K162" s="34"/>
      <c r="L162" s="34"/>
      <c r="M162" s="98">
        <f>+L162+AN!M162</f>
        <v>0</v>
      </c>
      <c r="N162" s="98">
        <f>+M162+AN!N162</f>
        <v>0</v>
      </c>
      <c r="O162" s="98">
        <f>+N162+AN!O162</f>
        <v>0</v>
      </c>
      <c r="P162" s="98">
        <f>+O162+AN!P162</f>
        <v>0</v>
      </c>
      <c r="Q162" s="98">
        <f>+P162+AN!Q162</f>
        <v>0</v>
      </c>
      <c r="R162" s="98">
        <f>+Q162+AN!R162</f>
        <v>0</v>
      </c>
      <c r="S162" s="98">
        <f>+R162+AN!S162</f>
        <v>0</v>
      </c>
      <c r="T162" s="98">
        <f>+S162+AN!T162</f>
        <v>0</v>
      </c>
      <c r="U162" s="98">
        <f>+T162+AN!U162</f>
        <v>0</v>
      </c>
      <c r="V162" s="98">
        <f>+U162+AN!V162</f>
        <v>0</v>
      </c>
      <c r="W162" s="98">
        <f>+V162+AN!W162</f>
        <v>0</v>
      </c>
      <c r="X162" s="98">
        <f>+W162+AN!X162</f>
        <v>0</v>
      </c>
      <c r="Y162" s="98">
        <f>+X162+AN!Y162</f>
        <v>0</v>
      </c>
      <c r="Z162" s="98">
        <f>+Y162+AN!Z162</f>
        <v>0</v>
      </c>
      <c r="AA162" s="98">
        <f>+Z162+AN!AA162</f>
        <v>0</v>
      </c>
      <c r="AB162" s="98">
        <f>+AA162+AN!AB162</f>
        <v>0</v>
      </c>
      <c r="AC162" s="98">
        <f>+AB162+AN!AC162</f>
        <v>0</v>
      </c>
      <c r="AD162" s="102">
        <f t="shared" si="150"/>
        <v>0</v>
      </c>
      <c r="AE162" s="103">
        <f t="shared" si="151"/>
        <v>0</v>
      </c>
      <c r="AG162" s="124">
        <f>+SUMIF($M$1:$AB$1,"REAL",M162:AB162)</f>
        <v>0</v>
      </c>
      <c r="AJ162" s="34"/>
      <c r="AK162" s="34"/>
      <c r="AL162" s="34"/>
      <c r="AM162" s="34"/>
      <c r="AN162" s="34"/>
      <c r="AO162" s="34"/>
      <c r="AP162" s="34"/>
      <c r="AQ162" s="34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45"/>
      <c r="BI162" s="46"/>
      <c r="BL162" s="181" t="s">
        <v>86</v>
      </c>
      <c r="BM162" s="182" t="s">
        <v>62</v>
      </c>
      <c r="BN162" s="181" t="s">
        <v>88</v>
      </c>
      <c r="BO162" s="181" t="s">
        <v>126</v>
      </c>
      <c r="BP162" s="181" t="s">
        <v>129</v>
      </c>
      <c r="BQ162" s="181" t="s">
        <v>132</v>
      </c>
      <c r="BR162" s="183">
        <f t="shared" si="112"/>
        <v>0</v>
      </c>
      <c r="BS162" s="183">
        <f t="shared" si="113"/>
        <v>0</v>
      </c>
      <c r="BT162" s="183">
        <f t="shared" si="114"/>
        <v>0</v>
      </c>
      <c r="BU162" s="183">
        <f t="shared" si="115"/>
        <v>0</v>
      </c>
      <c r="BV162" s="183">
        <f t="shared" si="116"/>
        <v>0</v>
      </c>
      <c r="BW162" s="183">
        <f t="shared" si="117"/>
        <v>0</v>
      </c>
      <c r="BX162" s="183">
        <f t="shared" si="118"/>
        <v>0</v>
      </c>
      <c r="BY162" s="183">
        <f t="shared" si="119"/>
        <v>0</v>
      </c>
      <c r="BZ162" s="183">
        <f t="shared" si="120"/>
        <v>0</v>
      </c>
      <c r="CA162" s="183">
        <f t="shared" si="121"/>
        <v>0</v>
      </c>
      <c r="CB162" s="183">
        <f t="shared" si="122"/>
        <v>0</v>
      </c>
      <c r="CC162" s="183">
        <f t="shared" si="123"/>
        <v>0</v>
      </c>
      <c r="CD162" s="183">
        <f t="shared" si="124"/>
        <v>0</v>
      </c>
      <c r="CE162" s="183">
        <f t="shared" si="125"/>
        <v>0</v>
      </c>
      <c r="CF162" s="183">
        <f t="shared" si="126"/>
        <v>0</v>
      </c>
      <c r="CG162" s="183">
        <f t="shared" si="127"/>
        <v>0</v>
      </c>
    </row>
    <row r="163" spans="1:85">
      <c r="A163" s="235"/>
      <c r="B163" s="226"/>
      <c r="C163" s="225"/>
      <c r="D163" s="13" t="s">
        <v>90</v>
      </c>
      <c r="E163" s="36"/>
      <c r="F163" s="36"/>
      <c r="G163" s="36"/>
      <c r="H163" s="36"/>
      <c r="I163" s="36"/>
      <c r="J163" s="36"/>
      <c r="K163" s="36"/>
      <c r="L163" s="36"/>
      <c r="M163" s="36" t="str">
        <f t="shared" ref="M163:AE163" si="152">+IFERROR(M162/M161,"")</f>
        <v/>
      </c>
      <c r="N163" s="36" t="str">
        <f t="shared" si="152"/>
        <v/>
      </c>
      <c r="O163" s="36" t="str">
        <f t="shared" si="152"/>
        <v/>
      </c>
      <c r="P163" s="36" t="str">
        <f t="shared" si="152"/>
        <v/>
      </c>
      <c r="Q163" s="36" t="str">
        <f t="shared" si="152"/>
        <v/>
      </c>
      <c r="R163" s="36" t="str">
        <f t="shared" si="152"/>
        <v/>
      </c>
      <c r="S163" s="36" t="str">
        <f t="shared" si="152"/>
        <v/>
      </c>
      <c r="T163" s="36" t="str">
        <f t="shared" si="152"/>
        <v/>
      </c>
      <c r="U163" s="36" t="str">
        <f t="shared" si="152"/>
        <v/>
      </c>
      <c r="V163" s="36" t="str">
        <f t="shared" si="152"/>
        <v/>
      </c>
      <c r="W163" s="36" t="str">
        <f t="shared" si="152"/>
        <v/>
      </c>
      <c r="X163" s="36" t="str">
        <f t="shared" si="152"/>
        <v/>
      </c>
      <c r="Y163" s="36" t="str">
        <f t="shared" si="152"/>
        <v/>
      </c>
      <c r="Z163" s="36" t="str">
        <f t="shared" si="152"/>
        <v/>
      </c>
      <c r="AA163" s="36" t="str">
        <f t="shared" si="152"/>
        <v/>
      </c>
      <c r="AB163" s="36" t="str">
        <f t="shared" si="152"/>
        <v/>
      </c>
      <c r="AC163" s="36" t="str">
        <f t="shared" ref="AC163" si="153">+IFERROR(AC162/AC161,"")</f>
        <v/>
      </c>
      <c r="AD163" s="49" t="str">
        <f t="shared" si="152"/>
        <v/>
      </c>
      <c r="AE163" s="50" t="str">
        <f t="shared" si="152"/>
        <v/>
      </c>
      <c r="AJ163" s="36"/>
      <c r="AK163" s="36"/>
      <c r="AL163" s="36"/>
      <c r="AM163" s="36"/>
      <c r="AN163" s="36"/>
      <c r="AO163" s="36"/>
      <c r="AP163" s="36"/>
      <c r="AQ163" s="36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49"/>
      <c r="BI163" s="50"/>
      <c r="BL163" s="181" t="s">
        <v>86</v>
      </c>
      <c r="BM163" s="182" t="s">
        <v>62</v>
      </c>
      <c r="BN163" s="181" t="s">
        <v>90</v>
      </c>
      <c r="BO163" s="12" t="s">
        <v>127</v>
      </c>
      <c r="BP163" s="181" t="s">
        <v>129</v>
      </c>
      <c r="BQ163" s="181" t="s">
        <v>132</v>
      </c>
      <c r="BR163" s="183" t="str">
        <f t="shared" si="112"/>
        <v/>
      </c>
      <c r="BS163" s="183" t="str">
        <f t="shared" si="113"/>
        <v/>
      </c>
      <c r="BT163" s="183" t="str">
        <f t="shared" si="114"/>
        <v/>
      </c>
      <c r="BU163" s="183" t="str">
        <f t="shared" si="115"/>
        <v/>
      </c>
      <c r="BV163" s="183" t="str">
        <f t="shared" si="116"/>
        <v/>
      </c>
      <c r="BW163" s="183" t="str">
        <f t="shared" si="117"/>
        <v/>
      </c>
      <c r="BX163" s="183" t="str">
        <f t="shared" si="118"/>
        <v/>
      </c>
      <c r="BY163" s="183" t="str">
        <f t="shared" si="119"/>
        <v/>
      </c>
      <c r="BZ163" s="183" t="str">
        <f t="shared" si="120"/>
        <v/>
      </c>
      <c r="CA163" s="183" t="str">
        <f t="shared" si="121"/>
        <v/>
      </c>
      <c r="CB163" s="183" t="str">
        <f t="shared" si="122"/>
        <v/>
      </c>
      <c r="CC163" s="183" t="str">
        <f t="shared" si="123"/>
        <v/>
      </c>
      <c r="CD163" s="183" t="str">
        <f t="shared" si="124"/>
        <v/>
      </c>
      <c r="CE163" s="183" t="str">
        <f t="shared" si="125"/>
        <v/>
      </c>
      <c r="CF163" s="183" t="str">
        <f t="shared" si="126"/>
        <v/>
      </c>
      <c r="CG163" s="183" t="str">
        <f t="shared" si="127"/>
        <v/>
      </c>
    </row>
    <row r="164" spans="1:85" ht="15" customHeight="1">
      <c r="A164" s="235"/>
      <c r="B164" s="226"/>
      <c r="C164" s="225" t="s">
        <v>72</v>
      </c>
      <c r="D164" s="10" t="s">
        <v>40</v>
      </c>
      <c r="E164" s="19"/>
      <c r="F164" s="19"/>
      <c r="G164" s="19"/>
      <c r="H164" s="19"/>
      <c r="I164" s="19"/>
      <c r="J164" s="19"/>
      <c r="K164" s="19"/>
      <c r="L164" s="19"/>
      <c r="M164" s="97">
        <f>+L164+AN!M164</f>
        <v>0</v>
      </c>
      <c r="N164" s="97">
        <f>+M164+AN!N164</f>
        <v>0</v>
      </c>
      <c r="O164" s="97">
        <f>+N164+AN!O164</f>
        <v>0</v>
      </c>
      <c r="P164" s="97">
        <f>+O164+AN!P164</f>
        <v>0</v>
      </c>
      <c r="Q164" s="97">
        <f>+P164+AN!Q164</f>
        <v>0</v>
      </c>
      <c r="R164" s="97">
        <f>+Q164+AN!R164</f>
        <v>0</v>
      </c>
      <c r="S164" s="97">
        <f>+R164+AN!S164</f>
        <v>0</v>
      </c>
      <c r="T164" s="97">
        <f>+S164+AN!T164</f>
        <v>0</v>
      </c>
      <c r="U164" s="97">
        <f>+T164+AN!U164</f>
        <v>0</v>
      </c>
      <c r="V164" s="97">
        <f>+U164+AN!V164</f>
        <v>0</v>
      </c>
      <c r="W164" s="97">
        <f>+V164+AN!W164</f>
        <v>0</v>
      </c>
      <c r="X164" s="97">
        <f>+W164+AN!X164</f>
        <v>0</v>
      </c>
      <c r="Y164" s="97">
        <f>+X164+AN!Y164</f>
        <v>0</v>
      </c>
      <c r="Z164" s="97">
        <f>+Y164+AN!Z164</f>
        <v>0</v>
      </c>
      <c r="AA164" s="97">
        <f>+Z164+AN!AA164</f>
        <v>0</v>
      </c>
      <c r="AB164" s="97">
        <f>+AA164+AN!AB164</f>
        <v>0</v>
      </c>
      <c r="AC164" s="97">
        <f>+AB164+AN!AC164</f>
        <v>0</v>
      </c>
      <c r="AD164" s="100">
        <f t="shared" ref="AD164:AD165" si="154">+P164</f>
        <v>0</v>
      </c>
      <c r="AE164" s="101">
        <f t="shared" ref="AE164:AE165" si="155">+AB164</f>
        <v>0</v>
      </c>
      <c r="AG164" s="124">
        <f>+SUMIF($M$1:$AB$1,"REAL",M164:AB164)</f>
        <v>0</v>
      </c>
      <c r="AJ164" s="19"/>
      <c r="AK164" s="19"/>
      <c r="AL164" s="19"/>
      <c r="AM164" s="19"/>
      <c r="AN164" s="19"/>
      <c r="AO164" s="19"/>
      <c r="AP164" s="19"/>
      <c r="AQ164" s="19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44"/>
      <c r="BI164" s="59"/>
      <c r="BL164" s="181" t="s">
        <v>86</v>
      </c>
      <c r="BM164" s="182" t="s">
        <v>72</v>
      </c>
      <c r="BN164" s="181" t="s">
        <v>40</v>
      </c>
      <c r="BO164" s="181" t="s">
        <v>126</v>
      </c>
      <c r="BP164" s="181" t="s">
        <v>129</v>
      </c>
      <c r="BQ164" s="181" t="s">
        <v>132</v>
      </c>
      <c r="BR164" s="183">
        <f t="shared" si="112"/>
        <v>0</v>
      </c>
      <c r="BS164" s="183">
        <f t="shared" si="113"/>
        <v>0</v>
      </c>
      <c r="BT164" s="183">
        <f t="shared" si="114"/>
        <v>0</v>
      </c>
      <c r="BU164" s="183">
        <f t="shared" si="115"/>
        <v>0</v>
      </c>
      <c r="BV164" s="183">
        <f t="shared" si="116"/>
        <v>0</v>
      </c>
      <c r="BW164" s="183">
        <f t="shared" si="117"/>
        <v>0</v>
      </c>
      <c r="BX164" s="183">
        <f t="shared" si="118"/>
        <v>0</v>
      </c>
      <c r="BY164" s="183">
        <f t="shared" si="119"/>
        <v>0</v>
      </c>
      <c r="BZ164" s="183">
        <f t="shared" si="120"/>
        <v>0</v>
      </c>
      <c r="CA164" s="183">
        <f t="shared" si="121"/>
        <v>0</v>
      </c>
      <c r="CB164" s="183">
        <f t="shared" si="122"/>
        <v>0</v>
      </c>
      <c r="CC164" s="183">
        <f t="shared" si="123"/>
        <v>0</v>
      </c>
      <c r="CD164" s="183">
        <f t="shared" si="124"/>
        <v>0</v>
      </c>
      <c r="CE164" s="183">
        <f t="shared" si="125"/>
        <v>0</v>
      </c>
      <c r="CF164" s="183">
        <f t="shared" si="126"/>
        <v>0</v>
      </c>
      <c r="CG164" s="183">
        <f t="shared" si="127"/>
        <v>0</v>
      </c>
    </row>
    <row r="165" spans="1:85" ht="14.4" customHeight="1">
      <c r="A165" s="235"/>
      <c r="B165" s="226"/>
      <c r="C165" s="225"/>
      <c r="D165" s="11" t="s">
        <v>88</v>
      </c>
      <c r="E165" s="34"/>
      <c r="F165" s="34"/>
      <c r="G165" s="34"/>
      <c r="H165" s="34"/>
      <c r="I165" s="34"/>
      <c r="J165" s="34"/>
      <c r="K165" s="34"/>
      <c r="L165" s="34"/>
      <c r="M165" s="98">
        <f>+L165+AN!M165</f>
        <v>0</v>
      </c>
      <c r="N165" s="98">
        <f>+M165+AN!N165</f>
        <v>0</v>
      </c>
      <c r="O165" s="98">
        <f>+N165+AN!O165</f>
        <v>0</v>
      </c>
      <c r="P165" s="98">
        <f>+O165+AN!P165</f>
        <v>0</v>
      </c>
      <c r="Q165" s="98">
        <f>+P165+AN!Q165</f>
        <v>0</v>
      </c>
      <c r="R165" s="98">
        <f>+Q165+AN!R165</f>
        <v>0</v>
      </c>
      <c r="S165" s="98">
        <f>+R165+AN!S165</f>
        <v>0</v>
      </c>
      <c r="T165" s="98">
        <f>+S165+AN!T165</f>
        <v>0</v>
      </c>
      <c r="U165" s="98">
        <f>+T165+AN!U165</f>
        <v>0</v>
      </c>
      <c r="V165" s="98">
        <f>+U165+AN!V165</f>
        <v>0</v>
      </c>
      <c r="W165" s="98">
        <f>+V165+AN!W165</f>
        <v>0</v>
      </c>
      <c r="X165" s="98">
        <f>+W165+AN!X165</f>
        <v>0</v>
      </c>
      <c r="Y165" s="98">
        <f>+X165+AN!Y165</f>
        <v>0</v>
      </c>
      <c r="Z165" s="98">
        <f>+Y165+AN!Z165</f>
        <v>0</v>
      </c>
      <c r="AA165" s="98">
        <f>+Z165+AN!AA165</f>
        <v>0</v>
      </c>
      <c r="AB165" s="98">
        <f>+AA165+AN!AB165</f>
        <v>0</v>
      </c>
      <c r="AC165" s="98">
        <f>+AB165+AN!AC165</f>
        <v>0</v>
      </c>
      <c r="AD165" s="102">
        <f t="shared" si="154"/>
        <v>0</v>
      </c>
      <c r="AE165" s="103">
        <f t="shared" si="155"/>
        <v>0</v>
      </c>
      <c r="AG165" s="124">
        <f>+SUMIF($M$1:$AB$1,"REAL",M165:AB165)</f>
        <v>0</v>
      </c>
      <c r="AJ165" s="34"/>
      <c r="AK165" s="34"/>
      <c r="AL165" s="34"/>
      <c r="AM165" s="34"/>
      <c r="AN165" s="34"/>
      <c r="AO165" s="34"/>
      <c r="AP165" s="34"/>
      <c r="AQ165" s="34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45"/>
      <c r="BI165" s="46"/>
      <c r="BL165" s="181" t="s">
        <v>86</v>
      </c>
      <c r="BM165" s="182" t="s">
        <v>72</v>
      </c>
      <c r="BN165" s="181" t="s">
        <v>88</v>
      </c>
      <c r="BO165" s="181" t="s">
        <v>126</v>
      </c>
      <c r="BP165" s="181" t="s">
        <v>129</v>
      </c>
      <c r="BQ165" s="181" t="s">
        <v>132</v>
      </c>
      <c r="BR165" s="183">
        <f t="shared" si="112"/>
        <v>0</v>
      </c>
      <c r="BS165" s="183">
        <f t="shared" si="113"/>
        <v>0</v>
      </c>
      <c r="BT165" s="183">
        <f t="shared" si="114"/>
        <v>0</v>
      </c>
      <c r="BU165" s="183">
        <f t="shared" si="115"/>
        <v>0</v>
      </c>
      <c r="BV165" s="183">
        <f t="shared" si="116"/>
        <v>0</v>
      </c>
      <c r="BW165" s="183">
        <f t="shared" si="117"/>
        <v>0</v>
      </c>
      <c r="BX165" s="183">
        <f t="shared" si="118"/>
        <v>0</v>
      </c>
      <c r="BY165" s="183">
        <f t="shared" si="119"/>
        <v>0</v>
      </c>
      <c r="BZ165" s="183">
        <f t="shared" si="120"/>
        <v>0</v>
      </c>
      <c r="CA165" s="183">
        <f t="shared" si="121"/>
        <v>0</v>
      </c>
      <c r="CB165" s="183">
        <f t="shared" si="122"/>
        <v>0</v>
      </c>
      <c r="CC165" s="183">
        <f t="shared" si="123"/>
        <v>0</v>
      </c>
      <c r="CD165" s="183">
        <f t="shared" si="124"/>
        <v>0</v>
      </c>
      <c r="CE165" s="183">
        <f t="shared" si="125"/>
        <v>0</v>
      </c>
      <c r="CF165" s="183">
        <f t="shared" si="126"/>
        <v>0</v>
      </c>
      <c r="CG165" s="183">
        <f t="shared" si="127"/>
        <v>0</v>
      </c>
    </row>
    <row r="166" spans="1:85">
      <c r="A166" s="235"/>
      <c r="B166" s="226"/>
      <c r="C166" s="225"/>
      <c r="D166" s="13" t="s">
        <v>90</v>
      </c>
      <c r="E166" s="36"/>
      <c r="F166" s="36"/>
      <c r="G166" s="36"/>
      <c r="H166" s="36"/>
      <c r="I166" s="36"/>
      <c r="J166" s="36"/>
      <c r="K166" s="36"/>
      <c r="L166" s="36"/>
      <c r="M166" s="36" t="str">
        <f t="shared" ref="M166:AE166" si="156">+IFERROR(M165/M164,"")</f>
        <v/>
      </c>
      <c r="N166" s="36" t="str">
        <f t="shared" si="156"/>
        <v/>
      </c>
      <c r="O166" s="36" t="str">
        <f t="shared" si="156"/>
        <v/>
      </c>
      <c r="P166" s="36" t="str">
        <f t="shared" si="156"/>
        <v/>
      </c>
      <c r="Q166" s="36" t="str">
        <f t="shared" si="156"/>
        <v/>
      </c>
      <c r="R166" s="36" t="str">
        <f t="shared" si="156"/>
        <v/>
      </c>
      <c r="S166" s="36" t="str">
        <f t="shared" si="156"/>
        <v/>
      </c>
      <c r="T166" s="36" t="str">
        <f t="shared" si="156"/>
        <v/>
      </c>
      <c r="U166" s="36" t="str">
        <f t="shared" si="156"/>
        <v/>
      </c>
      <c r="V166" s="36" t="str">
        <f t="shared" si="156"/>
        <v/>
      </c>
      <c r="W166" s="36" t="str">
        <f t="shared" si="156"/>
        <v/>
      </c>
      <c r="X166" s="36" t="str">
        <f t="shared" si="156"/>
        <v/>
      </c>
      <c r="Y166" s="36" t="str">
        <f t="shared" si="156"/>
        <v/>
      </c>
      <c r="Z166" s="36" t="str">
        <f t="shared" si="156"/>
        <v/>
      </c>
      <c r="AA166" s="36" t="str">
        <f t="shared" si="156"/>
        <v/>
      </c>
      <c r="AB166" s="36" t="str">
        <f t="shared" si="156"/>
        <v/>
      </c>
      <c r="AC166" s="36" t="str">
        <f t="shared" ref="AC166" si="157">+IFERROR(AC165/AC164,"")</f>
        <v/>
      </c>
      <c r="AD166" s="49" t="str">
        <f t="shared" si="156"/>
        <v/>
      </c>
      <c r="AE166" s="50" t="str">
        <f t="shared" si="156"/>
        <v/>
      </c>
      <c r="AJ166" s="36"/>
      <c r="AK166" s="36"/>
      <c r="AL166" s="36"/>
      <c r="AM166" s="36"/>
      <c r="AN166" s="36"/>
      <c r="AO166" s="36"/>
      <c r="AP166" s="36"/>
      <c r="AQ166" s="36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49"/>
      <c r="BI166" s="50"/>
      <c r="BL166" s="181" t="s">
        <v>86</v>
      </c>
      <c r="BM166" s="182" t="s">
        <v>72</v>
      </c>
      <c r="BN166" s="181" t="s">
        <v>90</v>
      </c>
      <c r="BO166" s="12" t="s">
        <v>127</v>
      </c>
      <c r="BP166" s="181" t="s">
        <v>129</v>
      </c>
      <c r="BQ166" s="181" t="s">
        <v>132</v>
      </c>
      <c r="BR166" s="183" t="str">
        <f t="shared" si="112"/>
        <v/>
      </c>
      <c r="BS166" s="183" t="str">
        <f t="shared" si="113"/>
        <v/>
      </c>
      <c r="BT166" s="183" t="str">
        <f t="shared" si="114"/>
        <v/>
      </c>
      <c r="BU166" s="183" t="str">
        <f t="shared" si="115"/>
        <v/>
      </c>
      <c r="BV166" s="183" t="str">
        <f t="shared" si="116"/>
        <v/>
      </c>
      <c r="BW166" s="183" t="str">
        <f t="shared" si="117"/>
        <v/>
      </c>
      <c r="BX166" s="183" t="str">
        <f t="shared" si="118"/>
        <v/>
      </c>
      <c r="BY166" s="183" t="str">
        <f t="shared" si="119"/>
        <v/>
      </c>
      <c r="BZ166" s="183" t="str">
        <f t="shared" si="120"/>
        <v/>
      </c>
      <c r="CA166" s="183" t="str">
        <f t="shared" si="121"/>
        <v/>
      </c>
      <c r="CB166" s="183" t="str">
        <f t="shared" si="122"/>
        <v/>
      </c>
      <c r="CC166" s="183" t="str">
        <f t="shared" si="123"/>
        <v/>
      </c>
      <c r="CD166" s="183" t="str">
        <f t="shared" si="124"/>
        <v/>
      </c>
      <c r="CE166" s="183" t="str">
        <f t="shared" si="125"/>
        <v/>
      </c>
      <c r="CF166" s="183" t="str">
        <f t="shared" si="126"/>
        <v/>
      </c>
      <c r="CG166" s="183" t="str">
        <f t="shared" si="127"/>
        <v/>
      </c>
    </row>
    <row r="167" spans="1:85" ht="15" customHeight="1">
      <c r="A167" s="235"/>
      <c r="B167" s="226"/>
      <c r="C167" s="225" t="s">
        <v>73</v>
      </c>
      <c r="D167" s="10" t="s">
        <v>40</v>
      </c>
      <c r="E167" s="19"/>
      <c r="F167" s="19"/>
      <c r="G167" s="19"/>
      <c r="H167" s="19"/>
      <c r="I167" s="19"/>
      <c r="J167" s="19"/>
      <c r="K167" s="19"/>
      <c r="L167" s="19"/>
      <c r="M167" s="97">
        <f>+L167+AN!M167</f>
        <v>0</v>
      </c>
      <c r="N167" s="97">
        <f>+M167+AN!N167</f>
        <v>0</v>
      </c>
      <c r="O167" s="97">
        <f>+N167+AN!O167</f>
        <v>0</v>
      </c>
      <c r="P167" s="97">
        <f>+O167+AN!P167</f>
        <v>0</v>
      </c>
      <c r="Q167" s="97">
        <f>+P167+AN!Q167</f>
        <v>0</v>
      </c>
      <c r="R167" s="97">
        <f>+Q167+AN!R167</f>
        <v>0</v>
      </c>
      <c r="S167" s="97">
        <f>+R167+AN!S167</f>
        <v>0</v>
      </c>
      <c r="T167" s="97">
        <f>+S167+AN!T167</f>
        <v>0</v>
      </c>
      <c r="U167" s="97">
        <f>+T167+AN!U167</f>
        <v>0</v>
      </c>
      <c r="V167" s="97">
        <f>+U167+AN!V167</f>
        <v>0</v>
      </c>
      <c r="W167" s="97">
        <f>+V167+AN!W167</f>
        <v>0</v>
      </c>
      <c r="X167" s="97">
        <f>+W167+AN!X167</f>
        <v>0</v>
      </c>
      <c r="Y167" s="97">
        <f>+X167+AN!Y167</f>
        <v>0</v>
      </c>
      <c r="Z167" s="97">
        <f>+Y167+AN!Z167</f>
        <v>0</v>
      </c>
      <c r="AA167" s="97">
        <f>+Z167+AN!AA167</f>
        <v>0</v>
      </c>
      <c r="AB167" s="97">
        <f>+AA167+AN!AB167</f>
        <v>0</v>
      </c>
      <c r="AC167" s="97">
        <f>+AB167+AN!AC167</f>
        <v>0</v>
      </c>
      <c r="AD167" s="100">
        <f t="shared" ref="AD167:AD168" si="158">+P167</f>
        <v>0</v>
      </c>
      <c r="AE167" s="101">
        <f t="shared" ref="AE167:AE168" si="159">+AB167</f>
        <v>0</v>
      </c>
      <c r="AG167" s="124">
        <f>+SUMIF($M$1:$AB$1,"REAL",M167:AB167)</f>
        <v>0</v>
      </c>
      <c r="AJ167" s="19"/>
      <c r="AK167" s="19"/>
      <c r="AL167" s="19"/>
      <c r="AM167" s="19"/>
      <c r="AN167" s="19"/>
      <c r="AO167" s="19"/>
      <c r="AP167" s="19"/>
      <c r="AQ167" s="19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44"/>
      <c r="BI167" s="59"/>
      <c r="BL167" s="181" t="s">
        <v>86</v>
      </c>
      <c r="BM167" s="182" t="s">
        <v>73</v>
      </c>
      <c r="BN167" s="181" t="s">
        <v>40</v>
      </c>
      <c r="BO167" s="181" t="s">
        <v>126</v>
      </c>
      <c r="BP167" s="181" t="s">
        <v>129</v>
      </c>
      <c r="BQ167" s="181" t="s">
        <v>132</v>
      </c>
      <c r="BR167" s="183">
        <f t="shared" si="112"/>
        <v>0</v>
      </c>
      <c r="BS167" s="183">
        <f t="shared" si="113"/>
        <v>0</v>
      </c>
      <c r="BT167" s="183">
        <f t="shared" si="114"/>
        <v>0</v>
      </c>
      <c r="BU167" s="183">
        <f t="shared" si="115"/>
        <v>0</v>
      </c>
      <c r="BV167" s="183">
        <f t="shared" si="116"/>
        <v>0</v>
      </c>
      <c r="BW167" s="183">
        <f t="shared" si="117"/>
        <v>0</v>
      </c>
      <c r="BX167" s="183">
        <f t="shared" si="118"/>
        <v>0</v>
      </c>
      <c r="BY167" s="183">
        <f t="shared" si="119"/>
        <v>0</v>
      </c>
      <c r="BZ167" s="183">
        <f t="shared" si="120"/>
        <v>0</v>
      </c>
      <c r="CA167" s="183">
        <f t="shared" si="121"/>
        <v>0</v>
      </c>
      <c r="CB167" s="183">
        <f t="shared" si="122"/>
        <v>0</v>
      </c>
      <c r="CC167" s="183">
        <f t="shared" si="123"/>
        <v>0</v>
      </c>
      <c r="CD167" s="183">
        <f t="shared" si="124"/>
        <v>0</v>
      </c>
      <c r="CE167" s="183">
        <f t="shared" si="125"/>
        <v>0</v>
      </c>
      <c r="CF167" s="183">
        <f t="shared" si="126"/>
        <v>0</v>
      </c>
      <c r="CG167" s="183">
        <f t="shared" si="127"/>
        <v>0</v>
      </c>
    </row>
    <row r="168" spans="1:85" ht="14.4" customHeight="1">
      <c r="A168" s="235"/>
      <c r="B168" s="226"/>
      <c r="C168" s="225"/>
      <c r="D168" s="11" t="s">
        <v>88</v>
      </c>
      <c r="E168" s="34"/>
      <c r="F168" s="34"/>
      <c r="G168" s="34"/>
      <c r="H168" s="34"/>
      <c r="I168" s="34"/>
      <c r="J168" s="34"/>
      <c r="K168" s="34"/>
      <c r="L168" s="34"/>
      <c r="M168" s="98">
        <f>+L168+AN!M168</f>
        <v>0</v>
      </c>
      <c r="N168" s="98">
        <f>+M168+AN!N168</f>
        <v>0</v>
      </c>
      <c r="O168" s="98">
        <f>+N168+AN!O168</f>
        <v>0</v>
      </c>
      <c r="P168" s="98">
        <f>+O168+AN!P168</f>
        <v>0</v>
      </c>
      <c r="Q168" s="98">
        <f>+P168+AN!Q168</f>
        <v>0</v>
      </c>
      <c r="R168" s="98">
        <f>+Q168+AN!R168</f>
        <v>0</v>
      </c>
      <c r="S168" s="98">
        <f>+R168+AN!S168</f>
        <v>0</v>
      </c>
      <c r="T168" s="98">
        <f>+S168+AN!T168</f>
        <v>0</v>
      </c>
      <c r="U168" s="98">
        <f>+T168+AN!U168</f>
        <v>0</v>
      </c>
      <c r="V168" s="98">
        <f>+U168+AN!V168</f>
        <v>0</v>
      </c>
      <c r="W168" s="98">
        <f>+V168+AN!W168</f>
        <v>0</v>
      </c>
      <c r="X168" s="98">
        <f>+W168+AN!X168</f>
        <v>0</v>
      </c>
      <c r="Y168" s="98">
        <f>+X168+AN!Y168</f>
        <v>0</v>
      </c>
      <c r="Z168" s="98">
        <f>+Y168+AN!Z168</f>
        <v>0</v>
      </c>
      <c r="AA168" s="98">
        <f>+Z168+AN!AA168</f>
        <v>0</v>
      </c>
      <c r="AB168" s="98">
        <f>+AA168+AN!AB168</f>
        <v>0</v>
      </c>
      <c r="AC168" s="98">
        <f>+AB168+AN!AC168</f>
        <v>0</v>
      </c>
      <c r="AD168" s="102">
        <f t="shared" si="158"/>
        <v>0</v>
      </c>
      <c r="AE168" s="103">
        <f t="shared" si="159"/>
        <v>0</v>
      </c>
      <c r="AG168" s="124">
        <f>+SUMIF($M$1:$AB$1,"REAL",M168:AB168)</f>
        <v>0</v>
      </c>
      <c r="AJ168" s="34"/>
      <c r="AK168" s="34"/>
      <c r="AL168" s="34"/>
      <c r="AM168" s="34"/>
      <c r="AN168" s="34"/>
      <c r="AO168" s="34"/>
      <c r="AP168" s="34"/>
      <c r="AQ168" s="34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45"/>
      <c r="BI168" s="46"/>
      <c r="BL168" s="181" t="s">
        <v>86</v>
      </c>
      <c r="BM168" s="182" t="s">
        <v>73</v>
      </c>
      <c r="BN168" s="181" t="s">
        <v>88</v>
      </c>
      <c r="BO168" s="181" t="s">
        <v>126</v>
      </c>
      <c r="BP168" s="181" t="s">
        <v>129</v>
      </c>
      <c r="BQ168" s="181" t="s">
        <v>132</v>
      </c>
      <c r="BR168" s="183">
        <f t="shared" si="112"/>
        <v>0</v>
      </c>
      <c r="BS168" s="183">
        <f t="shared" si="113"/>
        <v>0</v>
      </c>
      <c r="BT168" s="183">
        <f t="shared" si="114"/>
        <v>0</v>
      </c>
      <c r="BU168" s="183">
        <f t="shared" si="115"/>
        <v>0</v>
      </c>
      <c r="BV168" s="183">
        <f t="shared" si="116"/>
        <v>0</v>
      </c>
      <c r="BW168" s="183">
        <f t="shared" si="117"/>
        <v>0</v>
      </c>
      <c r="BX168" s="183">
        <f t="shared" si="118"/>
        <v>0</v>
      </c>
      <c r="BY168" s="183">
        <f t="shared" si="119"/>
        <v>0</v>
      </c>
      <c r="BZ168" s="183">
        <f t="shared" si="120"/>
        <v>0</v>
      </c>
      <c r="CA168" s="183">
        <f t="shared" si="121"/>
        <v>0</v>
      </c>
      <c r="CB168" s="183">
        <f t="shared" si="122"/>
        <v>0</v>
      </c>
      <c r="CC168" s="183">
        <f t="shared" si="123"/>
        <v>0</v>
      </c>
      <c r="CD168" s="183">
        <f t="shared" si="124"/>
        <v>0</v>
      </c>
      <c r="CE168" s="183">
        <f t="shared" si="125"/>
        <v>0</v>
      </c>
      <c r="CF168" s="183">
        <f t="shared" si="126"/>
        <v>0</v>
      </c>
      <c r="CG168" s="183">
        <f t="shared" si="127"/>
        <v>0</v>
      </c>
    </row>
    <row r="169" spans="1:85">
      <c r="A169" s="235"/>
      <c r="B169" s="226"/>
      <c r="C169" s="225"/>
      <c r="D169" s="13" t="s">
        <v>90</v>
      </c>
      <c r="E169" s="36"/>
      <c r="F169" s="36"/>
      <c r="G169" s="36"/>
      <c r="H169" s="36"/>
      <c r="I169" s="36"/>
      <c r="J169" s="36"/>
      <c r="K169" s="36"/>
      <c r="L169" s="36"/>
      <c r="M169" s="36" t="str">
        <f t="shared" ref="M169:AE169" si="160">+IFERROR(M168/M167,"")</f>
        <v/>
      </c>
      <c r="N169" s="36" t="str">
        <f t="shared" si="160"/>
        <v/>
      </c>
      <c r="O169" s="36" t="str">
        <f t="shared" si="160"/>
        <v/>
      </c>
      <c r="P169" s="36" t="str">
        <f t="shared" si="160"/>
        <v/>
      </c>
      <c r="Q169" s="36" t="str">
        <f t="shared" si="160"/>
        <v/>
      </c>
      <c r="R169" s="36" t="str">
        <f t="shared" si="160"/>
        <v/>
      </c>
      <c r="S169" s="36" t="str">
        <f t="shared" si="160"/>
        <v/>
      </c>
      <c r="T169" s="36" t="str">
        <f t="shared" si="160"/>
        <v/>
      </c>
      <c r="U169" s="36" t="str">
        <f t="shared" si="160"/>
        <v/>
      </c>
      <c r="V169" s="36" t="str">
        <f t="shared" si="160"/>
        <v/>
      </c>
      <c r="W169" s="36" t="str">
        <f t="shared" si="160"/>
        <v/>
      </c>
      <c r="X169" s="36" t="str">
        <f t="shared" si="160"/>
        <v/>
      </c>
      <c r="Y169" s="36" t="str">
        <f t="shared" si="160"/>
        <v/>
      </c>
      <c r="Z169" s="36" t="str">
        <f t="shared" si="160"/>
        <v/>
      </c>
      <c r="AA169" s="36" t="str">
        <f t="shared" si="160"/>
        <v/>
      </c>
      <c r="AB169" s="36" t="str">
        <f t="shared" si="160"/>
        <v/>
      </c>
      <c r="AC169" s="36" t="str">
        <f t="shared" ref="AC169" si="161">+IFERROR(AC168/AC167,"")</f>
        <v/>
      </c>
      <c r="AD169" s="49" t="str">
        <f t="shared" si="160"/>
        <v/>
      </c>
      <c r="AE169" s="50" t="str">
        <f t="shared" si="160"/>
        <v/>
      </c>
      <c r="AJ169" s="36"/>
      <c r="AK169" s="36"/>
      <c r="AL169" s="36"/>
      <c r="AM169" s="36"/>
      <c r="AN169" s="36"/>
      <c r="AO169" s="36"/>
      <c r="AP169" s="36"/>
      <c r="AQ169" s="36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49"/>
      <c r="BI169" s="50"/>
      <c r="BL169" s="181" t="s">
        <v>86</v>
      </c>
      <c r="BM169" s="182" t="s">
        <v>73</v>
      </c>
      <c r="BN169" s="181" t="s">
        <v>90</v>
      </c>
      <c r="BO169" s="12" t="s">
        <v>127</v>
      </c>
      <c r="BP169" s="181" t="s">
        <v>129</v>
      </c>
      <c r="BQ169" s="181" t="s">
        <v>132</v>
      </c>
      <c r="BR169" s="183" t="str">
        <f t="shared" si="112"/>
        <v/>
      </c>
      <c r="BS169" s="183" t="str">
        <f t="shared" si="113"/>
        <v/>
      </c>
      <c r="BT169" s="183" t="str">
        <f t="shared" si="114"/>
        <v/>
      </c>
      <c r="BU169" s="183" t="str">
        <f t="shared" si="115"/>
        <v/>
      </c>
      <c r="BV169" s="183" t="str">
        <f t="shared" si="116"/>
        <v/>
      </c>
      <c r="BW169" s="183" t="str">
        <f t="shared" si="117"/>
        <v/>
      </c>
      <c r="BX169" s="183" t="str">
        <f t="shared" si="118"/>
        <v/>
      </c>
      <c r="BY169" s="183" t="str">
        <f t="shared" si="119"/>
        <v/>
      </c>
      <c r="BZ169" s="183" t="str">
        <f t="shared" si="120"/>
        <v/>
      </c>
      <c r="CA169" s="183" t="str">
        <f t="shared" si="121"/>
        <v/>
      </c>
      <c r="CB169" s="183" t="str">
        <f t="shared" si="122"/>
        <v/>
      </c>
      <c r="CC169" s="183" t="str">
        <f t="shared" si="123"/>
        <v/>
      </c>
      <c r="CD169" s="183" t="str">
        <f t="shared" si="124"/>
        <v/>
      </c>
      <c r="CE169" s="183" t="str">
        <f t="shared" si="125"/>
        <v/>
      </c>
      <c r="CF169" s="183" t="str">
        <f t="shared" si="126"/>
        <v/>
      </c>
      <c r="CG169" s="183" t="str">
        <f t="shared" si="127"/>
        <v/>
      </c>
    </row>
    <row r="170" spans="1:85" ht="15" customHeight="1">
      <c r="A170" s="235"/>
      <c r="B170" s="226" t="s">
        <v>39</v>
      </c>
      <c r="C170" s="225" t="s">
        <v>51</v>
      </c>
      <c r="D170" s="10" t="s">
        <v>40</v>
      </c>
      <c r="E170" s="19"/>
      <c r="F170" s="19"/>
      <c r="G170" s="19"/>
      <c r="H170" s="19"/>
      <c r="I170" s="19"/>
      <c r="J170" s="19"/>
      <c r="K170" s="19"/>
      <c r="L170" s="19"/>
      <c r="M170" s="97">
        <f>+L170+AN!M170</f>
        <v>0</v>
      </c>
      <c r="N170" s="97">
        <f>+M170+AN!N170</f>
        <v>0</v>
      </c>
      <c r="O170" s="97">
        <f>+N170+AN!O170</f>
        <v>1</v>
      </c>
      <c r="P170" s="97">
        <f>+O170+AN!P170</f>
        <v>5</v>
      </c>
      <c r="Q170" s="97">
        <f>+P170+AN!Q170</f>
        <v>8</v>
      </c>
      <c r="R170" s="97">
        <f>+Q170+AN!R170</f>
        <v>8</v>
      </c>
      <c r="S170" s="97">
        <f>+R170+AN!S170</f>
        <v>9</v>
      </c>
      <c r="T170" s="97">
        <f>+S170+AN!T170</f>
        <v>15</v>
      </c>
      <c r="U170" s="97">
        <f>+T170+AN!U170</f>
        <v>17</v>
      </c>
      <c r="V170" s="97">
        <f>+U170+AN!V170</f>
        <v>20</v>
      </c>
      <c r="W170" s="97">
        <f>+V170+AN!W170</f>
        <v>23</v>
      </c>
      <c r="X170" s="97">
        <f>+W170+AN!X170</f>
        <v>24</v>
      </c>
      <c r="Y170" s="97">
        <f>+X170+AN!Y170</f>
        <v>25</v>
      </c>
      <c r="Z170" s="97">
        <f>+Y170+AN!Z170</f>
        <v>26</v>
      </c>
      <c r="AA170" s="97">
        <f>+Z170+AN!AA170</f>
        <v>27</v>
      </c>
      <c r="AB170" s="97">
        <f>+AA170+AN!AB170</f>
        <v>28</v>
      </c>
      <c r="AC170" s="97">
        <f>+AB170+AN!AC170</f>
        <v>29</v>
      </c>
      <c r="AD170" s="100">
        <f t="shared" ref="AD170:AD179" si="162">+P170</f>
        <v>5</v>
      </c>
      <c r="AE170" s="101">
        <f t="shared" ref="AE170:AE179" si="163">+AB170</f>
        <v>28</v>
      </c>
      <c r="AG170" s="124">
        <f>+SUMIF($M$1:$AB$1,"REAL",M170:AB170)</f>
        <v>236</v>
      </c>
      <c r="AJ170" s="19"/>
      <c r="AK170" s="19"/>
      <c r="AL170" s="19"/>
      <c r="AM170" s="19"/>
      <c r="AN170" s="19"/>
      <c r="AO170" s="19"/>
      <c r="AP170" s="19"/>
      <c r="AQ170" s="19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44"/>
      <c r="BI170" s="59"/>
      <c r="BL170" s="181" t="s">
        <v>86</v>
      </c>
      <c r="BM170" s="182" t="s">
        <v>51</v>
      </c>
      <c r="BN170" s="181" t="s">
        <v>40</v>
      </c>
      <c r="BO170" s="181" t="s">
        <v>126</v>
      </c>
      <c r="BP170" s="181" t="s">
        <v>129</v>
      </c>
      <c r="BQ170" s="181" t="s">
        <v>132</v>
      </c>
      <c r="BR170" s="183">
        <f t="shared" si="112"/>
        <v>0</v>
      </c>
      <c r="BS170" s="183">
        <f t="shared" si="113"/>
        <v>0</v>
      </c>
      <c r="BT170" s="183">
        <f t="shared" si="114"/>
        <v>1</v>
      </c>
      <c r="BU170" s="183">
        <f t="shared" si="115"/>
        <v>5</v>
      </c>
      <c r="BV170" s="183">
        <f t="shared" si="116"/>
        <v>8</v>
      </c>
      <c r="BW170" s="183">
        <f t="shared" si="117"/>
        <v>8</v>
      </c>
      <c r="BX170" s="183">
        <f t="shared" si="118"/>
        <v>9</v>
      </c>
      <c r="BY170" s="183">
        <f t="shared" si="119"/>
        <v>15</v>
      </c>
      <c r="BZ170" s="183">
        <f t="shared" si="120"/>
        <v>17</v>
      </c>
      <c r="CA170" s="183">
        <f t="shared" si="121"/>
        <v>20</v>
      </c>
      <c r="CB170" s="183">
        <f t="shared" si="122"/>
        <v>23</v>
      </c>
      <c r="CC170" s="183">
        <f t="shared" si="123"/>
        <v>24</v>
      </c>
      <c r="CD170" s="183">
        <f t="shared" si="124"/>
        <v>25</v>
      </c>
      <c r="CE170" s="183">
        <f t="shared" si="125"/>
        <v>26</v>
      </c>
      <c r="CF170" s="183">
        <f t="shared" si="126"/>
        <v>27</v>
      </c>
      <c r="CG170" s="183">
        <f t="shared" si="127"/>
        <v>28</v>
      </c>
    </row>
    <row r="171" spans="1:85" ht="14.4" customHeight="1">
      <c r="A171" s="235"/>
      <c r="B171" s="226"/>
      <c r="C171" s="225"/>
      <c r="D171" s="11" t="s">
        <v>88</v>
      </c>
      <c r="E171" s="34"/>
      <c r="F171" s="34"/>
      <c r="G171" s="34"/>
      <c r="H171" s="34"/>
      <c r="I171" s="34"/>
      <c r="J171" s="34"/>
      <c r="K171" s="34"/>
      <c r="L171" s="34"/>
      <c r="M171" s="98">
        <f>+L171+AN!M171</f>
        <v>0</v>
      </c>
      <c r="N171" s="98">
        <f>+M171+AN!N171</f>
        <v>0</v>
      </c>
      <c r="O171" s="98">
        <f>+N171+AN!O171</f>
        <v>1</v>
      </c>
      <c r="P171" s="98">
        <f>+O171+AN!P171</f>
        <v>5</v>
      </c>
      <c r="Q171" s="98">
        <f>+P171+AN!Q171</f>
        <v>8</v>
      </c>
      <c r="R171" s="98">
        <f>+Q171+AN!R171</f>
        <v>8</v>
      </c>
      <c r="S171" s="98">
        <f>+R171+AN!S171</f>
        <v>9</v>
      </c>
      <c r="T171" s="98">
        <f>+S171+AN!T171</f>
        <v>15</v>
      </c>
      <c r="U171" s="98">
        <f>+T171+AN!U171</f>
        <v>19</v>
      </c>
      <c r="V171" s="98">
        <f>+U171+AN!V171</f>
        <v>30</v>
      </c>
      <c r="W171" s="98">
        <f>+V171+AN!W171</f>
        <v>33</v>
      </c>
      <c r="X171" s="98">
        <f>+W171+AN!X171</f>
        <v>34</v>
      </c>
      <c r="Y171" s="98">
        <f>+X171+AN!Y171</f>
        <v>46</v>
      </c>
      <c r="Z171" s="98">
        <f>+Y171+AN!Z171</f>
        <v>63</v>
      </c>
      <c r="AA171" s="98">
        <f>+Z171+AN!AA171</f>
        <v>64</v>
      </c>
      <c r="AB171" s="98">
        <f>+AA171+AN!AB171</f>
        <v>64</v>
      </c>
      <c r="AC171" s="98">
        <f>+AB171+AN!AC171</f>
        <v>72</v>
      </c>
      <c r="AD171" s="102">
        <f t="shared" si="162"/>
        <v>5</v>
      </c>
      <c r="AE171" s="103">
        <f t="shared" si="163"/>
        <v>64</v>
      </c>
      <c r="AG171" s="124">
        <f>+SUMIF($M$1:$AB$1,"REAL",M171:AB171)</f>
        <v>399</v>
      </c>
      <c r="AJ171" s="34"/>
      <c r="AK171" s="34"/>
      <c r="AL171" s="34"/>
      <c r="AM171" s="34"/>
      <c r="AN171" s="34"/>
      <c r="AO171" s="34"/>
      <c r="AP171" s="34"/>
      <c r="AQ171" s="34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45"/>
      <c r="BI171" s="46"/>
      <c r="BL171" s="181" t="s">
        <v>86</v>
      </c>
      <c r="BM171" s="182" t="s">
        <v>51</v>
      </c>
      <c r="BN171" s="181" t="s">
        <v>88</v>
      </c>
      <c r="BO171" s="181" t="s">
        <v>126</v>
      </c>
      <c r="BP171" s="181" t="s">
        <v>129</v>
      </c>
      <c r="BQ171" s="181" t="s">
        <v>132</v>
      </c>
      <c r="BR171" s="183">
        <f t="shared" si="112"/>
        <v>0</v>
      </c>
      <c r="BS171" s="183">
        <f t="shared" si="113"/>
        <v>0</v>
      </c>
      <c r="BT171" s="183">
        <f t="shared" si="114"/>
        <v>1</v>
      </c>
      <c r="BU171" s="183">
        <f t="shared" si="115"/>
        <v>5</v>
      </c>
      <c r="BV171" s="183">
        <f t="shared" si="116"/>
        <v>8</v>
      </c>
      <c r="BW171" s="183">
        <f t="shared" si="117"/>
        <v>8</v>
      </c>
      <c r="BX171" s="183">
        <f t="shared" si="118"/>
        <v>9</v>
      </c>
      <c r="BY171" s="183">
        <f t="shared" si="119"/>
        <v>15</v>
      </c>
      <c r="BZ171" s="183">
        <f t="shared" si="120"/>
        <v>19</v>
      </c>
      <c r="CA171" s="183">
        <f t="shared" si="121"/>
        <v>30</v>
      </c>
      <c r="CB171" s="183">
        <f t="shared" si="122"/>
        <v>33</v>
      </c>
      <c r="CC171" s="183">
        <f t="shared" si="123"/>
        <v>34</v>
      </c>
      <c r="CD171" s="183">
        <f t="shared" si="124"/>
        <v>46</v>
      </c>
      <c r="CE171" s="183">
        <f t="shared" si="125"/>
        <v>63</v>
      </c>
      <c r="CF171" s="183">
        <f t="shared" si="126"/>
        <v>64</v>
      </c>
      <c r="CG171" s="183">
        <f t="shared" si="127"/>
        <v>64</v>
      </c>
    </row>
    <row r="172" spans="1:85">
      <c r="A172" s="235"/>
      <c r="B172" s="226"/>
      <c r="C172" s="225"/>
      <c r="D172" s="12" t="s">
        <v>63</v>
      </c>
      <c r="E172" s="35"/>
      <c r="F172" s="35"/>
      <c r="G172" s="35"/>
      <c r="H172" s="35"/>
      <c r="I172" s="35"/>
      <c r="J172" s="35"/>
      <c r="K172" s="35"/>
      <c r="L172" s="35"/>
      <c r="M172" s="99">
        <f>+L172+AN!M172</f>
        <v>0</v>
      </c>
      <c r="N172" s="99">
        <f>+M172+AN!N172</f>
        <v>0</v>
      </c>
      <c r="O172" s="99">
        <f>+N172+AN!O172</f>
        <v>0</v>
      </c>
      <c r="P172" s="99">
        <f>+O172+AN!P172</f>
        <v>0</v>
      </c>
      <c r="Q172" s="99">
        <f>+P172+AN!Q172</f>
        <v>0</v>
      </c>
      <c r="R172" s="99">
        <f>+Q172+AN!R172</f>
        <v>0</v>
      </c>
      <c r="S172" s="99">
        <f>+R172+AN!S172</f>
        <v>0</v>
      </c>
      <c r="T172" s="99">
        <f>+S172+AN!T172</f>
        <v>1</v>
      </c>
      <c r="U172" s="99">
        <f>+T172+AN!U172</f>
        <v>1</v>
      </c>
      <c r="V172" s="99">
        <f>+U172+AN!V172</f>
        <v>1</v>
      </c>
      <c r="W172" s="99">
        <f>+V172+AN!W172</f>
        <v>1</v>
      </c>
      <c r="X172" s="99">
        <f>+W172+AN!X172</f>
        <v>1</v>
      </c>
      <c r="Y172" s="99">
        <f>+X172+AN!Y172</f>
        <v>1</v>
      </c>
      <c r="Z172" s="99">
        <f>+Y172+AN!Z172</f>
        <v>1</v>
      </c>
      <c r="AA172" s="99">
        <f>+Z172+AN!AA172</f>
        <v>1</v>
      </c>
      <c r="AB172" s="99">
        <f>+AA172+AN!AB172</f>
        <v>1</v>
      </c>
      <c r="AC172" s="99">
        <f>+AB172+AN!AC172</f>
        <v>3</v>
      </c>
      <c r="AD172" s="104">
        <f t="shared" si="162"/>
        <v>0</v>
      </c>
      <c r="AE172" s="105">
        <f t="shared" si="163"/>
        <v>1</v>
      </c>
      <c r="AJ172" s="35"/>
      <c r="AK172" s="35"/>
      <c r="AL172" s="35"/>
      <c r="AM172" s="35"/>
      <c r="AN172" s="35"/>
      <c r="AO172" s="35"/>
      <c r="AP172" s="35"/>
      <c r="AQ172" s="35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47"/>
      <c r="BI172" s="48"/>
      <c r="BL172" s="181" t="s">
        <v>86</v>
      </c>
      <c r="BM172" s="182" t="s">
        <v>51</v>
      </c>
      <c r="BN172" s="181" t="s">
        <v>88</v>
      </c>
      <c r="BO172" s="12" t="s">
        <v>127</v>
      </c>
      <c r="BP172" s="181" t="s">
        <v>129</v>
      </c>
      <c r="BQ172" s="181" t="s">
        <v>132</v>
      </c>
      <c r="BR172" s="183">
        <f t="shared" si="112"/>
        <v>0</v>
      </c>
      <c r="BS172" s="183">
        <f t="shared" si="113"/>
        <v>0</v>
      </c>
      <c r="BT172" s="183">
        <f t="shared" si="114"/>
        <v>0</v>
      </c>
      <c r="BU172" s="183">
        <f t="shared" si="115"/>
        <v>0</v>
      </c>
      <c r="BV172" s="183">
        <f t="shared" si="116"/>
        <v>0</v>
      </c>
      <c r="BW172" s="183">
        <f t="shared" si="117"/>
        <v>0</v>
      </c>
      <c r="BX172" s="183">
        <f t="shared" si="118"/>
        <v>0</v>
      </c>
      <c r="BY172" s="183">
        <f t="shared" si="119"/>
        <v>1</v>
      </c>
      <c r="BZ172" s="183">
        <f t="shared" si="120"/>
        <v>1</v>
      </c>
      <c r="CA172" s="183">
        <f t="shared" si="121"/>
        <v>1</v>
      </c>
      <c r="CB172" s="183">
        <f t="shared" si="122"/>
        <v>1</v>
      </c>
      <c r="CC172" s="183">
        <f t="shared" si="123"/>
        <v>1</v>
      </c>
      <c r="CD172" s="183">
        <f t="shared" si="124"/>
        <v>1</v>
      </c>
      <c r="CE172" s="183">
        <f t="shared" si="125"/>
        <v>1</v>
      </c>
      <c r="CF172" s="183">
        <f t="shared" si="126"/>
        <v>1</v>
      </c>
      <c r="CG172" s="183">
        <f t="shared" si="127"/>
        <v>1</v>
      </c>
    </row>
    <row r="173" spans="1:85">
      <c r="A173" s="235"/>
      <c r="B173" s="226"/>
      <c r="C173" s="225"/>
      <c r="D173" s="12" t="s">
        <v>64</v>
      </c>
      <c r="E173" s="35"/>
      <c r="F173" s="35"/>
      <c r="G173" s="35"/>
      <c r="H173" s="35"/>
      <c r="I173" s="35"/>
      <c r="J173" s="35"/>
      <c r="K173" s="35"/>
      <c r="L173" s="35"/>
      <c r="M173" s="99">
        <f>+L173+AN!M173</f>
        <v>0</v>
      </c>
      <c r="N173" s="99">
        <f>+M173+AN!N173</f>
        <v>0</v>
      </c>
      <c r="O173" s="99">
        <f>+N173+AN!O173</f>
        <v>0</v>
      </c>
      <c r="P173" s="99">
        <f>+O173+AN!P173</f>
        <v>0</v>
      </c>
      <c r="Q173" s="99">
        <f>+P173+AN!Q173</f>
        <v>1</v>
      </c>
      <c r="R173" s="99">
        <f>+Q173+AN!R173</f>
        <v>1</v>
      </c>
      <c r="S173" s="99">
        <f>+R173+AN!S173</f>
        <v>1</v>
      </c>
      <c r="T173" s="99">
        <f>+S173+AN!T173</f>
        <v>1</v>
      </c>
      <c r="U173" s="99">
        <f>+T173+AN!U173</f>
        <v>1</v>
      </c>
      <c r="V173" s="99">
        <f>+U173+AN!V173</f>
        <v>1</v>
      </c>
      <c r="W173" s="99">
        <f>+V173+AN!W173</f>
        <v>2</v>
      </c>
      <c r="X173" s="99">
        <f>+W173+AN!X173</f>
        <v>2</v>
      </c>
      <c r="Y173" s="99">
        <f>+X173+AN!Y173</f>
        <v>2</v>
      </c>
      <c r="Z173" s="99">
        <f>+Y173+AN!Z173</f>
        <v>2</v>
      </c>
      <c r="AA173" s="99">
        <f>+Z173+AN!AA173</f>
        <v>2</v>
      </c>
      <c r="AB173" s="99">
        <f>+AA173+AN!AB173</f>
        <v>2</v>
      </c>
      <c r="AC173" s="99">
        <f>+AB173+AN!AC173</f>
        <v>2</v>
      </c>
      <c r="AD173" s="104">
        <f t="shared" si="162"/>
        <v>0</v>
      </c>
      <c r="AE173" s="105">
        <f t="shared" si="163"/>
        <v>2</v>
      </c>
      <c r="AJ173" s="35"/>
      <c r="AK173" s="35"/>
      <c r="AL173" s="35"/>
      <c r="AM173" s="35"/>
      <c r="AN173" s="35"/>
      <c r="AO173" s="35"/>
      <c r="AP173" s="35"/>
      <c r="AQ173" s="35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47"/>
      <c r="BI173" s="48"/>
      <c r="BL173" s="181" t="s">
        <v>86</v>
      </c>
      <c r="BM173" s="182" t="s">
        <v>51</v>
      </c>
      <c r="BN173" s="181" t="s">
        <v>88</v>
      </c>
      <c r="BO173" s="12" t="str">
        <f t="shared" ref="BO173:BO179" si="164">+D173</f>
        <v>X Fiber 50 - neba</v>
      </c>
      <c r="BP173" s="181" t="s">
        <v>129</v>
      </c>
      <c r="BQ173" s="181" t="s">
        <v>132</v>
      </c>
      <c r="BR173" s="183">
        <f t="shared" si="112"/>
        <v>0</v>
      </c>
      <c r="BS173" s="183">
        <f t="shared" si="113"/>
        <v>0</v>
      </c>
      <c r="BT173" s="183">
        <f t="shared" si="114"/>
        <v>0</v>
      </c>
      <c r="BU173" s="183">
        <f t="shared" si="115"/>
        <v>0</v>
      </c>
      <c r="BV173" s="183">
        <f t="shared" si="116"/>
        <v>1</v>
      </c>
      <c r="BW173" s="183">
        <f t="shared" si="117"/>
        <v>1</v>
      </c>
      <c r="BX173" s="183">
        <f t="shared" si="118"/>
        <v>1</v>
      </c>
      <c r="BY173" s="183">
        <f t="shared" si="119"/>
        <v>1</v>
      </c>
      <c r="BZ173" s="183">
        <f t="shared" si="120"/>
        <v>1</v>
      </c>
      <c r="CA173" s="183">
        <f t="shared" si="121"/>
        <v>1</v>
      </c>
      <c r="CB173" s="183">
        <f t="shared" si="122"/>
        <v>2</v>
      </c>
      <c r="CC173" s="183">
        <f t="shared" si="123"/>
        <v>2</v>
      </c>
      <c r="CD173" s="183">
        <f t="shared" si="124"/>
        <v>2</v>
      </c>
      <c r="CE173" s="183">
        <f t="shared" si="125"/>
        <v>2</v>
      </c>
      <c r="CF173" s="183">
        <f t="shared" si="126"/>
        <v>2</v>
      </c>
      <c r="CG173" s="183">
        <f t="shared" si="127"/>
        <v>2</v>
      </c>
    </row>
    <row r="174" spans="1:85">
      <c r="A174" s="235"/>
      <c r="B174" s="226"/>
      <c r="C174" s="225"/>
      <c r="D174" s="12" t="s">
        <v>65</v>
      </c>
      <c r="E174" s="35"/>
      <c r="F174" s="35"/>
      <c r="G174" s="35"/>
      <c r="H174" s="35"/>
      <c r="I174" s="35"/>
      <c r="J174" s="35"/>
      <c r="K174" s="35"/>
      <c r="L174" s="35"/>
      <c r="M174" s="99">
        <f>+L174+AN!M174</f>
        <v>0</v>
      </c>
      <c r="N174" s="99">
        <f>+M174+AN!N174</f>
        <v>0</v>
      </c>
      <c r="O174" s="99">
        <f>+N174+AN!O174</f>
        <v>0</v>
      </c>
      <c r="P174" s="99">
        <f>+O174+AN!P174</f>
        <v>3</v>
      </c>
      <c r="Q174" s="99">
        <f>+P174+AN!Q174</f>
        <v>5</v>
      </c>
      <c r="R174" s="99">
        <f>+Q174+AN!R174</f>
        <v>5</v>
      </c>
      <c r="S174" s="99">
        <f>+R174+AN!S174</f>
        <v>5</v>
      </c>
      <c r="T174" s="99">
        <f>+S174+AN!T174</f>
        <v>8</v>
      </c>
      <c r="U174" s="99">
        <f>+T174+AN!U174</f>
        <v>9</v>
      </c>
      <c r="V174" s="99">
        <f>+U174+AN!V174</f>
        <v>20</v>
      </c>
      <c r="W174" s="99">
        <f>+V174+AN!W174</f>
        <v>20</v>
      </c>
      <c r="X174" s="99">
        <f>+W174+AN!X174</f>
        <v>20</v>
      </c>
      <c r="Y174" s="99">
        <f>+X174+AN!Y174</f>
        <v>32</v>
      </c>
      <c r="Z174" s="99">
        <f>+Y174+AN!Z174</f>
        <v>36</v>
      </c>
      <c r="AA174" s="99">
        <f>+Z174+AN!AA174</f>
        <v>36</v>
      </c>
      <c r="AB174" s="99">
        <f>+AA174+AN!AB174</f>
        <v>36</v>
      </c>
      <c r="AC174" s="99">
        <f>+AB174+AN!AC174</f>
        <v>36</v>
      </c>
      <c r="AD174" s="104">
        <f t="shared" si="162"/>
        <v>3</v>
      </c>
      <c r="AE174" s="105">
        <f t="shared" si="163"/>
        <v>36</v>
      </c>
      <c r="AJ174" s="35"/>
      <c r="AK174" s="35"/>
      <c r="AL174" s="35"/>
      <c r="AM174" s="35"/>
      <c r="AN174" s="35"/>
      <c r="AO174" s="35"/>
      <c r="AP174" s="35"/>
      <c r="AQ174" s="35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47"/>
      <c r="BI174" s="48"/>
      <c r="BL174" s="181" t="s">
        <v>86</v>
      </c>
      <c r="BM174" s="182" t="s">
        <v>51</v>
      </c>
      <c r="BN174" s="181" t="s">
        <v>88</v>
      </c>
      <c r="BO174" s="12" t="str">
        <f t="shared" si="164"/>
        <v>X Fiber 100 - own</v>
      </c>
      <c r="BP174" s="181" t="s">
        <v>129</v>
      </c>
      <c r="BQ174" s="181" t="s">
        <v>132</v>
      </c>
      <c r="BR174" s="183">
        <f t="shared" si="112"/>
        <v>0</v>
      </c>
      <c r="BS174" s="183">
        <f t="shared" si="113"/>
        <v>0</v>
      </c>
      <c r="BT174" s="183">
        <f t="shared" si="114"/>
        <v>0</v>
      </c>
      <c r="BU174" s="183">
        <f t="shared" si="115"/>
        <v>3</v>
      </c>
      <c r="BV174" s="183">
        <f t="shared" si="116"/>
        <v>5</v>
      </c>
      <c r="BW174" s="183">
        <f t="shared" si="117"/>
        <v>5</v>
      </c>
      <c r="BX174" s="183">
        <f t="shared" si="118"/>
        <v>5</v>
      </c>
      <c r="BY174" s="183">
        <f t="shared" si="119"/>
        <v>8</v>
      </c>
      <c r="BZ174" s="183">
        <f t="shared" si="120"/>
        <v>9</v>
      </c>
      <c r="CA174" s="183">
        <f t="shared" si="121"/>
        <v>20</v>
      </c>
      <c r="CB174" s="183">
        <f t="shared" si="122"/>
        <v>20</v>
      </c>
      <c r="CC174" s="183">
        <f t="shared" si="123"/>
        <v>20</v>
      </c>
      <c r="CD174" s="183">
        <f t="shared" si="124"/>
        <v>32</v>
      </c>
      <c r="CE174" s="183">
        <f t="shared" si="125"/>
        <v>36</v>
      </c>
      <c r="CF174" s="183">
        <f t="shared" si="126"/>
        <v>36</v>
      </c>
      <c r="CG174" s="183">
        <f t="shared" si="127"/>
        <v>36</v>
      </c>
    </row>
    <row r="175" spans="1:85">
      <c r="A175" s="235"/>
      <c r="B175" s="226"/>
      <c r="C175" s="225"/>
      <c r="D175" s="12" t="s">
        <v>66</v>
      </c>
      <c r="E175" s="35"/>
      <c r="F175" s="35"/>
      <c r="G175" s="35"/>
      <c r="H175" s="35"/>
      <c r="I175" s="35"/>
      <c r="J175" s="35"/>
      <c r="K175" s="35"/>
      <c r="L175" s="35"/>
      <c r="M175" s="99">
        <f>+L175+AN!M175</f>
        <v>0</v>
      </c>
      <c r="N175" s="99">
        <f>+M175+AN!N175</f>
        <v>0</v>
      </c>
      <c r="O175" s="99">
        <f>+N175+AN!O175</f>
        <v>0</v>
      </c>
      <c r="P175" s="99">
        <f>+O175+AN!P175</f>
        <v>0</v>
      </c>
      <c r="Q175" s="99">
        <f>+P175+AN!Q175</f>
        <v>0</v>
      </c>
      <c r="R175" s="99">
        <f>+Q175+AN!R175</f>
        <v>0</v>
      </c>
      <c r="S175" s="99">
        <f>+R175+AN!S175</f>
        <v>0</v>
      </c>
      <c r="T175" s="99">
        <f>+S175+AN!T175</f>
        <v>1</v>
      </c>
      <c r="U175" s="99">
        <f>+T175+AN!U175</f>
        <v>2</v>
      </c>
      <c r="V175" s="99">
        <f>+U175+AN!V175</f>
        <v>2</v>
      </c>
      <c r="W175" s="99">
        <f>+V175+AN!W175</f>
        <v>2</v>
      </c>
      <c r="X175" s="99">
        <f>+W175+AN!X175</f>
        <v>2</v>
      </c>
      <c r="Y175" s="99">
        <f>+X175+AN!Y175</f>
        <v>2</v>
      </c>
      <c r="Z175" s="99">
        <f>+Y175+AN!Z175</f>
        <v>15</v>
      </c>
      <c r="AA175" s="99">
        <f>+Z175+AN!AA175</f>
        <v>15</v>
      </c>
      <c r="AB175" s="99">
        <f>+AA175+AN!AB175</f>
        <v>16</v>
      </c>
      <c r="AC175" s="99">
        <f>+AB175+AN!AC175</f>
        <v>16</v>
      </c>
      <c r="AD175" s="104">
        <f t="shared" si="162"/>
        <v>0</v>
      </c>
      <c r="AE175" s="105">
        <f t="shared" si="163"/>
        <v>16</v>
      </c>
      <c r="AJ175" s="35"/>
      <c r="AK175" s="35"/>
      <c r="AL175" s="35"/>
      <c r="AM175" s="35"/>
      <c r="AN175" s="35"/>
      <c r="AO175" s="35"/>
      <c r="AP175" s="35"/>
      <c r="AQ175" s="35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47"/>
      <c r="BI175" s="48"/>
      <c r="BL175" s="181" t="s">
        <v>86</v>
      </c>
      <c r="BM175" s="182" t="s">
        <v>51</v>
      </c>
      <c r="BN175" s="181" t="s">
        <v>88</v>
      </c>
      <c r="BO175" s="12" t="str">
        <f t="shared" si="164"/>
        <v>X Fiber 100 - neba</v>
      </c>
      <c r="BP175" s="181" t="s">
        <v>129</v>
      </c>
      <c r="BQ175" s="181" t="s">
        <v>132</v>
      </c>
      <c r="BR175" s="183">
        <f t="shared" si="112"/>
        <v>0</v>
      </c>
      <c r="BS175" s="183">
        <f t="shared" si="113"/>
        <v>0</v>
      </c>
      <c r="BT175" s="183">
        <f t="shared" si="114"/>
        <v>0</v>
      </c>
      <c r="BU175" s="183">
        <f t="shared" si="115"/>
        <v>0</v>
      </c>
      <c r="BV175" s="183">
        <f t="shared" si="116"/>
        <v>0</v>
      </c>
      <c r="BW175" s="183">
        <f t="shared" si="117"/>
        <v>0</v>
      </c>
      <c r="BX175" s="183">
        <f t="shared" si="118"/>
        <v>0</v>
      </c>
      <c r="BY175" s="183">
        <f t="shared" si="119"/>
        <v>1</v>
      </c>
      <c r="BZ175" s="183">
        <f t="shared" si="120"/>
        <v>2</v>
      </c>
      <c r="CA175" s="183">
        <f t="shared" si="121"/>
        <v>2</v>
      </c>
      <c r="CB175" s="183">
        <f t="shared" si="122"/>
        <v>2</v>
      </c>
      <c r="CC175" s="183">
        <f t="shared" si="123"/>
        <v>2</v>
      </c>
      <c r="CD175" s="183">
        <f t="shared" si="124"/>
        <v>2</v>
      </c>
      <c r="CE175" s="183">
        <f t="shared" si="125"/>
        <v>15</v>
      </c>
      <c r="CF175" s="183">
        <f t="shared" si="126"/>
        <v>15</v>
      </c>
      <c r="CG175" s="183">
        <f t="shared" si="127"/>
        <v>16</v>
      </c>
    </row>
    <row r="176" spans="1:85">
      <c r="A176" s="235"/>
      <c r="B176" s="226"/>
      <c r="C176" s="225"/>
      <c r="D176" s="12" t="s">
        <v>67</v>
      </c>
      <c r="E176" s="35"/>
      <c r="F176" s="35"/>
      <c r="G176" s="35"/>
      <c r="H176" s="35"/>
      <c r="I176" s="35"/>
      <c r="J176" s="35"/>
      <c r="K176" s="35"/>
      <c r="L176" s="35"/>
      <c r="M176" s="99">
        <f>+L176+AN!M176</f>
        <v>0</v>
      </c>
      <c r="N176" s="99">
        <f>+M176+AN!N176</f>
        <v>0</v>
      </c>
      <c r="O176" s="99">
        <f>+N176+AN!O176</f>
        <v>0</v>
      </c>
      <c r="P176" s="99">
        <f>+O176+AN!P176</f>
        <v>1</v>
      </c>
      <c r="Q176" s="99">
        <f>+P176+AN!Q176</f>
        <v>1</v>
      </c>
      <c r="R176" s="99">
        <f>+Q176+AN!R176</f>
        <v>1</v>
      </c>
      <c r="S176" s="99">
        <f>+R176+AN!S176</f>
        <v>1</v>
      </c>
      <c r="T176" s="99">
        <f>+S176+AN!T176</f>
        <v>1</v>
      </c>
      <c r="U176" s="99">
        <f>+T176+AN!U176</f>
        <v>1</v>
      </c>
      <c r="V176" s="99">
        <f>+U176+AN!V176</f>
        <v>1</v>
      </c>
      <c r="W176" s="99">
        <f>+V176+AN!W176</f>
        <v>2</v>
      </c>
      <c r="X176" s="99">
        <f>+W176+AN!X176</f>
        <v>3</v>
      </c>
      <c r="Y176" s="99">
        <f>+X176+AN!Y176</f>
        <v>2</v>
      </c>
      <c r="Z176" s="99">
        <f>+Y176+AN!Z176</f>
        <v>2</v>
      </c>
      <c r="AA176" s="99">
        <f>+Z176+AN!AA176</f>
        <v>3</v>
      </c>
      <c r="AB176" s="99">
        <f>+AA176+AN!AB176</f>
        <v>2</v>
      </c>
      <c r="AC176" s="99">
        <f>+AB176+AN!AC176</f>
        <v>4</v>
      </c>
      <c r="AD176" s="104">
        <f t="shared" si="162"/>
        <v>1</v>
      </c>
      <c r="AE176" s="105">
        <f t="shared" si="163"/>
        <v>2</v>
      </c>
      <c r="AJ176" s="35"/>
      <c r="AK176" s="35"/>
      <c r="AL176" s="35"/>
      <c r="AM176" s="35"/>
      <c r="AN176" s="35"/>
      <c r="AO176" s="35"/>
      <c r="AP176" s="35"/>
      <c r="AQ176" s="35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47"/>
      <c r="BI176" s="48"/>
      <c r="BL176" s="181" t="s">
        <v>86</v>
      </c>
      <c r="BM176" s="182" t="s">
        <v>51</v>
      </c>
      <c r="BN176" s="181" t="s">
        <v>88</v>
      </c>
      <c r="BO176" s="12" t="str">
        <f t="shared" si="164"/>
        <v>X Fiber 200 - own</v>
      </c>
      <c r="BP176" s="181" t="s">
        <v>129</v>
      </c>
      <c r="BQ176" s="181" t="s">
        <v>132</v>
      </c>
      <c r="BR176" s="183">
        <f t="shared" si="112"/>
        <v>0</v>
      </c>
      <c r="BS176" s="183">
        <f t="shared" si="113"/>
        <v>0</v>
      </c>
      <c r="BT176" s="183">
        <f t="shared" si="114"/>
        <v>0</v>
      </c>
      <c r="BU176" s="183">
        <f t="shared" si="115"/>
        <v>1</v>
      </c>
      <c r="BV176" s="183">
        <f t="shared" si="116"/>
        <v>1</v>
      </c>
      <c r="BW176" s="183">
        <f t="shared" si="117"/>
        <v>1</v>
      </c>
      <c r="BX176" s="183">
        <f t="shared" si="118"/>
        <v>1</v>
      </c>
      <c r="BY176" s="183">
        <f t="shared" si="119"/>
        <v>1</v>
      </c>
      <c r="BZ176" s="183">
        <f t="shared" si="120"/>
        <v>1</v>
      </c>
      <c r="CA176" s="183">
        <f t="shared" si="121"/>
        <v>1</v>
      </c>
      <c r="CB176" s="183">
        <f t="shared" si="122"/>
        <v>2</v>
      </c>
      <c r="CC176" s="183">
        <f t="shared" si="123"/>
        <v>3</v>
      </c>
      <c r="CD176" s="183">
        <f t="shared" si="124"/>
        <v>2</v>
      </c>
      <c r="CE176" s="183">
        <f t="shared" si="125"/>
        <v>2</v>
      </c>
      <c r="CF176" s="183">
        <f t="shared" si="126"/>
        <v>3</v>
      </c>
      <c r="CG176" s="183">
        <f t="shared" si="127"/>
        <v>2</v>
      </c>
    </row>
    <row r="177" spans="1:85">
      <c r="A177" s="235"/>
      <c r="B177" s="226"/>
      <c r="C177" s="225"/>
      <c r="D177" s="12" t="s">
        <v>68</v>
      </c>
      <c r="E177" s="35"/>
      <c r="F177" s="35"/>
      <c r="G177" s="35"/>
      <c r="H177" s="35"/>
      <c r="I177" s="35"/>
      <c r="J177" s="35"/>
      <c r="K177" s="35"/>
      <c r="L177" s="35"/>
      <c r="M177" s="99">
        <f>+L177+AN!M177</f>
        <v>0</v>
      </c>
      <c r="N177" s="99">
        <f>+M177+AN!N177</f>
        <v>0</v>
      </c>
      <c r="O177" s="99">
        <f>+N177+AN!O177</f>
        <v>1</v>
      </c>
      <c r="P177" s="99">
        <f>+O177+AN!P177</f>
        <v>1</v>
      </c>
      <c r="Q177" s="99">
        <f>+P177+AN!Q177</f>
        <v>1</v>
      </c>
      <c r="R177" s="99">
        <f>+Q177+AN!R177</f>
        <v>1</v>
      </c>
      <c r="S177" s="99">
        <f>+R177+AN!S177</f>
        <v>2</v>
      </c>
      <c r="T177" s="99">
        <f>+S177+AN!T177</f>
        <v>3</v>
      </c>
      <c r="U177" s="99">
        <f>+T177+AN!U177</f>
        <v>5</v>
      </c>
      <c r="V177" s="99">
        <f>+U177+AN!V177</f>
        <v>5</v>
      </c>
      <c r="W177" s="99">
        <f>+V177+AN!W177</f>
        <v>6</v>
      </c>
      <c r="X177" s="99">
        <f>+W177+AN!X177</f>
        <v>6</v>
      </c>
      <c r="Y177" s="99">
        <f>+X177+AN!Y177</f>
        <v>7</v>
      </c>
      <c r="Z177" s="99">
        <f>+Y177+AN!Z177</f>
        <v>7</v>
      </c>
      <c r="AA177" s="99">
        <f>+Z177+AN!AA177</f>
        <v>7</v>
      </c>
      <c r="AB177" s="99">
        <f>+AA177+AN!AB177</f>
        <v>7</v>
      </c>
      <c r="AC177" s="99">
        <f>+AB177+AN!AC177</f>
        <v>11</v>
      </c>
      <c r="AD177" s="104">
        <f t="shared" si="162"/>
        <v>1</v>
      </c>
      <c r="AE177" s="105">
        <f t="shared" si="163"/>
        <v>7</v>
      </c>
      <c r="AJ177" s="35"/>
      <c r="AK177" s="35"/>
      <c r="AL177" s="35"/>
      <c r="AM177" s="35"/>
      <c r="AN177" s="35"/>
      <c r="AO177" s="35"/>
      <c r="AP177" s="35"/>
      <c r="AQ177" s="35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47"/>
      <c r="BI177" s="48"/>
      <c r="BL177" s="181" t="s">
        <v>86</v>
      </c>
      <c r="BM177" s="182" t="s">
        <v>51</v>
      </c>
      <c r="BN177" s="181" t="s">
        <v>88</v>
      </c>
      <c r="BO177" s="12" t="str">
        <f t="shared" si="164"/>
        <v>X Fiber 200 - neba</v>
      </c>
      <c r="BP177" s="181" t="s">
        <v>129</v>
      </c>
      <c r="BQ177" s="181" t="s">
        <v>132</v>
      </c>
      <c r="BR177" s="183">
        <f t="shared" si="112"/>
        <v>0</v>
      </c>
      <c r="BS177" s="183">
        <f t="shared" si="113"/>
        <v>0</v>
      </c>
      <c r="BT177" s="183">
        <f t="shared" si="114"/>
        <v>1</v>
      </c>
      <c r="BU177" s="183">
        <f t="shared" si="115"/>
        <v>1</v>
      </c>
      <c r="BV177" s="183">
        <f t="shared" si="116"/>
        <v>1</v>
      </c>
      <c r="BW177" s="183">
        <f t="shared" si="117"/>
        <v>1</v>
      </c>
      <c r="BX177" s="183">
        <f t="shared" si="118"/>
        <v>2</v>
      </c>
      <c r="BY177" s="183">
        <f t="shared" si="119"/>
        <v>3</v>
      </c>
      <c r="BZ177" s="183">
        <f t="shared" si="120"/>
        <v>5</v>
      </c>
      <c r="CA177" s="183">
        <f t="shared" si="121"/>
        <v>5</v>
      </c>
      <c r="CB177" s="183">
        <f t="shared" si="122"/>
        <v>6</v>
      </c>
      <c r="CC177" s="183">
        <f t="shared" si="123"/>
        <v>6</v>
      </c>
      <c r="CD177" s="183">
        <f t="shared" si="124"/>
        <v>7</v>
      </c>
      <c r="CE177" s="183">
        <f t="shared" si="125"/>
        <v>7</v>
      </c>
      <c r="CF177" s="183">
        <f t="shared" si="126"/>
        <v>7</v>
      </c>
      <c r="CG177" s="183">
        <f t="shared" si="127"/>
        <v>7</v>
      </c>
    </row>
    <row r="178" spans="1:85">
      <c r="A178" s="235"/>
      <c r="B178" s="226"/>
      <c r="C178" s="225"/>
      <c r="D178" s="14" t="s">
        <v>3</v>
      </c>
      <c r="E178" s="37"/>
      <c r="F178" s="37"/>
      <c r="G178" s="37"/>
      <c r="H178" s="37"/>
      <c r="I178" s="37"/>
      <c r="J178" s="37"/>
      <c r="K178" s="37"/>
      <c r="L178" s="37"/>
      <c r="M178" s="106">
        <f>+L178+AN!M178</f>
        <v>0</v>
      </c>
      <c r="N178" s="106">
        <f>+M178+AN!N178</f>
        <v>0</v>
      </c>
      <c r="O178" s="106">
        <f>+N178+AN!O178</f>
        <v>0</v>
      </c>
      <c r="P178" s="106">
        <f>+O178+AN!P178</f>
        <v>4</v>
      </c>
      <c r="Q178" s="106">
        <f>+P178+AN!Q178</f>
        <v>6</v>
      </c>
      <c r="R178" s="106">
        <f>+Q178+AN!R178</f>
        <v>6</v>
      </c>
      <c r="S178" s="106">
        <f>+R178+AN!S178</f>
        <v>6</v>
      </c>
      <c r="T178" s="106">
        <f>+S178+AN!T178</f>
        <v>10</v>
      </c>
      <c r="U178" s="106">
        <f>+T178+AN!U178</f>
        <v>11</v>
      </c>
      <c r="V178" s="106">
        <f>+U178+AN!V178</f>
        <v>22</v>
      </c>
      <c r="W178" s="106">
        <f>+V178+AN!W178</f>
        <v>23</v>
      </c>
      <c r="X178" s="106">
        <f>+W178+AN!X178</f>
        <v>24</v>
      </c>
      <c r="Y178" s="106">
        <f>+X178+AN!Y178</f>
        <v>35</v>
      </c>
      <c r="Z178" s="106">
        <f>+Y178+AN!Z178</f>
        <v>39</v>
      </c>
      <c r="AA178" s="106">
        <f>+Z178+AN!AA178</f>
        <v>40</v>
      </c>
      <c r="AB178" s="106">
        <f>+AA178+AN!AB178</f>
        <v>39</v>
      </c>
      <c r="AC178" s="106">
        <f>+AB178+AN!AC178</f>
        <v>43</v>
      </c>
      <c r="AD178" s="112">
        <f t="shared" si="162"/>
        <v>4</v>
      </c>
      <c r="AE178" s="113">
        <f t="shared" si="163"/>
        <v>39</v>
      </c>
      <c r="AJ178" s="37"/>
      <c r="AK178" s="37"/>
      <c r="AL178" s="37"/>
      <c r="AM178" s="37"/>
      <c r="AN178" s="37"/>
      <c r="AO178" s="37"/>
      <c r="AP178" s="37"/>
      <c r="AQ178" s="37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55"/>
      <c r="BI178" s="56"/>
      <c r="BL178" s="181" t="s">
        <v>86</v>
      </c>
      <c r="BM178" s="182" t="s">
        <v>51</v>
      </c>
      <c r="BN178" s="181" t="s">
        <v>88</v>
      </c>
      <c r="BO178" s="12" t="str">
        <f t="shared" si="164"/>
        <v>Own Fiber</v>
      </c>
      <c r="BP178" s="181" t="s">
        <v>129</v>
      </c>
      <c r="BQ178" s="181" t="s">
        <v>132</v>
      </c>
      <c r="BR178" s="183">
        <f t="shared" ref="BR178:BR241" si="165">+IF(AND($BP178="Real",M$1="REAL"),M178,0)</f>
        <v>0</v>
      </c>
      <c r="BS178" s="183">
        <f t="shared" ref="BS178:BS241" si="166">+IF(AND($BP178="Real",N$1="REAL"),N178,0)</f>
        <v>0</v>
      </c>
      <c r="BT178" s="183">
        <f t="shared" ref="BT178:BT241" si="167">+IF(AND($BP178="Real",O$1="REAL"),O178,0)</f>
        <v>0</v>
      </c>
      <c r="BU178" s="183">
        <f t="shared" ref="BU178:BU241" si="168">+IF(AND($BP178="Real",P$1="REAL"),P178,0)</f>
        <v>4</v>
      </c>
      <c r="BV178" s="183">
        <f t="shared" ref="BV178:BV241" si="169">+IF(AND($BP178="Real",Q$1="REAL"),Q178,0)</f>
        <v>6</v>
      </c>
      <c r="BW178" s="183">
        <f t="shared" ref="BW178:BW241" si="170">+IF(AND($BP178="Real",R$1="REAL"),R178,0)</f>
        <v>6</v>
      </c>
      <c r="BX178" s="183">
        <f t="shared" ref="BX178:BX241" si="171">+IF(AND($BP178="Real",S$1="REAL"),S178,0)</f>
        <v>6</v>
      </c>
      <c r="BY178" s="183">
        <f t="shared" ref="BY178:BY241" si="172">+IF(AND($BP178="Real",T$1="REAL"),T178,0)</f>
        <v>10</v>
      </c>
      <c r="BZ178" s="183">
        <f t="shared" ref="BZ178:BZ241" si="173">+IF(AND($BP178="Real",U$1="REAL"),U178,0)</f>
        <v>11</v>
      </c>
      <c r="CA178" s="183">
        <f t="shared" ref="CA178:CA241" si="174">+IF(AND($BP178="Real",V$1="REAL"),V178,0)</f>
        <v>22</v>
      </c>
      <c r="CB178" s="183">
        <f t="shared" ref="CB178:CB241" si="175">+IF(AND($BP178="Real",W$1="REAL"),W178,0)</f>
        <v>23</v>
      </c>
      <c r="CC178" s="183">
        <f t="shared" ref="CC178:CC241" si="176">+IF(AND($BP178="Real",X$1="REAL"),X178,0)</f>
        <v>24</v>
      </c>
      <c r="CD178" s="183">
        <f t="shared" ref="CD178:CD241" si="177">+IF(AND($BP178="Real",Y$1="REAL"),Y178,0)</f>
        <v>35</v>
      </c>
      <c r="CE178" s="183">
        <f t="shared" ref="CE178:CE241" si="178">+IF(AND($BP178="Real",Z$1="REAL"),Z178,0)</f>
        <v>39</v>
      </c>
      <c r="CF178" s="183">
        <f t="shared" ref="CF178:CF241" si="179">+IF(AND($BP178="Real",AA$1="REAL"),AA178,0)</f>
        <v>40</v>
      </c>
      <c r="CG178" s="183">
        <f t="shared" ref="CG178:CG241" si="180">+IF(AND($BP178="Real",AB$1="REAL"),AB178,0)</f>
        <v>39</v>
      </c>
    </row>
    <row r="179" spans="1:85">
      <c r="A179" s="235"/>
      <c r="B179" s="226"/>
      <c r="C179" s="225"/>
      <c r="D179" s="14" t="s">
        <v>42</v>
      </c>
      <c r="E179" s="37"/>
      <c r="F179" s="37"/>
      <c r="G179" s="37"/>
      <c r="H179" s="37"/>
      <c r="I179" s="37"/>
      <c r="J179" s="37"/>
      <c r="K179" s="37"/>
      <c r="L179" s="37"/>
      <c r="M179" s="106">
        <f>+L179+AN!M179</f>
        <v>0</v>
      </c>
      <c r="N179" s="106">
        <f>+M179+AN!N179</f>
        <v>0</v>
      </c>
      <c r="O179" s="106">
        <f>+N179+AN!O179</f>
        <v>1</v>
      </c>
      <c r="P179" s="106">
        <f>+O179+AN!P179</f>
        <v>1</v>
      </c>
      <c r="Q179" s="106">
        <f>+P179+AN!Q179</f>
        <v>2</v>
      </c>
      <c r="R179" s="106">
        <f>+Q179+AN!R179</f>
        <v>2</v>
      </c>
      <c r="S179" s="106">
        <f>+R179+AN!S179</f>
        <v>3</v>
      </c>
      <c r="T179" s="106">
        <f>+S179+AN!T179</f>
        <v>5</v>
      </c>
      <c r="U179" s="106">
        <f>+T179+AN!U179</f>
        <v>8</v>
      </c>
      <c r="V179" s="106">
        <f>+U179+AN!V179</f>
        <v>8</v>
      </c>
      <c r="W179" s="106">
        <f>+V179+AN!W179</f>
        <v>10</v>
      </c>
      <c r="X179" s="106">
        <f>+W179+AN!X179</f>
        <v>10</v>
      </c>
      <c r="Y179" s="106">
        <f>+X179+AN!Y179</f>
        <v>11</v>
      </c>
      <c r="Z179" s="106">
        <f>+Y179+AN!Z179</f>
        <v>24</v>
      </c>
      <c r="AA179" s="106">
        <f>+Z179+AN!AA179</f>
        <v>24</v>
      </c>
      <c r="AB179" s="106">
        <f>+AA179+AN!AB179</f>
        <v>25</v>
      </c>
      <c r="AC179" s="106">
        <f>+AB179+AN!AC179</f>
        <v>29</v>
      </c>
      <c r="AD179" s="112">
        <f t="shared" si="162"/>
        <v>1</v>
      </c>
      <c r="AE179" s="113">
        <f t="shared" si="163"/>
        <v>25</v>
      </c>
      <c r="AJ179" s="37"/>
      <c r="AK179" s="37"/>
      <c r="AL179" s="37"/>
      <c r="AM179" s="37"/>
      <c r="AN179" s="37"/>
      <c r="AO179" s="37"/>
      <c r="AP179" s="37"/>
      <c r="AQ179" s="37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55"/>
      <c r="BI179" s="56"/>
      <c r="BL179" s="181" t="s">
        <v>86</v>
      </c>
      <c r="BM179" s="182" t="s">
        <v>51</v>
      </c>
      <c r="BN179" s="181" t="s">
        <v>88</v>
      </c>
      <c r="BO179" s="12" t="str">
        <f t="shared" si="164"/>
        <v>Indirect Fiber</v>
      </c>
      <c r="BP179" s="181" t="s">
        <v>129</v>
      </c>
      <c r="BQ179" s="181" t="s">
        <v>132</v>
      </c>
      <c r="BR179" s="183">
        <f t="shared" si="165"/>
        <v>0</v>
      </c>
      <c r="BS179" s="183">
        <f t="shared" si="166"/>
        <v>0</v>
      </c>
      <c r="BT179" s="183">
        <f t="shared" si="167"/>
        <v>1</v>
      </c>
      <c r="BU179" s="183">
        <f t="shared" si="168"/>
        <v>1</v>
      </c>
      <c r="BV179" s="183">
        <f t="shared" si="169"/>
        <v>2</v>
      </c>
      <c r="BW179" s="183">
        <f t="shared" si="170"/>
        <v>2</v>
      </c>
      <c r="BX179" s="183">
        <f t="shared" si="171"/>
        <v>3</v>
      </c>
      <c r="BY179" s="183">
        <f t="shared" si="172"/>
        <v>5</v>
      </c>
      <c r="BZ179" s="183">
        <f t="shared" si="173"/>
        <v>8</v>
      </c>
      <c r="CA179" s="183">
        <f t="shared" si="174"/>
        <v>8</v>
      </c>
      <c r="CB179" s="183">
        <f t="shared" si="175"/>
        <v>10</v>
      </c>
      <c r="CC179" s="183">
        <f t="shared" si="176"/>
        <v>10</v>
      </c>
      <c r="CD179" s="183">
        <f t="shared" si="177"/>
        <v>11</v>
      </c>
      <c r="CE179" s="183">
        <f t="shared" si="178"/>
        <v>24</v>
      </c>
      <c r="CF179" s="183">
        <f t="shared" si="179"/>
        <v>24</v>
      </c>
      <c r="CG179" s="183">
        <f t="shared" si="180"/>
        <v>25</v>
      </c>
    </row>
    <row r="180" spans="1:85">
      <c r="A180" s="235"/>
      <c r="B180" s="226"/>
      <c r="C180" s="225"/>
      <c r="D180" s="13" t="s">
        <v>90</v>
      </c>
      <c r="E180" s="36"/>
      <c r="F180" s="36"/>
      <c r="G180" s="36"/>
      <c r="H180" s="36"/>
      <c r="I180" s="36"/>
      <c r="J180" s="36"/>
      <c r="K180" s="36"/>
      <c r="L180" s="36"/>
      <c r="M180" s="36" t="str">
        <f t="shared" ref="M180:AE180" si="181">+IFERROR(M171/M170,"")</f>
        <v/>
      </c>
      <c r="N180" s="36" t="str">
        <f t="shared" si="181"/>
        <v/>
      </c>
      <c r="O180" s="36">
        <f t="shared" si="181"/>
        <v>1</v>
      </c>
      <c r="P180" s="36">
        <f t="shared" si="181"/>
        <v>1</v>
      </c>
      <c r="Q180" s="36">
        <f t="shared" si="181"/>
        <v>1</v>
      </c>
      <c r="R180" s="36">
        <f t="shared" si="181"/>
        <v>1</v>
      </c>
      <c r="S180" s="36">
        <f t="shared" si="181"/>
        <v>1</v>
      </c>
      <c r="T180" s="36">
        <f t="shared" si="181"/>
        <v>1</v>
      </c>
      <c r="U180" s="36">
        <f t="shared" si="181"/>
        <v>1.1176470588235294</v>
      </c>
      <c r="V180" s="36">
        <f t="shared" si="181"/>
        <v>1.5</v>
      </c>
      <c r="W180" s="36">
        <f t="shared" si="181"/>
        <v>1.4347826086956521</v>
      </c>
      <c r="X180" s="36">
        <f t="shared" si="181"/>
        <v>1.4166666666666667</v>
      </c>
      <c r="Y180" s="36">
        <f t="shared" si="181"/>
        <v>1.84</v>
      </c>
      <c r="Z180" s="36">
        <f t="shared" si="181"/>
        <v>2.4230769230769229</v>
      </c>
      <c r="AA180" s="36">
        <f t="shared" si="181"/>
        <v>2.3703703703703702</v>
      </c>
      <c r="AB180" s="36">
        <f t="shared" si="181"/>
        <v>2.2857142857142856</v>
      </c>
      <c r="AC180" s="36">
        <f t="shared" ref="AC180" si="182">+IFERROR(AC171/AC170,"")</f>
        <v>2.4827586206896552</v>
      </c>
      <c r="AD180" s="49">
        <f t="shared" si="181"/>
        <v>1</v>
      </c>
      <c r="AE180" s="50">
        <f t="shared" si="181"/>
        <v>2.2857142857142856</v>
      </c>
      <c r="AJ180" s="36"/>
      <c r="AK180" s="36"/>
      <c r="AL180" s="36"/>
      <c r="AM180" s="36"/>
      <c r="AN180" s="36"/>
      <c r="AO180" s="36"/>
      <c r="AP180" s="36"/>
      <c r="AQ180" s="36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49"/>
      <c r="BI180" s="50"/>
      <c r="BL180" s="181" t="s">
        <v>86</v>
      </c>
      <c r="BM180" s="182" t="s">
        <v>51</v>
      </c>
      <c r="BN180" s="181" t="s">
        <v>90</v>
      </c>
      <c r="BO180" s="182" t="s">
        <v>127</v>
      </c>
      <c r="BP180" s="181" t="s">
        <v>129</v>
      </c>
      <c r="BQ180" s="181" t="s">
        <v>132</v>
      </c>
      <c r="BR180" s="183" t="str">
        <f t="shared" si="165"/>
        <v/>
      </c>
      <c r="BS180" s="183" t="str">
        <f t="shared" si="166"/>
        <v/>
      </c>
      <c r="BT180" s="183">
        <f t="shared" si="167"/>
        <v>1</v>
      </c>
      <c r="BU180" s="183">
        <f t="shared" si="168"/>
        <v>1</v>
      </c>
      <c r="BV180" s="183">
        <f t="shared" si="169"/>
        <v>1</v>
      </c>
      <c r="BW180" s="183">
        <f t="shared" si="170"/>
        <v>1</v>
      </c>
      <c r="BX180" s="183">
        <f t="shared" si="171"/>
        <v>1</v>
      </c>
      <c r="BY180" s="183">
        <f t="shared" si="172"/>
        <v>1</v>
      </c>
      <c r="BZ180" s="183">
        <f t="shared" si="173"/>
        <v>1.1176470588235294</v>
      </c>
      <c r="CA180" s="183">
        <f t="shared" si="174"/>
        <v>1.5</v>
      </c>
      <c r="CB180" s="183">
        <f t="shared" si="175"/>
        <v>1.4347826086956521</v>
      </c>
      <c r="CC180" s="183">
        <f t="shared" si="176"/>
        <v>1.4166666666666667</v>
      </c>
      <c r="CD180" s="183">
        <f t="shared" si="177"/>
        <v>1.84</v>
      </c>
      <c r="CE180" s="183">
        <f t="shared" si="178"/>
        <v>2.4230769230769229</v>
      </c>
      <c r="CF180" s="183">
        <f t="shared" si="179"/>
        <v>2.3703703703703702</v>
      </c>
      <c r="CG180" s="183">
        <f t="shared" si="180"/>
        <v>2.2857142857142856</v>
      </c>
    </row>
    <row r="181" spans="1:85">
      <c r="A181" s="235"/>
      <c r="B181" s="226"/>
      <c r="C181" s="225" t="s">
        <v>52</v>
      </c>
      <c r="D181" s="10" t="s">
        <v>40</v>
      </c>
      <c r="E181" s="19"/>
      <c r="F181" s="19"/>
      <c r="G181" s="19"/>
      <c r="H181" s="19"/>
      <c r="I181" s="19"/>
      <c r="J181" s="19"/>
      <c r="K181" s="19"/>
      <c r="L181" s="19"/>
      <c r="M181" s="97">
        <f>+L181+AN!M181</f>
        <v>0</v>
      </c>
      <c r="N181" s="97">
        <f>+M181+AN!N181</f>
        <v>0</v>
      </c>
      <c r="O181" s="97">
        <f>+N181+AN!O181</f>
        <v>0</v>
      </c>
      <c r="P181" s="97">
        <f>+O181+AN!P181</f>
        <v>0</v>
      </c>
      <c r="Q181" s="97">
        <f>+P181+AN!Q181</f>
        <v>0</v>
      </c>
      <c r="R181" s="97">
        <f>+Q181+AN!R181</f>
        <v>0</v>
      </c>
      <c r="S181" s="97">
        <f>+R181+AN!S181</f>
        <v>0</v>
      </c>
      <c r="T181" s="97">
        <f>+S181+AN!T181</f>
        <v>0</v>
      </c>
      <c r="U181" s="97">
        <f>+T181+AN!U181</f>
        <v>0</v>
      </c>
      <c r="V181" s="97">
        <f>+U181+AN!V181</f>
        <v>0</v>
      </c>
      <c r="W181" s="97">
        <f>+V181+AN!W181</f>
        <v>0</v>
      </c>
      <c r="X181" s="97">
        <f>+W181+AN!X181</f>
        <v>0</v>
      </c>
      <c r="Y181" s="97">
        <f>+X181+AN!Y181</f>
        <v>0</v>
      </c>
      <c r="Z181" s="97">
        <f>+Y181+AN!Z181</f>
        <v>0</v>
      </c>
      <c r="AA181" s="97">
        <f>+Z181+AN!AA181</f>
        <v>0</v>
      </c>
      <c r="AB181" s="97">
        <f>+AA181+AN!AB181</f>
        <v>0</v>
      </c>
      <c r="AC181" s="97">
        <f>+AB181+AN!AC181</f>
        <v>0</v>
      </c>
      <c r="AD181" s="100">
        <f t="shared" ref="AD181:AD184" si="183">+P181</f>
        <v>0</v>
      </c>
      <c r="AE181" s="101">
        <f t="shared" ref="AE181:AE184" si="184">+AB181</f>
        <v>0</v>
      </c>
      <c r="AG181" s="124">
        <f>+SUMIF($M$1:$AB$1,"REAL",M181:AB181)</f>
        <v>0</v>
      </c>
      <c r="AJ181" s="26"/>
      <c r="AK181" s="26"/>
      <c r="AL181" s="26"/>
      <c r="AM181" s="26"/>
      <c r="AN181" s="26"/>
      <c r="AO181" s="26"/>
      <c r="AP181" s="26"/>
      <c r="AQ181" s="26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44"/>
      <c r="BI181" s="59"/>
      <c r="BL181" s="181" t="s">
        <v>86</v>
      </c>
      <c r="BM181" s="182" t="s">
        <v>52</v>
      </c>
      <c r="BN181" s="181" t="s">
        <v>40</v>
      </c>
      <c r="BO181" s="181" t="s">
        <v>126</v>
      </c>
      <c r="BP181" s="181" t="s">
        <v>129</v>
      </c>
      <c r="BQ181" s="181" t="s">
        <v>132</v>
      </c>
      <c r="BR181" s="183">
        <f t="shared" si="165"/>
        <v>0</v>
      </c>
      <c r="BS181" s="183">
        <f t="shared" si="166"/>
        <v>0</v>
      </c>
      <c r="BT181" s="183">
        <f t="shared" si="167"/>
        <v>0</v>
      </c>
      <c r="BU181" s="183">
        <f t="shared" si="168"/>
        <v>0</v>
      </c>
      <c r="BV181" s="183">
        <f t="shared" si="169"/>
        <v>0</v>
      </c>
      <c r="BW181" s="183">
        <f t="shared" si="170"/>
        <v>0</v>
      </c>
      <c r="BX181" s="183">
        <f t="shared" si="171"/>
        <v>0</v>
      </c>
      <c r="BY181" s="183">
        <f t="shared" si="172"/>
        <v>0</v>
      </c>
      <c r="BZ181" s="183">
        <f t="shared" si="173"/>
        <v>0</v>
      </c>
      <c r="CA181" s="183">
        <f t="shared" si="174"/>
        <v>0</v>
      </c>
      <c r="CB181" s="183">
        <f t="shared" si="175"/>
        <v>0</v>
      </c>
      <c r="CC181" s="183">
        <f t="shared" si="176"/>
        <v>0</v>
      </c>
      <c r="CD181" s="183">
        <f t="shared" si="177"/>
        <v>0</v>
      </c>
      <c r="CE181" s="183">
        <f t="shared" si="178"/>
        <v>0</v>
      </c>
      <c r="CF181" s="183">
        <f t="shared" si="179"/>
        <v>0</v>
      </c>
      <c r="CG181" s="183">
        <f t="shared" si="180"/>
        <v>0</v>
      </c>
    </row>
    <row r="182" spans="1:85">
      <c r="A182" s="235"/>
      <c r="B182" s="226"/>
      <c r="C182" s="225"/>
      <c r="D182" s="11" t="s">
        <v>88</v>
      </c>
      <c r="E182" s="34"/>
      <c r="F182" s="34"/>
      <c r="G182" s="34"/>
      <c r="H182" s="34"/>
      <c r="I182" s="34"/>
      <c r="J182" s="34"/>
      <c r="K182" s="34"/>
      <c r="L182" s="34"/>
      <c r="M182" s="98">
        <f>+L182+AN!M182</f>
        <v>0</v>
      </c>
      <c r="N182" s="98">
        <f>+M182+AN!N182</f>
        <v>0</v>
      </c>
      <c r="O182" s="98">
        <f>+N182+AN!O182</f>
        <v>0</v>
      </c>
      <c r="P182" s="98">
        <f>+O182+AN!P182</f>
        <v>0</v>
      </c>
      <c r="Q182" s="98">
        <f>+P182+AN!Q182</f>
        <v>0</v>
      </c>
      <c r="R182" s="98">
        <f>+Q182+AN!R182</f>
        <v>0</v>
      </c>
      <c r="S182" s="98">
        <f>+R182+AN!S182</f>
        <v>0</v>
      </c>
      <c r="T182" s="98">
        <f>+S182+AN!T182</f>
        <v>0</v>
      </c>
      <c r="U182" s="98">
        <f>+T182+AN!U182</f>
        <v>0</v>
      </c>
      <c r="V182" s="98">
        <f>+U182+AN!V182</f>
        <v>0</v>
      </c>
      <c r="W182" s="98">
        <f>+V182+AN!W182</f>
        <v>0</v>
      </c>
      <c r="X182" s="98">
        <f>+W182+AN!X182</f>
        <v>0</v>
      </c>
      <c r="Y182" s="98">
        <f>+X182+AN!Y182</f>
        <v>0</v>
      </c>
      <c r="Z182" s="98">
        <f>+Y182+AN!Z182</f>
        <v>0</v>
      </c>
      <c r="AA182" s="98">
        <f>+Z182+AN!AA182</f>
        <v>0</v>
      </c>
      <c r="AB182" s="98">
        <f>+AA182+AN!AB182</f>
        <v>0</v>
      </c>
      <c r="AC182" s="98">
        <f>+AB182+AN!AC182</f>
        <v>0</v>
      </c>
      <c r="AD182" s="102">
        <f t="shared" si="183"/>
        <v>0</v>
      </c>
      <c r="AE182" s="103">
        <f t="shared" si="184"/>
        <v>0</v>
      </c>
      <c r="AG182" s="124">
        <f>+SUMIF($M$1:$AB$1,"REAL",M182:AB182)</f>
        <v>0</v>
      </c>
      <c r="AJ182" s="34"/>
      <c r="AK182" s="34"/>
      <c r="AL182" s="34"/>
      <c r="AM182" s="34"/>
      <c r="AN182" s="34"/>
      <c r="AO182" s="34"/>
      <c r="AP182" s="34"/>
      <c r="AQ182" s="34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45"/>
      <c r="BI182" s="46"/>
      <c r="BL182" s="181" t="s">
        <v>86</v>
      </c>
      <c r="BM182" s="182" t="s">
        <v>52</v>
      </c>
      <c r="BN182" s="181" t="s">
        <v>88</v>
      </c>
      <c r="BO182" s="181" t="s">
        <v>126</v>
      </c>
      <c r="BP182" s="181" t="s">
        <v>129</v>
      </c>
      <c r="BQ182" s="181" t="s">
        <v>132</v>
      </c>
      <c r="BR182" s="183">
        <f t="shared" si="165"/>
        <v>0</v>
      </c>
      <c r="BS182" s="183">
        <f t="shared" si="166"/>
        <v>0</v>
      </c>
      <c r="BT182" s="183">
        <f t="shared" si="167"/>
        <v>0</v>
      </c>
      <c r="BU182" s="183">
        <f t="shared" si="168"/>
        <v>0</v>
      </c>
      <c r="BV182" s="183">
        <f t="shared" si="169"/>
        <v>0</v>
      </c>
      <c r="BW182" s="183">
        <f t="shared" si="170"/>
        <v>0</v>
      </c>
      <c r="BX182" s="183">
        <f t="shared" si="171"/>
        <v>0</v>
      </c>
      <c r="BY182" s="183">
        <f t="shared" si="172"/>
        <v>0</v>
      </c>
      <c r="BZ182" s="183">
        <f t="shared" si="173"/>
        <v>0</v>
      </c>
      <c r="CA182" s="183">
        <f t="shared" si="174"/>
        <v>0</v>
      </c>
      <c r="CB182" s="183">
        <f t="shared" si="175"/>
        <v>0</v>
      </c>
      <c r="CC182" s="183">
        <f t="shared" si="176"/>
        <v>0</v>
      </c>
      <c r="CD182" s="183">
        <f t="shared" si="177"/>
        <v>0</v>
      </c>
      <c r="CE182" s="183">
        <f t="shared" si="178"/>
        <v>0</v>
      </c>
      <c r="CF182" s="183">
        <f t="shared" si="179"/>
        <v>0</v>
      </c>
      <c r="CG182" s="183">
        <f t="shared" si="180"/>
        <v>0</v>
      </c>
    </row>
    <row r="183" spans="1:85">
      <c r="A183" s="235"/>
      <c r="B183" s="226"/>
      <c r="C183" s="225"/>
      <c r="D183" s="12" t="s">
        <v>4</v>
      </c>
      <c r="E183" s="35"/>
      <c r="F183" s="35"/>
      <c r="G183" s="35"/>
      <c r="H183" s="35"/>
      <c r="I183" s="35"/>
      <c r="J183" s="35"/>
      <c r="K183" s="35"/>
      <c r="L183" s="35"/>
      <c r="M183" s="99">
        <f>+L183+AN!M183</f>
        <v>0</v>
      </c>
      <c r="N183" s="99">
        <f>+M183+AN!N183</f>
        <v>0</v>
      </c>
      <c r="O183" s="99">
        <f>+N183+AN!O183</f>
        <v>0</v>
      </c>
      <c r="P183" s="99">
        <f>+O183+AN!P183</f>
        <v>0</v>
      </c>
      <c r="Q183" s="99">
        <f>+P183+AN!Q183</f>
        <v>0</v>
      </c>
      <c r="R183" s="99">
        <f>+Q183+AN!R183</f>
        <v>0</v>
      </c>
      <c r="S183" s="99">
        <f>+R183+AN!S183</f>
        <v>0</v>
      </c>
      <c r="T183" s="99">
        <f>+S183+AN!T183</f>
        <v>0</v>
      </c>
      <c r="U183" s="99">
        <f>+T183+AN!U183</f>
        <v>0</v>
      </c>
      <c r="V183" s="99">
        <f>+U183+AN!V183</f>
        <v>0</v>
      </c>
      <c r="W183" s="99">
        <f>+V183+AN!W183</f>
        <v>0</v>
      </c>
      <c r="X183" s="99">
        <f>+W183+AN!X183</f>
        <v>0</v>
      </c>
      <c r="Y183" s="99">
        <f>+X183+AN!Y183</f>
        <v>0</v>
      </c>
      <c r="Z183" s="99">
        <f>+Y183+AN!Z183</f>
        <v>0</v>
      </c>
      <c r="AA183" s="99">
        <f>+Z183+AN!AA183</f>
        <v>0</v>
      </c>
      <c r="AB183" s="99">
        <f>+AA183+AN!AB183</f>
        <v>0</v>
      </c>
      <c r="AC183" s="99">
        <f>+AB183+AN!AC183</f>
        <v>0</v>
      </c>
      <c r="AD183" s="104">
        <f t="shared" si="183"/>
        <v>0</v>
      </c>
      <c r="AE183" s="105">
        <f t="shared" si="184"/>
        <v>0</v>
      </c>
      <c r="AJ183" s="35"/>
      <c r="AK183" s="35"/>
      <c r="AL183" s="35"/>
      <c r="AM183" s="35"/>
      <c r="AN183" s="35"/>
      <c r="AO183" s="35"/>
      <c r="AP183" s="35"/>
      <c r="AQ183" s="35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47"/>
      <c r="BI183" s="48"/>
      <c r="BL183" s="181" t="s">
        <v>86</v>
      </c>
      <c r="BM183" s="182" t="s">
        <v>52</v>
      </c>
      <c r="BN183" s="181" t="s">
        <v>88</v>
      </c>
      <c r="BO183" s="181" t="s">
        <v>4</v>
      </c>
      <c r="BP183" s="181" t="s">
        <v>129</v>
      </c>
      <c r="BQ183" s="181" t="s">
        <v>132</v>
      </c>
      <c r="BR183" s="183">
        <f t="shared" si="165"/>
        <v>0</v>
      </c>
      <c r="BS183" s="183">
        <f t="shared" si="166"/>
        <v>0</v>
      </c>
      <c r="BT183" s="183">
        <f t="shared" si="167"/>
        <v>0</v>
      </c>
      <c r="BU183" s="183">
        <f t="shared" si="168"/>
        <v>0</v>
      </c>
      <c r="BV183" s="183">
        <f t="shared" si="169"/>
        <v>0</v>
      </c>
      <c r="BW183" s="183">
        <f t="shared" si="170"/>
        <v>0</v>
      </c>
      <c r="BX183" s="183">
        <f t="shared" si="171"/>
        <v>0</v>
      </c>
      <c r="BY183" s="183">
        <f t="shared" si="172"/>
        <v>0</v>
      </c>
      <c r="BZ183" s="183">
        <f t="shared" si="173"/>
        <v>0</v>
      </c>
      <c r="CA183" s="183">
        <f t="shared" si="174"/>
        <v>0</v>
      </c>
      <c r="CB183" s="183">
        <f t="shared" si="175"/>
        <v>0</v>
      </c>
      <c r="CC183" s="183">
        <f t="shared" si="176"/>
        <v>0</v>
      </c>
      <c r="CD183" s="183">
        <f t="shared" si="177"/>
        <v>0</v>
      </c>
      <c r="CE183" s="183">
        <f t="shared" si="178"/>
        <v>0</v>
      </c>
      <c r="CF183" s="183">
        <f t="shared" si="179"/>
        <v>0</v>
      </c>
      <c r="CG183" s="183">
        <f t="shared" si="180"/>
        <v>0</v>
      </c>
    </row>
    <row r="184" spans="1:85">
      <c r="A184" s="235"/>
      <c r="B184" s="226"/>
      <c r="C184" s="225"/>
      <c r="D184" s="12" t="s">
        <v>5</v>
      </c>
      <c r="E184" s="35"/>
      <c r="F184" s="35"/>
      <c r="G184" s="35"/>
      <c r="H184" s="35"/>
      <c r="I184" s="35"/>
      <c r="J184" s="35"/>
      <c r="K184" s="35"/>
      <c r="L184" s="35"/>
      <c r="M184" s="99">
        <f>+L184+AN!M184</f>
        <v>0</v>
      </c>
      <c r="N184" s="99">
        <f>+M184+AN!N184</f>
        <v>0</v>
      </c>
      <c r="O184" s="99">
        <f>+N184+AN!O184</f>
        <v>0</v>
      </c>
      <c r="P184" s="99">
        <f>+O184+AN!P184</f>
        <v>0</v>
      </c>
      <c r="Q184" s="99">
        <f>+P184+AN!Q184</f>
        <v>0</v>
      </c>
      <c r="R184" s="99">
        <f>+Q184+AN!R184</f>
        <v>0</v>
      </c>
      <c r="S184" s="99">
        <f>+R184+AN!S184</f>
        <v>0</v>
      </c>
      <c r="T184" s="99">
        <f>+S184+AN!T184</f>
        <v>0</v>
      </c>
      <c r="U184" s="99">
        <f>+T184+AN!U184</f>
        <v>0</v>
      </c>
      <c r="V184" s="99">
        <f>+U184+AN!V184</f>
        <v>0</v>
      </c>
      <c r="W184" s="99">
        <f>+V184+AN!W184</f>
        <v>0</v>
      </c>
      <c r="X184" s="99">
        <f>+W184+AN!X184</f>
        <v>0</v>
      </c>
      <c r="Y184" s="99">
        <f>+X184+AN!Y184</f>
        <v>0</v>
      </c>
      <c r="Z184" s="99">
        <f>+Y184+AN!Z184</f>
        <v>0</v>
      </c>
      <c r="AA184" s="99">
        <f>+Z184+AN!AA184</f>
        <v>0</v>
      </c>
      <c r="AB184" s="99">
        <f>+AA184+AN!AB184</f>
        <v>0</v>
      </c>
      <c r="AC184" s="99">
        <f>+AB184+AN!AC184</f>
        <v>0</v>
      </c>
      <c r="AD184" s="104">
        <f t="shared" si="183"/>
        <v>0</v>
      </c>
      <c r="AE184" s="105">
        <f t="shared" si="184"/>
        <v>0</v>
      </c>
      <c r="AJ184" s="35"/>
      <c r="AK184" s="35"/>
      <c r="AL184" s="35"/>
      <c r="AM184" s="35"/>
      <c r="AN184" s="35"/>
      <c r="AO184" s="35"/>
      <c r="AP184" s="35"/>
      <c r="AQ184" s="35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47"/>
      <c r="BI184" s="48"/>
      <c r="BL184" s="181" t="s">
        <v>86</v>
      </c>
      <c r="BM184" s="182" t="s">
        <v>52</v>
      </c>
      <c r="BN184" s="181" t="s">
        <v>88</v>
      </c>
      <c r="BO184" s="181" t="s">
        <v>5</v>
      </c>
      <c r="BP184" s="181" t="s">
        <v>129</v>
      </c>
      <c r="BQ184" s="181" t="s">
        <v>132</v>
      </c>
      <c r="BR184" s="183">
        <f t="shared" si="165"/>
        <v>0</v>
      </c>
      <c r="BS184" s="183">
        <f t="shared" si="166"/>
        <v>0</v>
      </c>
      <c r="BT184" s="183">
        <f t="shared" si="167"/>
        <v>0</v>
      </c>
      <c r="BU184" s="183">
        <f t="shared" si="168"/>
        <v>0</v>
      </c>
      <c r="BV184" s="183">
        <f t="shared" si="169"/>
        <v>0</v>
      </c>
      <c r="BW184" s="183">
        <f t="shared" si="170"/>
        <v>0</v>
      </c>
      <c r="BX184" s="183">
        <f t="shared" si="171"/>
        <v>0</v>
      </c>
      <c r="BY184" s="183">
        <f t="shared" si="172"/>
        <v>0</v>
      </c>
      <c r="BZ184" s="183">
        <f t="shared" si="173"/>
        <v>0</v>
      </c>
      <c r="CA184" s="183">
        <f t="shared" si="174"/>
        <v>0</v>
      </c>
      <c r="CB184" s="183">
        <f t="shared" si="175"/>
        <v>0</v>
      </c>
      <c r="CC184" s="183">
        <f t="shared" si="176"/>
        <v>0</v>
      </c>
      <c r="CD184" s="183">
        <f t="shared" si="177"/>
        <v>0</v>
      </c>
      <c r="CE184" s="183">
        <f t="shared" si="178"/>
        <v>0</v>
      </c>
      <c r="CF184" s="183">
        <f t="shared" si="179"/>
        <v>0</v>
      </c>
      <c r="CG184" s="183">
        <f t="shared" si="180"/>
        <v>0</v>
      </c>
    </row>
    <row r="185" spans="1:85">
      <c r="A185" s="235"/>
      <c r="B185" s="226"/>
      <c r="C185" s="225"/>
      <c r="D185" s="14" t="s">
        <v>81</v>
      </c>
      <c r="E185" s="37"/>
      <c r="F185" s="37"/>
      <c r="G185" s="37"/>
      <c r="H185" s="37"/>
      <c r="I185" s="37"/>
      <c r="J185" s="37"/>
      <c r="K185" s="37"/>
      <c r="L185" s="37"/>
      <c r="M185" s="106">
        <f>+L185+AN!M185</f>
        <v>0</v>
      </c>
      <c r="N185" s="106">
        <f>+M185+AN!N185</f>
        <v>0</v>
      </c>
      <c r="O185" s="106">
        <f>+N185+AN!O185</f>
        <v>0</v>
      </c>
      <c r="P185" s="106">
        <f>+O185+AN!P185</f>
        <v>0</v>
      </c>
      <c r="Q185" s="106">
        <f>+P185+AN!Q185</f>
        <v>0</v>
      </c>
      <c r="R185" s="106">
        <f>+Q185+AN!R185</f>
        <v>0</v>
      </c>
      <c r="S185" s="106">
        <f>+R185+AN!S185</f>
        <v>0</v>
      </c>
      <c r="T185" s="106">
        <f>+S185+AN!T185</f>
        <v>0</v>
      </c>
      <c r="U185" s="106">
        <f>+T185+AN!U185</f>
        <v>0</v>
      </c>
      <c r="V185" s="106">
        <f>+U185+AN!V185</f>
        <v>0</v>
      </c>
      <c r="W185" s="106">
        <f>+V185+AN!W185</f>
        <v>0</v>
      </c>
      <c r="X185" s="106">
        <f>+W185+AN!X185</f>
        <v>0</v>
      </c>
      <c r="Y185" s="106">
        <f>+X185+AN!Y185</f>
        <v>0</v>
      </c>
      <c r="Z185" s="106">
        <f>+Y185+AN!Z185</f>
        <v>0</v>
      </c>
      <c r="AA185" s="106">
        <f>+Z185+AN!AA185</f>
        <v>0</v>
      </c>
      <c r="AB185" s="106">
        <f>+AA185+AN!AB185</f>
        <v>0</v>
      </c>
      <c r="AC185" s="106">
        <f>+AB185+AN!AC185</f>
        <v>0</v>
      </c>
      <c r="AD185" s="112">
        <f t="shared" ref="AD185" si="185">+SUM(E185:P185)</f>
        <v>0</v>
      </c>
      <c r="AE185" s="113">
        <f t="shared" ref="AE185" si="186">+SUM(Q185:AB185)</f>
        <v>0</v>
      </c>
      <c r="AJ185" s="37"/>
      <c r="AK185" s="37"/>
      <c r="AL185" s="37"/>
      <c r="AM185" s="37"/>
      <c r="AN185" s="37"/>
      <c r="AO185" s="37"/>
      <c r="AP185" s="37"/>
      <c r="AQ185" s="37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55"/>
      <c r="BI185" s="56"/>
      <c r="BL185" s="181" t="s">
        <v>86</v>
      </c>
      <c r="BM185" s="182" t="s">
        <v>52</v>
      </c>
      <c r="BN185" s="181" t="s">
        <v>88</v>
      </c>
      <c r="BO185" s="181" t="s">
        <v>81</v>
      </c>
      <c r="BP185" s="181" t="s">
        <v>129</v>
      </c>
      <c r="BQ185" s="181" t="s">
        <v>132</v>
      </c>
      <c r="BR185" s="183">
        <f t="shared" si="165"/>
        <v>0</v>
      </c>
      <c r="BS185" s="183">
        <f t="shared" si="166"/>
        <v>0</v>
      </c>
      <c r="BT185" s="183">
        <f t="shared" si="167"/>
        <v>0</v>
      </c>
      <c r="BU185" s="183">
        <f t="shared" si="168"/>
        <v>0</v>
      </c>
      <c r="BV185" s="183">
        <f t="shared" si="169"/>
        <v>0</v>
      </c>
      <c r="BW185" s="183">
        <f t="shared" si="170"/>
        <v>0</v>
      </c>
      <c r="BX185" s="183">
        <f t="shared" si="171"/>
        <v>0</v>
      </c>
      <c r="BY185" s="183">
        <f t="shared" si="172"/>
        <v>0</v>
      </c>
      <c r="BZ185" s="183">
        <f t="shared" si="173"/>
        <v>0</v>
      </c>
      <c r="CA185" s="183">
        <f t="shared" si="174"/>
        <v>0</v>
      </c>
      <c r="CB185" s="183">
        <f t="shared" si="175"/>
        <v>0</v>
      </c>
      <c r="CC185" s="183">
        <f t="shared" si="176"/>
        <v>0</v>
      </c>
      <c r="CD185" s="183">
        <f t="shared" si="177"/>
        <v>0</v>
      </c>
      <c r="CE185" s="183">
        <f t="shared" si="178"/>
        <v>0</v>
      </c>
      <c r="CF185" s="183">
        <f t="shared" si="179"/>
        <v>0</v>
      </c>
      <c r="CG185" s="183">
        <f t="shared" si="180"/>
        <v>0</v>
      </c>
    </row>
    <row r="186" spans="1:85" ht="15" thickBot="1">
      <c r="A186" s="235"/>
      <c r="B186" s="226"/>
      <c r="C186" s="225"/>
      <c r="D186" s="13" t="s">
        <v>90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 t="str">
        <f t="shared" ref="P186:AE186" si="187">+IFERROR(P182/P181,"")</f>
        <v/>
      </c>
      <c r="Q186" s="36" t="str">
        <f t="shared" si="187"/>
        <v/>
      </c>
      <c r="R186" s="36" t="str">
        <f t="shared" si="187"/>
        <v/>
      </c>
      <c r="S186" s="36" t="str">
        <f t="shared" si="187"/>
        <v/>
      </c>
      <c r="T186" s="36" t="str">
        <f t="shared" si="187"/>
        <v/>
      </c>
      <c r="U186" s="36" t="str">
        <f t="shared" si="187"/>
        <v/>
      </c>
      <c r="V186" s="36" t="str">
        <f t="shared" si="187"/>
        <v/>
      </c>
      <c r="W186" s="36" t="str">
        <f t="shared" si="187"/>
        <v/>
      </c>
      <c r="X186" s="36" t="str">
        <f t="shared" si="187"/>
        <v/>
      </c>
      <c r="Y186" s="36" t="str">
        <f t="shared" si="187"/>
        <v/>
      </c>
      <c r="Z186" s="36" t="str">
        <f t="shared" si="187"/>
        <v/>
      </c>
      <c r="AA186" s="36" t="str">
        <f t="shared" si="187"/>
        <v/>
      </c>
      <c r="AB186" s="36" t="str">
        <f t="shared" si="187"/>
        <v/>
      </c>
      <c r="AC186" s="36" t="str">
        <f t="shared" ref="AC186" si="188">+IFERROR(AC182/AC181,"")</f>
        <v/>
      </c>
      <c r="AD186" s="57" t="str">
        <f t="shared" si="187"/>
        <v/>
      </c>
      <c r="AE186" s="58" t="str">
        <f t="shared" si="187"/>
        <v/>
      </c>
      <c r="AJ186" s="36"/>
      <c r="AK186" s="36"/>
      <c r="AL186" s="36"/>
      <c r="AM186" s="36"/>
      <c r="AN186" s="36"/>
      <c r="AO186" s="36"/>
      <c r="AP186" s="36"/>
      <c r="AQ186" s="36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57"/>
      <c r="BI186" s="58"/>
      <c r="BL186" s="181" t="s">
        <v>86</v>
      </c>
      <c r="BM186" s="182" t="s">
        <v>52</v>
      </c>
      <c r="BN186" s="181" t="s">
        <v>90</v>
      </c>
      <c r="BO186" s="182" t="s">
        <v>127</v>
      </c>
      <c r="BP186" s="181" t="s">
        <v>129</v>
      </c>
      <c r="BQ186" s="181" t="s">
        <v>132</v>
      </c>
      <c r="BR186" s="183">
        <f t="shared" si="165"/>
        <v>0</v>
      </c>
      <c r="BS186" s="183">
        <f t="shared" si="166"/>
        <v>0</v>
      </c>
      <c r="BT186" s="183">
        <f t="shared" si="167"/>
        <v>0</v>
      </c>
      <c r="BU186" s="183" t="str">
        <f t="shared" si="168"/>
        <v/>
      </c>
      <c r="BV186" s="183" t="str">
        <f t="shared" si="169"/>
        <v/>
      </c>
      <c r="BW186" s="183" t="str">
        <f t="shared" si="170"/>
        <v/>
      </c>
      <c r="BX186" s="183" t="str">
        <f t="shared" si="171"/>
        <v/>
      </c>
      <c r="BY186" s="183" t="str">
        <f t="shared" si="172"/>
        <v/>
      </c>
      <c r="BZ186" s="183" t="str">
        <f t="shared" si="173"/>
        <v/>
      </c>
      <c r="CA186" s="183" t="str">
        <f t="shared" si="174"/>
        <v/>
      </c>
      <c r="CB186" s="183" t="str">
        <f t="shared" si="175"/>
        <v/>
      </c>
      <c r="CC186" s="183" t="str">
        <f t="shared" si="176"/>
        <v/>
      </c>
      <c r="CD186" s="183" t="str">
        <f t="shared" si="177"/>
        <v/>
      </c>
      <c r="CE186" s="183" t="str">
        <f t="shared" si="178"/>
        <v/>
      </c>
      <c r="CF186" s="183" t="str">
        <f t="shared" si="179"/>
        <v/>
      </c>
      <c r="CG186" s="183" t="str">
        <f t="shared" si="180"/>
        <v/>
      </c>
    </row>
    <row r="187" spans="1:85">
      <c r="B187" s="4"/>
      <c r="C187" s="4"/>
      <c r="D187" s="4"/>
      <c r="AD187"/>
      <c r="AE187"/>
      <c r="BL187" s="181" t="s">
        <v>121</v>
      </c>
      <c r="BM187" s="181"/>
      <c r="BN187" s="181"/>
      <c r="BO187" s="181"/>
      <c r="BP187" s="181" t="s">
        <v>129</v>
      </c>
      <c r="BQ187" s="181" t="s">
        <v>132</v>
      </c>
      <c r="BR187" s="183">
        <f t="shared" si="165"/>
        <v>0</v>
      </c>
      <c r="BS187" s="183">
        <f t="shared" si="166"/>
        <v>0</v>
      </c>
      <c r="BT187" s="183">
        <f t="shared" si="167"/>
        <v>0</v>
      </c>
      <c r="BU187" s="183">
        <f t="shared" si="168"/>
        <v>0</v>
      </c>
      <c r="BV187" s="183">
        <f t="shared" si="169"/>
        <v>0</v>
      </c>
      <c r="BW187" s="183">
        <f t="shared" si="170"/>
        <v>0</v>
      </c>
      <c r="BX187" s="183">
        <f t="shared" si="171"/>
        <v>0</v>
      </c>
      <c r="BY187" s="183">
        <f t="shared" si="172"/>
        <v>0</v>
      </c>
      <c r="BZ187" s="183">
        <f t="shared" si="173"/>
        <v>0</v>
      </c>
      <c r="CA187" s="183">
        <f t="shared" si="174"/>
        <v>0</v>
      </c>
      <c r="CB187" s="183">
        <f t="shared" si="175"/>
        <v>0</v>
      </c>
      <c r="CC187" s="183">
        <f t="shared" si="176"/>
        <v>0</v>
      </c>
      <c r="CD187" s="183">
        <f t="shared" si="177"/>
        <v>0</v>
      </c>
      <c r="CE187" s="183">
        <f t="shared" si="178"/>
        <v>0</v>
      </c>
      <c r="CF187" s="183">
        <f t="shared" si="179"/>
        <v>0</v>
      </c>
      <c r="CG187" s="183">
        <f t="shared" si="180"/>
        <v>0</v>
      </c>
    </row>
    <row r="188" spans="1:85">
      <c r="B188" s="4"/>
      <c r="C188" s="4"/>
      <c r="D188" s="4"/>
      <c r="AD188"/>
      <c r="AE188"/>
      <c r="BL188" s="181" t="s">
        <v>121</v>
      </c>
      <c r="BM188" s="181"/>
      <c r="BN188" s="181"/>
      <c r="BO188" s="181"/>
      <c r="BP188" s="181" t="s">
        <v>129</v>
      </c>
      <c r="BQ188" s="181" t="s">
        <v>132</v>
      </c>
      <c r="BR188" s="183">
        <f t="shared" si="165"/>
        <v>0</v>
      </c>
      <c r="BS188" s="183">
        <f t="shared" si="166"/>
        <v>0</v>
      </c>
      <c r="BT188" s="183">
        <f t="shared" si="167"/>
        <v>0</v>
      </c>
      <c r="BU188" s="183">
        <f t="shared" si="168"/>
        <v>0</v>
      </c>
      <c r="BV188" s="183">
        <f t="shared" si="169"/>
        <v>0</v>
      </c>
      <c r="BW188" s="183">
        <f t="shared" si="170"/>
        <v>0</v>
      </c>
      <c r="BX188" s="183">
        <f t="shared" si="171"/>
        <v>0</v>
      </c>
      <c r="BY188" s="183">
        <f t="shared" si="172"/>
        <v>0</v>
      </c>
      <c r="BZ188" s="183">
        <f t="shared" si="173"/>
        <v>0</v>
      </c>
      <c r="CA188" s="183">
        <f t="shared" si="174"/>
        <v>0</v>
      </c>
      <c r="CB188" s="183">
        <f t="shared" si="175"/>
        <v>0</v>
      </c>
      <c r="CC188" s="183">
        <f t="shared" si="176"/>
        <v>0</v>
      </c>
      <c r="CD188" s="183">
        <f t="shared" si="177"/>
        <v>0</v>
      </c>
      <c r="CE188" s="183">
        <f t="shared" si="178"/>
        <v>0</v>
      </c>
      <c r="CF188" s="183">
        <f t="shared" si="179"/>
        <v>0</v>
      </c>
      <c r="CG188" s="183">
        <f t="shared" si="180"/>
        <v>0</v>
      </c>
    </row>
    <row r="189" spans="1:85" ht="15" thickBot="1">
      <c r="B189" s="4"/>
      <c r="C189" s="4"/>
      <c r="D189" s="4"/>
      <c r="AD189"/>
      <c r="AE189"/>
      <c r="BL189" s="181" t="s">
        <v>121</v>
      </c>
      <c r="BM189" s="181"/>
      <c r="BN189" s="181"/>
      <c r="BO189" s="181"/>
      <c r="BP189" s="181" t="s">
        <v>129</v>
      </c>
      <c r="BQ189" s="181" t="s">
        <v>132</v>
      </c>
      <c r="BR189" s="183">
        <f t="shared" si="165"/>
        <v>0</v>
      </c>
      <c r="BS189" s="183">
        <f t="shared" si="166"/>
        <v>0</v>
      </c>
      <c r="BT189" s="183">
        <f t="shared" si="167"/>
        <v>0</v>
      </c>
      <c r="BU189" s="183">
        <f t="shared" si="168"/>
        <v>0</v>
      </c>
      <c r="BV189" s="183">
        <f t="shared" si="169"/>
        <v>0</v>
      </c>
      <c r="BW189" s="183">
        <f t="shared" si="170"/>
        <v>0</v>
      </c>
      <c r="BX189" s="183">
        <f t="shared" si="171"/>
        <v>0</v>
      </c>
      <c r="BY189" s="183">
        <f t="shared" si="172"/>
        <v>0</v>
      </c>
      <c r="BZ189" s="183">
        <f t="shared" si="173"/>
        <v>0</v>
      </c>
      <c r="CA189" s="183">
        <f t="shared" si="174"/>
        <v>0</v>
      </c>
      <c r="CB189" s="183">
        <f t="shared" si="175"/>
        <v>0</v>
      </c>
      <c r="CC189" s="183">
        <f t="shared" si="176"/>
        <v>0</v>
      </c>
      <c r="CD189" s="183">
        <f t="shared" si="177"/>
        <v>0</v>
      </c>
      <c r="CE189" s="183">
        <f t="shared" si="178"/>
        <v>0</v>
      </c>
      <c r="CF189" s="183">
        <f t="shared" si="179"/>
        <v>0</v>
      </c>
      <c r="CG189" s="183">
        <f t="shared" si="180"/>
        <v>0</v>
      </c>
    </row>
    <row r="190" spans="1:85" ht="15" customHeight="1">
      <c r="A190" s="236" t="s">
        <v>82</v>
      </c>
      <c r="B190" s="227" t="s">
        <v>34</v>
      </c>
      <c r="C190" s="228"/>
      <c r="D190" s="228"/>
      <c r="E190" s="32"/>
      <c r="F190" s="32"/>
      <c r="G190" s="32"/>
      <c r="H190" s="32"/>
      <c r="I190" s="32"/>
      <c r="J190" s="32"/>
      <c r="K190" s="32"/>
      <c r="L190" s="32"/>
      <c r="M190" s="114">
        <f>+L190+AN!M190</f>
        <v>2</v>
      </c>
      <c r="N190" s="114">
        <f>+M190+AN!N190</f>
        <v>8</v>
      </c>
      <c r="O190" s="114">
        <f>+N190+AN!O190</f>
        <v>15</v>
      </c>
      <c r="P190" s="114">
        <f>+O190+AN!P190</f>
        <v>24</v>
      </c>
      <c r="Q190" s="114">
        <f>+P190+AN!Q190</f>
        <v>47</v>
      </c>
      <c r="R190" s="114">
        <f>+Q190+AN!R190</f>
        <v>61</v>
      </c>
      <c r="S190" s="114">
        <f>+R190+AN!S190</f>
        <v>68</v>
      </c>
      <c r="T190" s="114">
        <f>+S190+AN!T190</f>
        <v>84</v>
      </c>
      <c r="U190" s="114">
        <f>+T190+AN!U190</f>
        <v>120</v>
      </c>
      <c r="V190" s="114">
        <f>+U190+AN!V190</f>
        <v>163</v>
      </c>
      <c r="W190" s="114">
        <f>+V190+AN!W190</f>
        <v>177</v>
      </c>
      <c r="X190" s="114">
        <f>+W190+AN!X190</f>
        <v>213</v>
      </c>
      <c r="Y190" s="114">
        <f>+X190+AN!Y190</f>
        <v>254</v>
      </c>
      <c r="Z190" s="114">
        <f>+Y190+AN!Z190</f>
        <v>291</v>
      </c>
      <c r="AA190" s="114">
        <f>+Z190+AN!AA190</f>
        <v>326</v>
      </c>
      <c r="AB190" s="114">
        <f>+AA190+AN!AB190</f>
        <v>356</v>
      </c>
      <c r="AC190" s="114">
        <f>+AB190+AN!AC190</f>
        <v>357</v>
      </c>
      <c r="AD190" s="115">
        <f>+P190</f>
        <v>24</v>
      </c>
      <c r="AE190" s="116">
        <f>+AB190</f>
        <v>356</v>
      </c>
      <c r="AG190" s="124">
        <f>+SUMIF($M$1:$AB$1,"REAL",M190:AB190)</f>
        <v>2209</v>
      </c>
      <c r="AJ190" s="32"/>
      <c r="AK190" s="32"/>
      <c r="AL190" s="32"/>
      <c r="AM190" s="32"/>
      <c r="AN190" s="32"/>
      <c r="AO190" s="32"/>
      <c r="AP190" s="32"/>
      <c r="AQ190" s="32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39"/>
      <c r="BI190" s="60"/>
      <c r="BL190" s="181" t="s">
        <v>82</v>
      </c>
      <c r="BM190" s="181" t="s">
        <v>34</v>
      </c>
      <c r="BN190" s="184" t="s">
        <v>40</v>
      </c>
      <c r="BO190" s="181" t="s">
        <v>126</v>
      </c>
      <c r="BP190" s="181" t="s">
        <v>129</v>
      </c>
      <c r="BQ190" s="181" t="s">
        <v>132</v>
      </c>
      <c r="BR190" s="183">
        <f t="shared" si="165"/>
        <v>2</v>
      </c>
      <c r="BS190" s="183">
        <f t="shared" si="166"/>
        <v>8</v>
      </c>
      <c r="BT190" s="183">
        <f t="shared" si="167"/>
        <v>15</v>
      </c>
      <c r="BU190" s="183">
        <f t="shared" si="168"/>
        <v>24</v>
      </c>
      <c r="BV190" s="183">
        <f t="shared" si="169"/>
        <v>47</v>
      </c>
      <c r="BW190" s="183">
        <f t="shared" si="170"/>
        <v>61</v>
      </c>
      <c r="BX190" s="183">
        <f t="shared" si="171"/>
        <v>68</v>
      </c>
      <c r="BY190" s="183">
        <f t="shared" si="172"/>
        <v>84</v>
      </c>
      <c r="BZ190" s="183">
        <f t="shared" si="173"/>
        <v>120</v>
      </c>
      <c r="CA190" s="183">
        <f t="shared" si="174"/>
        <v>163</v>
      </c>
      <c r="CB190" s="183">
        <f t="shared" si="175"/>
        <v>177</v>
      </c>
      <c r="CC190" s="183">
        <f t="shared" si="176"/>
        <v>213</v>
      </c>
      <c r="CD190" s="183">
        <f t="shared" si="177"/>
        <v>254</v>
      </c>
      <c r="CE190" s="183">
        <f t="shared" si="178"/>
        <v>291</v>
      </c>
      <c r="CF190" s="183">
        <f t="shared" si="179"/>
        <v>326</v>
      </c>
      <c r="CG190" s="183">
        <f t="shared" si="180"/>
        <v>356</v>
      </c>
    </row>
    <row r="191" spans="1:85">
      <c r="A191" s="236"/>
      <c r="B191" s="229" t="s">
        <v>89</v>
      </c>
      <c r="C191" s="230"/>
      <c r="D191" s="230"/>
      <c r="E191" s="16"/>
      <c r="F191" s="16"/>
      <c r="G191" s="16"/>
      <c r="H191" s="16"/>
      <c r="I191" s="16"/>
      <c r="J191" s="16"/>
      <c r="K191" s="16"/>
      <c r="L191" s="16"/>
      <c r="M191" s="16" t="str">
        <f t="shared" ref="M191:AE191" si="189">IFERROR(+M190/(M194+M205+M222+M225+M233+M251+M254+M257+M260+M263+M274),"")</f>
        <v/>
      </c>
      <c r="N191" s="16">
        <f t="shared" si="189"/>
        <v>-8</v>
      </c>
      <c r="O191" s="16">
        <f t="shared" si="189"/>
        <v>3</v>
      </c>
      <c r="P191" s="16">
        <f t="shared" si="189"/>
        <v>2</v>
      </c>
      <c r="Q191" s="16">
        <f t="shared" si="189"/>
        <v>2.1363636363636362</v>
      </c>
      <c r="R191" s="16">
        <f t="shared" si="189"/>
        <v>1.2978723404255319</v>
      </c>
      <c r="S191" s="16">
        <f t="shared" si="189"/>
        <v>1.1724137931034482</v>
      </c>
      <c r="T191" s="16">
        <f t="shared" si="189"/>
        <v>1.3548387096774193</v>
      </c>
      <c r="U191" s="16">
        <f t="shared" si="189"/>
        <v>1.5584415584415585</v>
      </c>
      <c r="V191" s="16">
        <f t="shared" si="189"/>
        <v>1.4298245614035088</v>
      </c>
      <c r="W191" s="16">
        <f t="shared" si="189"/>
        <v>1.120253164556962</v>
      </c>
      <c r="X191" s="16">
        <f t="shared" si="189"/>
        <v>1.290909090909091</v>
      </c>
      <c r="Y191" s="16">
        <f t="shared" si="189"/>
        <v>1.2893401015228427</v>
      </c>
      <c r="Z191" s="16">
        <f t="shared" si="189"/>
        <v>1.2652173913043478</v>
      </c>
      <c r="AA191" s="16">
        <f t="shared" si="189"/>
        <v>1.2395437262357414</v>
      </c>
      <c r="AB191" s="16">
        <f t="shared" si="189"/>
        <v>1.2275862068965517</v>
      </c>
      <c r="AC191" s="16">
        <f t="shared" ref="AC191" si="190">IFERROR(+AC190/(AC194+AC205+AC222+AC225+AC233+AC251+AC254+AC257+AC260+AC263+AC274),"")</f>
        <v>1.1369426751592357</v>
      </c>
      <c r="AD191" s="40">
        <f t="shared" si="189"/>
        <v>2</v>
      </c>
      <c r="AE191" s="41">
        <f t="shared" si="189"/>
        <v>1.2275862068965517</v>
      </c>
      <c r="AJ191" s="16"/>
      <c r="AK191" s="16"/>
      <c r="AL191" s="16"/>
      <c r="AM191" s="16"/>
      <c r="AN191" s="16"/>
      <c r="AO191" s="16"/>
      <c r="AP191" s="16"/>
      <c r="AQ191" s="16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40"/>
      <c r="BI191" s="41"/>
      <c r="BL191" s="181" t="s">
        <v>82</v>
      </c>
      <c r="BM191" s="181" t="s">
        <v>89</v>
      </c>
      <c r="BN191" s="181" t="s">
        <v>121</v>
      </c>
      <c r="BO191" s="181" t="s">
        <v>121</v>
      </c>
      <c r="BP191" s="181" t="s">
        <v>129</v>
      </c>
      <c r="BQ191" s="181" t="s">
        <v>132</v>
      </c>
      <c r="BR191" s="183" t="str">
        <f t="shared" si="165"/>
        <v/>
      </c>
      <c r="BS191" s="183">
        <f t="shared" si="166"/>
        <v>-8</v>
      </c>
      <c r="BT191" s="183">
        <f t="shared" si="167"/>
        <v>3</v>
      </c>
      <c r="BU191" s="183">
        <f t="shared" si="168"/>
        <v>2</v>
      </c>
      <c r="BV191" s="183">
        <f t="shared" si="169"/>
        <v>2.1363636363636362</v>
      </c>
      <c r="BW191" s="183">
        <f t="shared" si="170"/>
        <v>1.2978723404255319</v>
      </c>
      <c r="BX191" s="183">
        <f t="shared" si="171"/>
        <v>1.1724137931034482</v>
      </c>
      <c r="BY191" s="183">
        <f t="shared" si="172"/>
        <v>1.3548387096774193</v>
      </c>
      <c r="BZ191" s="183">
        <f t="shared" si="173"/>
        <v>1.5584415584415585</v>
      </c>
      <c r="CA191" s="183">
        <f t="shared" si="174"/>
        <v>1.4298245614035088</v>
      </c>
      <c r="CB191" s="183">
        <f t="shared" si="175"/>
        <v>1.120253164556962</v>
      </c>
      <c r="CC191" s="183">
        <f t="shared" si="176"/>
        <v>1.290909090909091</v>
      </c>
      <c r="CD191" s="183">
        <f t="shared" si="177"/>
        <v>1.2893401015228427</v>
      </c>
      <c r="CE191" s="183">
        <f t="shared" si="178"/>
        <v>1.2652173913043478</v>
      </c>
      <c r="CF191" s="183">
        <f t="shared" si="179"/>
        <v>1.2395437262357414</v>
      </c>
      <c r="CG191" s="183">
        <f t="shared" si="180"/>
        <v>1.2275862068965517</v>
      </c>
    </row>
    <row r="192" spans="1:85">
      <c r="A192" s="236"/>
      <c r="B192" s="231" t="s">
        <v>91</v>
      </c>
      <c r="C192" s="232"/>
      <c r="D192" s="232"/>
      <c r="E192" s="33"/>
      <c r="F192" s="33"/>
      <c r="G192" s="33"/>
      <c r="H192" s="33"/>
      <c r="I192" s="33"/>
      <c r="J192" s="33"/>
      <c r="K192" s="33"/>
      <c r="L192" s="33"/>
      <c r="M192" s="117"/>
      <c r="N192" s="117">
        <f t="shared" ref="N192:AB192" si="191">+N195+N206+N223+N226+N234+N252+N255+N258+N261+N264+N275</f>
        <v>2</v>
      </c>
      <c r="O192" s="117">
        <f t="shared" si="191"/>
        <v>16</v>
      </c>
      <c r="P192" s="117">
        <f t="shared" si="191"/>
        <v>23</v>
      </c>
      <c r="Q192" s="117">
        <f t="shared" si="191"/>
        <v>47</v>
      </c>
      <c r="R192" s="117">
        <f t="shared" si="191"/>
        <v>99</v>
      </c>
      <c r="S192" s="117">
        <f t="shared" si="191"/>
        <v>118</v>
      </c>
      <c r="T192" s="117">
        <f t="shared" si="191"/>
        <v>132</v>
      </c>
      <c r="U192" s="117">
        <f t="shared" si="191"/>
        <v>170</v>
      </c>
      <c r="V192" s="117">
        <f t="shared" si="191"/>
        <v>264</v>
      </c>
      <c r="W192" s="117">
        <f t="shared" si="191"/>
        <v>339</v>
      </c>
      <c r="X192" s="117">
        <f t="shared" si="191"/>
        <v>337</v>
      </c>
      <c r="Y192" s="117">
        <f t="shared" si="191"/>
        <v>431</v>
      </c>
      <c r="Z192" s="117">
        <f t="shared" si="191"/>
        <v>529</v>
      </c>
      <c r="AA192" s="117">
        <f t="shared" si="191"/>
        <v>623</v>
      </c>
      <c r="AB192" s="117">
        <f t="shared" si="191"/>
        <v>719</v>
      </c>
      <c r="AC192" s="117">
        <f t="shared" ref="AC192" si="192">+AC195+AC206+AC223+AC226+AC234+AC252+AC255+AC258+AC261+AC264+AC275</f>
        <v>785</v>
      </c>
      <c r="AD192" s="118">
        <f t="shared" ref="AD192" si="193">+SUM(E192:P192)</f>
        <v>41</v>
      </c>
      <c r="AE192" s="119">
        <f>+AB192</f>
        <v>719</v>
      </c>
      <c r="AG192" s="124">
        <f>+SUMIF($M$1:$AB$1,"REAL",M192:AB192)</f>
        <v>3849</v>
      </c>
      <c r="AJ192" s="33"/>
      <c r="AK192" s="33"/>
      <c r="AL192" s="33"/>
      <c r="AM192" s="33"/>
      <c r="AN192" s="33"/>
      <c r="AO192" s="33"/>
      <c r="AP192" s="33"/>
      <c r="AQ192" s="33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42"/>
      <c r="BI192" s="43"/>
      <c r="BL192" s="181" t="s">
        <v>82</v>
      </c>
      <c r="BM192" s="181" t="s">
        <v>91</v>
      </c>
      <c r="BN192" s="181" t="s">
        <v>88</v>
      </c>
      <c r="BO192" s="181" t="s">
        <v>126</v>
      </c>
      <c r="BP192" s="181" t="s">
        <v>129</v>
      </c>
      <c r="BQ192" s="181" t="s">
        <v>132</v>
      </c>
      <c r="BR192" s="183">
        <f t="shared" si="165"/>
        <v>0</v>
      </c>
      <c r="BS192" s="183">
        <f t="shared" si="166"/>
        <v>2</v>
      </c>
      <c r="BT192" s="183">
        <f t="shared" si="167"/>
        <v>16</v>
      </c>
      <c r="BU192" s="183">
        <f t="shared" si="168"/>
        <v>23</v>
      </c>
      <c r="BV192" s="183">
        <f t="shared" si="169"/>
        <v>47</v>
      </c>
      <c r="BW192" s="183">
        <f t="shared" si="170"/>
        <v>99</v>
      </c>
      <c r="BX192" s="183">
        <f t="shared" si="171"/>
        <v>118</v>
      </c>
      <c r="BY192" s="183">
        <f t="shared" si="172"/>
        <v>132</v>
      </c>
      <c r="BZ192" s="183">
        <f t="shared" si="173"/>
        <v>170</v>
      </c>
      <c r="CA192" s="183">
        <f t="shared" si="174"/>
        <v>264</v>
      </c>
      <c r="CB192" s="183">
        <f t="shared" si="175"/>
        <v>339</v>
      </c>
      <c r="CC192" s="183">
        <f t="shared" si="176"/>
        <v>337</v>
      </c>
      <c r="CD192" s="183">
        <f t="shared" si="177"/>
        <v>431</v>
      </c>
      <c r="CE192" s="183">
        <f t="shared" si="178"/>
        <v>529</v>
      </c>
      <c r="CF192" s="183">
        <f t="shared" si="179"/>
        <v>623</v>
      </c>
      <c r="CG192" s="183">
        <f t="shared" si="180"/>
        <v>719</v>
      </c>
    </row>
    <row r="193" spans="1:85">
      <c r="A193" s="236"/>
      <c r="B193" s="233" t="s">
        <v>90</v>
      </c>
      <c r="C193" s="234"/>
      <c r="D193" s="230"/>
      <c r="E193" s="16"/>
      <c r="F193" s="16"/>
      <c r="G193" s="16"/>
      <c r="H193" s="16"/>
      <c r="I193" s="16"/>
      <c r="J193" s="16"/>
      <c r="K193" s="16"/>
      <c r="L193" s="16"/>
      <c r="M193" s="16">
        <f t="shared" ref="M193:AE193" si="194">+IFERROR(M192/M190,"")</f>
        <v>0</v>
      </c>
      <c r="N193" s="16">
        <f t="shared" si="194"/>
        <v>0.25</v>
      </c>
      <c r="O193" s="16">
        <f t="shared" si="194"/>
        <v>1.0666666666666667</v>
      </c>
      <c r="P193" s="16">
        <f t="shared" si="194"/>
        <v>0.95833333333333337</v>
      </c>
      <c r="Q193" s="16">
        <f t="shared" si="194"/>
        <v>1</v>
      </c>
      <c r="R193" s="16">
        <f t="shared" si="194"/>
        <v>1.6229508196721312</v>
      </c>
      <c r="S193" s="16">
        <f t="shared" si="194"/>
        <v>1.7352941176470589</v>
      </c>
      <c r="T193" s="16">
        <f t="shared" si="194"/>
        <v>1.5714285714285714</v>
      </c>
      <c r="U193" s="16">
        <f t="shared" si="194"/>
        <v>1.4166666666666667</v>
      </c>
      <c r="V193" s="16">
        <f t="shared" si="194"/>
        <v>1.6196319018404908</v>
      </c>
      <c r="W193" s="16">
        <f t="shared" si="194"/>
        <v>1.9152542372881356</v>
      </c>
      <c r="X193" s="16">
        <f t="shared" si="194"/>
        <v>1.5821596244131455</v>
      </c>
      <c r="Y193" s="16">
        <f t="shared" si="194"/>
        <v>1.6968503937007875</v>
      </c>
      <c r="Z193" s="16">
        <f t="shared" si="194"/>
        <v>1.8178694158075601</v>
      </c>
      <c r="AA193" s="16">
        <f t="shared" si="194"/>
        <v>1.9110429447852761</v>
      </c>
      <c r="AB193" s="16">
        <f t="shared" si="194"/>
        <v>2.0196629213483148</v>
      </c>
      <c r="AC193" s="16">
        <f t="shared" ref="AC193" si="195">+IFERROR(AC192/AC190,"")</f>
        <v>2.1988795518207285</v>
      </c>
      <c r="AD193" s="40">
        <f t="shared" si="194"/>
        <v>1.7083333333333333</v>
      </c>
      <c r="AE193" s="41">
        <f t="shared" si="194"/>
        <v>2.0196629213483148</v>
      </c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40"/>
      <c r="BI193" s="41"/>
      <c r="BL193" s="181" t="s">
        <v>82</v>
      </c>
      <c r="BM193" s="181" t="s">
        <v>90</v>
      </c>
      <c r="BN193" s="181" t="s">
        <v>121</v>
      </c>
      <c r="BO193" s="181" t="s">
        <v>121</v>
      </c>
      <c r="BP193" s="181" t="s">
        <v>129</v>
      </c>
      <c r="BQ193" s="181" t="s">
        <v>132</v>
      </c>
      <c r="BR193" s="183">
        <f t="shared" si="165"/>
        <v>0</v>
      </c>
      <c r="BS193" s="183">
        <f t="shared" si="166"/>
        <v>0.25</v>
      </c>
      <c r="BT193" s="183">
        <f t="shared" si="167"/>
        <v>1.0666666666666667</v>
      </c>
      <c r="BU193" s="183">
        <f t="shared" si="168"/>
        <v>0.95833333333333337</v>
      </c>
      <c r="BV193" s="183">
        <f t="shared" si="169"/>
        <v>1</v>
      </c>
      <c r="BW193" s="183">
        <f t="shared" si="170"/>
        <v>1.6229508196721312</v>
      </c>
      <c r="BX193" s="183">
        <f t="shared" si="171"/>
        <v>1.7352941176470589</v>
      </c>
      <c r="BY193" s="183">
        <f t="shared" si="172"/>
        <v>1.5714285714285714</v>
      </c>
      <c r="BZ193" s="183">
        <f t="shared" si="173"/>
        <v>1.4166666666666667</v>
      </c>
      <c r="CA193" s="183">
        <f t="shared" si="174"/>
        <v>1.6196319018404908</v>
      </c>
      <c r="CB193" s="183">
        <f t="shared" si="175"/>
        <v>1.9152542372881356</v>
      </c>
      <c r="CC193" s="183">
        <f t="shared" si="176"/>
        <v>1.5821596244131455</v>
      </c>
      <c r="CD193" s="183">
        <f t="shared" si="177"/>
        <v>1.6968503937007875</v>
      </c>
      <c r="CE193" s="183">
        <f t="shared" si="178"/>
        <v>1.8178694158075601</v>
      </c>
      <c r="CF193" s="183">
        <f t="shared" si="179"/>
        <v>1.9110429447852761</v>
      </c>
      <c r="CG193" s="183">
        <f t="shared" si="180"/>
        <v>2.0196629213483148</v>
      </c>
    </row>
    <row r="194" spans="1:85" ht="15" customHeight="1">
      <c r="A194" s="236"/>
      <c r="B194" s="222" t="s">
        <v>35</v>
      </c>
      <c r="C194" s="225" t="s">
        <v>48</v>
      </c>
      <c r="D194" s="10" t="s">
        <v>40</v>
      </c>
      <c r="E194" s="19"/>
      <c r="F194" s="19"/>
      <c r="G194" s="19"/>
      <c r="H194" s="19"/>
      <c r="I194" s="19"/>
      <c r="J194" s="19"/>
      <c r="K194" s="19"/>
      <c r="L194" s="19"/>
      <c r="M194" s="97">
        <f>+L194+AN!M194</f>
        <v>0</v>
      </c>
      <c r="N194" s="97">
        <f>+M194+AN!N194</f>
        <v>0</v>
      </c>
      <c r="O194" s="97">
        <f>+N194+AN!O194</f>
        <v>2</v>
      </c>
      <c r="P194" s="97">
        <f>+O194+AN!P194</f>
        <v>2</v>
      </c>
      <c r="Q194" s="97">
        <f>+P194+AN!Q194</f>
        <v>2</v>
      </c>
      <c r="R194" s="97">
        <f>+Q194+AN!R194</f>
        <v>7</v>
      </c>
      <c r="S194" s="97">
        <f>+R194+AN!S194</f>
        <v>14</v>
      </c>
      <c r="T194" s="97">
        <f>+S194+AN!T194</f>
        <v>13</v>
      </c>
      <c r="U194" s="97">
        <f>+T194+AN!U194</f>
        <v>13</v>
      </c>
      <c r="V194" s="97">
        <f>+U194+AN!V194</f>
        <v>17</v>
      </c>
      <c r="W194" s="97">
        <f>+V194+AN!W194</f>
        <v>20</v>
      </c>
      <c r="X194" s="97">
        <f>+W194+AN!X194</f>
        <v>19</v>
      </c>
      <c r="Y194" s="97">
        <f>+X194+AN!Y194</f>
        <v>21</v>
      </c>
      <c r="Z194" s="97">
        <f>+Y194+AN!Z194</f>
        <v>22</v>
      </c>
      <c r="AA194" s="97">
        <f>+Z194+AN!AA194</f>
        <v>22</v>
      </c>
      <c r="AB194" s="97">
        <f>+AA194+AN!AB194</f>
        <v>23</v>
      </c>
      <c r="AC194" s="97">
        <f>+AB194+AN!AC194</f>
        <v>26</v>
      </c>
      <c r="AD194" s="100">
        <f t="shared" ref="AD194:AD201" si="196">+P194</f>
        <v>2</v>
      </c>
      <c r="AE194" s="101">
        <f t="shared" ref="AE194:AE201" si="197">+AB194</f>
        <v>23</v>
      </c>
      <c r="AG194" s="124">
        <f>+SUMIF($M$1:$AB$1,"REAL",M194:AB194)</f>
        <v>197</v>
      </c>
      <c r="AJ194" s="19"/>
      <c r="AK194" s="19"/>
      <c r="AL194" s="19"/>
      <c r="AM194" s="19"/>
      <c r="AN194" s="19"/>
      <c r="AO194" s="19"/>
      <c r="AP194" s="19"/>
      <c r="AQ194" s="19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44"/>
      <c r="BI194" s="59"/>
      <c r="BL194" s="181" t="s">
        <v>82</v>
      </c>
      <c r="BM194" s="181" t="s">
        <v>48</v>
      </c>
      <c r="BN194" s="181" t="s">
        <v>40</v>
      </c>
      <c r="BO194" s="181" t="s">
        <v>126</v>
      </c>
      <c r="BP194" s="181" t="s">
        <v>129</v>
      </c>
      <c r="BQ194" s="181" t="s">
        <v>132</v>
      </c>
      <c r="BR194" s="183">
        <f t="shared" si="165"/>
        <v>0</v>
      </c>
      <c r="BS194" s="183">
        <f t="shared" si="166"/>
        <v>0</v>
      </c>
      <c r="BT194" s="183">
        <f t="shared" si="167"/>
        <v>2</v>
      </c>
      <c r="BU194" s="183">
        <f t="shared" si="168"/>
        <v>2</v>
      </c>
      <c r="BV194" s="183">
        <f t="shared" si="169"/>
        <v>2</v>
      </c>
      <c r="BW194" s="183">
        <f t="shared" si="170"/>
        <v>7</v>
      </c>
      <c r="BX194" s="183">
        <f t="shared" si="171"/>
        <v>14</v>
      </c>
      <c r="BY194" s="183">
        <f t="shared" si="172"/>
        <v>13</v>
      </c>
      <c r="BZ194" s="183">
        <f t="shared" si="173"/>
        <v>13</v>
      </c>
      <c r="CA194" s="183">
        <f t="shared" si="174"/>
        <v>17</v>
      </c>
      <c r="CB194" s="183">
        <f t="shared" si="175"/>
        <v>20</v>
      </c>
      <c r="CC194" s="183">
        <f t="shared" si="176"/>
        <v>19</v>
      </c>
      <c r="CD194" s="183">
        <f t="shared" si="177"/>
        <v>21</v>
      </c>
      <c r="CE194" s="183">
        <f t="shared" si="178"/>
        <v>22</v>
      </c>
      <c r="CF194" s="183">
        <f t="shared" si="179"/>
        <v>22</v>
      </c>
      <c r="CG194" s="183">
        <f t="shared" si="180"/>
        <v>23</v>
      </c>
    </row>
    <row r="195" spans="1:85">
      <c r="A195" s="236"/>
      <c r="B195" s="223"/>
      <c r="C195" s="225"/>
      <c r="D195" s="11" t="s">
        <v>88</v>
      </c>
      <c r="E195" s="34"/>
      <c r="F195" s="34"/>
      <c r="G195" s="34"/>
      <c r="H195" s="34"/>
      <c r="I195" s="34"/>
      <c r="J195" s="34"/>
      <c r="K195" s="34"/>
      <c r="L195" s="34"/>
      <c r="M195" s="98">
        <f>+L195+AN!M195</f>
        <v>0</v>
      </c>
      <c r="N195" s="98">
        <f>+M195+AN!N195</f>
        <v>0</v>
      </c>
      <c r="O195" s="98">
        <f>+N195+AN!O195</f>
        <v>5</v>
      </c>
      <c r="P195" s="98">
        <f>+O195+AN!P195</f>
        <v>5</v>
      </c>
      <c r="Q195" s="98">
        <f>+P195+AN!Q195</f>
        <v>5</v>
      </c>
      <c r="R195" s="98">
        <f>+Q195+AN!R195</f>
        <v>17</v>
      </c>
      <c r="S195" s="98">
        <f>+R195+AN!S195</f>
        <v>31</v>
      </c>
      <c r="T195" s="98">
        <f>+S195+AN!T195</f>
        <v>29</v>
      </c>
      <c r="U195" s="98">
        <f>+T195+AN!U195</f>
        <v>37</v>
      </c>
      <c r="V195" s="98">
        <f>+U195+AN!V195</f>
        <v>48</v>
      </c>
      <c r="W195" s="98">
        <f>+V195+AN!W195</f>
        <v>52</v>
      </c>
      <c r="X195" s="98">
        <f>+W195+AN!X195</f>
        <v>44</v>
      </c>
      <c r="Y195" s="98">
        <f>+X195+AN!Y195</f>
        <v>51</v>
      </c>
      <c r="Z195" s="98">
        <f>+Y195+AN!Z195</f>
        <v>52</v>
      </c>
      <c r="AA195" s="98">
        <f>+Z195+AN!AA195</f>
        <v>52</v>
      </c>
      <c r="AB195" s="98">
        <f>+AA195+AN!AB195</f>
        <v>54</v>
      </c>
      <c r="AC195" s="98">
        <f>+AB195+AN!AC195</f>
        <v>65</v>
      </c>
      <c r="AD195" s="102">
        <f t="shared" si="196"/>
        <v>5</v>
      </c>
      <c r="AE195" s="103">
        <f t="shared" si="197"/>
        <v>54</v>
      </c>
      <c r="AG195" s="124">
        <f>+SUMIF($M$1:$AB$1,"REAL",M195:AB195)</f>
        <v>482</v>
      </c>
      <c r="AJ195" s="34"/>
      <c r="AK195" s="34"/>
      <c r="AL195" s="34"/>
      <c r="AM195" s="34"/>
      <c r="AN195" s="34"/>
      <c r="AO195" s="34"/>
      <c r="AP195" s="34"/>
      <c r="AQ195" s="34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45"/>
      <c r="BI195" s="46"/>
      <c r="BL195" s="181" t="s">
        <v>82</v>
      </c>
      <c r="BM195" s="181" t="s">
        <v>48</v>
      </c>
      <c r="BN195" s="181" t="s">
        <v>88</v>
      </c>
      <c r="BO195" s="181" t="s">
        <v>126</v>
      </c>
      <c r="BP195" s="181" t="s">
        <v>129</v>
      </c>
      <c r="BQ195" s="181" t="s">
        <v>132</v>
      </c>
      <c r="BR195" s="183">
        <f t="shared" si="165"/>
        <v>0</v>
      </c>
      <c r="BS195" s="183">
        <f t="shared" si="166"/>
        <v>0</v>
      </c>
      <c r="BT195" s="183">
        <f t="shared" si="167"/>
        <v>5</v>
      </c>
      <c r="BU195" s="183">
        <f t="shared" si="168"/>
        <v>5</v>
      </c>
      <c r="BV195" s="183">
        <f t="shared" si="169"/>
        <v>5</v>
      </c>
      <c r="BW195" s="183">
        <f t="shared" si="170"/>
        <v>17</v>
      </c>
      <c r="BX195" s="183">
        <f t="shared" si="171"/>
        <v>31</v>
      </c>
      <c r="BY195" s="183">
        <f t="shared" si="172"/>
        <v>29</v>
      </c>
      <c r="BZ195" s="183">
        <f t="shared" si="173"/>
        <v>37</v>
      </c>
      <c r="CA195" s="183">
        <f t="shared" si="174"/>
        <v>48</v>
      </c>
      <c r="CB195" s="183">
        <f t="shared" si="175"/>
        <v>52</v>
      </c>
      <c r="CC195" s="183">
        <f t="shared" si="176"/>
        <v>44</v>
      </c>
      <c r="CD195" s="183">
        <f t="shared" si="177"/>
        <v>51</v>
      </c>
      <c r="CE195" s="183">
        <f t="shared" si="178"/>
        <v>52</v>
      </c>
      <c r="CF195" s="183">
        <f t="shared" si="179"/>
        <v>52</v>
      </c>
      <c r="CG195" s="183">
        <f t="shared" si="180"/>
        <v>54</v>
      </c>
    </row>
    <row r="196" spans="1:85">
      <c r="A196" s="236"/>
      <c r="B196" s="223"/>
      <c r="C196" s="225"/>
      <c r="D196" s="12" t="s">
        <v>76</v>
      </c>
      <c r="E196" s="35"/>
      <c r="F196" s="35"/>
      <c r="G196" s="35"/>
      <c r="H196" s="35"/>
      <c r="I196" s="35"/>
      <c r="J196" s="35"/>
      <c r="K196" s="35"/>
      <c r="L196" s="35"/>
      <c r="M196" s="99"/>
      <c r="N196" s="99">
        <f>+M196+AN!N196</f>
        <v>0</v>
      </c>
      <c r="O196" s="99">
        <f>+N196+AN!O196</f>
        <v>0</v>
      </c>
      <c r="P196" s="99">
        <f>+O196+AN!P196</f>
        <v>0</v>
      </c>
      <c r="Q196" s="99">
        <f>+P196+AN!Q196</f>
        <v>0</v>
      </c>
      <c r="R196" s="99">
        <f>+Q196+AN!R196</f>
        <v>0</v>
      </c>
      <c r="S196" s="99">
        <f>+R196+AN!S196</f>
        <v>0</v>
      </c>
      <c r="T196" s="99">
        <f>+S196+AN!T196</f>
        <v>0</v>
      </c>
      <c r="U196" s="99">
        <f>+T196+AN!U196</f>
        <v>0</v>
      </c>
      <c r="V196" s="99">
        <f>+U196+AN!V196</f>
        <v>0</v>
      </c>
      <c r="W196" s="99">
        <f>+V196+AN!W196</f>
        <v>0</v>
      </c>
      <c r="X196" s="99">
        <f>+W196+AN!X196</f>
        <v>0</v>
      </c>
      <c r="Y196" s="99">
        <f>+X196+AN!Y196</f>
        <v>0</v>
      </c>
      <c r="Z196" s="99">
        <f>+Y196+AN!Z196</f>
        <v>0</v>
      </c>
      <c r="AA196" s="99">
        <f>+Z196+AN!AA196</f>
        <v>0</v>
      </c>
      <c r="AB196" s="99">
        <f>+AA196+AN!AB196</f>
        <v>0</v>
      </c>
      <c r="AC196" s="99">
        <f>+AB196+AN!AC196</f>
        <v>0</v>
      </c>
      <c r="AD196" s="104">
        <f t="shared" si="196"/>
        <v>0</v>
      </c>
      <c r="AE196" s="105">
        <f t="shared" si="197"/>
        <v>0</v>
      </c>
      <c r="AJ196" s="35"/>
      <c r="AK196" s="35"/>
      <c r="AL196" s="35"/>
      <c r="AM196" s="35"/>
      <c r="AN196" s="35"/>
      <c r="AO196" s="35"/>
      <c r="AP196" s="35"/>
      <c r="AQ196" s="35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47"/>
      <c r="BI196" s="48"/>
      <c r="BL196" s="181" t="s">
        <v>82</v>
      </c>
      <c r="BM196" s="181" t="s">
        <v>48</v>
      </c>
      <c r="BN196" s="181" t="s">
        <v>88</v>
      </c>
      <c r="BO196" s="181" t="s">
        <v>76</v>
      </c>
      <c r="BP196" s="181" t="s">
        <v>129</v>
      </c>
      <c r="BQ196" s="181" t="s">
        <v>132</v>
      </c>
      <c r="BR196" s="183">
        <f t="shared" si="165"/>
        <v>0</v>
      </c>
      <c r="BS196" s="183">
        <f t="shared" si="166"/>
        <v>0</v>
      </c>
      <c r="BT196" s="183">
        <f t="shared" si="167"/>
        <v>0</v>
      </c>
      <c r="BU196" s="183">
        <f t="shared" si="168"/>
        <v>0</v>
      </c>
      <c r="BV196" s="183">
        <f t="shared" si="169"/>
        <v>0</v>
      </c>
      <c r="BW196" s="183">
        <f t="shared" si="170"/>
        <v>0</v>
      </c>
      <c r="BX196" s="183">
        <f t="shared" si="171"/>
        <v>0</v>
      </c>
      <c r="BY196" s="183">
        <f t="shared" si="172"/>
        <v>0</v>
      </c>
      <c r="BZ196" s="183">
        <f t="shared" si="173"/>
        <v>0</v>
      </c>
      <c r="CA196" s="183">
        <f t="shared" si="174"/>
        <v>0</v>
      </c>
      <c r="CB196" s="183">
        <f t="shared" si="175"/>
        <v>0</v>
      </c>
      <c r="CC196" s="183">
        <f t="shared" si="176"/>
        <v>0</v>
      </c>
      <c r="CD196" s="183">
        <f t="shared" si="177"/>
        <v>0</v>
      </c>
      <c r="CE196" s="183">
        <f t="shared" si="178"/>
        <v>0</v>
      </c>
      <c r="CF196" s="183">
        <f t="shared" si="179"/>
        <v>0</v>
      </c>
      <c r="CG196" s="183">
        <f t="shared" si="180"/>
        <v>0</v>
      </c>
    </row>
    <row r="197" spans="1:85">
      <c r="A197" s="236"/>
      <c r="B197" s="223"/>
      <c r="C197" s="225"/>
      <c r="D197" s="12" t="s">
        <v>55</v>
      </c>
      <c r="E197" s="35"/>
      <c r="F197" s="35"/>
      <c r="G197" s="35"/>
      <c r="H197" s="35"/>
      <c r="I197" s="35"/>
      <c r="J197" s="35"/>
      <c r="K197" s="35"/>
      <c r="L197" s="35"/>
      <c r="M197" s="99">
        <f>+L197+AN!M197</f>
        <v>0</v>
      </c>
      <c r="N197" s="99">
        <f>+M197+AN!N197</f>
        <v>0</v>
      </c>
      <c r="O197" s="99">
        <f>+N197+AN!O197</f>
        <v>5</v>
      </c>
      <c r="P197" s="99">
        <f>+O197+AN!P197</f>
        <v>5</v>
      </c>
      <c r="Q197" s="99">
        <f>+P197+AN!Q197</f>
        <v>5</v>
      </c>
      <c r="R197" s="99">
        <f>+Q197+AN!R197</f>
        <v>15</v>
      </c>
      <c r="S197" s="99">
        <f>+R197+AN!S197</f>
        <v>29</v>
      </c>
      <c r="T197" s="99">
        <f>+S197+AN!T197</f>
        <v>27</v>
      </c>
      <c r="U197" s="99">
        <f>+T197+AN!U197</f>
        <v>31</v>
      </c>
      <c r="V197" s="99">
        <f>+U197+AN!V197</f>
        <v>36</v>
      </c>
      <c r="W197" s="99">
        <f>+V197+AN!W197</f>
        <v>41</v>
      </c>
      <c r="X197" s="99">
        <f>+W197+AN!X197</f>
        <v>33</v>
      </c>
      <c r="Y197" s="99">
        <f>+X197+AN!Y197</f>
        <v>36</v>
      </c>
      <c r="Z197" s="99">
        <f>+Y197+AN!Z197</f>
        <v>36</v>
      </c>
      <c r="AA197" s="99">
        <f>+Z197+AN!AA197</f>
        <v>36</v>
      </c>
      <c r="AB197" s="99">
        <f>+AA197+AN!AB197</f>
        <v>36</v>
      </c>
      <c r="AC197" s="99">
        <f>+AB197+AN!AC197</f>
        <v>37</v>
      </c>
      <c r="AD197" s="104">
        <f t="shared" si="196"/>
        <v>5</v>
      </c>
      <c r="AE197" s="105">
        <f t="shared" si="197"/>
        <v>36</v>
      </c>
      <c r="AJ197" s="35"/>
      <c r="AK197" s="35"/>
      <c r="AL197" s="35"/>
      <c r="AM197" s="35"/>
      <c r="AN197" s="35"/>
      <c r="AO197" s="35"/>
      <c r="AP197" s="35"/>
      <c r="AQ197" s="35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47"/>
      <c r="BI197" s="48"/>
      <c r="BL197" s="181" t="s">
        <v>82</v>
      </c>
      <c r="BM197" s="181" t="s">
        <v>48</v>
      </c>
      <c r="BN197" s="181" t="s">
        <v>88</v>
      </c>
      <c r="BO197" s="181" t="s">
        <v>55</v>
      </c>
      <c r="BP197" s="181" t="s">
        <v>129</v>
      </c>
      <c r="BQ197" s="181" t="s">
        <v>132</v>
      </c>
      <c r="BR197" s="183">
        <f t="shared" si="165"/>
        <v>0</v>
      </c>
      <c r="BS197" s="183">
        <f t="shared" si="166"/>
        <v>0</v>
      </c>
      <c r="BT197" s="183">
        <f t="shared" si="167"/>
        <v>5</v>
      </c>
      <c r="BU197" s="183">
        <f t="shared" si="168"/>
        <v>5</v>
      </c>
      <c r="BV197" s="183">
        <f t="shared" si="169"/>
        <v>5</v>
      </c>
      <c r="BW197" s="183">
        <f t="shared" si="170"/>
        <v>15</v>
      </c>
      <c r="BX197" s="183">
        <f t="shared" si="171"/>
        <v>29</v>
      </c>
      <c r="BY197" s="183">
        <f t="shared" si="172"/>
        <v>27</v>
      </c>
      <c r="BZ197" s="183">
        <f t="shared" si="173"/>
        <v>31</v>
      </c>
      <c r="CA197" s="183">
        <f t="shared" si="174"/>
        <v>36</v>
      </c>
      <c r="CB197" s="183">
        <f t="shared" si="175"/>
        <v>41</v>
      </c>
      <c r="CC197" s="183">
        <f t="shared" si="176"/>
        <v>33</v>
      </c>
      <c r="CD197" s="183">
        <f t="shared" si="177"/>
        <v>36</v>
      </c>
      <c r="CE197" s="183">
        <f t="shared" si="178"/>
        <v>36</v>
      </c>
      <c r="CF197" s="183">
        <f t="shared" si="179"/>
        <v>36</v>
      </c>
      <c r="CG197" s="183">
        <f t="shared" si="180"/>
        <v>36</v>
      </c>
    </row>
    <row r="198" spans="1:85">
      <c r="A198" s="236"/>
      <c r="B198" s="223"/>
      <c r="C198" s="225"/>
      <c r="D198" s="12" t="s">
        <v>56</v>
      </c>
      <c r="E198" s="35"/>
      <c r="F198" s="35"/>
      <c r="G198" s="35"/>
      <c r="H198" s="35"/>
      <c r="I198" s="35"/>
      <c r="J198" s="35"/>
      <c r="K198" s="35"/>
      <c r="L198" s="35"/>
      <c r="M198" s="99">
        <f>+L198+AN!M198</f>
        <v>0</v>
      </c>
      <c r="N198" s="99">
        <f>+M198+AN!N198</f>
        <v>0</v>
      </c>
      <c r="O198" s="99">
        <f>+N198+AN!O198</f>
        <v>0</v>
      </c>
      <c r="P198" s="99">
        <f>+O198+AN!P198</f>
        <v>0</v>
      </c>
      <c r="Q198" s="99">
        <f>+P198+AN!Q198</f>
        <v>0</v>
      </c>
      <c r="R198" s="99">
        <f>+Q198+AN!R198</f>
        <v>2</v>
      </c>
      <c r="S198" s="99">
        <f>+R198+AN!S198</f>
        <v>2</v>
      </c>
      <c r="T198" s="99">
        <f>+S198+AN!T198</f>
        <v>2</v>
      </c>
      <c r="U198" s="99">
        <f>+T198+AN!U198</f>
        <v>2</v>
      </c>
      <c r="V198" s="99">
        <f>+U198+AN!V198</f>
        <v>5</v>
      </c>
      <c r="W198" s="99">
        <f>+V198+AN!W198</f>
        <v>3</v>
      </c>
      <c r="X198" s="99">
        <f>+W198+AN!X198</f>
        <v>3</v>
      </c>
      <c r="Y198" s="99">
        <f>+X198+AN!Y198</f>
        <v>3</v>
      </c>
      <c r="Z198" s="99">
        <f>+Y198+AN!Z198</f>
        <v>3</v>
      </c>
      <c r="AA198" s="99">
        <f>+Z198+AN!AA198</f>
        <v>3</v>
      </c>
      <c r="AB198" s="99">
        <f>+AA198+AN!AB198</f>
        <v>5</v>
      </c>
      <c r="AC198" s="99">
        <f>+AB198+AN!AC198</f>
        <v>5</v>
      </c>
      <c r="AD198" s="104">
        <f t="shared" si="196"/>
        <v>0</v>
      </c>
      <c r="AE198" s="105">
        <f t="shared" si="197"/>
        <v>5</v>
      </c>
      <c r="AJ198" s="35"/>
      <c r="AK198" s="35"/>
      <c r="AL198" s="35"/>
      <c r="AM198" s="35"/>
      <c r="AN198" s="35"/>
      <c r="AO198" s="35"/>
      <c r="AP198" s="35"/>
      <c r="AQ198" s="35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47"/>
      <c r="BI198" s="48"/>
      <c r="BL198" s="181" t="s">
        <v>82</v>
      </c>
      <c r="BM198" s="181" t="s">
        <v>48</v>
      </c>
      <c r="BN198" s="181" t="s">
        <v>88</v>
      </c>
      <c r="BO198" s="181" t="s">
        <v>56</v>
      </c>
      <c r="BP198" s="181" t="s">
        <v>129</v>
      </c>
      <c r="BQ198" s="181" t="s">
        <v>132</v>
      </c>
      <c r="BR198" s="183">
        <f t="shared" si="165"/>
        <v>0</v>
      </c>
      <c r="BS198" s="183">
        <f t="shared" si="166"/>
        <v>0</v>
      </c>
      <c r="BT198" s="183">
        <f t="shared" si="167"/>
        <v>0</v>
      </c>
      <c r="BU198" s="183">
        <f t="shared" si="168"/>
        <v>0</v>
      </c>
      <c r="BV198" s="183">
        <f t="shared" si="169"/>
        <v>0</v>
      </c>
      <c r="BW198" s="183">
        <f t="shared" si="170"/>
        <v>2</v>
      </c>
      <c r="BX198" s="183">
        <f t="shared" si="171"/>
        <v>2</v>
      </c>
      <c r="BY198" s="183">
        <f t="shared" si="172"/>
        <v>2</v>
      </c>
      <c r="BZ198" s="183">
        <f t="shared" si="173"/>
        <v>2</v>
      </c>
      <c r="CA198" s="183">
        <f t="shared" si="174"/>
        <v>5</v>
      </c>
      <c r="CB198" s="183">
        <f t="shared" si="175"/>
        <v>3</v>
      </c>
      <c r="CC198" s="183">
        <f t="shared" si="176"/>
        <v>3</v>
      </c>
      <c r="CD198" s="183">
        <f t="shared" si="177"/>
        <v>3</v>
      </c>
      <c r="CE198" s="183">
        <f t="shared" si="178"/>
        <v>3</v>
      </c>
      <c r="CF198" s="183">
        <f t="shared" si="179"/>
        <v>3</v>
      </c>
      <c r="CG198" s="183">
        <f t="shared" si="180"/>
        <v>5</v>
      </c>
    </row>
    <row r="199" spans="1:85">
      <c r="A199" s="236"/>
      <c r="B199" s="223"/>
      <c r="C199" s="225"/>
      <c r="D199" s="12" t="s">
        <v>57</v>
      </c>
      <c r="E199" s="35"/>
      <c r="F199" s="35"/>
      <c r="G199" s="35"/>
      <c r="H199" s="35"/>
      <c r="I199" s="35"/>
      <c r="J199" s="35"/>
      <c r="K199" s="35"/>
      <c r="L199" s="35"/>
      <c r="M199" s="99">
        <f>+L199+AN!M199</f>
        <v>0</v>
      </c>
      <c r="N199" s="99">
        <f>+M199+AN!N199</f>
        <v>0</v>
      </c>
      <c r="O199" s="99">
        <f>+N199+AN!O199</f>
        <v>0</v>
      </c>
      <c r="P199" s="99">
        <f>+O199+AN!P199</f>
        <v>0</v>
      </c>
      <c r="Q199" s="99">
        <f>+P199+AN!Q199</f>
        <v>0</v>
      </c>
      <c r="R199" s="99">
        <f>+Q199+AN!R199</f>
        <v>0</v>
      </c>
      <c r="S199" s="99">
        <f>+R199+AN!S199</f>
        <v>0</v>
      </c>
      <c r="T199" s="99">
        <f>+S199+AN!T199</f>
        <v>0</v>
      </c>
      <c r="U199" s="99">
        <f>+T199+AN!U199</f>
        <v>4</v>
      </c>
      <c r="V199" s="99">
        <f>+U199+AN!V199</f>
        <v>7</v>
      </c>
      <c r="W199" s="99">
        <f>+V199+AN!W199</f>
        <v>8</v>
      </c>
      <c r="X199" s="99">
        <f>+W199+AN!X199</f>
        <v>8</v>
      </c>
      <c r="Y199" s="99">
        <f>+X199+AN!Y199</f>
        <v>12</v>
      </c>
      <c r="Z199" s="99">
        <f>+Y199+AN!Z199</f>
        <v>13</v>
      </c>
      <c r="AA199" s="99">
        <f>+Z199+AN!AA199</f>
        <v>13</v>
      </c>
      <c r="AB199" s="99">
        <f>+AA199+AN!AB199</f>
        <v>13</v>
      </c>
      <c r="AC199" s="99">
        <f>+AB199+AN!AC199</f>
        <v>23</v>
      </c>
      <c r="AD199" s="104">
        <f t="shared" si="196"/>
        <v>0</v>
      </c>
      <c r="AE199" s="105">
        <f t="shared" si="197"/>
        <v>13</v>
      </c>
      <c r="AJ199" s="35"/>
      <c r="AK199" s="35"/>
      <c r="AL199" s="35"/>
      <c r="AM199" s="35"/>
      <c r="AN199" s="35"/>
      <c r="AO199" s="35"/>
      <c r="AP199" s="35"/>
      <c r="AQ199" s="35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47"/>
      <c r="BI199" s="48"/>
      <c r="BL199" s="181" t="s">
        <v>82</v>
      </c>
      <c r="BM199" s="181" t="s">
        <v>48</v>
      </c>
      <c r="BN199" s="181" t="s">
        <v>88</v>
      </c>
      <c r="BO199" s="181" t="s">
        <v>57</v>
      </c>
      <c r="BP199" s="181" t="s">
        <v>129</v>
      </c>
      <c r="BQ199" s="181" t="s">
        <v>132</v>
      </c>
      <c r="BR199" s="183">
        <f t="shared" si="165"/>
        <v>0</v>
      </c>
      <c r="BS199" s="183">
        <f t="shared" si="166"/>
        <v>0</v>
      </c>
      <c r="BT199" s="183">
        <f t="shared" si="167"/>
        <v>0</v>
      </c>
      <c r="BU199" s="183">
        <f t="shared" si="168"/>
        <v>0</v>
      </c>
      <c r="BV199" s="183">
        <f t="shared" si="169"/>
        <v>0</v>
      </c>
      <c r="BW199" s="183">
        <f t="shared" si="170"/>
        <v>0</v>
      </c>
      <c r="BX199" s="183">
        <f t="shared" si="171"/>
        <v>0</v>
      </c>
      <c r="BY199" s="183">
        <f t="shared" si="172"/>
        <v>0</v>
      </c>
      <c r="BZ199" s="183">
        <f t="shared" si="173"/>
        <v>4</v>
      </c>
      <c r="CA199" s="183">
        <f t="shared" si="174"/>
        <v>7</v>
      </c>
      <c r="CB199" s="183">
        <f t="shared" si="175"/>
        <v>8</v>
      </c>
      <c r="CC199" s="183">
        <f t="shared" si="176"/>
        <v>8</v>
      </c>
      <c r="CD199" s="183">
        <f t="shared" si="177"/>
        <v>12</v>
      </c>
      <c r="CE199" s="183">
        <f t="shared" si="178"/>
        <v>13</v>
      </c>
      <c r="CF199" s="183">
        <f t="shared" si="179"/>
        <v>13</v>
      </c>
      <c r="CG199" s="183">
        <f t="shared" si="180"/>
        <v>13</v>
      </c>
    </row>
    <row r="200" spans="1:85">
      <c r="A200" s="236"/>
      <c r="B200" s="223"/>
      <c r="C200" s="225"/>
      <c r="D200" s="12" t="s">
        <v>75</v>
      </c>
      <c r="E200" s="35"/>
      <c r="F200" s="35"/>
      <c r="G200" s="35"/>
      <c r="H200" s="35"/>
      <c r="I200" s="35"/>
      <c r="J200" s="35"/>
      <c r="K200" s="35"/>
      <c r="L200" s="35"/>
      <c r="M200" s="99"/>
      <c r="N200" s="99">
        <f>+M200+AN!N200</f>
        <v>0</v>
      </c>
      <c r="O200" s="99">
        <f>+N200+AN!O200</f>
        <v>0</v>
      </c>
      <c r="P200" s="99">
        <f>+O200+AN!P200</f>
        <v>0</v>
      </c>
      <c r="Q200" s="99">
        <f>+P200+AN!Q200</f>
        <v>0</v>
      </c>
      <c r="R200" s="99">
        <f>+Q200+AN!R200</f>
        <v>0</v>
      </c>
      <c r="S200" s="99">
        <f>+R200+AN!S200</f>
        <v>0</v>
      </c>
      <c r="T200" s="99">
        <f>+S200+AN!T200</f>
        <v>0</v>
      </c>
      <c r="U200" s="99">
        <f>+T200+AN!U200</f>
        <v>0</v>
      </c>
      <c r="V200" s="99">
        <f>+U200+AN!V200</f>
        <v>0</v>
      </c>
      <c r="W200" s="99">
        <f>+V200+AN!W200</f>
        <v>0</v>
      </c>
      <c r="X200" s="99">
        <f>+W200+AN!X200</f>
        <v>0</v>
      </c>
      <c r="Y200" s="99">
        <f>+X200+AN!Y200</f>
        <v>0</v>
      </c>
      <c r="Z200" s="99">
        <f>+Y200+AN!Z200</f>
        <v>0</v>
      </c>
      <c r="AA200" s="99">
        <f>+Z200+AN!AA200</f>
        <v>0</v>
      </c>
      <c r="AB200" s="99">
        <f>+AA200+AN!AB200</f>
        <v>0</v>
      </c>
      <c r="AC200" s="99">
        <f>+AB200+AN!AC200</f>
        <v>0</v>
      </c>
      <c r="AD200" s="104">
        <f t="shared" si="196"/>
        <v>0</v>
      </c>
      <c r="AE200" s="105">
        <f t="shared" si="197"/>
        <v>0</v>
      </c>
      <c r="AJ200" s="35"/>
      <c r="AK200" s="35"/>
      <c r="AL200" s="35"/>
      <c r="AM200" s="35"/>
      <c r="AN200" s="35"/>
      <c r="AO200" s="35"/>
      <c r="AP200" s="35"/>
      <c r="AQ200" s="35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47"/>
      <c r="BI200" s="48"/>
      <c r="BL200" s="181" t="s">
        <v>82</v>
      </c>
      <c r="BM200" s="181" t="s">
        <v>48</v>
      </c>
      <c r="BN200" s="181" t="s">
        <v>88</v>
      </c>
      <c r="BO200" s="181" t="s">
        <v>75</v>
      </c>
      <c r="BP200" s="181" t="s">
        <v>129</v>
      </c>
      <c r="BQ200" s="181" t="s">
        <v>132</v>
      </c>
      <c r="BR200" s="183">
        <f t="shared" si="165"/>
        <v>0</v>
      </c>
      <c r="BS200" s="183">
        <f t="shared" si="166"/>
        <v>0</v>
      </c>
      <c r="BT200" s="183">
        <f t="shared" si="167"/>
        <v>0</v>
      </c>
      <c r="BU200" s="183">
        <f t="shared" si="168"/>
        <v>0</v>
      </c>
      <c r="BV200" s="183">
        <f t="shared" si="169"/>
        <v>0</v>
      </c>
      <c r="BW200" s="183">
        <f t="shared" si="170"/>
        <v>0</v>
      </c>
      <c r="BX200" s="183">
        <f t="shared" si="171"/>
        <v>0</v>
      </c>
      <c r="BY200" s="183">
        <f t="shared" si="172"/>
        <v>0</v>
      </c>
      <c r="BZ200" s="183">
        <f t="shared" si="173"/>
        <v>0</v>
      </c>
      <c r="CA200" s="183">
        <f t="shared" si="174"/>
        <v>0</v>
      </c>
      <c r="CB200" s="183">
        <f t="shared" si="175"/>
        <v>0</v>
      </c>
      <c r="CC200" s="183">
        <f t="shared" si="176"/>
        <v>0</v>
      </c>
      <c r="CD200" s="183">
        <f t="shared" si="177"/>
        <v>0</v>
      </c>
      <c r="CE200" s="183">
        <f t="shared" si="178"/>
        <v>0</v>
      </c>
      <c r="CF200" s="183">
        <f t="shared" si="179"/>
        <v>0</v>
      </c>
      <c r="CG200" s="183">
        <f t="shared" si="180"/>
        <v>0</v>
      </c>
    </row>
    <row r="201" spans="1:85">
      <c r="A201" s="236"/>
      <c r="B201" s="223"/>
      <c r="C201" s="225"/>
      <c r="D201" s="12" t="s">
        <v>78</v>
      </c>
      <c r="E201" s="35"/>
      <c r="F201" s="35"/>
      <c r="G201" s="35"/>
      <c r="H201" s="35"/>
      <c r="I201" s="35"/>
      <c r="J201" s="35"/>
      <c r="K201" s="35"/>
      <c r="L201" s="35"/>
      <c r="M201" s="99"/>
      <c r="N201" s="99">
        <f>+M201+AN!N201</f>
        <v>0</v>
      </c>
      <c r="O201" s="99">
        <f>+N201+AN!O201</f>
        <v>0</v>
      </c>
      <c r="P201" s="99">
        <f>+O201+AN!P201</f>
        <v>0</v>
      </c>
      <c r="Q201" s="99">
        <f>+P201+AN!Q201</f>
        <v>0</v>
      </c>
      <c r="R201" s="99">
        <f>+Q201+AN!R201</f>
        <v>0</v>
      </c>
      <c r="S201" s="99">
        <f>+R201+AN!S201</f>
        <v>0</v>
      </c>
      <c r="T201" s="99">
        <f>+S201+AN!T201</f>
        <v>0</v>
      </c>
      <c r="U201" s="99">
        <f>+T201+AN!U201</f>
        <v>0</v>
      </c>
      <c r="V201" s="99">
        <f>+U201+AN!V201</f>
        <v>0</v>
      </c>
      <c r="W201" s="99">
        <f>+V201+AN!W201</f>
        <v>0</v>
      </c>
      <c r="X201" s="99">
        <f>+W201+AN!X201</f>
        <v>0</v>
      </c>
      <c r="Y201" s="99">
        <f>+X201+AN!Y201</f>
        <v>0</v>
      </c>
      <c r="Z201" s="99">
        <f>+Y201+AN!Z201</f>
        <v>0</v>
      </c>
      <c r="AA201" s="99">
        <f>+Z201+AN!AA201</f>
        <v>0</v>
      </c>
      <c r="AB201" s="99">
        <f>+AA201+AN!AB201</f>
        <v>0</v>
      </c>
      <c r="AC201" s="99">
        <f>+AB201+AN!AC201</f>
        <v>0</v>
      </c>
      <c r="AD201" s="104">
        <f t="shared" si="196"/>
        <v>0</v>
      </c>
      <c r="AE201" s="105">
        <f t="shared" si="197"/>
        <v>0</v>
      </c>
      <c r="AJ201" s="35"/>
      <c r="AK201" s="35"/>
      <c r="AL201" s="35"/>
      <c r="AM201" s="35"/>
      <c r="AN201" s="35"/>
      <c r="AO201" s="35"/>
      <c r="AP201" s="35"/>
      <c r="AQ201" s="35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47"/>
      <c r="BI201" s="48"/>
      <c r="BL201" s="181" t="s">
        <v>82</v>
      </c>
      <c r="BM201" s="181" t="s">
        <v>48</v>
      </c>
      <c r="BN201" s="181" t="s">
        <v>88</v>
      </c>
      <c r="BO201" s="181" t="s">
        <v>78</v>
      </c>
      <c r="BP201" s="181" t="s">
        <v>129</v>
      </c>
      <c r="BQ201" s="181" t="s">
        <v>132</v>
      </c>
      <c r="BR201" s="183">
        <f t="shared" si="165"/>
        <v>0</v>
      </c>
      <c r="BS201" s="183">
        <f t="shared" si="166"/>
        <v>0</v>
      </c>
      <c r="BT201" s="183">
        <f t="shared" si="167"/>
        <v>0</v>
      </c>
      <c r="BU201" s="183">
        <f t="shared" si="168"/>
        <v>0</v>
      </c>
      <c r="BV201" s="183">
        <f t="shared" si="169"/>
        <v>0</v>
      </c>
      <c r="BW201" s="183">
        <f t="shared" si="170"/>
        <v>0</v>
      </c>
      <c r="BX201" s="183">
        <f t="shared" si="171"/>
        <v>0</v>
      </c>
      <c r="BY201" s="183">
        <f t="shared" si="172"/>
        <v>0</v>
      </c>
      <c r="BZ201" s="183">
        <f t="shared" si="173"/>
        <v>0</v>
      </c>
      <c r="CA201" s="183">
        <f t="shared" si="174"/>
        <v>0</v>
      </c>
      <c r="CB201" s="183">
        <f t="shared" si="175"/>
        <v>0</v>
      </c>
      <c r="CC201" s="183">
        <f t="shared" si="176"/>
        <v>0</v>
      </c>
      <c r="CD201" s="183">
        <f t="shared" si="177"/>
        <v>0</v>
      </c>
      <c r="CE201" s="183">
        <f t="shared" si="178"/>
        <v>0</v>
      </c>
      <c r="CF201" s="183">
        <f t="shared" si="179"/>
        <v>0</v>
      </c>
      <c r="CG201" s="183">
        <f t="shared" si="180"/>
        <v>0</v>
      </c>
    </row>
    <row r="202" spans="1:85">
      <c r="A202" s="236"/>
      <c r="B202" s="223"/>
      <c r="C202" s="225"/>
      <c r="D202" s="12" t="s">
        <v>95</v>
      </c>
      <c r="E202" s="35"/>
      <c r="F202" s="35"/>
      <c r="G202" s="35"/>
      <c r="H202" s="35"/>
      <c r="I202" s="35"/>
      <c r="J202" s="35"/>
      <c r="K202" s="35"/>
      <c r="L202" s="35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104"/>
      <c r="AE202" s="105"/>
      <c r="AJ202" s="35"/>
      <c r="AK202" s="35"/>
      <c r="AL202" s="35"/>
      <c r="AM202" s="35"/>
      <c r="AN202" s="35"/>
      <c r="AO202" s="35"/>
      <c r="AP202" s="35"/>
      <c r="AQ202" s="35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47"/>
      <c r="BI202" s="48"/>
      <c r="BL202" s="181" t="s">
        <v>82</v>
      </c>
      <c r="BM202" s="181" t="s">
        <v>48</v>
      </c>
      <c r="BN202" s="181" t="s">
        <v>88</v>
      </c>
      <c r="BO202" s="181" t="s">
        <v>95</v>
      </c>
      <c r="BP202" s="181" t="s">
        <v>129</v>
      </c>
      <c r="BQ202" s="181" t="s">
        <v>132</v>
      </c>
      <c r="BR202" s="183">
        <f t="shared" si="165"/>
        <v>0</v>
      </c>
      <c r="BS202" s="183">
        <f t="shared" si="166"/>
        <v>0</v>
      </c>
      <c r="BT202" s="183">
        <f t="shared" si="167"/>
        <v>0</v>
      </c>
      <c r="BU202" s="183">
        <f t="shared" si="168"/>
        <v>0</v>
      </c>
      <c r="BV202" s="183">
        <f t="shared" si="169"/>
        <v>0</v>
      </c>
      <c r="BW202" s="183">
        <f t="shared" si="170"/>
        <v>0</v>
      </c>
      <c r="BX202" s="183">
        <f t="shared" si="171"/>
        <v>0</v>
      </c>
      <c r="BY202" s="183">
        <f t="shared" si="172"/>
        <v>0</v>
      </c>
      <c r="BZ202" s="183">
        <f t="shared" si="173"/>
        <v>0</v>
      </c>
      <c r="CA202" s="183">
        <f t="shared" si="174"/>
        <v>0</v>
      </c>
      <c r="CB202" s="183">
        <f t="shared" si="175"/>
        <v>0</v>
      </c>
      <c r="CC202" s="183">
        <f t="shared" si="176"/>
        <v>0</v>
      </c>
      <c r="CD202" s="183">
        <f t="shared" si="177"/>
        <v>0</v>
      </c>
      <c r="CE202" s="183">
        <f t="shared" si="178"/>
        <v>0</v>
      </c>
      <c r="CF202" s="183">
        <f t="shared" si="179"/>
        <v>0</v>
      </c>
      <c r="CG202" s="183">
        <f t="shared" si="180"/>
        <v>0</v>
      </c>
    </row>
    <row r="203" spans="1:85">
      <c r="A203" s="236"/>
      <c r="B203" s="223"/>
      <c r="C203" s="225"/>
      <c r="D203" s="12" t="s">
        <v>96</v>
      </c>
      <c r="E203" s="35"/>
      <c r="F203" s="35"/>
      <c r="G203" s="35"/>
      <c r="H203" s="35"/>
      <c r="I203" s="35"/>
      <c r="J203" s="35"/>
      <c r="K203" s="35"/>
      <c r="L203" s="35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104"/>
      <c r="AE203" s="105"/>
      <c r="AJ203" s="35"/>
      <c r="AK203" s="35"/>
      <c r="AL203" s="35"/>
      <c r="AM203" s="35"/>
      <c r="AN203" s="35"/>
      <c r="AO203" s="35"/>
      <c r="AP203" s="35"/>
      <c r="AQ203" s="35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47"/>
      <c r="BI203" s="48"/>
      <c r="BL203" s="181" t="s">
        <v>82</v>
      </c>
      <c r="BM203" s="181" t="s">
        <v>48</v>
      </c>
      <c r="BN203" s="181" t="s">
        <v>88</v>
      </c>
      <c r="BO203" s="181" t="s">
        <v>96</v>
      </c>
      <c r="BP203" s="181" t="s">
        <v>129</v>
      </c>
      <c r="BQ203" s="181" t="s">
        <v>132</v>
      </c>
      <c r="BR203" s="183">
        <f t="shared" si="165"/>
        <v>0</v>
      </c>
      <c r="BS203" s="183">
        <f t="shared" si="166"/>
        <v>0</v>
      </c>
      <c r="BT203" s="183">
        <f t="shared" si="167"/>
        <v>0</v>
      </c>
      <c r="BU203" s="183">
        <f t="shared" si="168"/>
        <v>0</v>
      </c>
      <c r="BV203" s="183">
        <f t="shared" si="169"/>
        <v>0</v>
      </c>
      <c r="BW203" s="183">
        <f t="shared" si="170"/>
        <v>0</v>
      </c>
      <c r="BX203" s="183">
        <f t="shared" si="171"/>
        <v>0</v>
      </c>
      <c r="BY203" s="183">
        <f t="shared" si="172"/>
        <v>0</v>
      </c>
      <c r="BZ203" s="183">
        <f t="shared" si="173"/>
        <v>0</v>
      </c>
      <c r="CA203" s="183">
        <f t="shared" si="174"/>
        <v>0</v>
      </c>
      <c r="CB203" s="183">
        <f t="shared" si="175"/>
        <v>0</v>
      </c>
      <c r="CC203" s="183">
        <f t="shared" si="176"/>
        <v>0</v>
      </c>
      <c r="CD203" s="183">
        <f t="shared" si="177"/>
        <v>0</v>
      </c>
      <c r="CE203" s="183">
        <f t="shared" si="178"/>
        <v>0</v>
      </c>
      <c r="CF203" s="183">
        <f t="shared" si="179"/>
        <v>0</v>
      </c>
      <c r="CG203" s="183">
        <f t="shared" si="180"/>
        <v>0</v>
      </c>
    </row>
    <row r="204" spans="1:85">
      <c r="A204" s="236"/>
      <c r="B204" s="223"/>
      <c r="C204" s="225"/>
      <c r="D204" s="13" t="s">
        <v>90</v>
      </c>
      <c r="E204" s="36"/>
      <c r="F204" s="36"/>
      <c r="G204" s="36"/>
      <c r="H204" s="36"/>
      <c r="I204" s="36"/>
      <c r="J204" s="36"/>
      <c r="K204" s="36"/>
      <c r="L204" s="36"/>
      <c r="M204" s="36" t="str">
        <f t="shared" ref="M204:AE204" si="198">+IFERROR(M195/M194,"")</f>
        <v/>
      </c>
      <c r="N204" s="36" t="str">
        <f t="shared" si="198"/>
        <v/>
      </c>
      <c r="O204" s="36">
        <f t="shared" si="198"/>
        <v>2.5</v>
      </c>
      <c r="P204" s="36">
        <f t="shared" si="198"/>
        <v>2.5</v>
      </c>
      <c r="Q204" s="36">
        <f t="shared" si="198"/>
        <v>2.5</v>
      </c>
      <c r="R204" s="36">
        <f t="shared" si="198"/>
        <v>2.4285714285714284</v>
      </c>
      <c r="S204" s="36">
        <f t="shared" si="198"/>
        <v>2.2142857142857144</v>
      </c>
      <c r="T204" s="36">
        <f t="shared" si="198"/>
        <v>2.2307692307692308</v>
      </c>
      <c r="U204" s="36">
        <f t="shared" si="198"/>
        <v>2.8461538461538463</v>
      </c>
      <c r="V204" s="36">
        <f t="shared" si="198"/>
        <v>2.8235294117647061</v>
      </c>
      <c r="W204" s="36">
        <f t="shared" si="198"/>
        <v>2.6</v>
      </c>
      <c r="X204" s="36">
        <f t="shared" si="198"/>
        <v>2.3157894736842106</v>
      </c>
      <c r="Y204" s="36">
        <f t="shared" si="198"/>
        <v>2.4285714285714284</v>
      </c>
      <c r="Z204" s="36">
        <f t="shared" si="198"/>
        <v>2.3636363636363638</v>
      </c>
      <c r="AA204" s="36">
        <f t="shared" si="198"/>
        <v>2.3636363636363638</v>
      </c>
      <c r="AB204" s="36">
        <f t="shared" si="198"/>
        <v>2.347826086956522</v>
      </c>
      <c r="AC204" s="36">
        <f t="shared" ref="AC204" si="199">+IFERROR(AC195/AC194,"")</f>
        <v>2.5</v>
      </c>
      <c r="AD204" s="49">
        <f t="shared" si="198"/>
        <v>2.5</v>
      </c>
      <c r="AE204" s="50">
        <f t="shared" si="198"/>
        <v>2.347826086956522</v>
      </c>
      <c r="AJ204" s="36"/>
      <c r="AK204" s="36"/>
      <c r="AL204" s="36"/>
      <c r="AM204" s="36"/>
      <c r="AN204" s="36"/>
      <c r="AO204" s="36"/>
      <c r="AP204" s="36"/>
      <c r="AQ204" s="36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49"/>
      <c r="BI204" s="50"/>
      <c r="BL204" s="181" t="s">
        <v>82</v>
      </c>
      <c r="BM204" s="181" t="s">
        <v>48</v>
      </c>
      <c r="BN204" s="181" t="s">
        <v>90</v>
      </c>
      <c r="BO204" s="181" t="s">
        <v>121</v>
      </c>
      <c r="BP204" s="181" t="s">
        <v>129</v>
      </c>
      <c r="BQ204" s="181" t="s">
        <v>132</v>
      </c>
      <c r="BR204" s="183" t="str">
        <f t="shared" si="165"/>
        <v/>
      </c>
      <c r="BS204" s="183" t="str">
        <f t="shared" si="166"/>
        <v/>
      </c>
      <c r="BT204" s="183">
        <f t="shared" si="167"/>
        <v>2.5</v>
      </c>
      <c r="BU204" s="183">
        <f t="shared" si="168"/>
        <v>2.5</v>
      </c>
      <c r="BV204" s="183">
        <f t="shared" si="169"/>
        <v>2.5</v>
      </c>
      <c r="BW204" s="183">
        <f t="shared" si="170"/>
        <v>2.4285714285714284</v>
      </c>
      <c r="BX204" s="183">
        <f t="shared" si="171"/>
        <v>2.2142857142857144</v>
      </c>
      <c r="BY204" s="183">
        <f t="shared" si="172"/>
        <v>2.2307692307692308</v>
      </c>
      <c r="BZ204" s="183">
        <f t="shared" si="173"/>
        <v>2.8461538461538463</v>
      </c>
      <c r="CA204" s="183">
        <f t="shared" si="174"/>
        <v>2.8235294117647061</v>
      </c>
      <c r="CB204" s="183">
        <f t="shared" si="175"/>
        <v>2.6</v>
      </c>
      <c r="CC204" s="183">
        <f t="shared" si="176"/>
        <v>2.3157894736842106</v>
      </c>
      <c r="CD204" s="183">
        <f t="shared" si="177"/>
        <v>2.4285714285714284</v>
      </c>
      <c r="CE204" s="183">
        <f t="shared" si="178"/>
        <v>2.3636363636363638</v>
      </c>
      <c r="CF204" s="183">
        <f t="shared" si="179"/>
        <v>2.3636363636363638</v>
      </c>
      <c r="CG204" s="183">
        <f t="shared" si="180"/>
        <v>2.347826086956522</v>
      </c>
    </row>
    <row r="205" spans="1:85">
      <c r="A205" s="236"/>
      <c r="B205" s="223"/>
      <c r="C205" s="225" t="s">
        <v>49</v>
      </c>
      <c r="D205" s="10" t="s">
        <v>40</v>
      </c>
      <c r="E205" s="19"/>
      <c r="F205" s="19"/>
      <c r="G205" s="19"/>
      <c r="H205" s="19"/>
      <c r="I205" s="19"/>
      <c r="J205" s="19"/>
      <c r="K205" s="19"/>
      <c r="L205" s="19"/>
      <c r="M205" s="97">
        <f>+L205+AN!M205</f>
        <v>0</v>
      </c>
      <c r="N205" s="97">
        <f>+M205+AN!N205</f>
        <v>0</v>
      </c>
      <c r="O205" s="97">
        <f>+N205+AN!O205</f>
        <v>0</v>
      </c>
      <c r="P205" s="97">
        <f>+O205+AN!P205</f>
        <v>0</v>
      </c>
      <c r="Q205" s="97">
        <f>+P205+AN!Q205</f>
        <v>0</v>
      </c>
      <c r="R205" s="97">
        <f>+Q205+AN!R205</f>
        <v>0</v>
      </c>
      <c r="S205" s="97">
        <f>+R205+AN!S205</f>
        <v>0</v>
      </c>
      <c r="T205" s="97">
        <f>+S205+AN!T205</f>
        <v>0</v>
      </c>
      <c r="U205" s="97">
        <f>+T205+AN!U205</f>
        <v>1</v>
      </c>
      <c r="V205" s="97">
        <f>+U205+AN!V205</f>
        <v>3</v>
      </c>
      <c r="W205" s="97">
        <f>+V205+AN!W205</f>
        <v>4</v>
      </c>
      <c r="X205" s="97">
        <f>+W205+AN!X205</f>
        <v>4</v>
      </c>
      <c r="Y205" s="97">
        <f>+X205+AN!Y205</f>
        <v>7</v>
      </c>
      <c r="Z205" s="97">
        <f>+Y205+AN!Z205</f>
        <v>6</v>
      </c>
      <c r="AA205" s="97">
        <f>+Z205+AN!AA205</f>
        <v>7</v>
      </c>
      <c r="AB205" s="97">
        <f>+AA205+AN!AB205</f>
        <v>6</v>
      </c>
      <c r="AC205" s="97">
        <f>+AB205+AN!AC205</f>
        <v>6</v>
      </c>
      <c r="AD205" s="100">
        <f t="shared" ref="AD205:AD212" si="200">+P205</f>
        <v>0</v>
      </c>
      <c r="AE205" s="101">
        <f t="shared" ref="AE205:AE212" si="201">+AB205</f>
        <v>6</v>
      </c>
      <c r="AG205" s="124">
        <f>+SUMIF($M$1:$AB$1,"REAL",M205:AB205)</f>
        <v>38</v>
      </c>
      <c r="AJ205" s="19"/>
      <c r="AK205" s="19"/>
      <c r="AL205" s="19"/>
      <c r="AM205" s="19"/>
      <c r="AN205" s="19"/>
      <c r="AO205" s="19"/>
      <c r="AP205" s="19"/>
      <c r="AQ205" s="19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44"/>
      <c r="BI205" s="59"/>
      <c r="BL205" s="181" t="s">
        <v>82</v>
      </c>
      <c r="BM205" s="181" t="s">
        <v>49</v>
      </c>
      <c r="BN205" s="181" t="s">
        <v>40</v>
      </c>
      <c r="BO205" s="181" t="s">
        <v>126</v>
      </c>
      <c r="BP205" s="181" t="s">
        <v>129</v>
      </c>
      <c r="BQ205" s="181" t="s">
        <v>132</v>
      </c>
      <c r="BR205" s="183">
        <f t="shared" si="165"/>
        <v>0</v>
      </c>
      <c r="BS205" s="183">
        <f t="shared" si="166"/>
        <v>0</v>
      </c>
      <c r="BT205" s="183">
        <f t="shared" si="167"/>
        <v>0</v>
      </c>
      <c r="BU205" s="183">
        <f t="shared" si="168"/>
        <v>0</v>
      </c>
      <c r="BV205" s="183">
        <f t="shared" si="169"/>
        <v>0</v>
      </c>
      <c r="BW205" s="183">
        <f t="shared" si="170"/>
        <v>0</v>
      </c>
      <c r="BX205" s="183">
        <f t="shared" si="171"/>
        <v>0</v>
      </c>
      <c r="BY205" s="183">
        <f t="shared" si="172"/>
        <v>0</v>
      </c>
      <c r="BZ205" s="183">
        <f t="shared" si="173"/>
        <v>1</v>
      </c>
      <c r="CA205" s="183">
        <f t="shared" si="174"/>
        <v>3</v>
      </c>
      <c r="CB205" s="183">
        <f t="shared" si="175"/>
        <v>4</v>
      </c>
      <c r="CC205" s="183">
        <f t="shared" si="176"/>
        <v>4</v>
      </c>
      <c r="CD205" s="183">
        <f t="shared" si="177"/>
        <v>7</v>
      </c>
      <c r="CE205" s="183">
        <f t="shared" si="178"/>
        <v>6</v>
      </c>
      <c r="CF205" s="183">
        <f t="shared" si="179"/>
        <v>7</v>
      </c>
      <c r="CG205" s="183">
        <f t="shared" si="180"/>
        <v>6</v>
      </c>
    </row>
    <row r="206" spans="1:85">
      <c r="A206" s="236"/>
      <c r="B206" s="223"/>
      <c r="C206" s="225"/>
      <c r="D206" s="11" t="s">
        <v>88</v>
      </c>
      <c r="E206" s="34"/>
      <c r="F206" s="34"/>
      <c r="G206" s="34"/>
      <c r="H206" s="34"/>
      <c r="I206" s="34"/>
      <c r="J206" s="34"/>
      <c r="K206" s="34"/>
      <c r="L206" s="34"/>
      <c r="M206" s="98">
        <f>+L206+AN!M206</f>
        <v>0</v>
      </c>
      <c r="N206" s="98">
        <f>+M206+AN!N206</f>
        <v>0</v>
      </c>
      <c r="O206" s="98">
        <f>+N206+AN!O206</f>
        <v>0</v>
      </c>
      <c r="P206" s="98">
        <f>+O206+AN!P206</f>
        <v>0</v>
      </c>
      <c r="Q206" s="98">
        <f>+P206+AN!Q206</f>
        <v>0</v>
      </c>
      <c r="R206" s="98">
        <f>+Q206+AN!R206</f>
        <v>0</v>
      </c>
      <c r="S206" s="98">
        <f>+R206+AN!S206</f>
        <v>0</v>
      </c>
      <c r="T206" s="98">
        <f>+S206+AN!T206</f>
        <v>0</v>
      </c>
      <c r="U206" s="98">
        <f>+T206+AN!U206</f>
        <v>2</v>
      </c>
      <c r="V206" s="98">
        <f>+U206+AN!V206</f>
        <v>4</v>
      </c>
      <c r="W206" s="98">
        <f>+V206+AN!W206</f>
        <v>4</v>
      </c>
      <c r="X206" s="98">
        <f>+W206+AN!X206</f>
        <v>4</v>
      </c>
      <c r="Y206" s="98">
        <f>+X206+AN!Y206</f>
        <v>32</v>
      </c>
      <c r="Z206" s="98">
        <f>+Y206+AN!Z206</f>
        <v>36</v>
      </c>
      <c r="AA206" s="98">
        <f>+Z206+AN!AA206</f>
        <v>38</v>
      </c>
      <c r="AB206" s="98">
        <f>+AA206+AN!AB206</f>
        <v>37</v>
      </c>
      <c r="AC206" s="98">
        <f>+AB206+AN!AC206</f>
        <v>37</v>
      </c>
      <c r="AD206" s="102">
        <f t="shared" si="200"/>
        <v>0</v>
      </c>
      <c r="AE206" s="103">
        <f t="shared" si="201"/>
        <v>37</v>
      </c>
      <c r="AG206" s="124">
        <f>+SUMIF($M$1:$AB$1,"REAL",M206:AB206)</f>
        <v>157</v>
      </c>
      <c r="AJ206" s="34"/>
      <c r="AK206" s="34"/>
      <c r="AL206" s="34"/>
      <c r="AM206" s="34"/>
      <c r="AN206" s="34"/>
      <c r="AO206" s="34"/>
      <c r="AP206" s="34"/>
      <c r="AQ206" s="34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45"/>
      <c r="BI206" s="46"/>
      <c r="BL206" s="181" t="s">
        <v>82</v>
      </c>
      <c r="BM206" s="181" t="s">
        <v>49</v>
      </c>
      <c r="BN206" s="181" t="s">
        <v>88</v>
      </c>
      <c r="BO206" s="181" t="s">
        <v>126</v>
      </c>
      <c r="BP206" s="181" t="s">
        <v>129</v>
      </c>
      <c r="BQ206" s="181" t="s">
        <v>132</v>
      </c>
      <c r="BR206" s="183">
        <f t="shared" si="165"/>
        <v>0</v>
      </c>
      <c r="BS206" s="183">
        <f t="shared" si="166"/>
        <v>0</v>
      </c>
      <c r="BT206" s="183">
        <f t="shared" si="167"/>
        <v>0</v>
      </c>
      <c r="BU206" s="183">
        <f t="shared" si="168"/>
        <v>0</v>
      </c>
      <c r="BV206" s="183">
        <f t="shared" si="169"/>
        <v>0</v>
      </c>
      <c r="BW206" s="183">
        <f t="shared" si="170"/>
        <v>0</v>
      </c>
      <c r="BX206" s="183">
        <f t="shared" si="171"/>
        <v>0</v>
      </c>
      <c r="BY206" s="183">
        <f t="shared" si="172"/>
        <v>0</v>
      </c>
      <c r="BZ206" s="183">
        <f t="shared" si="173"/>
        <v>2</v>
      </c>
      <c r="CA206" s="183">
        <f t="shared" si="174"/>
        <v>4</v>
      </c>
      <c r="CB206" s="183">
        <f t="shared" si="175"/>
        <v>4</v>
      </c>
      <c r="CC206" s="183">
        <f t="shared" si="176"/>
        <v>4</v>
      </c>
      <c r="CD206" s="183">
        <f t="shared" si="177"/>
        <v>32</v>
      </c>
      <c r="CE206" s="183">
        <f t="shared" si="178"/>
        <v>36</v>
      </c>
      <c r="CF206" s="183">
        <f t="shared" si="179"/>
        <v>38</v>
      </c>
      <c r="CG206" s="183">
        <f t="shared" si="180"/>
        <v>37</v>
      </c>
    </row>
    <row r="207" spans="1:85">
      <c r="A207" s="236"/>
      <c r="B207" s="223"/>
      <c r="C207" s="225"/>
      <c r="D207" s="12" t="s">
        <v>77</v>
      </c>
      <c r="E207" s="35"/>
      <c r="F207" s="35"/>
      <c r="G207" s="35"/>
      <c r="H207" s="35"/>
      <c r="I207" s="35"/>
      <c r="J207" s="35"/>
      <c r="K207" s="35"/>
      <c r="L207" s="35"/>
      <c r="M207" s="99">
        <f>+L207+AN!M207</f>
        <v>0</v>
      </c>
      <c r="N207" s="99">
        <f>+M207+AN!N207</f>
        <v>0</v>
      </c>
      <c r="O207" s="99">
        <f>+N207+AN!O207</f>
        <v>0</v>
      </c>
      <c r="P207" s="99">
        <f>+O207+AN!P207</f>
        <v>0</v>
      </c>
      <c r="Q207" s="99">
        <f>+P207+AN!Q207</f>
        <v>0</v>
      </c>
      <c r="R207" s="99">
        <f>+Q207+AN!R207</f>
        <v>0</v>
      </c>
      <c r="S207" s="99">
        <f>+R207+AN!S207</f>
        <v>0</v>
      </c>
      <c r="T207" s="99">
        <f>+S207+AN!T207</f>
        <v>0</v>
      </c>
      <c r="U207" s="99">
        <f>+T207+AN!U207</f>
        <v>0</v>
      </c>
      <c r="V207" s="99">
        <f>+U207+AN!V207</f>
        <v>0</v>
      </c>
      <c r="W207" s="99">
        <f>+V207+AN!W207</f>
        <v>0</v>
      </c>
      <c r="X207" s="99">
        <f>+W207+AN!X207</f>
        <v>0</v>
      </c>
      <c r="Y207" s="99">
        <f>+X207+AN!Y207</f>
        <v>0</v>
      </c>
      <c r="Z207" s="99">
        <f>+Y207+AN!Z207</f>
        <v>0</v>
      </c>
      <c r="AA207" s="99">
        <f>+Z207+AN!AA207</f>
        <v>0</v>
      </c>
      <c r="AB207" s="99">
        <f>+AA207+AN!AB207</f>
        <v>0</v>
      </c>
      <c r="AC207" s="99">
        <f>+AB207+AN!AC207</f>
        <v>0</v>
      </c>
      <c r="AD207" s="104">
        <f t="shared" si="200"/>
        <v>0</v>
      </c>
      <c r="AE207" s="105">
        <f t="shared" si="201"/>
        <v>0</v>
      </c>
      <c r="AJ207" s="35"/>
      <c r="AK207" s="35"/>
      <c r="AL207" s="35"/>
      <c r="AM207" s="35"/>
      <c r="AN207" s="35"/>
      <c r="AO207" s="35"/>
      <c r="AP207" s="35"/>
      <c r="AQ207" s="35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47"/>
      <c r="BI207" s="48"/>
      <c r="BL207" s="181" t="s">
        <v>82</v>
      </c>
      <c r="BM207" s="181" t="s">
        <v>49</v>
      </c>
      <c r="BN207" s="181" t="s">
        <v>88</v>
      </c>
      <c r="BO207" s="181" t="s">
        <v>77</v>
      </c>
      <c r="BP207" s="181" t="s">
        <v>129</v>
      </c>
      <c r="BQ207" s="181" t="s">
        <v>132</v>
      </c>
      <c r="BR207" s="183">
        <f t="shared" si="165"/>
        <v>0</v>
      </c>
      <c r="BS207" s="183">
        <f t="shared" si="166"/>
        <v>0</v>
      </c>
      <c r="BT207" s="183">
        <f t="shared" si="167"/>
        <v>0</v>
      </c>
      <c r="BU207" s="183">
        <f t="shared" si="168"/>
        <v>0</v>
      </c>
      <c r="BV207" s="183">
        <f t="shared" si="169"/>
        <v>0</v>
      </c>
      <c r="BW207" s="183">
        <f t="shared" si="170"/>
        <v>0</v>
      </c>
      <c r="BX207" s="183">
        <f t="shared" si="171"/>
        <v>0</v>
      </c>
      <c r="BY207" s="183">
        <f t="shared" si="172"/>
        <v>0</v>
      </c>
      <c r="BZ207" s="183">
        <f t="shared" si="173"/>
        <v>0</v>
      </c>
      <c r="CA207" s="183">
        <f t="shared" si="174"/>
        <v>0</v>
      </c>
      <c r="CB207" s="183">
        <f t="shared" si="175"/>
        <v>0</v>
      </c>
      <c r="CC207" s="183">
        <f t="shared" si="176"/>
        <v>0</v>
      </c>
      <c r="CD207" s="183">
        <f t="shared" si="177"/>
        <v>0</v>
      </c>
      <c r="CE207" s="183">
        <f t="shared" si="178"/>
        <v>0</v>
      </c>
      <c r="CF207" s="183">
        <f t="shared" si="179"/>
        <v>0</v>
      </c>
      <c r="CG207" s="183">
        <f t="shared" si="180"/>
        <v>0</v>
      </c>
    </row>
    <row r="208" spans="1:85">
      <c r="A208" s="236"/>
      <c r="B208" s="223"/>
      <c r="C208" s="225"/>
      <c r="D208" s="12" t="s">
        <v>58</v>
      </c>
      <c r="E208" s="35"/>
      <c r="F208" s="35"/>
      <c r="G208" s="35"/>
      <c r="H208" s="35"/>
      <c r="I208" s="35"/>
      <c r="J208" s="35"/>
      <c r="K208" s="35"/>
      <c r="L208" s="35"/>
      <c r="M208" s="99">
        <f>+L208+AN!M208</f>
        <v>0</v>
      </c>
      <c r="N208" s="99">
        <f>+M208+AN!N208</f>
        <v>0</v>
      </c>
      <c r="O208" s="99">
        <f>+N208+AN!O208</f>
        <v>0</v>
      </c>
      <c r="P208" s="99">
        <f>+O208+AN!P208</f>
        <v>0</v>
      </c>
      <c r="Q208" s="99">
        <f>+P208+AN!Q208</f>
        <v>0</v>
      </c>
      <c r="R208" s="99">
        <f>+Q208+AN!R208</f>
        <v>0</v>
      </c>
      <c r="S208" s="99">
        <f>+R208+AN!S208</f>
        <v>0</v>
      </c>
      <c r="T208" s="99">
        <f>+S208+AN!T208</f>
        <v>0</v>
      </c>
      <c r="U208" s="99">
        <f>+T208+AN!U208</f>
        <v>0</v>
      </c>
      <c r="V208" s="99">
        <f>+U208+AN!V208</f>
        <v>0</v>
      </c>
      <c r="W208" s="99">
        <f>+V208+AN!W208</f>
        <v>0</v>
      </c>
      <c r="X208" s="99">
        <f>+W208+AN!X208</f>
        <v>0</v>
      </c>
      <c r="Y208" s="99">
        <f>+X208+AN!Y208</f>
        <v>0</v>
      </c>
      <c r="Z208" s="99">
        <f>+Y208+AN!Z208</f>
        <v>0</v>
      </c>
      <c r="AA208" s="99">
        <f>+Z208+AN!AA208</f>
        <v>0</v>
      </c>
      <c r="AB208" s="99">
        <f>+AA208+AN!AB208</f>
        <v>0</v>
      </c>
      <c r="AC208" s="99">
        <f>+AB208+AN!AC208</f>
        <v>0</v>
      </c>
      <c r="AD208" s="104">
        <f t="shared" si="200"/>
        <v>0</v>
      </c>
      <c r="AE208" s="105">
        <f t="shared" si="201"/>
        <v>0</v>
      </c>
      <c r="AJ208" s="35"/>
      <c r="AK208" s="35"/>
      <c r="AL208" s="35"/>
      <c r="AM208" s="35"/>
      <c r="AN208" s="35"/>
      <c r="AO208" s="35"/>
      <c r="AP208" s="35"/>
      <c r="AQ208" s="35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47"/>
      <c r="BI208" s="48"/>
      <c r="BL208" s="181" t="s">
        <v>82</v>
      </c>
      <c r="BM208" s="181" t="s">
        <v>49</v>
      </c>
      <c r="BN208" s="181" t="s">
        <v>88</v>
      </c>
      <c r="BO208" s="181" t="s">
        <v>58</v>
      </c>
      <c r="BP208" s="181" t="s">
        <v>129</v>
      </c>
      <c r="BQ208" s="181" t="s">
        <v>132</v>
      </c>
      <c r="BR208" s="183">
        <f t="shared" si="165"/>
        <v>0</v>
      </c>
      <c r="BS208" s="183">
        <f t="shared" si="166"/>
        <v>0</v>
      </c>
      <c r="BT208" s="183">
        <f t="shared" si="167"/>
        <v>0</v>
      </c>
      <c r="BU208" s="183">
        <f t="shared" si="168"/>
        <v>0</v>
      </c>
      <c r="BV208" s="183">
        <f t="shared" si="169"/>
        <v>0</v>
      </c>
      <c r="BW208" s="183">
        <f t="shared" si="170"/>
        <v>0</v>
      </c>
      <c r="BX208" s="183">
        <f t="shared" si="171"/>
        <v>0</v>
      </c>
      <c r="BY208" s="183">
        <f t="shared" si="172"/>
        <v>0</v>
      </c>
      <c r="BZ208" s="183">
        <f t="shared" si="173"/>
        <v>0</v>
      </c>
      <c r="CA208" s="183">
        <f t="shared" si="174"/>
        <v>0</v>
      </c>
      <c r="CB208" s="183">
        <f t="shared" si="175"/>
        <v>0</v>
      </c>
      <c r="CC208" s="183">
        <f t="shared" si="176"/>
        <v>0</v>
      </c>
      <c r="CD208" s="183">
        <f t="shared" si="177"/>
        <v>0</v>
      </c>
      <c r="CE208" s="183">
        <f t="shared" si="178"/>
        <v>0</v>
      </c>
      <c r="CF208" s="183">
        <f t="shared" si="179"/>
        <v>0</v>
      </c>
      <c r="CG208" s="183">
        <f t="shared" si="180"/>
        <v>0</v>
      </c>
    </row>
    <row r="209" spans="1:85">
      <c r="A209" s="236"/>
      <c r="B209" s="223"/>
      <c r="C209" s="225"/>
      <c r="D209" s="12" t="s">
        <v>59</v>
      </c>
      <c r="E209" s="35"/>
      <c r="F209" s="35"/>
      <c r="G209" s="35"/>
      <c r="H209" s="35"/>
      <c r="I209" s="35"/>
      <c r="J209" s="35"/>
      <c r="K209" s="35"/>
      <c r="L209" s="35"/>
      <c r="M209" s="99">
        <f>+L209+AN!M209</f>
        <v>0</v>
      </c>
      <c r="N209" s="99">
        <f>+M209+AN!N209</f>
        <v>0</v>
      </c>
      <c r="O209" s="99">
        <f>+N209+AN!O209</f>
        <v>0</v>
      </c>
      <c r="P209" s="99">
        <f>+O209+AN!P209</f>
        <v>0</v>
      </c>
      <c r="Q209" s="99">
        <f>+P209+AN!Q209</f>
        <v>0</v>
      </c>
      <c r="R209" s="99">
        <f>+Q209+AN!R209</f>
        <v>0</v>
      </c>
      <c r="S209" s="99">
        <f>+R209+AN!S209</f>
        <v>0</v>
      </c>
      <c r="T209" s="99">
        <f>+S209+AN!T209</f>
        <v>0</v>
      </c>
      <c r="U209" s="99">
        <f>+T209+AN!U209</f>
        <v>2</v>
      </c>
      <c r="V209" s="99">
        <f>+U209+AN!V209</f>
        <v>3</v>
      </c>
      <c r="W209" s="99">
        <f>+V209+AN!W209</f>
        <v>3</v>
      </c>
      <c r="X209" s="99">
        <f>+W209+AN!X209</f>
        <v>3</v>
      </c>
      <c r="Y209" s="99">
        <f>+X209+AN!Y209</f>
        <v>28</v>
      </c>
      <c r="Z209" s="99">
        <f>+Y209+AN!Z209</f>
        <v>34</v>
      </c>
      <c r="AA209" s="99">
        <f>+Z209+AN!AA209</f>
        <v>34</v>
      </c>
      <c r="AB209" s="99">
        <f>+AA209+AN!AB209</f>
        <v>35</v>
      </c>
      <c r="AC209" s="99">
        <f>+AB209+AN!AC209</f>
        <v>35</v>
      </c>
      <c r="AD209" s="104">
        <f t="shared" si="200"/>
        <v>0</v>
      </c>
      <c r="AE209" s="105">
        <f t="shared" si="201"/>
        <v>35</v>
      </c>
      <c r="AJ209" s="35"/>
      <c r="AK209" s="35"/>
      <c r="AL209" s="35"/>
      <c r="AM209" s="35"/>
      <c r="AN209" s="35"/>
      <c r="AO209" s="35"/>
      <c r="AP209" s="35"/>
      <c r="AQ209" s="35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47"/>
      <c r="BI209" s="48"/>
      <c r="BL209" s="181" t="s">
        <v>82</v>
      </c>
      <c r="BM209" s="181" t="s">
        <v>49</v>
      </c>
      <c r="BN209" s="181" t="s">
        <v>88</v>
      </c>
      <c r="BO209" s="181" t="s">
        <v>59</v>
      </c>
      <c r="BP209" s="181" t="s">
        <v>129</v>
      </c>
      <c r="BQ209" s="181" t="s">
        <v>132</v>
      </c>
      <c r="BR209" s="183">
        <f t="shared" si="165"/>
        <v>0</v>
      </c>
      <c r="BS209" s="183">
        <f t="shared" si="166"/>
        <v>0</v>
      </c>
      <c r="BT209" s="183">
        <f t="shared" si="167"/>
        <v>0</v>
      </c>
      <c r="BU209" s="183">
        <f t="shared" si="168"/>
        <v>0</v>
      </c>
      <c r="BV209" s="183">
        <f t="shared" si="169"/>
        <v>0</v>
      </c>
      <c r="BW209" s="183">
        <f t="shared" si="170"/>
        <v>0</v>
      </c>
      <c r="BX209" s="183">
        <f t="shared" si="171"/>
        <v>0</v>
      </c>
      <c r="BY209" s="183">
        <f t="shared" si="172"/>
        <v>0</v>
      </c>
      <c r="BZ209" s="183">
        <f t="shared" si="173"/>
        <v>2</v>
      </c>
      <c r="CA209" s="183">
        <f t="shared" si="174"/>
        <v>3</v>
      </c>
      <c r="CB209" s="183">
        <f t="shared" si="175"/>
        <v>3</v>
      </c>
      <c r="CC209" s="183">
        <f t="shared" si="176"/>
        <v>3</v>
      </c>
      <c r="CD209" s="183">
        <f t="shared" si="177"/>
        <v>28</v>
      </c>
      <c r="CE209" s="183">
        <f t="shared" si="178"/>
        <v>34</v>
      </c>
      <c r="CF209" s="183">
        <f t="shared" si="179"/>
        <v>34</v>
      </c>
      <c r="CG209" s="183">
        <f t="shared" si="180"/>
        <v>35</v>
      </c>
    </row>
    <row r="210" spans="1:85">
      <c r="A210" s="236"/>
      <c r="B210" s="223"/>
      <c r="C210" s="225"/>
      <c r="D210" s="12" t="s">
        <v>60</v>
      </c>
      <c r="E210" s="35"/>
      <c r="F210" s="35"/>
      <c r="G210" s="35"/>
      <c r="H210" s="35"/>
      <c r="I210" s="35"/>
      <c r="J210" s="35"/>
      <c r="K210" s="35"/>
      <c r="L210" s="35"/>
      <c r="M210" s="99">
        <f>+L210+AN!M210</f>
        <v>0</v>
      </c>
      <c r="N210" s="99">
        <f>+M210+AN!N210</f>
        <v>0</v>
      </c>
      <c r="O210" s="99">
        <f>+N210+AN!O210</f>
        <v>0</v>
      </c>
      <c r="P210" s="99">
        <f>+O210+AN!P210</f>
        <v>0</v>
      </c>
      <c r="Q210" s="99">
        <f>+P210+AN!Q210</f>
        <v>0</v>
      </c>
      <c r="R210" s="99">
        <f>+Q210+AN!R210</f>
        <v>0</v>
      </c>
      <c r="S210" s="99">
        <f>+R210+AN!S210</f>
        <v>0</v>
      </c>
      <c r="T210" s="99">
        <f>+S210+AN!T210</f>
        <v>0</v>
      </c>
      <c r="U210" s="99">
        <f>+T210+AN!U210</f>
        <v>0</v>
      </c>
      <c r="V210" s="99">
        <f>+U210+AN!V210</f>
        <v>1</v>
      </c>
      <c r="W210" s="99">
        <f>+V210+AN!W210</f>
        <v>1</v>
      </c>
      <c r="X210" s="99">
        <f>+W210+AN!X210</f>
        <v>1</v>
      </c>
      <c r="Y210" s="99">
        <f>+X210+AN!Y210</f>
        <v>4</v>
      </c>
      <c r="Z210" s="99">
        <f>+Y210+AN!Z210</f>
        <v>2</v>
      </c>
      <c r="AA210" s="99">
        <f>+Z210+AN!AA210</f>
        <v>4</v>
      </c>
      <c r="AB210" s="99">
        <f>+AA210+AN!AB210</f>
        <v>2</v>
      </c>
      <c r="AC210" s="99">
        <f>+AB210+AN!AC210</f>
        <v>2</v>
      </c>
      <c r="AD210" s="104">
        <f t="shared" si="200"/>
        <v>0</v>
      </c>
      <c r="AE210" s="105">
        <f t="shared" si="201"/>
        <v>2</v>
      </c>
      <c r="AJ210" s="35"/>
      <c r="AK210" s="35"/>
      <c r="AL210" s="35"/>
      <c r="AM210" s="35"/>
      <c r="AN210" s="35"/>
      <c r="AO210" s="35"/>
      <c r="AP210" s="35"/>
      <c r="AQ210" s="35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47"/>
      <c r="BI210" s="48"/>
      <c r="BL210" s="181" t="s">
        <v>82</v>
      </c>
      <c r="BM210" s="181" t="s">
        <v>49</v>
      </c>
      <c r="BN210" s="181" t="s">
        <v>88</v>
      </c>
      <c r="BO210" s="181" t="s">
        <v>60</v>
      </c>
      <c r="BP210" s="181" t="s">
        <v>129</v>
      </c>
      <c r="BQ210" s="181" t="s">
        <v>132</v>
      </c>
      <c r="BR210" s="183">
        <f t="shared" si="165"/>
        <v>0</v>
      </c>
      <c r="BS210" s="183">
        <f t="shared" si="166"/>
        <v>0</v>
      </c>
      <c r="BT210" s="183">
        <f t="shared" si="167"/>
        <v>0</v>
      </c>
      <c r="BU210" s="183">
        <f t="shared" si="168"/>
        <v>0</v>
      </c>
      <c r="BV210" s="183">
        <f t="shared" si="169"/>
        <v>0</v>
      </c>
      <c r="BW210" s="183">
        <f t="shared" si="170"/>
        <v>0</v>
      </c>
      <c r="BX210" s="183">
        <f t="shared" si="171"/>
        <v>0</v>
      </c>
      <c r="BY210" s="183">
        <f t="shared" si="172"/>
        <v>0</v>
      </c>
      <c r="BZ210" s="183">
        <f t="shared" si="173"/>
        <v>0</v>
      </c>
      <c r="CA210" s="183">
        <f t="shared" si="174"/>
        <v>1</v>
      </c>
      <c r="CB210" s="183">
        <f t="shared" si="175"/>
        <v>1</v>
      </c>
      <c r="CC210" s="183">
        <f t="shared" si="176"/>
        <v>1</v>
      </c>
      <c r="CD210" s="183">
        <f t="shared" si="177"/>
        <v>4</v>
      </c>
      <c r="CE210" s="183">
        <f t="shared" si="178"/>
        <v>2</v>
      </c>
      <c r="CF210" s="183">
        <f t="shared" si="179"/>
        <v>4</v>
      </c>
      <c r="CG210" s="183">
        <f t="shared" si="180"/>
        <v>2</v>
      </c>
    </row>
    <row r="211" spans="1:85">
      <c r="A211" s="236"/>
      <c r="B211" s="223"/>
      <c r="C211" s="225"/>
      <c r="D211" s="12" t="s">
        <v>74</v>
      </c>
      <c r="E211" s="35"/>
      <c r="F211" s="35"/>
      <c r="G211" s="35"/>
      <c r="H211" s="35"/>
      <c r="I211" s="35"/>
      <c r="J211" s="35"/>
      <c r="K211" s="35"/>
      <c r="L211" s="35"/>
      <c r="M211" s="99">
        <f>+L211+AN!M211</f>
        <v>0</v>
      </c>
      <c r="N211" s="99">
        <f>+M211+AN!N211</f>
        <v>0</v>
      </c>
      <c r="O211" s="99">
        <f>+N211+AN!O211</f>
        <v>0</v>
      </c>
      <c r="P211" s="99">
        <f>+O211+AN!P211</f>
        <v>0</v>
      </c>
      <c r="Q211" s="99">
        <f>+P211+AN!Q211</f>
        <v>0</v>
      </c>
      <c r="R211" s="99">
        <f>+Q211+AN!R211</f>
        <v>0</v>
      </c>
      <c r="S211" s="99">
        <f>+R211+AN!S211</f>
        <v>0</v>
      </c>
      <c r="T211" s="99">
        <f>+S211+AN!T211</f>
        <v>0</v>
      </c>
      <c r="U211" s="99">
        <f>+T211+AN!U211</f>
        <v>0</v>
      </c>
      <c r="V211" s="99">
        <f>+U211+AN!V211</f>
        <v>0</v>
      </c>
      <c r="W211" s="99">
        <f>+V211+AN!W211</f>
        <v>0</v>
      </c>
      <c r="X211" s="99">
        <f>+W211+AN!X211</f>
        <v>0</v>
      </c>
      <c r="Y211" s="99">
        <f>+X211+AN!Y211</f>
        <v>0</v>
      </c>
      <c r="Z211" s="99">
        <f>+Y211+AN!Z211</f>
        <v>0</v>
      </c>
      <c r="AA211" s="99">
        <f>+Z211+AN!AA211</f>
        <v>0</v>
      </c>
      <c r="AB211" s="99">
        <f>+AA211+AN!AB211</f>
        <v>0</v>
      </c>
      <c r="AC211" s="99">
        <f>+AB211+AN!AC211</f>
        <v>0</v>
      </c>
      <c r="AD211" s="104">
        <f t="shared" si="200"/>
        <v>0</v>
      </c>
      <c r="AE211" s="105">
        <f t="shared" si="201"/>
        <v>0</v>
      </c>
      <c r="AJ211" s="35"/>
      <c r="AK211" s="35"/>
      <c r="AL211" s="35"/>
      <c r="AM211" s="35"/>
      <c r="AN211" s="35"/>
      <c r="AO211" s="35"/>
      <c r="AP211" s="35"/>
      <c r="AQ211" s="35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47"/>
      <c r="BI211" s="48"/>
      <c r="BL211" s="181" t="s">
        <v>82</v>
      </c>
      <c r="BM211" s="181" t="s">
        <v>49</v>
      </c>
      <c r="BN211" s="181" t="s">
        <v>88</v>
      </c>
      <c r="BO211" s="181" t="s">
        <v>74</v>
      </c>
      <c r="BP211" s="181" t="s">
        <v>129</v>
      </c>
      <c r="BQ211" s="181" t="s">
        <v>132</v>
      </c>
      <c r="BR211" s="183">
        <f t="shared" si="165"/>
        <v>0</v>
      </c>
      <c r="BS211" s="183">
        <f t="shared" si="166"/>
        <v>0</v>
      </c>
      <c r="BT211" s="183">
        <f t="shared" si="167"/>
        <v>0</v>
      </c>
      <c r="BU211" s="183">
        <f t="shared" si="168"/>
        <v>0</v>
      </c>
      <c r="BV211" s="183">
        <f t="shared" si="169"/>
        <v>0</v>
      </c>
      <c r="BW211" s="183">
        <f t="shared" si="170"/>
        <v>0</v>
      </c>
      <c r="BX211" s="183">
        <f t="shared" si="171"/>
        <v>0</v>
      </c>
      <c r="BY211" s="183">
        <f t="shared" si="172"/>
        <v>0</v>
      </c>
      <c r="BZ211" s="183">
        <f t="shared" si="173"/>
        <v>0</v>
      </c>
      <c r="CA211" s="183">
        <f t="shared" si="174"/>
        <v>0</v>
      </c>
      <c r="CB211" s="183">
        <f t="shared" si="175"/>
        <v>0</v>
      </c>
      <c r="CC211" s="183">
        <f t="shared" si="176"/>
        <v>0</v>
      </c>
      <c r="CD211" s="183">
        <f t="shared" si="177"/>
        <v>0</v>
      </c>
      <c r="CE211" s="183">
        <f t="shared" si="178"/>
        <v>0</v>
      </c>
      <c r="CF211" s="183">
        <f t="shared" si="179"/>
        <v>0</v>
      </c>
      <c r="CG211" s="183">
        <f t="shared" si="180"/>
        <v>0</v>
      </c>
    </row>
    <row r="212" spans="1:85">
      <c r="A212" s="236"/>
      <c r="B212" s="223"/>
      <c r="C212" s="225"/>
      <c r="D212" s="12" t="s">
        <v>79</v>
      </c>
      <c r="E212" s="35"/>
      <c r="F212" s="35"/>
      <c r="G212" s="35"/>
      <c r="H212" s="35"/>
      <c r="I212" s="35"/>
      <c r="J212" s="35"/>
      <c r="K212" s="35"/>
      <c r="L212" s="35"/>
      <c r="M212" s="99">
        <f>+L212+AN!M212</f>
        <v>0</v>
      </c>
      <c r="N212" s="99">
        <f>+M212+AN!N212</f>
        <v>0</v>
      </c>
      <c r="O212" s="99">
        <f>+N212+AN!O212</f>
        <v>0</v>
      </c>
      <c r="P212" s="99">
        <f>+O212+AN!P212</f>
        <v>0</v>
      </c>
      <c r="Q212" s="99">
        <f>+P212+AN!Q212</f>
        <v>0</v>
      </c>
      <c r="R212" s="99">
        <f>+Q212+AN!R212</f>
        <v>0</v>
      </c>
      <c r="S212" s="99">
        <f>+R212+AN!S212</f>
        <v>0</v>
      </c>
      <c r="T212" s="99">
        <f>+S212+AN!T212</f>
        <v>0</v>
      </c>
      <c r="U212" s="99">
        <f>+T212+AN!U212</f>
        <v>0</v>
      </c>
      <c r="V212" s="99">
        <f>+U212+AN!V212</f>
        <v>0</v>
      </c>
      <c r="W212" s="99">
        <f>+V212+AN!W212</f>
        <v>0</v>
      </c>
      <c r="X212" s="99">
        <f>+W212+AN!X212</f>
        <v>0</v>
      </c>
      <c r="Y212" s="99">
        <f>+X212+AN!Y212</f>
        <v>0</v>
      </c>
      <c r="Z212" s="99">
        <f>+Y212+AN!Z212</f>
        <v>0</v>
      </c>
      <c r="AA212" s="99">
        <f>+Z212+AN!AA212</f>
        <v>0</v>
      </c>
      <c r="AB212" s="99">
        <f>+AA212+AN!AB212</f>
        <v>0</v>
      </c>
      <c r="AC212" s="99">
        <f>+AB212+AN!AC212</f>
        <v>0</v>
      </c>
      <c r="AD212" s="104">
        <f t="shared" si="200"/>
        <v>0</v>
      </c>
      <c r="AE212" s="105">
        <f t="shared" si="201"/>
        <v>0</v>
      </c>
      <c r="AJ212" s="35"/>
      <c r="AK212" s="35"/>
      <c r="AL212" s="35"/>
      <c r="AM212" s="35"/>
      <c r="AN212" s="35"/>
      <c r="AO212" s="35"/>
      <c r="AP212" s="35"/>
      <c r="AQ212" s="35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47"/>
      <c r="BI212" s="48"/>
      <c r="BL212" s="181" t="s">
        <v>82</v>
      </c>
      <c r="BM212" s="181" t="s">
        <v>49</v>
      </c>
      <c r="BN212" s="181" t="s">
        <v>88</v>
      </c>
      <c r="BO212" s="181" t="s">
        <v>79</v>
      </c>
      <c r="BP212" s="181" t="s">
        <v>129</v>
      </c>
      <c r="BQ212" s="181" t="s">
        <v>132</v>
      </c>
      <c r="BR212" s="183">
        <f t="shared" si="165"/>
        <v>0</v>
      </c>
      <c r="BS212" s="183">
        <f t="shared" si="166"/>
        <v>0</v>
      </c>
      <c r="BT212" s="183">
        <f t="shared" si="167"/>
        <v>0</v>
      </c>
      <c r="BU212" s="183">
        <f t="shared" si="168"/>
        <v>0</v>
      </c>
      <c r="BV212" s="183">
        <f t="shared" si="169"/>
        <v>0</v>
      </c>
      <c r="BW212" s="183">
        <f t="shared" si="170"/>
        <v>0</v>
      </c>
      <c r="BX212" s="183">
        <f t="shared" si="171"/>
        <v>0</v>
      </c>
      <c r="BY212" s="183">
        <f t="shared" si="172"/>
        <v>0</v>
      </c>
      <c r="BZ212" s="183">
        <f t="shared" si="173"/>
        <v>0</v>
      </c>
      <c r="CA212" s="183">
        <f t="shared" si="174"/>
        <v>0</v>
      </c>
      <c r="CB212" s="183">
        <f t="shared" si="175"/>
        <v>0</v>
      </c>
      <c r="CC212" s="183">
        <f t="shared" si="176"/>
        <v>0</v>
      </c>
      <c r="CD212" s="183">
        <f t="shared" si="177"/>
        <v>0</v>
      </c>
      <c r="CE212" s="183">
        <f t="shared" si="178"/>
        <v>0</v>
      </c>
      <c r="CF212" s="183">
        <f t="shared" si="179"/>
        <v>0</v>
      </c>
      <c r="CG212" s="183">
        <f t="shared" si="180"/>
        <v>0</v>
      </c>
    </row>
    <row r="213" spans="1:85">
      <c r="A213" s="236"/>
      <c r="B213" s="223"/>
      <c r="C213" s="225"/>
      <c r="D213" s="12" t="s">
        <v>97</v>
      </c>
      <c r="E213" s="35"/>
      <c r="F213" s="35"/>
      <c r="G213" s="35"/>
      <c r="H213" s="35"/>
      <c r="I213" s="35"/>
      <c r="J213" s="35"/>
      <c r="K213" s="35"/>
      <c r="L213" s="35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104"/>
      <c r="AE213" s="105"/>
      <c r="AJ213" s="35"/>
      <c r="AK213" s="35"/>
      <c r="AL213" s="35"/>
      <c r="AM213" s="35"/>
      <c r="AN213" s="35"/>
      <c r="AO213" s="35"/>
      <c r="AP213" s="35"/>
      <c r="AQ213" s="35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47"/>
      <c r="BI213" s="48"/>
      <c r="BL213" s="181" t="s">
        <v>82</v>
      </c>
      <c r="BM213" s="181" t="s">
        <v>49</v>
      </c>
      <c r="BN213" s="181" t="s">
        <v>88</v>
      </c>
      <c r="BO213" s="12" t="s">
        <v>97</v>
      </c>
      <c r="BP213" s="181" t="s">
        <v>129</v>
      </c>
      <c r="BQ213" s="181" t="s">
        <v>132</v>
      </c>
      <c r="BR213" s="183">
        <f t="shared" si="165"/>
        <v>0</v>
      </c>
      <c r="BS213" s="183">
        <f t="shared" si="166"/>
        <v>0</v>
      </c>
      <c r="BT213" s="183">
        <f t="shared" si="167"/>
        <v>0</v>
      </c>
      <c r="BU213" s="183">
        <f t="shared" si="168"/>
        <v>0</v>
      </c>
      <c r="BV213" s="183">
        <f t="shared" si="169"/>
        <v>0</v>
      </c>
      <c r="BW213" s="183">
        <f t="shared" si="170"/>
        <v>0</v>
      </c>
      <c r="BX213" s="183">
        <f t="shared" si="171"/>
        <v>0</v>
      </c>
      <c r="BY213" s="183">
        <f t="shared" si="172"/>
        <v>0</v>
      </c>
      <c r="BZ213" s="183">
        <f t="shared" si="173"/>
        <v>0</v>
      </c>
      <c r="CA213" s="183">
        <f t="shared" si="174"/>
        <v>0</v>
      </c>
      <c r="CB213" s="183">
        <f t="shared" si="175"/>
        <v>0</v>
      </c>
      <c r="CC213" s="183">
        <f t="shared" si="176"/>
        <v>0</v>
      </c>
      <c r="CD213" s="183">
        <f t="shared" si="177"/>
        <v>0</v>
      </c>
      <c r="CE213" s="183">
        <f t="shared" si="178"/>
        <v>0</v>
      </c>
      <c r="CF213" s="183">
        <f t="shared" si="179"/>
        <v>0</v>
      </c>
      <c r="CG213" s="183">
        <f t="shared" si="180"/>
        <v>0</v>
      </c>
    </row>
    <row r="214" spans="1:85">
      <c r="A214" s="236"/>
      <c r="B214" s="223"/>
      <c r="C214" s="225"/>
      <c r="D214" s="12" t="s">
        <v>98</v>
      </c>
      <c r="E214" s="35"/>
      <c r="F214" s="35"/>
      <c r="G214" s="35"/>
      <c r="H214" s="35"/>
      <c r="I214" s="35"/>
      <c r="J214" s="35"/>
      <c r="K214" s="35"/>
      <c r="L214" s="35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104"/>
      <c r="AE214" s="105"/>
      <c r="AJ214" s="35"/>
      <c r="AK214" s="35"/>
      <c r="AL214" s="35"/>
      <c r="AM214" s="35"/>
      <c r="AN214" s="35"/>
      <c r="AO214" s="35"/>
      <c r="AP214" s="35"/>
      <c r="AQ214" s="35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47"/>
      <c r="BI214" s="48"/>
      <c r="BL214" s="181" t="s">
        <v>82</v>
      </c>
      <c r="BM214" s="181" t="s">
        <v>49</v>
      </c>
      <c r="BN214" s="181" t="s">
        <v>88</v>
      </c>
      <c r="BO214" s="12" t="s">
        <v>98</v>
      </c>
      <c r="BP214" s="181" t="s">
        <v>129</v>
      </c>
      <c r="BQ214" s="181" t="s">
        <v>132</v>
      </c>
      <c r="BR214" s="183">
        <f t="shared" si="165"/>
        <v>0</v>
      </c>
      <c r="BS214" s="183">
        <f t="shared" si="166"/>
        <v>0</v>
      </c>
      <c r="BT214" s="183">
        <f t="shared" si="167"/>
        <v>0</v>
      </c>
      <c r="BU214" s="183">
        <f t="shared" si="168"/>
        <v>0</v>
      </c>
      <c r="BV214" s="183">
        <f t="shared" si="169"/>
        <v>0</v>
      </c>
      <c r="BW214" s="183">
        <f t="shared" si="170"/>
        <v>0</v>
      </c>
      <c r="BX214" s="183">
        <f t="shared" si="171"/>
        <v>0</v>
      </c>
      <c r="BY214" s="183">
        <f t="shared" si="172"/>
        <v>0</v>
      </c>
      <c r="BZ214" s="183">
        <f t="shared" si="173"/>
        <v>0</v>
      </c>
      <c r="CA214" s="183">
        <f t="shared" si="174"/>
        <v>0</v>
      </c>
      <c r="CB214" s="183">
        <f t="shared" si="175"/>
        <v>0</v>
      </c>
      <c r="CC214" s="183">
        <f t="shared" si="176"/>
        <v>0</v>
      </c>
      <c r="CD214" s="183">
        <f t="shared" si="177"/>
        <v>0</v>
      </c>
      <c r="CE214" s="183">
        <f t="shared" si="178"/>
        <v>0</v>
      </c>
      <c r="CF214" s="183">
        <f t="shared" si="179"/>
        <v>0</v>
      </c>
      <c r="CG214" s="183">
        <f t="shared" si="180"/>
        <v>0</v>
      </c>
    </row>
    <row r="215" spans="1:85">
      <c r="A215" s="236"/>
      <c r="B215" s="223"/>
      <c r="C215" s="225"/>
      <c r="D215" s="13" t="s">
        <v>90</v>
      </c>
      <c r="E215" s="36"/>
      <c r="F215" s="36"/>
      <c r="G215" s="36"/>
      <c r="H215" s="36"/>
      <c r="I215" s="36"/>
      <c r="J215" s="36"/>
      <c r="K215" s="36"/>
      <c r="L215" s="36"/>
      <c r="M215" s="36" t="str">
        <f t="shared" ref="M215:W215" si="202">+IFERROR(M206/M205,"")</f>
        <v/>
      </c>
      <c r="N215" s="36" t="str">
        <f t="shared" si="202"/>
        <v/>
      </c>
      <c r="O215" s="36" t="str">
        <f t="shared" si="202"/>
        <v/>
      </c>
      <c r="P215" s="36" t="str">
        <f t="shared" si="202"/>
        <v/>
      </c>
      <c r="Q215" s="36" t="str">
        <f t="shared" si="202"/>
        <v/>
      </c>
      <c r="R215" s="36" t="str">
        <f t="shared" si="202"/>
        <v/>
      </c>
      <c r="S215" s="36" t="str">
        <f t="shared" si="202"/>
        <v/>
      </c>
      <c r="T215" s="36" t="str">
        <f t="shared" si="202"/>
        <v/>
      </c>
      <c r="U215" s="36">
        <f t="shared" si="202"/>
        <v>2</v>
      </c>
      <c r="V215" s="36">
        <f t="shared" si="202"/>
        <v>1.3333333333333333</v>
      </c>
      <c r="W215" s="36">
        <f t="shared" si="202"/>
        <v>1</v>
      </c>
      <c r="X215" s="36">
        <f>+IFERROR(X206/X205,"")</f>
        <v>1</v>
      </c>
      <c r="Y215" s="36">
        <f t="shared" ref="Y215:AE215" si="203">+IFERROR(Y206/Y205,"")</f>
        <v>4.5714285714285712</v>
      </c>
      <c r="Z215" s="36">
        <f t="shared" si="203"/>
        <v>6</v>
      </c>
      <c r="AA215" s="36">
        <f t="shared" si="203"/>
        <v>5.4285714285714288</v>
      </c>
      <c r="AB215" s="36">
        <f t="shared" si="203"/>
        <v>6.166666666666667</v>
      </c>
      <c r="AC215" s="36">
        <f t="shared" ref="AC215" si="204">+IFERROR(AC206/AC205,"")</f>
        <v>6.166666666666667</v>
      </c>
      <c r="AD215" s="49" t="str">
        <f t="shared" si="203"/>
        <v/>
      </c>
      <c r="AE215" s="50">
        <f t="shared" si="203"/>
        <v>6.166666666666667</v>
      </c>
      <c r="AJ215" s="36"/>
      <c r="AK215" s="36"/>
      <c r="AL215" s="36"/>
      <c r="AM215" s="36"/>
      <c r="AN215" s="36"/>
      <c r="AO215" s="36"/>
      <c r="AP215" s="36"/>
      <c r="AQ215" s="36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49"/>
      <c r="BI215" s="50"/>
      <c r="BL215" s="181" t="s">
        <v>82</v>
      </c>
      <c r="BM215" s="181" t="s">
        <v>49</v>
      </c>
      <c r="BN215" s="181" t="s">
        <v>90</v>
      </c>
      <c r="BO215" s="181" t="s">
        <v>121</v>
      </c>
      <c r="BP215" s="181" t="s">
        <v>129</v>
      </c>
      <c r="BQ215" s="181" t="s">
        <v>132</v>
      </c>
      <c r="BR215" s="183" t="str">
        <f t="shared" si="165"/>
        <v/>
      </c>
      <c r="BS215" s="183" t="str">
        <f t="shared" si="166"/>
        <v/>
      </c>
      <c r="BT215" s="183" t="str">
        <f t="shared" si="167"/>
        <v/>
      </c>
      <c r="BU215" s="183" t="str">
        <f t="shared" si="168"/>
        <v/>
      </c>
      <c r="BV215" s="183" t="str">
        <f t="shared" si="169"/>
        <v/>
      </c>
      <c r="BW215" s="183" t="str">
        <f t="shared" si="170"/>
        <v/>
      </c>
      <c r="BX215" s="183" t="str">
        <f t="shared" si="171"/>
        <v/>
      </c>
      <c r="BY215" s="183" t="str">
        <f t="shared" si="172"/>
        <v/>
      </c>
      <c r="BZ215" s="183">
        <f t="shared" si="173"/>
        <v>2</v>
      </c>
      <c r="CA215" s="183">
        <f t="shared" si="174"/>
        <v>1.3333333333333333</v>
      </c>
      <c r="CB215" s="183">
        <f t="shared" si="175"/>
        <v>1</v>
      </c>
      <c r="CC215" s="183">
        <f t="shared" si="176"/>
        <v>1</v>
      </c>
      <c r="CD215" s="183">
        <f t="shared" si="177"/>
        <v>4.5714285714285712</v>
      </c>
      <c r="CE215" s="183">
        <f t="shared" si="178"/>
        <v>6</v>
      </c>
      <c r="CF215" s="183">
        <f t="shared" si="179"/>
        <v>5.4285714285714288</v>
      </c>
      <c r="CG215" s="183">
        <f t="shared" si="180"/>
        <v>6.166666666666667</v>
      </c>
    </row>
    <row r="216" spans="1:85">
      <c r="A216" s="236"/>
      <c r="B216" s="223"/>
      <c r="C216" s="225" t="s">
        <v>99</v>
      </c>
      <c r="D216" s="10" t="s">
        <v>40</v>
      </c>
      <c r="E216" s="19"/>
      <c r="F216" s="19"/>
      <c r="G216" s="19"/>
      <c r="H216" s="19"/>
      <c r="I216" s="19"/>
      <c r="J216" s="19"/>
      <c r="K216" s="19"/>
      <c r="L216" s="19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100"/>
      <c r="AE216" s="101"/>
      <c r="AG216" s="124">
        <f>+SUMIF($M$1:$AB$1,"REAL",M216:AB216)</f>
        <v>0</v>
      </c>
      <c r="AJ216" s="36"/>
      <c r="AK216" s="36"/>
      <c r="AL216" s="36"/>
      <c r="AM216" s="36"/>
      <c r="AN216" s="36"/>
      <c r="AO216" s="36"/>
      <c r="AP216" s="36"/>
      <c r="AQ216" s="36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49"/>
      <c r="BI216" s="50"/>
      <c r="BL216" s="181" t="s">
        <v>82</v>
      </c>
      <c r="BM216" s="181" t="s">
        <v>99</v>
      </c>
      <c r="BN216" s="181" t="s">
        <v>40</v>
      </c>
      <c r="BO216" s="181" t="s">
        <v>126</v>
      </c>
      <c r="BP216" s="181" t="s">
        <v>129</v>
      </c>
      <c r="BQ216" s="181" t="s">
        <v>132</v>
      </c>
      <c r="BR216" s="183">
        <f t="shared" si="165"/>
        <v>0</v>
      </c>
      <c r="BS216" s="183">
        <f t="shared" si="166"/>
        <v>0</v>
      </c>
      <c r="BT216" s="183">
        <f t="shared" si="167"/>
        <v>0</v>
      </c>
      <c r="BU216" s="183">
        <f t="shared" si="168"/>
        <v>0</v>
      </c>
      <c r="BV216" s="183">
        <f t="shared" si="169"/>
        <v>0</v>
      </c>
      <c r="BW216" s="183">
        <f t="shared" si="170"/>
        <v>0</v>
      </c>
      <c r="BX216" s="183">
        <f t="shared" si="171"/>
        <v>0</v>
      </c>
      <c r="BY216" s="183">
        <f t="shared" si="172"/>
        <v>0</v>
      </c>
      <c r="BZ216" s="183">
        <f t="shared" si="173"/>
        <v>0</v>
      </c>
      <c r="CA216" s="183">
        <f t="shared" si="174"/>
        <v>0</v>
      </c>
      <c r="CB216" s="183">
        <f t="shared" si="175"/>
        <v>0</v>
      </c>
      <c r="CC216" s="183">
        <f t="shared" si="176"/>
        <v>0</v>
      </c>
      <c r="CD216" s="183">
        <f t="shared" si="177"/>
        <v>0</v>
      </c>
      <c r="CE216" s="183">
        <f t="shared" si="178"/>
        <v>0</v>
      </c>
      <c r="CF216" s="183">
        <f t="shared" si="179"/>
        <v>0</v>
      </c>
      <c r="CG216" s="183">
        <f t="shared" si="180"/>
        <v>0</v>
      </c>
    </row>
    <row r="217" spans="1:85">
      <c r="A217" s="236"/>
      <c r="B217" s="223"/>
      <c r="C217" s="225"/>
      <c r="D217" s="11" t="s">
        <v>88</v>
      </c>
      <c r="E217" s="34"/>
      <c r="F217" s="34"/>
      <c r="G217" s="34"/>
      <c r="H217" s="34"/>
      <c r="I217" s="34"/>
      <c r="J217" s="34"/>
      <c r="K217" s="34"/>
      <c r="L217" s="34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102"/>
      <c r="AE217" s="103"/>
      <c r="AG217" s="124">
        <f>+SUMIF($M$1:$AB$1,"REAL",M217:AB217)</f>
        <v>0</v>
      </c>
      <c r="AJ217" s="36"/>
      <c r="AK217" s="36"/>
      <c r="AL217" s="36"/>
      <c r="AM217" s="36"/>
      <c r="AN217" s="36"/>
      <c r="AO217" s="36"/>
      <c r="AP217" s="36"/>
      <c r="AQ217" s="36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49"/>
      <c r="BI217" s="50"/>
      <c r="BL217" s="181" t="s">
        <v>82</v>
      </c>
      <c r="BM217" s="181" t="s">
        <v>99</v>
      </c>
      <c r="BN217" s="181" t="s">
        <v>88</v>
      </c>
      <c r="BO217" s="181" t="s">
        <v>126</v>
      </c>
      <c r="BP217" s="181" t="s">
        <v>129</v>
      </c>
      <c r="BQ217" s="181" t="s">
        <v>132</v>
      </c>
      <c r="BR217" s="183">
        <f t="shared" si="165"/>
        <v>0</v>
      </c>
      <c r="BS217" s="183">
        <f t="shared" si="166"/>
        <v>0</v>
      </c>
      <c r="BT217" s="183">
        <f t="shared" si="167"/>
        <v>0</v>
      </c>
      <c r="BU217" s="183">
        <f t="shared" si="168"/>
        <v>0</v>
      </c>
      <c r="BV217" s="183">
        <f t="shared" si="169"/>
        <v>0</v>
      </c>
      <c r="BW217" s="183">
        <f t="shared" si="170"/>
        <v>0</v>
      </c>
      <c r="BX217" s="183">
        <f t="shared" si="171"/>
        <v>0</v>
      </c>
      <c r="BY217" s="183">
        <f t="shared" si="172"/>
        <v>0</v>
      </c>
      <c r="BZ217" s="183">
        <f t="shared" si="173"/>
        <v>0</v>
      </c>
      <c r="CA217" s="183">
        <f t="shared" si="174"/>
        <v>0</v>
      </c>
      <c r="CB217" s="183">
        <f t="shared" si="175"/>
        <v>0</v>
      </c>
      <c r="CC217" s="183">
        <f t="shared" si="176"/>
        <v>0</v>
      </c>
      <c r="CD217" s="183">
        <f t="shared" si="177"/>
        <v>0</v>
      </c>
      <c r="CE217" s="183">
        <f t="shared" si="178"/>
        <v>0</v>
      </c>
      <c r="CF217" s="183">
        <f t="shared" si="179"/>
        <v>0</v>
      </c>
      <c r="CG217" s="183">
        <f t="shared" si="180"/>
        <v>0</v>
      </c>
    </row>
    <row r="218" spans="1:85">
      <c r="A218" s="236"/>
      <c r="B218" s="223"/>
      <c r="C218" s="225"/>
      <c r="D218" s="12" t="s">
        <v>100</v>
      </c>
      <c r="E218" s="35"/>
      <c r="F218" s="35"/>
      <c r="G218" s="35"/>
      <c r="H218" s="35"/>
      <c r="I218" s="35"/>
      <c r="J218" s="35"/>
      <c r="K218" s="35"/>
      <c r="L218" s="35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104"/>
      <c r="AE218" s="105"/>
      <c r="AJ218" s="36"/>
      <c r="AK218" s="36"/>
      <c r="AL218" s="36"/>
      <c r="AM218" s="36"/>
      <c r="AN218" s="36"/>
      <c r="AO218" s="36"/>
      <c r="AP218" s="36"/>
      <c r="AQ218" s="36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49"/>
      <c r="BI218" s="50"/>
      <c r="BL218" s="181" t="s">
        <v>82</v>
      </c>
      <c r="BM218" s="181" t="s">
        <v>99</v>
      </c>
      <c r="BN218" s="181" t="s">
        <v>88</v>
      </c>
      <c r="BO218" s="12" t="s">
        <v>100</v>
      </c>
      <c r="BP218" s="181" t="s">
        <v>129</v>
      </c>
      <c r="BQ218" s="181" t="s">
        <v>132</v>
      </c>
      <c r="BR218" s="183">
        <f t="shared" si="165"/>
        <v>0</v>
      </c>
      <c r="BS218" s="183">
        <f t="shared" si="166"/>
        <v>0</v>
      </c>
      <c r="BT218" s="183">
        <f t="shared" si="167"/>
        <v>0</v>
      </c>
      <c r="BU218" s="183">
        <f t="shared" si="168"/>
        <v>0</v>
      </c>
      <c r="BV218" s="183">
        <f t="shared" si="169"/>
        <v>0</v>
      </c>
      <c r="BW218" s="183">
        <f t="shared" si="170"/>
        <v>0</v>
      </c>
      <c r="BX218" s="183">
        <f t="shared" si="171"/>
        <v>0</v>
      </c>
      <c r="BY218" s="183">
        <f t="shared" si="172"/>
        <v>0</v>
      </c>
      <c r="BZ218" s="183">
        <f t="shared" si="173"/>
        <v>0</v>
      </c>
      <c r="CA218" s="183">
        <f t="shared" si="174"/>
        <v>0</v>
      </c>
      <c r="CB218" s="183">
        <f t="shared" si="175"/>
        <v>0</v>
      </c>
      <c r="CC218" s="183">
        <f t="shared" si="176"/>
        <v>0</v>
      </c>
      <c r="CD218" s="183">
        <f t="shared" si="177"/>
        <v>0</v>
      </c>
      <c r="CE218" s="183">
        <f t="shared" si="178"/>
        <v>0</v>
      </c>
      <c r="CF218" s="183">
        <f t="shared" si="179"/>
        <v>0</v>
      </c>
      <c r="CG218" s="183">
        <f t="shared" si="180"/>
        <v>0</v>
      </c>
    </row>
    <row r="219" spans="1:85">
      <c r="A219" s="236"/>
      <c r="B219" s="223"/>
      <c r="C219" s="225"/>
      <c r="D219" s="12" t="s">
        <v>101</v>
      </c>
      <c r="E219" s="35"/>
      <c r="F219" s="35"/>
      <c r="G219" s="35"/>
      <c r="H219" s="35"/>
      <c r="I219" s="35"/>
      <c r="J219" s="35"/>
      <c r="K219" s="35"/>
      <c r="L219" s="35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104"/>
      <c r="AE219" s="105"/>
      <c r="AJ219" s="36"/>
      <c r="AK219" s="36"/>
      <c r="AL219" s="36"/>
      <c r="AM219" s="36"/>
      <c r="AN219" s="36"/>
      <c r="AO219" s="36"/>
      <c r="AP219" s="36"/>
      <c r="AQ219" s="36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49"/>
      <c r="BI219" s="50"/>
      <c r="BL219" s="181" t="s">
        <v>82</v>
      </c>
      <c r="BM219" s="181" t="s">
        <v>99</v>
      </c>
      <c r="BN219" s="181" t="s">
        <v>88</v>
      </c>
      <c r="BO219" s="12" t="s">
        <v>101</v>
      </c>
      <c r="BP219" s="181" t="s">
        <v>129</v>
      </c>
      <c r="BQ219" s="181" t="s">
        <v>132</v>
      </c>
      <c r="BR219" s="183">
        <f t="shared" si="165"/>
        <v>0</v>
      </c>
      <c r="BS219" s="183">
        <f t="shared" si="166"/>
        <v>0</v>
      </c>
      <c r="BT219" s="183">
        <f t="shared" si="167"/>
        <v>0</v>
      </c>
      <c r="BU219" s="183">
        <f t="shared" si="168"/>
        <v>0</v>
      </c>
      <c r="BV219" s="183">
        <f t="shared" si="169"/>
        <v>0</v>
      </c>
      <c r="BW219" s="183">
        <f t="shared" si="170"/>
        <v>0</v>
      </c>
      <c r="BX219" s="183">
        <f t="shared" si="171"/>
        <v>0</v>
      </c>
      <c r="BY219" s="183">
        <f t="shared" si="172"/>
        <v>0</v>
      </c>
      <c r="BZ219" s="183">
        <f t="shared" si="173"/>
        <v>0</v>
      </c>
      <c r="CA219" s="183">
        <f t="shared" si="174"/>
        <v>0</v>
      </c>
      <c r="CB219" s="183">
        <f t="shared" si="175"/>
        <v>0</v>
      </c>
      <c r="CC219" s="183">
        <f t="shared" si="176"/>
        <v>0</v>
      </c>
      <c r="CD219" s="183">
        <f t="shared" si="177"/>
        <v>0</v>
      </c>
      <c r="CE219" s="183">
        <f t="shared" si="178"/>
        <v>0</v>
      </c>
      <c r="CF219" s="183">
        <f t="shared" si="179"/>
        <v>0</v>
      </c>
      <c r="CG219" s="183">
        <f t="shared" si="180"/>
        <v>0</v>
      </c>
    </row>
    <row r="220" spans="1:85">
      <c r="A220" s="236"/>
      <c r="B220" s="223"/>
      <c r="C220" s="225"/>
      <c r="D220" s="12" t="s">
        <v>102</v>
      </c>
      <c r="E220" s="35"/>
      <c r="F220" s="35"/>
      <c r="G220" s="35"/>
      <c r="H220" s="35"/>
      <c r="I220" s="35"/>
      <c r="J220" s="35"/>
      <c r="K220" s="35"/>
      <c r="L220" s="35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104"/>
      <c r="AE220" s="105"/>
      <c r="AG220" s="129"/>
      <c r="AJ220" s="36"/>
      <c r="AK220" s="36"/>
      <c r="AL220" s="36"/>
      <c r="AM220" s="36"/>
      <c r="AN220" s="36"/>
      <c r="AO220" s="36"/>
      <c r="AP220" s="36"/>
      <c r="AQ220" s="36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49"/>
      <c r="BI220" s="50"/>
      <c r="BL220" s="181" t="s">
        <v>82</v>
      </c>
      <c r="BM220" s="181" t="s">
        <v>99</v>
      </c>
      <c r="BN220" s="181" t="s">
        <v>88</v>
      </c>
      <c r="BO220" s="125" t="s">
        <v>102</v>
      </c>
      <c r="BP220" s="181" t="s">
        <v>129</v>
      </c>
      <c r="BQ220" s="181" t="s">
        <v>132</v>
      </c>
      <c r="BR220" s="183">
        <f t="shared" si="165"/>
        <v>0</v>
      </c>
      <c r="BS220" s="183">
        <f t="shared" si="166"/>
        <v>0</v>
      </c>
      <c r="BT220" s="183">
        <f t="shared" si="167"/>
        <v>0</v>
      </c>
      <c r="BU220" s="183">
        <f t="shared" si="168"/>
        <v>0</v>
      </c>
      <c r="BV220" s="183">
        <f t="shared" si="169"/>
        <v>0</v>
      </c>
      <c r="BW220" s="183">
        <f t="shared" si="170"/>
        <v>0</v>
      </c>
      <c r="BX220" s="183">
        <f t="shared" si="171"/>
        <v>0</v>
      </c>
      <c r="BY220" s="183">
        <f t="shared" si="172"/>
        <v>0</v>
      </c>
      <c r="BZ220" s="183">
        <f t="shared" si="173"/>
        <v>0</v>
      </c>
      <c r="CA220" s="183">
        <f t="shared" si="174"/>
        <v>0</v>
      </c>
      <c r="CB220" s="183">
        <f t="shared" si="175"/>
        <v>0</v>
      </c>
      <c r="CC220" s="183">
        <f t="shared" si="176"/>
        <v>0</v>
      </c>
      <c r="CD220" s="183">
        <f t="shared" si="177"/>
        <v>0</v>
      </c>
      <c r="CE220" s="183">
        <f t="shared" si="178"/>
        <v>0</v>
      </c>
      <c r="CF220" s="183">
        <f t="shared" si="179"/>
        <v>0</v>
      </c>
      <c r="CG220" s="183">
        <f t="shared" si="180"/>
        <v>0</v>
      </c>
    </row>
    <row r="221" spans="1:85">
      <c r="A221" s="236"/>
      <c r="B221" s="223"/>
      <c r="C221" s="225"/>
      <c r="D221" s="13" t="s">
        <v>90</v>
      </c>
      <c r="E221" s="36"/>
      <c r="F221" s="36"/>
      <c r="G221" s="36"/>
      <c r="H221" s="36"/>
      <c r="I221" s="36"/>
      <c r="J221" s="36"/>
      <c r="K221" s="36"/>
      <c r="L221" s="36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J221" s="36"/>
      <c r="AK221" s="36"/>
      <c r="AL221" s="36"/>
      <c r="AM221" s="36"/>
      <c r="AN221" s="36"/>
      <c r="AO221" s="36"/>
      <c r="AP221" s="36"/>
      <c r="AQ221" s="36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49"/>
      <c r="BI221" s="50"/>
      <c r="BL221" s="181" t="s">
        <v>82</v>
      </c>
      <c r="BM221" s="181" t="s">
        <v>99</v>
      </c>
      <c r="BN221" s="181" t="s">
        <v>90</v>
      </c>
      <c r="BO221" s="181" t="s">
        <v>121</v>
      </c>
      <c r="BP221" s="181" t="s">
        <v>129</v>
      </c>
      <c r="BQ221" s="181" t="s">
        <v>132</v>
      </c>
      <c r="BR221" s="183">
        <f t="shared" si="165"/>
        <v>0</v>
      </c>
      <c r="BS221" s="183">
        <f t="shared" si="166"/>
        <v>0</v>
      </c>
      <c r="BT221" s="183">
        <f t="shared" si="167"/>
        <v>0</v>
      </c>
      <c r="BU221" s="183">
        <f t="shared" si="168"/>
        <v>0</v>
      </c>
      <c r="BV221" s="183">
        <f t="shared" si="169"/>
        <v>0</v>
      </c>
      <c r="BW221" s="183">
        <f t="shared" si="170"/>
        <v>0</v>
      </c>
      <c r="BX221" s="183">
        <f t="shared" si="171"/>
        <v>0</v>
      </c>
      <c r="BY221" s="183">
        <f t="shared" si="172"/>
        <v>0</v>
      </c>
      <c r="BZ221" s="183">
        <f t="shared" si="173"/>
        <v>0</v>
      </c>
      <c r="CA221" s="183">
        <f t="shared" si="174"/>
        <v>0</v>
      </c>
      <c r="CB221" s="183">
        <f t="shared" si="175"/>
        <v>0</v>
      </c>
      <c r="CC221" s="183">
        <f t="shared" si="176"/>
        <v>0</v>
      </c>
      <c r="CD221" s="183">
        <f t="shared" si="177"/>
        <v>0</v>
      </c>
      <c r="CE221" s="183">
        <f t="shared" si="178"/>
        <v>0</v>
      </c>
      <c r="CF221" s="183">
        <f t="shared" si="179"/>
        <v>0</v>
      </c>
      <c r="CG221" s="183">
        <f t="shared" si="180"/>
        <v>0</v>
      </c>
    </row>
    <row r="222" spans="1:85" ht="15" customHeight="1">
      <c r="A222" s="236"/>
      <c r="B222" s="223"/>
      <c r="C222" s="225" t="s">
        <v>54</v>
      </c>
      <c r="D222" s="10" t="s">
        <v>40</v>
      </c>
      <c r="E222" s="19"/>
      <c r="F222" s="19"/>
      <c r="G222" s="19"/>
      <c r="H222" s="19"/>
      <c r="I222" s="19"/>
      <c r="J222" s="19"/>
      <c r="K222" s="19"/>
      <c r="L222" s="19"/>
      <c r="M222" s="97">
        <f>+L222+AN!M222</f>
        <v>0</v>
      </c>
      <c r="N222" s="97">
        <f>+M222+AN!N222</f>
        <v>0</v>
      </c>
      <c r="O222" s="97">
        <f>+N222+AN!O222</f>
        <v>0</v>
      </c>
      <c r="P222" s="97">
        <f>+O222+AN!P222</f>
        <v>1</v>
      </c>
      <c r="Q222" s="97">
        <f>+P222+AN!Q222</f>
        <v>3</v>
      </c>
      <c r="R222" s="97">
        <f>+Q222+AN!R222</f>
        <v>8</v>
      </c>
      <c r="S222" s="97">
        <f>+R222+AN!S222</f>
        <v>12</v>
      </c>
      <c r="T222" s="97">
        <f>+S222+AN!T222</f>
        <v>15</v>
      </c>
      <c r="U222" s="97">
        <f>+T222+AN!U222</f>
        <v>17</v>
      </c>
      <c r="V222" s="97">
        <f>+U222+AN!V222</f>
        <v>28</v>
      </c>
      <c r="W222" s="97">
        <f>+V222+AN!W222</f>
        <v>45</v>
      </c>
      <c r="X222" s="97">
        <f>+W222+AN!X222</f>
        <v>50</v>
      </c>
      <c r="Y222" s="97">
        <f>+X222+AN!Y222</f>
        <v>58</v>
      </c>
      <c r="Z222" s="97">
        <f>+Y222+AN!Z222</f>
        <v>73</v>
      </c>
      <c r="AA222" s="97">
        <f>+Z222+AN!AA222</f>
        <v>81</v>
      </c>
      <c r="AB222" s="97">
        <f>+AA222+AN!AB222</f>
        <v>83</v>
      </c>
      <c r="AC222" s="97">
        <f>+AB222+AN!AC222</f>
        <v>82</v>
      </c>
      <c r="AD222" s="100">
        <f t="shared" ref="AD222:AD223" si="205">+P222</f>
        <v>1</v>
      </c>
      <c r="AE222" s="101">
        <f t="shared" ref="AE222:AE223" si="206">+AB222</f>
        <v>83</v>
      </c>
      <c r="AG222" s="124">
        <f>+SUMIF($M$1:$AB$1,"REAL",M222:AB222)</f>
        <v>474</v>
      </c>
      <c r="AJ222" s="19"/>
      <c r="AK222" s="19"/>
      <c r="AL222" s="19"/>
      <c r="AM222" s="19"/>
      <c r="AN222" s="19"/>
      <c r="AO222" s="19"/>
      <c r="AP222" s="19"/>
      <c r="AQ222" s="19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44"/>
      <c r="BI222" s="59"/>
      <c r="BL222" s="181" t="s">
        <v>82</v>
      </c>
      <c r="BM222" s="181" t="s">
        <v>54</v>
      </c>
      <c r="BN222" s="181" t="s">
        <v>40</v>
      </c>
      <c r="BO222" s="181" t="s">
        <v>126</v>
      </c>
      <c r="BP222" s="181" t="s">
        <v>129</v>
      </c>
      <c r="BQ222" s="181" t="s">
        <v>132</v>
      </c>
      <c r="BR222" s="183">
        <f t="shared" si="165"/>
        <v>0</v>
      </c>
      <c r="BS222" s="183">
        <f t="shared" si="166"/>
        <v>0</v>
      </c>
      <c r="BT222" s="183">
        <f t="shared" si="167"/>
        <v>0</v>
      </c>
      <c r="BU222" s="183">
        <f t="shared" si="168"/>
        <v>1</v>
      </c>
      <c r="BV222" s="183">
        <f t="shared" si="169"/>
        <v>3</v>
      </c>
      <c r="BW222" s="183">
        <f t="shared" si="170"/>
        <v>8</v>
      </c>
      <c r="BX222" s="183">
        <f t="shared" si="171"/>
        <v>12</v>
      </c>
      <c r="BY222" s="183">
        <f t="shared" si="172"/>
        <v>15</v>
      </c>
      <c r="BZ222" s="183">
        <f t="shared" si="173"/>
        <v>17</v>
      </c>
      <c r="CA222" s="183">
        <f t="shared" si="174"/>
        <v>28</v>
      </c>
      <c r="CB222" s="183">
        <f t="shared" si="175"/>
        <v>45</v>
      </c>
      <c r="CC222" s="183">
        <f t="shared" si="176"/>
        <v>50</v>
      </c>
      <c r="CD222" s="183">
        <f t="shared" si="177"/>
        <v>58</v>
      </c>
      <c r="CE222" s="183">
        <f t="shared" si="178"/>
        <v>73</v>
      </c>
      <c r="CF222" s="183">
        <f t="shared" si="179"/>
        <v>81</v>
      </c>
      <c r="CG222" s="183">
        <f t="shared" si="180"/>
        <v>83</v>
      </c>
    </row>
    <row r="223" spans="1:85">
      <c r="A223" s="236"/>
      <c r="B223" s="223"/>
      <c r="C223" s="225"/>
      <c r="D223" s="11" t="s">
        <v>88</v>
      </c>
      <c r="E223" s="34"/>
      <c r="F223" s="34"/>
      <c r="G223" s="34"/>
      <c r="H223" s="34"/>
      <c r="I223" s="34"/>
      <c r="J223" s="34"/>
      <c r="K223" s="34"/>
      <c r="L223" s="34"/>
      <c r="M223" s="98">
        <f>+L223+AN!M223</f>
        <v>0</v>
      </c>
      <c r="N223" s="98">
        <f>+M223+AN!N223</f>
        <v>0</v>
      </c>
      <c r="O223" s="98">
        <f>+N223+AN!O223</f>
        <v>0</v>
      </c>
      <c r="P223" s="98">
        <f>+O223+AN!P223</f>
        <v>1</v>
      </c>
      <c r="Q223" s="98">
        <f>+P223+AN!Q223</f>
        <v>3</v>
      </c>
      <c r="R223" s="98">
        <f>+Q223+AN!R223</f>
        <v>8</v>
      </c>
      <c r="S223" s="98">
        <f>+R223+AN!S223</f>
        <v>18</v>
      </c>
      <c r="T223" s="98">
        <f>+S223+AN!T223</f>
        <v>21</v>
      </c>
      <c r="U223" s="98">
        <f>+T223+AN!U223</f>
        <v>23</v>
      </c>
      <c r="V223" s="98">
        <f>+U223+AN!V223</f>
        <v>48</v>
      </c>
      <c r="W223" s="98">
        <f>+V223+AN!W223</f>
        <v>68</v>
      </c>
      <c r="X223" s="98">
        <f>+W223+AN!X223</f>
        <v>72</v>
      </c>
      <c r="Y223" s="98">
        <f>+X223+AN!Y223</f>
        <v>84</v>
      </c>
      <c r="Z223" s="98">
        <f>+Y223+AN!Z223</f>
        <v>110</v>
      </c>
      <c r="AA223" s="98">
        <f>+Z223+AN!AA223</f>
        <v>130</v>
      </c>
      <c r="AB223" s="98">
        <f>+AA223+AN!AB223</f>
        <v>132</v>
      </c>
      <c r="AC223" s="98">
        <f>+AB223+AN!AC223</f>
        <v>135</v>
      </c>
      <c r="AD223" s="102">
        <f t="shared" si="205"/>
        <v>1</v>
      </c>
      <c r="AE223" s="103">
        <f t="shared" si="206"/>
        <v>132</v>
      </c>
      <c r="AG223" s="124">
        <f>+SUMIF($M$1:$AB$1,"REAL",M223:AB223)</f>
        <v>718</v>
      </c>
      <c r="AJ223" s="34"/>
      <c r="AK223" s="34"/>
      <c r="AL223" s="34"/>
      <c r="AM223" s="34"/>
      <c r="AN223" s="34"/>
      <c r="AO223" s="34"/>
      <c r="AP223" s="34"/>
      <c r="AQ223" s="34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45"/>
      <c r="BI223" s="46"/>
      <c r="BL223" s="181" t="s">
        <v>82</v>
      </c>
      <c r="BM223" s="181" t="s">
        <v>54</v>
      </c>
      <c r="BN223" s="181" t="s">
        <v>88</v>
      </c>
      <c r="BO223" s="181" t="s">
        <v>126</v>
      </c>
      <c r="BP223" s="181" t="s">
        <v>129</v>
      </c>
      <c r="BQ223" s="181" t="s">
        <v>132</v>
      </c>
      <c r="BR223" s="183">
        <f t="shared" si="165"/>
        <v>0</v>
      </c>
      <c r="BS223" s="183">
        <f t="shared" si="166"/>
        <v>0</v>
      </c>
      <c r="BT223" s="183">
        <f t="shared" si="167"/>
        <v>0</v>
      </c>
      <c r="BU223" s="183">
        <f t="shared" si="168"/>
        <v>1</v>
      </c>
      <c r="BV223" s="183">
        <f t="shared" si="169"/>
        <v>3</v>
      </c>
      <c r="BW223" s="183">
        <f t="shared" si="170"/>
        <v>8</v>
      </c>
      <c r="BX223" s="183">
        <f t="shared" si="171"/>
        <v>18</v>
      </c>
      <c r="BY223" s="183">
        <f t="shared" si="172"/>
        <v>21</v>
      </c>
      <c r="BZ223" s="183">
        <f t="shared" si="173"/>
        <v>23</v>
      </c>
      <c r="CA223" s="183">
        <f t="shared" si="174"/>
        <v>48</v>
      </c>
      <c r="CB223" s="183">
        <f t="shared" si="175"/>
        <v>68</v>
      </c>
      <c r="CC223" s="183">
        <f t="shared" si="176"/>
        <v>72</v>
      </c>
      <c r="CD223" s="183">
        <f t="shared" si="177"/>
        <v>84</v>
      </c>
      <c r="CE223" s="183">
        <f t="shared" si="178"/>
        <v>110</v>
      </c>
      <c r="CF223" s="183">
        <f t="shared" si="179"/>
        <v>130</v>
      </c>
      <c r="CG223" s="183">
        <f t="shared" si="180"/>
        <v>132</v>
      </c>
    </row>
    <row r="224" spans="1:85">
      <c r="A224" s="236"/>
      <c r="B224" s="224"/>
      <c r="C224" s="225"/>
      <c r="D224" s="13" t="s">
        <v>90</v>
      </c>
      <c r="E224" s="36"/>
      <c r="F224" s="36"/>
      <c r="G224" s="36"/>
      <c r="H224" s="36"/>
      <c r="I224" s="36"/>
      <c r="J224" s="36"/>
      <c r="K224" s="36"/>
      <c r="L224" s="36"/>
      <c r="M224" s="36" t="str">
        <f t="shared" ref="M224:AE224" si="207">+IFERROR(M223/M222,"")</f>
        <v/>
      </c>
      <c r="N224" s="36" t="str">
        <f t="shared" si="207"/>
        <v/>
      </c>
      <c r="O224" s="36" t="str">
        <f t="shared" si="207"/>
        <v/>
      </c>
      <c r="P224" s="36">
        <f t="shared" si="207"/>
        <v>1</v>
      </c>
      <c r="Q224" s="36">
        <f t="shared" si="207"/>
        <v>1</v>
      </c>
      <c r="R224" s="36">
        <f t="shared" si="207"/>
        <v>1</v>
      </c>
      <c r="S224" s="36">
        <f t="shared" si="207"/>
        <v>1.5</v>
      </c>
      <c r="T224" s="36">
        <f t="shared" si="207"/>
        <v>1.4</v>
      </c>
      <c r="U224" s="36">
        <f t="shared" si="207"/>
        <v>1.3529411764705883</v>
      </c>
      <c r="V224" s="36">
        <f t="shared" si="207"/>
        <v>1.7142857142857142</v>
      </c>
      <c r="W224" s="36">
        <f t="shared" si="207"/>
        <v>1.5111111111111111</v>
      </c>
      <c r="X224" s="36">
        <f t="shared" si="207"/>
        <v>1.44</v>
      </c>
      <c r="Y224" s="36">
        <f t="shared" si="207"/>
        <v>1.4482758620689655</v>
      </c>
      <c r="Z224" s="36">
        <f t="shared" si="207"/>
        <v>1.5068493150684932</v>
      </c>
      <c r="AA224" s="36">
        <f t="shared" si="207"/>
        <v>1.6049382716049383</v>
      </c>
      <c r="AB224" s="36">
        <f t="shared" si="207"/>
        <v>1.5903614457831325</v>
      </c>
      <c r="AC224" s="36">
        <f t="shared" ref="AC224" si="208">+IFERROR(AC223/AC222,"")</f>
        <v>1.6463414634146341</v>
      </c>
      <c r="AD224" s="49">
        <f t="shared" si="207"/>
        <v>1</v>
      </c>
      <c r="AE224" s="50">
        <f t="shared" si="207"/>
        <v>1.5903614457831325</v>
      </c>
      <c r="AJ224" s="36"/>
      <c r="AK224" s="36"/>
      <c r="AL224" s="36"/>
      <c r="AM224" s="36"/>
      <c r="AN224" s="36"/>
      <c r="AO224" s="36"/>
      <c r="AP224" s="36"/>
      <c r="AQ224" s="36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49"/>
      <c r="BI224" s="50"/>
      <c r="BL224" s="181" t="s">
        <v>82</v>
      </c>
      <c r="BM224" s="182" t="s">
        <v>50</v>
      </c>
      <c r="BN224" s="181" t="s">
        <v>90</v>
      </c>
      <c r="BO224" s="182" t="s">
        <v>121</v>
      </c>
      <c r="BP224" s="181" t="s">
        <v>129</v>
      </c>
      <c r="BQ224" s="181" t="s">
        <v>132</v>
      </c>
      <c r="BR224" s="183" t="str">
        <f t="shared" si="165"/>
        <v/>
      </c>
      <c r="BS224" s="183" t="str">
        <f t="shared" si="166"/>
        <v/>
      </c>
      <c r="BT224" s="183" t="str">
        <f t="shared" si="167"/>
        <v/>
      </c>
      <c r="BU224" s="183">
        <f t="shared" si="168"/>
        <v>1</v>
      </c>
      <c r="BV224" s="183">
        <f t="shared" si="169"/>
        <v>1</v>
      </c>
      <c r="BW224" s="183">
        <f t="shared" si="170"/>
        <v>1</v>
      </c>
      <c r="BX224" s="183">
        <f t="shared" si="171"/>
        <v>1.5</v>
      </c>
      <c r="BY224" s="183">
        <f t="shared" si="172"/>
        <v>1.4</v>
      </c>
      <c r="BZ224" s="183">
        <f t="shared" si="173"/>
        <v>1.3529411764705883</v>
      </c>
      <c r="CA224" s="183">
        <f t="shared" si="174"/>
        <v>1.7142857142857142</v>
      </c>
      <c r="CB224" s="183">
        <f t="shared" si="175"/>
        <v>1.5111111111111111</v>
      </c>
      <c r="CC224" s="183">
        <f t="shared" si="176"/>
        <v>1.44</v>
      </c>
      <c r="CD224" s="183">
        <f t="shared" si="177"/>
        <v>1.4482758620689655</v>
      </c>
      <c r="CE224" s="183">
        <f t="shared" si="178"/>
        <v>1.5068493150684932</v>
      </c>
      <c r="CF224" s="183">
        <f t="shared" si="179"/>
        <v>1.6049382716049383</v>
      </c>
      <c r="CG224" s="183">
        <f t="shared" si="180"/>
        <v>1.5903614457831325</v>
      </c>
    </row>
    <row r="225" spans="1:85" ht="15" customHeight="1">
      <c r="A225" s="236"/>
      <c r="B225" s="226" t="s">
        <v>36</v>
      </c>
      <c r="C225" s="225" t="s">
        <v>50</v>
      </c>
      <c r="D225" s="10" t="s">
        <v>40</v>
      </c>
      <c r="E225" s="19"/>
      <c r="F225" s="19"/>
      <c r="G225" s="19"/>
      <c r="H225" s="19"/>
      <c r="I225" s="19"/>
      <c r="J225" s="19"/>
      <c r="K225" s="19"/>
      <c r="L225" s="19"/>
      <c r="M225" s="97">
        <f>+L225+AN!M225</f>
        <v>0</v>
      </c>
      <c r="N225" s="97">
        <f>+M225+AN!N225</f>
        <v>-3</v>
      </c>
      <c r="O225" s="97">
        <f>+N225+AN!O225</f>
        <v>-2</v>
      </c>
      <c r="P225" s="97">
        <f>+O225+AN!P225</f>
        <v>-2</v>
      </c>
      <c r="Q225" s="97">
        <f>+P225+AN!Q225</f>
        <v>2</v>
      </c>
      <c r="R225" s="97">
        <f>+Q225+AN!R225</f>
        <v>7</v>
      </c>
      <c r="S225" s="97">
        <f>+R225+AN!S225</f>
        <v>6</v>
      </c>
      <c r="T225" s="97">
        <f>+S225+AN!T225</f>
        <v>7</v>
      </c>
      <c r="U225" s="97">
        <f>+T225+AN!U225</f>
        <v>15</v>
      </c>
      <c r="V225" s="97">
        <f>+U225+AN!V225</f>
        <v>30</v>
      </c>
      <c r="W225" s="97">
        <f>+V225+AN!W225</f>
        <v>42</v>
      </c>
      <c r="X225" s="97">
        <f>+W225+AN!X225</f>
        <v>43</v>
      </c>
      <c r="Y225" s="97">
        <f>+X225+AN!Y225</f>
        <v>59</v>
      </c>
      <c r="Z225" s="97">
        <f>+Y225+AN!Z225</f>
        <v>78</v>
      </c>
      <c r="AA225" s="97">
        <f>+Z225+AN!AA225</f>
        <v>101</v>
      </c>
      <c r="AB225" s="97">
        <f>+AA225+AN!AB225</f>
        <v>126</v>
      </c>
      <c r="AC225" s="97">
        <f>+AB225+AN!AC225</f>
        <v>147</v>
      </c>
      <c r="AD225" s="100">
        <f t="shared" ref="AD225:AD229" si="209">+P225</f>
        <v>-2</v>
      </c>
      <c r="AE225" s="101">
        <f t="shared" ref="AE225:AE229" si="210">+AB225</f>
        <v>126</v>
      </c>
      <c r="AG225" s="124">
        <f>+SUMIF($M$1:$AB$1,"REAL",M225:AB225)</f>
        <v>509</v>
      </c>
      <c r="AJ225" s="19"/>
      <c r="AK225" s="19"/>
      <c r="AL225" s="19"/>
      <c r="AM225" s="19"/>
      <c r="AN225" s="19"/>
      <c r="AO225" s="19"/>
      <c r="AP225" s="19"/>
      <c r="AQ225" s="19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44"/>
      <c r="BI225" s="59"/>
      <c r="BL225" s="181" t="s">
        <v>82</v>
      </c>
      <c r="BM225" s="182" t="s">
        <v>50</v>
      </c>
      <c r="BN225" s="181" t="s">
        <v>40</v>
      </c>
      <c r="BO225" s="181" t="s">
        <v>126</v>
      </c>
      <c r="BP225" s="181" t="s">
        <v>129</v>
      </c>
      <c r="BQ225" s="181" t="s">
        <v>132</v>
      </c>
      <c r="BR225" s="183">
        <f t="shared" si="165"/>
        <v>0</v>
      </c>
      <c r="BS225" s="183">
        <f t="shared" si="166"/>
        <v>-3</v>
      </c>
      <c r="BT225" s="183">
        <f t="shared" si="167"/>
        <v>-2</v>
      </c>
      <c r="BU225" s="183">
        <f t="shared" si="168"/>
        <v>-2</v>
      </c>
      <c r="BV225" s="183">
        <f t="shared" si="169"/>
        <v>2</v>
      </c>
      <c r="BW225" s="183">
        <f t="shared" si="170"/>
        <v>7</v>
      </c>
      <c r="BX225" s="183">
        <f t="shared" si="171"/>
        <v>6</v>
      </c>
      <c r="BY225" s="183">
        <f t="shared" si="172"/>
        <v>7</v>
      </c>
      <c r="BZ225" s="183">
        <f t="shared" si="173"/>
        <v>15</v>
      </c>
      <c r="CA225" s="183">
        <f t="shared" si="174"/>
        <v>30</v>
      </c>
      <c r="CB225" s="183">
        <f t="shared" si="175"/>
        <v>42</v>
      </c>
      <c r="CC225" s="183">
        <f t="shared" si="176"/>
        <v>43</v>
      </c>
      <c r="CD225" s="183">
        <f t="shared" si="177"/>
        <v>59</v>
      </c>
      <c r="CE225" s="183">
        <f t="shared" si="178"/>
        <v>78</v>
      </c>
      <c r="CF225" s="183">
        <f t="shared" si="179"/>
        <v>101</v>
      </c>
      <c r="CG225" s="183">
        <f t="shared" si="180"/>
        <v>126</v>
      </c>
    </row>
    <row r="226" spans="1:85">
      <c r="A226" s="236"/>
      <c r="B226" s="226"/>
      <c r="C226" s="225"/>
      <c r="D226" s="11" t="s">
        <v>88</v>
      </c>
      <c r="E226" s="34"/>
      <c r="F226" s="34"/>
      <c r="G226" s="34"/>
      <c r="H226" s="34"/>
      <c r="I226" s="34"/>
      <c r="J226" s="34"/>
      <c r="K226" s="34"/>
      <c r="L226" s="34"/>
      <c r="M226" s="98">
        <f>+L226+AN!M226</f>
        <v>0</v>
      </c>
      <c r="N226" s="98">
        <f>+M226+AN!N226</f>
        <v>0</v>
      </c>
      <c r="O226" s="98">
        <f>+N226+AN!O226</f>
        <v>5</v>
      </c>
      <c r="P226" s="98">
        <f>+O226+AN!P226</f>
        <v>5</v>
      </c>
      <c r="Q226" s="98">
        <f>+P226+AN!Q226</f>
        <v>21</v>
      </c>
      <c r="R226" s="98">
        <f>+Q226+AN!R226</f>
        <v>41</v>
      </c>
      <c r="S226" s="98">
        <f>+R226+AN!S226</f>
        <v>36</v>
      </c>
      <c r="T226" s="98">
        <f>+S226+AN!T226</f>
        <v>47</v>
      </c>
      <c r="U226" s="98">
        <f>+T226+AN!U226</f>
        <v>64</v>
      </c>
      <c r="V226" s="98">
        <f>+U226+AN!V226</f>
        <v>116</v>
      </c>
      <c r="W226" s="98">
        <f>+V226+AN!W226</f>
        <v>157</v>
      </c>
      <c r="X226" s="98">
        <f>+W226+AN!X226</f>
        <v>159</v>
      </c>
      <c r="Y226" s="98">
        <f>+X226+AN!Y226</f>
        <v>200</v>
      </c>
      <c r="Z226" s="98">
        <f>+Y226+AN!Z226</f>
        <v>268</v>
      </c>
      <c r="AA226" s="98">
        <f>+Z226+AN!AA226</f>
        <v>339</v>
      </c>
      <c r="AB226" s="98">
        <f>+AA226+AN!AB226</f>
        <v>432</v>
      </c>
      <c r="AC226" s="98">
        <f>+AB226+AN!AC226</f>
        <v>483</v>
      </c>
      <c r="AD226" s="102">
        <f t="shared" si="209"/>
        <v>5</v>
      </c>
      <c r="AE226" s="103">
        <f t="shared" si="210"/>
        <v>432</v>
      </c>
      <c r="AG226" s="124">
        <f>+SUMIF($M$1:$AB$1,"REAL",M226:AB226)</f>
        <v>1890</v>
      </c>
      <c r="AJ226" s="34"/>
      <c r="AK226" s="34"/>
      <c r="AL226" s="34"/>
      <c r="AM226" s="34"/>
      <c r="AN226" s="34"/>
      <c r="AO226" s="34"/>
      <c r="AP226" s="34"/>
      <c r="AQ226" s="34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45"/>
      <c r="BI226" s="46"/>
      <c r="BL226" s="181" t="s">
        <v>82</v>
      </c>
      <c r="BM226" s="182" t="s">
        <v>50</v>
      </c>
      <c r="BN226" s="181" t="s">
        <v>88</v>
      </c>
      <c r="BO226" s="181" t="s">
        <v>126</v>
      </c>
      <c r="BP226" s="181" t="s">
        <v>129</v>
      </c>
      <c r="BQ226" s="181" t="s">
        <v>132</v>
      </c>
      <c r="BR226" s="183">
        <f t="shared" si="165"/>
        <v>0</v>
      </c>
      <c r="BS226" s="183">
        <f t="shared" si="166"/>
        <v>0</v>
      </c>
      <c r="BT226" s="183">
        <f t="shared" si="167"/>
        <v>5</v>
      </c>
      <c r="BU226" s="183">
        <f t="shared" si="168"/>
        <v>5</v>
      </c>
      <c r="BV226" s="183">
        <f t="shared" si="169"/>
        <v>21</v>
      </c>
      <c r="BW226" s="183">
        <f t="shared" si="170"/>
        <v>41</v>
      </c>
      <c r="BX226" s="183">
        <f t="shared" si="171"/>
        <v>36</v>
      </c>
      <c r="BY226" s="183">
        <f t="shared" si="172"/>
        <v>47</v>
      </c>
      <c r="BZ226" s="183">
        <f t="shared" si="173"/>
        <v>64</v>
      </c>
      <c r="CA226" s="183">
        <f t="shared" si="174"/>
        <v>116</v>
      </c>
      <c r="CB226" s="183">
        <f t="shared" si="175"/>
        <v>157</v>
      </c>
      <c r="CC226" s="183">
        <f t="shared" si="176"/>
        <v>159</v>
      </c>
      <c r="CD226" s="183">
        <f t="shared" si="177"/>
        <v>200</v>
      </c>
      <c r="CE226" s="183">
        <f t="shared" si="178"/>
        <v>268</v>
      </c>
      <c r="CF226" s="183">
        <f t="shared" si="179"/>
        <v>339</v>
      </c>
      <c r="CG226" s="183">
        <f t="shared" si="180"/>
        <v>432</v>
      </c>
    </row>
    <row r="227" spans="1:85">
      <c r="A227" s="236"/>
      <c r="B227" s="226"/>
      <c r="C227" s="225"/>
      <c r="D227" s="12" t="s">
        <v>1</v>
      </c>
      <c r="E227" s="35"/>
      <c r="F227" s="35"/>
      <c r="G227" s="35"/>
      <c r="H227" s="35"/>
      <c r="I227" s="35"/>
      <c r="J227" s="35"/>
      <c r="K227" s="35"/>
      <c r="L227" s="35"/>
      <c r="M227" s="99">
        <f>+L227+AN!M227</f>
        <v>0</v>
      </c>
      <c r="N227" s="99">
        <f>+M227+AN!N227</f>
        <v>0</v>
      </c>
      <c r="O227" s="99">
        <f>+N227+AN!O227</f>
        <v>5</v>
      </c>
      <c r="P227" s="99">
        <f>+O227+AN!P227</f>
        <v>5</v>
      </c>
      <c r="Q227" s="99">
        <f>+P227+AN!Q227</f>
        <v>21</v>
      </c>
      <c r="R227" s="99">
        <f>+Q227+AN!R227</f>
        <v>41</v>
      </c>
      <c r="S227" s="99">
        <f>+R227+AN!S227</f>
        <v>36</v>
      </c>
      <c r="T227" s="99">
        <f>+S227+AN!T227</f>
        <v>47</v>
      </c>
      <c r="U227" s="99">
        <f>+T227+AN!U227</f>
        <v>64</v>
      </c>
      <c r="V227" s="99">
        <f>+U227+AN!V227</f>
        <v>116</v>
      </c>
      <c r="W227" s="99">
        <f>+V227+AN!W227</f>
        <v>158</v>
      </c>
      <c r="X227" s="99">
        <f>+W227+AN!X227</f>
        <v>159</v>
      </c>
      <c r="Y227" s="99">
        <f>+X227+AN!Y227</f>
        <v>201</v>
      </c>
      <c r="Z227" s="99">
        <f>+Y227+AN!Z227</f>
        <v>271</v>
      </c>
      <c r="AA227" s="99">
        <f>+Z227+AN!AA227</f>
        <v>340</v>
      </c>
      <c r="AB227" s="99">
        <f>+AA227+AN!AB227</f>
        <v>432</v>
      </c>
      <c r="AC227" s="99">
        <f>+AB227+AN!AC227</f>
        <v>483</v>
      </c>
      <c r="AD227" s="104">
        <f t="shared" si="209"/>
        <v>5</v>
      </c>
      <c r="AE227" s="105">
        <f t="shared" si="210"/>
        <v>432</v>
      </c>
      <c r="AJ227" s="35"/>
      <c r="AK227" s="35"/>
      <c r="AL227" s="35"/>
      <c r="AM227" s="35"/>
      <c r="AN227" s="35"/>
      <c r="AO227" s="35"/>
      <c r="AP227" s="35"/>
      <c r="AQ227" s="35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47"/>
      <c r="BI227" s="48"/>
      <c r="BL227" s="181" t="s">
        <v>82</v>
      </c>
      <c r="BM227" s="182" t="s">
        <v>50</v>
      </c>
      <c r="BN227" s="181" t="s">
        <v>88</v>
      </c>
      <c r="BO227" s="12" t="s">
        <v>1</v>
      </c>
      <c r="BP227" s="181" t="s">
        <v>129</v>
      </c>
      <c r="BQ227" s="181" t="s">
        <v>132</v>
      </c>
      <c r="BR227" s="183">
        <f t="shared" si="165"/>
        <v>0</v>
      </c>
      <c r="BS227" s="183">
        <f t="shared" si="166"/>
        <v>0</v>
      </c>
      <c r="BT227" s="183">
        <f t="shared" si="167"/>
        <v>5</v>
      </c>
      <c r="BU227" s="183">
        <f t="shared" si="168"/>
        <v>5</v>
      </c>
      <c r="BV227" s="183">
        <f t="shared" si="169"/>
        <v>21</v>
      </c>
      <c r="BW227" s="183">
        <f t="shared" si="170"/>
        <v>41</v>
      </c>
      <c r="BX227" s="183">
        <f t="shared" si="171"/>
        <v>36</v>
      </c>
      <c r="BY227" s="183">
        <f t="shared" si="172"/>
        <v>47</v>
      </c>
      <c r="BZ227" s="183">
        <f t="shared" si="173"/>
        <v>64</v>
      </c>
      <c r="CA227" s="183">
        <f t="shared" si="174"/>
        <v>116</v>
      </c>
      <c r="CB227" s="183">
        <f t="shared" si="175"/>
        <v>158</v>
      </c>
      <c r="CC227" s="183">
        <f t="shared" si="176"/>
        <v>159</v>
      </c>
      <c r="CD227" s="183">
        <f t="shared" si="177"/>
        <v>201</v>
      </c>
      <c r="CE227" s="183">
        <f t="shared" si="178"/>
        <v>271</v>
      </c>
      <c r="CF227" s="183">
        <f t="shared" si="179"/>
        <v>340</v>
      </c>
      <c r="CG227" s="183">
        <f t="shared" si="180"/>
        <v>432</v>
      </c>
    </row>
    <row r="228" spans="1:85">
      <c r="A228" s="236"/>
      <c r="B228" s="226"/>
      <c r="C228" s="225"/>
      <c r="D228" s="12" t="s">
        <v>2</v>
      </c>
      <c r="E228" s="35"/>
      <c r="F228" s="35"/>
      <c r="G228" s="35"/>
      <c r="H228" s="35"/>
      <c r="I228" s="35"/>
      <c r="J228" s="35"/>
      <c r="K228" s="35"/>
      <c r="L228" s="35"/>
      <c r="M228" s="99">
        <f>+L228+AN!M228</f>
        <v>0</v>
      </c>
      <c r="N228" s="99">
        <f>+M228+AN!N228</f>
        <v>0</v>
      </c>
      <c r="O228" s="99">
        <f>+N228+AN!O228</f>
        <v>0</v>
      </c>
      <c r="P228" s="99">
        <f>+O228+AN!P228</f>
        <v>0</v>
      </c>
      <c r="Q228" s="99">
        <f>+P228+AN!Q228</f>
        <v>0</v>
      </c>
      <c r="R228" s="99">
        <f>+Q228+AN!R228</f>
        <v>0</v>
      </c>
      <c r="S228" s="99">
        <f>+R228+AN!S228</f>
        <v>0</v>
      </c>
      <c r="T228" s="99">
        <f>+S228+AN!T228</f>
        <v>0</v>
      </c>
      <c r="U228" s="99">
        <f>+T228+AN!U228</f>
        <v>0</v>
      </c>
      <c r="V228" s="99">
        <f>+U228+AN!V228</f>
        <v>0</v>
      </c>
      <c r="W228" s="99">
        <f>+V228+AN!W228</f>
        <v>0</v>
      </c>
      <c r="X228" s="99">
        <f>+W228+AN!X228</f>
        <v>0</v>
      </c>
      <c r="Y228" s="99">
        <f>+X228+AN!Y228</f>
        <v>0</v>
      </c>
      <c r="Z228" s="99">
        <f>+Y228+AN!Z228</f>
        <v>0</v>
      </c>
      <c r="AA228" s="99">
        <f>+Z228+AN!AA228</f>
        <v>0</v>
      </c>
      <c r="AB228" s="99">
        <f>+AA228+AN!AB228</f>
        <v>0</v>
      </c>
      <c r="AC228" s="99">
        <f>+AB228+AN!AC228</f>
        <v>0</v>
      </c>
      <c r="AD228" s="104">
        <f t="shared" si="209"/>
        <v>0</v>
      </c>
      <c r="AE228" s="105">
        <f t="shared" si="210"/>
        <v>0</v>
      </c>
      <c r="AJ228" s="35"/>
      <c r="AK228" s="35"/>
      <c r="AL228" s="35"/>
      <c r="AM228" s="35"/>
      <c r="AN228" s="35"/>
      <c r="AO228" s="35"/>
      <c r="AP228" s="35"/>
      <c r="AQ228" s="35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47"/>
      <c r="BI228" s="48"/>
      <c r="BL228" s="181" t="s">
        <v>82</v>
      </c>
      <c r="BM228" s="182" t="s">
        <v>50</v>
      </c>
      <c r="BN228" s="181" t="s">
        <v>88</v>
      </c>
      <c r="BO228" s="12" t="s">
        <v>2</v>
      </c>
      <c r="BP228" s="181" t="s">
        <v>129</v>
      </c>
      <c r="BQ228" s="181" t="s">
        <v>132</v>
      </c>
      <c r="BR228" s="183">
        <f t="shared" si="165"/>
        <v>0</v>
      </c>
      <c r="BS228" s="183">
        <f t="shared" si="166"/>
        <v>0</v>
      </c>
      <c r="BT228" s="183">
        <f t="shared" si="167"/>
        <v>0</v>
      </c>
      <c r="BU228" s="183">
        <f t="shared" si="168"/>
        <v>0</v>
      </c>
      <c r="BV228" s="183">
        <f t="shared" si="169"/>
        <v>0</v>
      </c>
      <c r="BW228" s="183">
        <f t="shared" si="170"/>
        <v>0</v>
      </c>
      <c r="BX228" s="183">
        <f t="shared" si="171"/>
        <v>0</v>
      </c>
      <c r="BY228" s="183">
        <f t="shared" si="172"/>
        <v>0</v>
      </c>
      <c r="BZ228" s="183">
        <f t="shared" si="173"/>
        <v>0</v>
      </c>
      <c r="CA228" s="183">
        <f t="shared" si="174"/>
        <v>0</v>
      </c>
      <c r="CB228" s="183">
        <f t="shared" si="175"/>
        <v>0</v>
      </c>
      <c r="CC228" s="183">
        <f t="shared" si="176"/>
        <v>0</v>
      </c>
      <c r="CD228" s="183">
        <f t="shared" si="177"/>
        <v>0</v>
      </c>
      <c r="CE228" s="183">
        <f t="shared" si="178"/>
        <v>0</v>
      </c>
      <c r="CF228" s="183">
        <f t="shared" si="179"/>
        <v>0</v>
      </c>
      <c r="CG228" s="183">
        <f t="shared" si="180"/>
        <v>0</v>
      </c>
    </row>
    <row r="229" spans="1:85">
      <c r="A229" s="236"/>
      <c r="B229" s="226"/>
      <c r="C229" s="225"/>
      <c r="D229" s="14" t="s">
        <v>83</v>
      </c>
      <c r="E229" s="37"/>
      <c r="F229" s="37"/>
      <c r="G229" s="37"/>
      <c r="H229" s="37"/>
      <c r="I229" s="37"/>
      <c r="J229" s="37"/>
      <c r="K229" s="37"/>
      <c r="L229" s="37"/>
      <c r="M229" s="106">
        <f>+L229+AN!M229</f>
        <v>0</v>
      </c>
      <c r="N229" s="106">
        <f>+M229+AN!N229</f>
        <v>0</v>
      </c>
      <c r="O229" s="106">
        <f>+N229+AN!O229</f>
        <v>0</v>
      </c>
      <c r="P229" s="106">
        <f>+O229+AN!P229</f>
        <v>0</v>
      </c>
      <c r="Q229" s="106">
        <f>+P229+AN!Q229</f>
        <v>0</v>
      </c>
      <c r="R229" s="106">
        <f>+Q229+AN!R229</f>
        <v>0</v>
      </c>
      <c r="S229" s="106">
        <f>+R229+AN!S229</f>
        <v>0</v>
      </c>
      <c r="T229" s="106">
        <f>+S229+AN!T229</f>
        <v>0</v>
      </c>
      <c r="U229" s="106">
        <f>+T229+AN!U229</f>
        <v>0</v>
      </c>
      <c r="V229" s="106">
        <f>+U229+AN!V229</f>
        <v>0</v>
      </c>
      <c r="W229" s="106">
        <f>+V229+AN!W229</f>
        <v>0</v>
      </c>
      <c r="X229" s="106">
        <f>+W229+AN!X229</f>
        <v>0</v>
      </c>
      <c r="Y229" s="106">
        <f>+X229+AN!Y229</f>
        <v>0</v>
      </c>
      <c r="Z229" s="106">
        <f>+Y229+AN!Z229</f>
        <v>0</v>
      </c>
      <c r="AA229" s="106">
        <f>+Z229+AN!AA229</f>
        <v>0</v>
      </c>
      <c r="AB229" s="106">
        <f>+AA229+AN!AB229</f>
        <v>0</v>
      </c>
      <c r="AC229" s="106">
        <f>+AB229+AN!AC229</f>
        <v>0</v>
      </c>
      <c r="AD229" s="107">
        <f t="shared" si="209"/>
        <v>0</v>
      </c>
      <c r="AE229" s="108">
        <f t="shared" si="210"/>
        <v>0</v>
      </c>
      <c r="AJ229" s="37"/>
      <c r="AK229" s="37"/>
      <c r="AL229" s="37"/>
      <c r="AM229" s="37"/>
      <c r="AN229" s="37"/>
      <c r="AO229" s="37"/>
      <c r="AP229" s="37"/>
      <c r="AQ229" s="37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51"/>
      <c r="BI229" s="52"/>
      <c r="BL229" s="181" t="s">
        <v>82</v>
      </c>
      <c r="BM229" s="182" t="s">
        <v>50</v>
      </c>
      <c r="BN229" s="181" t="s">
        <v>88</v>
      </c>
      <c r="BO229" s="14" t="s">
        <v>83</v>
      </c>
      <c r="BP229" s="181" t="s">
        <v>129</v>
      </c>
      <c r="BQ229" s="181" t="s">
        <v>132</v>
      </c>
      <c r="BR229" s="183">
        <f t="shared" si="165"/>
        <v>0</v>
      </c>
      <c r="BS229" s="183">
        <f t="shared" si="166"/>
        <v>0</v>
      </c>
      <c r="BT229" s="183">
        <f t="shared" si="167"/>
        <v>0</v>
      </c>
      <c r="BU229" s="183">
        <f t="shared" si="168"/>
        <v>0</v>
      </c>
      <c r="BV229" s="183">
        <f t="shared" si="169"/>
        <v>0</v>
      </c>
      <c r="BW229" s="183">
        <f t="shared" si="170"/>
        <v>0</v>
      </c>
      <c r="BX229" s="183">
        <f t="shared" si="171"/>
        <v>0</v>
      </c>
      <c r="BY229" s="183">
        <f t="shared" si="172"/>
        <v>0</v>
      </c>
      <c r="BZ229" s="183">
        <f t="shared" si="173"/>
        <v>0</v>
      </c>
      <c r="CA229" s="183">
        <f t="shared" si="174"/>
        <v>0</v>
      </c>
      <c r="CB229" s="183">
        <f t="shared" si="175"/>
        <v>0</v>
      </c>
      <c r="CC229" s="183">
        <f t="shared" si="176"/>
        <v>0</v>
      </c>
      <c r="CD229" s="183">
        <f t="shared" si="177"/>
        <v>0</v>
      </c>
      <c r="CE229" s="183">
        <f t="shared" si="178"/>
        <v>0</v>
      </c>
      <c r="CF229" s="183">
        <f t="shared" si="179"/>
        <v>0</v>
      </c>
      <c r="CG229" s="183">
        <f t="shared" si="180"/>
        <v>0</v>
      </c>
    </row>
    <row r="230" spans="1:85">
      <c r="A230" s="236"/>
      <c r="B230" s="226"/>
      <c r="C230" s="225"/>
      <c r="D230" s="14" t="s">
        <v>103</v>
      </c>
      <c r="E230" s="37"/>
      <c r="F230" s="37"/>
      <c r="G230" s="37"/>
      <c r="H230" s="37"/>
      <c r="I230" s="37"/>
      <c r="J230" s="37"/>
      <c r="K230" s="37"/>
      <c r="L230" s="37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7"/>
      <c r="AE230" s="108"/>
      <c r="AJ230" s="37"/>
      <c r="AK230" s="37"/>
      <c r="AL230" s="37"/>
      <c r="AM230" s="37"/>
      <c r="AN230" s="37"/>
      <c r="AO230" s="37"/>
      <c r="AP230" s="37"/>
      <c r="AQ230" s="37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51"/>
      <c r="BI230" s="52"/>
      <c r="BL230" s="181" t="s">
        <v>82</v>
      </c>
      <c r="BM230" s="182" t="s">
        <v>50</v>
      </c>
      <c r="BN230" s="181" t="s">
        <v>88</v>
      </c>
      <c r="BO230" s="14" t="s">
        <v>103</v>
      </c>
      <c r="BP230" s="181" t="s">
        <v>129</v>
      </c>
      <c r="BQ230" s="181" t="s">
        <v>132</v>
      </c>
      <c r="BR230" s="183">
        <f t="shared" si="165"/>
        <v>0</v>
      </c>
      <c r="BS230" s="183">
        <f t="shared" si="166"/>
        <v>0</v>
      </c>
      <c r="BT230" s="183">
        <f t="shared" si="167"/>
        <v>0</v>
      </c>
      <c r="BU230" s="183">
        <f t="shared" si="168"/>
        <v>0</v>
      </c>
      <c r="BV230" s="183">
        <f t="shared" si="169"/>
        <v>0</v>
      </c>
      <c r="BW230" s="183">
        <f t="shared" si="170"/>
        <v>0</v>
      </c>
      <c r="BX230" s="183">
        <f t="shared" si="171"/>
        <v>0</v>
      </c>
      <c r="BY230" s="183">
        <f t="shared" si="172"/>
        <v>0</v>
      </c>
      <c r="BZ230" s="183">
        <f t="shared" si="173"/>
        <v>0</v>
      </c>
      <c r="CA230" s="183">
        <f t="shared" si="174"/>
        <v>0</v>
      </c>
      <c r="CB230" s="183">
        <f t="shared" si="175"/>
        <v>0</v>
      </c>
      <c r="CC230" s="183">
        <f t="shared" si="176"/>
        <v>0</v>
      </c>
      <c r="CD230" s="183">
        <f t="shared" si="177"/>
        <v>0</v>
      </c>
      <c r="CE230" s="183">
        <f t="shared" si="178"/>
        <v>0</v>
      </c>
      <c r="CF230" s="183">
        <f t="shared" si="179"/>
        <v>0</v>
      </c>
      <c r="CG230" s="183">
        <f t="shared" si="180"/>
        <v>0</v>
      </c>
    </row>
    <row r="231" spans="1:85">
      <c r="A231" s="236"/>
      <c r="B231" s="226"/>
      <c r="C231" s="225"/>
      <c r="D231" s="14" t="s">
        <v>104</v>
      </c>
      <c r="E231" s="37"/>
      <c r="F231" s="37"/>
      <c r="G231" s="37"/>
      <c r="H231" s="37"/>
      <c r="I231" s="37"/>
      <c r="J231" s="37"/>
      <c r="K231" s="37"/>
      <c r="L231" s="37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7"/>
      <c r="AE231" s="108"/>
      <c r="AJ231" s="37"/>
      <c r="AK231" s="37"/>
      <c r="AL231" s="37"/>
      <c r="AM231" s="37"/>
      <c r="AN231" s="37"/>
      <c r="AO231" s="37"/>
      <c r="AP231" s="37"/>
      <c r="AQ231" s="37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51"/>
      <c r="BI231" s="52"/>
      <c r="BL231" s="181" t="s">
        <v>82</v>
      </c>
      <c r="BM231" s="182" t="s">
        <v>50</v>
      </c>
      <c r="BN231" s="181" t="s">
        <v>88</v>
      </c>
      <c r="BO231" s="14" t="s">
        <v>104</v>
      </c>
      <c r="BP231" s="181" t="s">
        <v>129</v>
      </c>
      <c r="BQ231" s="181" t="s">
        <v>132</v>
      </c>
      <c r="BR231" s="183">
        <f t="shared" si="165"/>
        <v>0</v>
      </c>
      <c r="BS231" s="183">
        <f t="shared" si="166"/>
        <v>0</v>
      </c>
      <c r="BT231" s="183">
        <f t="shared" si="167"/>
        <v>0</v>
      </c>
      <c r="BU231" s="183">
        <f t="shared" si="168"/>
        <v>0</v>
      </c>
      <c r="BV231" s="183">
        <f t="shared" si="169"/>
        <v>0</v>
      </c>
      <c r="BW231" s="183">
        <f t="shared" si="170"/>
        <v>0</v>
      </c>
      <c r="BX231" s="183">
        <f t="shared" si="171"/>
        <v>0</v>
      </c>
      <c r="BY231" s="183">
        <f t="shared" si="172"/>
        <v>0</v>
      </c>
      <c r="BZ231" s="183">
        <f t="shared" si="173"/>
        <v>0</v>
      </c>
      <c r="CA231" s="183">
        <f t="shared" si="174"/>
        <v>0</v>
      </c>
      <c r="CB231" s="183">
        <f t="shared" si="175"/>
        <v>0</v>
      </c>
      <c r="CC231" s="183">
        <f t="shared" si="176"/>
        <v>0</v>
      </c>
      <c r="CD231" s="183">
        <f t="shared" si="177"/>
        <v>0</v>
      </c>
      <c r="CE231" s="183">
        <f t="shared" si="178"/>
        <v>0</v>
      </c>
      <c r="CF231" s="183">
        <f t="shared" si="179"/>
        <v>0</v>
      </c>
      <c r="CG231" s="183">
        <f t="shared" si="180"/>
        <v>0</v>
      </c>
    </row>
    <row r="232" spans="1:85">
      <c r="A232" s="236"/>
      <c r="B232" s="226"/>
      <c r="C232" s="225"/>
      <c r="D232" s="13" t="s">
        <v>90</v>
      </c>
      <c r="E232" s="36"/>
      <c r="F232" s="36"/>
      <c r="G232" s="36"/>
      <c r="H232" s="36"/>
      <c r="I232" s="36"/>
      <c r="J232" s="36"/>
      <c r="K232" s="36"/>
      <c r="L232" s="36"/>
      <c r="M232" s="36" t="str">
        <f t="shared" ref="M232:AE232" si="211">+IFERROR(M226/M225,"")</f>
        <v/>
      </c>
      <c r="N232" s="36">
        <f t="shared" si="211"/>
        <v>0</v>
      </c>
      <c r="O232" s="36">
        <f t="shared" si="211"/>
        <v>-2.5</v>
      </c>
      <c r="P232" s="36">
        <f t="shared" si="211"/>
        <v>-2.5</v>
      </c>
      <c r="Q232" s="36">
        <f t="shared" si="211"/>
        <v>10.5</v>
      </c>
      <c r="R232" s="36">
        <f t="shared" si="211"/>
        <v>5.8571428571428568</v>
      </c>
      <c r="S232" s="36">
        <f t="shared" si="211"/>
        <v>6</v>
      </c>
      <c r="T232" s="36">
        <f t="shared" si="211"/>
        <v>6.7142857142857144</v>
      </c>
      <c r="U232" s="36">
        <f t="shared" si="211"/>
        <v>4.2666666666666666</v>
      </c>
      <c r="V232" s="36">
        <f t="shared" si="211"/>
        <v>3.8666666666666667</v>
      </c>
      <c r="W232" s="36">
        <f t="shared" si="211"/>
        <v>3.7380952380952381</v>
      </c>
      <c r="X232" s="36">
        <f t="shared" si="211"/>
        <v>3.6976744186046511</v>
      </c>
      <c r="Y232" s="36">
        <f t="shared" si="211"/>
        <v>3.3898305084745761</v>
      </c>
      <c r="Z232" s="36">
        <f t="shared" si="211"/>
        <v>3.4358974358974357</v>
      </c>
      <c r="AA232" s="36">
        <f t="shared" si="211"/>
        <v>3.3564356435643563</v>
      </c>
      <c r="AB232" s="36">
        <f t="shared" si="211"/>
        <v>3.4285714285714284</v>
      </c>
      <c r="AC232" s="36">
        <f t="shared" ref="AC232" si="212">+IFERROR(AC226/AC225,"")</f>
        <v>3.2857142857142856</v>
      </c>
      <c r="AD232" s="53">
        <f t="shared" si="211"/>
        <v>-2.5</v>
      </c>
      <c r="AE232" s="54">
        <f t="shared" si="211"/>
        <v>3.4285714285714284</v>
      </c>
      <c r="AJ232" s="36"/>
      <c r="AK232" s="36"/>
      <c r="AL232" s="36"/>
      <c r="AM232" s="36"/>
      <c r="AN232" s="36"/>
      <c r="AO232" s="36"/>
      <c r="AP232" s="36"/>
      <c r="AQ232" s="36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53"/>
      <c r="BI232" s="54"/>
      <c r="BL232" s="181" t="s">
        <v>82</v>
      </c>
      <c r="BM232" s="182" t="s">
        <v>50</v>
      </c>
      <c r="BN232" s="181" t="s">
        <v>90</v>
      </c>
      <c r="BO232" s="182" t="s">
        <v>121</v>
      </c>
      <c r="BP232" s="181" t="s">
        <v>129</v>
      </c>
      <c r="BQ232" s="181" t="s">
        <v>132</v>
      </c>
      <c r="BR232" s="183" t="str">
        <f t="shared" si="165"/>
        <v/>
      </c>
      <c r="BS232" s="183">
        <f t="shared" si="166"/>
        <v>0</v>
      </c>
      <c r="BT232" s="183">
        <f t="shared" si="167"/>
        <v>-2.5</v>
      </c>
      <c r="BU232" s="183">
        <f t="shared" si="168"/>
        <v>-2.5</v>
      </c>
      <c r="BV232" s="183">
        <f t="shared" si="169"/>
        <v>10.5</v>
      </c>
      <c r="BW232" s="183">
        <f t="shared" si="170"/>
        <v>5.8571428571428568</v>
      </c>
      <c r="BX232" s="183">
        <f t="shared" si="171"/>
        <v>6</v>
      </c>
      <c r="BY232" s="183">
        <f t="shared" si="172"/>
        <v>6.7142857142857144</v>
      </c>
      <c r="BZ232" s="183">
        <f t="shared" si="173"/>
        <v>4.2666666666666666</v>
      </c>
      <c r="CA232" s="183">
        <f t="shared" si="174"/>
        <v>3.8666666666666667</v>
      </c>
      <c r="CB232" s="183">
        <f t="shared" si="175"/>
        <v>3.7380952380952381</v>
      </c>
      <c r="CC232" s="183">
        <f t="shared" si="176"/>
        <v>3.6976744186046511</v>
      </c>
      <c r="CD232" s="183">
        <f t="shared" si="177"/>
        <v>3.3898305084745761</v>
      </c>
      <c r="CE232" s="183">
        <f t="shared" si="178"/>
        <v>3.4358974358974357</v>
      </c>
      <c r="CF232" s="183">
        <f t="shared" si="179"/>
        <v>3.3564356435643563</v>
      </c>
      <c r="CG232" s="183">
        <f t="shared" si="180"/>
        <v>3.4285714285714284</v>
      </c>
    </row>
    <row r="233" spans="1:85" ht="15" customHeight="1">
      <c r="A233" s="236"/>
      <c r="B233" s="222" t="s">
        <v>37</v>
      </c>
      <c r="C233" s="225" t="s">
        <v>41</v>
      </c>
      <c r="D233" s="10" t="s">
        <v>40</v>
      </c>
      <c r="E233" s="19"/>
      <c r="F233" s="19"/>
      <c r="G233" s="19"/>
      <c r="H233" s="19"/>
      <c r="I233" s="19"/>
      <c r="J233" s="19"/>
      <c r="K233" s="19"/>
      <c r="L233" s="19"/>
      <c r="M233" s="97">
        <f>+L233+AN!M233</f>
        <v>0</v>
      </c>
      <c r="N233" s="97">
        <f>+M233+AN!N233</f>
        <v>0</v>
      </c>
      <c r="O233" s="97">
        <f>+N233+AN!O233</f>
        <v>0</v>
      </c>
      <c r="P233" s="97">
        <f>+O233+AN!P233</f>
        <v>0</v>
      </c>
      <c r="Q233" s="97">
        <f>+P233+AN!Q233</f>
        <v>0</v>
      </c>
      <c r="R233" s="97">
        <f>+Q233+AN!R233</f>
        <v>0</v>
      </c>
      <c r="S233" s="97">
        <f>+R233+AN!S233</f>
        <v>0</v>
      </c>
      <c r="T233" s="97">
        <f>+S233+AN!T233</f>
        <v>0</v>
      </c>
      <c r="U233" s="97">
        <f>+T233+AN!U233</f>
        <v>0</v>
      </c>
      <c r="V233" s="97">
        <f>+U233+AN!V233</f>
        <v>0</v>
      </c>
      <c r="W233" s="97">
        <f>+V233+AN!W233</f>
        <v>0</v>
      </c>
      <c r="X233" s="97">
        <f>+W233+AN!X233</f>
        <v>0</v>
      </c>
      <c r="Y233" s="97">
        <f>+X233+AN!Y233</f>
        <v>0</v>
      </c>
      <c r="Z233" s="97">
        <f>+Y233+AN!Z233</f>
        <v>0</v>
      </c>
      <c r="AA233" s="97">
        <f>+Z233+AN!AA233</f>
        <v>0</v>
      </c>
      <c r="AB233" s="97">
        <f>+AA233+AN!AB233</f>
        <v>0</v>
      </c>
      <c r="AC233" s="97">
        <f>+AB233+AN!AC233</f>
        <v>0</v>
      </c>
      <c r="AD233" s="100">
        <f t="shared" ref="AD233:AD236" si="213">+P233</f>
        <v>0</v>
      </c>
      <c r="AE233" s="101">
        <f t="shared" ref="AE233:AE236" si="214">+AB233</f>
        <v>0</v>
      </c>
      <c r="AG233" s="124">
        <f>+SUMIF($M$1:$AB$1,"REAL",M233:AB233)</f>
        <v>0</v>
      </c>
      <c r="AJ233" s="19"/>
      <c r="AK233" s="19"/>
      <c r="AL233" s="19"/>
      <c r="AM233" s="19"/>
      <c r="AN233" s="19"/>
      <c r="AO233" s="19"/>
      <c r="AP233" s="19"/>
      <c r="AQ233" s="19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44"/>
      <c r="BI233" s="59"/>
      <c r="BL233" s="181" t="s">
        <v>82</v>
      </c>
      <c r="BM233" s="182" t="s">
        <v>120</v>
      </c>
      <c r="BN233" s="181" t="s">
        <v>40</v>
      </c>
      <c r="BO233" s="181" t="s">
        <v>126</v>
      </c>
      <c r="BP233" s="181" t="s">
        <v>129</v>
      </c>
      <c r="BQ233" s="181" t="s">
        <v>132</v>
      </c>
      <c r="BR233" s="183">
        <f t="shared" si="165"/>
        <v>0</v>
      </c>
      <c r="BS233" s="183">
        <f t="shared" si="166"/>
        <v>0</v>
      </c>
      <c r="BT233" s="183">
        <f t="shared" si="167"/>
        <v>0</v>
      </c>
      <c r="BU233" s="183">
        <f t="shared" si="168"/>
        <v>0</v>
      </c>
      <c r="BV233" s="183">
        <f t="shared" si="169"/>
        <v>0</v>
      </c>
      <c r="BW233" s="183">
        <f t="shared" si="170"/>
        <v>0</v>
      </c>
      <c r="BX233" s="183">
        <f t="shared" si="171"/>
        <v>0</v>
      </c>
      <c r="BY233" s="183">
        <f t="shared" si="172"/>
        <v>0</v>
      </c>
      <c r="BZ233" s="183">
        <f t="shared" si="173"/>
        <v>0</v>
      </c>
      <c r="CA233" s="183">
        <f t="shared" si="174"/>
        <v>0</v>
      </c>
      <c r="CB233" s="183">
        <f t="shared" si="175"/>
        <v>0</v>
      </c>
      <c r="CC233" s="183">
        <f t="shared" si="176"/>
        <v>0</v>
      </c>
      <c r="CD233" s="183">
        <f t="shared" si="177"/>
        <v>0</v>
      </c>
      <c r="CE233" s="183">
        <f t="shared" si="178"/>
        <v>0</v>
      </c>
      <c r="CF233" s="183">
        <f t="shared" si="179"/>
        <v>0</v>
      </c>
      <c r="CG233" s="183">
        <f t="shared" si="180"/>
        <v>0</v>
      </c>
    </row>
    <row r="234" spans="1:85">
      <c r="A234" s="236"/>
      <c r="B234" s="223"/>
      <c r="C234" s="225"/>
      <c r="D234" s="11" t="s">
        <v>88</v>
      </c>
      <c r="E234" s="34"/>
      <c r="F234" s="34"/>
      <c r="G234" s="34"/>
      <c r="H234" s="34"/>
      <c r="I234" s="34"/>
      <c r="J234" s="34"/>
      <c r="K234" s="34"/>
      <c r="L234" s="34"/>
      <c r="M234" s="98">
        <f>+L234+AN!M234</f>
        <v>0</v>
      </c>
      <c r="N234" s="98">
        <f>+M234+AN!N234</f>
        <v>0</v>
      </c>
      <c r="O234" s="98">
        <f>+N234+AN!O234</f>
        <v>0</v>
      </c>
      <c r="P234" s="98">
        <f>+O234+AN!P234</f>
        <v>0</v>
      </c>
      <c r="Q234" s="98">
        <f>+P234+AN!Q234</f>
        <v>0</v>
      </c>
      <c r="R234" s="98">
        <f>+Q234+AN!R234</f>
        <v>0</v>
      </c>
      <c r="S234" s="98">
        <f>+R234+AN!S234</f>
        <v>0</v>
      </c>
      <c r="T234" s="98">
        <f>+S234+AN!T234</f>
        <v>0</v>
      </c>
      <c r="U234" s="98">
        <f>+T234+AN!U234</f>
        <v>0</v>
      </c>
      <c r="V234" s="98">
        <f>+U234+AN!V234</f>
        <v>0</v>
      </c>
      <c r="W234" s="98">
        <f>+V234+AN!W234</f>
        <v>0</v>
      </c>
      <c r="X234" s="98">
        <f>+W234+AN!X234</f>
        <v>0</v>
      </c>
      <c r="Y234" s="98">
        <f>+X234+AN!Y234</f>
        <v>0</v>
      </c>
      <c r="Z234" s="98">
        <f>+Y234+AN!Z234</f>
        <v>0</v>
      </c>
      <c r="AA234" s="98">
        <f>+Z234+AN!AA234</f>
        <v>0</v>
      </c>
      <c r="AB234" s="98">
        <f>+AA234+AN!AB234</f>
        <v>0</v>
      </c>
      <c r="AC234" s="98">
        <f>+AB234+AN!AC234</f>
        <v>0</v>
      </c>
      <c r="AD234" s="102">
        <f t="shared" si="213"/>
        <v>0</v>
      </c>
      <c r="AE234" s="103">
        <f t="shared" si="214"/>
        <v>0</v>
      </c>
      <c r="AG234" s="124">
        <f>+SUMIF($M$1:$AB$1,"REAL",M234:AB234)</f>
        <v>0</v>
      </c>
      <c r="AJ234" s="34"/>
      <c r="AK234" s="34"/>
      <c r="AL234" s="34"/>
      <c r="AM234" s="34"/>
      <c r="AN234" s="34"/>
      <c r="AO234" s="34"/>
      <c r="AP234" s="34"/>
      <c r="AQ234" s="34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45"/>
      <c r="BI234" s="46"/>
      <c r="BL234" s="181" t="s">
        <v>82</v>
      </c>
      <c r="BM234" s="182" t="s">
        <v>120</v>
      </c>
      <c r="BN234" s="181" t="s">
        <v>88</v>
      </c>
      <c r="BO234" s="181" t="s">
        <v>126</v>
      </c>
      <c r="BP234" s="181" t="s">
        <v>129</v>
      </c>
      <c r="BQ234" s="181" t="s">
        <v>132</v>
      </c>
      <c r="BR234" s="183">
        <f t="shared" si="165"/>
        <v>0</v>
      </c>
      <c r="BS234" s="183">
        <f t="shared" si="166"/>
        <v>0</v>
      </c>
      <c r="BT234" s="183">
        <f t="shared" si="167"/>
        <v>0</v>
      </c>
      <c r="BU234" s="183">
        <f t="shared" si="168"/>
        <v>0</v>
      </c>
      <c r="BV234" s="183">
        <f t="shared" si="169"/>
        <v>0</v>
      </c>
      <c r="BW234" s="183">
        <f t="shared" si="170"/>
        <v>0</v>
      </c>
      <c r="BX234" s="183">
        <f t="shared" si="171"/>
        <v>0</v>
      </c>
      <c r="BY234" s="183">
        <f t="shared" si="172"/>
        <v>0</v>
      </c>
      <c r="BZ234" s="183">
        <f t="shared" si="173"/>
        <v>0</v>
      </c>
      <c r="CA234" s="183">
        <f t="shared" si="174"/>
        <v>0</v>
      </c>
      <c r="CB234" s="183">
        <f t="shared" si="175"/>
        <v>0</v>
      </c>
      <c r="CC234" s="183">
        <f t="shared" si="176"/>
        <v>0</v>
      </c>
      <c r="CD234" s="183">
        <f t="shared" si="177"/>
        <v>0</v>
      </c>
      <c r="CE234" s="183">
        <f t="shared" si="178"/>
        <v>0</v>
      </c>
      <c r="CF234" s="183">
        <f t="shared" si="179"/>
        <v>0</v>
      </c>
      <c r="CG234" s="183">
        <f t="shared" si="180"/>
        <v>0</v>
      </c>
    </row>
    <row r="235" spans="1:85">
      <c r="A235" s="236"/>
      <c r="B235" s="223"/>
      <c r="C235" s="225"/>
      <c r="D235" s="12" t="s">
        <v>105</v>
      </c>
      <c r="E235" s="35"/>
      <c r="F235" s="35"/>
      <c r="G235" s="35"/>
      <c r="H235" s="35"/>
      <c r="I235" s="35"/>
      <c r="J235" s="35"/>
      <c r="K235" s="35"/>
      <c r="L235" s="35"/>
      <c r="M235" s="99">
        <f>+L235+AN!M235</f>
        <v>0</v>
      </c>
      <c r="N235" s="99">
        <f>+M235+AN!N235</f>
        <v>0</v>
      </c>
      <c r="O235" s="99">
        <f>+N235+AN!O235</f>
        <v>0</v>
      </c>
      <c r="P235" s="99">
        <f>+O235+AN!P235</f>
        <v>0</v>
      </c>
      <c r="Q235" s="99">
        <f>+P235+AN!Q235</f>
        <v>0</v>
      </c>
      <c r="R235" s="99">
        <f>+Q235+AN!R235</f>
        <v>0</v>
      </c>
      <c r="S235" s="99">
        <f>+R235+AN!S235</f>
        <v>0</v>
      </c>
      <c r="T235" s="99">
        <f>+S235+AN!T235</f>
        <v>0</v>
      </c>
      <c r="U235" s="99">
        <f>+T235+AN!U235</f>
        <v>0</v>
      </c>
      <c r="V235" s="99">
        <f>+U235+AN!V235</f>
        <v>0</v>
      </c>
      <c r="W235" s="99">
        <f>+V235+AN!W235</f>
        <v>0</v>
      </c>
      <c r="X235" s="99">
        <f>+W235+AN!X235</f>
        <v>0</v>
      </c>
      <c r="Y235" s="99">
        <f>+X235+AN!Y235</f>
        <v>0</v>
      </c>
      <c r="Z235" s="99">
        <f>+Y235+AN!Z235</f>
        <v>0</v>
      </c>
      <c r="AA235" s="99">
        <f>+Z235+AN!AA235</f>
        <v>0</v>
      </c>
      <c r="AB235" s="99">
        <f>+AA235+AN!AB235</f>
        <v>0</v>
      </c>
      <c r="AC235" s="99">
        <f>+AB235+AN!AC235</f>
        <v>0</v>
      </c>
      <c r="AD235" s="104">
        <f t="shared" si="213"/>
        <v>0</v>
      </c>
      <c r="AE235" s="105">
        <f t="shared" si="214"/>
        <v>0</v>
      </c>
      <c r="AJ235" s="35"/>
      <c r="AK235" s="35"/>
      <c r="AL235" s="35"/>
      <c r="AM235" s="35"/>
      <c r="AN235" s="35"/>
      <c r="AO235" s="35"/>
      <c r="AP235" s="35"/>
      <c r="AQ235" s="35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47"/>
      <c r="BI235" s="48"/>
      <c r="BL235" s="181" t="s">
        <v>82</v>
      </c>
      <c r="BM235" s="182" t="s">
        <v>120</v>
      </c>
      <c r="BN235" s="181" t="s">
        <v>88</v>
      </c>
      <c r="BO235" s="12" t="str">
        <f>+D235</f>
        <v>X Backup Starter</v>
      </c>
      <c r="BP235" s="181" t="s">
        <v>129</v>
      </c>
      <c r="BQ235" s="181" t="s">
        <v>132</v>
      </c>
      <c r="BR235" s="183">
        <f t="shared" si="165"/>
        <v>0</v>
      </c>
      <c r="BS235" s="183">
        <f t="shared" si="166"/>
        <v>0</v>
      </c>
      <c r="BT235" s="183">
        <f t="shared" si="167"/>
        <v>0</v>
      </c>
      <c r="BU235" s="183">
        <f t="shared" si="168"/>
        <v>0</v>
      </c>
      <c r="BV235" s="183">
        <f t="shared" si="169"/>
        <v>0</v>
      </c>
      <c r="BW235" s="183">
        <f t="shared" si="170"/>
        <v>0</v>
      </c>
      <c r="BX235" s="183">
        <f t="shared" si="171"/>
        <v>0</v>
      </c>
      <c r="BY235" s="183">
        <f t="shared" si="172"/>
        <v>0</v>
      </c>
      <c r="BZ235" s="183">
        <f t="shared" si="173"/>
        <v>0</v>
      </c>
      <c r="CA235" s="183">
        <f t="shared" si="174"/>
        <v>0</v>
      </c>
      <c r="CB235" s="183">
        <f t="shared" si="175"/>
        <v>0</v>
      </c>
      <c r="CC235" s="183">
        <f t="shared" si="176"/>
        <v>0</v>
      </c>
      <c r="CD235" s="183">
        <f t="shared" si="177"/>
        <v>0</v>
      </c>
      <c r="CE235" s="183">
        <f t="shared" si="178"/>
        <v>0</v>
      </c>
      <c r="CF235" s="183">
        <f t="shared" si="179"/>
        <v>0</v>
      </c>
      <c r="CG235" s="183">
        <f t="shared" si="180"/>
        <v>0</v>
      </c>
    </row>
    <row r="236" spans="1:85">
      <c r="A236" s="236"/>
      <c r="B236" s="223"/>
      <c r="C236" s="225"/>
      <c r="D236" s="12" t="s">
        <v>106</v>
      </c>
      <c r="E236" s="35"/>
      <c r="F236" s="35"/>
      <c r="G236" s="35"/>
      <c r="H236" s="35"/>
      <c r="I236" s="35"/>
      <c r="J236" s="35"/>
      <c r="K236" s="35"/>
      <c r="L236" s="35"/>
      <c r="M236" s="99">
        <f>+L236+AN!M236</f>
        <v>0</v>
      </c>
      <c r="N236" s="99">
        <f>+M236+AN!N236</f>
        <v>0</v>
      </c>
      <c r="O236" s="99">
        <f>+N236+AN!O236</f>
        <v>0</v>
      </c>
      <c r="P236" s="99">
        <f>+O236+AN!P236</f>
        <v>0</v>
      </c>
      <c r="Q236" s="99">
        <f>+P236+AN!Q236</f>
        <v>0</v>
      </c>
      <c r="R236" s="99">
        <f>+Q236+AN!R236</f>
        <v>0</v>
      </c>
      <c r="S236" s="99">
        <f>+R236+AN!S236</f>
        <v>0</v>
      </c>
      <c r="T236" s="99">
        <f>+S236+AN!T236</f>
        <v>0</v>
      </c>
      <c r="U236" s="99">
        <f>+T236+AN!U236</f>
        <v>0</v>
      </c>
      <c r="V236" s="99">
        <f>+U236+AN!V236</f>
        <v>0</v>
      </c>
      <c r="W236" s="99">
        <f>+V236+AN!W236</f>
        <v>0</v>
      </c>
      <c r="X236" s="99">
        <f>+W236+AN!X236</f>
        <v>0</v>
      </c>
      <c r="Y236" s="99">
        <f>+X236+AN!Y236</f>
        <v>0</v>
      </c>
      <c r="Z236" s="99">
        <f>+Y236+AN!Z236</f>
        <v>0</v>
      </c>
      <c r="AA236" s="99">
        <f>+Z236+AN!AA236</f>
        <v>0</v>
      </c>
      <c r="AB236" s="99">
        <f>+AA236+AN!AB236</f>
        <v>0</v>
      </c>
      <c r="AC236" s="99">
        <f>+AB236+AN!AC236</f>
        <v>0</v>
      </c>
      <c r="AD236" s="104">
        <f t="shared" si="213"/>
        <v>0</v>
      </c>
      <c r="AE236" s="105">
        <f t="shared" si="214"/>
        <v>0</v>
      </c>
      <c r="AJ236" s="35"/>
      <c r="AK236" s="35"/>
      <c r="AL236" s="35"/>
      <c r="AM236" s="35"/>
      <c r="AN236" s="35"/>
      <c r="AO236" s="35"/>
      <c r="AP236" s="35"/>
      <c r="AQ236" s="35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47"/>
      <c r="BI236" s="48"/>
      <c r="BL236" s="181" t="s">
        <v>82</v>
      </c>
      <c r="BM236" s="182" t="s">
        <v>120</v>
      </c>
      <c r="BN236" s="181" t="s">
        <v>88</v>
      </c>
      <c r="BO236" s="12" t="str">
        <f t="shared" ref="BO236:BO237" si="215">+D236</f>
        <v>X Backup Basico</v>
      </c>
      <c r="BP236" s="181" t="s">
        <v>129</v>
      </c>
      <c r="BQ236" s="181" t="s">
        <v>132</v>
      </c>
      <c r="BR236" s="183">
        <f t="shared" si="165"/>
        <v>0</v>
      </c>
      <c r="BS236" s="183">
        <f t="shared" si="166"/>
        <v>0</v>
      </c>
      <c r="BT236" s="183">
        <f t="shared" si="167"/>
        <v>0</v>
      </c>
      <c r="BU236" s="183">
        <f t="shared" si="168"/>
        <v>0</v>
      </c>
      <c r="BV236" s="183">
        <f t="shared" si="169"/>
        <v>0</v>
      </c>
      <c r="BW236" s="183">
        <f t="shared" si="170"/>
        <v>0</v>
      </c>
      <c r="BX236" s="183">
        <f t="shared" si="171"/>
        <v>0</v>
      </c>
      <c r="BY236" s="183">
        <f t="shared" si="172"/>
        <v>0</v>
      </c>
      <c r="BZ236" s="183">
        <f t="shared" si="173"/>
        <v>0</v>
      </c>
      <c r="CA236" s="183">
        <f t="shared" si="174"/>
        <v>0</v>
      </c>
      <c r="CB236" s="183">
        <f t="shared" si="175"/>
        <v>0</v>
      </c>
      <c r="CC236" s="183">
        <f t="shared" si="176"/>
        <v>0</v>
      </c>
      <c r="CD236" s="183">
        <f t="shared" si="177"/>
        <v>0</v>
      </c>
      <c r="CE236" s="183">
        <f t="shared" si="178"/>
        <v>0</v>
      </c>
      <c r="CF236" s="183">
        <f t="shared" si="179"/>
        <v>0</v>
      </c>
      <c r="CG236" s="183">
        <f t="shared" si="180"/>
        <v>0</v>
      </c>
    </row>
    <row r="237" spans="1:85">
      <c r="A237" s="236"/>
      <c r="B237" s="223"/>
      <c r="C237" s="225"/>
      <c r="D237" s="12" t="s">
        <v>107</v>
      </c>
      <c r="E237" s="35"/>
      <c r="F237" s="35"/>
      <c r="G237" s="35"/>
      <c r="H237" s="35"/>
      <c r="I237" s="35"/>
      <c r="J237" s="35"/>
      <c r="K237" s="35"/>
      <c r="L237" s="35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104"/>
      <c r="AE237" s="105"/>
      <c r="AJ237" s="35"/>
      <c r="AK237" s="35"/>
      <c r="AL237" s="35"/>
      <c r="AM237" s="35"/>
      <c r="AN237" s="35"/>
      <c r="AO237" s="35"/>
      <c r="AP237" s="35"/>
      <c r="AQ237" s="35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47"/>
      <c r="BI237" s="48"/>
      <c r="BL237" s="181" t="s">
        <v>82</v>
      </c>
      <c r="BM237" s="182" t="s">
        <v>120</v>
      </c>
      <c r="BN237" s="181" t="s">
        <v>88</v>
      </c>
      <c r="BO237" s="12" t="str">
        <f t="shared" si="215"/>
        <v>X Backup Premium</v>
      </c>
      <c r="BP237" s="181" t="s">
        <v>129</v>
      </c>
      <c r="BQ237" s="181" t="s">
        <v>132</v>
      </c>
      <c r="BR237" s="183">
        <f t="shared" si="165"/>
        <v>0</v>
      </c>
      <c r="BS237" s="183">
        <f t="shared" si="166"/>
        <v>0</v>
      </c>
      <c r="BT237" s="183">
        <f t="shared" si="167"/>
        <v>0</v>
      </c>
      <c r="BU237" s="183">
        <f t="shared" si="168"/>
        <v>0</v>
      </c>
      <c r="BV237" s="183">
        <f t="shared" si="169"/>
        <v>0</v>
      </c>
      <c r="BW237" s="183">
        <f t="shared" si="170"/>
        <v>0</v>
      </c>
      <c r="BX237" s="183">
        <f t="shared" si="171"/>
        <v>0</v>
      </c>
      <c r="BY237" s="183">
        <f t="shared" si="172"/>
        <v>0</v>
      </c>
      <c r="BZ237" s="183">
        <f t="shared" si="173"/>
        <v>0</v>
      </c>
      <c r="CA237" s="183">
        <f t="shared" si="174"/>
        <v>0</v>
      </c>
      <c r="CB237" s="183">
        <f t="shared" si="175"/>
        <v>0</v>
      </c>
      <c r="CC237" s="183">
        <f t="shared" si="176"/>
        <v>0</v>
      </c>
      <c r="CD237" s="183">
        <f t="shared" si="177"/>
        <v>0</v>
      </c>
      <c r="CE237" s="183">
        <f t="shared" si="178"/>
        <v>0</v>
      </c>
      <c r="CF237" s="183">
        <f t="shared" si="179"/>
        <v>0</v>
      </c>
      <c r="CG237" s="183">
        <f t="shared" si="180"/>
        <v>0</v>
      </c>
    </row>
    <row r="238" spans="1:85">
      <c r="A238" s="236"/>
      <c r="B238" s="223"/>
      <c r="C238" s="225"/>
      <c r="D238" s="13" t="s">
        <v>90</v>
      </c>
      <c r="E238" s="36"/>
      <c r="F238" s="36"/>
      <c r="G238" s="36"/>
      <c r="H238" s="36"/>
      <c r="I238" s="36"/>
      <c r="J238" s="36"/>
      <c r="K238" s="36"/>
      <c r="L238" s="36"/>
      <c r="M238" s="109" t="str">
        <f t="shared" ref="M238:AE238" si="216">+IFERROR(M234/M233,"")</f>
        <v/>
      </c>
      <c r="N238" s="109" t="str">
        <f t="shared" si="216"/>
        <v/>
      </c>
      <c r="O238" s="109" t="str">
        <f t="shared" si="216"/>
        <v/>
      </c>
      <c r="P238" s="109" t="str">
        <f t="shared" si="216"/>
        <v/>
      </c>
      <c r="Q238" s="109" t="str">
        <f t="shared" si="216"/>
        <v/>
      </c>
      <c r="R238" s="109" t="str">
        <f t="shared" si="216"/>
        <v/>
      </c>
      <c r="S238" s="109" t="str">
        <f t="shared" si="216"/>
        <v/>
      </c>
      <c r="T238" s="109" t="str">
        <f t="shared" si="216"/>
        <v/>
      </c>
      <c r="U238" s="109" t="str">
        <f t="shared" si="216"/>
        <v/>
      </c>
      <c r="V238" s="109" t="str">
        <f t="shared" si="216"/>
        <v/>
      </c>
      <c r="W238" s="109" t="str">
        <f t="shared" si="216"/>
        <v/>
      </c>
      <c r="X238" s="109" t="str">
        <f t="shared" si="216"/>
        <v/>
      </c>
      <c r="Y238" s="109" t="str">
        <f t="shared" si="216"/>
        <v/>
      </c>
      <c r="Z238" s="109" t="str">
        <f t="shared" si="216"/>
        <v/>
      </c>
      <c r="AA238" s="109" t="str">
        <f t="shared" si="216"/>
        <v/>
      </c>
      <c r="AB238" s="109" t="str">
        <f t="shared" si="216"/>
        <v/>
      </c>
      <c r="AC238" s="109" t="str">
        <f t="shared" ref="AC238" si="217">+IFERROR(AC234/AC233,"")</f>
        <v/>
      </c>
      <c r="AD238" s="110" t="str">
        <f t="shared" si="216"/>
        <v/>
      </c>
      <c r="AE238" s="111" t="str">
        <f t="shared" si="216"/>
        <v/>
      </c>
      <c r="AJ238" s="36"/>
      <c r="AK238" s="36"/>
      <c r="AL238" s="36"/>
      <c r="AM238" s="36"/>
      <c r="AN238" s="36"/>
      <c r="AO238" s="36"/>
      <c r="AP238" s="36"/>
      <c r="AQ238" s="36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49"/>
      <c r="BI238" s="50"/>
      <c r="BL238" s="181" t="s">
        <v>82</v>
      </c>
      <c r="BM238" s="182" t="s">
        <v>120</v>
      </c>
      <c r="BN238" s="181" t="s">
        <v>90</v>
      </c>
      <c r="BO238" s="182" t="s">
        <v>121</v>
      </c>
      <c r="BP238" s="181" t="s">
        <v>129</v>
      </c>
      <c r="BQ238" s="181" t="s">
        <v>132</v>
      </c>
      <c r="BR238" s="183" t="str">
        <f t="shared" si="165"/>
        <v/>
      </c>
      <c r="BS238" s="183" t="str">
        <f t="shared" si="166"/>
        <v/>
      </c>
      <c r="BT238" s="183" t="str">
        <f t="shared" si="167"/>
        <v/>
      </c>
      <c r="BU238" s="183" t="str">
        <f t="shared" si="168"/>
        <v/>
      </c>
      <c r="BV238" s="183" t="str">
        <f t="shared" si="169"/>
        <v/>
      </c>
      <c r="BW238" s="183" t="str">
        <f t="shared" si="170"/>
        <v/>
      </c>
      <c r="BX238" s="183" t="str">
        <f t="shared" si="171"/>
        <v/>
      </c>
      <c r="BY238" s="183" t="str">
        <f t="shared" si="172"/>
        <v/>
      </c>
      <c r="BZ238" s="183" t="str">
        <f t="shared" si="173"/>
        <v/>
      </c>
      <c r="CA238" s="183" t="str">
        <f t="shared" si="174"/>
        <v/>
      </c>
      <c r="CB238" s="183" t="str">
        <f t="shared" si="175"/>
        <v/>
      </c>
      <c r="CC238" s="183" t="str">
        <f t="shared" si="176"/>
        <v/>
      </c>
      <c r="CD238" s="183" t="str">
        <f t="shared" si="177"/>
        <v/>
      </c>
      <c r="CE238" s="183" t="str">
        <f t="shared" si="178"/>
        <v/>
      </c>
      <c r="CF238" s="183" t="str">
        <f t="shared" si="179"/>
        <v/>
      </c>
      <c r="CG238" s="183" t="str">
        <f t="shared" si="180"/>
        <v/>
      </c>
    </row>
    <row r="239" spans="1:85">
      <c r="A239" s="236"/>
      <c r="B239" s="223"/>
      <c r="C239" s="225" t="s">
        <v>108</v>
      </c>
      <c r="D239" s="10" t="s">
        <v>40</v>
      </c>
      <c r="E239" s="19"/>
      <c r="F239" s="19"/>
      <c r="G239" s="19"/>
      <c r="H239" s="19"/>
      <c r="I239" s="19"/>
      <c r="J239" s="19"/>
      <c r="K239" s="19"/>
      <c r="L239" s="19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100"/>
      <c r="AE239" s="101"/>
      <c r="AG239" s="124">
        <f>+SUMIF($M$1:$AB$1,"REAL",M239:AB239)</f>
        <v>0</v>
      </c>
      <c r="AJ239" s="36"/>
      <c r="AK239" s="36"/>
      <c r="AL239" s="36"/>
      <c r="AM239" s="36"/>
      <c r="AN239" s="36"/>
      <c r="AO239" s="36"/>
      <c r="AP239" s="36"/>
      <c r="AQ239" s="36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49"/>
      <c r="BI239" s="50"/>
      <c r="BL239" s="181" t="s">
        <v>82</v>
      </c>
      <c r="BM239" s="182" t="s">
        <v>108</v>
      </c>
      <c r="BN239" s="181" t="s">
        <v>40</v>
      </c>
      <c r="BO239" s="181" t="s">
        <v>126</v>
      </c>
      <c r="BP239" s="181" t="s">
        <v>129</v>
      </c>
      <c r="BQ239" s="181" t="s">
        <v>132</v>
      </c>
      <c r="BR239" s="183">
        <f t="shared" si="165"/>
        <v>0</v>
      </c>
      <c r="BS239" s="183">
        <f t="shared" si="166"/>
        <v>0</v>
      </c>
      <c r="BT239" s="183">
        <f t="shared" si="167"/>
        <v>0</v>
      </c>
      <c r="BU239" s="183">
        <f t="shared" si="168"/>
        <v>0</v>
      </c>
      <c r="BV239" s="183">
        <f t="shared" si="169"/>
        <v>0</v>
      </c>
      <c r="BW239" s="183">
        <f t="shared" si="170"/>
        <v>0</v>
      </c>
      <c r="BX239" s="183">
        <f t="shared" si="171"/>
        <v>0</v>
      </c>
      <c r="BY239" s="183">
        <f t="shared" si="172"/>
        <v>0</v>
      </c>
      <c r="BZ239" s="183">
        <f t="shared" si="173"/>
        <v>0</v>
      </c>
      <c r="CA239" s="183">
        <f t="shared" si="174"/>
        <v>0</v>
      </c>
      <c r="CB239" s="183">
        <f t="shared" si="175"/>
        <v>0</v>
      </c>
      <c r="CC239" s="183">
        <f t="shared" si="176"/>
        <v>0</v>
      </c>
      <c r="CD239" s="183">
        <f t="shared" si="177"/>
        <v>0</v>
      </c>
      <c r="CE239" s="183">
        <f t="shared" si="178"/>
        <v>0</v>
      </c>
      <c r="CF239" s="183">
        <f t="shared" si="179"/>
        <v>0</v>
      </c>
      <c r="CG239" s="183">
        <f t="shared" si="180"/>
        <v>0</v>
      </c>
    </row>
    <row r="240" spans="1:85">
      <c r="A240" s="236"/>
      <c r="B240" s="223"/>
      <c r="C240" s="225"/>
      <c r="D240" s="11" t="s">
        <v>88</v>
      </c>
      <c r="E240" s="34"/>
      <c r="F240" s="34"/>
      <c r="G240" s="34"/>
      <c r="H240" s="34"/>
      <c r="I240" s="34"/>
      <c r="J240" s="34"/>
      <c r="K240" s="34"/>
      <c r="L240" s="34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102"/>
      <c r="AE240" s="103"/>
      <c r="AG240" s="124">
        <f>+SUMIF($M$1:$AB$1,"REAL",M240:AB240)</f>
        <v>0</v>
      </c>
      <c r="AJ240" s="36"/>
      <c r="AK240" s="36"/>
      <c r="AL240" s="36"/>
      <c r="AM240" s="36"/>
      <c r="AN240" s="36"/>
      <c r="AO240" s="36"/>
      <c r="AP240" s="36"/>
      <c r="AQ240" s="36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49"/>
      <c r="BI240" s="50"/>
      <c r="BL240" s="181" t="s">
        <v>82</v>
      </c>
      <c r="BM240" s="182" t="s">
        <v>108</v>
      </c>
      <c r="BN240" s="181" t="s">
        <v>88</v>
      </c>
      <c r="BO240" s="181" t="s">
        <v>126</v>
      </c>
      <c r="BP240" s="181" t="s">
        <v>129</v>
      </c>
      <c r="BQ240" s="181" t="s">
        <v>132</v>
      </c>
      <c r="BR240" s="183">
        <f t="shared" si="165"/>
        <v>0</v>
      </c>
      <c r="BS240" s="183">
        <f t="shared" si="166"/>
        <v>0</v>
      </c>
      <c r="BT240" s="183">
        <f t="shared" si="167"/>
        <v>0</v>
      </c>
      <c r="BU240" s="183">
        <f t="shared" si="168"/>
        <v>0</v>
      </c>
      <c r="BV240" s="183">
        <f t="shared" si="169"/>
        <v>0</v>
      </c>
      <c r="BW240" s="183">
        <f t="shared" si="170"/>
        <v>0</v>
      </c>
      <c r="BX240" s="183">
        <f t="shared" si="171"/>
        <v>0</v>
      </c>
      <c r="BY240" s="183">
        <f t="shared" si="172"/>
        <v>0</v>
      </c>
      <c r="BZ240" s="183">
        <f t="shared" si="173"/>
        <v>0</v>
      </c>
      <c r="CA240" s="183">
        <f t="shared" si="174"/>
        <v>0</v>
      </c>
      <c r="CB240" s="183">
        <f t="shared" si="175"/>
        <v>0</v>
      </c>
      <c r="CC240" s="183">
        <f t="shared" si="176"/>
        <v>0</v>
      </c>
      <c r="CD240" s="183">
        <f t="shared" si="177"/>
        <v>0</v>
      </c>
      <c r="CE240" s="183">
        <f t="shared" si="178"/>
        <v>0</v>
      </c>
      <c r="CF240" s="183">
        <f t="shared" si="179"/>
        <v>0</v>
      </c>
      <c r="CG240" s="183">
        <f t="shared" si="180"/>
        <v>0</v>
      </c>
    </row>
    <row r="241" spans="1:85">
      <c r="A241" s="236"/>
      <c r="B241" s="223"/>
      <c r="C241" s="225"/>
      <c r="D241" s="12" t="s">
        <v>110</v>
      </c>
      <c r="E241" s="35"/>
      <c r="F241" s="35"/>
      <c r="G241" s="35"/>
      <c r="H241" s="35"/>
      <c r="I241" s="35"/>
      <c r="J241" s="35"/>
      <c r="K241" s="35"/>
      <c r="L241" s="35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104"/>
      <c r="AE241" s="105"/>
      <c r="AJ241" s="36"/>
      <c r="AK241" s="36"/>
      <c r="AL241" s="36"/>
      <c r="AM241" s="36"/>
      <c r="AN241" s="36"/>
      <c r="AO241" s="36"/>
      <c r="AP241" s="36"/>
      <c r="AQ241" s="36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49"/>
      <c r="BI241" s="50"/>
      <c r="BL241" s="181" t="s">
        <v>82</v>
      </c>
      <c r="BM241" s="182" t="s">
        <v>108</v>
      </c>
      <c r="BN241" s="181" t="s">
        <v>88</v>
      </c>
      <c r="BO241" s="12" t="str">
        <f>+D241</f>
        <v>X Files Starter</v>
      </c>
      <c r="BP241" s="181" t="s">
        <v>129</v>
      </c>
      <c r="BQ241" s="181" t="s">
        <v>132</v>
      </c>
      <c r="BR241" s="183">
        <f t="shared" si="165"/>
        <v>0</v>
      </c>
      <c r="BS241" s="183">
        <f t="shared" si="166"/>
        <v>0</v>
      </c>
      <c r="BT241" s="183">
        <f t="shared" si="167"/>
        <v>0</v>
      </c>
      <c r="BU241" s="183">
        <f t="shared" si="168"/>
        <v>0</v>
      </c>
      <c r="BV241" s="183">
        <f t="shared" si="169"/>
        <v>0</v>
      </c>
      <c r="BW241" s="183">
        <f t="shared" si="170"/>
        <v>0</v>
      </c>
      <c r="BX241" s="183">
        <f t="shared" si="171"/>
        <v>0</v>
      </c>
      <c r="BY241" s="183">
        <f t="shared" si="172"/>
        <v>0</v>
      </c>
      <c r="BZ241" s="183">
        <f t="shared" si="173"/>
        <v>0</v>
      </c>
      <c r="CA241" s="183">
        <f t="shared" si="174"/>
        <v>0</v>
      </c>
      <c r="CB241" s="183">
        <f t="shared" si="175"/>
        <v>0</v>
      </c>
      <c r="CC241" s="183">
        <f t="shared" si="176"/>
        <v>0</v>
      </c>
      <c r="CD241" s="183">
        <f t="shared" si="177"/>
        <v>0</v>
      </c>
      <c r="CE241" s="183">
        <f t="shared" si="178"/>
        <v>0</v>
      </c>
      <c r="CF241" s="183">
        <f t="shared" si="179"/>
        <v>0</v>
      </c>
      <c r="CG241" s="183">
        <f t="shared" si="180"/>
        <v>0</v>
      </c>
    </row>
    <row r="242" spans="1:85">
      <c r="A242" s="236"/>
      <c r="B242" s="223"/>
      <c r="C242" s="225"/>
      <c r="D242" s="12" t="s">
        <v>111</v>
      </c>
      <c r="E242" s="35"/>
      <c r="F242" s="35"/>
      <c r="G242" s="35"/>
      <c r="H242" s="35"/>
      <c r="I242" s="35"/>
      <c r="J242" s="35"/>
      <c r="K242" s="35"/>
      <c r="L242" s="35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104"/>
      <c r="AE242" s="105"/>
      <c r="AJ242" s="36"/>
      <c r="AK242" s="36"/>
      <c r="AL242" s="36"/>
      <c r="AM242" s="36"/>
      <c r="AN242" s="36"/>
      <c r="AO242" s="36"/>
      <c r="AP242" s="36"/>
      <c r="AQ242" s="36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49"/>
      <c r="BI242" s="50"/>
      <c r="BL242" s="181" t="s">
        <v>82</v>
      </c>
      <c r="BM242" s="182" t="s">
        <v>108</v>
      </c>
      <c r="BN242" s="181" t="s">
        <v>88</v>
      </c>
      <c r="BO242" s="12" t="str">
        <f t="shared" ref="BO242:BO243" si="218">+D242</f>
        <v>X Files Basico</v>
      </c>
      <c r="BP242" s="181" t="s">
        <v>129</v>
      </c>
      <c r="BQ242" s="181" t="s">
        <v>132</v>
      </c>
      <c r="BR242" s="183">
        <f t="shared" ref="BR242:BR305" si="219">+IF(AND($BP242="Real",M$1="REAL"),M242,0)</f>
        <v>0</v>
      </c>
      <c r="BS242" s="183">
        <f t="shared" ref="BS242:BS305" si="220">+IF(AND($BP242="Real",N$1="REAL"),N242,0)</f>
        <v>0</v>
      </c>
      <c r="BT242" s="183">
        <f t="shared" ref="BT242:BT305" si="221">+IF(AND($BP242="Real",O$1="REAL"),O242,0)</f>
        <v>0</v>
      </c>
      <c r="BU242" s="183">
        <f t="shared" ref="BU242:BU305" si="222">+IF(AND($BP242="Real",P$1="REAL"),P242,0)</f>
        <v>0</v>
      </c>
      <c r="BV242" s="183">
        <f t="shared" ref="BV242:BV305" si="223">+IF(AND($BP242="Real",Q$1="REAL"),Q242,0)</f>
        <v>0</v>
      </c>
      <c r="BW242" s="183">
        <f t="shared" ref="BW242:BW305" si="224">+IF(AND($BP242="Real",R$1="REAL"),R242,0)</f>
        <v>0</v>
      </c>
      <c r="BX242" s="183">
        <f t="shared" ref="BX242:BX305" si="225">+IF(AND($BP242="Real",S$1="REAL"),S242,0)</f>
        <v>0</v>
      </c>
      <c r="BY242" s="183">
        <f t="shared" ref="BY242:BY305" si="226">+IF(AND($BP242="Real",T$1="REAL"),T242,0)</f>
        <v>0</v>
      </c>
      <c r="BZ242" s="183">
        <f t="shared" ref="BZ242:BZ305" si="227">+IF(AND($BP242="Real",U$1="REAL"),U242,0)</f>
        <v>0</v>
      </c>
      <c r="CA242" s="183">
        <f t="shared" ref="CA242:CA305" si="228">+IF(AND($BP242="Real",V$1="REAL"),V242,0)</f>
        <v>0</v>
      </c>
      <c r="CB242" s="183">
        <f t="shared" ref="CB242:CB305" si="229">+IF(AND($BP242="Real",W$1="REAL"),W242,0)</f>
        <v>0</v>
      </c>
      <c r="CC242" s="183">
        <f t="shared" ref="CC242:CC305" si="230">+IF(AND($BP242="Real",X$1="REAL"),X242,0)</f>
        <v>0</v>
      </c>
      <c r="CD242" s="183">
        <f t="shared" ref="CD242:CD305" si="231">+IF(AND($BP242="Real",Y$1="REAL"),Y242,0)</f>
        <v>0</v>
      </c>
      <c r="CE242" s="183">
        <f t="shared" ref="CE242:CE305" si="232">+IF(AND($BP242="Real",Z$1="REAL"),Z242,0)</f>
        <v>0</v>
      </c>
      <c r="CF242" s="183">
        <f t="shared" ref="CF242:CF305" si="233">+IF(AND($BP242="Real",AA$1="REAL"),AA242,0)</f>
        <v>0</v>
      </c>
      <c r="CG242" s="183">
        <f t="shared" ref="CG242:CG305" si="234">+IF(AND($BP242="Real",AB$1="REAL"),AB242,0)</f>
        <v>0</v>
      </c>
    </row>
    <row r="243" spans="1:85">
      <c r="A243" s="236"/>
      <c r="B243" s="223"/>
      <c r="C243" s="225"/>
      <c r="D243" s="12" t="s">
        <v>112</v>
      </c>
      <c r="E243" s="35"/>
      <c r="F243" s="35"/>
      <c r="G243" s="35"/>
      <c r="H243" s="35"/>
      <c r="I243" s="35"/>
      <c r="J243" s="35"/>
      <c r="K243" s="35"/>
      <c r="L243" s="35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104"/>
      <c r="AE243" s="105"/>
      <c r="AJ243" s="36"/>
      <c r="AK243" s="36"/>
      <c r="AL243" s="36"/>
      <c r="AM243" s="36"/>
      <c r="AN243" s="36"/>
      <c r="AO243" s="36"/>
      <c r="AP243" s="36"/>
      <c r="AQ243" s="36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49"/>
      <c r="BI243" s="50"/>
      <c r="BL243" s="181" t="s">
        <v>82</v>
      </c>
      <c r="BM243" s="182" t="s">
        <v>108</v>
      </c>
      <c r="BN243" s="181" t="s">
        <v>88</v>
      </c>
      <c r="BO243" s="12" t="str">
        <f t="shared" si="218"/>
        <v>X Files Premium</v>
      </c>
      <c r="BP243" s="181" t="s">
        <v>129</v>
      </c>
      <c r="BQ243" s="181" t="s">
        <v>132</v>
      </c>
      <c r="BR243" s="183">
        <f t="shared" si="219"/>
        <v>0</v>
      </c>
      <c r="BS243" s="183">
        <f t="shared" si="220"/>
        <v>0</v>
      </c>
      <c r="BT243" s="183">
        <f t="shared" si="221"/>
        <v>0</v>
      </c>
      <c r="BU243" s="183">
        <f t="shared" si="222"/>
        <v>0</v>
      </c>
      <c r="BV243" s="183">
        <f t="shared" si="223"/>
        <v>0</v>
      </c>
      <c r="BW243" s="183">
        <f t="shared" si="224"/>
        <v>0</v>
      </c>
      <c r="BX243" s="183">
        <f t="shared" si="225"/>
        <v>0</v>
      </c>
      <c r="BY243" s="183">
        <f t="shared" si="226"/>
        <v>0</v>
      </c>
      <c r="BZ243" s="183">
        <f t="shared" si="227"/>
        <v>0</v>
      </c>
      <c r="CA243" s="183">
        <f t="shared" si="228"/>
        <v>0</v>
      </c>
      <c r="CB243" s="183">
        <f t="shared" si="229"/>
        <v>0</v>
      </c>
      <c r="CC243" s="183">
        <f t="shared" si="230"/>
        <v>0</v>
      </c>
      <c r="CD243" s="183">
        <f t="shared" si="231"/>
        <v>0</v>
      </c>
      <c r="CE243" s="183">
        <f t="shared" si="232"/>
        <v>0</v>
      </c>
      <c r="CF243" s="183">
        <f t="shared" si="233"/>
        <v>0</v>
      </c>
      <c r="CG243" s="183">
        <f t="shared" si="234"/>
        <v>0</v>
      </c>
    </row>
    <row r="244" spans="1:85">
      <c r="A244" s="236"/>
      <c r="B244" s="223"/>
      <c r="C244" s="225"/>
      <c r="D244" s="13" t="s">
        <v>90</v>
      </c>
      <c r="E244" s="36"/>
      <c r="F244" s="36"/>
      <c r="G244" s="36"/>
      <c r="H244" s="36"/>
      <c r="I244" s="36"/>
      <c r="J244" s="36"/>
      <c r="K244" s="36"/>
      <c r="L244" s="36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J244" s="36"/>
      <c r="AK244" s="36"/>
      <c r="AL244" s="36"/>
      <c r="AM244" s="36"/>
      <c r="AN244" s="36"/>
      <c r="AO244" s="36"/>
      <c r="AP244" s="36"/>
      <c r="AQ244" s="36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49"/>
      <c r="BI244" s="50"/>
      <c r="BL244" s="181" t="s">
        <v>82</v>
      </c>
      <c r="BM244" s="182" t="s">
        <v>108</v>
      </c>
      <c r="BN244" s="181" t="s">
        <v>90</v>
      </c>
      <c r="BO244" s="182" t="s">
        <v>121</v>
      </c>
      <c r="BP244" s="181" t="s">
        <v>129</v>
      </c>
      <c r="BQ244" s="181" t="s">
        <v>132</v>
      </c>
      <c r="BR244" s="183">
        <f t="shared" si="219"/>
        <v>0</v>
      </c>
      <c r="BS244" s="183">
        <f t="shared" si="220"/>
        <v>0</v>
      </c>
      <c r="BT244" s="183">
        <f t="shared" si="221"/>
        <v>0</v>
      </c>
      <c r="BU244" s="183">
        <f t="shared" si="222"/>
        <v>0</v>
      </c>
      <c r="BV244" s="183">
        <f t="shared" si="223"/>
        <v>0</v>
      </c>
      <c r="BW244" s="183">
        <f t="shared" si="224"/>
        <v>0</v>
      </c>
      <c r="BX244" s="183">
        <f t="shared" si="225"/>
        <v>0</v>
      </c>
      <c r="BY244" s="183">
        <f t="shared" si="226"/>
        <v>0</v>
      </c>
      <c r="BZ244" s="183">
        <f t="shared" si="227"/>
        <v>0</v>
      </c>
      <c r="CA244" s="183">
        <f t="shared" si="228"/>
        <v>0</v>
      </c>
      <c r="CB244" s="183">
        <f t="shared" si="229"/>
        <v>0</v>
      </c>
      <c r="CC244" s="183">
        <f t="shared" si="230"/>
        <v>0</v>
      </c>
      <c r="CD244" s="183">
        <f t="shared" si="231"/>
        <v>0</v>
      </c>
      <c r="CE244" s="183">
        <f t="shared" si="232"/>
        <v>0</v>
      </c>
      <c r="CF244" s="183">
        <f t="shared" si="233"/>
        <v>0</v>
      </c>
      <c r="CG244" s="183">
        <f t="shared" si="234"/>
        <v>0</v>
      </c>
    </row>
    <row r="245" spans="1:85">
      <c r="A245" s="236"/>
      <c r="B245" s="223"/>
      <c r="C245" s="225" t="s">
        <v>109</v>
      </c>
      <c r="D245" s="10" t="s">
        <v>40</v>
      </c>
      <c r="E245" s="19"/>
      <c r="F245" s="19"/>
      <c r="G245" s="19"/>
      <c r="H245" s="19"/>
      <c r="I245" s="19"/>
      <c r="J245" s="19"/>
      <c r="K245" s="19"/>
      <c r="L245" s="19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100"/>
      <c r="AE245" s="101"/>
      <c r="AG245" s="124">
        <f>+SUMIF($M$1:$AB$1,"REAL",M245:AB245)</f>
        <v>0</v>
      </c>
      <c r="AJ245" s="36"/>
      <c r="AK245" s="36"/>
      <c r="AL245" s="36"/>
      <c r="AM245" s="36"/>
      <c r="AN245" s="36"/>
      <c r="AO245" s="36"/>
      <c r="AP245" s="36"/>
      <c r="AQ245" s="36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49"/>
      <c r="BI245" s="50"/>
      <c r="BL245" s="181" t="s">
        <v>82</v>
      </c>
      <c r="BM245" s="182" t="s">
        <v>109</v>
      </c>
      <c r="BN245" s="181" t="s">
        <v>40</v>
      </c>
      <c r="BO245" s="181" t="s">
        <v>126</v>
      </c>
      <c r="BP245" s="181" t="s">
        <v>129</v>
      </c>
      <c r="BQ245" s="181" t="s">
        <v>132</v>
      </c>
      <c r="BR245" s="183">
        <f t="shared" si="219"/>
        <v>0</v>
      </c>
      <c r="BS245" s="183">
        <f t="shared" si="220"/>
        <v>0</v>
      </c>
      <c r="BT245" s="183">
        <f t="shared" si="221"/>
        <v>0</v>
      </c>
      <c r="BU245" s="183">
        <f t="shared" si="222"/>
        <v>0</v>
      </c>
      <c r="BV245" s="183">
        <f t="shared" si="223"/>
        <v>0</v>
      </c>
      <c r="BW245" s="183">
        <f t="shared" si="224"/>
        <v>0</v>
      </c>
      <c r="BX245" s="183">
        <f t="shared" si="225"/>
        <v>0</v>
      </c>
      <c r="BY245" s="183">
        <f t="shared" si="226"/>
        <v>0</v>
      </c>
      <c r="BZ245" s="183">
        <f t="shared" si="227"/>
        <v>0</v>
      </c>
      <c r="CA245" s="183">
        <f t="shared" si="228"/>
        <v>0</v>
      </c>
      <c r="CB245" s="183">
        <f t="shared" si="229"/>
        <v>0</v>
      </c>
      <c r="CC245" s="183">
        <f t="shared" si="230"/>
        <v>0</v>
      </c>
      <c r="CD245" s="183">
        <f t="shared" si="231"/>
        <v>0</v>
      </c>
      <c r="CE245" s="183">
        <f t="shared" si="232"/>
        <v>0</v>
      </c>
      <c r="CF245" s="183">
        <f t="shared" si="233"/>
        <v>0</v>
      </c>
      <c r="CG245" s="183">
        <f t="shared" si="234"/>
        <v>0</v>
      </c>
    </row>
    <row r="246" spans="1:85">
      <c r="A246" s="236"/>
      <c r="B246" s="223"/>
      <c r="C246" s="225"/>
      <c r="D246" s="11" t="s">
        <v>88</v>
      </c>
      <c r="E246" s="34"/>
      <c r="F246" s="34"/>
      <c r="G246" s="34"/>
      <c r="H246" s="34"/>
      <c r="I246" s="34"/>
      <c r="J246" s="34"/>
      <c r="K246" s="34"/>
      <c r="L246" s="34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102"/>
      <c r="AE246" s="103"/>
      <c r="AG246" s="124">
        <f>+SUMIF($M$1:$AB$1,"REAL",M246:AB246)</f>
        <v>0</v>
      </c>
      <c r="AJ246" s="36"/>
      <c r="AK246" s="36"/>
      <c r="AL246" s="36"/>
      <c r="AM246" s="36"/>
      <c r="AN246" s="36"/>
      <c r="AO246" s="36"/>
      <c r="AP246" s="36"/>
      <c r="AQ246" s="36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49"/>
      <c r="BI246" s="50"/>
      <c r="BL246" s="181" t="s">
        <v>82</v>
      </c>
      <c r="BM246" s="182" t="s">
        <v>109</v>
      </c>
      <c r="BN246" s="181" t="s">
        <v>88</v>
      </c>
      <c r="BO246" s="181" t="s">
        <v>126</v>
      </c>
      <c r="BP246" s="181" t="s">
        <v>129</v>
      </c>
      <c r="BQ246" s="181" t="s">
        <v>132</v>
      </c>
      <c r="BR246" s="183">
        <f t="shared" si="219"/>
        <v>0</v>
      </c>
      <c r="BS246" s="183">
        <f t="shared" si="220"/>
        <v>0</v>
      </c>
      <c r="BT246" s="183">
        <f t="shared" si="221"/>
        <v>0</v>
      </c>
      <c r="BU246" s="183">
        <f t="shared" si="222"/>
        <v>0</v>
      </c>
      <c r="BV246" s="183">
        <f t="shared" si="223"/>
        <v>0</v>
      </c>
      <c r="BW246" s="183">
        <f t="shared" si="224"/>
        <v>0</v>
      </c>
      <c r="BX246" s="183">
        <f t="shared" si="225"/>
        <v>0</v>
      </c>
      <c r="BY246" s="183">
        <f t="shared" si="226"/>
        <v>0</v>
      </c>
      <c r="BZ246" s="183">
        <f t="shared" si="227"/>
        <v>0</v>
      </c>
      <c r="CA246" s="183">
        <f t="shared" si="228"/>
        <v>0</v>
      </c>
      <c r="CB246" s="183">
        <f t="shared" si="229"/>
        <v>0</v>
      </c>
      <c r="CC246" s="183">
        <f t="shared" si="230"/>
        <v>0</v>
      </c>
      <c r="CD246" s="183">
        <f t="shared" si="231"/>
        <v>0</v>
      </c>
      <c r="CE246" s="183">
        <f t="shared" si="232"/>
        <v>0</v>
      </c>
      <c r="CF246" s="183">
        <f t="shared" si="233"/>
        <v>0</v>
      </c>
      <c r="CG246" s="183">
        <f t="shared" si="234"/>
        <v>0</v>
      </c>
    </row>
    <row r="247" spans="1:85">
      <c r="A247" s="236"/>
      <c r="B247" s="223"/>
      <c r="C247" s="225"/>
      <c r="D247" s="12" t="s">
        <v>113</v>
      </c>
      <c r="E247" s="35"/>
      <c r="F247" s="35"/>
      <c r="G247" s="35"/>
      <c r="H247" s="35"/>
      <c r="I247" s="35"/>
      <c r="J247" s="35"/>
      <c r="K247" s="35"/>
      <c r="L247" s="35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104"/>
      <c r="AE247" s="105"/>
      <c r="AJ247" s="36"/>
      <c r="AK247" s="36"/>
      <c r="AL247" s="36"/>
      <c r="AM247" s="36"/>
      <c r="AN247" s="36"/>
      <c r="AO247" s="36"/>
      <c r="AP247" s="36"/>
      <c r="AQ247" s="36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49"/>
      <c r="BI247" s="50"/>
      <c r="BL247" s="181" t="s">
        <v>82</v>
      </c>
      <c r="BM247" s="182" t="s">
        <v>109</v>
      </c>
      <c r="BN247" s="181" t="s">
        <v>88</v>
      </c>
      <c r="BO247" s="12" t="str">
        <f>+D247</f>
        <v>X Recovery Starter</v>
      </c>
      <c r="BP247" s="181" t="s">
        <v>129</v>
      </c>
      <c r="BQ247" s="181" t="s">
        <v>132</v>
      </c>
      <c r="BR247" s="183">
        <f t="shared" si="219"/>
        <v>0</v>
      </c>
      <c r="BS247" s="183">
        <f t="shared" si="220"/>
        <v>0</v>
      </c>
      <c r="BT247" s="183">
        <f t="shared" si="221"/>
        <v>0</v>
      </c>
      <c r="BU247" s="183">
        <f t="shared" si="222"/>
        <v>0</v>
      </c>
      <c r="BV247" s="183">
        <f t="shared" si="223"/>
        <v>0</v>
      </c>
      <c r="BW247" s="183">
        <f t="shared" si="224"/>
        <v>0</v>
      </c>
      <c r="BX247" s="183">
        <f t="shared" si="225"/>
        <v>0</v>
      </c>
      <c r="BY247" s="183">
        <f t="shared" si="226"/>
        <v>0</v>
      </c>
      <c r="BZ247" s="183">
        <f t="shared" si="227"/>
        <v>0</v>
      </c>
      <c r="CA247" s="183">
        <f t="shared" si="228"/>
        <v>0</v>
      </c>
      <c r="CB247" s="183">
        <f t="shared" si="229"/>
        <v>0</v>
      </c>
      <c r="CC247" s="183">
        <f t="shared" si="230"/>
        <v>0</v>
      </c>
      <c r="CD247" s="183">
        <f t="shared" si="231"/>
        <v>0</v>
      </c>
      <c r="CE247" s="183">
        <f t="shared" si="232"/>
        <v>0</v>
      </c>
      <c r="CF247" s="183">
        <f t="shared" si="233"/>
        <v>0</v>
      </c>
      <c r="CG247" s="183">
        <f t="shared" si="234"/>
        <v>0</v>
      </c>
    </row>
    <row r="248" spans="1:85">
      <c r="A248" s="236"/>
      <c r="B248" s="223"/>
      <c r="C248" s="225"/>
      <c r="D248" s="12" t="s">
        <v>114</v>
      </c>
      <c r="E248" s="35"/>
      <c r="F248" s="35"/>
      <c r="G248" s="35"/>
      <c r="H248" s="35"/>
      <c r="I248" s="35"/>
      <c r="J248" s="35"/>
      <c r="K248" s="35"/>
      <c r="L248" s="35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104"/>
      <c r="AE248" s="105"/>
      <c r="AJ248" s="36"/>
      <c r="AK248" s="36"/>
      <c r="AL248" s="36"/>
      <c r="AM248" s="36"/>
      <c r="AN248" s="36"/>
      <c r="AO248" s="36"/>
      <c r="AP248" s="36"/>
      <c r="AQ248" s="36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49"/>
      <c r="BI248" s="50"/>
      <c r="BL248" s="181" t="s">
        <v>82</v>
      </c>
      <c r="BM248" s="182" t="s">
        <v>109</v>
      </c>
      <c r="BN248" s="181" t="s">
        <v>88</v>
      </c>
      <c r="BO248" s="12" t="str">
        <f t="shared" ref="BO248:BO249" si="235">+D248</f>
        <v>X Recovery Basico</v>
      </c>
      <c r="BP248" s="181" t="s">
        <v>129</v>
      </c>
      <c r="BQ248" s="181" t="s">
        <v>132</v>
      </c>
      <c r="BR248" s="183">
        <f t="shared" si="219"/>
        <v>0</v>
      </c>
      <c r="BS248" s="183">
        <f t="shared" si="220"/>
        <v>0</v>
      </c>
      <c r="BT248" s="183">
        <f t="shared" si="221"/>
        <v>0</v>
      </c>
      <c r="BU248" s="183">
        <f t="shared" si="222"/>
        <v>0</v>
      </c>
      <c r="BV248" s="183">
        <f t="shared" si="223"/>
        <v>0</v>
      </c>
      <c r="BW248" s="183">
        <f t="shared" si="224"/>
        <v>0</v>
      </c>
      <c r="BX248" s="183">
        <f t="shared" si="225"/>
        <v>0</v>
      </c>
      <c r="BY248" s="183">
        <f t="shared" si="226"/>
        <v>0</v>
      </c>
      <c r="BZ248" s="183">
        <f t="shared" si="227"/>
        <v>0</v>
      </c>
      <c r="CA248" s="183">
        <f t="shared" si="228"/>
        <v>0</v>
      </c>
      <c r="CB248" s="183">
        <f t="shared" si="229"/>
        <v>0</v>
      </c>
      <c r="CC248" s="183">
        <f t="shared" si="230"/>
        <v>0</v>
      </c>
      <c r="CD248" s="183">
        <f t="shared" si="231"/>
        <v>0</v>
      </c>
      <c r="CE248" s="183">
        <f t="shared" si="232"/>
        <v>0</v>
      </c>
      <c r="CF248" s="183">
        <f t="shared" si="233"/>
        <v>0</v>
      </c>
      <c r="CG248" s="183">
        <f t="shared" si="234"/>
        <v>0</v>
      </c>
    </row>
    <row r="249" spans="1:85">
      <c r="A249" s="236"/>
      <c r="B249" s="223"/>
      <c r="C249" s="225"/>
      <c r="D249" s="12" t="s">
        <v>115</v>
      </c>
      <c r="E249" s="35"/>
      <c r="F249" s="35"/>
      <c r="G249" s="35"/>
      <c r="H249" s="35"/>
      <c r="I249" s="35"/>
      <c r="J249" s="35"/>
      <c r="K249" s="35"/>
      <c r="L249" s="35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104"/>
      <c r="AE249" s="105"/>
      <c r="AJ249" s="36"/>
      <c r="AK249" s="36"/>
      <c r="AL249" s="36"/>
      <c r="AM249" s="36"/>
      <c r="AN249" s="36"/>
      <c r="AO249" s="36"/>
      <c r="AP249" s="36"/>
      <c r="AQ249" s="36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49"/>
      <c r="BI249" s="50"/>
      <c r="BL249" s="181" t="s">
        <v>82</v>
      </c>
      <c r="BM249" s="182" t="s">
        <v>109</v>
      </c>
      <c r="BN249" s="181" t="s">
        <v>88</v>
      </c>
      <c r="BO249" s="12" t="str">
        <f t="shared" si="235"/>
        <v>X Recovery Premium</v>
      </c>
      <c r="BP249" s="181" t="s">
        <v>129</v>
      </c>
      <c r="BQ249" s="181" t="s">
        <v>132</v>
      </c>
      <c r="BR249" s="183">
        <f t="shared" si="219"/>
        <v>0</v>
      </c>
      <c r="BS249" s="183">
        <f t="shared" si="220"/>
        <v>0</v>
      </c>
      <c r="BT249" s="183">
        <f t="shared" si="221"/>
        <v>0</v>
      </c>
      <c r="BU249" s="183">
        <f t="shared" si="222"/>
        <v>0</v>
      </c>
      <c r="BV249" s="183">
        <f t="shared" si="223"/>
        <v>0</v>
      </c>
      <c r="BW249" s="183">
        <f t="shared" si="224"/>
        <v>0</v>
      </c>
      <c r="BX249" s="183">
        <f t="shared" si="225"/>
        <v>0</v>
      </c>
      <c r="BY249" s="183">
        <f t="shared" si="226"/>
        <v>0</v>
      </c>
      <c r="BZ249" s="183">
        <f t="shared" si="227"/>
        <v>0</v>
      </c>
      <c r="CA249" s="183">
        <f t="shared" si="228"/>
        <v>0</v>
      </c>
      <c r="CB249" s="183">
        <f t="shared" si="229"/>
        <v>0</v>
      </c>
      <c r="CC249" s="183">
        <f t="shared" si="230"/>
        <v>0</v>
      </c>
      <c r="CD249" s="183">
        <f t="shared" si="231"/>
        <v>0</v>
      </c>
      <c r="CE249" s="183">
        <f t="shared" si="232"/>
        <v>0</v>
      </c>
      <c r="CF249" s="183">
        <f t="shared" si="233"/>
        <v>0</v>
      </c>
      <c r="CG249" s="183">
        <f t="shared" si="234"/>
        <v>0</v>
      </c>
    </row>
    <row r="250" spans="1:85">
      <c r="A250" s="236"/>
      <c r="B250" s="224"/>
      <c r="C250" s="225"/>
      <c r="D250" s="13" t="s">
        <v>90</v>
      </c>
      <c r="E250" s="36"/>
      <c r="F250" s="36"/>
      <c r="G250" s="36"/>
      <c r="H250" s="36"/>
      <c r="I250" s="36"/>
      <c r="J250" s="36"/>
      <c r="K250" s="36"/>
      <c r="L250" s="36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J250" s="36"/>
      <c r="AK250" s="36"/>
      <c r="AL250" s="36"/>
      <c r="AM250" s="36"/>
      <c r="AN250" s="36"/>
      <c r="AO250" s="36"/>
      <c r="AP250" s="36"/>
      <c r="AQ250" s="36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49"/>
      <c r="BI250" s="50"/>
      <c r="BL250" s="181" t="s">
        <v>82</v>
      </c>
      <c r="BM250" s="182" t="s">
        <v>109</v>
      </c>
      <c r="BN250" s="181" t="s">
        <v>90</v>
      </c>
      <c r="BO250" s="182" t="s">
        <v>121</v>
      </c>
      <c r="BP250" s="181" t="s">
        <v>129</v>
      </c>
      <c r="BQ250" s="181" t="s">
        <v>132</v>
      </c>
      <c r="BR250" s="183">
        <f t="shared" si="219"/>
        <v>0</v>
      </c>
      <c r="BS250" s="183">
        <f t="shared" si="220"/>
        <v>0</v>
      </c>
      <c r="BT250" s="183">
        <f t="shared" si="221"/>
        <v>0</v>
      </c>
      <c r="BU250" s="183">
        <f t="shared" si="222"/>
        <v>0</v>
      </c>
      <c r="BV250" s="183">
        <f t="shared" si="223"/>
        <v>0</v>
      </c>
      <c r="BW250" s="183">
        <f t="shared" si="224"/>
        <v>0</v>
      </c>
      <c r="BX250" s="183">
        <f t="shared" si="225"/>
        <v>0</v>
      </c>
      <c r="BY250" s="183">
        <f t="shared" si="226"/>
        <v>0</v>
      </c>
      <c r="BZ250" s="183">
        <f t="shared" si="227"/>
        <v>0</v>
      </c>
      <c r="CA250" s="183">
        <f t="shared" si="228"/>
        <v>0</v>
      </c>
      <c r="CB250" s="183">
        <f t="shared" si="229"/>
        <v>0</v>
      </c>
      <c r="CC250" s="183">
        <f t="shared" si="230"/>
        <v>0</v>
      </c>
      <c r="CD250" s="183">
        <f t="shared" si="231"/>
        <v>0</v>
      </c>
      <c r="CE250" s="183">
        <f t="shared" si="232"/>
        <v>0</v>
      </c>
      <c r="CF250" s="183">
        <f t="shared" si="233"/>
        <v>0</v>
      </c>
      <c r="CG250" s="183">
        <f t="shared" si="234"/>
        <v>0</v>
      </c>
    </row>
    <row r="251" spans="1:85" ht="15" customHeight="1">
      <c r="A251" s="236"/>
      <c r="B251" s="226" t="s">
        <v>38</v>
      </c>
      <c r="C251" s="225" t="s">
        <v>61</v>
      </c>
      <c r="D251" s="10" t="s">
        <v>40</v>
      </c>
      <c r="E251" s="19"/>
      <c r="F251" s="19"/>
      <c r="G251" s="19"/>
      <c r="H251" s="19"/>
      <c r="I251" s="19"/>
      <c r="J251" s="19"/>
      <c r="K251" s="19"/>
      <c r="L251" s="19"/>
      <c r="M251" s="97">
        <f>+L251+AN!M251</f>
        <v>0</v>
      </c>
      <c r="N251" s="97">
        <f>+M251+AN!N251</f>
        <v>2</v>
      </c>
      <c r="O251" s="97">
        <f>+N251+AN!O251</f>
        <v>3</v>
      </c>
      <c r="P251" s="97">
        <f>+O251+AN!P251</f>
        <v>6</v>
      </c>
      <c r="Q251" s="97">
        <f>+P251+AN!Q251</f>
        <v>6</v>
      </c>
      <c r="R251" s="97">
        <f>+Q251+AN!R251</f>
        <v>10</v>
      </c>
      <c r="S251" s="97">
        <f>+R251+AN!S251</f>
        <v>10</v>
      </c>
      <c r="T251" s="97">
        <f>+S251+AN!T251</f>
        <v>9</v>
      </c>
      <c r="U251" s="97">
        <f>+T251+AN!U251</f>
        <v>9</v>
      </c>
      <c r="V251" s="97">
        <f>+U251+AN!V251</f>
        <v>9</v>
      </c>
      <c r="W251" s="97">
        <f>+V251+AN!W251</f>
        <v>9</v>
      </c>
      <c r="X251" s="97">
        <f>+W251+AN!X251</f>
        <v>9</v>
      </c>
      <c r="Y251" s="97">
        <f>+X251+AN!Y251</f>
        <v>10</v>
      </c>
      <c r="Z251" s="97">
        <f>+Y251+AN!Z251</f>
        <v>10</v>
      </c>
      <c r="AA251" s="97">
        <f>+Z251+AN!AA251</f>
        <v>10</v>
      </c>
      <c r="AB251" s="97">
        <f>+AA251+AN!AB251</f>
        <v>10</v>
      </c>
      <c r="AC251" s="97">
        <f>+AB251+AN!AC251</f>
        <v>11</v>
      </c>
      <c r="AD251" s="100">
        <f t="shared" ref="AD251:AD252" si="236">+P251</f>
        <v>6</v>
      </c>
      <c r="AE251" s="101">
        <f t="shared" ref="AE251:AE252" si="237">+AB251</f>
        <v>10</v>
      </c>
      <c r="AG251" s="124">
        <f>+SUMIF($M$1:$AB$1,"REAL",M251:AB251)</f>
        <v>122</v>
      </c>
      <c r="AJ251" s="19"/>
      <c r="AK251" s="19"/>
      <c r="AL251" s="19"/>
      <c r="AM251" s="19"/>
      <c r="AN251" s="19"/>
      <c r="AO251" s="19"/>
      <c r="AP251" s="19"/>
      <c r="AQ251" s="19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44"/>
      <c r="BI251" s="59"/>
      <c r="BL251" s="181" t="s">
        <v>82</v>
      </c>
      <c r="BM251" s="182" t="s">
        <v>61</v>
      </c>
      <c r="BN251" s="181" t="s">
        <v>40</v>
      </c>
      <c r="BO251" s="181" t="s">
        <v>126</v>
      </c>
      <c r="BP251" s="181" t="s">
        <v>129</v>
      </c>
      <c r="BQ251" s="181" t="s">
        <v>132</v>
      </c>
      <c r="BR251" s="183">
        <f t="shared" si="219"/>
        <v>0</v>
      </c>
      <c r="BS251" s="183">
        <f t="shared" si="220"/>
        <v>2</v>
      </c>
      <c r="BT251" s="183">
        <f t="shared" si="221"/>
        <v>3</v>
      </c>
      <c r="BU251" s="183">
        <f t="shared" si="222"/>
        <v>6</v>
      </c>
      <c r="BV251" s="183">
        <f t="shared" si="223"/>
        <v>6</v>
      </c>
      <c r="BW251" s="183">
        <f t="shared" si="224"/>
        <v>10</v>
      </c>
      <c r="BX251" s="183">
        <f t="shared" si="225"/>
        <v>10</v>
      </c>
      <c r="BY251" s="183">
        <f t="shared" si="226"/>
        <v>9</v>
      </c>
      <c r="BZ251" s="183">
        <f t="shared" si="227"/>
        <v>9</v>
      </c>
      <c r="CA251" s="183">
        <f t="shared" si="228"/>
        <v>9</v>
      </c>
      <c r="CB251" s="183">
        <f t="shared" si="229"/>
        <v>9</v>
      </c>
      <c r="CC251" s="183">
        <f t="shared" si="230"/>
        <v>9</v>
      </c>
      <c r="CD251" s="183">
        <f t="shared" si="231"/>
        <v>10</v>
      </c>
      <c r="CE251" s="183">
        <f t="shared" si="232"/>
        <v>10</v>
      </c>
      <c r="CF251" s="183">
        <f t="shared" si="233"/>
        <v>10</v>
      </c>
      <c r="CG251" s="183">
        <f t="shared" si="234"/>
        <v>10</v>
      </c>
    </row>
    <row r="252" spans="1:85">
      <c r="A252" s="236"/>
      <c r="B252" s="226"/>
      <c r="C252" s="225"/>
      <c r="D252" s="11" t="s">
        <v>88</v>
      </c>
      <c r="E252" s="34"/>
      <c r="F252" s="34"/>
      <c r="G252" s="34"/>
      <c r="H252" s="34"/>
      <c r="I252" s="34"/>
      <c r="J252" s="34"/>
      <c r="K252" s="34"/>
      <c r="L252" s="34"/>
      <c r="M252" s="98">
        <f>+L252+AN!M252</f>
        <v>0</v>
      </c>
      <c r="N252" s="98">
        <f>+M252+AN!N252</f>
        <v>2</v>
      </c>
      <c r="O252" s="98">
        <f>+N252+AN!O252</f>
        <v>3</v>
      </c>
      <c r="P252" s="98">
        <f>+O252+AN!P252</f>
        <v>6</v>
      </c>
      <c r="Q252" s="98">
        <f>+P252+AN!Q252</f>
        <v>8</v>
      </c>
      <c r="R252" s="98">
        <f>+Q252+AN!R252</f>
        <v>15</v>
      </c>
      <c r="S252" s="98">
        <f>+R252+AN!S252</f>
        <v>15</v>
      </c>
      <c r="T252" s="98">
        <f>+S252+AN!T252</f>
        <v>14</v>
      </c>
      <c r="U252" s="98">
        <f>+T252+AN!U252</f>
        <v>14</v>
      </c>
      <c r="V252" s="98">
        <f>+U252+AN!V252</f>
        <v>14</v>
      </c>
      <c r="W252" s="98">
        <f>+V252+AN!W252</f>
        <v>14</v>
      </c>
      <c r="X252" s="98">
        <f>+W252+AN!X252</f>
        <v>14</v>
      </c>
      <c r="Y252" s="98">
        <f>+X252+AN!Y252</f>
        <v>17</v>
      </c>
      <c r="Z252" s="98">
        <f>+Y252+AN!Z252</f>
        <v>17</v>
      </c>
      <c r="AA252" s="98">
        <f>+Z252+AN!AA252</f>
        <v>17</v>
      </c>
      <c r="AB252" s="98">
        <f>+AA252+AN!AB252</f>
        <v>17</v>
      </c>
      <c r="AC252" s="98">
        <f>+AB252+AN!AC252</f>
        <v>18</v>
      </c>
      <c r="AD252" s="102">
        <f t="shared" si="236"/>
        <v>6</v>
      </c>
      <c r="AE252" s="103">
        <f t="shared" si="237"/>
        <v>17</v>
      </c>
      <c r="AG252" s="124">
        <f>+SUMIF($M$1:$AB$1,"REAL",M252:AB252)</f>
        <v>187</v>
      </c>
      <c r="AJ252" s="34"/>
      <c r="AK252" s="34"/>
      <c r="AL252" s="34"/>
      <c r="AM252" s="34"/>
      <c r="AN252" s="34"/>
      <c r="AO252" s="34"/>
      <c r="AP252" s="34"/>
      <c r="AQ252" s="34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45"/>
      <c r="BI252" s="46"/>
      <c r="BL252" s="181" t="s">
        <v>82</v>
      </c>
      <c r="BM252" s="182" t="s">
        <v>61</v>
      </c>
      <c r="BN252" s="181" t="s">
        <v>88</v>
      </c>
      <c r="BO252" s="181" t="s">
        <v>126</v>
      </c>
      <c r="BP252" s="181" t="s">
        <v>129</v>
      </c>
      <c r="BQ252" s="181" t="s">
        <v>132</v>
      </c>
      <c r="BR252" s="183">
        <f t="shared" si="219"/>
        <v>0</v>
      </c>
      <c r="BS252" s="183">
        <f t="shared" si="220"/>
        <v>2</v>
      </c>
      <c r="BT252" s="183">
        <f t="shared" si="221"/>
        <v>3</v>
      </c>
      <c r="BU252" s="183">
        <f t="shared" si="222"/>
        <v>6</v>
      </c>
      <c r="BV252" s="183">
        <f t="shared" si="223"/>
        <v>8</v>
      </c>
      <c r="BW252" s="183">
        <f t="shared" si="224"/>
        <v>15</v>
      </c>
      <c r="BX252" s="183">
        <f t="shared" si="225"/>
        <v>15</v>
      </c>
      <c r="BY252" s="183">
        <f t="shared" si="226"/>
        <v>14</v>
      </c>
      <c r="BZ252" s="183">
        <f t="shared" si="227"/>
        <v>14</v>
      </c>
      <c r="CA252" s="183">
        <f t="shared" si="228"/>
        <v>14</v>
      </c>
      <c r="CB252" s="183">
        <f t="shared" si="229"/>
        <v>14</v>
      </c>
      <c r="CC252" s="183">
        <f t="shared" si="230"/>
        <v>14</v>
      </c>
      <c r="CD252" s="183">
        <f t="shared" si="231"/>
        <v>17</v>
      </c>
      <c r="CE252" s="183">
        <f t="shared" si="232"/>
        <v>17</v>
      </c>
      <c r="CF252" s="183">
        <f t="shared" si="233"/>
        <v>17</v>
      </c>
      <c r="CG252" s="183">
        <f t="shared" si="234"/>
        <v>17</v>
      </c>
    </row>
    <row r="253" spans="1:85">
      <c r="A253" s="236"/>
      <c r="B253" s="226"/>
      <c r="C253" s="225"/>
      <c r="D253" s="13" t="s">
        <v>90</v>
      </c>
      <c r="E253" s="36"/>
      <c r="F253" s="36"/>
      <c r="G253" s="36"/>
      <c r="H253" s="36"/>
      <c r="I253" s="36"/>
      <c r="J253" s="36"/>
      <c r="K253" s="36"/>
      <c r="L253" s="36"/>
      <c r="M253" s="36" t="str">
        <f t="shared" ref="M253:AE253" si="238">+IFERROR(M252/M251,"")</f>
        <v/>
      </c>
      <c r="N253" s="36">
        <f t="shared" si="238"/>
        <v>1</v>
      </c>
      <c r="O253" s="36">
        <f t="shared" si="238"/>
        <v>1</v>
      </c>
      <c r="P253" s="36">
        <f t="shared" si="238"/>
        <v>1</v>
      </c>
      <c r="Q253" s="36">
        <f t="shared" si="238"/>
        <v>1.3333333333333333</v>
      </c>
      <c r="R253" s="36">
        <f t="shared" si="238"/>
        <v>1.5</v>
      </c>
      <c r="S253" s="36">
        <f t="shared" si="238"/>
        <v>1.5</v>
      </c>
      <c r="T253" s="36">
        <f t="shared" si="238"/>
        <v>1.5555555555555556</v>
      </c>
      <c r="U253" s="36">
        <f t="shared" si="238"/>
        <v>1.5555555555555556</v>
      </c>
      <c r="V253" s="36">
        <f t="shared" si="238"/>
        <v>1.5555555555555556</v>
      </c>
      <c r="W253" s="36">
        <f t="shared" si="238"/>
        <v>1.5555555555555556</v>
      </c>
      <c r="X253" s="36">
        <f t="shared" si="238"/>
        <v>1.5555555555555556</v>
      </c>
      <c r="Y253" s="36">
        <f t="shared" si="238"/>
        <v>1.7</v>
      </c>
      <c r="Z253" s="36">
        <f t="shared" si="238"/>
        <v>1.7</v>
      </c>
      <c r="AA253" s="36">
        <f t="shared" si="238"/>
        <v>1.7</v>
      </c>
      <c r="AB253" s="36">
        <f t="shared" si="238"/>
        <v>1.7</v>
      </c>
      <c r="AC253" s="36">
        <f t="shared" ref="AC253" si="239">+IFERROR(AC252/AC251,"")</f>
        <v>1.6363636363636365</v>
      </c>
      <c r="AD253" s="53">
        <f t="shared" si="238"/>
        <v>1</v>
      </c>
      <c r="AE253" s="54">
        <f t="shared" si="238"/>
        <v>1.7</v>
      </c>
      <c r="AJ253" s="36"/>
      <c r="AK253" s="36"/>
      <c r="AL253" s="36"/>
      <c r="AM253" s="36"/>
      <c r="AN253" s="36"/>
      <c r="AO253" s="36"/>
      <c r="AP253" s="36"/>
      <c r="AQ253" s="36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53"/>
      <c r="BI253" s="54"/>
      <c r="BL253" s="181" t="s">
        <v>82</v>
      </c>
      <c r="BM253" s="182" t="s">
        <v>61</v>
      </c>
      <c r="BN253" s="181" t="s">
        <v>90</v>
      </c>
      <c r="BO253" s="12" t="s">
        <v>127</v>
      </c>
      <c r="BP253" s="181" t="s">
        <v>129</v>
      </c>
      <c r="BQ253" s="181" t="s">
        <v>132</v>
      </c>
      <c r="BR253" s="183" t="str">
        <f t="shared" si="219"/>
        <v/>
      </c>
      <c r="BS253" s="183">
        <f t="shared" si="220"/>
        <v>1</v>
      </c>
      <c r="BT253" s="183">
        <f t="shared" si="221"/>
        <v>1</v>
      </c>
      <c r="BU253" s="183">
        <f t="shared" si="222"/>
        <v>1</v>
      </c>
      <c r="BV253" s="183">
        <f t="shared" si="223"/>
        <v>1.3333333333333333</v>
      </c>
      <c r="BW253" s="183">
        <f t="shared" si="224"/>
        <v>1.5</v>
      </c>
      <c r="BX253" s="183">
        <f t="shared" si="225"/>
        <v>1.5</v>
      </c>
      <c r="BY253" s="183">
        <f t="shared" si="226"/>
        <v>1.5555555555555556</v>
      </c>
      <c r="BZ253" s="183">
        <f t="shared" si="227"/>
        <v>1.5555555555555556</v>
      </c>
      <c r="CA253" s="183">
        <f t="shared" si="228"/>
        <v>1.5555555555555556</v>
      </c>
      <c r="CB253" s="183">
        <f t="shared" si="229"/>
        <v>1.5555555555555556</v>
      </c>
      <c r="CC253" s="183">
        <f t="shared" si="230"/>
        <v>1.5555555555555556</v>
      </c>
      <c r="CD253" s="183">
        <f t="shared" si="231"/>
        <v>1.7</v>
      </c>
      <c r="CE253" s="183">
        <f t="shared" si="232"/>
        <v>1.7</v>
      </c>
      <c r="CF253" s="183">
        <f t="shared" si="233"/>
        <v>1.7</v>
      </c>
      <c r="CG253" s="183">
        <f t="shared" si="234"/>
        <v>1.7</v>
      </c>
    </row>
    <row r="254" spans="1:85" ht="15" customHeight="1">
      <c r="A254" s="236"/>
      <c r="B254" s="226"/>
      <c r="C254" s="225" t="s">
        <v>62</v>
      </c>
      <c r="D254" s="10" t="s">
        <v>40</v>
      </c>
      <c r="E254" s="19"/>
      <c r="F254" s="19"/>
      <c r="G254" s="19"/>
      <c r="H254" s="19"/>
      <c r="I254" s="19"/>
      <c r="J254" s="19"/>
      <c r="K254" s="19"/>
      <c r="L254" s="19"/>
      <c r="M254" s="97">
        <f>+L254+AN!M254</f>
        <v>0</v>
      </c>
      <c r="N254" s="97">
        <f>+M254+AN!N254</f>
        <v>0</v>
      </c>
      <c r="O254" s="97">
        <f>+N254+AN!O254</f>
        <v>0</v>
      </c>
      <c r="P254" s="97">
        <f>+O254+AN!P254</f>
        <v>0</v>
      </c>
      <c r="Q254" s="97">
        <f>+P254+AN!Q254</f>
        <v>0</v>
      </c>
      <c r="R254" s="97">
        <f>+Q254+AN!R254</f>
        <v>0</v>
      </c>
      <c r="S254" s="97">
        <f>+R254+AN!S254</f>
        <v>0</v>
      </c>
      <c r="T254" s="97">
        <f>+S254+AN!T254</f>
        <v>0</v>
      </c>
      <c r="U254" s="97">
        <f>+T254+AN!U254</f>
        <v>0</v>
      </c>
      <c r="V254" s="97">
        <f>+U254+AN!V254</f>
        <v>0</v>
      </c>
      <c r="W254" s="97">
        <f>+V254+AN!W254</f>
        <v>0</v>
      </c>
      <c r="X254" s="97">
        <f>+W254+AN!X254</f>
        <v>0</v>
      </c>
      <c r="Y254" s="97">
        <f>+X254+AN!Y254</f>
        <v>0</v>
      </c>
      <c r="Z254" s="97">
        <f>+Y254+AN!Z254</f>
        <v>0</v>
      </c>
      <c r="AA254" s="97">
        <f>+Z254+AN!AA254</f>
        <v>0</v>
      </c>
      <c r="AB254" s="97">
        <f>+AA254+AN!AB254</f>
        <v>0</v>
      </c>
      <c r="AC254" s="97">
        <f>+AB254+AN!AC254</f>
        <v>0</v>
      </c>
      <c r="AD254" s="100">
        <f t="shared" ref="AD254:AD255" si="240">+P254</f>
        <v>0</v>
      </c>
      <c r="AE254" s="101">
        <f t="shared" ref="AE254:AE255" si="241">+AB254</f>
        <v>0</v>
      </c>
      <c r="AG254" s="124">
        <f>+SUMIF($M$1:$AB$1,"REAL",M254:AB254)</f>
        <v>0</v>
      </c>
      <c r="AJ254" s="19"/>
      <c r="AK254" s="19"/>
      <c r="AL254" s="19"/>
      <c r="AM254" s="19"/>
      <c r="AN254" s="19"/>
      <c r="AO254" s="19"/>
      <c r="AP254" s="19"/>
      <c r="AQ254" s="19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44"/>
      <c r="BI254" s="59"/>
      <c r="BL254" s="181" t="s">
        <v>82</v>
      </c>
      <c r="BM254" s="182" t="s">
        <v>62</v>
      </c>
      <c r="BN254" s="181" t="s">
        <v>40</v>
      </c>
      <c r="BO254" s="181" t="s">
        <v>126</v>
      </c>
      <c r="BP254" s="181" t="s">
        <v>129</v>
      </c>
      <c r="BQ254" s="181" t="s">
        <v>132</v>
      </c>
      <c r="BR254" s="183">
        <f t="shared" si="219"/>
        <v>0</v>
      </c>
      <c r="BS254" s="183">
        <f t="shared" si="220"/>
        <v>0</v>
      </c>
      <c r="BT254" s="183">
        <f t="shared" si="221"/>
        <v>0</v>
      </c>
      <c r="BU254" s="183">
        <f t="shared" si="222"/>
        <v>0</v>
      </c>
      <c r="BV254" s="183">
        <f t="shared" si="223"/>
        <v>0</v>
      </c>
      <c r="BW254" s="183">
        <f t="shared" si="224"/>
        <v>0</v>
      </c>
      <c r="BX254" s="183">
        <f t="shared" si="225"/>
        <v>0</v>
      </c>
      <c r="BY254" s="183">
        <f t="shared" si="226"/>
        <v>0</v>
      </c>
      <c r="BZ254" s="183">
        <f t="shared" si="227"/>
        <v>0</v>
      </c>
      <c r="CA254" s="183">
        <f t="shared" si="228"/>
        <v>0</v>
      </c>
      <c r="CB254" s="183">
        <f t="shared" si="229"/>
        <v>0</v>
      </c>
      <c r="CC254" s="183">
        <f t="shared" si="230"/>
        <v>0</v>
      </c>
      <c r="CD254" s="183">
        <f t="shared" si="231"/>
        <v>0</v>
      </c>
      <c r="CE254" s="183">
        <f t="shared" si="232"/>
        <v>0</v>
      </c>
      <c r="CF254" s="183">
        <f t="shared" si="233"/>
        <v>0</v>
      </c>
      <c r="CG254" s="183">
        <f t="shared" si="234"/>
        <v>0</v>
      </c>
    </row>
    <row r="255" spans="1:85">
      <c r="A255" s="236"/>
      <c r="B255" s="226"/>
      <c r="C255" s="225"/>
      <c r="D255" s="11" t="s">
        <v>88</v>
      </c>
      <c r="E255" s="34"/>
      <c r="F255" s="34"/>
      <c r="G255" s="34"/>
      <c r="H255" s="34"/>
      <c r="I255" s="34"/>
      <c r="J255" s="34"/>
      <c r="K255" s="34"/>
      <c r="L255" s="34"/>
      <c r="M255" s="98">
        <f>+L255+AN!M255</f>
        <v>0</v>
      </c>
      <c r="N255" s="98">
        <f>+M255+AN!N255</f>
        <v>0</v>
      </c>
      <c r="O255" s="98">
        <f>+N255+AN!O255</f>
        <v>0</v>
      </c>
      <c r="P255" s="98">
        <f>+O255+AN!P255</f>
        <v>0</v>
      </c>
      <c r="Q255" s="98">
        <f>+P255+AN!Q255</f>
        <v>0</v>
      </c>
      <c r="R255" s="98">
        <f>+Q255+AN!R255</f>
        <v>0</v>
      </c>
      <c r="S255" s="98">
        <f>+R255+AN!S255</f>
        <v>0</v>
      </c>
      <c r="T255" s="98">
        <f>+S255+AN!T255</f>
        <v>0</v>
      </c>
      <c r="U255" s="98">
        <f>+T255+AN!U255</f>
        <v>0</v>
      </c>
      <c r="V255" s="98">
        <f>+U255+AN!V255</f>
        <v>0</v>
      </c>
      <c r="W255" s="98">
        <f>+V255+AN!W255</f>
        <v>0</v>
      </c>
      <c r="X255" s="98">
        <f>+W255+AN!X255</f>
        <v>0</v>
      </c>
      <c r="Y255" s="98">
        <f>+X255+AN!Y255</f>
        <v>0</v>
      </c>
      <c r="Z255" s="98">
        <f>+Y255+AN!Z255</f>
        <v>0</v>
      </c>
      <c r="AA255" s="98">
        <f>+Z255+AN!AA255</f>
        <v>0</v>
      </c>
      <c r="AB255" s="98">
        <f>+AA255+AN!AB255</f>
        <v>0</v>
      </c>
      <c r="AC255" s="98">
        <f>+AB255+AN!AC255</f>
        <v>0</v>
      </c>
      <c r="AD255" s="102">
        <f t="shared" si="240"/>
        <v>0</v>
      </c>
      <c r="AE255" s="103">
        <f t="shared" si="241"/>
        <v>0</v>
      </c>
      <c r="AG255" s="124">
        <f>+SUMIF($M$1:$AB$1,"REAL",M255:AB255)</f>
        <v>0</v>
      </c>
      <c r="AJ255" s="34"/>
      <c r="AK255" s="34"/>
      <c r="AL255" s="34"/>
      <c r="AM255" s="34"/>
      <c r="AN255" s="34"/>
      <c r="AO255" s="34"/>
      <c r="AP255" s="34"/>
      <c r="AQ255" s="34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45"/>
      <c r="BI255" s="46"/>
      <c r="BL255" s="181" t="s">
        <v>82</v>
      </c>
      <c r="BM255" s="182" t="s">
        <v>62</v>
      </c>
      <c r="BN255" s="181" t="s">
        <v>88</v>
      </c>
      <c r="BO255" s="181" t="s">
        <v>126</v>
      </c>
      <c r="BP255" s="181" t="s">
        <v>129</v>
      </c>
      <c r="BQ255" s="181" t="s">
        <v>132</v>
      </c>
      <c r="BR255" s="183">
        <f t="shared" si="219"/>
        <v>0</v>
      </c>
      <c r="BS255" s="183">
        <f t="shared" si="220"/>
        <v>0</v>
      </c>
      <c r="BT255" s="183">
        <f t="shared" si="221"/>
        <v>0</v>
      </c>
      <c r="BU255" s="183">
        <f t="shared" si="222"/>
        <v>0</v>
      </c>
      <c r="BV255" s="183">
        <f t="shared" si="223"/>
        <v>0</v>
      </c>
      <c r="BW255" s="183">
        <f t="shared" si="224"/>
        <v>0</v>
      </c>
      <c r="BX255" s="183">
        <f t="shared" si="225"/>
        <v>0</v>
      </c>
      <c r="BY255" s="183">
        <f t="shared" si="226"/>
        <v>0</v>
      </c>
      <c r="BZ255" s="183">
        <f t="shared" si="227"/>
        <v>0</v>
      </c>
      <c r="CA255" s="183">
        <f t="shared" si="228"/>
        <v>0</v>
      </c>
      <c r="CB255" s="183">
        <f t="shared" si="229"/>
        <v>0</v>
      </c>
      <c r="CC255" s="183">
        <f t="shared" si="230"/>
        <v>0</v>
      </c>
      <c r="CD255" s="183">
        <f t="shared" si="231"/>
        <v>0</v>
      </c>
      <c r="CE255" s="183">
        <f t="shared" si="232"/>
        <v>0</v>
      </c>
      <c r="CF255" s="183">
        <f t="shared" si="233"/>
        <v>0</v>
      </c>
      <c r="CG255" s="183">
        <f t="shared" si="234"/>
        <v>0</v>
      </c>
    </row>
    <row r="256" spans="1:85">
      <c r="A256" s="236"/>
      <c r="B256" s="226"/>
      <c r="C256" s="225"/>
      <c r="D256" s="13" t="s">
        <v>90</v>
      </c>
      <c r="E256" s="36"/>
      <c r="F256" s="36"/>
      <c r="G256" s="36"/>
      <c r="H256" s="36"/>
      <c r="I256" s="36"/>
      <c r="J256" s="36"/>
      <c r="K256" s="36"/>
      <c r="L256" s="36"/>
      <c r="M256" s="36" t="str">
        <f t="shared" ref="M256:AE256" si="242">+IFERROR(M255/M254,"")</f>
        <v/>
      </c>
      <c r="N256" s="36" t="str">
        <f t="shared" si="242"/>
        <v/>
      </c>
      <c r="O256" s="36" t="str">
        <f t="shared" si="242"/>
        <v/>
      </c>
      <c r="P256" s="36" t="str">
        <f t="shared" si="242"/>
        <v/>
      </c>
      <c r="Q256" s="36" t="str">
        <f t="shared" si="242"/>
        <v/>
      </c>
      <c r="R256" s="36" t="str">
        <f t="shared" si="242"/>
        <v/>
      </c>
      <c r="S256" s="36" t="str">
        <f t="shared" si="242"/>
        <v/>
      </c>
      <c r="T256" s="36" t="str">
        <f t="shared" si="242"/>
        <v/>
      </c>
      <c r="U256" s="36" t="str">
        <f t="shared" si="242"/>
        <v/>
      </c>
      <c r="V256" s="36" t="str">
        <f t="shared" si="242"/>
        <v/>
      </c>
      <c r="W256" s="36" t="str">
        <f t="shared" si="242"/>
        <v/>
      </c>
      <c r="X256" s="36" t="str">
        <f t="shared" si="242"/>
        <v/>
      </c>
      <c r="Y256" s="36" t="str">
        <f t="shared" si="242"/>
        <v/>
      </c>
      <c r="Z256" s="36" t="str">
        <f t="shared" si="242"/>
        <v/>
      </c>
      <c r="AA256" s="36" t="str">
        <f t="shared" si="242"/>
        <v/>
      </c>
      <c r="AB256" s="36" t="str">
        <f t="shared" si="242"/>
        <v/>
      </c>
      <c r="AC256" s="36" t="str">
        <f t="shared" ref="AC256" si="243">+IFERROR(AC255/AC254,"")</f>
        <v/>
      </c>
      <c r="AD256" s="49" t="str">
        <f t="shared" si="242"/>
        <v/>
      </c>
      <c r="AE256" s="50" t="str">
        <f t="shared" si="242"/>
        <v/>
      </c>
      <c r="AJ256" s="36"/>
      <c r="AK256" s="36"/>
      <c r="AL256" s="36"/>
      <c r="AM256" s="36"/>
      <c r="AN256" s="36"/>
      <c r="AO256" s="36"/>
      <c r="AP256" s="36"/>
      <c r="AQ256" s="36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49"/>
      <c r="BI256" s="50"/>
      <c r="BL256" s="181" t="s">
        <v>82</v>
      </c>
      <c r="BM256" s="182" t="s">
        <v>62</v>
      </c>
      <c r="BN256" s="181" t="s">
        <v>90</v>
      </c>
      <c r="BO256" s="12" t="s">
        <v>127</v>
      </c>
      <c r="BP256" s="181" t="s">
        <v>129</v>
      </c>
      <c r="BQ256" s="181" t="s">
        <v>132</v>
      </c>
      <c r="BR256" s="183" t="str">
        <f t="shared" si="219"/>
        <v/>
      </c>
      <c r="BS256" s="183" t="str">
        <f t="shared" si="220"/>
        <v/>
      </c>
      <c r="BT256" s="183" t="str">
        <f t="shared" si="221"/>
        <v/>
      </c>
      <c r="BU256" s="183" t="str">
        <f t="shared" si="222"/>
        <v/>
      </c>
      <c r="BV256" s="183" t="str">
        <f t="shared" si="223"/>
        <v/>
      </c>
      <c r="BW256" s="183" t="str">
        <f t="shared" si="224"/>
        <v/>
      </c>
      <c r="BX256" s="183" t="str">
        <f t="shared" si="225"/>
        <v/>
      </c>
      <c r="BY256" s="183" t="str">
        <f t="shared" si="226"/>
        <v/>
      </c>
      <c r="BZ256" s="183" t="str">
        <f t="shared" si="227"/>
        <v/>
      </c>
      <c r="CA256" s="183" t="str">
        <f t="shared" si="228"/>
        <v/>
      </c>
      <c r="CB256" s="183" t="str">
        <f t="shared" si="229"/>
        <v/>
      </c>
      <c r="CC256" s="183" t="str">
        <f t="shared" si="230"/>
        <v/>
      </c>
      <c r="CD256" s="183" t="str">
        <f t="shared" si="231"/>
        <v/>
      </c>
      <c r="CE256" s="183" t="str">
        <f t="shared" si="232"/>
        <v/>
      </c>
      <c r="CF256" s="183" t="str">
        <f t="shared" si="233"/>
        <v/>
      </c>
      <c r="CG256" s="183" t="str">
        <f t="shared" si="234"/>
        <v/>
      </c>
    </row>
    <row r="257" spans="1:85" ht="15" customHeight="1">
      <c r="A257" s="236"/>
      <c r="B257" s="226"/>
      <c r="C257" s="225" t="s">
        <v>72</v>
      </c>
      <c r="D257" s="10" t="s">
        <v>40</v>
      </c>
      <c r="E257" s="19"/>
      <c r="F257" s="19"/>
      <c r="G257" s="19"/>
      <c r="H257" s="19"/>
      <c r="I257" s="19"/>
      <c r="J257" s="19"/>
      <c r="K257" s="19"/>
      <c r="L257" s="19"/>
      <c r="M257" s="97">
        <f>+L257+AN!M257</f>
        <v>0</v>
      </c>
      <c r="N257" s="97">
        <f>+M257+AN!N257</f>
        <v>0</v>
      </c>
      <c r="O257" s="97">
        <f>+N257+AN!O257</f>
        <v>0</v>
      </c>
      <c r="P257" s="97">
        <f>+O257+AN!P257</f>
        <v>0</v>
      </c>
      <c r="Q257" s="97">
        <f>+P257+AN!Q257</f>
        <v>0</v>
      </c>
      <c r="R257" s="97">
        <f>+Q257+AN!R257</f>
        <v>0</v>
      </c>
      <c r="S257" s="97">
        <f>+R257+AN!S257</f>
        <v>0</v>
      </c>
      <c r="T257" s="97">
        <f>+S257+AN!T257</f>
        <v>0</v>
      </c>
      <c r="U257" s="97">
        <f>+T257+AN!U257</f>
        <v>0</v>
      </c>
      <c r="V257" s="97">
        <f>+U257+AN!V257</f>
        <v>0</v>
      </c>
      <c r="W257" s="97">
        <f>+V257+AN!W257</f>
        <v>0</v>
      </c>
      <c r="X257" s="97">
        <f>+W257+AN!X257</f>
        <v>0</v>
      </c>
      <c r="Y257" s="97">
        <f>+X257+AN!Y257</f>
        <v>0</v>
      </c>
      <c r="Z257" s="97">
        <f>+Y257+AN!Z257</f>
        <v>0</v>
      </c>
      <c r="AA257" s="97">
        <f>+Z257+AN!AA257</f>
        <v>0</v>
      </c>
      <c r="AB257" s="97">
        <f>+AA257+AN!AB257</f>
        <v>0</v>
      </c>
      <c r="AC257" s="97">
        <f>+AB257+AN!AC257</f>
        <v>0</v>
      </c>
      <c r="AD257" s="100">
        <f t="shared" ref="AD257:AD258" si="244">+P257</f>
        <v>0</v>
      </c>
      <c r="AE257" s="101">
        <f t="shared" ref="AE257:AE258" si="245">+AB257</f>
        <v>0</v>
      </c>
      <c r="AG257" s="124">
        <f>+SUMIF($M$1:$AB$1,"REAL",M257:AB257)</f>
        <v>0</v>
      </c>
      <c r="AJ257" s="19"/>
      <c r="AK257" s="19"/>
      <c r="AL257" s="19"/>
      <c r="AM257" s="19"/>
      <c r="AN257" s="19"/>
      <c r="AO257" s="19"/>
      <c r="AP257" s="19"/>
      <c r="AQ257" s="19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44"/>
      <c r="BI257" s="59"/>
      <c r="BL257" s="181" t="s">
        <v>82</v>
      </c>
      <c r="BM257" s="182" t="s">
        <v>72</v>
      </c>
      <c r="BN257" s="181" t="s">
        <v>40</v>
      </c>
      <c r="BO257" s="181" t="s">
        <v>126</v>
      </c>
      <c r="BP257" s="181" t="s">
        <v>129</v>
      </c>
      <c r="BQ257" s="181" t="s">
        <v>132</v>
      </c>
      <c r="BR257" s="183">
        <f t="shared" si="219"/>
        <v>0</v>
      </c>
      <c r="BS257" s="183">
        <f t="shared" si="220"/>
        <v>0</v>
      </c>
      <c r="BT257" s="183">
        <f t="shared" si="221"/>
        <v>0</v>
      </c>
      <c r="BU257" s="183">
        <f t="shared" si="222"/>
        <v>0</v>
      </c>
      <c r="BV257" s="183">
        <f t="shared" si="223"/>
        <v>0</v>
      </c>
      <c r="BW257" s="183">
        <f t="shared" si="224"/>
        <v>0</v>
      </c>
      <c r="BX257" s="183">
        <f t="shared" si="225"/>
        <v>0</v>
      </c>
      <c r="BY257" s="183">
        <f t="shared" si="226"/>
        <v>0</v>
      </c>
      <c r="BZ257" s="183">
        <f t="shared" si="227"/>
        <v>0</v>
      </c>
      <c r="CA257" s="183">
        <f t="shared" si="228"/>
        <v>0</v>
      </c>
      <c r="CB257" s="183">
        <f t="shared" si="229"/>
        <v>0</v>
      </c>
      <c r="CC257" s="183">
        <f t="shared" si="230"/>
        <v>0</v>
      </c>
      <c r="CD257" s="183">
        <f t="shared" si="231"/>
        <v>0</v>
      </c>
      <c r="CE257" s="183">
        <f t="shared" si="232"/>
        <v>0</v>
      </c>
      <c r="CF257" s="183">
        <f t="shared" si="233"/>
        <v>0</v>
      </c>
      <c r="CG257" s="183">
        <f t="shared" si="234"/>
        <v>0</v>
      </c>
    </row>
    <row r="258" spans="1:85">
      <c r="A258" s="236"/>
      <c r="B258" s="226"/>
      <c r="C258" s="225"/>
      <c r="D258" s="11" t="s">
        <v>88</v>
      </c>
      <c r="E258" s="34"/>
      <c r="F258" s="34"/>
      <c r="G258" s="34"/>
      <c r="H258" s="34"/>
      <c r="I258" s="34"/>
      <c r="J258" s="34"/>
      <c r="K258" s="34"/>
      <c r="L258" s="34"/>
      <c r="M258" s="98">
        <f>+L258+AN!M258</f>
        <v>0</v>
      </c>
      <c r="N258" s="98">
        <f>+M258+AN!N258</f>
        <v>0</v>
      </c>
      <c r="O258" s="98">
        <f>+N258+AN!O258</f>
        <v>0</v>
      </c>
      <c r="P258" s="98">
        <f>+O258+AN!P258</f>
        <v>0</v>
      </c>
      <c r="Q258" s="98">
        <f>+P258+AN!Q258</f>
        <v>0</v>
      </c>
      <c r="R258" s="98">
        <f>+Q258+AN!R258</f>
        <v>0</v>
      </c>
      <c r="S258" s="98">
        <f>+R258+AN!S258</f>
        <v>0</v>
      </c>
      <c r="T258" s="98">
        <f>+S258+AN!T258</f>
        <v>0</v>
      </c>
      <c r="U258" s="98">
        <f>+T258+AN!U258</f>
        <v>0</v>
      </c>
      <c r="V258" s="98">
        <f>+U258+AN!V258</f>
        <v>0</v>
      </c>
      <c r="W258" s="98">
        <f>+V258+AN!W258</f>
        <v>0</v>
      </c>
      <c r="X258" s="98">
        <f>+W258+AN!X258</f>
        <v>0</v>
      </c>
      <c r="Y258" s="98">
        <f>+X258+AN!Y258</f>
        <v>0</v>
      </c>
      <c r="Z258" s="98">
        <f>+Y258+AN!Z258</f>
        <v>0</v>
      </c>
      <c r="AA258" s="98">
        <f>+Z258+AN!AA258</f>
        <v>0</v>
      </c>
      <c r="AB258" s="98">
        <f>+AA258+AN!AB258</f>
        <v>0</v>
      </c>
      <c r="AC258" s="98">
        <f>+AB258+AN!AC258</f>
        <v>0</v>
      </c>
      <c r="AD258" s="102">
        <f t="shared" si="244"/>
        <v>0</v>
      </c>
      <c r="AE258" s="103">
        <f t="shared" si="245"/>
        <v>0</v>
      </c>
      <c r="AG258" s="124">
        <f>+SUMIF($M$1:$AB$1,"REAL",M258:AB258)</f>
        <v>0</v>
      </c>
      <c r="AJ258" s="34"/>
      <c r="AK258" s="34"/>
      <c r="AL258" s="34"/>
      <c r="AM258" s="34"/>
      <c r="AN258" s="34"/>
      <c r="AO258" s="34"/>
      <c r="AP258" s="34"/>
      <c r="AQ258" s="34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45"/>
      <c r="BI258" s="46"/>
      <c r="BL258" s="181" t="s">
        <v>82</v>
      </c>
      <c r="BM258" s="182" t="s">
        <v>72</v>
      </c>
      <c r="BN258" s="181" t="s">
        <v>88</v>
      </c>
      <c r="BO258" s="181" t="s">
        <v>126</v>
      </c>
      <c r="BP258" s="181" t="s">
        <v>129</v>
      </c>
      <c r="BQ258" s="181" t="s">
        <v>132</v>
      </c>
      <c r="BR258" s="183">
        <f t="shared" si="219"/>
        <v>0</v>
      </c>
      <c r="BS258" s="183">
        <f t="shared" si="220"/>
        <v>0</v>
      </c>
      <c r="BT258" s="183">
        <f t="shared" si="221"/>
        <v>0</v>
      </c>
      <c r="BU258" s="183">
        <f t="shared" si="222"/>
        <v>0</v>
      </c>
      <c r="BV258" s="183">
        <f t="shared" si="223"/>
        <v>0</v>
      </c>
      <c r="BW258" s="183">
        <f t="shared" si="224"/>
        <v>0</v>
      </c>
      <c r="BX258" s="183">
        <f t="shared" si="225"/>
        <v>0</v>
      </c>
      <c r="BY258" s="183">
        <f t="shared" si="226"/>
        <v>0</v>
      </c>
      <c r="BZ258" s="183">
        <f t="shared" si="227"/>
        <v>0</v>
      </c>
      <c r="CA258" s="183">
        <f t="shared" si="228"/>
        <v>0</v>
      </c>
      <c r="CB258" s="183">
        <f t="shared" si="229"/>
        <v>0</v>
      </c>
      <c r="CC258" s="183">
        <f t="shared" si="230"/>
        <v>0</v>
      </c>
      <c r="CD258" s="183">
        <f t="shared" si="231"/>
        <v>0</v>
      </c>
      <c r="CE258" s="183">
        <f t="shared" si="232"/>
        <v>0</v>
      </c>
      <c r="CF258" s="183">
        <f t="shared" si="233"/>
        <v>0</v>
      </c>
      <c r="CG258" s="183">
        <f t="shared" si="234"/>
        <v>0</v>
      </c>
    </row>
    <row r="259" spans="1:85">
      <c r="A259" s="236"/>
      <c r="B259" s="226"/>
      <c r="C259" s="225"/>
      <c r="D259" s="13" t="s">
        <v>90</v>
      </c>
      <c r="E259" s="36"/>
      <c r="F259" s="36"/>
      <c r="G259" s="36"/>
      <c r="H259" s="36"/>
      <c r="I259" s="36"/>
      <c r="J259" s="36"/>
      <c r="K259" s="36"/>
      <c r="L259" s="36"/>
      <c r="M259" s="36" t="str">
        <f t="shared" ref="M259:AE259" si="246">+IFERROR(M258/M257,"")</f>
        <v/>
      </c>
      <c r="N259" s="36" t="str">
        <f t="shared" si="246"/>
        <v/>
      </c>
      <c r="O259" s="36" t="str">
        <f t="shared" si="246"/>
        <v/>
      </c>
      <c r="P259" s="36" t="str">
        <f t="shared" si="246"/>
        <v/>
      </c>
      <c r="Q259" s="36" t="str">
        <f t="shared" si="246"/>
        <v/>
      </c>
      <c r="R259" s="36" t="str">
        <f t="shared" si="246"/>
        <v/>
      </c>
      <c r="S259" s="36" t="str">
        <f t="shared" si="246"/>
        <v/>
      </c>
      <c r="T259" s="36" t="str">
        <f t="shared" si="246"/>
        <v/>
      </c>
      <c r="U259" s="36" t="str">
        <f t="shared" si="246"/>
        <v/>
      </c>
      <c r="V259" s="36" t="str">
        <f t="shared" si="246"/>
        <v/>
      </c>
      <c r="W259" s="36" t="str">
        <f t="shared" si="246"/>
        <v/>
      </c>
      <c r="X259" s="36" t="str">
        <f t="shared" si="246"/>
        <v/>
      </c>
      <c r="Y259" s="36" t="str">
        <f t="shared" si="246"/>
        <v/>
      </c>
      <c r="Z259" s="36" t="str">
        <f t="shared" si="246"/>
        <v/>
      </c>
      <c r="AA259" s="36" t="str">
        <f t="shared" si="246"/>
        <v/>
      </c>
      <c r="AB259" s="36" t="str">
        <f t="shared" si="246"/>
        <v/>
      </c>
      <c r="AC259" s="36" t="str">
        <f t="shared" ref="AC259" si="247">+IFERROR(AC258/AC257,"")</f>
        <v/>
      </c>
      <c r="AD259" s="49" t="str">
        <f t="shared" si="246"/>
        <v/>
      </c>
      <c r="AE259" s="50" t="str">
        <f t="shared" si="246"/>
        <v/>
      </c>
      <c r="AJ259" s="36"/>
      <c r="AK259" s="36"/>
      <c r="AL259" s="36"/>
      <c r="AM259" s="36"/>
      <c r="AN259" s="36"/>
      <c r="AO259" s="36"/>
      <c r="AP259" s="36"/>
      <c r="AQ259" s="36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49"/>
      <c r="BI259" s="50"/>
      <c r="BL259" s="181" t="s">
        <v>82</v>
      </c>
      <c r="BM259" s="182" t="s">
        <v>72</v>
      </c>
      <c r="BN259" s="181" t="s">
        <v>90</v>
      </c>
      <c r="BO259" s="12" t="s">
        <v>127</v>
      </c>
      <c r="BP259" s="181" t="s">
        <v>129</v>
      </c>
      <c r="BQ259" s="181" t="s">
        <v>132</v>
      </c>
      <c r="BR259" s="183" t="str">
        <f t="shared" si="219"/>
        <v/>
      </c>
      <c r="BS259" s="183" t="str">
        <f t="shared" si="220"/>
        <v/>
      </c>
      <c r="BT259" s="183" t="str">
        <f t="shared" si="221"/>
        <v/>
      </c>
      <c r="BU259" s="183" t="str">
        <f t="shared" si="222"/>
        <v/>
      </c>
      <c r="BV259" s="183" t="str">
        <f t="shared" si="223"/>
        <v/>
      </c>
      <c r="BW259" s="183" t="str">
        <f t="shared" si="224"/>
        <v/>
      </c>
      <c r="BX259" s="183" t="str">
        <f t="shared" si="225"/>
        <v/>
      </c>
      <c r="BY259" s="183" t="str">
        <f t="shared" si="226"/>
        <v/>
      </c>
      <c r="BZ259" s="183" t="str">
        <f t="shared" si="227"/>
        <v/>
      </c>
      <c r="CA259" s="183" t="str">
        <f t="shared" si="228"/>
        <v/>
      </c>
      <c r="CB259" s="183" t="str">
        <f t="shared" si="229"/>
        <v/>
      </c>
      <c r="CC259" s="183" t="str">
        <f t="shared" si="230"/>
        <v/>
      </c>
      <c r="CD259" s="183" t="str">
        <f t="shared" si="231"/>
        <v/>
      </c>
      <c r="CE259" s="183" t="str">
        <f t="shared" si="232"/>
        <v/>
      </c>
      <c r="CF259" s="183" t="str">
        <f t="shared" si="233"/>
        <v/>
      </c>
      <c r="CG259" s="183" t="str">
        <f t="shared" si="234"/>
        <v/>
      </c>
    </row>
    <row r="260" spans="1:85" ht="15" customHeight="1">
      <c r="A260" s="236"/>
      <c r="B260" s="226"/>
      <c r="C260" s="225" t="s">
        <v>73</v>
      </c>
      <c r="D260" s="10" t="s">
        <v>40</v>
      </c>
      <c r="E260" s="19"/>
      <c r="F260" s="19"/>
      <c r="G260" s="19"/>
      <c r="H260" s="19"/>
      <c r="I260" s="19"/>
      <c r="J260" s="19"/>
      <c r="K260" s="19"/>
      <c r="L260" s="19"/>
      <c r="M260" s="97">
        <f>+L260+AN!M260</f>
        <v>0</v>
      </c>
      <c r="N260" s="97">
        <f>+M260+AN!N260</f>
        <v>0</v>
      </c>
      <c r="O260" s="97">
        <f>+N260+AN!O260</f>
        <v>0</v>
      </c>
      <c r="P260" s="97">
        <f>+O260+AN!P260</f>
        <v>0</v>
      </c>
      <c r="Q260" s="97">
        <f>+P260+AN!Q260</f>
        <v>0</v>
      </c>
      <c r="R260" s="97">
        <f>+Q260+AN!R260</f>
        <v>0</v>
      </c>
      <c r="S260" s="97">
        <f>+R260+AN!S260</f>
        <v>0</v>
      </c>
      <c r="T260" s="97">
        <f>+S260+AN!T260</f>
        <v>0</v>
      </c>
      <c r="U260" s="97">
        <f>+T260+AN!U260</f>
        <v>0</v>
      </c>
      <c r="V260" s="97">
        <f>+U260+AN!V260</f>
        <v>0</v>
      </c>
      <c r="W260" s="97">
        <f>+V260+AN!W260</f>
        <v>0</v>
      </c>
      <c r="X260" s="97">
        <f>+W260+AN!X260</f>
        <v>0</v>
      </c>
      <c r="Y260" s="97">
        <f>+X260+AN!Y260</f>
        <v>0</v>
      </c>
      <c r="Z260" s="97">
        <f>+Y260+AN!Z260</f>
        <v>0</v>
      </c>
      <c r="AA260" s="97">
        <f>+Z260+AN!AA260</f>
        <v>0</v>
      </c>
      <c r="AB260" s="97">
        <f>+AA260+AN!AB260</f>
        <v>0</v>
      </c>
      <c r="AC260" s="97">
        <f>+AB260+AN!AC260</f>
        <v>0</v>
      </c>
      <c r="AD260" s="100">
        <f t="shared" ref="AD260:AD261" si="248">+P260</f>
        <v>0</v>
      </c>
      <c r="AE260" s="101">
        <f t="shared" ref="AE260:AE261" si="249">+AB260</f>
        <v>0</v>
      </c>
      <c r="AG260" s="124">
        <f>+SUMIF($M$1:$AB$1,"REAL",M260:AB260)</f>
        <v>0</v>
      </c>
      <c r="AJ260" s="19"/>
      <c r="AK260" s="19"/>
      <c r="AL260" s="19"/>
      <c r="AM260" s="19"/>
      <c r="AN260" s="19"/>
      <c r="AO260" s="19"/>
      <c r="AP260" s="19"/>
      <c r="AQ260" s="19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44"/>
      <c r="BI260" s="59"/>
      <c r="BL260" s="181" t="s">
        <v>82</v>
      </c>
      <c r="BM260" s="182" t="s">
        <v>73</v>
      </c>
      <c r="BN260" s="181" t="s">
        <v>40</v>
      </c>
      <c r="BO260" s="181" t="s">
        <v>126</v>
      </c>
      <c r="BP260" s="181" t="s">
        <v>129</v>
      </c>
      <c r="BQ260" s="181" t="s">
        <v>132</v>
      </c>
      <c r="BR260" s="183">
        <f t="shared" si="219"/>
        <v>0</v>
      </c>
      <c r="BS260" s="183">
        <f t="shared" si="220"/>
        <v>0</v>
      </c>
      <c r="BT260" s="183">
        <f t="shared" si="221"/>
        <v>0</v>
      </c>
      <c r="BU260" s="183">
        <f t="shared" si="222"/>
        <v>0</v>
      </c>
      <c r="BV260" s="183">
        <f t="shared" si="223"/>
        <v>0</v>
      </c>
      <c r="BW260" s="183">
        <f t="shared" si="224"/>
        <v>0</v>
      </c>
      <c r="BX260" s="183">
        <f t="shared" si="225"/>
        <v>0</v>
      </c>
      <c r="BY260" s="183">
        <f t="shared" si="226"/>
        <v>0</v>
      </c>
      <c r="BZ260" s="183">
        <f t="shared" si="227"/>
        <v>0</v>
      </c>
      <c r="CA260" s="183">
        <f t="shared" si="228"/>
        <v>0</v>
      </c>
      <c r="CB260" s="183">
        <f t="shared" si="229"/>
        <v>0</v>
      </c>
      <c r="CC260" s="183">
        <f t="shared" si="230"/>
        <v>0</v>
      </c>
      <c r="CD260" s="183">
        <f t="shared" si="231"/>
        <v>0</v>
      </c>
      <c r="CE260" s="183">
        <f t="shared" si="232"/>
        <v>0</v>
      </c>
      <c r="CF260" s="183">
        <f t="shared" si="233"/>
        <v>0</v>
      </c>
      <c r="CG260" s="183">
        <f t="shared" si="234"/>
        <v>0</v>
      </c>
    </row>
    <row r="261" spans="1:85">
      <c r="A261" s="236"/>
      <c r="B261" s="226"/>
      <c r="C261" s="225"/>
      <c r="D261" s="11" t="s">
        <v>88</v>
      </c>
      <c r="E261" s="34"/>
      <c r="F261" s="34"/>
      <c r="G261" s="34"/>
      <c r="H261" s="34"/>
      <c r="I261" s="34"/>
      <c r="J261" s="34"/>
      <c r="K261" s="34"/>
      <c r="L261" s="34"/>
      <c r="M261" s="98">
        <f>+L261+AN!M261</f>
        <v>0</v>
      </c>
      <c r="N261" s="98">
        <f>+M261+AN!N261</f>
        <v>0</v>
      </c>
      <c r="O261" s="98">
        <f>+N261+AN!O261</f>
        <v>0</v>
      </c>
      <c r="P261" s="98">
        <f>+O261+AN!P261</f>
        <v>0</v>
      </c>
      <c r="Q261" s="98">
        <f>+P261+AN!Q261</f>
        <v>0</v>
      </c>
      <c r="R261" s="98">
        <f>+Q261+AN!R261</f>
        <v>0</v>
      </c>
      <c r="S261" s="98">
        <f>+R261+AN!S261</f>
        <v>0</v>
      </c>
      <c r="T261" s="98">
        <f>+S261+AN!T261</f>
        <v>0</v>
      </c>
      <c r="U261" s="98">
        <f>+T261+AN!U261</f>
        <v>0</v>
      </c>
      <c r="V261" s="98">
        <f>+U261+AN!V261</f>
        <v>0</v>
      </c>
      <c r="W261" s="98">
        <f>+V261+AN!W261</f>
        <v>0</v>
      </c>
      <c r="X261" s="98">
        <f>+W261+AN!X261</f>
        <v>0</v>
      </c>
      <c r="Y261" s="98">
        <f>+X261+AN!Y261</f>
        <v>0</v>
      </c>
      <c r="Z261" s="98">
        <f>+Y261+AN!Z261</f>
        <v>0</v>
      </c>
      <c r="AA261" s="98">
        <f>+Z261+AN!AA261</f>
        <v>0</v>
      </c>
      <c r="AB261" s="98">
        <f>+AA261+AN!AB261</f>
        <v>0</v>
      </c>
      <c r="AC261" s="98">
        <f>+AB261+AN!AC261</f>
        <v>0</v>
      </c>
      <c r="AD261" s="102">
        <f t="shared" si="248"/>
        <v>0</v>
      </c>
      <c r="AE261" s="103">
        <f t="shared" si="249"/>
        <v>0</v>
      </c>
      <c r="AG261" s="124">
        <f>+SUMIF($M$1:$AB$1,"REAL",M261:AB261)</f>
        <v>0</v>
      </c>
      <c r="AJ261" s="34"/>
      <c r="AK261" s="34"/>
      <c r="AL261" s="34"/>
      <c r="AM261" s="34"/>
      <c r="AN261" s="34"/>
      <c r="AO261" s="34"/>
      <c r="AP261" s="34"/>
      <c r="AQ261" s="34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45"/>
      <c r="BI261" s="46"/>
      <c r="BL261" s="181" t="s">
        <v>82</v>
      </c>
      <c r="BM261" s="182" t="s">
        <v>73</v>
      </c>
      <c r="BN261" s="181" t="s">
        <v>88</v>
      </c>
      <c r="BO261" s="181" t="s">
        <v>126</v>
      </c>
      <c r="BP261" s="181" t="s">
        <v>129</v>
      </c>
      <c r="BQ261" s="181" t="s">
        <v>132</v>
      </c>
      <c r="BR261" s="183">
        <f t="shared" si="219"/>
        <v>0</v>
      </c>
      <c r="BS261" s="183">
        <f t="shared" si="220"/>
        <v>0</v>
      </c>
      <c r="BT261" s="183">
        <f t="shared" si="221"/>
        <v>0</v>
      </c>
      <c r="BU261" s="183">
        <f t="shared" si="222"/>
        <v>0</v>
      </c>
      <c r="BV261" s="183">
        <f t="shared" si="223"/>
        <v>0</v>
      </c>
      <c r="BW261" s="183">
        <f t="shared" si="224"/>
        <v>0</v>
      </c>
      <c r="BX261" s="183">
        <f t="shared" si="225"/>
        <v>0</v>
      </c>
      <c r="BY261" s="183">
        <f t="shared" si="226"/>
        <v>0</v>
      </c>
      <c r="BZ261" s="183">
        <f t="shared" si="227"/>
        <v>0</v>
      </c>
      <c r="CA261" s="183">
        <f t="shared" si="228"/>
        <v>0</v>
      </c>
      <c r="CB261" s="183">
        <f t="shared" si="229"/>
        <v>0</v>
      </c>
      <c r="CC261" s="183">
        <f t="shared" si="230"/>
        <v>0</v>
      </c>
      <c r="CD261" s="183">
        <f t="shared" si="231"/>
        <v>0</v>
      </c>
      <c r="CE261" s="183">
        <f t="shared" si="232"/>
        <v>0</v>
      </c>
      <c r="CF261" s="183">
        <f t="shared" si="233"/>
        <v>0</v>
      </c>
      <c r="CG261" s="183">
        <f t="shared" si="234"/>
        <v>0</v>
      </c>
    </row>
    <row r="262" spans="1:85">
      <c r="A262" s="236"/>
      <c r="B262" s="226"/>
      <c r="C262" s="225"/>
      <c r="D262" s="13" t="s">
        <v>90</v>
      </c>
      <c r="E262" s="36"/>
      <c r="F262" s="36"/>
      <c r="G262" s="36"/>
      <c r="H262" s="36"/>
      <c r="I262" s="36"/>
      <c r="J262" s="36"/>
      <c r="K262" s="36"/>
      <c r="L262" s="36"/>
      <c r="M262" s="36" t="str">
        <f t="shared" ref="M262:AE262" si="250">+IFERROR(M261/M260,"")</f>
        <v/>
      </c>
      <c r="N262" s="36" t="str">
        <f t="shared" si="250"/>
        <v/>
      </c>
      <c r="O262" s="36" t="str">
        <f t="shared" si="250"/>
        <v/>
      </c>
      <c r="P262" s="36" t="str">
        <f t="shared" si="250"/>
        <v/>
      </c>
      <c r="Q262" s="36" t="str">
        <f t="shared" si="250"/>
        <v/>
      </c>
      <c r="R262" s="36" t="str">
        <f t="shared" si="250"/>
        <v/>
      </c>
      <c r="S262" s="36" t="str">
        <f t="shared" si="250"/>
        <v/>
      </c>
      <c r="T262" s="36" t="str">
        <f t="shared" si="250"/>
        <v/>
      </c>
      <c r="U262" s="36" t="str">
        <f t="shared" si="250"/>
        <v/>
      </c>
      <c r="V262" s="36" t="str">
        <f t="shared" si="250"/>
        <v/>
      </c>
      <c r="W262" s="36" t="str">
        <f t="shared" si="250"/>
        <v/>
      </c>
      <c r="X262" s="36" t="str">
        <f t="shared" si="250"/>
        <v/>
      </c>
      <c r="Y262" s="36" t="str">
        <f t="shared" si="250"/>
        <v/>
      </c>
      <c r="Z262" s="36" t="str">
        <f t="shared" si="250"/>
        <v/>
      </c>
      <c r="AA262" s="36" t="str">
        <f t="shared" si="250"/>
        <v/>
      </c>
      <c r="AB262" s="36" t="str">
        <f t="shared" si="250"/>
        <v/>
      </c>
      <c r="AC262" s="36" t="str">
        <f t="shared" ref="AC262" si="251">+IFERROR(AC261/AC260,"")</f>
        <v/>
      </c>
      <c r="AD262" s="49" t="str">
        <f t="shared" si="250"/>
        <v/>
      </c>
      <c r="AE262" s="50" t="str">
        <f t="shared" si="250"/>
        <v/>
      </c>
      <c r="AJ262" s="36"/>
      <c r="AK262" s="36"/>
      <c r="AL262" s="36"/>
      <c r="AM262" s="36"/>
      <c r="AN262" s="36"/>
      <c r="AO262" s="36"/>
      <c r="AP262" s="36"/>
      <c r="AQ262" s="36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49"/>
      <c r="BI262" s="50"/>
      <c r="BL262" s="181" t="s">
        <v>82</v>
      </c>
      <c r="BM262" s="182" t="s">
        <v>73</v>
      </c>
      <c r="BN262" s="181" t="s">
        <v>90</v>
      </c>
      <c r="BO262" s="12" t="s">
        <v>127</v>
      </c>
      <c r="BP262" s="181" t="s">
        <v>129</v>
      </c>
      <c r="BQ262" s="181" t="s">
        <v>132</v>
      </c>
      <c r="BR262" s="183" t="str">
        <f t="shared" si="219"/>
        <v/>
      </c>
      <c r="BS262" s="183" t="str">
        <f t="shared" si="220"/>
        <v/>
      </c>
      <c r="BT262" s="183" t="str">
        <f t="shared" si="221"/>
        <v/>
      </c>
      <c r="BU262" s="183" t="str">
        <f t="shared" si="222"/>
        <v/>
      </c>
      <c r="BV262" s="183" t="str">
        <f t="shared" si="223"/>
        <v/>
      </c>
      <c r="BW262" s="183" t="str">
        <f t="shared" si="224"/>
        <v/>
      </c>
      <c r="BX262" s="183" t="str">
        <f t="shared" si="225"/>
        <v/>
      </c>
      <c r="BY262" s="183" t="str">
        <f t="shared" si="226"/>
        <v/>
      </c>
      <c r="BZ262" s="183" t="str">
        <f t="shared" si="227"/>
        <v/>
      </c>
      <c r="CA262" s="183" t="str">
        <f t="shared" si="228"/>
        <v/>
      </c>
      <c r="CB262" s="183" t="str">
        <f t="shared" si="229"/>
        <v/>
      </c>
      <c r="CC262" s="183" t="str">
        <f t="shared" si="230"/>
        <v/>
      </c>
      <c r="CD262" s="183" t="str">
        <f t="shared" si="231"/>
        <v/>
      </c>
      <c r="CE262" s="183" t="str">
        <f t="shared" si="232"/>
        <v/>
      </c>
      <c r="CF262" s="183" t="str">
        <f t="shared" si="233"/>
        <v/>
      </c>
      <c r="CG262" s="183" t="str">
        <f t="shared" si="234"/>
        <v/>
      </c>
    </row>
    <row r="263" spans="1:85" ht="15" customHeight="1">
      <c r="A263" s="236"/>
      <c r="B263" s="226" t="s">
        <v>39</v>
      </c>
      <c r="C263" s="225" t="s">
        <v>51</v>
      </c>
      <c r="D263" s="10" t="s">
        <v>40</v>
      </c>
      <c r="E263" s="19"/>
      <c r="F263" s="19"/>
      <c r="G263" s="19"/>
      <c r="H263" s="19"/>
      <c r="I263" s="19"/>
      <c r="J263" s="19"/>
      <c r="K263" s="19"/>
      <c r="L263" s="19"/>
      <c r="M263" s="97">
        <f>+L263+AN!M263</f>
        <v>0</v>
      </c>
      <c r="N263" s="97">
        <f>+M263+AN!N263</f>
        <v>0</v>
      </c>
      <c r="O263" s="97">
        <f>+N263+AN!O263</f>
        <v>2</v>
      </c>
      <c r="P263" s="97">
        <f>+O263+AN!P263</f>
        <v>5</v>
      </c>
      <c r="Q263" s="97">
        <f>+P263+AN!Q263</f>
        <v>9</v>
      </c>
      <c r="R263" s="97">
        <f>+Q263+AN!R263</f>
        <v>15</v>
      </c>
      <c r="S263" s="97">
        <f>+R263+AN!S263</f>
        <v>16</v>
      </c>
      <c r="T263" s="97">
        <f>+S263+AN!T263</f>
        <v>18</v>
      </c>
      <c r="U263" s="97">
        <f>+T263+AN!U263</f>
        <v>22</v>
      </c>
      <c r="V263" s="97">
        <f>+U263+AN!V263</f>
        <v>27</v>
      </c>
      <c r="W263" s="97">
        <f>+V263+AN!W263</f>
        <v>38</v>
      </c>
      <c r="X263" s="97">
        <f>+W263+AN!X263</f>
        <v>40</v>
      </c>
      <c r="Y263" s="97">
        <f>+X263+AN!Y263</f>
        <v>42</v>
      </c>
      <c r="Z263" s="97">
        <f>+Y263+AN!Z263</f>
        <v>41</v>
      </c>
      <c r="AA263" s="97">
        <f>+Z263+AN!AA263</f>
        <v>42</v>
      </c>
      <c r="AB263" s="97">
        <f>+AA263+AN!AB263</f>
        <v>42</v>
      </c>
      <c r="AC263" s="97">
        <f>+AB263+AN!AC263</f>
        <v>42</v>
      </c>
      <c r="AD263" s="100">
        <f t="shared" ref="AD263:AD272" si="252">+P263</f>
        <v>5</v>
      </c>
      <c r="AE263" s="101">
        <f t="shared" ref="AE263:AE272" si="253">+AB263</f>
        <v>42</v>
      </c>
      <c r="AG263" s="124">
        <f>+SUMIF($M$1:$AB$1,"REAL",M263:AB263)</f>
        <v>359</v>
      </c>
      <c r="AJ263" s="19"/>
      <c r="AK263" s="19"/>
      <c r="AL263" s="19"/>
      <c r="AM263" s="19"/>
      <c r="AN263" s="19"/>
      <c r="AO263" s="19"/>
      <c r="AP263" s="19"/>
      <c r="AQ263" s="19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44"/>
      <c r="BI263" s="59"/>
      <c r="BL263" s="181" t="s">
        <v>82</v>
      </c>
      <c r="BM263" s="182" t="s">
        <v>51</v>
      </c>
      <c r="BN263" s="181" t="s">
        <v>40</v>
      </c>
      <c r="BO263" s="181" t="s">
        <v>126</v>
      </c>
      <c r="BP263" s="181" t="s">
        <v>129</v>
      </c>
      <c r="BQ263" s="181" t="s">
        <v>132</v>
      </c>
      <c r="BR263" s="183">
        <f t="shared" si="219"/>
        <v>0</v>
      </c>
      <c r="BS263" s="183">
        <f t="shared" si="220"/>
        <v>0</v>
      </c>
      <c r="BT263" s="183">
        <f t="shared" si="221"/>
        <v>2</v>
      </c>
      <c r="BU263" s="183">
        <f t="shared" si="222"/>
        <v>5</v>
      </c>
      <c r="BV263" s="183">
        <f t="shared" si="223"/>
        <v>9</v>
      </c>
      <c r="BW263" s="183">
        <f t="shared" si="224"/>
        <v>15</v>
      </c>
      <c r="BX263" s="183">
        <f t="shared" si="225"/>
        <v>16</v>
      </c>
      <c r="BY263" s="183">
        <f t="shared" si="226"/>
        <v>18</v>
      </c>
      <c r="BZ263" s="183">
        <f t="shared" si="227"/>
        <v>22</v>
      </c>
      <c r="CA263" s="183">
        <f t="shared" si="228"/>
        <v>27</v>
      </c>
      <c r="CB263" s="183">
        <f t="shared" si="229"/>
        <v>38</v>
      </c>
      <c r="CC263" s="183">
        <f t="shared" si="230"/>
        <v>40</v>
      </c>
      <c r="CD263" s="183">
        <f t="shared" si="231"/>
        <v>42</v>
      </c>
      <c r="CE263" s="183">
        <f t="shared" si="232"/>
        <v>41</v>
      </c>
      <c r="CF263" s="183">
        <f t="shared" si="233"/>
        <v>42</v>
      </c>
      <c r="CG263" s="183">
        <f t="shared" si="234"/>
        <v>42</v>
      </c>
    </row>
    <row r="264" spans="1:85">
      <c r="A264" s="236"/>
      <c r="B264" s="226"/>
      <c r="C264" s="225"/>
      <c r="D264" s="11" t="s">
        <v>88</v>
      </c>
      <c r="E264" s="34"/>
      <c r="F264" s="34"/>
      <c r="G264" s="34"/>
      <c r="H264" s="34"/>
      <c r="I264" s="34"/>
      <c r="J264" s="34"/>
      <c r="K264" s="34"/>
      <c r="L264" s="34"/>
      <c r="M264" s="98">
        <f>+L264+AN!M264</f>
        <v>0</v>
      </c>
      <c r="N264" s="98">
        <f>+M264+AN!N264</f>
        <v>0</v>
      </c>
      <c r="O264" s="98">
        <f>+N264+AN!O264</f>
        <v>3</v>
      </c>
      <c r="P264" s="98">
        <f>+O264+AN!P264</f>
        <v>6</v>
      </c>
      <c r="Q264" s="98">
        <f>+P264+AN!Q264</f>
        <v>10</v>
      </c>
      <c r="R264" s="98">
        <f>+Q264+AN!R264</f>
        <v>18</v>
      </c>
      <c r="S264" s="98">
        <f>+R264+AN!S264</f>
        <v>18</v>
      </c>
      <c r="T264" s="98">
        <f>+S264+AN!T264</f>
        <v>21</v>
      </c>
      <c r="U264" s="98">
        <f>+T264+AN!U264</f>
        <v>30</v>
      </c>
      <c r="V264" s="98">
        <f>+U264+AN!V264</f>
        <v>34</v>
      </c>
      <c r="W264" s="98">
        <f>+V264+AN!W264</f>
        <v>44</v>
      </c>
      <c r="X264" s="98">
        <f>+W264+AN!X264</f>
        <v>44</v>
      </c>
      <c r="Y264" s="98">
        <f>+X264+AN!Y264</f>
        <v>47</v>
      </c>
      <c r="Z264" s="98">
        <f>+Y264+AN!Z264</f>
        <v>46</v>
      </c>
      <c r="AA264" s="98">
        <f>+Z264+AN!AA264</f>
        <v>47</v>
      </c>
      <c r="AB264" s="98">
        <f>+AA264+AN!AB264</f>
        <v>47</v>
      </c>
      <c r="AC264" s="98">
        <f>+AB264+AN!AC264</f>
        <v>47</v>
      </c>
      <c r="AD264" s="102">
        <f t="shared" si="252"/>
        <v>6</v>
      </c>
      <c r="AE264" s="103">
        <f t="shared" si="253"/>
        <v>47</v>
      </c>
      <c r="AG264" s="124">
        <f>+SUMIF($M$1:$AB$1,"REAL",M264:AB264)</f>
        <v>415</v>
      </c>
      <c r="AJ264" s="34"/>
      <c r="AK264" s="34"/>
      <c r="AL264" s="34"/>
      <c r="AM264" s="34"/>
      <c r="AN264" s="34"/>
      <c r="AO264" s="34"/>
      <c r="AP264" s="34"/>
      <c r="AQ264" s="34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45"/>
      <c r="BI264" s="46"/>
      <c r="BL264" s="181" t="s">
        <v>82</v>
      </c>
      <c r="BM264" s="182" t="s">
        <v>51</v>
      </c>
      <c r="BN264" s="181" t="s">
        <v>88</v>
      </c>
      <c r="BO264" s="181" t="s">
        <v>126</v>
      </c>
      <c r="BP264" s="181" t="s">
        <v>129</v>
      </c>
      <c r="BQ264" s="181" t="s">
        <v>132</v>
      </c>
      <c r="BR264" s="183">
        <f t="shared" si="219"/>
        <v>0</v>
      </c>
      <c r="BS264" s="183">
        <f t="shared" si="220"/>
        <v>0</v>
      </c>
      <c r="BT264" s="183">
        <f t="shared" si="221"/>
        <v>3</v>
      </c>
      <c r="BU264" s="183">
        <f t="shared" si="222"/>
        <v>6</v>
      </c>
      <c r="BV264" s="183">
        <f t="shared" si="223"/>
        <v>10</v>
      </c>
      <c r="BW264" s="183">
        <f t="shared" si="224"/>
        <v>18</v>
      </c>
      <c r="BX264" s="183">
        <f t="shared" si="225"/>
        <v>18</v>
      </c>
      <c r="BY264" s="183">
        <f t="shared" si="226"/>
        <v>21</v>
      </c>
      <c r="BZ264" s="183">
        <f t="shared" si="227"/>
        <v>30</v>
      </c>
      <c r="CA264" s="183">
        <f t="shared" si="228"/>
        <v>34</v>
      </c>
      <c r="CB264" s="183">
        <f t="shared" si="229"/>
        <v>44</v>
      </c>
      <c r="CC264" s="183">
        <f t="shared" si="230"/>
        <v>44</v>
      </c>
      <c r="CD264" s="183">
        <f t="shared" si="231"/>
        <v>47</v>
      </c>
      <c r="CE264" s="183">
        <f t="shared" si="232"/>
        <v>46</v>
      </c>
      <c r="CF264" s="183">
        <f t="shared" si="233"/>
        <v>47</v>
      </c>
      <c r="CG264" s="183">
        <f t="shared" si="234"/>
        <v>47</v>
      </c>
    </row>
    <row r="265" spans="1:85">
      <c r="A265" s="236"/>
      <c r="B265" s="226"/>
      <c r="C265" s="225"/>
      <c r="D265" s="12" t="s">
        <v>63</v>
      </c>
      <c r="E265" s="35"/>
      <c r="F265" s="35"/>
      <c r="G265" s="35"/>
      <c r="H265" s="35"/>
      <c r="I265" s="35"/>
      <c r="J265" s="35"/>
      <c r="K265" s="35"/>
      <c r="L265" s="35"/>
      <c r="M265" s="99">
        <f>+L265+AN!M265</f>
        <v>0</v>
      </c>
      <c r="N265" s="99">
        <f>+M265+AN!N265</f>
        <v>0</v>
      </c>
      <c r="O265" s="99">
        <f>+N265+AN!O265</f>
        <v>2</v>
      </c>
      <c r="P265" s="99">
        <f>+O265+AN!P265</f>
        <v>3</v>
      </c>
      <c r="Q265" s="99">
        <f>+P265+AN!Q265</f>
        <v>5</v>
      </c>
      <c r="R265" s="99">
        <f>+Q265+AN!R265</f>
        <v>5</v>
      </c>
      <c r="S265" s="99">
        <f>+R265+AN!S265</f>
        <v>5</v>
      </c>
      <c r="T265" s="99">
        <f>+S265+AN!T265</f>
        <v>5</v>
      </c>
      <c r="U265" s="99">
        <f>+T265+AN!U265</f>
        <v>5</v>
      </c>
      <c r="V265" s="99">
        <f>+U265+AN!V265</f>
        <v>6</v>
      </c>
      <c r="W265" s="99">
        <f>+V265+AN!W265</f>
        <v>9</v>
      </c>
      <c r="X265" s="99">
        <f>+W265+AN!X265</f>
        <v>10</v>
      </c>
      <c r="Y265" s="99">
        <f>+X265+AN!Y265</f>
        <v>9</v>
      </c>
      <c r="Z265" s="99">
        <f>+Y265+AN!Z265</f>
        <v>9</v>
      </c>
      <c r="AA265" s="99">
        <f>+Z265+AN!AA265</f>
        <v>9</v>
      </c>
      <c r="AB265" s="99">
        <f>+AA265+AN!AB265</f>
        <v>9</v>
      </c>
      <c r="AC265" s="99">
        <f>+AB265+AN!AC265</f>
        <v>9</v>
      </c>
      <c r="AD265" s="104">
        <f t="shared" si="252"/>
        <v>3</v>
      </c>
      <c r="AE265" s="105">
        <f t="shared" si="253"/>
        <v>9</v>
      </c>
      <c r="AJ265" s="35"/>
      <c r="AK265" s="35"/>
      <c r="AL265" s="35"/>
      <c r="AM265" s="35"/>
      <c r="AN265" s="35"/>
      <c r="AO265" s="35"/>
      <c r="AP265" s="35"/>
      <c r="AQ265" s="35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47"/>
      <c r="BI265" s="48"/>
      <c r="BL265" s="181" t="s">
        <v>82</v>
      </c>
      <c r="BM265" s="182" t="s">
        <v>51</v>
      </c>
      <c r="BN265" s="181" t="s">
        <v>88</v>
      </c>
      <c r="BO265" s="12" t="s">
        <v>127</v>
      </c>
      <c r="BP265" s="181" t="s">
        <v>129</v>
      </c>
      <c r="BQ265" s="181" t="s">
        <v>132</v>
      </c>
      <c r="BR265" s="183">
        <f t="shared" si="219"/>
        <v>0</v>
      </c>
      <c r="BS265" s="183">
        <f t="shared" si="220"/>
        <v>0</v>
      </c>
      <c r="BT265" s="183">
        <f t="shared" si="221"/>
        <v>2</v>
      </c>
      <c r="BU265" s="183">
        <f t="shared" si="222"/>
        <v>3</v>
      </c>
      <c r="BV265" s="183">
        <f t="shared" si="223"/>
        <v>5</v>
      </c>
      <c r="BW265" s="183">
        <f t="shared" si="224"/>
        <v>5</v>
      </c>
      <c r="BX265" s="183">
        <f t="shared" si="225"/>
        <v>5</v>
      </c>
      <c r="BY265" s="183">
        <f t="shared" si="226"/>
        <v>5</v>
      </c>
      <c r="BZ265" s="183">
        <f t="shared" si="227"/>
        <v>5</v>
      </c>
      <c r="CA265" s="183">
        <f t="shared" si="228"/>
        <v>6</v>
      </c>
      <c r="CB265" s="183">
        <f t="shared" si="229"/>
        <v>9</v>
      </c>
      <c r="CC265" s="183">
        <f t="shared" si="230"/>
        <v>10</v>
      </c>
      <c r="CD265" s="183">
        <f t="shared" si="231"/>
        <v>9</v>
      </c>
      <c r="CE265" s="183">
        <f t="shared" si="232"/>
        <v>9</v>
      </c>
      <c r="CF265" s="183">
        <f t="shared" si="233"/>
        <v>9</v>
      </c>
      <c r="CG265" s="183">
        <f t="shared" si="234"/>
        <v>9</v>
      </c>
    </row>
    <row r="266" spans="1:85">
      <c r="A266" s="236"/>
      <c r="B266" s="226"/>
      <c r="C266" s="225"/>
      <c r="D266" s="12" t="s">
        <v>64</v>
      </c>
      <c r="E266" s="35"/>
      <c r="F266" s="35"/>
      <c r="G266" s="35"/>
      <c r="H266" s="35"/>
      <c r="I266" s="35"/>
      <c r="J266" s="35"/>
      <c r="K266" s="35"/>
      <c r="L266" s="35"/>
      <c r="M266" s="99">
        <f>+L266+AN!M266</f>
        <v>0</v>
      </c>
      <c r="N266" s="99">
        <f>+M266+AN!N266</f>
        <v>0</v>
      </c>
      <c r="O266" s="99">
        <f>+N266+AN!O266</f>
        <v>1</v>
      </c>
      <c r="P266" s="99">
        <f>+O266+AN!P266</f>
        <v>2</v>
      </c>
      <c r="Q266" s="99">
        <f>+P266+AN!Q266</f>
        <v>2</v>
      </c>
      <c r="R266" s="99">
        <f>+Q266+AN!R266</f>
        <v>5</v>
      </c>
      <c r="S266" s="99">
        <f>+R266+AN!S266</f>
        <v>5</v>
      </c>
      <c r="T266" s="99">
        <f>+S266+AN!T266</f>
        <v>5</v>
      </c>
      <c r="U266" s="99">
        <f>+T266+AN!U266</f>
        <v>5</v>
      </c>
      <c r="V266" s="99">
        <f>+U266+AN!V266</f>
        <v>5</v>
      </c>
      <c r="W266" s="99">
        <f>+V266+AN!W266</f>
        <v>8</v>
      </c>
      <c r="X266" s="99">
        <f>+W266+AN!X266</f>
        <v>9</v>
      </c>
      <c r="Y266" s="99">
        <f>+X266+AN!Y266</f>
        <v>9</v>
      </c>
      <c r="Z266" s="99">
        <f>+Y266+AN!Z266</f>
        <v>9</v>
      </c>
      <c r="AA266" s="99">
        <f>+Z266+AN!AA266</f>
        <v>10</v>
      </c>
      <c r="AB266" s="99">
        <f>+AA266+AN!AB266</f>
        <v>10</v>
      </c>
      <c r="AC266" s="99">
        <f>+AB266+AN!AC266</f>
        <v>9</v>
      </c>
      <c r="AD266" s="104">
        <f t="shared" si="252"/>
        <v>2</v>
      </c>
      <c r="AE266" s="105">
        <f t="shared" si="253"/>
        <v>10</v>
      </c>
      <c r="AJ266" s="35"/>
      <c r="AK266" s="35"/>
      <c r="AL266" s="35"/>
      <c r="AM266" s="35"/>
      <c r="AN266" s="35"/>
      <c r="AO266" s="35"/>
      <c r="AP266" s="35"/>
      <c r="AQ266" s="35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47"/>
      <c r="BI266" s="48"/>
      <c r="BL266" s="181" t="s">
        <v>82</v>
      </c>
      <c r="BM266" s="182" t="s">
        <v>51</v>
      </c>
      <c r="BN266" s="181" t="s">
        <v>88</v>
      </c>
      <c r="BO266" s="12" t="str">
        <f t="shared" ref="BO266:BO272" si="254">+D266</f>
        <v>X Fiber 50 - neba</v>
      </c>
      <c r="BP266" s="181" t="s">
        <v>129</v>
      </c>
      <c r="BQ266" s="181" t="s">
        <v>132</v>
      </c>
      <c r="BR266" s="183">
        <f t="shared" si="219"/>
        <v>0</v>
      </c>
      <c r="BS266" s="183">
        <f t="shared" si="220"/>
        <v>0</v>
      </c>
      <c r="BT266" s="183">
        <f t="shared" si="221"/>
        <v>1</v>
      </c>
      <c r="BU266" s="183">
        <f t="shared" si="222"/>
        <v>2</v>
      </c>
      <c r="BV266" s="183">
        <f t="shared" si="223"/>
        <v>2</v>
      </c>
      <c r="BW266" s="183">
        <f t="shared" si="224"/>
        <v>5</v>
      </c>
      <c r="BX266" s="183">
        <f t="shared" si="225"/>
        <v>5</v>
      </c>
      <c r="BY266" s="183">
        <f t="shared" si="226"/>
        <v>5</v>
      </c>
      <c r="BZ266" s="183">
        <f t="shared" si="227"/>
        <v>5</v>
      </c>
      <c r="CA266" s="183">
        <f t="shared" si="228"/>
        <v>5</v>
      </c>
      <c r="CB266" s="183">
        <f t="shared" si="229"/>
        <v>8</v>
      </c>
      <c r="CC266" s="183">
        <f t="shared" si="230"/>
        <v>9</v>
      </c>
      <c r="CD266" s="183">
        <f t="shared" si="231"/>
        <v>9</v>
      </c>
      <c r="CE266" s="183">
        <f t="shared" si="232"/>
        <v>9</v>
      </c>
      <c r="CF266" s="183">
        <f t="shared" si="233"/>
        <v>10</v>
      </c>
      <c r="CG266" s="183">
        <f t="shared" si="234"/>
        <v>10</v>
      </c>
    </row>
    <row r="267" spans="1:85">
      <c r="A267" s="236"/>
      <c r="B267" s="226"/>
      <c r="C267" s="225"/>
      <c r="D267" s="12" t="s">
        <v>65</v>
      </c>
      <c r="E267" s="35"/>
      <c r="F267" s="35"/>
      <c r="G267" s="35"/>
      <c r="H267" s="35"/>
      <c r="I267" s="35"/>
      <c r="J267" s="35"/>
      <c r="K267" s="35"/>
      <c r="L267" s="35"/>
      <c r="M267" s="99">
        <f>+L267+AN!M267</f>
        <v>0</v>
      </c>
      <c r="N267" s="99">
        <f>+M267+AN!N267</f>
        <v>0</v>
      </c>
      <c r="O267" s="99">
        <f>+N267+AN!O267</f>
        <v>0</v>
      </c>
      <c r="P267" s="99">
        <f>+O267+AN!P267</f>
        <v>1</v>
      </c>
      <c r="Q267" s="99">
        <f>+P267+AN!Q267</f>
        <v>2</v>
      </c>
      <c r="R267" s="99">
        <f>+Q267+AN!R267</f>
        <v>4</v>
      </c>
      <c r="S267" s="99">
        <f>+R267+AN!S267</f>
        <v>4</v>
      </c>
      <c r="T267" s="99">
        <f>+S267+AN!T267</f>
        <v>5</v>
      </c>
      <c r="U267" s="99">
        <f>+T267+AN!U267</f>
        <v>7</v>
      </c>
      <c r="V267" s="99">
        <f>+U267+AN!V267</f>
        <v>7</v>
      </c>
      <c r="W267" s="99">
        <f>+V267+AN!W267</f>
        <v>7</v>
      </c>
      <c r="X267" s="99">
        <f>+W267+AN!X267</f>
        <v>7</v>
      </c>
      <c r="Y267" s="99">
        <f>+X267+AN!Y267</f>
        <v>9</v>
      </c>
      <c r="Z267" s="99">
        <f>+Y267+AN!Z267</f>
        <v>9</v>
      </c>
      <c r="AA267" s="99">
        <f>+Z267+AN!AA267</f>
        <v>9</v>
      </c>
      <c r="AB267" s="99">
        <f>+AA267+AN!AB267</f>
        <v>9</v>
      </c>
      <c r="AC267" s="99">
        <f>+AB267+AN!AC267</f>
        <v>9</v>
      </c>
      <c r="AD267" s="104">
        <f t="shared" si="252"/>
        <v>1</v>
      </c>
      <c r="AE267" s="105">
        <f t="shared" si="253"/>
        <v>9</v>
      </c>
      <c r="AJ267" s="35"/>
      <c r="AK267" s="35"/>
      <c r="AL267" s="35"/>
      <c r="AM267" s="35"/>
      <c r="AN267" s="35"/>
      <c r="AO267" s="35"/>
      <c r="AP267" s="35"/>
      <c r="AQ267" s="35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47"/>
      <c r="BI267" s="48"/>
      <c r="BL267" s="181" t="s">
        <v>82</v>
      </c>
      <c r="BM267" s="182" t="s">
        <v>51</v>
      </c>
      <c r="BN267" s="181" t="s">
        <v>88</v>
      </c>
      <c r="BO267" s="12" t="str">
        <f t="shared" si="254"/>
        <v>X Fiber 100 - own</v>
      </c>
      <c r="BP267" s="181" t="s">
        <v>129</v>
      </c>
      <c r="BQ267" s="181" t="s">
        <v>132</v>
      </c>
      <c r="BR267" s="183">
        <f t="shared" si="219"/>
        <v>0</v>
      </c>
      <c r="BS267" s="183">
        <f t="shared" si="220"/>
        <v>0</v>
      </c>
      <c r="BT267" s="183">
        <f t="shared" si="221"/>
        <v>0</v>
      </c>
      <c r="BU267" s="183">
        <f t="shared" si="222"/>
        <v>1</v>
      </c>
      <c r="BV267" s="183">
        <f t="shared" si="223"/>
        <v>2</v>
      </c>
      <c r="BW267" s="183">
        <f t="shared" si="224"/>
        <v>4</v>
      </c>
      <c r="BX267" s="183">
        <f t="shared" si="225"/>
        <v>4</v>
      </c>
      <c r="BY267" s="183">
        <f t="shared" si="226"/>
        <v>5</v>
      </c>
      <c r="BZ267" s="183">
        <f t="shared" si="227"/>
        <v>7</v>
      </c>
      <c r="CA267" s="183">
        <f t="shared" si="228"/>
        <v>7</v>
      </c>
      <c r="CB267" s="183">
        <f t="shared" si="229"/>
        <v>7</v>
      </c>
      <c r="CC267" s="183">
        <f t="shared" si="230"/>
        <v>7</v>
      </c>
      <c r="CD267" s="183">
        <f t="shared" si="231"/>
        <v>9</v>
      </c>
      <c r="CE267" s="183">
        <f t="shared" si="232"/>
        <v>9</v>
      </c>
      <c r="CF267" s="183">
        <f t="shared" si="233"/>
        <v>9</v>
      </c>
      <c r="CG267" s="183">
        <f t="shared" si="234"/>
        <v>9</v>
      </c>
    </row>
    <row r="268" spans="1:85">
      <c r="A268" s="236"/>
      <c r="B268" s="226"/>
      <c r="C268" s="225"/>
      <c r="D268" s="12" t="s">
        <v>66</v>
      </c>
      <c r="E268" s="35"/>
      <c r="F268" s="35"/>
      <c r="G268" s="35"/>
      <c r="H268" s="35"/>
      <c r="I268" s="35"/>
      <c r="J268" s="35"/>
      <c r="K268" s="35"/>
      <c r="L268" s="35"/>
      <c r="M268" s="99">
        <f>+L268+AN!M268</f>
        <v>0</v>
      </c>
      <c r="N268" s="99">
        <f>+M268+AN!N268</f>
        <v>0</v>
      </c>
      <c r="O268" s="99">
        <f>+N268+AN!O268</f>
        <v>0</v>
      </c>
      <c r="P268" s="99">
        <f>+O268+AN!P268</f>
        <v>0</v>
      </c>
      <c r="Q268" s="99">
        <f>+P268+AN!Q268</f>
        <v>1</v>
      </c>
      <c r="R268" s="99">
        <f>+Q268+AN!R268</f>
        <v>3</v>
      </c>
      <c r="S268" s="99">
        <f>+R268+AN!S268</f>
        <v>3</v>
      </c>
      <c r="T268" s="99">
        <f>+S268+AN!T268</f>
        <v>4</v>
      </c>
      <c r="U268" s="99">
        <f>+T268+AN!U268</f>
        <v>5</v>
      </c>
      <c r="V268" s="99">
        <f>+U268+AN!V268</f>
        <v>5</v>
      </c>
      <c r="W268" s="99">
        <f>+V268+AN!W268</f>
        <v>6</v>
      </c>
      <c r="X268" s="99">
        <f>+W268+AN!X268</f>
        <v>7</v>
      </c>
      <c r="Y268" s="99">
        <f>+X268+AN!Y268</f>
        <v>7</v>
      </c>
      <c r="Z268" s="99">
        <f>+Y268+AN!Z268</f>
        <v>7</v>
      </c>
      <c r="AA268" s="99">
        <f>+Z268+AN!AA268</f>
        <v>7</v>
      </c>
      <c r="AB268" s="99">
        <f>+AA268+AN!AB268</f>
        <v>6</v>
      </c>
      <c r="AC268" s="99">
        <f>+AB268+AN!AC268</f>
        <v>7</v>
      </c>
      <c r="AD268" s="104">
        <f t="shared" si="252"/>
        <v>0</v>
      </c>
      <c r="AE268" s="105">
        <f t="shared" si="253"/>
        <v>6</v>
      </c>
      <c r="AJ268" s="35"/>
      <c r="AK268" s="35"/>
      <c r="AL268" s="35"/>
      <c r="AM268" s="35"/>
      <c r="AN268" s="35"/>
      <c r="AO268" s="35"/>
      <c r="AP268" s="35"/>
      <c r="AQ268" s="35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47"/>
      <c r="BI268" s="48"/>
      <c r="BL268" s="181" t="s">
        <v>82</v>
      </c>
      <c r="BM268" s="182" t="s">
        <v>51</v>
      </c>
      <c r="BN268" s="181" t="s">
        <v>88</v>
      </c>
      <c r="BO268" s="12" t="str">
        <f t="shared" si="254"/>
        <v>X Fiber 100 - neba</v>
      </c>
      <c r="BP268" s="181" t="s">
        <v>129</v>
      </c>
      <c r="BQ268" s="181" t="s">
        <v>132</v>
      </c>
      <c r="BR268" s="183">
        <f t="shared" si="219"/>
        <v>0</v>
      </c>
      <c r="BS268" s="183">
        <f t="shared" si="220"/>
        <v>0</v>
      </c>
      <c r="BT268" s="183">
        <f t="shared" si="221"/>
        <v>0</v>
      </c>
      <c r="BU268" s="183">
        <f t="shared" si="222"/>
        <v>0</v>
      </c>
      <c r="BV268" s="183">
        <f t="shared" si="223"/>
        <v>1</v>
      </c>
      <c r="BW268" s="183">
        <f t="shared" si="224"/>
        <v>3</v>
      </c>
      <c r="BX268" s="183">
        <f t="shared" si="225"/>
        <v>3</v>
      </c>
      <c r="BY268" s="183">
        <f t="shared" si="226"/>
        <v>4</v>
      </c>
      <c r="BZ268" s="183">
        <f t="shared" si="227"/>
        <v>5</v>
      </c>
      <c r="CA268" s="183">
        <f t="shared" si="228"/>
        <v>5</v>
      </c>
      <c r="CB268" s="183">
        <f t="shared" si="229"/>
        <v>6</v>
      </c>
      <c r="CC268" s="183">
        <f t="shared" si="230"/>
        <v>7</v>
      </c>
      <c r="CD268" s="183">
        <f t="shared" si="231"/>
        <v>7</v>
      </c>
      <c r="CE268" s="183">
        <f t="shared" si="232"/>
        <v>7</v>
      </c>
      <c r="CF268" s="183">
        <f t="shared" si="233"/>
        <v>7</v>
      </c>
      <c r="CG268" s="183">
        <f t="shared" si="234"/>
        <v>6</v>
      </c>
    </row>
    <row r="269" spans="1:85">
      <c r="A269" s="236"/>
      <c r="B269" s="226"/>
      <c r="C269" s="225"/>
      <c r="D269" s="12" t="s">
        <v>67</v>
      </c>
      <c r="E269" s="35"/>
      <c r="F269" s="35"/>
      <c r="G269" s="35"/>
      <c r="H269" s="35"/>
      <c r="I269" s="35"/>
      <c r="J269" s="35"/>
      <c r="K269" s="35"/>
      <c r="L269" s="35"/>
      <c r="M269" s="99">
        <f>+L269+AN!M269</f>
        <v>0</v>
      </c>
      <c r="N269" s="99">
        <f>+M269+AN!N269</f>
        <v>0</v>
      </c>
      <c r="O269" s="99">
        <f>+N269+AN!O269</f>
        <v>0</v>
      </c>
      <c r="P269" s="99">
        <f>+O269+AN!P269</f>
        <v>0</v>
      </c>
      <c r="Q269" s="99">
        <f>+P269+AN!Q269</f>
        <v>0</v>
      </c>
      <c r="R269" s="99">
        <f>+Q269+AN!R269</f>
        <v>0</v>
      </c>
      <c r="S269" s="99">
        <f>+R269+AN!S269</f>
        <v>0</v>
      </c>
      <c r="T269" s="99">
        <f>+S269+AN!T269</f>
        <v>0</v>
      </c>
      <c r="U269" s="99">
        <f>+T269+AN!U269</f>
        <v>6</v>
      </c>
      <c r="V269" s="99">
        <f>+U269+AN!V269</f>
        <v>6</v>
      </c>
      <c r="W269" s="99">
        <f>+V269+AN!W269</f>
        <v>5</v>
      </c>
      <c r="X269" s="99">
        <f>+W269+AN!X269</f>
        <v>2</v>
      </c>
      <c r="Y269" s="99">
        <f>+X269+AN!Y269</f>
        <v>3</v>
      </c>
      <c r="Z269" s="99">
        <f>+Y269+AN!Z269</f>
        <v>3</v>
      </c>
      <c r="AA269" s="99">
        <f>+Z269+AN!AA269</f>
        <v>3</v>
      </c>
      <c r="AB269" s="99">
        <f>+AA269+AN!AB269</f>
        <v>4</v>
      </c>
      <c r="AC269" s="99">
        <f>+AB269+AN!AC269</f>
        <v>4</v>
      </c>
      <c r="AD269" s="104">
        <f t="shared" si="252"/>
        <v>0</v>
      </c>
      <c r="AE269" s="105">
        <f t="shared" si="253"/>
        <v>4</v>
      </c>
      <c r="AJ269" s="35"/>
      <c r="AK269" s="35"/>
      <c r="AL269" s="35"/>
      <c r="AM269" s="35"/>
      <c r="AN269" s="35"/>
      <c r="AO269" s="35"/>
      <c r="AP269" s="35"/>
      <c r="AQ269" s="35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47"/>
      <c r="BI269" s="48"/>
      <c r="BL269" s="181" t="s">
        <v>82</v>
      </c>
      <c r="BM269" s="182" t="s">
        <v>51</v>
      </c>
      <c r="BN269" s="181" t="s">
        <v>88</v>
      </c>
      <c r="BO269" s="12" t="str">
        <f t="shared" si="254"/>
        <v>X Fiber 200 - own</v>
      </c>
      <c r="BP269" s="181" t="s">
        <v>129</v>
      </c>
      <c r="BQ269" s="181" t="s">
        <v>132</v>
      </c>
      <c r="BR269" s="183">
        <f t="shared" si="219"/>
        <v>0</v>
      </c>
      <c r="BS269" s="183">
        <f t="shared" si="220"/>
        <v>0</v>
      </c>
      <c r="BT269" s="183">
        <f t="shared" si="221"/>
        <v>0</v>
      </c>
      <c r="BU269" s="183">
        <f t="shared" si="222"/>
        <v>0</v>
      </c>
      <c r="BV269" s="183">
        <f t="shared" si="223"/>
        <v>0</v>
      </c>
      <c r="BW269" s="183">
        <f t="shared" si="224"/>
        <v>0</v>
      </c>
      <c r="BX269" s="183">
        <f t="shared" si="225"/>
        <v>0</v>
      </c>
      <c r="BY269" s="183">
        <f t="shared" si="226"/>
        <v>0</v>
      </c>
      <c r="BZ269" s="183">
        <f t="shared" si="227"/>
        <v>6</v>
      </c>
      <c r="CA269" s="183">
        <f t="shared" si="228"/>
        <v>6</v>
      </c>
      <c r="CB269" s="183">
        <f t="shared" si="229"/>
        <v>5</v>
      </c>
      <c r="CC269" s="183">
        <f t="shared" si="230"/>
        <v>2</v>
      </c>
      <c r="CD269" s="183">
        <f t="shared" si="231"/>
        <v>3</v>
      </c>
      <c r="CE269" s="183">
        <f t="shared" si="232"/>
        <v>3</v>
      </c>
      <c r="CF269" s="183">
        <f t="shared" si="233"/>
        <v>3</v>
      </c>
      <c r="CG269" s="183">
        <f t="shared" si="234"/>
        <v>4</v>
      </c>
    </row>
    <row r="270" spans="1:85">
      <c r="A270" s="236"/>
      <c r="B270" s="226"/>
      <c r="C270" s="225"/>
      <c r="D270" s="12" t="s">
        <v>68</v>
      </c>
      <c r="E270" s="35"/>
      <c r="F270" s="35"/>
      <c r="G270" s="35"/>
      <c r="H270" s="35"/>
      <c r="I270" s="35"/>
      <c r="J270" s="35"/>
      <c r="K270" s="35"/>
      <c r="L270" s="35"/>
      <c r="M270" s="99">
        <f>+L270+AN!M270</f>
        <v>0</v>
      </c>
      <c r="N270" s="99">
        <f>+M270+AN!N270</f>
        <v>0</v>
      </c>
      <c r="O270" s="99">
        <f>+N270+AN!O270</f>
        <v>0</v>
      </c>
      <c r="P270" s="99">
        <f>+O270+AN!P270</f>
        <v>0</v>
      </c>
      <c r="Q270" s="99">
        <f>+P270+AN!Q270</f>
        <v>0</v>
      </c>
      <c r="R270" s="99">
        <f>+Q270+AN!R270</f>
        <v>1</v>
      </c>
      <c r="S270" s="99">
        <f>+R270+AN!S270</f>
        <v>1</v>
      </c>
      <c r="T270" s="99">
        <f>+S270+AN!T270</f>
        <v>2</v>
      </c>
      <c r="U270" s="99">
        <f>+T270+AN!U270</f>
        <v>2</v>
      </c>
      <c r="V270" s="99">
        <f>+U270+AN!V270</f>
        <v>5</v>
      </c>
      <c r="W270" s="99">
        <f>+V270+AN!W270</f>
        <v>9</v>
      </c>
      <c r="X270" s="99">
        <f>+W270+AN!X270</f>
        <v>9</v>
      </c>
      <c r="Y270" s="99">
        <f>+X270+AN!Y270</f>
        <v>10</v>
      </c>
      <c r="Z270" s="99">
        <f>+Y270+AN!Z270</f>
        <v>9</v>
      </c>
      <c r="AA270" s="99">
        <f>+Z270+AN!AA270</f>
        <v>9</v>
      </c>
      <c r="AB270" s="99">
        <f>+AA270+AN!AB270</f>
        <v>9</v>
      </c>
      <c r="AC270" s="99">
        <f>+AB270+AN!AC270</f>
        <v>9</v>
      </c>
      <c r="AD270" s="104">
        <f t="shared" si="252"/>
        <v>0</v>
      </c>
      <c r="AE270" s="105">
        <f t="shared" si="253"/>
        <v>9</v>
      </c>
      <c r="AJ270" s="35"/>
      <c r="AK270" s="35"/>
      <c r="AL270" s="35"/>
      <c r="AM270" s="35"/>
      <c r="AN270" s="35"/>
      <c r="AO270" s="35"/>
      <c r="AP270" s="35"/>
      <c r="AQ270" s="35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47"/>
      <c r="BI270" s="48"/>
      <c r="BL270" s="181" t="s">
        <v>82</v>
      </c>
      <c r="BM270" s="182" t="s">
        <v>51</v>
      </c>
      <c r="BN270" s="181" t="s">
        <v>88</v>
      </c>
      <c r="BO270" s="12" t="str">
        <f t="shared" si="254"/>
        <v>X Fiber 200 - neba</v>
      </c>
      <c r="BP270" s="181" t="s">
        <v>129</v>
      </c>
      <c r="BQ270" s="181" t="s">
        <v>132</v>
      </c>
      <c r="BR270" s="183">
        <f t="shared" si="219"/>
        <v>0</v>
      </c>
      <c r="BS270" s="183">
        <f t="shared" si="220"/>
        <v>0</v>
      </c>
      <c r="BT270" s="183">
        <f t="shared" si="221"/>
        <v>0</v>
      </c>
      <c r="BU270" s="183">
        <f t="shared" si="222"/>
        <v>0</v>
      </c>
      <c r="BV270" s="183">
        <f t="shared" si="223"/>
        <v>0</v>
      </c>
      <c r="BW270" s="183">
        <f t="shared" si="224"/>
        <v>1</v>
      </c>
      <c r="BX270" s="183">
        <f t="shared" si="225"/>
        <v>1</v>
      </c>
      <c r="BY270" s="183">
        <f t="shared" si="226"/>
        <v>2</v>
      </c>
      <c r="BZ270" s="183">
        <f t="shared" si="227"/>
        <v>2</v>
      </c>
      <c r="CA270" s="183">
        <f t="shared" si="228"/>
        <v>5</v>
      </c>
      <c r="CB270" s="183">
        <f t="shared" si="229"/>
        <v>9</v>
      </c>
      <c r="CC270" s="183">
        <f t="shared" si="230"/>
        <v>9</v>
      </c>
      <c r="CD270" s="183">
        <f t="shared" si="231"/>
        <v>10</v>
      </c>
      <c r="CE270" s="183">
        <f t="shared" si="232"/>
        <v>9</v>
      </c>
      <c r="CF270" s="183">
        <f t="shared" si="233"/>
        <v>9</v>
      </c>
      <c r="CG270" s="183">
        <f t="shared" si="234"/>
        <v>9</v>
      </c>
    </row>
    <row r="271" spans="1:85">
      <c r="A271" s="236"/>
      <c r="B271" s="226"/>
      <c r="C271" s="225"/>
      <c r="D271" s="14" t="s">
        <v>3</v>
      </c>
      <c r="E271" s="37"/>
      <c r="F271" s="37"/>
      <c r="G271" s="37"/>
      <c r="H271" s="37"/>
      <c r="I271" s="37"/>
      <c r="J271" s="37"/>
      <c r="K271" s="37"/>
      <c r="L271" s="37"/>
      <c r="M271" s="106">
        <f>+L271+AN!M271</f>
        <v>0</v>
      </c>
      <c r="N271" s="106">
        <f>+M271+AN!N271</f>
        <v>0</v>
      </c>
      <c r="O271" s="106">
        <f>+N271+AN!O271</f>
        <v>2</v>
      </c>
      <c r="P271" s="106">
        <f>+O271+AN!P271</f>
        <v>4</v>
      </c>
      <c r="Q271" s="106">
        <f>+P271+AN!Q271</f>
        <v>7</v>
      </c>
      <c r="R271" s="106">
        <f>+Q271+AN!R271</f>
        <v>13</v>
      </c>
      <c r="S271" s="106">
        <f>+R271+AN!S271</f>
        <v>13</v>
      </c>
      <c r="T271" s="106">
        <f>+S271+AN!T271</f>
        <v>14</v>
      </c>
      <c r="U271" s="106">
        <f>+T271+AN!U271</f>
        <v>20</v>
      </c>
      <c r="V271" s="106">
        <f>+U271+AN!V271</f>
        <v>24</v>
      </c>
      <c r="W271" s="106">
        <f>+V271+AN!W271</f>
        <v>30</v>
      </c>
      <c r="X271" s="106">
        <f>+W271+AN!X271</f>
        <v>29</v>
      </c>
      <c r="Y271" s="106">
        <f>+X271+AN!Y271</f>
        <v>31</v>
      </c>
      <c r="Z271" s="106">
        <f>+Y271+AN!Z271</f>
        <v>31</v>
      </c>
      <c r="AA271" s="106">
        <f>+Z271+AN!AA271</f>
        <v>32</v>
      </c>
      <c r="AB271" s="106">
        <f>+AA271+AN!AB271</f>
        <v>33</v>
      </c>
      <c r="AC271" s="106">
        <f>+AB271+AN!AC271</f>
        <v>34</v>
      </c>
      <c r="AD271" s="112">
        <f t="shared" si="252"/>
        <v>4</v>
      </c>
      <c r="AE271" s="113">
        <f t="shared" si="253"/>
        <v>33</v>
      </c>
      <c r="AJ271" s="37"/>
      <c r="AK271" s="37"/>
      <c r="AL271" s="37"/>
      <c r="AM271" s="37"/>
      <c r="AN271" s="37"/>
      <c r="AO271" s="37"/>
      <c r="AP271" s="37"/>
      <c r="AQ271" s="37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55"/>
      <c r="BI271" s="56"/>
      <c r="BL271" s="181" t="s">
        <v>82</v>
      </c>
      <c r="BM271" s="182" t="s">
        <v>51</v>
      </c>
      <c r="BN271" s="181" t="s">
        <v>88</v>
      </c>
      <c r="BO271" s="12" t="str">
        <f t="shared" si="254"/>
        <v>Own Fiber</v>
      </c>
      <c r="BP271" s="181" t="s">
        <v>129</v>
      </c>
      <c r="BQ271" s="181" t="s">
        <v>132</v>
      </c>
      <c r="BR271" s="183">
        <f t="shared" si="219"/>
        <v>0</v>
      </c>
      <c r="BS271" s="183">
        <f t="shared" si="220"/>
        <v>0</v>
      </c>
      <c r="BT271" s="183">
        <f t="shared" si="221"/>
        <v>2</v>
      </c>
      <c r="BU271" s="183">
        <f t="shared" si="222"/>
        <v>4</v>
      </c>
      <c r="BV271" s="183">
        <f t="shared" si="223"/>
        <v>7</v>
      </c>
      <c r="BW271" s="183">
        <f t="shared" si="224"/>
        <v>13</v>
      </c>
      <c r="BX271" s="183">
        <f t="shared" si="225"/>
        <v>13</v>
      </c>
      <c r="BY271" s="183">
        <f t="shared" si="226"/>
        <v>14</v>
      </c>
      <c r="BZ271" s="183">
        <f t="shared" si="227"/>
        <v>20</v>
      </c>
      <c r="CA271" s="183">
        <f t="shared" si="228"/>
        <v>24</v>
      </c>
      <c r="CB271" s="183">
        <f t="shared" si="229"/>
        <v>30</v>
      </c>
      <c r="CC271" s="183">
        <f t="shared" si="230"/>
        <v>29</v>
      </c>
      <c r="CD271" s="183">
        <f t="shared" si="231"/>
        <v>31</v>
      </c>
      <c r="CE271" s="183">
        <f t="shared" si="232"/>
        <v>31</v>
      </c>
      <c r="CF271" s="183">
        <f t="shared" si="233"/>
        <v>32</v>
      </c>
      <c r="CG271" s="183">
        <f t="shared" si="234"/>
        <v>33</v>
      </c>
    </row>
    <row r="272" spans="1:85">
      <c r="A272" s="236"/>
      <c r="B272" s="226"/>
      <c r="C272" s="225"/>
      <c r="D272" s="14" t="s">
        <v>42</v>
      </c>
      <c r="E272" s="37"/>
      <c r="F272" s="37"/>
      <c r="G272" s="37"/>
      <c r="H272" s="37"/>
      <c r="I272" s="37"/>
      <c r="J272" s="37"/>
      <c r="K272" s="37"/>
      <c r="L272" s="37"/>
      <c r="M272" s="106">
        <f>+L272+AN!M272</f>
        <v>0</v>
      </c>
      <c r="N272" s="106">
        <f>+M272+AN!N272</f>
        <v>0</v>
      </c>
      <c r="O272" s="106">
        <f>+N272+AN!O272</f>
        <v>1</v>
      </c>
      <c r="P272" s="106">
        <f>+O272+AN!P272</f>
        <v>2</v>
      </c>
      <c r="Q272" s="106">
        <f>+P272+AN!Q272</f>
        <v>3</v>
      </c>
      <c r="R272" s="106">
        <f>+Q272+AN!R272</f>
        <v>5</v>
      </c>
      <c r="S272" s="106">
        <f>+R272+AN!S272</f>
        <v>5</v>
      </c>
      <c r="T272" s="106">
        <f>+S272+AN!T272</f>
        <v>7</v>
      </c>
      <c r="U272" s="106">
        <f>+T272+AN!U272</f>
        <v>10</v>
      </c>
      <c r="V272" s="106">
        <f>+U272+AN!V272</f>
        <v>10</v>
      </c>
      <c r="W272" s="106">
        <f>+V272+AN!W272</f>
        <v>14</v>
      </c>
      <c r="X272" s="106">
        <f>+W272+AN!X272</f>
        <v>15</v>
      </c>
      <c r="Y272" s="106">
        <f>+X272+AN!Y272</f>
        <v>16</v>
      </c>
      <c r="Z272" s="106">
        <f>+Y272+AN!Z272</f>
        <v>15</v>
      </c>
      <c r="AA272" s="106">
        <f>+Z272+AN!AA272</f>
        <v>15</v>
      </c>
      <c r="AB272" s="106">
        <f>+AA272+AN!AB272</f>
        <v>14</v>
      </c>
      <c r="AC272" s="106">
        <f>+AB272+AN!AC272</f>
        <v>13</v>
      </c>
      <c r="AD272" s="112">
        <f t="shared" si="252"/>
        <v>2</v>
      </c>
      <c r="AE272" s="113">
        <f t="shared" si="253"/>
        <v>14</v>
      </c>
      <c r="AJ272" s="37"/>
      <c r="AK272" s="37"/>
      <c r="AL272" s="37"/>
      <c r="AM272" s="37"/>
      <c r="AN272" s="37"/>
      <c r="AO272" s="37"/>
      <c r="AP272" s="37"/>
      <c r="AQ272" s="37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55"/>
      <c r="BI272" s="56"/>
      <c r="BL272" s="181" t="s">
        <v>82</v>
      </c>
      <c r="BM272" s="182" t="s">
        <v>51</v>
      </c>
      <c r="BN272" s="181" t="s">
        <v>88</v>
      </c>
      <c r="BO272" s="12" t="str">
        <f t="shared" si="254"/>
        <v>Indirect Fiber</v>
      </c>
      <c r="BP272" s="181" t="s">
        <v>129</v>
      </c>
      <c r="BQ272" s="181" t="s">
        <v>132</v>
      </c>
      <c r="BR272" s="183">
        <f t="shared" si="219"/>
        <v>0</v>
      </c>
      <c r="BS272" s="183">
        <f t="shared" si="220"/>
        <v>0</v>
      </c>
      <c r="BT272" s="183">
        <f t="shared" si="221"/>
        <v>1</v>
      </c>
      <c r="BU272" s="183">
        <f t="shared" si="222"/>
        <v>2</v>
      </c>
      <c r="BV272" s="183">
        <f t="shared" si="223"/>
        <v>3</v>
      </c>
      <c r="BW272" s="183">
        <f t="shared" si="224"/>
        <v>5</v>
      </c>
      <c r="BX272" s="183">
        <f t="shared" si="225"/>
        <v>5</v>
      </c>
      <c r="BY272" s="183">
        <f t="shared" si="226"/>
        <v>7</v>
      </c>
      <c r="BZ272" s="183">
        <f t="shared" si="227"/>
        <v>10</v>
      </c>
      <c r="CA272" s="183">
        <f t="shared" si="228"/>
        <v>10</v>
      </c>
      <c r="CB272" s="183">
        <f t="shared" si="229"/>
        <v>14</v>
      </c>
      <c r="CC272" s="183">
        <f t="shared" si="230"/>
        <v>15</v>
      </c>
      <c r="CD272" s="183">
        <f t="shared" si="231"/>
        <v>16</v>
      </c>
      <c r="CE272" s="183">
        <f t="shared" si="232"/>
        <v>15</v>
      </c>
      <c r="CF272" s="183">
        <f t="shared" si="233"/>
        <v>15</v>
      </c>
      <c r="CG272" s="183">
        <f t="shared" si="234"/>
        <v>14</v>
      </c>
    </row>
    <row r="273" spans="1:85">
      <c r="A273" s="236"/>
      <c r="B273" s="226"/>
      <c r="C273" s="225"/>
      <c r="D273" s="13" t="s">
        <v>90</v>
      </c>
      <c r="E273" s="36"/>
      <c r="F273" s="36"/>
      <c r="G273" s="36"/>
      <c r="H273" s="36"/>
      <c r="I273" s="36"/>
      <c r="J273" s="36"/>
      <c r="K273" s="36"/>
      <c r="L273" s="36"/>
      <c r="M273" s="36" t="str">
        <f t="shared" ref="M273:AE273" si="255">+IFERROR(M264/M263,"")</f>
        <v/>
      </c>
      <c r="N273" s="36" t="str">
        <f t="shared" si="255"/>
        <v/>
      </c>
      <c r="O273" s="36">
        <f t="shared" si="255"/>
        <v>1.5</v>
      </c>
      <c r="P273" s="36">
        <f t="shared" si="255"/>
        <v>1.2</v>
      </c>
      <c r="Q273" s="36">
        <f t="shared" si="255"/>
        <v>1.1111111111111112</v>
      </c>
      <c r="R273" s="36">
        <f t="shared" si="255"/>
        <v>1.2</v>
      </c>
      <c r="S273" s="36">
        <f t="shared" si="255"/>
        <v>1.125</v>
      </c>
      <c r="T273" s="36">
        <f t="shared" si="255"/>
        <v>1.1666666666666667</v>
      </c>
      <c r="U273" s="36">
        <f t="shared" si="255"/>
        <v>1.3636363636363635</v>
      </c>
      <c r="V273" s="36">
        <f t="shared" si="255"/>
        <v>1.2592592592592593</v>
      </c>
      <c r="W273" s="36">
        <f t="shared" si="255"/>
        <v>1.1578947368421053</v>
      </c>
      <c r="X273" s="36">
        <f t="shared" si="255"/>
        <v>1.1000000000000001</v>
      </c>
      <c r="Y273" s="36">
        <f t="shared" si="255"/>
        <v>1.1190476190476191</v>
      </c>
      <c r="Z273" s="36">
        <f t="shared" si="255"/>
        <v>1.1219512195121952</v>
      </c>
      <c r="AA273" s="36">
        <f t="shared" si="255"/>
        <v>1.1190476190476191</v>
      </c>
      <c r="AB273" s="36">
        <f t="shared" si="255"/>
        <v>1.1190476190476191</v>
      </c>
      <c r="AC273" s="36">
        <f t="shared" ref="AC273" si="256">+IFERROR(AC264/AC263,"")</f>
        <v>1.1190476190476191</v>
      </c>
      <c r="AD273" s="49">
        <f t="shared" si="255"/>
        <v>1.2</v>
      </c>
      <c r="AE273" s="50">
        <f t="shared" si="255"/>
        <v>1.1190476190476191</v>
      </c>
      <c r="AJ273" s="36"/>
      <c r="AK273" s="36"/>
      <c r="AL273" s="36"/>
      <c r="AM273" s="36"/>
      <c r="AN273" s="36"/>
      <c r="AO273" s="36"/>
      <c r="AP273" s="36"/>
      <c r="AQ273" s="36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49"/>
      <c r="BI273" s="50"/>
      <c r="BL273" s="181" t="s">
        <v>82</v>
      </c>
      <c r="BM273" s="182" t="s">
        <v>51</v>
      </c>
      <c r="BN273" s="181" t="s">
        <v>90</v>
      </c>
      <c r="BO273" s="182" t="s">
        <v>127</v>
      </c>
      <c r="BP273" s="181" t="s">
        <v>129</v>
      </c>
      <c r="BQ273" s="181" t="s">
        <v>132</v>
      </c>
      <c r="BR273" s="183" t="str">
        <f t="shared" si="219"/>
        <v/>
      </c>
      <c r="BS273" s="183" t="str">
        <f t="shared" si="220"/>
        <v/>
      </c>
      <c r="BT273" s="183">
        <f t="shared" si="221"/>
        <v>1.5</v>
      </c>
      <c r="BU273" s="183">
        <f t="shared" si="222"/>
        <v>1.2</v>
      </c>
      <c r="BV273" s="183">
        <f t="shared" si="223"/>
        <v>1.1111111111111112</v>
      </c>
      <c r="BW273" s="183">
        <f t="shared" si="224"/>
        <v>1.2</v>
      </c>
      <c r="BX273" s="183">
        <f t="shared" si="225"/>
        <v>1.125</v>
      </c>
      <c r="BY273" s="183">
        <f t="shared" si="226"/>
        <v>1.1666666666666667</v>
      </c>
      <c r="BZ273" s="183">
        <f t="shared" si="227"/>
        <v>1.3636363636363635</v>
      </c>
      <c r="CA273" s="183">
        <f t="shared" si="228"/>
        <v>1.2592592592592593</v>
      </c>
      <c r="CB273" s="183">
        <f t="shared" si="229"/>
        <v>1.1578947368421053</v>
      </c>
      <c r="CC273" s="183">
        <f t="shared" si="230"/>
        <v>1.1000000000000001</v>
      </c>
      <c r="CD273" s="183">
        <f t="shared" si="231"/>
        <v>1.1190476190476191</v>
      </c>
      <c r="CE273" s="183">
        <f t="shared" si="232"/>
        <v>1.1219512195121952</v>
      </c>
      <c r="CF273" s="183">
        <f t="shared" si="233"/>
        <v>1.1190476190476191</v>
      </c>
      <c r="CG273" s="183">
        <f t="shared" si="234"/>
        <v>1.1190476190476191</v>
      </c>
    </row>
    <row r="274" spans="1:85">
      <c r="A274" s="236"/>
      <c r="B274" s="226"/>
      <c r="C274" s="225" t="s">
        <v>52</v>
      </c>
      <c r="D274" s="10" t="s">
        <v>40</v>
      </c>
      <c r="E274" s="19"/>
      <c r="F274" s="19"/>
      <c r="G274" s="19"/>
      <c r="H274" s="19"/>
      <c r="I274" s="19"/>
      <c r="J274" s="19"/>
      <c r="K274" s="19"/>
      <c r="L274" s="19"/>
      <c r="M274" s="97">
        <f>+L274+AN!M274</f>
        <v>0</v>
      </c>
      <c r="N274" s="97">
        <f>+M274+AN!N274</f>
        <v>0</v>
      </c>
      <c r="O274" s="97">
        <f>+N274+AN!O274</f>
        <v>0</v>
      </c>
      <c r="P274" s="97">
        <f>+O274+AN!P274</f>
        <v>0</v>
      </c>
      <c r="Q274" s="97">
        <f>+P274+AN!Q274</f>
        <v>0</v>
      </c>
      <c r="R274" s="97">
        <f>+Q274+AN!R274</f>
        <v>0</v>
      </c>
      <c r="S274" s="97">
        <f>+R274+AN!S274</f>
        <v>0</v>
      </c>
      <c r="T274" s="97">
        <f>+S274+AN!T274</f>
        <v>0</v>
      </c>
      <c r="U274" s="97">
        <f>+T274+AN!U274</f>
        <v>0</v>
      </c>
      <c r="V274" s="97">
        <f>+U274+AN!V274</f>
        <v>0</v>
      </c>
      <c r="W274" s="97">
        <f>+V274+AN!W274</f>
        <v>0</v>
      </c>
      <c r="X274" s="97">
        <f>+W274+AN!X274</f>
        <v>0</v>
      </c>
      <c r="Y274" s="97">
        <f>+X274+AN!Y274</f>
        <v>0</v>
      </c>
      <c r="Z274" s="97">
        <f>+Y274+AN!Z274</f>
        <v>0</v>
      </c>
      <c r="AA274" s="97">
        <f>+Z274+AN!AA274</f>
        <v>0</v>
      </c>
      <c r="AB274" s="97">
        <f>+AA274+AN!AB274</f>
        <v>0</v>
      </c>
      <c r="AC274" s="97">
        <f>+AB274+AN!AC274</f>
        <v>0</v>
      </c>
      <c r="AD274" s="100">
        <f t="shared" ref="AD274:AD277" si="257">+P274</f>
        <v>0</v>
      </c>
      <c r="AE274" s="101">
        <f t="shared" ref="AE274:AE277" si="258">+AB274</f>
        <v>0</v>
      </c>
      <c r="AG274" s="124">
        <f>+SUMIF($M$1:$AB$1,"REAL",M274:AB274)</f>
        <v>0</v>
      </c>
      <c r="AJ274" s="26"/>
      <c r="AK274" s="26"/>
      <c r="AL274" s="26"/>
      <c r="AM274" s="26"/>
      <c r="AN274" s="26"/>
      <c r="AO274" s="26"/>
      <c r="AP274" s="26"/>
      <c r="AQ274" s="26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44"/>
      <c r="BI274" s="59"/>
      <c r="BL274" s="181" t="s">
        <v>82</v>
      </c>
      <c r="BM274" s="182" t="s">
        <v>52</v>
      </c>
      <c r="BN274" s="181" t="s">
        <v>40</v>
      </c>
      <c r="BO274" s="181" t="s">
        <v>126</v>
      </c>
      <c r="BP274" s="181" t="s">
        <v>129</v>
      </c>
      <c r="BQ274" s="181" t="s">
        <v>132</v>
      </c>
      <c r="BR274" s="183">
        <f t="shared" si="219"/>
        <v>0</v>
      </c>
      <c r="BS274" s="183">
        <f t="shared" si="220"/>
        <v>0</v>
      </c>
      <c r="BT274" s="183">
        <f t="shared" si="221"/>
        <v>0</v>
      </c>
      <c r="BU274" s="183">
        <f t="shared" si="222"/>
        <v>0</v>
      </c>
      <c r="BV274" s="183">
        <f t="shared" si="223"/>
        <v>0</v>
      </c>
      <c r="BW274" s="183">
        <f t="shared" si="224"/>
        <v>0</v>
      </c>
      <c r="BX274" s="183">
        <f t="shared" si="225"/>
        <v>0</v>
      </c>
      <c r="BY274" s="183">
        <f t="shared" si="226"/>
        <v>0</v>
      </c>
      <c r="BZ274" s="183">
        <f t="shared" si="227"/>
        <v>0</v>
      </c>
      <c r="CA274" s="183">
        <f t="shared" si="228"/>
        <v>0</v>
      </c>
      <c r="CB274" s="183">
        <f t="shared" si="229"/>
        <v>0</v>
      </c>
      <c r="CC274" s="183">
        <f t="shared" si="230"/>
        <v>0</v>
      </c>
      <c r="CD274" s="183">
        <f t="shared" si="231"/>
        <v>0</v>
      </c>
      <c r="CE274" s="183">
        <f t="shared" si="232"/>
        <v>0</v>
      </c>
      <c r="CF274" s="183">
        <f t="shared" si="233"/>
        <v>0</v>
      </c>
      <c r="CG274" s="183">
        <f t="shared" si="234"/>
        <v>0</v>
      </c>
    </row>
    <row r="275" spans="1:85">
      <c r="A275" s="236"/>
      <c r="B275" s="226"/>
      <c r="C275" s="225"/>
      <c r="D275" s="11" t="s">
        <v>88</v>
      </c>
      <c r="E275" s="34"/>
      <c r="F275" s="34"/>
      <c r="G275" s="34"/>
      <c r="H275" s="34"/>
      <c r="I275" s="34"/>
      <c r="J275" s="34"/>
      <c r="K275" s="34"/>
      <c r="L275" s="34"/>
      <c r="M275" s="98">
        <f>+L275+AN!M275</f>
        <v>0</v>
      </c>
      <c r="N275" s="98">
        <f>+M275+AN!N275</f>
        <v>0</v>
      </c>
      <c r="O275" s="98">
        <f>+N275+AN!O275</f>
        <v>0</v>
      </c>
      <c r="P275" s="98">
        <f>+O275+AN!P275</f>
        <v>0</v>
      </c>
      <c r="Q275" s="98">
        <f>+P275+AN!Q275</f>
        <v>0</v>
      </c>
      <c r="R275" s="98">
        <f>+Q275+AN!R275</f>
        <v>0</v>
      </c>
      <c r="S275" s="98">
        <f>+R275+AN!S275</f>
        <v>0</v>
      </c>
      <c r="T275" s="98">
        <f>+S275+AN!T275</f>
        <v>0</v>
      </c>
      <c r="U275" s="98">
        <f>+T275+AN!U275</f>
        <v>0</v>
      </c>
      <c r="V275" s="98">
        <f>+U275+AN!V275</f>
        <v>0</v>
      </c>
      <c r="W275" s="98">
        <f>+V275+AN!W275</f>
        <v>0</v>
      </c>
      <c r="X275" s="98">
        <f>+W275+AN!X275</f>
        <v>0</v>
      </c>
      <c r="Y275" s="98">
        <f>+X275+AN!Y275</f>
        <v>0</v>
      </c>
      <c r="Z275" s="98">
        <f>+Y275+AN!Z275</f>
        <v>0</v>
      </c>
      <c r="AA275" s="98">
        <f>+Z275+AN!AA275</f>
        <v>0</v>
      </c>
      <c r="AB275" s="98">
        <f>+AA275+AN!AB275</f>
        <v>0</v>
      </c>
      <c r="AC275" s="98">
        <f>+AB275+AN!AC275</f>
        <v>0</v>
      </c>
      <c r="AD275" s="102">
        <f t="shared" si="257"/>
        <v>0</v>
      </c>
      <c r="AE275" s="103">
        <f t="shared" si="258"/>
        <v>0</v>
      </c>
      <c r="AG275" s="124">
        <f>+SUMIF($M$1:$AB$1,"REAL",M275:AB275)</f>
        <v>0</v>
      </c>
      <c r="AJ275" s="34"/>
      <c r="AK275" s="34"/>
      <c r="AL275" s="34"/>
      <c r="AM275" s="34"/>
      <c r="AN275" s="34"/>
      <c r="AO275" s="34"/>
      <c r="AP275" s="34"/>
      <c r="AQ275" s="34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45"/>
      <c r="BI275" s="46"/>
      <c r="BL275" s="181" t="s">
        <v>82</v>
      </c>
      <c r="BM275" s="182" t="s">
        <v>52</v>
      </c>
      <c r="BN275" s="181" t="s">
        <v>88</v>
      </c>
      <c r="BO275" s="181" t="s">
        <v>126</v>
      </c>
      <c r="BP275" s="181" t="s">
        <v>129</v>
      </c>
      <c r="BQ275" s="181" t="s">
        <v>132</v>
      </c>
      <c r="BR275" s="183">
        <f t="shared" si="219"/>
        <v>0</v>
      </c>
      <c r="BS275" s="183">
        <f t="shared" si="220"/>
        <v>0</v>
      </c>
      <c r="BT275" s="183">
        <f t="shared" si="221"/>
        <v>0</v>
      </c>
      <c r="BU275" s="183">
        <f t="shared" si="222"/>
        <v>0</v>
      </c>
      <c r="BV275" s="183">
        <f t="shared" si="223"/>
        <v>0</v>
      </c>
      <c r="BW275" s="183">
        <f t="shared" si="224"/>
        <v>0</v>
      </c>
      <c r="BX275" s="183">
        <f t="shared" si="225"/>
        <v>0</v>
      </c>
      <c r="BY275" s="183">
        <f t="shared" si="226"/>
        <v>0</v>
      </c>
      <c r="BZ275" s="183">
        <f t="shared" si="227"/>
        <v>0</v>
      </c>
      <c r="CA275" s="183">
        <f t="shared" si="228"/>
        <v>0</v>
      </c>
      <c r="CB275" s="183">
        <f t="shared" si="229"/>
        <v>0</v>
      </c>
      <c r="CC275" s="183">
        <f t="shared" si="230"/>
        <v>0</v>
      </c>
      <c r="CD275" s="183">
        <f t="shared" si="231"/>
        <v>0</v>
      </c>
      <c r="CE275" s="183">
        <f t="shared" si="232"/>
        <v>0</v>
      </c>
      <c r="CF275" s="183">
        <f t="shared" si="233"/>
        <v>0</v>
      </c>
      <c r="CG275" s="183">
        <f t="shared" si="234"/>
        <v>0</v>
      </c>
    </row>
    <row r="276" spans="1:85">
      <c r="A276" s="236"/>
      <c r="B276" s="226"/>
      <c r="C276" s="225"/>
      <c r="D276" s="12" t="s">
        <v>4</v>
      </c>
      <c r="E276" s="35"/>
      <c r="F276" s="35"/>
      <c r="G276" s="35"/>
      <c r="H276" s="35"/>
      <c r="I276" s="35"/>
      <c r="J276" s="35"/>
      <c r="K276" s="35"/>
      <c r="L276" s="35"/>
      <c r="M276" s="99">
        <f>+L276+AN!M276</f>
        <v>0</v>
      </c>
      <c r="N276" s="99">
        <f>+M276+AN!N276</f>
        <v>0</v>
      </c>
      <c r="O276" s="99">
        <f>+N276+AN!O276</f>
        <v>0</v>
      </c>
      <c r="P276" s="99">
        <f>+O276+AN!P276</f>
        <v>0</v>
      </c>
      <c r="Q276" s="99">
        <f>+P276+AN!Q276</f>
        <v>0</v>
      </c>
      <c r="R276" s="99">
        <f>+Q276+AN!R276</f>
        <v>0</v>
      </c>
      <c r="S276" s="99">
        <f>+R276+AN!S276</f>
        <v>0</v>
      </c>
      <c r="T276" s="99">
        <f>+S276+AN!T276</f>
        <v>0</v>
      </c>
      <c r="U276" s="99">
        <f>+T276+AN!U276</f>
        <v>0</v>
      </c>
      <c r="V276" s="99">
        <f>+U276+AN!V276</f>
        <v>0</v>
      </c>
      <c r="W276" s="99">
        <f>+V276+AN!W276</f>
        <v>0</v>
      </c>
      <c r="X276" s="99">
        <f>+W276+AN!X276</f>
        <v>0</v>
      </c>
      <c r="Y276" s="99">
        <f>+X276+AN!Y276</f>
        <v>0</v>
      </c>
      <c r="Z276" s="99">
        <f>+Y276+AN!Z276</f>
        <v>0</v>
      </c>
      <c r="AA276" s="99">
        <f>+Z276+AN!AA276</f>
        <v>0</v>
      </c>
      <c r="AB276" s="99">
        <f>+AA276+AN!AB276</f>
        <v>0</v>
      </c>
      <c r="AC276" s="99">
        <f>+AB276+AN!AC276</f>
        <v>0</v>
      </c>
      <c r="AD276" s="104">
        <f t="shared" si="257"/>
        <v>0</v>
      </c>
      <c r="AE276" s="105">
        <f t="shared" si="258"/>
        <v>0</v>
      </c>
      <c r="AJ276" s="35"/>
      <c r="AK276" s="35"/>
      <c r="AL276" s="35"/>
      <c r="AM276" s="35"/>
      <c r="AN276" s="35"/>
      <c r="AO276" s="35"/>
      <c r="AP276" s="35"/>
      <c r="AQ276" s="35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47"/>
      <c r="BI276" s="48"/>
      <c r="BL276" s="181" t="s">
        <v>82</v>
      </c>
      <c r="BM276" s="182" t="s">
        <v>52</v>
      </c>
      <c r="BN276" s="181" t="s">
        <v>88</v>
      </c>
      <c r="BO276" s="181" t="s">
        <v>4</v>
      </c>
      <c r="BP276" s="181" t="s">
        <v>129</v>
      </c>
      <c r="BQ276" s="181" t="s">
        <v>132</v>
      </c>
      <c r="BR276" s="183">
        <f t="shared" si="219"/>
        <v>0</v>
      </c>
      <c r="BS276" s="183">
        <f t="shared" si="220"/>
        <v>0</v>
      </c>
      <c r="BT276" s="183">
        <f t="shared" si="221"/>
        <v>0</v>
      </c>
      <c r="BU276" s="183">
        <f t="shared" si="222"/>
        <v>0</v>
      </c>
      <c r="BV276" s="183">
        <f t="shared" si="223"/>
        <v>0</v>
      </c>
      <c r="BW276" s="183">
        <f t="shared" si="224"/>
        <v>0</v>
      </c>
      <c r="BX276" s="183">
        <f t="shared" si="225"/>
        <v>0</v>
      </c>
      <c r="BY276" s="183">
        <f t="shared" si="226"/>
        <v>0</v>
      </c>
      <c r="BZ276" s="183">
        <f t="shared" si="227"/>
        <v>0</v>
      </c>
      <c r="CA276" s="183">
        <f t="shared" si="228"/>
        <v>0</v>
      </c>
      <c r="CB276" s="183">
        <f t="shared" si="229"/>
        <v>0</v>
      </c>
      <c r="CC276" s="183">
        <f t="shared" si="230"/>
        <v>0</v>
      </c>
      <c r="CD276" s="183">
        <f t="shared" si="231"/>
        <v>0</v>
      </c>
      <c r="CE276" s="183">
        <f t="shared" si="232"/>
        <v>0</v>
      </c>
      <c r="CF276" s="183">
        <f t="shared" si="233"/>
        <v>0</v>
      </c>
      <c r="CG276" s="183">
        <f t="shared" si="234"/>
        <v>0</v>
      </c>
    </row>
    <row r="277" spans="1:85">
      <c r="A277" s="236"/>
      <c r="B277" s="226"/>
      <c r="C277" s="225"/>
      <c r="D277" s="12" t="s">
        <v>5</v>
      </c>
      <c r="E277" s="35"/>
      <c r="F277" s="35"/>
      <c r="G277" s="35"/>
      <c r="H277" s="35"/>
      <c r="I277" s="35"/>
      <c r="J277" s="35"/>
      <c r="K277" s="35"/>
      <c r="L277" s="35"/>
      <c r="M277" s="99">
        <f>+L277+AN!M277</f>
        <v>0</v>
      </c>
      <c r="N277" s="99">
        <f>+M277+AN!N277</f>
        <v>0</v>
      </c>
      <c r="O277" s="99">
        <f>+N277+AN!O277</f>
        <v>0</v>
      </c>
      <c r="P277" s="99">
        <f>+O277+AN!P277</f>
        <v>0</v>
      </c>
      <c r="Q277" s="99">
        <f>+P277+AN!Q277</f>
        <v>0</v>
      </c>
      <c r="R277" s="99">
        <f>+Q277+AN!R277</f>
        <v>0</v>
      </c>
      <c r="S277" s="99">
        <f>+R277+AN!S277</f>
        <v>0</v>
      </c>
      <c r="T277" s="99">
        <f>+S277+AN!T277</f>
        <v>0</v>
      </c>
      <c r="U277" s="99">
        <f>+T277+AN!U277</f>
        <v>0</v>
      </c>
      <c r="V277" s="99">
        <f>+U277+AN!V277</f>
        <v>0</v>
      </c>
      <c r="W277" s="99">
        <f>+V277+AN!W277</f>
        <v>0</v>
      </c>
      <c r="X277" s="99">
        <f>+W277+AN!X277</f>
        <v>0</v>
      </c>
      <c r="Y277" s="99">
        <f>+X277+AN!Y277</f>
        <v>0</v>
      </c>
      <c r="Z277" s="99">
        <f>+Y277+AN!Z277</f>
        <v>0</v>
      </c>
      <c r="AA277" s="99">
        <f>+Z277+AN!AA277</f>
        <v>0</v>
      </c>
      <c r="AB277" s="99">
        <f>+AA277+AN!AB277</f>
        <v>0</v>
      </c>
      <c r="AC277" s="99">
        <f>+AB277+AN!AC277</f>
        <v>0</v>
      </c>
      <c r="AD277" s="104">
        <f t="shared" si="257"/>
        <v>0</v>
      </c>
      <c r="AE277" s="105">
        <f t="shared" si="258"/>
        <v>0</v>
      </c>
      <c r="AJ277" s="35"/>
      <c r="AK277" s="35"/>
      <c r="AL277" s="35"/>
      <c r="AM277" s="35"/>
      <c r="AN277" s="35"/>
      <c r="AO277" s="35"/>
      <c r="AP277" s="35"/>
      <c r="AQ277" s="35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47"/>
      <c r="BI277" s="48"/>
      <c r="BL277" s="181" t="s">
        <v>82</v>
      </c>
      <c r="BM277" s="182" t="s">
        <v>52</v>
      </c>
      <c r="BN277" s="181" t="s">
        <v>88</v>
      </c>
      <c r="BO277" s="181" t="s">
        <v>5</v>
      </c>
      <c r="BP277" s="181" t="s">
        <v>129</v>
      </c>
      <c r="BQ277" s="181" t="s">
        <v>132</v>
      </c>
      <c r="BR277" s="183">
        <f t="shared" si="219"/>
        <v>0</v>
      </c>
      <c r="BS277" s="183">
        <f t="shared" si="220"/>
        <v>0</v>
      </c>
      <c r="BT277" s="183">
        <f t="shared" si="221"/>
        <v>0</v>
      </c>
      <c r="BU277" s="183">
        <f t="shared" si="222"/>
        <v>0</v>
      </c>
      <c r="BV277" s="183">
        <f t="shared" si="223"/>
        <v>0</v>
      </c>
      <c r="BW277" s="183">
        <f t="shared" si="224"/>
        <v>0</v>
      </c>
      <c r="BX277" s="183">
        <f t="shared" si="225"/>
        <v>0</v>
      </c>
      <c r="BY277" s="183">
        <f t="shared" si="226"/>
        <v>0</v>
      </c>
      <c r="BZ277" s="183">
        <f t="shared" si="227"/>
        <v>0</v>
      </c>
      <c r="CA277" s="183">
        <f t="shared" si="228"/>
        <v>0</v>
      </c>
      <c r="CB277" s="183">
        <f t="shared" si="229"/>
        <v>0</v>
      </c>
      <c r="CC277" s="183">
        <f t="shared" si="230"/>
        <v>0</v>
      </c>
      <c r="CD277" s="183">
        <f t="shared" si="231"/>
        <v>0</v>
      </c>
      <c r="CE277" s="183">
        <f t="shared" si="232"/>
        <v>0</v>
      </c>
      <c r="CF277" s="183">
        <f t="shared" si="233"/>
        <v>0</v>
      </c>
      <c r="CG277" s="183">
        <f t="shared" si="234"/>
        <v>0</v>
      </c>
    </row>
    <row r="278" spans="1:85">
      <c r="A278" s="236"/>
      <c r="B278" s="226"/>
      <c r="C278" s="225"/>
      <c r="D278" s="14" t="s">
        <v>81</v>
      </c>
      <c r="E278" s="37"/>
      <c r="F278" s="37"/>
      <c r="G278" s="37"/>
      <c r="H278" s="37"/>
      <c r="I278" s="37"/>
      <c r="J278" s="37"/>
      <c r="K278" s="37"/>
      <c r="L278" s="37"/>
      <c r="M278" s="106">
        <f>+L278+AN!M278</f>
        <v>0</v>
      </c>
      <c r="N278" s="106">
        <f>+M278+AN!N278</f>
        <v>0</v>
      </c>
      <c r="O278" s="106">
        <f>+N278+AN!O278</f>
        <v>0</v>
      </c>
      <c r="P278" s="106">
        <f>+O278+AN!P278</f>
        <v>0</v>
      </c>
      <c r="Q278" s="106">
        <f>+P278+AN!Q278</f>
        <v>0</v>
      </c>
      <c r="R278" s="106">
        <f>+Q278+AN!R278</f>
        <v>0</v>
      </c>
      <c r="S278" s="106">
        <f>+R278+AN!S278</f>
        <v>0</v>
      </c>
      <c r="T278" s="106">
        <f>+S278+AN!T278</f>
        <v>0</v>
      </c>
      <c r="U278" s="106">
        <f>+T278+AN!U278</f>
        <v>0</v>
      </c>
      <c r="V278" s="106">
        <f>+U278+AN!V278</f>
        <v>0</v>
      </c>
      <c r="W278" s="106">
        <f>+V278+AN!W278</f>
        <v>0</v>
      </c>
      <c r="X278" s="106">
        <f>+W278+AN!X278</f>
        <v>0</v>
      </c>
      <c r="Y278" s="106">
        <f>+X278+AN!Y278</f>
        <v>0</v>
      </c>
      <c r="Z278" s="106">
        <f>+Y278+AN!Z278</f>
        <v>0</v>
      </c>
      <c r="AA278" s="106">
        <f>+Z278+AN!AA278</f>
        <v>0</v>
      </c>
      <c r="AB278" s="106">
        <f>+AA278+AN!AB278</f>
        <v>0</v>
      </c>
      <c r="AC278" s="106">
        <f>+AB278+AN!AC278</f>
        <v>0</v>
      </c>
      <c r="AD278" s="112">
        <f t="shared" ref="AD278" si="259">+SUM(E278:P278)</f>
        <v>0</v>
      </c>
      <c r="AE278" s="113">
        <f t="shared" ref="AE278" si="260">+SUM(Q278:AB278)</f>
        <v>0</v>
      </c>
      <c r="AJ278" s="37"/>
      <c r="AK278" s="37"/>
      <c r="AL278" s="37"/>
      <c r="AM278" s="37"/>
      <c r="AN278" s="37"/>
      <c r="AO278" s="37"/>
      <c r="AP278" s="37"/>
      <c r="AQ278" s="37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55"/>
      <c r="BI278" s="56"/>
      <c r="BL278" s="181" t="s">
        <v>82</v>
      </c>
      <c r="BM278" s="182" t="s">
        <v>52</v>
      </c>
      <c r="BN278" s="181" t="s">
        <v>88</v>
      </c>
      <c r="BO278" s="181" t="s">
        <v>81</v>
      </c>
      <c r="BP278" s="181" t="s">
        <v>129</v>
      </c>
      <c r="BQ278" s="181" t="s">
        <v>132</v>
      </c>
      <c r="BR278" s="183">
        <f t="shared" si="219"/>
        <v>0</v>
      </c>
      <c r="BS278" s="183">
        <f t="shared" si="220"/>
        <v>0</v>
      </c>
      <c r="BT278" s="183">
        <f t="shared" si="221"/>
        <v>0</v>
      </c>
      <c r="BU278" s="183">
        <f t="shared" si="222"/>
        <v>0</v>
      </c>
      <c r="BV278" s="183">
        <f t="shared" si="223"/>
        <v>0</v>
      </c>
      <c r="BW278" s="183">
        <f t="shared" si="224"/>
        <v>0</v>
      </c>
      <c r="BX278" s="183">
        <f t="shared" si="225"/>
        <v>0</v>
      </c>
      <c r="BY278" s="183">
        <f t="shared" si="226"/>
        <v>0</v>
      </c>
      <c r="BZ278" s="183">
        <f t="shared" si="227"/>
        <v>0</v>
      </c>
      <c r="CA278" s="183">
        <f t="shared" si="228"/>
        <v>0</v>
      </c>
      <c r="CB278" s="183">
        <f t="shared" si="229"/>
        <v>0</v>
      </c>
      <c r="CC278" s="183">
        <f t="shared" si="230"/>
        <v>0</v>
      </c>
      <c r="CD278" s="183">
        <f t="shared" si="231"/>
        <v>0</v>
      </c>
      <c r="CE278" s="183">
        <f t="shared" si="232"/>
        <v>0</v>
      </c>
      <c r="CF278" s="183">
        <f t="shared" si="233"/>
        <v>0</v>
      </c>
      <c r="CG278" s="183">
        <f t="shared" si="234"/>
        <v>0</v>
      </c>
    </row>
    <row r="279" spans="1:85" ht="15" thickBot="1">
      <c r="A279" s="236"/>
      <c r="B279" s="226"/>
      <c r="C279" s="225"/>
      <c r="D279" s="13" t="s">
        <v>90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 t="str">
        <f t="shared" ref="P279:AE279" si="261">+IFERROR(P275/P274,"")</f>
        <v/>
      </c>
      <c r="Q279" s="36" t="str">
        <f t="shared" si="261"/>
        <v/>
      </c>
      <c r="R279" s="36" t="str">
        <f t="shared" si="261"/>
        <v/>
      </c>
      <c r="S279" s="36" t="str">
        <f t="shared" si="261"/>
        <v/>
      </c>
      <c r="T279" s="36" t="str">
        <f t="shared" si="261"/>
        <v/>
      </c>
      <c r="U279" s="36" t="str">
        <f t="shared" si="261"/>
        <v/>
      </c>
      <c r="V279" s="36" t="str">
        <f t="shared" si="261"/>
        <v/>
      </c>
      <c r="W279" s="36" t="str">
        <f t="shared" si="261"/>
        <v/>
      </c>
      <c r="X279" s="36" t="str">
        <f t="shared" si="261"/>
        <v/>
      </c>
      <c r="Y279" s="36" t="str">
        <f t="shared" si="261"/>
        <v/>
      </c>
      <c r="Z279" s="36" t="str">
        <f t="shared" si="261"/>
        <v/>
      </c>
      <c r="AA279" s="36" t="str">
        <f t="shared" si="261"/>
        <v/>
      </c>
      <c r="AB279" s="36" t="str">
        <f t="shared" si="261"/>
        <v/>
      </c>
      <c r="AC279" s="36" t="str">
        <f t="shared" ref="AC279" si="262">+IFERROR(AC275/AC274,"")</f>
        <v/>
      </c>
      <c r="AD279" s="57" t="str">
        <f t="shared" si="261"/>
        <v/>
      </c>
      <c r="AE279" s="58" t="str">
        <f t="shared" si="261"/>
        <v/>
      </c>
      <c r="AJ279" s="36"/>
      <c r="AK279" s="36"/>
      <c r="AL279" s="36"/>
      <c r="AM279" s="36"/>
      <c r="AN279" s="36"/>
      <c r="AO279" s="36"/>
      <c r="AP279" s="36"/>
      <c r="AQ279" s="36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57"/>
      <c r="BI279" s="58"/>
      <c r="BL279" s="181" t="s">
        <v>82</v>
      </c>
      <c r="BM279" s="182" t="s">
        <v>52</v>
      </c>
      <c r="BN279" s="181" t="s">
        <v>90</v>
      </c>
      <c r="BO279" s="182" t="s">
        <v>127</v>
      </c>
      <c r="BP279" s="181" t="s">
        <v>129</v>
      </c>
      <c r="BQ279" s="181" t="s">
        <v>132</v>
      </c>
      <c r="BR279" s="183">
        <f t="shared" si="219"/>
        <v>0</v>
      </c>
      <c r="BS279" s="183">
        <f t="shared" si="220"/>
        <v>0</v>
      </c>
      <c r="BT279" s="183">
        <f t="shared" si="221"/>
        <v>0</v>
      </c>
      <c r="BU279" s="183" t="str">
        <f t="shared" si="222"/>
        <v/>
      </c>
      <c r="BV279" s="183" t="str">
        <f t="shared" si="223"/>
        <v/>
      </c>
      <c r="BW279" s="183" t="str">
        <f t="shared" si="224"/>
        <v/>
      </c>
      <c r="BX279" s="183" t="str">
        <f t="shared" si="225"/>
        <v/>
      </c>
      <c r="BY279" s="183" t="str">
        <f t="shared" si="226"/>
        <v/>
      </c>
      <c r="BZ279" s="183" t="str">
        <f t="shared" si="227"/>
        <v/>
      </c>
      <c r="CA279" s="183" t="str">
        <f t="shared" si="228"/>
        <v/>
      </c>
      <c r="CB279" s="183" t="str">
        <f t="shared" si="229"/>
        <v/>
      </c>
      <c r="CC279" s="183" t="str">
        <f t="shared" si="230"/>
        <v/>
      </c>
      <c r="CD279" s="183" t="str">
        <f t="shared" si="231"/>
        <v/>
      </c>
      <c r="CE279" s="183" t="str">
        <f t="shared" si="232"/>
        <v/>
      </c>
      <c r="CF279" s="183" t="str">
        <f t="shared" si="233"/>
        <v/>
      </c>
      <c r="CG279" s="183" t="str">
        <f t="shared" si="234"/>
        <v/>
      </c>
    </row>
    <row r="280" spans="1:85">
      <c r="AD280"/>
      <c r="AE280"/>
      <c r="BL280" s="181" t="s">
        <v>121</v>
      </c>
      <c r="BM280" s="181"/>
      <c r="BN280" s="181"/>
      <c r="BO280" s="181"/>
      <c r="BP280" s="181" t="s">
        <v>129</v>
      </c>
      <c r="BQ280" s="181" t="s">
        <v>132</v>
      </c>
      <c r="BR280" s="183">
        <f t="shared" si="219"/>
        <v>0</v>
      </c>
      <c r="BS280" s="183">
        <f t="shared" si="220"/>
        <v>0</v>
      </c>
      <c r="BT280" s="183">
        <f t="shared" si="221"/>
        <v>0</v>
      </c>
      <c r="BU280" s="183">
        <f t="shared" si="222"/>
        <v>0</v>
      </c>
      <c r="BV280" s="183">
        <f t="shared" si="223"/>
        <v>0</v>
      </c>
      <c r="BW280" s="183">
        <f t="shared" si="224"/>
        <v>0</v>
      </c>
      <c r="BX280" s="183">
        <f t="shared" si="225"/>
        <v>0</v>
      </c>
      <c r="BY280" s="183">
        <f t="shared" si="226"/>
        <v>0</v>
      </c>
      <c r="BZ280" s="183">
        <f t="shared" si="227"/>
        <v>0</v>
      </c>
      <c r="CA280" s="183">
        <f t="shared" si="228"/>
        <v>0</v>
      </c>
      <c r="CB280" s="183">
        <f t="shared" si="229"/>
        <v>0</v>
      </c>
      <c r="CC280" s="183">
        <f t="shared" si="230"/>
        <v>0</v>
      </c>
      <c r="CD280" s="183">
        <f t="shared" si="231"/>
        <v>0</v>
      </c>
      <c r="CE280" s="183">
        <f t="shared" si="232"/>
        <v>0</v>
      </c>
      <c r="CF280" s="183">
        <f t="shared" si="233"/>
        <v>0</v>
      </c>
      <c r="CG280" s="183">
        <f t="shared" si="234"/>
        <v>0</v>
      </c>
    </row>
    <row r="281" spans="1:85">
      <c r="AD281"/>
      <c r="AE281"/>
      <c r="BL281" s="181" t="s">
        <v>121</v>
      </c>
      <c r="BM281" s="181"/>
      <c r="BN281" s="181"/>
      <c r="BO281" s="181"/>
      <c r="BP281" s="181" t="s">
        <v>129</v>
      </c>
      <c r="BQ281" s="181" t="s">
        <v>132</v>
      </c>
      <c r="BR281" s="183">
        <f t="shared" si="219"/>
        <v>0</v>
      </c>
      <c r="BS281" s="183">
        <f t="shared" si="220"/>
        <v>0</v>
      </c>
      <c r="BT281" s="183">
        <f t="shared" si="221"/>
        <v>0</v>
      </c>
      <c r="BU281" s="183">
        <f t="shared" si="222"/>
        <v>0</v>
      </c>
      <c r="BV281" s="183">
        <f t="shared" si="223"/>
        <v>0</v>
      </c>
      <c r="BW281" s="183">
        <f t="shared" si="224"/>
        <v>0</v>
      </c>
      <c r="BX281" s="183">
        <f t="shared" si="225"/>
        <v>0</v>
      </c>
      <c r="BY281" s="183">
        <f t="shared" si="226"/>
        <v>0</v>
      </c>
      <c r="BZ281" s="183">
        <f t="shared" si="227"/>
        <v>0</v>
      </c>
      <c r="CA281" s="183">
        <f t="shared" si="228"/>
        <v>0</v>
      </c>
      <c r="CB281" s="183">
        <f t="shared" si="229"/>
        <v>0</v>
      </c>
      <c r="CC281" s="183">
        <f t="shared" si="230"/>
        <v>0</v>
      </c>
      <c r="CD281" s="183">
        <f t="shared" si="231"/>
        <v>0</v>
      </c>
      <c r="CE281" s="183">
        <f t="shared" si="232"/>
        <v>0</v>
      </c>
      <c r="CF281" s="183">
        <f t="shared" si="233"/>
        <v>0</v>
      </c>
      <c r="CG281" s="183">
        <f t="shared" si="234"/>
        <v>0</v>
      </c>
    </row>
    <row r="282" spans="1:85" ht="15" thickBot="1">
      <c r="AD282"/>
      <c r="AE282"/>
      <c r="BL282" s="181" t="s">
        <v>121</v>
      </c>
      <c r="BM282" s="181"/>
      <c r="BN282" s="181"/>
      <c r="BO282" s="181"/>
      <c r="BP282" s="181" t="s">
        <v>129</v>
      </c>
      <c r="BQ282" s="181" t="s">
        <v>132</v>
      </c>
      <c r="BR282" s="183">
        <f t="shared" si="219"/>
        <v>0</v>
      </c>
      <c r="BS282" s="183">
        <f t="shared" si="220"/>
        <v>0</v>
      </c>
      <c r="BT282" s="183">
        <f t="shared" si="221"/>
        <v>0</v>
      </c>
      <c r="BU282" s="183">
        <f t="shared" si="222"/>
        <v>0</v>
      </c>
      <c r="BV282" s="183">
        <f t="shared" si="223"/>
        <v>0</v>
      </c>
      <c r="BW282" s="183">
        <f t="shared" si="224"/>
        <v>0</v>
      </c>
      <c r="BX282" s="183">
        <f t="shared" si="225"/>
        <v>0</v>
      </c>
      <c r="BY282" s="183">
        <f t="shared" si="226"/>
        <v>0</v>
      </c>
      <c r="BZ282" s="183">
        <f t="shared" si="227"/>
        <v>0</v>
      </c>
      <c r="CA282" s="183">
        <f t="shared" si="228"/>
        <v>0</v>
      </c>
      <c r="CB282" s="183">
        <f t="shared" si="229"/>
        <v>0</v>
      </c>
      <c r="CC282" s="183">
        <f t="shared" si="230"/>
        <v>0</v>
      </c>
      <c r="CD282" s="183">
        <f t="shared" si="231"/>
        <v>0</v>
      </c>
      <c r="CE282" s="183">
        <f t="shared" si="232"/>
        <v>0</v>
      </c>
      <c r="CF282" s="183">
        <f t="shared" si="233"/>
        <v>0</v>
      </c>
      <c r="CG282" s="183">
        <f t="shared" si="234"/>
        <v>0</v>
      </c>
    </row>
    <row r="283" spans="1:85" ht="15" customHeight="1">
      <c r="A283" s="237" t="s">
        <v>87</v>
      </c>
      <c r="B283" s="227" t="s">
        <v>34</v>
      </c>
      <c r="C283" s="228"/>
      <c r="D283" s="228"/>
      <c r="E283" s="32"/>
      <c r="F283" s="32"/>
      <c r="G283" s="32"/>
      <c r="H283" s="32"/>
      <c r="I283" s="32"/>
      <c r="J283" s="32"/>
      <c r="K283" s="32"/>
      <c r="L283" s="32"/>
      <c r="M283" s="114">
        <f>+L283+AN!M283</f>
        <v>1</v>
      </c>
      <c r="N283" s="114">
        <f>+M283+AN!N283</f>
        <v>5</v>
      </c>
      <c r="O283" s="114">
        <f>+N283+AN!O283</f>
        <v>13</v>
      </c>
      <c r="P283" s="114">
        <f>+O283+AN!P283</f>
        <v>14</v>
      </c>
      <c r="Q283" s="114">
        <f>+P283+AN!Q283</f>
        <v>15</v>
      </c>
      <c r="R283" s="114">
        <f>+Q283+AN!R283</f>
        <v>22</v>
      </c>
      <c r="S283" s="114">
        <f>+R283+AN!S283</f>
        <v>26</v>
      </c>
      <c r="T283" s="114">
        <f>+S283+AN!T283</f>
        <v>33</v>
      </c>
      <c r="U283" s="114">
        <f>+T283+AN!U283</f>
        <v>39</v>
      </c>
      <c r="V283" s="114">
        <f>+U283+AN!V283</f>
        <v>43</v>
      </c>
      <c r="W283" s="114">
        <f>+V283+AN!W283</f>
        <v>46</v>
      </c>
      <c r="X283" s="114">
        <f>+W283+AN!X283</f>
        <v>55</v>
      </c>
      <c r="Y283" s="114">
        <f>+X283+AN!Y283</f>
        <v>62</v>
      </c>
      <c r="Z283" s="114">
        <f>+Y283+AN!Z283</f>
        <v>66</v>
      </c>
      <c r="AA283" s="114">
        <f>+Z283+AN!AA283</f>
        <v>69</v>
      </c>
      <c r="AB283" s="114">
        <f>+AA283+AN!AB283</f>
        <v>74</v>
      </c>
      <c r="AC283" s="114">
        <f>+AB283+AN!AC283</f>
        <v>74</v>
      </c>
      <c r="AD283" s="115">
        <f>+P283</f>
        <v>14</v>
      </c>
      <c r="AE283" s="116">
        <f>+AB283</f>
        <v>74</v>
      </c>
      <c r="AG283" s="124">
        <f>+SUMIF($M$1:$AB$1,"REAL",M283:AB283)</f>
        <v>583</v>
      </c>
      <c r="AJ283" s="32"/>
      <c r="AK283" s="32"/>
      <c r="AL283" s="32"/>
      <c r="AM283" s="32"/>
      <c r="AN283" s="32"/>
      <c r="AO283" s="32"/>
      <c r="AP283" s="32"/>
      <c r="AQ283" s="32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39"/>
      <c r="BI283" s="60"/>
      <c r="BL283" s="181" t="s">
        <v>87</v>
      </c>
      <c r="BM283" s="181" t="s">
        <v>34</v>
      </c>
      <c r="BN283" s="184" t="s">
        <v>40</v>
      </c>
      <c r="BO283" s="181" t="s">
        <v>126</v>
      </c>
      <c r="BP283" s="181" t="s">
        <v>129</v>
      </c>
      <c r="BQ283" s="181" t="s">
        <v>132</v>
      </c>
      <c r="BR283" s="183">
        <f t="shared" si="219"/>
        <v>1</v>
      </c>
      <c r="BS283" s="183">
        <f t="shared" si="220"/>
        <v>5</v>
      </c>
      <c r="BT283" s="183">
        <f t="shared" si="221"/>
        <v>13</v>
      </c>
      <c r="BU283" s="183">
        <f t="shared" si="222"/>
        <v>14</v>
      </c>
      <c r="BV283" s="183">
        <f t="shared" si="223"/>
        <v>15</v>
      </c>
      <c r="BW283" s="183">
        <f t="shared" si="224"/>
        <v>22</v>
      </c>
      <c r="BX283" s="183">
        <f t="shared" si="225"/>
        <v>26</v>
      </c>
      <c r="BY283" s="183">
        <f t="shared" si="226"/>
        <v>33</v>
      </c>
      <c r="BZ283" s="183">
        <f t="shared" si="227"/>
        <v>39</v>
      </c>
      <c r="CA283" s="183">
        <f t="shared" si="228"/>
        <v>43</v>
      </c>
      <c r="CB283" s="183">
        <f t="shared" si="229"/>
        <v>46</v>
      </c>
      <c r="CC283" s="183">
        <f t="shared" si="230"/>
        <v>55</v>
      </c>
      <c r="CD283" s="183">
        <f t="shared" si="231"/>
        <v>62</v>
      </c>
      <c r="CE283" s="183">
        <f t="shared" si="232"/>
        <v>66</v>
      </c>
      <c r="CF283" s="183">
        <f t="shared" si="233"/>
        <v>69</v>
      </c>
      <c r="CG283" s="183">
        <f t="shared" si="234"/>
        <v>74</v>
      </c>
    </row>
    <row r="284" spans="1:85">
      <c r="A284" s="237"/>
      <c r="B284" s="229" t="s">
        <v>89</v>
      </c>
      <c r="C284" s="230"/>
      <c r="D284" s="230"/>
      <c r="E284" s="16"/>
      <c r="F284" s="16"/>
      <c r="G284" s="16"/>
      <c r="H284" s="16"/>
      <c r="I284" s="16"/>
      <c r="J284" s="16"/>
      <c r="K284" s="16"/>
      <c r="L284" s="16"/>
      <c r="M284" s="16" t="str">
        <f t="shared" ref="M284:AE284" si="263">IFERROR(+M283/(M287+M298+M315+M318+M326+M344+M347+M350+M353+M356+M367),"")</f>
        <v/>
      </c>
      <c r="N284" s="16" t="str">
        <f t="shared" si="263"/>
        <v/>
      </c>
      <c r="O284" s="16">
        <f t="shared" si="263"/>
        <v>3.25</v>
      </c>
      <c r="P284" s="16">
        <f t="shared" si="263"/>
        <v>1.2727272727272727</v>
      </c>
      <c r="Q284" s="16">
        <f t="shared" si="263"/>
        <v>1.5</v>
      </c>
      <c r="R284" s="16">
        <f t="shared" si="263"/>
        <v>2</v>
      </c>
      <c r="S284" s="16">
        <f t="shared" si="263"/>
        <v>1.4444444444444444</v>
      </c>
      <c r="T284" s="16">
        <f t="shared" si="263"/>
        <v>1.736842105263158</v>
      </c>
      <c r="U284" s="16">
        <f t="shared" si="263"/>
        <v>1.625</v>
      </c>
      <c r="V284" s="16">
        <f t="shared" si="263"/>
        <v>1.5925925925925926</v>
      </c>
      <c r="W284" s="16">
        <f t="shared" si="263"/>
        <v>1.5333333333333334</v>
      </c>
      <c r="X284" s="16">
        <f t="shared" si="263"/>
        <v>1.8333333333333333</v>
      </c>
      <c r="Y284" s="16">
        <f t="shared" si="263"/>
        <v>1.6756756756756757</v>
      </c>
      <c r="Z284" s="16">
        <f t="shared" si="263"/>
        <v>1.6923076923076923</v>
      </c>
      <c r="AA284" s="16">
        <f t="shared" si="263"/>
        <v>1.7250000000000001</v>
      </c>
      <c r="AB284" s="16">
        <f t="shared" si="263"/>
        <v>1.7619047619047619</v>
      </c>
      <c r="AC284" s="16">
        <f t="shared" ref="AC284" si="264">IFERROR(+AC283/(AC287+AC298+AC315+AC318+AC326+AC344+AC347+AC350+AC353+AC356+AC367),"")</f>
        <v>1.574468085106383</v>
      </c>
      <c r="AD284" s="40">
        <f t="shared" si="263"/>
        <v>1.2727272727272727</v>
      </c>
      <c r="AE284" s="41">
        <f t="shared" si="263"/>
        <v>1.7619047619047619</v>
      </c>
      <c r="AJ284" s="16"/>
      <c r="AK284" s="16"/>
      <c r="AL284" s="16"/>
      <c r="AM284" s="16"/>
      <c r="AN284" s="16"/>
      <c r="AO284" s="16"/>
      <c r="AP284" s="16"/>
      <c r="AQ284" s="16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40"/>
      <c r="BI284" s="41"/>
      <c r="BL284" s="181" t="s">
        <v>87</v>
      </c>
      <c r="BM284" s="181" t="s">
        <v>89</v>
      </c>
      <c r="BN284" s="181" t="s">
        <v>121</v>
      </c>
      <c r="BO284" s="181" t="s">
        <v>121</v>
      </c>
      <c r="BP284" s="181" t="s">
        <v>129</v>
      </c>
      <c r="BQ284" s="181" t="s">
        <v>132</v>
      </c>
      <c r="BR284" s="183" t="str">
        <f t="shared" si="219"/>
        <v/>
      </c>
      <c r="BS284" s="183" t="str">
        <f t="shared" si="220"/>
        <v/>
      </c>
      <c r="BT284" s="183">
        <f t="shared" si="221"/>
        <v>3.25</v>
      </c>
      <c r="BU284" s="183">
        <f t="shared" si="222"/>
        <v>1.2727272727272727</v>
      </c>
      <c r="BV284" s="183">
        <f t="shared" si="223"/>
        <v>1.5</v>
      </c>
      <c r="BW284" s="183">
        <f t="shared" si="224"/>
        <v>2</v>
      </c>
      <c r="BX284" s="183">
        <f t="shared" si="225"/>
        <v>1.4444444444444444</v>
      </c>
      <c r="BY284" s="183">
        <f t="shared" si="226"/>
        <v>1.736842105263158</v>
      </c>
      <c r="BZ284" s="183">
        <f t="shared" si="227"/>
        <v>1.625</v>
      </c>
      <c r="CA284" s="183">
        <f t="shared" si="228"/>
        <v>1.5925925925925926</v>
      </c>
      <c r="CB284" s="183">
        <f t="shared" si="229"/>
        <v>1.5333333333333334</v>
      </c>
      <c r="CC284" s="183">
        <f t="shared" si="230"/>
        <v>1.8333333333333333</v>
      </c>
      <c r="CD284" s="183">
        <f t="shared" si="231"/>
        <v>1.6756756756756757</v>
      </c>
      <c r="CE284" s="183">
        <f t="shared" si="232"/>
        <v>1.6923076923076923</v>
      </c>
      <c r="CF284" s="183">
        <f t="shared" si="233"/>
        <v>1.7250000000000001</v>
      </c>
      <c r="CG284" s="183">
        <f t="shared" si="234"/>
        <v>1.7619047619047619</v>
      </c>
    </row>
    <row r="285" spans="1:85">
      <c r="A285" s="237"/>
      <c r="B285" s="231" t="s">
        <v>91</v>
      </c>
      <c r="C285" s="232"/>
      <c r="D285" s="232"/>
      <c r="E285" s="33"/>
      <c r="F285" s="33"/>
      <c r="G285" s="33"/>
      <c r="H285" s="33"/>
      <c r="I285" s="33"/>
      <c r="J285" s="33"/>
      <c r="K285" s="33"/>
      <c r="L285" s="33"/>
      <c r="M285" s="117"/>
      <c r="N285" s="117">
        <f t="shared" ref="N285:AB285" si="265">+N288+N299+N316+N319+N327+N345+N348+N351+N354+N357+N368</f>
        <v>1</v>
      </c>
      <c r="O285" s="117">
        <f t="shared" si="265"/>
        <v>10</v>
      </c>
      <c r="P285" s="117">
        <f t="shared" si="265"/>
        <v>22</v>
      </c>
      <c r="Q285" s="117">
        <f t="shared" si="265"/>
        <v>21</v>
      </c>
      <c r="R285" s="117">
        <f t="shared" si="265"/>
        <v>22</v>
      </c>
      <c r="S285" s="117">
        <f t="shared" si="265"/>
        <v>46</v>
      </c>
      <c r="T285" s="117">
        <f t="shared" si="265"/>
        <v>52</v>
      </c>
      <c r="U285" s="117">
        <f t="shared" si="265"/>
        <v>58</v>
      </c>
      <c r="V285" s="117">
        <f t="shared" si="265"/>
        <v>65</v>
      </c>
      <c r="W285" s="117">
        <f t="shared" si="265"/>
        <v>71</v>
      </c>
      <c r="X285" s="117">
        <f t="shared" si="265"/>
        <v>71</v>
      </c>
      <c r="Y285" s="117">
        <f t="shared" si="265"/>
        <v>73</v>
      </c>
      <c r="Z285" s="117">
        <f t="shared" si="265"/>
        <v>85</v>
      </c>
      <c r="AA285" s="117">
        <f t="shared" si="265"/>
        <v>80</v>
      </c>
      <c r="AB285" s="117">
        <f t="shared" si="265"/>
        <v>95</v>
      </c>
      <c r="AC285" s="117">
        <f t="shared" ref="AC285" si="266">+AC288+AC299+AC316+AC319+AC327+AC345+AC348+AC351+AC354+AC357+AC368</f>
        <v>111</v>
      </c>
      <c r="AD285" s="118">
        <f t="shared" ref="AD285" si="267">+SUM(E285:P285)</f>
        <v>33</v>
      </c>
      <c r="AE285" s="119">
        <f>+AB285</f>
        <v>95</v>
      </c>
      <c r="AG285" s="124">
        <f>+SUMIF($M$1:$AB$1,"REAL",M285:AB285)</f>
        <v>772</v>
      </c>
      <c r="AJ285" s="33"/>
      <c r="AK285" s="33"/>
      <c r="AL285" s="33"/>
      <c r="AM285" s="33"/>
      <c r="AN285" s="33"/>
      <c r="AO285" s="33"/>
      <c r="AP285" s="33"/>
      <c r="AQ285" s="33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42"/>
      <c r="BI285" s="43"/>
      <c r="BL285" s="181" t="s">
        <v>87</v>
      </c>
      <c r="BM285" s="181" t="s">
        <v>91</v>
      </c>
      <c r="BN285" s="181" t="s">
        <v>88</v>
      </c>
      <c r="BO285" s="181" t="s">
        <v>126</v>
      </c>
      <c r="BP285" s="181" t="s">
        <v>129</v>
      </c>
      <c r="BQ285" s="181" t="s">
        <v>132</v>
      </c>
      <c r="BR285" s="183">
        <f t="shared" si="219"/>
        <v>0</v>
      </c>
      <c r="BS285" s="183">
        <f t="shared" si="220"/>
        <v>1</v>
      </c>
      <c r="BT285" s="183">
        <f t="shared" si="221"/>
        <v>10</v>
      </c>
      <c r="BU285" s="183">
        <f t="shared" si="222"/>
        <v>22</v>
      </c>
      <c r="BV285" s="183">
        <f t="shared" si="223"/>
        <v>21</v>
      </c>
      <c r="BW285" s="183">
        <f t="shared" si="224"/>
        <v>22</v>
      </c>
      <c r="BX285" s="183">
        <f t="shared" si="225"/>
        <v>46</v>
      </c>
      <c r="BY285" s="183">
        <f t="shared" si="226"/>
        <v>52</v>
      </c>
      <c r="BZ285" s="183">
        <f t="shared" si="227"/>
        <v>58</v>
      </c>
      <c r="CA285" s="183">
        <f t="shared" si="228"/>
        <v>65</v>
      </c>
      <c r="CB285" s="183">
        <f t="shared" si="229"/>
        <v>71</v>
      </c>
      <c r="CC285" s="183">
        <f t="shared" si="230"/>
        <v>71</v>
      </c>
      <c r="CD285" s="183">
        <f t="shared" si="231"/>
        <v>73</v>
      </c>
      <c r="CE285" s="183">
        <f t="shared" si="232"/>
        <v>85</v>
      </c>
      <c r="CF285" s="183">
        <f t="shared" si="233"/>
        <v>80</v>
      </c>
      <c r="CG285" s="183">
        <f t="shared" si="234"/>
        <v>95</v>
      </c>
    </row>
    <row r="286" spans="1:85">
      <c r="A286" s="237"/>
      <c r="B286" s="233" t="s">
        <v>90</v>
      </c>
      <c r="C286" s="234"/>
      <c r="D286" s="230"/>
      <c r="E286" s="16"/>
      <c r="F286" s="16"/>
      <c r="G286" s="16"/>
      <c r="H286" s="16"/>
      <c r="I286" s="16"/>
      <c r="J286" s="16"/>
      <c r="K286" s="16"/>
      <c r="L286" s="16"/>
      <c r="M286" s="16">
        <f t="shared" ref="M286:AE286" si="268">+IFERROR(M285/M283,"")</f>
        <v>0</v>
      </c>
      <c r="N286" s="16">
        <f t="shared" si="268"/>
        <v>0.2</v>
      </c>
      <c r="O286" s="16">
        <f t="shared" si="268"/>
        <v>0.76923076923076927</v>
      </c>
      <c r="P286" s="16">
        <f t="shared" si="268"/>
        <v>1.5714285714285714</v>
      </c>
      <c r="Q286" s="16">
        <f t="shared" si="268"/>
        <v>1.4</v>
      </c>
      <c r="R286" s="16">
        <f t="shared" si="268"/>
        <v>1</v>
      </c>
      <c r="S286" s="16">
        <f t="shared" si="268"/>
        <v>1.7692307692307692</v>
      </c>
      <c r="T286" s="16">
        <f t="shared" si="268"/>
        <v>1.5757575757575757</v>
      </c>
      <c r="U286" s="16">
        <f t="shared" si="268"/>
        <v>1.4871794871794872</v>
      </c>
      <c r="V286" s="16">
        <f t="shared" si="268"/>
        <v>1.5116279069767442</v>
      </c>
      <c r="W286" s="16">
        <f t="shared" si="268"/>
        <v>1.5434782608695652</v>
      </c>
      <c r="X286" s="16">
        <f t="shared" si="268"/>
        <v>1.290909090909091</v>
      </c>
      <c r="Y286" s="16">
        <f t="shared" si="268"/>
        <v>1.1774193548387097</v>
      </c>
      <c r="Z286" s="16">
        <f t="shared" si="268"/>
        <v>1.2878787878787878</v>
      </c>
      <c r="AA286" s="16">
        <f t="shared" si="268"/>
        <v>1.1594202898550725</v>
      </c>
      <c r="AB286" s="16">
        <f t="shared" si="268"/>
        <v>1.2837837837837838</v>
      </c>
      <c r="AC286" s="16">
        <f t="shared" ref="AC286" si="269">+IFERROR(AC285/AC283,"")</f>
        <v>1.5</v>
      </c>
      <c r="AD286" s="40">
        <f t="shared" si="268"/>
        <v>2.3571428571428572</v>
      </c>
      <c r="AE286" s="41">
        <f t="shared" si="268"/>
        <v>1.2837837837837838</v>
      </c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40"/>
      <c r="BI286" s="41"/>
      <c r="BL286" s="181" t="s">
        <v>87</v>
      </c>
      <c r="BM286" s="181" t="s">
        <v>90</v>
      </c>
      <c r="BN286" s="181" t="s">
        <v>121</v>
      </c>
      <c r="BO286" s="181" t="s">
        <v>121</v>
      </c>
      <c r="BP286" s="181" t="s">
        <v>129</v>
      </c>
      <c r="BQ286" s="181" t="s">
        <v>132</v>
      </c>
      <c r="BR286" s="183">
        <f t="shared" si="219"/>
        <v>0</v>
      </c>
      <c r="BS286" s="183">
        <f t="shared" si="220"/>
        <v>0.2</v>
      </c>
      <c r="BT286" s="183">
        <f t="shared" si="221"/>
        <v>0.76923076923076927</v>
      </c>
      <c r="BU286" s="183">
        <f t="shared" si="222"/>
        <v>1.5714285714285714</v>
      </c>
      <c r="BV286" s="183">
        <f t="shared" si="223"/>
        <v>1.4</v>
      </c>
      <c r="BW286" s="183">
        <f t="shared" si="224"/>
        <v>1</v>
      </c>
      <c r="BX286" s="183">
        <f t="shared" si="225"/>
        <v>1.7692307692307692</v>
      </c>
      <c r="BY286" s="183">
        <f t="shared" si="226"/>
        <v>1.5757575757575757</v>
      </c>
      <c r="BZ286" s="183">
        <f t="shared" si="227"/>
        <v>1.4871794871794872</v>
      </c>
      <c r="CA286" s="183">
        <f t="shared" si="228"/>
        <v>1.5116279069767442</v>
      </c>
      <c r="CB286" s="183">
        <f t="shared" si="229"/>
        <v>1.5434782608695652</v>
      </c>
      <c r="CC286" s="183">
        <f t="shared" si="230"/>
        <v>1.290909090909091</v>
      </c>
      <c r="CD286" s="183">
        <f t="shared" si="231"/>
        <v>1.1774193548387097</v>
      </c>
      <c r="CE286" s="183">
        <f t="shared" si="232"/>
        <v>1.2878787878787878</v>
      </c>
      <c r="CF286" s="183">
        <f t="shared" si="233"/>
        <v>1.1594202898550725</v>
      </c>
      <c r="CG286" s="183">
        <f t="shared" si="234"/>
        <v>1.2837837837837838</v>
      </c>
    </row>
    <row r="287" spans="1:85" ht="15" customHeight="1">
      <c r="A287" s="237"/>
      <c r="B287" s="222" t="s">
        <v>35</v>
      </c>
      <c r="C287" s="225" t="s">
        <v>48</v>
      </c>
      <c r="D287" s="10" t="s">
        <v>40</v>
      </c>
      <c r="E287" s="19"/>
      <c r="F287" s="19"/>
      <c r="G287" s="19"/>
      <c r="H287" s="19"/>
      <c r="I287" s="19"/>
      <c r="J287" s="19"/>
      <c r="K287" s="19"/>
      <c r="L287" s="19"/>
      <c r="M287" s="97">
        <f>+L287+AN!M287</f>
        <v>0</v>
      </c>
      <c r="N287" s="97">
        <f>+M287+AN!N287</f>
        <v>0</v>
      </c>
      <c r="O287" s="97">
        <f>+N287+AN!O287</f>
        <v>0</v>
      </c>
      <c r="P287" s="97">
        <f>+O287+AN!P287</f>
        <v>1</v>
      </c>
      <c r="Q287" s="97">
        <f>+P287+AN!Q287</f>
        <v>1</v>
      </c>
      <c r="R287" s="97">
        <f>+Q287+AN!R287</f>
        <v>1</v>
      </c>
      <c r="S287" s="97">
        <f>+R287+AN!S287</f>
        <v>1</v>
      </c>
      <c r="T287" s="97">
        <f>+S287+AN!T287</f>
        <v>1</v>
      </c>
      <c r="U287" s="97">
        <f>+T287+AN!U287</f>
        <v>1</v>
      </c>
      <c r="V287" s="97">
        <f>+U287+AN!V287</f>
        <v>1</v>
      </c>
      <c r="W287" s="97">
        <f>+V287+AN!W287</f>
        <v>1</v>
      </c>
      <c r="X287" s="97">
        <f>+W287+AN!X287</f>
        <v>1</v>
      </c>
      <c r="Y287" s="97">
        <f>+X287+AN!Y287</f>
        <v>1</v>
      </c>
      <c r="Z287" s="97">
        <f>+Y287+AN!Z287</f>
        <v>1</v>
      </c>
      <c r="AA287" s="97">
        <f>+Z287+AN!AA287</f>
        <v>1</v>
      </c>
      <c r="AB287" s="97">
        <f>+AA287+AN!AB287</f>
        <v>1</v>
      </c>
      <c r="AC287" s="97">
        <f>+AB287+AN!AC287</f>
        <v>1</v>
      </c>
      <c r="AD287" s="100">
        <f t="shared" ref="AD287:AD294" si="270">+P287</f>
        <v>1</v>
      </c>
      <c r="AE287" s="101">
        <f t="shared" ref="AE287:AE294" si="271">+AB287</f>
        <v>1</v>
      </c>
      <c r="AG287" s="124">
        <f>+SUMIF($M$1:$AB$1,"REAL",M287:AB287)</f>
        <v>13</v>
      </c>
      <c r="AJ287" s="19"/>
      <c r="AK287" s="19"/>
      <c r="AL287" s="19"/>
      <c r="AM287" s="19"/>
      <c r="AN287" s="19"/>
      <c r="AO287" s="19"/>
      <c r="AP287" s="19"/>
      <c r="AQ287" s="19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44"/>
      <c r="BI287" s="59"/>
      <c r="BL287" s="181" t="s">
        <v>87</v>
      </c>
      <c r="BM287" s="181" t="s">
        <v>48</v>
      </c>
      <c r="BN287" s="181" t="s">
        <v>40</v>
      </c>
      <c r="BO287" s="181" t="s">
        <v>126</v>
      </c>
      <c r="BP287" s="181" t="s">
        <v>129</v>
      </c>
      <c r="BQ287" s="181" t="s">
        <v>132</v>
      </c>
      <c r="BR287" s="183">
        <f t="shared" si="219"/>
        <v>0</v>
      </c>
      <c r="BS287" s="183">
        <f t="shared" si="220"/>
        <v>0</v>
      </c>
      <c r="BT287" s="183">
        <f t="shared" si="221"/>
        <v>0</v>
      </c>
      <c r="BU287" s="183">
        <f t="shared" si="222"/>
        <v>1</v>
      </c>
      <c r="BV287" s="183">
        <f t="shared" si="223"/>
        <v>1</v>
      </c>
      <c r="BW287" s="183">
        <f t="shared" si="224"/>
        <v>1</v>
      </c>
      <c r="BX287" s="183">
        <f t="shared" si="225"/>
        <v>1</v>
      </c>
      <c r="BY287" s="183">
        <f t="shared" si="226"/>
        <v>1</v>
      </c>
      <c r="BZ287" s="183">
        <f t="shared" si="227"/>
        <v>1</v>
      </c>
      <c r="CA287" s="183">
        <f t="shared" si="228"/>
        <v>1</v>
      </c>
      <c r="CB287" s="183">
        <f t="shared" si="229"/>
        <v>1</v>
      </c>
      <c r="CC287" s="183">
        <f t="shared" si="230"/>
        <v>1</v>
      </c>
      <c r="CD287" s="183">
        <f t="shared" si="231"/>
        <v>1</v>
      </c>
      <c r="CE287" s="183">
        <f t="shared" si="232"/>
        <v>1</v>
      </c>
      <c r="CF287" s="183">
        <f t="shared" si="233"/>
        <v>1</v>
      </c>
      <c r="CG287" s="183">
        <f t="shared" si="234"/>
        <v>1</v>
      </c>
    </row>
    <row r="288" spans="1:85">
      <c r="A288" s="237"/>
      <c r="B288" s="223"/>
      <c r="C288" s="225"/>
      <c r="D288" s="11" t="s">
        <v>88</v>
      </c>
      <c r="E288" s="34"/>
      <c r="F288" s="34"/>
      <c r="G288" s="34"/>
      <c r="H288" s="34"/>
      <c r="I288" s="34"/>
      <c r="J288" s="34"/>
      <c r="K288" s="34"/>
      <c r="L288" s="34"/>
      <c r="M288" s="98">
        <f>+L288+AN!M288</f>
        <v>0</v>
      </c>
      <c r="N288" s="98">
        <f>+M288+AN!N288</f>
        <v>0</v>
      </c>
      <c r="O288" s="98">
        <f>+N288+AN!O288</f>
        <v>0</v>
      </c>
      <c r="P288" s="98">
        <f>+O288+AN!P288</f>
        <v>2</v>
      </c>
      <c r="Q288" s="98">
        <f>+P288+AN!Q288</f>
        <v>2</v>
      </c>
      <c r="R288" s="98">
        <f>+Q288+AN!R288</f>
        <v>2</v>
      </c>
      <c r="S288" s="98">
        <f>+R288+AN!S288</f>
        <v>2</v>
      </c>
      <c r="T288" s="98">
        <f>+S288+AN!T288</f>
        <v>2</v>
      </c>
      <c r="U288" s="98">
        <f>+T288+AN!U288</f>
        <v>2</v>
      </c>
      <c r="V288" s="98">
        <f>+U288+AN!V288</f>
        <v>2</v>
      </c>
      <c r="W288" s="98">
        <f>+V288+AN!W288</f>
        <v>2</v>
      </c>
      <c r="X288" s="98">
        <f>+W288+AN!X288</f>
        <v>2</v>
      </c>
      <c r="Y288" s="98">
        <f>+X288+AN!Y288</f>
        <v>2</v>
      </c>
      <c r="Z288" s="98">
        <f>+Y288+AN!Z288</f>
        <v>2</v>
      </c>
      <c r="AA288" s="98">
        <f>+Z288+AN!AA288</f>
        <v>2</v>
      </c>
      <c r="AB288" s="98">
        <f>+AA288+AN!AB288</f>
        <v>2</v>
      </c>
      <c r="AC288" s="98">
        <f>+AB288+AN!AC288</f>
        <v>2</v>
      </c>
      <c r="AD288" s="102">
        <f t="shared" si="270"/>
        <v>2</v>
      </c>
      <c r="AE288" s="103">
        <f t="shared" si="271"/>
        <v>2</v>
      </c>
      <c r="AG288" s="124">
        <f>+SUMIF($M$1:$AB$1,"REAL",M288:AB288)</f>
        <v>26</v>
      </c>
      <c r="AJ288" s="34"/>
      <c r="AK288" s="34"/>
      <c r="AL288" s="34"/>
      <c r="AM288" s="34"/>
      <c r="AN288" s="34"/>
      <c r="AO288" s="34"/>
      <c r="AP288" s="34"/>
      <c r="AQ288" s="34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45"/>
      <c r="BI288" s="46"/>
      <c r="BL288" s="181" t="s">
        <v>87</v>
      </c>
      <c r="BM288" s="181" t="s">
        <v>48</v>
      </c>
      <c r="BN288" s="181" t="s">
        <v>88</v>
      </c>
      <c r="BO288" s="181" t="s">
        <v>126</v>
      </c>
      <c r="BP288" s="181" t="s">
        <v>129</v>
      </c>
      <c r="BQ288" s="181" t="s">
        <v>132</v>
      </c>
      <c r="BR288" s="183">
        <f t="shared" si="219"/>
        <v>0</v>
      </c>
      <c r="BS288" s="183">
        <f t="shared" si="220"/>
        <v>0</v>
      </c>
      <c r="BT288" s="183">
        <f t="shared" si="221"/>
        <v>0</v>
      </c>
      <c r="BU288" s="183">
        <f t="shared" si="222"/>
        <v>2</v>
      </c>
      <c r="BV288" s="183">
        <f t="shared" si="223"/>
        <v>2</v>
      </c>
      <c r="BW288" s="183">
        <f t="shared" si="224"/>
        <v>2</v>
      </c>
      <c r="BX288" s="183">
        <f t="shared" si="225"/>
        <v>2</v>
      </c>
      <c r="BY288" s="183">
        <f t="shared" si="226"/>
        <v>2</v>
      </c>
      <c r="BZ288" s="183">
        <f t="shared" si="227"/>
        <v>2</v>
      </c>
      <c r="CA288" s="183">
        <f t="shared" si="228"/>
        <v>2</v>
      </c>
      <c r="CB288" s="183">
        <f t="shared" si="229"/>
        <v>2</v>
      </c>
      <c r="CC288" s="183">
        <f t="shared" si="230"/>
        <v>2</v>
      </c>
      <c r="CD288" s="183">
        <f t="shared" si="231"/>
        <v>2</v>
      </c>
      <c r="CE288" s="183">
        <f t="shared" si="232"/>
        <v>2</v>
      </c>
      <c r="CF288" s="183">
        <f t="shared" si="233"/>
        <v>2</v>
      </c>
      <c r="CG288" s="183">
        <f t="shared" si="234"/>
        <v>2</v>
      </c>
    </row>
    <row r="289" spans="1:85">
      <c r="A289" s="237"/>
      <c r="B289" s="223"/>
      <c r="C289" s="225"/>
      <c r="D289" s="12" t="s">
        <v>76</v>
      </c>
      <c r="E289" s="35"/>
      <c r="F289" s="35"/>
      <c r="G289" s="35"/>
      <c r="H289" s="35"/>
      <c r="I289" s="35"/>
      <c r="J289" s="35"/>
      <c r="K289" s="35"/>
      <c r="L289" s="35"/>
      <c r="M289" s="99"/>
      <c r="N289" s="99">
        <f>+M289+AN!N289</f>
        <v>0</v>
      </c>
      <c r="O289" s="99">
        <f>+N289+AN!O289</f>
        <v>0</v>
      </c>
      <c r="P289" s="99">
        <f>+O289+AN!P289</f>
        <v>0</v>
      </c>
      <c r="Q289" s="99">
        <f>+P289+AN!Q289</f>
        <v>0</v>
      </c>
      <c r="R289" s="99">
        <f>+Q289+AN!R289</f>
        <v>0</v>
      </c>
      <c r="S289" s="99">
        <f>+R289+AN!S289</f>
        <v>0</v>
      </c>
      <c r="T289" s="99">
        <f>+S289+AN!T289</f>
        <v>0</v>
      </c>
      <c r="U289" s="99">
        <f>+T289+AN!U289</f>
        <v>0</v>
      </c>
      <c r="V289" s="99">
        <f>+U289+AN!V289</f>
        <v>0</v>
      </c>
      <c r="W289" s="99">
        <f>+V289+AN!W289</f>
        <v>0</v>
      </c>
      <c r="X289" s="99">
        <f>+W289+AN!X289</f>
        <v>0</v>
      </c>
      <c r="Y289" s="99">
        <f>+X289+AN!Y289</f>
        <v>0</v>
      </c>
      <c r="Z289" s="99">
        <f>+Y289+AN!Z289</f>
        <v>0</v>
      </c>
      <c r="AA289" s="99">
        <f>+Z289+AN!AA289</f>
        <v>0</v>
      </c>
      <c r="AB289" s="99">
        <f>+AA289+AN!AB289</f>
        <v>0</v>
      </c>
      <c r="AC289" s="99">
        <f>+AB289+AN!AC289</f>
        <v>0</v>
      </c>
      <c r="AD289" s="104">
        <f t="shared" si="270"/>
        <v>0</v>
      </c>
      <c r="AE289" s="105">
        <f t="shared" si="271"/>
        <v>0</v>
      </c>
      <c r="AJ289" s="35"/>
      <c r="AK289" s="35"/>
      <c r="AL289" s="35"/>
      <c r="AM289" s="35"/>
      <c r="AN289" s="35"/>
      <c r="AO289" s="35"/>
      <c r="AP289" s="35"/>
      <c r="AQ289" s="35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47"/>
      <c r="BI289" s="48"/>
      <c r="BL289" s="181" t="s">
        <v>87</v>
      </c>
      <c r="BM289" s="181" t="s">
        <v>48</v>
      </c>
      <c r="BN289" s="181" t="s">
        <v>88</v>
      </c>
      <c r="BO289" s="181" t="s">
        <v>76</v>
      </c>
      <c r="BP289" s="181" t="s">
        <v>129</v>
      </c>
      <c r="BQ289" s="181" t="s">
        <v>132</v>
      </c>
      <c r="BR289" s="183">
        <f t="shared" si="219"/>
        <v>0</v>
      </c>
      <c r="BS289" s="183">
        <f t="shared" si="220"/>
        <v>0</v>
      </c>
      <c r="BT289" s="183">
        <f t="shared" si="221"/>
        <v>0</v>
      </c>
      <c r="BU289" s="183">
        <f t="shared" si="222"/>
        <v>0</v>
      </c>
      <c r="BV289" s="183">
        <f t="shared" si="223"/>
        <v>0</v>
      </c>
      <c r="BW289" s="183">
        <f t="shared" si="224"/>
        <v>0</v>
      </c>
      <c r="BX289" s="183">
        <f t="shared" si="225"/>
        <v>0</v>
      </c>
      <c r="BY289" s="183">
        <f t="shared" si="226"/>
        <v>0</v>
      </c>
      <c r="BZ289" s="183">
        <f t="shared" si="227"/>
        <v>0</v>
      </c>
      <c r="CA289" s="183">
        <f t="shared" si="228"/>
        <v>0</v>
      </c>
      <c r="CB289" s="183">
        <f t="shared" si="229"/>
        <v>0</v>
      </c>
      <c r="CC289" s="183">
        <f t="shared" si="230"/>
        <v>0</v>
      </c>
      <c r="CD289" s="183">
        <f t="shared" si="231"/>
        <v>0</v>
      </c>
      <c r="CE289" s="183">
        <f t="shared" si="232"/>
        <v>0</v>
      </c>
      <c r="CF289" s="183">
        <f t="shared" si="233"/>
        <v>0</v>
      </c>
      <c r="CG289" s="183">
        <f t="shared" si="234"/>
        <v>0</v>
      </c>
    </row>
    <row r="290" spans="1:85">
      <c r="A290" s="237"/>
      <c r="B290" s="223"/>
      <c r="C290" s="225"/>
      <c r="D290" s="12" t="s">
        <v>55</v>
      </c>
      <c r="E290" s="35"/>
      <c r="F290" s="35"/>
      <c r="G290" s="35"/>
      <c r="H290" s="35"/>
      <c r="I290" s="35"/>
      <c r="J290" s="35"/>
      <c r="K290" s="35"/>
      <c r="L290" s="35"/>
      <c r="M290" s="99">
        <f>+L290+AN!M290</f>
        <v>0</v>
      </c>
      <c r="N290" s="99">
        <f>+M290+AN!N290</f>
        <v>0</v>
      </c>
      <c r="O290" s="99">
        <f>+N290+AN!O290</f>
        <v>0</v>
      </c>
      <c r="P290" s="99">
        <f>+O290+AN!P290</f>
        <v>2</v>
      </c>
      <c r="Q290" s="99">
        <f>+P290+AN!Q290</f>
        <v>2</v>
      </c>
      <c r="R290" s="99">
        <f>+Q290+AN!R290</f>
        <v>2</v>
      </c>
      <c r="S290" s="99">
        <f>+R290+AN!S290</f>
        <v>2</v>
      </c>
      <c r="T290" s="99">
        <f>+S290+AN!T290</f>
        <v>2</v>
      </c>
      <c r="U290" s="99">
        <f>+T290+AN!U290</f>
        <v>2</v>
      </c>
      <c r="V290" s="99">
        <f>+U290+AN!V290</f>
        <v>2</v>
      </c>
      <c r="W290" s="99">
        <f>+V290+AN!W290</f>
        <v>2</v>
      </c>
      <c r="X290" s="99">
        <f>+W290+AN!X290</f>
        <v>2</v>
      </c>
      <c r="Y290" s="99">
        <f>+X290+AN!Y290</f>
        <v>2</v>
      </c>
      <c r="Z290" s="99">
        <f>+Y290+AN!Z290</f>
        <v>2</v>
      </c>
      <c r="AA290" s="99">
        <f>+Z290+AN!AA290</f>
        <v>2</v>
      </c>
      <c r="AB290" s="99">
        <f>+AA290+AN!AB290</f>
        <v>2</v>
      </c>
      <c r="AC290" s="99">
        <f>+AB290+AN!AC290</f>
        <v>2</v>
      </c>
      <c r="AD290" s="104">
        <f t="shared" si="270"/>
        <v>2</v>
      </c>
      <c r="AE290" s="105">
        <f t="shared" si="271"/>
        <v>2</v>
      </c>
      <c r="AJ290" s="35"/>
      <c r="AK290" s="35"/>
      <c r="AL290" s="35"/>
      <c r="AM290" s="35"/>
      <c r="AN290" s="35"/>
      <c r="AO290" s="35"/>
      <c r="AP290" s="35"/>
      <c r="AQ290" s="35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47"/>
      <c r="BI290" s="48"/>
      <c r="BL290" s="181" t="s">
        <v>87</v>
      </c>
      <c r="BM290" s="181" t="s">
        <v>48</v>
      </c>
      <c r="BN290" s="181" t="s">
        <v>88</v>
      </c>
      <c r="BO290" s="181" t="s">
        <v>55</v>
      </c>
      <c r="BP290" s="181" t="s">
        <v>129</v>
      </c>
      <c r="BQ290" s="181" t="s">
        <v>132</v>
      </c>
      <c r="BR290" s="183">
        <f t="shared" si="219"/>
        <v>0</v>
      </c>
      <c r="BS290" s="183">
        <f t="shared" si="220"/>
        <v>0</v>
      </c>
      <c r="BT290" s="183">
        <f t="shared" si="221"/>
        <v>0</v>
      </c>
      <c r="BU290" s="183">
        <f t="shared" si="222"/>
        <v>2</v>
      </c>
      <c r="BV290" s="183">
        <f t="shared" si="223"/>
        <v>2</v>
      </c>
      <c r="BW290" s="183">
        <f t="shared" si="224"/>
        <v>2</v>
      </c>
      <c r="BX290" s="183">
        <f t="shared" si="225"/>
        <v>2</v>
      </c>
      <c r="BY290" s="183">
        <f t="shared" si="226"/>
        <v>2</v>
      </c>
      <c r="BZ290" s="183">
        <f t="shared" si="227"/>
        <v>2</v>
      </c>
      <c r="CA290" s="183">
        <f t="shared" si="228"/>
        <v>2</v>
      </c>
      <c r="CB290" s="183">
        <f t="shared" si="229"/>
        <v>2</v>
      </c>
      <c r="CC290" s="183">
        <f t="shared" si="230"/>
        <v>2</v>
      </c>
      <c r="CD290" s="183">
        <f t="shared" si="231"/>
        <v>2</v>
      </c>
      <c r="CE290" s="183">
        <f t="shared" si="232"/>
        <v>2</v>
      </c>
      <c r="CF290" s="183">
        <f t="shared" si="233"/>
        <v>2</v>
      </c>
      <c r="CG290" s="183">
        <f t="shared" si="234"/>
        <v>2</v>
      </c>
    </row>
    <row r="291" spans="1:85">
      <c r="A291" s="237"/>
      <c r="B291" s="223"/>
      <c r="C291" s="225"/>
      <c r="D291" s="12" t="s">
        <v>56</v>
      </c>
      <c r="E291" s="35"/>
      <c r="F291" s="35"/>
      <c r="G291" s="35"/>
      <c r="H291" s="35"/>
      <c r="I291" s="35"/>
      <c r="J291" s="35"/>
      <c r="K291" s="35"/>
      <c r="L291" s="35"/>
      <c r="M291" s="99">
        <f>+L291+AN!M291</f>
        <v>0</v>
      </c>
      <c r="N291" s="99">
        <f>+M291+AN!N291</f>
        <v>0</v>
      </c>
      <c r="O291" s="99">
        <f>+N291+AN!O291</f>
        <v>0</v>
      </c>
      <c r="P291" s="99">
        <f>+O291+AN!P291</f>
        <v>0</v>
      </c>
      <c r="Q291" s="99">
        <f>+P291+AN!Q291</f>
        <v>0</v>
      </c>
      <c r="R291" s="99">
        <f>+Q291+AN!R291</f>
        <v>0</v>
      </c>
      <c r="S291" s="99">
        <f>+R291+AN!S291</f>
        <v>0</v>
      </c>
      <c r="T291" s="99">
        <f>+S291+AN!T291</f>
        <v>0</v>
      </c>
      <c r="U291" s="99">
        <f>+T291+AN!U291</f>
        <v>0</v>
      </c>
      <c r="V291" s="99">
        <f>+U291+AN!V291</f>
        <v>0</v>
      </c>
      <c r="W291" s="99">
        <f>+V291+AN!W291</f>
        <v>0</v>
      </c>
      <c r="X291" s="99">
        <f>+W291+AN!X291</f>
        <v>0</v>
      </c>
      <c r="Y291" s="99">
        <f>+X291+AN!Y291</f>
        <v>0</v>
      </c>
      <c r="Z291" s="99">
        <f>+Y291+AN!Z291</f>
        <v>0</v>
      </c>
      <c r="AA291" s="99">
        <f>+Z291+AN!AA291</f>
        <v>0</v>
      </c>
      <c r="AB291" s="99">
        <f>+AA291+AN!AB291</f>
        <v>0</v>
      </c>
      <c r="AC291" s="99">
        <f>+AB291+AN!AC291</f>
        <v>0</v>
      </c>
      <c r="AD291" s="104">
        <f t="shared" si="270"/>
        <v>0</v>
      </c>
      <c r="AE291" s="105">
        <f t="shared" si="271"/>
        <v>0</v>
      </c>
      <c r="AJ291" s="35"/>
      <c r="AK291" s="35"/>
      <c r="AL291" s="35"/>
      <c r="AM291" s="35"/>
      <c r="AN291" s="35"/>
      <c r="AO291" s="35"/>
      <c r="AP291" s="35"/>
      <c r="AQ291" s="35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47"/>
      <c r="BI291" s="48"/>
      <c r="BL291" s="181" t="s">
        <v>87</v>
      </c>
      <c r="BM291" s="181" t="s">
        <v>48</v>
      </c>
      <c r="BN291" s="181" t="s">
        <v>88</v>
      </c>
      <c r="BO291" s="181" t="s">
        <v>56</v>
      </c>
      <c r="BP291" s="181" t="s">
        <v>129</v>
      </c>
      <c r="BQ291" s="181" t="s">
        <v>132</v>
      </c>
      <c r="BR291" s="183">
        <f t="shared" si="219"/>
        <v>0</v>
      </c>
      <c r="BS291" s="183">
        <f t="shared" si="220"/>
        <v>0</v>
      </c>
      <c r="BT291" s="183">
        <f t="shared" si="221"/>
        <v>0</v>
      </c>
      <c r="BU291" s="183">
        <f t="shared" si="222"/>
        <v>0</v>
      </c>
      <c r="BV291" s="183">
        <f t="shared" si="223"/>
        <v>0</v>
      </c>
      <c r="BW291" s="183">
        <f t="shared" si="224"/>
        <v>0</v>
      </c>
      <c r="BX291" s="183">
        <f t="shared" si="225"/>
        <v>0</v>
      </c>
      <c r="BY291" s="183">
        <f t="shared" si="226"/>
        <v>0</v>
      </c>
      <c r="BZ291" s="183">
        <f t="shared" si="227"/>
        <v>0</v>
      </c>
      <c r="CA291" s="183">
        <f t="shared" si="228"/>
        <v>0</v>
      </c>
      <c r="CB291" s="183">
        <f t="shared" si="229"/>
        <v>0</v>
      </c>
      <c r="CC291" s="183">
        <f t="shared" si="230"/>
        <v>0</v>
      </c>
      <c r="CD291" s="183">
        <f t="shared" si="231"/>
        <v>0</v>
      </c>
      <c r="CE291" s="183">
        <f t="shared" si="232"/>
        <v>0</v>
      </c>
      <c r="CF291" s="183">
        <f t="shared" si="233"/>
        <v>0</v>
      </c>
      <c r="CG291" s="183">
        <f t="shared" si="234"/>
        <v>0</v>
      </c>
    </row>
    <row r="292" spans="1:85">
      <c r="A292" s="237"/>
      <c r="B292" s="223"/>
      <c r="C292" s="225"/>
      <c r="D292" s="12" t="s">
        <v>57</v>
      </c>
      <c r="E292" s="35"/>
      <c r="F292" s="35"/>
      <c r="G292" s="35"/>
      <c r="H292" s="35"/>
      <c r="I292" s="35"/>
      <c r="J292" s="35"/>
      <c r="K292" s="35"/>
      <c r="L292" s="35"/>
      <c r="M292" s="99">
        <f>+L292+AN!M292</f>
        <v>0</v>
      </c>
      <c r="N292" s="99">
        <f>+M292+AN!N292</f>
        <v>0</v>
      </c>
      <c r="O292" s="99">
        <f>+N292+AN!O292</f>
        <v>0</v>
      </c>
      <c r="P292" s="99">
        <f>+O292+AN!P292</f>
        <v>0</v>
      </c>
      <c r="Q292" s="99">
        <f>+P292+AN!Q292</f>
        <v>0</v>
      </c>
      <c r="R292" s="99">
        <f>+Q292+AN!R292</f>
        <v>0</v>
      </c>
      <c r="S292" s="99">
        <f>+R292+AN!S292</f>
        <v>0</v>
      </c>
      <c r="T292" s="99">
        <f>+S292+AN!T292</f>
        <v>0</v>
      </c>
      <c r="U292" s="99">
        <f>+T292+AN!U292</f>
        <v>0</v>
      </c>
      <c r="V292" s="99">
        <f>+U292+AN!V292</f>
        <v>0</v>
      </c>
      <c r="W292" s="99">
        <f>+V292+AN!W292</f>
        <v>0</v>
      </c>
      <c r="X292" s="99">
        <f>+W292+AN!X292</f>
        <v>0</v>
      </c>
      <c r="Y292" s="99">
        <f>+X292+AN!Y292</f>
        <v>0</v>
      </c>
      <c r="Z292" s="99">
        <f>+Y292+AN!Z292</f>
        <v>0</v>
      </c>
      <c r="AA292" s="99">
        <f>+Z292+AN!AA292</f>
        <v>0</v>
      </c>
      <c r="AB292" s="99">
        <f>+AA292+AN!AB292</f>
        <v>0</v>
      </c>
      <c r="AC292" s="99">
        <f>+AB292+AN!AC292</f>
        <v>0</v>
      </c>
      <c r="AD292" s="104">
        <f t="shared" si="270"/>
        <v>0</v>
      </c>
      <c r="AE292" s="105">
        <f t="shared" si="271"/>
        <v>0</v>
      </c>
      <c r="AJ292" s="35"/>
      <c r="AK292" s="35"/>
      <c r="AL292" s="35"/>
      <c r="AM292" s="35"/>
      <c r="AN292" s="35"/>
      <c r="AO292" s="35"/>
      <c r="AP292" s="35"/>
      <c r="AQ292" s="35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47"/>
      <c r="BI292" s="48"/>
      <c r="BL292" s="181" t="s">
        <v>87</v>
      </c>
      <c r="BM292" s="181" t="s">
        <v>48</v>
      </c>
      <c r="BN292" s="181" t="s">
        <v>88</v>
      </c>
      <c r="BO292" s="181" t="s">
        <v>57</v>
      </c>
      <c r="BP292" s="181" t="s">
        <v>129</v>
      </c>
      <c r="BQ292" s="181" t="s">
        <v>132</v>
      </c>
      <c r="BR292" s="183">
        <f t="shared" si="219"/>
        <v>0</v>
      </c>
      <c r="BS292" s="183">
        <f t="shared" si="220"/>
        <v>0</v>
      </c>
      <c r="BT292" s="183">
        <f t="shared" si="221"/>
        <v>0</v>
      </c>
      <c r="BU292" s="183">
        <f t="shared" si="222"/>
        <v>0</v>
      </c>
      <c r="BV292" s="183">
        <f t="shared" si="223"/>
        <v>0</v>
      </c>
      <c r="BW292" s="183">
        <f t="shared" si="224"/>
        <v>0</v>
      </c>
      <c r="BX292" s="183">
        <f t="shared" si="225"/>
        <v>0</v>
      </c>
      <c r="BY292" s="183">
        <f t="shared" si="226"/>
        <v>0</v>
      </c>
      <c r="BZ292" s="183">
        <f t="shared" si="227"/>
        <v>0</v>
      </c>
      <c r="CA292" s="183">
        <f t="shared" si="228"/>
        <v>0</v>
      </c>
      <c r="CB292" s="183">
        <f t="shared" si="229"/>
        <v>0</v>
      </c>
      <c r="CC292" s="183">
        <f t="shared" si="230"/>
        <v>0</v>
      </c>
      <c r="CD292" s="183">
        <f t="shared" si="231"/>
        <v>0</v>
      </c>
      <c r="CE292" s="183">
        <f t="shared" si="232"/>
        <v>0</v>
      </c>
      <c r="CF292" s="183">
        <f t="shared" si="233"/>
        <v>0</v>
      </c>
      <c r="CG292" s="183">
        <f t="shared" si="234"/>
        <v>0</v>
      </c>
    </row>
    <row r="293" spans="1:85">
      <c r="A293" s="237"/>
      <c r="B293" s="223"/>
      <c r="C293" s="225"/>
      <c r="D293" s="12" t="s">
        <v>75</v>
      </c>
      <c r="E293" s="35"/>
      <c r="F293" s="35"/>
      <c r="G293" s="35"/>
      <c r="H293" s="35"/>
      <c r="I293" s="35"/>
      <c r="J293" s="35"/>
      <c r="K293" s="35"/>
      <c r="L293" s="35"/>
      <c r="M293" s="99"/>
      <c r="N293" s="99">
        <f>+M293+AN!N293</f>
        <v>0</v>
      </c>
      <c r="O293" s="99">
        <f>+N293+AN!O293</f>
        <v>0</v>
      </c>
      <c r="P293" s="99">
        <f>+O293+AN!P293</f>
        <v>0</v>
      </c>
      <c r="Q293" s="99">
        <f>+P293+AN!Q293</f>
        <v>0</v>
      </c>
      <c r="R293" s="99">
        <f>+Q293+AN!R293</f>
        <v>0</v>
      </c>
      <c r="S293" s="99">
        <f>+R293+AN!S293</f>
        <v>0</v>
      </c>
      <c r="T293" s="99">
        <f>+S293+AN!T293</f>
        <v>0</v>
      </c>
      <c r="U293" s="99">
        <f>+T293+AN!U293</f>
        <v>0</v>
      </c>
      <c r="V293" s="99">
        <f>+U293+AN!V293</f>
        <v>0</v>
      </c>
      <c r="W293" s="99">
        <f>+V293+AN!W293</f>
        <v>0</v>
      </c>
      <c r="X293" s="99">
        <f>+W293+AN!X293</f>
        <v>0</v>
      </c>
      <c r="Y293" s="99">
        <f>+X293+AN!Y293</f>
        <v>0</v>
      </c>
      <c r="Z293" s="99">
        <f>+Y293+AN!Z293</f>
        <v>0</v>
      </c>
      <c r="AA293" s="99">
        <f>+Z293+AN!AA293</f>
        <v>0</v>
      </c>
      <c r="AB293" s="99">
        <f>+AA293+AN!AB293</f>
        <v>0</v>
      </c>
      <c r="AC293" s="99">
        <f>+AB293+AN!AC293</f>
        <v>0</v>
      </c>
      <c r="AD293" s="104">
        <f t="shared" si="270"/>
        <v>0</v>
      </c>
      <c r="AE293" s="105">
        <f t="shared" si="271"/>
        <v>0</v>
      </c>
      <c r="AJ293" s="35"/>
      <c r="AK293" s="35"/>
      <c r="AL293" s="35"/>
      <c r="AM293" s="35"/>
      <c r="AN293" s="35"/>
      <c r="AO293" s="35"/>
      <c r="AP293" s="35"/>
      <c r="AQ293" s="35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47"/>
      <c r="BI293" s="48"/>
      <c r="BL293" s="181" t="s">
        <v>87</v>
      </c>
      <c r="BM293" s="181" t="s">
        <v>48</v>
      </c>
      <c r="BN293" s="181" t="s">
        <v>88</v>
      </c>
      <c r="BO293" s="181" t="s">
        <v>75</v>
      </c>
      <c r="BP293" s="181" t="s">
        <v>129</v>
      </c>
      <c r="BQ293" s="181" t="s">
        <v>132</v>
      </c>
      <c r="BR293" s="183">
        <f t="shared" si="219"/>
        <v>0</v>
      </c>
      <c r="BS293" s="183">
        <f t="shared" si="220"/>
        <v>0</v>
      </c>
      <c r="BT293" s="183">
        <f t="shared" si="221"/>
        <v>0</v>
      </c>
      <c r="BU293" s="183">
        <f t="shared" si="222"/>
        <v>0</v>
      </c>
      <c r="BV293" s="183">
        <f t="shared" si="223"/>
        <v>0</v>
      </c>
      <c r="BW293" s="183">
        <f t="shared" si="224"/>
        <v>0</v>
      </c>
      <c r="BX293" s="183">
        <f t="shared" si="225"/>
        <v>0</v>
      </c>
      <c r="BY293" s="183">
        <f t="shared" si="226"/>
        <v>0</v>
      </c>
      <c r="BZ293" s="183">
        <f t="shared" si="227"/>
        <v>0</v>
      </c>
      <c r="CA293" s="183">
        <f t="shared" si="228"/>
        <v>0</v>
      </c>
      <c r="CB293" s="183">
        <f t="shared" si="229"/>
        <v>0</v>
      </c>
      <c r="CC293" s="183">
        <f t="shared" si="230"/>
        <v>0</v>
      </c>
      <c r="CD293" s="183">
        <f t="shared" si="231"/>
        <v>0</v>
      </c>
      <c r="CE293" s="183">
        <f t="shared" si="232"/>
        <v>0</v>
      </c>
      <c r="CF293" s="183">
        <f t="shared" si="233"/>
        <v>0</v>
      </c>
      <c r="CG293" s="183">
        <f t="shared" si="234"/>
        <v>0</v>
      </c>
    </row>
    <row r="294" spans="1:85">
      <c r="A294" s="237"/>
      <c r="B294" s="223"/>
      <c r="C294" s="225"/>
      <c r="D294" s="12" t="s">
        <v>78</v>
      </c>
      <c r="E294" s="35"/>
      <c r="F294" s="35"/>
      <c r="G294" s="35"/>
      <c r="H294" s="35"/>
      <c r="I294" s="35"/>
      <c r="J294" s="35"/>
      <c r="K294" s="35"/>
      <c r="L294" s="35"/>
      <c r="M294" s="99"/>
      <c r="N294" s="99">
        <f>+M294+AN!N294</f>
        <v>0</v>
      </c>
      <c r="O294" s="99">
        <f>+N294+AN!O294</f>
        <v>0</v>
      </c>
      <c r="P294" s="99">
        <f>+O294+AN!P294</f>
        <v>0</v>
      </c>
      <c r="Q294" s="99">
        <f>+P294+AN!Q294</f>
        <v>0</v>
      </c>
      <c r="R294" s="99">
        <f>+Q294+AN!R294</f>
        <v>0</v>
      </c>
      <c r="S294" s="99">
        <f>+R294+AN!S294</f>
        <v>0</v>
      </c>
      <c r="T294" s="99">
        <f>+S294+AN!T294</f>
        <v>0</v>
      </c>
      <c r="U294" s="99">
        <f>+T294+AN!U294</f>
        <v>0</v>
      </c>
      <c r="V294" s="99">
        <f>+U294+AN!V294</f>
        <v>0</v>
      </c>
      <c r="W294" s="99">
        <f>+V294+AN!W294</f>
        <v>0</v>
      </c>
      <c r="X294" s="99">
        <f>+W294+AN!X294</f>
        <v>0</v>
      </c>
      <c r="Y294" s="99">
        <f>+X294+AN!Y294</f>
        <v>0</v>
      </c>
      <c r="Z294" s="99">
        <f>+Y294+AN!Z294</f>
        <v>0</v>
      </c>
      <c r="AA294" s="99">
        <f>+Z294+AN!AA294</f>
        <v>0</v>
      </c>
      <c r="AB294" s="99">
        <f>+AA294+AN!AB294</f>
        <v>0</v>
      </c>
      <c r="AC294" s="99">
        <f>+AB294+AN!AC294</f>
        <v>0</v>
      </c>
      <c r="AD294" s="104">
        <f t="shared" si="270"/>
        <v>0</v>
      </c>
      <c r="AE294" s="105">
        <f t="shared" si="271"/>
        <v>0</v>
      </c>
      <c r="AJ294" s="35"/>
      <c r="AK294" s="35"/>
      <c r="AL294" s="35"/>
      <c r="AM294" s="35"/>
      <c r="AN294" s="35"/>
      <c r="AO294" s="35"/>
      <c r="AP294" s="35"/>
      <c r="AQ294" s="35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47"/>
      <c r="BI294" s="48"/>
      <c r="BL294" s="181" t="s">
        <v>87</v>
      </c>
      <c r="BM294" s="181" t="s">
        <v>48</v>
      </c>
      <c r="BN294" s="181" t="s">
        <v>88</v>
      </c>
      <c r="BO294" s="181" t="s">
        <v>78</v>
      </c>
      <c r="BP294" s="181" t="s">
        <v>129</v>
      </c>
      <c r="BQ294" s="181" t="s">
        <v>132</v>
      </c>
      <c r="BR294" s="183">
        <f t="shared" si="219"/>
        <v>0</v>
      </c>
      <c r="BS294" s="183">
        <f t="shared" si="220"/>
        <v>0</v>
      </c>
      <c r="BT294" s="183">
        <f t="shared" si="221"/>
        <v>0</v>
      </c>
      <c r="BU294" s="183">
        <f t="shared" si="222"/>
        <v>0</v>
      </c>
      <c r="BV294" s="183">
        <f t="shared" si="223"/>
        <v>0</v>
      </c>
      <c r="BW294" s="183">
        <f t="shared" si="224"/>
        <v>0</v>
      </c>
      <c r="BX294" s="183">
        <f t="shared" si="225"/>
        <v>0</v>
      </c>
      <c r="BY294" s="183">
        <f t="shared" si="226"/>
        <v>0</v>
      </c>
      <c r="BZ294" s="183">
        <f t="shared" si="227"/>
        <v>0</v>
      </c>
      <c r="CA294" s="183">
        <f t="shared" si="228"/>
        <v>0</v>
      </c>
      <c r="CB294" s="183">
        <f t="shared" si="229"/>
        <v>0</v>
      </c>
      <c r="CC294" s="183">
        <f t="shared" si="230"/>
        <v>0</v>
      </c>
      <c r="CD294" s="183">
        <f t="shared" si="231"/>
        <v>0</v>
      </c>
      <c r="CE294" s="183">
        <f t="shared" si="232"/>
        <v>0</v>
      </c>
      <c r="CF294" s="183">
        <f t="shared" si="233"/>
        <v>0</v>
      </c>
      <c r="CG294" s="183">
        <f t="shared" si="234"/>
        <v>0</v>
      </c>
    </row>
    <row r="295" spans="1:85">
      <c r="A295" s="237"/>
      <c r="B295" s="223"/>
      <c r="C295" s="225"/>
      <c r="D295" s="12" t="s">
        <v>95</v>
      </c>
      <c r="E295" s="35"/>
      <c r="F295" s="35"/>
      <c r="G295" s="35"/>
      <c r="H295" s="35"/>
      <c r="I295" s="35"/>
      <c r="J295" s="35"/>
      <c r="K295" s="35"/>
      <c r="L295" s="35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104"/>
      <c r="AE295" s="105"/>
      <c r="AJ295" s="35"/>
      <c r="AK295" s="35"/>
      <c r="AL295" s="35"/>
      <c r="AM295" s="35"/>
      <c r="AN295" s="35"/>
      <c r="AO295" s="35"/>
      <c r="AP295" s="35"/>
      <c r="AQ295" s="35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47"/>
      <c r="BI295" s="48"/>
      <c r="BL295" s="181" t="s">
        <v>87</v>
      </c>
      <c r="BM295" s="181" t="s">
        <v>48</v>
      </c>
      <c r="BN295" s="181" t="s">
        <v>88</v>
      </c>
      <c r="BO295" s="181" t="s">
        <v>95</v>
      </c>
      <c r="BP295" s="181" t="s">
        <v>129</v>
      </c>
      <c r="BQ295" s="181" t="s">
        <v>132</v>
      </c>
      <c r="BR295" s="183">
        <f t="shared" si="219"/>
        <v>0</v>
      </c>
      <c r="BS295" s="183">
        <f t="shared" si="220"/>
        <v>0</v>
      </c>
      <c r="BT295" s="183">
        <f t="shared" si="221"/>
        <v>0</v>
      </c>
      <c r="BU295" s="183">
        <f t="shared" si="222"/>
        <v>0</v>
      </c>
      <c r="BV295" s="183">
        <f t="shared" si="223"/>
        <v>0</v>
      </c>
      <c r="BW295" s="183">
        <f t="shared" si="224"/>
        <v>0</v>
      </c>
      <c r="BX295" s="183">
        <f t="shared" si="225"/>
        <v>0</v>
      </c>
      <c r="BY295" s="183">
        <f t="shared" si="226"/>
        <v>0</v>
      </c>
      <c r="BZ295" s="183">
        <f t="shared" si="227"/>
        <v>0</v>
      </c>
      <c r="CA295" s="183">
        <f t="shared" si="228"/>
        <v>0</v>
      </c>
      <c r="CB295" s="183">
        <f t="shared" si="229"/>
        <v>0</v>
      </c>
      <c r="CC295" s="183">
        <f t="shared" si="230"/>
        <v>0</v>
      </c>
      <c r="CD295" s="183">
        <f t="shared" si="231"/>
        <v>0</v>
      </c>
      <c r="CE295" s="183">
        <f t="shared" si="232"/>
        <v>0</v>
      </c>
      <c r="CF295" s="183">
        <f t="shared" si="233"/>
        <v>0</v>
      </c>
      <c r="CG295" s="183">
        <f t="shared" si="234"/>
        <v>0</v>
      </c>
    </row>
    <row r="296" spans="1:85">
      <c r="A296" s="237"/>
      <c r="B296" s="223"/>
      <c r="C296" s="225"/>
      <c r="D296" s="12" t="s">
        <v>96</v>
      </c>
      <c r="E296" s="35"/>
      <c r="F296" s="35"/>
      <c r="G296" s="35"/>
      <c r="H296" s="35"/>
      <c r="I296" s="35"/>
      <c r="J296" s="35"/>
      <c r="K296" s="35"/>
      <c r="L296" s="35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04"/>
      <c r="AE296" s="105"/>
      <c r="AJ296" s="35"/>
      <c r="AK296" s="35"/>
      <c r="AL296" s="35"/>
      <c r="AM296" s="35"/>
      <c r="AN296" s="35"/>
      <c r="AO296" s="35"/>
      <c r="AP296" s="35"/>
      <c r="AQ296" s="35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47"/>
      <c r="BI296" s="48"/>
      <c r="BL296" s="181" t="s">
        <v>87</v>
      </c>
      <c r="BM296" s="181" t="s">
        <v>48</v>
      </c>
      <c r="BN296" s="181" t="s">
        <v>88</v>
      </c>
      <c r="BO296" s="181" t="s">
        <v>96</v>
      </c>
      <c r="BP296" s="181" t="s">
        <v>129</v>
      </c>
      <c r="BQ296" s="181" t="s">
        <v>132</v>
      </c>
      <c r="BR296" s="183">
        <f t="shared" si="219"/>
        <v>0</v>
      </c>
      <c r="BS296" s="183">
        <f t="shared" si="220"/>
        <v>0</v>
      </c>
      <c r="BT296" s="183">
        <f t="shared" si="221"/>
        <v>0</v>
      </c>
      <c r="BU296" s="183">
        <f t="shared" si="222"/>
        <v>0</v>
      </c>
      <c r="BV296" s="183">
        <f t="shared" si="223"/>
        <v>0</v>
      </c>
      <c r="BW296" s="183">
        <f t="shared" si="224"/>
        <v>0</v>
      </c>
      <c r="BX296" s="183">
        <f t="shared" si="225"/>
        <v>0</v>
      </c>
      <c r="BY296" s="183">
        <f t="shared" si="226"/>
        <v>0</v>
      </c>
      <c r="BZ296" s="183">
        <f t="shared" si="227"/>
        <v>0</v>
      </c>
      <c r="CA296" s="183">
        <f t="shared" si="228"/>
        <v>0</v>
      </c>
      <c r="CB296" s="183">
        <f t="shared" si="229"/>
        <v>0</v>
      </c>
      <c r="CC296" s="183">
        <f t="shared" si="230"/>
        <v>0</v>
      </c>
      <c r="CD296" s="183">
        <f t="shared" si="231"/>
        <v>0</v>
      </c>
      <c r="CE296" s="183">
        <f t="shared" si="232"/>
        <v>0</v>
      </c>
      <c r="CF296" s="183">
        <f t="shared" si="233"/>
        <v>0</v>
      </c>
      <c r="CG296" s="183">
        <f t="shared" si="234"/>
        <v>0</v>
      </c>
    </row>
    <row r="297" spans="1:85">
      <c r="A297" s="237"/>
      <c r="B297" s="223"/>
      <c r="C297" s="225"/>
      <c r="D297" s="13" t="s">
        <v>90</v>
      </c>
      <c r="E297" s="36"/>
      <c r="F297" s="36"/>
      <c r="G297" s="36"/>
      <c r="H297" s="36"/>
      <c r="I297" s="36"/>
      <c r="J297" s="36"/>
      <c r="K297" s="36"/>
      <c r="L297" s="36"/>
      <c r="M297" s="36" t="str">
        <f t="shared" ref="M297:AE297" si="272">+IFERROR(M288/M287,"")</f>
        <v/>
      </c>
      <c r="N297" s="36" t="str">
        <f t="shared" si="272"/>
        <v/>
      </c>
      <c r="O297" s="36" t="str">
        <f t="shared" si="272"/>
        <v/>
      </c>
      <c r="P297" s="36">
        <f t="shared" si="272"/>
        <v>2</v>
      </c>
      <c r="Q297" s="36">
        <f t="shared" si="272"/>
        <v>2</v>
      </c>
      <c r="R297" s="36">
        <f t="shared" si="272"/>
        <v>2</v>
      </c>
      <c r="S297" s="36">
        <f t="shared" si="272"/>
        <v>2</v>
      </c>
      <c r="T297" s="36">
        <f t="shared" si="272"/>
        <v>2</v>
      </c>
      <c r="U297" s="36">
        <f t="shared" si="272"/>
        <v>2</v>
      </c>
      <c r="V297" s="36">
        <f t="shared" si="272"/>
        <v>2</v>
      </c>
      <c r="W297" s="36">
        <f t="shared" si="272"/>
        <v>2</v>
      </c>
      <c r="X297" s="36">
        <f t="shared" si="272"/>
        <v>2</v>
      </c>
      <c r="Y297" s="36">
        <f t="shared" si="272"/>
        <v>2</v>
      </c>
      <c r="Z297" s="36">
        <f t="shared" si="272"/>
        <v>2</v>
      </c>
      <c r="AA297" s="36">
        <f t="shared" si="272"/>
        <v>2</v>
      </c>
      <c r="AB297" s="36">
        <f t="shared" si="272"/>
        <v>2</v>
      </c>
      <c r="AC297" s="36">
        <f t="shared" ref="AC297" si="273">+IFERROR(AC288/AC287,"")</f>
        <v>2</v>
      </c>
      <c r="AD297" s="49">
        <f t="shared" si="272"/>
        <v>2</v>
      </c>
      <c r="AE297" s="50">
        <f t="shared" si="272"/>
        <v>2</v>
      </c>
      <c r="AJ297" s="36"/>
      <c r="AK297" s="36"/>
      <c r="AL297" s="36"/>
      <c r="AM297" s="36"/>
      <c r="AN297" s="36"/>
      <c r="AO297" s="36"/>
      <c r="AP297" s="36"/>
      <c r="AQ297" s="36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49"/>
      <c r="BI297" s="50"/>
      <c r="BL297" s="181" t="s">
        <v>87</v>
      </c>
      <c r="BM297" s="181" t="s">
        <v>48</v>
      </c>
      <c r="BN297" s="181" t="s">
        <v>90</v>
      </c>
      <c r="BO297" s="181" t="s">
        <v>121</v>
      </c>
      <c r="BP297" s="181" t="s">
        <v>129</v>
      </c>
      <c r="BQ297" s="181" t="s">
        <v>132</v>
      </c>
      <c r="BR297" s="183" t="str">
        <f t="shared" si="219"/>
        <v/>
      </c>
      <c r="BS297" s="183" t="str">
        <f t="shared" si="220"/>
        <v/>
      </c>
      <c r="BT297" s="183" t="str">
        <f t="shared" si="221"/>
        <v/>
      </c>
      <c r="BU297" s="183">
        <f t="shared" si="222"/>
        <v>2</v>
      </c>
      <c r="BV297" s="183">
        <f t="shared" si="223"/>
        <v>2</v>
      </c>
      <c r="BW297" s="183">
        <f t="shared" si="224"/>
        <v>2</v>
      </c>
      <c r="BX297" s="183">
        <f t="shared" si="225"/>
        <v>2</v>
      </c>
      <c r="BY297" s="183">
        <f t="shared" si="226"/>
        <v>2</v>
      </c>
      <c r="BZ297" s="183">
        <f t="shared" si="227"/>
        <v>2</v>
      </c>
      <c r="CA297" s="183">
        <f t="shared" si="228"/>
        <v>2</v>
      </c>
      <c r="CB297" s="183">
        <f t="shared" si="229"/>
        <v>2</v>
      </c>
      <c r="CC297" s="183">
        <f t="shared" si="230"/>
        <v>2</v>
      </c>
      <c r="CD297" s="183">
        <f t="shared" si="231"/>
        <v>2</v>
      </c>
      <c r="CE297" s="183">
        <f t="shared" si="232"/>
        <v>2</v>
      </c>
      <c r="CF297" s="183">
        <f t="shared" si="233"/>
        <v>2</v>
      </c>
      <c r="CG297" s="183">
        <f t="shared" si="234"/>
        <v>2</v>
      </c>
    </row>
    <row r="298" spans="1:85">
      <c r="A298" s="237"/>
      <c r="B298" s="223"/>
      <c r="C298" s="225" t="s">
        <v>49</v>
      </c>
      <c r="D298" s="10" t="s">
        <v>40</v>
      </c>
      <c r="E298" s="19"/>
      <c r="F298" s="19"/>
      <c r="G298" s="19"/>
      <c r="H298" s="19"/>
      <c r="I298" s="19"/>
      <c r="J298" s="19"/>
      <c r="K298" s="19"/>
      <c r="L298" s="19"/>
      <c r="M298" s="97">
        <f>+L298+AN!M298</f>
        <v>0</v>
      </c>
      <c r="N298" s="97">
        <f>+M298+AN!N298</f>
        <v>0</v>
      </c>
      <c r="O298" s="97">
        <f>+N298+AN!O298</f>
        <v>0</v>
      </c>
      <c r="P298" s="97">
        <f>+O298+AN!P298</f>
        <v>0</v>
      </c>
      <c r="Q298" s="97">
        <f>+P298+AN!Q298</f>
        <v>0</v>
      </c>
      <c r="R298" s="97">
        <f>+Q298+AN!R298</f>
        <v>0</v>
      </c>
      <c r="S298" s="97">
        <f>+R298+AN!S298</f>
        <v>0</v>
      </c>
      <c r="T298" s="97">
        <f>+S298+AN!T298</f>
        <v>0</v>
      </c>
      <c r="U298" s="97">
        <f>+T298+AN!U298</f>
        <v>0</v>
      </c>
      <c r="V298" s="97">
        <f>+U298+AN!V298</f>
        <v>0</v>
      </c>
      <c r="W298" s="97">
        <f>+V298+AN!W298</f>
        <v>0</v>
      </c>
      <c r="X298" s="97">
        <f>+W298+AN!X298</f>
        <v>0</v>
      </c>
      <c r="Y298" s="97">
        <f>+X298+AN!Y298</f>
        <v>0</v>
      </c>
      <c r="Z298" s="97">
        <f>+Y298+AN!Z298</f>
        <v>0</v>
      </c>
      <c r="AA298" s="97">
        <f>+Z298+AN!AA298</f>
        <v>0</v>
      </c>
      <c r="AB298" s="97">
        <f>+AA298+AN!AB298</f>
        <v>0</v>
      </c>
      <c r="AC298" s="97">
        <f>+AB298+AN!AC298</f>
        <v>1</v>
      </c>
      <c r="AD298" s="100">
        <f t="shared" ref="AD298:AD305" si="274">+P298</f>
        <v>0</v>
      </c>
      <c r="AE298" s="101">
        <f t="shared" ref="AE298:AE305" si="275">+AB298</f>
        <v>0</v>
      </c>
      <c r="AG298" s="124">
        <f>+SUMIF($M$1:$AB$1,"REAL",M298:AB298)</f>
        <v>0</v>
      </c>
      <c r="AJ298" s="19"/>
      <c r="AK298" s="19"/>
      <c r="AL298" s="19"/>
      <c r="AM298" s="19"/>
      <c r="AN298" s="19"/>
      <c r="AO298" s="19"/>
      <c r="AP298" s="19"/>
      <c r="AQ298" s="19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44"/>
      <c r="BI298" s="59"/>
      <c r="BL298" s="181" t="s">
        <v>87</v>
      </c>
      <c r="BM298" s="181" t="s">
        <v>49</v>
      </c>
      <c r="BN298" s="181" t="s">
        <v>40</v>
      </c>
      <c r="BO298" s="181" t="s">
        <v>126</v>
      </c>
      <c r="BP298" s="181" t="s">
        <v>129</v>
      </c>
      <c r="BQ298" s="181" t="s">
        <v>132</v>
      </c>
      <c r="BR298" s="183">
        <f t="shared" si="219"/>
        <v>0</v>
      </c>
      <c r="BS298" s="183">
        <f t="shared" si="220"/>
        <v>0</v>
      </c>
      <c r="BT298" s="183">
        <f t="shared" si="221"/>
        <v>0</v>
      </c>
      <c r="BU298" s="183">
        <f t="shared" si="222"/>
        <v>0</v>
      </c>
      <c r="BV298" s="183">
        <f t="shared" si="223"/>
        <v>0</v>
      </c>
      <c r="BW298" s="183">
        <f t="shared" si="224"/>
        <v>0</v>
      </c>
      <c r="BX298" s="183">
        <f t="shared" si="225"/>
        <v>0</v>
      </c>
      <c r="BY298" s="183">
        <f t="shared" si="226"/>
        <v>0</v>
      </c>
      <c r="BZ298" s="183">
        <f t="shared" si="227"/>
        <v>0</v>
      </c>
      <c r="CA298" s="183">
        <f t="shared" si="228"/>
        <v>0</v>
      </c>
      <c r="CB298" s="183">
        <f t="shared" si="229"/>
        <v>0</v>
      </c>
      <c r="CC298" s="183">
        <f t="shared" si="230"/>
        <v>0</v>
      </c>
      <c r="CD298" s="183">
        <f t="shared" si="231"/>
        <v>0</v>
      </c>
      <c r="CE298" s="183">
        <f t="shared" si="232"/>
        <v>0</v>
      </c>
      <c r="CF298" s="183">
        <f t="shared" si="233"/>
        <v>0</v>
      </c>
      <c r="CG298" s="183">
        <f t="shared" si="234"/>
        <v>0</v>
      </c>
    </row>
    <row r="299" spans="1:85">
      <c r="A299" s="237"/>
      <c r="B299" s="223"/>
      <c r="C299" s="225"/>
      <c r="D299" s="11" t="s">
        <v>88</v>
      </c>
      <c r="E299" s="34"/>
      <c r="F299" s="34"/>
      <c r="G299" s="34"/>
      <c r="H299" s="34"/>
      <c r="I299" s="34"/>
      <c r="J299" s="34"/>
      <c r="K299" s="34"/>
      <c r="L299" s="34"/>
      <c r="M299" s="98">
        <f>+L299+AN!M299</f>
        <v>0</v>
      </c>
      <c r="N299" s="98">
        <f>+M299+AN!N299</f>
        <v>0</v>
      </c>
      <c r="O299" s="98">
        <f>+N299+AN!O299</f>
        <v>0</v>
      </c>
      <c r="P299" s="98">
        <f>+O299+AN!P299</f>
        <v>0</v>
      </c>
      <c r="Q299" s="98">
        <f>+P299+AN!Q299</f>
        <v>0</v>
      </c>
      <c r="R299" s="98">
        <f>+Q299+AN!R299</f>
        <v>0</v>
      </c>
      <c r="S299" s="98">
        <f>+R299+AN!S299</f>
        <v>0</v>
      </c>
      <c r="T299" s="98">
        <f>+S299+AN!T299</f>
        <v>0</v>
      </c>
      <c r="U299" s="98">
        <f>+T299+AN!U299</f>
        <v>0</v>
      </c>
      <c r="V299" s="98">
        <f>+U299+AN!V299</f>
        <v>0</v>
      </c>
      <c r="W299" s="98">
        <f>+V299+AN!W299</f>
        <v>0</v>
      </c>
      <c r="X299" s="98">
        <f>+W299+AN!X299</f>
        <v>0</v>
      </c>
      <c r="Y299" s="98">
        <f>+X299+AN!Y299</f>
        <v>0</v>
      </c>
      <c r="Z299" s="98">
        <f>+Y299+AN!Z299</f>
        <v>0</v>
      </c>
      <c r="AA299" s="98">
        <f>+Z299+AN!AA299</f>
        <v>0</v>
      </c>
      <c r="AB299" s="98">
        <f>+AA299+AN!AB299</f>
        <v>0</v>
      </c>
      <c r="AC299" s="98">
        <f>+AB299+AN!AC299</f>
        <v>1</v>
      </c>
      <c r="AD299" s="102">
        <f t="shared" si="274"/>
        <v>0</v>
      </c>
      <c r="AE299" s="103">
        <f t="shared" si="275"/>
        <v>0</v>
      </c>
      <c r="AG299" s="124">
        <f>+SUMIF($M$1:$AB$1,"REAL",M299:AB299)</f>
        <v>0</v>
      </c>
      <c r="AJ299" s="34"/>
      <c r="AK299" s="34"/>
      <c r="AL299" s="34"/>
      <c r="AM299" s="34"/>
      <c r="AN299" s="34"/>
      <c r="AO299" s="34"/>
      <c r="AP299" s="34"/>
      <c r="AQ299" s="34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45"/>
      <c r="BI299" s="46"/>
      <c r="BL299" s="181" t="s">
        <v>87</v>
      </c>
      <c r="BM299" s="181" t="s">
        <v>49</v>
      </c>
      <c r="BN299" s="181" t="s">
        <v>88</v>
      </c>
      <c r="BO299" s="181" t="s">
        <v>126</v>
      </c>
      <c r="BP299" s="181" t="s">
        <v>129</v>
      </c>
      <c r="BQ299" s="181" t="s">
        <v>132</v>
      </c>
      <c r="BR299" s="183">
        <f t="shared" si="219"/>
        <v>0</v>
      </c>
      <c r="BS299" s="183">
        <f t="shared" si="220"/>
        <v>0</v>
      </c>
      <c r="BT299" s="183">
        <f t="shared" si="221"/>
        <v>0</v>
      </c>
      <c r="BU299" s="183">
        <f t="shared" si="222"/>
        <v>0</v>
      </c>
      <c r="BV299" s="183">
        <f t="shared" si="223"/>
        <v>0</v>
      </c>
      <c r="BW299" s="183">
        <f t="shared" si="224"/>
        <v>0</v>
      </c>
      <c r="BX299" s="183">
        <f t="shared" si="225"/>
        <v>0</v>
      </c>
      <c r="BY299" s="183">
        <f t="shared" si="226"/>
        <v>0</v>
      </c>
      <c r="BZ299" s="183">
        <f t="shared" si="227"/>
        <v>0</v>
      </c>
      <c r="CA299" s="183">
        <f t="shared" si="228"/>
        <v>0</v>
      </c>
      <c r="CB299" s="183">
        <f t="shared" si="229"/>
        <v>0</v>
      </c>
      <c r="CC299" s="183">
        <f t="shared" si="230"/>
        <v>0</v>
      </c>
      <c r="CD299" s="183">
        <f t="shared" si="231"/>
        <v>0</v>
      </c>
      <c r="CE299" s="183">
        <f t="shared" si="232"/>
        <v>0</v>
      </c>
      <c r="CF299" s="183">
        <f t="shared" si="233"/>
        <v>0</v>
      </c>
      <c r="CG299" s="183">
        <f t="shared" si="234"/>
        <v>0</v>
      </c>
    </row>
    <row r="300" spans="1:85">
      <c r="A300" s="237"/>
      <c r="B300" s="223"/>
      <c r="C300" s="225"/>
      <c r="D300" s="12" t="s">
        <v>77</v>
      </c>
      <c r="E300" s="35"/>
      <c r="F300" s="35"/>
      <c r="G300" s="35"/>
      <c r="H300" s="35"/>
      <c r="I300" s="35"/>
      <c r="J300" s="35"/>
      <c r="K300" s="35"/>
      <c r="L300" s="35"/>
      <c r="M300" s="99">
        <f>+L300+AN!M300</f>
        <v>0</v>
      </c>
      <c r="N300" s="99">
        <f>+M300+AN!N300</f>
        <v>0</v>
      </c>
      <c r="O300" s="99">
        <f>+N300+AN!O300</f>
        <v>0</v>
      </c>
      <c r="P300" s="99">
        <f>+O300+AN!P300</f>
        <v>0</v>
      </c>
      <c r="Q300" s="99">
        <f>+P300+AN!Q300</f>
        <v>0</v>
      </c>
      <c r="R300" s="99">
        <f>+Q300+AN!R300</f>
        <v>0</v>
      </c>
      <c r="S300" s="99">
        <f>+R300+AN!S300</f>
        <v>0</v>
      </c>
      <c r="T300" s="99">
        <f>+S300+AN!T300</f>
        <v>0</v>
      </c>
      <c r="U300" s="99">
        <f>+T300+AN!U300</f>
        <v>0</v>
      </c>
      <c r="V300" s="99">
        <f>+U300+AN!V300</f>
        <v>0</v>
      </c>
      <c r="W300" s="99">
        <f>+V300+AN!W300</f>
        <v>0</v>
      </c>
      <c r="X300" s="99">
        <f>+W300+AN!X300</f>
        <v>0</v>
      </c>
      <c r="Y300" s="99">
        <f>+X300+AN!Y300</f>
        <v>0</v>
      </c>
      <c r="Z300" s="99">
        <f>+Y300+AN!Z300</f>
        <v>0</v>
      </c>
      <c r="AA300" s="99">
        <f>+Z300+AN!AA300</f>
        <v>0</v>
      </c>
      <c r="AB300" s="99">
        <f>+AA300+AN!AB300</f>
        <v>0</v>
      </c>
      <c r="AC300" s="99">
        <f>+AB300+AN!AC300</f>
        <v>0</v>
      </c>
      <c r="AD300" s="104">
        <f t="shared" si="274"/>
        <v>0</v>
      </c>
      <c r="AE300" s="105">
        <f t="shared" si="275"/>
        <v>0</v>
      </c>
      <c r="AJ300" s="35"/>
      <c r="AK300" s="35"/>
      <c r="AL300" s="35"/>
      <c r="AM300" s="35"/>
      <c r="AN300" s="35"/>
      <c r="AO300" s="35"/>
      <c r="AP300" s="35"/>
      <c r="AQ300" s="35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47"/>
      <c r="BI300" s="48"/>
      <c r="BL300" s="181" t="s">
        <v>87</v>
      </c>
      <c r="BM300" s="181" t="s">
        <v>49</v>
      </c>
      <c r="BN300" s="181" t="s">
        <v>88</v>
      </c>
      <c r="BO300" s="181" t="s">
        <v>77</v>
      </c>
      <c r="BP300" s="181" t="s">
        <v>129</v>
      </c>
      <c r="BQ300" s="181" t="s">
        <v>132</v>
      </c>
      <c r="BR300" s="183">
        <f t="shared" si="219"/>
        <v>0</v>
      </c>
      <c r="BS300" s="183">
        <f t="shared" si="220"/>
        <v>0</v>
      </c>
      <c r="BT300" s="183">
        <f t="shared" si="221"/>
        <v>0</v>
      </c>
      <c r="BU300" s="183">
        <f t="shared" si="222"/>
        <v>0</v>
      </c>
      <c r="BV300" s="183">
        <f t="shared" si="223"/>
        <v>0</v>
      </c>
      <c r="BW300" s="183">
        <f t="shared" si="224"/>
        <v>0</v>
      </c>
      <c r="BX300" s="183">
        <f t="shared" si="225"/>
        <v>0</v>
      </c>
      <c r="BY300" s="183">
        <f t="shared" si="226"/>
        <v>0</v>
      </c>
      <c r="BZ300" s="183">
        <f t="shared" si="227"/>
        <v>0</v>
      </c>
      <c r="CA300" s="183">
        <f t="shared" si="228"/>
        <v>0</v>
      </c>
      <c r="CB300" s="183">
        <f t="shared" si="229"/>
        <v>0</v>
      </c>
      <c r="CC300" s="183">
        <f t="shared" si="230"/>
        <v>0</v>
      </c>
      <c r="CD300" s="183">
        <f t="shared" si="231"/>
        <v>0</v>
      </c>
      <c r="CE300" s="183">
        <f t="shared" si="232"/>
        <v>0</v>
      </c>
      <c r="CF300" s="183">
        <f t="shared" si="233"/>
        <v>0</v>
      </c>
      <c r="CG300" s="183">
        <f t="shared" si="234"/>
        <v>0</v>
      </c>
    </row>
    <row r="301" spans="1:85">
      <c r="A301" s="237"/>
      <c r="B301" s="223"/>
      <c r="C301" s="225"/>
      <c r="D301" s="12" t="s">
        <v>58</v>
      </c>
      <c r="E301" s="35"/>
      <c r="F301" s="35"/>
      <c r="G301" s="35"/>
      <c r="H301" s="35"/>
      <c r="I301" s="35"/>
      <c r="J301" s="35"/>
      <c r="K301" s="35"/>
      <c r="L301" s="35"/>
      <c r="M301" s="99" t="e">
        <f>+L301+AN!M301</f>
        <v>#VALUE!</v>
      </c>
      <c r="N301" s="99" t="e">
        <f>+M301+AN!N301</f>
        <v>#VALUE!</v>
      </c>
      <c r="O301" s="99" t="e">
        <f>+N301+AN!O301</f>
        <v>#VALUE!</v>
      </c>
      <c r="P301" s="99" t="e">
        <f>+O301+AN!P301</f>
        <v>#VALUE!</v>
      </c>
      <c r="Q301" s="99" t="e">
        <f>+P301+AN!Q301</f>
        <v>#VALUE!</v>
      </c>
      <c r="R301" s="99" t="e">
        <f>+Q301+AN!R301</f>
        <v>#VALUE!</v>
      </c>
      <c r="S301" s="99" t="e">
        <f>+R301+AN!S301</f>
        <v>#VALUE!</v>
      </c>
      <c r="T301" s="99" t="e">
        <f>+S301+AN!T301</f>
        <v>#VALUE!</v>
      </c>
      <c r="U301" s="99" t="e">
        <f>+T301+AN!U301</f>
        <v>#VALUE!</v>
      </c>
      <c r="V301" s="99" t="e">
        <f>+U301+AN!V301</f>
        <v>#VALUE!</v>
      </c>
      <c r="W301" s="99" t="e">
        <f>+V301+AN!W301</f>
        <v>#VALUE!</v>
      </c>
      <c r="X301" s="99" t="e">
        <f>+W301+AN!X301</f>
        <v>#VALUE!</v>
      </c>
      <c r="Y301" s="99" t="e">
        <f>+X301+AN!Y301</f>
        <v>#VALUE!</v>
      </c>
      <c r="Z301" s="99" t="e">
        <f>+Y301+AN!Z301</f>
        <v>#VALUE!</v>
      </c>
      <c r="AA301" s="99" t="e">
        <f>+Z301+AN!AA301</f>
        <v>#VALUE!</v>
      </c>
      <c r="AB301" s="99" t="e">
        <f>+AA301+AN!AB301</f>
        <v>#VALUE!</v>
      </c>
      <c r="AC301" s="99" t="e">
        <f>+AB301+AN!AC301</f>
        <v>#VALUE!</v>
      </c>
      <c r="AD301" s="104" t="e">
        <f t="shared" si="274"/>
        <v>#VALUE!</v>
      </c>
      <c r="AE301" s="105" t="e">
        <f t="shared" si="275"/>
        <v>#VALUE!</v>
      </c>
      <c r="AJ301" s="35"/>
      <c r="AK301" s="35"/>
      <c r="AL301" s="35"/>
      <c r="AM301" s="35"/>
      <c r="AN301" s="35"/>
      <c r="AO301" s="35"/>
      <c r="AP301" s="35"/>
      <c r="AQ301" s="35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47"/>
      <c r="BI301" s="48"/>
      <c r="BL301" s="181" t="s">
        <v>87</v>
      </c>
      <c r="BM301" s="181" t="s">
        <v>49</v>
      </c>
      <c r="BN301" s="181" t="s">
        <v>88</v>
      </c>
      <c r="BO301" s="181" t="s">
        <v>58</v>
      </c>
      <c r="BP301" s="181" t="s">
        <v>129</v>
      </c>
      <c r="BQ301" s="181" t="s">
        <v>132</v>
      </c>
      <c r="BR301" s="183" t="e">
        <f t="shared" si="219"/>
        <v>#VALUE!</v>
      </c>
      <c r="BS301" s="183" t="e">
        <f t="shared" si="220"/>
        <v>#VALUE!</v>
      </c>
      <c r="BT301" s="183" t="e">
        <f t="shared" si="221"/>
        <v>#VALUE!</v>
      </c>
      <c r="BU301" s="183" t="e">
        <f t="shared" si="222"/>
        <v>#VALUE!</v>
      </c>
      <c r="BV301" s="183" t="e">
        <f t="shared" si="223"/>
        <v>#VALUE!</v>
      </c>
      <c r="BW301" s="183" t="e">
        <f t="shared" si="224"/>
        <v>#VALUE!</v>
      </c>
      <c r="BX301" s="183" t="e">
        <f t="shared" si="225"/>
        <v>#VALUE!</v>
      </c>
      <c r="BY301" s="183" t="e">
        <f t="shared" si="226"/>
        <v>#VALUE!</v>
      </c>
      <c r="BZ301" s="183" t="e">
        <f t="shared" si="227"/>
        <v>#VALUE!</v>
      </c>
      <c r="CA301" s="183" t="e">
        <f t="shared" si="228"/>
        <v>#VALUE!</v>
      </c>
      <c r="CB301" s="183" t="e">
        <f t="shared" si="229"/>
        <v>#VALUE!</v>
      </c>
      <c r="CC301" s="183" t="e">
        <f t="shared" si="230"/>
        <v>#VALUE!</v>
      </c>
      <c r="CD301" s="183" t="e">
        <f t="shared" si="231"/>
        <v>#VALUE!</v>
      </c>
      <c r="CE301" s="183" t="e">
        <f t="shared" si="232"/>
        <v>#VALUE!</v>
      </c>
      <c r="CF301" s="183" t="e">
        <f t="shared" si="233"/>
        <v>#VALUE!</v>
      </c>
      <c r="CG301" s="183" t="e">
        <f t="shared" si="234"/>
        <v>#VALUE!</v>
      </c>
    </row>
    <row r="302" spans="1:85">
      <c r="A302" s="237"/>
      <c r="B302" s="223"/>
      <c r="C302" s="225"/>
      <c r="D302" s="12" t="s">
        <v>59</v>
      </c>
      <c r="E302" s="35"/>
      <c r="F302" s="35"/>
      <c r="G302" s="35"/>
      <c r="H302" s="35"/>
      <c r="I302" s="35"/>
      <c r="J302" s="35"/>
      <c r="K302" s="35"/>
      <c r="L302" s="35"/>
      <c r="M302" s="99">
        <f>+L302+AN!M302</f>
        <v>0</v>
      </c>
      <c r="N302" s="99">
        <f>+M302+AN!N302</f>
        <v>0</v>
      </c>
      <c r="O302" s="99">
        <f>+N302+AN!O302</f>
        <v>0</v>
      </c>
      <c r="P302" s="99">
        <f>+O302+AN!P302</f>
        <v>0</v>
      </c>
      <c r="Q302" s="99">
        <f>+P302+AN!Q302</f>
        <v>0</v>
      </c>
      <c r="R302" s="99">
        <f>+Q302+AN!R302</f>
        <v>0</v>
      </c>
      <c r="S302" s="99">
        <f>+R302+AN!S302</f>
        <v>0</v>
      </c>
      <c r="T302" s="99">
        <f>+S302+AN!T302</f>
        <v>0</v>
      </c>
      <c r="U302" s="99">
        <f>+T302+AN!U302</f>
        <v>0</v>
      </c>
      <c r="V302" s="99">
        <f>+U302+AN!V302</f>
        <v>0</v>
      </c>
      <c r="W302" s="99">
        <f>+V302+AN!W302</f>
        <v>0</v>
      </c>
      <c r="X302" s="99">
        <f>+W302+AN!X302</f>
        <v>0</v>
      </c>
      <c r="Y302" s="99">
        <f>+X302+AN!Y302</f>
        <v>0</v>
      </c>
      <c r="Z302" s="99">
        <f>+Y302+AN!Z302</f>
        <v>0</v>
      </c>
      <c r="AA302" s="99">
        <f>+Z302+AN!AA302</f>
        <v>0</v>
      </c>
      <c r="AB302" s="99">
        <f>+AA302+AN!AB302</f>
        <v>0</v>
      </c>
      <c r="AC302" s="99">
        <f>+AB302+AN!AC302</f>
        <v>0</v>
      </c>
      <c r="AD302" s="104">
        <f t="shared" si="274"/>
        <v>0</v>
      </c>
      <c r="AE302" s="105">
        <f t="shared" si="275"/>
        <v>0</v>
      </c>
      <c r="AJ302" s="35"/>
      <c r="AK302" s="35"/>
      <c r="AL302" s="35"/>
      <c r="AM302" s="35"/>
      <c r="AN302" s="35"/>
      <c r="AO302" s="35"/>
      <c r="AP302" s="35"/>
      <c r="AQ302" s="35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47"/>
      <c r="BI302" s="48"/>
      <c r="BL302" s="181" t="s">
        <v>87</v>
      </c>
      <c r="BM302" s="181" t="s">
        <v>49</v>
      </c>
      <c r="BN302" s="181" t="s">
        <v>88</v>
      </c>
      <c r="BO302" s="181" t="s">
        <v>59</v>
      </c>
      <c r="BP302" s="181" t="s">
        <v>129</v>
      </c>
      <c r="BQ302" s="181" t="s">
        <v>132</v>
      </c>
      <c r="BR302" s="183">
        <f t="shared" si="219"/>
        <v>0</v>
      </c>
      <c r="BS302" s="183">
        <f t="shared" si="220"/>
        <v>0</v>
      </c>
      <c r="BT302" s="183">
        <f t="shared" si="221"/>
        <v>0</v>
      </c>
      <c r="BU302" s="183">
        <f t="shared" si="222"/>
        <v>0</v>
      </c>
      <c r="BV302" s="183">
        <f t="shared" si="223"/>
        <v>0</v>
      </c>
      <c r="BW302" s="183">
        <f t="shared" si="224"/>
        <v>0</v>
      </c>
      <c r="BX302" s="183">
        <f t="shared" si="225"/>
        <v>0</v>
      </c>
      <c r="BY302" s="183">
        <f t="shared" si="226"/>
        <v>0</v>
      </c>
      <c r="BZ302" s="183">
        <f t="shared" si="227"/>
        <v>0</v>
      </c>
      <c r="CA302" s="183">
        <f t="shared" si="228"/>
        <v>0</v>
      </c>
      <c r="CB302" s="183">
        <f t="shared" si="229"/>
        <v>0</v>
      </c>
      <c r="CC302" s="183">
        <f t="shared" si="230"/>
        <v>0</v>
      </c>
      <c r="CD302" s="183">
        <f t="shared" si="231"/>
        <v>0</v>
      </c>
      <c r="CE302" s="183">
        <f t="shared" si="232"/>
        <v>0</v>
      </c>
      <c r="CF302" s="183">
        <f t="shared" si="233"/>
        <v>0</v>
      </c>
      <c r="CG302" s="183">
        <f t="shared" si="234"/>
        <v>0</v>
      </c>
    </row>
    <row r="303" spans="1:85">
      <c r="A303" s="237"/>
      <c r="B303" s="223"/>
      <c r="C303" s="225"/>
      <c r="D303" s="12" t="s">
        <v>60</v>
      </c>
      <c r="E303" s="35"/>
      <c r="F303" s="35"/>
      <c r="G303" s="35"/>
      <c r="H303" s="35"/>
      <c r="I303" s="35"/>
      <c r="J303" s="35"/>
      <c r="K303" s="35"/>
      <c r="L303" s="35"/>
      <c r="M303" s="99">
        <f>+L303+AN!M303</f>
        <v>0</v>
      </c>
      <c r="N303" s="99">
        <f>+M303+AN!N303</f>
        <v>0</v>
      </c>
      <c r="O303" s="99">
        <f>+N303+AN!O303</f>
        <v>0</v>
      </c>
      <c r="P303" s="99">
        <f>+O303+AN!P303</f>
        <v>0</v>
      </c>
      <c r="Q303" s="99">
        <f>+P303+AN!Q303</f>
        <v>0</v>
      </c>
      <c r="R303" s="99">
        <f>+Q303+AN!R303</f>
        <v>0</v>
      </c>
      <c r="S303" s="99">
        <f>+R303+AN!S303</f>
        <v>0</v>
      </c>
      <c r="T303" s="99">
        <f>+S303+AN!T303</f>
        <v>0</v>
      </c>
      <c r="U303" s="99">
        <f>+T303+AN!U303</f>
        <v>0</v>
      </c>
      <c r="V303" s="99">
        <f>+U303+AN!V303</f>
        <v>0</v>
      </c>
      <c r="W303" s="99">
        <f>+V303+AN!W303</f>
        <v>0</v>
      </c>
      <c r="X303" s="99">
        <f>+W303+AN!X303</f>
        <v>0</v>
      </c>
      <c r="Y303" s="99">
        <f>+X303+AN!Y303</f>
        <v>0</v>
      </c>
      <c r="Z303" s="99">
        <f>+Y303+AN!Z303</f>
        <v>0</v>
      </c>
      <c r="AA303" s="99">
        <f>+Z303+AN!AA303</f>
        <v>0</v>
      </c>
      <c r="AB303" s="99">
        <f>+AA303+AN!AB303</f>
        <v>0</v>
      </c>
      <c r="AC303" s="99">
        <f>+AB303+AN!AC303</f>
        <v>0</v>
      </c>
      <c r="AD303" s="104">
        <f t="shared" si="274"/>
        <v>0</v>
      </c>
      <c r="AE303" s="105">
        <f t="shared" si="275"/>
        <v>0</v>
      </c>
      <c r="AJ303" s="35"/>
      <c r="AK303" s="35"/>
      <c r="AL303" s="35"/>
      <c r="AM303" s="35"/>
      <c r="AN303" s="35"/>
      <c r="AO303" s="35"/>
      <c r="AP303" s="35"/>
      <c r="AQ303" s="35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47"/>
      <c r="BI303" s="48"/>
      <c r="BL303" s="181" t="s">
        <v>87</v>
      </c>
      <c r="BM303" s="181" t="s">
        <v>49</v>
      </c>
      <c r="BN303" s="181" t="s">
        <v>88</v>
      </c>
      <c r="BO303" s="181" t="s">
        <v>60</v>
      </c>
      <c r="BP303" s="181" t="s">
        <v>129</v>
      </c>
      <c r="BQ303" s="181" t="s">
        <v>132</v>
      </c>
      <c r="BR303" s="183">
        <f t="shared" si="219"/>
        <v>0</v>
      </c>
      <c r="BS303" s="183">
        <f t="shared" si="220"/>
        <v>0</v>
      </c>
      <c r="BT303" s="183">
        <f t="shared" si="221"/>
        <v>0</v>
      </c>
      <c r="BU303" s="183">
        <f t="shared" si="222"/>
        <v>0</v>
      </c>
      <c r="BV303" s="183">
        <f t="shared" si="223"/>
        <v>0</v>
      </c>
      <c r="BW303" s="183">
        <f t="shared" si="224"/>
        <v>0</v>
      </c>
      <c r="BX303" s="183">
        <f t="shared" si="225"/>
        <v>0</v>
      </c>
      <c r="BY303" s="183">
        <f t="shared" si="226"/>
        <v>0</v>
      </c>
      <c r="BZ303" s="183">
        <f t="shared" si="227"/>
        <v>0</v>
      </c>
      <c r="CA303" s="183">
        <f t="shared" si="228"/>
        <v>0</v>
      </c>
      <c r="CB303" s="183">
        <f t="shared" si="229"/>
        <v>0</v>
      </c>
      <c r="CC303" s="183">
        <f t="shared" si="230"/>
        <v>0</v>
      </c>
      <c r="CD303" s="183">
        <f t="shared" si="231"/>
        <v>0</v>
      </c>
      <c r="CE303" s="183">
        <f t="shared" si="232"/>
        <v>0</v>
      </c>
      <c r="CF303" s="183">
        <f t="shared" si="233"/>
        <v>0</v>
      </c>
      <c r="CG303" s="183">
        <f t="shared" si="234"/>
        <v>0</v>
      </c>
    </row>
    <row r="304" spans="1:85">
      <c r="A304" s="237"/>
      <c r="B304" s="223"/>
      <c r="C304" s="225"/>
      <c r="D304" s="12" t="s">
        <v>74</v>
      </c>
      <c r="E304" s="35"/>
      <c r="F304" s="35"/>
      <c r="G304" s="35"/>
      <c r="H304" s="35"/>
      <c r="I304" s="35"/>
      <c r="J304" s="35"/>
      <c r="K304" s="35"/>
      <c r="L304" s="35"/>
      <c r="M304" s="99">
        <f>+L304+AN!M304</f>
        <v>0</v>
      </c>
      <c r="N304" s="99">
        <f>+M304+AN!N304</f>
        <v>0</v>
      </c>
      <c r="O304" s="99">
        <f>+N304+AN!O304</f>
        <v>0</v>
      </c>
      <c r="P304" s="99">
        <f>+O304+AN!P304</f>
        <v>0</v>
      </c>
      <c r="Q304" s="99">
        <f>+P304+AN!Q304</f>
        <v>0</v>
      </c>
      <c r="R304" s="99">
        <f>+Q304+AN!R304</f>
        <v>0</v>
      </c>
      <c r="S304" s="99">
        <f>+R304+AN!S304</f>
        <v>0</v>
      </c>
      <c r="T304" s="99">
        <f>+S304+AN!T304</f>
        <v>0</v>
      </c>
      <c r="U304" s="99">
        <f>+T304+AN!U304</f>
        <v>0</v>
      </c>
      <c r="V304" s="99">
        <f>+U304+AN!V304</f>
        <v>0</v>
      </c>
      <c r="W304" s="99">
        <f>+V304+AN!W304</f>
        <v>0</v>
      </c>
      <c r="X304" s="99">
        <f>+W304+AN!X304</f>
        <v>0</v>
      </c>
      <c r="Y304" s="99">
        <f>+X304+AN!Y304</f>
        <v>0</v>
      </c>
      <c r="Z304" s="99">
        <f>+Y304+AN!Z304</f>
        <v>0</v>
      </c>
      <c r="AA304" s="99">
        <f>+Z304+AN!AA304</f>
        <v>0</v>
      </c>
      <c r="AB304" s="99">
        <f>+AA304+AN!AB304</f>
        <v>0</v>
      </c>
      <c r="AC304" s="99">
        <f>+AB304+AN!AC304</f>
        <v>0</v>
      </c>
      <c r="AD304" s="104">
        <f t="shared" si="274"/>
        <v>0</v>
      </c>
      <c r="AE304" s="105">
        <f t="shared" si="275"/>
        <v>0</v>
      </c>
      <c r="AJ304" s="35"/>
      <c r="AK304" s="35"/>
      <c r="AL304" s="35"/>
      <c r="AM304" s="35"/>
      <c r="AN304" s="35"/>
      <c r="AO304" s="35"/>
      <c r="AP304" s="35"/>
      <c r="AQ304" s="35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47"/>
      <c r="BI304" s="48"/>
      <c r="BL304" s="181" t="s">
        <v>87</v>
      </c>
      <c r="BM304" s="181" t="s">
        <v>49</v>
      </c>
      <c r="BN304" s="181" t="s">
        <v>88</v>
      </c>
      <c r="BO304" s="181" t="s">
        <v>74</v>
      </c>
      <c r="BP304" s="181" t="s">
        <v>129</v>
      </c>
      <c r="BQ304" s="181" t="s">
        <v>132</v>
      </c>
      <c r="BR304" s="183">
        <f t="shared" si="219"/>
        <v>0</v>
      </c>
      <c r="BS304" s="183">
        <f t="shared" si="220"/>
        <v>0</v>
      </c>
      <c r="BT304" s="183">
        <f t="shared" si="221"/>
        <v>0</v>
      </c>
      <c r="BU304" s="183">
        <f t="shared" si="222"/>
        <v>0</v>
      </c>
      <c r="BV304" s="183">
        <f t="shared" si="223"/>
        <v>0</v>
      </c>
      <c r="BW304" s="183">
        <f t="shared" si="224"/>
        <v>0</v>
      </c>
      <c r="BX304" s="183">
        <f t="shared" si="225"/>
        <v>0</v>
      </c>
      <c r="BY304" s="183">
        <f t="shared" si="226"/>
        <v>0</v>
      </c>
      <c r="BZ304" s="183">
        <f t="shared" si="227"/>
        <v>0</v>
      </c>
      <c r="CA304" s="183">
        <f t="shared" si="228"/>
        <v>0</v>
      </c>
      <c r="CB304" s="183">
        <f t="shared" si="229"/>
        <v>0</v>
      </c>
      <c r="CC304" s="183">
        <f t="shared" si="230"/>
        <v>0</v>
      </c>
      <c r="CD304" s="183">
        <f t="shared" si="231"/>
        <v>0</v>
      </c>
      <c r="CE304" s="183">
        <f t="shared" si="232"/>
        <v>0</v>
      </c>
      <c r="CF304" s="183">
        <f t="shared" si="233"/>
        <v>0</v>
      </c>
      <c r="CG304" s="183">
        <f t="shared" si="234"/>
        <v>0</v>
      </c>
    </row>
    <row r="305" spans="1:85">
      <c r="A305" s="237"/>
      <c r="B305" s="223"/>
      <c r="C305" s="225"/>
      <c r="D305" s="12" t="s">
        <v>79</v>
      </c>
      <c r="E305" s="35"/>
      <c r="F305" s="35"/>
      <c r="G305" s="35"/>
      <c r="H305" s="35"/>
      <c r="I305" s="35"/>
      <c r="J305" s="35"/>
      <c r="K305" s="35"/>
      <c r="L305" s="35"/>
      <c r="M305" s="99">
        <f>+L305+AN!M305</f>
        <v>0</v>
      </c>
      <c r="N305" s="99">
        <f>+M305+AN!N305</f>
        <v>0</v>
      </c>
      <c r="O305" s="99">
        <f>+N305+AN!O305</f>
        <v>0</v>
      </c>
      <c r="P305" s="99">
        <f>+O305+AN!P305</f>
        <v>0</v>
      </c>
      <c r="Q305" s="99">
        <f>+P305+AN!Q305</f>
        <v>0</v>
      </c>
      <c r="R305" s="99">
        <f>+Q305+AN!R305</f>
        <v>0</v>
      </c>
      <c r="S305" s="99">
        <f>+R305+AN!S305</f>
        <v>0</v>
      </c>
      <c r="T305" s="99">
        <f>+S305+AN!T305</f>
        <v>0</v>
      </c>
      <c r="U305" s="99">
        <f>+T305+AN!U305</f>
        <v>0</v>
      </c>
      <c r="V305" s="99">
        <f>+U305+AN!V305</f>
        <v>0</v>
      </c>
      <c r="W305" s="99">
        <f>+V305+AN!W305</f>
        <v>0</v>
      </c>
      <c r="X305" s="99">
        <f>+W305+AN!X305</f>
        <v>0</v>
      </c>
      <c r="Y305" s="99">
        <f>+X305+AN!Y305</f>
        <v>0</v>
      </c>
      <c r="Z305" s="99">
        <f>+Y305+AN!Z305</f>
        <v>0</v>
      </c>
      <c r="AA305" s="99">
        <f>+Z305+AN!AA305</f>
        <v>0</v>
      </c>
      <c r="AB305" s="99">
        <f>+AA305+AN!AB305</f>
        <v>0</v>
      </c>
      <c r="AC305" s="99">
        <f>+AB305+AN!AC305</f>
        <v>0</v>
      </c>
      <c r="AD305" s="104">
        <f t="shared" si="274"/>
        <v>0</v>
      </c>
      <c r="AE305" s="105">
        <f t="shared" si="275"/>
        <v>0</v>
      </c>
      <c r="AJ305" s="35"/>
      <c r="AK305" s="35"/>
      <c r="AL305" s="35"/>
      <c r="AM305" s="35"/>
      <c r="AN305" s="35"/>
      <c r="AO305" s="35"/>
      <c r="AP305" s="35"/>
      <c r="AQ305" s="35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47"/>
      <c r="BI305" s="48"/>
      <c r="BL305" s="181" t="s">
        <v>87</v>
      </c>
      <c r="BM305" s="181" t="s">
        <v>49</v>
      </c>
      <c r="BN305" s="181" t="s">
        <v>88</v>
      </c>
      <c r="BO305" s="181" t="s">
        <v>79</v>
      </c>
      <c r="BP305" s="181" t="s">
        <v>129</v>
      </c>
      <c r="BQ305" s="181" t="s">
        <v>132</v>
      </c>
      <c r="BR305" s="183">
        <f t="shared" si="219"/>
        <v>0</v>
      </c>
      <c r="BS305" s="183">
        <f t="shared" si="220"/>
        <v>0</v>
      </c>
      <c r="BT305" s="183">
        <f t="shared" si="221"/>
        <v>0</v>
      </c>
      <c r="BU305" s="183">
        <f t="shared" si="222"/>
        <v>0</v>
      </c>
      <c r="BV305" s="183">
        <f t="shared" si="223"/>
        <v>0</v>
      </c>
      <c r="BW305" s="183">
        <f t="shared" si="224"/>
        <v>0</v>
      </c>
      <c r="BX305" s="183">
        <f t="shared" si="225"/>
        <v>0</v>
      </c>
      <c r="BY305" s="183">
        <f t="shared" si="226"/>
        <v>0</v>
      </c>
      <c r="BZ305" s="183">
        <f t="shared" si="227"/>
        <v>0</v>
      </c>
      <c r="CA305" s="183">
        <f t="shared" si="228"/>
        <v>0</v>
      </c>
      <c r="CB305" s="183">
        <f t="shared" si="229"/>
        <v>0</v>
      </c>
      <c r="CC305" s="183">
        <f t="shared" si="230"/>
        <v>0</v>
      </c>
      <c r="CD305" s="183">
        <f t="shared" si="231"/>
        <v>0</v>
      </c>
      <c r="CE305" s="183">
        <f t="shared" si="232"/>
        <v>0</v>
      </c>
      <c r="CF305" s="183">
        <f t="shared" si="233"/>
        <v>0</v>
      </c>
      <c r="CG305" s="183">
        <f t="shared" si="234"/>
        <v>0</v>
      </c>
    </row>
    <row r="306" spans="1:85">
      <c r="A306" s="237"/>
      <c r="B306" s="223"/>
      <c r="C306" s="225"/>
      <c r="D306" s="12" t="s">
        <v>97</v>
      </c>
      <c r="E306" s="35"/>
      <c r="F306" s="35"/>
      <c r="G306" s="35"/>
      <c r="H306" s="35"/>
      <c r="I306" s="35"/>
      <c r="J306" s="35"/>
      <c r="K306" s="35"/>
      <c r="L306" s="35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104"/>
      <c r="AE306" s="105"/>
      <c r="AJ306" s="35"/>
      <c r="AK306" s="35"/>
      <c r="AL306" s="35"/>
      <c r="AM306" s="35"/>
      <c r="AN306" s="35"/>
      <c r="AO306" s="35"/>
      <c r="AP306" s="35"/>
      <c r="AQ306" s="35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47"/>
      <c r="BI306" s="48"/>
      <c r="BL306" s="181" t="s">
        <v>87</v>
      </c>
      <c r="BM306" s="181" t="s">
        <v>49</v>
      </c>
      <c r="BN306" s="181" t="s">
        <v>88</v>
      </c>
      <c r="BO306" s="12" t="s">
        <v>97</v>
      </c>
      <c r="BP306" s="181" t="s">
        <v>129</v>
      </c>
      <c r="BQ306" s="181" t="s">
        <v>132</v>
      </c>
      <c r="BR306" s="183">
        <f t="shared" ref="BR306:BR369" si="276">+IF(AND($BP306="Real",M$1="REAL"),M306,0)</f>
        <v>0</v>
      </c>
      <c r="BS306" s="183">
        <f t="shared" ref="BS306:BS369" si="277">+IF(AND($BP306="Real",N$1="REAL"),N306,0)</f>
        <v>0</v>
      </c>
      <c r="BT306" s="183">
        <f t="shared" ref="BT306:BT369" si="278">+IF(AND($BP306="Real",O$1="REAL"),O306,0)</f>
        <v>0</v>
      </c>
      <c r="BU306" s="183">
        <f t="shared" ref="BU306:BU369" si="279">+IF(AND($BP306="Real",P$1="REAL"),P306,0)</f>
        <v>0</v>
      </c>
      <c r="BV306" s="183">
        <f t="shared" ref="BV306:BV369" si="280">+IF(AND($BP306="Real",Q$1="REAL"),Q306,0)</f>
        <v>0</v>
      </c>
      <c r="BW306" s="183">
        <f t="shared" ref="BW306:BW369" si="281">+IF(AND($BP306="Real",R$1="REAL"),R306,0)</f>
        <v>0</v>
      </c>
      <c r="BX306" s="183">
        <f t="shared" ref="BX306:BX369" si="282">+IF(AND($BP306="Real",S$1="REAL"),S306,0)</f>
        <v>0</v>
      </c>
      <c r="BY306" s="183">
        <f t="shared" ref="BY306:BY369" si="283">+IF(AND($BP306="Real",T$1="REAL"),T306,0)</f>
        <v>0</v>
      </c>
      <c r="BZ306" s="183">
        <f t="shared" ref="BZ306:BZ369" si="284">+IF(AND($BP306="Real",U$1="REAL"),U306,0)</f>
        <v>0</v>
      </c>
      <c r="CA306" s="183">
        <f t="shared" ref="CA306:CA369" si="285">+IF(AND($BP306="Real",V$1="REAL"),V306,0)</f>
        <v>0</v>
      </c>
      <c r="CB306" s="183">
        <f t="shared" ref="CB306:CB369" si="286">+IF(AND($BP306="Real",W$1="REAL"),W306,0)</f>
        <v>0</v>
      </c>
      <c r="CC306" s="183">
        <f t="shared" ref="CC306:CC369" si="287">+IF(AND($BP306="Real",X$1="REAL"),X306,0)</f>
        <v>0</v>
      </c>
      <c r="CD306" s="183">
        <f t="shared" ref="CD306:CD369" si="288">+IF(AND($BP306="Real",Y$1="REAL"),Y306,0)</f>
        <v>0</v>
      </c>
      <c r="CE306" s="183">
        <f t="shared" ref="CE306:CE369" si="289">+IF(AND($BP306="Real",Z$1="REAL"),Z306,0)</f>
        <v>0</v>
      </c>
      <c r="CF306" s="183">
        <f t="shared" ref="CF306:CF369" si="290">+IF(AND($BP306="Real",AA$1="REAL"),AA306,0)</f>
        <v>0</v>
      </c>
      <c r="CG306" s="183">
        <f t="shared" ref="CG306:CG347" si="291">+IF(AND($BP306="Real",AB$1="REAL"),AB306,0)</f>
        <v>0</v>
      </c>
    </row>
    <row r="307" spans="1:85">
      <c r="A307" s="237"/>
      <c r="B307" s="223"/>
      <c r="C307" s="225"/>
      <c r="D307" s="12" t="s">
        <v>98</v>
      </c>
      <c r="E307" s="35"/>
      <c r="F307" s="35"/>
      <c r="G307" s="35"/>
      <c r="H307" s="35"/>
      <c r="I307" s="35"/>
      <c r="J307" s="35"/>
      <c r="K307" s="35"/>
      <c r="L307" s="35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104"/>
      <c r="AE307" s="105"/>
      <c r="AJ307" s="35"/>
      <c r="AK307" s="35"/>
      <c r="AL307" s="35"/>
      <c r="AM307" s="35"/>
      <c r="AN307" s="35"/>
      <c r="AO307" s="35"/>
      <c r="AP307" s="35"/>
      <c r="AQ307" s="35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47"/>
      <c r="BI307" s="48"/>
      <c r="BL307" s="181" t="s">
        <v>87</v>
      </c>
      <c r="BM307" s="181" t="s">
        <v>49</v>
      </c>
      <c r="BN307" s="181" t="s">
        <v>88</v>
      </c>
      <c r="BO307" s="12" t="s">
        <v>98</v>
      </c>
      <c r="BP307" s="181" t="s">
        <v>129</v>
      </c>
      <c r="BQ307" s="181" t="s">
        <v>132</v>
      </c>
      <c r="BR307" s="183">
        <f t="shared" si="276"/>
        <v>0</v>
      </c>
      <c r="BS307" s="183">
        <f t="shared" si="277"/>
        <v>0</v>
      </c>
      <c r="BT307" s="183">
        <f t="shared" si="278"/>
        <v>0</v>
      </c>
      <c r="BU307" s="183">
        <f t="shared" si="279"/>
        <v>0</v>
      </c>
      <c r="BV307" s="183">
        <f t="shared" si="280"/>
        <v>0</v>
      </c>
      <c r="BW307" s="183">
        <f t="shared" si="281"/>
        <v>0</v>
      </c>
      <c r="BX307" s="183">
        <f t="shared" si="282"/>
        <v>0</v>
      </c>
      <c r="BY307" s="183">
        <f t="shared" si="283"/>
        <v>0</v>
      </c>
      <c r="BZ307" s="183">
        <f t="shared" si="284"/>
        <v>0</v>
      </c>
      <c r="CA307" s="183">
        <f t="shared" si="285"/>
        <v>0</v>
      </c>
      <c r="CB307" s="183">
        <f t="shared" si="286"/>
        <v>0</v>
      </c>
      <c r="CC307" s="183">
        <f t="shared" si="287"/>
        <v>0</v>
      </c>
      <c r="CD307" s="183">
        <f t="shared" si="288"/>
        <v>0</v>
      </c>
      <c r="CE307" s="183">
        <f t="shared" si="289"/>
        <v>0</v>
      </c>
      <c r="CF307" s="183">
        <f t="shared" si="290"/>
        <v>0</v>
      </c>
      <c r="CG307" s="183">
        <f t="shared" si="291"/>
        <v>0</v>
      </c>
    </row>
    <row r="308" spans="1:85">
      <c r="A308" s="237"/>
      <c r="B308" s="223"/>
      <c r="C308" s="225"/>
      <c r="D308" s="13" t="s">
        <v>90</v>
      </c>
      <c r="E308" s="36"/>
      <c r="F308" s="36"/>
      <c r="G308" s="36"/>
      <c r="H308" s="36"/>
      <c r="I308" s="36"/>
      <c r="J308" s="36"/>
      <c r="K308" s="36"/>
      <c r="L308" s="36"/>
      <c r="M308" s="36" t="str">
        <f t="shared" ref="M308:W308" si="292">+IFERROR(M299/M298,"")</f>
        <v/>
      </c>
      <c r="N308" s="36" t="str">
        <f t="shared" si="292"/>
        <v/>
      </c>
      <c r="O308" s="36" t="str">
        <f t="shared" si="292"/>
        <v/>
      </c>
      <c r="P308" s="36" t="str">
        <f t="shared" si="292"/>
        <v/>
      </c>
      <c r="Q308" s="36" t="str">
        <f t="shared" si="292"/>
        <v/>
      </c>
      <c r="R308" s="36" t="str">
        <f t="shared" si="292"/>
        <v/>
      </c>
      <c r="S308" s="36" t="str">
        <f t="shared" si="292"/>
        <v/>
      </c>
      <c r="T308" s="36" t="str">
        <f t="shared" si="292"/>
        <v/>
      </c>
      <c r="U308" s="36" t="str">
        <f t="shared" si="292"/>
        <v/>
      </c>
      <c r="V308" s="36" t="str">
        <f t="shared" si="292"/>
        <v/>
      </c>
      <c r="W308" s="36" t="str">
        <f t="shared" si="292"/>
        <v/>
      </c>
      <c r="X308" s="36" t="str">
        <f>+IFERROR(X299/X298,"")</f>
        <v/>
      </c>
      <c r="Y308" s="36" t="str">
        <f t="shared" ref="Y308:AE308" si="293">+IFERROR(Y299/Y298,"")</f>
        <v/>
      </c>
      <c r="Z308" s="36" t="str">
        <f t="shared" si="293"/>
        <v/>
      </c>
      <c r="AA308" s="36" t="str">
        <f t="shared" si="293"/>
        <v/>
      </c>
      <c r="AB308" s="36" t="str">
        <f t="shared" si="293"/>
        <v/>
      </c>
      <c r="AC308" s="36">
        <f t="shared" ref="AC308" si="294">+IFERROR(AC299/AC298,"")</f>
        <v>1</v>
      </c>
      <c r="AD308" s="49" t="str">
        <f t="shared" si="293"/>
        <v/>
      </c>
      <c r="AE308" s="50" t="str">
        <f t="shared" si="293"/>
        <v/>
      </c>
      <c r="AJ308" s="36"/>
      <c r="AK308" s="36"/>
      <c r="AL308" s="36"/>
      <c r="AM308" s="36"/>
      <c r="AN308" s="36"/>
      <c r="AO308" s="36"/>
      <c r="AP308" s="36"/>
      <c r="AQ308" s="36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49"/>
      <c r="BI308" s="50"/>
      <c r="BL308" s="181" t="s">
        <v>87</v>
      </c>
      <c r="BM308" s="181" t="s">
        <v>49</v>
      </c>
      <c r="BN308" s="181" t="s">
        <v>90</v>
      </c>
      <c r="BO308" s="181" t="s">
        <v>121</v>
      </c>
      <c r="BP308" s="181" t="s">
        <v>129</v>
      </c>
      <c r="BQ308" s="181" t="s">
        <v>132</v>
      </c>
      <c r="BR308" s="183" t="str">
        <f t="shared" si="276"/>
        <v/>
      </c>
      <c r="BS308" s="183" t="str">
        <f t="shared" si="277"/>
        <v/>
      </c>
      <c r="BT308" s="183" t="str">
        <f t="shared" si="278"/>
        <v/>
      </c>
      <c r="BU308" s="183" t="str">
        <f t="shared" si="279"/>
        <v/>
      </c>
      <c r="BV308" s="183" t="str">
        <f t="shared" si="280"/>
        <v/>
      </c>
      <c r="BW308" s="183" t="str">
        <f t="shared" si="281"/>
        <v/>
      </c>
      <c r="BX308" s="183" t="str">
        <f t="shared" si="282"/>
        <v/>
      </c>
      <c r="BY308" s="183" t="str">
        <f t="shared" si="283"/>
        <v/>
      </c>
      <c r="BZ308" s="183" t="str">
        <f t="shared" si="284"/>
        <v/>
      </c>
      <c r="CA308" s="183" t="str">
        <f t="shared" si="285"/>
        <v/>
      </c>
      <c r="CB308" s="183" t="str">
        <f t="shared" si="286"/>
        <v/>
      </c>
      <c r="CC308" s="183" t="str">
        <f t="shared" si="287"/>
        <v/>
      </c>
      <c r="CD308" s="183" t="str">
        <f t="shared" si="288"/>
        <v/>
      </c>
      <c r="CE308" s="183" t="str">
        <f t="shared" si="289"/>
        <v/>
      </c>
      <c r="CF308" s="183" t="str">
        <f t="shared" si="290"/>
        <v/>
      </c>
      <c r="CG308" s="183" t="str">
        <f t="shared" si="291"/>
        <v/>
      </c>
    </row>
    <row r="309" spans="1:85">
      <c r="A309" s="237"/>
      <c r="B309" s="223"/>
      <c r="C309" s="225" t="s">
        <v>99</v>
      </c>
      <c r="D309" s="10" t="s">
        <v>40</v>
      </c>
      <c r="E309" s="19"/>
      <c r="F309" s="19"/>
      <c r="G309" s="19"/>
      <c r="H309" s="19"/>
      <c r="I309" s="19"/>
      <c r="J309" s="19"/>
      <c r="K309" s="19"/>
      <c r="L309" s="19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100"/>
      <c r="AE309" s="101"/>
      <c r="AG309" s="124">
        <f>+SUMIF($M$1:$AB$1,"REAL",M309:AB309)</f>
        <v>0</v>
      </c>
      <c r="AJ309" s="36"/>
      <c r="AK309" s="36"/>
      <c r="AL309" s="36"/>
      <c r="AM309" s="36"/>
      <c r="AN309" s="36"/>
      <c r="AO309" s="36"/>
      <c r="AP309" s="36"/>
      <c r="AQ309" s="36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49"/>
      <c r="BI309" s="50"/>
      <c r="BL309" s="181" t="s">
        <v>87</v>
      </c>
      <c r="BM309" s="181" t="s">
        <v>99</v>
      </c>
      <c r="BN309" s="181" t="s">
        <v>40</v>
      </c>
      <c r="BO309" s="181" t="s">
        <v>126</v>
      </c>
      <c r="BP309" s="181" t="s">
        <v>129</v>
      </c>
      <c r="BQ309" s="181" t="s">
        <v>132</v>
      </c>
      <c r="BR309" s="183">
        <f t="shared" si="276"/>
        <v>0</v>
      </c>
      <c r="BS309" s="183">
        <f t="shared" si="277"/>
        <v>0</v>
      </c>
      <c r="BT309" s="183">
        <f t="shared" si="278"/>
        <v>0</v>
      </c>
      <c r="BU309" s="183">
        <f t="shared" si="279"/>
        <v>0</v>
      </c>
      <c r="BV309" s="183">
        <f t="shared" si="280"/>
        <v>0</v>
      </c>
      <c r="BW309" s="183">
        <f t="shared" si="281"/>
        <v>0</v>
      </c>
      <c r="BX309" s="183">
        <f t="shared" si="282"/>
        <v>0</v>
      </c>
      <c r="BY309" s="183">
        <f t="shared" si="283"/>
        <v>0</v>
      </c>
      <c r="BZ309" s="183">
        <f t="shared" si="284"/>
        <v>0</v>
      </c>
      <c r="CA309" s="183">
        <f t="shared" si="285"/>
        <v>0</v>
      </c>
      <c r="CB309" s="183">
        <f t="shared" si="286"/>
        <v>0</v>
      </c>
      <c r="CC309" s="183">
        <f t="shared" si="287"/>
        <v>0</v>
      </c>
      <c r="CD309" s="183">
        <f t="shared" si="288"/>
        <v>0</v>
      </c>
      <c r="CE309" s="183">
        <f t="shared" si="289"/>
        <v>0</v>
      </c>
      <c r="CF309" s="183">
        <f t="shared" si="290"/>
        <v>0</v>
      </c>
      <c r="CG309" s="183">
        <f t="shared" si="291"/>
        <v>0</v>
      </c>
    </row>
    <row r="310" spans="1:85">
      <c r="A310" s="237"/>
      <c r="B310" s="223"/>
      <c r="C310" s="225"/>
      <c r="D310" s="11" t="s">
        <v>88</v>
      </c>
      <c r="E310" s="34"/>
      <c r="F310" s="34"/>
      <c r="G310" s="34"/>
      <c r="H310" s="34"/>
      <c r="I310" s="34"/>
      <c r="J310" s="34"/>
      <c r="K310" s="34"/>
      <c r="L310" s="34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102"/>
      <c r="AE310" s="103"/>
      <c r="AG310" s="124">
        <f>+SUMIF($M$1:$AB$1,"REAL",M310:AB310)</f>
        <v>0</v>
      </c>
      <c r="AJ310" s="36"/>
      <c r="AK310" s="36"/>
      <c r="AL310" s="36"/>
      <c r="AM310" s="36"/>
      <c r="AN310" s="36"/>
      <c r="AO310" s="36"/>
      <c r="AP310" s="36"/>
      <c r="AQ310" s="36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49"/>
      <c r="BI310" s="50"/>
      <c r="BL310" s="181" t="s">
        <v>87</v>
      </c>
      <c r="BM310" s="181" t="s">
        <v>99</v>
      </c>
      <c r="BN310" s="181" t="s">
        <v>88</v>
      </c>
      <c r="BO310" s="181" t="s">
        <v>126</v>
      </c>
      <c r="BP310" s="181" t="s">
        <v>129</v>
      </c>
      <c r="BQ310" s="181" t="s">
        <v>132</v>
      </c>
      <c r="BR310" s="183">
        <f t="shared" si="276"/>
        <v>0</v>
      </c>
      <c r="BS310" s="183">
        <f t="shared" si="277"/>
        <v>0</v>
      </c>
      <c r="BT310" s="183">
        <f t="shared" si="278"/>
        <v>0</v>
      </c>
      <c r="BU310" s="183">
        <f t="shared" si="279"/>
        <v>0</v>
      </c>
      <c r="BV310" s="183">
        <f t="shared" si="280"/>
        <v>0</v>
      </c>
      <c r="BW310" s="183">
        <f t="shared" si="281"/>
        <v>0</v>
      </c>
      <c r="BX310" s="183">
        <f t="shared" si="282"/>
        <v>0</v>
      </c>
      <c r="BY310" s="183">
        <f t="shared" si="283"/>
        <v>0</v>
      </c>
      <c r="BZ310" s="183">
        <f t="shared" si="284"/>
        <v>0</v>
      </c>
      <c r="CA310" s="183">
        <f t="shared" si="285"/>
        <v>0</v>
      </c>
      <c r="CB310" s="183">
        <f t="shared" si="286"/>
        <v>0</v>
      </c>
      <c r="CC310" s="183">
        <f t="shared" si="287"/>
        <v>0</v>
      </c>
      <c r="CD310" s="183">
        <f t="shared" si="288"/>
        <v>0</v>
      </c>
      <c r="CE310" s="183">
        <f t="shared" si="289"/>
        <v>0</v>
      </c>
      <c r="CF310" s="183">
        <f t="shared" si="290"/>
        <v>0</v>
      </c>
      <c r="CG310" s="183">
        <f t="shared" si="291"/>
        <v>0</v>
      </c>
    </row>
    <row r="311" spans="1:85">
      <c r="A311" s="237"/>
      <c r="B311" s="223"/>
      <c r="C311" s="225"/>
      <c r="D311" s="12" t="s">
        <v>100</v>
      </c>
      <c r="E311" s="35"/>
      <c r="F311" s="35"/>
      <c r="G311" s="35"/>
      <c r="H311" s="35"/>
      <c r="I311" s="35"/>
      <c r="J311" s="35"/>
      <c r="K311" s="35"/>
      <c r="L311" s="35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104"/>
      <c r="AE311" s="105"/>
      <c r="AJ311" s="36"/>
      <c r="AK311" s="36"/>
      <c r="AL311" s="36"/>
      <c r="AM311" s="36"/>
      <c r="AN311" s="36"/>
      <c r="AO311" s="36"/>
      <c r="AP311" s="36"/>
      <c r="AQ311" s="36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49"/>
      <c r="BI311" s="50"/>
      <c r="BL311" s="181" t="s">
        <v>87</v>
      </c>
      <c r="BM311" s="181" t="s">
        <v>99</v>
      </c>
      <c r="BN311" s="181" t="s">
        <v>88</v>
      </c>
      <c r="BO311" s="12" t="s">
        <v>100</v>
      </c>
      <c r="BP311" s="181" t="s">
        <v>129</v>
      </c>
      <c r="BQ311" s="181" t="s">
        <v>132</v>
      </c>
      <c r="BR311" s="183">
        <f t="shared" si="276"/>
        <v>0</v>
      </c>
      <c r="BS311" s="183">
        <f t="shared" si="277"/>
        <v>0</v>
      </c>
      <c r="BT311" s="183">
        <f t="shared" si="278"/>
        <v>0</v>
      </c>
      <c r="BU311" s="183">
        <f t="shared" si="279"/>
        <v>0</v>
      </c>
      <c r="BV311" s="183">
        <f t="shared" si="280"/>
        <v>0</v>
      </c>
      <c r="BW311" s="183">
        <f t="shared" si="281"/>
        <v>0</v>
      </c>
      <c r="BX311" s="183">
        <f t="shared" si="282"/>
        <v>0</v>
      </c>
      <c r="BY311" s="183">
        <f t="shared" si="283"/>
        <v>0</v>
      </c>
      <c r="BZ311" s="183">
        <f t="shared" si="284"/>
        <v>0</v>
      </c>
      <c r="CA311" s="183">
        <f t="shared" si="285"/>
        <v>0</v>
      </c>
      <c r="CB311" s="183">
        <f t="shared" si="286"/>
        <v>0</v>
      </c>
      <c r="CC311" s="183">
        <f t="shared" si="287"/>
        <v>0</v>
      </c>
      <c r="CD311" s="183">
        <f t="shared" si="288"/>
        <v>0</v>
      </c>
      <c r="CE311" s="183">
        <f t="shared" si="289"/>
        <v>0</v>
      </c>
      <c r="CF311" s="183">
        <f t="shared" si="290"/>
        <v>0</v>
      </c>
      <c r="CG311" s="183">
        <f t="shared" si="291"/>
        <v>0</v>
      </c>
    </row>
    <row r="312" spans="1:85">
      <c r="A312" s="237"/>
      <c r="B312" s="223"/>
      <c r="C312" s="225"/>
      <c r="D312" s="12" t="s">
        <v>101</v>
      </c>
      <c r="E312" s="35"/>
      <c r="F312" s="35"/>
      <c r="G312" s="35"/>
      <c r="H312" s="35"/>
      <c r="I312" s="35"/>
      <c r="J312" s="35"/>
      <c r="K312" s="35"/>
      <c r="L312" s="35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104"/>
      <c r="AE312" s="105"/>
      <c r="AJ312" s="36"/>
      <c r="AK312" s="36"/>
      <c r="AL312" s="36"/>
      <c r="AM312" s="36"/>
      <c r="AN312" s="36"/>
      <c r="AO312" s="36"/>
      <c r="AP312" s="36"/>
      <c r="AQ312" s="36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49"/>
      <c r="BI312" s="50"/>
      <c r="BL312" s="181" t="s">
        <v>87</v>
      </c>
      <c r="BM312" s="181" t="s">
        <v>99</v>
      </c>
      <c r="BN312" s="181" t="s">
        <v>88</v>
      </c>
      <c r="BO312" s="12" t="s">
        <v>101</v>
      </c>
      <c r="BP312" s="181" t="s">
        <v>129</v>
      </c>
      <c r="BQ312" s="181" t="s">
        <v>132</v>
      </c>
      <c r="BR312" s="183">
        <f t="shared" si="276"/>
        <v>0</v>
      </c>
      <c r="BS312" s="183">
        <f t="shared" si="277"/>
        <v>0</v>
      </c>
      <c r="BT312" s="183">
        <f t="shared" si="278"/>
        <v>0</v>
      </c>
      <c r="BU312" s="183">
        <f t="shared" si="279"/>
        <v>0</v>
      </c>
      <c r="BV312" s="183">
        <f t="shared" si="280"/>
        <v>0</v>
      </c>
      <c r="BW312" s="183">
        <f t="shared" si="281"/>
        <v>0</v>
      </c>
      <c r="BX312" s="183">
        <f t="shared" si="282"/>
        <v>0</v>
      </c>
      <c r="BY312" s="183">
        <f t="shared" si="283"/>
        <v>0</v>
      </c>
      <c r="BZ312" s="183">
        <f t="shared" si="284"/>
        <v>0</v>
      </c>
      <c r="CA312" s="183">
        <f t="shared" si="285"/>
        <v>0</v>
      </c>
      <c r="CB312" s="183">
        <f t="shared" si="286"/>
        <v>0</v>
      </c>
      <c r="CC312" s="183">
        <f t="shared" si="287"/>
        <v>0</v>
      </c>
      <c r="CD312" s="183">
        <f t="shared" si="288"/>
        <v>0</v>
      </c>
      <c r="CE312" s="183">
        <f t="shared" si="289"/>
        <v>0</v>
      </c>
      <c r="CF312" s="183">
        <f t="shared" si="290"/>
        <v>0</v>
      </c>
      <c r="CG312" s="183">
        <f t="shared" si="291"/>
        <v>0</v>
      </c>
    </row>
    <row r="313" spans="1:85">
      <c r="A313" s="237"/>
      <c r="B313" s="223"/>
      <c r="C313" s="225"/>
      <c r="D313" s="12" t="s">
        <v>102</v>
      </c>
      <c r="E313" s="35"/>
      <c r="F313" s="35"/>
      <c r="G313" s="35"/>
      <c r="H313" s="35"/>
      <c r="I313" s="35"/>
      <c r="J313" s="35"/>
      <c r="K313" s="35"/>
      <c r="L313" s="35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104"/>
      <c r="AE313" s="105"/>
      <c r="AG313" s="129"/>
      <c r="AJ313" s="36"/>
      <c r="AK313" s="36"/>
      <c r="AL313" s="36"/>
      <c r="AM313" s="36"/>
      <c r="AN313" s="36"/>
      <c r="AO313" s="36"/>
      <c r="AP313" s="36"/>
      <c r="AQ313" s="36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49"/>
      <c r="BI313" s="50"/>
      <c r="BL313" s="181" t="s">
        <v>87</v>
      </c>
      <c r="BM313" s="181" t="s">
        <v>99</v>
      </c>
      <c r="BN313" s="181" t="s">
        <v>88</v>
      </c>
      <c r="BO313" s="125" t="s">
        <v>102</v>
      </c>
      <c r="BP313" s="181" t="s">
        <v>129</v>
      </c>
      <c r="BQ313" s="181" t="s">
        <v>132</v>
      </c>
      <c r="BR313" s="183">
        <f t="shared" si="276"/>
        <v>0</v>
      </c>
      <c r="BS313" s="183">
        <f t="shared" si="277"/>
        <v>0</v>
      </c>
      <c r="BT313" s="183">
        <f t="shared" si="278"/>
        <v>0</v>
      </c>
      <c r="BU313" s="183">
        <f t="shared" si="279"/>
        <v>0</v>
      </c>
      <c r="BV313" s="183">
        <f t="shared" si="280"/>
        <v>0</v>
      </c>
      <c r="BW313" s="183">
        <f t="shared" si="281"/>
        <v>0</v>
      </c>
      <c r="BX313" s="183">
        <f t="shared" si="282"/>
        <v>0</v>
      </c>
      <c r="BY313" s="183">
        <f t="shared" si="283"/>
        <v>0</v>
      </c>
      <c r="BZ313" s="183">
        <f t="shared" si="284"/>
        <v>0</v>
      </c>
      <c r="CA313" s="183">
        <f t="shared" si="285"/>
        <v>0</v>
      </c>
      <c r="CB313" s="183">
        <f t="shared" si="286"/>
        <v>0</v>
      </c>
      <c r="CC313" s="183">
        <f t="shared" si="287"/>
        <v>0</v>
      </c>
      <c r="CD313" s="183">
        <f t="shared" si="288"/>
        <v>0</v>
      </c>
      <c r="CE313" s="183">
        <f t="shared" si="289"/>
        <v>0</v>
      </c>
      <c r="CF313" s="183">
        <f t="shared" si="290"/>
        <v>0</v>
      </c>
      <c r="CG313" s="183">
        <f t="shared" si="291"/>
        <v>0</v>
      </c>
    </row>
    <row r="314" spans="1:85">
      <c r="A314" s="237"/>
      <c r="B314" s="223"/>
      <c r="C314" s="225"/>
      <c r="D314" s="13" t="s">
        <v>90</v>
      </c>
      <c r="E314" s="36"/>
      <c r="F314" s="36"/>
      <c r="G314" s="36"/>
      <c r="H314" s="36"/>
      <c r="I314" s="36"/>
      <c r="J314" s="36"/>
      <c r="K314" s="36"/>
      <c r="L314" s="36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J314" s="36"/>
      <c r="AK314" s="36"/>
      <c r="AL314" s="36"/>
      <c r="AM314" s="36"/>
      <c r="AN314" s="36"/>
      <c r="AO314" s="36"/>
      <c r="AP314" s="36"/>
      <c r="AQ314" s="36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49"/>
      <c r="BI314" s="50"/>
      <c r="BL314" s="181" t="s">
        <v>87</v>
      </c>
      <c r="BM314" s="181" t="s">
        <v>99</v>
      </c>
      <c r="BN314" s="181" t="s">
        <v>90</v>
      </c>
      <c r="BO314" s="181" t="s">
        <v>121</v>
      </c>
      <c r="BP314" s="181" t="s">
        <v>129</v>
      </c>
      <c r="BQ314" s="181" t="s">
        <v>132</v>
      </c>
      <c r="BR314" s="183">
        <f t="shared" si="276"/>
        <v>0</v>
      </c>
      <c r="BS314" s="183">
        <f t="shared" si="277"/>
        <v>0</v>
      </c>
      <c r="BT314" s="183">
        <f t="shared" si="278"/>
        <v>0</v>
      </c>
      <c r="BU314" s="183">
        <f t="shared" si="279"/>
        <v>0</v>
      </c>
      <c r="BV314" s="183">
        <f t="shared" si="280"/>
        <v>0</v>
      </c>
      <c r="BW314" s="183">
        <f t="shared" si="281"/>
        <v>0</v>
      </c>
      <c r="BX314" s="183">
        <f t="shared" si="282"/>
        <v>0</v>
      </c>
      <c r="BY314" s="183">
        <f t="shared" si="283"/>
        <v>0</v>
      </c>
      <c r="BZ314" s="183">
        <f t="shared" si="284"/>
        <v>0</v>
      </c>
      <c r="CA314" s="183">
        <f t="shared" si="285"/>
        <v>0</v>
      </c>
      <c r="CB314" s="183">
        <f t="shared" si="286"/>
        <v>0</v>
      </c>
      <c r="CC314" s="183">
        <f t="shared" si="287"/>
        <v>0</v>
      </c>
      <c r="CD314" s="183">
        <f t="shared" si="288"/>
        <v>0</v>
      </c>
      <c r="CE314" s="183">
        <f t="shared" si="289"/>
        <v>0</v>
      </c>
      <c r="CF314" s="183">
        <f t="shared" si="290"/>
        <v>0</v>
      </c>
      <c r="CG314" s="183">
        <f t="shared" si="291"/>
        <v>0</v>
      </c>
    </row>
    <row r="315" spans="1:85" ht="15" customHeight="1">
      <c r="A315" s="237"/>
      <c r="B315" s="223"/>
      <c r="C315" s="225" t="s">
        <v>54</v>
      </c>
      <c r="D315" s="10" t="s">
        <v>40</v>
      </c>
      <c r="E315" s="19"/>
      <c r="F315" s="19"/>
      <c r="G315" s="19"/>
      <c r="H315" s="19"/>
      <c r="I315" s="19"/>
      <c r="J315" s="19"/>
      <c r="K315" s="19"/>
      <c r="L315" s="19"/>
      <c r="M315" s="97">
        <f>+L315+AN!M315</f>
        <v>0</v>
      </c>
      <c r="N315" s="97">
        <f>+M315+AN!N315</f>
        <v>0</v>
      </c>
      <c r="O315" s="97">
        <f>+N315+AN!O315</f>
        <v>0</v>
      </c>
      <c r="P315" s="97">
        <f>+O315+AN!P315</f>
        <v>3</v>
      </c>
      <c r="Q315" s="97">
        <f>+P315+AN!Q315</f>
        <v>1</v>
      </c>
      <c r="R315" s="97">
        <f>+Q315+AN!R315</f>
        <v>1</v>
      </c>
      <c r="S315" s="97">
        <f>+R315+AN!S315</f>
        <v>2</v>
      </c>
      <c r="T315" s="97">
        <f>+S315+AN!T315</f>
        <v>3</v>
      </c>
      <c r="U315" s="97">
        <f>+T315+AN!U315</f>
        <v>2</v>
      </c>
      <c r="V315" s="97">
        <f>+U315+AN!V315</f>
        <v>3</v>
      </c>
      <c r="W315" s="97">
        <f>+V315+AN!W315</f>
        <v>3</v>
      </c>
      <c r="X315" s="97">
        <f>+W315+AN!X315</f>
        <v>3</v>
      </c>
      <c r="Y315" s="97">
        <f>+X315+AN!Y315</f>
        <v>3</v>
      </c>
      <c r="Z315" s="97">
        <f>+Y315+AN!Z315</f>
        <v>4</v>
      </c>
      <c r="AA315" s="97">
        <f>+Z315+AN!AA315</f>
        <v>4</v>
      </c>
      <c r="AB315" s="97">
        <f>+AA315+AN!AB315</f>
        <v>4</v>
      </c>
      <c r="AC315" s="97">
        <f>+AB315+AN!AC315</f>
        <v>4</v>
      </c>
      <c r="AD315" s="100">
        <f t="shared" ref="AD315:AD316" si="295">+P315</f>
        <v>3</v>
      </c>
      <c r="AE315" s="101">
        <f t="shared" ref="AE315:AE316" si="296">+AB315</f>
        <v>4</v>
      </c>
      <c r="AG315" s="124">
        <f>+SUMIF($M$1:$AB$1,"REAL",M315:AB315)</f>
        <v>36</v>
      </c>
      <c r="AJ315" s="19"/>
      <c r="AK315" s="19"/>
      <c r="AL315" s="19"/>
      <c r="AM315" s="19"/>
      <c r="AN315" s="19"/>
      <c r="AO315" s="19"/>
      <c r="AP315" s="19"/>
      <c r="AQ315" s="19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44"/>
      <c r="BI315" s="59"/>
      <c r="BL315" s="181" t="s">
        <v>87</v>
      </c>
      <c r="BM315" s="181" t="s">
        <v>54</v>
      </c>
      <c r="BN315" s="181" t="s">
        <v>40</v>
      </c>
      <c r="BO315" s="181" t="s">
        <v>126</v>
      </c>
      <c r="BP315" s="181" t="s">
        <v>129</v>
      </c>
      <c r="BQ315" s="181" t="s">
        <v>132</v>
      </c>
      <c r="BR315" s="183">
        <f t="shared" si="276"/>
        <v>0</v>
      </c>
      <c r="BS315" s="183">
        <f t="shared" si="277"/>
        <v>0</v>
      </c>
      <c r="BT315" s="183">
        <f t="shared" si="278"/>
        <v>0</v>
      </c>
      <c r="BU315" s="183">
        <f t="shared" si="279"/>
        <v>3</v>
      </c>
      <c r="BV315" s="183">
        <f t="shared" si="280"/>
        <v>1</v>
      </c>
      <c r="BW315" s="183">
        <f t="shared" si="281"/>
        <v>1</v>
      </c>
      <c r="BX315" s="183">
        <f t="shared" si="282"/>
        <v>2</v>
      </c>
      <c r="BY315" s="183">
        <f t="shared" si="283"/>
        <v>3</v>
      </c>
      <c r="BZ315" s="183">
        <f t="shared" si="284"/>
        <v>2</v>
      </c>
      <c r="CA315" s="183">
        <f t="shared" si="285"/>
        <v>3</v>
      </c>
      <c r="CB315" s="183">
        <f t="shared" si="286"/>
        <v>3</v>
      </c>
      <c r="CC315" s="183">
        <f t="shared" si="287"/>
        <v>3</v>
      </c>
      <c r="CD315" s="183">
        <f t="shared" si="288"/>
        <v>3</v>
      </c>
      <c r="CE315" s="183">
        <f t="shared" si="289"/>
        <v>4</v>
      </c>
      <c r="CF315" s="183">
        <f t="shared" si="290"/>
        <v>4</v>
      </c>
      <c r="CG315" s="183">
        <f t="shared" si="291"/>
        <v>4</v>
      </c>
    </row>
    <row r="316" spans="1:85">
      <c r="A316" s="237"/>
      <c r="B316" s="223"/>
      <c r="C316" s="225"/>
      <c r="D316" s="11" t="s">
        <v>88</v>
      </c>
      <c r="E316" s="34"/>
      <c r="F316" s="34"/>
      <c r="G316" s="34"/>
      <c r="H316" s="34"/>
      <c r="I316" s="34"/>
      <c r="J316" s="34"/>
      <c r="K316" s="34"/>
      <c r="L316" s="34"/>
      <c r="M316" s="98">
        <f>+L316+AN!M316</f>
        <v>0</v>
      </c>
      <c r="N316" s="98">
        <f>+M316+AN!N316</f>
        <v>0</v>
      </c>
      <c r="O316" s="98">
        <f>+N316+AN!O316</f>
        <v>0</v>
      </c>
      <c r="P316" s="98">
        <f>+O316+AN!P316</f>
        <v>3</v>
      </c>
      <c r="Q316" s="98">
        <f>+P316+AN!Q316</f>
        <v>1</v>
      </c>
      <c r="R316" s="98">
        <f>+Q316+AN!R316</f>
        <v>1</v>
      </c>
      <c r="S316" s="98">
        <f>+R316+AN!S316</f>
        <v>16</v>
      </c>
      <c r="T316" s="98">
        <f>+S316+AN!T316</f>
        <v>22</v>
      </c>
      <c r="U316" s="98">
        <f>+T316+AN!U316</f>
        <v>21</v>
      </c>
      <c r="V316" s="98">
        <f>+U316+AN!V316</f>
        <v>22</v>
      </c>
      <c r="W316" s="98">
        <f>+V316+AN!W316</f>
        <v>22</v>
      </c>
      <c r="X316" s="98">
        <f>+W316+AN!X316</f>
        <v>22</v>
      </c>
      <c r="Y316" s="98">
        <f>+X316+AN!Y316</f>
        <v>22</v>
      </c>
      <c r="Z316" s="98">
        <f>+Y316+AN!Z316</f>
        <v>23</v>
      </c>
      <c r="AA316" s="98">
        <f>+Z316+AN!AA316</f>
        <v>18</v>
      </c>
      <c r="AB316" s="98">
        <f>+AA316+AN!AB316</f>
        <v>18</v>
      </c>
      <c r="AC316" s="98">
        <f>+AB316+AN!AC316</f>
        <v>18</v>
      </c>
      <c r="AD316" s="102">
        <f t="shared" si="295"/>
        <v>3</v>
      </c>
      <c r="AE316" s="103">
        <f t="shared" si="296"/>
        <v>18</v>
      </c>
      <c r="AG316" s="124">
        <f>+SUMIF($M$1:$AB$1,"REAL",M316:AB316)</f>
        <v>211</v>
      </c>
      <c r="AJ316" s="34"/>
      <c r="AK316" s="34"/>
      <c r="AL316" s="34"/>
      <c r="AM316" s="34"/>
      <c r="AN316" s="34"/>
      <c r="AO316" s="34"/>
      <c r="AP316" s="34"/>
      <c r="AQ316" s="34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45"/>
      <c r="BI316" s="46"/>
      <c r="BL316" s="181" t="s">
        <v>87</v>
      </c>
      <c r="BM316" s="181" t="s">
        <v>54</v>
      </c>
      <c r="BN316" s="181" t="s">
        <v>88</v>
      </c>
      <c r="BO316" s="181" t="s">
        <v>126</v>
      </c>
      <c r="BP316" s="181" t="s">
        <v>129</v>
      </c>
      <c r="BQ316" s="181" t="s">
        <v>132</v>
      </c>
      <c r="BR316" s="183">
        <f t="shared" si="276"/>
        <v>0</v>
      </c>
      <c r="BS316" s="183">
        <f t="shared" si="277"/>
        <v>0</v>
      </c>
      <c r="BT316" s="183">
        <f t="shared" si="278"/>
        <v>0</v>
      </c>
      <c r="BU316" s="183">
        <f t="shared" si="279"/>
        <v>3</v>
      </c>
      <c r="BV316" s="183">
        <f t="shared" si="280"/>
        <v>1</v>
      </c>
      <c r="BW316" s="183">
        <f t="shared" si="281"/>
        <v>1</v>
      </c>
      <c r="BX316" s="183">
        <f t="shared" si="282"/>
        <v>16</v>
      </c>
      <c r="BY316" s="183">
        <f t="shared" si="283"/>
        <v>22</v>
      </c>
      <c r="BZ316" s="183">
        <f t="shared" si="284"/>
        <v>21</v>
      </c>
      <c r="CA316" s="183">
        <f t="shared" si="285"/>
        <v>22</v>
      </c>
      <c r="CB316" s="183">
        <f t="shared" si="286"/>
        <v>22</v>
      </c>
      <c r="CC316" s="183">
        <f t="shared" si="287"/>
        <v>22</v>
      </c>
      <c r="CD316" s="183">
        <f t="shared" si="288"/>
        <v>22</v>
      </c>
      <c r="CE316" s="183">
        <f t="shared" si="289"/>
        <v>23</v>
      </c>
      <c r="CF316" s="183">
        <f t="shared" si="290"/>
        <v>18</v>
      </c>
      <c r="CG316" s="183">
        <f t="shared" si="291"/>
        <v>18</v>
      </c>
    </row>
    <row r="317" spans="1:85">
      <c r="A317" s="237"/>
      <c r="B317" s="224"/>
      <c r="C317" s="225"/>
      <c r="D317" s="13" t="s">
        <v>90</v>
      </c>
      <c r="E317" s="36"/>
      <c r="F317" s="36"/>
      <c r="G317" s="36"/>
      <c r="H317" s="36"/>
      <c r="I317" s="36"/>
      <c r="J317" s="36"/>
      <c r="K317" s="36"/>
      <c r="L317" s="36"/>
      <c r="M317" s="36" t="str">
        <f t="shared" ref="M317:AE317" si="297">+IFERROR(M316/M315,"")</f>
        <v/>
      </c>
      <c r="N317" s="36" t="str">
        <f t="shared" si="297"/>
        <v/>
      </c>
      <c r="O317" s="36" t="str">
        <f t="shared" si="297"/>
        <v/>
      </c>
      <c r="P317" s="36">
        <f t="shared" si="297"/>
        <v>1</v>
      </c>
      <c r="Q317" s="36">
        <f t="shared" si="297"/>
        <v>1</v>
      </c>
      <c r="R317" s="36">
        <f t="shared" si="297"/>
        <v>1</v>
      </c>
      <c r="S317" s="36">
        <f t="shared" si="297"/>
        <v>8</v>
      </c>
      <c r="T317" s="36">
        <f t="shared" si="297"/>
        <v>7.333333333333333</v>
      </c>
      <c r="U317" s="36">
        <f t="shared" si="297"/>
        <v>10.5</v>
      </c>
      <c r="V317" s="36">
        <f t="shared" si="297"/>
        <v>7.333333333333333</v>
      </c>
      <c r="W317" s="36">
        <f t="shared" si="297"/>
        <v>7.333333333333333</v>
      </c>
      <c r="X317" s="36">
        <f t="shared" si="297"/>
        <v>7.333333333333333</v>
      </c>
      <c r="Y317" s="36">
        <f t="shared" si="297"/>
        <v>7.333333333333333</v>
      </c>
      <c r="Z317" s="36">
        <f t="shared" si="297"/>
        <v>5.75</v>
      </c>
      <c r="AA317" s="36">
        <f t="shared" si="297"/>
        <v>4.5</v>
      </c>
      <c r="AB317" s="36">
        <f t="shared" si="297"/>
        <v>4.5</v>
      </c>
      <c r="AC317" s="36">
        <f t="shared" ref="AC317" si="298">+IFERROR(AC316/AC315,"")</f>
        <v>4.5</v>
      </c>
      <c r="AD317" s="49">
        <f t="shared" si="297"/>
        <v>1</v>
      </c>
      <c r="AE317" s="50">
        <f t="shared" si="297"/>
        <v>4.5</v>
      </c>
      <c r="AJ317" s="36"/>
      <c r="AK317" s="36"/>
      <c r="AL317" s="36"/>
      <c r="AM317" s="36"/>
      <c r="AN317" s="36"/>
      <c r="AO317" s="36"/>
      <c r="AP317" s="36"/>
      <c r="AQ317" s="36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49"/>
      <c r="BI317" s="50"/>
      <c r="BL317" s="181" t="s">
        <v>87</v>
      </c>
      <c r="BM317" s="182" t="s">
        <v>50</v>
      </c>
      <c r="BN317" s="181" t="s">
        <v>90</v>
      </c>
      <c r="BO317" s="182" t="s">
        <v>121</v>
      </c>
      <c r="BP317" s="181" t="s">
        <v>129</v>
      </c>
      <c r="BQ317" s="181" t="s">
        <v>132</v>
      </c>
      <c r="BR317" s="183" t="str">
        <f t="shared" si="276"/>
        <v/>
      </c>
      <c r="BS317" s="183" t="str">
        <f t="shared" si="277"/>
        <v/>
      </c>
      <c r="BT317" s="183" t="str">
        <f t="shared" si="278"/>
        <v/>
      </c>
      <c r="BU317" s="183">
        <f t="shared" si="279"/>
        <v>1</v>
      </c>
      <c r="BV317" s="183">
        <f t="shared" si="280"/>
        <v>1</v>
      </c>
      <c r="BW317" s="183">
        <f t="shared" si="281"/>
        <v>1</v>
      </c>
      <c r="BX317" s="183">
        <f t="shared" si="282"/>
        <v>8</v>
      </c>
      <c r="BY317" s="183">
        <f t="shared" si="283"/>
        <v>7.333333333333333</v>
      </c>
      <c r="BZ317" s="183">
        <f t="shared" si="284"/>
        <v>10.5</v>
      </c>
      <c r="CA317" s="183">
        <f t="shared" si="285"/>
        <v>7.333333333333333</v>
      </c>
      <c r="CB317" s="183">
        <f t="shared" si="286"/>
        <v>7.333333333333333</v>
      </c>
      <c r="CC317" s="183">
        <f t="shared" si="287"/>
        <v>7.333333333333333</v>
      </c>
      <c r="CD317" s="183">
        <f t="shared" si="288"/>
        <v>7.333333333333333</v>
      </c>
      <c r="CE317" s="183">
        <f t="shared" si="289"/>
        <v>5.75</v>
      </c>
      <c r="CF317" s="183">
        <f t="shared" si="290"/>
        <v>4.5</v>
      </c>
      <c r="CG317" s="183">
        <f t="shared" si="291"/>
        <v>4.5</v>
      </c>
    </row>
    <row r="318" spans="1:85" ht="15" customHeight="1">
      <c r="A318" s="237"/>
      <c r="B318" s="226" t="s">
        <v>36</v>
      </c>
      <c r="C318" s="225" t="s">
        <v>50</v>
      </c>
      <c r="D318" s="10" t="s">
        <v>40</v>
      </c>
      <c r="E318" s="19"/>
      <c r="F318" s="19"/>
      <c r="G318" s="19"/>
      <c r="H318" s="19"/>
      <c r="I318" s="19"/>
      <c r="J318" s="19"/>
      <c r="K318" s="19"/>
      <c r="L318" s="19"/>
      <c r="M318" s="97">
        <f>+L318+AN!M318</f>
        <v>0</v>
      </c>
      <c r="N318" s="97">
        <f>+M318+AN!N318</f>
        <v>0</v>
      </c>
      <c r="O318" s="97">
        <f>+N318+AN!O318</f>
        <v>3</v>
      </c>
      <c r="P318" s="97">
        <f>+O318+AN!P318</f>
        <v>6</v>
      </c>
      <c r="Q318" s="97">
        <f>+P318+AN!Q318</f>
        <v>7</v>
      </c>
      <c r="R318" s="97">
        <f>+Q318+AN!R318</f>
        <v>7</v>
      </c>
      <c r="S318" s="97">
        <f>+R318+AN!S318</f>
        <v>12</v>
      </c>
      <c r="T318" s="97">
        <f>+S318+AN!T318</f>
        <v>13</v>
      </c>
      <c r="U318" s="97">
        <f>+T318+AN!U318</f>
        <v>15</v>
      </c>
      <c r="V318" s="97">
        <f>+U318+AN!V318</f>
        <v>17</v>
      </c>
      <c r="W318" s="97">
        <f>+V318+AN!W318</f>
        <v>19</v>
      </c>
      <c r="X318" s="97">
        <f>+W318+AN!X318</f>
        <v>20</v>
      </c>
      <c r="Y318" s="97">
        <f>+X318+AN!Y318</f>
        <v>24</v>
      </c>
      <c r="Z318" s="97">
        <f>+Y318+AN!Z318</f>
        <v>26</v>
      </c>
      <c r="AA318" s="97">
        <f>+Z318+AN!AA318</f>
        <v>27</v>
      </c>
      <c r="AB318" s="97">
        <f>+AA318+AN!AB318</f>
        <v>28</v>
      </c>
      <c r="AC318" s="97">
        <f>+AB318+AN!AC318</f>
        <v>31</v>
      </c>
      <c r="AD318" s="100">
        <f t="shared" ref="AD318:AD322" si="299">+P318</f>
        <v>6</v>
      </c>
      <c r="AE318" s="101">
        <f t="shared" ref="AE318:AE322" si="300">+AB318</f>
        <v>28</v>
      </c>
      <c r="AG318" s="124">
        <f>+SUMIF($M$1:$AB$1,"REAL",M318:AB318)</f>
        <v>224</v>
      </c>
      <c r="AJ318" s="19"/>
      <c r="AK318" s="19"/>
      <c r="AL318" s="19"/>
      <c r="AM318" s="19"/>
      <c r="AN318" s="19"/>
      <c r="AO318" s="19"/>
      <c r="AP318" s="19"/>
      <c r="AQ318" s="19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44"/>
      <c r="BI318" s="59"/>
      <c r="BL318" s="181" t="s">
        <v>87</v>
      </c>
      <c r="BM318" s="182" t="s">
        <v>50</v>
      </c>
      <c r="BN318" s="181" t="s">
        <v>40</v>
      </c>
      <c r="BO318" s="181" t="s">
        <v>126</v>
      </c>
      <c r="BP318" s="181" t="s">
        <v>129</v>
      </c>
      <c r="BQ318" s="181" t="s">
        <v>132</v>
      </c>
      <c r="BR318" s="183">
        <f t="shared" si="276"/>
        <v>0</v>
      </c>
      <c r="BS318" s="183">
        <f t="shared" si="277"/>
        <v>0</v>
      </c>
      <c r="BT318" s="183">
        <f t="shared" si="278"/>
        <v>3</v>
      </c>
      <c r="BU318" s="183">
        <f t="shared" si="279"/>
        <v>6</v>
      </c>
      <c r="BV318" s="183">
        <f t="shared" si="280"/>
        <v>7</v>
      </c>
      <c r="BW318" s="183">
        <f t="shared" si="281"/>
        <v>7</v>
      </c>
      <c r="BX318" s="183">
        <f t="shared" si="282"/>
        <v>12</v>
      </c>
      <c r="BY318" s="183">
        <f t="shared" si="283"/>
        <v>13</v>
      </c>
      <c r="BZ318" s="183">
        <f t="shared" si="284"/>
        <v>15</v>
      </c>
      <c r="CA318" s="183">
        <f t="shared" si="285"/>
        <v>17</v>
      </c>
      <c r="CB318" s="183">
        <f t="shared" si="286"/>
        <v>19</v>
      </c>
      <c r="CC318" s="183">
        <f t="shared" si="287"/>
        <v>20</v>
      </c>
      <c r="CD318" s="183">
        <f t="shared" si="288"/>
        <v>24</v>
      </c>
      <c r="CE318" s="183">
        <f t="shared" si="289"/>
        <v>26</v>
      </c>
      <c r="CF318" s="183">
        <f t="shared" si="290"/>
        <v>27</v>
      </c>
      <c r="CG318" s="183">
        <f t="shared" si="291"/>
        <v>28</v>
      </c>
    </row>
    <row r="319" spans="1:85">
      <c r="A319" s="237"/>
      <c r="B319" s="226"/>
      <c r="C319" s="225"/>
      <c r="D319" s="11" t="s">
        <v>88</v>
      </c>
      <c r="E319" s="34"/>
      <c r="F319" s="34"/>
      <c r="G319" s="34"/>
      <c r="H319" s="34"/>
      <c r="I319" s="34"/>
      <c r="J319" s="34"/>
      <c r="K319" s="34"/>
      <c r="L319" s="34"/>
      <c r="M319" s="98">
        <f>+L319+AN!M319</f>
        <v>0</v>
      </c>
      <c r="N319" s="98">
        <f>+M319+AN!N319</f>
        <v>0</v>
      </c>
      <c r="O319" s="98">
        <f>+N319+AN!O319</f>
        <v>8</v>
      </c>
      <c r="P319" s="98">
        <f>+O319+AN!P319</f>
        <v>15</v>
      </c>
      <c r="Q319" s="98">
        <f>+P319+AN!Q319</f>
        <v>16</v>
      </c>
      <c r="R319" s="98">
        <f>+Q319+AN!R319</f>
        <v>15</v>
      </c>
      <c r="S319" s="98">
        <f>+R319+AN!S319</f>
        <v>24</v>
      </c>
      <c r="T319" s="98">
        <f>+S319+AN!T319</f>
        <v>25</v>
      </c>
      <c r="U319" s="98">
        <f>+T319+AN!U319</f>
        <v>28</v>
      </c>
      <c r="V319" s="98">
        <f>+U319+AN!V319</f>
        <v>34</v>
      </c>
      <c r="W319" s="98">
        <f>+V319+AN!W319</f>
        <v>39</v>
      </c>
      <c r="X319" s="98">
        <f>+W319+AN!X319</f>
        <v>40</v>
      </c>
      <c r="Y319" s="98">
        <f>+X319+AN!Y319</f>
        <v>39</v>
      </c>
      <c r="Z319" s="98">
        <f>+Y319+AN!Z319</f>
        <v>51</v>
      </c>
      <c r="AA319" s="98">
        <f>+Z319+AN!AA319</f>
        <v>51</v>
      </c>
      <c r="AB319" s="98">
        <f>+AA319+AN!AB319</f>
        <v>65</v>
      </c>
      <c r="AC319" s="98">
        <f>+AB319+AN!AC319</f>
        <v>70</v>
      </c>
      <c r="AD319" s="102">
        <f t="shared" si="299"/>
        <v>15</v>
      </c>
      <c r="AE319" s="103">
        <f t="shared" si="300"/>
        <v>65</v>
      </c>
      <c r="AG319" s="124">
        <f>+SUMIF($M$1:$AB$1,"REAL",M319:AB319)</f>
        <v>450</v>
      </c>
      <c r="AJ319" s="34"/>
      <c r="AK319" s="34"/>
      <c r="AL319" s="34"/>
      <c r="AM319" s="34"/>
      <c r="AN319" s="34"/>
      <c r="AO319" s="34"/>
      <c r="AP319" s="34"/>
      <c r="AQ319" s="34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45"/>
      <c r="BI319" s="46"/>
      <c r="BL319" s="181" t="s">
        <v>87</v>
      </c>
      <c r="BM319" s="182" t="s">
        <v>50</v>
      </c>
      <c r="BN319" s="181" t="s">
        <v>88</v>
      </c>
      <c r="BO319" s="181" t="s">
        <v>126</v>
      </c>
      <c r="BP319" s="181" t="s">
        <v>129</v>
      </c>
      <c r="BQ319" s="181" t="s">
        <v>132</v>
      </c>
      <c r="BR319" s="183">
        <f t="shared" si="276"/>
        <v>0</v>
      </c>
      <c r="BS319" s="183">
        <f t="shared" si="277"/>
        <v>0</v>
      </c>
      <c r="BT319" s="183">
        <f t="shared" si="278"/>
        <v>8</v>
      </c>
      <c r="BU319" s="183">
        <f t="shared" si="279"/>
        <v>15</v>
      </c>
      <c r="BV319" s="183">
        <f t="shared" si="280"/>
        <v>16</v>
      </c>
      <c r="BW319" s="183">
        <f t="shared" si="281"/>
        <v>15</v>
      </c>
      <c r="BX319" s="183">
        <f t="shared" si="282"/>
        <v>24</v>
      </c>
      <c r="BY319" s="183">
        <f t="shared" si="283"/>
        <v>25</v>
      </c>
      <c r="BZ319" s="183">
        <f t="shared" si="284"/>
        <v>28</v>
      </c>
      <c r="CA319" s="183">
        <f t="shared" si="285"/>
        <v>34</v>
      </c>
      <c r="CB319" s="183">
        <f t="shared" si="286"/>
        <v>39</v>
      </c>
      <c r="CC319" s="183">
        <f t="shared" si="287"/>
        <v>40</v>
      </c>
      <c r="CD319" s="183">
        <f t="shared" si="288"/>
        <v>39</v>
      </c>
      <c r="CE319" s="183">
        <f t="shared" si="289"/>
        <v>51</v>
      </c>
      <c r="CF319" s="183">
        <f t="shared" si="290"/>
        <v>51</v>
      </c>
      <c r="CG319" s="183">
        <f t="shared" si="291"/>
        <v>65</v>
      </c>
    </row>
    <row r="320" spans="1:85" ht="14.4" customHeight="1">
      <c r="A320" s="237"/>
      <c r="B320" s="226"/>
      <c r="C320" s="225"/>
      <c r="D320" s="12" t="s">
        <v>1</v>
      </c>
      <c r="E320" s="35"/>
      <c r="F320" s="35"/>
      <c r="G320" s="35"/>
      <c r="H320" s="35"/>
      <c r="I320" s="35"/>
      <c r="J320" s="35"/>
      <c r="K320" s="35"/>
      <c r="L320" s="35"/>
      <c r="M320" s="99">
        <f>+L320+AN!M320</f>
        <v>0</v>
      </c>
      <c r="N320" s="99">
        <f>+M320+AN!N320</f>
        <v>0</v>
      </c>
      <c r="O320" s="99">
        <f>+N320+AN!O320</f>
        <v>8</v>
      </c>
      <c r="P320" s="99">
        <f>+O320+AN!P320</f>
        <v>15</v>
      </c>
      <c r="Q320" s="99">
        <f>+P320+AN!Q320</f>
        <v>16</v>
      </c>
      <c r="R320" s="99">
        <f>+Q320+AN!R320</f>
        <v>15</v>
      </c>
      <c r="S320" s="99">
        <f>+R320+AN!S320</f>
        <v>24</v>
      </c>
      <c r="T320" s="99">
        <f>+S320+AN!T320</f>
        <v>25</v>
      </c>
      <c r="U320" s="99">
        <f>+T320+AN!U320</f>
        <v>28</v>
      </c>
      <c r="V320" s="99">
        <f>+U320+AN!V320</f>
        <v>34</v>
      </c>
      <c r="W320" s="99">
        <f>+V320+AN!W320</f>
        <v>39</v>
      </c>
      <c r="X320" s="99">
        <f>+W320+AN!X320</f>
        <v>40</v>
      </c>
      <c r="Y320" s="99">
        <f>+X320+AN!Y320</f>
        <v>39</v>
      </c>
      <c r="Z320" s="99">
        <f>+Y320+AN!Z320</f>
        <v>51</v>
      </c>
      <c r="AA320" s="99">
        <f>+Z320+AN!AA320</f>
        <v>51</v>
      </c>
      <c r="AB320" s="99">
        <f>+AA320+AN!AB320</f>
        <v>65</v>
      </c>
      <c r="AC320" s="99">
        <f>+AB320+AN!AC320</f>
        <v>70</v>
      </c>
      <c r="AD320" s="104">
        <f t="shared" si="299"/>
        <v>15</v>
      </c>
      <c r="AE320" s="105">
        <f t="shared" si="300"/>
        <v>65</v>
      </c>
      <c r="AJ320" s="35"/>
      <c r="AK320" s="35"/>
      <c r="AL320" s="35"/>
      <c r="AM320" s="35"/>
      <c r="AN320" s="35"/>
      <c r="AO320" s="35"/>
      <c r="AP320" s="35"/>
      <c r="AQ320" s="35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47"/>
      <c r="BI320" s="48"/>
      <c r="BL320" s="181" t="s">
        <v>87</v>
      </c>
      <c r="BM320" s="182" t="s">
        <v>50</v>
      </c>
      <c r="BN320" s="181" t="s">
        <v>88</v>
      </c>
      <c r="BO320" s="12" t="s">
        <v>1</v>
      </c>
      <c r="BP320" s="181" t="s">
        <v>129</v>
      </c>
      <c r="BQ320" s="181" t="s">
        <v>132</v>
      </c>
      <c r="BR320" s="183">
        <f t="shared" si="276"/>
        <v>0</v>
      </c>
      <c r="BS320" s="183">
        <f t="shared" si="277"/>
        <v>0</v>
      </c>
      <c r="BT320" s="183">
        <f t="shared" si="278"/>
        <v>8</v>
      </c>
      <c r="BU320" s="183">
        <f t="shared" si="279"/>
        <v>15</v>
      </c>
      <c r="BV320" s="183">
        <f t="shared" si="280"/>
        <v>16</v>
      </c>
      <c r="BW320" s="183">
        <f t="shared" si="281"/>
        <v>15</v>
      </c>
      <c r="BX320" s="183">
        <f t="shared" si="282"/>
        <v>24</v>
      </c>
      <c r="BY320" s="183">
        <f t="shared" si="283"/>
        <v>25</v>
      </c>
      <c r="BZ320" s="183">
        <f t="shared" si="284"/>
        <v>28</v>
      </c>
      <c r="CA320" s="183">
        <f t="shared" si="285"/>
        <v>34</v>
      </c>
      <c r="CB320" s="183">
        <f t="shared" si="286"/>
        <v>39</v>
      </c>
      <c r="CC320" s="183">
        <f t="shared" si="287"/>
        <v>40</v>
      </c>
      <c r="CD320" s="183">
        <f t="shared" si="288"/>
        <v>39</v>
      </c>
      <c r="CE320" s="183">
        <f t="shared" si="289"/>
        <v>51</v>
      </c>
      <c r="CF320" s="183">
        <f t="shared" si="290"/>
        <v>51</v>
      </c>
      <c r="CG320" s="183">
        <f t="shared" si="291"/>
        <v>65</v>
      </c>
    </row>
    <row r="321" spans="1:85">
      <c r="A321" s="237"/>
      <c r="B321" s="226"/>
      <c r="C321" s="225"/>
      <c r="D321" s="12" t="s">
        <v>2</v>
      </c>
      <c r="E321" s="35"/>
      <c r="F321" s="35"/>
      <c r="G321" s="35"/>
      <c r="H321" s="35"/>
      <c r="I321" s="35"/>
      <c r="J321" s="35"/>
      <c r="K321" s="35"/>
      <c r="L321" s="35"/>
      <c r="M321" s="99">
        <f>+L321+AN!M321</f>
        <v>0</v>
      </c>
      <c r="N321" s="99">
        <f>+M321+AN!N321</f>
        <v>0</v>
      </c>
      <c r="O321" s="99">
        <f>+N321+AN!O321</f>
        <v>0</v>
      </c>
      <c r="P321" s="99">
        <f>+O321+AN!P321</f>
        <v>0</v>
      </c>
      <c r="Q321" s="99">
        <f>+P321+AN!Q321</f>
        <v>0</v>
      </c>
      <c r="R321" s="99">
        <f>+Q321+AN!R321</f>
        <v>0</v>
      </c>
      <c r="S321" s="99">
        <f>+R321+AN!S321</f>
        <v>0</v>
      </c>
      <c r="T321" s="99">
        <f>+S321+AN!T321</f>
        <v>0</v>
      </c>
      <c r="U321" s="99">
        <f>+T321+AN!U321</f>
        <v>0</v>
      </c>
      <c r="V321" s="99">
        <f>+U321+AN!V321</f>
        <v>0</v>
      </c>
      <c r="W321" s="99">
        <f>+V321+AN!W321</f>
        <v>0</v>
      </c>
      <c r="X321" s="99">
        <f>+W321+AN!X321</f>
        <v>0</v>
      </c>
      <c r="Y321" s="99">
        <f>+X321+AN!Y321</f>
        <v>0</v>
      </c>
      <c r="Z321" s="99">
        <f>+Y321+AN!Z321</f>
        <v>0</v>
      </c>
      <c r="AA321" s="99">
        <f>+Z321+AN!AA321</f>
        <v>0</v>
      </c>
      <c r="AB321" s="99">
        <f>+AA321+AN!AB321</f>
        <v>0</v>
      </c>
      <c r="AC321" s="99">
        <f>+AB321+AN!AC321</f>
        <v>0</v>
      </c>
      <c r="AD321" s="104">
        <f t="shared" si="299"/>
        <v>0</v>
      </c>
      <c r="AE321" s="105">
        <f t="shared" si="300"/>
        <v>0</v>
      </c>
      <c r="AJ321" s="35"/>
      <c r="AK321" s="35"/>
      <c r="AL321" s="35"/>
      <c r="AM321" s="35"/>
      <c r="AN321" s="35"/>
      <c r="AO321" s="35"/>
      <c r="AP321" s="35"/>
      <c r="AQ321" s="35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47"/>
      <c r="BI321" s="48"/>
      <c r="BL321" s="181" t="s">
        <v>87</v>
      </c>
      <c r="BM321" s="182" t="s">
        <v>50</v>
      </c>
      <c r="BN321" s="181" t="s">
        <v>88</v>
      </c>
      <c r="BO321" s="12" t="s">
        <v>2</v>
      </c>
      <c r="BP321" s="181" t="s">
        <v>129</v>
      </c>
      <c r="BQ321" s="181" t="s">
        <v>132</v>
      </c>
      <c r="BR321" s="183">
        <f t="shared" si="276"/>
        <v>0</v>
      </c>
      <c r="BS321" s="183">
        <f t="shared" si="277"/>
        <v>0</v>
      </c>
      <c r="BT321" s="183">
        <f t="shared" si="278"/>
        <v>0</v>
      </c>
      <c r="BU321" s="183">
        <f t="shared" si="279"/>
        <v>0</v>
      </c>
      <c r="BV321" s="183">
        <f t="shared" si="280"/>
        <v>0</v>
      </c>
      <c r="BW321" s="183">
        <f t="shared" si="281"/>
        <v>0</v>
      </c>
      <c r="BX321" s="183">
        <f t="shared" si="282"/>
        <v>0</v>
      </c>
      <c r="BY321" s="183">
        <f t="shared" si="283"/>
        <v>0</v>
      </c>
      <c r="BZ321" s="183">
        <f t="shared" si="284"/>
        <v>0</v>
      </c>
      <c r="CA321" s="183">
        <f t="shared" si="285"/>
        <v>0</v>
      </c>
      <c r="CB321" s="183">
        <f t="shared" si="286"/>
        <v>0</v>
      </c>
      <c r="CC321" s="183">
        <f t="shared" si="287"/>
        <v>0</v>
      </c>
      <c r="CD321" s="183">
        <f t="shared" si="288"/>
        <v>0</v>
      </c>
      <c r="CE321" s="183">
        <f t="shared" si="289"/>
        <v>0</v>
      </c>
      <c r="CF321" s="183">
        <f t="shared" si="290"/>
        <v>0</v>
      </c>
      <c r="CG321" s="183">
        <f t="shared" si="291"/>
        <v>0</v>
      </c>
    </row>
    <row r="322" spans="1:85">
      <c r="A322" s="237"/>
      <c r="B322" s="226"/>
      <c r="C322" s="225"/>
      <c r="D322" s="14" t="s">
        <v>83</v>
      </c>
      <c r="E322" s="37"/>
      <c r="F322" s="37"/>
      <c r="G322" s="37"/>
      <c r="H322" s="37"/>
      <c r="I322" s="37"/>
      <c r="J322" s="37"/>
      <c r="K322" s="37"/>
      <c r="L322" s="37"/>
      <c r="M322" s="106">
        <f>+L322+AN!M322</f>
        <v>0</v>
      </c>
      <c r="N322" s="106">
        <f>+M322+AN!N322</f>
        <v>0</v>
      </c>
      <c r="O322" s="106">
        <f>+N322+AN!O322</f>
        <v>0</v>
      </c>
      <c r="P322" s="106">
        <f>+O322+AN!P322</f>
        <v>0</v>
      </c>
      <c r="Q322" s="106">
        <f>+P322+AN!Q322</f>
        <v>0</v>
      </c>
      <c r="R322" s="106">
        <f>+Q322+AN!R322</f>
        <v>0</v>
      </c>
      <c r="S322" s="106">
        <f>+R322+AN!S322</f>
        <v>0</v>
      </c>
      <c r="T322" s="106">
        <f>+S322+AN!T322</f>
        <v>0</v>
      </c>
      <c r="U322" s="106">
        <f>+T322+AN!U322</f>
        <v>0</v>
      </c>
      <c r="V322" s="106">
        <f>+U322+AN!V322</f>
        <v>0</v>
      </c>
      <c r="W322" s="106">
        <f>+V322+AN!W322</f>
        <v>0</v>
      </c>
      <c r="X322" s="106">
        <f>+W322+AN!X322</f>
        <v>0</v>
      </c>
      <c r="Y322" s="106">
        <f>+X322+AN!Y322</f>
        <v>0</v>
      </c>
      <c r="Z322" s="106">
        <f>+Y322+AN!Z322</f>
        <v>0</v>
      </c>
      <c r="AA322" s="106">
        <f>+Z322+AN!AA322</f>
        <v>0</v>
      </c>
      <c r="AB322" s="106">
        <f>+AA322+AN!AB322</f>
        <v>0</v>
      </c>
      <c r="AC322" s="106">
        <f>+AB322+AN!AC322</f>
        <v>0</v>
      </c>
      <c r="AD322" s="107">
        <f t="shared" si="299"/>
        <v>0</v>
      </c>
      <c r="AE322" s="108">
        <f t="shared" si="300"/>
        <v>0</v>
      </c>
      <c r="AJ322" s="37"/>
      <c r="AK322" s="37"/>
      <c r="AL322" s="37"/>
      <c r="AM322" s="37"/>
      <c r="AN322" s="37"/>
      <c r="AO322" s="37"/>
      <c r="AP322" s="37"/>
      <c r="AQ322" s="37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51"/>
      <c r="BI322" s="52"/>
      <c r="BL322" s="181" t="s">
        <v>87</v>
      </c>
      <c r="BM322" s="182" t="s">
        <v>50</v>
      </c>
      <c r="BN322" s="181" t="s">
        <v>88</v>
      </c>
      <c r="BO322" s="14" t="s">
        <v>83</v>
      </c>
      <c r="BP322" s="181" t="s">
        <v>129</v>
      </c>
      <c r="BQ322" s="181" t="s">
        <v>132</v>
      </c>
      <c r="BR322" s="183">
        <f t="shared" si="276"/>
        <v>0</v>
      </c>
      <c r="BS322" s="183">
        <f t="shared" si="277"/>
        <v>0</v>
      </c>
      <c r="BT322" s="183">
        <f t="shared" si="278"/>
        <v>0</v>
      </c>
      <c r="BU322" s="183">
        <f t="shared" si="279"/>
        <v>0</v>
      </c>
      <c r="BV322" s="183">
        <f t="shared" si="280"/>
        <v>0</v>
      </c>
      <c r="BW322" s="183">
        <f t="shared" si="281"/>
        <v>0</v>
      </c>
      <c r="BX322" s="183">
        <f t="shared" si="282"/>
        <v>0</v>
      </c>
      <c r="BY322" s="183">
        <f t="shared" si="283"/>
        <v>0</v>
      </c>
      <c r="BZ322" s="183">
        <f t="shared" si="284"/>
        <v>0</v>
      </c>
      <c r="CA322" s="183">
        <f t="shared" si="285"/>
        <v>0</v>
      </c>
      <c r="CB322" s="183">
        <f t="shared" si="286"/>
        <v>0</v>
      </c>
      <c r="CC322" s="183">
        <f t="shared" si="287"/>
        <v>0</v>
      </c>
      <c r="CD322" s="183">
        <f t="shared" si="288"/>
        <v>0</v>
      </c>
      <c r="CE322" s="183">
        <f t="shared" si="289"/>
        <v>0</v>
      </c>
      <c r="CF322" s="183">
        <f t="shared" si="290"/>
        <v>0</v>
      </c>
      <c r="CG322" s="183">
        <f t="shared" si="291"/>
        <v>0</v>
      </c>
    </row>
    <row r="323" spans="1:85">
      <c r="A323" s="237"/>
      <c r="B323" s="226"/>
      <c r="C323" s="225"/>
      <c r="D323" s="14" t="s">
        <v>103</v>
      </c>
      <c r="E323" s="37"/>
      <c r="F323" s="37"/>
      <c r="G323" s="37"/>
      <c r="H323" s="37"/>
      <c r="I323" s="37"/>
      <c r="J323" s="37"/>
      <c r="K323" s="37"/>
      <c r="L323" s="37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7"/>
      <c r="AE323" s="108"/>
      <c r="AJ323" s="37"/>
      <c r="AK323" s="37"/>
      <c r="AL323" s="37"/>
      <c r="AM323" s="37"/>
      <c r="AN323" s="37"/>
      <c r="AO323" s="37"/>
      <c r="AP323" s="37"/>
      <c r="AQ323" s="37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51"/>
      <c r="BI323" s="52"/>
      <c r="BL323" s="181" t="s">
        <v>87</v>
      </c>
      <c r="BM323" s="182" t="s">
        <v>50</v>
      </c>
      <c r="BN323" s="181" t="s">
        <v>88</v>
      </c>
      <c r="BO323" s="14" t="s">
        <v>103</v>
      </c>
      <c r="BP323" s="181" t="s">
        <v>129</v>
      </c>
      <c r="BQ323" s="181" t="s">
        <v>132</v>
      </c>
      <c r="BR323" s="183">
        <f t="shared" si="276"/>
        <v>0</v>
      </c>
      <c r="BS323" s="183">
        <f t="shared" si="277"/>
        <v>0</v>
      </c>
      <c r="BT323" s="183">
        <f t="shared" si="278"/>
        <v>0</v>
      </c>
      <c r="BU323" s="183">
        <f t="shared" si="279"/>
        <v>0</v>
      </c>
      <c r="BV323" s="183">
        <f t="shared" si="280"/>
        <v>0</v>
      </c>
      <c r="BW323" s="183">
        <f t="shared" si="281"/>
        <v>0</v>
      </c>
      <c r="BX323" s="183">
        <f t="shared" si="282"/>
        <v>0</v>
      </c>
      <c r="BY323" s="183">
        <f t="shared" si="283"/>
        <v>0</v>
      </c>
      <c r="BZ323" s="183">
        <f t="shared" si="284"/>
        <v>0</v>
      </c>
      <c r="CA323" s="183">
        <f t="shared" si="285"/>
        <v>0</v>
      </c>
      <c r="CB323" s="183">
        <f t="shared" si="286"/>
        <v>0</v>
      </c>
      <c r="CC323" s="183">
        <f t="shared" si="287"/>
        <v>0</v>
      </c>
      <c r="CD323" s="183">
        <f t="shared" si="288"/>
        <v>0</v>
      </c>
      <c r="CE323" s="183">
        <f t="shared" si="289"/>
        <v>0</v>
      </c>
      <c r="CF323" s="183">
        <f t="shared" si="290"/>
        <v>0</v>
      </c>
      <c r="CG323" s="183">
        <f t="shared" si="291"/>
        <v>0</v>
      </c>
    </row>
    <row r="324" spans="1:85">
      <c r="A324" s="237"/>
      <c r="B324" s="226"/>
      <c r="C324" s="225"/>
      <c r="D324" s="14" t="s">
        <v>104</v>
      </c>
      <c r="E324" s="37"/>
      <c r="F324" s="37"/>
      <c r="G324" s="37"/>
      <c r="H324" s="37"/>
      <c r="I324" s="37"/>
      <c r="J324" s="37"/>
      <c r="K324" s="37"/>
      <c r="L324" s="37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7"/>
      <c r="AE324" s="108"/>
      <c r="AJ324" s="37"/>
      <c r="AK324" s="37"/>
      <c r="AL324" s="37"/>
      <c r="AM324" s="37"/>
      <c r="AN324" s="37"/>
      <c r="AO324" s="37"/>
      <c r="AP324" s="37"/>
      <c r="AQ324" s="37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51"/>
      <c r="BI324" s="52"/>
      <c r="BL324" s="181" t="s">
        <v>87</v>
      </c>
      <c r="BM324" s="182" t="s">
        <v>50</v>
      </c>
      <c r="BN324" s="181" t="s">
        <v>88</v>
      </c>
      <c r="BO324" s="14" t="s">
        <v>104</v>
      </c>
      <c r="BP324" s="181" t="s">
        <v>129</v>
      </c>
      <c r="BQ324" s="181" t="s">
        <v>132</v>
      </c>
      <c r="BR324" s="183">
        <f t="shared" si="276"/>
        <v>0</v>
      </c>
      <c r="BS324" s="183">
        <f t="shared" si="277"/>
        <v>0</v>
      </c>
      <c r="BT324" s="183">
        <f t="shared" si="278"/>
        <v>0</v>
      </c>
      <c r="BU324" s="183">
        <f t="shared" si="279"/>
        <v>0</v>
      </c>
      <c r="BV324" s="183">
        <f t="shared" si="280"/>
        <v>0</v>
      </c>
      <c r="BW324" s="183">
        <f t="shared" si="281"/>
        <v>0</v>
      </c>
      <c r="BX324" s="183">
        <f t="shared" si="282"/>
        <v>0</v>
      </c>
      <c r="BY324" s="183">
        <f t="shared" si="283"/>
        <v>0</v>
      </c>
      <c r="BZ324" s="183">
        <f t="shared" si="284"/>
        <v>0</v>
      </c>
      <c r="CA324" s="183">
        <f t="shared" si="285"/>
        <v>0</v>
      </c>
      <c r="CB324" s="183">
        <f t="shared" si="286"/>
        <v>0</v>
      </c>
      <c r="CC324" s="183">
        <f t="shared" si="287"/>
        <v>0</v>
      </c>
      <c r="CD324" s="183">
        <f t="shared" si="288"/>
        <v>0</v>
      </c>
      <c r="CE324" s="183">
        <f t="shared" si="289"/>
        <v>0</v>
      </c>
      <c r="CF324" s="183">
        <f t="shared" si="290"/>
        <v>0</v>
      </c>
      <c r="CG324" s="183">
        <f t="shared" si="291"/>
        <v>0</v>
      </c>
    </row>
    <row r="325" spans="1:85">
      <c r="A325" s="237"/>
      <c r="B325" s="226"/>
      <c r="C325" s="225"/>
      <c r="D325" s="13" t="s">
        <v>90</v>
      </c>
      <c r="E325" s="36"/>
      <c r="F325" s="36"/>
      <c r="G325" s="36"/>
      <c r="H325" s="36"/>
      <c r="I325" s="36"/>
      <c r="J325" s="36"/>
      <c r="K325" s="36"/>
      <c r="L325" s="36"/>
      <c r="M325" s="36" t="str">
        <f t="shared" ref="M325:AE325" si="301">+IFERROR(M319/M318,"")</f>
        <v/>
      </c>
      <c r="N325" s="36" t="str">
        <f t="shared" si="301"/>
        <v/>
      </c>
      <c r="O325" s="36">
        <f t="shared" si="301"/>
        <v>2.6666666666666665</v>
      </c>
      <c r="P325" s="36">
        <f t="shared" si="301"/>
        <v>2.5</v>
      </c>
      <c r="Q325" s="36">
        <f t="shared" si="301"/>
        <v>2.2857142857142856</v>
      </c>
      <c r="R325" s="36">
        <f t="shared" si="301"/>
        <v>2.1428571428571428</v>
      </c>
      <c r="S325" s="36">
        <f t="shared" si="301"/>
        <v>2</v>
      </c>
      <c r="T325" s="36">
        <f t="shared" si="301"/>
        <v>1.9230769230769231</v>
      </c>
      <c r="U325" s="36">
        <f t="shared" si="301"/>
        <v>1.8666666666666667</v>
      </c>
      <c r="V325" s="36">
        <f t="shared" si="301"/>
        <v>2</v>
      </c>
      <c r="W325" s="36">
        <f t="shared" si="301"/>
        <v>2.0526315789473686</v>
      </c>
      <c r="X325" s="36">
        <f t="shared" si="301"/>
        <v>2</v>
      </c>
      <c r="Y325" s="36">
        <f t="shared" si="301"/>
        <v>1.625</v>
      </c>
      <c r="Z325" s="36">
        <f t="shared" si="301"/>
        <v>1.9615384615384615</v>
      </c>
      <c r="AA325" s="36">
        <f t="shared" si="301"/>
        <v>1.8888888888888888</v>
      </c>
      <c r="AB325" s="36">
        <f t="shared" si="301"/>
        <v>2.3214285714285716</v>
      </c>
      <c r="AC325" s="36">
        <f t="shared" ref="AC325" si="302">+IFERROR(AC319/AC318,"")</f>
        <v>2.2580645161290325</v>
      </c>
      <c r="AD325" s="53">
        <f t="shared" si="301"/>
        <v>2.5</v>
      </c>
      <c r="AE325" s="54">
        <f t="shared" si="301"/>
        <v>2.3214285714285716</v>
      </c>
      <c r="AJ325" s="36"/>
      <c r="AK325" s="36"/>
      <c r="AL325" s="36"/>
      <c r="AM325" s="36"/>
      <c r="AN325" s="36"/>
      <c r="AO325" s="36"/>
      <c r="AP325" s="36"/>
      <c r="AQ325" s="36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53"/>
      <c r="BI325" s="54"/>
      <c r="BL325" s="181" t="s">
        <v>87</v>
      </c>
      <c r="BM325" s="182" t="s">
        <v>50</v>
      </c>
      <c r="BN325" s="181" t="s">
        <v>90</v>
      </c>
      <c r="BO325" s="182" t="s">
        <v>121</v>
      </c>
      <c r="BP325" s="181" t="s">
        <v>129</v>
      </c>
      <c r="BQ325" s="181" t="s">
        <v>132</v>
      </c>
      <c r="BR325" s="183" t="str">
        <f t="shared" si="276"/>
        <v/>
      </c>
      <c r="BS325" s="183" t="str">
        <f t="shared" si="277"/>
        <v/>
      </c>
      <c r="BT325" s="183">
        <f t="shared" si="278"/>
        <v>2.6666666666666665</v>
      </c>
      <c r="BU325" s="183">
        <f t="shared" si="279"/>
        <v>2.5</v>
      </c>
      <c r="BV325" s="183">
        <f t="shared" si="280"/>
        <v>2.2857142857142856</v>
      </c>
      <c r="BW325" s="183">
        <f t="shared" si="281"/>
        <v>2.1428571428571428</v>
      </c>
      <c r="BX325" s="183">
        <f t="shared" si="282"/>
        <v>2</v>
      </c>
      <c r="BY325" s="183">
        <f t="shared" si="283"/>
        <v>1.9230769230769231</v>
      </c>
      <c r="BZ325" s="183">
        <f t="shared" si="284"/>
        <v>1.8666666666666667</v>
      </c>
      <c r="CA325" s="183">
        <f t="shared" si="285"/>
        <v>2</v>
      </c>
      <c r="CB325" s="183">
        <f t="shared" si="286"/>
        <v>2.0526315789473686</v>
      </c>
      <c r="CC325" s="183">
        <f t="shared" si="287"/>
        <v>2</v>
      </c>
      <c r="CD325" s="183">
        <f t="shared" si="288"/>
        <v>1.625</v>
      </c>
      <c r="CE325" s="183">
        <f t="shared" si="289"/>
        <v>1.9615384615384615</v>
      </c>
      <c r="CF325" s="183">
        <f t="shared" si="290"/>
        <v>1.8888888888888888</v>
      </c>
      <c r="CG325" s="183">
        <f t="shared" si="291"/>
        <v>2.3214285714285716</v>
      </c>
    </row>
    <row r="326" spans="1:85" ht="15" customHeight="1">
      <c r="A326" s="237"/>
      <c r="B326" s="222" t="s">
        <v>37</v>
      </c>
      <c r="C326" s="225" t="s">
        <v>41</v>
      </c>
      <c r="D326" s="10" t="s">
        <v>40</v>
      </c>
      <c r="E326" s="19"/>
      <c r="F326" s="19"/>
      <c r="G326" s="19"/>
      <c r="H326" s="19"/>
      <c r="I326" s="19"/>
      <c r="J326" s="19"/>
      <c r="K326" s="19"/>
      <c r="L326" s="19"/>
      <c r="M326" s="97">
        <f>+L326+AN!M326</f>
        <v>0</v>
      </c>
      <c r="N326" s="97">
        <f>+M326+AN!N326</f>
        <v>0</v>
      </c>
      <c r="O326" s="97">
        <f>+N326+AN!O326</f>
        <v>0</v>
      </c>
      <c r="P326" s="97">
        <f>+O326+AN!P326</f>
        <v>0</v>
      </c>
      <c r="Q326" s="97">
        <f>+P326+AN!Q326</f>
        <v>0</v>
      </c>
      <c r="R326" s="97">
        <f>+Q326+AN!R326</f>
        <v>0</v>
      </c>
      <c r="S326" s="97">
        <f>+R326+AN!S326</f>
        <v>0</v>
      </c>
      <c r="T326" s="97">
        <f>+S326+AN!T326</f>
        <v>0</v>
      </c>
      <c r="U326" s="97">
        <f>+T326+AN!U326</f>
        <v>0</v>
      </c>
      <c r="V326" s="97">
        <f>+U326+AN!V326</f>
        <v>0</v>
      </c>
      <c r="W326" s="97">
        <f>+V326+AN!W326</f>
        <v>0</v>
      </c>
      <c r="X326" s="97">
        <f>+W326+AN!X326</f>
        <v>0</v>
      </c>
      <c r="Y326" s="97">
        <f>+X326+AN!Y326</f>
        <v>0</v>
      </c>
      <c r="Z326" s="97">
        <f>+Y326+AN!Z326</f>
        <v>0</v>
      </c>
      <c r="AA326" s="97">
        <f>+Z326+AN!AA326</f>
        <v>0</v>
      </c>
      <c r="AB326" s="97">
        <f>+AA326+AN!AB326</f>
        <v>0</v>
      </c>
      <c r="AC326" s="97">
        <f>+AB326+AN!AC326</f>
        <v>0</v>
      </c>
      <c r="AD326" s="100">
        <f t="shared" ref="AD326:AD329" si="303">+P326</f>
        <v>0</v>
      </c>
      <c r="AE326" s="101">
        <f t="shared" ref="AE326:AE329" si="304">+AB326</f>
        <v>0</v>
      </c>
      <c r="AG326" s="124">
        <f>+SUMIF($M$1:$AB$1,"REAL",M326:AB326)</f>
        <v>0</v>
      </c>
      <c r="AJ326" s="19"/>
      <c r="AK326" s="19"/>
      <c r="AL326" s="19"/>
      <c r="AM326" s="19"/>
      <c r="AN326" s="19"/>
      <c r="AO326" s="19"/>
      <c r="AP326" s="19"/>
      <c r="AQ326" s="19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44"/>
      <c r="BI326" s="59"/>
      <c r="BL326" s="181" t="s">
        <v>87</v>
      </c>
      <c r="BM326" s="182" t="s">
        <v>120</v>
      </c>
      <c r="BN326" s="181" t="s">
        <v>40</v>
      </c>
      <c r="BO326" s="181" t="s">
        <v>126</v>
      </c>
      <c r="BP326" s="181" t="s">
        <v>129</v>
      </c>
      <c r="BQ326" s="181" t="s">
        <v>132</v>
      </c>
      <c r="BR326" s="183">
        <f t="shared" si="276"/>
        <v>0</v>
      </c>
      <c r="BS326" s="183">
        <f t="shared" si="277"/>
        <v>0</v>
      </c>
      <c r="BT326" s="183">
        <f t="shared" si="278"/>
        <v>0</v>
      </c>
      <c r="BU326" s="183">
        <f t="shared" si="279"/>
        <v>0</v>
      </c>
      <c r="BV326" s="183">
        <f t="shared" si="280"/>
        <v>0</v>
      </c>
      <c r="BW326" s="183">
        <f t="shared" si="281"/>
        <v>0</v>
      </c>
      <c r="BX326" s="183">
        <f t="shared" si="282"/>
        <v>0</v>
      </c>
      <c r="BY326" s="183">
        <f t="shared" si="283"/>
        <v>0</v>
      </c>
      <c r="BZ326" s="183">
        <f t="shared" si="284"/>
        <v>0</v>
      </c>
      <c r="CA326" s="183">
        <f t="shared" si="285"/>
        <v>0</v>
      </c>
      <c r="CB326" s="183">
        <f t="shared" si="286"/>
        <v>0</v>
      </c>
      <c r="CC326" s="183">
        <f t="shared" si="287"/>
        <v>0</v>
      </c>
      <c r="CD326" s="183">
        <f t="shared" si="288"/>
        <v>0</v>
      </c>
      <c r="CE326" s="183">
        <f t="shared" si="289"/>
        <v>0</v>
      </c>
      <c r="CF326" s="183">
        <f t="shared" si="290"/>
        <v>0</v>
      </c>
      <c r="CG326" s="183">
        <f t="shared" si="291"/>
        <v>0</v>
      </c>
    </row>
    <row r="327" spans="1:85">
      <c r="A327" s="237"/>
      <c r="B327" s="223"/>
      <c r="C327" s="225"/>
      <c r="D327" s="11" t="s">
        <v>88</v>
      </c>
      <c r="E327" s="34"/>
      <c r="F327" s="34"/>
      <c r="G327" s="34"/>
      <c r="H327" s="34"/>
      <c r="I327" s="34"/>
      <c r="J327" s="34"/>
      <c r="K327" s="34"/>
      <c r="L327" s="34"/>
      <c r="M327" s="98">
        <f>+L327+AN!M327</f>
        <v>0</v>
      </c>
      <c r="N327" s="98">
        <f>+M327+AN!N327</f>
        <v>0</v>
      </c>
      <c r="O327" s="98">
        <f>+N327+AN!O327</f>
        <v>0</v>
      </c>
      <c r="P327" s="98">
        <f>+O327+AN!P327</f>
        <v>0</v>
      </c>
      <c r="Q327" s="98">
        <f>+P327+AN!Q327</f>
        <v>0</v>
      </c>
      <c r="R327" s="98">
        <f>+Q327+AN!R327</f>
        <v>0</v>
      </c>
      <c r="S327" s="98">
        <f>+R327+AN!S327</f>
        <v>0</v>
      </c>
      <c r="T327" s="98">
        <f>+S327+AN!T327</f>
        <v>0</v>
      </c>
      <c r="U327" s="98">
        <f>+T327+AN!U327</f>
        <v>0</v>
      </c>
      <c r="V327" s="98">
        <f>+U327+AN!V327</f>
        <v>0</v>
      </c>
      <c r="W327" s="98">
        <f>+V327+AN!W327</f>
        <v>0</v>
      </c>
      <c r="X327" s="98">
        <f>+W327+AN!X327</f>
        <v>0</v>
      </c>
      <c r="Y327" s="98">
        <f>+X327+AN!Y327</f>
        <v>0</v>
      </c>
      <c r="Z327" s="98">
        <f>+Y327+AN!Z327</f>
        <v>0</v>
      </c>
      <c r="AA327" s="98">
        <f>+Z327+AN!AA327</f>
        <v>0</v>
      </c>
      <c r="AB327" s="98">
        <f>+AA327+AN!AB327</f>
        <v>0</v>
      </c>
      <c r="AC327" s="98">
        <f>+AB327+AN!AC327</f>
        <v>0</v>
      </c>
      <c r="AD327" s="102">
        <f t="shared" si="303"/>
        <v>0</v>
      </c>
      <c r="AE327" s="103">
        <f t="shared" si="304"/>
        <v>0</v>
      </c>
      <c r="AG327" s="124">
        <f>+SUMIF($M$1:$AB$1,"REAL",M327:AB327)</f>
        <v>0</v>
      </c>
      <c r="AJ327" s="34"/>
      <c r="AK327" s="34"/>
      <c r="AL327" s="34"/>
      <c r="AM327" s="34"/>
      <c r="AN327" s="34"/>
      <c r="AO327" s="34"/>
      <c r="AP327" s="34"/>
      <c r="AQ327" s="34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45"/>
      <c r="BI327" s="46"/>
      <c r="BL327" s="181" t="s">
        <v>87</v>
      </c>
      <c r="BM327" s="182" t="s">
        <v>120</v>
      </c>
      <c r="BN327" s="181" t="s">
        <v>88</v>
      </c>
      <c r="BO327" s="181" t="s">
        <v>126</v>
      </c>
      <c r="BP327" s="181" t="s">
        <v>129</v>
      </c>
      <c r="BQ327" s="181" t="s">
        <v>132</v>
      </c>
      <c r="BR327" s="183">
        <f t="shared" si="276"/>
        <v>0</v>
      </c>
      <c r="BS327" s="183">
        <f t="shared" si="277"/>
        <v>0</v>
      </c>
      <c r="BT327" s="183">
        <f t="shared" si="278"/>
        <v>0</v>
      </c>
      <c r="BU327" s="183">
        <f t="shared" si="279"/>
        <v>0</v>
      </c>
      <c r="BV327" s="183">
        <f t="shared" si="280"/>
        <v>0</v>
      </c>
      <c r="BW327" s="183">
        <f t="shared" si="281"/>
        <v>0</v>
      </c>
      <c r="BX327" s="183">
        <f t="shared" si="282"/>
        <v>0</v>
      </c>
      <c r="BY327" s="183">
        <f t="shared" si="283"/>
        <v>0</v>
      </c>
      <c r="BZ327" s="183">
        <f t="shared" si="284"/>
        <v>0</v>
      </c>
      <c r="CA327" s="183">
        <f t="shared" si="285"/>
        <v>0</v>
      </c>
      <c r="CB327" s="183">
        <f t="shared" si="286"/>
        <v>0</v>
      </c>
      <c r="CC327" s="183">
        <f t="shared" si="287"/>
        <v>0</v>
      </c>
      <c r="CD327" s="183">
        <f t="shared" si="288"/>
        <v>0</v>
      </c>
      <c r="CE327" s="183">
        <f t="shared" si="289"/>
        <v>0</v>
      </c>
      <c r="CF327" s="183">
        <f t="shared" si="290"/>
        <v>0</v>
      </c>
      <c r="CG327" s="183">
        <f t="shared" si="291"/>
        <v>0</v>
      </c>
    </row>
    <row r="328" spans="1:85">
      <c r="A328" s="237"/>
      <c r="B328" s="223"/>
      <c r="C328" s="225"/>
      <c r="D328" s="12" t="s">
        <v>105</v>
      </c>
      <c r="E328" s="35"/>
      <c r="F328" s="35"/>
      <c r="G328" s="35"/>
      <c r="H328" s="35"/>
      <c r="I328" s="35"/>
      <c r="J328" s="35"/>
      <c r="K328" s="35"/>
      <c r="L328" s="35"/>
      <c r="M328" s="99">
        <f>+L328+AN!M328</f>
        <v>0</v>
      </c>
      <c r="N328" s="99">
        <f>+M328+AN!N328</f>
        <v>0</v>
      </c>
      <c r="O328" s="99">
        <f>+N328+AN!O328</f>
        <v>0</v>
      </c>
      <c r="P328" s="99">
        <f>+O328+AN!P328</f>
        <v>0</v>
      </c>
      <c r="Q328" s="99">
        <f>+P328+AN!Q328</f>
        <v>0</v>
      </c>
      <c r="R328" s="99">
        <f>+Q328+AN!R328</f>
        <v>0</v>
      </c>
      <c r="S328" s="99">
        <f>+R328+AN!S328</f>
        <v>0</v>
      </c>
      <c r="T328" s="99">
        <f>+S328+AN!T328</f>
        <v>0</v>
      </c>
      <c r="U328" s="99">
        <f>+T328+AN!U328</f>
        <v>0</v>
      </c>
      <c r="V328" s="99">
        <f>+U328+AN!V328</f>
        <v>0</v>
      </c>
      <c r="W328" s="99">
        <f>+V328+AN!W328</f>
        <v>0</v>
      </c>
      <c r="X328" s="99">
        <f>+W328+AN!X328</f>
        <v>0</v>
      </c>
      <c r="Y328" s="99">
        <f>+X328+AN!Y328</f>
        <v>0</v>
      </c>
      <c r="Z328" s="99">
        <f>+Y328+AN!Z328</f>
        <v>0</v>
      </c>
      <c r="AA328" s="99">
        <f>+Z328+AN!AA328</f>
        <v>0</v>
      </c>
      <c r="AB328" s="99">
        <f>+AA328+AN!AB328</f>
        <v>0</v>
      </c>
      <c r="AC328" s="99">
        <f>+AB328+AN!AC328</f>
        <v>0</v>
      </c>
      <c r="AD328" s="104">
        <f t="shared" si="303"/>
        <v>0</v>
      </c>
      <c r="AE328" s="105">
        <f t="shared" si="304"/>
        <v>0</v>
      </c>
      <c r="AJ328" s="35"/>
      <c r="AK328" s="35"/>
      <c r="AL328" s="35"/>
      <c r="AM328" s="35"/>
      <c r="AN328" s="35"/>
      <c r="AO328" s="35"/>
      <c r="AP328" s="35"/>
      <c r="AQ328" s="35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47"/>
      <c r="BI328" s="48"/>
      <c r="BL328" s="181" t="s">
        <v>87</v>
      </c>
      <c r="BM328" s="182" t="s">
        <v>120</v>
      </c>
      <c r="BN328" s="181" t="s">
        <v>88</v>
      </c>
      <c r="BO328" s="12" t="str">
        <f>+D328</f>
        <v>X Backup Starter</v>
      </c>
      <c r="BP328" s="181" t="s">
        <v>129</v>
      </c>
      <c r="BQ328" s="181" t="s">
        <v>132</v>
      </c>
      <c r="BR328" s="183">
        <f t="shared" si="276"/>
        <v>0</v>
      </c>
      <c r="BS328" s="183">
        <f t="shared" si="277"/>
        <v>0</v>
      </c>
      <c r="BT328" s="183">
        <f t="shared" si="278"/>
        <v>0</v>
      </c>
      <c r="BU328" s="183">
        <f t="shared" si="279"/>
        <v>0</v>
      </c>
      <c r="BV328" s="183">
        <f t="shared" si="280"/>
        <v>0</v>
      </c>
      <c r="BW328" s="183">
        <f t="shared" si="281"/>
        <v>0</v>
      </c>
      <c r="BX328" s="183">
        <f t="shared" si="282"/>
        <v>0</v>
      </c>
      <c r="BY328" s="183">
        <f t="shared" si="283"/>
        <v>0</v>
      </c>
      <c r="BZ328" s="183">
        <f t="shared" si="284"/>
        <v>0</v>
      </c>
      <c r="CA328" s="183">
        <f t="shared" si="285"/>
        <v>0</v>
      </c>
      <c r="CB328" s="183">
        <f t="shared" si="286"/>
        <v>0</v>
      </c>
      <c r="CC328" s="183">
        <f t="shared" si="287"/>
        <v>0</v>
      </c>
      <c r="CD328" s="183">
        <f t="shared" si="288"/>
        <v>0</v>
      </c>
      <c r="CE328" s="183">
        <f t="shared" si="289"/>
        <v>0</v>
      </c>
      <c r="CF328" s="183">
        <f t="shared" si="290"/>
        <v>0</v>
      </c>
      <c r="CG328" s="183">
        <f t="shared" si="291"/>
        <v>0</v>
      </c>
    </row>
    <row r="329" spans="1:85">
      <c r="A329" s="237"/>
      <c r="B329" s="223"/>
      <c r="C329" s="225"/>
      <c r="D329" s="12" t="s">
        <v>106</v>
      </c>
      <c r="E329" s="35"/>
      <c r="F329" s="35"/>
      <c r="G329" s="35"/>
      <c r="H329" s="35"/>
      <c r="I329" s="35"/>
      <c r="J329" s="35"/>
      <c r="K329" s="35"/>
      <c r="L329" s="35"/>
      <c r="M329" s="99">
        <f>+L329+AN!M329</f>
        <v>0</v>
      </c>
      <c r="N329" s="99">
        <f>+M329+AN!N329</f>
        <v>0</v>
      </c>
      <c r="O329" s="99">
        <f>+N329+AN!O329</f>
        <v>0</v>
      </c>
      <c r="P329" s="99">
        <f>+O329+AN!P329</f>
        <v>0</v>
      </c>
      <c r="Q329" s="99">
        <f>+P329+AN!Q329</f>
        <v>0</v>
      </c>
      <c r="R329" s="99">
        <f>+Q329+AN!R329</f>
        <v>0</v>
      </c>
      <c r="S329" s="99">
        <f>+R329+AN!S329</f>
        <v>0</v>
      </c>
      <c r="T329" s="99">
        <f>+S329+AN!T329</f>
        <v>0</v>
      </c>
      <c r="U329" s="99">
        <f>+T329+AN!U329</f>
        <v>0</v>
      </c>
      <c r="V329" s="99">
        <f>+U329+AN!V329</f>
        <v>0</v>
      </c>
      <c r="W329" s="99">
        <f>+V329+AN!W329</f>
        <v>0</v>
      </c>
      <c r="X329" s="99">
        <f>+W329+AN!X329</f>
        <v>0</v>
      </c>
      <c r="Y329" s="99">
        <f>+X329+AN!Y329</f>
        <v>0</v>
      </c>
      <c r="Z329" s="99">
        <f>+Y329+AN!Z329</f>
        <v>0</v>
      </c>
      <c r="AA329" s="99">
        <f>+Z329+AN!AA329</f>
        <v>0</v>
      </c>
      <c r="AB329" s="99">
        <f>+AA329+AN!AB329</f>
        <v>0</v>
      </c>
      <c r="AC329" s="99">
        <f>+AB329+AN!AC329</f>
        <v>0</v>
      </c>
      <c r="AD329" s="104">
        <f t="shared" si="303"/>
        <v>0</v>
      </c>
      <c r="AE329" s="105">
        <f t="shared" si="304"/>
        <v>0</v>
      </c>
      <c r="AJ329" s="35"/>
      <c r="AK329" s="35"/>
      <c r="AL329" s="35"/>
      <c r="AM329" s="35"/>
      <c r="AN329" s="35"/>
      <c r="AO329" s="35"/>
      <c r="AP329" s="35"/>
      <c r="AQ329" s="35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47"/>
      <c r="BI329" s="48"/>
      <c r="BL329" s="181" t="s">
        <v>87</v>
      </c>
      <c r="BM329" s="182" t="s">
        <v>120</v>
      </c>
      <c r="BN329" s="181" t="s">
        <v>88</v>
      </c>
      <c r="BO329" s="12" t="str">
        <f t="shared" ref="BO329:BO330" si="305">+D329</f>
        <v>X Backup Basico</v>
      </c>
      <c r="BP329" s="181" t="s">
        <v>129</v>
      </c>
      <c r="BQ329" s="181" t="s">
        <v>132</v>
      </c>
      <c r="BR329" s="183">
        <f t="shared" si="276"/>
        <v>0</v>
      </c>
      <c r="BS329" s="183">
        <f t="shared" si="277"/>
        <v>0</v>
      </c>
      <c r="BT329" s="183">
        <f t="shared" si="278"/>
        <v>0</v>
      </c>
      <c r="BU329" s="183">
        <f t="shared" si="279"/>
        <v>0</v>
      </c>
      <c r="BV329" s="183">
        <f t="shared" si="280"/>
        <v>0</v>
      </c>
      <c r="BW329" s="183">
        <f t="shared" si="281"/>
        <v>0</v>
      </c>
      <c r="BX329" s="183">
        <f t="shared" si="282"/>
        <v>0</v>
      </c>
      <c r="BY329" s="183">
        <f t="shared" si="283"/>
        <v>0</v>
      </c>
      <c r="BZ329" s="183">
        <f t="shared" si="284"/>
        <v>0</v>
      </c>
      <c r="CA329" s="183">
        <f t="shared" si="285"/>
        <v>0</v>
      </c>
      <c r="CB329" s="183">
        <f t="shared" si="286"/>
        <v>0</v>
      </c>
      <c r="CC329" s="183">
        <f t="shared" si="287"/>
        <v>0</v>
      </c>
      <c r="CD329" s="183">
        <f t="shared" si="288"/>
        <v>0</v>
      </c>
      <c r="CE329" s="183">
        <f t="shared" si="289"/>
        <v>0</v>
      </c>
      <c r="CF329" s="183">
        <f t="shared" si="290"/>
        <v>0</v>
      </c>
      <c r="CG329" s="183">
        <f t="shared" si="291"/>
        <v>0</v>
      </c>
    </row>
    <row r="330" spans="1:85">
      <c r="A330" s="237"/>
      <c r="B330" s="223"/>
      <c r="C330" s="225"/>
      <c r="D330" s="12" t="s">
        <v>107</v>
      </c>
      <c r="E330" s="35"/>
      <c r="F330" s="35"/>
      <c r="G330" s="35"/>
      <c r="H330" s="35"/>
      <c r="I330" s="35"/>
      <c r="J330" s="35"/>
      <c r="K330" s="35"/>
      <c r="L330" s="35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104"/>
      <c r="AE330" s="105"/>
      <c r="AJ330" s="35"/>
      <c r="AK330" s="35"/>
      <c r="AL330" s="35"/>
      <c r="AM330" s="35"/>
      <c r="AN330" s="35"/>
      <c r="AO330" s="35"/>
      <c r="AP330" s="35"/>
      <c r="AQ330" s="35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47"/>
      <c r="BI330" s="48"/>
      <c r="BL330" s="181" t="s">
        <v>87</v>
      </c>
      <c r="BM330" s="182" t="s">
        <v>120</v>
      </c>
      <c r="BN330" s="181" t="s">
        <v>88</v>
      </c>
      <c r="BO330" s="12" t="str">
        <f t="shared" si="305"/>
        <v>X Backup Premium</v>
      </c>
      <c r="BP330" s="181" t="s">
        <v>129</v>
      </c>
      <c r="BQ330" s="181" t="s">
        <v>132</v>
      </c>
      <c r="BR330" s="183">
        <f t="shared" si="276"/>
        <v>0</v>
      </c>
      <c r="BS330" s="183">
        <f t="shared" si="277"/>
        <v>0</v>
      </c>
      <c r="BT330" s="183">
        <f t="shared" si="278"/>
        <v>0</v>
      </c>
      <c r="BU330" s="183">
        <f t="shared" si="279"/>
        <v>0</v>
      </c>
      <c r="BV330" s="183">
        <f t="shared" si="280"/>
        <v>0</v>
      </c>
      <c r="BW330" s="183">
        <f t="shared" si="281"/>
        <v>0</v>
      </c>
      <c r="BX330" s="183">
        <f t="shared" si="282"/>
        <v>0</v>
      </c>
      <c r="BY330" s="183">
        <f t="shared" si="283"/>
        <v>0</v>
      </c>
      <c r="BZ330" s="183">
        <f t="shared" si="284"/>
        <v>0</v>
      </c>
      <c r="CA330" s="183">
        <f t="shared" si="285"/>
        <v>0</v>
      </c>
      <c r="CB330" s="183">
        <f t="shared" si="286"/>
        <v>0</v>
      </c>
      <c r="CC330" s="183">
        <f t="shared" si="287"/>
        <v>0</v>
      </c>
      <c r="CD330" s="183">
        <f t="shared" si="288"/>
        <v>0</v>
      </c>
      <c r="CE330" s="183">
        <f t="shared" si="289"/>
        <v>0</v>
      </c>
      <c r="CF330" s="183">
        <f t="shared" si="290"/>
        <v>0</v>
      </c>
      <c r="CG330" s="183">
        <f t="shared" si="291"/>
        <v>0</v>
      </c>
    </row>
    <row r="331" spans="1:85">
      <c r="A331" s="237"/>
      <c r="B331" s="223"/>
      <c r="C331" s="225"/>
      <c r="D331" s="13" t="s">
        <v>90</v>
      </c>
      <c r="E331" s="36"/>
      <c r="F331" s="36"/>
      <c r="G331" s="36"/>
      <c r="H331" s="36"/>
      <c r="I331" s="36"/>
      <c r="J331" s="36"/>
      <c r="K331" s="36"/>
      <c r="L331" s="36"/>
      <c r="M331" s="109" t="str">
        <f t="shared" ref="M331:AE331" si="306">+IFERROR(M327/M326,"")</f>
        <v/>
      </c>
      <c r="N331" s="109" t="str">
        <f t="shared" si="306"/>
        <v/>
      </c>
      <c r="O331" s="109" t="str">
        <f t="shared" si="306"/>
        <v/>
      </c>
      <c r="P331" s="109" t="str">
        <f t="shared" si="306"/>
        <v/>
      </c>
      <c r="Q331" s="109" t="str">
        <f t="shared" si="306"/>
        <v/>
      </c>
      <c r="R331" s="109" t="str">
        <f t="shared" si="306"/>
        <v/>
      </c>
      <c r="S331" s="109" t="str">
        <f t="shared" si="306"/>
        <v/>
      </c>
      <c r="T331" s="109" t="str">
        <f t="shared" si="306"/>
        <v/>
      </c>
      <c r="U331" s="109" t="str">
        <f t="shared" si="306"/>
        <v/>
      </c>
      <c r="V331" s="109" t="str">
        <f t="shared" si="306"/>
        <v/>
      </c>
      <c r="W331" s="109" t="str">
        <f t="shared" si="306"/>
        <v/>
      </c>
      <c r="X331" s="109" t="str">
        <f t="shared" si="306"/>
        <v/>
      </c>
      <c r="Y331" s="109" t="str">
        <f t="shared" si="306"/>
        <v/>
      </c>
      <c r="Z331" s="109" t="str">
        <f t="shared" si="306"/>
        <v/>
      </c>
      <c r="AA331" s="109" t="str">
        <f t="shared" si="306"/>
        <v/>
      </c>
      <c r="AB331" s="109" t="str">
        <f t="shared" si="306"/>
        <v/>
      </c>
      <c r="AC331" s="109" t="str">
        <f t="shared" ref="AC331" si="307">+IFERROR(AC327/AC326,"")</f>
        <v/>
      </c>
      <c r="AD331" s="110" t="str">
        <f t="shared" si="306"/>
        <v/>
      </c>
      <c r="AE331" s="111" t="str">
        <f t="shared" si="306"/>
        <v/>
      </c>
      <c r="AJ331" s="36"/>
      <c r="AK331" s="36"/>
      <c r="AL331" s="36"/>
      <c r="AM331" s="36"/>
      <c r="AN331" s="36"/>
      <c r="AO331" s="36"/>
      <c r="AP331" s="36"/>
      <c r="AQ331" s="36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49"/>
      <c r="BI331" s="50"/>
      <c r="BL331" s="181" t="s">
        <v>87</v>
      </c>
      <c r="BM331" s="182" t="s">
        <v>120</v>
      </c>
      <c r="BN331" s="181" t="s">
        <v>90</v>
      </c>
      <c r="BO331" s="182" t="s">
        <v>121</v>
      </c>
      <c r="BP331" s="181" t="s">
        <v>129</v>
      </c>
      <c r="BQ331" s="181" t="s">
        <v>132</v>
      </c>
      <c r="BR331" s="183" t="str">
        <f t="shared" si="276"/>
        <v/>
      </c>
      <c r="BS331" s="183" t="str">
        <f t="shared" si="277"/>
        <v/>
      </c>
      <c r="BT331" s="183" t="str">
        <f t="shared" si="278"/>
        <v/>
      </c>
      <c r="BU331" s="183" t="str">
        <f t="shared" si="279"/>
        <v/>
      </c>
      <c r="BV331" s="183" t="str">
        <f t="shared" si="280"/>
        <v/>
      </c>
      <c r="BW331" s="183" t="str">
        <f t="shared" si="281"/>
        <v/>
      </c>
      <c r="BX331" s="183" t="str">
        <f t="shared" si="282"/>
        <v/>
      </c>
      <c r="BY331" s="183" t="str">
        <f t="shared" si="283"/>
        <v/>
      </c>
      <c r="BZ331" s="183" t="str">
        <f t="shared" si="284"/>
        <v/>
      </c>
      <c r="CA331" s="183" t="str">
        <f t="shared" si="285"/>
        <v/>
      </c>
      <c r="CB331" s="183" t="str">
        <f t="shared" si="286"/>
        <v/>
      </c>
      <c r="CC331" s="183" t="str">
        <f t="shared" si="287"/>
        <v/>
      </c>
      <c r="CD331" s="183" t="str">
        <f t="shared" si="288"/>
        <v/>
      </c>
      <c r="CE331" s="183" t="str">
        <f t="shared" si="289"/>
        <v/>
      </c>
      <c r="CF331" s="183" t="str">
        <f t="shared" si="290"/>
        <v/>
      </c>
      <c r="CG331" s="183" t="str">
        <f t="shared" si="291"/>
        <v/>
      </c>
    </row>
    <row r="332" spans="1:85">
      <c r="A332" s="237"/>
      <c r="B332" s="223"/>
      <c r="C332" s="225" t="s">
        <v>108</v>
      </c>
      <c r="D332" s="10" t="s">
        <v>40</v>
      </c>
      <c r="E332" s="19"/>
      <c r="F332" s="19"/>
      <c r="G332" s="19"/>
      <c r="H332" s="19"/>
      <c r="I332" s="19"/>
      <c r="J332" s="19"/>
      <c r="K332" s="19"/>
      <c r="L332" s="19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100"/>
      <c r="AE332" s="101"/>
      <c r="AG332" s="124">
        <f>+SUMIF($M$1:$AB$1,"REAL",M332:AB332)</f>
        <v>0</v>
      </c>
      <c r="AJ332" s="36"/>
      <c r="AK332" s="36"/>
      <c r="AL332" s="36"/>
      <c r="AM332" s="36"/>
      <c r="AN332" s="36"/>
      <c r="AO332" s="36"/>
      <c r="AP332" s="36"/>
      <c r="AQ332" s="36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49"/>
      <c r="BI332" s="50"/>
      <c r="BL332" s="181" t="s">
        <v>87</v>
      </c>
      <c r="BM332" s="182" t="s">
        <v>108</v>
      </c>
      <c r="BN332" s="181" t="s">
        <v>40</v>
      </c>
      <c r="BO332" s="181" t="s">
        <v>126</v>
      </c>
      <c r="BP332" s="181" t="s">
        <v>129</v>
      </c>
      <c r="BQ332" s="181" t="s">
        <v>132</v>
      </c>
      <c r="BR332" s="183">
        <f t="shared" si="276"/>
        <v>0</v>
      </c>
      <c r="BS332" s="183">
        <f t="shared" si="277"/>
        <v>0</v>
      </c>
      <c r="BT332" s="183">
        <f t="shared" si="278"/>
        <v>0</v>
      </c>
      <c r="BU332" s="183">
        <f t="shared" si="279"/>
        <v>0</v>
      </c>
      <c r="BV332" s="183">
        <f t="shared" si="280"/>
        <v>0</v>
      </c>
      <c r="BW332" s="183">
        <f t="shared" si="281"/>
        <v>0</v>
      </c>
      <c r="BX332" s="183">
        <f t="shared" si="282"/>
        <v>0</v>
      </c>
      <c r="BY332" s="183">
        <f t="shared" si="283"/>
        <v>0</v>
      </c>
      <c r="BZ332" s="183">
        <f t="shared" si="284"/>
        <v>0</v>
      </c>
      <c r="CA332" s="183">
        <f t="shared" si="285"/>
        <v>0</v>
      </c>
      <c r="CB332" s="183">
        <f t="shared" si="286"/>
        <v>0</v>
      </c>
      <c r="CC332" s="183">
        <f t="shared" si="287"/>
        <v>0</v>
      </c>
      <c r="CD332" s="183">
        <f t="shared" si="288"/>
        <v>0</v>
      </c>
      <c r="CE332" s="183">
        <f t="shared" si="289"/>
        <v>0</v>
      </c>
      <c r="CF332" s="183">
        <f t="shared" si="290"/>
        <v>0</v>
      </c>
      <c r="CG332" s="183">
        <f t="shared" si="291"/>
        <v>0</v>
      </c>
    </row>
    <row r="333" spans="1:85">
      <c r="A333" s="237"/>
      <c r="B333" s="223"/>
      <c r="C333" s="225"/>
      <c r="D333" s="11" t="s">
        <v>88</v>
      </c>
      <c r="E333" s="34"/>
      <c r="F333" s="34"/>
      <c r="G333" s="34"/>
      <c r="H333" s="34"/>
      <c r="I333" s="34"/>
      <c r="J333" s="34"/>
      <c r="K333" s="34"/>
      <c r="L333" s="34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102"/>
      <c r="AE333" s="103"/>
      <c r="AG333" s="124">
        <f>+SUMIF($M$1:$AB$1,"REAL",M333:AB333)</f>
        <v>0</v>
      </c>
      <c r="AJ333" s="36"/>
      <c r="AK333" s="36"/>
      <c r="AL333" s="36"/>
      <c r="AM333" s="36"/>
      <c r="AN333" s="36"/>
      <c r="AO333" s="36"/>
      <c r="AP333" s="36"/>
      <c r="AQ333" s="36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49"/>
      <c r="BI333" s="50"/>
      <c r="BL333" s="181" t="s">
        <v>87</v>
      </c>
      <c r="BM333" s="182" t="s">
        <v>108</v>
      </c>
      <c r="BN333" s="181" t="s">
        <v>88</v>
      </c>
      <c r="BO333" s="181" t="s">
        <v>126</v>
      </c>
      <c r="BP333" s="181" t="s">
        <v>129</v>
      </c>
      <c r="BQ333" s="181" t="s">
        <v>132</v>
      </c>
      <c r="BR333" s="183">
        <f t="shared" si="276"/>
        <v>0</v>
      </c>
      <c r="BS333" s="183">
        <f t="shared" si="277"/>
        <v>0</v>
      </c>
      <c r="BT333" s="183">
        <f t="shared" si="278"/>
        <v>0</v>
      </c>
      <c r="BU333" s="183">
        <f t="shared" si="279"/>
        <v>0</v>
      </c>
      <c r="BV333" s="183">
        <f t="shared" si="280"/>
        <v>0</v>
      </c>
      <c r="BW333" s="183">
        <f t="shared" si="281"/>
        <v>0</v>
      </c>
      <c r="BX333" s="183">
        <f t="shared" si="282"/>
        <v>0</v>
      </c>
      <c r="BY333" s="183">
        <f t="shared" si="283"/>
        <v>0</v>
      </c>
      <c r="BZ333" s="183">
        <f t="shared" si="284"/>
        <v>0</v>
      </c>
      <c r="CA333" s="183">
        <f t="shared" si="285"/>
        <v>0</v>
      </c>
      <c r="CB333" s="183">
        <f t="shared" si="286"/>
        <v>0</v>
      </c>
      <c r="CC333" s="183">
        <f t="shared" si="287"/>
        <v>0</v>
      </c>
      <c r="CD333" s="183">
        <f t="shared" si="288"/>
        <v>0</v>
      </c>
      <c r="CE333" s="183">
        <f t="shared" si="289"/>
        <v>0</v>
      </c>
      <c r="CF333" s="183">
        <f t="shared" si="290"/>
        <v>0</v>
      </c>
      <c r="CG333" s="183">
        <f t="shared" si="291"/>
        <v>0</v>
      </c>
    </row>
    <row r="334" spans="1:85">
      <c r="A334" s="237"/>
      <c r="B334" s="223"/>
      <c r="C334" s="225"/>
      <c r="D334" s="12" t="s">
        <v>110</v>
      </c>
      <c r="E334" s="35"/>
      <c r="F334" s="35"/>
      <c r="G334" s="35"/>
      <c r="H334" s="35"/>
      <c r="I334" s="35"/>
      <c r="J334" s="35"/>
      <c r="K334" s="35"/>
      <c r="L334" s="35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104"/>
      <c r="AE334" s="105"/>
      <c r="AJ334" s="36"/>
      <c r="AK334" s="36"/>
      <c r="AL334" s="36"/>
      <c r="AM334" s="36"/>
      <c r="AN334" s="36"/>
      <c r="AO334" s="36"/>
      <c r="AP334" s="36"/>
      <c r="AQ334" s="36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49"/>
      <c r="BI334" s="50"/>
      <c r="BL334" s="181" t="s">
        <v>87</v>
      </c>
      <c r="BM334" s="182" t="s">
        <v>108</v>
      </c>
      <c r="BN334" s="181" t="s">
        <v>88</v>
      </c>
      <c r="BO334" s="12" t="str">
        <f>+D334</f>
        <v>X Files Starter</v>
      </c>
      <c r="BP334" s="181" t="s">
        <v>129</v>
      </c>
      <c r="BQ334" s="181" t="s">
        <v>132</v>
      </c>
      <c r="BR334" s="183">
        <f t="shared" si="276"/>
        <v>0</v>
      </c>
      <c r="BS334" s="183">
        <f t="shared" si="277"/>
        <v>0</v>
      </c>
      <c r="BT334" s="183">
        <f t="shared" si="278"/>
        <v>0</v>
      </c>
      <c r="BU334" s="183">
        <f t="shared" si="279"/>
        <v>0</v>
      </c>
      <c r="BV334" s="183">
        <f t="shared" si="280"/>
        <v>0</v>
      </c>
      <c r="BW334" s="183">
        <f t="shared" si="281"/>
        <v>0</v>
      </c>
      <c r="BX334" s="183">
        <f t="shared" si="282"/>
        <v>0</v>
      </c>
      <c r="BY334" s="183">
        <f t="shared" si="283"/>
        <v>0</v>
      </c>
      <c r="BZ334" s="183">
        <f t="shared" si="284"/>
        <v>0</v>
      </c>
      <c r="CA334" s="183">
        <f t="shared" si="285"/>
        <v>0</v>
      </c>
      <c r="CB334" s="183">
        <f t="shared" si="286"/>
        <v>0</v>
      </c>
      <c r="CC334" s="183">
        <f t="shared" si="287"/>
        <v>0</v>
      </c>
      <c r="CD334" s="183">
        <f t="shared" si="288"/>
        <v>0</v>
      </c>
      <c r="CE334" s="183">
        <f t="shared" si="289"/>
        <v>0</v>
      </c>
      <c r="CF334" s="183">
        <f t="shared" si="290"/>
        <v>0</v>
      </c>
      <c r="CG334" s="183">
        <f t="shared" si="291"/>
        <v>0</v>
      </c>
    </row>
    <row r="335" spans="1:85">
      <c r="A335" s="237"/>
      <c r="B335" s="223"/>
      <c r="C335" s="225"/>
      <c r="D335" s="12" t="s">
        <v>111</v>
      </c>
      <c r="E335" s="35"/>
      <c r="F335" s="35"/>
      <c r="G335" s="35"/>
      <c r="H335" s="35"/>
      <c r="I335" s="35"/>
      <c r="J335" s="35"/>
      <c r="K335" s="35"/>
      <c r="L335" s="35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104"/>
      <c r="AE335" s="105"/>
      <c r="AJ335" s="36"/>
      <c r="AK335" s="36"/>
      <c r="AL335" s="36"/>
      <c r="AM335" s="36"/>
      <c r="AN335" s="36"/>
      <c r="AO335" s="36"/>
      <c r="AP335" s="36"/>
      <c r="AQ335" s="36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49"/>
      <c r="BI335" s="50"/>
      <c r="BL335" s="181" t="s">
        <v>87</v>
      </c>
      <c r="BM335" s="182" t="s">
        <v>108</v>
      </c>
      <c r="BN335" s="181" t="s">
        <v>88</v>
      </c>
      <c r="BO335" s="12" t="str">
        <f t="shared" ref="BO335:BO336" si="308">+D335</f>
        <v>X Files Basico</v>
      </c>
      <c r="BP335" s="181" t="s">
        <v>129</v>
      </c>
      <c r="BQ335" s="181" t="s">
        <v>132</v>
      </c>
      <c r="BR335" s="183">
        <f t="shared" si="276"/>
        <v>0</v>
      </c>
      <c r="BS335" s="183">
        <f t="shared" si="277"/>
        <v>0</v>
      </c>
      <c r="BT335" s="183">
        <f t="shared" si="278"/>
        <v>0</v>
      </c>
      <c r="BU335" s="183">
        <f t="shared" si="279"/>
        <v>0</v>
      </c>
      <c r="BV335" s="183">
        <f t="shared" si="280"/>
        <v>0</v>
      </c>
      <c r="BW335" s="183">
        <f t="shared" si="281"/>
        <v>0</v>
      </c>
      <c r="BX335" s="183">
        <f t="shared" si="282"/>
        <v>0</v>
      </c>
      <c r="BY335" s="183">
        <f t="shared" si="283"/>
        <v>0</v>
      </c>
      <c r="BZ335" s="183">
        <f t="shared" si="284"/>
        <v>0</v>
      </c>
      <c r="CA335" s="183">
        <f t="shared" si="285"/>
        <v>0</v>
      </c>
      <c r="CB335" s="183">
        <f t="shared" si="286"/>
        <v>0</v>
      </c>
      <c r="CC335" s="183">
        <f t="shared" si="287"/>
        <v>0</v>
      </c>
      <c r="CD335" s="183">
        <f t="shared" si="288"/>
        <v>0</v>
      </c>
      <c r="CE335" s="183">
        <f t="shared" si="289"/>
        <v>0</v>
      </c>
      <c r="CF335" s="183">
        <f t="shared" si="290"/>
        <v>0</v>
      </c>
      <c r="CG335" s="183">
        <f t="shared" si="291"/>
        <v>0</v>
      </c>
    </row>
    <row r="336" spans="1:85">
      <c r="A336" s="237"/>
      <c r="B336" s="223"/>
      <c r="C336" s="225"/>
      <c r="D336" s="12" t="s">
        <v>112</v>
      </c>
      <c r="E336" s="35"/>
      <c r="F336" s="35"/>
      <c r="G336" s="35"/>
      <c r="H336" s="35"/>
      <c r="I336" s="35"/>
      <c r="J336" s="35"/>
      <c r="K336" s="35"/>
      <c r="L336" s="35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104"/>
      <c r="AE336" s="105"/>
      <c r="AJ336" s="36"/>
      <c r="AK336" s="36"/>
      <c r="AL336" s="36"/>
      <c r="AM336" s="36"/>
      <c r="AN336" s="36"/>
      <c r="AO336" s="36"/>
      <c r="AP336" s="36"/>
      <c r="AQ336" s="36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49"/>
      <c r="BI336" s="50"/>
      <c r="BL336" s="181" t="s">
        <v>87</v>
      </c>
      <c r="BM336" s="182" t="s">
        <v>108</v>
      </c>
      <c r="BN336" s="181" t="s">
        <v>88</v>
      </c>
      <c r="BO336" s="12" t="str">
        <f t="shared" si="308"/>
        <v>X Files Premium</v>
      </c>
      <c r="BP336" s="181" t="s">
        <v>129</v>
      </c>
      <c r="BQ336" s="181" t="s">
        <v>132</v>
      </c>
      <c r="BR336" s="183">
        <f t="shared" si="276"/>
        <v>0</v>
      </c>
      <c r="BS336" s="183">
        <f t="shared" si="277"/>
        <v>0</v>
      </c>
      <c r="BT336" s="183">
        <f t="shared" si="278"/>
        <v>0</v>
      </c>
      <c r="BU336" s="183">
        <f t="shared" si="279"/>
        <v>0</v>
      </c>
      <c r="BV336" s="183">
        <f t="shared" si="280"/>
        <v>0</v>
      </c>
      <c r="BW336" s="183">
        <f t="shared" si="281"/>
        <v>0</v>
      </c>
      <c r="BX336" s="183">
        <f t="shared" si="282"/>
        <v>0</v>
      </c>
      <c r="BY336" s="183">
        <f t="shared" si="283"/>
        <v>0</v>
      </c>
      <c r="BZ336" s="183">
        <f t="shared" si="284"/>
        <v>0</v>
      </c>
      <c r="CA336" s="183">
        <f t="shared" si="285"/>
        <v>0</v>
      </c>
      <c r="CB336" s="183">
        <f t="shared" si="286"/>
        <v>0</v>
      </c>
      <c r="CC336" s="183">
        <f t="shared" si="287"/>
        <v>0</v>
      </c>
      <c r="CD336" s="183">
        <f t="shared" si="288"/>
        <v>0</v>
      </c>
      <c r="CE336" s="183">
        <f t="shared" si="289"/>
        <v>0</v>
      </c>
      <c r="CF336" s="183">
        <f t="shared" si="290"/>
        <v>0</v>
      </c>
      <c r="CG336" s="183">
        <f t="shared" si="291"/>
        <v>0</v>
      </c>
    </row>
    <row r="337" spans="1:85">
      <c r="A337" s="237"/>
      <c r="B337" s="223"/>
      <c r="C337" s="225"/>
      <c r="D337" s="13" t="s">
        <v>90</v>
      </c>
      <c r="E337" s="36"/>
      <c r="F337" s="36"/>
      <c r="G337" s="36"/>
      <c r="H337" s="36"/>
      <c r="I337" s="36"/>
      <c r="J337" s="36"/>
      <c r="K337" s="36"/>
      <c r="L337" s="36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J337" s="36"/>
      <c r="AK337" s="36"/>
      <c r="AL337" s="36"/>
      <c r="AM337" s="36"/>
      <c r="AN337" s="36"/>
      <c r="AO337" s="36"/>
      <c r="AP337" s="36"/>
      <c r="AQ337" s="36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49"/>
      <c r="BI337" s="50"/>
      <c r="BL337" s="181" t="s">
        <v>87</v>
      </c>
      <c r="BM337" s="182" t="s">
        <v>108</v>
      </c>
      <c r="BN337" s="181" t="s">
        <v>90</v>
      </c>
      <c r="BO337" s="182" t="s">
        <v>121</v>
      </c>
      <c r="BP337" s="181" t="s">
        <v>129</v>
      </c>
      <c r="BQ337" s="181" t="s">
        <v>132</v>
      </c>
      <c r="BR337" s="183">
        <f t="shared" si="276"/>
        <v>0</v>
      </c>
      <c r="BS337" s="183">
        <f t="shared" si="277"/>
        <v>0</v>
      </c>
      <c r="BT337" s="183">
        <f t="shared" si="278"/>
        <v>0</v>
      </c>
      <c r="BU337" s="183">
        <f t="shared" si="279"/>
        <v>0</v>
      </c>
      <c r="BV337" s="183">
        <f t="shared" si="280"/>
        <v>0</v>
      </c>
      <c r="BW337" s="183">
        <f t="shared" si="281"/>
        <v>0</v>
      </c>
      <c r="BX337" s="183">
        <f t="shared" si="282"/>
        <v>0</v>
      </c>
      <c r="BY337" s="183">
        <f t="shared" si="283"/>
        <v>0</v>
      </c>
      <c r="BZ337" s="183">
        <f t="shared" si="284"/>
        <v>0</v>
      </c>
      <c r="CA337" s="183">
        <f t="shared" si="285"/>
        <v>0</v>
      </c>
      <c r="CB337" s="183">
        <f t="shared" si="286"/>
        <v>0</v>
      </c>
      <c r="CC337" s="183">
        <f t="shared" si="287"/>
        <v>0</v>
      </c>
      <c r="CD337" s="183">
        <f t="shared" si="288"/>
        <v>0</v>
      </c>
      <c r="CE337" s="183">
        <f t="shared" si="289"/>
        <v>0</v>
      </c>
      <c r="CF337" s="183">
        <f t="shared" si="290"/>
        <v>0</v>
      </c>
      <c r="CG337" s="183">
        <f t="shared" si="291"/>
        <v>0</v>
      </c>
    </row>
    <row r="338" spans="1:85" ht="14.4" customHeight="1">
      <c r="A338" s="237"/>
      <c r="B338" s="223"/>
      <c r="C338" s="225" t="s">
        <v>109</v>
      </c>
      <c r="D338" s="10" t="s">
        <v>40</v>
      </c>
      <c r="E338" s="19"/>
      <c r="F338" s="19"/>
      <c r="G338" s="19"/>
      <c r="H338" s="19"/>
      <c r="I338" s="19"/>
      <c r="J338" s="19"/>
      <c r="K338" s="19"/>
      <c r="L338" s="19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100"/>
      <c r="AE338" s="101"/>
      <c r="AG338" s="124">
        <f>+SUMIF($M$1:$AB$1,"REAL",M338:AB338)</f>
        <v>0</v>
      </c>
      <c r="AJ338" s="36"/>
      <c r="AK338" s="36"/>
      <c r="AL338" s="36"/>
      <c r="AM338" s="36"/>
      <c r="AN338" s="36"/>
      <c r="AO338" s="36"/>
      <c r="AP338" s="36"/>
      <c r="AQ338" s="36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49"/>
      <c r="BI338" s="50"/>
      <c r="BL338" s="181" t="s">
        <v>87</v>
      </c>
      <c r="BM338" s="182" t="s">
        <v>109</v>
      </c>
      <c r="BN338" s="181" t="s">
        <v>40</v>
      </c>
      <c r="BO338" s="181" t="s">
        <v>126</v>
      </c>
      <c r="BP338" s="181" t="s">
        <v>129</v>
      </c>
      <c r="BQ338" s="181" t="s">
        <v>132</v>
      </c>
      <c r="BR338" s="183">
        <f t="shared" si="276"/>
        <v>0</v>
      </c>
      <c r="BS338" s="183">
        <f t="shared" si="277"/>
        <v>0</v>
      </c>
      <c r="BT338" s="183">
        <f t="shared" si="278"/>
        <v>0</v>
      </c>
      <c r="BU338" s="183">
        <f t="shared" si="279"/>
        <v>0</v>
      </c>
      <c r="BV338" s="183">
        <f t="shared" si="280"/>
        <v>0</v>
      </c>
      <c r="BW338" s="183">
        <f t="shared" si="281"/>
        <v>0</v>
      </c>
      <c r="BX338" s="183">
        <f t="shared" si="282"/>
        <v>0</v>
      </c>
      <c r="BY338" s="183">
        <f t="shared" si="283"/>
        <v>0</v>
      </c>
      <c r="BZ338" s="183">
        <f t="shared" si="284"/>
        <v>0</v>
      </c>
      <c r="CA338" s="183">
        <f t="shared" si="285"/>
        <v>0</v>
      </c>
      <c r="CB338" s="183">
        <f t="shared" si="286"/>
        <v>0</v>
      </c>
      <c r="CC338" s="183">
        <f t="shared" si="287"/>
        <v>0</v>
      </c>
      <c r="CD338" s="183">
        <f t="shared" si="288"/>
        <v>0</v>
      </c>
      <c r="CE338" s="183">
        <f t="shared" si="289"/>
        <v>0</v>
      </c>
      <c r="CF338" s="183">
        <f t="shared" si="290"/>
        <v>0</v>
      </c>
      <c r="CG338" s="183">
        <f t="shared" si="291"/>
        <v>0</v>
      </c>
    </row>
    <row r="339" spans="1:85">
      <c r="A339" s="237"/>
      <c r="B339" s="223"/>
      <c r="C339" s="225"/>
      <c r="D339" s="11" t="s">
        <v>88</v>
      </c>
      <c r="E339" s="34"/>
      <c r="F339" s="34"/>
      <c r="G339" s="34"/>
      <c r="H339" s="34"/>
      <c r="I339" s="34"/>
      <c r="J339" s="34"/>
      <c r="K339" s="34"/>
      <c r="L339" s="34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102"/>
      <c r="AE339" s="103"/>
      <c r="AG339" s="124">
        <f>+SUMIF($M$1:$AB$1,"REAL",M339:AB339)</f>
        <v>0</v>
      </c>
      <c r="AJ339" s="36"/>
      <c r="AK339" s="36"/>
      <c r="AL339" s="36"/>
      <c r="AM339" s="36"/>
      <c r="AN339" s="36"/>
      <c r="AO339" s="36"/>
      <c r="AP339" s="36"/>
      <c r="AQ339" s="36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49"/>
      <c r="BI339" s="50"/>
      <c r="BL339" s="181" t="s">
        <v>87</v>
      </c>
      <c r="BM339" s="182" t="s">
        <v>109</v>
      </c>
      <c r="BN339" s="181" t="s">
        <v>88</v>
      </c>
      <c r="BO339" s="181" t="s">
        <v>126</v>
      </c>
      <c r="BP339" s="181" t="s">
        <v>129</v>
      </c>
      <c r="BQ339" s="181" t="s">
        <v>132</v>
      </c>
      <c r="BR339" s="183">
        <f t="shared" si="276"/>
        <v>0</v>
      </c>
      <c r="BS339" s="183">
        <f t="shared" si="277"/>
        <v>0</v>
      </c>
      <c r="BT339" s="183">
        <f t="shared" si="278"/>
        <v>0</v>
      </c>
      <c r="BU339" s="183">
        <f t="shared" si="279"/>
        <v>0</v>
      </c>
      <c r="BV339" s="183">
        <f t="shared" si="280"/>
        <v>0</v>
      </c>
      <c r="BW339" s="183">
        <f t="shared" si="281"/>
        <v>0</v>
      </c>
      <c r="BX339" s="183">
        <f t="shared" si="282"/>
        <v>0</v>
      </c>
      <c r="BY339" s="183">
        <f t="shared" si="283"/>
        <v>0</v>
      </c>
      <c r="BZ339" s="183">
        <f t="shared" si="284"/>
        <v>0</v>
      </c>
      <c r="CA339" s="183">
        <f t="shared" si="285"/>
        <v>0</v>
      </c>
      <c r="CB339" s="183">
        <f t="shared" si="286"/>
        <v>0</v>
      </c>
      <c r="CC339" s="183">
        <f t="shared" si="287"/>
        <v>0</v>
      </c>
      <c r="CD339" s="183">
        <f t="shared" si="288"/>
        <v>0</v>
      </c>
      <c r="CE339" s="183">
        <f t="shared" si="289"/>
        <v>0</v>
      </c>
      <c r="CF339" s="183">
        <f t="shared" si="290"/>
        <v>0</v>
      </c>
      <c r="CG339" s="183">
        <f t="shared" si="291"/>
        <v>0</v>
      </c>
    </row>
    <row r="340" spans="1:85">
      <c r="A340" s="237"/>
      <c r="B340" s="223"/>
      <c r="C340" s="225"/>
      <c r="D340" s="12" t="s">
        <v>113</v>
      </c>
      <c r="E340" s="35"/>
      <c r="F340" s="35"/>
      <c r="G340" s="35"/>
      <c r="H340" s="35"/>
      <c r="I340" s="35"/>
      <c r="J340" s="35"/>
      <c r="K340" s="35"/>
      <c r="L340" s="35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104"/>
      <c r="AE340" s="105"/>
      <c r="AJ340" s="36"/>
      <c r="AK340" s="36"/>
      <c r="AL340" s="36"/>
      <c r="AM340" s="36"/>
      <c r="AN340" s="36"/>
      <c r="AO340" s="36"/>
      <c r="AP340" s="36"/>
      <c r="AQ340" s="36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49"/>
      <c r="BI340" s="50"/>
      <c r="BL340" s="181" t="s">
        <v>87</v>
      </c>
      <c r="BM340" s="182" t="s">
        <v>109</v>
      </c>
      <c r="BN340" s="181" t="s">
        <v>88</v>
      </c>
      <c r="BO340" s="12" t="str">
        <f>+D340</f>
        <v>X Recovery Starter</v>
      </c>
      <c r="BP340" s="181" t="s">
        <v>129</v>
      </c>
      <c r="BQ340" s="181" t="s">
        <v>132</v>
      </c>
      <c r="BR340" s="183">
        <f t="shared" si="276"/>
        <v>0</v>
      </c>
      <c r="BS340" s="183">
        <f t="shared" si="277"/>
        <v>0</v>
      </c>
      <c r="BT340" s="183">
        <f t="shared" si="278"/>
        <v>0</v>
      </c>
      <c r="BU340" s="183">
        <f t="shared" si="279"/>
        <v>0</v>
      </c>
      <c r="BV340" s="183">
        <f t="shared" si="280"/>
        <v>0</v>
      </c>
      <c r="BW340" s="183">
        <f t="shared" si="281"/>
        <v>0</v>
      </c>
      <c r="BX340" s="183">
        <f t="shared" si="282"/>
        <v>0</v>
      </c>
      <c r="BY340" s="183">
        <f t="shared" si="283"/>
        <v>0</v>
      </c>
      <c r="BZ340" s="183">
        <f t="shared" si="284"/>
        <v>0</v>
      </c>
      <c r="CA340" s="183">
        <f t="shared" si="285"/>
        <v>0</v>
      </c>
      <c r="CB340" s="183">
        <f t="shared" si="286"/>
        <v>0</v>
      </c>
      <c r="CC340" s="183">
        <f t="shared" si="287"/>
        <v>0</v>
      </c>
      <c r="CD340" s="183">
        <f t="shared" si="288"/>
        <v>0</v>
      </c>
      <c r="CE340" s="183">
        <f t="shared" si="289"/>
        <v>0</v>
      </c>
      <c r="CF340" s="183">
        <f t="shared" si="290"/>
        <v>0</v>
      </c>
      <c r="CG340" s="183">
        <f t="shared" si="291"/>
        <v>0</v>
      </c>
    </row>
    <row r="341" spans="1:85">
      <c r="A341" s="237"/>
      <c r="B341" s="223"/>
      <c r="C341" s="225"/>
      <c r="D341" s="12" t="s">
        <v>114</v>
      </c>
      <c r="E341" s="35"/>
      <c r="F341" s="35"/>
      <c r="G341" s="35"/>
      <c r="H341" s="35"/>
      <c r="I341" s="35"/>
      <c r="J341" s="35"/>
      <c r="K341" s="35"/>
      <c r="L341" s="35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104"/>
      <c r="AE341" s="105"/>
      <c r="AJ341" s="36"/>
      <c r="AK341" s="36"/>
      <c r="AL341" s="36"/>
      <c r="AM341" s="36"/>
      <c r="AN341" s="36"/>
      <c r="AO341" s="36"/>
      <c r="AP341" s="36"/>
      <c r="AQ341" s="36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49"/>
      <c r="BI341" s="50"/>
      <c r="BL341" s="181" t="s">
        <v>87</v>
      </c>
      <c r="BM341" s="182" t="s">
        <v>109</v>
      </c>
      <c r="BN341" s="181" t="s">
        <v>88</v>
      </c>
      <c r="BO341" s="12" t="str">
        <f t="shared" ref="BO341:BO342" si="309">+D341</f>
        <v>X Recovery Basico</v>
      </c>
      <c r="BP341" s="181" t="s">
        <v>129</v>
      </c>
      <c r="BQ341" s="181" t="s">
        <v>132</v>
      </c>
      <c r="BR341" s="183">
        <f t="shared" si="276"/>
        <v>0</v>
      </c>
      <c r="BS341" s="183">
        <f t="shared" si="277"/>
        <v>0</v>
      </c>
      <c r="BT341" s="183">
        <f t="shared" si="278"/>
        <v>0</v>
      </c>
      <c r="BU341" s="183">
        <f t="shared" si="279"/>
        <v>0</v>
      </c>
      <c r="BV341" s="183">
        <f t="shared" si="280"/>
        <v>0</v>
      </c>
      <c r="BW341" s="183">
        <f t="shared" si="281"/>
        <v>0</v>
      </c>
      <c r="BX341" s="183">
        <f t="shared" si="282"/>
        <v>0</v>
      </c>
      <c r="BY341" s="183">
        <f t="shared" si="283"/>
        <v>0</v>
      </c>
      <c r="BZ341" s="183">
        <f t="shared" si="284"/>
        <v>0</v>
      </c>
      <c r="CA341" s="183">
        <f t="shared" si="285"/>
        <v>0</v>
      </c>
      <c r="CB341" s="183">
        <f t="shared" si="286"/>
        <v>0</v>
      </c>
      <c r="CC341" s="183">
        <f t="shared" si="287"/>
        <v>0</v>
      </c>
      <c r="CD341" s="183">
        <f t="shared" si="288"/>
        <v>0</v>
      </c>
      <c r="CE341" s="183">
        <f t="shared" si="289"/>
        <v>0</v>
      </c>
      <c r="CF341" s="183">
        <f t="shared" si="290"/>
        <v>0</v>
      </c>
      <c r="CG341" s="183">
        <f t="shared" si="291"/>
        <v>0</v>
      </c>
    </row>
    <row r="342" spans="1:85">
      <c r="A342" s="237"/>
      <c r="B342" s="223"/>
      <c r="C342" s="225"/>
      <c r="D342" s="12" t="s">
        <v>115</v>
      </c>
      <c r="E342" s="35"/>
      <c r="F342" s="35"/>
      <c r="G342" s="35"/>
      <c r="H342" s="35"/>
      <c r="I342" s="35"/>
      <c r="J342" s="35"/>
      <c r="K342" s="35"/>
      <c r="L342" s="35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104"/>
      <c r="AE342" s="105"/>
      <c r="AJ342" s="36"/>
      <c r="AK342" s="36"/>
      <c r="AL342" s="36"/>
      <c r="AM342" s="36"/>
      <c r="AN342" s="36"/>
      <c r="AO342" s="36"/>
      <c r="AP342" s="36"/>
      <c r="AQ342" s="36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49"/>
      <c r="BI342" s="50"/>
      <c r="BL342" s="181" t="s">
        <v>87</v>
      </c>
      <c r="BM342" s="182" t="s">
        <v>109</v>
      </c>
      <c r="BN342" s="181" t="s">
        <v>88</v>
      </c>
      <c r="BO342" s="12" t="str">
        <f t="shared" si="309"/>
        <v>X Recovery Premium</v>
      </c>
      <c r="BP342" s="181" t="s">
        <v>129</v>
      </c>
      <c r="BQ342" s="181" t="s">
        <v>132</v>
      </c>
      <c r="BR342" s="183">
        <f t="shared" si="276"/>
        <v>0</v>
      </c>
      <c r="BS342" s="183">
        <f t="shared" si="277"/>
        <v>0</v>
      </c>
      <c r="BT342" s="183">
        <f t="shared" si="278"/>
        <v>0</v>
      </c>
      <c r="BU342" s="183">
        <f t="shared" si="279"/>
        <v>0</v>
      </c>
      <c r="BV342" s="183">
        <f t="shared" si="280"/>
        <v>0</v>
      </c>
      <c r="BW342" s="183">
        <f t="shared" si="281"/>
        <v>0</v>
      </c>
      <c r="BX342" s="183">
        <f t="shared" si="282"/>
        <v>0</v>
      </c>
      <c r="BY342" s="183">
        <f t="shared" si="283"/>
        <v>0</v>
      </c>
      <c r="BZ342" s="183">
        <f t="shared" si="284"/>
        <v>0</v>
      </c>
      <c r="CA342" s="183">
        <f t="shared" si="285"/>
        <v>0</v>
      </c>
      <c r="CB342" s="183">
        <f t="shared" si="286"/>
        <v>0</v>
      </c>
      <c r="CC342" s="183">
        <f t="shared" si="287"/>
        <v>0</v>
      </c>
      <c r="CD342" s="183">
        <f t="shared" si="288"/>
        <v>0</v>
      </c>
      <c r="CE342" s="183">
        <f t="shared" si="289"/>
        <v>0</v>
      </c>
      <c r="CF342" s="183">
        <f t="shared" si="290"/>
        <v>0</v>
      </c>
      <c r="CG342" s="183">
        <f t="shared" si="291"/>
        <v>0</v>
      </c>
    </row>
    <row r="343" spans="1:85">
      <c r="A343" s="237"/>
      <c r="B343" s="224"/>
      <c r="C343" s="225"/>
      <c r="D343" s="13" t="s">
        <v>90</v>
      </c>
      <c r="E343" s="36"/>
      <c r="F343" s="36"/>
      <c r="G343" s="36"/>
      <c r="H343" s="36"/>
      <c r="I343" s="36"/>
      <c r="J343" s="36"/>
      <c r="K343" s="36"/>
      <c r="L343" s="36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J343" s="36"/>
      <c r="AK343" s="36"/>
      <c r="AL343" s="36"/>
      <c r="AM343" s="36"/>
      <c r="AN343" s="36"/>
      <c r="AO343" s="36"/>
      <c r="AP343" s="36"/>
      <c r="AQ343" s="36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49"/>
      <c r="BI343" s="50"/>
      <c r="BL343" s="181" t="s">
        <v>87</v>
      </c>
      <c r="BM343" s="182" t="s">
        <v>109</v>
      </c>
      <c r="BN343" s="181" t="s">
        <v>90</v>
      </c>
      <c r="BO343" s="182" t="s">
        <v>121</v>
      </c>
      <c r="BP343" s="181" t="s">
        <v>129</v>
      </c>
      <c r="BQ343" s="181" t="s">
        <v>132</v>
      </c>
      <c r="BR343" s="183">
        <f t="shared" si="276"/>
        <v>0</v>
      </c>
      <c r="BS343" s="183">
        <f t="shared" si="277"/>
        <v>0</v>
      </c>
      <c r="BT343" s="183">
        <f t="shared" si="278"/>
        <v>0</v>
      </c>
      <c r="BU343" s="183">
        <f t="shared" si="279"/>
        <v>0</v>
      </c>
      <c r="BV343" s="183">
        <f t="shared" si="280"/>
        <v>0</v>
      </c>
      <c r="BW343" s="183">
        <f t="shared" si="281"/>
        <v>0</v>
      </c>
      <c r="BX343" s="183">
        <f t="shared" si="282"/>
        <v>0</v>
      </c>
      <c r="BY343" s="183">
        <f t="shared" si="283"/>
        <v>0</v>
      </c>
      <c r="BZ343" s="183">
        <f t="shared" si="284"/>
        <v>0</v>
      </c>
      <c r="CA343" s="183">
        <f t="shared" si="285"/>
        <v>0</v>
      </c>
      <c r="CB343" s="183">
        <f t="shared" si="286"/>
        <v>0</v>
      </c>
      <c r="CC343" s="183">
        <f t="shared" si="287"/>
        <v>0</v>
      </c>
      <c r="CD343" s="183">
        <f t="shared" si="288"/>
        <v>0</v>
      </c>
      <c r="CE343" s="183">
        <f t="shared" si="289"/>
        <v>0</v>
      </c>
      <c r="CF343" s="183">
        <f t="shared" si="290"/>
        <v>0</v>
      </c>
      <c r="CG343" s="183">
        <f t="shared" si="291"/>
        <v>0</v>
      </c>
    </row>
    <row r="344" spans="1:85" ht="15" customHeight="1">
      <c r="A344" s="237"/>
      <c r="B344" s="226" t="s">
        <v>38</v>
      </c>
      <c r="C344" s="225" t="s">
        <v>61</v>
      </c>
      <c r="D344" s="10" t="s">
        <v>40</v>
      </c>
      <c r="E344" s="19"/>
      <c r="F344" s="19"/>
      <c r="G344" s="19"/>
      <c r="H344" s="19"/>
      <c r="I344" s="19"/>
      <c r="J344" s="19"/>
      <c r="K344" s="19"/>
      <c r="L344" s="19"/>
      <c r="M344" s="97">
        <f>+L344+AN!M344</f>
        <v>0</v>
      </c>
      <c r="N344" s="97">
        <f>+M344+AN!N344</f>
        <v>1</v>
      </c>
      <c r="O344" s="97">
        <f>+N344+AN!O344</f>
        <v>2</v>
      </c>
      <c r="P344" s="97">
        <f>+O344+AN!P344</f>
        <v>1</v>
      </c>
      <c r="Q344" s="97">
        <f>+P344+AN!Q344</f>
        <v>1</v>
      </c>
      <c r="R344" s="97">
        <f>+Q344+AN!R344</f>
        <v>1</v>
      </c>
      <c r="S344" s="97">
        <f>+R344+AN!S344</f>
        <v>2</v>
      </c>
      <c r="T344" s="97">
        <f>+S344+AN!T344</f>
        <v>1</v>
      </c>
      <c r="U344" s="97">
        <f>+T344+AN!U344</f>
        <v>5</v>
      </c>
      <c r="V344" s="97">
        <f>+U344+AN!V344</f>
        <v>5</v>
      </c>
      <c r="W344" s="97">
        <f>+V344+AN!W344</f>
        <v>5</v>
      </c>
      <c r="X344" s="97">
        <f>+W344+AN!X344</f>
        <v>4</v>
      </c>
      <c r="Y344" s="97">
        <f>+X344+AN!Y344</f>
        <v>5</v>
      </c>
      <c r="Z344" s="97">
        <f>+Y344+AN!Z344</f>
        <v>5</v>
      </c>
      <c r="AA344" s="97">
        <f>+Z344+AN!AA344</f>
        <v>5</v>
      </c>
      <c r="AB344" s="97">
        <f>+AA344+AN!AB344</f>
        <v>5</v>
      </c>
      <c r="AC344" s="97">
        <f>+AB344+AN!AC344</f>
        <v>5</v>
      </c>
      <c r="AD344" s="100">
        <f t="shared" ref="AD344:AD345" si="310">+P344</f>
        <v>1</v>
      </c>
      <c r="AE344" s="101">
        <f t="shared" ref="AE344:AE345" si="311">+AB344</f>
        <v>5</v>
      </c>
      <c r="AG344" s="124">
        <f>+SUMIF($M$1:$AB$1,"REAL",M344:AB344)</f>
        <v>48</v>
      </c>
      <c r="AJ344" s="19"/>
      <c r="AK344" s="19"/>
      <c r="AL344" s="19"/>
      <c r="AM344" s="19"/>
      <c r="AN344" s="19"/>
      <c r="AO344" s="19"/>
      <c r="AP344" s="19"/>
      <c r="AQ344" s="19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44"/>
      <c r="BI344" s="59"/>
      <c r="BL344" s="181" t="s">
        <v>87</v>
      </c>
      <c r="BM344" s="182" t="s">
        <v>61</v>
      </c>
      <c r="BN344" s="181" t="s">
        <v>40</v>
      </c>
      <c r="BO344" s="181" t="s">
        <v>126</v>
      </c>
      <c r="BP344" s="181" t="s">
        <v>129</v>
      </c>
      <c r="BQ344" s="181" t="s">
        <v>132</v>
      </c>
      <c r="BR344" s="183">
        <f t="shared" si="276"/>
        <v>0</v>
      </c>
      <c r="BS344" s="183">
        <f t="shared" si="277"/>
        <v>1</v>
      </c>
      <c r="BT344" s="183">
        <f t="shared" si="278"/>
        <v>2</v>
      </c>
      <c r="BU344" s="183">
        <f t="shared" si="279"/>
        <v>1</v>
      </c>
      <c r="BV344" s="183">
        <f t="shared" si="280"/>
        <v>1</v>
      </c>
      <c r="BW344" s="183">
        <f t="shared" si="281"/>
        <v>1</v>
      </c>
      <c r="BX344" s="183">
        <f t="shared" si="282"/>
        <v>2</v>
      </c>
      <c r="BY344" s="183">
        <f t="shared" si="283"/>
        <v>1</v>
      </c>
      <c r="BZ344" s="183">
        <f t="shared" si="284"/>
        <v>5</v>
      </c>
      <c r="CA344" s="183">
        <f t="shared" si="285"/>
        <v>5</v>
      </c>
      <c r="CB344" s="183">
        <f t="shared" si="286"/>
        <v>5</v>
      </c>
      <c r="CC344" s="183">
        <f t="shared" si="287"/>
        <v>4</v>
      </c>
      <c r="CD344" s="183">
        <f t="shared" si="288"/>
        <v>5</v>
      </c>
      <c r="CE344" s="183">
        <f t="shared" si="289"/>
        <v>5</v>
      </c>
      <c r="CF344" s="183">
        <f t="shared" si="290"/>
        <v>5</v>
      </c>
      <c r="CG344" s="183">
        <f t="shared" si="291"/>
        <v>5</v>
      </c>
    </row>
    <row r="345" spans="1:85">
      <c r="A345" s="237"/>
      <c r="B345" s="226"/>
      <c r="C345" s="225"/>
      <c r="D345" s="11" t="s">
        <v>88</v>
      </c>
      <c r="E345" s="34"/>
      <c r="F345" s="34"/>
      <c r="G345" s="34"/>
      <c r="H345" s="34"/>
      <c r="I345" s="34"/>
      <c r="J345" s="34"/>
      <c r="K345" s="34"/>
      <c r="L345" s="34"/>
      <c r="M345" s="98">
        <f>+L345+AN!M345</f>
        <v>0</v>
      </c>
      <c r="N345" s="98">
        <f>+M345+AN!N345</f>
        <v>1</v>
      </c>
      <c r="O345" s="98">
        <f>+N345+AN!O345</f>
        <v>2</v>
      </c>
      <c r="P345" s="98">
        <f>+O345+AN!P345</f>
        <v>1</v>
      </c>
      <c r="Q345" s="98">
        <f>+P345+AN!Q345</f>
        <v>1</v>
      </c>
      <c r="R345" s="98">
        <f>+Q345+AN!R345</f>
        <v>1</v>
      </c>
      <c r="S345" s="98">
        <f>+R345+AN!S345</f>
        <v>2</v>
      </c>
      <c r="T345" s="98">
        <f>+S345+AN!T345</f>
        <v>1</v>
      </c>
      <c r="U345" s="98">
        <f>+T345+AN!U345</f>
        <v>5</v>
      </c>
      <c r="V345" s="98">
        <f>+U345+AN!V345</f>
        <v>5</v>
      </c>
      <c r="W345" s="98">
        <f>+V345+AN!W345</f>
        <v>5</v>
      </c>
      <c r="X345" s="98">
        <f>+W345+AN!X345</f>
        <v>4</v>
      </c>
      <c r="Y345" s="98">
        <f>+X345+AN!Y345</f>
        <v>5</v>
      </c>
      <c r="Z345" s="98">
        <f>+Y345+AN!Z345</f>
        <v>5</v>
      </c>
      <c r="AA345" s="98">
        <f>+Z345+AN!AA345</f>
        <v>5</v>
      </c>
      <c r="AB345" s="98">
        <f>+AA345+AN!AB345</f>
        <v>5</v>
      </c>
      <c r="AC345" s="98">
        <f>+AB345+AN!AC345</f>
        <v>5</v>
      </c>
      <c r="AD345" s="102">
        <f t="shared" si="310"/>
        <v>1</v>
      </c>
      <c r="AE345" s="103">
        <f t="shared" si="311"/>
        <v>5</v>
      </c>
      <c r="AG345" s="124">
        <f>+SUMIF($M$1:$AB$1,"REAL",M345:AB345)</f>
        <v>48</v>
      </c>
      <c r="AJ345" s="34"/>
      <c r="AK345" s="34"/>
      <c r="AL345" s="34"/>
      <c r="AM345" s="34"/>
      <c r="AN345" s="34"/>
      <c r="AO345" s="34"/>
      <c r="AP345" s="34"/>
      <c r="AQ345" s="34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45"/>
      <c r="BI345" s="46"/>
      <c r="BL345" s="181" t="s">
        <v>87</v>
      </c>
      <c r="BM345" s="182" t="s">
        <v>61</v>
      </c>
      <c r="BN345" s="181" t="s">
        <v>88</v>
      </c>
      <c r="BO345" s="181" t="s">
        <v>126</v>
      </c>
      <c r="BP345" s="181" t="s">
        <v>129</v>
      </c>
      <c r="BQ345" s="181" t="s">
        <v>132</v>
      </c>
      <c r="BR345" s="183">
        <f t="shared" si="276"/>
        <v>0</v>
      </c>
      <c r="BS345" s="183">
        <f t="shared" si="277"/>
        <v>1</v>
      </c>
      <c r="BT345" s="183">
        <f t="shared" si="278"/>
        <v>2</v>
      </c>
      <c r="BU345" s="183">
        <f t="shared" si="279"/>
        <v>1</v>
      </c>
      <c r="BV345" s="183">
        <f t="shared" si="280"/>
        <v>1</v>
      </c>
      <c r="BW345" s="183">
        <f t="shared" si="281"/>
        <v>1</v>
      </c>
      <c r="BX345" s="183">
        <f t="shared" si="282"/>
        <v>2</v>
      </c>
      <c r="BY345" s="183">
        <f t="shared" si="283"/>
        <v>1</v>
      </c>
      <c r="BZ345" s="183">
        <f t="shared" si="284"/>
        <v>5</v>
      </c>
      <c r="CA345" s="183">
        <f t="shared" si="285"/>
        <v>5</v>
      </c>
      <c r="CB345" s="183">
        <f t="shared" si="286"/>
        <v>5</v>
      </c>
      <c r="CC345" s="183">
        <f t="shared" si="287"/>
        <v>4</v>
      </c>
      <c r="CD345" s="183">
        <f t="shared" si="288"/>
        <v>5</v>
      </c>
      <c r="CE345" s="183">
        <f t="shared" si="289"/>
        <v>5</v>
      </c>
      <c r="CF345" s="183">
        <f t="shared" si="290"/>
        <v>5</v>
      </c>
      <c r="CG345" s="183">
        <f t="shared" si="291"/>
        <v>5</v>
      </c>
    </row>
    <row r="346" spans="1:85">
      <c r="A346" s="237"/>
      <c r="B346" s="226"/>
      <c r="C346" s="225"/>
      <c r="D346" s="13" t="s">
        <v>90</v>
      </c>
      <c r="E346" s="36"/>
      <c r="F346" s="36"/>
      <c r="G346" s="36"/>
      <c r="H346" s="36"/>
      <c r="I346" s="36"/>
      <c r="J346" s="36"/>
      <c r="K346" s="36"/>
      <c r="L346" s="36"/>
      <c r="M346" s="36" t="str">
        <f t="shared" ref="M346:AE346" si="312">+IFERROR(M345/M344,"")</f>
        <v/>
      </c>
      <c r="N346" s="36">
        <f t="shared" si="312"/>
        <v>1</v>
      </c>
      <c r="O346" s="36">
        <f t="shared" si="312"/>
        <v>1</v>
      </c>
      <c r="P346" s="36">
        <f t="shared" si="312"/>
        <v>1</v>
      </c>
      <c r="Q346" s="36">
        <f t="shared" si="312"/>
        <v>1</v>
      </c>
      <c r="R346" s="36">
        <f t="shared" si="312"/>
        <v>1</v>
      </c>
      <c r="S346" s="36">
        <f t="shared" si="312"/>
        <v>1</v>
      </c>
      <c r="T346" s="36">
        <f t="shared" si="312"/>
        <v>1</v>
      </c>
      <c r="U346" s="36">
        <f t="shared" si="312"/>
        <v>1</v>
      </c>
      <c r="V346" s="36">
        <f t="shared" si="312"/>
        <v>1</v>
      </c>
      <c r="W346" s="36">
        <f t="shared" si="312"/>
        <v>1</v>
      </c>
      <c r="X346" s="36">
        <f t="shared" si="312"/>
        <v>1</v>
      </c>
      <c r="Y346" s="36">
        <f t="shared" si="312"/>
        <v>1</v>
      </c>
      <c r="Z346" s="36">
        <f t="shared" si="312"/>
        <v>1</v>
      </c>
      <c r="AA346" s="36">
        <f t="shared" si="312"/>
        <v>1</v>
      </c>
      <c r="AB346" s="36">
        <f t="shared" si="312"/>
        <v>1</v>
      </c>
      <c r="AC346" s="36">
        <f t="shared" ref="AC346" si="313">+IFERROR(AC345/AC344,"")</f>
        <v>1</v>
      </c>
      <c r="AD346" s="53">
        <f t="shared" si="312"/>
        <v>1</v>
      </c>
      <c r="AE346" s="54">
        <f t="shared" si="312"/>
        <v>1</v>
      </c>
      <c r="AJ346" s="36"/>
      <c r="AK346" s="36"/>
      <c r="AL346" s="36"/>
      <c r="AM346" s="36"/>
      <c r="AN346" s="36"/>
      <c r="AO346" s="36"/>
      <c r="AP346" s="36"/>
      <c r="AQ346" s="36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53"/>
      <c r="BI346" s="54"/>
      <c r="BL346" s="181" t="s">
        <v>87</v>
      </c>
      <c r="BM346" s="182" t="s">
        <v>61</v>
      </c>
      <c r="BN346" s="181" t="s">
        <v>90</v>
      </c>
      <c r="BO346" s="12" t="s">
        <v>127</v>
      </c>
      <c r="BP346" s="181" t="s">
        <v>129</v>
      </c>
      <c r="BQ346" s="181" t="s">
        <v>132</v>
      </c>
      <c r="BR346" s="183" t="str">
        <f t="shared" si="276"/>
        <v/>
      </c>
      <c r="BS346" s="183">
        <f t="shared" si="277"/>
        <v>1</v>
      </c>
      <c r="BT346" s="183">
        <f t="shared" si="278"/>
        <v>1</v>
      </c>
      <c r="BU346" s="183">
        <f t="shared" si="279"/>
        <v>1</v>
      </c>
      <c r="BV346" s="183">
        <f t="shared" si="280"/>
        <v>1</v>
      </c>
      <c r="BW346" s="183">
        <f t="shared" si="281"/>
        <v>1</v>
      </c>
      <c r="BX346" s="183">
        <f t="shared" si="282"/>
        <v>1</v>
      </c>
      <c r="BY346" s="183">
        <f t="shared" si="283"/>
        <v>1</v>
      </c>
      <c r="BZ346" s="183">
        <f t="shared" si="284"/>
        <v>1</v>
      </c>
      <c r="CA346" s="183">
        <f t="shared" si="285"/>
        <v>1</v>
      </c>
      <c r="CB346" s="183">
        <f t="shared" si="286"/>
        <v>1</v>
      </c>
      <c r="CC346" s="183">
        <f t="shared" si="287"/>
        <v>1</v>
      </c>
      <c r="CD346" s="183">
        <f t="shared" si="288"/>
        <v>1</v>
      </c>
      <c r="CE346" s="183">
        <f t="shared" si="289"/>
        <v>1</v>
      </c>
      <c r="CF346" s="183">
        <f t="shared" si="290"/>
        <v>1</v>
      </c>
      <c r="CG346" s="183">
        <f t="shared" si="291"/>
        <v>1</v>
      </c>
    </row>
    <row r="347" spans="1:85" ht="15" customHeight="1">
      <c r="A347" s="237"/>
      <c r="B347" s="226"/>
      <c r="C347" s="225" t="s">
        <v>62</v>
      </c>
      <c r="D347" s="10" t="s">
        <v>40</v>
      </c>
      <c r="E347" s="19"/>
      <c r="F347" s="19"/>
      <c r="G347" s="19"/>
      <c r="H347" s="19"/>
      <c r="I347" s="19"/>
      <c r="J347" s="19"/>
      <c r="K347" s="19"/>
      <c r="L347" s="19"/>
      <c r="M347" s="97">
        <f>+L347+AN!M347</f>
        <v>0</v>
      </c>
      <c r="N347" s="97">
        <f>+M347+AN!N347</f>
        <v>0</v>
      </c>
      <c r="O347" s="97">
        <f>+N347+AN!O347</f>
        <v>0</v>
      </c>
      <c r="P347" s="97">
        <f>+O347+AN!P347</f>
        <v>0</v>
      </c>
      <c r="Q347" s="97">
        <f>+P347+AN!Q347</f>
        <v>0</v>
      </c>
      <c r="R347" s="97">
        <f>+Q347+AN!R347</f>
        <v>0</v>
      </c>
      <c r="S347" s="97">
        <f>+R347+AN!S347</f>
        <v>0</v>
      </c>
      <c r="T347" s="97">
        <f>+S347+AN!T347</f>
        <v>0</v>
      </c>
      <c r="U347" s="97">
        <f>+T347+AN!U347</f>
        <v>0</v>
      </c>
      <c r="V347" s="97">
        <f>+U347+AN!V347</f>
        <v>0</v>
      </c>
      <c r="W347" s="97">
        <f>+V347+AN!W347</f>
        <v>0</v>
      </c>
      <c r="X347" s="97">
        <f>+W347+AN!X347</f>
        <v>0</v>
      </c>
      <c r="Y347" s="97">
        <f>+X347+AN!Y347</f>
        <v>0</v>
      </c>
      <c r="Z347" s="97">
        <f>+Y347+AN!Z347</f>
        <v>0</v>
      </c>
      <c r="AA347" s="97">
        <f>+Z347+AN!AA347</f>
        <v>0</v>
      </c>
      <c r="AB347" s="97">
        <f>+AA347+AN!AB347</f>
        <v>0</v>
      </c>
      <c r="AC347" s="97">
        <f>+AB347+AN!AC347</f>
        <v>0</v>
      </c>
      <c r="AD347" s="100">
        <f t="shared" ref="AD347:AD348" si="314">+P347</f>
        <v>0</v>
      </c>
      <c r="AE347" s="101">
        <f t="shared" ref="AE347:AE348" si="315">+AB347</f>
        <v>0</v>
      </c>
      <c r="AG347" s="124">
        <f>+SUMIF($M$1:$AB$1,"REAL",M347:AB347)</f>
        <v>0</v>
      </c>
      <c r="AJ347" s="19"/>
      <c r="AK347" s="19"/>
      <c r="AL347" s="19"/>
      <c r="AM347" s="19"/>
      <c r="AN347" s="19"/>
      <c r="AO347" s="19"/>
      <c r="AP347" s="19"/>
      <c r="AQ347" s="19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44"/>
      <c r="BI347" s="59"/>
      <c r="BL347" s="181" t="s">
        <v>87</v>
      </c>
      <c r="BM347" s="182" t="s">
        <v>62</v>
      </c>
      <c r="BN347" s="181" t="s">
        <v>40</v>
      </c>
      <c r="BO347" s="181" t="s">
        <v>126</v>
      </c>
      <c r="BP347" s="181" t="s">
        <v>129</v>
      </c>
      <c r="BQ347" s="181" t="s">
        <v>132</v>
      </c>
      <c r="BR347" s="183">
        <f t="shared" si="276"/>
        <v>0</v>
      </c>
      <c r="BS347" s="183">
        <f t="shared" si="277"/>
        <v>0</v>
      </c>
      <c r="BT347" s="183">
        <f t="shared" si="278"/>
        <v>0</v>
      </c>
      <c r="BU347" s="183">
        <f t="shared" si="279"/>
        <v>0</v>
      </c>
      <c r="BV347" s="183">
        <f t="shared" si="280"/>
        <v>0</v>
      </c>
      <c r="BW347" s="183">
        <f t="shared" si="281"/>
        <v>0</v>
      </c>
      <c r="BX347" s="183">
        <f t="shared" si="282"/>
        <v>0</v>
      </c>
      <c r="BY347" s="183">
        <f t="shared" si="283"/>
        <v>0</v>
      </c>
      <c r="BZ347" s="183">
        <f t="shared" si="284"/>
        <v>0</v>
      </c>
      <c r="CA347" s="183">
        <f t="shared" si="285"/>
        <v>0</v>
      </c>
      <c r="CB347" s="183">
        <f t="shared" si="286"/>
        <v>0</v>
      </c>
      <c r="CC347" s="183">
        <f t="shared" si="287"/>
        <v>0</v>
      </c>
      <c r="CD347" s="183">
        <f t="shared" si="288"/>
        <v>0</v>
      </c>
      <c r="CE347" s="183">
        <f t="shared" si="289"/>
        <v>0</v>
      </c>
      <c r="CF347" s="183">
        <f t="shared" si="290"/>
        <v>0</v>
      </c>
      <c r="CG347" s="183">
        <f t="shared" si="291"/>
        <v>0</v>
      </c>
    </row>
    <row r="348" spans="1:85">
      <c r="A348" s="237"/>
      <c r="B348" s="226"/>
      <c r="C348" s="225"/>
      <c r="D348" s="11" t="s">
        <v>88</v>
      </c>
      <c r="E348" s="34"/>
      <c r="F348" s="34"/>
      <c r="G348" s="34"/>
      <c r="H348" s="34"/>
      <c r="I348" s="34"/>
      <c r="J348" s="34"/>
      <c r="K348" s="34"/>
      <c r="L348" s="34"/>
      <c r="M348" s="98">
        <f>+L348+AN!M348</f>
        <v>0</v>
      </c>
      <c r="N348" s="98">
        <f>+M348+AN!N348</f>
        <v>0</v>
      </c>
      <c r="O348" s="98">
        <f>+N348+AN!O348</f>
        <v>0</v>
      </c>
      <c r="P348" s="98">
        <f>+O348+AN!P348</f>
        <v>0</v>
      </c>
      <c r="Q348" s="98">
        <f>+P348+AN!Q348</f>
        <v>0</v>
      </c>
      <c r="R348" s="98">
        <f>+Q348+AN!R348</f>
        <v>0</v>
      </c>
      <c r="S348" s="98">
        <f>+R348+AN!S348</f>
        <v>0</v>
      </c>
      <c r="T348" s="98">
        <f>+S348+AN!T348</f>
        <v>0</v>
      </c>
      <c r="U348" s="98">
        <f>+T348+AN!U348</f>
        <v>0</v>
      </c>
      <c r="V348" s="98">
        <f>+U348+AN!V348</f>
        <v>0</v>
      </c>
      <c r="W348" s="98">
        <f>+V348+AN!W348</f>
        <v>0</v>
      </c>
      <c r="X348" s="98">
        <f>+W348+AN!X348</f>
        <v>0</v>
      </c>
      <c r="Y348" s="98">
        <f>+X348+AN!Y348</f>
        <v>0</v>
      </c>
      <c r="Z348" s="98">
        <f>+Y348+AN!Z348</f>
        <v>0</v>
      </c>
      <c r="AA348" s="98">
        <f>+Z348+AN!AA348</f>
        <v>0</v>
      </c>
      <c r="AB348" s="98">
        <f>+AA348+AN!AB348</f>
        <v>0</v>
      </c>
      <c r="AC348" s="98">
        <f>+AB348+AN!AC348</f>
        <v>0</v>
      </c>
      <c r="AD348" s="102">
        <f t="shared" si="314"/>
        <v>0</v>
      </c>
      <c r="AE348" s="103">
        <f t="shared" si="315"/>
        <v>0</v>
      </c>
      <c r="AG348" s="124">
        <f>+SUMIF($M$1:$AB$1,"REAL",M348:AB348)</f>
        <v>0</v>
      </c>
      <c r="AJ348" s="34"/>
      <c r="AK348" s="34"/>
      <c r="AL348" s="34"/>
      <c r="AM348" s="34"/>
      <c r="AN348" s="34"/>
      <c r="AO348" s="34"/>
      <c r="AP348" s="34"/>
      <c r="AQ348" s="34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45"/>
      <c r="BI348" s="46"/>
      <c r="BL348" s="181" t="s">
        <v>87</v>
      </c>
      <c r="BM348" s="182" t="s">
        <v>62</v>
      </c>
      <c r="BN348" s="181" t="s">
        <v>88</v>
      </c>
      <c r="BO348" s="181" t="s">
        <v>126</v>
      </c>
      <c r="BP348" s="181" t="s">
        <v>129</v>
      </c>
      <c r="BQ348" s="181" t="s">
        <v>132</v>
      </c>
      <c r="BR348" s="183">
        <f t="shared" si="276"/>
        <v>0</v>
      </c>
      <c r="BS348" s="183">
        <f t="shared" si="277"/>
        <v>0</v>
      </c>
      <c r="BT348" s="183">
        <f t="shared" si="278"/>
        <v>0</v>
      </c>
      <c r="BU348" s="183">
        <f t="shared" si="279"/>
        <v>0</v>
      </c>
      <c r="BV348" s="183">
        <f t="shared" si="280"/>
        <v>0</v>
      </c>
      <c r="BW348" s="183">
        <f t="shared" si="281"/>
        <v>0</v>
      </c>
      <c r="BX348" s="183">
        <f t="shared" si="282"/>
        <v>0</v>
      </c>
      <c r="BY348" s="183">
        <f t="shared" si="283"/>
        <v>0</v>
      </c>
      <c r="BZ348" s="183">
        <f t="shared" si="284"/>
        <v>0</v>
      </c>
      <c r="CA348" s="183">
        <f t="shared" si="285"/>
        <v>0</v>
      </c>
      <c r="CB348" s="183">
        <f t="shared" si="286"/>
        <v>0</v>
      </c>
      <c r="CC348" s="183">
        <f t="shared" si="287"/>
        <v>0</v>
      </c>
      <c r="CD348" s="183">
        <f t="shared" si="288"/>
        <v>0</v>
      </c>
      <c r="CE348" s="183">
        <f t="shared" si="289"/>
        <v>0</v>
      </c>
      <c r="CF348" s="183">
        <f t="shared" si="290"/>
        <v>0</v>
      </c>
      <c r="CG348" s="183">
        <f t="shared" ref="CG348:CG411" si="316">+IF(AND($BP348="Real",AB$1="REAL"),AB348,0)</f>
        <v>0</v>
      </c>
    </row>
    <row r="349" spans="1:85">
      <c r="A349" s="237"/>
      <c r="B349" s="226"/>
      <c r="C349" s="225"/>
      <c r="D349" s="13" t="s">
        <v>90</v>
      </c>
      <c r="E349" s="36"/>
      <c r="F349" s="36"/>
      <c r="G349" s="36"/>
      <c r="H349" s="36"/>
      <c r="I349" s="36"/>
      <c r="J349" s="36"/>
      <c r="K349" s="36"/>
      <c r="L349" s="36"/>
      <c r="M349" s="36" t="str">
        <f t="shared" ref="M349:AE349" si="317">+IFERROR(M348/M347,"")</f>
        <v/>
      </c>
      <c r="N349" s="36" t="str">
        <f t="shared" si="317"/>
        <v/>
      </c>
      <c r="O349" s="36" t="str">
        <f t="shared" si="317"/>
        <v/>
      </c>
      <c r="P349" s="36" t="str">
        <f t="shared" si="317"/>
        <v/>
      </c>
      <c r="Q349" s="36" t="str">
        <f t="shared" si="317"/>
        <v/>
      </c>
      <c r="R349" s="36" t="str">
        <f t="shared" si="317"/>
        <v/>
      </c>
      <c r="S349" s="36" t="str">
        <f t="shared" si="317"/>
        <v/>
      </c>
      <c r="T349" s="36" t="str">
        <f t="shared" si="317"/>
        <v/>
      </c>
      <c r="U349" s="36" t="str">
        <f t="shared" si="317"/>
        <v/>
      </c>
      <c r="V349" s="36" t="str">
        <f t="shared" si="317"/>
        <v/>
      </c>
      <c r="W349" s="36" t="str">
        <f t="shared" si="317"/>
        <v/>
      </c>
      <c r="X349" s="36" t="str">
        <f t="shared" si="317"/>
        <v/>
      </c>
      <c r="Y349" s="36" t="str">
        <f t="shared" si="317"/>
        <v/>
      </c>
      <c r="Z349" s="36" t="str">
        <f t="shared" si="317"/>
        <v/>
      </c>
      <c r="AA349" s="36" t="str">
        <f t="shared" si="317"/>
        <v/>
      </c>
      <c r="AB349" s="36" t="str">
        <f t="shared" si="317"/>
        <v/>
      </c>
      <c r="AC349" s="36" t="str">
        <f t="shared" ref="AC349" si="318">+IFERROR(AC348/AC347,"")</f>
        <v/>
      </c>
      <c r="AD349" s="49" t="str">
        <f t="shared" si="317"/>
        <v/>
      </c>
      <c r="AE349" s="50" t="str">
        <f t="shared" si="317"/>
        <v/>
      </c>
      <c r="AJ349" s="36"/>
      <c r="AK349" s="36"/>
      <c r="AL349" s="36"/>
      <c r="AM349" s="36"/>
      <c r="AN349" s="36"/>
      <c r="AO349" s="36"/>
      <c r="AP349" s="36"/>
      <c r="AQ349" s="36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49"/>
      <c r="BI349" s="50"/>
      <c r="BL349" s="181" t="s">
        <v>87</v>
      </c>
      <c r="BM349" s="182" t="s">
        <v>62</v>
      </c>
      <c r="BN349" s="181" t="s">
        <v>90</v>
      </c>
      <c r="BO349" s="12" t="s">
        <v>127</v>
      </c>
      <c r="BP349" s="181" t="s">
        <v>129</v>
      </c>
      <c r="BQ349" s="181" t="s">
        <v>132</v>
      </c>
      <c r="BR349" s="183" t="str">
        <f t="shared" si="276"/>
        <v/>
      </c>
      <c r="BS349" s="183" t="str">
        <f t="shared" si="277"/>
        <v/>
      </c>
      <c r="BT349" s="183" t="str">
        <f t="shared" si="278"/>
        <v/>
      </c>
      <c r="BU349" s="183" t="str">
        <f t="shared" si="279"/>
        <v/>
      </c>
      <c r="BV349" s="183" t="str">
        <f t="shared" si="280"/>
        <v/>
      </c>
      <c r="BW349" s="183" t="str">
        <f t="shared" si="281"/>
        <v/>
      </c>
      <c r="BX349" s="183" t="str">
        <f t="shared" si="282"/>
        <v/>
      </c>
      <c r="BY349" s="183" t="str">
        <f t="shared" si="283"/>
        <v/>
      </c>
      <c r="BZ349" s="183" t="str">
        <f t="shared" si="284"/>
        <v/>
      </c>
      <c r="CA349" s="183" t="str">
        <f t="shared" si="285"/>
        <v/>
      </c>
      <c r="CB349" s="183" t="str">
        <f t="shared" si="286"/>
        <v/>
      </c>
      <c r="CC349" s="183" t="str">
        <f t="shared" si="287"/>
        <v/>
      </c>
      <c r="CD349" s="183" t="str">
        <f t="shared" si="288"/>
        <v/>
      </c>
      <c r="CE349" s="183" t="str">
        <f t="shared" si="289"/>
        <v/>
      </c>
      <c r="CF349" s="183" t="str">
        <f t="shared" si="290"/>
        <v/>
      </c>
      <c r="CG349" s="183" t="str">
        <f t="shared" si="316"/>
        <v/>
      </c>
    </row>
    <row r="350" spans="1:85" ht="15" customHeight="1">
      <c r="A350" s="237"/>
      <c r="B350" s="226"/>
      <c r="C350" s="225" t="s">
        <v>72</v>
      </c>
      <c r="D350" s="10" t="s">
        <v>40</v>
      </c>
      <c r="E350" s="19"/>
      <c r="F350" s="19"/>
      <c r="G350" s="19"/>
      <c r="H350" s="19"/>
      <c r="I350" s="19"/>
      <c r="J350" s="19"/>
      <c r="K350" s="19"/>
      <c r="L350" s="19"/>
      <c r="M350" s="97">
        <f>+L350+AN!M350</f>
        <v>0</v>
      </c>
      <c r="N350" s="97">
        <f>+M350+AN!N350</f>
        <v>0</v>
      </c>
      <c r="O350" s="97">
        <f>+N350+AN!O350</f>
        <v>0</v>
      </c>
      <c r="P350" s="97">
        <f>+O350+AN!P350</f>
        <v>0</v>
      </c>
      <c r="Q350" s="97">
        <f>+P350+AN!Q350</f>
        <v>0</v>
      </c>
      <c r="R350" s="97">
        <f>+Q350+AN!R350</f>
        <v>0</v>
      </c>
      <c r="S350" s="97">
        <f>+R350+AN!S350</f>
        <v>0</v>
      </c>
      <c r="T350" s="97">
        <f>+S350+AN!T350</f>
        <v>0</v>
      </c>
      <c r="U350" s="97">
        <f>+T350+AN!U350</f>
        <v>0</v>
      </c>
      <c r="V350" s="97">
        <f>+U350+AN!V350</f>
        <v>0</v>
      </c>
      <c r="W350" s="97">
        <f>+V350+AN!W350</f>
        <v>0</v>
      </c>
      <c r="X350" s="97">
        <f>+W350+AN!X350</f>
        <v>0</v>
      </c>
      <c r="Y350" s="97">
        <f>+X350+AN!Y350</f>
        <v>0</v>
      </c>
      <c r="Z350" s="97">
        <f>+Y350+AN!Z350</f>
        <v>0</v>
      </c>
      <c r="AA350" s="97">
        <f>+Z350+AN!AA350</f>
        <v>0</v>
      </c>
      <c r="AB350" s="97">
        <f>+AA350+AN!AB350</f>
        <v>0</v>
      </c>
      <c r="AC350" s="97">
        <f>+AB350+AN!AC350</f>
        <v>0</v>
      </c>
      <c r="AD350" s="100">
        <f t="shared" ref="AD350:AD351" si="319">+P350</f>
        <v>0</v>
      </c>
      <c r="AE350" s="101">
        <f t="shared" ref="AE350:AE351" si="320">+AB350</f>
        <v>0</v>
      </c>
      <c r="AG350" s="124">
        <f>+SUMIF($M$1:$AB$1,"REAL",M350:AB350)</f>
        <v>0</v>
      </c>
      <c r="AJ350" s="19"/>
      <c r="AK350" s="19"/>
      <c r="AL350" s="19"/>
      <c r="AM350" s="19"/>
      <c r="AN350" s="19"/>
      <c r="AO350" s="19"/>
      <c r="AP350" s="19"/>
      <c r="AQ350" s="19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44"/>
      <c r="BI350" s="59"/>
      <c r="BL350" s="181" t="s">
        <v>87</v>
      </c>
      <c r="BM350" s="182" t="s">
        <v>72</v>
      </c>
      <c r="BN350" s="181" t="s">
        <v>40</v>
      </c>
      <c r="BO350" s="181" t="s">
        <v>126</v>
      </c>
      <c r="BP350" s="181" t="s">
        <v>129</v>
      </c>
      <c r="BQ350" s="181" t="s">
        <v>132</v>
      </c>
      <c r="BR350" s="183">
        <f t="shared" si="276"/>
        <v>0</v>
      </c>
      <c r="BS350" s="183">
        <f t="shared" si="277"/>
        <v>0</v>
      </c>
      <c r="BT350" s="183">
        <f t="shared" si="278"/>
        <v>0</v>
      </c>
      <c r="BU350" s="183">
        <f t="shared" si="279"/>
        <v>0</v>
      </c>
      <c r="BV350" s="183">
        <f t="shared" si="280"/>
        <v>0</v>
      </c>
      <c r="BW350" s="183">
        <f t="shared" si="281"/>
        <v>0</v>
      </c>
      <c r="BX350" s="183">
        <f t="shared" si="282"/>
        <v>0</v>
      </c>
      <c r="BY350" s="183">
        <f t="shared" si="283"/>
        <v>0</v>
      </c>
      <c r="BZ350" s="183">
        <f t="shared" si="284"/>
        <v>0</v>
      </c>
      <c r="CA350" s="183">
        <f t="shared" si="285"/>
        <v>0</v>
      </c>
      <c r="CB350" s="183">
        <f t="shared" si="286"/>
        <v>0</v>
      </c>
      <c r="CC350" s="183">
        <f t="shared" si="287"/>
        <v>0</v>
      </c>
      <c r="CD350" s="183">
        <f t="shared" si="288"/>
        <v>0</v>
      </c>
      <c r="CE350" s="183">
        <f t="shared" si="289"/>
        <v>0</v>
      </c>
      <c r="CF350" s="183">
        <f t="shared" si="290"/>
        <v>0</v>
      </c>
      <c r="CG350" s="183">
        <f t="shared" si="316"/>
        <v>0</v>
      </c>
    </row>
    <row r="351" spans="1:85">
      <c r="A351" s="237"/>
      <c r="B351" s="226"/>
      <c r="C351" s="225"/>
      <c r="D351" s="11" t="s">
        <v>88</v>
      </c>
      <c r="E351" s="34"/>
      <c r="F351" s="34"/>
      <c r="G351" s="34"/>
      <c r="H351" s="34"/>
      <c r="I351" s="34"/>
      <c r="J351" s="34"/>
      <c r="K351" s="34"/>
      <c r="L351" s="34"/>
      <c r="M351" s="98">
        <f>+L351+AN!M351</f>
        <v>0</v>
      </c>
      <c r="N351" s="98">
        <f>+M351+AN!N351</f>
        <v>0</v>
      </c>
      <c r="O351" s="98">
        <f>+N351+AN!O351</f>
        <v>0</v>
      </c>
      <c r="P351" s="98">
        <f>+O351+AN!P351</f>
        <v>0</v>
      </c>
      <c r="Q351" s="98">
        <f>+P351+AN!Q351</f>
        <v>0</v>
      </c>
      <c r="R351" s="98">
        <f>+Q351+AN!R351</f>
        <v>0</v>
      </c>
      <c r="S351" s="98">
        <f>+R351+AN!S351</f>
        <v>0</v>
      </c>
      <c r="T351" s="98">
        <f>+S351+AN!T351</f>
        <v>0</v>
      </c>
      <c r="U351" s="98">
        <f>+T351+AN!U351</f>
        <v>0</v>
      </c>
      <c r="V351" s="98">
        <f>+U351+AN!V351</f>
        <v>0</v>
      </c>
      <c r="W351" s="98">
        <f>+V351+AN!W351</f>
        <v>0</v>
      </c>
      <c r="X351" s="98">
        <f>+W351+AN!X351</f>
        <v>0</v>
      </c>
      <c r="Y351" s="98">
        <f>+X351+AN!Y351</f>
        <v>0</v>
      </c>
      <c r="Z351" s="98">
        <f>+Y351+AN!Z351</f>
        <v>0</v>
      </c>
      <c r="AA351" s="98">
        <f>+Z351+AN!AA351</f>
        <v>0</v>
      </c>
      <c r="AB351" s="98">
        <f>+AA351+AN!AB351</f>
        <v>0</v>
      </c>
      <c r="AC351" s="98">
        <f>+AB351+AN!AC351</f>
        <v>0</v>
      </c>
      <c r="AD351" s="102">
        <f t="shared" si="319"/>
        <v>0</v>
      </c>
      <c r="AE351" s="103">
        <f t="shared" si="320"/>
        <v>0</v>
      </c>
      <c r="AG351" s="124">
        <f>+SUMIF($M$1:$AB$1,"REAL",M351:AB351)</f>
        <v>0</v>
      </c>
      <c r="AJ351" s="34"/>
      <c r="AK351" s="34"/>
      <c r="AL351" s="34"/>
      <c r="AM351" s="34"/>
      <c r="AN351" s="34"/>
      <c r="AO351" s="34"/>
      <c r="AP351" s="34"/>
      <c r="AQ351" s="34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45"/>
      <c r="BI351" s="46"/>
      <c r="BL351" s="181" t="s">
        <v>87</v>
      </c>
      <c r="BM351" s="182" t="s">
        <v>72</v>
      </c>
      <c r="BN351" s="181" t="s">
        <v>88</v>
      </c>
      <c r="BO351" s="181" t="s">
        <v>126</v>
      </c>
      <c r="BP351" s="181" t="s">
        <v>129</v>
      </c>
      <c r="BQ351" s="181" t="s">
        <v>132</v>
      </c>
      <c r="BR351" s="183">
        <f t="shared" si="276"/>
        <v>0</v>
      </c>
      <c r="BS351" s="183">
        <f t="shared" si="277"/>
        <v>0</v>
      </c>
      <c r="BT351" s="183">
        <f t="shared" si="278"/>
        <v>0</v>
      </c>
      <c r="BU351" s="183">
        <f t="shared" si="279"/>
        <v>0</v>
      </c>
      <c r="BV351" s="183">
        <f t="shared" si="280"/>
        <v>0</v>
      </c>
      <c r="BW351" s="183">
        <f t="shared" si="281"/>
        <v>0</v>
      </c>
      <c r="BX351" s="183">
        <f t="shared" si="282"/>
        <v>0</v>
      </c>
      <c r="BY351" s="183">
        <f t="shared" si="283"/>
        <v>0</v>
      </c>
      <c r="BZ351" s="183">
        <f t="shared" si="284"/>
        <v>0</v>
      </c>
      <c r="CA351" s="183">
        <f t="shared" si="285"/>
        <v>0</v>
      </c>
      <c r="CB351" s="183">
        <f t="shared" si="286"/>
        <v>0</v>
      </c>
      <c r="CC351" s="183">
        <f t="shared" si="287"/>
        <v>0</v>
      </c>
      <c r="CD351" s="183">
        <f t="shared" si="288"/>
        <v>0</v>
      </c>
      <c r="CE351" s="183">
        <f t="shared" si="289"/>
        <v>0</v>
      </c>
      <c r="CF351" s="183">
        <f t="shared" si="290"/>
        <v>0</v>
      </c>
      <c r="CG351" s="183">
        <f t="shared" si="316"/>
        <v>0</v>
      </c>
    </row>
    <row r="352" spans="1:85">
      <c r="A352" s="237"/>
      <c r="B352" s="226"/>
      <c r="C352" s="225"/>
      <c r="D352" s="13" t="s">
        <v>90</v>
      </c>
      <c r="E352" s="36"/>
      <c r="F352" s="36"/>
      <c r="G352" s="36"/>
      <c r="H352" s="36"/>
      <c r="I352" s="36"/>
      <c r="J352" s="36"/>
      <c r="K352" s="36"/>
      <c r="L352" s="36"/>
      <c r="M352" s="36" t="str">
        <f t="shared" ref="M352:AE352" si="321">+IFERROR(M351/M350,"")</f>
        <v/>
      </c>
      <c r="N352" s="36" t="str">
        <f t="shared" si="321"/>
        <v/>
      </c>
      <c r="O352" s="36" t="str">
        <f t="shared" si="321"/>
        <v/>
      </c>
      <c r="P352" s="36" t="str">
        <f t="shared" si="321"/>
        <v/>
      </c>
      <c r="Q352" s="36" t="str">
        <f t="shared" si="321"/>
        <v/>
      </c>
      <c r="R352" s="36" t="str">
        <f t="shared" si="321"/>
        <v/>
      </c>
      <c r="S352" s="36" t="str">
        <f t="shared" si="321"/>
        <v/>
      </c>
      <c r="T352" s="36" t="str">
        <f t="shared" si="321"/>
        <v/>
      </c>
      <c r="U352" s="36" t="str">
        <f t="shared" si="321"/>
        <v/>
      </c>
      <c r="V352" s="36" t="str">
        <f t="shared" si="321"/>
        <v/>
      </c>
      <c r="W352" s="36" t="str">
        <f t="shared" si="321"/>
        <v/>
      </c>
      <c r="X352" s="36" t="str">
        <f t="shared" si="321"/>
        <v/>
      </c>
      <c r="Y352" s="36" t="str">
        <f t="shared" si="321"/>
        <v/>
      </c>
      <c r="Z352" s="36" t="str">
        <f t="shared" si="321"/>
        <v/>
      </c>
      <c r="AA352" s="36" t="str">
        <f t="shared" si="321"/>
        <v/>
      </c>
      <c r="AB352" s="36" t="str">
        <f t="shared" si="321"/>
        <v/>
      </c>
      <c r="AC352" s="36" t="str">
        <f t="shared" ref="AC352" si="322">+IFERROR(AC351/AC350,"")</f>
        <v/>
      </c>
      <c r="AD352" s="49" t="str">
        <f t="shared" si="321"/>
        <v/>
      </c>
      <c r="AE352" s="50" t="str">
        <f t="shared" si="321"/>
        <v/>
      </c>
      <c r="AJ352" s="36"/>
      <c r="AK352" s="36"/>
      <c r="AL352" s="36"/>
      <c r="AM352" s="36"/>
      <c r="AN352" s="36"/>
      <c r="AO352" s="36"/>
      <c r="AP352" s="36"/>
      <c r="AQ352" s="36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49"/>
      <c r="BI352" s="50"/>
      <c r="BL352" s="181" t="s">
        <v>87</v>
      </c>
      <c r="BM352" s="182" t="s">
        <v>72</v>
      </c>
      <c r="BN352" s="181" t="s">
        <v>90</v>
      </c>
      <c r="BO352" s="12" t="s">
        <v>127</v>
      </c>
      <c r="BP352" s="181" t="s">
        <v>129</v>
      </c>
      <c r="BQ352" s="181" t="s">
        <v>132</v>
      </c>
      <c r="BR352" s="183" t="str">
        <f t="shared" si="276"/>
        <v/>
      </c>
      <c r="BS352" s="183" t="str">
        <f t="shared" si="277"/>
        <v/>
      </c>
      <c r="BT352" s="183" t="str">
        <f t="shared" si="278"/>
        <v/>
      </c>
      <c r="BU352" s="183" t="str">
        <f t="shared" si="279"/>
        <v/>
      </c>
      <c r="BV352" s="183" t="str">
        <f t="shared" si="280"/>
        <v/>
      </c>
      <c r="BW352" s="183" t="str">
        <f t="shared" si="281"/>
        <v/>
      </c>
      <c r="BX352" s="183" t="str">
        <f t="shared" si="282"/>
        <v/>
      </c>
      <c r="BY352" s="183" t="str">
        <f t="shared" si="283"/>
        <v/>
      </c>
      <c r="BZ352" s="183" t="str">
        <f t="shared" si="284"/>
        <v/>
      </c>
      <c r="CA352" s="183" t="str">
        <f t="shared" si="285"/>
        <v/>
      </c>
      <c r="CB352" s="183" t="str">
        <f t="shared" si="286"/>
        <v/>
      </c>
      <c r="CC352" s="183" t="str">
        <f t="shared" si="287"/>
        <v/>
      </c>
      <c r="CD352" s="183" t="str">
        <f t="shared" si="288"/>
        <v/>
      </c>
      <c r="CE352" s="183" t="str">
        <f t="shared" si="289"/>
        <v/>
      </c>
      <c r="CF352" s="183" t="str">
        <f t="shared" si="290"/>
        <v/>
      </c>
      <c r="CG352" s="183" t="str">
        <f t="shared" si="316"/>
        <v/>
      </c>
    </row>
    <row r="353" spans="1:85" ht="15" customHeight="1">
      <c r="A353" s="237"/>
      <c r="B353" s="226"/>
      <c r="C353" s="225" t="s">
        <v>73</v>
      </c>
      <c r="D353" s="10" t="s">
        <v>40</v>
      </c>
      <c r="E353" s="19"/>
      <c r="F353" s="19"/>
      <c r="G353" s="19"/>
      <c r="H353" s="19"/>
      <c r="I353" s="19"/>
      <c r="J353" s="19"/>
      <c r="K353" s="19"/>
      <c r="L353" s="19"/>
      <c r="M353" s="97">
        <f>+L353+AN!M353</f>
        <v>0</v>
      </c>
      <c r="N353" s="97">
        <f>+M353+AN!N353</f>
        <v>0</v>
      </c>
      <c r="O353" s="97">
        <f>+N353+AN!O353</f>
        <v>0</v>
      </c>
      <c r="P353" s="97">
        <f>+O353+AN!P353</f>
        <v>0</v>
      </c>
      <c r="Q353" s="97">
        <f>+P353+AN!Q353</f>
        <v>0</v>
      </c>
      <c r="R353" s="97">
        <f>+Q353+AN!R353</f>
        <v>0</v>
      </c>
      <c r="S353" s="97">
        <f>+R353+AN!S353</f>
        <v>0</v>
      </c>
      <c r="T353" s="97">
        <f>+S353+AN!T353</f>
        <v>0</v>
      </c>
      <c r="U353" s="97">
        <f>+T353+AN!U353</f>
        <v>0</v>
      </c>
      <c r="V353" s="97">
        <f>+U353+AN!V353</f>
        <v>0</v>
      </c>
      <c r="W353" s="97">
        <f>+V353+AN!W353</f>
        <v>0</v>
      </c>
      <c r="X353" s="97">
        <f>+W353+AN!X353</f>
        <v>0</v>
      </c>
      <c r="Y353" s="97">
        <f>+X353+AN!Y353</f>
        <v>0</v>
      </c>
      <c r="Z353" s="97">
        <f>+Y353+AN!Z353</f>
        <v>0</v>
      </c>
      <c r="AA353" s="97">
        <f>+Z353+AN!AA353</f>
        <v>0</v>
      </c>
      <c r="AB353" s="97">
        <f>+AA353+AN!AB353</f>
        <v>0</v>
      </c>
      <c r="AC353" s="97">
        <f>+AB353+AN!AC353</f>
        <v>0</v>
      </c>
      <c r="AD353" s="100">
        <f t="shared" ref="AD353:AD354" si="323">+P353</f>
        <v>0</v>
      </c>
      <c r="AE353" s="101">
        <f t="shared" ref="AE353:AE354" si="324">+AB353</f>
        <v>0</v>
      </c>
      <c r="AG353" s="124">
        <f>+SUMIF($M$1:$AB$1,"REAL",M353:AB353)</f>
        <v>0</v>
      </c>
      <c r="AJ353" s="19"/>
      <c r="AK353" s="19"/>
      <c r="AL353" s="19"/>
      <c r="AM353" s="19"/>
      <c r="AN353" s="19"/>
      <c r="AO353" s="19"/>
      <c r="AP353" s="19"/>
      <c r="AQ353" s="19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44"/>
      <c r="BI353" s="59"/>
      <c r="BL353" s="181" t="s">
        <v>87</v>
      </c>
      <c r="BM353" s="182" t="s">
        <v>73</v>
      </c>
      <c r="BN353" s="181" t="s">
        <v>40</v>
      </c>
      <c r="BO353" s="181" t="s">
        <v>126</v>
      </c>
      <c r="BP353" s="181" t="s">
        <v>129</v>
      </c>
      <c r="BQ353" s="181" t="s">
        <v>132</v>
      </c>
      <c r="BR353" s="183">
        <f t="shared" si="276"/>
        <v>0</v>
      </c>
      <c r="BS353" s="183">
        <f t="shared" si="277"/>
        <v>0</v>
      </c>
      <c r="BT353" s="183">
        <f t="shared" si="278"/>
        <v>0</v>
      </c>
      <c r="BU353" s="183">
        <f t="shared" si="279"/>
        <v>0</v>
      </c>
      <c r="BV353" s="183">
        <f t="shared" si="280"/>
        <v>0</v>
      </c>
      <c r="BW353" s="183">
        <f t="shared" si="281"/>
        <v>0</v>
      </c>
      <c r="BX353" s="183">
        <f t="shared" si="282"/>
        <v>0</v>
      </c>
      <c r="BY353" s="183">
        <f t="shared" si="283"/>
        <v>0</v>
      </c>
      <c r="BZ353" s="183">
        <f t="shared" si="284"/>
        <v>0</v>
      </c>
      <c r="CA353" s="183">
        <f t="shared" si="285"/>
        <v>0</v>
      </c>
      <c r="CB353" s="183">
        <f t="shared" si="286"/>
        <v>0</v>
      </c>
      <c r="CC353" s="183">
        <f t="shared" si="287"/>
        <v>0</v>
      </c>
      <c r="CD353" s="183">
        <f t="shared" si="288"/>
        <v>0</v>
      </c>
      <c r="CE353" s="183">
        <f t="shared" si="289"/>
        <v>0</v>
      </c>
      <c r="CF353" s="183">
        <f t="shared" si="290"/>
        <v>0</v>
      </c>
      <c r="CG353" s="183">
        <f t="shared" si="316"/>
        <v>0</v>
      </c>
    </row>
    <row r="354" spans="1:85">
      <c r="A354" s="237"/>
      <c r="B354" s="226"/>
      <c r="C354" s="225"/>
      <c r="D354" s="11" t="s">
        <v>88</v>
      </c>
      <c r="E354" s="34"/>
      <c r="F354" s="34"/>
      <c r="G354" s="34"/>
      <c r="H354" s="34"/>
      <c r="I354" s="34"/>
      <c r="J354" s="34"/>
      <c r="K354" s="34"/>
      <c r="L354" s="34"/>
      <c r="M354" s="98">
        <f>+L354+AN!M354</f>
        <v>0</v>
      </c>
      <c r="N354" s="98">
        <f>+M354+AN!N354</f>
        <v>0</v>
      </c>
      <c r="O354" s="98">
        <f>+N354+AN!O354</f>
        <v>0</v>
      </c>
      <c r="P354" s="98">
        <f>+O354+AN!P354</f>
        <v>0</v>
      </c>
      <c r="Q354" s="98">
        <f>+P354+AN!Q354</f>
        <v>0</v>
      </c>
      <c r="R354" s="98">
        <f>+Q354+AN!R354</f>
        <v>0</v>
      </c>
      <c r="S354" s="98">
        <f>+R354+AN!S354</f>
        <v>0</v>
      </c>
      <c r="T354" s="98">
        <f>+S354+AN!T354</f>
        <v>0</v>
      </c>
      <c r="U354" s="98">
        <f>+T354+AN!U354</f>
        <v>0</v>
      </c>
      <c r="V354" s="98">
        <f>+U354+AN!V354</f>
        <v>0</v>
      </c>
      <c r="W354" s="98">
        <f>+V354+AN!W354</f>
        <v>0</v>
      </c>
      <c r="X354" s="98">
        <f>+W354+AN!X354</f>
        <v>0</v>
      </c>
      <c r="Y354" s="98">
        <f>+X354+AN!Y354</f>
        <v>0</v>
      </c>
      <c r="Z354" s="98">
        <f>+Y354+AN!Z354</f>
        <v>0</v>
      </c>
      <c r="AA354" s="98">
        <f>+Z354+AN!AA354</f>
        <v>0</v>
      </c>
      <c r="AB354" s="98">
        <f>+AA354+AN!AB354</f>
        <v>0</v>
      </c>
      <c r="AC354" s="98">
        <f>+AB354+AN!AC354</f>
        <v>0</v>
      </c>
      <c r="AD354" s="102">
        <f t="shared" si="323"/>
        <v>0</v>
      </c>
      <c r="AE354" s="103">
        <f t="shared" si="324"/>
        <v>0</v>
      </c>
      <c r="AG354" s="124">
        <f>+SUMIF($M$1:$AB$1,"REAL",M354:AB354)</f>
        <v>0</v>
      </c>
      <c r="AJ354" s="34"/>
      <c r="AK354" s="34"/>
      <c r="AL354" s="34"/>
      <c r="AM354" s="34"/>
      <c r="AN354" s="34"/>
      <c r="AO354" s="34"/>
      <c r="AP354" s="34"/>
      <c r="AQ354" s="34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45"/>
      <c r="BI354" s="46"/>
      <c r="BL354" s="181" t="s">
        <v>87</v>
      </c>
      <c r="BM354" s="182" t="s">
        <v>73</v>
      </c>
      <c r="BN354" s="181" t="s">
        <v>88</v>
      </c>
      <c r="BO354" s="181" t="s">
        <v>126</v>
      </c>
      <c r="BP354" s="181" t="s">
        <v>129</v>
      </c>
      <c r="BQ354" s="181" t="s">
        <v>132</v>
      </c>
      <c r="BR354" s="183">
        <f t="shared" si="276"/>
        <v>0</v>
      </c>
      <c r="BS354" s="183">
        <f t="shared" si="277"/>
        <v>0</v>
      </c>
      <c r="BT354" s="183">
        <f t="shared" si="278"/>
        <v>0</v>
      </c>
      <c r="BU354" s="183">
        <f t="shared" si="279"/>
        <v>0</v>
      </c>
      <c r="BV354" s="183">
        <f t="shared" si="280"/>
        <v>0</v>
      </c>
      <c r="BW354" s="183">
        <f t="shared" si="281"/>
        <v>0</v>
      </c>
      <c r="BX354" s="183">
        <f t="shared" si="282"/>
        <v>0</v>
      </c>
      <c r="BY354" s="183">
        <f t="shared" si="283"/>
        <v>0</v>
      </c>
      <c r="BZ354" s="183">
        <f t="shared" si="284"/>
        <v>0</v>
      </c>
      <c r="CA354" s="183">
        <f t="shared" si="285"/>
        <v>0</v>
      </c>
      <c r="CB354" s="183">
        <f t="shared" si="286"/>
        <v>0</v>
      </c>
      <c r="CC354" s="183">
        <f t="shared" si="287"/>
        <v>0</v>
      </c>
      <c r="CD354" s="183">
        <f t="shared" si="288"/>
        <v>0</v>
      </c>
      <c r="CE354" s="183">
        <f t="shared" si="289"/>
        <v>0</v>
      </c>
      <c r="CF354" s="183">
        <f t="shared" si="290"/>
        <v>0</v>
      </c>
      <c r="CG354" s="183">
        <f t="shared" si="316"/>
        <v>0</v>
      </c>
    </row>
    <row r="355" spans="1:85">
      <c r="A355" s="237"/>
      <c r="B355" s="226"/>
      <c r="C355" s="225"/>
      <c r="D355" s="13" t="s">
        <v>90</v>
      </c>
      <c r="E355" s="36"/>
      <c r="F355" s="36"/>
      <c r="G355" s="36"/>
      <c r="H355" s="36"/>
      <c r="I355" s="36"/>
      <c r="J355" s="36"/>
      <c r="K355" s="36"/>
      <c r="L355" s="36"/>
      <c r="M355" s="36" t="str">
        <f t="shared" ref="M355:AE355" si="325">+IFERROR(M354/M353,"")</f>
        <v/>
      </c>
      <c r="N355" s="36" t="str">
        <f t="shared" si="325"/>
        <v/>
      </c>
      <c r="O355" s="36" t="str">
        <f t="shared" si="325"/>
        <v/>
      </c>
      <c r="P355" s="36" t="str">
        <f t="shared" si="325"/>
        <v/>
      </c>
      <c r="Q355" s="36" t="str">
        <f t="shared" si="325"/>
        <v/>
      </c>
      <c r="R355" s="36" t="str">
        <f t="shared" si="325"/>
        <v/>
      </c>
      <c r="S355" s="36" t="str">
        <f t="shared" si="325"/>
        <v/>
      </c>
      <c r="T355" s="36" t="str">
        <f t="shared" si="325"/>
        <v/>
      </c>
      <c r="U355" s="36" t="str">
        <f t="shared" si="325"/>
        <v/>
      </c>
      <c r="V355" s="36" t="str">
        <f t="shared" si="325"/>
        <v/>
      </c>
      <c r="W355" s="36" t="str">
        <f t="shared" si="325"/>
        <v/>
      </c>
      <c r="X355" s="36" t="str">
        <f t="shared" si="325"/>
        <v/>
      </c>
      <c r="Y355" s="36" t="str">
        <f t="shared" si="325"/>
        <v/>
      </c>
      <c r="Z355" s="36" t="str">
        <f t="shared" si="325"/>
        <v/>
      </c>
      <c r="AA355" s="36" t="str">
        <f t="shared" si="325"/>
        <v/>
      </c>
      <c r="AB355" s="36" t="str">
        <f t="shared" si="325"/>
        <v/>
      </c>
      <c r="AC355" s="36" t="str">
        <f t="shared" ref="AC355" si="326">+IFERROR(AC354/AC353,"")</f>
        <v/>
      </c>
      <c r="AD355" s="49" t="str">
        <f t="shared" si="325"/>
        <v/>
      </c>
      <c r="AE355" s="50" t="str">
        <f t="shared" si="325"/>
        <v/>
      </c>
      <c r="AJ355" s="36"/>
      <c r="AK355" s="36"/>
      <c r="AL355" s="36"/>
      <c r="AM355" s="36"/>
      <c r="AN355" s="36"/>
      <c r="AO355" s="36"/>
      <c r="AP355" s="36"/>
      <c r="AQ355" s="36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49"/>
      <c r="BI355" s="50"/>
      <c r="BL355" s="181" t="s">
        <v>87</v>
      </c>
      <c r="BM355" s="182" t="s">
        <v>73</v>
      </c>
      <c r="BN355" s="181" t="s">
        <v>90</v>
      </c>
      <c r="BO355" s="12" t="s">
        <v>127</v>
      </c>
      <c r="BP355" s="181" t="s">
        <v>129</v>
      </c>
      <c r="BQ355" s="181" t="s">
        <v>132</v>
      </c>
      <c r="BR355" s="183" t="str">
        <f t="shared" si="276"/>
        <v/>
      </c>
      <c r="BS355" s="183" t="str">
        <f t="shared" si="277"/>
        <v/>
      </c>
      <c r="BT355" s="183" t="str">
        <f t="shared" si="278"/>
        <v/>
      </c>
      <c r="BU355" s="183" t="str">
        <f t="shared" si="279"/>
        <v/>
      </c>
      <c r="BV355" s="183" t="str">
        <f t="shared" si="280"/>
        <v/>
      </c>
      <c r="BW355" s="183" t="str">
        <f t="shared" si="281"/>
        <v/>
      </c>
      <c r="BX355" s="183" t="str">
        <f t="shared" si="282"/>
        <v/>
      </c>
      <c r="BY355" s="183" t="str">
        <f t="shared" si="283"/>
        <v/>
      </c>
      <c r="BZ355" s="183" t="str">
        <f t="shared" si="284"/>
        <v/>
      </c>
      <c r="CA355" s="183" t="str">
        <f t="shared" si="285"/>
        <v/>
      </c>
      <c r="CB355" s="183" t="str">
        <f t="shared" si="286"/>
        <v/>
      </c>
      <c r="CC355" s="183" t="str">
        <f t="shared" si="287"/>
        <v/>
      </c>
      <c r="CD355" s="183" t="str">
        <f t="shared" si="288"/>
        <v/>
      </c>
      <c r="CE355" s="183" t="str">
        <f t="shared" si="289"/>
        <v/>
      </c>
      <c r="CF355" s="183" t="str">
        <f t="shared" si="290"/>
        <v/>
      </c>
      <c r="CG355" s="183" t="str">
        <f t="shared" si="316"/>
        <v/>
      </c>
    </row>
    <row r="356" spans="1:85" ht="15" customHeight="1">
      <c r="A356" s="237"/>
      <c r="B356" s="226" t="s">
        <v>39</v>
      </c>
      <c r="C356" s="225" t="s">
        <v>51</v>
      </c>
      <c r="D356" s="10" t="s">
        <v>40</v>
      </c>
      <c r="E356" s="19"/>
      <c r="F356" s="19"/>
      <c r="G356" s="19"/>
      <c r="H356" s="19"/>
      <c r="I356" s="19"/>
      <c r="J356" s="19"/>
      <c r="K356" s="19"/>
      <c r="L356" s="19"/>
      <c r="M356" s="97">
        <f>+L356+AN!M356</f>
        <v>0</v>
      </c>
      <c r="N356" s="97">
        <f>+M356+AN!N356</f>
        <v>-1</v>
      </c>
      <c r="O356" s="97">
        <f>+N356+AN!O356</f>
        <v>-1</v>
      </c>
      <c r="P356" s="97">
        <f>+O356+AN!P356</f>
        <v>0</v>
      </c>
      <c r="Q356" s="97">
        <f>+P356+AN!Q356</f>
        <v>0</v>
      </c>
      <c r="R356" s="97">
        <f>+Q356+AN!R356</f>
        <v>1</v>
      </c>
      <c r="S356" s="97">
        <f>+R356+AN!S356</f>
        <v>1</v>
      </c>
      <c r="T356" s="97">
        <f>+S356+AN!T356</f>
        <v>1</v>
      </c>
      <c r="U356" s="97">
        <f>+T356+AN!U356</f>
        <v>1</v>
      </c>
      <c r="V356" s="97">
        <f>+U356+AN!V356</f>
        <v>1</v>
      </c>
      <c r="W356" s="97">
        <f>+V356+AN!W356</f>
        <v>2</v>
      </c>
      <c r="X356" s="97">
        <f>+W356+AN!X356</f>
        <v>2</v>
      </c>
      <c r="Y356" s="97">
        <f>+X356+AN!Y356</f>
        <v>4</v>
      </c>
      <c r="Z356" s="97">
        <f>+Y356+AN!Z356</f>
        <v>3</v>
      </c>
      <c r="AA356" s="97">
        <f>+Z356+AN!AA356</f>
        <v>3</v>
      </c>
      <c r="AB356" s="97">
        <f>+AA356+AN!AB356</f>
        <v>4</v>
      </c>
      <c r="AC356" s="97">
        <f>+AB356+AN!AC356</f>
        <v>5</v>
      </c>
      <c r="AD356" s="100">
        <f t="shared" ref="AD356:AD365" si="327">+P356</f>
        <v>0</v>
      </c>
      <c r="AE356" s="101">
        <f t="shared" ref="AE356:AE365" si="328">+AB356</f>
        <v>4</v>
      </c>
      <c r="AG356" s="124">
        <f>+SUMIF($M$1:$AB$1,"REAL",M356:AB356)</f>
        <v>21</v>
      </c>
      <c r="AJ356" s="19"/>
      <c r="AK356" s="19"/>
      <c r="AL356" s="19"/>
      <c r="AM356" s="19"/>
      <c r="AN356" s="19"/>
      <c r="AO356" s="19"/>
      <c r="AP356" s="19"/>
      <c r="AQ356" s="19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44"/>
      <c r="BI356" s="59"/>
      <c r="BL356" s="181" t="s">
        <v>87</v>
      </c>
      <c r="BM356" s="182" t="s">
        <v>51</v>
      </c>
      <c r="BN356" s="181" t="s">
        <v>40</v>
      </c>
      <c r="BO356" s="181" t="s">
        <v>126</v>
      </c>
      <c r="BP356" s="181" t="s">
        <v>129</v>
      </c>
      <c r="BQ356" s="181" t="s">
        <v>132</v>
      </c>
      <c r="BR356" s="183">
        <f t="shared" si="276"/>
        <v>0</v>
      </c>
      <c r="BS356" s="183">
        <f t="shared" si="277"/>
        <v>-1</v>
      </c>
      <c r="BT356" s="183">
        <f t="shared" si="278"/>
        <v>-1</v>
      </c>
      <c r="BU356" s="183">
        <f t="shared" si="279"/>
        <v>0</v>
      </c>
      <c r="BV356" s="183">
        <f t="shared" si="280"/>
        <v>0</v>
      </c>
      <c r="BW356" s="183">
        <f t="shared" si="281"/>
        <v>1</v>
      </c>
      <c r="BX356" s="183">
        <f t="shared" si="282"/>
        <v>1</v>
      </c>
      <c r="BY356" s="183">
        <f t="shared" si="283"/>
        <v>1</v>
      </c>
      <c r="BZ356" s="183">
        <f t="shared" si="284"/>
        <v>1</v>
      </c>
      <c r="CA356" s="183">
        <f t="shared" si="285"/>
        <v>1</v>
      </c>
      <c r="CB356" s="183">
        <f t="shared" si="286"/>
        <v>2</v>
      </c>
      <c r="CC356" s="183">
        <f t="shared" si="287"/>
        <v>2</v>
      </c>
      <c r="CD356" s="183">
        <f t="shared" si="288"/>
        <v>4</v>
      </c>
      <c r="CE356" s="183">
        <f t="shared" si="289"/>
        <v>3</v>
      </c>
      <c r="CF356" s="183">
        <f t="shared" si="290"/>
        <v>3</v>
      </c>
      <c r="CG356" s="183">
        <f t="shared" si="316"/>
        <v>4</v>
      </c>
    </row>
    <row r="357" spans="1:85">
      <c r="A357" s="237"/>
      <c r="B357" s="226"/>
      <c r="C357" s="225"/>
      <c r="D357" s="11" t="s">
        <v>88</v>
      </c>
      <c r="E357" s="34"/>
      <c r="F357" s="34"/>
      <c r="G357" s="34"/>
      <c r="H357" s="34"/>
      <c r="I357" s="34"/>
      <c r="J357" s="34"/>
      <c r="K357" s="34"/>
      <c r="L357" s="34"/>
      <c r="M357" s="98">
        <f>+L357+AN!M357</f>
        <v>0</v>
      </c>
      <c r="N357" s="98">
        <f>+M357+AN!N357</f>
        <v>0</v>
      </c>
      <c r="O357" s="98">
        <f>+N357+AN!O357</f>
        <v>0</v>
      </c>
      <c r="P357" s="98">
        <f>+O357+AN!P357</f>
        <v>1</v>
      </c>
      <c r="Q357" s="98">
        <f>+P357+AN!Q357</f>
        <v>1</v>
      </c>
      <c r="R357" s="98">
        <f>+Q357+AN!R357</f>
        <v>3</v>
      </c>
      <c r="S357" s="98">
        <f>+R357+AN!S357</f>
        <v>2</v>
      </c>
      <c r="T357" s="98">
        <f>+S357+AN!T357</f>
        <v>2</v>
      </c>
      <c r="U357" s="98">
        <f>+T357+AN!U357</f>
        <v>2</v>
      </c>
      <c r="V357" s="98">
        <f>+U357+AN!V357</f>
        <v>2</v>
      </c>
      <c r="W357" s="98">
        <f>+V357+AN!W357</f>
        <v>3</v>
      </c>
      <c r="X357" s="98">
        <f>+W357+AN!X357</f>
        <v>3</v>
      </c>
      <c r="Y357" s="98">
        <f>+X357+AN!Y357</f>
        <v>5</v>
      </c>
      <c r="Z357" s="98">
        <f>+Y357+AN!Z357</f>
        <v>4</v>
      </c>
      <c r="AA357" s="98">
        <f>+Z357+AN!AA357</f>
        <v>4</v>
      </c>
      <c r="AB357" s="98">
        <f>+AA357+AN!AB357</f>
        <v>5</v>
      </c>
      <c r="AC357" s="98">
        <f>+AB357+AN!AC357</f>
        <v>15</v>
      </c>
      <c r="AD357" s="102">
        <f t="shared" si="327"/>
        <v>1</v>
      </c>
      <c r="AE357" s="103">
        <f t="shared" si="328"/>
        <v>5</v>
      </c>
      <c r="AG357" s="124">
        <f>+SUMIF($M$1:$AB$1,"REAL",M357:AB357)</f>
        <v>37</v>
      </c>
      <c r="AJ357" s="34"/>
      <c r="AK357" s="34"/>
      <c r="AL357" s="34"/>
      <c r="AM357" s="34"/>
      <c r="AN357" s="34"/>
      <c r="AO357" s="34"/>
      <c r="AP357" s="34"/>
      <c r="AQ357" s="34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45"/>
      <c r="BI357" s="46"/>
      <c r="BL357" s="181" t="s">
        <v>87</v>
      </c>
      <c r="BM357" s="182" t="s">
        <v>51</v>
      </c>
      <c r="BN357" s="181" t="s">
        <v>88</v>
      </c>
      <c r="BO357" s="181" t="s">
        <v>126</v>
      </c>
      <c r="BP357" s="181" t="s">
        <v>129</v>
      </c>
      <c r="BQ357" s="181" t="s">
        <v>132</v>
      </c>
      <c r="BR357" s="183">
        <f t="shared" si="276"/>
        <v>0</v>
      </c>
      <c r="BS357" s="183">
        <f t="shared" si="277"/>
        <v>0</v>
      </c>
      <c r="BT357" s="183">
        <f t="shared" si="278"/>
        <v>0</v>
      </c>
      <c r="BU357" s="183">
        <f t="shared" si="279"/>
        <v>1</v>
      </c>
      <c r="BV357" s="183">
        <f t="shared" si="280"/>
        <v>1</v>
      </c>
      <c r="BW357" s="183">
        <f t="shared" si="281"/>
        <v>3</v>
      </c>
      <c r="BX357" s="183">
        <f t="shared" si="282"/>
        <v>2</v>
      </c>
      <c r="BY357" s="183">
        <f t="shared" si="283"/>
        <v>2</v>
      </c>
      <c r="BZ357" s="183">
        <f t="shared" si="284"/>
        <v>2</v>
      </c>
      <c r="CA357" s="183">
        <f t="shared" si="285"/>
        <v>2</v>
      </c>
      <c r="CB357" s="183">
        <f t="shared" si="286"/>
        <v>3</v>
      </c>
      <c r="CC357" s="183">
        <f t="shared" si="287"/>
        <v>3</v>
      </c>
      <c r="CD357" s="183">
        <f t="shared" si="288"/>
        <v>5</v>
      </c>
      <c r="CE357" s="183">
        <f t="shared" si="289"/>
        <v>4</v>
      </c>
      <c r="CF357" s="183">
        <f t="shared" si="290"/>
        <v>4</v>
      </c>
      <c r="CG357" s="183">
        <f t="shared" si="316"/>
        <v>5</v>
      </c>
    </row>
    <row r="358" spans="1:85">
      <c r="A358" s="237"/>
      <c r="B358" s="226"/>
      <c r="C358" s="225"/>
      <c r="D358" s="12" t="s">
        <v>63</v>
      </c>
      <c r="E358" s="35"/>
      <c r="F358" s="35"/>
      <c r="G358" s="35"/>
      <c r="H358" s="35"/>
      <c r="I358" s="35"/>
      <c r="J358" s="35"/>
      <c r="K358" s="35"/>
      <c r="L358" s="35"/>
      <c r="M358" s="99">
        <f>+L358+AN!M358</f>
        <v>0</v>
      </c>
      <c r="N358" s="99">
        <f>+M358+AN!N358</f>
        <v>0</v>
      </c>
      <c r="O358" s="99">
        <f>+N358+AN!O358</f>
        <v>0</v>
      </c>
      <c r="P358" s="99">
        <f>+O358+AN!P358</f>
        <v>0</v>
      </c>
      <c r="Q358" s="99">
        <f>+P358+AN!Q358</f>
        <v>0</v>
      </c>
      <c r="R358" s="99">
        <f>+Q358+AN!R358</f>
        <v>0</v>
      </c>
      <c r="S358" s="99">
        <f>+R358+AN!S358</f>
        <v>0</v>
      </c>
      <c r="T358" s="99">
        <f>+S358+AN!T358</f>
        <v>0</v>
      </c>
      <c r="U358" s="99">
        <f>+T358+AN!U358</f>
        <v>0</v>
      </c>
      <c r="V358" s="99">
        <f>+U358+AN!V358</f>
        <v>0</v>
      </c>
      <c r="W358" s="99">
        <f>+V358+AN!W358</f>
        <v>1</v>
      </c>
      <c r="X358" s="99">
        <f>+W358+AN!X358</f>
        <v>1</v>
      </c>
      <c r="Y358" s="99">
        <f>+X358+AN!Y358</f>
        <v>1</v>
      </c>
      <c r="Z358" s="99">
        <f>+Y358+AN!Z358</f>
        <v>0</v>
      </c>
      <c r="AA358" s="99">
        <f>+Z358+AN!AA358</f>
        <v>0</v>
      </c>
      <c r="AB358" s="99">
        <f>+AA358+AN!AB358</f>
        <v>0</v>
      </c>
      <c r="AC358" s="99">
        <f>+AB358+AN!AC358</f>
        <v>11</v>
      </c>
      <c r="AD358" s="104">
        <f t="shared" si="327"/>
        <v>0</v>
      </c>
      <c r="AE358" s="105">
        <f t="shared" si="328"/>
        <v>0</v>
      </c>
      <c r="AJ358" s="35"/>
      <c r="AK358" s="35"/>
      <c r="AL358" s="35"/>
      <c r="AM358" s="35"/>
      <c r="AN358" s="35"/>
      <c r="AO358" s="35"/>
      <c r="AP358" s="35"/>
      <c r="AQ358" s="35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47"/>
      <c r="BI358" s="48"/>
      <c r="BL358" s="181" t="s">
        <v>87</v>
      </c>
      <c r="BM358" s="182" t="s">
        <v>51</v>
      </c>
      <c r="BN358" s="181" t="s">
        <v>88</v>
      </c>
      <c r="BO358" s="12" t="s">
        <v>127</v>
      </c>
      <c r="BP358" s="181" t="s">
        <v>129</v>
      </c>
      <c r="BQ358" s="181" t="s">
        <v>132</v>
      </c>
      <c r="BR358" s="183">
        <f t="shared" si="276"/>
        <v>0</v>
      </c>
      <c r="BS358" s="183">
        <f t="shared" si="277"/>
        <v>0</v>
      </c>
      <c r="BT358" s="183">
        <f t="shared" si="278"/>
        <v>0</v>
      </c>
      <c r="BU358" s="183">
        <f t="shared" si="279"/>
        <v>0</v>
      </c>
      <c r="BV358" s="183">
        <f t="shared" si="280"/>
        <v>0</v>
      </c>
      <c r="BW358" s="183">
        <f t="shared" si="281"/>
        <v>0</v>
      </c>
      <c r="BX358" s="183">
        <f t="shared" si="282"/>
        <v>0</v>
      </c>
      <c r="BY358" s="183">
        <f t="shared" si="283"/>
        <v>0</v>
      </c>
      <c r="BZ358" s="183">
        <f t="shared" si="284"/>
        <v>0</v>
      </c>
      <c r="CA358" s="183">
        <f t="shared" si="285"/>
        <v>0</v>
      </c>
      <c r="CB358" s="183">
        <f t="shared" si="286"/>
        <v>1</v>
      </c>
      <c r="CC358" s="183">
        <f t="shared" si="287"/>
        <v>1</v>
      </c>
      <c r="CD358" s="183">
        <f t="shared" si="288"/>
        <v>1</v>
      </c>
      <c r="CE358" s="183">
        <f t="shared" si="289"/>
        <v>0</v>
      </c>
      <c r="CF358" s="183">
        <f t="shared" si="290"/>
        <v>0</v>
      </c>
      <c r="CG358" s="183">
        <f t="shared" si="316"/>
        <v>0</v>
      </c>
    </row>
    <row r="359" spans="1:85">
      <c r="A359" s="237"/>
      <c r="B359" s="226"/>
      <c r="C359" s="225"/>
      <c r="D359" s="12" t="s">
        <v>64</v>
      </c>
      <c r="E359" s="35"/>
      <c r="F359" s="35"/>
      <c r="G359" s="35"/>
      <c r="H359" s="35"/>
      <c r="I359" s="35"/>
      <c r="J359" s="35"/>
      <c r="K359" s="35"/>
      <c r="L359" s="35"/>
      <c r="M359" s="99">
        <f>+L359+AN!M359</f>
        <v>0</v>
      </c>
      <c r="N359" s="99">
        <f>+M359+AN!N359</f>
        <v>0</v>
      </c>
      <c r="O359" s="99">
        <f>+N359+AN!O359</f>
        <v>0</v>
      </c>
      <c r="P359" s="99">
        <f>+O359+AN!P359</f>
        <v>0</v>
      </c>
      <c r="Q359" s="99">
        <f>+P359+AN!Q359</f>
        <v>0</v>
      </c>
      <c r="R359" s="99">
        <f>+Q359+AN!R359</f>
        <v>0</v>
      </c>
      <c r="S359" s="99">
        <f>+R359+AN!S359</f>
        <v>0</v>
      </c>
      <c r="T359" s="99">
        <f>+S359+AN!T359</f>
        <v>0</v>
      </c>
      <c r="U359" s="99">
        <f>+T359+AN!U359</f>
        <v>0</v>
      </c>
      <c r="V359" s="99">
        <f>+U359+AN!V359</f>
        <v>0</v>
      </c>
      <c r="W359" s="99">
        <f>+V359+AN!W359</f>
        <v>0</v>
      </c>
      <c r="X359" s="99">
        <f>+W359+AN!X359</f>
        <v>0</v>
      </c>
      <c r="Y359" s="99">
        <f>+X359+AN!Y359</f>
        <v>0</v>
      </c>
      <c r="Z359" s="99">
        <f>+Y359+AN!Z359</f>
        <v>0</v>
      </c>
      <c r="AA359" s="99">
        <f>+Z359+AN!AA359</f>
        <v>0</v>
      </c>
      <c r="AB359" s="99">
        <f>+AA359+AN!AB359</f>
        <v>0</v>
      </c>
      <c r="AC359" s="99">
        <f>+AB359+AN!AC359</f>
        <v>0</v>
      </c>
      <c r="AD359" s="104">
        <f t="shared" si="327"/>
        <v>0</v>
      </c>
      <c r="AE359" s="105">
        <f t="shared" si="328"/>
        <v>0</v>
      </c>
      <c r="AJ359" s="35"/>
      <c r="AK359" s="35"/>
      <c r="AL359" s="35"/>
      <c r="AM359" s="35"/>
      <c r="AN359" s="35"/>
      <c r="AO359" s="35"/>
      <c r="AP359" s="35"/>
      <c r="AQ359" s="35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47"/>
      <c r="BI359" s="48"/>
      <c r="BL359" s="181" t="s">
        <v>87</v>
      </c>
      <c r="BM359" s="182" t="s">
        <v>51</v>
      </c>
      <c r="BN359" s="181" t="s">
        <v>88</v>
      </c>
      <c r="BO359" s="12" t="str">
        <f t="shared" ref="BO359:BO365" si="329">+D359</f>
        <v>X Fiber 50 - neba</v>
      </c>
      <c r="BP359" s="181" t="s">
        <v>129</v>
      </c>
      <c r="BQ359" s="181" t="s">
        <v>132</v>
      </c>
      <c r="BR359" s="183">
        <f t="shared" si="276"/>
        <v>0</v>
      </c>
      <c r="BS359" s="183">
        <f t="shared" si="277"/>
        <v>0</v>
      </c>
      <c r="BT359" s="183">
        <f t="shared" si="278"/>
        <v>0</v>
      </c>
      <c r="BU359" s="183">
        <f t="shared" si="279"/>
        <v>0</v>
      </c>
      <c r="BV359" s="183">
        <f t="shared" si="280"/>
        <v>0</v>
      </c>
      <c r="BW359" s="183">
        <f t="shared" si="281"/>
        <v>0</v>
      </c>
      <c r="BX359" s="183">
        <f t="shared" si="282"/>
        <v>0</v>
      </c>
      <c r="BY359" s="183">
        <f t="shared" si="283"/>
        <v>0</v>
      </c>
      <c r="BZ359" s="183">
        <f t="shared" si="284"/>
        <v>0</v>
      </c>
      <c r="CA359" s="183">
        <f t="shared" si="285"/>
        <v>0</v>
      </c>
      <c r="CB359" s="183">
        <f t="shared" si="286"/>
        <v>0</v>
      </c>
      <c r="CC359" s="183">
        <f t="shared" si="287"/>
        <v>0</v>
      </c>
      <c r="CD359" s="183">
        <f t="shared" si="288"/>
        <v>0</v>
      </c>
      <c r="CE359" s="183">
        <f t="shared" si="289"/>
        <v>0</v>
      </c>
      <c r="CF359" s="183">
        <f t="shared" si="290"/>
        <v>0</v>
      </c>
      <c r="CG359" s="183">
        <f t="shared" si="316"/>
        <v>0</v>
      </c>
    </row>
    <row r="360" spans="1:85">
      <c r="A360" s="237"/>
      <c r="B360" s="226"/>
      <c r="C360" s="225"/>
      <c r="D360" s="12" t="s">
        <v>65</v>
      </c>
      <c r="E360" s="35"/>
      <c r="F360" s="35"/>
      <c r="G360" s="35"/>
      <c r="H360" s="35"/>
      <c r="I360" s="35"/>
      <c r="J360" s="35"/>
      <c r="K360" s="35"/>
      <c r="L360" s="35"/>
      <c r="M360" s="99">
        <f>+L360+AN!M360</f>
        <v>0</v>
      </c>
      <c r="N360" s="99">
        <f>+M360+AN!N360</f>
        <v>0</v>
      </c>
      <c r="O360" s="99">
        <f>+N360+AN!O360</f>
        <v>0</v>
      </c>
      <c r="P360" s="99">
        <f>+O360+AN!P360</f>
        <v>0</v>
      </c>
      <c r="Q360" s="99">
        <f>+P360+AN!Q360</f>
        <v>0</v>
      </c>
      <c r="R360" s="99">
        <f>+Q360+AN!R360</f>
        <v>0</v>
      </c>
      <c r="S360" s="99">
        <f>+R360+AN!S360</f>
        <v>0</v>
      </c>
      <c r="T360" s="99">
        <f>+S360+AN!T360</f>
        <v>0</v>
      </c>
      <c r="U360" s="99">
        <f>+T360+AN!U360</f>
        <v>0</v>
      </c>
      <c r="V360" s="99">
        <f>+U360+AN!V360</f>
        <v>1</v>
      </c>
      <c r="W360" s="99">
        <f>+V360+AN!W360</f>
        <v>1</v>
      </c>
      <c r="X360" s="99">
        <f>+W360+AN!X360</f>
        <v>1</v>
      </c>
      <c r="Y360" s="99">
        <f>+X360+AN!Y360</f>
        <v>2</v>
      </c>
      <c r="Z360" s="99">
        <f>+Y360+AN!Z360</f>
        <v>2</v>
      </c>
      <c r="AA360" s="99">
        <f>+Z360+AN!AA360</f>
        <v>2</v>
      </c>
      <c r="AB360" s="99">
        <f>+AA360+AN!AB360</f>
        <v>2</v>
      </c>
      <c r="AC360" s="99">
        <f>+AB360+AN!AC360</f>
        <v>2</v>
      </c>
      <c r="AD360" s="104">
        <f t="shared" si="327"/>
        <v>0</v>
      </c>
      <c r="AE360" s="105">
        <f t="shared" si="328"/>
        <v>2</v>
      </c>
      <c r="AJ360" s="35"/>
      <c r="AK360" s="35"/>
      <c r="AL360" s="35"/>
      <c r="AM360" s="35"/>
      <c r="AN360" s="35"/>
      <c r="AO360" s="35"/>
      <c r="AP360" s="35"/>
      <c r="AQ360" s="35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47"/>
      <c r="BI360" s="48"/>
      <c r="BL360" s="181" t="s">
        <v>87</v>
      </c>
      <c r="BM360" s="182" t="s">
        <v>51</v>
      </c>
      <c r="BN360" s="181" t="s">
        <v>88</v>
      </c>
      <c r="BO360" s="12" t="str">
        <f t="shared" si="329"/>
        <v>X Fiber 100 - own</v>
      </c>
      <c r="BP360" s="181" t="s">
        <v>129</v>
      </c>
      <c r="BQ360" s="181" t="s">
        <v>132</v>
      </c>
      <c r="BR360" s="183">
        <f t="shared" si="276"/>
        <v>0</v>
      </c>
      <c r="BS360" s="183">
        <f t="shared" si="277"/>
        <v>0</v>
      </c>
      <c r="BT360" s="183">
        <f t="shared" si="278"/>
        <v>0</v>
      </c>
      <c r="BU360" s="183">
        <f t="shared" si="279"/>
        <v>0</v>
      </c>
      <c r="BV360" s="183">
        <f t="shared" si="280"/>
        <v>0</v>
      </c>
      <c r="BW360" s="183">
        <f t="shared" si="281"/>
        <v>0</v>
      </c>
      <c r="BX360" s="183">
        <f t="shared" si="282"/>
        <v>0</v>
      </c>
      <c r="BY360" s="183">
        <f t="shared" si="283"/>
        <v>0</v>
      </c>
      <c r="BZ360" s="183">
        <f t="shared" si="284"/>
        <v>0</v>
      </c>
      <c r="CA360" s="183">
        <f t="shared" si="285"/>
        <v>1</v>
      </c>
      <c r="CB360" s="183">
        <f t="shared" si="286"/>
        <v>1</v>
      </c>
      <c r="CC360" s="183">
        <f t="shared" si="287"/>
        <v>1</v>
      </c>
      <c r="CD360" s="183">
        <f t="shared" si="288"/>
        <v>2</v>
      </c>
      <c r="CE360" s="183">
        <f t="shared" si="289"/>
        <v>2</v>
      </c>
      <c r="CF360" s="183">
        <f t="shared" si="290"/>
        <v>2</v>
      </c>
      <c r="CG360" s="183">
        <f t="shared" si="316"/>
        <v>2</v>
      </c>
    </row>
    <row r="361" spans="1:85">
      <c r="A361" s="237"/>
      <c r="B361" s="226"/>
      <c r="C361" s="225"/>
      <c r="D361" s="12" t="s">
        <v>66</v>
      </c>
      <c r="E361" s="35"/>
      <c r="F361" s="35"/>
      <c r="G361" s="35"/>
      <c r="H361" s="35"/>
      <c r="I361" s="35"/>
      <c r="J361" s="35"/>
      <c r="K361" s="35"/>
      <c r="L361" s="35"/>
      <c r="M361" s="99">
        <f>+L361+AN!M361</f>
        <v>0</v>
      </c>
      <c r="N361" s="99">
        <f>+M361+AN!N361</f>
        <v>0</v>
      </c>
      <c r="O361" s="99">
        <f>+N361+AN!O361</f>
        <v>0</v>
      </c>
      <c r="P361" s="99">
        <f>+O361+AN!P361</f>
        <v>0</v>
      </c>
      <c r="Q361" s="99">
        <f>+P361+AN!Q361</f>
        <v>0</v>
      </c>
      <c r="R361" s="99">
        <f>+Q361+AN!R361</f>
        <v>0</v>
      </c>
      <c r="S361" s="99">
        <f>+R361+AN!S361</f>
        <v>0</v>
      </c>
      <c r="T361" s="99">
        <f>+S361+AN!T361</f>
        <v>0</v>
      </c>
      <c r="U361" s="99">
        <f>+T361+AN!U361</f>
        <v>0</v>
      </c>
      <c r="V361" s="99">
        <f>+U361+AN!V361</f>
        <v>0</v>
      </c>
      <c r="W361" s="99">
        <f>+V361+AN!W361</f>
        <v>0</v>
      </c>
      <c r="X361" s="99">
        <f>+W361+AN!X361</f>
        <v>0</v>
      </c>
      <c r="Y361" s="99">
        <f>+X361+AN!Y361</f>
        <v>0</v>
      </c>
      <c r="Z361" s="99">
        <f>+Y361+AN!Z361</f>
        <v>0</v>
      </c>
      <c r="AA361" s="99">
        <f>+Z361+AN!AA361</f>
        <v>0</v>
      </c>
      <c r="AB361" s="99">
        <f>+AA361+AN!AB361</f>
        <v>0</v>
      </c>
      <c r="AC361" s="99">
        <f>+AB361+AN!AC361</f>
        <v>0</v>
      </c>
      <c r="AD361" s="104">
        <f t="shared" si="327"/>
        <v>0</v>
      </c>
      <c r="AE361" s="105">
        <f t="shared" si="328"/>
        <v>0</v>
      </c>
      <c r="AJ361" s="35"/>
      <c r="AK361" s="35"/>
      <c r="AL361" s="35"/>
      <c r="AM361" s="35"/>
      <c r="AN361" s="35"/>
      <c r="AO361" s="35"/>
      <c r="AP361" s="35"/>
      <c r="AQ361" s="35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47"/>
      <c r="BI361" s="48"/>
      <c r="BL361" s="181" t="s">
        <v>87</v>
      </c>
      <c r="BM361" s="182" t="s">
        <v>51</v>
      </c>
      <c r="BN361" s="181" t="s">
        <v>88</v>
      </c>
      <c r="BO361" s="12" t="str">
        <f t="shared" si="329"/>
        <v>X Fiber 100 - neba</v>
      </c>
      <c r="BP361" s="181" t="s">
        <v>129</v>
      </c>
      <c r="BQ361" s="181" t="s">
        <v>132</v>
      </c>
      <c r="BR361" s="183">
        <f t="shared" si="276"/>
        <v>0</v>
      </c>
      <c r="BS361" s="183">
        <f t="shared" si="277"/>
        <v>0</v>
      </c>
      <c r="BT361" s="183">
        <f t="shared" si="278"/>
        <v>0</v>
      </c>
      <c r="BU361" s="183">
        <f t="shared" si="279"/>
        <v>0</v>
      </c>
      <c r="BV361" s="183">
        <f t="shared" si="280"/>
        <v>0</v>
      </c>
      <c r="BW361" s="183">
        <f t="shared" si="281"/>
        <v>0</v>
      </c>
      <c r="BX361" s="183">
        <f t="shared" si="282"/>
        <v>0</v>
      </c>
      <c r="BY361" s="183">
        <f t="shared" si="283"/>
        <v>0</v>
      </c>
      <c r="BZ361" s="183">
        <f t="shared" si="284"/>
        <v>0</v>
      </c>
      <c r="CA361" s="183">
        <f t="shared" si="285"/>
        <v>0</v>
      </c>
      <c r="CB361" s="183">
        <f t="shared" si="286"/>
        <v>0</v>
      </c>
      <c r="CC361" s="183">
        <f t="shared" si="287"/>
        <v>0</v>
      </c>
      <c r="CD361" s="183">
        <f t="shared" si="288"/>
        <v>0</v>
      </c>
      <c r="CE361" s="183">
        <f t="shared" si="289"/>
        <v>0</v>
      </c>
      <c r="CF361" s="183">
        <f t="shared" si="290"/>
        <v>0</v>
      </c>
      <c r="CG361" s="183">
        <f t="shared" si="316"/>
        <v>0</v>
      </c>
    </row>
    <row r="362" spans="1:85">
      <c r="A362" s="237"/>
      <c r="B362" s="226"/>
      <c r="C362" s="225"/>
      <c r="D362" s="12" t="s">
        <v>67</v>
      </c>
      <c r="E362" s="35"/>
      <c r="F362" s="35"/>
      <c r="G362" s="35"/>
      <c r="H362" s="35"/>
      <c r="I362" s="35"/>
      <c r="J362" s="35"/>
      <c r="K362" s="35"/>
      <c r="L362" s="35"/>
      <c r="M362" s="99">
        <f>+L362+AN!M362</f>
        <v>0</v>
      </c>
      <c r="N362" s="99">
        <f>+M362+AN!N362</f>
        <v>0</v>
      </c>
      <c r="O362" s="99">
        <f>+N362+AN!O362</f>
        <v>0</v>
      </c>
      <c r="P362" s="99">
        <f>+O362+AN!P362</f>
        <v>0</v>
      </c>
      <c r="Q362" s="99">
        <f>+P362+AN!Q362</f>
        <v>0</v>
      </c>
      <c r="R362" s="99">
        <f>+Q362+AN!R362</f>
        <v>0</v>
      </c>
      <c r="S362" s="99">
        <f>+R362+AN!S362</f>
        <v>0</v>
      </c>
      <c r="T362" s="99">
        <f>+S362+AN!T362</f>
        <v>0</v>
      </c>
      <c r="U362" s="99">
        <f>+T362+AN!U362</f>
        <v>0</v>
      </c>
      <c r="V362" s="99">
        <f>+U362+AN!V362</f>
        <v>0</v>
      </c>
      <c r="W362" s="99">
        <f>+V362+AN!W362</f>
        <v>0</v>
      </c>
      <c r="X362" s="99">
        <f>+W362+AN!X362</f>
        <v>0</v>
      </c>
      <c r="Y362" s="99">
        <f>+X362+AN!Y362</f>
        <v>1</v>
      </c>
      <c r="Z362" s="99">
        <f>+Y362+AN!Z362</f>
        <v>1</v>
      </c>
      <c r="AA362" s="99">
        <f>+Z362+AN!AA362</f>
        <v>1</v>
      </c>
      <c r="AB362" s="99">
        <f>+AA362+AN!AB362</f>
        <v>2</v>
      </c>
      <c r="AC362" s="99">
        <f>+AB362+AN!AC362</f>
        <v>1</v>
      </c>
      <c r="AD362" s="104">
        <f t="shared" si="327"/>
        <v>0</v>
      </c>
      <c r="AE362" s="105">
        <f t="shared" si="328"/>
        <v>2</v>
      </c>
      <c r="AJ362" s="35"/>
      <c r="AK362" s="35"/>
      <c r="AL362" s="35"/>
      <c r="AM362" s="35"/>
      <c r="AN362" s="35"/>
      <c r="AO362" s="35"/>
      <c r="AP362" s="35"/>
      <c r="AQ362" s="35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47"/>
      <c r="BI362" s="48"/>
      <c r="BL362" s="181" t="s">
        <v>87</v>
      </c>
      <c r="BM362" s="182" t="s">
        <v>51</v>
      </c>
      <c r="BN362" s="181" t="s">
        <v>88</v>
      </c>
      <c r="BO362" s="12" t="str">
        <f t="shared" si="329"/>
        <v>X Fiber 200 - own</v>
      </c>
      <c r="BP362" s="181" t="s">
        <v>129</v>
      </c>
      <c r="BQ362" s="181" t="s">
        <v>132</v>
      </c>
      <c r="BR362" s="183">
        <f t="shared" si="276"/>
        <v>0</v>
      </c>
      <c r="BS362" s="183">
        <f t="shared" si="277"/>
        <v>0</v>
      </c>
      <c r="BT362" s="183">
        <f t="shared" si="278"/>
        <v>0</v>
      </c>
      <c r="BU362" s="183">
        <f t="shared" si="279"/>
        <v>0</v>
      </c>
      <c r="BV362" s="183">
        <f t="shared" si="280"/>
        <v>0</v>
      </c>
      <c r="BW362" s="183">
        <f t="shared" si="281"/>
        <v>0</v>
      </c>
      <c r="BX362" s="183">
        <f t="shared" si="282"/>
        <v>0</v>
      </c>
      <c r="BY362" s="183">
        <f t="shared" si="283"/>
        <v>0</v>
      </c>
      <c r="BZ362" s="183">
        <f t="shared" si="284"/>
        <v>0</v>
      </c>
      <c r="CA362" s="183">
        <f t="shared" si="285"/>
        <v>0</v>
      </c>
      <c r="CB362" s="183">
        <f t="shared" si="286"/>
        <v>0</v>
      </c>
      <c r="CC362" s="183">
        <f t="shared" si="287"/>
        <v>0</v>
      </c>
      <c r="CD362" s="183">
        <f t="shared" si="288"/>
        <v>1</v>
      </c>
      <c r="CE362" s="183">
        <f t="shared" si="289"/>
        <v>1</v>
      </c>
      <c r="CF362" s="183">
        <f t="shared" si="290"/>
        <v>1</v>
      </c>
      <c r="CG362" s="183">
        <f t="shared" si="316"/>
        <v>2</v>
      </c>
    </row>
    <row r="363" spans="1:85">
      <c r="A363" s="237"/>
      <c r="B363" s="226"/>
      <c r="C363" s="225"/>
      <c r="D363" s="12" t="s">
        <v>68</v>
      </c>
      <c r="E363" s="35"/>
      <c r="F363" s="35"/>
      <c r="G363" s="35"/>
      <c r="H363" s="35"/>
      <c r="I363" s="35"/>
      <c r="J363" s="35"/>
      <c r="K363" s="35"/>
      <c r="L363" s="35"/>
      <c r="M363" s="99">
        <f>+L363+AN!M363</f>
        <v>0</v>
      </c>
      <c r="N363" s="99">
        <f>+M363+AN!N363</f>
        <v>0</v>
      </c>
      <c r="O363" s="99">
        <f>+N363+AN!O363</f>
        <v>0</v>
      </c>
      <c r="P363" s="99">
        <f>+O363+AN!P363</f>
        <v>1</v>
      </c>
      <c r="Q363" s="99">
        <f>+P363+AN!Q363</f>
        <v>1</v>
      </c>
      <c r="R363" s="99">
        <f>+Q363+AN!R363</f>
        <v>3</v>
      </c>
      <c r="S363" s="99">
        <f>+R363+AN!S363</f>
        <v>2</v>
      </c>
      <c r="T363" s="99">
        <f>+S363+AN!T363</f>
        <v>2</v>
      </c>
      <c r="U363" s="99">
        <f>+T363+AN!U363</f>
        <v>2</v>
      </c>
      <c r="V363" s="99">
        <f>+U363+AN!V363</f>
        <v>1</v>
      </c>
      <c r="W363" s="99">
        <f>+V363+AN!W363</f>
        <v>1</v>
      </c>
      <c r="X363" s="99">
        <f>+W363+AN!X363</f>
        <v>1</v>
      </c>
      <c r="Y363" s="99">
        <f>+X363+AN!Y363</f>
        <v>1</v>
      </c>
      <c r="Z363" s="99">
        <f>+Y363+AN!Z363</f>
        <v>1</v>
      </c>
      <c r="AA363" s="99">
        <f>+Z363+AN!AA363</f>
        <v>1</v>
      </c>
      <c r="AB363" s="99">
        <f>+AA363+AN!AB363</f>
        <v>1</v>
      </c>
      <c r="AC363" s="99">
        <f>+AB363+AN!AC363</f>
        <v>1</v>
      </c>
      <c r="AD363" s="104">
        <f t="shared" si="327"/>
        <v>1</v>
      </c>
      <c r="AE363" s="105">
        <f t="shared" si="328"/>
        <v>1</v>
      </c>
      <c r="AJ363" s="35"/>
      <c r="AK363" s="35"/>
      <c r="AL363" s="35"/>
      <c r="AM363" s="35"/>
      <c r="AN363" s="35"/>
      <c r="AO363" s="35"/>
      <c r="AP363" s="35"/>
      <c r="AQ363" s="35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47"/>
      <c r="BI363" s="48"/>
      <c r="BL363" s="181" t="s">
        <v>87</v>
      </c>
      <c r="BM363" s="182" t="s">
        <v>51</v>
      </c>
      <c r="BN363" s="181" t="s">
        <v>88</v>
      </c>
      <c r="BO363" s="12" t="str">
        <f t="shared" si="329"/>
        <v>X Fiber 200 - neba</v>
      </c>
      <c r="BP363" s="181" t="s">
        <v>129</v>
      </c>
      <c r="BQ363" s="181" t="s">
        <v>132</v>
      </c>
      <c r="BR363" s="183">
        <f t="shared" si="276"/>
        <v>0</v>
      </c>
      <c r="BS363" s="183">
        <f t="shared" si="277"/>
        <v>0</v>
      </c>
      <c r="BT363" s="183">
        <f t="shared" si="278"/>
        <v>0</v>
      </c>
      <c r="BU363" s="183">
        <f t="shared" si="279"/>
        <v>1</v>
      </c>
      <c r="BV363" s="183">
        <f t="shared" si="280"/>
        <v>1</v>
      </c>
      <c r="BW363" s="183">
        <f t="shared" si="281"/>
        <v>3</v>
      </c>
      <c r="BX363" s="183">
        <f t="shared" si="282"/>
        <v>2</v>
      </c>
      <c r="BY363" s="183">
        <f t="shared" si="283"/>
        <v>2</v>
      </c>
      <c r="BZ363" s="183">
        <f t="shared" si="284"/>
        <v>2</v>
      </c>
      <c r="CA363" s="183">
        <f t="shared" si="285"/>
        <v>1</v>
      </c>
      <c r="CB363" s="183">
        <f t="shared" si="286"/>
        <v>1</v>
      </c>
      <c r="CC363" s="183">
        <f t="shared" si="287"/>
        <v>1</v>
      </c>
      <c r="CD363" s="183">
        <f t="shared" si="288"/>
        <v>1</v>
      </c>
      <c r="CE363" s="183">
        <f t="shared" si="289"/>
        <v>1</v>
      </c>
      <c r="CF363" s="183">
        <f t="shared" si="290"/>
        <v>1</v>
      </c>
      <c r="CG363" s="183">
        <f t="shared" si="316"/>
        <v>1</v>
      </c>
    </row>
    <row r="364" spans="1:85">
      <c r="A364" s="237"/>
      <c r="B364" s="226"/>
      <c r="C364" s="225"/>
      <c r="D364" s="14" t="s">
        <v>3</v>
      </c>
      <c r="E364" s="37"/>
      <c r="F364" s="37"/>
      <c r="G364" s="37"/>
      <c r="H364" s="37"/>
      <c r="I364" s="37"/>
      <c r="J364" s="37"/>
      <c r="K364" s="37"/>
      <c r="L364" s="37"/>
      <c r="M364" s="106">
        <f>+L364+AN!M364</f>
        <v>0</v>
      </c>
      <c r="N364" s="106">
        <f>+M364+AN!N364</f>
        <v>0</v>
      </c>
      <c r="O364" s="106">
        <f>+N364+AN!O364</f>
        <v>0</v>
      </c>
      <c r="P364" s="106">
        <f>+O364+AN!P364</f>
        <v>0</v>
      </c>
      <c r="Q364" s="106">
        <f>+P364+AN!Q364</f>
        <v>0</v>
      </c>
      <c r="R364" s="106">
        <f>+Q364+AN!R364</f>
        <v>0</v>
      </c>
      <c r="S364" s="106">
        <f>+R364+AN!S364</f>
        <v>0</v>
      </c>
      <c r="T364" s="106">
        <f>+S364+AN!T364</f>
        <v>0</v>
      </c>
      <c r="U364" s="106">
        <f>+T364+AN!U364</f>
        <v>0</v>
      </c>
      <c r="V364" s="106">
        <f>+U364+AN!V364</f>
        <v>1</v>
      </c>
      <c r="W364" s="106">
        <f>+V364+AN!W364</f>
        <v>2</v>
      </c>
      <c r="X364" s="106">
        <f>+W364+AN!X364</f>
        <v>2</v>
      </c>
      <c r="Y364" s="106">
        <f>+X364+AN!Y364</f>
        <v>4</v>
      </c>
      <c r="Z364" s="106">
        <f>+Y364+AN!Z364</f>
        <v>3</v>
      </c>
      <c r="AA364" s="106">
        <f>+Z364+AN!AA364</f>
        <v>3</v>
      </c>
      <c r="AB364" s="106">
        <f>+AA364+AN!AB364</f>
        <v>4</v>
      </c>
      <c r="AC364" s="106">
        <f>+AB364+AN!AC364</f>
        <v>14</v>
      </c>
      <c r="AD364" s="112">
        <f t="shared" si="327"/>
        <v>0</v>
      </c>
      <c r="AE364" s="113">
        <f t="shared" si="328"/>
        <v>4</v>
      </c>
      <c r="AJ364" s="37"/>
      <c r="AK364" s="37"/>
      <c r="AL364" s="37"/>
      <c r="AM364" s="37"/>
      <c r="AN364" s="37"/>
      <c r="AO364" s="37"/>
      <c r="AP364" s="37"/>
      <c r="AQ364" s="37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55"/>
      <c r="BI364" s="56"/>
      <c r="BL364" s="181" t="s">
        <v>87</v>
      </c>
      <c r="BM364" s="182" t="s">
        <v>51</v>
      </c>
      <c r="BN364" s="181" t="s">
        <v>88</v>
      </c>
      <c r="BO364" s="12" t="str">
        <f t="shared" si="329"/>
        <v>Own Fiber</v>
      </c>
      <c r="BP364" s="181" t="s">
        <v>129</v>
      </c>
      <c r="BQ364" s="181" t="s">
        <v>132</v>
      </c>
      <c r="BR364" s="183">
        <f t="shared" si="276"/>
        <v>0</v>
      </c>
      <c r="BS364" s="183">
        <f t="shared" si="277"/>
        <v>0</v>
      </c>
      <c r="BT364" s="183">
        <f t="shared" si="278"/>
        <v>0</v>
      </c>
      <c r="BU364" s="183">
        <f t="shared" si="279"/>
        <v>0</v>
      </c>
      <c r="BV364" s="183">
        <f t="shared" si="280"/>
        <v>0</v>
      </c>
      <c r="BW364" s="183">
        <f t="shared" si="281"/>
        <v>0</v>
      </c>
      <c r="BX364" s="183">
        <f t="shared" si="282"/>
        <v>0</v>
      </c>
      <c r="BY364" s="183">
        <f t="shared" si="283"/>
        <v>0</v>
      </c>
      <c r="BZ364" s="183">
        <f t="shared" si="284"/>
        <v>0</v>
      </c>
      <c r="CA364" s="183">
        <f t="shared" si="285"/>
        <v>1</v>
      </c>
      <c r="CB364" s="183">
        <f t="shared" si="286"/>
        <v>2</v>
      </c>
      <c r="CC364" s="183">
        <f t="shared" si="287"/>
        <v>2</v>
      </c>
      <c r="CD364" s="183">
        <f t="shared" si="288"/>
        <v>4</v>
      </c>
      <c r="CE364" s="183">
        <f t="shared" si="289"/>
        <v>3</v>
      </c>
      <c r="CF364" s="183">
        <f t="shared" si="290"/>
        <v>3</v>
      </c>
      <c r="CG364" s="183">
        <f t="shared" si="316"/>
        <v>4</v>
      </c>
    </row>
    <row r="365" spans="1:85">
      <c r="A365" s="237"/>
      <c r="B365" s="226"/>
      <c r="C365" s="225"/>
      <c r="D365" s="14" t="s">
        <v>42</v>
      </c>
      <c r="E365" s="37"/>
      <c r="F365" s="37"/>
      <c r="G365" s="37"/>
      <c r="H365" s="37"/>
      <c r="I365" s="37"/>
      <c r="J365" s="37"/>
      <c r="K365" s="37"/>
      <c r="L365" s="37"/>
      <c r="M365" s="106">
        <f>+L365+AN!M365</f>
        <v>0</v>
      </c>
      <c r="N365" s="106">
        <f>+M365+AN!N365</f>
        <v>0</v>
      </c>
      <c r="O365" s="106">
        <f>+N365+AN!O365</f>
        <v>0</v>
      </c>
      <c r="P365" s="106">
        <f>+O365+AN!P365</f>
        <v>1</v>
      </c>
      <c r="Q365" s="106">
        <f>+P365+AN!Q365</f>
        <v>1</v>
      </c>
      <c r="R365" s="106">
        <f>+Q365+AN!R365</f>
        <v>3</v>
      </c>
      <c r="S365" s="106">
        <f>+R365+AN!S365</f>
        <v>2</v>
      </c>
      <c r="T365" s="106">
        <f>+S365+AN!T365</f>
        <v>2</v>
      </c>
      <c r="U365" s="106">
        <f>+T365+AN!U365</f>
        <v>2</v>
      </c>
      <c r="V365" s="106">
        <f>+U365+AN!V365</f>
        <v>1</v>
      </c>
      <c r="W365" s="106">
        <f>+V365+AN!W365</f>
        <v>1</v>
      </c>
      <c r="X365" s="106">
        <f>+W365+AN!X365</f>
        <v>1</v>
      </c>
      <c r="Y365" s="106">
        <f>+X365+AN!Y365</f>
        <v>1</v>
      </c>
      <c r="Z365" s="106">
        <f>+Y365+AN!Z365</f>
        <v>1</v>
      </c>
      <c r="AA365" s="106">
        <f>+Z365+AN!AA365</f>
        <v>1</v>
      </c>
      <c r="AB365" s="106">
        <f>+AA365+AN!AB365</f>
        <v>1</v>
      </c>
      <c r="AC365" s="106">
        <f>+AB365+AN!AC365</f>
        <v>1</v>
      </c>
      <c r="AD365" s="112">
        <f t="shared" si="327"/>
        <v>1</v>
      </c>
      <c r="AE365" s="113">
        <f t="shared" si="328"/>
        <v>1</v>
      </c>
      <c r="AJ365" s="37"/>
      <c r="AK365" s="37"/>
      <c r="AL365" s="37"/>
      <c r="AM365" s="37"/>
      <c r="AN365" s="37"/>
      <c r="AO365" s="37"/>
      <c r="AP365" s="37"/>
      <c r="AQ365" s="37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55"/>
      <c r="BI365" s="56"/>
      <c r="BL365" s="181" t="s">
        <v>87</v>
      </c>
      <c r="BM365" s="182" t="s">
        <v>51</v>
      </c>
      <c r="BN365" s="181" t="s">
        <v>88</v>
      </c>
      <c r="BO365" s="12" t="str">
        <f t="shared" si="329"/>
        <v>Indirect Fiber</v>
      </c>
      <c r="BP365" s="181" t="s">
        <v>129</v>
      </c>
      <c r="BQ365" s="181" t="s">
        <v>132</v>
      </c>
      <c r="BR365" s="183">
        <f t="shared" si="276"/>
        <v>0</v>
      </c>
      <c r="BS365" s="183">
        <f t="shared" si="277"/>
        <v>0</v>
      </c>
      <c r="BT365" s="183">
        <f t="shared" si="278"/>
        <v>0</v>
      </c>
      <c r="BU365" s="183">
        <f t="shared" si="279"/>
        <v>1</v>
      </c>
      <c r="BV365" s="183">
        <f t="shared" si="280"/>
        <v>1</v>
      </c>
      <c r="BW365" s="183">
        <f t="shared" si="281"/>
        <v>3</v>
      </c>
      <c r="BX365" s="183">
        <f t="shared" si="282"/>
        <v>2</v>
      </c>
      <c r="BY365" s="183">
        <f t="shared" si="283"/>
        <v>2</v>
      </c>
      <c r="BZ365" s="183">
        <f t="shared" si="284"/>
        <v>2</v>
      </c>
      <c r="CA365" s="183">
        <f t="shared" si="285"/>
        <v>1</v>
      </c>
      <c r="CB365" s="183">
        <f t="shared" si="286"/>
        <v>1</v>
      </c>
      <c r="CC365" s="183">
        <f t="shared" si="287"/>
        <v>1</v>
      </c>
      <c r="CD365" s="183">
        <f t="shared" si="288"/>
        <v>1</v>
      </c>
      <c r="CE365" s="183">
        <f t="shared" si="289"/>
        <v>1</v>
      </c>
      <c r="CF365" s="183">
        <f t="shared" si="290"/>
        <v>1</v>
      </c>
      <c r="CG365" s="183">
        <f t="shared" si="316"/>
        <v>1</v>
      </c>
    </row>
    <row r="366" spans="1:85">
      <c r="A366" s="237"/>
      <c r="B366" s="226"/>
      <c r="C366" s="225"/>
      <c r="D366" s="13" t="s">
        <v>90</v>
      </c>
      <c r="E366" s="36"/>
      <c r="F366" s="36"/>
      <c r="G366" s="36"/>
      <c r="H366" s="36"/>
      <c r="I366" s="36"/>
      <c r="J366" s="36"/>
      <c r="K366" s="36"/>
      <c r="L366" s="36"/>
      <c r="M366" s="36" t="str">
        <f t="shared" ref="M366:AE366" si="330">+IFERROR(M357/M356,"")</f>
        <v/>
      </c>
      <c r="N366" s="36">
        <f t="shared" si="330"/>
        <v>0</v>
      </c>
      <c r="O366" s="36">
        <f t="shared" si="330"/>
        <v>0</v>
      </c>
      <c r="P366" s="36" t="str">
        <f t="shared" si="330"/>
        <v/>
      </c>
      <c r="Q366" s="36" t="str">
        <f t="shared" si="330"/>
        <v/>
      </c>
      <c r="R366" s="36">
        <f t="shared" si="330"/>
        <v>3</v>
      </c>
      <c r="S366" s="36">
        <f t="shared" si="330"/>
        <v>2</v>
      </c>
      <c r="T366" s="36">
        <f t="shared" si="330"/>
        <v>2</v>
      </c>
      <c r="U366" s="36">
        <f t="shared" si="330"/>
        <v>2</v>
      </c>
      <c r="V366" s="36">
        <f t="shared" si="330"/>
        <v>2</v>
      </c>
      <c r="W366" s="36">
        <f t="shared" si="330"/>
        <v>1.5</v>
      </c>
      <c r="X366" s="36">
        <f t="shared" si="330"/>
        <v>1.5</v>
      </c>
      <c r="Y366" s="36">
        <f t="shared" si="330"/>
        <v>1.25</v>
      </c>
      <c r="Z366" s="36">
        <f t="shared" si="330"/>
        <v>1.3333333333333333</v>
      </c>
      <c r="AA366" s="36">
        <f t="shared" si="330"/>
        <v>1.3333333333333333</v>
      </c>
      <c r="AB366" s="36">
        <f t="shared" si="330"/>
        <v>1.25</v>
      </c>
      <c r="AC366" s="36">
        <f t="shared" ref="AC366" si="331">+IFERROR(AC357/AC356,"")</f>
        <v>3</v>
      </c>
      <c r="AD366" s="49" t="str">
        <f t="shared" si="330"/>
        <v/>
      </c>
      <c r="AE366" s="50">
        <f t="shared" si="330"/>
        <v>1.25</v>
      </c>
      <c r="AJ366" s="36"/>
      <c r="AK366" s="36"/>
      <c r="AL366" s="36"/>
      <c r="AM366" s="36"/>
      <c r="AN366" s="36"/>
      <c r="AO366" s="36"/>
      <c r="AP366" s="36"/>
      <c r="AQ366" s="36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49"/>
      <c r="BI366" s="50"/>
      <c r="BL366" s="181" t="s">
        <v>87</v>
      </c>
      <c r="BM366" s="182" t="s">
        <v>51</v>
      </c>
      <c r="BN366" s="181" t="s">
        <v>90</v>
      </c>
      <c r="BO366" s="182" t="s">
        <v>127</v>
      </c>
      <c r="BP366" s="181" t="s">
        <v>129</v>
      </c>
      <c r="BQ366" s="181" t="s">
        <v>132</v>
      </c>
      <c r="BR366" s="183" t="str">
        <f t="shared" si="276"/>
        <v/>
      </c>
      <c r="BS366" s="183">
        <f t="shared" si="277"/>
        <v>0</v>
      </c>
      <c r="BT366" s="183">
        <f t="shared" si="278"/>
        <v>0</v>
      </c>
      <c r="BU366" s="183" t="str">
        <f t="shared" si="279"/>
        <v/>
      </c>
      <c r="BV366" s="183" t="str">
        <f t="shared" si="280"/>
        <v/>
      </c>
      <c r="BW366" s="183">
        <f t="shared" si="281"/>
        <v>3</v>
      </c>
      <c r="BX366" s="183">
        <f t="shared" si="282"/>
        <v>2</v>
      </c>
      <c r="BY366" s="183">
        <f t="shared" si="283"/>
        <v>2</v>
      </c>
      <c r="BZ366" s="183">
        <f t="shared" si="284"/>
        <v>2</v>
      </c>
      <c r="CA366" s="183">
        <f t="shared" si="285"/>
        <v>2</v>
      </c>
      <c r="CB366" s="183">
        <f t="shared" si="286"/>
        <v>1.5</v>
      </c>
      <c r="CC366" s="183">
        <f t="shared" si="287"/>
        <v>1.5</v>
      </c>
      <c r="CD366" s="183">
        <f t="shared" si="288"/>
        <v>1.25</v>
      </c>
      <c r="CE366" s="183">
        <f t="shared" si="289"/>
        <v>1.3333333333333333</v>
      </c>
      <c r="CF366" s="183">
        <f t="shared" si="290"/>
        <v>1.3333333333333333</v>
      </c>
      <c r="CG366" s="183">
        <f t="shared" si="316"/>
        <v>1.25</v>
      </c>
    </row>
    <row r="367" spans="1:85">
      <c r="A367" s="237"/>
      <c r="B367" s="226"/>
      <c r="C367" s="225" t="s">
        <v>52</v>
      </c>
      <c r="D367" s="10" t="s">
        <v>40</v>
      </c>
      <c r="E367" s="19"/>
      <c r="F367" s="19"/>
      <c r="G367" s="19"/>
      <c r="H367" s="19"/>
      <c r="I367" s="19"/>
      <c r="J367" s="19"/>
      <c r="K367" s="19"/>
      <c r="L367" s="19"/>
      <c r="M367" s="97">
        <f>+L367+AN!M367</f>
        <v>0</v>
      </c>
      <c r="N367" s="97">
        <f>+M367+AN!N367</f>
        <v>0</v>
      </c>
      <c r="O367" s="97">
        <f>+N367+AN!O367</f>
        <v>0</v>
      </c>
      <c r="P367" s="97">
        <f>+O367+AN!P367</f>
        <v>0</v>
      </c>
      <c r="Q367" s="97">
        <f>+P367+AN!Q367</f>
        <v>0</v>
      </c>
      <c r="R367" s="97">
        <f>+Q367+AN!R367</f>
        <v>0</v>
      </c>
      <c r="S367" s="97">
        <f>+R367+AN!S367</f>
        <v>0</v>
      </c>
      <c r="T367" s="97">
        <f>+S367+AN!T367</f>
        <v>0</v>
      </c>
      <c r="U367" s="97">
        <f>+T367+AN!U367</f>
        <v>0</v>
      </c>
      <c r="V367" s="97">
        <f>+U367+AN!V367</f>
        <v>0</v>
      </c>
      <c r="W367" s="97">
        <f>+V367+AN!W367</f>
        <v>0</v>
      </c>
      <c r="X367" s="97">
        <f>+W367+AN!X367</f>
        <v>0</v>
      </c>
      <c r="Y367" s="97">
        <f>+X367+AN!Y367</f>
        <v>0</v>
      </c>
      <c r="Z367" s="97">
        <f>+Y367+AN!Z367</f>
        <v>0</v>
      </c>
      <c r="AA367" s="97">
        <f>+Z367+AN!AA367</f>
        <v>0</v>
      </c>
      <c r="AB367" s="97">
        <f>+AA367+AN!AB367</f>
        <v>0</v>
      </c>
      <c r="AC367" s="97">
        <f>+AB367+AN!AC367</f>
        <v>0</v>
      </c>
      <c r="AD367" s="100">
        <f t="shared" ref="AD367:AD370" si="332">+P367</f>
        <v>0</v>
      </c>
      <c r="AE367" s="101">
        <f t="shared" ref="AE367:AE370" si="333">+AB367</f>
        <v>0</v>
      </c>
      <c r="AG367" s="124">
        <f>+SUMIF($M$1:$AB$1,"REAL",M367:AB367)</f>
        <v>0</v>
      </c>
      <c r="AJ367" s="26"/>
      <c r="AK367" s="26"/>
      <c r="AL367" s="26"/>
      <c r="AM367" s="26"/>
      <c r="AN367" s="26"/>
      <c r="AO367" s="26"/>
      <c r="AP367" s="26"/>
      <c r="AQ367" s="26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44"/>
      <c r="BI367" s="59"/>
      <c r="BL367" s="181" t="s">
        <v>87</v>
      </c>
      <c r="BM367" s="182" t="s">
        <v>52</v>
      </c>
      <c r="BN367" s="181" t="s">
        <v>40</v>
      </c>
      <c r="BO367" s="181" t="s">
        <v>126</v>
      </c>
      <c r="BP367" s="181" t="s">
        <v>129</v>
      </c>
      <c r="BQ367" s="181" t="s">
        <v>132</v>
      </c>
      <c r="BR367" s="183">
        <f t="shared" si="276"/>
        <v>0</v>
      </c>
      <c r="BS367" s="183">
        <f t="shared" si="277"/>
        <v>0</v>
      </c>
      <c r="BT367" s="183">
        <f t="shared" si="278"/>
        <v>0</v>
      </c>
      <c r="BU367" s="183">
        <f t="shared" si="279"/>
        <v>0</v>
      </c>
      <c r="BV367" s="183">
        <f t="shared" si="280"/>
        <v>0</v>
      </c>
      <c r="BW367" s="183">
        <f t="shared" si="281"/>
        <v>0</v>
      </c>
      <c r="BX367" s="183">
        <f t="shared" si="282"/>
        <v>0</v>
      </c>
      <c r="BY367" s="183">
        <f t="shared" si="283"/>
        <v>0</v>
      </c>
      <c r="BZ367" s="183">
        <f t="shared" si="284"/>
        <v>0</v>
      </c>
      <c r="CA367" s="183">
        <f t="shared" si="285"/>
        <v>0</v>
      </c>
      <c r="CB367" s="183">
        <f t="shared" si="286"/>
        <v>0</v>
      </c>
      <c r="CC367" s="183">
        <f t="shared" si="287"/>
        <v>0</v>
      </c>
      <c r="CD367" s="183">
        <f t="shared" si="288"/>
        <v>0</v>
      </c>
      <c r="CE367" s="183">
        <f t="shared" si="289"/>
        <v>0</v>
      </c>
      <c r="CF367" s="183">
        <f t="shared" si="290"/>
        <v>0</v>
      </c>
      <c r="CG367" s="183">
        <f t="shared" si="316"/>
        <v>0</v>
      </c>
    </row>
    <row r="368" spans="1:85">
      <c r="A368" s="237"/>
      <c r="B368" s="226"/>
      <c r="C368" s="225"/>
      <c r="D368" s="11" t="s">
        <v>88</v>
      </c>
      <c r="E368" s="34"/>
      <c r="F368" s="34"/>
      <c r="G368" s="34"/>
      <c r="H368" s="34"/>
      <c r="I368" s="34"/>
      <c r="J368" s="34"/>
      <c r="K368" s="34"/>
      <c r="L368" s="34"/>
      <c r="M368" s="98">
        <f>+L368+AN!M368</f>
        <v>0</v>
      </c>
      <c r="N368" s="98">
        <f>+M368+AN!N368</f>
        <v>0</v>
      </c>
      <c r="O368" s="98">
        <f>+N368+AN!O368</f>
        <v>0</v>
      </c>
      <c r="P368" s="98">
        <f>+O368+AN!P368</f>
        <v>0</v>
      </c>
      <c r="Q368" s="98">
        <f>+P368+AN!Q368</f>
        <v>0</v>
      </c>
      <c r="R368" s="98">
        <f>+Q368+AN!R368</f>
        <v>0</v>
      </c>
      <c r="S368" s="98">
        <f>+R368+AN!S368</f>
        <v>0</v>
      </c>
      <c r="T368" s="98">
        <f>+S368+AN!T368</f>
        <v>0</v>
      </c>
      <c r="U368" s="98">
        <f>+T368+AN!U368</f>
        <v>0</v>
      </c>
      <c r="V368" s="98">
        <f>+U368+AN!V368</f>
        <v>0</v>
      </c>
      <c r="W368" s="98">
        <f>+V368+AN!W368</f>
        <v>0</v>
      </c>
      <c r="X368" s="98">
        <f>+W368+AN!X368</f>
        <v>0</v>
      </c>
      <c r="Y368" s="98">
        <f>+X368+AN!Y368</f>
        <v>0</v>
      </c>
      <c r="Z368" s="98">
        <f>+Y368+AN!Z368</f>
        <v>0</v>
      </c>
      <c r="AA368" s="98">
        <f>+Z368+AN!AA368</f>
        <v>0</v>
      </c>
      <c r="AB368" s="98">
        <f>+AA368+AN!AB368</f>
        <v>0</v>
      </c>
      <c r="AC368" s="98">
        <f>+AB368+AN!AC368</f>
        <v>0</v>
      </c>
      <c r="AD368" s="102">
        <f t="shared" si="332"/>
        <v>0</v>
      </c>
      <c r="AE368" s="103">
        <f t="shared" si="333"/>
        <v>0</v>
      </c>
      <c r="AG368" s="124">
        <f>+SUMIF($M$1:$AB$1,"REAL",M368:AB368)</f>
        <v>0</v>
      </c>
      <c r="AJ368" s="34"/>
      <c r="AK368" s="34"/>
      <c r="AL368" s="34"/>
      <c r="AM368" s="34"/>
      <c r="AN368" s="34"/>
      <c r="AO368" s="34"/>
      <c r="AP368" s="34"/>
      <c r="AQ368" s="34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45"/>
      <c r="BI368" s="46"/>
      <c r="BL368" s="181" t="s">
        <v>87</v>
      </c>
      <c r="BM368" s="182" t="s">
        <v>52</v>
      </c>
      <c r="BN368" s="181" t="s">
        <v>88</v>
      </c>
      <c r="BO368" s="181" t="s">
        <v>126</v>
      </c>
      <c r="BP368" s="181" t="s">
        <v>129</v>
      </c>
      <c r="BQ368" s="181" t="s">
        <v>132</v>
      </c>
      <c r="BR368" s="183">
        <f t="shared" si="276"/>
        <v>0</v>
      </c>
      <c r="BS368" s="183">
        <f t="shared" si="277"/>
        <v>0</v>
      </c>
      <c r="BT368" s="183">
        <f t="shared" si="278"/>
        <v>0</v>
      </c>
      <c r="BU368" s="183">
        <f t="shared" si="279"/>
        <v>0</v>
      </c>
      <c r="BV368" s="183">
        <f t="shared" si="280"/>
        <v>0</v>
      </c>
      <c r="BW368" s="183">
        <f t="shared" si="281"/>
        <v>0</v>
      </c>
      <c r="BX368" s="183">
        <f t="shared" si="282"/>
        <v>0</v>
      </c>
      <c r="BY368" s="183">
        <f t="shared" si="283"/>
        <v>0</v>
      </c>
      <c r="BZ368" s="183">
        <f t="shared" si="284"/>
        <v>0</v>
      </c>
      <c r="CA368" s="183">
        <f t="shared" si="285"/>
        <v>0</v>
      </c>
      <c r="CB368" s="183">
        <f t="shared" si="286"/>
        <v>0</v>
      </c>
      <c r="CC368" s="183">
        <f t="shared" si="287"/>
        <v>0</v>
      </c>
      <c r="CD368" s="183">
        <f t="shared" si="288"/>
        <v>0</v>
      </c>
      <c r="CE368" s="183">
        <f t="shared" si="289"/>
        <v>0</v>
      </c>
      <c r="CF368" s="183">
        <f t="shared" si="290"/>
        <v>0</v>
      </c>
      <c r="CG368" s="183">
        <f t="shared" si="316"/>
        <v>0</v>
      </c>
    </row>
    <row r="369" spans="1:85">
      <c r="A369" s="237"/>
      <c r="B369" s="226"/>
      <c r="C369" s="225"/>
      <c r="D369" s="12" t="s">
        <v>4</v>
      </c>
      <c r="E369" s="35"/>
      <c r="F369" s="35"/>
      <c r="G369" s="35"/>
      <c r="H369" s="35"/>
      <c r="I369" s="35"/>
      <c r="J369" s="35"/>
      <c r="K369" s="35"/>
      <c r="L369" s="35"/>
      <c r="M369" s="99">
        <f>+L369+AN!M369</f>
        <v>0</v>
      </c>
      <c r="N369" s="99">
        <f>+M369+AN!N369</f>
        <v>0</v>
      </c>
      <c r="O369" s="99">
        <f>+N369+AN!O369</f>
        <v>0</v>
      </c>
      <c r="P369" s="99">
        <f>+O369+AN!P369</f>
        <v>0</v>
      </c>
      <c r="Q369" s="99">
        <f>+P369+AN!Q369</f>
        <v>0</v>
      </c>
      <c r="R369" s="99">
        <f>+Q369+AN!R369</f>
        <v>0</v>
      </c>
      <c r="S369" s="99">
        <f>+R369+AN!S369</f>
        <v>0</v>
      </c>
      <c r="T369" s="99">
        <f>+S369+AN!T369</f>
        <v>0</v>
      </c>
      <c r="U369" s="99">
        <f>+T369+AN!U369</f>
        <v>0</v>
      </c>
      <c r="V369" s="99">
        <f>+U369+AN!V369</f>
        <v>0</v>
      </c>
      <c r="W369" s="99">
        <f>+V369+AN!W369</f>
        <v>0</v>
      </c>
      <c r="X369" s="99">
        <f>+W369+AN!X369</f>
        <v>0</v>
      </c>
      <c r="Y369" s="99">
        <f>+X369+AN!Y369</f>
        <v>0</v>
      </c>
      <c r="Z369" s="99">
        <f>+Y369+AN!Z369</f>
        <v>0</v>
      </c>
      <c r="AA369" s="99">
        <f>+Z369+AN!AA369</f>
        <v>0</v>
      </c>
      <c r="AB369" s="99">
        <f>+AA369+AN!AB369</f>
        <v>0</v>
      </c>
      <c r="AC369" s="99">
        <f>+AB369+AN!AC369</f>
        <v>0</v>
      </c>
      <c r="AD369" s="104">
        <f t="shared" si="332"/>
        <v>0</v>
      </c>
      <c r="AE369" s="105">
        <f t="shared" si="333"/>
        <v>0</v>
      </c>
      <c r="AJ369" s="35"/>
      <c r="AK369" s="35"/>
      <c r="AL369" s="35"/>
      <c r="AM369" s="35"/>
      <c r="AN369" s="35"/>
      <c r="AO369" s="35"/>
      <c r="AP369" s="35"/>
      <c r="AQ369" s="35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47"/>
      <c r="BI369" s="48"/>
      <c r="BL369" s="181" t="s">
        <v>87</v>
      </c>
      <c r="BM369" s="182" t="s">
        <v>52</v>
      </c>
      <c r="BN369" s="181" t="s">
        <v>88</v>
      </c>
      <c r="BO369" s="181" t="s">
        <v>4</v>
      </c>
      <c r="BP369" s="181" t="s">
        <v>129</v>
      </c>
      <c r="BQ369" s="181" t="s">
        <v>132</v>
      </c>
      <c r="BR369" s="183">
        <f t="shared" si="276"/>
        <v>0</v>
      </c>
      <c r="BS369" s="183">
        <f t="shared" si="277"/>
        <v>0</v>
      </c>
      <c r="BT369" s="183">
        <f t="shared" si="278"/>
        <v>0</v>
      </c>
      <c r="BU369" s="183">
        <f t="shared" si="279"/>
        <v>0</v>
      </c>
      <c r="BV369" s="183">
        <f t="shared" si="280"/>
        <v>0</v>
      </c>
      <c r="BW369" s="183">
        <f t="shared" si="281"/>
        <v>0</v>
      </c>
      <c r="BX369" s="183">
        <f t="shared" si="282"/>
        <v>0</v>
      </c>
      <c r="BY369" s="183">
        <f t="shared" si="283"/>
        <v>0</v>
      </c>
      <c r="BZ369" s="183">
        <f t="shared" si="284"/>
        <v>0</v>
      </c>
      <c r="CA369" s="183">
        <f t="shared" si="285"/>
        <v>0</v>
      </c>
      <c r="CB369" s="183">
        <f t="shared" si="286"/>
        <v>0</v>
      </c>
      <c r="CC369" s="183">
        <f t="shared" si="287"/>
        <v>0</v>
      </c>
      <c r="CD369" s="183">
        <f t="shared" si="288"/>
        <v>0</v>
      </c>
      <c r="CE369" s="183">
        <f t="shared" si="289"/>
        <v>0</v>
      </c>
      <c r="CF369" s="183">
        <f t="shared" si="290"/>
        <v>0</v>
      </c>
      <c r="CG369" s="183">
        <f t="shared" si="316"/>
        <v>0</v>
      </c>
    </row>
    <row r="370" spans="1:85">
      <c r="A370" s="237"/>
      <c r="B370" s="226"/>
      <c r="C370" s="225"/>
      <c r="D370" s="12" t="s">
        <v>5</v>
      </c>
      <c r="E370" s="35"/>
      <c r="F370" s="35"/>
      <c r="G370" s="35"/>
      <c r="H370" s="35"/>
      <c r="I370" s="35"/>
      <c r="J370" s="35"/>
      <c r="K370" s="35"/>
      <c r="L370" s="35"/>
      <c r="M370" s="99">
        <f>+L370+AN!M370</f>
        <v>0</v>
      </c>
      <c r="N370" s="99">
        <f>+M370+AN!N370</f>
        <v>0</v>
      </c>
      <c r="O370" s="99">
        <f>+N370+AN!O370</f>
        <v>0</v>
      </c>
      <c r="P370" s="99">
        <f>+O370+AN!P370</f>
        <v>0</v>
      </c>
      <c r="Q370" s="99">
        <f>+P370+AN!Q370</f>
        <v>0</v>
      </c>
      <c r="R370" s="99">
        <f>+Q370+AN!R370</f>
        <v>0</v>
      </c>
      <c r="S370" s="99">
        <f>+R370+AN!S370</f>
        <v>0</v>
      </c>
      <c r="T370" s="99">
        <f>+S370+AN!T370</f>
        <v>0</v>
      </c>
      <c r="U370" s="99">
        <f>+T370+AN!U370</f>
        <v>0</v>
      </c>
      <c r="V370" s="99">
        <f>+U370+AN!V370</f>
        <v>0</v>
      </c>
      <c r="W370" s="99">
        <f>+V370+AN!W370</f>
        <v>0</v>
      </c>
      <c r="X370" s="99">
        <f>+W370+AN!X370</f>
        <v>0</v>
      </c>
      <c r="Y370" s="99">
        <f>+X370+AN!Y370</f>
        <v>0</v>
      </c>
      <c r="Z370" s="99">
        <f>+Y370+AN!Z370</f>
        <v>0</v>
      </c>
      <c r="AA370" s="99">
        <f>+Z370+AN!AA370</f>
        <v>0</v>
      </c>
      <c r="AB370" s="99">
        <f>+AA370+AN!AB370</f>
        <v>0</v>
      </c>
      <c r="AC370" s="99">
        <f>+AB370+AN!AC370</f>
        <v>0</v>
      </c>
      <c r="AD370" s="104">
        <f t="shared" si="332"/>
        <v>0</v>
      </c>
      <c r="AE370" s="105">
        <f t="shared" si="333"/>
        <v>0</v>
      </c>
      <c r="AJ370" s="35"/>
      <c r="AK370" s="35"/>
      <c r="AL370" s="35"/>
      <c r="AM370" s="35"/>
      <c r="AN370" s="35"/>
      <c r="AO370" s="35"/>
      <c r="AP370" s="35"/>
      <c r="AQ370" s="35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47"/>
      <c r="BI370" s="48"/>
      <c r="BL370" s="181" t="s">
        <v>87</v>
      </c>
      <c r="BM370" s="182" t="s">
        <v>52</v>
      </c>
      <c r="BN370" s="181" t="s">
        <v>88</v>
      </c>
      <c r="BO370" s="181" t="s">
        <v>5</v>
      </c>
      <c r="BP370" s="181" t="s">
        <v>129</v>
      </c>
      <c r="BQ370" s="181" t="s">
        <v>132</v>
      </c>
      <c r="BR370" s="183">
        <f t="shared" ref="BR370:BR433" si="334">+IF(AND($BP370="Real",M$1="REAL"),M370,0)</f>
        <v>0</v>
      </c>
      <c r="BS370" s="183">
        <f t="shared" ref="BS370:BS433" si="335">+IF(AND($BP370="Real",N$1="REAL"),N370,0)</f>
        <v>0</v>
      </c>
      <c r="BT370" s="183">
        <f t="shared" ref="BT370:BT433" si="336">+IF(AND($BP370="Real",O$1="REAL"),O370,0)</f>
        <v>0</v>
      </c>
      <c r="BU370" s="183">
        <f t="shared" ref="BU370:BU433" si="337">+IF(AND($BP370="Real",P$1="REAL"),P370,0)</f>
        <v>0</v>
      </c>
      <c r="BV370" s="183">
        <f t="shared" ref="BV370:BV433" si="338">+IF(AND($BP370="Real",Q$1="REAL"),Q370,0)</f>
        <v>0</v>
      </c>
      <c r="BW370" s="183">
        <f t="shared" ref="BW370:BW433" si="339">+IF(AND($BP370="Real",R$1="REAL"),R370,0)</f>
        <v>0</v>
      </c>
      <c r="BX370" s="183">
        <f t="shared" ref="BX370:BX433" si="340">+IF(AND($BP370="Real",S$1="REAL"),S370,0)</f>
        <v>0</v>
      </c>
      <c r="BY370" s="183">
        <f t="shared" ref="BY370:BY433" si="341">+IF(AND($BP370="Real",T$1="REAL"),T370,0)</f>
        <v>0</v>
      </c>
      <c r="BZ370" s="183">
        <f t="shared" ref="BZ370:BZ433" si="342">+IF(AND($BP370="Real",U$1="REAL"),U370,0)</f>
        <v>0</v>
      </c>
      <c r="CA370" s="183">
        <f t="shared" ref="CA370:CA433" si="343">+IF(AND($BP370="Real",V$1="REAL"),V370,0)</f>
        <v>0</v>
      </c>
      <c r="CB370" s="183">
        <f t="shared" ref="CB370:CB433" si="344">+IF(AND($BP370="Real",W$1="REAL"),W370,0)</f>
        <v>0</v>
      </c>
      <c r="CC370" s="183">
        <f t="shared" ref="CC370:CC433" si="345">+IF(AND($BP370="Real",X$1="REAL"),X370,0)</f>
        <v>0</v>
      </c>
      <c r="CD370" s="183">
        <f t="shared" ref="CD370:CD433" si="346">+IF(AND($BP370="Real",Y$1="REAL"),Y370,0)</f>
        <v>0</v>
      </c>
      <c r="CE370" s="183">
        <f t="shared" ref="CE370:CE433" si="347">+IF(AND($BP370="Real",Z$1="REAL"),Z370,0)</f>
        <v>0</v>
      </c>
      <c r="CF370" s="183">
        <f t="shared" ref="CF370:CF433" si="348">+IF(AND($BP370="Real",AA$1="REAL"),AA370,0)</f>
        <v>0</v>
      </c>
      <c r="CG370" s="183">
        <f t="shared" si="316"/>
        <v>0</v>
      </c>
    </row>
    <row r="371" spans="1:85">
      <c r="A371" s="237"/>
      <c r="B371" s="226"/>
      <c r="C371" s="225"/>
      <c r="D371" s="14" t="s">
        <v>81</v>
      </c>
      <c r="E371" s="37"/>
      <c r="F371" s="37"/>
      <c r="G371" s="37"/>
      <c r="H371" s="37"/>
      <c r="I371" s="37"/>
      <c r="J371" s="37"/>
      <c r="K371" s="37"/>
      <c r="L371" s="37"/>
      <c r="M371" s="106">
        <f>+L371+AN!M371</f>
        <v>0</v>
      </c>
      <c r="N371" s="106">
        <f>+M371+AN!N371</f>
        <v>0</v>
      </c>
      <c r="O371" s="106">
        <f>+N371+AN!O371</f>
        <v>0</v>
      </c>
      <c r="P371" s="106">
        <f>+O371+AN!P371</f>
        <v>0</v>
      </c>
      <c r="Q371" s="106">
        <f>+P371+AN!Q371</f>
        <v>0</v>
      </c>
      <c r="R371" s="106">
        <f>+Q371+AN!R371</f>
        <v>0</v>
      </c>
      <c r="S371" s="106">
        <f>+R371+AN!S371</f>
        <v>0</v>
      </c>
      <c r="T371" s="106">
        <f>+S371+AN!T371</f>
        <v>0</v>
      </c>
      <c r="U371" s="106">
        <f>+T371+AN!U371</f>
        <v>0</v>
      </c>
      <c r="V371" s="106">
        <f>+U371+AN!V371</f>
        <v>0</v>
      </c>
      <c r="W371" s="106">
        <f>+V371+AN!W371</f>
        <v>0</v>
      </c>
      <c r="X371" s="106">
        <f>+W371+AN!X371</f>
        <v>0</v>
      </c>
      <c r="Y371" s="106">
        <f>+X371+AN!Y371</f>
        <v>0</v>
      </c>
      <c r="Z371" s="106">
        <f>+Y371+AN!Z371</f>
        <v>0</v>
      </c>
      <c r="AA371" s="106">
        <f>+Z371+AN!AA371</f>
        <v>0</v>
      </c>
      <c r="AB371" s="106">
        <f>+AA371+AN!AB371</f>
        <v>0</v>
      </c>
      <c r="AC371" s="106">
        <f>+AB371+AN!AC371</f>
        <v>0</v>
      </c>
      <c r="AD371" s="112">
        <f t="shared" ref="AD371" si="349">+SUM(E371:P371)</f>
        <v>0</v>
      </c>
      <c r="AE371" s="113">
        <f t="shared" ref="AE371" si="350">+SUM(Q371:AB371)</f>
        <v>0</v>
      </c>
      <c r="AJ371" s="37"/>
      <c r="AK371" s="37"/>
      <c r="AL371" s="37"/>
      <c r="AM371" s="37"/>
      <c r="AN371" s="37"/>
      <c r="AO371" s="37"/>
      <c r="AP371" s="37"/>
      <c r="AQ371" s="37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55"/>
      <c r="BI371" s="56"/>
      <c r="BL371" s="181" t="s">
        <v>87</v>
      </c>
      <c r="BM371" s="182" t="s">
        <v>52</v>
      </c>
      <c r="BN371" s="181" t="s">
        <v>88</v>
      </c>
      <c r="BO371" s="181" t="s">
        <v>81</v>
      </c>
      <c r="BP371" s="181" t="s">
        <v>129</v>
      </c>
      <c r="BQ371" s="181" t="s">
        <v>132</v>
      </c>
      <c r="BR371" s="183">
        <f t="shared" si="334"/>
        <v>0</v>
      </c>
      <c r="BS371" s="183">
        <f t="shared" si="335"/>
        <v>0</v>
      </c>
      <c r="BT371" s="183">
        <f t="shared" si="336"/>
        <v>0</v>
      </c>
      <c r="BU371" s="183">
        <f t="shared" si="337"/>
        <v>0</v>
      </c>
      <c r="BV371" s="183">
        <f t="shared" si="338"/>
        <v>0</v>
      </c>
      <c r="BW371" s="183">
        <f t="shared" si="339"/>
        <v>0</v>
      </c>
      <c r="BX371" s="183">
        <f t="shared" si="340"/>
        <v>0</v>
      </c>
      <c r="BY371" s="183">
        <f t="shared" si="341"/>
        <v>0</v>
      </c>
      <c r="BZ371" s="183">
        <f t="shared" si="342"/>
        <v>0</v>
      </c>
      <c r="CA371" s="183">
        <f t="shared" si="343"/>
        <v>0</v>
      </c>
      <c r="CB371" s="183">
        <f t="shared" si="344"/>
        <v>0</v>
      </c>
      <c r="CC371" s="183">
        <f t="shared" si="345"/>
        <v>0</v>
      </c>
      <c r="CD371" s="183">
        <f t="shared" si="346"/>
        <v>0</v>
      </c>
      <c r="CE371" s="183">
        <f t="shared" si="347"/>
        <v>0</v>
      </c>
      <c r="CF371" s="183">
        <f t="shared" si="348"/>
        <v>0</v>
      </c>
      <c r="CG371" s="183">
        <f t="shared" si="316"/>
        <v>0</v>
      </c>
    </row>
    <row r="372" spans="1:85" ht="15" thickBot="1">
      <c r="A372" s="237"/>
      <c r="B372" s="226"/>
      <c r="C372" s="225"/>
      <c r="D372" s="13" t="s">
        <v>90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 t="str">
        <f t="shared" ref="P372:AE372" si="351">+IFERROR(P368/P367,"")</f>
        <v/>
      </c>
      <c r="Q372" s="36" t="str">
        <f t="shared" si="351"/>
        <v/>
      </c>
      <c r="R372" s="36" t="str">
        <f t="shared" si="351"/>
        <v/>
      </c>
      <c r="S372" s="36" t="str">
        <f t="shared" si="351"/>
        <v/>
      </c>
      <c r="T372" s="36" t="str">
        <f t="shared" si="351"/>
        <v/>
      </c>
      <c r="U372" s="36" t="str">
        <f t="shared" si="351"/>
        <v/>
      </c>
      <c r="V372" s="36" t="str">
        <f t="shared" si="351"/>
        <v/>
      </c>
      <c r="W372" s="36" t="str">
        <f t="shared" si="351"/>
        <v/>
      </c>
      <c r="X372" s="36" t="str">
        <f t="shared" si="351"/>
        <v/>
      </c>
      <c r="Y372" s="36" t="str">
        <f t="shared" si="351"/>
        <v/>
      </c>
      <c r="Z372" s="36" t="str">
        <f t="shared" si="351"/>
        <v/>
      </c>
      <c r="AA372" s="36" t="str">
        <f t="shared" si="351"/>
        <v/>
      </c>
      <c r="AB372" s="36" t="str">
        <f t="shared" si="351"/>
        <v/>
      </c>
      <c r="AC372" s="36" t="str">
        <f t="shared" ref="AC372" si="352">+IFERROR(AC368/AC367,"")</f>
        <v/>
      </c>
      <c r="AD372" s="57" t="str">
        <f t="shared" si="351"/>
        <v/>
      </c>
      <c r="AE372" s="58" t="str">
        <f t="shared" si="351"/>
        <v/>
      </c>
      <c r="AJ372" s="36"/>
      <c r="AK372" s="36"/>
      <c r="AL372" s="36"/>
      <c r="AM372" s="36"/>
      <c r="AN372" s="36"/>
      <c r="AO372" s="36"/>
      <c r="AP372" s="36"/>
      <c r="AQ372" s="36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57"/>
      <c r="BI372" s="58"/>
      <c r="BL372" s="181" t="s">
        <v>87</v>
      </c>
      <c r="BM372" s="182" t="s">
        <v>52</v>
      </c>
      <c r="BN372" s="181" t="s">
        <v>90</v>
      </c>
      <c r="BO372" s="182" t="s">
        <v>127</v>
      </c>
      <c r="BP372" s="181" t="s">
        <v>129</v>
      </c>
      <c r="BQ372" s="181" t="s">
        <v>132</v>
      </c>
      <c r="BR372" s="183">
        <f t="shared" si="334"/>
        <v>0</v>
      </c>
      <c r="BS372" s="183">
        <f t="shared" si="335"/>
        <v>0</v>
      </c>
      <c r="BT372" s="183">
        <f t="shared" si="336"/>
        <v>0</v>
      </c>
      <c r="BU372" s="183" t="str">
        <f t="shared" si="337"/>
        <v/>
      </c>
      <c r="BV372" s="183" t="str">
        <f t="shared" si="338"/>
        <v/>
      </c>
      <c r="BW372" s="183" t="str">
        <f t="shared" si="339"/>
        <v/>
      </c>
      <c r="BX372" s="183" t="str">
        <f t="shared" si="340"/>
        <v/>
      </c>
      <c r="BY372" s="183" t="str">
        <f t="shared" si="341"/>
        <v/>
      </c>
      <c r="BZ372" s="183" t="str">
        <f t="shared" si="342"/>
        <v/>
      </c>
      <c r="CA372" s="183" t="str">
        <f t="shared" si="343"/>
        <v/>
      </c>
      <c r="CB372" s="183" t="str">
        <f t="shared" si="344"/>
        <v/>
      </c>
      <c r="CC372" s="183" t="str">
        <f t="shared" si="345"/>
        <v/>
      </c>
      <c r="CD372" s="183" t="str">
        <f t="shared" si="346"/>
        <v/>
      </c>
      <c r="CE372" s="183" t="str">
        <f t="shared" si="347"/>
        <v/>
      </c>
      <c r="CF372" s="183" t="str">
        <f t="shared" si="348"/>
        <v/>
      </c>
      <c r="CG372" s="183" t="str">
        <f t="shared" si="316"/>
        <v/>
      </c>
    </row>
    <row r="373" spans="1:85">
      <c r="BL373" s="181" t="s">
        <v>121</v>
      </c>
      <c r="BM373" s="181"/>
      <c r="BN373" s="181"/>
      <c r="BO373" s="181"/>
      <c r="BP373" s="181" t="s">
        <v>129</v>
      </c>
      <c r="BQ373" s="181" t="s">
        <v>132</v>
      </c>
      <c r="BR373" s="183">
        <f t="shared" si="334"/>
        <v>0</v>
      </c>
      <c r="BS373" s="183">
        <f t="shared" si="335"/>
        <v>0</v>
      </c>
      <c r="BT373" s="183">
        <f t="shared" si="336"/>
        <v>0</v>
      </c>
      <c r="BU373" s="183">
        <f t="shared" si="337"/>
        <v>0</v>
      </c>
      <c r="BV373" s="183">
        <f t="shared" si="338"/>
        <v>0</v>
      </c>
      <c r="BW373" s="183">
        <f t="shared" si="339"/>
        <v>0</v>
      </c>
      <c r="BX373" s="183">
        <f t="shared" si="340"/>
        <v>0</v>
      </c>
      <c r="BY373" s="183">
        <f t="shared" si="341"/>
        <v>0</v>
      </c>
      <c r="BZ373" s="183">
        <f t="shared" si="342"/>
        <v>0</v>
      </c>
      <c r="CA373" s="183">
        <f t="shared" si="343"/>
        <v>0</v>
      </c>
      <c r="CB373" s="183">
        <f t="shared" si="344"/>
        <v>0</v>
      </c>
      <c r="CC373" s="183">
        <f t="shared" si="345"/>
        <v>0</v>
      </c>
      <c r="CD373" s="183">
        <f t="shared" si="346"/>
        <v>0</v>
      </c>
      <c r="CE373" s="183">
        <f t="shared" si="347"/>
        <v>0</v>
      </c>
      <c r="CF373" s="183">
        <f t="shared" si="348"/>
        <v>0</v>
      </c>
      <c r="CG373" s="183">
        <f t="shared" si="316"/>
        <v>0</v>
      </c>
    </row>
    <row r="374" spans="1:85">
      <c r="BL374" s="181" t="s">
        <v>121</v>
      </c>
      <c r="BM374" s="181"/>
      <c r="BN374" s="181"/>
      <c r="BO374" s="181"/>
      <c r="BP374" s="181" t="s">
        <v>129</v>
      </c>
      <c r="BQ374" s="181" t="s">
        <v>132</v>
      </c>
      <c r="BR374" s="183">
        <f t="shared" si="334"/>
        <v>0</v>
      </c>
      <c r="BS374" s="183">
        <f t="shared" si="335"/>
        <v>0</v>
      </c>
      <c r="BT374" s="183">
        <f t="shared" si="336"/>
        <v>0</v>
      </c>
      <c r="BU374" s="183">
        <f t="shared" si="337"/>
        <v>0</v>
      </c>
      <c r="BV374" s="183">
        <f t="shared" si="338"/>
        <v>0</v>
      </c>
      <c r="BW374" s="183">
        <f t="shared" si="339"/>
        <v>0</v>
      </c>
      <c r="BX374" s="183">
        <f t="shared" si="340"/>
        <v>0</v>
      </c>
      <c r="BY374" s="183">
        <f t="shared" si="341"/>
        <v>0</v>
      </c>
      <c r="BZ374" s="183">
        <f t="shared" si="342"/>
        <v>0</v>
      </c>
      <c r="CA374" s="183">
        <f t="shared" si="343"/>
        <v>0</v>
      </c>
      <c r="CB374" s="183">
        <f t="shared" si="344"/>
        <v>0</v>
      </c>
      <c r="CC374" s="183">
        <f t="shared" si="345"/>
        <v>0</v>
      </c>
      <c r="CD374" s="183">
        <f t="shared" si="346"/>
        <v>0</v>
      </c>
      <c r="CE374" s="183">
        <f t="shared" si="347"/>
        <v>0</v>
      </c>
      <c r="CF374" s="183">
        <f t="shared" si="348"/>
        <v>0</v>
      </c>
      <c r="CG374" s="183">
        <f t="shared" si="316"/>
        <v>0</v>
      </c>
    </row>
    <row r="375" spans="1:85" ht="15" thickBot="1">
      <c r="BL375" s="181" t="s">
        <v>121</v>
      </c>
      <c r="BM375" s="181"/>
      <c r="BN375" s="181"/>
      <c r="BO375" s="181"/>
      <c r="BP375" s="181" t="s">
        <v>129</v>
      </c>
      <c r="BQ375" s="181" t="s">
        <v>132</v>
      </c>
      <c r="BR375" s="183">
        <f t="shared" si="334"/>
        <v>0</v>
      </c>
      <c r="BS375" s="183">
        <f t="shared" si="335"/>
        <v>0</v>
      </c>
      <c r="BT375" s="183">
        <f t="shared" si="336"/>
        <v>0</v>
      </c>
      <c r="BU375" s="183">
        <f t="shared" si="337"/>
        <v>0</v>
      </c>
      <c r="BV375" s="183">
        <f t="shared" si="338"/>
        <v>0</v>
      </c>
      <c r="BW375" s="183">
        <f t="shared" si="339"/>
        <v>0</v>
      </c>
      <c r="BX375" s="183">
        <f t="shared" si="340"/>
        <v>0</v>
      </c>
      <c r="BY375" s="183">
        <f t="shared" si="341"/>
        <v>0</v>
      </c>
      <c r="BZ375" s="183">
        <f t="shared" si="342"/>
        <v>0</v>
      </c>
      <c r="CA375" s="183">
        <f t="shared" si="343"/>
        <v>0</v>
      </c>
      <c r="CB375" s="183">
        <f t="shared" si="344"/>
        <v>0</v>
      </c>
      <c r="CC375" s="183">
        <f t="shared" si="345"/>
        <v>0</v>
      </c>
      <c r="CD375" s="183">
        <f t="shared" si="346"/>
        <v>0</v>
      </c>
      <c r="CE375" s="183">
        <f t="shared" si="347"/>
        <v>0</v>
      </c>
      <c r="CF375" s="183">
        <f t="shared" si="348"/>
        <v>0</v>
      </c>
      <c r="CG375" s="183">
        <f t="shared" si="316"/>
        <v>0</v>
      </c>
    </row>
    <row r="376" spans="1:85" ht="14.4" customHeight="1">
      <c r="A376" s="238" t="s">
        <v>116</v>
      </c>
      <c r="B376" s="227" t="s">
        <v>34</v>
      </c>
      <c r="C376" s="228"/>
      <c r="D376" s="228"/>
      <c r="E376" s="32"/>
      <c r="F376" s="32"/>
      <c r="G376" s="32"/>
      <c r="H376" s="32"/>
      <c r="I376" s="32"/>
      <c r="J376" s="32"/>
      <c r="K376" s="32"/>
      <c r="L376" s="32"/>
      <c r="M376" s="114">
        <f>+L376+AN!M376</f>
        <v>0</v>
      </c>
      <c r="N376" s="114">
        <f>+M376+AN!N376</f>
        <v>0</v>
      </c>
      <c r="O376" s="114">
        <f>+N376+AN!O376</f>
        <v>0</v>
      </c>
      <c r="P376" s="114">
        <f>+O376+AN!P376</f>
        <v>0</v>
      </c>
      <c r="Q376" s="114">
        <f>+P376+AN!Q376</f>
        <v>0</v>
      </c>
      <c r="R376" s="114">
        <f>+Q376+AN!R376</f>
        <v>0</v>
      </c>
      <c r="S376" s="114">
        <f>+R376+AN!S376</f>
        <v>0</v>
      </c>
      <c r="T376" s="114">
        <f>+S376+AN!T376</f>
        <v>0</v>
      </c>
      <c r="U376" s="114">
        <f>+T376+AN!U376</f>
        <v>0</v>
      </c>
      <c r="V376" s="114">
        <f>+U376+AN!V376</f>
        <v>0</v>
      </c>
      <c r="W376" s="114">
        <f>+V376+AN!W376</f>
        <v>0</v>
      </c>
      <c r="X376" s="114">
        <f>+W376+AN!X376</f>
        <v>0</v>
      </c>
      <c r="Y376" s="114">
        <f>+X376+AN!Y376</f>
        <v>0</v>
      </c>
      <c r="Z376" s="114">
        <f>+Y376+AN!Z376</f>
        <v>0</v>
      </c>
      <c r="AA376" s="114">
        <f>+Z376+AN!AA376</f>
        <v>0</v>
      </c>
      <c r="AB376" s="114">
        <f>+AA376+AN!AB376</f>
        <v>0</v>
      </c>
      <c r="AC376" s="114">
        <f>+AB376+AN!AC376</f>
        <v>0</v>
      </c>
      <c r="AD376" s="115">
        <f>+P376</f>
        <v>0</v>
      </c>
      <c r="AE376" s="116">
        <f>+AB376</f>
        <v>0</v>
      </c>
      <c r="AG376" s="124">
        <f>+SUMIF($M$1:$AB$1,"REAL",M376:AB376)</f>
        <v>0</v>
      </c>
      <c r="BL376" s="181" t="s">
        <v>116</v>
      </c>
      <c r="BM376" s="181" t="s">
        <v>34</v>
      </c>
      <c r="BN376" s="184" t="s">
        <v>40</v>
      </c>
      <c r="BO376" s="181" t="s">
        <v>126</v>
      </c>
      <c r="BP376" s="181" t="s">
        <v>129</v>
      </c>
      <c r="BQ376" s="181" t="s">
        <v>132</v>
      </c>
      <c r="BR376" s="183">
        <f t="shared" si="334"/>
        <v>0</v>
      </c>
      <c r="BS376" s="183">
        <f t="shared" si="335"/>
        <v>0</v>
      </c>
      <c r="BT376" s="183">
        <f t="shared" si="336"/>
        <v>0</v>
      </c>
      <c r="BU376" s="183">
        <f t="shared" si="337"/>
        <v>0</v>
      </c>
      <c r="BV376" s="183">
        <f t="shared" si="338"/>
        <v>0</v>
      </c>
      <c r="BW376" s="183">
        <f t="shared" si="339"/>
        <v>0</v>
      </c>
      <c r="BX376" s="183">
        <f t="shared" si="340"/>
        <v>0</v>
      </c>
      <c r="BY376" s="183">
        <f t="shared" si="341"/>
        <v>0</v>
      </c>
      <c r="BZ376" s="183">
        <f t="shared" si="342"/>
        <v>0</v>
      </c>
      <c r="CA376" s="183">
        <f t="shared" si="343"/>
        <v>0</v>
      </c>
      <c r="CB376" s="183">
        <f t="shared" si="344"/>
        <v>0</v>
      </c>
      <c r="CC376" s="183">
        <f t="shared" si="345"/>
        <v>0</v>
      </c>
      <c r="CD376" s="183">
        <f t="shared" si="346"/>
        <v>0</v>
      </c>
      <c r="CE376" s="183">
        <f t="shared" si="347"/>
        <v>0</v>
      </c>
      <c r="CF376" s="183">
        <f t="shared" si="348"/>
        <v>0</v>
      </c>
      <c r="CG376" s="183">
        <f t="shared" si="316"/>
        <v>0</v>
      </c>
    </row>
    <row r="377" spans="1:85">
      <c r="A377" s="238"/>
      <c r="B377" s="229" t="s">
        <v>89</v>
      </c>
      <c r="C377" s="230"/>
      <c r="D377" s="230"/>
      <c r="E377" s="16"/>
      <c r="F377" s="16"/>
      <c r="G377" s="16"/>
      <c r="H377" s="16"/>
      <c r="I377" s="16"/>
      <c r="J377" s="16"/>
      <c r="K377" s="16"/>
      <c r="L377" s="16"/>
      <c r="M377" s="16" t="str">
        <f t="shared" ref="M377:AE377" si="353">IFERROR(+M376/(M380+M391+M408+M411+M419+M437+M440+M443+M446+M449+M460),"")</f>
        <v/>
      </c>
      <c r="N377" s="16" t="str">
        <f t="shared" si="353"/>
        <v/>
      </c>
      <c r="O377" s="16" t="str">
        <f t="shared" si="353"/>
        <v/>
      </c>
      <c r="P377" s="16" t="str">
        <f t="shared" si="353"/>
        <v/>
      </c>
      <c r="Q377" s="16" t="str">
        <f t="shared" si="353"/>
        <v/>
      </c>
      <c r="R377" s="16" t="str">
        <f t="shared" si="353"/>
        <v/>
      </c>
      <c r="S377" s="16" t="str">
        <f t="shared" si="353"/>
        <v/>
      </c>
      <c r="T377" s="16" t="str">
        <f t="shared" si="353"/>
        <v/>
      </c>
      <c r="U377" s="16" t="str">
        <f t="shared" si="353"/>
        <v/>
      </c>
      <c r="V377" s="16" t="str">
        <f t="shared" si="353"/>
        <v/>
      </c>
      <c r="W377" s="16" t="str">
        <f t="shared" si="353"/>
        <v/>
      </c>
      <c r="X377" s="16" t="str">
        <f t="shared" si="353"/>
        <v/>
      </c>
      <c r="Y377" s="16" t="str">
        <f t="shared" si="353"/>
        <v/>
      </c>
      <c r="Z377" s="16" t="str">
        <f t="shared" si="353"/>
        <v/>
      </c>
      <c r="AA377" s="16" t="str">
        <f t="shared" si="353"/>
        <v/>
      </c>
      <c r="AB377" s="16" t="str">
        <f t="shared" si="353"/>
        <v/>
      </c>
      <c r="AC377" s="16" t="str">
        <f t="shared" ref="AC377" si="354">IFERROR(+AC376/(AC380+AC391+AC408+AC411+AC419+AC437+AC440+AC443+AC446+AC449+AC460),"")</f>
        <v/>
      </c>
      <c r="AD377" s="40" t="str">
        <f t="shared" si="353"/>
        <v/>
      </c>
      <c r="AE377" s="41" t="str">
        <f t="shared" si="353"/>
        <v/>
      </c>
      <c r="BL377" s="181" t="s">
        <v>116</v>
      </c>
      <c r="BM377" s="181" t="s">
        <v>89</v>
      </c>
      <c r="BN377" s="181" t="s">
        <v>121</v>
      </c>
      <c r="BO377" s="181" t="s">
        <v>121</v>
      </c>
      <c r="BP377" s="181" t="s">
        <v>129</v>
      </c>
      <c r="BQ377" s="181" t="s">
        <v>132</v>
      </c>
      <c r="BR377" s="183" t="str">
        <f t="shared" si="334"/>
        <v/>
      </c>
      <c r="BS377" s="183" t="str">
        <f t="shared" si="335"/>
        <v/>
      </c>
      <c r="BT377" s="183" t="str">
        <f t="shared" si="336"/>
        <v/>
      </c>
      <c r="BU377" s="183" t="str">
        <f t="shared" si="337"/>
        <v/>
      </c>
      <c r="BV377" s="183" t="str">
        <f t="shared" si="338"/>
        <v/>
      </c>
      <c r="BW377" s="183" t="str">
        <f t="shared" si="339"/>
        <v/>
      </c>
      <c r="BX377" s="183" t="str">
        <f t="shared" si="340"/>
        <v/>
      </c>
      <c r="BY377" s="183" t="str">
        <f t="shared" si="341"/>
        <v/>
      </c>
      <c r="BZ377" s="183" t="str">
        <f t="shared" si="342"/>
        <v/>
      </c>
      <c r="CA377" s="183" t="str">
        <f t="shared" si="343"/>
        <v/>
      </c>
      <c r="CB377" s="183" t="str">
        <f t="shared" si="344"/>
        <v/>
      </c>
      <c r="CC377" s="183" t="str">
        <f t="shared" si="345"/>
        <v/>
      </c>
      <c r="CD377" s="183" t="str">
        <f t="shared" si="346"/>
        <v/>
      </c>
      <c r="CE377" s="183" t="str">
        <f t="shared" si="347"/>
        <v/>
      </c>
      <c r="CF377" s="183" t="str">
        <f t="shared" si="348"/>
        <v/>
      </c>
      <c r="CG377" s="183" t="str">
        <f t="shared" si="316"/>
        <v/>
      </c>
    </row>
    <row r="378" spans="1:85">
      <c r="A378" s="238"/>
      <c r="B378" s="231" t="s">
        <v>91</v>
      </c>
      <c r="C378" s="232"/>
      <c r="D378" s="232"/>
      <c r="E378" s="33"/>
      <c r="F378" s="33"/>
      <c r="G378" s="33"/>
      <c r="H378" s="33"/>
      <c r="I378" s="33"/>
      <c r="J378" s="33"/>
      <c r="K378" s="33"/>
      <c r="L378" s="33"/>
      <c r="M378" s="117"/>
      <c r="N378" s="117">
        <f t="shared" ref="N378:AB378" si="355">+N381+N392+N409+N412+N420+N438+N441+N444+N447+N450+N461</f>
        <v>0</v>
      </c>
      <c r="O378" s="117">
        <f t="shared" si="355"/>
        <v>0</v>
      </c>
      <c r="P378" s="117">
        <f t="shared" si="355"/>
        <v>0</v>
      </c>
      <c r="Q378" s="117">
        <f t="shared" si="355"/>
        <v>0</v>
      </c>
      <c r="R378" s="117">
        <f t="shared" si="355"/>
        <v>0</v>
      </c>
      <c r="S378" s="117">
        <f t="shared" si="355"/>
        <v>0</v>
      </c>
      <c r="T378" s="117">
        <f t="shared" si="355"/>
        <v>0</v>
      </c>
      <c r="U378" s="117">
        <f t="shared" si="355"/>
        <v>0</v>
      </c>
      <c r="V378" s="117">
        <f t="shared" si="355"/>
        <v>0</v>
      </c>
      <c r="W378" s="117">
        <f t="shared" si="355"/>
        <v>0</v>
      </c>
      <c r="X378" s="117">
        <f t="shared" si="355"/>
        <v>0</v>
      </c>
      <c r="Y378" s="117">
        <f t="shared" si="355"/>
        <v>0</v>
      </c>
      <c r="Z378" s="117">
        <f t="shared" si="355"/>
        <v>0</v>
      </c>
      <c r="AA378" s="117">
        <f t="shared" si="355"/>
        <v>0</v>
      </c>
      <c r="AB378" s="117">
        <f t="shared" si="355"/>
        <v>0</v>
      </c>
      <c r="AC378" s="117">
        <f t="shared" ref="AC378" si="356">+AC381+AC392+AC409+AC412+AC420+AC438+AC441+AC444+AC447+AC450+AC461</f>
        <v>0</v>
      </c>
      <c r="AD378" s="118">
        <f t="shared" ref="AD378" si="357">+SUM(E378:P378)</f>
        <v>0</v>
      </c>
      <c r="AE378" s="119">
        <f>+AB378</f>
        <v>0</v>
      </c>
      <c r="AG378" s="124">
        <f>+SUMIF($M$1:$AB$1,"REAL",M378:AB378)</f>
        <v>0</v>
      </c>
      <c r="BL378" s="181" t="s">
        <v>116</v>
      </c>
      <c r="BM378" s="181" t="s">
        <v>91</v>
      </c>
      <c r="BN378" s="181" t="s">
        <v>88</v>
      </c>
      <c r="BO378" s="181" t="s">
        <v>126</v>
      </c>
      <c r="BP378" s="181" t="s">
        <v>129</v>
      </c>
      <c r="BQ378" s="181" t="s">
        <v>132</v>
      </c>
      <c r="BR378" s="183">
        <f t="shared" si="334"/>
        <v>0</v>
      </c>
      <c r="BS378" s="183">
        <f t="shared" si="335"/>
        <v>0</v>
      </c>
      <c r="BT378" s="183">
        <f t="shared" si="336"/>
        <v>0</v>
      </c>
      <c r="BU378" s="183">
        <f t="shared" si="337"/>
        <v>0</v>
      </c>
      <c r="BV378" s="183">
        <f t="shared" si="338"/>
        <v>0</v>
      </c>
      <c r="BW378" s="183">
        <f t="shared" si="339"/>
        <v>0</v>
      </c>
      <c r="BX378" s="183">
        <f t="shared" si="340"/>
        <v>0</v>
      </c>
      <c r="BY378" s="183">
        <f t="shared" si="341"/>
        <v>0</v>
      </c>
      <c r="BZ378" s="183">
        <f t="shared" si="342"/>
        <v>0</v>
      </c>
      <c r="CA378" s="183">
        <f t="shared" si="343"/>
        <v>0</v>
      </c>
      <c r="CB378" s="183">
        <f t="shared" si="344"/>
        <v>0</v>
      </c>
      <c r="CC378" s="183">
        <f t="shared" si="345"/>
        <v>0</v>
      </c>
      <c r="CD378" s="183">
        <f t="shared" si="346"/>
        <v>0</v>
      </c>
      <c r="CE378" s="183">
        <f t="shared" si="347"/>
        <v>0</v>
      </c>
      <c r="CF378" s="183">
        <f t="shared" si="348"/>
        <v>0</v>
      </c>
      <c r="CG378" s="183">
        <f t="shared" si="316"/>
        <v>0</v>
      </c>
    </row>
    <row r="379" spans="1:85">
      <c r="A379" s="238"/>
      <c r="B379" s="233" t="s">
        <v>90</v>
      </c>
      <c r="C379" s="234"/>
      <c r="D379" s="230"/>
      <c r="E379" s="16"/>
      <c r="F379" s="16"/>
      <c r="G379" s="16"/>
      <c r="H379" s="16"/>
      <c r="I379" s="16"/>
      <c r="J379" s="16"/>
      <c r="K379" s="16"/>
      <c r="L379" s="16"/>
      <c r="M379" s="16" t="str">
        <f t="shared" ref="M379:AE379" si="358">+IFERROR(M378/M376,"")</f>
        <v/>
      </c>
      <c r="N379" s="16" t="str">
        <f t="shared" si="358"/>
        <v/>
      </c>
      <c r="O379" s="16" t="str">
        <f t="shared" si="358"/>
        <v/>
      </c>
      <c r="P379" s="16" t="str">
        <f t="shared" si="358"/>
        <v/>
      </c>
      <c r="Q379" s="16" t="str">
        <f t="shared" si="358"/>
        <v/>
      </c>
      <c r="R379" s="16" t="str">
        <f t="shared" si="358"/>
        <v/>
      </c>
      <c r="S379" s="16" t="str">
        <f t="shared" si="358"/>
        <v/>
      </c>
      <c r="T379" s="16" t="str">
        <f t="shared" si="358"/>
        <v/>
      </c>
      <c r="U379" s="16" t="str">
        <f t="shared" si="358"/>
        <v/>
      </c>
      <c r="V379" s="16" t="str">
        <f t="shared" si="358"/>
        <v/>
      </c>
      <c r="W379" s="16" t="str">
        <f t="shared" si="358"/>
        <v/>
      </c>
      <c r="X379" s="16" t="str">
        <f t="shared" si="358"/>
        <v/>
      </c>
      <c r="Y379" s="16" t="str">
        <f t="shared" si="358"/>
        <v/>
      </c>
      <c r="Z379" s="16" t="str">
        <f t="shared" si="358"/>
        <v/>
      </c>
      <c r="AA379" s="16" t="str">
        <f t="shared" si="358"/>
        <v/>
      </c>
      <c r="AB379" s="16" t="str">
        <f t="shared" si="358"/>
        <v/>
      </c>
      <c r="AC379" s="16" t="str">
        <f t="shared" ref="AC379" si="359">+IFERROR(AC378/AC376,"")</f>
        <v/>
      </c>
      <c r="AD379" s="40" t="str">
        <f t="shared" si="358"/>
        <v/>
      </c>
      <c r="AE379" s="41" t="str">
        <f t="shared" si="358"/>
        <v/>
      </c>
      <c r="BL379" s="181" t="s">
        <v>116</v>
      </c>
      <c r="BM379" s="181" t="s">
        <v>90</v>
      </c>
      <c r="BN379" s="181" t="s">
        <v>121</v>
      </c>
      <c r="BO379" s="181" t="s">
        <v>121</v>
      </c>
      <c r="BP379" s="181" t="s">
        <v>129</v>
      </c>
      <c r="BQ379" s="181" t="s">
        <v>132</v>
      </c>
      <c r="BR379" s="183" t="str">
        <f t="shared" si="334"/>
        <v/>
      </c>
      <c r="BS379" s="183" t="str">
        <f t="shared" si="335"/>
        <v/>
      </c>
      <c r="BT379" s="183" t="str">
        <f t="shared" si="336"/>
        <v/>
      </c>
      <c r="BU379" s="183" t="str">
        <f t="shared" si="337"/>
        <v/>
      </c>
      <c r="BV379" s="183" t="str">
        <f t="shared" si="338"/>
        <v/>
      </c>
      <c r="BW379" s="183" t="str">
        <f t="shared" si="339"/>
        <v/>
      </c>
      <c r="BX379" s="183" t="str">
        <f t="shared" si="340"/>
        <v/>
      </c>
      <c r="BY379" s="183" t="str">
        <f t="shared" si="341"/>
        <v/>
      </c>
      <c r="BZ379" s="183" t="str">
        <f t="shared" si="342"/>
        <v/>
      </c>
      <c r="CA379" s="183" t="str">
        <f t="shared" si="343"/>
        <v/>
      </c>
      <c r="CB379" s="183" t="str">
        <f t="shared" si="344"/>
        <v/>
      </c>
      <c r="CC379" s="183" t="str">
        <f t="shared" si="345"/>
        <v/>
      </c>
      <c r="CD379" s="183" t="str">
        <f t="shared" si="346"/>
        <v/>
      </c>
      <c r="CE379" s="183" t="str">
        <f t="shared" si="347"/>
        <v/>
      </c>
      <c r="CF379" s="183" t="str">
        <f t="shared" si="348"/>
        <v/>
      </c>
      <c r="CG379" s="183" t="str">
        <f t="shared" si="316"/>
        <v/>
      </c>
    </row>
    <row r="380" spans="1:85" ht="14.4" customHeight="1">
      <c r="A380" s="238"/>
      <c r="B380" s="222" t="s">
        <v>35</v>
      </c>
      <c r="C380" s="225" t="s">
        <v>48</v>
      </c>
      <c r="D380" s="10" t="s">
        <v>40</v>
      </c>
      <c r="E380" s="19"/>
      <c r="F380" s="19"/>
      <c r="G380" s="19"/>
      <c r="H380" s="19"/>
      <c r="I380" s="19"/>
      <c r="J380" s="19"/>
      <c r="K380" s="19"/>
      <c r="L380" s="19"/>
      <c r="M380" s="97">
        <f>+L380+AN!M380</f>
        <v>0</v>
      </c>
      <c r="N380" s="97">
        <f>+M380+AN!N380</f>
        <v>0</v>
      </c>
      <c r="O380" s="97">
        <f>+N380+AN!O380</f>
        <v>0</v>
      </c>
      <c r="P380" s="97">
        <f>+O380+AN!P380</f>
        <v>0</v>
      </c>
      <c r="Q380" s="97">
        <f>+P380+AN!Q380</f>
        <v>0</v>
      </c>
      <c r="R380" s="97">
        <f>+Q380+AN!R380</f>
        <v>0</v>
      </c>
      <c r="S380" s="97">
        <f>+R380+AN!S380</f>
        <v>0</v>
      </c>
      <c r="T380" s="97">
        <f>+S380+AN!T380</f>
        <v>0</v>
      </c>
      <c r="U380" s="97">
        <f>+T380+AN!U380</f>
        <v>0</v>
      </c>
      <c r="V380" s="97">
        <f>+U380+AN!V380</f>
        <v>0</v>
      </c>
      <c r="W380" s="97">
        <f>+V380+AN!W380</f>
        <v>0</v>
      </c>
      <c r="X380" s="97">
        <f>+W380+AN!X380</f>
        <v>0</v>
      </c>
      <c r="Y380" s="97">
        <f>+X380+AN!Y380</f>
        <v>0</v>
      </c>
      <c r="Z380" s="97">
        <f>+Y380+AN!Z380</f>
        <v>0</v>
      </c>
      <c r="AA380" s="97">
        <f>+Z380+AN!AA380</f>
        <v>0</v>
      </c>
      <c r="AB380" s="97">
        <f>+AA380+AN!AB380</f>
        <v>0</v>
      </c>
      <c r="AC380" s="97">
        <f>+AB380+AN!AC380</f>
        <v>0</v>
      </c>
      <c r="AD380" s="100">
        <f t="shared" ref="AD380:AD387" si="360">+P380</f>
        <v>0</v>
      </c>
      <c r="AE380" s="101">
        <f t="shared" ref="AE380:AE387" si="361">+AB380</f>
        <v>0</v>
      </c>
      <c r="AG380" s="124">
        <f>+SUMIF($M$1:$AB$1,"REAL",M380:AB380)</f>
        <v>0</v>
      </c>
      <c r="BL380" s="181" t="s">
        <v>116</v>
      </c>
      <c r="BM380" s="181" t="s">
        <v>48</v>
      </c>
      <c r="BN380" s="181" t="s">
        <v>40</v>
      </c>
      <c r="BO380" s="181" t="s">
        <v>126</v>
      </c>
      <c r="BP380" s="181" t="s">
        <v>129</v>
      </c>
      <c r="BQ380" s="181" t="s">
        <v>132</v>
      </c>
      <c r="BR380" s="183">
        <f t="shared" si="334"/>
        <v>0</v>
      </c>
      <c r="BS380" s="183">
        <f t="shared" si="335"/>
        <v>0</v>
      </c>
      <c r="BT380" s="183">
        <f t="shared" si="336"/>
        <v>0</v>
      </c>
      <c r="BU380" s="183">
        <f t="shared" si="337"/>
        <v>0</v>
      </c>
      <c r="BV380" s="183">
        <f t="shared" si="338"/>
        <v>0</v>
      </c>
      <c r="BW380" s="183">
        <f t="shared" si="339"/>
        <v>0</v>
      </c>
      <c r="BX380" s="183">
        <f t="shared" si="340"/>
        <v>0</v>
      </c>
      <c r="BY380" s="183">
        <f t="shared" si="341"/>
        <v>0</v>
      </c>
      <c r="BZ380" s="183">
        <f t="shared" si="342"/>
        <v>0</v>
      </c>
      <c r="CA380" s="183">
        <f t="shared" si="343"/>
        <v>0</v>
      </c>
      <c r="CB380" s="183">
        <f t="shared" si="344"/>
        <v>0</v>
      </c>
      <c r="CC380" s="183">
        <f t="shared" si="345"/>
        <v>0</v>
      </c>
      <c r="CD380" s="183">
        <f t="shared" si="346"/>
        <v>0</v>
      </c>
      <c r="CE380" s="183">
        <f t="shared" si="347"/>
        <v>0</v>
      </c>
      <c r="CF380" s="183">
        <f t="shared" si="348"/>
        <v>0</v>
      </c>
      <c r="CG380" s="183">
        <f t="shared" si="316"/>
        <v>0</v>
      </c>
    </row>
    <row r="381" spans="1:85">
      <c r="A381" s="238"/>
      <c r="B381" s="223"/>
      <c r="C381" s="225"/>
      <c r="D381" s="11" t="s">
        <v>88</v>
      </c>
      <c r="E381" s="34"/>
      <c r="F381" s="34"/>
      <c r="G381" s="34"/>
      <c r="H381" s="34"/>
      <c r="I381" s="34"/>
      <c r="J381" s="34"/>
      <c r="K381" s="34"/>
      <c r="L381" s="34"/>
      <c r="M381" s="98">
        <f>+L381+AN!M381</f>
        <v>0</v>
      </c>
      <c r="N381" s="98">
        <f>+M381+AN!N381</f>
        <v>0</v>
      </c>
      <c r="O381" s="98">
        <f>+N381+AN!O381</f>
        <v>0</v>
      </c>
      <c r="P381" s="98">
        <f>+O381+AN!P381</f>
        <v>0</v>
      </c>
      <c r="Q381" s="98">
        <f>+P381+AN!Q381</f>
        <v>0</v>
      </c>
      <c r="R381" s="98">
        <f>+Q381+AN!R381</f>
        <v>0</v>
      </c>
      <c r="S381" s="98">
        <f>+R381+AN!S381</f>
        <v>0</v>
      </c>
      <c r="T381" s="98">
        <f>+S381+AN!T381</f>
        <v>0</v>
      </c>
      <c r="U381" s="98">
        <f>+T381+AN!U381</f>
        <v>0</v>
      </c>
      <c r="V381" s="98">
        <f>+U381+AN!V381</f>
        <v>0</v>
      </c>
      <c r="W381" s="98">
        <f>+V381+AN!W381</f>
        <v>0</v>
      </c>
      <c r="X381" s="98">
        <f>+W381+AN!X381</f>
        <v>0</v>
      </c>
      <c r="Y381" s="98">
        <f>+X381+AN!Y381</f>
        <v>0</v>
      </c>
      <c r="Z381" s="98">
        <f>+Y381+AN!Z381</f>
        <v>0</v>
      </c>
      <c r="AA381" s="98">
        <f>+Z381+AN!AA381</f>
        <v>0</v>
      </c>
      <c r="AB381" s="98">
        <f>+AA381+AN!AB381</f>
        <v>0</v>
      </c>
      <c r="AC381" s="98">
        <f>+AB381+AN!AC381</f>
        <v>0</v>
      </c>
      <c r="AD381" s="102">
        <f t="shared" si="360"/>
        <v>0</v>
      </c>
      <c r="AE381" s="103">
        <f t="shared" si="361"/>
        <v>0</v>
      </c>
      <c r="AG381" s="124">
        <f>+SUMIF($M$1:$AB$1,"REAL",M381:AB381)</f>
        <v>0</v>
      </c>
      <c r="BL381" s="181" t="s">
        <v>116</v>
      </c>
      <c r="BM381" s="181" t="s">
        <v>48</v>
      </c>
      <c r="BN381" s="181" t="s">
        <v>88</v>
      </c>
      <c r="BO381" s="181" t="s">
        <v>126</v>
      </c>
      <c r="BP381" s="181" t="s">
        <v>129</v>
      </c>
      <c r="BQ381" s="181" t="s">
        <v>132</v>
      </c>
      <c r="BR381" s="183">
        <f t="shared" si="334"/>
        <v>0</v>
      </c>
      <c r="BS381" s="183">
        <f t="shared" si="335"/>
        <v>0</v>
      </c>
      <c r="BT381" s="183">
        <f t="shared" si="336"/>
        <v>0</v>
      </c>
      <c r="BU381" s="183">
        <f t="shared" si="337"/>
        <v>0</v>
      </c>
      <c r="BV381" s="183">
        <f t="shared" si="338"/>
        <v>0</v>
      </c>
      <c r="BW381" s="183">
        <f t="shared" si="339"/>
        <v>0</v>
      </c>
      <c r="BX381" s="183">
        <f t="shared" si="340"/>
        <v>0</v>
      </c>
      <c r="BY381" s="183">
        <f t="shared" si="341"/>
        <v>0</v>
      </c>
      <c r="BZ381" s="183">
        <f t="shared" si="342"/>
        <v>0</v>
      </c>
      <c r="CA381" s="183">
        <f t="shared" si="343"/>
        <v>0</v>
      </c>
      <c r="CB381" s="183">
        <f t="shared" si="344"/>
        <v>0</v>
      </c>
      <c r="CC381" s="183">
        <f t="shared" si="345"/>
        <v>0</v>
      </c>
      <c r="CD381" s="183">
        <f t="shared" si="346"/>
        <v>0</v>
      </c>
      <c r="CE381" s="183">
        <f t="shared" si="347"/>
        <v>0</v>
      </c>
      <c r="CF381" s="183">
        <f t="shared" si="348"/>
        <v>0</v>
      </c>
      <c r="CG381" s="183">
        <f t="shared" si="316"/>
        <v>0</v>
      </c>
    </row>
    <row r="382" spans="1:85">
      <c r="A382" s="238"/>
      <c r="B382" s="223"/>
      <c r="C382" s="225"/>
      <c r="D382" s="12" t="s">
        <v>76</v>
      </c>
      <c r="E382" s="35"/>
      <c r="F382" s="35"/>
      <c r="G382" s="35"/>
      <c r="H382" s="35"/>
      <c r="I382" s="35"/>
      <c r="J382" s="35"/>
      <c r="K382" s="35"/>
      <c r="L382" s="35"/>
      <c r="M382" s="99"/>
      <c r="N382" s="99">
        <f>+M382+AN!N382</f>
        <v>0</v>
      </c>
      <c r="O382" s="99">
        <f>+N382+AN!O382</f>
        <v>0</v>
      </c>
      <c r="P382" s="99">
        <f>+O382+AN!P382</f>
        <v>0</v>
      </c>
      <c r="Q382" s="99">
        <f>+P382+AN!Q382</f>
        <v>0</v>
      </c>
      <c r="R382" s="99">
        <f>+Q382+AN!R382</f>
        <v>0</v>
      </c>
      <c r="S382" s="99">
        <f>+R382+AN!S382</f>
        <v>0</v>
      </c>
      <c r="T382" s="99">
        <f>+S382+AN!T382</f>
        <v>0</v>
      </c>
      <c r="U382" s="99">
        <f>+T382+AN!U382</f>
        <v>0</v>
      </c>
      <c r="V382" s="99">
        <f>+U382+AN!V382</f>
        <v>0</v>
      </c>
      <c r="W382" s="99">
        <f>+V382+AN!W382</f>
        <v>0</v>
      </c>
      <c r="X382" s="99">
        <f>+W382+AN!X382</f>
        <v>0</v>
      </c>
      <c r="Y382" s="99">
        <f>+X382+AN!Y382</f>
        <v>0</v>
      </c>
      <c r="Z382" s="99">
        <f>+Y382+AN!Z382</f>
        <v>0</v>
      </c>
      <c r="AA382" s="99">
        <f>+Z382+AN!AA382</f>
        <v>0</v>
      </c>
      <c r="AB382" s="99">
        <f>+AA382+AN!AB382</f>
        <v>0</v>
      </c>
      <c r="AC382" s="99">
        <f>+AB382+AN!AC382</f>
        <v>0</v>
      </c>
      <c r="AD382" s="104">
        <f t="shared" si="360"/>
        <v>0</v>
      </c>
      <c r="AE382" s="105">
        <f t="shared" si="361"/>
        <v>0</v>
      </c>
      <c r="BL382" s="181" t="s">
        <v>116</v>
      </c>
      <c r="BM382" s="181" t="s">
        <v>48</v>
      </c>
      <c r="BN382" s="181" t="s">
        <v>88</v>
      </c>
      <c r="BO382" s="181" t="s">
        <v>76</v>
      </c>
      <c r="BP382" s="181" t="s">
        <v>129</v>
      </c>
      <c r="BQ382" s="181" t="s">
        <v>132</v>
      </c>
      <c r="BR382" s="183">
        <f t="shared" si="334"/>
        <v>0</v>
      </c>
      <c r="BS382" s="183">
        <f t="shared" si="335"/>
        <v>0</v>
      </c>
      <c r="BT382" s="183">
        <f t="shared" si="336"/>
        <v>0</v>
      </c>
      <c r="BU382" s="183">
        <f t="shared" si="337"/>
        <v>0</v>
      </c>
      <c r="BV382" s="183">
        <f t="shared" si="338"/>
        <v>0</v>
      </c>
      <c r="BW382" s="183">
        <f t="shared" si="339"/>
        <v>0</v>
      </c>
      <c r="BX382" s="183">
        <f t="shared" si="340"/>
        <v>0</v>
      </c>
      <c r="BY382" s="183">
        <f t="shared" si="341"/>
        <v>0</v>
      </c>
      <c r="BZ382" s="183">
        <f t="shared" si="342"/>
        <v>0</v>
      </c>
      <c r="CA382" s="183">
        <f t="shared" si="343"/>
        <v>0</v>
      </c>
      <c r="CB382" s="183">
        <f t="shared" si="344"/>
        <v>0</v>
      </c>
      <c r="CC382" s="183">
        <f t="shared" si="345"/>
        <v>0</v>
      </c>
      <c r="CD382" s="183">
        <f t="shared" si="346"/>
        <v>0</v>
      </c>
      <c r="CE382" s="183">
        <f t="shared" si="347"/>
        <v>0</v>
      </c>
      <c r="CF382" s="183">
        <f t="shared" si="348"/>
        <v>0</v>
      </c>
      <c r="CG382" s="183">
        <f t="shared" si="316"/>
        <v>0</v>
      </c>
    </row>
    <row r="383" spans="1:85">
      <c r="A383" s="238"/>
      <c r="B383" s="223"/>
      <c r="C383" s="225"/>
      <c r="D383" s="12" t="s">
        <v>55</v>
      </c>
      <c r="E383" s="35"/>
      <c r="F383" s="35"/>
      <c r="G383" s="35"/>
      <c r="H383" s="35"/>
      <c r="I383" s="35"/>
      <c r="J383" s="35"/>
      <c r="K383" s="35"/>
      <c r="L383" s="35"/>
      <c r="M383" s="99">
        <f>+L383+AN!M383</f>
        <v>0</v>
      </c>
      <c r="N383" s="99">
        <f>+M383+AN!N383</f>
        <v>0</v>
      </c>
      <c r="O383" s="99">
        <f>+N383+AN!O383</f>
        <v>0</v>
      </c>
      <c r="P383" s="99">
        <f>+O383+AN!P383</f>
        <v>0</v>
      </c>
      <c r="Q383" s="99">
        <f>+P383+AN!Q383</f>
        <v>0</v>
      </c>
      <c r="R383" s="99">
        <f>+Q383+AN!R383</f>
        <v>0</v>
      </c>
      <c r="S383" s="99">
        <f>+R383+AN!S383</f>
        <v>0</v>
      </c>
      <c r="T383" s="99">
        <f>+S383+AN!T383</f>
        <v>0</v>
      </c>
      <c r="U383" s="99">
        <f>+T383+AN!U383</f>
        <v>0</v>
      </c>
      <c r="V383" s="99">
        <f>+U383+AN!V383</f>
        <v>0</v>
      </c>
      <c r="W383" s="99">
        <f>+V383+AN!W383</f>
        <v>0</v>
      </c>
      <c r="X383" s="99">
        <f>+W383+AN!X383</f>
        <v>0</v>
      </c>
      <c r="Y383" s="99">
        <f>+X383+AN!Y383</f>
        <v>0</v>
      </c>
      <c r="Z383" s="99">
        <f>+Y383+AN!Z383</f>
        <v>0</v>
      </c>
      <c r="AA383" s="99">
        <f>+Z383+AN!AA383</f>
        <v>0</v>
      </c>
      <c r="AB383" s="99">
        <f>+AA383+AN!AB383</f>
        <v>0</v>
      </c>
      <c r="AC383" s="99">
        <f>+AB383+AN!AC383</f>
        <v>0</v>
      </c>
      <c r="AD383" s="104">
        <f t="shared" si="360"/>
        <v>0</v>
      </c>
      <c r="AE383" s="105">
        <f t="shared" si="361"/>
        <v>0</v>
      </c>
      <c r="BL383" s="181" t="s">
        <v>116</v>
      </c>
      <c r="BM383" s="181" t="s">
        <v>48</v>
      </c>
      <c r="BN383" s="181" t="s">
        <v>88</v>
      </c>
      <c r="BO383" s="181" t="s">
        <v>55</v>
      </c>
      <c r="BP383" s="181" t="s">
        <v>129</v>
      </c>
      <c r="BQ383" s="181" t="s">
        <v>132</v>
      </c>
      <c r="BR383" s="183">
        <f t="shared" si="334"/>
        <v>0</v>
      </c>
      <c r="BS383" s="183">
        <f t="shared" si="335"/>
        <v>0</v>
      </c>
      <c r="BT383" s="183">
        <f t="shared" si="336"/>
        <v>0</v>
      </c>
      <c r="BU383" s="183">
        <f t="shared" si="337"/>
        <v>0</v>
      </c>
      <c r="BV383" s="183">
        <f t="shared" si="338"/>
        <v>0</v>
      </c>
      <c r="BW383" s="183">
        <f t="shared" si="339"/>
        <v>0</v>
      </c>
      <c r="BX383" s="183">
        <f t="shared" si="340"/>
        <v>0</v>
      </c>
      <c r="BY383" s="183">
        <f t="shared" si="341"/>
        <v>0</v>
      </c>
      <c r="BZ383" s="183">
        <f t="shared" si="342"/>
        <v>0</v>
      </c>
      <c r="CA383" s="183">
        <f t="shared" si="343"/>
        <v>0</v>
      </c>
      <c r="CB383" s="183">
        <f t="shared" si="344"/>
        <v>0</v>
      </c>
      <c r="CC383" s="183">
        <f t="shared" si="345"/>
        <v>0</v>
      </c>
      <c r="CD383" s="183">
        <f t="shared" si="346"/>
        <v>0</v>
      </c>
      <c r="CE383" s="183">
        <f t="shared" si="347"/>
        <v>0</v>
      </c>
      <c r="CF383" s="183">
        <f t="shared" si="348"/>
        <v>0</v>
      </c>
      <c r="CG383" s="183">
        <f t="shared" si="316"/>
        <v>0</v>
      </c>
    </row>
    <row r="384" spans="1:85">
      <c r="A384" s="238"/>
      <c r="B384" s="223"/>
      <c r="C384" s="225"/>
      <c r="D384" s="12" t="s">
        <v>56</v>
      </c>
      <c r="E384" s="35"/>
      <c r="F384" s="35"/>
      <c r="G384" s="35"/>
      <c r="H384" s="35"/>
      <c r="I384" s="35"/>
      <c r="J384" s="35"/>
      <c r="K384" s="35"/>
      <c r="L384" s="35"/>
      <c r="M384" s="99">
        <f>+L384+AN!M384</f>
        <v>0</v>
      </c>
      <c r="N384" s="99">
        <f>+M384+AN!N384</f>
        <v>0</v>
      </c>
      <c r="O384" s="99">
        <f>+N384+AN!O384</f>
        <v>0</v>
      </c>
      <c r="P384" s="99">
        <f>+O384+AN!P384</f>
        <v>0</v>
      </c>
      <c r="Q384" s="99">
        <f>+P384+AN!Q384</f>
        <v>0</v>
      </c>
      <c r="R384" s="99">
        <f>+Q384+AN!R384</f>
        <v>0</v>
      </c>
      <c r="S384" s="99">
        <f>+R384+AN!S384</f>
        <v>0</v>
      </c>
      <c r="T384" s="99">
        <f>+S384+AN!T384</f>
        <v>0</v>
      </c>
      <c r="U384" s="99">
        <f>+T384+AN!U384</f>
        <v>0</v>
      </c>
      <c r="V384" s="99">
        <f>+U384+AN!V384</f>
        <v>0</v>
      </c>
      <c r="W384" s="99">
        <f>+V384+AN!W384</f>
        <v>0</v>
      </c>
      <c r="X384" s="99">
        <f>+W384+AN!X384</f>
        <v>0</v>
      </c>
      <c r="Y384" s="99">
        <f>+X384+AN!Y384</f>
        <v>0</v>
      </c>
      <c r="Z384" s="99">
        <f>+Y384+AN!Z384</f>
        <v>0</v>
      </c>
      <c r="AA384" s="99">
        <f>+Z384+AN!AA384</f>
        <v>0</v>
      </c>
      <c r="AB384" s="99">
        <f>+AA384+AN!AB384</f>
        <v>0</v>
      </c>
      <c r="AC384" s="99">
        <f>+AB384+AN!AC384</f>
        <v>0</v>
      </c>
      <c r="AD384" s="104">
        <f t="shared" si="360"/>
        <v>0</v>
      </c>
      <c r="AE384" s="105">
        <f t="shared" si="361"/>
        <v>0</v>
      </c>
      <c r="BL384" s="181" t="s">
        <v>116</v>
      </c>
      <c r="BM384" s="181" t="s">
        <v>48</v>
      </c>
      <c r="BN384" s="181" t="s">
        <v>88</v>
      </c>
      <c r="BO384" s="181" t="s">
        <v>56</v>
      </c>
      <c r="BP384" s="181" t="s">
        <v>129</v>
      </c>
      <c r="BQ384" s="181" t="s">
        <v>132</v>
      </c>
      <c r="BR384" s="183">
        <f t="shared" si="334"/>
        <v>0</v>
      </c>
      <c r="BS384" s="183">
        <f t="shared" si="335"/>
        <v>0</v>
      </c>
      <c r="BT384" s="183">
        <f t="shared" si="336"/>
        <v>0</v>
      </c>
      <c r="BU384" s="183">
        <f t="shared" si="337"/>
        <v>0</v>
      </c>
      <c r="BV384" s="183">
        <f t="shared" si="338"/>
        <v>0</v>
      </c>
      <c r="BW384" s="183">
        <f t="shared" si="339"/>
        <v>0</v>
      </c>
      <c r="BX384" s="183">
        <f t="shared" si="340"/>
        <v>0</v>
      </c>
      <c r="BY384" s="183">
        <f t="shared" si="341"/>
        <v>0</v>
      </c>
      <c r="BZ384" s="183">
        <f t="shared" si="342"/>
        <v>0</v>
      </c>
      <c r="CA384" s="183">
        <f t="shared" si="343"/>
        <v>0</v>
      </c>
      <c r="CB384" s="183">
        <f t="shared" si="344"/>
        <v>0</v>
      </c>
      <c r="CC384" s="183">
        <f t="shared" si="345"/>
        <v>0</v>
      </c>
      <c r="CD384" s="183">
        <f t="shared" si="346"/>
        <v>0</v>
      </c>
      <c r="CE384" s="183">
        <f t="shared" si="347"/>
        <v>0</v>
      </c>
      <c r="CF384" s="183">
        <f t="shared" si="348"/>
        <v>0</v>
      </c>
      <c r="CG384" s="183">
        <f t="shared" si="316"/>
        <v>0</v>
      </c>
    </row>
    <row r="385" spans="1:85">
      <c r="A385" s="238"/>
      <c r="B385" s="223"/>
      <c r="C385" s="225"/>
      <c r="D385" s="12" t="s">
        <v>57</v>
      </c>
      <c r="E385" s="35"/>
      <c r="F385" s="35"/>
      <c r="G385" s="35"/>
      <c r="H385" s="35"/>
      <c r="I385" s="35"/>
      <c r="J385" s="35"/>
      <c r="K385" s="35"/>
      <c r="L385" s="35"/>
      <c r="M385" s="99">
        <f>+L385+AN!M385</f>
        <v>0</v>
      </c>
      <c r="N385" s="99">
        <f>+M385+AN!N385</f>
        <v>0</v>
      </c>
      <c r="O385" s="99">
        <f>+N385+AN!O385</f>
        <v>0</v>
      </c>
      <c r="P385" s="99">
        <f>+O385+AN!P385</f>
        <v>0</v>
      </c>
      <c r="Q385" s="99">
        <f>+P385+AN!Q385</f>
        <v>0</v>
      </c>
      <c r="R385" s="99">
        <f>+Q385+AN!R385</f>
        <v>0</v>
      </c>
      <c r="S385" s="99">
        <f>+R385+AN!S385</f>
        <v>0</v>
      </c>
      <c r="T385" s="99">
        <f>+S385+AN!T385</f>
        <v>0</v>
      </c>
      <c r="U385" s="99">
        <f>+T385+AN!U385</f>
        <v>0</v>
      </c>
      <c r="V385" s="99">
        <f>+U385+AN!V385</f>
        <v>0</v>
      </c>
      <c r="W385" s="99">
        <f>+V385+AN!W385</f>
        <v>0</v>
      </c>
      <c r="X385" s="99">
        <f>+W385+AN!X385</f>
        <v>0</v>
      </c>
      <c r="Y385" s="99">
        <f>+X385+AN!Y385</f>
        <v>0</v>
      </c>
      <c r="Z385" s="99">
        <f>+Y385+AN!Z385</f>
        <v>0</v>
      </c>
      <c r="AA385" s="99">
        <f>+Z385+AN!AA385</f>
        <v>0</v>
      </c>
      <c r="AB385" s="99">
        <f>+AA385+AN!AB385</f>
        <v>0</v>
      </c>
      <c r="AC385" s="99">
        <f>+AB385+AN!AC385</f>
        <v>0</v>
      </c>
      <c r="AD385" s="104">
        <f t="shared" si="360"/>
        <v>0</v>
      </c>
      <c r="AE385" s="105">
        <f t="shared" si="361"/>
        <v>0</v>
      </c>
      <c r="BL385" s="181" t="s">
        <v>116</v>
      </c>
      <c r="BM385" s="181" t="s">
        <v>48</v>
      </c>
      <c r="BN385" s="181" t="s">
        <v>88</v>
      </c>
      <c r="BO385" s="181" t="s">
        <v>57</v>
      </c>
      <c r="BP385" s="181" t="s">
        <v>129</v>
      </c>
      <c r="BQ385" s="181" t="s">
        <v>132</v>
      </c>
      <c r="BR385" s="183">
        <f t="shared" si="334"/>
        <v>0</v>
      </c>
      <c r="BS385" s="183">
        <f t="shared" si="335"/>
        <v>0</v>
      </c>
      <c r="BT385" s="183">
        <f t="shared" si="336"/>
        <v>0</v>
      </c>
      <c r="BU385" s="183">
        <f t="shared" si="337"/>
        <v>0</v>
      </c>
      <c r="BV385" s="183">
        <f t="shared" si="338"/>
        <v>0</v>
      </c>
      <c r="BW385" s="183">
        <f t="shared" si="339"/>
        <v>0</v>
      </c>
      <c r="BX385" s="183">
        <f t="shared" si="340"/>
        <v>0</v>
      </c>
      <c r="BY385" s="183">
        <f t="shared" si="341"/>
        <v>0</v>
      </c>
      <c r="BZ385" s="183">
        <f t="shared" si="342"/>
        <v>0</v>
      </c>
      <c r="CA385" s="183">
        <f t="shared" si="343"/>
        <v>0</v>
      </c>
      <c r="CB385" s="183">
        <f t="shared" si="344"/>
        <v>0</v>
      </c>
      <c r="CC385" s="183">
        <f t="shared" si="345"/>
        <v>0</v>
      </c>
      <c r="CD385" s="183">
        <f t="shared" si="346"/>
        <v>0</v>
      </c>
      <c r="CE385" s="183">
        <f t="shared" si="347"/>
        <v>0</v>
      </c>
      <c r="CF385" s="183">
        <f t="shared" si="348"/>
        <v>0</v>
      </c>
      <c r="CG385" s="183">
        <f t="shared" si="316"/>
        <v>0</v>
      </c>
    </row>
    <row r="386" spans="1:85">
      <c r="A386" s="238"/>
      <c r="B386" s="223"/>
      <c r="C386" s="225"/>
      <c r="D386" s="12" t="s">
        <v>75</v>
      </c>
      <c r="E386" s="35"/>
      <c r="F386" s="35"/>
      <c r="G386" s="35"/>
      <c r="H386" s="35"/>
      <c r="I386" s="35"/>
      <c r="J386" s="35"/>
      <c r="K386" s="35"/>
      <c r="L386" s="35"/>
      <c r="M386" s="99"/>
      <c r="N386" s="99">
        <f>+M386+AN!N386</f>
        <v>0</v>
      </c>
      <c r="O386" s="99">
        <f>+N386+AN!O386</f>
        <v>0</v>
      </c>
      <c r="P386" s="99">
        <f>+O386+AN!P386</f>
        <v>0</v>
      </c>
      <c r="Q386" s="99">
        <f>+P386+AN!Q386</f>
        <v>0</v>
      </c>
      <c r="R386" s="99">
        <f>+Q386+AN!R386</f>
        <v>0</v>
      </c>
      <c r="S386" s="99">
        <f>+R386+AN!S386</f>
        <v>0</v>
      </c>
      <c r="T386" s="99">
        <f>+S386+AN!T386</f>
        <v>0</v>
      </c>
      <c r="U386" s="99">
        <f>+T386+AN!U386</f>
        <v>0</v>
      </c>
      <c r="V386" s="99">
        <f>+U386+AN!V386</f>
        <v>0</v>
      </c>
      <c r="W386" s="99">
        <f>+V386+AN!W386</f>
        <v>0</v>
      </c>
      <c r="X386" s="99">
        <f>+W386+AN!X386</f>
        <v>0</v>
      </c>
      <c r="Y386" s="99">
        <f>+X386+AN!Y386</f>
        <v>0</v>
      </c>
      <c r="Z386" s="99">
        <f>+Y386+AN!Z386</f>
        <v>0</v>
      </c>
      <c r="AA386" s="99">
        <f>+Z386+AN!AA386</f>
        <v>0</v>
      </c>
      <c r="AB386" s="99">
        <f>+AA386+AN!AB386</f>
        <v>0</v>
      </c>
      <c r="AC386" s="99">
        <f>+AB386+AN!AC386</f>
        <v>0</v>
      </c>
      <c r="AD386" s="104">
        <f t="shared" si="360"/>
        <v>0</v>
      </c>
      <c r="AE386" s="105">
        <f t="shared" si="361"/>
        <v>0</v>
      </c>
      <c r="BL386" s="181" t="s">
        <v>116</v>
      </c>
      <c r="BM386" s="181" t="s">
        <v>48</v>
      </c>
      <c r="BN386" s="181" t="s">
        <v>88</v>
      </c>
      <c r="BO386" s="181" t="s">
        <v>75</v>
      </c>
      <c r="BP386" s="181" t="s">
        <v>129</v>
      </c>
      <c r="BQ386" s="181" t="s">
        <v>132</v>
      </c>
      <c r="BR386" s="183">
        <f t="shared" si="334"/>
        <v>0</v>
      </c>
      <c r="BS386" s="183">
        <f t="shared" si="335"/>
        <v>0</v>
      </c>
      <c r="BT386" s="183">
        <f t="shared" si="336"/>
        <v>0</v>
      </c>
      <c r="BU386" s="183">
        <f t="shared" si="337"/>
        <v>0</v>
      </c>
      <c r="BV386" s="183">
        <f t="shared" si="338"/>
        <v>0</v>
      </c>
      <c r="BW386" s="183">
        <f t="shared" si="339"/>
        <v>0</v>
      </c>
      <c r="BX386" s="183">
        <f t="shared" si="340"/>
        <v>0</v>
      </c>
      <c r="BY386" s="183">
        <f t="shared" si="341"/>
        <v>0</v>
      </c>
      <c r="BZ386" s="183">
        <f t="shared" si="342"/>
        <v>0</v>
      </c>
      <c r="CA386" s="183">
        <f t="shared" si="343"/>
        <v>0</v>
      </c>
      <c r="CB386" s="183">
        <f t="shared" si="344"/>
        <v>0</v>
      </c>
      <c r="CC386" s="183">
        <f t="shared" si="345"/>
        <v>0</v>
      </c>
      <c r="CD386" s="183">
        <f t="shared" si="346"/>
        <v>0</v>
      </c>
      <c r="CE386" s="183">
        <f t="shared" si="347"/>
        <v>0</v>
      </c>
      <c r="CF386" s="183">
        <f t="shared" si="348"/>
        <v>0</v>
      </c>
      <c r="CG386" s="183">
        <f t="shared" si="316"/>
        <v>0</v>
      </c>
    </row>
    <row r="387" spans="1:85">
      <c r="A387" s="238"/>
      <c r="B387" s="223"/>
      <c r="C387" s="225"/>
      <c r="D387" s="12" t="s">
        <v>78</v>
      </c>
      <c r="E387" s="35"/>
      <c r="F387" s="35"/>
      <c r="G387" s="35"/>
      <c r="H387" s="35"/>
      <c r="I387" s="35"/>
      <c r="J387" s="35"/>
      <c r="K387" s="35"/>
      <c r="L387" s="35"/>
      <c r="M387" s="99"/>
      <c r="N387" s="99">
        <f>+M387+AN!N387</f>
        <v>0</v>
      </c>
      <c r="O387" s="99">
        <f>+N387+AN!O387</f>
        <v>0</v>
      </c>
      <c r="P387" s="99">
        <f>+O387+AN!P387</f>
        <v>0</v>
      </c>
      <c r="Q387" s="99">
        <f>+P387+AN!Q387</f>
        <v>0</v>
      </c>
      <c r="R387" s="99">
        <f>+Q387+AN!R387</f>
        <v>0</v>
      </c>
      <c r="S387" s="99">
        <f>+R387+AN!S387</f>
        <v>0</v>
      </c>
      <c r="T387" s="99">
        <f>+S387+AN!T387</f>
        <v>0</v>
      </c>
      <c r="U387" s="99">
        <f>+T387+AN!U387</f>
        <v>0</v>
      </c>
      <c r="V387" s="99">
        <f>+U387+AN!V387</f>
        <v>0</v>
      </c>
      <c r="W387" s="99">
        <f>+V387+AN!W387</f>
        <v>0</v>
      </c>
      <c r="X387" s="99">
        <f>+W387+AN!X387</f>
        <v>0</v>
      </c>
      <c r="Y387" s="99">
        <f>+X387+AN!Y387</f>
        <v>0</v>
      </c>
      <c r="Z387" s="99">
        <f>+Y387+AN!Z387</f>
        <v>0</v>
      </c>
      <c r="AA387" s="99">
        <f>+Z387+AN!AA387</f>
        <v>0</v>
      </c>
      <c r="AB387" s="99">
        <f>+AA387+AN!AB387</f>
        <v>0</v>
      </c>
      <c r="AC387" s="99">
        <f>+AB387+AN!AC387</f>
        <v>0</v>
      </c>
      <c r="AD387" s="104">
        <f t="shared" si="360"/>
        <v>0</v>
      </c>
      <c r="AE387" s="105">
        <f t="shared" si="361"/>
        <v>0</v>
      </c>
      <c r="BL387" s="181" t="s">
        <v>116</v>
      </c>
      <c r="BM387" s="181" t="s">
        <v>48</v>
      </c>
      <c r="BN387" s="181" t="s">
        <v>88</v>
      </c>
      <c r="BO387" s="181" t="s">
        <v>78</v>
      </c>
      <c r="BP387" s="181" t="s">
        <v>129</v>
      </c>
      <c r="BQ387" s="181" t="s">
        <v>132</v>
      </c>
      <c r="BR387" s="183">
        <f t="shared" si="334"/>
        <v>0</v>
      </c>
      <c r="BS387" s="183">
        <f t="shared" si="335"/>
        <v>0</v>
      </c>
      <c r="BT387" s="183">
        <f t="shared" si="336"/>
        <v>0</v>
      </c>
      <c r="BU387" s="183">
        <f t="shared" si="337"/>
        <v>0</v>
      </c>
      <c r="BV387" s="183">
        <f t="shared" si="338"/>
        <v>0</v>
      </c>
      <c r="BW387" s="183">
        <f t="shared" si="339"/>
        <v>0</v>
      </c>
      <c r="BX387" s="183">
        <f t="shared" si="340"/>
        <v>0</v>
      </c>
      <c r="BY387" s="183">
        <f t="shared" si="341"/>
        <v>0</v>
      </c>
      <c r="BZ387" s="183">
        <f t="shared" si="342"/>
        <v>0</v>
      </c>
      <c r="CA387" s="183">
        <f t="shared" si="343"/>
        <v>0</v>
      </c>
      <c r="CB387" s="183">
        <f t="shared" si="344"/>
        <v>0</v>
      </c>
      <c r="CC387" s="183">
        <f t="shared" si="345"/>
        <v>0</v>
      </c>
      <c r="CD387" s="183">
        <f t="shared" si="346"/>
        <v>0</v>
      </c>
      <c r="CE387" s="183">
        <f t="shared" si="347"/>
        <v>0</v>
      </c>
      <c r="CF387" s="183">
        <f t="shared" si="348"/>
        <v>0</v>
      </c>
      <c r="CG387" s="183">
        <f t="shared" si="316"/>
        <v>0</v>
      </c>
    </row>
    <row r="388" spans="1:85">
      <c r="A388" s="238"/>
      <c r="B388" s="223"/>
      <c r="C388" s="225"/>
      <c r="D388" s="12" t="s">
        <v>95</v>
      </c>
      <c r="E388" s="35"/>
      <c r="F388" s="35"/>
      <c r="G388" s="35"/>
      <c r="H388" s="35"/>
      <c r="I388" s="35"/>
      <c r="J388" s="35"/>
      <c r="K388" s="35"/>
      <c r="L388" s="35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104"/>
      <c r="AE388" s="105"/>
      <c r="BL388" s="181" t="s">
        <v>116</v>
      </c>
      <c r="BM388" s="181" t="s">
        <v>48</v>
      </c>
      <c r="BN388" s="181" t="s">
        <v>88</v>
      </c>
      <c r="BO388" s="181" t="s">
        <v>95</v>
      </c>
      <c r="BP388" s="181" t="s">
        <v>129</v>
      </c>
      <c r="BQ388" s="181" t="s">
        <v>132</v>
      </c>
      <c r="BR388" s="183">
        <f t="shared" si="334"/>
        <v>0</v>
      </c>
      <c r="BS388" s="183">
        <f t="shared" si="335"/>
        <v>0</v>
      </c>
      <c r="BT388" s="183">
        <f t="shared" si="336"/>
        <v>0</v>
      </c>
      <c r="BU388" s="183">
        <f t="shared" si="337"/>
        <v>0</v>
      </c>
      <c r="BV388" s="183">
        <f t="shared" si="338"/>
        <v>0</v>
      </c>
      <c r="BW388" s="183">
        <f t="shared" si="339"/>
        <v>0</v>
      </c>
      <c r="BX388" s="183">
        <f t="shared" si="340"/>
        <v>0</v>
      </c>
      <c r="BY388" s="183">
        <f t="shared" si="341"/>
        <v>0</v>
      </c>
      <c r="BZ388" s="183">
        <f t="shared" si="342"/>
        <v>0</v>
      </c>
      <c r="CA388" s="183">
        <f t="shared" si="343"/>
        <v>0</v>
      </c>
      <c r="CB388" s="183">
        <f t="shared" si="344"/>
        <v>0</v>
      </c>
      <c r="CC388" s="183">
        <f t="shared" si="345"/>
        <v>0</v>
      </c>
      <c r="CD388" s="183">
        <f t="shared" si="346"/>
        <v>0</v>
      </c>
      <c r="CE388" s="183">
        <f t="shared" si="347"/>
        <v>0</v>
      </c>
      <c r="CF388" s="183">
        <f t="shared" si="348"/>
        <v>0</v>
      </c>
      <c r="CG388" s="183">
        <f t="shared" si="316"/>
        <v>0</v>
      </c>
    </row>
    <row r="389" spans="1:85">
      <c r="A389" s="238"/>
      <c r="B389" s="223"/>
      <c r="C389" s="225"/>
      <c r="D389" s="12" t="s">
        <v>96</v>
      </c>
      <c r="E389" s="35"/>
      <c r="F389" s="35"/>
      <c r="G389" s="35"/>
      <c r="H389" s="35"/>
      <c r="I389" s="35"/>
      <c r="J389" s="35"/>
      <c r="K389" s="35"/>
      <c r="L389" s="35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104"/>
      <c r="AE389" s="105"/>
      <c r="BL389" s="181" t="s">
        <v>116</v>
      </c>
      <c r="BM389" s="181" t="s">
        <v>48</v>
      </c>
      <c r="BN389" s="181" t="s">
        <v>88</v>
      </c>
      <c r="BO389" s="181" t="s">
        <v>96</v>
      </c>
      <c r="BP389" s="181" t="s">
        <v>129</v>
      </c>
      <c r="BQ389" s="181" t="s">
        <v>132</v>
      </c>
      <c r="BR389" s="183">
        <f t="shared" si="334"/>
        <v>0</v>
      </c>
      <c r="BS389" s="183">
        <f t="shared" si="335"/>
        <v>0</v>
      </c>
      <c r="BT389" s="183">
        <f t="shared" si="336"/>
        <v>0</v>
      </c>
      <c r="BU389" s="183">
        <f t="shared" si="337"/>
        <v>0</v>
      </c>
      <c r="BV389" s="183">
        <f t="shared" si="338"/>
        <v>0</v>
      </c>
      <c r="BW389" s="183">
        <f t="shared" si="339"/>
        <v>0</v>
      </c>
      <c r="BX389" s="183">
        <f t="shared" si="340"/>
        <v>0</v>
      </c>
      <c r="BY389" s="183">
        <f t="shared" si="341"/>
        <v>0</v>
      </c>
      <c r="BZ389" s="183">
        <f t="shared" si="342"/>
        <v>0</v>
      </c>
      <c r="CA389" s="183">
        <f t="shared" si="343"/>
        <v>0</v>
      </c>
      <c r="CB389" s="183">
        <f t="shared" si="344"/>
        <v>0</v>
      </c>
      <c r="CC389" s="183">
        <f t="shared" si="345"/>
        <v>0</v>
      </c>
      <c r="CD389" s="183">
        <f t="shared" si="346"/>
        <v>0</v>
      </c>
      <c r="CE389" s="183">
        <f t="shared" si="347"/>
        <v>0</v>
      </c>
      <c r="CF389" s="183">
        <f t="shared" si="348"/>
        <v>0</v>
      </c>
      <c r="CG389" s="183">
        <f t="shared" si="316"/>
        <v>0</v>
      </c>
    </row>
    <row r="390" spans="1:85">
      <c r="A390" s="238"/>
      <c r="B390" s="223"/>
      <c r="C390" s="225"/>
      <c r="D390" s="13" t="s">
        <v>90</v>
      </c>
      <c r="E390" s="36"/>
      <c r="F390" s="36"/>
      <c r="G390" s="36"/>
      <c r="H390" s="36"/>
      <c r="I390" s="36"/>
      <c r="J390" s="36"/>
      <c r="K390" s="36"/>
      <c r="L390" s="36"/>
      <c r="M390" s="36" t="str">
        <f t="shared" ref="M390:AE390" si="362">+IFERROR(M381/M380,"")</f>
        <v/>
      </c>
      <c r="N390" s="36" t="str">
        <f t="shared" si="362"/>
        <v/>
      </c>
      <c r="O390" s="36" t="str">
        <f t="shared" si="362"/>
        <v/>
      </c>
      <c r="P390" s="36" t="str">
        <f t="shared" si="362"/>
        <v/>
      </c>
      <c r="Q390" s="36" t="str">
        <f t="shared" si="362"/>
        <v/>
      </c>
      <c r="R390" s="36" t="str">
        <f t="shared" si="362"/>
        <v/>
      </c>
      <c r="S390" s="36" t="str">
        <f t="shared" si="362"/>
        <v/>
      </c>
      <c r="T390" s="36" t="str">
        <f t="shared" si="362"/>
        <v/>
      </c>
      <c r="U390" s="36" t="str">
        <f t="shared" si="362"/>
        <v/>
      </c>
      <c r="V390" s="36" t="str">
        <f t="shared" si="362"/>
        <v/>
      </c>
      <c r="W390" s="36" t="str">
        <f t="shared" si="362"/>
        <v/>
      </c>
      <c r="X390" s="36" t="str">
        <f t="shared" si="362"/>
        <v/>
      </c>
      <c r="Y390" s="36" t="str">
        <f t="shared" si="362"/>
        <v/>
      </c>
      <c r="Z390" s="36" t="str">
        <f t="shared" si="362"/>
        <v/>
      </c>
      <c r="AA390" s="36" t="str">
        <f t="shared" si="362"/>
        <v/>
      </c>
      <c r="AB390" s="36" t="str">
        <f t="shared" si="362"/>
        <v/>
      </c>
      <c r="AC390" s="36" t="str">
        <f t="shared" ref="AC390" si="363">+IFERROR(AC381/AC380,"")</f>
        <v/>
      </c>
      <c r="AD390" s="49" t="str">
        <f t="shared" si="362"/>
        <v/>
      </c>
      <c r="AE390" s="50" t="str">
        <f t="shared" si="362"/>
        <v/>
      </c>
      <c r="BL390" s="181" t="s">
        <v>116</v>
      </c>
      <c r="BM390" s="181" t="s">
        <v>48</v>
      </c>
      <c r="BN390" s="181" t="s">
        <v>90</v>
      </c>
      <c r="BO390" s="181" t="s">
        <v>121</v>
      </c>
      <c r="BP390" s="181" t="s">
        <v>129</v>
      </c>
      <c r="BQ390" s="181" t="s">
        <v>132</v>
      </c>
      <c r="BR390" s="183" t="str">
        <f t="shared" si="334"/>
        <v/>
      </c>
      <c r="BS390" s="183" t="str">
        <f t="shared" si="335"/>
        <v/>
      </c>
      <c r="BT390" s="183" t="str">
        <f t="shared" si="336"/>
        <v/>
      </c>
      <c r="BU390" s="183" t="str">
        <f t="shared" si="337"/>
        <v/>
      </c>
      <c r="BV390" s="183" t="str">
        <f t="shared" si="338"/>
        <v/>
      </c>
      <c r="BW390" s="183" t="str">
        <f t="shared" si="339"/>
        <v/>
      </c>
      <c r="BX390" s="183" t="str">
        <f t="shared" si="340"/>
        <v/>
      </c>
      <c r="BY390" s="183" t="str">
        <f t="shared" si="341"/>
        <v/>
      </c>
      <c r="BZ390" s="183" t="str">
        <f t="shared" si="342"/>
        <v/>
      </c>
      <c r="CA390" s="183" t="str">
        <f t="shared" si="343"/>
        <v/>
      </c>
      <c r="CB390" s="183" t="str">
        <f t="shared" si="344"/>
        <v/>
      </c>
      <c r="CC390" s="183" t="str">
        <f t="shared" si="345"/>
        <v/>
      </c>
      <c r="CD390" s="183" t="str">
        <f t="shared" si="346"/>
        <v/>
      </c>
      <c r="CE390" s="183" t="str">
        <f t="shared" si="347"/>
        <v/>
      </c>
      <c r="CF390" s="183" t="str">
        <f t="shared" si="348"/>
        <v/>
      </c>
      <c r="CG390" s="183" t="str">
        <f t="shared" si="316"/>
        <v/>
      </c>
    </row>
    <row r="391" spans="1:85">
      <c r="A391" s="238"/>
      <c r="B391" s="223"/>
      <c r="C391" s="225" t="s">
        <v>49</v>
      </c>
      <c r="D391" s="10" t="s">
        <v>40</v>
      </c>
      <c r="E391" s="19"/>
      <c r="F391" s="19"/>
      <c r="G391" s="19"/>
      <c r="H391" s="19"/>
      <c r="I391" s="19"/>
      <c r="J391" s="19"/>
      <c r="K391" s="19"/>
      <c r="L391" s="19"/>
      <c r="M391" s="97">
        <f>+L391+AN!M391</f>
        <v>0</v>
      </c>
      <c r="N391" s="97">
        <f>+M391+AN!N391</f>
        <v>0</v>
      </c>
      <c r="O391" s="97">
        <f>+N391+AN!O391</f>
        <v>0</v>
      </c>
      <c r="P391" s="97">
        <f>+O391+AN!P391</f>
        <v>0</v>
      </c>
      <c r="Q391" s="97">
        <f>+P391+AN!Q391</f>
        <v>0</v>
      </c>
      <c r="R391" s="97">
        <f>+Q391+AN!R391</f>
        <v>0</v>
      </c>
      <c r="S391" s="97">
        <f>+R391+AN!S391</f>
        <v>0</v>
      </c>
      <c r="T391" s="97">
        <f>+S391+AN!T391</f>
        <v>0</v>
      </c>
      <c r="U391" s="97">
        <f>+T391+AN!U391</f>
        <v>0</v>
      </c>
      <c r="V391" s="97">
        <f>+U391+AN!V391</f>
        <v>0</v>
      </c>
      <c r="W391" s="97">
        <f>+V391+AN!W391</f>
        <v>0</v>
      </c>
      <c r="X391" s="97">
        <f>+W391+AN!X391</f>
        <v>0</v>
      </c>
      <c r="Y391" s="97">
        <f>+X391+AN!Y391</f>
        <v>0</v>
      </c>
      <c r="Z391" s="97">
        <f>+Y391+AN!Z391</f>
        <v>0</v>
      </c>
      <c r="AA391" s="97">
        <f>+Z391+AN!AA391</f>
        <v>0</v>
      </c>
      <c r="AB391" s="97">
        <f>+AA391+AN!AB391</f>
        <v>0</v>
      </c>
      <c r="AC391" s="97">
        <f>+AB391+AN!AC391</f>
        <v>0</v>
      </c>
      <c r="AD391" s="100">
        <f t="shared" ref="AD391:AD398" si="364">+P391</f>
        <v>0</v>
      </c>
      <c r="AE391" s="101">
        <f t="shared" ref="AE391:AE398" si="365">+AB391</f>
        <v>0</v>
      </c>
      <c r="AG391" s="124">
        <f>+SUMIF($M$1:$AB$1,"REAL",M391:AB391)</f>
        <v>0</v>
      </c>
      <c r="BL391" s="181" t="s">
        <v>116</v>
      </c>
      <c r="BM391" s="181" t="s">
        <v>49</v>
      </c>
      <c r="BN391" s="181" t="s">
        <v>40</v>
      </c>
      <c r="BO391" s="181" t="s">
        <v>126</v>
      </c>
      <c r="BP391" s="181" t="s">
        <v>129</v>
      </c>
      <c r="BQ391" s="181" t="s">
        <v>132</v>
      </c>
      <c r="BR391" s="183">
        <f t="shared" si="334"/>
        <v>0</v>
      </c>
      <c r="BS391" s="183">
        <f t="shared" si="335"/>
        <v>0</v>
      </c>
      <c r="BT391" s="183">
        <f t="shared" si="336"/>
        <v>0</v>
      </c>
      <c r="BU391" s="183">
        <f t="shared" si="337"/>
        <v>0</v>
      </c>
      <c r="BV391" s="183">
        <f t="shared" si="338"/>
        <v>0</v>
      </c>
      <c r="BW391" s="183">
        <f t="shared" si="339"/>
        <v>0</v>
      </c>
      <c r="BX391" s="183">
        <f t="shared" si="340"/>
        <v>0</v>
      </c>
      <c r="BY391" s="183">
        <f t="shared" si="341"/>
        <v>0</v>
      </c>
      <c r="BZ391" s="183">
        <f t="shared" si="342"/>
        <v>0</v>
      </c>
      <c r="CA391" s="183">
        <f t="shared" si="343"/>
        <v>0</v>
      </c>
      <c r="CB391" s="183">
        <f t="shared" si="344"/>
        <v>0</v>
      </c>
      <c r="CC391" s="183">
        <f t="shared" si="345"/>
        <v>0</v>
      </c>
      <c r="CD391" s="183">
        <f t="shared" si="346"/>
        <v>0</v>
      </c>
      <c r="CE391" s="183">
        <f t="shared" si="347"/>
        <v>0</v>
      </c>
      <c r="CF391" s="183">
        <f t="shared" si="348"/>
        <v>0</v>
      </c>
      <c r="CG391" s="183">
        <f t="shared" si="316"/>
        <v>0</v>
      </c>
    </row>
    <row r="392" spans="1:85">
      <c r="A392" s="238"/>
      <c r="B392" s="223"/>
      <c r="C392" s="225"/>
      <c r="D392" s="11" t="s">
        <v>88</v>
      </c>
      <c r="E392" s="34"/>
      <c r="F392" s="34"/>
      <c r="G392" s="34"/>
      <c r="H392" s="34"/>
      <c r="I392" s="34"/>
      <c r="J392" s="34"/>
      <c r="K392" s="34"/>
      <c r="L392" s="34"/>
      <c r="M392" s="98">
        <f>+L392+AN!M392</f>
        <v>0</v>
      </c>
      <c r="N392" s="98">
        <f>+M392+AN!N392</f>
        <v>0</v>
      </c>
      <c r="O392" s="98">
        <f>+N392+AN!O392</f>
        <v>0</v>
      </c>
      <c r="P392" s="98">
        <f>+O392+AN!P392</f>
        <v>0</v>
      </c>
      <c r="Q392" s="98">
        <f>+P392+AN!Q392</f>
        <v>0</v>
      </c>
      <c r="R392" s="98">
        <f>+Q392+AN!R392</f>
        <v>0</v>
      </c>
      <c r="S392" s="98">
        <f>+R392+AN!S392</f>
        <v>0</v>
      </c>
      <c r="T392" s="98">
        <f>+S392+AN!T392</f>
        <v>0</v>
      </c>
      <c r="U392" s="98">
        <f>+T392+AN!U392</f>
        <v>0</v>
      </c>
      <c r="V392" s="98">
        <f>+U392+AN!V392</f>
        <v>0</v>
      </c>
      <c r="W392" s="98">
        <f>+V392+AN!W392</f>
        <v>0</v>
      </c>
      <c r="X392" s="98">
        <f>+W392+AN!X392</f>
        <v>0</v>
      </c>
      <c r="Y392" s="98">
        <f>+X392+AN!Y392</f>
        <v>0</v>
      </c>
      <c r="Z392" s="98">
        <f>+Y392+AN!Z392</f>
        <v>0</v>
      </c>
      <c r="AA392" s="98">
        <f>+Z392+AN!AA392</f>
        <v>0</v>
      </c>
      <c r="AB392" s="98">
        <f>+AA392+AN!AB392</f>
        <v>0</v>
      </c>
      <c r="AC392" s="98">
        <f>+AB392+AN!AC392</f>
        <v>0</v>
      </c>
      <c r="AD392" s="102">
        <f t="shared" si="364"/>
        <v>0</v>
      </c>
      <c r="AE392" s="103">
        <f t="shared" si="365"/>
        <v>0</v>
      </c>
      <c r="AG392" s="124">
        <f>+SUMIF($M$1:$AB$1,"REAL",M392:AB392)</f>
        <v>0</v>
      </c>
      <c r="BL392" s="181" t="s">
        <v>116</v>
      </c>
      <c r="BM392" s="181" t="s">
        <v>49</v>
      </c>
      <c r="BN392" s="181" t="s">
        <v>88</v>
      </c>
      <c r="BO392" s="181" t="s">
        <v>126</v>
      </c>
      <c r="BP392" s="181" t="s">
        <v>129</v>
      </c>
      <c r="BQ392" s="181" t="s">
        <v>132</v>
      </c>
      <c r="BR392" s="183">
        <f t="shared" si="334"/>
        <v>0</v>
      </c>
      <c r="BS392" s="183">
        <f t="shared" si="335"/>
        <v>0</v>
      </c>
      <c r="BT392" s="183">
        <f t="shared" si="336"/>
        <v>0</v>
      </c>
      <c r="BU392" s="183">
        <f t="shared" si="337"/>
        <v>0</v>
      </c>
      <c r="BV392" s="183">
        <f t="shared" si="338"/>
        <v>0</v>
      </c>
      <c r="BW392" s="183">
        <f t="shared" si="339"/>
        <v>0</v>
      </c>
      <c r="BX392" s="183">
        <f t="shared" si="340"/>
        <v>0</v>
      </c>
      <c r="BY392" s="183">
        <f t="shared" si="341"/>
        <v>0</v>
      </c>
      <c r="BZ392" s="183">
        <f t="shared" si="342"/>
        <v>0</v>
      </c>
      <c r="CA392" s="183">
        <f t="shared" si="343"/>
        <v>0</v>
      </c>
      <c r="CB392" s="183">
        <f t="shared" si="344"/>
        <v>0</v>
      </c>
      <c r="CC392" s="183">
        <f t="shared" si="345"/>
        <v>0</v>
      </c>
      <c r="CD392" s="183">
        <f t="shared" si="346"/>
        <v>0</v>
      </c>
      <c r="CE392" s="183">
        <f t="shared" si="347"/>
        <v>0</v>
      </c>
      <c r="CF392" s="183">
        <f t="shared" si="348"/>
        <v>0</v>
      </c>
      <c r="CG392" s="183">
        <f t="shared" si="316"/>
        <v>0</v>
      </c>
    </row>
    <row r="393" spans="1:85">
      <c r="A393" s="238"/>
      <c r="B393" s="223"/>
      <c r="C393" s="225"/>
      <c r="D393" s="12" t="s">
        <v>77</v>
      </c>
      <c r="E393" s="35"/>
      <c r="F393" s="35"/>
      <c r="G393" s="35"/>
      <c r="H393" s="35"/>
      <c r="I393" s="35"/>
      <c r="J393" s="35"/>
      <c r="K393" s="35"/>
      <c r="L393" s="35"/>
      <c r="M393" s="99">
        <f>+L393+AN!M393</f>
        <v>0</v>
      </c>
      <c r="N393" s="99">
        <f>+M393+AN!N393</f>
        <v>0</v>
      </c>
      <c r="O393" s="99">
        <f>+N393+AN!O393</f>
        <v>0</v>
      </c>
      <c r="P393" s="99">
        <f>+O393+AN!P393</f>
        <v>0</v>
      </c>
      <c r="Q393" s="99">
        <f>+P393+AN!Q393</f>
        <v>0</v>
      </c>
      <c r="R393" s="99">
        <f>+Q393+AN!R393</f>
        <v>0</v>
      </c>
      <c r="S393" s="99">
        <f>+R393+AN!S393</f>
        <v>0</v>
      </c>
      <c r="T393" s="99">
        <f>+S393+AN!T393</f>
        <v>0</v>
      </c>
      <c r="U393" s="99">
        <f>+T393+AN!U393</f>
        <v>0</v>
      </c>
      <c r="V393" s="99">
        <f>+U393+AN!V393</f>
        <v>0</v>
      </c>
      <c r="W393" s="99">
        <f>+V393+AN!W393</f>
        <v>0</v>
      </c>
      <c r="X393" s="99">
        <f>+W393+AN!X393</f>
        <v>0</v>
      </c>
      <c r="Y393" s="99">
        <f>+X393+AN!Y393</f>
        <v>0</v>
      </c>
      <c r="Z393" s="99">
        <f>+Y393+AN!Z393</f>
        <v>0</v>
      </c>
      <c r="AA393" s="99">
        <f>+Z393+AN!AA393</f>
        <v>0</v>
      </c>
      <c r="AB393" s="99">
        <f>+AA393+AN!AB393</f>
        <v>0</v>
      </c>
      <c r="AC393" s="99">
        <f>+AB393+AN!AC393</f>
        <v>0</v>
      </c>
      <c r="AD393" s="104">
        <f t="shared" si="364"/>
        <v>0</v>
      </c>
      <c r="AE393" s="105">
        <f t="shared" si="365"/>
        <v>0</v>
      </c>
      <c r="BL393" s="181" t="s">
        <v>116</v>
      </c>
      <c r="BM393" s="181" t="s">
        <v>49</v>
      </c>
      <c r="BN393" s="181" t="s">
        <v>88</v>
      </c>
      <c r="BO393" s="181" t="s">
        <v>77</v>
      </c>
      <c r="BP393" s="181" t="s">
        <v>129</v>
      </c>
      <c r="BQ393" s="181" t="s">
        <v>132</v>
      </c>
      <c r="BR393" s="183">
        <f t="shared" si="334"/>
        <v>0</v>
      </c>
      <c r="BS393" s="183">
        <f t="shared" si="335"/>
        <v>0</v>
      </c>
      <c r="BT393" s="183">
        <f t="shared" si="336"/>
        <v>0</v>
      </c>
      <c r="BU393" s="183">
        <f t="shared" si="337"/>
        <v>0</v>
      </c>
      <c r="BV393" s="183">
        <f t="shared" si="338"/>
        <v>0</v>
      </c>
      <c r="BW393" s="183">
        <f t="shared" si="339"/>
        <v>0</v>
      </c>
      <c r="BX393" s="183">
        <f t="shared" si="340"/>
        <v>0</v>
      </c>
      <c r="BY393" s="183">
        <f t="shared" si="341"/>
        <v>0</v>
      </c>
      <c r="BZ393" s="183">
        <f t="shared" si="342"/>
        <v>0</v>
      </c>
      <c r="CA393" s="183">
        <f t="shared" si="343"/>
        <v>0</v>
      </c>
      <c r="CB393" s="183">
        <f t="shared" si="344"/>
        <v>0</v>
      </c>
      <c r="CC393" s="183">
        <f t="shared" si="345"/>
        <v>0</v>
      </c>
      <c r="CD393" s="183">
        <f t="shared" si="346"/>
        <v>0</v>
      </c>
      <c r="CE393" s="183">
        <f t="shared" si="347"/>
        <v>0</v>
      </c>
      <c r="CF393" s="183">
        <f t="shared" si="348"/>
        <v>0</v>
      </c>
      <c r="CG393" s="183">
        <f t="shared" si="316"/>
        <v>0</v>
      </c>
    </row>
    <row r="394" spans="1:85">
      <c r="A394" s="238"/>
      <c r="B394" s="223"/>
      <c r="C394" s="225"/>
      <c r="D394" s="12" t="s">
        <v>58</v>
      </c>
      <c r="E394" s="35"/>
      <c r="F394" s="35"/>
      <c r="G394" s="35"/>
      <c r="H394" s="35"/>
      <c r="I394" s="35"/>
      <c r="J394" s="35"/>
      <c r="K394" s="35"/>
      <c r="L394" s="35"/>
      <c r="M394" s="99">
        <f>+L394+AN!M394</f>
        <v>0</v>
      </c>
      <c r="N394" s="99">
        <f>+M394+AN!N394</f>
        <v>0</v>
      </c>
      <c r="O394" s="99">
        <f>+N394+AN!O394</f>
        <v>0</v>
      </c>
      <c r="P394" s="99">
        <f>+O394+AN!P394</f>
        <v>0</v>
      </c>
      <c r="Q394" s="99">
        <f>+P394+AN!Q394</f>
        <v>0</v>
      </c>
      <c r="R394" s="99">
        <f>+Q394+AN!R394</f>
        <v>0</v>
      </c>
      <c r="S394" s="99">
        <f>+R394+AN!S394</f>
        <v>0</v>
      </c>
      <c r="T394" s="99">
        <f>+S394+AN!T394</f>
        <v>0</v>
      </c>
      <c r="U394" s="99">
        <f>+T394+AN!U394</f>
        <v>0</v>
      </c>
      <c r="V394" s="99">
        <f>+U394+AN!V394</f>
        <v>0</v>
      </c>
      <c r="W394" s="99">
        <f>+V394+AN!W394</f>
        <v>0</v>
      </c>
      <c r="X394" s="99">
        <f>+W394+AN!X394</f>
        <v>0</v>
      </c>
      <c r="Y394" s="99">
        <f>+X394+AN!Y394</f>
        <v>0</v>
      </c>
      <c r="Z394" s="99">
        <f>+Y394+AN!Z394</f>
        <v>0</v>
      </c>
      <c r="AA394" s="99">
        <f>+Z394+AN!AA394</f>
        <v>0</v>
      </c>
      <c r="AB394" s="99">
        <f>+AA394+AN!AB394</f>
        <v>0</v>
      </c>
      <c r="AC394" s="99">
        <f>+AB394+AN!AC394</f>
        <v>0</v>
      </c>
      <c r="AD394" s="104">
        <f t="shared" si="364"/>
        <v>0</v>
      </c>
      <c r="AE394" s="105">
        <f t="shared" si="365"/>
        <v>0</v>
      </c>
      <c r="BL394" s="181" t="s">
        <v>116</v>
      </c>
      <c r="BM394" s="181" t="s">
        <v>49</v>
      </c>
      <c r="BN394" s="181" t="s">
        <v>88</v>
      </c>
      <c r="BO394" s="181" t="s">
        <v>58</v>
      </c>
      <c r="BP394" s="181" t="s">
        <v>129</v>
      </c>
      <c r="BQ394" s="181" t="s">
        <v>132</v>
      </c>
      <c r="BR394" s="183">
        <f t="shared" si="334"/>
        <v>0</v>
      </c>
      <c r="BS394" s="183">
        <f t="shared" si="335"/>
        <v>0</v>
      </c>
      <c r="BT394" s="183">
        <f t="shared" si="336"/>
        <v>0</v>
      </c>
      <c r="BU394" s="183">
        <f t="shared" si="337"/>
        <v>0</v>
      </c>
      <c r="BV394" s="183">
        <f t="shared" si="338"/>
        <v>0</v>
      </c>
      <c r="BW394" s="183">
        <f t="shared" si="339"/>
        <v>0</v>
      </c>
      <c r="BX394" s="183">
        <f t="shared" si="340"/>
        <v>0</v>
      </c>
      <c r="BY394" s="183">
        <f t="shared" si="341"/>
        <v>0</v>
      </c>
      <c r="BZ394" s="183">
        <f t="shared" si="342"/>
        <v>0</v>
      </c>
      <c r="CA394" s="183">
        <f t="shared" si="343"/>
        <v>0</v>
      </c>
      <c r="CB394" s="183">
        <f t="shared" si="344"/>
        <v>0</v>
      </c>
      <c r="CC394" s="183">
        <f t="shared" si="345"/>
        <v>0</v>
      </c>
      <c r="CD394" s="183">
        <f t="shared" si="346"/>
        <v>0</v>
      </c>
      <c r="CE394" s="183">
        <f t="shared" si="347"/>
        <v>0</v>
      </c>
      <c r="CF394" s="183">
        <f t="shared" si="348"/>
        <v>0</v>
      </c>
      <c r="CG394" s="183">
        <f t="shared" si="316"/>
        <v>0</v>
      </c>
    </row>
    <row r="395" spans="1:85">
      <c r="A395" s="238"/>
      <c r="B395" s="223"/>
      <c r="C395" s="225"/>
      <c r="D395" s="12" t="s">
        <v>59</v>
      </c>
      <c r="E395" s="35"/>
      <c r="F395" s="35"/>
      <c r="G395" s="35"/>
      <c r="H395" s="35"/>
      <c r="I395" s="35"/>
      <c r="J395" s="35"/>
      <c r="K395" s="35"/>
      <c r="L395" s="35"/>
      <c r="M395" s="99">
        <f>+L395+AN!M395</f>
        <v>0</v>
      </c>
      <c r="N395" s="99">
        <f>+M395+AN!N395</f>
        <v>0</v>
      </c>
      <c r="O395" s="99">
        <f>+N395+AN!O395</f>
        <v>0</v>
      </c>
      <c r="P395" s="99">
        <f>+O395+AN!P395</f>
        <v>0</v>
      </c>
      <c r="Q395" s="99">
        <f>+P395+AN!Q395</f>
        <v>0</v>
      </c>
      <c r="R395" s="99">
        <f>+Q395+AN!R395</f>
        <v>0</v>
      </c>
      <c r="S395" s="99">
        <f>+R395+AN!S395</f>
        <v>0</v>
      </c>
      <c r="T395" s="99">
        <f>+S395+AN!T395</f>
        <v>0</v>
      </c>
      <c r="U395" s="99">
        <f>+T395+AN!U395</f>
        <v>0</v>
      </c>
      <c r="V395" s="99">
        <f>+U395+AN!V395</f>
        <v>0</v>
      </c>
      <c r="W395" s="99">
        <f>+V395+AN!W395</f>
        <v>0</v>
      </c>
      <c r="X395" s="99">
        <f>+W395+AN!X395</f>
        <v>0</v>
      </c>
      <c r="Y395" s="99">
        <f>+X395+AN!Y395</f>
        <v>0</v>
      </c>
      <c r="Z395" s="99">
        <f>+Y395+AN!Z395</f>
        <v>0</v>
      </c>
      <c r="AA395" s="99">
        <f>+Z395+AN!AA395</f>
        <v>0</v>
      </c>
      <c r="AB395" s="99">
        <f>+AA395+AN!AB395</f>
        <v>0</v>
      </c>
      <c r="AC395" s="99">
        <f>+AB395+AN!AC395</f>
        <v>0</v>
      </c>
      <c r="AD395" s="104">
        <f t="shared" si="364"/>
        <v>0</v>
      </c>
      <c r="AE395" s="105">
        <f t="shared" si="365"/>
        <v>0</v>
      </c>
      <c r="BL395" s="181" t="s">
        <v>116</v>
      </c>
      <c r="BM395" s="181" t="s">
        <v>49</v>
      </c>
      <c r="BN395" s="181" t="s">
        <v>88</v>
      </c>
      <c r="BO395" s="181" t="s">
        <v>59</v>
      </c>
      <c r="BP395" s="181" t="s">
        <v>129</v>
      </c>
      <c r="BQ395" s="181" t="s">
        <v>132</v>
      </c>
      <c r="BR395" s="183">
        <f t="shared" si="334"/>
        <v>0</v>
      </c>
      <c r="BS395" s="183">
        <f t="shared" si="335"/>
        <v>0</v>
      </c>
      <c r="BT395" s="183">
        <f t="shared" si="336"/>
        <v>0</v>
      </c>
      <c r="BU395" s="183">
        <f t="shared" si="337"/>
        <v>0</v>
      </c>
      <c r="BV395" s="183">
        <f t="shared" si="338"/>
        <v>0</v>
      </c>
      <c r="BW395" s="183">
        <f t="shared" si="339"/>
        <v>0</v>
      </c>
      <c r="BX395" s="183">
        <f t="shared" si="340"/>
        <v>0</v>
      </c>
      <c r="BY395" s="183">
        <f t="shared" si="341"/>
        <v>0</v>
      </c>
      <c r="BZ395" s="183">
        <f t="shared" si="342"/>
        <v>0</v>
      </c>
      <c r="CA395" s="183">
        <f t="shared" si="343"/>
        <v>0</v>
      </c>
      <c r="CB395" s="183">
        <f t="shared" si="344"/>
        <v>0</v>
      </c>
      <c r="CC395" s="183">
        <f t="shared" si="345"/>
        <v>0</v>
      </c>
      <c r="CD395" s="183">
        <f t="shared" si="346"/>
        <v>0</v>
      </c>
      <c r="CE395" s="183">
        <f t="shared" si="347"/>
        <v>0</v>
      </c>
      <c r="CF395" s="183">
        <f t="shared" si="348"/>
        <v>0</v>
      </c>
      <c r="CG395" s="183">
        <f t="shared" si="316"/>
        <v>0</v>
      </c>
    </row>
    <row r="396" spans="1:85">
      <c r="A396" s="238"/>
      <c r="B396" s="223"/>
      <c r="C396" s="225"/>
      <c r="D396" s="12" t="s">
        <v>60</v>
      </c>
      <c r="E396" s="35"/>
      <c r="F396" s="35"/>
      <c r="G396" s="35"/>
      <c r="H396" s="35"/>
      <c r="I396" s="35"/>
      <c r="J396" s="35"/>
      <c r="K396" s="35"/>
      <c r="L396" s="35"/>
      <c r="M396" s="99">
        <f>+L396+AN!M396</f>
        <v>0</v>
      </c>
      <c r="N396" s="99">
        <f>+M396+AN!N396</f>
        <v>0</v>
      </c>
      <c r="O396" s="99">
        <f>+N396+AN!O396</f>
        <v>0</v>
      </c>
      <c r="P396" s="99">
        <f>+O396+AN!P396</f>
        <v>0</v>
      </c>
      <c r="Q396" s="99">
        <f>+P396+AN!Q396</f>
        <v>0</v>
      </c>
      <c r="R396" s="99">
        <f>+Q396+AN!R396</f>
        <v>0</v>
      </c>
      <c r="S396" s="99">
        <f>+R396+AN!S396</f>
        <v>0</v>
      </c>
      <c r="T396" s="99">
        <f>+S396+AN!T396</f>
        <v>0</v>
      </c>
      <c r="U396" s="99">
        <f>+T396+AN!U396</f>
        <v>0</v>
      </c>
      <c r="V396" s="99">
        <f>+U396+AN!V396</f>
        <v>0</v>
      </c>
      <c r="W396" s="99">
        <f>+V396+AN!W396</f>
        <v>0</v>
      </c>
      <c r="X396" s="99">
        <f>+W396+AN!X396</f>
        <v>0</v>
      </c>
      <c r="Y396" s="99">
        <f>+X396+AN!Y396</f>
        <v>0</v>
      </c>
      <c r="Z396" s="99">
        <f>+Y396+AN!Z396</f>
        <v>0</v>
      </c>
      <c r="AA396" s="99">
        <f>+Z396+AN!AA396</f>
        <v>0</v>
      </c>
      <c r="AB396" s="99">
        <f>+AA396+AN!AB396</f>
        <v>0</v>
      </c>
      <c r="AC396" s="99">
        <f>+AB396+AN!AC396</f>
        <v>0</v>
      </c>
      <c r="AD396" s="104">
        <f t="shared" si="364"/>
        <v>0</v>
      </c>
      <c r="AE396" s="105">
        <f t="shared" si="365"/>
        <v>0</v>
      </c>
      <c r="BL396" s="181" t="s">
        <v>116</v>
      </c>
      <c r="BM396" s="181" t="s">
        <v>49</v>
      </c>
      <c r="BN396" s="181" t="s">
        <v>88</v>
      </c>
      <c r="BO396" s="181" t="s">
        <v>60</v>
      </c>
      <c r="BP396" s="181" t="s">
        <v>129</v>
      </c>
      <c r="BQ396" s="181" t="s">
        <v>132</v>
      </c>
      <c r="BR396" s="183">
        <f t="shared" si="334"/>
        <v>0</v>
      </c>
      <c r="BS396" s="183">
        <f t="shared" si="335"/>
        <v>0</v>
      </c>
      <c r="BT396" s="183">
        <f t="shared" si="336"/>
        <v>0</v>
      </c>
      <c r="BU396" s="183">
        <f t="shared" si="337"/>
        <v>0</v>
      </c>
      <c r="BV396" s="183">
        <f t="shared" si="338"/>
        <v>0</v>
      </c>
      <c r="BW396" s="183">
        <f t="shared" si="339"/>
        <v>0</v>
      </c>
      <c r="BX396" s="183">
        <f t="shared" si="340"/>
        <v>0</v>
      </c>
      <c r="BY396" s="183">
        <f t="shared" si="341"/>
        <v>0</v>
      </c>
      <c r="BZ396" s="183">
        <f t="shared" si="342"/>
        <v>0</v>
      </c>
      <c r="CA396" s="183">
        <f t="shared" si="343"/>
        <v>0</v>
      </c>
      <c r="CB396" s="183">
        <f t="shared" si="344"/>
        <v>0</v>
      </c>
      <c r="CC396" s="183">
        <f t="shared" si="345"/>
        <v>0</v>
      </c>
      <c r="CD396" s="183">
        <f t="shared" si="346"/>
        <v>0</v>
      </c>
      <c r="CE396" s="183">
        <f t="shared" si="347"/>
        <v>0</v>
      </c>
      <c r="CF396" s="183">
        <f t="shared" si="348"/>
        <v>0</v>
      </c>
      <c r="CG396" s="183">
        <f t="shared" si="316"/>
        <v>0</v>
      </c>
    </row>
    <row r="397" spans="1:85">
      <c r="A397" s="238"/>
      <c r="B397" s="223"/>
      <c r="C397" s="225"/>
      <c r="D397" s="12" t="s">
        <v>74</v>
      </c>
      <c r="E397" s="35"/>
      <c r="F397" s="35"/>
      <c r="G397" s="35"/>
      <c r="H397" s="35"/>
      <c r="I397" s="35"/>
      <c r="J397" s="35"/>
      <c r="K397" s="35"/>
      <c r="L397" s="35"/>
      <c r="M397" s="99">
        <f>+L397+AN!M397</f>
        <v>0</v>
      </c>
      <c r="N397" s="99">
        <f>+M397+AN!N397</f>
        <v>0</v>
      </c>
      <c r="O397" s="99">
        <f>+N397+AN!O397</f>
        <v>0</v>
      </c>
      <c r="P397" s="99">
        <f>+O397+AN!P397</f>
        <v>0</v>
      </c>
      <c r="Q397" s="99">
        <f>+P397+AN!Q397</f>
        <v>0</v>
      </c>
      <c r="R397" s="99">
        <f>+Q397+AN!R397</f>
        <v>0</v>
      </c>
      <c r="S397" s="99">
        <f>+R397+AN!S397</f>
        <v>0</v>
      </c>
      <c r="T397" s="99">
        <f>+S397+AN!T397</f>
        <v>0</v>
      </c>
      <c r="U397" s="99">
        <f>+T397+AN!U397</f>
        <v>0</v>
      </c>
      <c r="V397" s="99">
        <f>+U397+AN!V397</f>
        <v>0</v>
      </c>
      <c r="W397" s="99">
        <f>+V397+AN!W397</f>
        <v>0</v>
      </c>
      <c r="X397" s="99">
        <f>+W397+AN!X397</f>
        <v>0</v>
      </c>
      <c r="Y397" s="99">
        <f>+X397+AN!Y397</f>
        <v>0</v>
      </c>
      <c r="Z397" s="99">
        <f>+Y397+AN!Z397</f>
        <v>0</v>
      </c>
      <c r="AA397" s="99">
        <f>+Z397+AN!AA397</f>
        <v>0</v>
      </c>
      <c r="AB397" s="99">
        <f>+AA397+AN!AB397</f>
        <v>0</v>
      </c>
      <c r="AC397" s="99">
        <f>+AB397+AN!AC397</f>
        <v>0</v>
      </c>
      <c r="AD397" s="104">
        <f t="shared" si="364"/>
        <v>0</v>
      </c>
      <c r="AE397" s="105">
        <f t="shared" si="365"/>
        <v>0</v>
      </c>
      <c r="BL397" s="181" t="s">
        <v>116</v>
      </c>
      <c r="BM397" s="181" t="s">
        <v>49</v>
      </c>
      <c r="BN397" s="181" t="s">
        <v>88</v>
      </c>
      <c r="BO397" s="181" t="s">
        <v>74</v>
      </c>
      <c r="BP397" s="181" t="s">
        <v>129</v>
      </c>
      <c r="BQ397" s="181" t="s">
        <v>132</v>
      </c>
      <c r="BR397" s="183">
        <f t="shared" si="334"/>
        <v>0</v>
      </c>
      <c r="BS397" s="183">
        <f t="shared" si="335"/>
        <v>0</v>
      </c>
      <c r="BT397" s="183">
        <f t="shared" si="336"/>
        <v>0</v>
      </c>
      <c r="BU397" s="183">
        <f t="shared" si="337"/>
        <v>0</v>
      </c>
      <c r="BV397" s="183">
        <f t="shared" si="338"/>
        <v>0</v>
      </c>
      <c r="BW397" s="183">
        <f t="shared" si="339"/>
        <v>0</v>
      </c>
      <c r="BX397" s="183">
        <f t="shared" si="340"/>
        <v>0</v>
      </c>
      <c r="BY397" s="183">
        <f t="shared" si="341"/>
        <v>0</v>
      </c>
      <c r="BZ397" s="183">
        <f t="shared" si="342"/>
        <v>0</v>
      </c>
      <c r="CA397" s="183">
        <f t="shared" si="343"/>
        <v>0</v>
      </c>
      <c r="CB397" s="183">
        <f t="shared" si="344"/>
        <v>0</v>
      </c>
      <c r="CC397" s="183">
        <f t="shared" si="345"/>
        <v>0</v>
      </c>
      <c r="CD397" s="183">
        <f t="shared" si="346"/>
        <v>0</v>
      </c>
      <c r="CE397" s="183">
        <f t="shared" si="347"/>
        <v>0</v>
      </c>
      <c r="CF397" s="183">
        <f t="shared" si="348"/>
        <v>0</v>
      </c>
      <c r="CG397" s="183">
        <f t="shared" si="316"/>
        <v>0</v>
      </c>
    </row>
    <row r="398" spans="1:85">
      <c r="A398" s="238"/>
      <c r="B398" s="223"/>
      <c r="C398" s="225"/>
      <c r="D398" s="12" t="s">
        <v>79</v>
      </c>
      <c r="E398" s="35"/>
      <c r="F398" s="35"/>
      <c r="G398" s="35"/>
      <c r="H398" s="35"/>
      <c r="I398" s="35"/>
      <c r="J398" s="35"/>
      <c r="K398" s="35"/>
      <c r="L398" s="35"/>
      <c r="M398" s="99">
        <f>+L398+AN!M398</f>
        <v>0</v>
      </c>
      <c r="N398" s="99">
        <f>+M398+AN!N398</f>
        <v>0</v>
      </c>
      <c r="O398" s="99">
        <f>+N398+AN!O398</f>
        <v>0</v>
      </c>
      <c r="P398" s="99">
        <f>+O398+AN!P398</f>
        <v>0</v>
      </c>
      <c r="Q398" s="99">
        <f>+P398+AN!Q398</f>
        <v>0</v>
      </c>
      <c r="R398" s="99">
        <f>+Q398+AN!R398</f>
        <v>0</v>
      </c>
      <c r="S398" s="99">
        <f>+R398+AN!S398</f>
        <v>0</v>
      </c>
      <c r="T398" s="99">
        <f>+S398+AN!T398</f>
        <v>0</v>
      </c>
      <c r="U398" s="99">
        <f>+T398+AN!U398</f>
        <v>0</v>
      </c>
      <c r="V398" s="99">
        <f>+U398+AN!V398</f>
        <v>0</v>
      </c>
      <c r="W398" s="99">
        <f>+V398+AN!W398</f>
        <v>0</v>
      </c>
      <c r="X398" s="99">
        <f>+W398+AN!X398</f>
        <v>0</v>
      </c>
      <c r="Y398" s="99">
        <f>+X398+AN!Y398</f>
        <v>0</v>
      </c>
      <c r="Z398" s="99">
        <f>+Y398+AN!Z398</f>
        <v>0</v>
      </c>
      <c r="AA398" s="99">
        <f>+Z398+AN!AA398</f>
        <v>0</v>
      </c>
      <c r="AB398" s="99">
        <f>+AA398+AN!AB398</f>
        <v>0</v>
      </c>
      <c r="AC398" s="99">
        <f>+AB398+AN!AC398</f>
        <v>0</v>
      </c>
      <c r="AD398" s="104">
        <f t="shared" si="364"/>
        <v>0</v>
      </c>
      <c r="AE398" s="105">
        <f t="shared" si="365"/>
        <v>0</v>
      </c>
      <c r="BL398" s="181" t="s">
        <v>116</v>
      </c>
      <c r="BM398" s="181" t="s">
        <v>49</v>
      </c>
      <c r="BN398" s="181" t="s">
        <v>88</v>
      </c>
      <c r="BO398" s="181" t="s">
        <v>79</v>
      </c>
      <c r="BP398" s="181" t="s">
        <v>129</v>
      </c>
      <c r="BQ398" s="181" t="s">
        <v>132</v>
      </c>
      <c r="BR398" s="183">
        <f t="shared" si="334"/>
        <v>0</v>
      </c>
      <c r="BS398" s="183">
        <f t="shared" si="335"/>
        <v>0</v>
      </c>
      <c r="BT398" s="183">
        <f t="shared" si="336"/>
        <v>0</v>
      </c>
      <c r="BU398" s="183">
        <f t="shared" si="337"/>
        <v>0</v>
      </c>
      <c r="BV398" s="183">
        <f t="shared" si="338"/>
        <v>0</v>
      </c>
      <c r="BW398" s="183">
        <f t="shared" si="339"/>
        <v>0</v>
      </c>
      <c r="BX398" s="183">
        <f t="shared" si="340"/>
        <v>0</v>
      </c>
      <c r="BY398" s="183">
        <f t="shared" si="341"/>
        <v>0</v>
      </c>
      <c r="BZ398" s="183">
        <f t="shared" si="342"/>
        <v>0</v>
      </c>
      <c r="CA398" s="183">
        <f t="shared" si="343"/>
        <v>0</v>
      </c>
      <c r="CB398" s="183">
        <f t="shared" si="344"/>
        <v>0</v>
      </c>
      <c r="CC398" s="183">
        <f t="shared" si="345"/>
        <v>0</v>
      </c>
      <c r="CD398" s="183">
        <f t="shared" si="346"/>
        <v>0</v>
      </c>
      <c r="CE398" s="183">
        <f t="shared" si="347"/>
        <v>0</v>
      </c>
      <c r="CF398" s="183">
        <f t="shared" si="348"/>
        <v>0</v>
      </c>
      <c r="CG398" s="183">
        <f t="shared" si="316"/>
        <v>0</v>
      </c>
    </row>
    <row r="399" spans="1:85">
      <c r="A399" s="238"/>
      <c r="B399" s="223"/>
      <c r="C399" s="225"/>
      <c r="D399" s="12" t="s">
        <v>97</v>
      </c>
      <c r="E399" s="35"/>
      <c r="F399" s="35"/>
      <c r="G399" s="35"/>
      <c r="H399" s="35"/>
      <c r="I399" s="35"/>
      <c r="J399" s="35"/>
      <c r="K399" s="35"/>
      <c r="L399" s="35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104"/>
      <c r="AE399" s="105"/>
      <c r="BL399" s="181" t="s">
        <v>116</v>
      </c>
      <c r="BM399" s="181" t="s">
        <v>49</v>
      </c>
      <c r="BN399" s="181" t="s">
        <v>88</v>
      </c>
      <c r="BO399" s="12" t="s">
        <v>97</v>
      </c>
      <c r="BP399" s="181" t="s">
        <v>129</v>
      </c>
      <c r="BQ399" s="181" t="s">
        <v>132</v>
      </c>
      <c r="BR399" s="183">
        <f t="shared" si="334"/>
        <v>0</v>
      </c>
      <c r="BS399" s="183">
        <f t="shared" si="335"/>
        <v>0</v>
      </c>
      <c r="BT399" s="183">
        <f t="shared" si="336"/>
        <v>0</v>
      </c>
      <c r="BU399" s="183">
        <f t="shared" si="337"/>
        <v>0</v>
      </c>
      <c r="BV399" s="183">
        <f t="shared" si="338"/>
        <v>0</v>
      </c>
      <c r="BW399" s="183">
        <f t="shared" si="339"/>
        <v>0</v>
      </c>
      <c r="BX399" s="183">
        <f t="shared" si="340"/>
        <v>0</v>
      </c>
      <c r="BY399" s="183">
        <f t="shared" si="341"/>
        <v>0</v>
      </c>
      <c r="BZ399" s="183">
        <f t="shared" si="342"/>
        <v>0</v>
      </c>
      <c r="CA399" s="183">
        <f t="shared" si="343"/>
        <v>0</v>
      </c>
      <c r="CB399" s="183">
        <f t="shared" si="344"/>
        <v>0</v>
      </c>
      <c r="CC399" s="183">
        <f t="shared" si="345"/>
        <v>0</v>
      </c>
      <c r="CD399" s="183">
        <f t="shared" si="346"/>
        <v>0</v>
      </c>
      <c r="CE399" s="183">
        <f t="shared" si="347"/>
        <v>0</v>
      </c>
      <c r="CF399" s="183">
        <f t="shared" si="348"/>
        <v>0</v>
      </c>
      <c r="CG399" s="183">
        <f t="shared" si="316"/>
        <v>0</v>
      </c>
    </row>
    <row r="400" spans="1:85">
      <c r="A400" s="238"/>
      <c r="B400" s="223"/>
      <c r="C400" s="225"/>
      <c r="D400" s="12" t="s">
        <v>98</v>
      </c>
      <c r="E400" s="35"/>
      <c r="F400" s="35"/>
      <c r="G400" s="35"/>
      <c r="H400" s="35"/>
      <c r="I400" s="35"/>
      <c r="J400" s="35"/>
      <c r="K400" s="35"/>
      <c r="L400" s="35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104"/>
      <c r="AE400" s="105"/>
      <c r="BL400" s="181" t="s">
        <v>116</v>
      </c>
      <c r="BM400" s="181" t="s">
        <v>49</v>
      </c>
      <c r="BN400" s="181" t="s">
        <v>88</v>
      </c>
      <c r="BO400" s="12" t="s">
        <v>98</v>
      </c>
      <c r="BP400" s="181" t="s">
        <v>129</v>
      </c>
      <c r="BQ400" s="181" t="s">
        <v>132</v>
      </c>
      <c r="BR400" s="183">
        <f t="shared" si="334"/>
        <v>0</v>
      </c>
      <c r="BS400" s="183">
        <f t="shared" si="335"/>
        <v>0</v>
      </c>
      <c r="BT400" s="183">
        <f t="shared" si="336"/>
        <v>0</v>
      </c>
      <c r="BU400" s="183">
        <f t="shared" si="337"/>
        <v>0</v>
      </c>
      <c r="BV400" s="183">
        <f t="shared" si="338"/>
        <v>0</v>
      </c>
      <c r="BW400" s="183">
        <f t="shared" si="339"/>
        <v>0</v>
      </c>
      <c r="BX400" s="183">
        <f t="shared" si="340"/>
        <v>0</v>
      </c>
      <c r="BY400" s="183">
        <f t="shared" si="341"/>
        <v>0</v>
      </c>
      <c r="BZ400" s="183">
        <f t="shared" si="342"/>
        <v>0</v>
      </c>
      <c r="CA400" s="183">
        <f t="shared" si="343"/>
        <v>0</v>
      </c>
      <c r="CB400" s="183">
        <f t="shared" si="344"/>
        <v>0</v>
      </c>
      <c r="CC400" s="183">
        <f t="shared" si="345"/>
        <v>0</v>
      </c>
      <c r="CD400" s="183">
        <f t="shared" si="346"/>
        <v>0</v>
      </c>
      <c r="CE400" s="183">
        <f t="shared" si="347"/>
        <v>0</v>
      </c>
      <c r="CF400" s="183">
        <f t="shared" si="348"/>
        <v>0</v>
      </c>
      <c r="CG400" s="183">
        <f t="shared" si="316"/>
        <v>0</v>
      </c>
    </row>
    <row r="401" spans="1:85">
      <c r="A401" s="238"/>
      <c r="B401" s="223"/>
      <c r="C401" s="225"/>
      <c r="D401" s="13" t="s">
        <v>90</v>
      </c>
      <c r="E401" s="36"/>
      <c r="F401" s="36"/>
      <c r="G401" s="36"/>
      <c r="H401" s="36"/>
      <c r="I401" s="36"/>
      <c r="J401" s="36"/>
      <c r="K401" s="36"/>
      <c r="L401" s="36"/>
      <c r="M401" s="36" t="str">
        <f t="shared" ref="M401:W401" si="366">+IFERROR(M392/M391,"")</f>
        <v/>
      </c>
      <c r="N401" s="36" t="str">
        <f t="shared" si="366"/>
        <v/>
      </c>
      <c r="O401" s="36" t="str">
        <f t="shared" si="366"/>
        <v/>
      </c>
      <c r="P401" s="36" t="str">
        <f t="shared" si="366"/>
        <v/>
      </c>
      <c r="Q401" s="36" t="str">
        <f t="shared" si="366"/>
        <v/>
      </c>
      <c r="R401" s="36" t="str">
        <f t="shared" si="366"/>
        <v/>
      </c>
      <c r="S401" s="36" t="str">
        <f t="shared" si="366"/>
        <v/>
      </c>
      <c r="T401" s="36" t="str">
        <f t="shared" si="366"/>
        <v/>
      </c>
      <c r="U401" s="36" t="str">
        <f t="shared" si="366"/>
        <v/>
      </c>
      <c r="V401" s="36" t="str">
        <f t="shared" si="366"/>
        <v/>
      </c>
      <c r="W401" s="36" t="str">
        <f t="shared" si="366"/>
        <v/>
      </c>
      <c r="X401" s="36" t="str">
        <f>+IFERROR(X392/X391,"")</f>
        <v/>
      </c>
      <c r="Y401" s="36" t="str">
        <f t="shared" ref="Y401:AE401" si="367">+IFERROR(Y392/Y391,"")</f>
        <v/>
      </c>
      <c r="Z401" s="36" t="str">
        <f t="shared" si="367"/>
        <v/>
      </c>
      <c r="AA401" s="36" t="str">
        <f t="shared" si="367"/>
        <v/>
      </c>
      <c r="AB401" s="36" t="str">
        <f t="shared" si="367"/>
        <v/>
      </c>
      <c r="AC401" s="36" t="str">
        <f t="shared" ref="AC401" si="368">+IFERROR(AC392/AC391,"")</f>
        <v/>
      </c>
      <c r="AD401" s="49" t="str">
        <f t="shared" si="367"/>
        <v/>
      </c>
      <c r="AE401" s="50" t="str">
        <f t="shared" si="367"/>
        <v/>
      </c>
      <c r="BL401" s="181" t="s">
        <v>116</v>
      </c>
      <c r="BM401" s="181" t="s">
        <v>49</v>
      </c>
      <c r="BN401" s="181" t="s">
        <v>90</v>
      </c>
      <c r="BO401" s="181" t="s">
        <v>121</v>
      </c>
      <c r="BP401" s="181" t="s">
        <v>129</v>
      </c>
      <c r="BQ401" s="181" t="s">
        <v>132</v>
      </c>
      <c r="BR401" s="183" t="str">
        <f t="shared" si="334"/>
        <v/>
      </c>
      <c r="BS401" s="183" t="str">
        <f t="shared" si="335"/>
        <v/>
      </c>
      <c r="BT401" s="183" t="str">
        <f t="shared" si="336"/>
        <v/>
      </c>
      <c r="BU401" s="183" t="str">
        <f t="shared" si="337"/>
        <v/>
      </c>
      <c r="BV401" s="183" t="str">
        <f t="shared" si="338"/>
        <v/>
      </c>
      <c r="BW401" s="183" t="str">
        <f t="shared" si="339"/>
        <v/>
      </c>
      <c r="BX401" s="183" t="str">
        <f t="shared" si="340"/>
        <v/>
      </c>
      <c r="BY401" s="183" t="str">
        <f t="shared" si="341"/>
        <v/>
      </c>
      <c r="BZ401" s="183" t="str">
        <f t="shared" si="342"/>
        <v/>
      </c>
      <c r="CA401" s="183" t="str">
        <f t="shared" si="343"/>
        <v/>
      </c>
      <c r="CB401" s="183" t="str">
        <f t="shared" si="344"/>
        <v/>
      </c>
      <c r="CC401" s="183" t="str">
        <f t="shared" si="345"/>
        <v/>
      </c>
      <c r="CD401" s="183" t="str">
        <f t="shared" si="346"/>
        <v/>
      </c>
      <c r="CE401" s="183" t="str">
        <f t="shared" si="347"/>
        <v/>
      </c>
      <c r="CF401" s="183" t="str">
        <f t="shared" si="348"/>
        <v/>
      </c>
      <c r="CG401" s="183" t="str">
        <f t="shared" si="316"/>
        <v/>
      </c>
    </row>
    <row r="402" spans="1:85">
      <c r="A402" s="238"/>
      <c r="B402" s="223"/>
      <c r="C402" s="225" t="s">
        <v>99</v>
      </c>
      <c r="D402" s="10" t="s">
        <v>40</v>
      </c>
      <c r="E402" s="19"/>
      <c r="F402" s="19"/>
      <c r="G402" s="19"/>
      <c r="H402" s="19"/>
      <c r="I402" s="19"/>
      <c r="J402" s="19"/>
      <c r="K402" s="19"/>
      <c r="L402" s="19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100"/>
      <c r="AE402" s="101"/>
      <c r="AG402" s="124">
        <f>+SUMIF($M$1:$AB$1,"REAL",M402:AB402)</f>
        <v>0</v>
      </c>
      <c r="BL402" s="181" t="s">
        <v>116</v>
      </c>
      <c r="BM402" s="181" t="s">
        <v>99</v>
      </c>
      <c r="BN402" s="181" t="s">
        <v>40</v>
      </c>
      <c r="BO402" s="181" t="s">
        <v>126</v>
      </c>
      <c r="BP402" s="181" t="s">
        <v>129</v>
      </c>
      <c r="BQ402" s="181" t="s">
        <v>132</v>
      </c>
      <c r="BR402" s="183">
        <f t="shared" si="334"/>
        <v>0</v>
      </c>
      <c r="BS402" s="183">
        <f t="shared" si="335"/>
        <v>0</v>
      </c>
      <c r="BT402" s="183">
        <f t="shared" si="336"/>
        <v>0</v>
      </c>
      <c r="BU402" s="183">
        <f t="shared" si="337"/>
        <v>0</v>
      </c>
      <c r="BV402" s="183">
        <f t="shared" si="338"/>
        <v>0</v>
      </c>
      <c r="BW402" s="183">
        <f t="shared" si="339"/>
        <v>0</v>
      </c>
      <c r="BX402" s="183">
        <f t="shared" si="340"/>
        <v>0</v>
      </c>
      <c r="BY402" s="183">
        <f t="shared" si="341"/>
        <v>0</v>
      </c>
      <c r="BZ402" s="183">
        <f t="shared" si="342"/>
        <v>0</v>
      </c>
      <c r="CA402" s="183">
        <f t="shared" si="343"/>
        <v>0</v>
      </c>
      <c r="CB402" s="183">
        <f t="shared" si="344"/>
        <v>0</v>
      </c>
      <c r="CC402" s="183">
        <f t="shared" si="345"/>
        <v>0</v>
      </c>
      <c r="CD402" s="183">
        <f t="shared" si="346"/>
        <v>0</v>
      </c>
      <c r="CE402" s="183">
        <f t="shared" si="347"/>
        <v>0</v>
      </c>
      <c r="CF402" s="183">
        <f t="shared" si="348"/>
        <v>0</v>
      </c>
      <c r="CG402" s="183">
        <f t="shared" si="316"/>
        <v>0</v>
      </c>
    </row>
    <row r="403" spans="1:85">
      <c r="A403" s="238"/>
      <c r="B403" s="223"/>
      <c r="C403" s="225"/>
      <c r="D403" s="11" t="s">
        <v>88</v>
      </c>
      <c r="E403" s="34"/>
      <c r="F403" s="34"/>
      <c r="G403" s="34"/>
      <c r="H403" s="34"/>
      <c r="I403" s="34"/>
      <c r="J403" s="34"/>
      <c r="K403" s="34"/>
      <c r="L403" s="34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102"/>
      <c r="AE403" s="103"/>
      <c r="AG403" s="124">
        <f>+SUMIF($M$1:$AB$1,"REAL",M403:AB403)</f>
        <v>0</v>
      </c>
      <c r="BL403" s="181" t="s">
        <v>116</v>
      </c>
      <c r="BM403" s="181" t="s">
        <v>99</v>
      </c>
      <c r="BN403" s="181" t="s">
        <v>88</v>
      </c>
      <c r="BO403" s="181" t="s">
        <v>126</v>
      </c>
      <c r="BP403" s="181" t="s">
        <v>129</v>
      </c>
      <c r="BQ403" s="181" t="s">
        <v>132</v>
      </c>
      <c r="BR403" s="183">
        <f t="shared" si="334"/>
        <v>0</v>
      </c>
      <c r="BS403" s="183">
        <f t="shared" si="335"/>
        <v>0</v>
      </c>
      <c r="BT403" s="183">
        <f t="shared" si="336"/>
        <v>0</v>
      </c>
      <c r="BU403" s="183">
        <f t="shared" si="337"/>
        <v>0</v>
      </c>
      <c r="BV403" s="183">
        <f t="shared" si="338"/>
        <v>0</v>
      </c>
      <c r="BW403" s="183">
        <f t="shared" si="339"/>
        <v>0</v>
      </c>
      <c r="BX403" s="183">
        <f t="shared" si="340"/>
        <v>0</v>
      </c>
      <c r="BY403" s="183">
        <f t="shared" si="341"/>
        <v>0</v>
      </c>
      <c r="BZ403" s="183">
        <f t="shared" si="342"/>
        <v>0</v>
      </c>
      <c r="CA403" s="183">
        <f t="shared" si="343"/>
        <v>0</v>
      </c>
      <c r="CB403" s="183">
        <f t="shared" si="344"/>
        <v>0</v>
      </c>
      <c r="CC403" s="183">
        <f t="shared" si="345"/>
        <v>0</v>
      </c>
      <c r="CD403" s="183">
        <f t="shared" si="346"/>
        <v>0</v>
      </c>
      <c r="CE403" s="183">
        <f t="shared" si="347"/>
        <v>0</v>
      </c>
      <c r="CF403" s="183">
        <f t="shared" si="348"/>
        <v>0</v>
      </c>
      <c r="CG403" s="183">
        <f t="shared" si="316"/>
        <v>0</v>
      </c>
    </row>
    <row r="404" spans="1:85">
      <c r="A404" s="238"/>
      <c r="B404" s="223"/>
      <c r="C404" s="225"/>
      <c r="D404" s="12" t="s">
        <v>100</v>
      </c>
      <c r="E404" s="35"/>
      <c r="F404" s="35"/>
      <c r="G404" s="35"/>
      <c r="H404" s="35"/>
      <c r="I404" s="35"/>
      <c r="J404" s="35"/>
      <c r="K404" s="35"/>
      <c r="L404" s="35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104"/>
      <c r="AE404" s="105"/>
      <c r="BL404" s="181" t="s">
        <v>116</v>
      </c>
      <c r="BM404" s="181" t="s">
        <v>99</v>
      </c>
      <c r="BN404" s="181" t="s">
        <v>88</v>
      </c>
      <c r="BO404" s="12" t="s">
        <v>100</v>
      </c>
      <c r="BP404" s="181" t="s">
        <v>129</v>
      </c>
      <c r="BQ404" s="181" t="s">
        <v>132</v>
      </c>
      <c r="BR404" s="183">
        <f t="shared" si="334"/>
        <v>0</v>
      </c>
      <c r="BS404" s="183">
        <f t="shared" si="335"/>
        <v>0</v>
      </c>
      <c r="BT404" s="183">
        <f t="shared" si="336"/>
        <v>0</v>
      </c>
      <c r="BU404" s="183">
        <f t="shared" si="337"/>
        <v>0</v>
      </c>
      <c r="BV404" s="183">
        <f t="shared" si="338"/>
        <v>0</v>
      </c>
      <c r="BW404" s="183">
        <f t="shared" si="339"/>
        <v>0</v>
      </c>
      <c r="BX404" s="183">
        <f t="shared" si="340"/>
        <v>0</v>
      </c>
      <c r="BY404" s="183">
        <f t="shared" si="341"/>
        <v>0</v>
      </c>
      <c r="BZ404" s="183">
        <f t="shared" si="342"/>
        <v>0</v>
      </c>
      <c r="CA404" s="183">
        <f t="shared" si="343"/>
        <v>0</v>
      </c>
      <c r="CB404" s="183">
        <f t="shared" si="344"/>
        <v>0</v>
      </c>
      <c r="CC404" s="183">
        <f t="shared" si="345"/>
        <v>0</v>
      </c>
      <c r="CD404" s="183">
        <f t="shared" si="346"/>
        <v>0</v>
      </c>
      <c r="CE404" s="183">
        <f t="shared" si="347"/>
        <v>0</v>
      </c>
      <c r="CF404" s="183">
        <f t="shared" si="348"/>
        <v>0</v>
      </c>
      <c r="CG404" s="183">
        <f t="shared" si="316"/>
        <v>0</v>
      </c>
    </row>
    <row r="405" spans="1:85">
      <c r="A405" s="238"/>
      <c r="B405" s="223"/>
      <c r="C405" s="225"/>
      <c r="D405" s="12" t="s">
        <v>101</v>
      </c>
      <c r="E405" s="35"/>
      <c r="F405" s="35"/>
      <c r="G405" s="35"/>
      <c r="H405" s="35"/>
      <c r="I405" s="35"/>
      <c r="J405" s="35"/>
      <c r="K405" s="35"/>
      <c r="L405" s="35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104"/>
      <c r="AE405" s="105"/>
      <c r="BL405" s="181" t="s">
        <v>116</v>
      </c>
      <c r="BM405" s="181" t="s">
        <v>99</v>
      </c>
      <c r="BN405" s="181" t="s">
        <v>88</v>
      </c>
      <c r="BO405" s="12" t="s">
        <v>101</v>
      </c>
      <c r="BP405" s="181" t="s">
        <v>129</v>
      </c>
      <c r="BQ405" s="181" t="s">
        <v>132</v>
      </c>
      <c r="BR405" s="183">
        <f t="shared" si="334"/>
        <v>0</v>
      </c>
      <c r="BS405" s="183">
        <f t="shared" si="335"/>
        <v>0</v>
      </c>
      <c r="BT405" s="183">
        <f t="shared" si="336"/>
        <v>0</v>
      </c>
      <c r="BU405" s="183">
        <f t="shared" si="337"/>
        <v>0</v>
      </c>
      <c r="BV405" s="183">
        <f t="shared" si="338"/>
        <v>0</v>
      </c>
      <c r="BW405" s="183">
        <f t="shared" si="339"/>
        <v>0</v>
      </c>
      <c r="BX405" s="183">
        <f t="shared" si="340"/>
        <v>0</v>
      </c>
      <c r="BY405" s="183">
        <f t="shared" si="341"/>
        <v>0</v>
      </c>
      <c r="BZ405" s="183">
        <f t="shared" si="342"/>
        <v>0</v>
      </c>
      <c r="CA405" s="183">
        <f t="shared" si="343"/>
        <v>0</v>
      </c>
      <c r="CB405" s="183">
        <f t="shared" si="344"/>
        <v>0</v>
      </c>
      <c r="CC405" s="183">
        <f t="shared" si="345"/>
        <v>0</v>
      </c>
      <c r="CD405" s="183">
        <f t="shared" si="346"/>
        <v>0</v>
      </c>
      <c r="CE405" s="183">
        <f t="shared" si="347"/>
        <v>0</v>
      </c>
      <c r="CF405" s="183">
        <f t="shared" si="348"/>
        <v>0</v>
      </c>
      <c r="CG405" s="183">
        <f t="shared" si="316"/>
        <v>0</v>
      </c>
    </row>
    <row r="406" spans="1:85">
      <c r="A406" s="238"/>
      <c r="B406" s="223"/>
      <c r="C406" s="225"/>
      <c r="D406" s="12" t="s">
        <v>102</v>
      </c>
      <c r="E406" s="35"/>
      <c r="F406" s="35"/>
      <c r="G406" s="35"/>
      <c r="H406" s="35"/>
      <c r="I406" s="35"/>
      <c r="J406" s="35"/>
      <c r="K406" s="35"/>
      <c r="L406" s="35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104"/>
      <c r="AE406" s="105"/>
      <c r="AG406" s="129"/>
      <c r="BL406" s="181" t="s">
        <v>116</v>
      </c>
      <c r="BM406" s="181" t="s">
        <v>99</v>
      </c>
      <c r="BN406" s="181" t="s">
        <v>88</v>
      </c>
      <c r="BO406" s="125" t="s">
        <v>102</v>
      </c>
      <c r="BP406" s="181" t="s">
        <v>129</v>
      </c>
      <c r="BQ406" s="181" t="s">
        <v>132</v>
      </c>
      <c r="BR406" s="183">
        <f t="shared" si="334"/>
        <v>0</v>
      </c>
      <c r="BS406" s="183">
        <f t="shared" si="335"/>
        <v>0</v>
      </c>
      <c r="BT406" s="183">
        <f t="shared" si="336"/>
        <v>0</v>
      </c>
      <c r="BU406" s="183">
        <f t="shared" si="337"/>
        <v>0</v>
      </c>
      <c r="BV406" s="183">
        <f t="shared" si="338"/>
        <v>0</v>
      </c>
      <c r="BW406" s="183">
        <f t="shared" si="339"/>
        <v>0</v>
      </c>
      <c r="BX406" s="183">
        <f t="shared" si="340"/>
        <v>0</v>
      </c>
      <c r="BY406" s="183">
        <f t="shared" si="341"/>
        <v>0</v>
      </c>
      <c r="BZ406" s="183">
        <f t="shared" si="342"/>
        <v>0</v>
      </c>
      <c r="CA406" s="183">
        <f t="shared" si="343"/>
        <v>0</v>
      </c>
      <c r="CB406" s="183">
        <f t="shared" si="344"/>
        <v>0</v>
      </c>
      <c r="CC406" s="183">
        <f t="shared" si="345"/>
        <v>0</v>
      </c>
      <c r="CD406" s="183">
        <f t="shared" si="346"/>
        <v>0</v>
      </c>
      <c r="CE406" s="183">
        <f t="shared" si="347"/>
        <v>0</v>
      </c>
      <c r="CF406" s="183">
        <f t="shared" si="348"/>
        <v>0</v>
      </c>
      <c r="CG406" s="183">
        <f t="shared" si="316"/>
        <v>0</v>
      </c>
    </row>
    <row r="407" spans="1:85">
      <c r="A407" s="238"/>
      <c r="B407" s="223"/>
      <c r="C407" s="225"/>
      <c r="D407" s="13" t="s">
        <v>90</v>
      </c>
      <c r="E407" s="36"/>
      <c r="F407" s="36"/>
      <c r="G407" s="36"/>
      <c r="H407" s="36"/>
      <c r="I407" s="36"/>
      <c r="J407" s="36"/>
      <c r="K407" s="36"/>
      <c r="L407" s="36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10"/>
      <c r="AE407" s="111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L407" s="181" t="s">
        <v>116</v>
      </c>
      <c r="BM407" s="181" t="s">
        <v>99</v>
      </c>
      <c r="BN407" s="181" t="s">
        <v>90</v>
      </c>
      <c r="BO407" s="181" t="s">
        <v>121</v>
      </c>
      <c r="BP407" s="181" t="s">
        <v>129</v>
      </c>
      <c r="BQ407" s="181" t="s">
        <v>132</v>
      </c>
      <c r="BR407" s="183">
        <f t="shared" si="334"/>
        <v>0</v>
      </c>
      <c r="BS407" s="183">
        <f t="shared" si="335"/>
        <v>0</v>
      </c>
      <c r="BT407" s="183">
        <f t="shared" si="336"/>
        <v>0</v>
      </c>
      <c r="BU407" s="183">
        <f t="shared" si="337"/>
        <v>0</v>
      </c>
      <c r="BV407" s="183">
        <f t="shared" si="338"/>
        <v>0</v>
      </c>
      <c r="BW407" s="183">
        <f t="shared" si="339"/>
        <v>0</v>
      </c>
      <c r="BX407" s="183">
        <f t="shared" si="340"/>
        <v>0</v>
      </c>
      <c r="BY407" s="183">
        <f t="shared" si="341"/>
        <v>0</v>
      </c>
      <c r="BZ407" s="183">
        <f t="shared" si="342"/>
        <v>0</v>
      </c>
      <c r="CA407" s="183">
        <f t="shared" si="343"/>
        <v>0</v>
      </c>
      <c r="CB407" s="183">
        <f t="shared" si="344"/>
        <v>0</v>
      </c>
      <c r="CC407" s="183">
        <f t="shared" si="345"/>
        <v>0</v>
      </c>
      <c r="CD407" s="183">
        <f t="shared" si="346"/>
        <v>0</v>
      </c>
      <c r="CE407" s="183">
        <f t="shared" si="347"/>
        <v>0</v>
      </c>
      <c r="CF407" s="183">
        <f t="shared" si="348"/>
        <v>0</v>
      </c>
      <c r="CG407" s="183">
        <f t="shared" si="316"/>
        <v>0</v>
      </c>
    </row>
    <row r="408" spans="1:85" ht="14.4" customHeight="1">
      <c r="A408" s="238"/>
      <c r="B408" s="223"/>
      <c r="C408" s="225" t="s">
        <v>54</v>
      </c>
      <c r="D408" s="10" t="s">
        <v>40</v>
      </c>
      <c r="E408" s="19"/>
      <c r="F408" s="19"/>
      <c r="G408" s="19"/>
      <c r="H408" s="19"/>
      <c r="I408" s="19"/>
      <c r="J408" s="19"/>
      <c r="K408" s="19"/>
      <c r="L408" s="19"/>
      <c r="M408" s="97">
        <f>+L408+AN!M408</f>
        <v>0</v>
      </c>
      <c r="N408" s="97">
        <f>+M408+AN!N408</f>
        <v>0</v>
      </c>
      <c r="O408" s="97">
        <f>+N408+AN!O408</f>
        <v>0</v>
      </c>
      <c r="P408" s="97">
        <f>+O408+AN!P408</f>
        <v>0</v>
      </c>
      <c r="Q408" s="97">
        <f>+P408+AN!Q408</f>
        <v>0</v>
      </c>
      <c r="R408" s="97">
        <f>+Q408+AN!R408</f>
        <v>0</v>
      </c>
      <c r="S408" s="97">
        <f>+R408+AN!S408</f>
        <v>0</v>
      </c>
      <c r="T408" s="97">
        <f>+S408+AN!T408</f>
        <v>0</v>
      </c>
      <c r="U408" s="97">
        <f>+T408+AN!U408</f>
        <v>0</v>
      </c>
      <c r="V408" s="97">
        <f>+U408+AN!V408</f>
        <v>0</v>
      </c>
      <c r="W408" s="97">
        <f>+V408+AN!W408</f>
        <v>0</v>
      </c>
      <c r="X408" s="97">
        <f>+W408+AN!X408</f>
        <v>0</v>
      </c>
      <c r="Y408" s="97">
        <f>+X408+AN!Y408</f>
        <v>0</v>
      </c>
      <c r="Z408" s="97">
        <f>+Y408+AN!Z408</f>
        <v>0</v>
      </c>
      <c r="AA408" s="97">
        <f>+Z408+AN!AA408</f>
        <v>0</v>
      </c>
      <c r="AB408" s="97">
        <f>+AA408+AN!AB408</f>
        <v>0</v>
      </c>
      <c r="AC408" s="97">
        <f>+AB408+AN!AC408</f>
        <v>0</v>
      </c>
      <c r="AD408" s="100">
        <f t="shared" ref="AD408:AD409" si="369">+P408</f>
        <v>0</v>
      </c>
      <c r="AE408" s="101">
        <f t="shared" ref="AE408:AE409" si="370">+AB408</f>
        <v>0</v>
      </c>
      <c r="AG408" s="124">
        <f>+SUMIF($M$1:$AB$1,"REAL",M408:AB408)</f>
        <v>0</v>
      </c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L408" s="181" t="s">
        <v>116</v>
      </c>
      <c r="BM408" s="181" t="s">
        <v>54</v>
      </c>
      <c r="BN408" s="181" t="s">
        <v>40</v>
      </c>
      <c r="BO408" s="181" t="s">
        <v>126</v>
      </c>
      <c r="BP408" s="181" t="s">
        <v>129</v>
      </c>
      <c r="BQ408" s="181" t="s">
        <v>132</v>
      </c>
      <c r="BR408" s="183">
        <f t="shared" si="334"/>
        <v>0</v>
      </c>
      <c r="BS408" s="183">
        <f t="shared" si="335"/>
        <v>0</v>
      </c>
      <c r="BT408" s="183">
        <f t="shared" si="336"/>
        <v>0</v>
      </c>
      <c r="BU408" s="183">
        <f t="shared" si="337"/>
        <v>0</v>
      </c>
      <c r="BV408" s="183">
        <f t="shared" si="338"/>
        <v>0</v>
      </c>
      <c r="BW408" s="183">
        <f t="shared" si="339"/>
        <v>0</v>
      </c>
      <c r="BX408" s="183">
        <f t="shared" si="340"/>
        <v>0</v>
      </c>
      <c r="BY408" s="183">
        <f t="shared" si="341"/>
        <v>0</v>
      </c>
      <c r="BZ408" s="183">
        <f t="shared" si="342"/>
        <v>0</v>
      </c>
      <c r="CA408" s="183">
        <f t="shared" si="343"/>
        <v>0</v>
      </c>
      <c r="CB408" s="183">
        <f t="shared" si="344"/>
        <v>0</v>
      </c>
      <c r="CC408" s="183">
        <f t="shared" si="345"/>
        <v>0</v>
      </c>
      <c r="CD408" s="183">
        <f t="shared" si="346"/>
        <v>0</v>
      </c>
      <c r="CE408" s="183">
        <f t="shared" si="347"/>
        <v>0</v>
      </c>
      <c r="CF408" s="183">
        <f t="shared" si="348"/>
        <v>0</v>
      </c>
      <c r="CG408" s="183">
        <f t="shared" si="316"/>
        <v>0</v>
      </c>
    </row>
    <row r="409" spans="1:85">
      <c r="A409" s="238"/>
      <c r="B409" s="223"/>
      <c r="C409" s="225"/>
      <c r="D409" s="11" t="s">
        <v>88</v>
      </c>
      <c r="E409" s="34"/>
      <c r="F409" s="34"/>
      <c r="G409" s="34"/>
      <c r="H409" s="34"/>
      <c r="I409" s="34"/>
      <c r="J409" s="34"/>
      <c r="K409" s="34"/>
      <c r="L409" s="34"/>
      <c r="M409" s="98">
        <f>+L409+AN!M409</f>
        <v>0</v>
      </c>
      <c r="N409" s="98">
        <f>+M409+AN!N409</f>
        <v>0</v>
      </c>
      <c r="O409" s="98">
        <f>+N409+AN!O409</f>
        <v>0</v>
      </c>
      <c r="P409" s="98">
        <f>+O409+AN!P409</f>
        <v>0</v>
      </c>
      <c r="Q409" s="98">
        <f>+P409+AN!Q409</f>
        <v>0</v>
      </c>
      <c r="R409" s="98">
        <f>+Q409+AN!R409</f>
        <v>0</v>
      </c>
      <c r="S409" s="98">
        <f>+R409+AN!S409</f>
        <v>0</v>
      </c>
      <c r="T409" s="98">
        <f>+S409+AN!T409</f>
        <v>0</v>
      </c>
      <c r="U409" s="98">
        <f>+T409+AN!U409</f>
        <v>0</v>
      </c>
      <c r="V409" s="98">
        <f>+U409+AN!V409</f>
        <v>0</v>
      </c>
      <c r="W409" s="98">
        <f>+V409+AN!W409</f>
        <v>0</v>
      </c>
      <c r="X409" s="98">
        <f>+W409+AN!X409</f>
        <v>0</v>
      </c>
      <c r="Y409" s="98">
        <f>+X409+AN!Y409</f>
        <v>0</v>
      </c>
      <c r="Z409" s="98">
        <f>+Y409+AN!Z409</f>
        <v>0</v>
      </c>
      <c r="AA409" s="98">
        <f>+Z409+AN!AA409</f>
        <v>0</v>
      </c>
      <c r="AB409" s="98">
        <f>+AA409+AN!AB409</f>
        <v>0</v>
      </c>
      <c r="AC409" s="98">
        <f>+AB409+AN!AC409</f>
        <v>0</v>
      </c>
      <c r="AD409" s="102">
        <f t="shared" si="369"/>
        <v>0</v>
      </c>
      <c r="AE409" s="103">
        <f t="shared" si="370"/>
        <v>0</v>
      </c>
      <c r="AG409" s="124">
        <f>+SUMIF($M$1:$AB$1,"REAL",M409:AB409)</f>
        <v>0</v>
      </c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L409" s="181" t="s">
        <v>116</v>
      </c>
      <c r="BM409" s="181" t="s">
        <v>54</v>
      </c>
      <c r="BN409" s="181" t="s">
        <v>88</v>
      </c>
      <c r="BO409" s="181" t="s">
        <v>126</v>
      </c>
      <c r="BP409" s="181" t="s">
        <v>129</v>
      </c>
      <c r="BQ409" s="181" t="s">
        <v>132</v>
      </c>
      <c r="BR409" s="183">
        <f t="shared" si="334"/>
        <v>0</v>
      </c>
      <c r="BS409" s="183">
        <f t="shared" si="335"/>
        <v>0</v>
      </c>
      <c r="BT409" s="183">
        <f t="shared" si="336"/>
        <v>0</v>
      </c>
      <c r="BU409" s="183">
        <f t="shared" si="337"/>
        <v>0</v>
      </c>
      <c r="BV409" s="183">
        <f t="shared" si="338"/>
        <v>0</v>
      </c>
      <c r="BW409" s="183">
        <f t="shared" si="339"/>
        <v>0</v>
      </c>
      <c r="BX409" s="183">
        <f t="shared" si="340"/>
        <v>0</v>
      </c>
      <c r="BY409" s="183">
        <f t="shared" si="341"/>
        <v>0</v>
      </c>
      <c r="BZ409" s="183">
        <f t="shared" si="342"/>
        <v>0</v>
      </c>
      <c r="CA409" s="183">
        <f t="shared" si="343"/>
        <v>0</v>
      </c>
      <c r="CB409" s="183">
        <f t="shared" si="344"/>
        <v>0</v>
      </c>
      <c r="CC409" s="183">
        <f t="shared" si="345"/>
        <v>0</v>
      </c>
      <c r="CD409" s="183">
        <f t="shared" si="346"/>
        <v>0</v>
      </c>
      <c r="CE409" s="183">
        <f t="shared" si="347"/>
        <v>0</v>
      </c>
      <c r="CF409" s="183">
        <f t="shared" si="348"/>
        <v>0</v>
      </c>
      <c r="CG409" s="183">
        <f t="shared" si="316"/>
        <v>0</v>
      </c>
    </row>
    <row r="410" spans="1:85">
      <c r="A410" s="238"/>
      <c r="B410" s="224"/>
      <c r="C410" s="225"/>
      <c r="D410" s="13" t="s">
        <v>90</v>
      </c>
      <c r="E410" s="36"/>
      <c r="F410" s="36"/>
      <c r="G410" s="36"/>
      <c r="H410" s="36"/>
      <c r="I410" s="36"/>
      <c r="J410" s="36"/>
      <c r="K410" s="36"/>
      <c r="L410" s="36"/>
      <c r="M410" s="36" t="str">
        <f t="shared" ref="M410:AE410" si="371">+IFERROR(M409/M408,"")</f>
        <v/>
      </c>
      <c r="N410" s="36" t="str">
        <f t="shared" si="371"/>
        <v/>
      </c>
      <c r="O410" s="36" t="str">
        <f t="shared" si="371"/>
        <v/>
      </c>
      <c r="P410" s="36" t="str">
        <f t="shared" si="371"/>
        <v/>
      </c>
      <c r="Q410" s="36" t="str">
        <f t="shared" si="371"/>
        <v/>
      </c>
      <c r="R410" s="36" t="str">
        <f t="shared" si="371"/>
        <v/>
      </c>
      <c r="S410" s="36" t="str">
        <f t="shared" si="371"/>
        <v/>
      </c>
      <c r="T410" s="36" t="str">
        <f t="shared" si="371"/>
        <v/>
      </c>
      <c r="U410" s="36" t="str">
        <f t="shared" si="371"/>
        <v/>
      </c>
      <c r="V410" s="36" t="str">
        <f t="shared" si="371"/>
        <v/>
      </c>
      <c r="W410" s="36" t="str">
        <f t="shared" si="371"/>
        <v/>
      </c>
      <c r="X410" s="36" t="str">
        <f t="shared" si="371"/>
        <v/>
      </c>
      <c r="Y410" s="36" t="str">
        <f t="shared" si="371"/>
        <v/>
      </c>
      <c r="Z410" s="36" t="str">
        <f t="shared" si="371"/>
        <v/>
      </c>
      <c r="AA410" s="36" t="str">
        <f t="shared" si="371"/>
        <v/>
      </c>
      <c r="AB410" s="36" t="str">
        <f t="shared" si="371"/>
        <v/>
      </c>
      <c r="AC410" s="36" t="str">
        <f t="shared" ref="AC410" si="372">+IFERROR(AC409/AC408,"")</f>
        <v/>
      </c>
      <c r="AD410" s="49" t="str">
        <f t="shared" si="371"/>
        <v/>
      </c>
      <c r="AE410" s="50" t="str">
        <f t="shared" si="371"/>
        <v/>
      </c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L410" s="181" t="s">
        <v>116</v>
      </c>
      <c r="BM410" s="182" t="s">
        <v>50</v>
      </c>
      <c r="BN410" s="181" t="s">
        <v>90</v>
      </c>
      <c r="BO410" s="182" t="s">
        <v>121</v>
      </c>
      <c r="BP410" s="181" t="s">
        <v>129</v>
      </c>
      <c r="BQ410" s="181" t="s">
        <v>132</v>
      </c>
      <c r="BR410" s="183" t="str">
        <f t="shared" si="334"/>
        <v/>
      </c>
      <c r="BS410" s="183" t="str">
        <f t="shared" si="335"/>
        <v/>
      </c>
      <c r="BT410" s="183" t="str">
        <f t="shared" si="336"/>
        <v/>
      </c>
      <c r="BU410" s="183" t="str">
        <f t="shared" si="337"/>
        <v/>
      </c>
      <c r="BV410" s="183" t="str">
        <f t="shared" si="338"/>
        <v/>
      </c>
      <c r="BW410" s="183" t="str">
        <f t="shared" si="339"/>
        <v/>
      </c>
      <c r="BX410" s="183" t="str">
        <f t="shared" si="340"/>
        <v/>
      </c>
      <c r="BY410" s="183" t="str">
        <f t="shared" si="341"/>
        <v/>
      </c>
      <c r="BZ410" s="183" t="str">
        <f t="shared" si="342"/>
        <v/>
      </c>
      <c r="CA410" s="183" t="str">
        <f t="shared" si="343"/>
        <v/>
      </c>
      <c r="CB410" s="183" t="str">
        <f t="shared" si="344"/>
        <v/>
      </c>
      <c r="CC410" s="183" t="str">
        <f t="shared" si="345"/>
        <v/>
      </c>
      <c r="CD410" s="183" t="str">
        <f t="shared" si="346"/>
        <v/>
      </c>
      <c r="CE410" s="183" t="str">
        <f t="shared" si="347"/>
        <v/>
      </c>
      <c r="CF410" s="183" t="str">
        <f t="shared" si="348"/>
        <v/>
      </c>
      <c r="CG410" s="183" t="str">
        <f t="shared" si="316"/>
        <v/>
      </c>
    </row>
    <row r="411" spans="1:85" ht="14.4" customHeight="1">
      <c r="A411" s="238"/>
      <c r="B411" s="226" t="s">
        <v>36</v>
      </c>
      <c r="C411" s="225" t="s">
        <v>50</v>
      </c>
      <c r="D411" s="10" t="s">
        <v>40</v>
      </c>
      <c r="E411" s="19"/>
      <c r="F411" s="19"/>
      <c r="G411" s="19"/>
      <c r="H411" s="19"/>
      <c r="I411" s="19"/>
      <c r="J411" s="19"/>
      <c r="K411" s="19"/>
      <c r="L411" s="19"/>
      <c r="M411" s="97">
        <f>+L411+AN!M411</f>
        <v>0</v>
      </c>
      <c r="N411" s="97">
        <f>+M411+AN!N411</f>
        <v>0</v>
      </c>
      <c r="O411" s="97">
        <f>+N411+AN!O411</f>
        <v>0</v>
      </c>
      <c r="P411" s="97">
        <f>+O411+AN!P411</f>
        <v>0</v>
      </c>
      <c r="Q411" s="97">
        <f>+P411+AN!Q411</f>
        <v>0</v>
      </c>
      <c r="R411" s="97">
        <f>+Q411+AN!R411</f>
        <v>0</v>
      </c>
      <c r="S411" s="97">
        <f>+R411+AN!S411</f>
        <v>0</v>
      </c>
      <c r="T411" s="97">
        <f>+S411+AN!T411</f>
        <v>0</v>
      </c>
      <c r="U411" s="97">
        <f>+T411+AN!U411</f>
        <v>0</v>
      </c>
      <c r="V411" s="97">
        <f>+U411+AN!V411</f>
        <v>0</v>
      </c>
      <c r="W411" s="97">
        <f>+V411+AN!W411</f>
        <v>0</v>
      </c>
      <c r="X411" s="97">
        <f>+W411+AN!X411</f>
        <v>0</v>
      </c>
      <c r="Y411" s="97">
        <f>+X411+AN!Y411</f>
        <v>0</v>
      </c>
      <c r="Z411" s="97">
        <f>+Y411+AN!Z411</f>
        <v>0</v>
      </c>
      <c r="AA411" s="97">
        <f>+Z411+AN!AA411</f>
        <v>0</v>
      </c>
      <c r="AB411" s="97">
        <f>+AA411+AN!AB411</f>
        <v>0</v>
      </c>
      <c r="AC411" s="97">
        <f>+AB411+AN!AC411</f>
        <v>0</v>
      </c>
      <c r="AD411" s="100">
        <f t="shared" ref="AD411:AD415" si="373">+P411</f>
        <v>0</v>
      </c>
      <c r="AE411" s="101">
        <f t="shared" ref="AE411:AE415" si="374">+AB411</f>
        <v>0</v>
      </c>
      <c r="AG411" s="124">
        <f>+SUMIF($M$1:$AB$1,"REAL",M411:AB411)</f>
        <v>0</v>
      </c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L411" s="181" t="s">
        <v>116</v>
      </c>
      <c r="BM411" s="182" t="s">
        <v>50</v>
      </c>
      <c r="BN411" s="181" t="s">
        <v>40</v>
      </c>
      <c r="BO411" s="181" t="s">
        <v>126</v>
      </c>
      <c r="BP411" s="181" t="s">
        <v>129</v>
      </c>
      <c r="BQ411" s="181" t="s">
        <v>132</v>
      </c>
      <c r="BR411" s="183">
        <f t="shared" si="334"/>
        <v>0</v>
      </c>
      <c r="BS411" s="183">
        <f t="shared" si="335"/>
        <v>0</v>
      </c>
      <c r="BT411" s="183">
        <f t="shared" si="336"/>
        <v>0</v>
      </c>
      <c r="BU411" s="183">
        <f t="shared" si="337"/>
        <v>0</v>
      </c>
      <c r="BV411" s="183">
        <f t="shared" si="338"/>
        <v>0</v>
      </c>
      <c r="BW411" s="183">
        <f t="shared" si="339"/>
        <v>0</v>
      </c>
      <c r="BX411" s="183">
        <f t="shared" si="340"/>
        <v>0</v>
      </c>
      <c r="BY411" s="183">
        <f t="shared" si="341"/>
        <v>0</v>
      </c>
      <c r="BZ411" s="183">
        <f t="shared" si="342"/>
        <v>0</v>
      </c>
      <c r="CA411" s="183">
        <f t="shared" si="343"/>
        <v>0</v>
      </c>
      <c r="CB411" s="183">
        <f t="shared" si="344"/>
        <v>0</v>
      </c>
      <c r="CC411" s="183">
        <f t="shared" si="345"/>
        <v>0</v>
      </c>
      <c r="CD411" s="183">
        <f t="shared" si="346"/>
        <v>0</v>
      </c>
      <c r="CE411" s="183">
        <f t="shared" si="347"/>
        <v>0</v>
      </c>
      <c r="CF411" s="183">
        <f t="shared" si="348"/>
        <v>0</v>
      </c>
      <c r="CG411" s="183">
        <f t="shared" si="316"/>
        <v>0</v>
      </c>
    </row>
    <row r="412" spans="1:85">
      <c r="A412" s="238"/>
      <c r="B412" s="226"/>
      <c r="C412" s="225"/>
      <c r="D412" s="11" t="s">
        <v>88</v>
      </c>
      <c r="E412" s="34"/>
      <c r="F412" s="34"/>
      <c r="G412" s="34"/>
      <c r="H412" s="34"/>
      <c r="I412" s="34"/>
      <c r="J412" s="34"/>
      <c r="K412" s="34"/>
      <c r="L412" s="34"/>
      <c r="M412" s="98">
        <f>+L412+AN!M412</f>
        <v>0</v>
      </c>
      <c r="N412" s="98">
        <f>+M412+AN!N412</f>
        <v>0</v>
      </c>
      <c r="O412" s="98">
        <f>+N412+AN!O412</f>
        <v>0</v>
      </c>
      <c r="P412" s="98">
        <f>+O412+AN!P412</f>
        <v>0</v>
      </c>
      <c r="Q412" s="98">
        <f>+P412+AN!Q412</f>
        <v>0</v>
      </c>
      <c r="R412" s="98">
        <f>+Q412+AN!R412</f>
        <v>0</v>
      </c>
      <c r="S412" s="98">
        <f>+R412+AN!S412</f>
        <v>0</v>
      </c>
      <c r="T412" s="98">
        <f>+S412+AN!T412</f>
        <v>0</v>
      </c>
      <c r="U412" s="98">
        <f>+T412+AN!U412</f>
        <v>0</v>
      </c>
      <c r="V412" s="98">
        <f>+U412+AN!V412</f>
        <v>0</v>
      </c>
      <c r="W412" s="98">
        <f>+V412+AN!W412</f>
        <v>0</v>
      </c>
      <c r="X412" s="98">
        <f>+W412+AN!X412</f>
        <v>0</v>
      </c>
      <c r="Y412" s="98">
        <f>+X412+AN!Y412</f>
        <v>0</v>
      </c>
      <c r="Z412" s="98">
        <f>+Y412+AN!Z412</f>
        <v>0</v>
      </c>
      <c r="AA412" s="98">
        <f>+Z412+AN!AA412</f>
        <v>0</v>
      </c>
      <c r="AB412" s="98">
        <f>+AA412+AN!AB412</f>
        <v>0</v>
      </c>
      <c r="AC412" s="98">
        <f>+AB412+AN!AC412</f>
        <v>0</v>
      </c>
      <c r="AD412" s="102">
        <f t="shared" si="373"/>
        <v>0</v>
      </c>
      <c r="AE412" s="103">
        <f t="shared" si="374"/>
        <v>0</v>
      </c>
      <c r="AG412" s="124">
        <f>+SUMIF($M$1:$AB$1,"REAL",M412:AB412)</f>
        <v>0</v>
      </c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L412" s="181" t="s">
        <v>116</v>
      </c>
      <c r="BM412" s="182" t="s">
        <v>50</v>
      </c>
      <c r="BN412" s="181" t="s">
        <v>88</v>
      </c>
      <c r="BO412" s="181" t="s">
        <v>126</v>
      </c>
      <c r="BP412" s="181" t="s">
        <v>129</v>
      </c>
      <c r="BQ412" s="181" t="s">
        <v>132</v>
      </c>
      <c r="BR412" s="183">
        <f t="shared" si="334"/>
        <v>0</v>
      </c>
      <c r="BS412" s="183">
        <f t="shared" si="335"/>
        <v>0</v>
      </c>
      <c r="BT412" s="183">
        <f t="shared" si="336"/>
        <v>0</v>
      </c>
      <c r="BU412" s="183">
        <f t="shared" si="337"/>
        <v>0</v>
      </c>
      <c r="BV412" s="183">
        <f t="shared" si="338"/>
        <v>0</v>
      </c>
      <c r="BW412" s="183">
        <f t="shared" si="339"/>
        <v>0</v>
      </c>
      <c r="BX412" s="183">
        <f t="shared" si="340"/>
        <v>0</v>
      </c>
      <c r="BY412" s="183">
        <f t="shared" si="341"/>
        <v>0</v>
      </c>
      <c r="BZ412" s="183">
        <f t="shared" si="342"/>
        <v>0</v>
      </c>
      <c r="CA412" s="183">
        <f t="shared" si="343"/>
        <v>0</v>
      </c>
      <c r="CB412" s="183">
        <f t="shared" si="344"/>
        <v>0</v>
      </c>
      <c r="CC412" s="183">
        <f t="shared" si="345"/>
        <v>0</v>
      </c>
      <c r="CD412" s="183">
        <f t="shared" si="346"/>
        <v>0</v>
      </c>
      <c r="CE412" s="183">
        <f t="shared" si="347"/>
        <v>0</v>
      </c>
      <c r="CF412" s="183">
        <f t="shared" si="348"/>
        <v>0</v>
      </c>
      <c r="CG412" s="183">
        <f t="shared" ref="CG412:CG443" si="375">+IF(AND($BP412="Real",AB$1="REAL"),AB412,0)</f>
        <v>0</v>
      </c>
    </row>
    <row r="413" spans="1:85">
      <c r="A413" s="238"/>
      <c r="B413" s="226"/>
      <c r="C413" s="225"/>
      <c r="D413" s="12" t="s">
        <v>1</v>
      </c>
      <c r="E413" s="35"/>
      <c r="F413" s="35"/>
      <c r="G413" s="35"/>
      <c r="H413" s="35"/>
      <c r="I413" s="35"/>
      <c r="J413" s="35"/>
      <c r="K413" s="35"/>
      <c r="L413" s="35"/>
      <c r="M413" s="99">
        <f>+L413+AN!M413</f>
        <v>0</v>
      </c>
      <c r="N413" s="99">
        <f>+M413+AN!N413</f>
        <v>0</v>
      </c>
      <c r="O413" s="99">
        <f>+N413+AN!O413</f>
        <v>0</v>
      </c>
      <c r="P413" s="99">
        <f>+O413+AN!P413</f>
        <v>0</v>
      </c>
      <c r="Q413" s="99">
        <f>+P413+AN!Q413</f>
        <v>0</v>
      </c>
      <c r="R413" s="99">
        <f>+Q413+AN!R413</f>
        <v>0</v>
      </c>
      <c r="S413" s="99">
        <f>+R413+AN!S413</f>
        <v>0</v>
      </c>
      <c r="T413" s="99">
        <f>+S413+AN!T413</f>
        <v>0</v>
      </c>
      <c r="U413" s="99">
        <f>+T413+AN!U413</f>
        <v>0</v>
      </c>
      <c r="V413" s="99">
        <f>+U413+AN!V413</f>
        <v>0</v>
      </c>
      <c r="W413" s="99">
        <f>+V413+AN!W413</f>
        <v>0</v>
      </c>
      <c r="X413" s="99">
        <f>+W413+AN!X413</f>
        <v>0</v>
      </c>
      <c r="Y413" s="99">
        <f>+X413+AN!Y413</f>
        <v>0</v>
      </c>
      <c r="Z413" s="99">
        <f>+Y413+AN!Z413</f>
        <v>0</v>
      </c>
      <c r="AA413" s="99">
        <f>+Z413+AN!AA413</f>
        <v>0</v>
      </c>
      <c r="AB413" s="99">
        <f>+AA413+AN!AB413</f>
        <v>0</v>
      </c>
      <c r="AC413" s="99">
        <f>+AB413+AN!AC413</f>
        <v>0</v>
      </c>
      <c r="AD413" s="104">
        <f t="shared" si="373"/>
        <v>0</v>
      </c>
      <c r="AE413" s="105">
        <f t="shared" si="374"/>
        <v>0</v>
      </c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L413" s="181" t="s">
        <v>116</v>
      </c>
      <c r="BM413" s="182" t="s">
        <v>50</v>
      </c>
      <c r="BN413" s="181" t="s">
        <v>88</v>
      </c>
      <c r="BO413" s="12" t="s">
        <v>1</v>
      </c>
      <c r="BP413" s="181" t="s">
        <v>129</v>
      </c>
      <c r="BQ413" s="181" t="s">
        <v>132</v>
      </c>
      <c r="BR413" s="183">
        <f t="shared" si="334"/>
        <v>0</v>
      </c>
      <c r="BS413" s="183">
        <f t="shared" si="335"/>
        <v>0</v>
      </c>
      <c r="BT413" s="183">
        <f t="shared" si="336"/>
        <v>0</v>
      </c>
      <c r="BU413" s="183">
        <f t="shared" si="337"/>
        <v>0</v>
      </c>
      <c r="BV413" s="183">
        <f t="shared" si="338"/>
        <v>0</v>
      </c>
      <c r="BW413" s="183">
        <f t="shared" si="339"/>
        <v>0</v>
      </c>
      <c r="BX413" s="183">
        <f t="shared" si="340"/>
        <v>0</v>
      </c>
      <c r="BY413" s="183">
        <f t="shared" si="341"/>
        <v>0</v>
      </c>
      <c r="BZ413" s="183">
        <f t="shared" si="342"/>
        <v>0</v>
      </c>
      <c r="CA413" s="183">
        <f t="shared" si="343"/>
        <v>0</v>
      </c>
      <c r="CB413" s="183">
        <f t="shared" si="344"/>
        <v>0</v>
      </c>
      <c r="CC413" s="183">
        <f t="shared" si="345"/>
        <v>0</v>
      </c>
      <c r="CD413" s="183">
        <f t="shared" si="346"/>
        <v>0</v>
      </c>
      <c r="CE413" s="183">
        <f t="shared" si="347"/>
        <v>0</v>
      </c>
      <c r="CF413" s="183">
        <f t="shared" si="348"/>
        <v>0</v>
      </c>
      <c r="CG413" s="183">
        <f t="shared" si="375"/>
        <v>0</v>
      </c>
    </row>
    <row r="414" spans="1:85">
      <c r="A414" s="238"/>
      <c r="B414" s="226"/>
      <c r="C414" s="225"/>
      <c r="D414" s="12" t="s">
        <v>2</v>
      </c>
      <c r="E414" s="35"/>
      <c r="F414" s="35"/>
      <c r="G414" s="35"/>
      <c r="H414" s="35"/>
      <c r="I414" s="35"/>
      <c r="J414" s="35"/>
      <c r="K414" s="35"/>
      <c r="L414" s="35"/>
      <c r="M414" s="99">
        <f>+L414+AN!M414</f>
        <v>0</v>
      </c>
      <c r="N414" s="99">
        <f>+M414+AN!N414</f>
        <v>0</v>
      </c>
      <c r="O414" s="99">
        <f>+N414+AN!O414</f>
        <v>0</v>
      </c>
      <c r="P414" s="99">
        <f>+O414+AN!P414</f>
        <v>0</v>
      </c>
      <c r="Q414" s="99">
        <f>+P414+AN!Q414</f>
        <v>0</v>
      </c>
      <c r="R414" s="99">
        <f>+Q414+AN!R414</f>
        <v>0</v>
      </c>
      <c r="S414" s="99">
        <f>+R414+AN!S414</f>
        <v>0</v>
      </c>
      <c r="T414" s="99">
        <f>+S414+AN!T414</f>
        <v>0</v>
      </c>
      <c r="U414" s="99">
        <f>+T414+AN!U414</f>
        <v>0</v>
      </c>
      <c r="V414" s="99">
        <f>+U414+AN!V414</f>
        <v>0</v>
      </c>
      <c r="W414" s="99">
        <f>+V414+AN!W414</f>
        <v>0</v>
      </c>
      <c r="X414" s="99">
        <f>+W414+AN!X414</f>
        <v>0</v>
      </c>
      <c r="Y414" s="99">
        <f>+X414+AN!Y414</f>
        <v>0</v>
      </c>
      <c r="Z414" s="99">
        <f>+Y414+AN!Z414</f>
        <v>0</v>
      </c>
      <c r="AA414" s="99">
        <f>+Z414+AN!AA414</f>
        <v>0</v>
      </c>
      <c r="AB414" s="99">
        <f>+AA414+AN!AB414</f>
        <v>0</v>
      </c>
      <c r="AC414" s="99">
        <f>+AB414+AN!AC414</f>
        <v>0</v>
      </c>
      <c r="AD414" s="104">
        <f t="shared" si="373"/>
        <v>0</v>
      </c>
      <c r="AE414" s="105">
        <f t="shared" si="374"/>
        <v>0</v>
      </c>
      <c r="BL414" s="181" t="s">
        <v>116</v>
      </c>
      <c r="BM414" s="182" t="s">
        <v>50</v>
      </c>
      <c r="BN414" s="181" t="s">
        <v>88</v>
      </c>
      <c r="BO414" s="12" t="s">
        <v>2</v>
      </c>
      <c r="BP414" s="181" t="s">
        <v>129</v>
      </c>
      <c r="BQ414" s="181" t="s">
        <v>132</v>
      </c>
      <c r="BR414" s="183">
        <f t="shared" si="334"/>
        <v>0</v>
      </c>
      <c r="BS414" s="183">
        <f t="shared" si="335"/>
        <v>0</v>
      </c>
      <c r="BT414" s="183">
        <f t="shared" si="336"/>
        <v>0</v>
      </c>
      <c r="BU414" s="183">
        <f t="shared" si="337"/>
        <v>0</v>
      </c>
      <c r="BV414" s="183">
        <f t="shared" si="338"/>
        <v>0</v>
      </c>
      <c r="BW414" s="183">
        <f t="shared" si="339"/>
        <v>0</v>
      </c>
      <c r="BX414" s="183">
        <f t="shared" si="340"/>
        <v>0</v>
      </c>
      <c r="BY414" s="183">
        <f t="shared" si="341"/>
        <v>0</v>
      </c>
      <c r="BZ414" s="183">
        <f t="shared" si="342"/>
        <v>0</v>
      </c>
      <c r="CA414" s="183">
        <f t="shared" si="343"/>
        <v>0</v>
      </c>
      <c r="CB414" s="183">
        <f t="shared" si="344"/>
        <v>0</v>
      </c>
      <c r="CC414" s="183">
        <f t="shared" si="345"/>
        <v>0</v>
      </c>
      <c r="CD414" s="183">
        <f t="shared" si="346"/>
        <v>0</v>
      </c>
      <c r="CE414" s="183">
        <f t="shared" si="347"/>
        <v>0</v>
      </c>
      <c r="CF414" s="183">
        <f t="shared" si="348"/>
        <v>0</v>
      </c>
      <c r="CG414" s="183">
        <f t="shared" si="375"/>
        <v>0</v>
      </c>
    </row>
    <row r="415" spans="1:85">
      <c r="A415" s="238"/>
      <c r="B415" s="226"/>
      <c r="C415" s="225"/>
      <c r="D415" s="14" t="s">
        <v>83</v>
      </c>
      <c r="E415" s="37"/>
      <c r="F415" s="37"/>
      <c r="G415" s="37"/>
      <c r="H415" s="37"/>
      <c r="I415" s="37"/>
      <c r="J415" s="37"/>
      <c r="K415" s="37"/>
      <c r="L415" s="37"/>
      <c r="M415" s="106">
        <f>+L415+AN!M415</f>
        <v>0</v>
      </c>
      <c r="N415" s="106">
        <f>+M415+AN!N415</f>
        <v>0</v>
      </c>
      <c r="O415" s="106">
        <f>+N415+AN!O415</f>
        <v>0</v>
      </c>
      <c r="P415" s="106">
        <f>+O415+AN!P415</f>
        <v>0</v>
      </c>
      <c r="Q415" s="106">
        <f>+P415+AN!Q415</f>
        <v>0</v>
      </c>
      <c r="R415" s="106">
        <f>+Q415+AN!R415</f>
        <v>0</v>
      </c>
      <c r="S415" s="106">
        <f>+R415+AN!S415</f>
        <v>0</v>
      </c>
      <c r="T415" s="106">
        <f>+S415+AN!T415</f>
        <v>0</v>
      </c>
      <c r="U415" s="106">
        <f>+T415+AN!U415</f>
        <v>0</v>
      </c>
      <c r="V415" s="106">
        <f>+U415+AN!V415</f>
        <v>0</v>
      </c>
      <c r="W415" s="106">
        <f>+V415+AN!W415</f>
        <v>0</v>
      </c>
      <c r="X415" s="106">
        <f>+W415+AN!X415</f>
        <v>0</v>
      </c>
      <c r="Y415" s="106">
        <f>+X415+AN!Y415</f>
        <v>0</v>
      </c>
      <c r="Z415" s="106">
        <f>+Y415+AN!Z415</f>
        <v>0</v>
      </c>
      <c r="AA415" s="106">
        <f>+Z415+AN!AA415</f>
        <v>0</v>
      </c>
      <c r="AB415" s="106">
        <f>+AA415+AN!AB415</f>
        <v>0</v>
      </c>
      <c r="AC415" s="106">
        <f>+AB415+AN!AC415</f>
        <v>0</v>
      </c>
      <c r="AD415" s="107">
        <f t="shared" si="373"/>
        <v>0</v>
      </c>
      <c r="AE415" s="108">
        <f t="shared" si="374"/>
        <v>0</v>
      </c>
      <c r="BL415" s="181" t="s">
        <v>116</v>
      </c>
      <c r="BM415" s="182" t="s">
        <v>50</v>
      </c>
      <c r="BN415" s="181" t="s">
        <v>88</v>
      </c>
      <c r="BO415" s="14" t="s">
        <v>83</v>
      </c>
      <c r="BP415" s="181" t="s">
        <v>129</v>
      </c>
      <c r="BQ415" s="181" t="s">
        <v>132</v>
      </c>
      <c r="BR415" s="183">
        <f t="shared" si="334"/>
        <v>0</v>
      </c>
      <c r="BS415" s="183">
        <f t="shared" si="335"/>
        <v>0</v>
      </c>
      <c r="BT415" s="183">
        <f t="shared" si="336"/>
        <v>0</v>
      </c>
      <c r="BU415" s="183">
        <f t="shared" si="337"/>
        <v>0</v>
      </c>
      <c r="BV415" s="183">
        <f t="shared" si="338"/>
        <v>0</v>
      </c>
      <c r="BW415" s="183">
        <f t="shared" si="339"/>
        <v>0</v>
      </c>
      <c r="BX415" s="183">
        <f t="shared" si="340"/>
        <v>0</v>
      </c>
      <c r="BY415" s="183">
        <f t="shared" si="341"/>
        <v>0</v>
      </c>
      <c r="BZ415" s="183">
        <f t="shared" si="342"/>
        <v>0</v>
      </c>
      <c r="CA415" s="183">
        <f t="shared" si="343"/>
        <v>0</v>
      </c>
      <c r="CB415" s="183">
        <f t="shared" si="344"/>
        <v>0</v>
      </c>
      <c r="CC415" s="183">
        <f t="shared" si="345"/>
        <v>0</v>
      </c>
      <c r="CD415" s="183">
        <f t="shared" si="346"/>
        <v>0</v>
      </c>
      <c r="CE415" s="183">
        <f t="shared" si="347"/>
        <v>0</v>
      </c>
      <c r="CF415" s="183">
        <f t="shared" si="348"/>
        <v>0</v>
      </c>
      <c r="CG415" s="183">
        <f t="shared" si="375"/>
        <v>0</v>
      </c>
    </row>
    <row r="416" spans="1:85">
      <c r="A416" s="238"/>
      <c r="B416" s="226"/>
      <c r="C416" s="225"/>
      <c r="D416" s="14" t="s">
        <v>103</v>
      </c>
      <c r="E416" s="37"/>
      <c r="F416" s="37"/>
      <c r="G416" s="37"/>
      <c r="H416" s="37"/>
      <c r="I416" s="37"/>
      <c r="J416" s="37"/>
      <c r="K416" s="37"/>
      <c r="L416" s="37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7"/>
      <c r="AE416" s="108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L416" s="181" t="s">
        <v>116</v>
      </c>
      <c r="BM416" s="182" t="s">
        <v>50</v>
      </c>
      <c r="BN416" s="181" t="s">
        <v>88</v>
      </c>
      <c r="BO416" s="14" t="s">
        <v>103</v>
      </c>
      <c r="BP416" s="181" t="s">
        <v>129</v>
      </c>
      <c r="BQ416" s="181" t="s">
        <v>132</v>
      </c>
      <c r="BR416" s="183">
        <f t="shared" si="334"/>
        <v>0</v>
      </c>
      <c r="BS416" s="183">
        <f t="shared" si="335"/>
        <v>0</v>
      </c>
      <c r="BT416" s="183">
        <f t="shared" si="336"/>
        <v>0</v>
      </c>
      <c r="BU416" s="183">
        <f t="shared" si="337"/>
        <v>0</v>
      </c>
      <c r="BV416" s="183">
        <f t="shared" si="338"/>
        <v>0</v>
      </c>
      <c r="BW416" s="183">
        <f t="shared" si="339"/>
        <v>0</v>
      </c>
      <c r="BX416" s="183">
        <f t="shared" si="340"/>
        <v>0</v>
      </c>
      <c r="BY416" s="183">
        <f t="shared" si="341"/>
        <v>0</v>
      </c>
      <c r="BZ416" s="183">
        <f t="shared" si="342"/>
        <v>0</v>
      </c>
      <c r="CA416" s="183">
        <f t="shared" si="343"/>
        <v>0</v>
      </c>
      <c r="CB416" s="183">
        <f t="shared" si="344"/>
        <v>0</v>
      </c>
      <c r="CC416" s="183">
        <f t="shared" si="345"/>
        <v>0</v>
      </c>
      <c r="CD416" s="183">
        <f t="shared" si="346"/>
        <v>0</v>
      </c>
      <c r="CE416" s="183">
        <f t="shared" si="347"/>
        <v>0</v>
      </c>
      <c r="CF416" s="183">
        <f t="shared" si="348"/>
        <v>0</v>
      </c>
      <c r="CG416" s="183">
        <f t="shared" si="375"/>
        <v>0</v>
      </c>
    </row>
    <row r="417" spans="1:85">
      <c r="A417" s="238"/>
      <c r="B417" s="226"/>
      <c r="C417" s="225"/>
      <c r="D417" s="14" t="s">
        <v>104</v>
      </c>
      <c r="E417" s="37"/>
      <c r="F417" s="37"/>
      <c r="G417" s="37"/>
      <c r="H417" s="37"/>
      <c r="I417" s="37"/>
      <c r="J417" s="37"/>
      <c r="K417" s="37"/>
      <c r="L417" s="37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7"/>
      <c r="AE417" s="108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L417" s="181" t="s">
        <v>116</v>
      </c>
      <c r="BM417" s="182" t="s">
        <v>50</v>
      </c>
      <c r="BN417" s="181" t="s">
        <v>88</v>
      </c>
      <c r="BO417" s="14" t="s">
        <v>104</v>
      </c>
      <c r="BP417" s="181" t="s">
        <v>129</v>
      </c>
      <c r="BQ417" s="181" t="s">
        <v>132</v>
      </c>
      <c r="BR417" s="183">
        <f t="shared" si="334"/>
        <v>0</v>
      </c>
      <c r="BS417" s="183">
        <f t="shared" si="335"/>
        <v>0</v>
      </c>
      <c r="BT417" s="183">
        <f t="shared" si="336"/>
        <v>0</v>
      </c>
      <c r="BU417" s="183">
        <f t="shared" si="337"/>
        <v>0</v>
      </c>
      <c r="BV417" s="183">
        <f t="shared" si="338"/>
        <v>0</v>
      </c>
      <c r="BW417" s="183">
        <f t="shared" si="339"/>
        <v>0</v>
      </c>
      <c r="BX417" s="183">
        <f t="shared" si="340"/>
        <v>0</v>
      </c>
      <c r="BY417" s="183">
        <f t="shared" si="341"/>
        <v>0</v>
      </c>
      <c r="BZ417" s="183">
        <f t="shared" si="342"/>
        <v>0</v>
      </c>
      <c r="CA417" s="183">
        <f t="shared" si="343"/>
        <v>0</v>
      </c>
      <c r="CB417" s="183">
        <f t="shared" si="344"/>
        <v>0</v>
      </c>
      <c r="CC417" s="183">
        <f t="shared" si="345"/>
        <v>0</v>
      </c>
      <c r="CD417" s="183">
        <f t="shared" si="346"/>
        <v>0</v>
      </c>
      <c r="CE417" s="183">
        <f t="shared" si="347"/>
        <v>0</v>
      </c>
      <c r="CF417" s="183">
        <f t="shared" si="348"/>
        <v>0</v>
      </c>
      <c r="CG417" s="183">
        <f t="shared" si="375"/>
        <v>0</v>
      </c>
    </row>
    <row r="418" spans="1:85">
      <c r="A418" s="238"/>
      <c r="B418" s="226"/>
      <c r="C418" s="225"/>
      <c r="D418" s="13" t="s">
        <v>90</v>
      </c>
      <c r="E418" s="36"/>
      <c r="F418" s="36"/>
      <c r="G418" s="36"/>
      <c r="H418" s="36"/>
      <c r="I418" s="36"/>
      <c r="J418" s="36"/>
      <c r="K418" s="36"/>
      <c r="L418" s="36"/>
      <c r="M418" s="36" t="str">
        <f t="shared" ref="M418:AE418" si="376">+IFERROR(M412/M411,"")</f>
        <v/>
      </c>
      <c r="N418" s="36" t="str">
        <f t="shared" si="376"/>
        <v/>
      </c>
      <c r="O418" s="36" t="str">
        <f t="shared" si="376"/>
        <v/>
      </c>
      <c r="P418" s="36" t="str">
        <f t="shared" si="376"/>
        <v/>
      </c>
      <c r="Q418" s="36" t="str">
        <f t="shared" si="376"/>
        <v/>
      </c>
      <c r="R418" s="36" t="str">
        <f t="shared" si="376"/>
        <v/>
      </c>
      <c r="S418" s="36" t="str">
        <f t="shared" si="376"/>
        <v/>
      </c>
      <c r="T418" s="36" t="str">
        <f t="shared" si="376"/>
        <v/>
      </c>
      <c r="U418" s="36" t="str">
        <f t="shared" si="376"/>
        <v/>
      </c>
      <c r="V418" s="36" t="str">
        <f t="shared" si="376"/>
        <v/>
      </c>
      <c r="W418" s="36" t="str">
        <f t="shared" si="376"/>
        <v/>
      </c>
      <c r="X418" s="36" t="str">
        <f t="shared" si="376"/>
        <v/>
      </c>
      <c r="Y418" s="36" t="str">
        <f t="shared" si="376"/>
        <v/>
      </c>
      <c r="Z418" s="36" t="str">
        <f t="shared" si="376"/>
        <v/>
      </c>
      <c r="AA418" s="36" t="str">
        <f t="shared" si="376"/>
        <v/>
      </c>
      <c r="AB418" s="36" t="str">
        <f t="shared" si="376"/>
        <v/>
      </c>
      <c r="AC418" s="36" t="str">
        <f t="shared" ref="AC418" si="377">+IFERROR(AC412/AC411,"")</f>
        <v/>
      </c>
      <c r="AD418" s="53" t="str">
        <f t="shared" si="376"/>
        <v/>
      </c>
      <c r="AE418" s="54" t="str">
        <f t="shared" si="376"/>
        <v/>
      </c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L418" s="181" t="s">
        <v>116</v>
      </c>
      <c r="BM418" s="182" t="s">
        <v>50</v>
      </c>
      <c r="BN418" s="181" t="s">
        <v>90</v>
      </c>
      <c r="BO418" s="182" t="s">
        <v>121</v>
      </c>
      <c r="BP418" s="181" t="s">
        <v>129</v>
      </c>
      <c r="BQ418" s="181" t="s">
        <v>132</v>
      </c>
      <c r="BR418" s="183" t="str">
        <f t="shared" si="334"/>
        <v/>
      </c>
      <c r="BS418" s="183" t="str">
        <f t="shared" si="335"/>
        <v/>
      </c>
      <c r="BT418" s="183" t="str">
        <f t="shared" si="336"/>
        <v/>
      </c>
      <c r="BU418" s="183" t="str">
        <f t="shared" si="337"/>
        <v/>
      </c>
      <c r="BV418" s="183" t="str">
        <f t="shared" si="338"/>
        <v/>
      </c>
      <c r="BW418" s="183" t="str">
        <f t="shared" si="339"/>
        <v/>
      </c>
      <c r="BX418" s="183" t="str">
        <f t="shared" si="340"/>
        <v/>
      </c>
      <c r="BY418" s="183" t="str">
        <f t="shared" si="341"/>
        <v/>
      </c>
      <c r="BZ418" s="183" t="str">
        <f t="shared" si="342"/>
        <v/>
      </c>
      <c r="CA418" s="183" t="str">
        <f t="shared" si="343"/>
        <v/>
      </c>
      <c r="CB418" s="183" t="str">
        <f t="shared" si="344"/>
        <v/>
      </c>
      <c r="CC418" s="183" t="str">
        <f t="shared" si="345"/>
        <v/>
      </c>
      <c r="CD418" s="183" t="str">
        <f t="shared" si="346"/>
        <v/>
      </c>
      <c r="CE418" s="183" t="str">
        <f t="shared" si="347"/>
        <v/>
      </c>
      <c r="CF418" s="183" t="str">
        <f t="shared" si="348"/>
        <v/>
      </c>
      <c r="CG418" s="183" t="str">
        <f t="shared" si="375"/>
        <v/>
      </c>
    </row>
    <row r="419" spans="1:85" ht="14.4" customHeight="1">
      <c r="A419" s="238"/>
      <c r="B419" s="222" t="s">
        <v>37</v>
      </c>
      <c r="C419" s="225" t="s">
        <v>41</v>
      </c>
      <c r="D419" s="10" t="s">
        <v>40</v>
      </c>
      <c r="E419" s="19"/>
      <c r="F419" s="19"/>
      <c r="G419" s="19"/>
      <c r="H419" s="19"/>
      <c r="I419" s="19"/>
      <c r="J419" s="19"/>
      <c r="K419" s="19"/>
      <c r="L419" s="19"/>
      <c r="M419" s="97">
        <f>+L419+AN!M419</f>
        <v>0</v>
      </c>
      <c r="N419" s="97">
        <f>+M419+AN!N419</f>
        <v>0</v>
      </c>
      <c r="O419" s="97">
        <f>+N419+AN!O419</f>
        <v>0</v>
      </c>
      <c r="P419" s="97">
        <f>+O419+AN!P419</f>
        <v>0</v>
      </c>
      <c r="Q419" s="97">
        <f>+P419+AN!Q419</f>
        <v>0</v>
      </c>
      <c r="R419" s="97">
        <f>+Q419+AN!R419</f>
        <v>0</v>
      </c>
      <c r="S419" s="97">
        <f>+R419+AN!S419</f>
        <v>0</v>
      </c>
      <c r="T419" s="97">
        <f>+S419+AN!T419</f>
        <v>0</v>
      </c>
      <c r="U419" s="97">
        <f>+T419+AN!U419</f>
        <v>0</v>
      </c>
      <c r="V419" s="97">
        <f>+U419+AN!V419</f>
        <v>0</v>
      </c>
      <c r="W419" s="97">
        <f>+V419+AN!W419</f>
        <v>0</v>
      </c>
      <c r="X419" s="97">
        <f>+W419+AN!X419</f>
        <v>0</v>
      </c>
      <c r="Y419" s="97">
        <f>+X419+AN!Y419</f>
        <v>0</v>
      </c>
      <c r="Z419" s="97">
        <f>+Y419+AN!Z419</f>
        <v>0</v>
      </c>
      <c r="AA419" s="97">
        <f>+Z419+AN!AA419</f>
        <v>0</v>
      </c>
      <c r="AB419" s="97">
        <f>+AA419+AN!AB419</f>
        <v>0</v>
      </c>
      <c r="AC419" s="97">
        <f>+AB419+AN!AC419</f>
        <v>0</v>
      </c>
      <c r="AD419" s="100">
        <f t="shared" ref="AD419:AD422" si="378">+P419</f>
        <v>0</v>
      </c>
      <c r="AE419" s="101">
        <f t="shared" ref="AE419:AE422" si="379">+AB419</f>
        <v>0</v>
      </c>
      <c r="AG419" s="124">
        <f>+SUMIF($M$1:$AB$1,"REAL",M419:AB419)</f>
        <v>0</v>
      </c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L419" s="181" t="s">
        <v>116</v>
      </c>
      <c r="BM419" s="182" t="s">
        <v>120</v>
      </c>
      <c r="BN419" s="181" t="s">
        <v>40</v>
      </c>
      <c r="BO419" s="181" t="s">
        <v>126</v>
      </c>
      <c r="BP419" s="181" t="s">
        <v>129</v>
      </c>
      <c r="BQ419" s="181" t="s">
        <v>132</v>
      </c>
      <c r="BR419" s="183">
        <f t="shared" si="334"/>
        <v>0</v>
      </c>
      <c r="BS419" s="183">
        <f t="shared" si="335"/>
        <v>0</v>
      </c>
      <c r="BT419" s="183">
        <f t="shared" si="336"/>
        <v>0</v>
      </c>
      <c r="BU419" s="183">
        <f t="shared" si="337"/>
        <v>0</v>
      </c>
      <c r="BV419" s="183">
        <f t="shared" si="338"/>
        <v>0</v>
      </c>
      <c r="BW419" s="183">
        <f t="shared" si="339"/>
        <v>0</v>
      </c>
      <c r="BX419" s="183">
        <f t="shared" si="340"/>
        <v>0</v>
      </c>
      <c r="BY419" s="183">
        <f t="shared" si="341"/>
        <v>0</v>
      </c>
      <c r="BZ419" s="183">
        <f t="shared" si="342"/>
        <v>0</v>
      </c>
      <c r="CA419" s="183">
        <f t="shared" si="343"/>
        <v>0</v>
      </c>
      <c r="CB419" s="183">
        <f t="shared" si="344"/>
        <v>0</v>
      </c>
      <c r="CC419" s="183">
        <f t="shared" si="345"/>
        <v>0</v>
      </c>
      <c r="CD419" s="183">
        <f t="shared" si="346"/>
        <v>0</v>
      </c>
      <c r="CE419" s="183">
        <f t="shared" si="347"/>
        <v>0</v>
      </c>
      <c r="CF419" s="183">
        <f t="shared" si="348"/>
        <v>0</v>
      </c>
      <c r="CG419" s="183">
        <f t="shared" si="375"/>
        <v>0</v>
      </c>
    </row>
    <row r="420" spans="1:85">
      <c r="A420" s="238"/>
      <c r="B420" s="223"/>
      <c r="C420" s="225"/>
      <c r="D420" s="11" t="s">
        <v>88</v>
      </c>
      <c r="E420" s="34"/>
      <c r="F420" s="34"/>
      <c r="G420" s="34"/>
      <c r="H420" s="34"/>
      <c r="I420" s="34"/>
      <c r="J420" s="34"/>
      <c r="K420" s="34"/>
      <c r="L420" s="34"/>
      <c r="M420" s="98">
        <f>+L420+AN!M420</f>
        <v>0</v>
      </c>
      <c r="N420" s="98">
        <f>+M420+AN!N420</f>
        <v>0</v>
      </c>
      <c r="O420" s="98">
        <f>+N420+AN!O420</f>
        <v>0</v>
      </c>
      <c r="P420" s="98">
        <f>+O420+AN!P420</f>
        <v>0</v>
      </c>
      <c r="Q420" s="98">
        <f>+P420+AN!Q420</f>
        <v>0</v>
      </c>
      <c r="R420" s="98">
        <f>+Q420+AN!R420</f>
        <v>0</v>
      </c>
      <c r="S420" s="98">
        <f>+R420+AN!S420</f>
        <v>0</v>
      </c>
      <c r="T420" s="98">
        <f>+S420+AN!T420</f>
        <v>0</v>
      </c>
      <c r="U420" s="98">
        <f>+T420+AN!U420</f>
        <v>0</v>
      </c>
      <c r="V420" s="98">
        <f>+U420+AN!V420</f>
        <v>0</v>
      </c>
      <c r="W420" s="98">
        <f>+V420+AN!W420</f>
        <v>0</v>
      </c>
      <c r="X420" s="98">
        <f>+W420+AN!X420</f>
        <v>0</v>
      </c>
      <c r="Y420" s="98">
        <f>+X420+AN!Y420</f>
        <v>0</v>
      </c>
      <c r="Z420" s="98">
        <f>+Y420+AN!Z420</f>
        <v>0</v>
      </c>
      <c r="AA420" s="98">
        <f>+Z420+AN!AA420</f>
        <v>0</v>
      </c>
      <c r="AB420" s="98">
        <f>+AA420+AN!AB420</f>
        <v>0</v>
      </c>
      <c r="AC420" s="98">
        <f>+AB420+AN!AC420</f>
        <v>0</v>
      </c>
      <c r="AD420" s="102">
        <f t="shared" si="378"/>
        <v>0</v>
      </c>
      <c r="AE420" s="103">
        <f t="shared" si="379"/>
        <v>0</v>
      </c>
      <c r="AG420" s="124">
        <f>+SUMIF($M$1:$AB$1,"REAL",M420:AB420)</f>
        <v>0</v>
      </c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L420" s="181" t="s">
        <v>116</v>
      </c>
      <c r="BM420" s="182" t="s">
        <v>120</v>
      </c>
      <c r="BN420" s="181" t="s">
        <v>88</v>
      </c>
      <c r="BO420" s="181" t="s">
        <v>126</v>
      </c>
      <c r="BP420" s="181" t="s">
        <v>129</v>
      </c>
      <c r="BQ420" s="181" t="s">
        <v>132</v>
      </c>
      <c r="BR420" s="183">
        <f t="shared" si="334"/>
        <v>0</v>
      </c>
      <c r="BS420" s="183">
        <f t="shared" si="335"/>
        <v>0</v>
      </c>
      <c r="BT420" s="183">
        <f t="shared" si="336"/>
        <v>0</v>
      </c>
      <c r="BU420" s="183">
        <f t="shared" si="337"/>
        <v>0</v>
      </c>
      <c r="BV420" s="183">
        <f t="shared" si="338"/>
        <v>0</v>
      </c>
      <c r="BW420" s="183">
        <f t="shared" si="339"/>
        <v>0</v>
      </c>
      <c r="BX420" s="183">
        <f t="shared" si="340"/>
        <v>0</v>
      </c>
      <c r="BY420" s="183">
        <f t="shared" si="341"/>
        <v>0</v>
      </c>
      <c r="BZ420" s="183">
        <f t="shared" si="342"/>
        <v>0</v>
      </c>
      <c r="CA420" s="183">
        <f t="shared" si="343"/>
        <v>0</v>
      </c>
      <c r="CB420" s="183">
        <f t="shared" si="344"/>
        <v>0</v>
      </c>
      <c r="CC420" s="183">
        <f t="shared" si="345"/>
        <v>0</v>
      </c>
      <c r="CD420" s="183">
        <f t="shared" si="346"/>
        <v>0</v>
      </c>
      <c r="CE420" s="183">
        <f t="shared" si="347"/>
        <v>0</v>
      </c>
      <c r="CF420" s="183">
        <f t="shared" si="348"/>
        <v>0</v>
      </c>
      <c r="CG420" s="183">
        <f t="shared" si="375"/>
        <v>0</v>
      </c>
    </row>
    <row r="421" spans="1:85">
      <c r="A421" s="238"/>
      <c r="B421" s="223"/>
      <c r="C421" s="225"/>
      <c r="D421" s="12" t="s">
        <v>105</v>
      </c>
      <c r="E421" s="35"/>
      <c r="F421" s="35"/>
      <c r="G421" s="35"/>
      <c r="H421" s="35"/>
      <c r="I421" s="35"/>
      <c r="J421" s="35"/>
      <c r="K421" s="35"/>
      <c r="L421" s="35"/>
      <c r="M421" s="99">
        <f>+L421+AN!M421</f>
        <v>0</v>
      </c>
      <c r="N421" s="99">
        <f>+M421+AN!N421</f>
        <v>0</v>
      </c>
      <c r="O421" s="99">
        <f>+N421+AN!O421</f>
        <v>0</v>
      </c>
      <c r="P421" s="99">
        <f>+O421+AN!P421</f>
        <v>0</v>
      </c>
      <c r="Q421" s="99">
        <f>+P421+AN!Q421</f>
        <v>0</v>
      </c>
      <c r="R421" s="99">
        <f>+Q421+AN!R421</f>
        <v>0</v>
      </c>
      <c r="S421" s="99">
        <f>+R421+AN!S421</f>
        <v>0</v>
      </c>
      <c r="T421" s="99">
        <f>+S421+AN!T421</f>
        <v>0</v>
      </c>
      <c r="U421" s="99">
        <f>+T421+AN!U421</f>
        <v>0</v>
      </c>
      <c r="V421" s="99">
        <f>+U421+AN!V421</f>
        <v>0</v>
      </c>
      <c r="W421" s="99">
        <f>+V421+AN!W421</f>
        <v>0</v>
      </c>
      <c r="X421" s="99">
        <f>+W421+AN!X421</f>
        <v>0</v>
      </c>
      <c r="Y421" s="99">
        <f>+X421+AN!Y421</f>
        <v>0</v>
      </c>
      <c r="Z421" s="99">
        <f>+Y421+AN!Z421</f>
        <v>0</v>
      </c>
      <c r="AA421" s="99">
        <f>+Z421+AN!AA421</f>
        <v>0</v>
      </c>
      <c r="AB421" s="99">
        <f>+AA421+AN!AB421</f>
        <v>0</v>
      </c>
      <c r="AC421" s="99">
        <f>+AB421+AN!AC421</f>
        <v>0</v>
      </c>
      <c r="AD421" s="104">
        <f t="shared" si="378"/>
        <v>0</v>
      </c>
      <c r="AE421" s="105">
        <f t="shared" si="379"/>
        <v>0</v>
      </c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L421" s="181" t="s">
        <v>116</v>
      </c>
      <c r="BM421" s="182" t="s">
        <v>120</v>
      </c>
      <c r="BN421" s="181" t="s">
        <v>88</v>
      </c>
      <c r="BO421" s="12" t="str">
        <f>+D421</f>
        <v>X Backup Starter</v>
      </c>
      <c r="BP421" s="181" t="s">
        <v>129</v>
      </c>
      <c r="BQ421" s="181" t="s">
        <v>132</v>
      </c>
      <c r="BR421" s="183">
        <f t="shared" si="334"/>
        <v>0</v>
      </c>
      <c r="BS421" s="183">
        <f t="shared" si="335"/>
        <v>0</v>
      </c>
      <c r="BT421" s="183">
        <f t="shared" si="336"/>
        <v>0</v>
      </c>
      <c r="BU421" s="183">
        <f t="shared" si="337"/>
        <v>0</v>
      </c>
      <c r="BV421" s="183">
        <f t="shared" si="338"/>
        <v>0</v>
      </c>
      <c r="BW421" s="183">
        <f t="shared" si="339"/>
        <v>0</v>
      </c>
      <c r="BX421" s="183">
        <f t="shared" si="340"/>
        <v>0</v>
      </c>
      <c r="BY421" s="183">
        <f t="shared" si="341"/>
        <v>0</v>
      </c>
      <c r="BZ421" s="183">
        <f t="shared" si="342"/>
        <v>0</v>
      </c>
      <c r="CA421" s="183">
        <f t="shared" si="343"/>
        <v>0</v>
      </c>
      <c r="CB421" s="183">
        <f t="shared" si="344"/>
        <v>0</v>
      </c>
      <c r="CC421" s="183">
        <f t="shared" si="345"/>
        <v>0</v>
      </c>
      <c r="CD421" s="183">
        <f t="shared" si="346"/>
        <v>0</v>
      </c>
      <c r="CE421" s="183">
        <f t="shared" si="347"/>
        <v>0</v>
      </c>
      <c r="CF421" s="183">
        <f t="shared" si="348"/>
        <v>0</v>
      </c>
      <c r="CG421" s="183">
        <f t="shared" si="375"/>
        <v>0</v>
      </c>
    </row>
    <row r="422" spans="1:85">
      <c r="A422" s="238"/>
      <c r="B422" s="223"/>
      <c r="C422" s="225"/>
      <c r="D422" s="12" t="s">
        <v>106</v>
      </c>
      <c r="E422" s="35"/>
      <c r="F422" s="35"/>
      <c r="G422" s="35"/>
      <c r="H422" s="35"/>
      <c r="I422" s="35"/>
      <c r="J422" s="35"/>
      <c r="K422" s="35"/>
      <c r="L422" s="35"/>
      <c r="M422" s="99">
        <f>+L422+AN!M422</f>
        <v>0</v>
      </c>
      <c r="N422" s="99">
        <f>+M422+AN!N422</f>
        <v>0</v>
      </c>
      <c r="O422" s="99">
        <f>+N422+AN!O422</f>
        <v>0</v>
      </c>
      <c r="P422" s="99">
        <f>+O422+AN!P422</f>
        <v>0</v>
      </c>
      <c r="Q422" s="99">
        <f>+P422+AN!Q422</f>
        <v>0</v>
      </c>
      <c r="R422" s="99">
        <f>+Q422+AN!R422</f>
        <v>0</v>
      </c>
      <c r="S422" s="99">
        <f>+R422+AN!S422</f>
        <v>0</v>
      </c>
      <c r="T422" s="99">
        <f>+S422+AN!T422</f>
        <v>0</v>
      </c>
      <c r="U422" s="99">
        <f>+T422+AN!U422</f>
        <v>0</v>
      </c>
      <c r="V422" s="99">
        <f>+U422+AN!V422</f>
        <v>0</v>
      </c>
      <c r="W422" s="99">
        <f>+V422+AN!W422</f>
        <v>0</v>
      </c>
      <c r="X422" s="99">
        <f>+W422+AN!X422</f>
        <v>0</v>
      </c>
      <c r="Y422" s="99">
        <f>+X422+AN!Y422</f>
        <v>0</v>
      </c>
      <c r="Z422" s="99">
        <f>+Y422+AN!Z422</f>
        <v>0</v>
      </c>
      <c r="AA422" s="99">
        <f>+Z422+AN!AA422</f>
        <v>0</v>
      </c>
      <c r="AB422" s="99">
        <f>+AA422+AN!AB422</f>
        <v>0</v>
      </c>
      <c r="AC422" s="99">
        <f>+AB422+AN!AC422</f>
        <v>0</v>
      </c>
      <c r="AD422" s="104">
        <f t="shared" si="378"/>
        <v>0</v>
      </c>
      <c r="AE422" s="105">
        <f t="shared" si="379"/>
        <v>0</v>
      </c>
      <c r="BL422" s="181" t="s">
        <v>116</v>
      </c>
      <c r="BM422" s="182" t="s">
        <v>120</v>
      </c>
      <c r="BN422" s="181" t="s">
        <v>88</v>
      </c>
      <c r="BO422" s="12" t="str">
        <f t="shared" ref="BO422:BO423" si="380">+D422</f>
        <v>X Backup Basico</v>
      </c>
      <c r="BP422" s="181" t="s">
        <v>129</v>
      </c>
      <c r="BQ422" s="181" t="s">
        <v>132</v>
      </c>
      <c r="BR422" s="183">
        <f t="shared" si="334"/>
        <v>0</v>
      </c>
      <c r="BS422" s="183">
        <f t="shared" si="335"/>
        <v>0</v>
      </c>
      <c r="BT422" s="183">
        <f t="shared" si="336"/>
        <v>0</v>
      </c>
      <c r="BU422" s="183">
        <f t="shared" si="337"/>
        <v>0</v>
      </c>
      <c r="BV422" s="183">
        <f t="shared" si="338"/>
        <v>0</v>
      </c>
      <c r="BW422" s="183">
        <f t="shared" si="339"/>
        <v>0</v>
      </c>
      <c r="BX422" s="183">
        <f t="shared" si="340"/>
        <v>0</v>
      </c>
      <c r="BY422" s="183">
        <f t="shared" si="341"/>
        <v>0</v>
      </c>
      <c r="BZ422" s="183">
        <f t="shared" si="342"/>
        <v>0</v>
      </c>
      <c r="CA422" s="183">
        <f t="shared" si="343"/>
        <v>0</v>
      </c>
      <c r="CB422" s="183">
        <f t="shared" si="344"/>
        <v>0</v>
      </c>
      <c r="CC422" s="183">
        <f t="shared" si="345"/>
        <v>0</v>
      </c>
      <c r="CD422" s="183">
        <f t="shared" si="346"/>
        <v>0</v>
      </c>
      <c r="CE422" s="183">
        <f t="shared" si="347"/>
        <v>0</v>
      </c>
      <c r="CF422" s="183">
        <f t="shared" si="348"/>
        <v>0</v>
      </c>
      <c r="CG422" s="183">
        <f t="shared" si="375"/>
        <v>0</v>
      </c>
    </row>
    <row r="423" spans="1:85">
      <c r="A423" s="238"/>
      <c r="B423" s="223"/>
      <c r="C423" s="225"/>
      <c r="D423" s="12" t="s">
        <v>107</v>
      </c>
      <c r="E423" s="35"/>
      <c r="F423" s="35"/>
      <c r="G423" s="35"/>
      <c r="H423" s="35"/>
      <c r="I423" s="35"/>
      <c r="J423" s="35"/>
      <c r="K423" s="35"/>
      <c r="L423" s="35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104"/>
      <c r="AE423" s="105"/>
      <c r="BL423" s="181" t="s">
        <v>116</v>
      </c>
      <c r="BM423" s="182" t="s">
        <v>120</v>
      </c>
      <c r="BN423" s="181" t="s">
        <v>88</v>
      </c>
      <c r="BO423" s="12" t="str">
        <f t="shared" si="380"/>
        <v>X Backup Premium</v>
      </c>
      <c r="BP423" s="181" t="s">
        <v>129</v>
      </c>
      <c r="BQ423" s="181" t="s">
        <v>132</v>
      </c>
      <c r="BR423" s="183">
        <f t="shared" si="334"/>
        <v>0</v>
      </c>
      <c r="BS423" s="183">
        <f t="shared" si="335"/>
        <v>0</v>
      </c>
      <c r="BT423" s="183">
        <f t="shared" si="336"/>
        <v>0</v>
      </c>
      <c r="BU423" s="183">
        <f t="shared" si="337"/>
        <v>0</v>
      </c>
      <c r="BV423" s="183">
        <f t="shared" si="338"/>
        <v>0</v>
      </c>
      <c r="BW423" s="183">
        <f t="shared" si="339"/>
        <v>0</v>
      </c>
      <c r="BX423" s="183">
        <f t="shared" si="340"/>
        <v>0</v>
      </c>
      <c r="BY423" s="183">
        <f t="shared" si="341"/>
        <v>0</v>
      </c>
      <c r="BZ423" s="183">
        <f t="shared" si="342"/>
        <v>0</v>
      </c>
      <c r="CA423" s="183">
        <f t="shared" si="343"/>
        <v>0</v>
      </c>
      <c r="CB423" s="183">
        <f t="shared" si="344"/>
        <v>0</v>
      </c>
      <c r="CC423" s="183">
        <f t="shared" si="345"/>
        <v>0</v>
      </c>
      <c r="CD423" s="183">
        <f t="shared" si="346"/>
        <v>0</v>
      </c>
      <c r="CE423" s="183">
        <f t="shared" si="347"/>
        <v>0</v>
      </c>
      <c r="CF423" s="183">
        <f t="shared" si="348"/>
        <v>0</v>
      </c>
      <c r="CG423" s="183">
        <f t="shared" si="375"/>
        <v>0</v>
      </c>
    </row>
    <row r="424" spans="1:85">
      <c r="A424" s="238"/>
      <c r="B424" s="223"/>
      <c r="C424" s="225"/>
      <c r="D424" s="13" t="s">
        <v>90</v>
      </c>
      <c r="E424" s="36"/>
      <c r="F424" s="36"/>
      <c r="G424" s="36"/>
      <c r="H424" s="36"/>
      <c r="I424" s="36"/>
      <c r="J424" s="36"/>
      <c r="K424" s="36"/>
      <c r="L424" s="36"/>
      <c r="M424" s="109" t="str">
        <f t="shared" ref="M424:AE424" si="381">+IFERROR(M420/M419,"")</f>
        <v/>
      </c>
      <c r="N424" s="109" t="str">
        <f t="shared" si="381"/>
        <v/>
      </c>
      <c r="O424" s="109" t="str">
        <f t="shared" si="381"/>
        <v/>
      </c>
      <c r="P424" s="109" t="str">
        <f t="shared" si="381"/>
        <v/>
      </c>
      <c r="Q424" s="109" t="str">
        <f t="shared" si="381"/>
        <v/>
      </c>
      <c r="R424" s="109" t="str">
        <f t="shared" si="381"/>
        <v/>
      </c>
      <c r="S424" s="109" t="str">
        <f t="shared" si="381"/>
        <v/>
      </c>
      <c r="T424" s="109" t="str">
        <f t="shared" si="381"/>
        <v/>
      </c>
      <c r="U424" s="109" t="str">
        <f t="shared" si="381"/>
        <v/>
      </c>
      <c r="V424" s="109" t="str">
        <f t="shared" si="381"/>
        <v/>
      </c>
      <c r="W424" s="109" t="str">
        <f t="shared" si="381"/>
        <v/>
      </c>
      <c r="X424" s="109" t="str">
        <f t="shared" si="381"/>
        <v/>
      </c>
      <c r="Y424" s="109" t="str">
        <f t="shared" si="381"/>
        <v/>
      </c>
      <c r="Z424" s="109" t="str">
        <f t="shared" si="381"/>
        <v/>
      </c>
      <c r="AA424" s="109" t="str">
        <f t="shared" si="381"/>
        <v/>
      </c>
      <c r="AB424" s="109" t="str">
        <f t="shared" si="381"/>
        <v/>
      </c>
      <c r="AC424" s="109" t="str">
        <f t="shared" ref="AC424" si="382">+IFERROR(AC420/AC419,"")</f>
        <v/>
      </c>
      <c r="AD424" s="110" t="str">
        <f t="shared" si="381"/>
        <v/>
      </c>
      <c r="AE424" s="111" t="str">
        <f t="shared" si="381"/>
        <v/>
      </c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L424" s="181" t="s">
        <v>116</v>
      </c>
      <c r="BM424" s="182" t="s">
        <v>120</v>
      </c>
      <c r="BN424" s="181" t="s">
        <v>90</v>
      </c>
      <c r="BO424" s="182" t="s">
        <v>121</v>
      </c>
      <c r="BP424" s="181" t="s">
        <v>129</v>
      </c>
      <c r="BQ424" s="181" t="s">
        <v>132</v>
      </c>
      <c r="BR424" s="183" t="str">
        <f t="shared" si="334"/>
        <v/>
      </c>
      <c r="BS424" s="183" t="str">
        <f t="shared" si="335"/>
        <v/>
      </c>
      <c r="BT424" s="183" t="str">
        <f t="shared" si="336"/>
        <v/>
      </c>
      <c r="BU424" s="183" t="str">
        <f t="shared" si="337"/>
        <v/>
      </c>
      <c r="BV424" s="183" t="str">
        <f t="shared" si="338"/>
        <v/>
      </c>
      <c r="BW424" s="183" t="str">
        <f t="shared" si="339"/>
        <v/>
      </c>
      <c r="BX424" s="183" t="str">
        <f t="shared" si="340"/>
        <v/>
      </c>
      <c r="BY424" s="183" t="str">
        <f t="shared" si="341"/>
        <v/>
      </c>
      <c r="BZ424" s="183" t="str">
        <f t="shared" si="342"/>
        <v/>
      </c>
      <c r="CA424" s="183" t="str">
        <f t="shared" si="343"/>
        <v/>
      </c>
      <c r="CB424" s="183" t="str">
        <f t="shared" si="344"/>
        <v/>
      </c>
      <c r="CC424" s="183" t="str">
        <f t="shared" si="345"/>
        <v/>
      </c>
      <c r="CD424" s="183" t="str">
        <f t="shared" si="346"/>
        <v/>
      </c>
      <c r="CE424" s="183" t="str">
        <f t="shared" si="347"/>
        <v/>
      </c>
      <c r="CF424" s="183" t="str">
        <f t="shared" si="348"/>
        <v/>
      </c>
      <c r="CG424" s="183" t="str">
        <f t="shared" si="375"/>
        <v/>
      </c>
    </row>
    <row r="425" spans="1:85">
      <c r="A425" s="238"/>
      <c r="B425" s="223"/>
      <c r="C425" s="225" t="s">
        <v>108</v>
      </c>
      <c r="D425" s="10" t="s">
        <v>40</v>
      </c>
      <c r="E425" s="19"/>
      <c r="F425" s="19"/>
      <c r="G425" s="19"/>
      <c r="H425" s="19"/>
      <c r="I425" s="19"/>
      <c r="J425" s="19"/>
      <c r="K425" s="19"/>
      <c r="L425" s="19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100"/>
      <c r="AE425" s="101"/>
      <c r="AG425" s="124">
        <f>+SUMIF($M$1:$AB$1,"REAL",M425:AB425)</f>
        <v>0</v>
      </c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L425" s="181" t="s">
        <v>116</v>
      </c>
      <c r="BM425" s="182" t="s">
        <v>108</v>
      </c>
      <c r="BN425" s="181" t="s">
        <v>40</v>
      </c>
      <c r="BO425" s="181" t="s">
        <v>126</v>
      </c>
      <c r="BP425" s="181" t="s">
        <v>129</v>
      </c>
      <c r="BQ425" s="181" t="s">
        <v>132</v>
      </c>
      <c r="BR425" s="183">
        <f t="shared" si="334"/>
        <v>0</v>
      </c>
      <c r="BS425" s="183">
        <f t="shared" si="335"/>
        <v>0</v>
      </c>
      <c r="BT425" s="183">
        <f t="shared" si="336"/>
        <v>0</v>
      </c>
      <c r="BU425" s="183">
        <f t="shared" si="337"/>
        <v>0</v>
      </c>
      <c r="BV425" s="183">
        <f t="shared" si="338"/>
        <v>0</v>
      </c>
      <c r="BW425" s="183">
        <f t="shared" si="339"/>
        <v>0</v>
      </c>
      <c r="BX425" s="183">
        <f t="shared" si="340"/>
        <v>0</v>
      </c>
      <c r="BY425" s="183">
        <f t="shared" si="341"/>
        <v>0</v>
      </c>
      <c r="BZ425" s="183">
        <f t="shared" si="342"/>
        <v>0</v>
      </c>
      <c r="CA425" s="183">
        <f t="shared" si="343"/>
        <v>0</v>
      </c>
      <c r="CB425" s="183">
        <f t="shared" si="344"/>
        <v>0</v>
      </c>
      <c r="CC425" s="183">
        <f t="shared" si="345"/>
        <v>0</v>
      </c>
      <c r="CD425" s="183">
        <f t="shared" si="346"/>
        <v>0</v>
      </c>
      <c r="CE425" s="183">
        <f t="shared" si="347"/>
        <v>0</v>
      </c>
      <c r="CF425" s="183">
        <f t="shared" si="348"/>
        <v>0</v>
      </c>
      <c r="CG425" s="183">
        <f t="shared" si="375"/>
        <v>0</v>
      </c>
    </row>
    <row r="426" spans="1:85">
      <c r="A426" s="238"/>
      <c r="B426" s="223"/>
      <c r="C426" s="225"/>
      <c r="D426" s="11" t="s">
        <v>88</v>
      </c>
      <c r="E426" s="34"/>
      <c r="F426" s="34"/>
      <c r="G426" s="34"/>
      <c r="H426" s="34"/>
      <c r="I426" s="34"/>
      <c r="J426" s="34"/>
      <c r="K426" s="34"/>
      <c r="L426" s="34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102"/>
      <c r="AE426" s="103"/>
      <c r="AG426" s="124">
        <f>+SUMIF($M$1:$AB$1,"REAL",M426:AB426)</f>
        <v>0</v>
      </c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L426" s="181" t="s">
        <v>116</v>
      </c>
      <c r="BM426" s="182" t="s">
        <v>108</v>
      </c>
      <c r="BN426" s="181" t="s">
        <v>88</v>
      </c>
      <c r="BO426" s="181" t="s">
        <v>126</v>
      </c>
      <c r="BP426" s="181" t="s">
        <v>129</v>
      </c>
      <c r="BQ426" s="181" t="s">
        <v>132</v>
      </c>
      <c r="BR426" s="183">
        <f t="shared" si="334"/>
        <v>0</v>
      </c>
      <c r="BS426" s="183">
        <f t="shared" si="335"/>
        <v>0</v>
      </c>
      <c r="BT426" s="183">
        <f t="shared" si="336"/>
        <v>0</v>
      </c>
      <c r="BU426" s="183">
        <f t="shared" si="337"/>
        <v>0</v>
      </c>
      <c r="BV426" s="183">
        <f t="shared" si="338"/>
        <v>0</v>
      </c>
      <c r="BW426" s="183">
        <f t="shared" si="339"/>
        <v>0</v>
      </c>
      <c r="BX426" s="183">
        <f t="shared" si="340"/>
        <v>0</v>
      </c>
      <c r="BY426" s="183">
        <f t="shared" si="341"/>
        <v>0</v>
      </c>
      <c r="BZ426" s="183">
        <f t="shared" si="342"/>
        <v>0</v>
      </c>
      <c r="CA426" s="183">
        <f t="shared" si="343"/>
        <v>0</v>
      </c>
      <c r="CB426" s="183">
        <f t="shared" si="344"/>
        <v>0</v>
      </c>
      <c r="CC426" s="183">
        <f t="shared" si="345"/>
        <v>0</v>
      </c>
      <c r="CD426" s="183">
        <f t="shared" si="346"/>
        <v>0</v>
      </c>
      <c r="CE426" s="183">
        <f t="shared" si="347"/>
        <v>0</v>
      </c>
      <c r="CF426" s="183">
        <f t="shared" si="348"/>
        <v>0</v>
      </c>
      <c r="CG426" s="183">
        <f t="shared" si="375"/>
        <v>0</v>
      </c>
    </row>
    <row r="427" spans="1:85">
      <c r="A427" s="238"/>
      <c r="B427" s="223"/>
      <c r="C427" s="225"/>
      <c r="D427" s="12" t="s">
        <v>110</v>
      </c>
      <c r="E427" s="35"/>
      <c r="F427" s="35"/>
      <c r="G427" s="35"/>
      <c r="H427" s="35"/>
      <c r="I427" s="35"/>
      <c r="J427" s="35"/>
      <c r="K427" s="35"/>
      <c r="L427" s="35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104"/>
      <c r="AE427" s="105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L427" s="181" t="s">
        <v>116</v>
      </c>
      <c r="BM427" s="182" t="s">
        <v>108</v>
      </c>
      <c r="BN427" s="181" t="s">
        <v>88</v>
      </c>
      <c r="BO427" s="12" t="str">
        <f>+D427</f>
        <v>X Files Starter</v>
      </c>
      <c r="BP427" s="181" t="s">
        <v>129</v>
      </c>
      <c r="BQ427" s="181" t="s">
        <v>132</v>
      </c>
      <c r="BR427" s="183">
        <f t="shared" si="334"/>
        <v>0</v>
      </c>
      <c r="BS427" s="183">
        <f t="shared" si="335"/>
        <v>0</v>
      </c>
      <c r="BT427" s="183">
        <f t="shared" si="336"/>
        <v>0</v>
      </c>
      <c r="BU427" s="183">
        <f t="shared" si="337"/>
        <v>0</v>
      </c>
      <c r="BV427" s="183">
        <f t="shared" si="338"/>
        <v>0</v>
      </c>
      <c r="BW427" s="183">
        <f t="shared" si="339"/>
        <v>0</v>
      </c>
      <c r="BX427" s="183">
        <f t="shared" si="340"/>
        <v>0</v>
      </c>
      <c r="BY427" s="183">
        <f t="shared" si="341"/>
        <v>0</v>
      </c>
      <c r="BZ427" s="183">
        <f t="shared" si="342"/>
        <v>0</v>
      </c>
      <c r="CA427" s="183">
        <f t="shared" si="343"/>
        <v>0</v>
      </c>
      <c r="CB427" s="183">
        <f t="shared" si="344"/>
        <v>0</v>
      </c>
      <c r="CC427" s="183">
        <f t="shared" si="345"/>
        <v>0</v>
      </c>
      <c r="CD427" s="183">
        <f t="shared" si="346"/>
        <v>0</v>
      </c>
      <c r="CE427" s="183">
        <f t="shared" si="347"/>
        <v>0</v>
      </c>
      <c r="CF427" s="183">
        <f t="shared" si="348"/>
        <v>0</v>
      </c>
      <c r="CG427" s="183">
        <f t="shared" si="375"/>
        <v>0</v>
      </c>
    </row>
    <row r="428" spans="1:85">
      <c r="A428" s="238"/>
      <c r="B428" s="223"/>
      <c r="C428" s="225"/>
      <c r="D428" s="12" t="s">
        <v>111</v>
      </c>
      <c r="E428" s="35"/>
      <c r="F428" s="35"/>
      <c r="G428" s="35"/>
      <c r="H428" s="35"/>
      <c r="I428" s="35"/>
      <c r="J428" s="35"/>
      <c r="K428" s="35"/>
      <c r="L428" s="35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104"/>
      <c r="AE428" s="105"/>
      <c r="BL428" s="181" t="s">
        <v>116</v>
      </c>
      <c r="BM428" s="182" t="s">
        <v>108</v>
      </c>
      <c r="BN428" s="181" t="s">
        <v>88</v>
      </c>
      <c r="BO428" s="12" t="str">
        <f t="shared" ref="BO428:BO429" si="383">+D428</f>
        <v>X Files Basico</v>
      </c>
      <c r="BP428" s="181" t="s">
        <v>129</v>
      </c>
      <c r="BQ428" s="181" t="s">
        <v>132</v>
      </c>
      <c r="BR428" s="183">
        <f t="shared" si="334"/>
        <v>0</v>
      </c>
      <c r="BS428" s="183">
        <f t="shared" si="335"/>
        <v>0</v>
      </c>
      <c r="BT428" s="183">
        <f t="shared" si="336"/>
        <v>0</v>
      </c>
      <c r="BU428" s="183">
        <f t="shared" si="337"/>
        <v>0</v>
      </c>
      <c r="BV428" s="183">
        <f t="shared" si="338"/>
        <v>0</v>
      </c>
      <c r="BW428" s="183">
        <f t="shared" si="339"/>
        <v>0</v>
      </c>
      <c r="BX428" s="183">
        <f t="shared" si="340"/>
        <v>0</v>
      </c>
      <c r="BY428" s="183">
        <f t="shared" si="341"/>
        <v>0</v>
      </c>
      <c r="BZ428" s="183">
        <f t="shared" si="342"/>
        <v>0</v>
      </c>
      <c r="CA428" s="183">
        <f t="shared" si="343"/>
        <v>0</v>
      </c>
      <c r="CB428" s="183">
        <f t="shared" si="344"/>
        <v>0</v>
      </c>
      <c r="CC428" s="183">
        <f t="shared" si="345"/>
        <v>0</v>
      </c>
      <c r="CD428" s="183">
        <f t="shared" si="346"/>
        <v>0</v>
      </c>
      <c r="CE428" s="183">
        <f t="shared" si="347"/>
        <v>0</v>
      </c>
      <c r="CF428" s="183">
        <f t="shared" si="348"/>
        <v>0</v>
      </c>
      <c r="CG428" s="183">
        <f t="shared" si="375"/>
        <v>0</v>
      </c>
    </row>
    <row r="429" spans="1:85">
      <c r="A429" s="238"/>
      <c r="B429" s="223"/>
      <c r="C429" s="225"/>
      <c r="D429" s="12" t="s">
        <v>112</v>
      </c>
      <c r="E429" s="35"/>
      <c r="F429" s="35"/>
      <c r="G429" s="35"/>
      <c r="H429" s="35"/>
      <c r="I429" s="35"/>
      <c r="J429" s="35"/>
      <c r="K429" s="35"/>
      <c r="L429" s="35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104"/>
      <c r="AE429" s="105"/>
      <c r="BL429" s="181" t="s">
        <v>116</v>
      </c>
      <c r="BM429" s="182" t="s">
        <v>108</v>
      </c>
      <c r="BN429" s="181" t="s">
        <v>88</v>
      </c>
      <c r="BO429" s="12" t="str">
        <f t="shared" si="383"/>
        <v>X Files Premium</v>
      </c>
      <c r="BP429" s="181" t="s">
        <v>129</v>
      </c>
      <c r="BQ429" s="181" t="s">
        <v>132</v>
      </c>
      <c r="BR429" s="183">
        <f t="shared" si="334"/>
        <v>0</v>
      </c>
      <c r="BS429" s="183">
        <f t="shared" si="335"/>
        <v>0</v>
      </c>
      <c r="BT429" s="183">
        <f t="shared" si="336"/>
        <v>0</v>
      </c>
      <c r="BU429" s="183">
        <f t="shared" si="337"/>
        <v>0</v>
      </c>
      <c r="BV429" s="183">
        <f t="shared" si="338"/>
        <v>0</v>
      </c>
      <c r="BW429" s="183">
        <f t="shared" si="339"/>
        <v>0</v>
      </c>
      <c r="BX429" s="183">
        <f t="shared" si="340"/>
        <v>0</v>
      </c>
      <c r="BY429" s="183">
        <f t="shared" si="341"/>
        <v>0</v>
      </c>
      <c r="BZ429" s="183">
        <f t="shared" si="342"/>
        <v>0</v>
      </c>
      <c r="CA429" s="183">
        <f t="shared" si="343"/>
        <v>0</v>
      </c>
      <c r="CB429" s="183">
        <f t="shared" si="344"/>
        <v>0</v>
      </c>
      <c r="CC429" s="183">
        <f t="shared" si="345"/>
        <v>0</v>
      </c>
      <c r="CD429" s="183">
        <f t="shared" si="346"/>
        <v>0</v>
      </c>
      <c r="CE429" s="183">
        <f t="shared" si="347"/>
        <v>0</v>
      </c>
      <c r="CF429" s="183">
        <f t="shared" si="348"/>
        <v>0</v>
      </c>
      <c r="CG429" s="183">
        <f t="shared" si="375"/>
        <v>0</v>
      </c>
    </row>
    <row r="430" spans="1:85">
      <c r="A430" s="238"/>
      <c r="B430" s="223"/>
      <c r="C430" s="225"/>
      <c r="D430" s="13" t="s">
        <v>90</v>
      </c>
      <c r="E430" s="36"/>
      <c r="F430" s="36"/>
      <c r="G430" s="36"/>
      <c r="H430" s="36"/>
      <c r="I430" s="36"/>
      <c r="J430" s="36"/>
      <c r="K430" s="36"/>
      <c r="L430" s="36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10"/>
      <c r="AE430" s="111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L430" s="181" t="s">
        <v>116</v>
      </c>
      <c r="BM430" s="182" t="s">
        <v>108</v>
      </c>
      <c r="BN430" s="181" t="s">
        <v>90</v>
      </c>
      <c r="BO430" s="182" t="s">
        <v>121</v>
      </c>
      <c r="BP430" s="181" t="s">
        <v>129</v>
      </c>
      <c r="BQ430" s="181" t="s">
        <v>132</v>
      </c>
      <c r="BR430" s="183">
        <f t="shared" si="334"/>
        <v>0</v>
      </c>
      <c r="BS430" s="183">
        <f t="shared" si="335"/>
        <v>0</v>
      </c>
      <c r="BT430" s="183">
        <f t="shared" si="336"/>
        <v>0</v>
      </c>
      <c r="BU430" s="183">
        <f t="shared" si="337"/>
        <v>0</v>
      </c>
      <c r="BV430" s="183">
        <f t="shared" si="338"/>
        <v>0</v>
      </c>
      <c r="BW430" s="183">
        <f t="shared" si="339"/>
        <v>0</v>
      </c>
      <c r="BX430" s="183">
        <f t="shared" si="340"/>
        <v>0</v>
      </c>
      <c r="BY430" s="183">
        <f t="shared" si="341"/>
        <v>0</v>
      </c>
      <c r="BZ430" s="183">
        <f t="shared" si="342"/>
        <v>0</v>
      </c>
      <c r="CA430" s="183">
        <f t="shared" si="343"/>
        <v>0</v>
      </c>
      <c r="CB430" s="183">
        <f t="shared" si="344"/>
        <v>0</v>
      </c>
      <c r="CC430" s="183">
        <f t="shared" si="345"/>
        <v>0</v>
      </c>
      <c r="CD430" s="183">
        <f t="shared" si="346"/>
        <v>0</v>
      </c>
      <c r="CE430" s="183">
        <f t="shared" si="347"/>
        <v>0</v>
      </c>
      <c r="CF430" s="183">
        <f t="shared" si="348"/>
        <v>0</v>
      </c>
      <c r="CG430" s="183">
        <f t="shared" si="375"/>
        <v>0</v>
      </c>
    </row>
    <row r="431" spans="1:85">
      <c r="A431" s="238"/>
      <c r="B431" s="223"/>
      <c r="C431" s="225" t="s">
        <v>109</v>
      </c>
      <c r="D431" s="10" t="s">
        <v>40</v>
      </c>
      <c r="E431" s="19"/>
      <c r="F431" s="19"/>
      <c r="G431" s="19"/>
      <c r="H431" s="19"/>
      <c r="I431" s="19"/>
      <c r="J431" s="19"/>
      <c r="K431" s="19"/>
      <c r="L431" s="19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100"/>
      <c r="AE431" s="101"/>
      <c r="AG431" s="124">
        <f>+SUMIF($M$1:$AB$1,"REAL",M431:AB431)</f>
        <v>0</v>
      </c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L431" s="181" t="s">
        <v>116</v>
      </c>
      <c r="BM431" s="182" t="s">
        <v>109</v>
      </c>
      <c r="BN431" s="181" t="s">
        <v>40</v>
      </c>
      <c r="BO431" s="181" t="s">
        <v>126</v>
      </c>
      <c r="BP431" s="181" t="s">
        <v>129</v>
      </c>
      <c r="BQ431" s="181" t="s">
        <v>132</v>
      </c>
      <c r="BR431" s="183">
        <f t="shared" si="334"/>
        <v>0</v>
      </c>
      <c r="BS431" s="183">
        <f t="shared" si="335"/>
        <v>0</v>
      </c>
      <c r="BT431" s="183">
        <f t="shared" si="336"/>
        <v>0</v>
      </c>
      <c r="BU431" s="183">
        <f t="shared" si="337"/>
        <v>0</v>
      </c>
      <c r="BV431" s="183">
        <f t="shared" si="338"/>
        <v>0</v>
      </c>
      <c r="BW431" s="183">
        <f t="shared" si="339"/>
        <v>0</v>
      </c>
      <c r="BX431" s="183">
        <f t="shared" si="340"/>
        <v>0</v>
      </c>
      <c r="BY431" s="183">
        <f t="shared" si="341"/>
        <v>0</v>
      </c>
      <c r="BZ431" s="183">
        <f t="shared" si="342"/>
        <v>0</v>
      </c>
      <c r="CA431" s="183">
        <f t="shared" si="343"/>
        <v>0</v>
      </c>
      <c r="CB431" s="183">
        <f t="shared" si="344"/>
        <v>0</v>
      </c>
      <c r="CC431" s="183">
        <f t="shared" si="345"/>
        <v>0</v>
      </c>
      <c r="CD431" s="183">
        <f t="shared" si="346"/>
        <v>0</v>
      </c>
      <c r="CE431" s="183">
        <f t="shared" si="347"/>
        <v>0</v>
      </c>
      <c r="CF431" s="183">
        <f t="shared" si="348"/>
        <v>0</v>
      </c>
      <c r="CG431" s="183">
        <f t="shared" si="375"/>
        <v>0</v>
      </c>
    </row>
    <row r="432" spans="1:85">
      <c r="A432" s="238"/>
      <c r="B432" s="223"/>
      <c r="C432" s="225"/>
      <c r="D432" s="11" t="s">
        <v>88</v>
      </c>
      <c r="E432" s="34"/>
      <c r="F432" s="34"/>
      <c r="G432" s="34"/>
      <c r="H432" s="34"/>
      <c r="I432" s="34"/>
      <c r="J432" s="34"/>
      <c r="K432" s="34"/>
      <c r="L432" s="34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102"/>
      <c r="AE432" s="103"/>
      <c r="AG432" s="124">
        <f>+SUMIF($M$1:$AB$1,"REAL",M432:AB432)</f>
        <v>0</v>
      </c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L432" s="181" t="s">
        <v>116</v>
      </c>
      <c r="BM432" s="182" t="s">
        <v>109</v>
      </c>
      <c r="BN432" s="181" t="s">
        <v>88</v>
      </c>
      <c r="BO432" s="181" t="s">
        <v>126</v>
      </c>
      <c r="BP432" s="181" t="s">
        <v>129</v>
      </c>
      <c r="BQ432" s="181" t="s">
        <v>132</v>
      </c>
      <c r="BR432" s="183">
        <f t="shared" si="334"/>
        <v>0</v>
      </c>
      <c r="BS432" s="183">
        <f t="shared" si="335"/>
        <v>0</v>
      </c>
      <c r="BT432" s="183">
        <f t="shared" si="336"/>
        <v>0</v>
      </c>
      <c r="BU432" s="183">
        <f t="shared" si="337"/>
        <v>0</v>
      </c>
      <c r="BV432" s="183">
        <f t="shared" si="338"/>
        <v>0</v>
      </c>
      <c r="BW432" s="183">
        <f t="shared" si="339"/>
        <v>0</v>
      </c>
      <c r="BX432" s="183">
        <f t="shared" si="340"/>
        <v>0</v>
      </c>
      <c r="BY432" s="183">
        <f t="shared" si="341"/>
        <v>0</v>
      </c>
      <c r="BZ432" s="183">
        <f t="shared" si="342"/>
        <v>0</v>
      </c>
      <c r="CA432" s="183">
        <f t="shared" si="343"/>
        <v>0</v>
      </c>
      <c r="CB432" s="183">
        <f t="shared" si="344"/>
        <v>0</v>
      </c>
      <c r="CC432" s="183">
        <f t="shared" si="345"/>
        <v>0</v>
      </c>
      <c r="CD432" s="183">
        <f t="shared" si="346"/>
        <v>0</v>
      </c>
      <c r="CE432" s="183">
        <f t="shared" si="347"/>
        <v>0</v>
      </c>
      <c r="CF432" s="183">
        <f t="shared" si="348"/>
        <v>0</v>
      </c>
      <c r="CG432" s="183">
        <f t="shared" si="375"/>
        <v>0</v>
      </c>
    </row>
    <row r="433" spans="1:85">
      <c r="A433" s="238"/>
      <c r="B433" s="223"/>
      <c r="C433" s="225"/>
      <c r="D433" s="12" t="s">
        <v>113</v>
      </c>
      <c r="E433" s="35"/>
      <c r="F433" s="35"/>
      <c r="G433" s="35"/>
      <c r="H433" s="35"/>
      <c r="I433" s="35"/>
      <c r="J433" s="35"/>
      <c r="K433" s="35"/>
      <c r="L433" s="35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104"/>
      <c r="AE433" s="105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L433" s="181" t="s">
        <v>116</v>
      </c>
      <c r="BM433" s="182" t="s">
        <v>109</v>
      </c>
      <c r="BN433" s="181" t="s">
        <v>88</v>
      </c>
      <c r="BO433" s="12" t="str">
        <f>+D433</f>
        <v>X Recovery Starter</v>
      </c>
      <c r="BP433" s="181" t="s">
        <v>129</v>
      </c>
      <c r="BQ433" s="181" t="s">
        <v>132</v>
      </c>
      <c r="BR433" s="183">
        <f t="shared" si="334"/>
        <v>0</v>
      </c>
      <c r="BS433" s="183">
        <f t="shared" si="335"/>
        <v>0</v>
      </c>
      <c r="BT433" s="183">
        <f t="shared" si="336"/>
        <v>0</v>
      </c>
      <c r="BU433" s="183">
        <f t="shared" si="337"/>
        <v>0</v>
      </c>
      <c r="BV433" s="183">
        <f t="shared" si="338"/>
        <v>0</v>
      </c>
      <c r="BW433" s="183">
        <f t="shared" si="339"/>
        <v>0</v>
      </c>
      <c r="BX433" s="183">
        <f t="shared" si="340"/>
        <v>0</v>
      </c>
      <c r="BY433" s="183">
        <f t="shared" si="341"/>
        <v>0</v>
      </c>
      <c r="BZ433" s="183">
        <f t="shared" si="342"/>
        <v>0</v>
      </c>
      <c r="CA433" s="183">
        <f t="shared" si="343"/>
        <v>0</v>
      </c>
      <c r="CB433" s="183">
        <f t="shared" si="344"/>
        <v>0</v>
      </c>
      <c r="CC433" s="183">
        <f t="shared" si="345"/>
        <v>0</v>
      </c>
      <c r="CD433" s="183">
        <f t="shared" si="346"/>
        <v>0</v>
      </c>
      <c r="CE433" s="183">
        <f t="shared" si="347"/>
        <v>0</v>
      </c>
      <c r="CF433" s="183">
        <f t="shared" si="348"/>
        <v>0</v>
      </c>
      <c r="CG433" s="183">
        <f t="shared" si="375"/>
        <v>0</v>
      </c>
    </row>
    <row r="434" spans="1:85">
      <c r="A434" s="238"/>
      <c r="B434" s="223"/>
      <c r="C434" s="225"/>
      <c r="D434" s="12" t="s">
        <v>114</v>
      </c>
      <c r="E434" s="35"/>
      <c r="F434" s="35"/>
      <c r="G434" s="35"/>
      <c r="H434" s="35"/>
      <c r="I434" s="35"/>
      <c r="J434" s="35"/>
      <c r="K434" s="35"/>
      <c r="L434" s="35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104"/>
      <c r="AE434" s="105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L434" s="181" t="s">
        <v>116</v>
      </c>
      <c r="BM434" s="182" t="s">
        <v>109</v>
      </c>
      <c r="BN434" s="181" t="s">
        <v>88</v>
      </c>
      <c r="BO434" s="12" t="str">
        <f t="shared" ref="BO434:BO435" si="384">+D434</f>
        <v>X Recovery Basico</v>
      </c>
      <c r="BP434" s="181" t="s">
        <v>129</v>
      </c>
      <c r="BQ434" s="181" t="s">
        <v>132</v>
      </c>
      <c r="BR434" s="183">
        <f t="shared" ref="BR434:BR468" si="385">+IF(AND($BP434="Real",M$1="REAL"),M434,0)</f>
        <v>0</v>
      </c>
      <c r="BS434" s="183">
        <f t="shared" ref="BS434:BS468" si="386">+IF(AND($BP434="Real",N$1="REAL"),N434,0)</f>
        <v>0</v>
      </c>
      <c r="BT434" s="183">
        <f t="shared" ref="BT434:BT468" si="387">+IF(AND($BP434="Real",O$1="REAL"),O434,0)</f>
        <v>0</v>
      </c>
      <c r="BU434" s="183">
        <f t="shared" ref="BU434:BU468" si="388">+IF(AND($BP434="Real",P$1="REAL"),P434,0)</f>
        <v>0</v>
      </c>
      <c r="BV434" s="183">
        <f t="shared" ref="BV434:BV468" si="389">+IF(AND($BP434="Real",Q$1="REAL"),Q434,0)</f>
        <v>0</v>
      </c>
      <c r="BW434" s="183">
        <f t="shared" ref="BW434:BW468" si="390">+IF(AND($BP434="Real",R$1="REAL"),R434,0)</f>
        <v>0</v>
      </c>
      <c r="BX434" s="183">
        <f t="shared" ref="BX434:BX468" si="391">+IF(AND($BP434="Real",S$1="REAL"),S434,0)</f>
        <v>0</v>
      </c>
      <c r="BY434" s="183">
        <f t="shared" ref="BY434:BY468" si="392">+IF(AND($BP434="Real",T$1="REAL"),T434,0)</f>
        <v>0</v>
      </c>
      <c r="BZ434" s="183">
        <f t="shared" ref="BZ434:BZ468" si="393">+IF(AND($BP434="Real",U$1="REAL"),U434,0)</f>
        <v>0</v>
      </c>
      <c r="CA434" s="183">
        <f t="shared" ref="CA434:CA468" si="394">+IF(AND($BP434="Real",V$1="REAL"),V434,0)</f>
        <v>0</v>
      </c>
      <c r="CB434" s="183">
        <f t="shared" ref="CB434:CB468" si="395">+IF(AND($BP434="Real",W$1="REAL"),W434,0)</f>
        <v>0</v>
      </c>
      <c r="CC434" s="183">
        <f t="shared" ref="CC434:CC468" si="396">+IF(AND($BP434="Real",X$1="REAL"),X434,0)</f>
        <v>0</v>
      </c>
      <c r="CD434" s="183">
        <f t="shared" ref="CD434:CD468" si="397">+IF(AND($BP434="Real",Y$1="REAL"),Y434,0)</f>
        <v>0</v>
      </c>
      <c r="CE434" s="183">
        <f t="shared" ref="CE434:CE468" si="398">+IF(AND($BP434="Real",Z$1="REAL"),Z434,0)</f>
        <v>0</v>
      </c>
      <c r="CF434" s="183">
        <f t="shared" ref="CF434:CF468" si="399">+IF(AND($BP434="Real",AA$1="REAL"),AA434,0)</f>
        <v>0</v>
      </c>
      <c r="CG434" s="183">
        <f t="shared" si="375"/>
        <v>0</v>
      </c>
    </row>
    <row r="435" spans="1:85">
      <c r="A435" s="238"/>
      <c r="B435" s="223"/>
      <c r="C435" s="225"/>
      <c r="D435" s="12" t="s">
        <v>115</v>
      </c>
      <c r="E435" s="35"/>
      <c r="F435" s="35"/>
      <c r="G435" s="35"/>
      <c r="H435" s="35"/>
      <c r="I435" s="35"/>
      <c r="J435" s="35"/>
      <c r="K435" s="35"/>
      <c r="L435" s="35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104"/>
      <c r="AE435" s="105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L435" s="181" t="s">
        <v>116</v>
      </c>
      <c r="BM435" s="182" t="s">
        <v>109</v>
      </c>
      <c r="BN435" s="181" t="s">
        <v>88</v>
      </c>
      <c r="BO435" s="12" t="str">
        <f t="shared" si="384"/>
        <v>X Recovery Premium</v>
      </c>
      <c r="BP435" s="181" t="s">
        <v>129</v>
      </c>
      <c r="BQ435" s="181" t="s">
        <v>132</v>
      </c>
      <c r="BR435" s="183">
        <f t="shared" si="385"/>
        <v>0</v>
      </c>
      <c r="BS435" s="183">
        <f t="shared" si="386"/>
        <v>0</v>
      </c>
      <c r="BT435" s="183">
        <f t="shared" si="387"/>
        <v>0</v>
      </c>
      <c r="BU435" s="183">
        <f t="shared" si="388"/>
        <v>0</v>
      </c>
      <c r="BV435" s="183">
        <f t="shared" si="389"/>
        <v>0</v>
      </c>
      <c r="BW435" s="183">
        <f t="shared" si="390"/>
        <v>0</v>
      </c>
      <c r="BX435" s="183">
        <f t="shared" si="391"/>
        <v>0</v>
      </c>
      <c r="BY435" s="183">
        <f t="shared" si="392"/>
        <v>0</v>
      </c>
      <c r="BZ435" s="183">
        <f t="shared" si="393"/>
        <v>0</v>
      </c>
      <c r="CA435" s="183">
        <f t="shared" si="394"/>
        <v>0</v>
      </c>
      <c r="CB435" s="183">
        <f t="shared" si="395"/>
        <v>0</v>
      </c>
      <c r="CC435" s="183">
        <f t="shared" si="396"/>
        <v>0</v>
      </c>
      <c r="CD435" s="183">
        <f t="shared" si="397"/>
        <v>0</v>
      </c>
      <c r="CE435" s="183">
        <f t="shared" si="398"/>
        <v>0</v>
      </c>
      <c r="CF435" s="183">
        <f t="shared" si="399"/>
        <v>0</v>
      </c>
      <c r="CG435" s="183">
        <f t="shared" si="375"/>
        <v>0</v>
      </c>
    </row>
    <row r="436" spans="1:85">
      <c r="A436" s="238"/>
      <c r="B436" s="224"/>
      <c r="C436" s="225"/>
      <c r="D436" s="13" t="s">
        <v>90</v>
      </c>
      <c r="E436" s="36"/>
      <c r="F436" s="36"/>
      <c r="G436" s="36"/>
      <c r="H436" s="36"/>
      <c r="I436" s="36"/>
      <c r="J436" s="36"/>
      <c r="K436" s="36"/>
      <c r="L436" s="36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  <c r="BL436" s="181" t="s">
        <v>116</v>
      </c>
      <c r="BM436" s="182" t="s">
        <v>109</v>
      </c>
      <c r="BN436" s="181" t="s">
        <v>90</v>
      </c>
      <c r="BO436" s="182" t="s">
        <v>121</v>
      </c>
      <c r="BP436" s="181" t="s">
        <v>129</v>
      </c>
      <c r="BQ436" s="181" t="s">
        <v>132</v>
      </c>
      <c r="BR436" s="183">
        <f t="shared" si="385"/>
        <v>0</v>
      </c>
      <c r="BS436" s="183">
        <f t="shared" si="386"/>
        <v>0</v>
      </c>
      <c r="BT436" s="183">
        <f t="shared" si="387"/>
        <v>0</v>
      </c>
      <c r="BU436" s="183">
        <f t="shared" si="388"/>
        <v>0</v>
      </c>
      <c r="BV436" s="183">
        <f t="shared" si="389"/>
        <v>0</v>
      </c>
      <c r="BW436" s="183">
        <f t="shared" si="390"/>
        <v>0</v>
      </c>
      <c r="BX436" s="183">
        <f t="shared" si="391"/>
        <v>0</v>
      </c>
      <c r="BY436" s="183">
        <f t="shared" si="392"/>
        <v>0</v>
      </c>
      <c r="BZ436" s="183">
        <f t="shared" si="393"/>
        <v>0</v>
      </c>
      <c r="CA436" s="183">
        <f t="shared" si="394"/>
        <v>0</v>
      </c>
      <c r="CB436" s="183">
        <f t="shared" si="395"/>
        <v>0</v>
      </c>
      <c r="CC436" s="183">
        <f t="shared" si="396"/>
        <v>0</v>
      </c>
      <c r="CD436" s="183">
        <f t="shared" si="397"/>
        <v>0</v>
      </c>
      <c r="CE436" s="183">
        <f t="shared" si="398"/>
        <v>0</v>
      </c>
      <c r="CF436" s="183">
        <f t="shared" si="399"/>
        <v>0</v>
      </c>
      <c r="CG436" s="183">
        <f t="shared" si="375"/>
        <v>0</v>
      </c>
    </row>
    <row r="437" spans="1:85" ht="14.4" customHeight="1">
      <c r="A437" s="238"/>
      <c r="B437" s="226" t="s">
        <v>38</v>
      </c>
      <c r="C437" s="225" t="s">
        <v>61</v>
      </c>
      <c r="D437" s="10" t="s">
        <v>40</v>
      </c>
      <c r="E437" s="19"/>
      <c r="F437" s="19"/>
      <c r="G437" s="19"/>
      <c r="H437" s="19"/>
      <c r="I437" s="19"/>
      <c r="J437" s="19"/>
      <c r="K437" s="19"/>
      <c r="L437" s="19"/>
      <c r="M437" s="97">
        <f>+L437+AN!M437</f>
        <v>0</v>
      </c>
      <c r="N437" s="97">
        <f>+M437+AN!N437</f>
        <v>0</v>
      </c>
      <c r="O437" s="97">
        <f>+N437+AN!O437</f>
        <v>0</v>
      </c>
      <c r="P437" s="97">
        <f>+O437+AN!P437</f>
        <v>0</v>
      </c>
      <c r="Q437" s="97">
        <f>+P437+AN!Q437</f>
        <v>0</v>
      </c>
      <c r="R437" s="97">
        <f>+Q437+AN!R437</f>
        <v>0</v>
      </c>
      <c r="S437" s="97">
        <f>+R437+AN!S437</f>
        <v>0</v>
      </c>
      <c r="T437" s="97">
        <f>+S437+AN!T437</f>
        <v>0</v>
      </c>
      <c r="U437" s="97">
        <f>+T437+AN!U437</f>
        <v>0</v>
      </c>
      <c r="V437" s="97">
        <f>+U437+AN!V437</f>
        <v>0</v>
      </c>
      <c r="W437" s="97">
        <f>+V437+AN!W437</f>
        <v>0</v>
      </c>
      <c r="X437" s="97">
        <f>+W437+AN!X437</f>
        <v>0</v>
      </c>
      <c r="Y437" s="97">
        <f>+X437+AN!Y437</f>
        <v>0</v>
      </c>
      <c r="Z437" s="97">
        <f>+Y437+AN!Z437</f>
        <v>0</v>
      </c>
      <c r="AA437" s="97">
        <f>+Z437+AN!AA437</f>
        <v>0</v>
      </c>
      <c r="AB437" s="97">
        <f>+AA437+AN!AB437</f>
        <v>0</v>
      </c>
      <c r="AC437" s="97">
        <f>+AB437+AN!AC437</f>
        <v>0</v>
      </c>
      <c r="AD437" s="100">
        <f t="shared" ref="AD437:AD438" si="400">+P437</f>
        <v>0</v>
      </c>
      <c r="AE437" s="101">
        <f t="shared" ref="AE437:AE438" si="401">+AB437</f>
        <v>0</v>
      </c>
      <c r="AG437" s="124">
        <f>+SUMIF($M$1:$AB$1,"REAL",M437:AB437)</f>
        <v>0</v>
      </c>
      <c r="BL437" s="181" t="s">
        <v>116</v>
      </c>
      <c r="BM437" s="182" t="s">
        <v>61</v>
      </c>
      <c r="BN437" s="181" t="s">
        <v>40</v>
      </c>
      <c r="BO437" s="181" t="s">
        <v>126</v>
      </c>
      <c r="BP437" s="181" t="s">
        <v>129</v>
      </c>
      <c r="BQ437" s="181" t="s">
        <v>132</v>
      </c>
      <c r="BR437" s="183">
        <f t="shared" si="385"/>
        <v>0</v>
      </c>
      <c r="BS437" s="183">
        <f t="shared" si="386"/>
        <v>0</v>
      </c>
      <c r="BT437" s="183">
        <f t="shared" si="387"/>
        <v>0</v>
      </c>
      <c r="BU437" s="183">
        <f t="shared" si="388"/>
        <v>0</v>
      </c>
      <c r="BV437" s="183">
        <f t="shared" si="389"/>
        <v>0</v>
      </c>
      <c r="BW437" s="183">
        <f t="shared" si="390"/>
        <v>0</v>
      </c>
      <c r="BX437" s="183">
        <f t="shared" si="391"/>
        <v>0</v>
      </c>
      <c r="BY437" s="183">
        <f t="shared" si="392"/>
        <v>0</v>
      </c>
      <c r="BZ437" s="183">
        <f t="shared" si="393"/>
        <v>0</v>
      </c>
      <c r="CA437" s="183">
        <f t="shared" si="394"/>
        <v>0</v>
      </c>
      <c r="CB437" s="183">
        <f t="shared" si="395"/>
        <v>0</v>
      </c>
      <c r="CC437" s="183">
        <f t="shared" si="396"/>
        <v>0</v>
      </c>
      <c r="CD437" s="183">
        <f t="shared" si="397"/>
        <v>0</v>
      </c>
      <c r="CE437" s="183">
        <f t="shared" si="398"/>
        <v>0</v>
      </c>
      <c r="CF437" s="183">
        <f t="shared" si="399"/>
        <v>0</v>
      </c>
      <c r="CG437" s="183">
        <f t="shared" si="375"/>
        <v>0</v>
      </c>
    </row>
    <row r="438" spans="1:85">
      <c r="A438" s="238"/>
      <c r="B438" s="226"/>
      <c r="C438" s="225"/>
      <c r="D438" s="11" t="s">
        <v>88</v>
      </c>
      <c r="E438" s="34"/>
      <c r="F438" s="34"/>
      <c r="G438" s="34"/>
      <c r="H438" s="34"/>
      <c r="I438" s="34"/>
      <c r="J438" s="34"/>
      <c r="K438" s="34"/>
      <c r="L438" s="34"/>
      <c r="M438" s="98">
        <f>+L438+AN!M438</f>
        <v>0</v>
      </c>
      <c r="N438" s="98">
        <f>+M438+AN!N438</f>
        <v>0</v>
      </c>
      <c r="O438" s="98">
        <f>+N438+AN!O438</f>
        <v>0</v>
      </c>
      <c r="P438" s="98">
        <f>+O438+AN!P438</f>
        <v>0</v>
      </c>
      <c r="Q438" s="98">
        <f>+P438+AN!Q438</f>
        <v>0</v>
      </c>
      <c r="R438" s="98">
        <f>+Q438+AN!R438</f>
        <v>0</v>
      </c>
      <c r="S438" s="98">
        <f>+R438+AN!S438</f>
        <v>0</v>
      </c>
      <c r="T438" s="98">
        <f>+S438+AN!T438</f>
        <v>0</v>
      </c>
      <c r="U438" s="98">
        <f>+T438+AN!U438</f>
        <v>0</v>
      </c>
      <c r="V438" s="98">
        <f>+U438+AN!V438</f>
        <v>0</v>
      </c>
      <c r="W438" s="98">
        <f>+V438+AN!W438</f>
        <v>0</v>
      </c>
      <c r="X438" s="98">
        <f>+W438+AN!X438</f>
        <v>0</v>
      </c>
      <c r="Y438" s="98">
        <f>+X438+AN!Y438</f>
        <v>0</v>
      </c>
      <c r="Z438" s="98">
        <f>+Y438+AN!Z438</f>
        <v>0</v>
      </c>
      <c r="AA438" s="98">
        <f>+Z438+AN!AA438</f>
        <v>0</v>
      </c>
      <c r="AB438" s="98">
        <f>+AA438+AN!AB438</f>
        <v>0</v>
      </c>
      <c r="AC438" s="98">
        <f>+AB438+AN!AC438</f>
        <v>0</v>
      </c>
      <c r="AD438" s="102">
        <f t="shared" si="400"/>
        <v>0</v>
      </c>
      <c r="AE438" s="103">
        <f t="shared" si="401"/>
        <v>0</v>
      </c>
      <c r="AG438" s="124">
        <f>+SUMIF($M$1:$AB$1,"REAL",M438:AB438)</f>
        <v>0</v>
      </c>
      <c r="BL438" s="181" t="s">
        <v>116</v>
      </c>
      <c r="BM438" s="182" t="s">
        <v>61</v>
      </c>
      <c r="BN438" s="181" t="s">
        <v>88</v>
      </c>
      <c r="BO438" s="181" t="s">
        <v>126</v>
      </c>
      <c r="BP438" s="181" t="s">
        <v>129</v>
      </c>
      <c r="BQ438" s="181" t="s">
        <v>132</v>
      </c>
      <c r="BR438" s="183">
        <f t="shared" si="385"/>
        <v>0</v>
      </c>
      <c r="BS438" s="183">
        <f t="shared" si="386"/>
        <v>0</v>
      </c>
      <c r="BT438" s="183">
        <f t="shared" si="387"/>
        <v>0</v>
      </c>
      <c r="BU438" s="183">
        <f t="shared" si="388"/>
        <v>0</v>
      </c>
      <c r="BV438" s="183">
        <f t="shared" si="389"/>
        <v>0</v>
      </c>
      <c r="BW438" s="183">
        <f t="shared" si="390"/>
        <v>0</v>
      </c>
      <c r="BX438" s="183">
        <f t="shared" si="391"/>
        <v>0</v>
      </c>
      <c r="BY438" s="183">
        <f t="shared" si="392"/>
        <v>0</v>
      </c>
      <c r="BZ438" s="183">
        <f t="shared" si="393"/>
        <v>0</v>
      </c>
      <c r="CA438" s="183">
        <f t="shared" si="394"/>
        <v>0</v>
      </c>
      <c r="CB438" s="183">
        <f t="shared" si="395"/>
        <v>0</v>
      </c>
      <c r="CC438" s="183">
        <f t="shared" si="396"/>
        <v>0</v>
      </c>
      <c r="CD438" s="183">
        <f t="shared" si="397"/>
        <v>0</v>
      </c>
      <c r="CE438" s="183">
        <f t="shared" si="398"/>
        <v>0</v>
      </c>
      <c r="CF438" s="183">
        <f t="shared" si="399"/>
        <v>0</v>
      </c>
      <c r="CG438" s="183">
        <f t="shared" si="375"/>
        <v>0</v>
      </c>
    </row>
    <row r="439" spans="1:85">
      <c r="A439" s="238"/>
      <c r="B439" s="226"/>
      <c r="C439" s="225"/>
      <c r="D439" s="13" t="s">
        <v>90</v>
      </c>
      <c r="E439" s="36"/>
      <c r="F439" s="36"/>
      <c r="G439" s="36"/>
      <c r="H439" s="36"/>
      <c r="I439" s="36"/>
      <c r="J439" s="36"/>
      <c r="K439" s="36"/>
      <c r="L439" s="36"/>
      <c r="M439" s="36" t="str">
        <f t="shared" ref="M439:AE439" si="402">+IFERROR(M438/M437,"")</f>
        <v/>
      </c>
      <c r="N439" s="36" t="str">
        <f t="shared" si="402"/>
        <v/>
      </c>
      <c r="O439" s="36" t="str">
        <f t="shared" si="402"/>
        <v/>
      </c>
      <c r="P439" s="36" t="str">
        <f t="shared" si="402"/>
        <v/>
      </c>
      <c r="Q439" s="36" t="str">
        <f t="shared" si="402"/>
        <v/>
      </c>
      <c r="R439" s="36" t="str">
        <f t="shared" si="402"/>
        <v/>
      </c>
      <c r="S439" s="36" t="str">
        <f t="shared" si="402"/>
        <v/>
      </c>
      <c r="T439" s="36" t="str">
        <f t="shared" si="402"/>
        <v/>
      </c>
      <c r="U439" s="36" t="str">
        <f t="shared" si="402"/>
        <v/>
      </c>
      <c r="V439" s="36" t="str">
        <f t="shared" si="402"/>
        <v/>
      </c>
      <c r="W439" s="36" t="str">
        <f t="shared" si="402"/>
        <v/>
      </c>
      <c r="X439" s="36" t="str">
        <f t="shared" si="402"/>
        <v/>
      </c>
      <c r="Y439" s="36" t="str">
        <f t="shared" si="402"/>
        <v/>
      </c>
      <c r="Z439" s="36" t="str">
        <f t="shared" si="402"/>
        <v/>
      </c>
      <c r="AA439" s="36" t="str">
        <f t="shared" si="402"/>
        <v/>
      </c>
      <c r="AB439" s="36" t="str">
        <f t="shared" si="402"/>
        <v/>
      </c>
      <c r="AC439" s="36" t="str">
        <f t="shared" ref="AC439" si="403">+IFERROR(AC438/AC437,"")</f>
        <v/>
      </c>
      <c r="AD439" s="53" t="str">
        <f t="shared" si="402"/>
        <v/>
      </c>
      <c r="AE439" s="54" t="str">
        <f t="shared" si="402"/>
        <v/>
      </c>
      <c r="BL439" s="181" t="s">
        <v>116</v>
      </c>
      <c r="BM439" s="182" t="s">
        <v>61</v>
      </c>
      <c r="BN439" s="181" t="s">
        <v>90</v>
      </c>
      <c r="BO439" s="12" t="s">
        <v>127</v>
      </c>
      <c r="BP439" s="181" t="s">
        <v>129</v>
      </c>
      <c r="BQ439" s="181" t="s">
        <v>132</v>
      </c>
      <c r="BR439" s="183" t="str">
        <f t="shared" si="385"/>
        <v/>
      </c>
      <c r="BS439" s="183" t="str">
        <f t="shared" si="386"/>
        <v/>
      </c>
      <c r="BT439" s="183" t="str">
        <f t="shared" si="387"/>
        <v/>
      </c>
      <c r="BU439" s="183" t="str">
        <f t="shared" si="388"/>
        <v/>
      </c>
      <c r="BV439" s="183" t="str">
        <f t="shared" si="389"/>
        <v/>
      </c>
      <c r="BW439" s="183" t="str">
        <f t="shared" si="390"/>
        <v/>
      </c>
      <c r="BX439" s="183" t="str">
        <f t="shared" si="391"/>
        <v/>
      </c>
      <c r="BY439" s="183" t="str">
        <f t="shared" si="392"/>
        <v/>
      </c>
      <c r="BZ439" s="183" t="str">
        <f t="shared" si="393"/>
        <v/>
      </c>
      <c r="CA439" s="183" t="str">
        <f t="shared" si="394"/>
        <v/>
      </c>
      <c r="CB439" s="183" t="str">
        <f t="shared" si="395"/>
        <v/>
      </c>
      <c r="CC439" s="183" t="str">
        <f t="shared" si="396"/>
        <v/>
      </c>
      <c r="CD439" s="183" t="str">
        <f t="shared" si="397"/>
        <v/>
      </c>
      <c r="CE439" s="183" t="str">
        <f t="shared" si="398"/>
        <v/>
      </c>
      <c r="CF439" s="183" t="str">
        <f t="shared" si="399"/>
        <v/>
      </c>
      <c r="CG439" s="183" t="str">
        <f t="shared" si="375"/>
        <v/>
      </c>
    </row>
    <row r="440" spans="1:85">
      <c r="A440" s="238"/>
      <c r="B440" s="226"/>
      <c r="C440" s="225" t="s">
        <v>62</v>
      </c>
      <c r="D440" s="10" t="s">
        <v>40</v>
      </c>
      <c r="E440" s="19"/>
      <c r="F440" s="19"/>
      <c r="G440" s="19"/>
      <c r="H440" s="19"/>
      <c r="I440" s="19"/>
      <c r="J440" s="19"/>
      <c r="K440" s="19"/>
      <c r="L440" s="19"/>
      <c r="M440" s="97">
        <f>+L440+AN!M440</f>
        <v>0</v>
      </c>
      <c r="N440" s="97">
        <f>+M440+AN!N440</f>
        <v>0</v>
      </c>
      <c r="O440" s="97">
        <f>+N440+AN!O440</f>
        <v>0</v>
      </c>
      <c r="P440" s="97">
        <f>+O440+AN!P440</f>
        <v>0</v>
      </c>
      <c r="Q440" s="97">
        <f>+P440+AN!Q440</f>
        <v>0</v>
      </c>
      <c r="R440" s="97">
        <f>+Q440+AN!R440</f>
        <v>0</v>
      </c>
      <c r="S440" s="97">
        <f>+R440+AN!S440</f>
        <v>0</v>
      </c>
      <c r="T440" s="97">
        <f>+S440+AN!T440</f>
        <v>0</v>
      </c>
      <c r="U440" s="97">
        <f>+T440+AN!U440</f>
        <v>0</v>
      </c>
      <c r="V440" s="97">
        <f>+U440+AN!V440</f>
        <v>0</v>
      </c>
      <c r="W440" s="97">
        <f>+V440+AN!W440</f>
        <v>0</v>
      </c>
      <c r="X440" s="97">
        <f>+W440+AN!X440</f>
        <v>0</v>
      </c>
      <c r="Y440" s="97">
        <f>+X440+AN!Y440</f>
        <v>0</v>
      </c>
      <c r="Z440" s="97">
        <f>+Y440+AN!Z440</f>
        <v>0</v>
      </c>
      <c r="AA440" s="97">
        <f>+Z440+AN!AA440</f>
        <v>0</v>
      </c>
      <c r="AB440" s="97">
        <f>+AA440+AN!AB440</f>
        <v>0</v>
      </c>
      <c r="AC440" s="97">
        <f>+AB440+AN!AC440</f>
        <v>0</v>
      </c>
      <c r="AD440" s="100">
        <f t="shared" ref="AD440:AD441" si="404">+P440</f>
        <v>0</v>
      </c>
      <c r="AE440" s="101">
        <f t="shared" ref="AE440:AE441" si="405">+AB440</f>
        <v>0</v>
      </c>
      <c r="AG440" s="124">
        <f>+SUMIF($M$1:$AB$1,"REAL",M440:AB440)</f>
        <v>0</v>
      </c>
      <c r="BL440" s="181" t="s">
        <v>116</v>
      </c>
      <c r="BM440" s="182" t="s">
        <v>62</v>
      </c>
      <c r="BN440" s="181" t="s">
        <v>40</v>
      </c>
      <c r="BO440" s="181" t="s">
        <v>126</v>
      </c>
      <c r="BP440" s="181" t="s">
        <v>129</v>
      </c>
      <c r="BQ440" s="181" t="s">
        <v>132</v>
      </c>
      <c r="BR440" s="183">
        <f t="shared" si="385"/>
        <v>0</v>
      </c>
      <c r="BS440" s="183">
        <f t="shared" si="386"/>
        <v>0</v>
      </c>
      <c r="BT440" s="183">
        <f t="shared" si="387"/>
        <v>0</v>
      </c>
      <c r="BU440" s="183">
        <f t="shared" si="388"/>
        <v>0</v>
      </c>
      <c r="BV440" s="183">
        <f t="shared" si="389"/>
        <v>0</v>
      </c>
      <c r="BW440" s="183">
        <f t="shared" si="390"/>
        <v>0</v>
      </c>
      <c r="BX440" s="183">
        <f t="shared" si="391"/>
        <v>0</v>
      </c>
      <c r="BY440" s="183">
        <f t="shared" si="392"/>
        <v>0</v>
      </c>
      <c r="BZ440" s="183">
        <f t="shared" si="393"/>
        <v>0</v>
      </c>
      <c r="CA440" s="183">
        <f t="shared" si="394"/>
        <v>0</v>
      </c>
      <c r="CB440" s="183">
        <f t="shared" si="395"/>
        <v>0</v>
      </c>
      <c r="CC440" s="183">
        <f t="shared" si="396"/>
        <v>0</v>
      </c>
      <c r="CD440" s="183">
        <f t="shared" si="397"/>
        <v>0</v>
      </c>
      <c r="CE440" s="183">
        <f t="shared" si="398"/>
        <v>0</v>
      </c>
      <c r="CF440" s="183">
        <f t="shared" si="399"/>
        <v>0</v>
      </c>
      <c r="CG440" s="183">
        <f t="shared" si="375"/>
        <v>0</v>
      </c>
    </row>
    <row r="441" spans="1:85">
      <c r="A441" s="238"/>
      <c r="B441" s="226"/>
      <c r="C441" s="225"/>
      <c r="D441" s="11" t="s">
        <v>88</v>
      </c>
      <c r="E441" s="34"/>
      <c r="F441" s="34"/>
      <c r="G441" s="34"/>
      <c r="H441" s="34"/>
      <c r="I441" s="34"/>
      <c r="J441" s="34"/>
      <c r="K441" s="34"/>
      <c r="L441" s="34"/>
      <c r="M441" s="98">
        <f>+L441+AN!M441</f>
        <v>0</v>
      </c>
      <c r="N441" s="98">
        <f>+M441+AN!N441</f>
        <v>0</v>
      </c>
      <c r="O441" s="98">
        <f>+N441+AN!O441</f>
        <v>0</v>
      </c>
      <c r="P441" s="98">
        <f>+O441+AN!P441</f>
        <v>0</v>
      </c>
      <c r="Q441" s="98">
        <f>+P441+AN!Q441</f>
        <v>0</v>
      </c>
      <c r="R441" s="98">
        <f>+Q441+AN!R441</f>
        <v>0</v>
      </c>
      <c r="S441" s="98">
        <f>+R441+AN!S441</f>
        <v>0</v>
      </c>
      <c r="T441" s="98">
        <f>+S441+AN!T441</f>
        <v>0</v>
      </c>
      <c r="U441" s="98">
        <f>+T441+AN!U441</f>
        <v>0</v>
      </c>
      <c r="V441" s="98">
        <f>+U441+AN!V441</f>
        <v>0</v>
      </c>
      <c r="W441" s="98">
        <f>+V441+AN!W441</f>
        <v>0</v>
      </c>
      <c r="X441" s="98">
        <f>+W441+AN!X441</f>
        <v>0</v>
      </c>
      <c r="Y441" s="98">
        <f>+X441+AN!Y441</f>
        <v>0</v>
      </c>
      <c r="Z441" s="98">
        <f>+Y441+AN!Z441</f>
        <v>0</v>
      </c>
      <c r="AA441" s="98">
        <f>+Z441+AN!AA441</f>
        <v>0</v>
      </c>
      <c r="AB441" s="98">
        <f>+AA441+AN!AB441</f>
        <v>0</v>
      </c>
      <c r="AC441" s="98">
        <f>+AB441+AN!AC441</f>
        <v>0</v>
      </c>
      <c r="AD441" s="102">
        <f t="shared" si="404"/>
        <v>0</v>
      </c>
      <c r="AE441" s="103">
        <f t="shared" si="405"/>
        <v>0</v>
      </c>
      <c r="AG441" s="124">
        <f>+SUMIF($M$1:$AB$1,"REAL",M441:AB441)</f>
        <v>0</v>
      </c>
      <c r="BL441" s="181" t="s">
        <v>116</v>
      </c>
      <c r="BM441" s="182" t="s">
        <v>62</v>
      </c>
      <c r="BN441" s="181" t="s">
        <v>88</v>
      </c>
      <c r="BO441" s="181" t="s">
        <v>126</v>
      </c>
      <c r="BP441" s="181" t="s">
        <v>129</v>
      </c>
      <c r="BQ441" s="181" t="s">
        <v>132</v>
      </c>
      <c r="BR441" s="183">
        <f t="shared" si="385"/>
        <v>0</v>
      </c>
      <c r="BS441" s="183">
        <f t="shared" si="386"/>
        <v>0</v>
      </c>
      <c r="BT441" s="183">
        <f t="shared" si="387"/>
        <v>0</v>
      </c>
      <c r="BU441" s="183">
        <f t="shared" si="388"/>
        <v>0</v>
      </c>
      <c r="BV441" s="183">
        <f t="shared" si="389"/>
        <v>0</v>
      </c>
      <c r="BW441" s="183">
        <f t="shared" si="390"/>
        <v>0</v>
      </c>
      <c r="BX441" s="183">
        <f t="shared" si="391"/>
        <v>0</v>
      </c>
      <c r="BY441" s="183">
        <f t="shared" si="392"/>
        <v>0</v>
      </c>
      <c r="BZ441" s="183">
        <f t="shared" si="393"/>
        <v>0</v>
      </c>
      <c r="CA441" s="183">
        <f t="shared" si="394"/>
        <v>0</v>
      </c>
      <c r="CB441" s="183">
        <f t="shared" si="395"/>
        <v>0</v>
      </c>
      <c r="CC441" s="183">
        <f t="shared" si="396"/>
        <v>0</v>
      </c>
      <c r="CD441" s="183">
        <f t="shared" si="397"/>
        <v>0</v>
      </c>
      <c r="CE441" s="183">
        <f t="shared" si="398"/>
        <v>0</v>
      </c>
      <c r="CF441" s="183">
        <f t="shared" si="399"/>
        <v>0</v>
      </c>
      <c r="CG441" s="183">
        <f t="shared" si="375"/>
        <v>0</v>
      </c>
    </row>
    <row r="442" spans="1:85">
      <c r="A442" s="238"/>
      <c r="B442" s="226"/>
      <c r="C442" s="225"/>
      <c r="D442" s="13" t="s">
        <v>90</v>
      </c>
      <c r="E442" s="36"/>
      <c r="F442" s="36"/>
      <c r="G442" s="36"/>
      <c r="H442" s="36"/>
      <c r="I442" s="36"/>
      <c r="J442" s="36"/>
      <c r="K442" s="36"/>
      <c r="L442" s="36"/>
      <c r="M442" s="36" t="str">
        <f t="shared" ref="M442:AE442" si="406">+IFERROR(M441/M440,"")</f>
        <v/>
      </c>
      <c r="N442" s="36" t="str">
        <f t="shared" si="406"/>
        <v/>
      </c>
      <c r="O442" s="36" t="str">
        <f t="shared" si="406"/>
        <v/>
      </c>
      <c r="P442" s="36" t="str">
        <f t="shared" si="406"/>
        <v/>
      </c>
      <c r="Q442" s="36" t="str">
        <f t="shared" si="406"/>
        <v/>
      </c>
      <c r="R442" s="36" t="str">
        <f t="shared" si="406"/>
        <v/>
      </c>
      <c r="S442" s="36" t="str">
        <f t="shared" si="406"/>
        <v/>
      </c>
      <c r="T442" s="36" t="str">
        <f t="shared" si="406"/>
        <v/>
      </c>
      <c r="U442" s="36" t="str">
        <f t="shared" si="406"/>
        <v/>
      </c>
      <c r="V442" s="36" t="str">
        <f t="shared" si="406"/>
        <v/>
      </c>
      <c r="W442" s="36" t="str">
        <f t="shared" si="406"/>
        <v/>
      </c>
      <c r="X442" s="36" t="str">
        <f t="shared" si="406"/>
        <v/>
      </c>
      <c r="Y442" s="36" t="str">
        <f t="shared" si="406"/>
        <v/>
      </c>
      <c r="Z442" s="36" t="str">
        <f t="shared" si="406"/>
        <v/>
      </c>
      <c r="AA442" s="36" t="str">
        <f t="shared" si="406"/>
        <v/>
      </c>
      <c r="AB442" s="36" t="str">
        <f t="shared" si="406"/>
        <v/>
      </c>
      <c r="AC442" s="36" t="str">
        <f t="shared" ref="AC442" si="407">+IFERROR(AC441/AC440,"")</f>
        <v/>
      </c>
      <c r="AD442" s="49" t="str">
        <f t="shared" si="406"/>
        <v/>
      </c>
      <c r="AE442" s="50" t="str">
        <f t="shared" si="406"/>
        <v/>
      </c>
      <c r="BL442" s="181" t="s">
        <v>116</v>
      </c>
      <c r="BM442" s="182" t="s">
        <v>62</v>
      </c>
      <c r="BN442" s="181" t="s">
        <v>90</v>
      </c>
      <c r="BO442" s="12" t="s">
        <v>127</v>
      </c>
      <c r="BP442" s="181" t="s">
        <v>129</v>
      </c>
      <c r="BQ442" s="181" t="s">
        <v>132</v>
      </c>
      <c r="BR442" s="183" t="str">
        <f t="shared" si="385"/>
        <v/>
      </c>
      <c r="BS442" s="183" t="str">
        <f t="shared" si="386"/>
        <v/>
      </c>
      <c r="BT442" s="183" t="str">
        <f t="shared" si="387"/>
        <v/>
      </c>
      <c r="BU442" s="183" t="str">
        <f t="shared" si="388"/>
        <v/>
      </c>
      <c r="BV442" s="183" t="str">
        <f t="shared" si="389"/>
        <v/>
      </c>
      <c r="BW442" s="183" t="str">
        <f t="shared" si="390"/>
        <v/>
      </c>
      <c r="BX442" s="183" t="str">
        <f t="shared" si="391"/>
        <v/>
      </c>
      <c r="BY442" s="183" t="str">
        <f t="shared" si="392"/>
        <v/>
      </c>
      <c r="BZ442" s="183" t="str">
        <f t="shared" si="393"/>
        <v/>
      </c>
      <c r="CA442" s="183" t="str">
        <f t="shared" si="394"/>
        <v/>
      </c>
      <c r="CB442" s="183" t="str">
        <f t="shared" si="395"/>
        <v/>
      </c>
      <c r="CC442" s="183" t="str">
        <f t="shared" si="396"/>
        <v/>
      </c>
      <c r="CD442" s="183" t="str">
        <f t="shared" si="397"/>
        <v/>
      </c>
      <c r="CE442" s="183" t="str">
        <f t="shared" si="398"/>
        <v/>
      </c>
      <c r="CF442" s="183" t="str">
        <f t="shared" si="399"/>
        <v/>
      </c>
      <c r="CG442" s="183" t="str">
        <f t="shared" si="375"/>
        <v/>
      </c>
    </row>
    <row r="443" spans="1:85" ht="14.4" customHeight="1">
      <c r="A443" s="238"/>
      <c r="B443" s="226"/>
      <c r="C443" s="225" t="s">
        <v>72</v>
      </c>
      <c r="D443" s="10" t="s">
        <v>40</v>
      </c>
      <c r="E443" s="19"/>
      <c r="F443" s="19"/>
      <c r="G443" s="19"/>
      <c r="H443" s="19"/>
      <c r="I443" s="19"/>
      <c r="J443" s="19"/>
      <c r="K443" s="19"/>
      <c r="L443" s="19"/>
      <c r="M443" s="97">
        <f>+L443+AN!M443</f>
        <v>0</v>
      </c>
      <c r="N443" s="97">
        <f>+M443+AN!N443</f>
        <v>0</v>
      </c>
      <c r="O443" s="97">
        <f>+N443+AN!O443</f>
        <v>0</v>
      </c>
      <c r="P443" s="97">
        <f>+O443+AN!P443</f>
        <v>0</v>
      </c>
      <c r="Q443" s="97">
        <f>+P443+AN!Q443</f>
        <v>0</v>
      </c>
      <c r="R443" s="97">
        <f>+Q443+AN!R443</f>
        <v>0</v>
      </c>
      <c r="S443" s="97">
        <f>+R443+AN!S443</f>
        <v>0</v>
      </c>
      <c r="T443" s="97">
        <f>+S443+AN!T443</f>
        <v>0</v>
      </c>
      <c r="U443" s="97">
        <f>+T443+AN!U443</f>
        <v>0</v>
      </c>
      <c r="V443" s="97">
        <f>+U443+AN!V443</f>
        <v>0</v>
      </c>
      <c r="W443" s="97">
        <f>+V443+AN!W443</f>
        <v>0</v>
      </c>
      <c r="X443" s="97">
        <f>+W443+AN!X443</f>
        <v>0</v>
      </c>
      <c r="Y443" s="97">
        <f>+X443+AN!Y443</f>
        <v>0</v>
      </c>
      <c r="Z443" s="97">
        <f>+Y443+AN!Z443</f>
        <v>0</v>
      </c>
      <c r="AA443" s="97">
        <f>+Z443+AN!AA443</f>
        <v>0</v>
      </c>
      <c r="AB443" s="97">
        <f>+AA443+AN!AB443</f>
        <v>0</v>
      </c>
      <c r="AC443" s="97">
        <f>+AB443+AN!AC443</f>
        <v>0</v>
      </c>
      <c r="AD443" s="100">
        <f t="shared" ref="AD443:AD444" si="408">+P443</f>
        <v>0</v>
      </c>
      <c r="AE443" s="101">
        <f t="shared" ref="AE443:AE444" si="409">+AB443</f>
        <v>0</v>
      </c>
      <c r="AG443" s="124">
        <f>+SUMIF($M$1:$AB$1,"REAL",M443:AB443)</f>
        <v>0</v>
      </c>
      <c r="BL443" s="181" t="s">
        <v>116</v>
      </c>
      <c r="BM443" s="182" t="s">
        <v>72</v>
      </c>
      <c r="BN443" s="181" t="s">
        <v>40</v>
      </c>
      <c r="BO443" s="181" t="s">
        <v>126</v>
      </c>
      <c r="BP443" s="181" t="s">
        <v>129</v>
      </c>
      <c r="BQ443" s="181" t="s">
        <v>132</v>
      </c>
      <c r="BR443" s="183">
        <f t="shared" si="385"/>
        <v>0</v>
      </c>
      <c r="BS443" s="183">
        <f t="shared" si="386"/>
        <v>0</v>
      </c>
      <c r="BT443" s="183">
        <f t="shared" si="387"/>
        <v>0</v>
      </c>
      <c r="BU443" s="183">
        <f t="shared" si="388"/>
        <v>0</v>
      </c>
      <c r="BV443" s="183">
        <f t="shared" si="389"/>
        <v>0</v>
      </c>
      <c r="BW443" s="183">
        <f t="shared" si="390"/>
        <v>0</v>
      </c>
      <c r="BX443" s="183">
        <f t="shared" si="391"/>
        <v>0</v>
      </c>
      <c r="BY443" s="183">
        <f t="shared" si="392"/>
        <v>0</v>
      </c>
      <c r="BZ443" s="183">
        <f t="shared" si="393"/>
        <v>0</v>
      </c>
      <c r="CA443" s="183">
        <f t="shared" si="394"/>
        <v>0</v>
      </c>
      <c r="CB443" s="183">
        <f t="shared" si="395"/>
        <v>0</v>
      </c>
      <c r="CC443" s="183">
        <f t="shared" si="396"/>
        <v>0</v>
      </c>
      <c r="CD443" s="183">
        <f t="shared" si="397"/>
        <v>0</v>
      </c>
      <c r="CE443" s="183">
        <f t="shared" si="398"/>
        <v>0</v>
      </c>
      <c r="CF443" s="183">
        <f t="shared" si="399"/>
        <v>0</v>
      </c>
      <c r="CG443" s="183">
        <f t="shared" si="375"/>
        <v>0</v>
      </c>
    </row>
    <row r="444" spans="1:85">
      <c r="A444" s="238"/>
      <c r="B444" s="226"/>
      <c r="C444" s="225"/>
      <c r="D444" s="11" t="s">
        <v>88</v>
      </c>
      <c r="E444" s="34"/>
      <c r="F444" s="34"/>
      <c r="G444" s="34"/>
      <c r="H444" s="34"/>
      <c r="I444" s="34"/>
      <c r="J444" s="34"/>
      <c r="K444" s="34"/>
      <c r="L444" s="34"/>
      <c r="M444" s="98">
        <f>+L444+AN!M444</f>
        <v>0</v>
      </c>
      <c r="N444" s="98">
        <f>+M444+AN!N444</f>
        <v>0</v>
      </c>
      <c r="O444" s="98">
        <f>+N444+AN!O444</f>
        <v>0</v>
      </c>
      <c r="P444" s="98">
        <f>+O444+AN!P444</f>
        <v>0</v>
      </c>
      <c r="Q444" s="98">
        <f>+P444+AN!Q444</f>
        <v>0</v>
      </c>
      <c r="R444" s="98">
        <f>+Q444+AN!R444</f>
        <v>0</v>
      </c>
      <c r="S444" s="98">
        <f>+R444+AN!S444</f>
        <v>0</v>
      </c>
      <c r="T444" s="98">
        <f>+S444+AN!T444</f>
        <v>0</v>
      </c>
      <c r="U444" s="98">
        <f>+T444+AN!U444</f>
        <v>0</v>
      </c>
      <c r="V444" s="98">
        <f>+U444+AN!V444</f>
        <v>0</v>
      </c>
      <c r="W444" s="98">
        <f>+V444+AN!W444</f>
        <v>0</v>
      </c>
      <c r="X444" s="98">
        <f>+W444+AN!X444</f>
        <v>0</v>
      </c>
      <c r="Y444" s="98">
        <f>+X444+AN!Y444</f>
        <v>0</v>
      </c>
      <c r="Z444" s="98">
        <f>+Y444+AN!Z444</f>
        <v>0</v>
      </c>
      <c r="AA444" s="98">
        <f>+Z444+AN!AA444</f>
        <v>0</v>
      </c>
      <c r="AB444" s="98">
        <f>+AA444+AN!AB444</f>
        <v>0</v>
      </c>
      <c r="AC444" s="98">
        <f>+AB444+AN!AC444</f>
        <v>0</v>
      </c>
      <c r="AD444" s="102">
        <f t="shared" si="408"/>
        <v>0</v>
      </c>
      <c r="AE444" s="103">
        <f t="shared" si="409"/>
        <v>0</v>
      </c>
      <c r="AG444" s="124">
        <f>+SUMIF($M$1:$AB$1,"REAL",M444:AB444)</f>
        <v>0</v>
      </c>
      <c r="BL444" s="181" t="s">
        <v>116</v>
      </c>
      <c r="BM444" s="182" t="s">
        <v>72</v>
      </c>
      <c r="BN444" s="181" t="s">
        <v>88</v>
      </c>
      <c r="BO444" s="181" t="s">
        <v>126</v>
      </c>
      <c r="BP444" s="181" t="s">
        <v>129</v>
      </c>
      <c r="BQ444" s="181" t="s">
        <v>132</v>
      </c>
      <c r="BR444" s="183">
        <f t="shared" si="385"/>
        <v>0</v>
      </c>
      <c r="BS444" s="183">
        <f t="shared" si="386"/>
        <v>0</v>
      </c>
      <c r="BT444" s="183">
        <f t="shared" si="387"/>
        <v>0</v>
      </c>
      <c r="BU444" s="183">
        <f t="shared" si="388"/>
        <v>0</v>
      </c>
      <c r="BV444" s="183">
        <f t="shared" si="389"/>
        <v>0</v>
      </c>
      <c r="BW444" s="183">
        <f t="shared" si="390"/>
        <v>0</v>
      </c>
      <c r="BX444" s="183">
        <f t="shared" si="391"/>
        <v>0</v>
      </c>
      <c r="BY444" s="183">
        <f t="shared" si="392"/>
        <v>0</v>
      </c>
      <c r="BZ444" s="183">
        <f t="shared" si="393"/>
        <v>0</v>
      </c>
      <c r="CA444" s="183">
        <f t="shared" si="394"/>
        <v>0</v>
      </c>
      <c r="CB444" s="183">
        <f t="shared" si="395"/>
        <v>0</v>
      </c>
      <c r="CC444" s="183">
        <f t="shared" si="396"/>
        <v>0</v>
      </c>
      <c r="CD444" s="183">
        <f t="shared" si="397"/>
        <v>0</v>
      </c>
      <c r="CE444" s="183">
        <f t="shared" si="398"/>
        <v>0</v>
      </c>
      <c r="CF444" s="183">
        <f t="shared" si="399"/>
        <v>0</v>
      </c>
      <c r="CG444" s="183">
        <f t="shared" ref="CG444:CG468" si="410">+IF(AND($BP444="Real",AB$1="REAL"),AB444,0)</f>
        <v>0</v>
      </c>
    </row>
    <row r="445" spans="1:85">
      <c r="A445" s="238"/>
      <c r="B445" s="226"/>
      <c r="C445" s="225"/>
      <c r="D445" s="13" t="s">
        <v>90</v>
      </c>
      <c r="E445" s="36"/>
      <c r="F445" s="36"/>
      <c r="G445" s="36"/>
      <c r="H445" s="36"/>
      <c r="I445" s="36"/>
      <c r="J445" s="36"/>
      <c r="K445" s="36"/>
      <c r="L445" s="36"/>
      <c r="M445" s="36" t="str">
        <f t="shared" ref="M445:AE445" si="411">+IFERROR(M444/M443,"")</f>
        <v/>
      </c>
      <c r="N445" s="36" t="str">
        <f t="shared" si="411"/>
        <v/>
      </c>
      <c r="O445" s="36" t="str">
        <f t="shared" si="411"/>
        <v/>
      </c>
      <c r="P445" s="36" t="str">
        <f t="shared" si="411"/>
        <v/>
      </c>
      <c r="Q445" s="36" t="str">
        <f t="shared" si="411"/>
        <v/>
      </c>
      <c r="R445" s="36" t="str">
        <f t="shared" si="411"/>
        <v/>
      </c>
      <c r="S445" s="36" t="str">
        <f t="shared" si="411"/>
        <v/>
      </c>
      <c r="T445" s="36" t="str">
        <f t="shared" si="411"/>
        <v/>
      </c>
      <c r="U445" s="36" t="str">
        <f t="shared" si="411"/>
        <v/>
      </c>
      <c r="V445" s="36" t="str">
        <f t="shared" si="411"/>
        <v/>
      </c>
      <c r="W445" s="36" t="str">
        <f t="shared" si="411"/>
        <v/>
      </c>
      <c r="X445" s="36" t="str">
        <f t="shared" si="411"/>
        <v/>
      </c>
      <c r="Y445" s="36" t="str">
        <f t="shared" si="411"/>
        <v/>
      </c>
      <c r="Z445" s="36" t="str">
        <f t="shared" si="411"/>
        <v/>
      </c>
      <c r="AA445" s="36" t="str">
        <f t="shared" si="411"/>
        <v/>
      </c>
      <c r="AB445" s="36" t="str">
        <f t="shared" si="411"/>
        <v/>
      </c>
      <c r="AC445" s="36" t="str">
        <f t="shared" ref="AC445" si="412">+IFERROR(AC444/AC443,"")</f>
        <v/>
      </c>
      <c r="AD445" s="49" t="str">
        <f t="shared" si="411"/>
        <v/>
      </c>
      <c r="AE445" s="50" t="str">
        <f t="shared" si="411"/>
        <v/>
      </c>
      <c r="BL445" s="181" t="s">
        <v>116</v>
      </c>
      <c r="BM445" s="182" t="s">
        <v>72</v>
      </c>
      <c r="BN445" s="181" t="s">
        <v>90</v>
      </c>
      <c r="BO445" s="12" t="s">
        <v>127</v>
      </c>
      <c r="BP445" s="181" t="s">
        <v>129</v>
      </c>
      <c r="BQ445" s="181" t="s">
        <v>132</v>
      </c>
      <c r="BR445" s="183" t="str">
        <f t="shared" si="385"/>
        <v/>
      </c>
      <c r="BS445" s="183" t="str">
        <f t="shared" si="386"/>
        <v/>
      </c>
      <c r="BT445" s="183" t="str">
        <f t="shared" si="387"/>
        <v/>
      </c>
      <c r="BU445" s="183" t="str">
        <f t="shared" si="388"/>
        <v/>
      </c>
      <c r="BV445" s="183" t="str">
        <f t="shared" si="389"/>
        <v/>
      </c>
      <c r="BW445" s="183" t="str">
        <f t="shared" si="390"/>
        <v/>
      </c>
      <c r="BX445" s="183" t="str">
        <f t="shared" si="391"/>
        <v/>
      </c>
      <c r="BY445" s="183" t="str">
        <f t="shared" si="392"/>
        <v/>
      </c>
      <c r="BZ445" s="183" t="str">
        <f t="shared" si="393"/>
        <v/>
      </c>
      <c r="CA445" s="183" t="str">
        <f t="shared" si="394"/>
        <v/>
      </c>
      <c r="CB445" s="183" t="str">
        <f t="shared" si="395"/>
        <v/>
      </c>
      <c r="CC445" s="183" t="str">
        <f t="shared" si="396"/>
        <v/>
      </c>
      <c r="CD445" s="183" t="str">
        <f t="shared" si="397"/>
        <v/>
      </c>
      <c r="CE445" s="183" t="str">
        <f t="shared" si="398"/>
        <v/>
      </c>
      <c r="CF445" s="183" t="str">
        <f t="shared" si="399"/>
        <v/>
      </c>
      <c r="CG445" s="183" t="str">
        <f t="shared" si="410"/>
        <v/>
      </c>
    </row>
    <row r="446" spans="1:85" ht="14.4" customHeight="1">
      <c r="A446" s="238"/>
      <c r="B446" s="226"/>
      <c r="C446" s="225" t="s">
        <v>73</v>
      </c>
      <c r="D446" s="10" t="s">
        <v>40</v>
      </c>
      <c r="E446" s="19"/>
      <c r="F446" s="19"/>
      <c r="G446" s="19"/>
      <c r="H446" s="19"/>
      <c r="I446" s="19"/>
      <c r="J446" s="19"/>
      <c r="K446" s="19"/>
      <c r="L446" s="19"/>
      <c r="M446" s="97">
        <f>+L446+AN!M446</f>
        <v>0</v>
      </c>
      <c r="N446" s="97">
        <f>+M446+AN!N446</f>
        <v>0</v>
      </c>
      <c r="O446" s="97">
        <f>+N446+AN!O446</f>
        <v>0</v>
      </c>
      <c r="P446" s="97">
        <f>+O446+AN!P446</f>
        <v>0</v>
      </c>
      <c r="Q446" s="97">
        <f>+P446+AN!Q446</f>
        <v>0</v>
      </c>
      <c r="R446" s="97">
        <f>+Q446+AN!R446</f>
        <v>0</v>
      </c>
      <c r="S446" s="97">
        <f>+R446+AN!S446</f>
        <v>0</v>
      </c>
      <c r="T446" s="97">
        <f>+S446+AN!T446</f>
        <v>0</v>
      </c>
      <c r="U446" s="97">
        <f>+T446+AN!U446</f>
        <v>0</v>
      </c>
      <c r="V446" s="97">
        <f>+U446+AN!V446</f>
        <v>0</v>
      </c>
      <c r="W446" s="97">
        <f>+V446+AN!W446</f>
        <v>0</v>
      </c>
      <c r="X446" s="97">
        <f>+W446+AN!X446</f>
        <v>0</v>
      </c>
      <c r="Y446" s="97">
        <f>+X446+AN!Y446</f>
        <v>0</v>
      </c>
      <c r="Z446" s="97">
        <f>+Y446+AN!Z446</f>
        <v>0</v>
      </c>
      <c r="AA446" s="97">
        <f>+Z446+AN!AA446</f>
        <v>0</v>
      </c>
      <c r="AB446" s="97">
        <f>+AA446+AN!AB446</f>
        <v>0</v>
      </c>
      <c r="AC446" s="97">
        <f>+AB446+AN!AC446</f>
        <v>0</v>
      </c>
      <c r="AD446" s="100">
        <f t="shared" ref="AD446:AD447" si="413">+P446</f>
        <v>0</v>
      </c>
      <c r="AE446" s="101">
        <f t="shared" ref="AE446:AE447" si="414">+AB446</f>
        <v>0</v>
      </c>
      <c r="AG446" s="124">
        <f>+SUMIF($M$1:$AB$1,"REAL",M446:AB446)</f>
        <v>0</v>
      </c>
      <c r="BL446" s="181" t="s">
        <v>116</v>
      </c>
      <c r="BM446" s="182" t="s">
        <v>73</v>
      </c>
      <c r="BN446" s="181" t="s">
        <v>40</v>
      </c>
      <c r="BO446" s="181" t="s">
        <v>126</v>
      </c>
      <c r="BP446" s="181" t="s">
        <v>129</v>
      </c>
      <c r="BQ446" s="181" t="s">
        <v>132</v>
      </c>
      <c r="BR446" s="183">
        <f t="shared" si="385"/>
        <v>0</v>
      </c>
      <c r="BS446" s="183">
        <f t="shared" si="386"/>
        <v>0</v>
      </c>
      <c r="BT446" s="183">
        <f t="shared" si="387"/>
        <v>0</v>
      </c>
      <c r="BU446" s="183">
        <f t="shared" si="388"/>
        <v>0</v>
      </c>
      <c r="BV446" s="183">
        <f t="shared" si="389"/>
        <v>0</v>
      </c>
      <c r="BW446" s="183">
        <f t="shared" si="390"/>
        <v>0</v>
      </c>
      <c r="BX446" s="183">
        <f t="shared" si="391"/>
        <v>0</v>
      </c>
      <c r="BY446" s="183">
        <f t="shared" si="392"/>
        <v>0</v>
      </c>
      <c r="BZ446" s="183">
        <f t="shared" si="393"/>
        <v>0</v>
      </c>
      <c r="CA446" s="183">
        <f t="shared" si="394"/>
        <v>0</v>
      </c>
      <c r="CB446" s="183">
        <f t="shared" si="395"/>
        <v>0</v>
      </c>
      <c r="CC446" s="183">
        <f t="shared" si="396"/>
        <v>0</v>
      </c>
      <c r="CD446" s="183">
        <f t="shared" si="397"/>
        <v>0</v>
      </c>
      <c r="CE446" s="183">
        <f t="shared" si="398"/>
        <v>0</v>
      </c>
      <c r="CF446" s="183">
        <f t="shared" si="399"/>
        <v>0</v>
      </c>
      <c r="CG446" s="183">
        <f t="shared" si="410"/>
        <v>0</v>
      </c>
    </row>
    <row r="447" spans="1:85">
      <c r="A447" s="238"/>
      <c r="B447" s="226"/>
      <c r="C447" s="225"/>
      <c r="D447" s="11" t="s">
        <v>88</v>
      </c>
      <c r="E447" s="34"/>
      <c r="F447" s="34"/>
      <c r="G447" s="34"/>
      <c r="H447" s="34"/>
      <c r="I447" s="34"/>
      <c r="J447" s="34"/>
      <c r="K447" s="34"/>
      <c r="L447" s="34"/>
      <c r="M447" s="98">
        <f>+L447+AN!M447</f>
        <v>0</v>
      </c>
      <c r="N447" s="98">
        <f>+M447+AN!N447</f>
        <v>0</v>
      </c>
      <c r="O447" s="98">
        <f>+N447+AN!O447</f>
        <v>0</v>
      </c>
      <c r="P447" s="98">
        <f>+O447+AN!P447</f>
        <v>0</v>
      </c>
      <c r="Q447" s="98">
        <f>+P447+AN!Q447</f>
        <v>0</v>
      </c>
      <c r="R447" s="98">
        <f>+Q447+AN!R447</f>
        <v>0</v>
      </c>
      <c r="S447" s="98">
        <f>+R447+AN!S447</f>
        <v>0</v>
      </c>
      <c r="T447" s="98">
        <f>+S447+AN!T447</f>
        <v>0</v>
      </c>
      <c r="U447" s="98">
        <f>+T447+AN!U447</f>
        <v>0</v>
      </c>
      <c r="V447" s="98">
        <f>+U447+AN!V447</f>
        <v>0</v>
      </c>
      <c r="W447" s="98">
        <f>+V447+AN!W447</f>
        <v>0</v>
      </c>
      <c r="X447" s="98">
        <f>+W447+AN!X447</f>
        <v>0</v>
      </c>
      <c r="Y447" s="98">
        <f>+X447+AN!Y447</f>
        <v>0</v>
      </c>
      <c r="Z447" s="98">
        <f>+Y447+AN!Z447</f>
        <v>0</v>
      </c>
      <c r="AA447" s="98">
        <f>+Z447+AN!AA447</f>
        <v>0</v>
      </c>
      <c r="AB447" s="98">
        <f>+AA447+AN!AB447</f>
        <v>0</v>
      </c>
      <c r="AC447" s="98">
        <f>+AB447+AN!AC447</f>
        <v>0</v>
      </c>
      <c r="AD447" s="102">
        <f t="shared" si="413"/>
        <v>0</v>
      </c>
      <c r="AE447" s="103">
        <f t="shared" si="414"/>
        <v>0</v>
      </c>
      <c r="AG447" s="124">
        <f>+SUMIF($M$1:$AB$1,"REAL",M447:AB447)</f>
        <v>0</v>
      </c>
      <c r="BL447" s="181" t="s">
        <v>116</v>
      </c>
      <c r="BM447" s="182" t="s">
        <v>73</v>
      </c>
      <c r="BN447" s="181" t="s">
        <v>88</v>
      </c>
      <c r="BO447" s="181" t="s">
        <v>126</v>
      </c>
      <c r="BP447" s="181" t="s">
        <v>129</v>
      </c>
      <c r="BQ447" s="181" t="s">
        <v>132</v>
      </c>
      <c r="BR447" s="183">
        <f t="shared" si="385"/>
        <v>0</v>
      </c>
      <c r="BS447" s="183">
        <f t="shared" si="386"/>
        <v>0</v>
      </c>
      <c r="BT447" s="183">
        <f t="shared" si="387"/>
        <v>0</v>
      </c>
      <c r="BU447" s="183">
        <f t="shared" si="388"/>
        <v>0</v>
      </c>
      <c r="BV447" s="183">
        <f t="shared" si="389"/>
        <v>0</v>
      </c>
      <c r="BW447" s="183">
        <f t="shared" si="390"/>
        <v>0</v>
      </c>
      <c r="BX447" s="183">
        <f t="shared" si="391"/>
        <v>0</v>
      </c>
      <c r="BY447" s="183">
        <f t="shared" si="392"/>
        <v>0</v>
      </c>
      <c r="BZ447" s="183">
        <f t="shared" si="393"/>
        <v>0</v>
      </c>
      <c r="CA447" s="183">
        <f t="shared" si="394"/>
        <v>0</v>
      </c>
      <c r="CB447" s="183">
        <f t="shared" si="395"/>
        <v>0</v>
      </c>
      <c r="CC447" s="183">
        <f t="shared" si="396"/>
        <v>0</v>
      </c>
      <c r="CD447" s="183">
        <f t="shared" si="397"/>
        <v>0</v>
      </c>
      <c r="CE447" s="183">
        <f t="shared" si="398"/>
        <v>0</v>
      </c>
      <c r="CF447" s="183">
        <f t="shared" si="399"/>
        <v>0</v>
      </c>
      <c r="CG447" s="183">
        <f t="shared" si="410"/>
        <v>0</v>
      </c>
    </row>
    <row r="448" spans="1:85">
      <c r="A448" s="238"/>
      <c r="B448" s="226"/>
      <c r="C448" s="225"/>
      <c r="D448" s="13" t="s">
        <v>90</v>
      </c>
      <c r="E448" s="36"/>
      <c r="F448" s="36"/>
      <c r="G448" s="36"/>
      <c r="H448" s="36"/>
      <c r="I448" s="36"/>
      <c r="J448" s="36"/>
      <c r="K448" s="36"/>
      <c r="L448" s="36"/>
      <c r="M448" s="36" t="str">
        <f t="shared" ref="M448:AE448" si="415">+IFERROR(M447/M446,"")</f>
        <v/>
      </c>
      <c r="N448" s="36" t="str">
        <f t="shared" si="415"/>
        <v/>
      </c>
      <c r="O448" s="36" t="str">
        <f t="shared" si="415"/>
        <v/>
      </c>
      <c r="P448" s="36" t="str">
        <f t="shared" si="415"/>
        <v/>
      </c>
      <c r="Q448" s="36" t="str">
        <f t="shared" si="415"/>
        <v/>
      </c>
      <c r="R448" s="36" t="str">
        <f t="shared" si="415"/>
        <v/>
      </c>
      <c r="S448" s="36" t="str">
        <f t="shared" si="415"/>
        <v/>
      </c>
      <c r="T448" s="36" t="str">
        <f t="shared" si="415"/>
        <v/>
      </c>
      <c r="U448" s="36" t="str">
        <f t="shared" si="415"/>
        <v/>
      </c>
      <c r="V448" s="36" t="str">
        <f t="shared" si="415"/>
        <v/>
      </c>
      <c r="W448" s="36" t="str">
        <f t="shared" si="415"/>
        <v/>
      </c>
      <c r="X448" s="36" t="str">
        <f t="shared" si="415"/>
        <v/>
      </c>
      <c r="Y448" s="36" t="str">
        <f t="shared" si="415"/>
        <v/>
      </c>
      <c r="Z448" s="36" t="str">
        <f t="shared" si="415"/>
        <v/>
      </c>
      <c r="AA448" s="36" t="str">
        <f t="shared" si="415"/>
        <v/>
      </c>
      <c r="AB448" s="36" t="str">
        <f t="shared" si="415"/>
        <v/>
      </c>
      <c r="AC448" s="36" t="str">
        <f t="shared" ref="AC448" si="416">+IFERROR(AC447/AC446,"")</f>
        <v/>
      </c>
      <c r="AD448" s="49" t="str">
        <f t="shared" si="415"/>
        <v/>
      </c>
      <c r="AE448" s="50" t="str">
        <f t="shared" si="415"/>
        <v/>
      </c>
      <c r="BL448" s="181" t="s">
        <v>116</v>
      </c>
      <c r="BM448" s="182" t="s">
        <v>73</v>
      </c>
      <c r="BN448" s="181" t="s">
        <v>90</v>
      </c>
      <c r="BO448" s="12" t="s">
        <v>127</v>
      </c>
      <c r="BP448" s="181" t="s">
        <v>129</v>
      </c>
      <c r="BQ448" s="181" t="s">
        <v>132</v>
      </c>
      <c r="BR448" s="183" t="str">
        <f t="shared" si="385"/>
        <v/>
      </c>
      <c r="BS448" s="183" t="str">
        <f t="shared" si="386"/>
        <v/>
      </c>
      <c r="BT448" s="183" t="str">
        <f t="shared" si="387"/>
        <v/>
      </c>
      <c r="BU448" s="183" t="str">
        <f t="shared" si="388"/>
        <v/>
      </c>
      <c r="BV448" s="183" t="str">
        <f t="shared" si="389"/>
        <v/>
      </c>
      <c r="BW448" s="183" t="str">
        <f t="shared" si="390"/>
        <v/>
      </c>
      <c r="BX448" s="183" t="str">
        <f t="shared" si="391"/>
        <v/>
      </c>
      <c r="BY448" s="183" t="str">
        <f t="shared" si="392"/>
        <v/>
      </c>
      <c r="BZ448" s="183" t="str">
        <f t="shared" si="393"/>
        <v/>
      </c>
      <c r="CA448" s="183" t="str">
        <f t="shared" si="394"/>
        <v/>
      </c>
      <c r="CB448" s="183" t="str">
        <f t="shared" si="395"/>
        <v/>
      </c>
      <c r="CC448" s="183" t="str">
        <f t="shared" si="396"/>
        <v/>
      </c>
      <c r="CD448" s="183" t="str">
        <f t="shared" si="397"/>
        <v/>
      </c>
      <c r="CE448" s="183" t="str">
        <f t="shared" si="398"/>
        <v/>
      </c>
      <c r="CF448" s="183" t="str">
        <f t="shared" si="399"/>
        <v/>
      </c>
      <c r="CG448" s="183" t="str">
        <f t="shared" si="410"/>
        <v/>
      </c>
    </row>
    <row r="449" spans="1:85" ht="14.4" customHeight="1">
      <c r="A449" s="238"/>
      <c r="B449" s="226" t="s">
        <v>39</v>
      </c>
      <c r="C449" s="225" t="s">
        <v>51</v>
      </c>
      <c r="D449" s="10" t="s">
        <v>40</v>
      </c>
      <c r="E449" s="19"/>
      <c r="F449" s="19"/>
      <c r="G449" s="19"/>
      <c r="H449" s="19"/>
      <c r="I449" s="19"/>
      <c r="J449" s="19"/>
      <c r="K449" s="19"/>
      <c r="L449" s="19"/>
      <c r="M449" s="97">
        <f>+L449+AN!M449</f>
        <v>0</v>
      </c>
      <c r="N449" s="97">
        <f>+M449+AN!N449</f>
        <v>0</v>
      </c>
      <c r="O449" s="97">
        <f>+N449+AN!O449</f>
        <v>0</v>
      </c>
      <c r="P449" s="97">
        <f>+O449+AN!P449</f>
        <v>0</v>
      </c>
      <c r="Q449" s="97">
        <f>+P449+AN!Q449</f>
        <v>0</v>
      </c>
      <c r="R449" s="97">
        <f>+Q449+AN!R449</f>
        <v>0</v>
      </c>
      <c r="S449" s="97">
        <f>+R449+AN!S449</f>
        <v>0</v>
      </c>
      <c r="T449" s="97">
        <f>+S449+AN!T449</f>
        <v>0</v>
      </c>
      <c r="U449" s="97">
        <f>+T449+AN!U449</f>
        <v>0</v>
      </c>
      <c r="V449" s="97">
        <f>+U449+AN!V449</f>
        <v>0</v>
      </c>
      <c r="W449" s="97">
        <f>+V449+AN!W449</f>
        <v>0</v>
      </c>
      <c r="X449" s="97">
        <f>+W449+AN!X449</f>
        <v>0</v>
      </c>
      <c r="Y449" s="97">
        <f>+X449+AN!Y449</f>
        <v>0</v>
      </c>
      <c r="Z449" s="97">
        <f>+Y449+AN!Z449</f>
        <v>0</v>
      </c>
      <c r="AA449" s="97">
        <f>+Z449+AN!AA449</f>
        <v>0</v>
      </c>
      <c r="AB449" s="97">
        <f>+AA449+AN!AB449</f>
        <v>0</v>
      </c>
      <c r="AC449" s="97">
        <f>+AB449+AN!AC449</f>
        <v>0</v>
      </c>
      <c r="AD449" s="100">
        <f t="shared" ref="AD449:AD458" si="417">+P449</f>
        <v>0</v>
      </c>
      <c r="AE449" s="101">
        <f t="shared" ref="AE449:AE458" si="418">+AB449</f>
        <v>0</v>
      </c>
      <c r="AG449" s="124">
        <f>+SUMIF($M$1:$AB$1,"REAL",M449:AB449)</f>
        <v>0</v>
      </c>
      <c r="BL449" s="181" t="s">
        <v>116</v>
      </c>
      <c r="BM449" s="182" t="s">
        <v>51</v>
      </c>
      <c r="BN449" s="181" t="s">
        <v>40</v>
      </c>
      <c r="BO449" s="181" t="s">
        <v>126</v>
      </c>
      <c r="BP449" s="181" t="s">
        <v>129</v>
      </c>
      <c r="BQ449" s="181" t="s">
        <v>132</v>
      </c>
      <c r="BR449" s="183">
        <f t="shared" si="385"/>
        <v>0</v>
      </c>
      <c r="BS449" s="183">
        <f t="shared" si="386"/>
        <v>0</v>
      </c>
      <c r="BT449" s="183">
        <f t="shared" si="387"/>
        <v>0</v>
      </c>
      <c r="BU449" s="183">
        <f t="shared" si="388"/>
        <v>0</v>
      </c>
      <c r="BV449" s="183">
        <f t="shared" si="389"/>
        <v>0</v>
      </c>
      <c r="BW449" s="183">
        <f t="shared" si="390"/>
        <v>0</v>
      </c>
      <c r="BX449" s="183">
        <f t="shared" si="391"/>
        <v>0</v>
      </c>
      <c r="BY449" s="183">
        <f t="shared" si="392"/>
        <v>0</v>
      </c>
      <c r="BZ449" s="183">
        <f t="shared" si="393"/>
        <v>0</v>
      </c>
      <c r="CA449" s="183">
        <f t="shared" si="394"/>
        <v>0</v>
      </c>
      <c r="CB449" s="183">
        <f t="shared" si="395"/>
        <v>0</v>
      </c>
      <c r="CC449" s="183">
        <f t="shared" si="396"/>
        <v>0</v>
      </c>
      <c r="CD449" s="183">
        <f t="shared" si="397"/>
        <v>0</v>
      </c>
      <c r="CE449" s="183">
        <f t="shared" si="398"/>
        <v>0</v>
      </c>
      <c r="CF449" s="183">
        <f t="shared" si="399"/>
        <v>0</v>
      </c>
      <c r="CG449" s="183">
        <f t="shared" si="410"/>
        <v>0</v>
      </c>
    </row>
    <row r="450" spans="1:85">
      <c r="A450" s="238"/>
      <c r="B450" s="226"/>
      <c r="C450" s="225"/>
      <c r="D450" s="11" t="s">
        <v>88</v>
      </c>
      <c r="E450" s="34"/>
      <c r="F450" s="34"/>
      <c r="G450" s="34"/>
      <c r="H450" s="34"/>
      <c r="I450" s="34"/>
      <c r="J450" s="34"/>
      <c r="K450" s="34"/>
      <c r="L450" s="34"/>
      <c r="M450" s="98">
        <f>+L450+AN!M450</f>
        <v>0</v>
      </c>
      <c r="N450" s="98">
        <f>+M450+AN!N450</f>
        <v>0</v>
      </c>
      <c r="O450" s="98">
        <f>+N450+AN!O450</f>
        <v>0</v>
      </c>
      <c r="P450" s="98">
        <f>+O450+AN!P450</f>
        <v>0</v>
      </c>
      <c r="Q450" s="98">
        <f>+P450+AN!Q450</f>
        <v>0</v>
      </c>
      <c r="R450" s="98">
        <f>+Q450+AN!R450</f>
        <v>0</v>
      </c>
      <c r="S450" s="98">
        <f>+R450+AN!S450</f>
        <v>0</v>
      </c>
      <c r="T450" s="98">
        <f>+S450+AN!T450</f>
        <v>0</v>
      </c>
      <c r="U450" s="98">
        <f>+T450+AN!U450</f>
        <v>0</v>
      </c>
      <c r="V450" s="98">
        <f>+U450+AN!V450</f>
        <v>0</v>
      </c>
      <c r="W450" s="98">
        <f>+V450+AN!W450</f>
        <v>0</v>
      </c>
      <c r="X450" s="98">
        <f>+W450+AN!X450</f>
        <v>0</v>
      </c>
      <c r="Y450" s="98">
        <f>+X450+AN!Y450</f>
        <v>0</v>
      </c>
      <c r="Z450" s="98">
        <f>+Y450+AN!Z450</f>
        <v>0</v>
      </c>
      <c r="AA450" s="98">
        <f>+Z450+AN!AA450</f>
        <v>0</v>
      </c>
      <c r="AB450" s="98">
        <f>+AA450+AN!AB450</f>
        <v>0</v>
      </c>
      <c r="AC450" s="98">
        <f>+AB450+AN!AC450</f>
        <v>0</v>
      </c>
      <c r="AD450" s="102">
        <f t="shared" si="417"/>
        <v>0</v>
      </c>
      <c r="AE450" s="103">
        <f t="shared" si="418"/>
        <v>0</v>
      </c>
      <c r="AG450" s="124">
        <f>+SUMIF($M$1:$AB$1,"REAL",M450:AB450)</f>
        <v>0</v>
      </c>
      <c r="BL450" s="181" t="s">
        <v>116</v>
      </c>
      <c r="BM450" s="182" t="s">
        <v>51</v>
      </c>
      <c r="BN450" s="181" t="s">
        <v>88</v>
      </c>
      <c r="BO450" s="181" t="s">
        <v>126</v>
      </c>
      <c r="BP450" s="181" t="s">
        <v>129</v>
      </c>
      <c r="BQ450" s="181" t="s">
        <v>132</v>
      </c>
      <c r="BR450" s="183">
        <f t="shared" si="385"/>
        <v>0</v>
      </c>
      <c r="BS450" s="183">
        <f t="shared" si="386"/>
        <v>0</v>
      </c>
      <c r="BT450" s="183">
        <f t="shared" si="387"/>
        <v>0</v>
      </c>
      <c r="BU450" s="183">
        <f t="shared" si="388"/>
        <v>0</v>
      </c>
      <c r="BV450" s="183">
        <f t="shared" si="389"/>
        <v>0</v>
      </c>
      <c r="BW450" s="183">
        <f t="shared" si="390"/>
        <v>0</v>
      </c>
      <c r="BX450" s="183">
        <f t="shared" si="391"/>
        <v>0</v>
      </c>
      <c r="BY450" s="183">
        <f t="shared" si="392"/>
        <v>0</v>
      </c>
      <c r="BZ450" s="183">
        <f t="shared" si="393"/>
        <v>0</v>
      </c>
      <c r="CA450" s="183">
        <f t="shared" si="394"/>
        <v>0</v>
      </c>
      <c r="CB450" s="183">
        <f t="shared" si="395"/>
        <v>0</v>
      </c>
      <c r="CC450" s="183">
        <f t="shared" si="396"/>
        <v>0</v>
      </c>
      <c r="CD450" s="183">
        <f t="shared" si="397"/>
        <v>0</v>
      </c>
      <c r="CE450" s="183">
        <f t="shared" si="398"/>
        <v>0</v>
      </c>
      <c r="CF450" s="183">
        <f t="shared" si="399"/>
        <v>0</v>
      </c>
      <c r="CG450" s="183">
        <f t="shared" si="410"/>
        <v>0</v>
      </c>
    </row>
    <row r="451" spans="1:85">
      <c r="A451" s="238"/>
      <c r="B451" s="226"/>
      <c r="C451" s="225"/>
      <c r="D451" s="12" t="s">
        <v>63</v>
      </c>
      <c r="E451" s="35"/>
      <c r="F451" s="35"/>
      <c r="G451" s="35"/>
      <c r="H451" s="35"/>
      <c r="I451" s="35"/>
      <c r="J451" s="35"/>
      <c r="K451" s="35"/>
      <c r="L451" s="35"/>
      <c r="M451" s="99">
        <f>+L451+AN!M451</f>
        <v>0</v>
      </c>
      <c r="N451" s="99">
        <f>+M451+AN!N451</f>
        <v>0</v>
      </c>
      <c r="O451" s="99">
        <f>+N451+AN!O451</f>
        <v>0</v>
      </c>
      <c r="P451" s="99">
        <f>+O451+AN!P451</f>
        <v>0</v>
      </c>
      <c r="Q451" s="99">
        <f>+P451+AN!Q451</f>
        <v>0</v>
      </c>
      <c r="R451" s="99">
        <f>+Q451+AN!R451</f>
        <v>0</v>
      </c>
      <c r="S451" s="99">
        <f>+R451+AN!S451</f>
        <v>0</v>
      </c>
      <c r="T451" s="99">
        <f>+S451+AN!T451</f>
        <v>0</v>
      </c>
      <c r="U451" s="99">
        <f>+T451+AN!U451</f>
        <v>0</v>
      </c>
      <c r="V451" s="99">
        <f>+U451+AN!V451</f>
        <v>0</v>
      </c>
      <c r="W451" s="99">
        <f>+V451+AN!W451</f>
        <v>0</v>
      </c>
      <c r="X451" s="99">
        <f>+W451+AN!X451</f>
        <v>0</v>
      </c>
      <c r="Y451" s="99">
        <f>+X451+AN!Y451</f>
        <v>0</v>
      </c>
      <c r="Z451" s="99">
        <f>+Y451+AN!Z451</f>
        <v>0</v>
      </c>
      <c r="AA451" s="99">
        <f>+Z451+AN!AA451</f>
        <v>0</v>
      </c>
      <c r="AB451" s="99">
        <f>+AA451+AN!AB451</f>
        <v>0</v>
      </c>
      <c r="AC451" s="99">
        <f>+AB451+AN!AC451</f>
        <v>0</v>
      </c>
      <c r="AD451" s="104">
        <f t="shared" si="417"/>
        <v>0</v>
      </c>
      <c r="AE451" s="105">
        <f t="shared" si="418"/>
        <v>0</v>
      </c>
      <c r="BL451" s="181" t="s">
        <v>116</v>
      </c>
      <c r="BM451" s="182" t="s">
        <v>51</v>
      </c>
      <c r="BN451" s="181" t="s">
        <v>88</v>
      </c>
      <c r="BO451" s="12" t="s">
        <v>127</v>
      </c>
      <c r="BP451" s="181" t="s">
        <v>129</v>
      </c>
      <c r="BQ451" s="181" t="s">
        <v>132</v>
      </c>
      <c r="BR451" s="183">
        <f t="shared" si="385"/>
        <v>0</v>
      </c>
      <c r="BS451" s="183">
        <f t="shared" si="386"/>
        <v>0</v>
      </c>
      <c r="BT451" s="183">
        <f t="shared" si="387"/>
        <v>0</v>
      </c>
      <c r="BU451" s="183">
        <f t="shared" si="388"/>
        <v>0</v>
      </c>
      <c r="BV451" s="183">
        <f t="shared" si="389"/>
        <v>0</v>
      </c>
      <c r="BW451" s="183">
        <f t="shared" si="390"/>
        <v>0</v>
      </c>
      <c r="BX451" s="183">
        <f t="shared" si="391"/>
        <v>0</v>
      </c>
      <c r="BY451" s="183">
        <f t="shared" si="392"/>
        <v>0</v>
      </c>
      <c r="BZ451" s="183">
        <f t="shared" si="393"/>
        <v>0</v>
      </c>
      <c r="CA451" s="183">
        <f t="shared" si="394"/>
        <v>0</v>
      </c>
      <c r="CB451" s="183">
        <f t="shared" si="395"/>
        <v>0</v>
      </c>
      <c r="CC451" s="183">
        <f t="shared" si="396"/>
        <v>0</v>
      </c>
      <c r="CD451" s="183">
        <f t="shared" si="397"/>
        <v>0</v>
      </c>
      <c r="CE451" s="183">
        <f t="shared" si="398"/>
        <v>0</v>
      </c>
      <c r="CF451" s="183">
        <f t="shared" si="399"/>
        <v>0</v>
      </c>
      <c r="CG451" s="183">
        <f t="shared" si="410"/>
        <v>0</v>
      </c>
    </row>
    <row r="452" spans="1:85">
      <c r="A452" s="238"/>
      <c r="B452" s="226"/>
      <c r="C452" s="225"/>
      <c r="D452" s="12" t="s">
        <v>64</v>
      </c>
      <c r="E452" s="35"/>
      <c r="F452" s="35"/>
      <c r="G452" s="35"/>
      <c r="H452" s="35"/>
      <c r="I452" s="35"/>
      <c r="J452" s="35"/>
      <c r="K452" s="35"/>
      <c r="L452" s="35"/>
      <c r="M452" s="99">
        <f>+L452+AN!M452</f>
        <v>0</v>
      </c>
      <c r="N452" s="99">
        <f>+M452+AN!N452</f>
        <v>0</v>
      </c>
      <c r="O452" s="99">
        <f>+N452+AN!O452</f>
        <v>0</v>
      </c>
      <c r="P452" s="99">
        <f>+O452+AN!P452</f>
        <v>0</v>
      </c>
      <c r="Q452" s="99">
        <f>+P452+AN!Q452</f>
        <v>0</v>
      </c>
      <c r="R452" s="99">
        <f>+Q452+AN!R452</f>
        <v>0</v>
      </c>
      <c r="S452" s="99">
        <f>+R452+AN!S452</f>
        <v>0</v>
      </c>
      <c r="T452" s="99">
        <f>+S452+AN!T452</f>
        <v>0</v>
      </c>
      <c r="U452" s="99">
        <f>+T452+AN!U452</f>
        <v>0</v>
      </c>
      <c r="V452" s="99">
        <f>+U452+AN!V452</f>
        <v>0</v>
      </c>
      <c r="W452" s="99">
        <f>+V452+AN!W452</f>
        <v>0</v>
      </c>
      <c r="X452" s="99">
        <f>+W452+AN!X452</f>
        <v>0</v>
      </c>
      <c r="Y452" s="99">
        <f>+X452+AN!Y452</f>
        <v>0</v>
      </c>
      <c r="Z452" s="99">
        <f>+Y452+AN!Z452</f>
        <v>0</v>
      </c>
      <c r="AA452" s="99">
        <f>+Z452+AN!AA452</f>
        <v>0</v>
      </c>
      <c r="AB452" s="99">
        <f>+AA452+AN!AB452</f>
        <v>0</v>
      </c>
      <c r="AC452" s="99">
        <f>+AB452+AN!AC452</f>
        <v>0</v>
      </c>
      <c r="AD452" s="104">
        <f t="shared" si="417"/>
        <v>0</v>
      </c>
      <c r="AE452" s="105">
        <f t="shared" si="418"/>
        <v>0</v>
      </c>
      <c r="BL452" s="181" t="s">
        <v>116</v>
      </c>
      <c r="BM452" s="182" t="s">
        <v>51</v>
      </c>
      <c r="BN452" s="181" t="s">
        <v>88</v>
      </c>
      <c r="BO452" s="12" t="str">
        <f t="shared" ref="BO452:BO458" si="419">+D452</f>
        <v>X Fiber 50 - neba</v>
      </c>
      <c r="BP452" s="181" t="s">
        <v>129</v>
      </c>
      <c r="BQ452" s="181" t="s">
        <v>132</v>
      </c>
      <c r="BR452" s="183">
        <f t="shared" si="385"/>
        <v>0</v>
      </c>
      <c r="BS452" s="183">
        <f t="shared" si="386"/>
        <v>0</v>
      </c>
      <c r="BT452" s="183">
        <f t="shared" si="387"/>
        <v>0</v>
      </c>
      <c r="BU452" s="183">
        <f t="shared" si="388"/>
        <v>0</v>
      </c>
      <c r="BV452" s="183">
        <f t="shared" si="389"/>
        <v>0</v>
      </c>
      <c r="BW452" s="183">
        <f t="shared" si="390"/>
        <v>0</v>
      </c>
      <c r="BX452" s="183">
        <f t="shared" si="391"/>
        <v>0</v>
      </c>
      <c r="BY452" s="183">
        <f t="shared" si="392"/>
        <v>0</v>
      </c>
      <c r="BZ452" s="183">
        <f t="shared" si="393"/>
        <v>0</v>
      </c>
      <c r="CA452" s="183">
        <f t="shared" si="394"/>
        <v>0</v>
      </c>
      <c r="CB452" s="183">
        <f t="shared" si="395"/>
        <v>0</v>
      </c>
      <c r="CC452" s="183">
        <f t="shared" si="396"/>
        <v>0</v>
      </c>
      <c r="CD452" s="183">
        <f t="shared" si="397"/>
        <v>0</v>
      </c>
      <c r="CE452" s="183">
        <f t="shared" si="398"/>
        <v>0</v>
      </c>
      <c r="CF452" s="183">
        <f t="shared" si="399"/>
        <v>0</v>
      </c>
      <c r="CG452" s="183">
        <f t="shared" si="410"/>
        <v>0</v>
      </c>
    </row>
    <row r="453" spans="1:85">
      <c r="A453" s="238"/>
      <c r="B453" s="226"/>
      <c r="C453" s="225"/>
      <c r="D453" s="12" t="s">
        <v>65</v>
      </c>
      <c r="E453" s="35"/>
      <c r="F453" s="35"/>
      <c r="G453" s="35"/>
      <c r="H453" s="35"/>
      <c r="I453" s="35"/>
      <c r="J453" s="35"/>
      <c r="K453" s="35"/>
      <c r="L453" s="35"/>
      <c r="M453" s="99">
        <f>+L453+AN!M453</f>
        <v>0</v>
      </c>
      <c r="N453" s="99">
        <f>+M453+AN!N453</f>
        <v>0</v>
      </c>
      <c r="O453" s="99">
        <f>+N453+AN!O453</f>
        <v>0</v>
      </c>
      <c r="P453" s="99">
        <f>+O453+AN!P453</f>
        <v>0</v>
      </c>
      <c r="Q453" s="99">
        <f>+P453+AN!Q453</f>
        <v>0</v>
      </c>
      <c r="R453" s="99">
        <f>+Q453+AN!R453</f>
        <v>0</v>
      </c>
      <c r="S453" s="99">
        <f>+R453+AN!S453</f>
        <v>0</v>
      </c>
      <c r="T453" s="99">
        <f>+S453+AN!T453</f>
        <v>0</v>
      </c>
      <c r="U453" s="99">
        <f>+T453+AN!U453</f>
        <v>0</v>
      </c>
      <c r="V453" s="99">
        <f>+U453+AN!V453</f>
        <v>0</v>
      </c>
      <c r="W453" s="99">
        <f>+V453+AN!W453</f>
        <v>0</v>
      </c>
      <c r="X453" s="99">
        <f>+W453+AN!X453</f>
        <v>0</v>
      </c>
      <c r="Y453" s="99">
        <f>+X453+AN!Y453</f>
        <v>0</v>
      </c>
      <c r="Z453" s="99">
        <f>+Y453+AN!Z453</f>
        <v>0</v>
      </c>
      <c r="AA453" s="99">
        <f>+Z453+AN!AA453</f>
        <v>0</v>
      </c>
      <c r="AB453" s="99">
        <f>+AA453+AN!AB453</f>
        <v>0</v>
      </c>
      <c r="AC453" s="99">
        <f>+AB453+AN!AC453</f>
        <v>0</v>
      </c>
      <c r="AD453" s="104">
        <f t="shared" si="417"/>
        <v>0</v>
      </c>
      <c r="AE453" s="105">
        <f t="shared" si="418"/>
        <v>0</v>
      </c>
      <c r="BL453" s="181" t="s">
        <v>116</v>
      </c>
      <c r="BM453" s="182" t="s">
        <v>51</v>
      </c>
      <c r="BN453" s="181" t="s">
        <v>88</v>
      </c>
      <c r="BO453" s="12" t="str">
        <f t="shared" si="419"/>
        <v>X Fiber 100 - own</v>
      </c>
      <c r="BP453" s="181" t="s">
        <v>129</v>
      </c>
      <c r="BQ453" s="181" t="s">
        <v>132</v>
      </c>
      <c r="BR453" s="183">
        <f t="shared" si="385"/>
        <v>0</v>
      </c>
      <c r="BS453" s="183">
        <f t="shared" si="386"/>
        <v>0</v>
      </c>
      <c r="BT453" s="183">
        <f t="shared" si="387"/>
        <v>0</v>
      </c>
      <c r="BU453" s="183">
        <f t="shared" si="388"/>
        <v>0</v>
      </c>
      <c r="BV453" s="183">
        <f t="shared" si="389"/>
        <v>0</v>
      </c>
      <c r="BW453" s="183">
        <f t="shared" si="390"/>
        <v>0</v>
      </c>
      <c r="BX453" s="183">
        <f t="shared" si="391"/>
        <v>0</v>
      </c>
      <c r="BY453" s="183">
        <f t="shared" si="392"/>
        <v>0</v>
      </c>
      <c r="BZ453" s="183">
        <f t="shared" si="393"/>
        <v>0</v>
      </c>
      <c r="CA453" s="183">
        <f t="shared" si="394"/>
        <v>0</v>
      </c>
      <c r="CB453" s="183">
        <f t="shared" si="395"/>
        <v>0</v>
      </c>
      <c r="CC453" s="183">
        <f t="shared" si="396"/>
        <v>0</v>
      </c>
      <c r="CD453" s="183">
        <f t="shared" si="397"/>
        <v>0</v>
      </c>
      <c r="CE453" s="183">
        <f t="shared" si="398"/>
        <v>0</v>
      </c>
      <c r="CF453" s="183">
        <f t="shared" si="399"/>
        <v>0</v>
      </c>
      <c r="CG453" s="183">
        <f t="shared" si="410"/>
        <v>0</v>
      </c>
    </row>
    <row r="454" spans="1:85">
      <c r="A454" s="238"/>
      <c r="B454" s="226"/>
      <c r="C454" s="225"/>
      <c r="D454" s="12" t="s">
        <v>66</v>
      </c>
      <c r="E454" s="35"/>
      <c r="F454" s="35"/>
      <c r="G454" s="35"/>
      <c r="H454" s="35"/>
      <c r="I454" s="35"/>
      <c r="J454" s="35"/>
      <c r="K454" s="35"/>
      <c r="L454" s="35"/>
      <c r="M454" s="99">
        <f>+L454+AN!M454</f>
        <v>0</v>
      </c>
      <c r="N454" s="99">
        <f>+M454+AN!N454</f>
        <v>0</v>
      </c>
      <c r="O454" s="99">
        <f>+N454+AN!O454</f>
        <v>0</v>
      </c>
      <c r="P454" s="99">
        <f>+O454+AN!P454</f>
        <v>0</v>
      </c>
      <c r="Q454" s="99">
        <f>+P454+AN!Q454</f>
        <v>0</v>
      </c>
      <c r="R454" s="99">
        <f>+Q454+AN!R454</f>
        <v>0</v>
      </c>
      <c r="S454" s="99">
        <f>+R454+AN!S454</f>
        <v>0</v>
      </c>
      <c r="T454" s="99">
        <f>+S454+AN!T454</f>
        <v>0</v>
      </c>
      <c r="U454" s="99">
        <f>+T454+AN!U454</f>
        <v>0</v>
      </c>
      <c r="V454" s="99">
        <f>+U454+AN!V454</f>
        <v>0</v>
      </c>
      <c r="W454" s="99">
        <f>+V454+AN!W454</f>
        <v>0</v>
      </c>
      <c r="X454" s="99">
        <f>+W454+AN!X454</f>
        <v>0</v>
      </c>
      <c r="Y454" s="99">
        <f>+X454+AN!Y454</f>
        <v>0</v>
      </c>
      <c r="Z454" s="99">
        <f>+Y454+AN!Z454</f>
        <v>0</v>
      </c>
      <c r="AA454" s="99">
        <f>+Z454+AN!AA454</f>
        <v>0</v>
      </c>
      <c r="AB454" s="99">
        <f>+AA454+AN!AB454</f>
        <v>0</v>
      </c>
      <c r="AC454" s="99">
        <f>+AB454+AN!AC454</f>
        <v>0</v>
      </c>
      <c r="AD454" s="104">
        <f t="shared" si="417"/>
        <v>0</v>
      </c>
      <c r="AE454" s="105">
        <f t="shared" si="418"/>
        <v>0</v>
      </c>
      <c r="BL454" s="181" t="s">
        <v>116</v>
      </c>
      <c r="BM454" s="182" t="s">
        <v>51</v>
      </c>
      <c r="BN454" s="181" t="s">
        <v>88</v>
      </c>
      <c r="BO454" s="12" t="str">
        <f t="shared" si="419"/>
        <v>X Fiber 100 - neba</v>
      </c>
      <c r="BP454" s="181" t="s">
        <v>129</v>
      </c>
      <c r="BQ454" s="181" t="s">
        <v>132</v>
      </c>
      <c r="BR454" s="183">
        <f t="shared" si="385"/>
        <v>0</v>
      </c>
      <c r="BS454" s="183">
        <f t="shared" si="386"/>
        <v>0</v>
      </c>
      <c r="BT454" s="183">
        <f t="shared" si="387"/>
        <v>0</v>
      </c>
      <c r="BU454" s="183">
        <f t="shared" si="388"/>
        <v>0</v>
      </c>
      <c r="BV454" s="183">
        <f t="shared" si="389"/>
        <v>0</v>
      </c>
      <c r="BW454" s="183">
        <f t="shared" si="390"/>
        <v>0</v>
      </c>
      <c r="BX454" s="183">
        <f t="shared" si="391"/>
        <v>0</v>
      </c>
      <c r="BY454" s="183">
        <f t="shared" si="392"/>
        <v>0</v>
      </c>
      <c r="BZ454" s="183">
        <f t="shared" si="393"/>
        <v>0</v>
      </c>
      <c r="CA454" s="183">
        <f t="shared" si="394"/>
        <v>0</v>
      </c>
      <c r="CB454" s="183">
        <f t="shared" si="395"/>
        <v>0</v>
      </c>
      <c r="CC454" s="183">
        <f t="shared" si="396"/>
        <v>0</v>
      </c>
      <c r="CD454" s="183">
        <f t="shared" si="397"/>
        <v>0</v>
      </c>
      <c r="CE454" s="183">
        <f t="shared" si="398"/>
        <v>0</v>
      </c>
      <c r="CF454" s="183">
        <f t="shared" si="399"/>
        <v>0</v>
      </c>
      <c r="CG454" s="183">
        <f t="shared" si="410"/>
        <v>0</v>
      </c>
    </row>
    <row r="455" spans="1:85">
      <c r="A455" s="238"/>
      <c r="B455" s="226"/>
      <c r="C455" s="225"/>
      <c r="D455" s="12" t="s">
        <v>67</v>
      </c>
      <c r="E455" s="35"/>
      <c r="F455" s="35"/>
      <c r="G455" s="35"/>
      <c r="H455" s="35"/>
      <c r="I455" s="35"/>
      <c r="J455" s="35"/>
      <c r="K455" s="35"/>
      <c r="L455" s="35"/>
      <c r="M455" s="99">
        <f>+L455+AN!M455</f>
        <v>0</v>
      </c>
      <c r="N455" s="99">
        <f>+M455+AN!N455</f>
        <v>0</v>
      </c>
      <c r="O455" s="99">
        <f>+N455+AN!O455</f>
        <v>0</v>
      </c>
      <c r="P455" s="99">
        <f>+O455+AN!P455</f>
        <v>0</v>
      </c>
      <c r="Q455" s="99">
        <f>+P455+AN!Q455</f>
        <v>0</v>
      </c>
      <c r="R455" s="99">
        <f>+Q455+AN!R455</f>
        <v>0</v>
      </c>
      <c r="S455" s="99">
        <f>+R455+AN!S455</f>
        <v>0</v>
      </c>
      <c r="T455" s="99">
        <f>+S455+AN!T455</f>
        <v>0</v>
      </c>
      <c r="U455" s="99">
        <f>+T455+AN!U455</f>
        <v>0</v>
      </c>
      <c r="V455" s="99">
        <f>+U455+AN!V455</f>
        <v>0</v>
      </c>
      <c r="W455" s="99">
        <f>+V455+AN!W455</f>
        <v>0</v>
      </c>
      <c r="X455" s="99">
        <f>+W455+AN!X455</f>
        <v>0</v>
      </c>
      <c r="Y455" s="99">
        <f>+X455+AN!Y455</f>
        <v>0</v>
      </c>
      <c r="Z455" s="99">
        <f>+Y455+AN!Z455</f>
        <v>0</v>
      </c>
      <c r="AA455" s="99">
        <f>+Z455+AN!AA455</f>
        <v>0</v>
      </c>
      <c r="AB455" s="99">
        <f>+AA455+AN!AB455</f>
        <v>0</v>
      </c>
      <c r="AC455" s="99">
        <f>+AB455+AN!AC455</f>
        <v>0</v>
      </c>
      <c r="AD455" s="104">
        <f t="shared" si="417"/>
        <v>0</v>
      </c>
      <c r="AE455" s="105">
        <f t="shared" si="418"/>
        <v>0</v>
      </c>
      <c r="BL455" s="181" t="s">
        <v>116</v>
      </c>
      <c r="BM455" s="182" t="s">
        <v>51</v>
      </c>
      <c r="BN455" s="181" t="s">
        <v>88</v>
      </c>
      <c r="BO455" s="12" t="str">
        <f t="shared" si="419"/>
        <v>X Fiber 200 - own</v>
      </c>
      <c r="BP455" s="181" t="s">
        <v>129</v>
      </c>
      <c r="BQ455" s="181" t="s">
        <v>132</v>
      </c>
      <c r="BR455" s="183">
        <f t="shared" si="385"/>
        <v>0</v>
      </c>
      <c r="BS455" s="183">
        <f t="shared" si="386"/>
        <v>0</v>
      </c>
      <c r="BT455" s="183">
        <f t="shared" si="387"/>
        <v>0</v>
      </c>
      <c r="BU455" s="183">
        <f t="shared" si="388"/>
        <v>0</v>
      </c>
      <c r="BV455" s="183">
        <f t="shared" si="389"/>
        <v>0</v>
      </c>
      <c r="BW455" s="183">
        <f t="shared" si="390"/>
        <v>0</v>
      </c>
      <c r="BX455" s="183">
        <f t="shared" si="391"/>
        <v>0</v>
      </c>
      <c r="BY455" s="183">
        <f t="shared" si="392"/>
        <v>0</v>
      </c>
      <c r="BZ455" s="183">
        <f t="shared" si="393"/>
        <v>0</v>
      </c>
      <c r="CA455" s="183">
        <f t="shared" si="394"/>
        <v>0</v>
      </c>
      <c r="CB455" s="183">
        <f t="shared" si="395"/>
        <v>0</v>
      </c>
      <c r="CC455" s="183">
        <f t="shared" si="396"/>
        <v>0</v>
      </c>
      <c r="CD455" s="183">
        <f t="shared" si="397"/>
        <v>0</v>
      </c>
      <c r="CE455" s="183">
        <f t="shared" si="398"/>
        <v>0</v>
      </c>
      <c r="CF455" s="183">
        <f t="shared" si="399"/>
        <v>0</v>
      </c>
      <c r="CG455" s="183">
        <f t="shared" si="410"/>
        <v>0</v>
      </c>
    </row>
    <row r="456" spans="1:85">
      <c r="A456" s="238"/>
      <c r="B456" s="226"/>
      <c r="C456" s="225"/>
      <c r="D456" s="12" t="s">
        <v>68</v>
      </c>
      <c r="E456" s="35"/>
      <c r="F456" s="35"/>
      <c r="G456" s="35"/>
      <c r="H456" s="35"/>
      <c r="I456" s="35"/>
      <c r="J456" s="35"/>
      <c r="K456" s="35"/>
      <c r="L456" s="35"/>
      <c r="M456" s="99">
        <f>+L456+AN!M456</f>
        <v>0</v>
      </c>
      <c r="N456" s="99">
        <f>+M456+AN!N456</f>
        <v>0</v>
      </c>
      <c r="O456" s="99">
        <f>+N456+AN!O456</f>
        <v>0</v>
      </c>
      <c r="P456" s="99">
        <f>+O456+AN!P456</f>
        <v>0</v>
      </c>
      <c r="Q456" s="99">
        <f>+P456+AN!Q456</f>
        <v>0</v>
      </c>
      <c r="R456" s="99">
        <f>+Q456+AN!R456</f>
        <v>0</v>
      </c>
      <c r="S456" s="99">
        <f>+R456+AN!S456</f>
        <v>0</v>
      </c>
      <c r="T456" s="99">
        <f>+S456+AN!T456</f>
        <v>0</v>
      </c>
      <c r="U456" s="99">
        <f>+T456+AN!U456</f>
        <v>0</v>
      </c>
      <c r="V456" s="99">
        <f>+U456+AN!V456</f>
        <v>0</v>
      </c>
      <c r="W456" s="99">
        <f>+V456+AN!W456</f>
        <v>0</v>
      </c>
      <c r="X456" s="99">
        <f>+W456+AN!X456</f>
        <v>0</v>
      </c>
      <c r="Y456" s="99">
        <f>+X456+AN!Y456</f>
        <v>0</v>
      </c>
      <c r="Z456" s="99">
        <f>+Y456+AN!Z456</f>
        <v>0</v>
      </c>
      <c r="AA456" s="99">
        <f>+Z456+AN!AA456</f>
        <v>0</v>
      </c>
      <c r="AB456" s="99">
        <f>+AA456+AN!AB456</f>
        <v>0</v>
      </c>
      <c r="AC456" s="99">
        <f>+AB456+AN!AC456</f>
        <v>0</v>
      </c>
      <c r="AD456" s="104">
        <f t="shared" si="417"/>
        <v>0</v>
      </c>
      <c r="AE456" s="105">
        <f t="shared" si="418"/>
        <v>0</v>
      </c>
      <c r="BL456" s="181" t="s">
        <v>116</v>
      </c>
      <c r="BM456" s="182" t="s">
        <v>51</v>
      </c>
      <c r="BN456" s="181" t="s">
        <v>88</v>
      </c>
      <c r="BO456" s="12" t="str">
        <f t="shared" si="419"/>
        <v>X Fiber 200 - neba</v>
      </c>
      <c r="BP456" s="181" t="s">
        <v>129</v>
      </c>
      <c r="BQ456" s="181" t="s">
        <v>132</v>
      </c>
      <c r="BR456" s="183">
        <f t="shared" si="385"/>
        <v>0</v>
      </c>
      <c r="BS456" s="183">
        <f t="shared" si="386"/>
        <v>0</v>
      </c>
      <c r="BT456" s="183">
        <f t="shared" si="387"/>
        <v>0</v>
      </c>
      <c r="BU456" s="183">
        <f t="shared" si="388"/>
        <v>0</v>
      </c>
      <c r="BV456" s="183">
        <f t="shared" si="389"/>
        <v>0</v>
      </c>
      <c r="BW456" s="183">
        <f t="shared" si="390"/>
        <v>0</v>
      </c>
      <c r="BX456" s="183">
        <f t="shared" si="391"/>
        <v>0</v>
      </c>
      <c r="BY456" s="183">
        <f t="shared" si="392"/>
        <v>0</v>
      </c>
      <c r="BZ456" s="183">
        <f t="shared" si="393"/>
        <v>0</v>
      </c>
      <c r="CA456" s="183">
        <f t="shared" si="394"/>
        <v>0</v>
      </c>
      <c r="CB456" s="183">
        <f t="shared" si="395"/>
        <v>0</v>
      </c>
      <c r="CC456" s="183">
        <f t="shared" si="396"/>
        <v>0</v>
      </c>
      <c r="CD456" s="183">
        <f t="shared" si="397"/>
        <v>0</v>
      </c>
      <c r="CE456" s="183">
        <f t="shared" si="398"/>
        <v>0</v>
      </c>
      <c r="CF456" s="183">
        <f t="shared" si="399"/>
        <v>0</v>
      </c>
      <c r="CG456" s="183">
        <f t="shared" si="410"/>
        <v>0</v>
      </c>
    </row>
    <row r="457" spans="1:85">
      <c r="A457" s="238"/>
      <c r="B457" s="226"/>
      <c r="C457" s="225"/>
      <c r="D457" s="14" t="s">
        <v>3</v>
      </c>
      <c r="E457" s="37"/>
      <c r="F457" s="37"/>
      <c r="G457" s="37"/>
      <c r="H457" s="37"/>
      <c r="I457" s="37"/>
      <c r="J457" s="37"/>
      <c r="K457" s="37"/>
      <c r="L457" s="37"/>
      <c r="M457" s="106">
        <f>+L457+AN!M457</f>
        <v>0</v>
      </c>
      <c r="N457" s="106">
        <f>+M457+AN!N457</f>
        <v>0</v>
      </c>
      <c r="O457" s="106">
        <f>+N457+AN!O457</f>
        <v>0</v>
      </c>
      <c r="P457" s="106">
        <f>+O457+AN!P457</f>
        <v>0</v>
      </c>
      <c r="Q457" s="106">
        <f>+P457+AN!Q457</f>
        <v>0</v>
      </c>
      <c r="R457" s="106">
        <f>+Q457+AN!R457</f>
        <v>0</v>
      </c>
      <c r="S457" s="106">
        <f>+R457+AN!S457</f>
        <v>0</v>
      </c>
      <c r="T457" s="106">
        <f>+S457+AN!T457</f>
        <v>0</v>
      </c>
      <c r="U457" s="106">
        <f>+T457+AN!U457</f>
        <v>0</v>
      </c>
      <c r="V457" s="106">
        <f>+U457+AN!V457</f>
        <v>0</v>
      </c>
      <c r="W457" s="106">
        <f>+V457+AN!W457</f>
        <v>0</v>
      </c>
      <c r="X457" s="106">
        <f>+W457+AN!X457</f>
        <v>0</v>
      </c>
      <c r="Y457" s="106">
        <f>+X457+AN!Y457</f>
        <v>0</v>
      </c>
      <c r="Z457" s="106">
        <f>+Y457+AN!Z457</f>
        <v>0</v>
      </c>
      <c r="AA457" s="106">
        <f>+Z457+AN!AA457</f>
        <v>0</v>
      </c>
      <c r="AB457" s="106">
        <f>+AA457+AN!AB457</f>
        <v>0</v>
      </c>
      <c r="AC457" s="106">
        <f>+AB457+AN!AC457</f>
        <v>0</v>
      </c>
      <c r="AD457" s="112">
        <f t="shared" si="417"/>
        <v>0</v>
      </c>
      <c r="AE457" s="113">
        <f t="shared" si="418"/>
        <v>0</v>
      </c>
      <c r="BL457" s="181" t="s">
        <v>116</v>
      </c>
      <c r="BM457" s="182" t="s">
        <v>51</v>
      </c>
      <c r="BN457" s="181" t="s">
        <v>88</v>
      </c>
      <c r="BO457" s="12" t="str">
        <f t="shared" si="419"/>
        <v>Own Fiber</v>
      </c>
      <c r="BP457" s="181" t="s">
        <v>129</v>
      </c>
      <c r="BQ457" s="181" t="s">
        <v>132</v>
      </c>
      <c r="BR457" s="183">
        <f t="shared" si="385"/>
        <v>0</v>
      </c>
      <c r="BS457" s="183">
        <f t="shared" si="386"/>
        <v>0</v>
      </c>
      <c r="BT457" s="183">
        <f t="shared" si="387"/>
        <v>0</v>
      </c>
      <c r="BU457" s="183">
        <f t="shared" si="388"/>
        <v>0</v>
      </c>
      <c r="BV457" s="183">
        <f t="shared" si="389"/>
        <v>0</v>
      </c>
      <c r="BW457" s="183">
        <f t="shared" si="390"/>
        <v>0</v>
      </c>
      <c r="BX457" s="183">
        <f t="shared" si="391"/>
        <v>0</v>
      </c>
      <c r="BY457" s="183">
        <f t="shared" si="392"/>
        <v>0</v>
      </c>
      <c r="BZ457" s="183">
        <f t="shared" si="393"/>
        <v>0</v>
      </c>
      <c r="CA457" s="183">
        <f t="shared" si="394"/>
        <v>0</v>
      </c>
      <c r="CB457" s="183">
        <f t="shared" si="395"/>
        <v>0</v>
      </c>
      <c r="CC457" s="183">
        <f t="shared" si="396"/>
        <v>0</v>
      </c>
      <c r="CD457" s="183">
        <f t="shared" si="397"/>
        <v>0</v>
      </c>
      <c r="CE457" s="183">
        <f t="shared" si="398"/>
        <v>0</v>
      </c>
      <c r="CF457" s="183">
        <f t="shared" si="399"/>
        <v>0</v>
      </c>
      <c r="CG457" s="183">
        <f t="shared" si="410"/>
        <v>0</v>
      </c>
    </row>
    <row r="458" spans="1:85">
      <c r="A458" s="238"/>
      <c r="B458" s="226"/>
      <c r="C458" s="225"/>
      <c r="D458" s="14" t="s">
        <v>42</v>
      </c>
      <c r="E458" s="37"/>
      <c r="F458" s="37"/>
      <c r="G458" s="37"/>
      <c r="H458" s="37"/>
      <c r="I458" s="37"/>
      <c r="J458" s="37"/>
      <c r="K458" s="37"/>
      <c r="L458" s="37"/>
      <c r="M458" s="106">
        <f>+L458+AN!M458</f>
        <v>0</v>
      </c>
      <c r="N458" s="106">
        <f>+M458+AN!N458</f>
        <v>0</v>
      </c>
      <c r="O458" s="106">
        <f>+N458+AN!O458</f>
        <v>0</v>
      </c>
      <c r="P458" s="106">
        <f>+O458+AN!P458</f>
        <v>0</v>
      </c>
      <c r="Q458" s="106">
        <f>+P458+AN!Q458</f>
        <v>0</v>
      </c>
      <c r="R458" s="106">
        <f>+Q458+AN!R458</f>
        <v>0</v>
      </c>
      <c r="S458" s="106">
        <f>+R458+AN!S458</f>
        <v>0</v>
      </c>
      <c r="T458" s="106">
        <f>+S458+AN!T458</f>
        <v>0</v>
      </c>
      <c r="U458" s="106">
        <f>+T458+AN!U458</f>
        <v>0</v>
      </c>
      <c r="V458" s="106">
        <f>+U458+AN!V458</f>
        <v>0</v>
      </c>
      <c r="W458" s="106">
        <f>+V458+AN!W458</f>
        <v>0</v>
      </c>
      <c r="X458" s="106">
        <f>+W458+AN!X458</f>
        <v>0</v>
      </c>
      <c r="Y458" s="106">
        <f>+X458+AN!Y458</f>
        <v>0</v>
      </c>
      <c r="Z458" s="106">
        <f>+Y458+AN!Z458</f>
        <v>0</v>
      </c>
      <c r="AA458" s="106">
        <f>+Z458+AN!AA458</f>
        <v>0</v>
      </c>
      <c r="AB458" s="106">
        <f>+AA458+AN!AB458</f>
        <v>0</v>
      </c>
      <c r="AC458" s="106">
        <f>+AB458+AN!AC458</f>
        <v>0</v>
      </c>
      <c r="AD458" s="112">
        <f t="shared" si="417"/>
        <v>0</v>
      </c>
      <c r="AE458" s="113">
        <f t="shared" si="418"/>
        <v>0</v>
      </c>
      <c r="BL458" s="181" t="s">
        <v>116</v>
      </c>
      <c r="BM458" s="182" t="s">
        <v>51</v>
      </c>
      <c r="BN458" s="181" t="s">
        <v>88</v>
      </c>
      <c r="BO458" s="12" t="str">
        <f t="shared" si="419"/>
        <v>Indirect Fiber</v>
      </c>
      <c r="BP458" s="181" t="s">
        <v>129</v>
      </c>
      <c r="BQ458" s="181" t="s">
        <v>132</v>
      </c>
      <c r="BR458" s="183">
        <f t="shared" si="385"/>
        <v>0</v>
      </c>
      <c r="BS458" s="183">
        <f t="shared" si="386"/>
        <v>0</v>
      </c>
      <c r="BT458" s="183">
        <f t="shared" si="387"/>
        <v>0</v>
      </c>
      <c r="BU458" s="183">
        <f t="shared" si="388"/>
        <v>0</v>
      </c>
      <c r="BV458" s="183">
        <f t="shared" si="389"/>
        <v>0</v>
      </c>
      <c r="BW458" s="183">
        <f t="shared" si="390"/>
        <v>0</v>
      </c>
      <c r="BX458" s="183">
        <f t="shared" si="391"/>
        <v>0</v>
      </c>
      <c r="BY458" s="183">
        <f t="shared" si="392"/>
        <v>0</v>
      </c>
      <c r="BZ458" s="183">
        <f t="shared" si="393"/>
        <v>0</v>
      </c>
      <c r="CA458" s="183">
        <f t="shared" si="394"/>
        <v>0</v>
      </c>
      <c r="CB458" s="183">
        <f t="shared" si="395"/>
        <v>0</v>
      </c>
      <c r="CC458" s="183">
        <f t="shared" si="396"/>
        <v>0</v>
      </c>
      <c r="CD458" s="183">
        <f t="shared" si="397"/>
        <v>0</v>
      </c>
      <c r="CE458" s="183">
        <f t="shared" si="398"/>
        <v>0</v>
      </c>
      <c r="CF458" s="183">
        <f t="shared" si="399"/>
        <v>0</v>
      </c>
      <c r="CG458" s="183">
        <f t="shared" si="410"/>
        <v>0</v>
      </c>
    </row>
    <row r="459" spans="1:85">
      <c r="A459" s="238"/>
      <c r="B459" s="226"/>
      <c r="C459" s="225"/>
      <c r="D459" s="13" t="s">
        <v>90</v>
      </c>
      <c r="E459" s="36"/>
      <c r="F459" s="36"/>
      <c r="G459" s="36"/>
      <c r="H459" s="36"/>
      <c r="I459" s="36"/>
      <c r="J459" s="36"/>
      <c r="K459" s="36"/>
      <c r="L459" s="36"/>
      <c r="M459" s="36" t="str">
        <f t="shared" ref="M459:AE459" si="420">+IFERROR(M450/M449,"")</f>
        <v/>
      </c>
      <c r="N459" s="36" t="str">
        <f t="shared" si="420"/>
        <v/>
      </c>
      <c r="O459" s="36" t="str">
        <f t="shared" si="420"/>
        <v/>
      </c>
      <c r="P459" s="36" t="str">
        <f t="shared" si="420"/>
        <v/>
      </c>
      <c r="Q459" s="36" t="str">
        <f t="shared" si="420"/>
        <v/>
      </c>
      <c r="R459" s="36" t="str">
        <f t="shared" si="420"/>
        <v/>
      </c>
      <c r="S459" s="36" t="str">
        <f t="shared" si="420"/>
        <v/>
      </c>
      <c r="T459" s="36" t="str">
        <f t="shared" si="420"/>
        <v/>
      </c>
      <c r="U459" s="36" t="str">
        <f t="shared" si="420"/>
        <v/>
      </c>
      <c r="V459" s="36" t="str">
        <f t="shared" si="420"/>
        <v/>
      </c>
      <c r="W459" s="36" t="str">
        <f t="shared" si="420"/>
        <v/>
      </c>
      <c r="X459" s="36" t="str">
        <f t="shared" si="420"/>
        <v/>
      </c>
      <c r="Y459" s="36" t="str">
        <f t="shared" si="420"/>
        <v/>
      </c>
      <c r="Z459" s="36" t="str">
        <f t="shared" si="420"/>
        <v/>
      </c>
      <c r="AA459" s="36" t="str">
        <f t="shared" si="420"/>
        <v/>
      </c>
      <c r="AB459" s="36" t="str">
        <f t="shared" si="420"/>
        <v/>
      </c>
      <c r="AC459" s="36" t="str">
        <f t="shared" ref="AC459" si="421">+IFERROR(AC450/AC449,"")</f>
        <v/>
      </c>
      <c r="AD459" s="49" t="str">
        <f t="shared" si="420"/>
        <v/>
      </c>
      <c r="AE459" s="50" t="str">
        <f t="shared" si="420"/>
        <v/>
      </c>
      <c r="BL459" s="181" t="s">
        <v>116</v>
      </c>
      <c r="BM459" s="182" t="s">
        <v>51</v>
      </c>
      <c r="BN459" s="181" t="s">
        <v>90</v>
      </c>
      <c r="BO459" s="182" t="s">
        <v>127</v>
      </c>
      <c r="BP459" s="181" t="s">
        <v>129</v>
      </c>
      <c r="BQ459" s="181" t="s">
        <v>132</v>
      </c>
      <c r="BR459" s="183" t="str">
        <f t="shared" si="385"/>
        <v/>
      </c>
      <c r="BS459" s="183" t="str">
        <f t="shared" si="386"/>
        <v/>
      </c>
      <c r="BT459" s="183" t="str">
        <f t="shared" si="387"/>
        <v/>
      </c>
      <c r="BU459" s="183" t="str">
        <f t="shared" si="388"/>
        <v/>
      </c>
      <c r="BV459" s="183" t="str">
        <f t="shared" si="389"/>
        <v/>
      </c>
      <c r="BW459" s="183" t="str">
        <f t="shared" si="390"/>
        <v/>
      </c>
      <c r="BX459" s="183" t="str">
        <f t="shared" si="391"/>
        <v/>
      </c>
      <c r="BY459" s="183" t="str">
        <f t="shared" si="392"/>
        <v/>
      </c>
      <c r="BZ459" s="183" t="str">
        <f t="shared" si="393"/>
        <v/>
      </c>
      <c r="CA459" s="183" t="str">
        <f t="shared" si="394"/>
        <v/>
      </c>
      <c r="CB459" s="183" t="str">
        <f t="shared" si="395"/>
        <v/>
      </c>
      <c r="CC459" s="183" t="str">
        <f t="shared" si="396"/>
        <v/>
      </c>
      <c r="CD459" s="183" t="str">
        <f t="shared" si="397"/>
        <v/>
      </c>
      <c r="CE459" s="183" t="str">
        <f t="shared" si="398"/>
        <v/>
      </c>
      <c r="CF459" s="183" t="str">
        <f t="shared" si="399"/>
        <v/>
      </c>
      <c r="CG459" s="183" t="str">
        <f t="shared" si="410"/>
        <v/>
      </c>
    </row>
    <row r="460" spans="1:85">
      <c r="A460" s="238"/>
      <c r="B460" s="226"/>
      <c r="C460" s="225" t="s">
        <v>52</v>
      </c>
      <c r="D460" s="10" t="s">
        <v>40</v>
      </c>
      <c r="E460" s="19"/>
      <c r="F460" s="19"/>
      <c r="G460" s="19"/>
      <c r="H460" s="19"/>
      <c r="I460" s="19"/>
      <c r="J460" s="19"/>
      <c r="K460" s="19"/>
      <c r="L460" s="19"/>
      <c r="M460" s="97">
        <f>+L460+AN!M460</f>
        <v>0</v>
      </c>
      <c r="N460" s="97">
        <f>+M460+AN!N460</f>
        <v>0</v>
      </c>
      <c r="O460" s="97">
        <f>+N460+AN!O460</f>
        <v>0</v>
      </c>
      <c r="P460" s="97">
        <f>+O460+AN!P460</f>
        <v>0</v>
      </c>
      <c r="Q460" s="97">
        <f>+P460+AN!Q460</f>
        <v>0</v>
      </c>
      <c r="R460" s="97">
        <f>+Q460+AN!R460</f>
        <v>0</v>
      </c>
      <c r="S460" s="97">
        <f>+R460+AN!S460</f>
        <v>0</v>
      </c>
      <c r="T460" s="97">
        <f>+S460+AN!T460</f>
        <v>0</v>
      </c>
      <c r="U460" s="97">
        <f>+T460+AN!U460</f>
        <v>0</v>
      </c>
      <c r="V460" s="97">
        <f>+U460+AN!V460</f>
        <v>0</v>
      </c>
      <c r="W460" s="97">
        <f>+V460+AN!W460</f>
        <v>0</v>
      </c>
      <c r="X460" s="97">
        <f>+W460+AN!X460</f>
        <v>0</v>
      </c>
      <c r="Y460" s="97">
        <f>+X460+AN!Y460</f>
        <v>0</v>
      </c>
      <c r="Z460" s="97">
        <f>+Y460+AN!Z460</f>
        <v>0</v>
      </c>
      <c r="AA460" s="97">
        <f>+Z460+AN!AA460</f>
        <v>0</v>
      </c>
      <c r="AB460" s="97">
        <f>+AA460+AN!AB460</f>
        <v>0</v>
      </c>
      <c r="AC460" s="97">
        <f>+AB460+AN!AC460</f>
        <v>0</v>
      </c>
      <c r="AD460" s="100">
        <f t="shared" ref="AD460:AD463" si="422">+P460</f>
        <v>0</v>
      </c>
      <c r="AE460" s="101">
        <f t="shared" ref="AE460:AE463" si="423">+AB460</f>
        <v>0</v>
      </c>
      <c r="AG460" s="124">
        <f>+SUMIF($M$1:$AB$1,"REAL",M460:AB460)</f>
        <v>0</v>
      </c>
      <c r="BL460" s="181" t="s">
        <v>116</v>
      </c>
      <c r="BM460" s="182" t="s">
        <v>52</v>
      </c>
      <c r="BN460" s="181" t="s">
        <v>40</v>
      </c>
      <c r="BO460" s="181" t="s">
        <v>126</v>
      </c>
      <c r="BP460" s="181" t="s">
        <v>129</v>
      </c>
      <c r="BQ460" s="181" t="s">
        <v>132</v>
      </c>
      <c r="BR460" s="183">
        <f t="shared" si="385"/>
        <v>0</v>
      </c>
      <c r="BS460" s="183">
        <f t="shared" si="386"/>
        <v>0</v>
      </c>
      <c r="BT460" s="183">
        <f t="shared" si="387"/>
        <v>0</v>
      </c>
      <c r="BU460" s="183">
        <f t="shared" si="388"/>
        <v>0</v>
      </c>
      <c r="BV460" s="183">
        <f t="shared" si="389"/>
        <v>0</v>
      </c>
      <c r="BW460" s="183">
        <f t="shared" si="390"/>
        <v>0</v>
      </c>
      <c r="BX460" s="183">
        <f t="shared" si="391"/>
        <v>0</v>
      </c>
      <c r="BY460" s="183">
        <f t="shared" si="392"/>
        <v>0</v>
      </c>
      <c r="BZ460" s="183">
        <f t="shared" si="393"/>
        <v>0</v>
      </c>
      <c r="CA460" s="183">
        <f t="shared" si="394"/>
        <v>0</v>
      </c>
      <c r="CB460" s="183">
        <f t="shared" si="395"/>
        <v>0</v>
      </c>
      <c r="CC460" s="183">
        <f t="shared" si="396"/>
        <v>0</v>
      </c>
      <c r="CD460" s="183">
        <f t="shared" si="397"/>
        <v>0</v>
      </c>
      <c r="CE460" s="183">
        <f t="shared" si="398"/>
        <v>0</v>
      </c>
      <c r="CF460" s="183">
        <f t="shared" si="399"/>
        <v>0</v>
      </c>
      <c r="CG460" s="183">
        <f t="shared" si="410"/>
        <v>0</v>
      </c>
    </row>
    <row r="461" spans="1:85">
      <c r="A461" s="238"/>
      <c r="B461" s="226"/>
      <c r="C461" s="225"/>
      <c r="D461" s="11" t="s">
        <v>88</v>
      </c>
      <c r="E461" s="34"/>
      <c r="F461" s="34"/>
      <c r="G461" s="34"/>
      <c r="H461" s="34"/>
      <c r="I461" s="34"/>
      <c r="J461" s="34"/>
      <c r="K461" s="34"/>
      <c r="L461" s="34"/>
      <c r="M461" s="98">
        <f>+L461+AN!M461</f>
        <v>0</v>
      </c>
      <c r="N461" s="98">
        <f>+M461+AN!N461</f>
        <v>0</v>
      </c>
      <c r="O461" s="98">
        <f>+N461+AN!O461</f>
        <v>0</v>
      </c>
      <c r="P461" s="98">
        <f>+O461+AN!P461</f>
        <v>0</v>
      </c>
      <c r="Q461" s="98">
        <f>+P461+AN!Q461</f>
        <v>0</v>
      </c>
      <c r="R461" s="98">
        <f>+Q461+AN!R461</f>
        <v>0</v>
      </c>
      <c r="S461" s="98">
        <f>+R461+AN!S461</f>
        <v>0</v>
      </c>
      <c r="T461" s="98">
        <f>+S461+AN!T461</f>
        <v>0</v>
      </c>
      <c r="U461" s="98">
        <f>+T461+AN!U461</f>
        <v>0</v>
      </c>
      <c r="V461" s="98">
        <f>+U461+AN!V461</f>
        <v>0</v>
      </c>
      <c r="W461" s="98">
        <f>+V461+AN!W461</f>
        <v>0</v>
      </c>
      <c r="X461" s="98">
        <f>+W461+AN!X461</f>
        <v>0</v>
      </c>
      <c r="Y461" s="98">
        <f>+X461+AN!Y461</f>
        <v>0</v>
      </c>
      <c r="Z461" s="98">
        <f>+Y461+AN!Z461</f>
        <v>0</v>
      </c>
      <c r="AA461" s="98">
        <f>+Z461+AN!AA461</f>
        <v>0</v>
      </c>
      <c r="AB461" s="98">
        <f>+AA461+AN!AB461</f>
        <v>0</v>
      </c>
      <c r="AC461" s="98">
        <f>+AB461+AN!AC461</f>
        <v>0</v>
      </c>
      <c r="AD461" s="102">
        <f t="shared" si="422"/>
        <v>0</v>
      </c>
      <c r="AE461" s="103">
        <f t="shared" si="423"/>
        <v>0</v>
      </c>
      <c r="AG461" s="124">
        <f>+SUMIF($M$1:$AB$1,"REAL",M461:AB461)</f>
        <v>0</v>
      </c>
      <c r="BL461" s="181" t="s">
        <v>116</v>
      </c>
      <c r="BM461" s="182" t="s">
        <v>52</v>
      </c>
      <c r="BN461" s="181" t="s">
        <v>88</v>
      </c>
      <c r="BO461" s="181" t="s">
        <v>126</v>
      </c>
      <c r="BP461" s="181" t="s">
        <v>129</v>
      </c>
      <c r="BQ461" s="181" t="s">
        <v>132</v>
      </c>
      <c r="BR461" s="183">
        <f t="shared" si="385"/>
        <v>0</v>
      </c>
      <c r="BS461" s="183">
        <f t="shared" si="386"/>
        <v>0</v>
      </c>
      <c r="BT461" s="183">
        <f t="shared" si="387"/>
        <v>0</v>
      </c>
      <c r="BU461" s="183">
        <f t="shared" si="388"/>
        <v>0</v>
      </c>
      <c r="BV461" s="183">
        <f t="shared" si="389"/>
        <v>0</v>
      </c>
      <c r="BW461" s="183">
        <f t="shared" si="390"/>
        <v>0</v>
      </c>
      <c r="BX461" s="183">
        <f t="shared" si="391"/>
        <v>0</v>
      </c>
      <c r="BY461" s="183">
        <f t="shared" si="392"/>
        <v>0</v>
      </c>
      <c r="BZ461" s="183">
        <f t="shared" si="393"/>
        <v>0</v>
      </c>
      <c r="CA461" s="183">
        <f t="shared" si="394"/>
        <v>0</v>
      </c>
      <c r="CB461" s="183">
        <f t="shared" si="395"/>
        <v>0</v>
      </c>
      <c r="CC461" s="183">
        <f t="shared" si="396"/>
        <v>0</v>
      </c>
      <c r="CD461" s="183">
        <f t="shared" si="397"/>
        <v>0</v>
      </c>
      <c r="CE461" s="183">
        <f t="shared" si="398"/>
        <v>0</v>
      </c>
      <c r="CF461" s="183">
        <f t="shared" si="399"/>
        <v>0</v>
      </c>
      <c r="CG461" s="183">
        <f t="shared" si="410"/>
        <v>0</v>
      </c>
    </row>
    <row r="462" spans="1:85">
      <c r="A462" s="238"/>
      <c r="B462" s="226"/>
      <c r="C462" s="225"/>
      <c r="D462" s="12" t="s">
        <v>4</v>
      </c>
      <c r="E462" s="35"/>
      <c r="F462" s="35"/>
      <c r="G462" s="35"/>
      <c r="H462" s="35"/>
      <c r="I462" s="35"/>
      <c r="J462" s="35"/>
      <c r="K462" s="35"/>
      <c r="L462" s="35"/>
      <c r="M462" s="99">
        <f>+L462+AN!M462</f>
        <v>0</v>
      </c>
      <c r="N462" s="99">
        <f>+M462+AN!N462</f>
        <v>0</v>
      </c>
      <c r="O462" s="99">
        <f>+N462+AN!O462</f>
        <v>0</v>
      </c>
      <c r="P462" s="99">
        <f>+O462+AN!P462</f>
        <v>0</v>
      </c>
      <c r="Q462" s="99">
        <f>+P462+AN!Q462</f>
        <v>0</v>
      </c>
      <c r="R462" s="99">
        <f>+Q462+AN!R462</f>
        <v>0</v>
      </c>
      <c r="S462" s="99">
        <f>+R462+AN!S462</f>
        <v>0</v>
      </c>
      <c r="T462" s="99">
        <f>+S462+AN!T462</f>
        <v>0</v>
      </c>
      <c r="U462" s="99">
        <f>+T462+AN!U462</f>
        <v>0</v>
      </c>
      <c r="V462" s="99">
        <f>+U462+AN!V462</f>
        <v>0</v>
      </c>
      <c r="W462" s="99">
        <f>+V462+AN!W462</f>
        <v>0</v>
      </c>
      <c r="X462" s="99">
        <f>+W462+AN!X462</f>
        <v>0</v>
      </c>
      <c r="Y462" s="99">
        <f>+X462+AN!Y462</f>
        <v>0</v>
      </c>
      <c r="Z462" s="99">
        <f>+Y462+AN!Z462</f>
        <v>0</v>
      </c>
      <c r="AA462" s="99">
        <f>+Z462+AN!AA462</f>
        <v>0</v>
      </c>
      <c r="AB462" s="99">
        <f>+AA462+AN!AB462</f>
        <v>0</v>
      </c>
      <c r="AC462" s="99">
        <f>+AB462+AN!AC462</f>
        <v>0</v>
      </c>
      <c r="AD462" s="104">
        <f t="shared" si="422"/>
        <v>0</v>
      </c>
      <c r="AE462" s="105">
        <f t="shared" si="423"/>
        <v>0</v>
      </c>
      <c r="BL462" s="181" t="s">
        <v>116</v>
      </c>
      <c r="BM462" s="182" t="s">
        <v>52</v>
      </c>
      <c r="BN462" s="181" t="s">
        <v>88</v>
      </c>
      <c r="BO462" s="181" t="s">
        <v>4</v>
      </c>
      <c r="BP462" s="181" t="s">
        <v>129</v>
      </c>
      <c r="BQ462" s="181" t="s">
        <v>132</v>
      </c>
      <c r="BR462" s="183">
        <f t="shared" si="385"/>
        <v>0</v>
      </c>
      <c r="BS462" s="183">
        <f t="shared" si="386"/>
        <v>0</v>
      </c>
      <c r="BT462" s="183">
        <f t="shared" si="387"/>
        <v>0</v>
      </c>
      <c r="BU462" s="183">
        <f t="shared" si="388"/>
        <v>0</v>
      </c>
      <c r="BV462" s="183">
        <f t="shared" si="389"/>
        <v>0</v>
      </c>
      <c r="BW462" s="183">
        <f t="shared" si="390"/>
        <v>0</v>
      </c>
      <c r="BX462" s="183">
        <f t="shared" si="391"/>
        <v>0</v>
      </c>
      <c r="BY462" s="183">
        <f t="shared" si="392"/>
        <v>0</v>
      </c>
      <c r="BZ462" s="183">
        <f t="shared" si="393"/>
        <v>0</v>
      </c>
      <c r="CA462" s="183">
        <f t="shared" si="394"/>
        <v>0</v>
      </c>
      <c r="CB462" s="183">
        <f t="shared" si="395"/>
        <v>0</v>
      </c>
      <c r="CC462" s="183">
        <f t="shared" si="396"/>
        <v>0</v>
      </c>
      <c r="CD462" s="183">
        <f t="shared" si="397"/>
        <v>0</v>
      </c>
      <c r="CE462" s="183">
        <f t="shared" si="398"/>
        <v>0</v>
      </c>
      <c r="CF462" s="183">
        <f t="shared" si="399"/>
        <v>0</v>
      </c>
      <c r="CG462" s="183">
        <f t="shared" si="410"/>
        <v>0</v>
      </c>
    </row>
    <row r="463" spans="1:85">
      <c r="A463" s="238"/>
      <c r="B463" s="226"/>
      <c r="C463" s="225"/>
      <c r="D463" s="12" t="s">
        <v>5</v>
      </c>
      <c r="E463" s="35"/>
      <c r="F463" s="35"/>
      <c r="G463" s="35"/>
      <c r="H463" s="35"/>
      <c r="I463" s="35"/>
      <c r="J463" s="35"/>
      <c r="K463" s="35"/>
      <c r="L463" s="35"/>
      <c r="M463" s="99">
        <f>+L463+AN!M463</f>
        <v>0</v>
      </c>
      <c r="N463" s="99">
        <f>+M463+AN!N463</f>
        <v>0</v>
      </c>
      <c r="O463" s="99">
        <f>+N463+AN!O463</f>
        <v>0</v>
      </c>
      <c r="P463" s="99">
        <f>+O463+AN!P463</f>
        <v>0</v>
      </c>
      <c r="Q463" s="99">
        <f>+P463+AN!Q463</f>
        <v>0</v>
      </c>
      <c r="R463" s="99">
        <f>+Q463+AN!R463</f>
        <v>0</v>
      </c>
      <c r="S463" s="99">
        <f>+R463+AN!S463</f>
        <v>0</v>
      </c>
      <c r="T463" s="99">
        <f>+S463+AN!T463</f>
        <v>0</v>
      </c>
      <c r="U463" s="99">
        <f>+T463+AN!U463</f>
        <v>0</v>
      </c>
      <c r="V463" s="99">
        <f>+U463+AN!V463</f>
        <v>0</v>
      </c>
      <c r="W463" s="99">
        <f>+V463+AN!W463</f>
        <v>0</v>
      </c>
      <c r="X463" s="99">
        <f>+W463+AN!X463</f>
        <v>0</v>
      </c>
      <c r="Y463" s="99">
        <f>+X463+AN!Y463</f>
        <v>0</v>
      </c>
      <c r="Z463" s="99">
        <f>+Y463+AN!Z463</f>
        <v>0</v>
      </c>
      <c r="AA463" s="99">
        <f>+Z463+AN!AA463</f>
        <v>0</v>
      </c>
      <c r="AB463" s="99">
        <f>+AA463+AN!AB463</f>
        <v>0</v>
      </c>
      <c r="AC463" s="99">
        <f>+AB463+AN!AC463</f>
        <v>0</v>
      </c>
      <c r="AD463" s="104">
        <f t="shared" si="422"/>
        <v>0</v>
      </c>
      <c r="AE463" s="105">
        <f t="shared" si="423"/>
        <v>0</v>
      </c>
      <c r="BL463" s="181" t="s">
        <v>116</v>
      </c>
      <c r="BM463" s="182" t="s">
        <v>52</v>
      </c>
      <c r="BN463" s="181" t="s">
        <v>88</v>
      </c>
      <c r="BO463" s="181" t="s">
        <v>5</v>
      </c>
      <c r="BP463" s="181" t="s">
        <v>129</v>
      </c>
      <c r="BQ463" s="181" t="s">
        <v>132</v>
      </c>
      <c r="BR463" s="183">
        <f t="shared" si="385"/>
        <v>0</v>
      </c>
      <c r="BS463" s="183">
        <f t="shared" si="386"/>
        <v>0</v>
      </c>
      <c r="BT463" s="183">
        <f t="shared" si="387"/>
        <v>0</v>
      </c>
      <c r="BU463" s="183">
        <f t="shared" si="388"/>
        <v>0</v>
      </c>
      <c r="BV463" s="183">
        <f t="shared" si="389"/>
        <v>0</v>
      </c>
      <c r="BW463" s="183">
        <f t="shared" si="390"/>
        <v>0</v>
      </c>
      <c r="BX463" s="183">
        <f t="shared" si="391"/>
        <v>0</v>
      </c>
      <c r="BY463" s="183">
        <f t="shared" si="392"/>
        <v>0</v>
      </c>
      <c r="BZ463" s="183">
        <f t="shared" si="393"/>
        <v>0</v>
      </c>
      <c r="CA463" s="183">
        <f t="shared" si="394"/>
        <v>0</v>
      </c>
      <c r="CB463" s="183">
        <f t="shared" si="395"/>
        <v>0</v>
      </c>
      <c r="CC463" s="183">
        <f t="shared" si="396"/>
        <v>0</v>
      </c>
      <c r="CD463" s="183">
        <f t="shared" si="397"/>
        <v>0</v>
      </c>
      <c r="CE463" s="183">
        <f t="shared" si="398"/>
        <v>0</v>
      </c>
      <c r="CF463" s="183">
        <f t="shared" si="399"/>
        <v>0</v>
      </c>
      <c r="CG463" s="183">
        <f t="shared" si="410"/>
        <v>0</v>
      </c>
    </row>
    <row r="464" spans="1:85">
      <c r="A464" s="238"/>
      <c r="B464" s="226"/>
      <c r="C464" s="225"/>
      <c r="D464" s="14" t="s">
        <v>81</v>
      </c>
      <c r="E464" s="37"/>
      <c r="F464" s="37"/>
      <c r="G464" s="37"/>
      <c r="H464" s="37"/>
      <c r="I464" s="37"/>
      <c r="J464" s="37"/>
      <c r="K464" s="37"/>
      <c r="L464" s="37"/>
      <c r="M464" s="106">
        <f>+L464+AN!M464</f>
        <v>0</v>
      </c>
      <c r="N464" s="106">
        <f>+M464+AN!N464</f>
        <v>0</v>
      </c>
      <c r="O464" s="106">
        <f>+N464+AN!O464</f>
        <v>0</v>
      </c>
      <c r="P464" s="106">
        <f>+O464+AN!P464</f>
        <v>0</v>
      </c>
      <c r="Q464" s="106">
        <f>+P464+AN!Q464</f>
        <v>0</v>
      </c>
      <c r="R464" s="106">
        <f>+Q464+AN!R464</f>
        <v>0</v>
      </c>
      <c r="S464" s="106">
        <f>+R464+AN!S464</f>
        <v>0</v>
      </c>
      <c r="T464" s="106">
        <f>+S464+AN!T464</f>
        <v>0</v>
      </c>
      <c r="U464" s="106">
        <f>+T464+AN!U464</f>
        <v>0</v>
      </c>
      <c r="V464" s="106">
        <f>+U464+AN!V464</f>
        <v>0</v>
      </c>
      <c r="W464" s="106">
        <f>+V464+AN!W464</f>
        <v>0</v>
      </c>
      <c r="X464" s="106">
        <f>+W464+AN!X464</f>
        <v>0</v>
      </c>
      <c r="Y464" s="106">
        <f>+X464+AN!Y464</f>
        <v>0</v>
      </c>
      <c r="Z464" s="106">
        <f>+Y464+AN!Z464</f>
        <v>0</v>
      </c>
      <c r="AA464" s="106">
        <f>+Z464+AN!AA464</f>
        <v>0</v>
      </c>
      <c r="AB464" s="106">
        <f>+AA464+AN!AB464</f>
        <v>0</v>
      </c>
      <c r="AC464" s="106">
        <f>+AB464+AN!AC464</f>
        <v>0</v>
      </c>
      <c r="AD464" s="112">
        <f t="shared" ref="AD464" si="424">+SUM(E464:P464)</f>
        <v>0</v>
      </c>
      <c r="AE464" s="113">
        <f t="shared" ref="AE464" si="425">+SUM(Q464:AB464)</f>
        <v>0</v>
      </c>
      <c r="BL464" s="181" t="s">
        <v>116</v>
      </c>
      <c r="BM464" s="182" t="s">
        <v>52</v>
      </c>
      <c r="BN464" s="181" t="s">
        <v>88</v>
      </c>
      <c r="BO464" s="181" t="s">
        <v>81</v>
      </c>
      <c r="BP464" s="181" t="s">
        <v>129</v>
      </c>
      <c r="BQ464" s="181" t="s">
        <v>132</v>
      </c>
      <c r="BR464" s="183">
        <f t="shared" si="385"/>
        <v>0</v>
      </c>
      <c r="BS464" s="183">
        <f t="shared" si="386"/>
        <v>0</v>
      </c>
      <c r="BT464" s="183">
        <f t="shared" si="387"/>
        <v>0</v>
      </c>
      <c r="BU464" s="183">
        <f t="shared" si="388"/>
        <v>0</v>
      </c>
      <c r="BV464" s="183">
        <f t="shared" si="389"/>
        <v>0</v>
      </c>
      <c r="BW464" s="183">
        <f t="shared" si="390"/>
        <v>0</v>
      </c>
      <c r="BX464" s="183">
        <f t="shared" si="391"/>
        <v>0</v>
      </c>
      <c r="BY464" s="183">
        <f t="shared" si="392"/>
        <v>0</v>
      </c>
      <c r="BZ464" s="183">
        <f t="shared" si="393"/>
        <v>0</v>
      </c>
      <c r="CA464" s="183">
        <f t="shared" si="394"/>
        <v>0</v>
      </c>
      <c r="CB464" s="183">
        <f t="shared" si="395"/>
        <v>0</v>
      </c>
      <c r="CC464" s="183">
        <f t="shared" si="396"/>
        <v>0</v>
      </c>
      <c r="CD464" s="183">
        <f t="shared" si="397"/>
        <v>0</v>
      </c>
      <c r="CE464" s="183">
        <f t="shared" si="398"/>
        <v>0</v>
      </c>
      <c r="CF464" s="183">
        <f t="shared" si="399"/>
        <v>0</v>
      </c>
      <c r="CG464" s="183">
        <f t="shared" si="410"/>
        <v>0</v>
      </c>
    </row>
    <row r="465" spans="1:85" ht="15" thickBot="1">
      <c r="A465" s="238"/>
      <c r="B465" s="226"/>
      <c r="C465" s="225"/>
      <c r="D465" s="13" t="s">
        <v>90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 t="str">
        <f t="shared" ref="P465:AE465" si="426">+IFERROR(P461/P460,"")</f>
        <v/>
      </c>
      <c r="Q465" s="36" t="str">
        <f t="shared" si="426"/>
        <v/>
      </c>
      <c r="R465" s="36" t="str">
        <f t="shared" si="426"/>
        <v/>
      </c>
      <c r="S465" s="36" t="str">
        <f t="shared" si="426"/>
        <v/>
      </c>
      <c r="T465" s="36" t="str">
        <f t="shared" si="426"/>
        <v/>
      </c>
      <c r="U465" s="36" t="str">
        <f t="shared" si="426"/>
        <v/>
      </c>
      <c r="V465" s="36" t="str">
        <f t="shared" si="426"/>
        <v/>
      </c>
      <c r="W465" s="36" t="str">
        <f t="shared" si="426"/>
        <v/>
      </c>
      <c r="X465" s="36" t="str">
        <f t="shared" si="426"/>
        <v/>
      </c>
      <c r="Y465" s="36" t="str">
        <f t="shared" si="426"/>
        <v/>
      </c>
      <c r="Z465" s="36" t="str">
        <f t="shared" si="426"/>
        <v/>
      </c>
      <c r="AA465" s="36" t="str">
        <f t="shared" si="426"/>
        <v/>
      </c>
      <c r="AB465" s="36" t="str">
        <f t="shared" si="426"/>
        <v/>
      </c>
      <c r="AC465" s="36" t="str">
        <f t="shared" ref="AC465" si="427">+IFERROR(AC461/AC460,"")</f>
        <v/>
      </c>
      <c r="AD465" s="57" t="str">
        <f t="shared" si="426"/>
        <v/>
      </c>
      <c r="AE465" s="58" t="str">
        <f t="shared" si="426"/>
        <v/>
      </c>
      <c r="BL465" s="181" t="s">
        <v>116</v>
      </c>
      <c r="BM465" s="182" t="s">
        <v>52</v>
      </c>
      <c r="BN465" s="181" t="s">
        <v>90</v>
      </c>
      <c r="BO465" s="182" t="s">
        <v>127</v>
      </c>
      <c r="BP465" s="181" t="s">
        <v>129</v>
      </c>
      <c r="BQ465" s="181" t="s">
        <v>132</v>
      </c>
      <c r="BR465" s="183">
        <f t="shared" si="385"/>
        <v>0</v>
      </c>
      <c r="BS465" s="183">
        <f t="shared" si="386"/>
        <v>0</v>
      </c>
      <c r="BT465" s="183">
        <f t="shared" si="387"/>
        <v>0</v>
      </c>
      <c r="BU465" s="183" t="str">
        <f t="shared" si="388"/>
        <v/>
      </c>
      <c r="BV465" s="183" t="str">
        <f t="shared" si="389"/>
        <v/>
      </c>
      <c r="BW465" s="183" t="str">
        <f t="shared" si="390"/>
        <v/>
      </c>
      <c r="BX465" s="183" t="str">
        <f t="shared" si="391"/>
        <v/>
      </c>
      <c r="BY465" s="183" t="str">
        <f t="shared" si="392"/>
        <v/>
      </c>
      <c r="BZ465" s="183" t="str">
        <f t="shared" si="393"/>
        <v/>
      </c>
      <c r="CA465" s="183" t="str">
        <f t="shared" si="394"/>
        <v/>
      </c>
      <c r="CB465" s="183" t="str">
        <f t="shared" si="395"/>
        <v/>
      </c>
      <c r="CC465" s="183" t="str">
        <f t="shared" si="396"/>
        <v/>
      </c>
      <c r="CD465" s="183" t="str">
        <f t="shared" si="397"/>
        <v/>
      </c>
      <c r="CE465" s="183" t="str">
        <f t="shared" si="398"/>
        <v/>
      </c>
      <c r="CF465" s="183" t="str">
        <f t="shared" si="399"/>
        <v/>
      </c>
      <c r="CG465" s="183" t="str">
        <f t="shared" si="410"/>
        <v/>
      </c>
    </row>
    <row r="466" spans="1:85">
      <c r="BL466" s="181" t="s">
        <v>121</v>
      </c>
      <c r="BM466" s="181"/>
      <c r="BN466" s="181"/>
      <c r="BO466" s="181"/>
      <c r="BP466" s="181" t="s">
        <v>129</v>
      </c>
      <c r="BQ466" s="181" t="s">
        <v>132</v>
      </c>
      <c r="BR466" s="183">
        <f t="shared" si="385"/>
        <v>0</v>
      </c>
      <c r="BS466" s="183">
        <f t="shared" si="386"/>
        <v>0</v>
      </c>
      <c r="BT466" s="183">
        <f t="shared" si="387"/>
        <v>0</v>
      </c>
      <c r="BU466" s="183">
        <f t="shared" si="388"/>
        <v>0</v>
      </c>
      <c r="BV466" s="183">
        <f t="shared" si="389"/>
        <v>0</v>
      </c>
      <c r="BW466" s="183">
        <f t="shared" si="390"/>
        <v>0</v>
      </c>
      <c r="BX466" s="183">
        <f t="shared" si="391"/>
        <v>0</v>
      </c>
      <c r="BY466" s="183">
        <f t="shared" si="392"/>
        <v>0</v>
      </c>
      <c r="BZ466" s="183">
        <f t="shared" si="393"/>
        <v>0</v>
      </c>
      <c r="CA466" s="183">
        <f t="shared" si="394"/>
        <v>0</v>
      </c>
      <c r="CB466" s="183">
        <f t="shared" si="395"/>
        <v>0</v>
      </c>
      <c r="CC466" s="183">
        <f t="shared" si="396"/>
        <v>0</v>
      </c>
      <c r="CD466" s="183">
        <f t="shared" si="397"/>
        <v>0</v>
      </c>
      <c r="CE466" s="183">
        <f t="shared" si="398"/>
        <v>0</v>
      </c>
      <c r="CF466" s="183">
        <f t="shared" si="399"/>
        <v>0</v>
      </c>
      <c r="CG466" s="183">
        <f t="shared" si="410"/>
        <v>0</v>
      </c>
    </row>
    <row r="467" spans="1:85">
      <c r="BL467" s="181" t="s">
        <v>121</v>
      </c>
      <c r="BM467" s="181"/>
      <c r="BN467" s="181"/>
      <c r="BO467" s="181"/>
      <c r="BP467" s="181" t="s">
        <v>129</v>
      </c>
      <c r="BQ467" s="181" t="s">
        <v>132</v>
      </c>
      <c r="BR467" s="183">
        <f t="shared" si="385"/>
        <v>0</v>
      </c>
      <c r="BS467" s="183">
        <f t="shared" si="386"/>
        <v>0</v>
      </c>
      <c r="BT467" s="183">
        <f t="shared" si="387"/>
        <v>0</v>
      </c>
      <c r="BU467" s="183">
        <f t="shared" si="388"/>
        <v>0</v>
      </c>
      <c r="BV467" s="183">
        <f t="shared" si="389"/>
        <v>0</v>
      </c>
      <c r="BW467" s="183">
        <f t="shared" si="390"/>
        <v>0</v>
      </c>
      <c r="BX467" s="183">
        <f t="shared" si="391"/>
        <v>0</v>
      </c>
      <c r="BY467" s="183">
        <f t="shared" si="392"/>
        <v>0</v>
      </c>
      <c r="BZ467" s="183">
        <f t="shared" si="393"/>
        <v>0</v>
      </c>
      <c r="CA467" s="183">
        <f t="shared" si="394"/>
        <v>0</v>
      </c>
      <c r="CB467" s="183">
        <f t="shared" si="395"/>
        <v>0</v>
      </c>
      <c r="CC467" s="183">
        <f t="shared" si="396"/>
        <v>0</v>
      </c>
      <c r="CD467" s="183">
        <f t="shared" si="397"/>
        <v>0</v>
      </c>
      <c r="CE467" s="183">
        <f t="shared" si="398"/>
        <v>0</v>
      </c>
      <c r="CF467" s="183">
        <f t="shared" si="399"/>
        <v>0</v>
      </c>
      <c r="CG467" s="183">
        <f t="shared" si="410"/>
        <v>0</v>
      </c>
    </row>
    <row r="468" spans="1:85">
      <c r="BL468" s="181" t="s">
        <v>121</v>
      </c>
      <c r="BM468" s="181" t="s">
        <v>121</v>
      </c>
      <c r="BN468" s="181" t="s">
        <v>121</v>
      </c>
      <c r="BO468" s="181" t="s">
        <v>121</v>
      </c>
      <c r="BP468" s="181" t="s">
        <v>121</v>
      </c>
      <c r="BQ468" s="181" t="s">
        <v>132</v>
      </c>
      <c r="BR468" s="183">
        <f t="shared" si="385"/>
        <v>0</v>
      </c>
      <c r="BS468" s="183">
        <f t="shared" si="386"/>
        <v>0</v>
      </c>
      <c r="BT468" s="183">
        <f t="shared" si="387"/>
        <v>0</v>
      </c>
      <c r="BU468" s="183">
        <f t="shared" si="388"/>
        <v>0</v>
      </c>
      <c r="BV468" s="183">
        <f t="shared" si="389"/>
        <v>0</v>
      </c>
      <c r="BW468" s="183">
        <f t="shared" si="390"/>
        <v>0</v>
      </c>
      <c r="BX468" s="183">
        <f t="shared" si="391"/>
        <v>0</v>
      </c>
      <c r="BY468" s="183">
        <f t="shared" si="392"/>
        <v>0</v>
      </c>
      <c r="BZ468" s="183">
        <f t="shared" si="393"/>
        <v>0</v>
      </c>
      <c r="CA468" s="183">
        <f t="shared" si="394"/>
        <v>0</v>
      </c>
      <c r="CB468" s="183">
        <f t="shared" si="395"/>
        <v>0</v>
      </c>
      <c r="CC468" s="183">
        <f t="shared" si="396"/>
        <v>0</v>
      </c>
      <c r="CD468" s="183">
        <f t="shared" si="397"/>
        <v>0</v>
      </c>
      <c r="CE468" s="183">
        <f t="shared" si="398"/>
        <v>0</v>
      </c>
      <c r="CF468" s="183">
        <f t="shared" si="399"/>
        <v>0</v>
      </c>
      <c r="CG468" s="183">
        <f t="shared" si="410"/>
        <v>0</v>
      </c>
    </row>
    <row r="469" spans="1:85">
      <c r="BL469" s="181" t="s">
        <v>119</v>
      </c>
      <c r="BM469" s="181" t="s">
        <v>34</v>
      </c>
      <c r="BN469" s="184" t="s">
        <v>40</v>
      </c>
      <c r="BO469" s="181" t="s">
        <v>126</v>
      </c>
      <c r="BP469" s="181" t="s">
        <v>130</v>
      </c>
      <c r="BQ469" s="181" t="s">
        <v>132</v>
      </c>
      <c r="BR469" s="9">
        <f>+IF(ISBLANK(AQ4),0,AQ4)</f>
        <v>0</v>
      </c>
      <c r="BS469" s="9">
        <f t="shared" ref="BS469:CG484" si="428">+IF(ISBLANK(AR4),0,AR4)</f>
        <v>14.4</v>
      </c>
      <c r="BT469" s="9">
        <f t="shared" si="428"/>
        <v>83.7</v>
      </c>
      <c r="BU469" s="9">
        <f t="shared" si="428"/>
        <v>153</v>
      </c>
      <c r="BV469" s="9">
        <f t="shared" si="428"/>
        <v>243</v>
      </c>
      <c r="BW469" s="9">
        <f t="shared" si="428"/>
        <v>341</v>
      </c>
      <c r="BX469" s="9">
        <f t="shared" si="428"/>
        <v>439</v>
      </c>
      <c r="BY469" s="9">
        <f t="shared" si="428"/>
        <v>535</v>
      </c>
      <c r="BZ469" s="9">
        <f t="shared" si="428"/>
        <v>630</v>
      </c>
      <c r="CA469" s="9">
        <f t="shared" si="428"/>
        <v>724</v>
      </c>
      <c r="CB469" s="9">
        <f t="shared" si="428"/>
        <v>817</v>
      </c>
      <c r="CC469" s="9">
        <f t="shared" si="428"/>
        <v>909</v>
      </c>
      <c r="CD469" s="9">
        <f t="shared" si="428"/>
        <v>1000</v>
      </c>
      <c r="CE469" s="9">
        <f t="shared" si="428"/>
        <v>1121</v>
      </c>
      <c r="CF469" s="9">
        <f t="shared" si="428"/>
        <v>1241</v>
      </c>
      <c r="CG469" s="9">
        <f t="shared" si="428"/>
        <v>1359</v>
      </c>
    </row>
    <row r="470" spans="1:85">
      <c r="BL470" s="181" t="s">
        <v>119</v>
      </c>
      <c r="BM470" s="181" t="s">
        <v>89</v>
      </c>
      <c r="BN470" s="181" t="s">
        <v>121</v>
      </c>
      <c r="BO470" s="181" t="s">
        <v>121</v>
      </c>
      <c r="BP470" s="181" t="s">
        <v>130</v>
      </c>
      <c r="BQ470" s="181" t="s">
        <v>132</v>
      </c>
      <c r="BR470" s="9">
        <f t="shared" ref="BR470:CG499" si="429">+IF(ISBLANK(AQ5),0,AQ5)</f>
        <v>0</v>
      </c>
      <c r="BS470" s="9">
        <f t="shared" si="428"/>
        <v>0</v>
      </c>
      <c r="BT470" s="9">
        <f t="shared" si="428"/>
        <v>0</v>
      </c>
      <c r="BU470" s="9">
        <f t="shared" si="428"/>
        <v>0</v>
      </c>
      <c r="BV470" s="9">
        <f t="shared" si="428"/>
        <v>0</v>
      </c>
      <c r="BW470" s="9">
        <f t="shared" si="428"/>
        <v>0</v>
      </c>
      <c r="BX470" s="9">
        <f t="shared" si="428"/>
        <v>0</v>
      </c>
      <c r="BY470" s="9">
        <f t="shared" si="428"/>
        <v>0</v>
      </c>
      <c r="BZ470" s="9">
        <f t="shared" si="428"/>
        <v>0</v>
      </c>
      <c r="CA470" s="9">
        <f t="shared" si="428"/>
        <v>0</v>
      </c>
      <c r="CB470" s="9">
        <f t="shared" si="428"/>
        <v>0</v>
      </c>
      <c r="CC470" s="9">
        <f t="shared" si="428"/>
        <v>0</v>
      </c>
      <c r="CD470" s="9">
        <f t="shared" si="428"/>
        <v>0</v>
      </c>
      <c r="CE470" s="9">
        <f t="shared" si="428"/>
        <v>0</v>
      </c>
      <c r="CF470" s="9">
        <f t="shared" si="428"/>
        <v>0</v>
      </c>
      <c r="CG470" s="9">
        <f t="shared" si="428"/>
        <v>0</v>
      </c>
    </row>
    <row r="471" spans="1:85">
      <c r="BL471" s="181" t="s">
        <v>119</v>
      </c>
      <c r="BM471" s="181" t="s">
        <v>91</v>
      </c>
      <c r="BN471" s="181" t="s">
        <v>88</v>
      </c>
      <c r="BO471" s="181" t="s">
        <v>126</v>
      </c>
      <c r="BP471" s="181" t="s">
        <v>130</v>
      </c>
      <c r="BQ471" s="181" t="s">
        <v>132</v>
      </c>
      <c r="BR471" s="9">
        <f t="shared" si="429"/>
        <v>0</v>
      </c>
      <c r="BS471" s="9">
        <f t="shared" si="428"/>
        <v>52.852500000000006</v>
      </c>
      <c r="BT471" s="9">
        <f t="shared" si="428"/>
        <v>299.36250000000001</v>
      </c>
      <c r="BU471" s="9">
        <f t="shared" si="428"/>
        <v>2064.3724999999999</v>
      </c>
      <c r="BV471" s="9">
        <f t="shared" si="428"/>
        <v>5356.1424999999999</v>
      </c>
      <c r="BW471" s="9">
        <f t="shared" si="428"/>
        <v>9876.4959999999992</v>
      </c>
      <c r="BX471" s="9">
        <f t="shared" si="428"/>
        <v>15139.849499999998</v>
      </c>
      <c r="BY471" s="9">
        <f t="shared" si="428"/>
        <v>21477.203000000001</v>
      </c>
      <c r="BZ471" s="9">
        <f t="shared" si="428"/>
        <v>28977.556500000002</v>
      </c>
      <c r="CA471" s="9">
        <f t="shared" si="428"/>
        <v>36417.910000000003</v>
      </c>
      <c r="CB471" s="9">
        <f t="shared" si="428"/>
        <v>43825.263500000001</v>
      </c>
      <c r="CC471" s="9">
        <f t="shared" si="428"/>
        <v>50661.616999999998</v>
      </c>
      <c r="CD471" s="9">
        <f t="shared" si="428"/>
        <v>55067.070500000002</v>
      </c>
      <c r="CE471" s="9">
        <f t="shared" si="428"/>
        <v>64232.423999999999</v>
      </c>
      <c r="CF471" s="9">
        <f t="shared" si="428"/>
        <v>74104.777499999997</v>
      </c>
      <c r="CG471" s="9">
        <f t="shared" si="428"/>
        <v>84108.130999999994</v>
      </c>
    </row>
    <row r="472" spans="1:85">
      <c r="BL472" s="181" t="s">
        <v>119</v>
      </c>
      <c r="BM472" s="181" t="s">
        <v>90</v>
      </c>
      <c r="BN472" s="181" t="s">
        <v>121</v>
      </c>
      <c r="BO472" s="181" t="s">
        <v>121</v>
      </c>
      <c r="BP472" s="181" t="s">
        <v>130</v>
      </c>
      <c r="BQ472" s="181" t="s">
        <v>132</v>
      </c>
      <c r="BR472" s="9">
        <f t="shared" si="429"/>
        <v>0</v>
      </c>
      <c r="BS472" s="9">
        <f t="shared" si="428"/>
        <v>0</v>
      </c>
      <c r="BT472" s="9">
        <f t="shared" si="428"/>
        <v>0</v>
      </c>
      <c r="BU472" s="9">
        <f t="shared" si="428"/>
        <v>0</v>
      </c>
      <c r="BV472" s="9">
        <f t="shared" si="428"/>
        <v>0</v>
      </c>
      <c r="BW472" s="9">
        <f t="shared" si="428"/>
        <v>0</v>
      </c>
      <c r="BX472" s="9">
        <f t="shared" si="428"/>
        <v>0</v>
      </c>
      <c r="BY472" s="9">
        <f t="shared" si="428"/>
        <v>0</v>
      </c>
      <c r="BZ472" s="9">
        <f t="shared" si="428"/>
        <v>0</v>
      </c>
      <c r="CA472" s="9">
        <f t="shared" si="428"/>
        <v>0</v>
      </c>
      <c r="CB472" s="9">
        <f t="shared" si="428"/>
        <v>0</v>
      </c>
      <c r="CC472" s="9">
        <f t="shared" si="428"/>
        <v>0</v>
      </c>
      <c r="CD472" s="9">
        <f t="shared" si="428"/>
        <v>0</v>
      </c>
      <c r="CE472" s="9">
        <f t="shared" si="428"/>
        <v>0</v>
      </c>
      <c r="CF472" s="9">
        <f t="shared" si="428"/>
        <v>0</v>
      </c>
      <c r="CG472" s="9">
        <f t="shared" si="428"/>
        <v>0</v>
      </c>
    </row>
    <row r="473" spans="1:85">
      <c r="BL473" s="181" t="s">
        <v>119</v>
      </c>
      <c r="BM473" s="181" t="s">
        <v>48</v>
      </c>
      <c r="BN473" s="181" t="s">
        <v>40</v>
      </c>
      <c r="BO473" s="181" t="s">
        <v>126</v>
      </c>
      <c r="BP473" s="181" t="s">
        <v>130</v>
      </c>
      <c r="BQ473" s="181" t="s">
        <v>132</v>
      </c>
      <c r="BR473" s="9">
        <f t="shared" si="429"/>
        <v>0</v>
      </c>
      <c r="BS473" s="9">
        <f t="shared" si="428"/>
        <v>14.4</v>
      </c>
      <c r="BT473" s="9">
        <f t="shared" si="428"/>
        <v>83.7</v>
      </c>
      <c r="BU473" s="9">
        <f t="shared" si="428"/>
        <v>153</v>
      </c>
      <c r="BV473" s="9">
        <f t="shared" si="428"/>
        <v>178.2</v>
      </c>
      <c r="BW473" s="9">
        <f t="shared" si="428"/>
        <v>267.2</v>
      </c>
      <c r="BX473" s="9">
        <f t="shared" si="428"/>
        <v>356.2</v>
      </c>
      <c r="BY473" s="9">
        <f t="shared" si="428"/>
        <v>443.2</v>
      </c>
      <c r="BZ473" s="9">
        <f t="shared" si="428"/>
        <v>529.20000000000005</v>
      </c>
      <c r="CA473" s="9">
        <f t="shared" si="428"/>
        <v>614.20000000000005</v>
      </c>
      <c r="CB473" s="9">
        <f t="shared" si="428"/>
        <v>698.2</v>
      </c>
      <c r="CC473" s="9">
        <f t="shared" si="428"/>
        <v>782.2</v>
      </c>
      <c r="CD473" s="9">
        <f t="shared" si="428"/>
        <v>785.2</v>
      </c>
      <c r="CE473" s="9">
        <f t="shared" si="428"/>
        <v>910.2</v>
      </c>
      <c r="CF473" s="9">
        <f t="shared" si="428"/>
        <v>1034.2</v>
      </c>
      <c r="CG473" s="9">
        <f t="shared" si="428"/>
        <v>1157.2</v>
      </c>
    </row>
    <row r="474" spans="1:85">
      <c r="BL474" s="181" t="s">
        <v>119</v>
      </c>
      <c r="BM474" s="181" t="s">
        <v>48</v>
      </c>
      <c r="BN474" s="181" t="s">
        <v>88</v>
      </c>
      <c r="BO474" s="181" t="s">
        <v>126</v>
      </c>
      <c r="BP474" s="181" t="s">
        <v>130</v>
      </c>
      <c r="BQ474" s="181" t="s">
        <v>132</v>
      </c>
      <c r="BR474" s="9">
        <f t="shared" si="429"/>
        <v>0</v>
      </c>
      <c r="BS474" s="9">
        <f t="shared" si="428"/>
        <v>43.2</v>
      </c>
      <c r="BT474" s="9">
        <f t="shared" si="428"/>
        <v>251.10000000000002</v>
      </c>
      <c r="BU474" s="9">
        <f t="shared" si="428"/>
        <v>458</v>
      </c>
      <c r="BV474" s="9">
        <f t="shared" si="428"/>
        <v>532.6</v>
      </c>
      <c r="BW474" s="9">
        <f t="shared" si="428"/>
        <v>908.6</v>
      </c>
      <c r="BX474" s="9">
        <f t="shared" si="428"/>
        <v>1283.5999999999999</v>
      </c>
      <c r="BY474" s="9">
        <f t="shared" si="428"/>
        <v>1652.6</v>
      </c>
      <c r="BZ474" s="9">
        <f t="shared" si="428"/>
        <v>2019.6</v>
      </c>
      <c r="CA474" s="9">
        <f t="shared" si="428"/>
        <v>2383.6</v>
      </c>
      <c r="CB474" s="9">
        <f t="shared" si="428"/>
        <v>2744.6</v>
      </c>
      <c r="CC474" s="9">
        <f t="shared" si="428"/>
        <v>3104.6</v>
      </c>
      <c r="CD474" s="9">
        <f t="shared" si="428"/>
        <v>3124.4</v>
      </c>
      <c r="CE474" s="9">
        <f t="shared" si="428"/>
        <v>3662.4</v>
      </c>
      <c r="CF474" s="9">
        <f t="shared" si="428"/>
        <v>4197.3999999999996</v>
      </c>
      <c r="CG474" s="9">
        <f t="shared" si="428"/>
        <v>4728.3999999999996</v>
      </c>
    </row>
    <row r="475" spans="1:85">
      <c r="BL475" s="181" t="s">
        <v>119</v>
      </c>
      <c r="BM475" s="181" t="s">
        <v>48</v>
      </c>
      <c r="BN475" s="181" t="s">
        <v>88</v>
      </c>
      <c r="BO475" s="181" t="s">
        <v>76</v>
      </c>
      <c r="BP475" s="181" t="s">
        <v>130</v>
      </c>
      <c r="BQ475" s="181" t="s">
        <v>132</v>
      </c>
      <c r="BR475" s="9">
        <f t="shared" si="429"/>
        <v>0</v>
      </c>
      <c r="BS475" s="9">
        <f t="shared" si="428"/>
        <v>0</v>
      </c>
      <c r="BT475" s="9">
        <f t="shared" si="428"/>
        <v>0</v>
      </c>
      <c r="BU475" s="9">
        <f t="shared" si="428"/>
        <v>0</v>
      </c>
      <c r="BV475" s="9">
        <f t="shared" si="428"/>
        <v>0</v>
      </c>
      <c r="BW475" s="9">
        <f t="shared" si="428"/>
        <v>0</v>
      </c>
      <c r="BX475" s="9">
        <f t="shared" si="428"/>
        <v>0</v>
      </c>
      <c r="BY475" s="9">
        <f t="shared" si="428"/>
        <v>0</v>
      </c>
      <c r="BZ475" s="9">
        <f t="shared" si="428"/>
        <v>0</v>
      </c>
      <c r="CA475" s="9">
        <f t="shared" si="428"/>
        <v>0</v>
      </c>
      <c r="CB475" s="9">
        <f t="shared" si="428"/>
        <v>0</v>
      </c>
      <c r="CC475" s="9">
        <f t="shared" si="428"/>
        <v>0</v>
      </c>
      <c r="CD475" s="9">
        <f t="shared" si="428"/>
        <v>0</v>
      </c>
      <c r="CE475" s="9">
        <f t="shared" si="428"/>
        <v>0</v>
      </c>
      <c r="CF475" s="9">
        <f t="shared" si="428"/>
        <v>0</v>
      </c>
      <c r="CG475" s="9">
        <f t="shared" si="428"/>
        <v>0</v>
      </c>
    </row>
    <row r="476" spans="1:85">
      <c r="BL476" s="181" t="s">
        <v>119</v>
      </c>
      <c r="BM476" s="181" t="s">
        <v>48</v>
      </c>
      <c r="BN476" s="181" t="s">
        <v>88</v>
      </c>
      <c r="BO476" s="181" t="s">
        <v>55</v>
      </c>
      <c r="BP476" s="181" t="s">
        <v>130</v>
      </c>
      <c r="BQ476" s="181" t="s">
        <v>132</v>
      </c>
      <c r="BR476" s="9">
        <f t="shared" si="429"/>
        <v>0</v>
      </c>
      <c r="BS476" s="9">
        <f t="shared" si="428"/>
        <v>9</v>
      </c>
      <c r="BT476" s="9">
        <f t="shared" si="428"/>
        <v>50.4</v>
      </c>
      <c r="BU476" s="9">
        <f t="shared" si="428"/>
        <v>91.8</v>
      </c>
      <c r="BV476" s="9">
        <f t="shared" si="428"/>
        <v>107.1</v>
      </c>
      <c r="BW476" s="9">
        <f t="shared" si="428"/>
        <v>182.7</v>
      </c>
      <c r="BX476" s="9">
        <f t="shared" si="428"/>
        <v>257.3</v>
      </c>
      <c r="BY476" s="9">
        <f t="shared" si="428"/>
        <v>330.90000000000003</v>
      </c>
      <c r="BZ476" s="9">
        <f t="shared" si="428"/>
        <v>404.50000000000006</v>
      </c>
      <c r="CA476" s="9">
        <f t="shared" si="428"/>
        <v>477.10000000000008</v>
      </c>
      <c r="CB476" s="9">
        <f t="shared" si="428"/>
        <v>549.70000000000005</v>
      </c>
      <c r="CC476" s="9">
        <f t="shared" si="428"/>
        <v>622.30000000000007</v>
      </c>
      <c r="CD476" s="9">
        <f t="shared" si="428"/>
        <v>626.50000000000011</v>
      </c>
      <c r="CE476" s="9">
        <f t="shared" si="428"/>
        <v>734.90000000000009</v>
      </c>
      <c r="CF476" s="9">
        <f t="shared" si="428"/>
        <v>843.30000000000007</v>
      </c>
      <c r="CG476" s="9">
        <f t="shared" si="428"/>
        <v>950.7</v>
      </c>
    </row>
    <row r="477" spans="1:85">
      <c r="BL477" s="181" t="s">
        <v>119</v>
      </c>
      <c r="BM477" s="181" t="s">
        <v>48</v>
      </c>
      <c r="BN477" s="181" t="s">
        <v>88</v>
      </c>
      <c r="BO477" s="181" t="s">
        <v>56</v>
      </c>
      <c r="BP477" s="181" t="s">
        <v>130</v>
      </c>
      <c r="BQ477" s="181" t="s">
        <v>132</v>
      </c>
      <c r="BR477" s="9">
        <f t="shared" si="429"/>
        <v>0</v>
      </c>
      <c r="BS477" s="9">
        <f t="shared" si="428"/>
        <v>12.6</v>
      </c>
      <c r="BT477" s="9">
        <f t="shared" si="428"/>
        <v>74.7</v>
      </c>
      <c r="BU477" s="9">
        <f t="shared" si="428"/>
        <v>136.80000000000001</v>
      </c>
      <c r="BV477" s="9">
        <f t="shared" si="428"/>
        <v>159.30000000000001</v>
      </c>
      <c r="BW477" s="9">
        <f t="shared" si="428"/>
        <v>271.70000000000005</v>
      </c>
      <c r="BX477" s="9">
        <f t="shared" si="428"/>
        <v>384.1</v>
      </c>
      <c r="BY477" s="9">
        <f t="shared" si="428"/>
        <v>494.5</v>
      </c>
      <c r="BZ477" s="9">
        <f t="shared" si="428"/>
        <v>604.9</v>
      </c>
      <c r="CA477" s="9">
        <f t="shared" si="428"/>
        <v>714.3</v>
      </c>
      <c r="CB477" s="9">
        <f t="shared" si="428"/>
        <v>822.69999999999993</v>
      </c>
      <c r="CC477" s="9">
        <f t="shared" si="428"/>
        <v>930.09999999999991</v>
      </c>
      <c r="CD477" s="9">
        <f t="shared" si="428"/>
        <v>935.8</v>
      </c>
      <c r="CE477" s="9">
        <f t="shared" si="428"/>
        <v>1096.8999999999999</v>
      </c>
      <c r="CF477" s="9">
        <f t="shared" si="428"/>
        <v>1256.9999999999998</v>
      </c>
      <c r="CG477" s="9">
        <f t="shared" si="428"/>
        <v>1416.0999999999997</v>
      </c>
    </row>
    <row r="478" spans="1:85">
      <c r="BL478" s="181" t="s">
        <v>119</v>
      </c>
      <c r="BM478" s="181" t="s">
        <v>48</v>
      </c>
      <c r="BN478" s="181" t="s">
        <v>88</v>
      </c>
      <c r="BO478" s="181" t="s">
        <v>57</v>
      </c>
      <c r="BP478" s="181" t="s">
        <v>130</v>
      </c>
      <c r="BQ478" s="181" t="s">
        <v>132</v>
      </c>
      <c r="BR478" s="9">
        <f t="shared" si="429"/>
        <v>0</v>
      </c>
      <c r="BS478" s="9">
        <f t="shared" si="428"/>
        <v>21.6</v>
      </c>
      <c r="BT478" s="9">
        <f t="shared" si="428"/>
        <v>126</v>
      </c>
      <c r="BU478" s="9">
        <f t="shared" si="428"/>
        <v>229.4</v>
      </c>
      <c r="BV478" s="9">
        <f t="shared" si="428"/>
        <v>266.2</v>
      </c>
      <c r="BW478" s="9">
        <f t="shared" si="428"/>
        <v>454.2</v>
      </c>
      <c r="BX478" s="9">
        <f t="shared" si="428"/>
        <v>642.20000000000005</v>
      </c>
      <c r="BY478" s="9">
        <f t="shared" si="428"/>
        <v>827.2</v>
      </c>
      <c r="BZ478" s="9">
        <f t="shared" si="428"/>
        <v>1010.2</v>
      </c>
      <c r="CA478" s="9">
        <f t="shared" si="428"/>
        <v>1192.2</v>
      </c>
      <c r="CB478" s="9">
        <f t="shared" si="428"/>
        <v>1372.2</v>
      </c>
      <c r="CC478" s="9">
        <f t="shared" si="428"/>
        <v>1552.2</v>
      </c>
      <c r="CD478" s="9">
        <f t="shared" si="428"/>
        <v>1562.1000000000001</v>
      </c>
      <c r="CE478" s="9">
        <f t="shared" si="428"/>
        <v>1830.6000000000001</v>
      </c>
      <c r="CF478" s="9">
        <f t="shared" si="428"/>
        <v>2097.1000000000004</v>
      </c>
      <c r="CG478" s="9">
        <f t="shared" si="428"/>
        <v>2361.6000000000004</v>
      </c>
    </row>
    <row r="479" spans="1:85">
      <c r="BL479" s="181" t="s">
        <v>119</v>
      </c>
      <c r="BM479" s="181" t="s">
        <v>48</v>
      </c>
      <c r="BN479" s="181" t="s">
        <v>88</v>
      </c>
      <c r="BO479" s="181" t="s">
        <v>75</v>
      </c>
      <c r="BP479" s="181" t="s">
        <v>130</v>
      </c>
      <c r="BQ479" s="181" t="s">
        <v>132</v>
      </c>
      <c r="BR479" s="9">
        <f t="shared" si="429"/>
        <v>0</v>
      </c>
      <c r="BS479" s="9">
        <f t="shared" si="428"/>
        <v>0</v>
      </c>
      <c r="BT479" s="9">
        <f t="shared" si="428"/>
        <v>0</v>
      </c>
      <c r="BU479" s="9">
        <f t="shared" si="428"/>
        <v>0</v>
      </c>
      <c r="BV479" s="9">
        <f t="shared" si="428"/>
        <v>0</v>
      </c>
      <c r="BW479" s="9">
        <f t="shared" si="428"/>
        <v>0</v>
      </c>
      <c r="BX479" s="9">
        <f t="shared" si="428"/>
        <v>0</v>
      </c>
      <c r="BY479" s="9">
        <f t="shared" si="428"/>
        <v>0</v>
      </c>
      <c r="BZ479" s="9">
        <f t="shared" si="428"/>
        <v>0</v>
      </c>
      <c r="CA479" s="9">
        <f t="shared" si="428"/>
        <v>0</v>
      </c>
      <c r="CB479" s="9">
        <f t="shared" si="428"/>
        <v>0</v>
      </c>
      <c r="CC479" s="9">
        <f t="shared" si="428"/>
        <v>0</v>
      </c>
      <c r="CD479" s="9">
        <f t="shared" si="428"/>
        <v>0</v>
      </c>
      <c r="CE479" s="9">
        <f t="shared" si="428"/>
        <v>0</v>
      </c>
      <c r="CF479" s="9">
        <f t="shared" si="428"/>
        <v>0</v>
      </c>
      <c r="CG479" s="9">
        <f t="shared" si="428"/>
        <v>0</v>
      </c>
    </row>
    <row r="480" spans="1:85">
      <c r="BL480" s="181" t="s">
        <v>119</v>
      </c>
      <c r="BM480" s="181" t="s">
        <v>48</v>
      </c>
      <c r="BN480" s="181" t="s">
        <v>88</v>
      </c>
      <c r="BO480" s="181" t="s">
        <v>78</v>
      </c>
      <c r="BP480" s="181" t="s">
        <v>130</v>
      </c>
      <c r="BQ480" s="181" t="s">
        <v>132</v>
      </c>
      <c r="BR480" s="9">
        <f t="shared" si="429"/>
        <v>0</v>
      </c>
      <c r="BS480" s="9">
        <f t="shared" si="428"/>
        <v>0</v>
      </c>
      <c r="BT480" s="9">
        <f t="shared" si="428"/>
        <v>0</v>
      </c>
      <c r="BU480" s="9">
        <f t="shared" si="428"/>
        <v>0</v>
      </c>
      <c r="BV480" s="9">
        <f t="shared" si="428"/>
        <v>0</v>
      </c>
      <c r="BW480" s="9">
        <f t="shared" si="428"/>
        <v>0</v>
      </c>
      <c r="BX480" s="9">
        <f t="shared" si="428"/>
        <v>0</v>
      </c>
      <c r="BY480" s="9">
        <f t="shared" si="428"/>
        <v>0</v>
      </c>
      <c r="BZ480" s="9">
        <f t="shared" si="428"/>
        <v>0</v>
      </c>
      <c r="CA480" s="9">
        <f t="shared" si="428"/>
        <v>0</v>
      </c>
      <c r="CB480" s="9">
        <f t="shared" si="428"/>
        <v>0</v>
      </c>
      <c r="CC480" s="9">
        <f t="shared" si="428"/>
        <v>0</v>
      </c>
      <c r="CD480" s="9">
        <f t="shared" si="428"/>
        <v>0</v>
      </c>
      <c r="CE480" s="9">
        <f t="shared" si="428"/>
        <v>0</v>
      </c>
      <c r="CF480" s="9">
        <f t="shared" si="428"/>
        <v>0</v>
      </c>
      <c r="CG480" s="9">
        <f t="shared" si="428"/>
        <v>0</v>
      </c>
    </row>
    <row r="481" spans="64:85">
      <c r="BL481" s="181" t="s">
        <v>119</v>
      </c>
      <c r="BM481" s="181" t="s">
        <v>48</v>
      </c>
      <c r="BN481" s="181" t="s">
        <v>88</v>
      </c>
      <c r="BO481" s="181" t="s">
        <v>95</v>
      </c>
      <c r="BP481" s="181" t="s">
        <v>130</v>
      </c>
      <c r="BQ481" s="181" t="s">
        <v>132</v>
      </c>
      <c r="BR481" s="9">
        <f t="shared" si="429"/>
        <v>0</v>
      </c>
      <c r="BS481" s="9">
        <f t="shared" si="428"/>
        <v>0</v>
      </c>
      <c r="BT481" s="9">
        <f t="shared" si="428"/>
        <v>0</v>
      </c>
      <c r="BU481" s="9">
        <f t="shared" si="428"/>
        <v>0</v>
      </c>
      <c r="BV481" s="9">
        <f t="shared" si="428"/>
        <v>0</v>
      </c>
      <c r="BW481" s="9">
        <f t="shared" si="428"/>
        <v>0</v>
      </c>
      <c r="BX481" s="9">
        <f t="shared" si="428"/>
        <v>0</v>
      </c>
      <c r="BY481" s="9">
        <f t="shared" si="428"/>
        <v>0</v>
      </c>
      <c r="BZ481" s="9">
        <f t="shared" si="428"/>
        <v>0</v>
      </c>
      <c r="CA481" s="9">
        <f t="shared" si="428"/>
        <v>0</v>
      </c>
      <c r="CB481" s="9">
        <f t="shared" si="428"/>
        <v>0</v>
      </c>
      <c r="CC481" s="9">
        <f t="shared" si="428"/>
        <v>0</v>
      </c>
      <c r="CD481" s="9">
        <f t="shared" si="428"/>
        <v>0</v>
      </c>
      <c r="CE481" s="9">
        <f t="shared" si="428"/>
        <v>0</v>
      </c>
      <c r="CF481" s="9">
        <f t="shared" si="428"/>
        <v>0</v>
      </c>
      <c r="CG481" s="9">
        <f t="shared" si="428"/>
        <v>0</v>
      </c>
    </row>
    <row r="482" spans="64:85">
      <c r="BL482" s="181" t="s">
        <v>119</v>
      </c>
      <c r="BM482" s="181" t="s">
        <v>48</v>
      </c>
      <c r="BN482" s="181" t="s">
        <v>88</v>
      </c>
      <c r="BO482" s="181" t="s">
        <v>96</v>
      </c>
      <c r="BP482" s="181" t="s">
        <v>130</v>
      </c>
      <c r="BQ482" s="181" t="s">
        <v>132</v>
      </c>
      <c r="BR482" s="9">
        <f t="shared" si="429"/>
        <v>0</v>
      </c>
      <c r="BS482" s="9">
        <f t="shared" si="428"/>
        <v>0</v>
      </c>
      <c r="BT482" s="9">
        <f t="shared" si="428"/>
        <v>0</v>
      </c>
      <c r="BU482" s="9">
        <f t="shared" si="428"/>
        <v>0</v>
      </c>
      <c r="BV482" s="9">
        <f t="shared" si="428"/>
        <v>0</v>
      </c>
      <c r="BW482" s="9">
        <f t="shared" si="428"/>
        <v>0</v>
      </c>
      <c r="BX482" s="9">
        <f t="shared" si="428"/>
        <v>0</v>
      </c>
      <c r="BY482" s="9">
        <f t="shared" si="428"/>
        <v>0</v>
      </c>
      <c r="BZ482" s="9">
        <f t="shared" si="428"/>
        <v>0</v>
      </c>
      <c r="CA482" s="9">
        <f t="shared" si="428"/>
        <v>0</v>
      </c>
      <c r="CB482" s="9">
        <f t="shared" si="428"/>
        <v>0</v>
      </c>
      <c r="CC482" s="9">
        <f t="shared" si="428"/>
        <v>0</v>
      </c>
      <c r="CD482" s="9">
        <f t="shared" si="428"/>
        <v>0</v>
      </c>
      <c r="CE482" s="9">
        <f t="shared" si="428"/>
        <v>0</v>
      </c>
      <c r="CF482" s="9">
        <f t="shared" si="428"/>
        <v>0</v>
      </c>
      <c r="CG482" s="9">
        <f t="shared" si="428"/>
        <v>0</v>
      </c>
    </row>
    <row r="483" spans="64:85">
      <c r="BL483" s="181" t="s">
        <v>119</v>
      </c>
      <c r="BM483" s="181" t="s">
        <v>48</v>
      </c>
      <c r="BN483" s="181" t="s">
        <v>90</v>
      </c>
      <c r="BO483" s="181" t="s">
        <v>121</v>
      </c>
      <c r="BP483" s="181" t="s">
        <v>130</v>
      </c>
      <c r="BQ483" s="181" t="s">
        <v>132</v>
      </c>
      <c r="BR483" s="9">
        <f t="shared" si="429"/>
        <v>0</v>
      </c>
      <c r="BS483" s="9">
        <f t="shared" si="428"/>
        <v>3</v>
      </c>
      <c r="BT483" s="9">
        <f t="shared" si="428"/>
        <v>3</v>
      </c>
      <c r="BU483" s="9">
        <f t="shared" si="428"/>
        <v>2.9934640522875817</v>
      </c>
      <c r="BV483" s="9">
        <f t="shared" si="428"/>
        <v>2.9887766554433224</v>
      </c>
      <c r="BW483" s="9">
        <f t="shared" si="428"/>
        <v>3.4004491017964074</v>
      </c>
      <c r="BX483" s="9">
        <f t="shared" si="428"/>
        <v>3.6035934868051656</v>
      </c>
      <c r="BY483" s="9">
        <f t="shared" si="428"/>
        <v>3.7287906137184113</v>
      </c>
      <c r="BZ483" s="9">
        <f t="shared" si="428"/>
        <v>3.8163265306122445</v>
      </c>
      <c r="CA483" s="9">
        <f t="shared" si="428"/>
        <v>3.8808205796157598</v>
      </c>
      <c r="CB483" s="9">
        <f t="shared" si="428"/>
        <v>3.9309653394442847</v>
      </c>
      <c r="CC483" s="9">
        <f t="shared" si="428"/>
        <v>3.9690616210687799</v>
      </c>
      <c r="CD483" s="9">
        <f t="shared" si="428"/>
        <v>3.9791136016301576</v>
      </c>
      <c r="CE483" s="9">
        <f t="shared" si="428"/>
        <v>4.0237310481212916</v>
      </c>
      <c r="CF483" s="9">
        <f t="shared" si="428"/>
        <v>4.0585960162444392</v>
      </c>
      <c r="CG483" s="9">
        <f t="shared" si="428"/>
        <v>4.0860698237124087</v>
      </c>
    </row>
    <row r="484" spans="64:85">
      <c r="BL484" s="181" t="s">
        <v>119</v>
      </c>
      <c r="BM484" s="181" t="s">
        <v>49</v>
      </c>
      <c r="BN484" s="181" t="s">
        <v>40</v>
      </c>
      <c r="BO484" s="181" t="s">
        <v>126</v>
      </c>
      <c r="BP484" s="181" t="s">
        <v>130</v>
      </c>
      <c r="BQ484" s="181" t="s">
        <v>132</v>
      </c>
      <c r="BR484" s="9">
        <f t="shared" si="429"/>
        <v>0</v>
      </c>
      <c r="BS484" s="9">
        <f t="shared" si="428"/>
        <v>0</v>
      </c>
      <c r="BT484" s="9">
        <f t="shared" si="428"/>
        <v>0</v>
      </c>
      <c r="BU484" s="9">
        <f t="shared" si="428"/>
        <v>90</v>
      </c>
      <c r="BV484" s="9">
        <f t="shared" si="428"/>
        <v>102.6</v>
      </c>
      <c r="BW484" s="9">
        <f t="shared" si="428"/>
        <v>147.6</v>
      </c>
      <c r="BX484" s="9">
        <f t="shared" si="428"/>
        <v>192.6</v>
      </c>
      <c r="BY484" s="9">
        <f t="shared" si="428"/>
        <v>236.6</v>
      </c>
      <c r="BZ484" s="9">
        <f t="shared" si="428"/>
        <v>279.60000000000002</v>
      </c>
      <c r="CA484" s="9">
        <f t="shared" si="428"/>
        <v>322.60000000000002</v>
      </c>
      <c r="CB484" s="9">
        <f t="shared" si="428"/>
        <v>364.6</v>
      </c>
      <c r="CC484" s="9">
        <f t="shared" si="428"/>
        <v>406.6</v>
      </c>
      <c r="CD484" s="9">
        <f t="shared" si="428"/>
        <v>408.1</v>
      </c>
      <c r="CE484" s="9">
        <f t="shared" si="428"/>
        <v>470.6</v>
      </c>
      <c r="CF484" s="9">
        <f t="shared" si="428"/>
        <v>532.1</v>
      </c>
      <c r="CG484" s="9">
        <f t="shared" si="428"/>
        <v>593.6</v>
      </c>
    </row>
    <row r="485" spans="64:85">
      <c r="BL485" s="181" t="s">
        <v>119</v>
      </c>
      <c r="BM485" s="181" t="s">
        <v>49</v>
      </c>
      <c r="BN485" s="181" t="s">
        <v>88</v>
      </c>
      <c r="BO485" s="181" t="s">
        <v>126</v>
      </c>
      <c r="BP485" s="181" t="s">
        <v>130</v>
      </c>
      <c r="BQ485" s="181" t="s">
        <v>132</v>
      </c>
      <c r="BR485" s="9">
        <f t="shared" si="429"/>
        <v>0</v>
      </c>
      <c r="BS485" s="9">
        <f t="shared" si="429"/>
        <v>0</v>
      </c>
      <c r="BT485" s="9">
        <f t="shared" si="429"/>
        <v>0</v>
      </c>
      <c r="BU485" s="9">
        <f t="shared" si="429"/>
        <v>135.88999999999999</v>
      </c>
      <c r="BV485" s="9">
        <f t="shared" si="429"/>
        <v>240.19</v>
      </c>
      <c r="BW485" s="9">
        <f t="shared" si="429"/>
        <v>428.19</v>
      </c>
      <c r="BX485" s="9">
        <f t="shared" si="429"/>
        <v>616.19000000000005</v>
      </c>
      <c r="BY485" s="9">
        <f t="shared" si="429"/>
        <v>801.19</v>
      </c>
      <c r="BZ485" s="9">
        <f t="shared" si="429"/>
        <v>984.19</v>
      </c>
      <c r="CA485" s="9">
        <f t="shared" si="429"/>
        <v>1166.19</v>
      </c>
      <c r="CB485" s="9">
        <f t="shared" si="429"/>
        <v>1347.19</v>
      </c>
      <c r="CC485" s="9">
        <f t="shared" si="429"/>
        <v>1527.19</v>
      </c>
      <c r="CD485" s="9">
        <f t="shared" si="429"/>
        <v>1537.0900000000001</v>
      </c>
      <c r="CE485" s="9">
        <f t="shared" si="429"/>
        <v>1805.5900000000001</v>
      </c>
      <c r="CF485" s="9">
        <f t="shared" si="429"/>
        <v>2072.09</v>
      </c>
      <c r="CG485" s="9">
        <f t="shared" si="429"/>
        <v>2336.59</v>
      </c>
    </row>
    <row r="486" spans="64:85">
      <c r="BL486" s="181" t="s">
        <v>119</v>
      </c>
      <c r="BM486" s="181" t="s">
        <v>49</v>
      </c>
      <c r="BN486" s="181" t="s">
        <v>88</v>
      </c>
      <c r="BO486" s="181" t="s">
        <v>77</v>
      </c>
      <c r="BP486" s="181" t="s">
        <v>130</v>
      </c>
      <c r="BQ486" s="181" t="s">
        <v>132</v>
      </c>
      <c r="BR486" s="9">
        <f t="shared" si="429"/>
        <v>0</v>
      </c>
      <c r="BS486" s="9">
        <f t="shared" si="429"/>
        <v>0</v>
      </c>
      <c r="BT486" s="9">
        <f t="shared" si="429"/>
        <v>0</v>
      </c>
      <c r="BU486" s="9">
        <f t="shared" si="429"/>
        <v>0</v>
      </c>
      <c r="BV486" s="9">
        <f t="shared" si="429"/>
        <v>0</v>
      </c>
      <c r="BW486" s="9">
        <f t="shared" si="429"/>
        <v>0</v>
      </c>
      <c r="BX486" s="9">
        <f t="shared" si="429"/>
        <v>0</v>
      </c>
      <c r="BY486" s="9">
        <f t="shared" si="429"/>
        <v>0</v>
      </c>
      <c r="BZ486" s="9">
        <f t="shared" si="429"/>
        <v>0</v>
      </c>
      <c r="CA486" s="9">
        <f t="shared" si="429"/>
        <v>0</v>
      </c>
      <c r="CB486" s="9">
        <f t="shared" si="429"/>
        <v>0</v>
      </c>
      <c r="CC486" s="9">
        <f t="shared" si="429"/>
        <v>0</v>
      </c>
      <c r="CD486" s="9">
        <f t="shared" si="429"/>
        <v>0</v>
      </c>
      <c r="CE486" s="9">
        <f t="shared" si="429"/>
        <v>0</v>
      </c>
      <c r="CF486" s="9">
        <f t="shared" si="429"/>
        <v>0</v>
      </c>
      <c r="CG486" s="9">
        <f t="shared" si="429"/>
        <v>0</v>
      </c>
    </row>
    <row r="487" spans="64:85">
      <c r="BL487" s="181" t="s">
        <v>119</v>
      </c>
      <c r="BM487" s="181" t="s">
        <v>49</v>
      </c>
      <c r="BN487" s="181" t="s">
        <v>88</v>
      </c>
      <c r="BO487" s="181" t="s">
        <v>58</v>
      </c>
      <c r="BP487" s="181" t="s">
        <v>130</v>
      </c>
      <c r="BQ487" s="181" t="s">
        <v>132</v>
      </c>
      <c r="BR487" s="9">
        <f t="shared" si="429"/>
        <v>0</v>
      </c>
      <c r="BS487" s="9">
        <f t="shared" si="429"/>
        <v>0</v>
      </c>
      <c r="BT487" s="9">
        <f t="shared" si="429"/>
        <v>0</v>
      </c>
      <c r="BU487" s="9">
        <f t="shared" si="429"/>
        <v>0</v>
      </c>
      <c r="BV487" s="9">
        <f t="shared" si="429"/>
        <v>0</v>
      </c>
      <c r="BW487" s="9">
        <f t="shared" si="429"/>
        <v>0</v>
      </c>
      <c r="BX487" s="9">
        <f t="shared" si="429"/>
        <v>0</v>
      </c>
      <c r="BY487" s="9">
        <f t="shared" si="429"/>
        <v>0</v>
      </c>
      <c r="BZ487" s="9">
        <f t="shared" si="429"/>
        <v>0</v>
      </c>
      <c r="CA487" s="9">
        <f t="shared" si="429"/>
        <v>0</v>
      </c>
      <c r="CB487" s="9">
        <f t="shared" si="429"/>
        <v>0</v>
      </c>
      <c r="CC487" s="9">
        <f t="shared" si="429"/>
        <v>0</v>
      </c>
      <c r="CD487" s="9">
        <f t="shared" si="429"/>
        <v>0</v>
      </c>
      <c r="CE487" s="9">
        <f t="shared" si="429"/>
        <v>0</v>
      </c>
      <c r="CF487" s="9">
        <f t="shared" si="429"/>
        <v>0</v>
      </c>
      <c r="CG487" s="9">
        <f t="shared" si="429"/>
        <v>0</v>
      </c>
    </row>
    <row r="488" spans="64:85">
      <c r="BL488" s="181" t="s">
        <v>119</v>
      </c>
      <c r="BM488" s="181" t="s">
        <v>49</v>
      </c>
      <c r="BN488" s="181" t="s">
        <v>88</v>
      </c>
      <c r="BO488" s="181" t="s">
        <v>59</v>
      </c>
      <c r="BP488" s="181" t="s">
        <v>130</v>
      </c>
      <c r="BQ488" s="181" t="s">
        <v>132</v>
      </c>
      <c r="BR488" s="9">
        <f t="shared" si="429"/>
        <v>0</v>
      </c>
      <c r="BS488" s="9">
        <f t="shared" si="429"/>
        <v>0</v>
      </c>
      <c r="BT488" s="9">
        <f t="shared" si="429"/>
        <v>0</v>
      </c>
      <c r="BU488" s="9">
        <f t="shared" si="429"/>
        <v>0</v>
      </c>
      <c r="BV488" s="9">
        <f t="shared" si="429"/>
        <v>0</v>
      </c>
      <c r="BW488" s="9">
        <f t="shared" si="429"/>
        <v>0</v>
      </c>
      <c r="BX488" s="9">
        <f t="shared" si="429"/>
        <v>0</v>
      </c>
      <c r="BY488" s="9">
        <f t="shared" si="429"/>
        <v>0</v>
      </c>
      <c r="BZ488" s="9">
        <f t="shared" si="429"/>
        <v>0</v>
      </c>
      <c r="CA488" s="9">
        <f t="shared" si="429"/>
        <v>0</v>
      </c>
      <c r="CB488" s="9">
        <f t="shared" si="429"/>
        <v>0</v>
      </c>
      <c r="CC488" s="9">
        <f t="shared" si="429"/>
        <v>0</v>
      </c>
      <c r="CD488" s="9">
        <f t="shared" si="429"/>
        <v>0</v>
      </c>
      <c r="CE488" s="9">
        <f t="shared" si="429"/>
        <v>0</v>
      </c>
      <c r="CF488" s="9">
        <f t="shared" si="429"/>
        <v>0</v>
      </c>
      <c r="CG488" s="9">
        <f t="shared" si="429"/>
        <v>0</v>
      </c>
    </row>
    <row r="489" spans="64:85">
      <c r="BL489" s="181" t="s">
        <v>119</v>
      </c>
      <c r="BM489" s="181" t="s">
        <v>49</v>
      </c>
      <c r="BN489" s="181" t="s">
        <v>88</v>
      </c>
      <c r="BO489" s="181" t="s">
        <v>60</v>
      </c>
      <c r="BP489" s="181" t="s">
        <v>130</v>
      </c>
      <c r="BQ489" s="181" t="s">
        <v>132</v>
      </c>
      <c r="BR489" s="9">
        <f t="shared" si="429"/>
        <v>0</v>
      </c>
      <c r="BS489" s="9">
        <f t="shared" si="429"/>
        <v>0</v>
      </c>
      <c r="BT489" s="9">
        <f t="shared" si="429"/>
        <v>0</v>
      </c>
      <c r="BU489" s="9">
        <f t="shared" si="429"/>
        <v>0</v>
      </c>
      <c r="BV489" s="9">
        <f t="shared" si="429"/>
        <v>0</v>
      </c>
      <c r="BW489" s="9">
        <f t="shared" si="429"/>
        <v>0</v>
      </c>
      <c r="BX489" s="9">
        <f t="shared" si="429"/>
        <v>0</v>
      </c>
      <c r="BY489" s="9">
        <f t="shared" si="429"/>
        <v>0</v>
      </c>
      <c r="BZ489" s="9">
        <f t="shared" si="429"/>
        <v>0</v>
      </c>
      <c r="CA489" s="9">
        <f t="shared" si="429"/>
        <v>0</v>
      </c>
      <c r="CB489" s="9">
        <f t="shared" si="429"/>
        <v>0</v>
      </c>
      <c r="CC489" s="9">
        <f t="shared" si="429"/>
        <v>0</v>
      </c>
      <c r="CD489" s="9">
        <f t="shared" si="429"/>
        <v>0</v>
      </c>
      <c r="CE489" s="9">
        <f t="shared" si="429"/>
        <v>0</v>
      </c>
      <c r="CF489" s="9">
        <f t="shared" si="429"/>
        <v>0</v>
      </c>
      <c r="CG489" s="9">
        <f t="shared" si="429"/>
        <v>0</v>
      </c>
    </row>
    <row r="490" spans="64:85">
      <c r="BL490" s="181" t="s">
        <v>119</v>
      </c>
      <c r="BM490" s="181" t="s">
        <v>49</v>
      </c>
      <c r="BN490" s="181" t="s">
        <v>88</v>
      </c>
      <c r="BO490" s="181" t="s">
        <v>74</v>
      </c>
      <c r="BP490" s="181" t="s">
        <v>130</v>
      </c>
      <c r="BQ490" s="181" t="s">
        <v>132</v>
      </c>
      <c r="BR490" s="9">
        <f t="shared" si="429"/>
        <v>0</v>
      </c>
      <c r="BS490" s="9">
        <f t="shared" si="429"/>
        <v>0</v>
      </c>
      <c r="BT490" s="9">
        <f t="shared" si="429"/>
        <v>0</v>
      </c>
      <c r="BU490" s="9">
        <f t="shared" si="429"/>
        <v>0</v>
      </c>
      <c r="BV490" s="9">
        <f t="shared" si="429"/>
        <v>0</v>
      </c>
      <c r="BW490" s="9">
        <f t="shared" si="429"/>
        <v>0</v>
      </c>
      <c r="BX490" s="9">
        <f t="shared" si="429"/>
        <v>0</v>
      </c>
      <c r="BY490" s="9">
        <f t="shared" si="429"/>
        <v>0</v>
      </c>
      <c r="BZ490" s="9">
        <f t="shared" si="429"/>
        <v>0</v>
      </c>
      <c r="CA490" s="9">
        <f t="shared" si="429"/>
        <v>0</v>
      </c>
      <c r="CB490" s="9">
        <f t="shared" si="429"/>
        <v>0</v>
      </c>
      <c r="CC490" s="9">
        <f t="shared" si="429"/>
        <v>0</v>
      </c>
      <c r="CD490" s="9">
        <f t="shared" si="429"/>
        <v>0</v>
      </c>
      <c r="CE490" s="9">
        <f t="shared" si="429"/>
        <v>0</v>
      </c>
      <c r="CF490" s="9">
        <f t="shared" si="429"/>
        <v>0</v>
      </c>
      <c r="CG490" s="9">
        <f t="shared" si="429"/>
        <v>0</v>
      </c>
    </row>
    <row r="491" spans="64:85">
      <c r="BL491" s="181" t="s">
        <v>119</v>
      </c>
      <c r="BM491" s="181" t="s">
        <v>49</v>
      </c>
      <c r="BN491" s="181" t="s">
        <v>88</v>
      </c>
      <c r="BO491" s="181" t="s">
        <v>79</v>
      </c>
      <c r="BP491" s="181" t="s">
        <v>130</v>
      </c>
      <c r="BQ491" s="181" t="s">
        <v>132</v>
      </c>
      <c r="BR491" s="9">
        <f t="shared" si="429"/>
        <v>0</v>
      </c>
      <c r="BS491" s="9">
        <f t="shared" si="429"/>
        <v>0</v>
      </c>
      <c r="BT491" s="9">
        <f t="shared" si="429"/>
        <v>0</v>
      </c>
      <c r="BU491" s="9">
        <f t="shared" si="429"/>
        <v>0</v>
      </c>
      <c r="BV491" s="9">
        <f t="shared" si="429"/>
        <v>0</v>
      </c>
      <c r="BW491" s="9">
        <f t="shared" si="429"/>
        <v>0</v>
      </c>
      <c r="BX491" s="9">
        <f t="shared" si="429"/>
        <v>0</v>
      </c>
      <c r="BY491" s="9">
        <f t="shared" si="429"/>
        <v>0</v>
      </c>
      <c r="BZ491" s="9">
        <f t="shared" si="429"/>
        <v>0</v>
      </c>
      <c r="CA491" s="9">
        <f t="shared" si="429"/>
        <v>0</v>
      </c>
      <c r="CB491" s="9">
        <f t="shared" si="429"/>
        <v>0</v>
      </c>
      <c r="CC491" s="9">
        <f t="shared" si="429"/>
        <v>0</v>
      </c>
      <c r="CD491" s="9">
        <f t="shared" si="429"/>
        <v>0</v>
      </c>
      <c r="CE491" s="9">
        <f t="shared" si="429"/>
        <v>0</v>
      </c>
      <c r="CF491" s="9">
        <f t="shared" si="429"/>
        <v>0</v>
      </c>
      <c r="CG491" s="9">
        <f t="shared" si="429"/>
        <v>0</v>
      </c>
    </row>
    <row r="492" spans="64:85">
      <c r="BL492" s="181" t="s">
        <v>119</v>
      </c>
      <c r="BM492" s="181" t="s">
        <v>49</v>
      </c>
      <c r="BN492" s="181" t="s">
        <v>88</v>
      </c>
      <c r="BO492" s="12" t="s">
        <v>97</v>
      </c>
      <c r="BP492" s="181" t="s">
        <v>130</v>
      </c>
      <c r="BQ492" s="181" t="s">
        <v>132</v>
      </c>
      <c r="BR492" s="9">
        <f t="shared" si="429"/>
        <v>0</v>
      </c>
      <c r="BS492" s="9">
        <f t="shared" si="429"/>
        <v>0</v>
      </c>
      <c r="BT492" s="9">
        <f t="shared" si="429"/>
        <v>0</v>
      </c>
      <c r="BU492" s="9">
        <f t="shared" si="429"/>
        <v>0</v>
      </c>
      <c r="BV492" s="9">
        <f t="shared" si="429"/>
        <v>0</v>
      </c>
      <c r="BW492" s="9">
        <f t="shared" si="429"/>
        <v>0</v>
      </c>
      <c r="BX492" s="9">
        <f t="shared" si="429"/>
        <v>0</v>
      </c>
      <c r="BY492" s="9">
        <f t="shared" si="429"/>
        <v>0</v>
      </c>
      <c r="BZ492" s="9">
        <f t="shared" si="429"/>
        <v>0</v>
      </c>
      <c r="CA492" s="9">
        <f t="shared" si="429"/>
        <v>0</v>
      </c>
      <c r="CB492" s="9">
        <f t="shared" si="429"/>
        <v>0</v>
      </c>
      <c r="CC492" s="9">
        <f t="shared" si="429"/>
        <v>0</v>
      </c>
      <c r="CD492" s="9">
        <f t="shared" si="429"/>
        <v>0</v>
      </c>
      <c r="CE492" s="9">
        <f t="shared" si="429"/>
        <v>0</v>
      </c>
      <c r="CF492" s="9">
        <f t="shared" si="429"/>
        <v>0</v>
      </c>
      <c r="CG492" s="9">
        <f t="shared" si="429"/>
        <v>0</v>
      </c>
    </row>
    <row r="493" spans="64:85">
      <c r="BL493" s="181" t="s">
        <v>119</v>
      </c>
      <c r="BM493" s="181" t="s">
        <v>49</v>
      </c>
      <c r="BN493" s="181" t="s">
        <v>88</v>
      </c>
      <c r="BO493" s="12" t="s">
        <v>98</v>
      </c>
      <c r="BP493" s="181" t="s">
        <v>130</v>
      </c>
      <c r="BQ493" s="181" t="s">
        <v>132</v>
      </c>
      <c r="BR493" s="9">
        <f t="shared" si="429"/>
        <v>0</v>
      </c>
      <c r="BS493" s="9">
        <f t="shared" si="429"/>
        <v>0</v>
      </c>
      <c r="BT493" s="9">
        <f t="shared" si="429"/>
        <v>0</v>
      </c>
      <c r="BU493" s="9">
        <f t="shared" si="429"/>
        <v>0</v>
      </c>
      <c r="BV493" s="9">
        <f t="shared" si="429"/>
        <v>0</v>
      </c>
      <c r="BW493" s="9">
        <f t="shared" si="429"/>
        <v>0</v>
      </c>
      <c r="BX493" s="9">
        <f t="shared" si="429"/>
        <v>0</v>
      </c>
      <c r="BY493" s="9">
        <f t="shared" si="429"/>
        <v>0</v>
      </c>
      <c r="BZ493" s="9">
        <f t="shared" si="429"/>
        <v>0</v>
      </c>
      <c r="CA493" s="9">
        <f t="shared" si="429"/>
        <v>0</v>
      </c>
      <c r="CB493" s="9">
        <f t="shared" si="429"/>
        <v>0</v>
      </c>
      <c r="CC493" s="9">
        <f t="shared" si="429"/>
        <v>0</v>
      </c>
      <c r="CD493" s="9">
        <f t="shared" si="429"/>
        <v>0</v>
      </c>
      <c r="CE493" s="9">
        <f t="shared" si="429"/>
        <v>0</v>
      </c>
      <c r="CF493" s="9">
        <f t="shared" si="429"/>
        <v>0</v>
      </c>
      <c r="CG493" s="9">
        <f t="shared" si="429"/>
        <v>0</v>
      </c>
    </row>
    <row r="494" spans="64:85">
      <c r="BL494" s="181" t="s">
        <v>119</v>
      </c>
      <c r="BM494" s="181" t="s">
        <v>49</v>
      </c>
      <c r="BN494" s="181" t="s">
        <v>90</v>
      </c>
      <c r="BO494" s="181" t="s">
        <v>121</v>
      </c>
      <c r="BP494" s="181" t="s">
        <v>130</v>
      </c>
      <c r="BQ494" s="181" t="s">
        <v>132</v>
      </c>
      <c r="BR494" s="9">
        <f t="shared" si="429"/>
        <v>0</v>
      </c>
      <c r="BS494" s="9" t="str">
        <f t="shared" si="429"/>
        <v/>
      </c>
      <c r="BT494" s="9" t="str">
        <f t="shared" si="429"/>
        <v/>
      </c>
      <c r="BU494" s="9">
        <f t="shared" si="429"/>
        <v>1.5098888888888888</v>
      </c>
      <c r="BV494" s="9">
        <f t="shared" si="429"/>
        <v>2.3410331384015595</v>
      </c>
      <c r="BW494" s="9">
        <f t="shared" si="429"/>
        <v>2.9010162601626015</v>
      </c>
      <c r="BX494" s="9">
        <f t="shared" si="429"/>
        <v>3.1993250259605404</v>
      </c>
      <c r="BY494" s="9">
        <f t="shared" si="429"/>
        <v>3.3862637362637367</v>
      </c>
      <c r="BZ494" s="9">
        <f t="shared" si="429"/>
        <v>3.5199928469241772</v>
      </c>
      <c r="CA494" s="9">
        <f t="shared" si="429"/>
        <v>3.6149721016738994</v>
      </c>
      <c r="CB494" s="9">
        <f t="shared" si="429"/>
        <v>3.6949808008776741</v>
      </c>
      <c r="CC494" s="9">
        <f t="shared" si="429"/>
        <v>3.7560009837678305</v>
      </c>
      <c r="CD494" s="9">
        <f t="shared" si="429"/>
        <v>3.7664543004165649</v>
      </c>
      <c r="CE494" s="9">
        <f t="shared" si="429"/>
        <v>3.8367828304292395</v>
      </c>
      <c r="CF494" s="9">
        <f t="shared" si="429"/>
        <v>3.8941740274384515</v>
      </c>
      <c r="CG494" s="9">
        <f t="shared" si="429"/>
        <v>3.9363039083557951</v>
      </c>
    </row>
    <row r="495" spans="64:85">
      <c r="BL495" s="181" t="s">
        <v>119</v>
      </c>
      <c r="BM495" s="181" t="s">
        <v>99</v>
      </c>
      <c r="BN495" s="181" t="s">
        <v>40</v>
      </c>
      <c r="BO495" s="181" t="s">
        <v>126</v>
      </c>
      <c r="BP495" s="181" t="s">
        <v>130</v>
      </c>
      <c r="BQ495" s="181" t="s">
        <v>132</v>
      </c>
      <c r="BR495" s="9">
        <f t="shared" si="429"/>
        <v>0</v>
      </c>
      <c r="BS495" s="9">
        <f t="shared" si="429"/>
        <v>0</v>
      </c>
      <c r="BT495" s="9">
        <f t="shared" si="429"/>
        <v>0</v>
      </c>
      <c r="BU495" s="9">
        <f t="shared" si="429"/>
        <v>0</v>
      </c>
      <c r="BV495" s="9">
        <f t="shared" si="429"/>
        <v>0</v>
      </c>
      <c r="BW495" s="9">
        <f t="shared" si="429"/>
        <v>0</v>
      </c>
      <c r="BX495" s="9">
        <f t="shared" si="429"/>
        <v>0</v>
      </c>
      <c r="BY495" s="9">
        <f t="shared" si="429"/>
        <v>0</v>
      </c>
      <c r="BZ495" s="9">
        <f t="shared" si="429"/>
        <v>0</v>
      </c>
      <c r="CA495" s="9">
        <f t="shared" si="429"/>
        <v>0</v>
      </c>
      <c r="CB495" s="9">
        <f t="shared" si="429"/>
        <v>0</v>
      </c>
      <c r="CC495" s="9">
        <f t="shared" si="429"/>
        <v>0</v>
      </c>
      <c r="CD495" s="9">
        <f t="shared" si="429"/>
        <v>0</v>
      </c>
      <c r="CE495" s="9">
        <f t="shared" si="429"/>
        <v>0</v>
      </c>
      <c r="CF495" s="9">
        <f t="shared" si="429"/>
        <v>0</v>
      </c>
      <c r="CG495" s="9">
        <f t="shared" si="429"/>
        <v>0</v>
      </c>
    </row>
    <row r="496" spans="64:85">
      <c r="BL496" s="181" t="s">
        <v>119</v>
      </c>
      <c r="BM496" s="181" t="s">
        <v>99</v>
      </c>
      <c r="BN496" s="181" t="s">
        <v>88</v>
      </c>
      <c r="BO496" s="181" t="s">
        <v>126</v>
      </c>
      <c r="BP496" s="181" t="s">
        <v>130</v>
      </c>
      <c r="BQ496" s="181" t="s">
        <v>132</v>
      </c>
      <c r="BR496" s="9">
        <f t="shared" si="429"/>
        <v>0</v>
      </c>
      <c r="BS496" s="9">
        <f t="shared" si="429"/>
        <v>0</v>
      </c>
      <c r="BT496" s="9">
        <f t="shared" si="429"/>
        <v>0</v>
      </c>
      <c r="BU496" s="9">
        <f t="shared" si="429"/>
        <v>0</v>
      </c>
      <c r="BV496" s="9">
        <f t="shared" si="429"/>
        <v>0</v>
      </c>
      <c r="BW496" s="9">
        <f t="shared" si="429"/>
        <v>0</v>
      </c>
      <c r="BX496" s="9">
        <f t="shared" si="429"/>
        <v>0</v>
      </c>
      <c r="BY496" s="9">
        <f t="shared" si="429"/>
        <v>0</v>
      </c>
      <c r="BZ496" s="9">
        <f t="shared" si="429"/>
        <v>0</v>
      </c>
      <c r="CA496" s="9">
        <f t="shared" si="429"/>
        <v>0</v>
      </c>
      <c r="CB496" s="9">
        <f t="shared" si="429"/>
        <v>0</v>
      </c>
      <c r="CC496" s="9">
        <f t="shared" si="429"/>
        <v>0</v>
      </c>
      <c r="CD496" s="9">
        <f t="shared" si="429"/>
        <v>0</v>
      </c>
      <c r="CE496" s="9">
        <f t="shared" si="429"/>
        <v>0</v>
      </c>
      <c r="CF496" s="9">
        <f t="shared" si="429"/>
        <v>0</v>
      </c>
      <c r="CG496" s="9">
        <f t="shared" si="429"/>
        <v>0</v>
      </c>
    </row>
    <row r="497" spans="64:85">
      <c r="BL497" s="181" t="s">
        <v>119</v>
      </c>
      <c r="BM497" s="181" t="s">
        <v>99</v>
      </c>
      <c r="BN497" s="181" t="s">
        <v>88</v>
      </c>
      <c r="BO497" s="12" t="s">
        <v>100</v>
      </c>
      <c r="BP497" s="181" t="s">
        <v>130</v>
      </c>
      <c r="BQ497" s="181" t="s">
        <v>132</v>
      </c>
      <c r="BR497" s="9">
        <f t="shared" si="429"/>
        <v>0</v>
      </c>
      <c r="BS497" s="9">
        <f t="shared" si="429"/>
        <v>0</v>
      </c>
      <c r="BT497" s="9">
        <f t="shared" si="429"/>
        <v>0</v>
      </c>
      <c r="BU497" s="9">
        <f t="shared" si="429"/>
        <v>0</v>
      </c>
      <c r="BV497" s="9">
        <f t="shared" si="429"/>
        <v>0</v>
      </c>
      <c r="BW497" s="9">
        <f t="shared" si="429"/>
        <v>0</v>
      </c>
      <c r="BX497" s="9">
        <f t="shared" si="429"/>
        <v>0</v>
      </c>
      <c r="BY497" s="9">
        <f t="shared" si="429"/>
        <v>0</v>
      </c>
      <c r="BZ497" s="9">
        <f t="shared" si="429"/>
        <v>0</v>
      </c>
      <c r="CA497" s="9">
        <f t="shared" si="429"/>
        <v>0</v>
      </c>
      <c r="CB497" s="9">
        <f t="shared" si="429"/>
        <v>0</v>
      </c>
      <c r="CC497" s="9">
        <f t="shared" si="429"/>
        <v>0</v>
      </c>
      <c r="CD497" s="9">
        <f t="shared" si="429"/>
        <v>0</v>
      </c>
      <c r="CE497" s="9">
        <f t="shared" si="429"/>
        <v>0</v>
      </c>
      <c r="CF497" s="9">
        <f t="shared" si="429"/>
        <v>0</v>
      </c>
      <c r="CG497" s="9">
        <f t="shared" si="429"/>
        <v>0</v>
      </c>
    </row>
    <row r="498" spans="64:85">
      <c r="BL498" s="181" t="s">
        <v>119</v>
      </c>
      <c r="BM498" s="181" t="s">
        <v>99</v>
      </c>
      <c r="BN498" s="181" t="s">
        <v>88</v>
      </c>
      <c r="BO498" s="12" t="s">
        <v>101</v>
      </c>
      <c r="BP498" s="181" t="s">
        <v>130</v>
      </c>
      <c r="BQ498" s="181" t="s">
        <v>132</v>
      </c>
      <c r="BR498" s="9">
        <f t="shared" si="429"/>
        <v>0</v>
      </c>
      <c r="BS498" s="9">
        <f t="shared" si="429"/>
        <v>0</v>
      </c>
      <c r="BT498" s="9">
        <f t="shared" si="429"/>
        <v>0</v>
      </c>
      <c r="BU498" s="9">
        <f t="shared" si="429"/>
        <v>0</v>
      </c>
      <c r="BV498" s="9">
        <f t="shared" si="429"/>
        <v>0</v>
      </c>
      <c r="BW498" s="9">
        <f t="shared" si="429"/>
        <v>0</v>
      </c>
      <c r="BX498" s="9">
        <f t="shared" si="429"/>
        <v>0</v>
      </c>
      <c r="BY498" s="9">
        <f t="shared" si="429"/>
        <v>0</v>
      </c>
      <c r="BZ498" s="9">
        <f t="shared" si="429"/>
        <v>0</v>
      </c>
      <c r="CA498" s="9">
        <f t="shared" si="429"/>
        <v>0</v>
      </c>
      <c r="CB498" s="9">
        <f t="shared" si="429"/>
        <v>0</v>
      </c>
      <c r="CC498" s="9">
        <f t="shared" si="429"/>
        <v>0</v>
      </c>
      <c r="CD498" s="9">
        <f t="shared" si="429"/>
        <v>0</v>
      </c>
      <c r="CE498" s="9">
        <f t="shared" si="429"/>
        <v>0</v>
      </c>
      <c r="CF498" s="9">
        <f t="shared" si="429"/>
        <v>0</v>
      </c>
      <c r="CG498" s="9">
        <f t="shared" si="429"/>
        <v>0</v>
      </c>
    </row>
    <row r="499" spans="64:85">
      <c r="BL499" s="181" t="s">
        <v>119</v>
      </c>
      <c r="BM499" s="181" t="s">
        <v>99</v>
      </c>
      <c r="BN499" s="181" t="s">
        <v>88</v>
      </c>
      <c r="BO499" s="125" t="s">
        <v>102</v>
      </c>
      <c r="BP499" s="181" t="s">
        <v>130</v>
      </c>
      <c r="BQ499" s="181" t="s">
        <v>132</v>
      </c>
      <c r="BR499" s="9">
        <f t="shared" si="429"/>
        <v>0</v>
      </c>
      <c r="BS499" s="9">
        <f t="shared" si="429"/>
        <v>0</v>
      </c>
      <c r="BT499" s="9">
        <f t="shared" si="429"/>
        <v>0</v>
      </c>
      <c r="BU499" s="9">
        <f t="shared" si="429"/>
        <v>0</v>
      </c>
      <c r="BV499" s="9">
        <f t="shared" si="429"/>
        <v>0</v>
      </c>
      <c r="BW499" s="9">
        <f t="shared" si="429"/>
        <v>0</v>
      </c>
      <c r="BX499" s="9">
        <f t="shared" si="429"/>
        <v>0</v>
      </c>
      <c r="BY499" s="9">
        <f t="shared" si="429"/>
        <v>0</v>
      </c>
      <c r="BZ499" s="9">
        <f t="shared" si="429"/>
        <v>0</v>
      </c>
      <c r="CA499" s="9">
        <f t="shared" si="429"/>
        <v>0</v>
      </c>
      <c r="CB499" s="9">
        <f t="shared" si="429"/>
        <v>0</v>
      </c>
      <c r="CC499" s="9">
        <f t="shared" si="429"/>
        <v>0</v>
      </c>
      <c r="CD499" s="9">
        <f t="shared" si="429"/>
        <v>0</v>
      </c>
      <c r="CE499" s="9">
        <f t="shared" si="429"/>
        <v>0</v>
      </c>
      <c r="CF499" s="9">
        <f t="shared" si="429"/>
        <v>0</v>
      </c>
      <c r="CG499" s="9">
        <f t="shared" si="429"/>
        <v>0</v>
      </c>
    </row>
    <row r="500" spans="64:85">
      <c r="BL500" s="181" t="s">
        <v>119</v>
      </c>
      <c r="BM500" s="181" t="s">
        <v>99</v>
      </c>
      <c r="BN500" s="181" t="s">
        <v>90</v>
      </c>
      <c r="BO500" s="181" t="s">
        <v>121</v>
      </c>
      <c r="BP500" s="181" t="s">
        <v>130</v>
      </c>
      <c r="BQ500" s="181" t="s">
        <v>132</v>
      </c>
      <c r="BR500" s="9">
        <f t="shared" ref="BR500:CG515" si="430">+IF(ISBLANK(AQ35),0,AQ35)</f>
        <v>0</v>
      </c>
      <c r="BS500" s="9">
        <f t="shared" si="430"/>
        <v>0</v>
      </c>
      <c r="BT500" s="9">
        <f t="shared" si="430"/>
        <v>0</v>
      </c>
      <c r="BU500" s="9">
        <f t="shared" si="430"/>
        <v>0</v>
      </c>
      <c r="BV500" s="9">
        <f t="shared" si="430"/>
        <v>0</v>
      </c>
      <c r="BW500" s="9">
        <f t="shared" si="430"/>
        <v>0</v>
      </c>
      <c r="BX500" s="9">
        <f t="shared" si="430"/>
        <v>0</v>
      </c>
      <c r="BY500" s="9">
        <f t="shared" si="430"/>
        <v>0</v>
      </c>
      <c r="BZ500" s="9">
        <f t="shared" si="430"/>
        <v>0</v>
      </c>
      <c r="CA500" s="9">
        <f t="shared" si="430"/>
        <v>0</v>
      </c>
      <c r="CB500" s="9">
        <f t="shared" si="430"/>
        <v>0</v>
      </c>
      <c r="CC500" s="9">
        <f t="shared" si="430"/>
        <v>0</v>
      </c>
      <c r="CD500" s="9">
        <f t="shared" si="430"/>
        <v>0</v>
      </c>
      <c r="CE500" s="9">
        <f t="shared" si="430"/>
        <v>0</v>
      </c>
      <c r="CF500" s="9">
        <f t="shared" si="430"/>
        <v>0</v>
      </c>
      <c r="CG500" s="9">
        <f t="shared" si="430"/>
        <v>0</v>
      </c>
    </row>
    <row r="501" spans="64:85">
      <c r="BL501" s="181" t="s">
        <v>119</v>
      </c>
      <c r="BM501" s="181" t="s">
        <v>54</v>
      </c>
      <c r="BN501" s="181" t="s">
        <v>40</v>
      </c>
      <c r="BO501" s="181" t="s">
        <v>126</v>
      </c>
      <c r="BP501" s="181" t="s">
        <v>130</v>
      </c>
      <c r="BQ501" s="181" t="s">
        <v>132</v>
      </c>
      <c r="BR501" s="9">
        <f t="shared" si="430"/>
        <v>0</v>
      </c>
      <c r="BS501" s="9">
        <f t="shared" si="430"/>
        <v>0</v>
      </c>
      <c r="BT501" s="9">
        <f t="shared" si="430"/>
        <v>0</v>
      </c>
      <c r="BU501" s="9">
        <f t="shared" si="430"/>
        <v>0</v>
      </c>
      <c r="BV501" s="9">
        <f t="shared" si="430"/>
        <v>0</v>
      </c>
      <c r="BW501" s="9">
        <f t="shared" si="430"/>
        <v>4.5</v>
      </c>
      <c r="BX501" s="9">
        <f t="shared" si="430"/>
        <v>11.7</v>
      </c>
      <c r="BY501" s="9">
        <f t="shared" si="430"/>
        <v>19.799999999999997</v>
      </c>
      <c r="BZ501" s="9">
        <f t="shared" si="430"/>
        <v>27.9</v>
      </c>
      <c r="CA501" s="9">
        <f t="shared" si="430"/>
        <v>35.1</v>
      </c>
      <c r="CB501" s="9">
        <f t="shared" si="430"/>
        <v>42.300000000000004</v>
      </c>
      <c r="CC501" s="9">
        <f t="shared" si="430"/>
        <v>44.1</v>
      </c>
      <c r="CD501" s="9">
        <f t="shared" si="430"/>
        <v>45</v>
      </c>
      <c r="CE501" s="9">
        <f t="shared" si="430"/>
        <v>52.2</v>
      </c>
      <c r="CF501" s="9">
        <f t="shared" si="430"/>
        <v>59.400000000000006</v>
      </c>
      <c r="CG501" s="9">
        <f t="shared" si="430"/>
        <v>68.400000000000006</v>
      </c>
    </row>
    <row r="502" spans="64:85">
      <c r="BL502" s="181" t="s">
        <v>119</v>
      </c>
      <c r="BM502" s="181" t="s">
        <v>54</v>
      </c>
      <c r="BN502" s="181" t="s">
        <v>88</v>
      </c>
      <c r="BO502" s="181" t="s">
        <v>126</v>
      </c>
      <c r="BP502" s="181" t="s">
        <v>130</v>
      </c>
      <c r="BQ502" s="181" t="s">
        <v>132</v>
      </c>
      <c r="BR502" s="9">
        <f t="shared" si="430"/>
        <v>0</v>
      </c>
      <c r="BS502" s="9">
        <f t="shared" si="430"/>
        <v>0</v>
      </c>
      <c r="BT502" s="9">
        <f t="shared" si="430"/>
        <v>0</v>
      </c>
      <c r="BU502" s="9">
        <f t="shared" si="430"/>
        <v>0</v>
      </c>
      <c r="BV502" s="9">
        <f t="shared" si="430"/>
        <v>0</v>
      </c>
      <c r="BW502" s="9">
        <f t="shared" si="430"/>
        <v>450</v>
      </c>
      <c r="BX502" s="9">
        <f t="shared" si="430"/>
        <v>1170</v>
      </c>
      <c r="BY502" s="9">
        <f t="shared" si="430"/>
        <v>1980</v>
      </c>
      <c r="BZ502" s="9">
        <f t="shared" si="430"/>
        <v>2790</v>
      </c>
      <c r="CA502" s="9">
        <f t="shared" si="430"/>
        <v>3510</v>
      </c>
      <c r="CB502" s="9">
        <f t="shared" si="430"/>
        <v>4230</v>
      </c>
      <c r="CC502" s="9">
        <f t="shared" si="430"/>
        <v>4410</v>
      </c>
      <c r="CD502" s="9">
        <f t="shared" si="430"/>
        <v>4500</v>
      </c>
      <c r="CE502" s="9">
        <f t="shared" si="430"/>
        <v>5220</v>
      </c>
      <c r="CF502" s="9">
        <f t="shared" si="430"/>
        <v>5940</v>
      </c>
      <c r="CG502" s="9">
        <f t="shared" si="430"/>
        <v>6840</v>
      </c>
    </row>
    <row r="503" spans="64:85">
      <c r="BL503" s="181" t="s">
        <v>119</v>
      </c>
      <c r="BM503" s="182" t="s">
        <v>50</v>
      </c>
      <c r="BN503" s="181" t="s">
        <v>90</v>
      </c>
      <c r="BO503" s="182" t="s">
        <v>121</v>
      </c>
      <c r="BP503" s="181" t="s">
        <v>130</v>
      </c>
      <c r="BQ503" s="181" t="s">
        <v>132</v>
      </c>
      <c r="BR503" s="9">
        <f t="shared" si="430"/>
        <v>0</v>
      </c>
      <c r="BS503" s="9" t="str">
        <f t="shared" si="430"/>
        <v/>
      </c>
      <c r="BT503" s="9" t="str">
        <f t="shared" si="430"/>
        <v/>
      </c>
      <c r="BU503" s="9" t="str">
        <f t="shared" si="430"/>
        <v/>
      </c>
      <c r="BV503" s="9" t="str">
        <f t="shared" si="430"/>
        <v/>
      </c>
      <c r="BW503" s="9">
        <f t="shared" si="430"/>
        <v>100</v>
      </c>
      <c r="BX503" s="9">
        <f t="shared" si="430"/>
        <v>100</v>
      </c>
      <c r="BY503" s="9">
        <f t="shared" si="430"/>
        <v>100.00000000000001</v>
      </c>
      <c r="BZ503" s="9">
        <f t="shared" si="430"/>
        <v>100</v>
      </c>
      <c r="CA503" s="9">
        <f t="shared" si="430"/>
        <v>100</v>
      </c>
      <c r="CB503" s="9">
        <f t="shared" si="430"/>
        <v>99.999999999999986</v>
      </c>
      <c r="CC503" s="9">
        <f t="shared" si="430"/>
        <v>100</v>
      </c>
      <c r="CD503" s="9">
        <f t="shared" si="430"/>
        <v>100</v>
      </c>
      <c r="CE503" s="9">
        <f t="shared" si="430"/>
        <v>100</v>
      </c>
      <c r="CF503" s="9">
        <f t="shared" si="430"/>
        <v>99.999999999999986</v>
      </c>
      <c r="CG503" s="9">
        <f t="shared" si="430"/>
        <v>99.999999999999986</v>
      </c>
    </row>
    <row r="504" spans="64:85">
      <c r="BL504" s="181" t="s">
        <v>119</v>
      </c>
      <c r="BM504" s="182" t="s">
        <v>50</v>
      </c>
      <c r="BN504" s="181" t="s">
        <v>40</v>
      </c>
      <c r="BO504" s="181" t="s">
        <v>126</v>
      </c>
      <c r="BP504" s="181" t="s">
        <v>130</v>
      </c>
      <c r="BQ504" s="181" t="s">
        <v>132</v>
      </c>
      <c r="BR504" s="9">
        <f t="shared" si="430"/>
        <v>0</v>
      </c>
      <c r="BS504" s="9">
        <f t="shared" si="430"/>
        <v>0</v>
      </c>
      <c r="BT504" s="9">
        <f t="shared" si="430"/>
        <v>0</v>
      </c>
      <c r="BU504" s="9">
        <f t="shared" si="430"/>
        <v>45</v>
      </c>
      <c r="BV504" s="9">
        <f t="shared" si="430"/>
        <v>63</v>
      </c>
      <c r="BW504" s="9">
        <f t="shared" si="430"/>
        <v>75.599999999999994</v>
      </c>
      <c r="BX504" s="9">
        <f t="shared" si="430"/>
        <v>91.8</v>
      </c>
      <c r="BY504" s="9">
        <f t="shared" si="430"/>
        <v>116.9</v>
      </c>
      <c r="BZ504" s="9">
        <f t="shared" si="430"/>
        <v>148.30000000000001</v>
      </c>
      <c r="CA504" s="9">
        <f t="shared" si="430"/>
        <v>179.70000000000002</v>
      </c>
      <c r="CB504" s="9">
        <f t="shared" si="430"/>
        <v>210.10000000000002</v>
      </c>
      <c r="CC504" s="9">
        <f t="shared" si="430"/>
        <v>240.50000000000003</v>
      </c>
      <c r="CD504" s="9">
        <f t="shared" si="430"/>
        <v>254.70000000000002</v>
      </c>
      <c r="CE504" s="9">
        <f t="shared" si="430"/>
        <v>283.10000000000002</v>
      </c>
      <c r="CF504" s="9">
        <f t="shared" si="430"/>
        <v>317.8</v>
      </c>
      <c r="CG504" s="9">
        <f t="shared" si="430"/>
        <v>352.5</v>
      </c>
    </row>
    <row r="505" spans="64:85">
      <c r="BL505" s="181" t="s">
        <v>119</v>
      </c>
      <c r="BM505" s="182" t="s">
        <v>50</v>
      </c>
      <c r="BN505" s="181" t="s">
        <v>88</v>
      </c>
      <c r="BO505" s="181" t="s">
        <v>126</v>
      </c>
      <c r="BP505" s="181" t="s">
        <v>130</v>
      </c>
      <c r="BQ505" s="181" t="s">
        <v>132</v>
      </c>
      <c r="BR505" s="9">
        <f t="shared" si="430"/>
        <v>0</v>
      </c>
      <c r="BS505" s="9">
        <f t="shared" si="430"/>
        <v>0</v>
      </c>
      <c r="BT505" s="9">
        <f t="shared" si="430"/>
        <v>0</v>
      </c>
      <c r="BU505" s="9">
        <f t="shared" si="430"/>
        <v>1346</v>
      </c>
      <c r="BV505" s="9">
        <f t="shared" si="430"/>
        <v>1880</v>
      </c>
      <c r="BW505" s="9">
        <f t="shared" si="430"/>
        <v>3133</v>
      </c>
      <c r="BX505" s="9">
        <f t="shared" si="430"/>
        <v>4745</v>
      </c>
      <c r="BY505" s="9">
        <f t="shared" si="430"/>
        <v>7334</v>
      </c>
      <c r="BZ505" s="9">
        <f t="shared" si="430"/>
        <v>10545</v>
      </c>
      <c r="CA505" s="9">
        <f t="shared" si="430"/>
        <v>13748</v>
      </c>
      <c r="CB505" s="9">
        <f t="shared" si="430"/>
        <v>16943</v>
      </c>
      <c r="CC505" s="9">
        <f t="shared" si="430"/>
        <v>20130</v>
      </c>
      <c r="CD505" s="9">
        <f t="shared" si="430"/>
        <v>21691</v>
      </c>
      <c r="CE505" s="9">
        <f t="shared" si="430"/>
        <v>24834</v>
      </c>
      <c r="CF505" s="9">
        <f t="shared" si="430"/>
        <v>28593</v>
      </c>
      <c r="CG505" s="9">
        <f t="shared" si="430"/>
        <v>32338</v>
      </c>
    </row>
    <row r="506" spans="64:85">
      <c r="BL506" s="181" t="s">
        <v>119</v>
      </c>
      <c r="BM506" s="182" t="s">
        <v>50</v>
      </c>
      <c r="BN506" s="181" t="s">
        <v>88</v>
      </c>
      <c r="BO506" s="12" t="s">
        <v>1</v>
      </c>
      <c r="BP506" s="181" t="s">
        <v>130</v>
      </c>
      <c r="BQ506" s="181" t="s">
        <v>132</v>
      </c>
      <c r="BR506" s="9">
        <f t="shared" si="430"/>
        <v>0</v>
      </c>
      <c r="BS506" s="9">
        <f t="shared" si="430"/>
        <v>0</v>
      </c>
      <c r="BT506" s="9">
        <f t="shared" si="430"/>
        <v>0</v>
      </c>
      <c r="BU506" s="9">
        <f t="shared" si="430"/>
        <v>700</v>
      </c>
      <c r="BV506" s="9">
        <f t="shared" si="430"/>
        <v>977.8</v>
      </c>
      <c r="BW506" s="9">
        <f t="shared" si="430"/>
        <v>1630</v>
      </c>
      <c r="BX506" s="9">
        <f t="shared" si="430"/>
        <v>2468.4</v>
      </c>
      <c r="BY506" s="9">
        <f t="shared" si="430"/>
        <v>3814.6000000000004</v>
      </c>
      <c r="BZ506" s="9">
        <f t="shared" si="430"/>
        <v>5484.4000000000005</v>
      </c>
      <c r="CA506" s="9">
        <f t="shared" si="430"/>
        <v>7150.2000000000007</v>
      </c>
      <c r="CB506" s="9">
        <f t="shared" si="430"/>
        <v>8812</v>
      </c>
      <c r="CC506" s="9">
        <f t="shared" si="430"/>
        <v>10469.799999999999</v>
      </c>
      <c r="CD506" s="9">
        <f t="shared" si="430"/>
        <v>11282.199999999999</v>
      </c>
      <c r="CE506" s="9">
        <f t="shared" si="430"/>
        <v>12916.999999999998</v>
      </c>
      <c r="CF506" s="9">
        <f t="shared" si="430"/>
        <v>14873.399999999998</v>
      </c>
      <c r="CG506" s="9">
        <f t="shared" si="430"/>
        <v>16821.8</v>
      </c>
    </row>
    <row r="507" spans="64:85">
      <c r="BL507" s="181" t="s">
        <v>119</v>
      </c>
      <c r="BM507" s="182" t="s">
        <v>50</v>
      </c>
      <c r="BN507" s="181" t="s">
        <v>88</v>
      </c>
      <c r="BO507" s="12" t="s">
        <v>2</v>
      </c>
      <c r="BP507" s="181" t="s">
        <v>130</v>
      </c>
      <c r="BQ507" s="181" t="s">
        <v>132</v>
      </c>
      <c r="BR507" s="9">
        <f t="shared" si="430"/>
        <v>0</v>
      </c>
      <c r="BS507" s="9">
        <f t="shared" si="430"/>
        <v>0</v>
      </c>
      <c r="BT507" s="9">
        <f t="shared" si="430"/>
        <v>0</v>
      </c>
      <c r="BU507" s="9">
        <f t="shared" si="430"/>
        <v>40.5</v>
      </c>
      <c r="BV507" s="9">
        <f t="shared" si="430"/>
        <v>56.7</v>
      </c>
      <c r="BW507" s="9">
        <f t="shared" si="430"/>
        <v>94.5</v>
      </c>
      <c r="BX507" s="9">
        <f t="shared" si="430"/>
        <v>143.1</v>
      </c>
      <c r="BY507" s="9">
        <f t="shared" si="430"/>
        <v>220.39999999999998</v>
      </c>
      <c r="BZ507" s="9">
        <f t="shared" si="430"/>
        <v>316.59999999999997</v>
      </c>
      <c r="CA507" s="9">
        <f t="shared" si="430"/>
        <v>412.79999999999995</v>
      </c>
      <c r="CB507" s="9">
        <f t="shared" si="430"/>
        <v>507.99999999999994</v>
      </c>
      <c r="CC507" s="9">
        <f t="shared" si="430"/>
        <v>603.19999999999993</v>
      </c>
      <c r="CD507" s="9">
        <f t="shared" si="430"/>
        <v>649.79999999999995</v>
      </c>
      <c r="CE507" s="9">
        <f t="shared" si="430"/>
        <v>743</v>
      </c>
      <c r="CF507" s="9">
        <f t="shared" si="430"/>
        <v>855.1</v>
      </c>
      <c r="CG507" s="9">
        <f t="shared" si="430"/>
        <v>966.2</v>
      </c>
    </row>
    <row r="508" spans="64:85">
      <c r="BL508" s="181" t="s">
        <v>119</v>
      </c>
      <c r="BM508" s="182" t="s">
        <v>50</v>
      </c>
      <c r="BN508" s="181" t="s">
        <v>88</v>
      </c>
      <c r="BO508" s="14" t="s">
        <v>83</v>
      </c>
      <c r="BP508" s="181" t="s">
        <v>130</v>
      </c>
      <c r="BQ508" s="181" t="s">
        <v>132</v>
      </c>
      <c r="BR508" s="9">
        <f t="shared" si="430"/>
        <v>0</v>
      </c>
      <c r="BS508" s="9">
        <f t="shared" si="430"/>
        <v>0</v>
      </c>
      <c r="BT508" s="9">
        <f t="shared" si="430"/>
        <v>0</v>
      </c>
      <c r="BU508" s="9">
        <f t="shared" si="430"/>
        <v>0</v>
      </c>
      <c r="BV508" s="9">
        <f t="shared" si="430"/>
        <v>0</v>
      </c>
      <c r="BW508" s="9">
        <f t="shared" si="430"/>
        <v>0</v>
      </c>
      <c r="BX508" s="9">
        <f t="shared" si="430"/>
        <v>0</v>
      </c>
      <c r="BY508" s="9">
        <f t="shared" si="430"/>
        <v>0</v>
      </c>
      <c r="BZ508" s="9">
        <f t="shared" si="430"/>
        <v>0</v>
      </c>
      <c r="CA508" s="9">
        <f t="shared" si="430"/>
        <v>0</v>
      </c>
      <c r="CB508" s="9">
        <f t="shared" si="430"/>
        <v>0</v>
      </c>
      <c r="CC508" s="9">
        <f t="shared" si="430"/>
        <v>0</v>
      </c>
      <c r="CD508" s="9">
        <f t="shared" si="430"/>
        <v>0</v>
      </c>
      <c r="CE508" s="9">
        <f t="shared" si="430"/>
        <v>0</v>
      </c>
      <c r="CF508" s="9">
        <f t="shared" si="430"/>
        <v>0</v>
      </c>
      <c r="CG508" s="9">
        <f t="shared" si="430"/>
        <v>0</v>
      </c>
    </row>
    <row r="509" spans="64:85">
      <c r="BL509" s="181" t="s">
        <v>119</v>
      </c>
      <c r="BM509" s="182" t="s">
        <v>50</v>
      </c>
      <c r="BN509" s="181" t="s">
        <v>88</v>
      </c>
      <c r="BO509" s="14" t="s">
        <v>103</v>
      </c>
      <c r="BP509" s="181" t="s">
        <v>130</v>
      </c>
      <c r="BQ509" s="181" t="s">
        <v>132</v>
      </c>
      <c r="BR509" s="9">
        <f t="shared" si="430"/>
        <v>0</v>
      </c>
      <c r="BS509" s="9">
        <f t="shared" si="430"/>
        <v>0</v>
      </c>
      <c r="BT509" s="9">
        <f t="shared" si="430"/>
        <v>0</v>
      </c>
      <c r="BU509" s="9">
        <f t="shared" si="430"/>
        <v>0</v>
      </c>
      <c r="BV509" s="9">
        <f t="shared" si="430"/>
        <v>0</v>
      </c>
      <c r="BW509" s="9">
        <f t="shared" si="430"/>
        <v>0</v>
      </c>
      <c r="BX509" s="9">
        <f t="shared" si="430"/>
        <v>0</v>
      </c>
      <c r="BY509" s="9">
        <f t="shared" si="430"/>
        <v>0</v>
      </c>
      <c r="BZ509" s="9">
        <f t="shared" si="430"/>
        <v>0</v>
      </c>
      <c r="CA509" s="9">
        <f t="shared" si="430"/>
        <v>0</v>
      </c>
      <c r="CB509" s="9">
        <f t="shared" si="430"/>
        <v>0</v>
      </c>
      <c r="CC509" s="9">
        <f t="shared" si="430"/>
        <v>0</v>
      </c>
      <c r="CD509" s="9">
        <f t="shared" si="430"/>
        <v>0</v>
      </c>
      <c r="CE509" s="9">
        <f t="shared" si="430"/>
        <v>0</v>
      </c>
      <c r="CF509" s="9">
        <f t="shared" si="430"/>
        <v>0</v>
      </c>
      <c r="CG509" s="9">
        <f t="shared" si="430"/>
        <v>0</v>
      </c>
    </row>
    <row r="510" spans="64:85">
      <c r="BL510" s="181" t="s">
        <v>119</v>
      </c>
      <c r="BM510" s="182" t="s">
        <v>50</v>
      </c>
      <c r="BN510" s="181" t="s">
        <v>88</v>
      </c>
      <c r="BO510" s="14" t="s">
        <v>104</v>
      </c>
      <c r="BP510" s="181" t="s">
        <v>130</v>
      </c>
      <c r="BQ510" s="181" t="s">
        <v>132</v>
      </c>
      <c r="BR510" s="9">
        <f t="shared" si="430"/>
        <v>0</v>
      </c>
      <c r="BS510" s="9">
        <f t="shared" si="430"/>
        <v>0</v>
      </c>
      <c r="BT510" s="9">
        <f t="shared" si="430"/>
        <v>0</v>
      </c>
      <c r="BU510" s="9">
        <f t="shared" si="430"/>
        <v>0</v>
      </c>
      <c r="BV510" s="9">
        <f t="shared" si="430"/>
        <v>0</v>
      </c>
      <c r="BW510" s="9">
        <f t="shared" si="430"/>
        <v>0</v>
      </c>
      <c r="BX510" s="9">
        <f t="shared" si="430"/>
        <v>0</v>
      </c>
      <c r="BY510" s="9">
        <f t="shared" si="430"/>
        <v>0</v>
      </c>
      <c r="BZ510" s="9">
        <f t="shared" si="430"/>
        <v>0</v>
      </c>
      <c r="CA510" s="9">
        <f t="shared" si="430"/>
        <v>0</v>
      </c>
      <c r="CB510" s="9">
        <f t="shared" si="430"/>
        <v>0</v>
      </c>
      <c r="CC510" s="9">
        <f t="shared" si="430"/>
        <v>0</v>
      </c>
      <c r="CD510" s="9">
        <f t="shared" si="430"/>
        <v>0</v>
      </c>
      <c r="CE510" s="9">
        <f t="shared" si="430"/>
        <v>0</v>
      </c>
      <c r="CF510" s="9">
        <f t="shared" si="430"/>
        <v>0</v>
      </c>
      <c r="CG510" s="9">
        <f t="shared" si="430"/>
        <v>0</v>
      </c>
    </row>
    <row r="511" spans="64:85">
      <c r="BL511" s="181" t="s">
        <v>119</v>
      </c>
      <c r="BM511" s="182" t="s">
        <v>50</v>
      </c>
      <c r="BN511" s="181" t="s">
        <v>90</v>
      </c>
      <c r="BO511" s="182" t="s">
        <v>121</v>
      </c>
      <c r="BP511" s="181" t="s">
        <v>130</v>
      </c>
      <c r="BQ511" s="181" t="s">
        <v>132</v>
      </c>
      <c r="BR511" s="9">
        <f t="shared" si="430"/>
        <v>0</v>
      </c>
      <c r="BS511" s="9" t="str">
        <f t="shared" si="430"/>
        <v/>
      </c>
      <c r="BT511" s="9" t="str">
        <f t="shared" si="430"/>
        <v/>
      </c>
      <c r="BU511" s="9">
        <f t="shared" si="430"/>
        <v>29.911111111111111</v>
      </c>
      <c r="BV511" s="9">
        <f t="shared" si="430"/>
        <v>29.841269841269842</v>
      </c>
      <c r="BW511" s="9">
        <f t="shared" si="430"/>
        <v>41.441798941798943</v>
      </c>
      <c r="BX511" s="9">
        <f t="shared" si="430"/>
        <v>51.688453159041394</v>
      </c>
      <c r="BY511" s="9">
        <f t="shared" si="430"/>
        <v>62.737382378100939</v>
      </c>
      <c r="BZ511" s="9">
        <f t="shared" si="430"/>
        <v>71.105866486850971</v>
      </c>
      <c r="CA511" s="9">
        <f t="shared" si="430"/>
        <v>76.505286588759034</v>
      </c>
      <c r="CB511" s="9">
        <f t="shared" si="430"/>
        <v>80.64255116611136</v>
      </c>
      <c r="CC511" s="9">
        <f t="shared" si="430"/>
        <v>83.700623700623694</v>
      </c>
      <c r="CD511" s="9">
        <f t="shared" si="430"/>
        <v>85.162936788378474</v>
      </c>
      <c r="CE511" s="9">
        <f t="shared" si="430"/>
        <v>87.721653126103845</v>
      </c>
      <c r="CF511" s="9">
        <f t="shared" si="430"/>
        <v>89.971680302076777</v>
      </c>
      <c r="CG511" s="9">
        <f t="shared" si="430"/>
        <v>91.739007092198577</v>
      </c>
    </row>
    <row r="512" spans="64:85">
      <c r="BL512" s="181" t="s">
        <v>119</v>
      </c>
      <c r="BM512" s="182" t="s">
        <v>120</v>
      </c>
      <c r="BN512" s="181" t="s">
        <v>40</v>
      </c>
      <c r="BO512" s="181" t="s">
        <v>126</v>
      </c>
      <c r="BP512" s="181" t="s">
        <v>130</v>
      </c>
      <c r="BQ512" s="181" t="s">
        <v>132</v>
      </c>
      <c r="BR512" s="9">
        <f t="shared" si="430"/>
        <v>0</v>
      </c>
      <c r="BS512" s="9">
        <f t="shared" si="430"/>
        <v>0</v>
      </c>
      <c r="BT512" s="9">
        <f t="shared" si="430"/>
        <v>0</v>
      </c>
      <c r="BU512" s="9">
        <f t="shared" si="430"/>
        <v>0</v>
      </c>
      <c r="BV512" s="9">
        <f t="shared" si="430"/>
        <v>0</v>
      </c>
      <c r="BW512" s="9">
        <f t="shared" si="430"/>
        <v>0</v>
      </c>
      <c r="BX512" s="9">
        <f t="shared" si="430"/>
        <v>0</v>
      </c>
      <c r="BY512" s="9">
        <f t="shared" si="430"/>
        <v>0</v>
      </c>
      <c r="BZ512" s="9">
        <f t="shared" si="430"/>
        <v>0</v>
      </c>
      <c r="CA512" s="9">
        <f t="shared" si="430"/>
        <v>0</v>
      </c>
      <c r="CB512" s="9">
        <f t="shared" si="430"/>
        <v>0</v>
      </c>
      <c r="CC512" s="9">
        <f t="shared" si="430"/>
        <v>0</v>
      </c>
      <c r="CD512" s="9">
        <f t="shared" si="430"/>
        <v>0</v>
      </c>
      <c r="CE512" s="9">
        <f t="shared" si="430"/>
        <v>0</v>
      </c>
      <c r="CF512" s="9">
        <f t="shared" si="430"/>
        <v>0</v>
      </c>
      <c r="CG512" s="9">
        <f t="shared" si="430"/>
        <v>0</v>
      </c>
    </row>
    <row r="513" spans="64:85">
      <c r="BL513" s="181" t="s">
        <v>119</v>
      </c>
      <c r="BM513" s="182" t="s">
        <v>120</v>
      </c>
      <c r="BN513" s="181" t="s">
        <v>88</v>
      </c>
      <c r="BO513" s="181" t="s">
        <v>126</v>
      </c>
      <c r="BP513" s="181" t="s">
        <v>130</v>
      </c>
      <c r="BQ513" s="181" t="s">
        <v>132</v>
      </c>
      <c r="BR513" s="9">
        <f t="shared" si="430"/>
        <v>0</v>
      </c>
      <c r="BS513" s="9">
        <f t="shared" si="430"/>
        <v>0</v>
      </c>
      <c r="BT513" s="9">
        <f t="shared" si="430"/>
        <v>0</v>
      </c>
      <c r="BU513" s="9">
        <f t="shared" si="430"/>
        <v>0</v>
      </c>
      <c r="BV513" s="9">
        <f t="shared" si="430"/>
        <v>0</v>
      </c>
      <c r="BW513" s="9">
        <f t="shared" si="430"/>
        <v>0</v>
      </c>
      <c r="BX513" s="9">
        <f t="shared" si="430"/>
        <v>0</v>
      </c>
      <c r="BY513" s="9">
        <f t="shared" si="430"/>
        <v>0</v>
      </c>
      <c r="BZ513" s="9">
        <f t="shared" si="430"/>
        <v>0</v>
      </c>
      <c r="CA513" s="9">
        <f t="shared" si="430"/>
        <v>0</v>
      </c>
      <c r="CB513" s="9">
        <f t="shared" si="430"/>
        <v>0</v>
      </c>
      <c r="CC513" s="9">
        <f t="shared" si="430"/>
        <v>0</v>
      </c>
      <c r="CD513" s="9">
        <f t="shared" si="430"/>
        <v>0</v>
      </c>
      <c r="CE513" s="9">
        <f t="shared" si="430"/>
        <v>0</v>
      </c>
      <c r="CF513" s="9">
        <f t="shared" si="430"/>
        <v>0</v>
      </c>
      <c r="CG513" s="9">
        <f t="shared" si="430"/>
        <v>0</v>
      </c>
    </row>
    <row r="514" spans="64:85">
      <c r="BL514" s="181" t="s">
        <v>119</v>
      </c>
      <c r="BM514" s="182" t="s">
        <v>120</v>
      </c>
      <c r="BN514" s="181" t="s">
        <v>88</v>
      </c>
      <c r="BO514" s="12">
        <f>+D514</f>
        <v>0</v>
      </c>
      <c r="BP514" s="181" t="s">
        <v>130</v>
      </c>
      <c r="BQ514" s="181" t="s">
        <v>132</v>
      </c>
      <c r="BR514" s="9">
        <f t="shared" si="430"/>
        <v>0</v>
      </c>
      <c r="BS514" s="9">
        <f t="shared" si="430"/>
        <v>0</v>
      </c>
      <c r="BT514" s="9">
        <f t="shared" si="430"/>
        <v>0</v>
      </c>
      <c r="BU514" s="9">
        <f t="shared" si="430"/>
        <v>0</v>
      </c>
      <c r="BV514" s="9">
        <f t="shared" si="430"/>
        <v>0</v>
      </c>
      <c r="BW514" s="9">
        <f t="shared" si="430"/>
        <v>0</v>
      </c>
      <c r="BX514" s="9">
        <f t="shared" si="430"/>
        <v>0</v>
      </c>
      <c r="BY514" s="9">
        <f t="shared" si="430"/>
        <v>0</v>
      </c>
      <c r="BZ514" s="9">
        <f t="shared" si="430"/>
        <v>0</v>
      </c>
      <c r="CA514" s="9">
        <f t="shared" si="430"/>
        <v>0</v>
      </c>
      <c r="CB514" s="9">
        <f t="shared" si="430"/>
        <v>0</v>
      </c>
      <c r="CC514" s="9">
        <f t="shared" si="430"/>
        <v>0</v>
      </c>
      <c r="CD514" s="9">
        <f t="shared" si="430"/>
        <v>0</v>
      </c>
      <c r="CE514" s="9">
        <f t="shared" si="430"/>
        <v>0</v>
      </c>
      <c r="CF514" s="9">
        <f t="shared" si="430"/>
        <v>0</v>
      </c>
      <c r="CG514" s="9">
        <f t="shared" si="430"/>
        <v>0</v>
      </c>
    </row>
    <row r="515" spans="64:85">
      <c r="BL515" s="181" t="s">
        <v>119</v>
      </c>
      <c r="BM515" s="182" t="s">
        <v>120</v>
      </c>
      <c r="BN515" s="181" t="s">
        <v>88</v>
      </c>
      <c r="BO515" s="12">
        <f t="shared" ref="BO515:BO516" si="431">+D515</f>
        <v>0</v>
      </c>
      <c r="BP515" s="181" t="s">
        <v>130</v>
      </c>
      <c r="BQ515" s="181" t="s">
        <v>132</v>
      </c>
      <c r="BR515" s="9">
        <f t="shared" si="430"/>
        <v>0</v>
      </c>
      <c r="BS515" s="9">
        <f t="shared" si="430"/>
        <v>0</v>
      </c>
      <c r="BT515" s="9">
        <f t="shared" si="430"/>
        <v>0</v>
      </c>
      <c r="BU515" s="9">
        <f t="shared" si="430"/>
        <v>0</v>
      </c>
      <c r="BV515" s="9">
        <f t="shared" si="430"/>
        <v>0</v>
      </c>
      <c r="BW515" s="9">
        <f t="shared" si="430"/>
        <v>0</v>
      </c>
      <c r="BX515" s="9">
        <f t="shared" si="430"/>
        <v>0</v>
      </c>
      <c r="BY515" s="9">
        <f t="shared" si="430"/>
        <v>0</v>
      </c>
      <c r="BZ515" s="9">
        <f t="shared" si="430"/>
        <v>0</v>
      </c>
      <c r="CA515" s="9">
        <f t="shared" si="430"/>
        <v>0</v>
      </c>
      <c r="CB515" s="9">
        <f t="shared" si="430"/>
        <v>0</v>
      </c>
      <c r="CC515" s="9">
        <f t="shared" si="430"/>
        <v>0</v>
      </c>
      <c r="CD515" s="9">
        <f t="shared" si="430"/>
        <v>0</v>
      </c>
      <c r="CE515" s="9">
        <f t="shared" si="430"/>
        <v>0</v>
      </c>
      <c r="CF515" s="9">
        <f t="shared" si="430"/>
        <v>0</v>
      </c>
      <c r="CG515" s="9">
        <f t="shared" ref="CG515:CG578" si="432">+IF(ISBLANK(BF50),0,BF50)</f>
        <v>0</v>
      </c>
    </row>
    <row r="516" spans="64:85">
      <c r="BL516" s="181" t="s">
        <v>119</v>
      </c>
      <c r="BM516" s="182" t="s">
        <v>120</v>
      </c>
      <c r="BN516" s="181" t="s">
        <v>88</v>
      </c>
      <c r="BO516" s="12">
        <f t="shared" si="431"/>
        <v>0</v>
      </c>
      <c r="BP516" s="181" t="s">
        <v>130</v>
      </c>
      <c r="BQ516" s="181" t="s">
        <v>132</v>
      </c>
      <c r="BR516" s="9">
        <f t="shared" ref="BR516:CF532" si="433">+IF(ISBLANK(AQ51),0,AQ51)</f>
        <v>0</v>
      </c>
      <c r="BS516" s="9">
        <f t="shared" si="433"/>
        <v>0</v>
      </c>
      <c r="BT516" s="9">
        <f t="shared" si="433"/>
        <v>0</v>
      </c>
      <c r="BU516" s="9">
        <f t="shared" si="433"/>
        <v>0</v>
      </c>
      <c r="BV516" s="9">
        <f t="shared" si="433"/>
        <v>0</v>
      </c>
      <c r="BW516" s="9">
        <f t="shared" si="433"/>
        <v>0</v>
      </c>
      <c r="BX516" s="9">
        <f t="shared" si="433"/>
        <v>0</v>
      </c>
      <c r="BY516" s="9">
        <f t="shared" si="433"/>
        <v>0</v>
      </c>
      <c r="BZ516" s="9">
        <f t="shared" si="433"/>
        <v>0</v>
      </c>
      <c r="CA516" s="9">
        <f t="shared" si="433"/>
        <v>0</v>
      </c>
      <c r="CB516" s="9">
        <f t="shared" si="433"/>
        <v>0</v>
      </c>
      <c r="CC516" s="9">
        <f t="shared" si="433"/>
        <v>0</v>
      </c>
      <c r="CD516" s="9">
        <f t="shared" si="433"/>
        <v>0</v>
      </c>
      <c r="CE516" s="9">
        <f t="shared" si="433"/>
        <v>0</v>
      </c>
      <c r="CF516" s="9">
        <f t="shared" si="433"/>
        <v>0</v>
      </c>
      <c r="CG516" s="9">
        <f t="shared" si="432"/>
        <v>0</v>
      </c>
    </row>
    <row r="517" spans="64:85">
      <c r="BL517" s="181" t="s">
        <v>119</v>
      </c>
      <c r="BM517" s="182" t="s">
        <v>120</v>
      </c>
      <c r="BN517" s="181" t="s">
        <v>90</v>
      </c>
      <c r="BO517" s="182" t="s">
        <v>121</v>
      </c>
      <c r="BP517" s="181" t="s">
        <v>130</v>
      </c>
      <c r="BQ517" s="181" t="s">
        <v>132</v>
      </c>
      <c r="BR517" s="9">
        <f t="shared" si="433"/>
        <v>0</v>
      </c>
      <c r="BS517" s="9" t="str">
        <f t="shared" si="433"/>
        <v/>
      </c>
      <c r="BT517" s="9" t="str">
        <f t="shared" si="433"/>
        <v/>
      </c>
      <c r="BU517" s="9" t="str">
        <f t="shared" si="433"/>
        <v/>
      </c>
      <c r="BV517" s="9" t="str">
        <f t="shared" si="433"/>
        <v/>
      </c>
      <c r="BW517" s="9" t="str">
        <f t="shared" si="433"/>
        <v/>
      </c>
      <c r="BX517" s="9" t="str">
        <f t="shared" si="433"/>
        <v/>
      </c>
      <c r="BY517" s="9" t="str">
        <f t="shared" si="433"/>
        <v/>
      </c>
      <c r="BZ517" s="9" t="str">
        <f t="shared" si="433"/>
        <v/>
      </c>
      <c r="CA517" s="9" t="str">
        <f t="shared" si="433"/>
        <v/>
      </c>
      <c r="CB517" s="9" t="str">
        <f t="shared" si="433"/>
        <v/>
      </c>
      <c r="CC517" s="9" t="str">
        <f t="shared" si="433"/>
        <v/>
      </c>
      <c r="CD517" s="9" t="str">
        <f t="shared" si="433"/>
        <v/>
      </c>
      <c r="CE517" s="9" t="str">
        <f t="shared" si="433"/>
        <v/>
      </c>
      <c r="CF517" s="9" t="str">
        <f t="shared" si="433"/>
        <v/>
      </c>
      <c r="CG517" s="9" t="str">
        <f t="shared" si="432"/>
        <v/>
      </c>
    </row>
    <row r="518" spans="64:85">
      <c r="BL518" s="181" t="s">
        <v>119</v>
      </c>
      <c r="BM518" s="182" t="s">
        <v>108</v>
      </c>
      <c r="BN518" s="181" t="s">
        <v>40</v>
      </c>
      <c r="BO518" s="181" t="s">
        <v>126</v>
      </c>
      <c r="BP518" s="181" t="s">
        <v>130</v>
      </c>
      <c r="BQ518" s="181" t="s">
        <v>132</v>
      </c>
      <c r="BR518" s="9">
        <f t="shared" si="433"/>
        <v>0</v>
      </c>
      <c r="BS518" s="9">
        <f t="shared" si="433"/>
        <v>0</v>
      </c>
      <c r="BT518" s="9">
        <f t="shared" si="433"/>
        <v>0</v>
      </c>
      <c r="BU518" s="9">
        <f t="shared" si="433"/>
        <v>0</v>
      </c>
      <c r="BV518" s="9">
        <f t="shared" si="433"/>
        <v>0</v>
      </c>
      <c r="BW518" s="9">
        <f t="shared" si="433"/>
        <v>0</v>
      </c>
      <c r="BX518" s="9">
        <f t="shared" si="433"/>
        <v>0</v>
      </c>
      <c r="BY518" s="9">
        <f t="shared" si="433"/>
        <v>0</v>
      </c>
      <c r="BZ518" s="9">
        <f t="shared" si="433"/>
        <v>0</v>
      </c>
      <c r="CA518" s="9">
        <f t="shared" si="433"/>
        <v>0</v>
      </c>
      <c r="CB518" s="9">
        <f t="shared" si="433"/>
        <v>0</v>
      </c>
      <c r="CC518" s="9">
        <f t="shared" si="433"/>
        <v>0</v>
      </c>
      <c r="CD518" s="9">
        <f t="shared" si="433"/>
        <v>0</v>
      </c>
      <c r="CE518" s="9">
        <f t="shared" si="433"/>
        <v>0</v>
      </c>
      <c r="CF518" s="9">
        <f t="shared" si="433"/>
        <v>0</v>
      </c>
      <c r="CG518" s="9">
        <f t="shared" si="432"/>
        <v>0</v>
      </c>
    </row>
    <row r="519" spans="64:85">
      <c r="BL519" s="181" t="s">
        <v>119</v>
      </c>
      <c r="BM519" s="182" t="s">
        <v>108</v>
      </c>
      <c r="BN519" s="181" t="s">
        <v>88</v>
      </c>
      <c r="BO519" s="181" t="s">
        <v>126</v>
      </c>
      <c r="BP519" s="181" t="s">
        <v>130</v>
      </c>
      <c r="BQ519" s="181" t="s">
        <v>132</v>
      </c>
      <c r="BR519" s="9">
        <f t="shared" si="433"/>
        <v>0</v>
      </c>
      <c r="BS519" s="9">
        <f t="shared" si="433"/>
        <v>0</v>
      </c>
      <c r="BT519" s="9">
        <f t="shared" si="433"/>
        <v>0</v>
      </c>
      <c r="BU519" s="9">
        <f t="shared" si="433"/>
        <v>0</v>
      </c>
      <c r="BV519" s="9">
        <f t="shared" si="433"/>
        <v>0</v>
      </c>
      <c r="BW519" s="9">
        <f t="shared" si="433"/>
        <v>0</v>
      </c>
      <c r="BX519" s="9">
        <f t="shared" si="433"/>
        <v>0</v>
      </c>
      <c r="BY519" s="9">
        <f t="shared" si="433"/>
        <v>0</v>
      </c>
      <c r="BZ519" s="9">
        <f t="shared" si="433"/>
        <v>0</v>
      </c>
      <c r="CA519" s="9">
        <f t="shared" si="433"/>
        <v>0</v>
      </c>
      <c r="CB519" s="9">
        <f t="shared" si="433"/>
        <v>0</v>
      </c>
      <c r="CC519" s="9">
        <f t="shared" si="433"/>
        <v>0</v>
      </c>
      <c r="CD519" s="9">
        <f t="shared" si="433"/>
        <v>0</v>
      </c>
      <c r="CE519" s="9">
        <f t="shared" si="433"/>
        <v>0</v>
      </c>
      <c r="CF519" s="9">
        <f t="shared" si="433"/>
        <v>0</v>
      </c>
      <c r="CG519" s="9">
        <f t="shared" si="432"/>
        <v>0</v>
      </c>
    </row>
    <row r="520" spans="64:85">
      <c r="BL520" s="181" t="s">
        <v>119</v>
      </c>
      <c r="BM520" s="182" t="s">
        <v>108</v>
      </c>
      <c r="BN520" s="181" t="s">
        <v>88</v>
      </c>
      <c r="BO520" s="12">
        <f>+D520</f>
        <v>0</v>
      </c>
      <c r="BP520" s="181" t="s">
        <v>130</v>
      </c>
      <c r="BQ520" s="181" t="s">
        <v>132</v>
      </c>
      <c r="BR520" s="9">
        <f t="shared" si="433"/>
        <v>0</v>
      </c>
      <c r="BS520" s="9">
        <f t="shared" si="433"/>
        <v>0</v>
      </c>
      <c r="BT520" s="9">
        <f t="shared" si="433"/>
        <v>0</v>
      </c>
      <c r="BU520" s="9">
        <f t="shared" si="433"/>
        <v>0</v>
      </c>
      <c r="BV520" s="9">
        <f t="shared" si="433"/>
        <v>0</v>
      </c>
      <c r="BW520" s="9">
        <f t="shared" si="433"/>
        <v>0</v>
      </c>
      <c r="BX520" s="9">
        <f t="shared" si="433"/>
        <v>0</v>
      </c>
      <c r="BY520" s="9">
        <f t="shared" si="433"/>
        <v>0</v>
      </c>
      <c r="BZ520" s="9">
        <f t="shared" si="433"/>
        <v>0</v>
      </c>
      <c r="CA520" s="9">
        <f t="shared" si="433"/>
        <v>0</v>
      </c>
      <c r="CB520" s="9">
        <f t="shared" si="433"/>
        <v>0</v>
      </c>
      <c r="CC520" s="9">
        <f t="shared" si="433"/>
        <v>0</v>
      </c>
      <c r="CD520" s="9">
        <f t="shared" si="433"/>
        <v>0</v>
      </c>
      <c r="CE520" s="9">
        <f t="shared" si="433"/>
        <v>0</v>
      </c>
      <c r="CF520" s="9">
        <f t="shared" si="433"/>
        <v>0</v>
      </c>
      <c r="CG520" s="9">
        <f t="shared" si="432"/>
        <v>0</v>
      </c>
    </row>
    <row r="521" spans="64:85">
      <c r="BL521" s="181" t="s">
        <v>119</v>
      </c>
      <c r="BM521" s="182" t="s">
        <v>108</v>
      </c>
      <c r="BN521" s="181" t="s">
        <v>88</v>
      </c>
      <c r="BO521" s="12">
        <f t="shared" ref="BO521:BO522" si="434">+D521</f>
        <v>0</v>
      </c>
      <c r="BP521" s="181" t="s">
        <v>130</v>
      </c>
      <c r="BQ521" s="181" t="s">
        <v>132</v>
      </c>
      <c r="BR521" s="9">
        <f t="shared" si="433"/>
        <v>0</v>
      </c>
      <c r="BS521" s="9">
        <f t="shared" si="433"/>
        <v>0</v>
      </c>
      <c r="BT521" s="9">
        <f t="shared" si="433"/>
        <v>0</v>
      </c>
      <c r="BU521" s="9">
        <f t="shared" si="433"/>
        <v>0</v>
      </c>
      <c r="BV521" s="9">
        <f t="shared" si="433"/>
        <v>0</v>
      </c>
      <c r="BW521" s="9">
        <f t="shared" si="433"/>
        <v>0</v>
      </c>
      <c r="BX521" s="9">
        <f t="shared" si="433"/>
        <v>0</v>
      </c>
      <c r="BY521" s="9">
        <f t="shared" si="433"/>
        <v>0</v>
      </c>
      <c r="BZ521" s="9">
        <f t="shared" si="433"/>
        <v>0</v>
      </c>
      <c r="CA521" s="9">
        <f t="shared" si="433"/>
        <v>0</v>
      </c>
      <c r="CB521" s="9">
        <f t="shared" si="433"/>
        <v>0</v>
      </c>
      <c r="CC521" s="9">
        <f t="shared" si="433"/>
        <v>0</v>
      </c>
      <c r="CD521" s="9">
        <f t="shared" si="433"/>
        <v>0</v>
      </c>
      <c r="CE521" s="9">
        <f t="shared" si="433"/>
        <v>0</v>
      </c>
      <c r="CF521" s="9">
        <f t="shared" si="433"/>
        <v>0</v>
      </c>
      <c r="CG521" s="9">
        <f t="shared" si="432"/>
        <v>0</v>
      </c>
    </row>
    <row r="522" spans="64:85">
      <c r="BL522" s="181" t="s">
        <v>119</v>
      </c>
      <c r="BM522" s="182" t="s">
        <v>108</v>
      </c>
      <c r="BN522" s="181" t="s">
        <v>88</v>
      </c>
      <c r="BO522" s="12">
        <f t="shared" si="434"/>
        <v>0</v>
      </c>
      <c r="BP522" s="181" t="s">
        <v>130</v>
      </c>
      <c r="BQ522" s="181" t="s">
        <v>132</v>
      </c>
      <c r="BR522" s="9">
        <f t="shared" si="433"/>
        <v>0</v>
      </c>
      <c r="BS522" s="9">
        <f t="shared" si="433"/>
        <v>0</v>
      </c>
      <c r="BT522" s="9">
        <f t="shared" si="433"/>
        <v>0</v>
      </c>
      <c r="BU522" s="9">
        <f t="shared" si="433"/>
        <v>0</v>
      </c>
      <c r="BV522" s="9">
        <f t="shared" si="433"/>
        <v>0</v>
      </c>
      <c r="BW522" s="9">
        <f t="shared" si="433"/>
        <v>0</v>
      </c>
      <c r="BX522" s="9">
        <f t="shared" si="433"/>
        <v>0</v>
      </c>
      <c r="BY522" s="9">
        <f t="shared" si="433"/>
        <v>0</v>
      </c>
      <c r="BZ522" s="9">
        <f t="shared" si="433"/>
        <v>0</v>
      </c>
      <c r="CA522" s="9">
        <f t="shared" si="433"/>
        <v>0</v>
      </c>
      <c r="CB522" s="9">
        <f t="shared" si="433"/>
        <v>0</v>
      </c>
      <c r="CC522" s="9">
        <f t="shared" si="433"/>
        <v>0</v>
      </c>
      <c r="CD522" s="9">
        <f t="shared" si="433"/>
        <v>0</v>
      </c>
      <c r="CE522" s="9">
        <f t="shared" si="433"/>
        <v>0</v>
      </c>
      <c r="CF522" s="9">
        <f t="shared" si="433"/>
        <v>0</v>
      </c>
      <c r="CG522" s="9">
        <f t="shared" si="432"/>
        <v>0</v>
      </c>
    </row>
    <row r="523" spans="64:85">
      <c r="BL523" s="181" t="s">
        <v>119</v>
      </c>
      <c r="BM523" s="182" t="s">
        <v>108</v>
      </c>
      <c r="BN523" s="181" t="s">
        <v>90</v>
      </c>
      <c r="BO523" s="182" t="s">
        <v>121</v>
      </c>
      <c r="BP523" s="181" t="s">
        <v>130</v>
      </c>
      <c r="BQ523" s="181" t="s">
        <v>132</v>
      </c>
      <c r="BR523" s="9">
        <f t="shared" si="433"/>
        <v>0</v>
      </c>
      <c r="BS523" s="9">
        <f t="shared" si="433"/>
        <v>0</v>
      </c>
      <c r="BT523" s="9">
        <f t="shared" si="433"/>
        <v>0</v>
      </c>
      <c r="BU523" s="9">
        <f t="shared" si="433"/>
        <v>0</v>
      </c>
      <c r="BV523" s="9">
        <f t="shared" si="433"/>
        <v>0</v>
      </c>
      <c r="BW523" s="9">
        <f t="shared" si="433"/>
        <v>0</v>
      </c>
      <c r="BX523" s="9">
        <f t="shared" si="433"/>
        <v>0</v>
      </c>
      <c r="BY523" s="9">
        <f t="shared" si="433"/>
        <v>0</v>
      </c>
      <c r="BZ523" s="9">
        <f t="shared" si="433"/>
        <v>0</v>
      </c>
      <c r="CA523" s="9">
        <f t="shared" si="433"/>
        <v>0</v>
      </c>
      <c r="CB523" s="9">
        <f t="shared" si="433"/>
        <v>0</v>
      </c>
      <c r="CC523" s="9">
        <f t="shared" si="433"/>
        <v>0</v>
      </c>
      <c r="CD523" s="9">
        <f t="shared" si="433"/>
        <v>0</v>
      </c>
      <c r="CE523" s="9">
        <f t="shared" si="433"/>
        <v>0</v>
      </c>
      <c r="CF523" s="9">
        <f t="shared" si="433"/>
        <v>0</v>
      </c>
      <c r="CG523" s="9">
        <f t="shared" si="432"/>
        <v>0</v>
      </c>
    </row>
    <row r="524" spans="64:85">
      <c r="BL524" s="181" t="s">
        <v>119</v>
      </c>
      <c r="BM524" s="182" t="s">
        <v>109</v>
      </c>
      <c r="BN524" s="181" t="s">
        <v>40</v>
      </c>
      <c r="BO524" s="181" t="s">
        <v>126</v>
      </c>
      <c r="BP524" s="181" t="s">
        <v>130</v>
      </c>
      <c r="BQ524" s="181" t="s">
        <v>132</v>
      </c>
      <c r="BR524" s="9">
        <f t="shared" si="433"/>
        <v>0</v>
      </c>
      <c r="BS524" s="9">
        <f t="shared" si="433"/>
        <v>0</v>
      </c>
      <c r="BT524" s="9">
        <f t="shared" si="433"/>
        <v>0</v>
      </c>
      <c r="BU524" s="9">
        <f t="shared" si="433"/>
        <v>0</v>
      </c>
      <c r="BV524" s="9">
        <f t="shared" si="433"/>
        <v>0</v>
      </c>
      <c r="BW524" s="9">
        <f t="shared" si="433"/>
        <v>0</v>
      </c>
      <c r="BX524" s="9">
        <f t="shared" si="433"/>
        <v>0</v>
      </c>
      <c r="BY524" s="9">
        <f t="shared" si="433"/>
        <v>0</v>
      </c>
      <c r="BZ524" s="9">
        <f t="shared" si="433"/>
        <v>0</v>
      </c>
      <c r="CA524" s="9">
        <f t="shared" si="433"/>
        <v>0</v>
      </c>
      <c r="CB524" s="9">
        <f t="shared" si="433"/>
        <v>0</v>
      </c>
      <c r="CC524" s="9">
        <f t="shared" si="433"/>
        <v>0</v>
      </c>
      <c r="CD524" s="9">
        <f t="shared" si="433"/>
        <v>0</v>
      </c>
      <c r="CE524" s="9">
        <f t="shared" si="433"/>
        <v>0</v>
      </c>
      <c r="CF524" s="9">
        <f t="shared" si="433"/>
        <v>0</v>
      </c>
      <c r="CG524" s="9">
        <f t="shared" si="432"/>
        <v>0</v>
      </c>
    </row>
    <row r="525" spans="64:85">
      <c r="BL525" s="181" t="s">
        <v>119</v>
      </c>
      <c r="BM525" s="182" t="s">
        <v>109</v>
      </c>
      <c r="BN525" s="181" t="s">
        <v>88</v>
      </c>
      <c r="BO525" s="181" t="s">
        <v>126</v>
      </c>
      <c r="BP525" s="181" t="s">
        <v>130</v>
      </c>
      <c r="BQ525" s="181" t="s">
        <v>132</v>
      </c>
      <c r="BR525" s="9">
        <f t="shared" si="433"/>
        <v>0</v>
      </c>
      <c r="BS525" s="9">
        <f t="shared" si="433"/>
        <v>0</v>
      </c>
      <c r="BT525" s="9">
        <f t="shared" si="433"/>
        <v>0</v>
      </c>
      <c r="BU525" s="9">
        <f t="shared" si="433"/>
        <v>0</v>
      </c>
      <c r="BV525" s="9">
        <f t="shared" si="433"/>
        <v>0</v>
      </c>
      <c r="BW525" s="9">
        <f t="shared" si="433"/>
        <v>0</v>
      </c>
      <c r="BX525" s="9">
        <f t="shared" si="433"/>
        <v>0</v>
      </c>
      <c r="BY525" s="9">
        <f t="shared" si="433"/>
        <v>0</v>
      </c>
      <c r="BZ525" s="9">
        <f t="shared" si="433"/>
        <v>0</v>
      </c>
      <c r="CA525" s="9">
        <f t="shared" si="433"/>
        <v>0</v>
      </c>
      <c r="CB525" s="9">
        <f t="shared" si="433"/>
        <v>0</v>
      </c>
      <c r="CC525" s="9">
        <f t="shared" si="433"/>
        <v>0</v>
      </c>
      <c r="CD525" s="9">
        <f t="shared" si="433"/>
        <v>0</v>
      </c>
      <c r="CE525" s="9">
        <f t="shared" si="433"/>
        <v>0</v>
      </c>
      <c r="CF525" s="9">
        <f t="shared" si="433"/>
        <v>0</v>
      </c>
      <c r="CG525" s="9">
        <f t="shared" si="432"/>
        <v>0</v>
      </c>
    </row>
    <row r="526" spans="64:85">
      <c r="BL526" s="181" t="s">
        <v>119</v>
      </c>
      <c r="BM526" s="182" t="s">
        <v>109</v>
      </c>
      <c r="BN526" s="181" t="s">
        <v>88</v>
      </c>
      <c r="BO526" s="12">
        <f>+D526</f>
        <v>0</v>
      </c>
      <c r="BP526" s="181" t="s">
        <v>130</v>
      </c>
      <c r="BQ526" s="181" t="s">
        <v>132</v>
      </c>
      <c r="BR526" s="9">
        <f t="shared" si="433"/>
        <v>0</v>
      </c>
      <c r="BS526" s="9">
        <f t="shared" si="433"/>
        <v>0</v>
      </c>
      <c r="BT526" s="9">
        <f t="shared" si="433"/>
        <v>0</v>
      </c>
      <c r="BU526" s="9">
        <f t="shared" si="433"/>
        <v>0</v>
      </c>
      <c r="BV526" s="9">
        <f t="shared" si="433"/>
        <v>0</v>
      </c>
      <c r="BW526" s="9">
        <f t="shared" si="433"/>
        <v>0</v>
      </c>
      <c r="BX526" s="9">
        <f t="shared" si="433"/>
        <v>0</v>
      </c>
      <c r="BY526" s="9">
        <f t="shared" si="433"/>
        <v>0</v>
      </c>
      <c r="BZ526" s="9">
        <f t="shared" si="433"/>
        <v>0</v>
      </c>
      <c r="CA526" s="9">
        <f t="shared" si="433"/>
        <v>0</v>
      </c>
      <c r="CB526" s="9">
        <f t="shared" si="433"/>
        <v>0</v>
      </c>
      <c r="CC526" s="9">
        <f t="shared" si="433"/>
        <v>0</v>
      </c>
      <c r="CD526" s="9">
        <f t="shared" si="433"/>
        <v>0</v>
      </c>
      <c r="CE526" s="9">
        <f t="shared" si="433"/>
        <v>0</v>
      </c>
      <c r="CF526" s="9">
        <f t="shared" si="433"/>
        <v>0</v>
      </c>
      <c r="CG526" s="9">
        <f t="shared" si="432"/>
        <v>0</v>
      </c>
    </row>
    <row r="527" spans="64:85">
      <c r="BL527" s="181" t="s">
        <v>119</v>
      </c>
      <c r="BM527" s="182" t="s">
        <v>109</v>
      </c>
      <c r="BN527" s="181" t="s">
        <v>88</v>
      </c>
      <c r="BO527" s="12">
        <f t="shared" ref="BO527:BO528" si="435">+D527</f>
        <v>0</v>
      </c>
      <c r="BP527" s="181" t="s">
        <v>130</v>
      </c>
      <c r="BQ527" s="181" t="s">
        <v>132</v>
      </c>
      <c r="BR527" s="9">
        <f t="shared" si="433"/>
        <v>0</v>
      </c>
      <c r="BS527" s="9">
        <f t="shared" si="433"/>
        <v>0</v>
      </c>
      <c r="BT527" s="9">
        <f t="shared" si="433"/>
        <v>0</v>
      </c>
      <c r="BU527" s="9">
        <f t="shared" si="433"/>
        <v>0</v>
      </c>
      <c r="BV527" s="9">
        <f t="shared" si="433"/>
        <v>0</v>
      </c>
      <c r="BW527" s="9">
        <f t="shared" si="433"/>
        <v>0</v>
      </c>
      <c r="BX527" s="9">
        <f t="shared" si="433"/>
        <v>0</v>
      </c>
      <c r="BY527" s="9">
        <f t="shared" si="433"/>
        <v>0</v>
      </c>
      <c r="BZ527" s="9">
        <f t="shared" si="433"/>
        <v>0</v>
      </c>
      <c r="CA527" s="9">
        <f t="shared" si="433"/>
        <v>0</v>
      </c>
      <c r="CB527" s="9">
        <f t="shared" si="433"/>
        <v>0</v>
      </c>
      <c r="CC527" s="9">
        <f t="shared" si="433"/>
        <v>0</v>
      </c>
      <c r="CD527" s="9">
        <f t="shared" si="433"/>
        <v>0</v>
      </c>
      <c r="CE527" s="9">
        <f t="shared" si="433"/>
        <v>0</v>
      </c>
      <c r="CF527" s="9">
        <f t="shared" si="433"/>
        <v>0</v>
      </c>
      <c r="CG527" s="9">
        <f t="shared" si="432"/>
        <v>0</v>
      </c>
    </row>
    <row r="528" spans="64:85">
      <c r="BL528" s="181" t="s">
        <v>119</v>
      </c>
      <c r="BM528" s="182" t="s">
        <v>109</v>
      </c>
      <c r="BN528" s="181" t="s">
        <v>88</v>
      </c>
      <c r="BO528" s="12">
        <f t="shared" si="435"/>
        <v>0</v>
      </c>
      <c r="BP528" s="181" t="s">
        <v>130</v>
      </c>
      <c r="BQ528" s="181" t="s">
        <v>132</v>
      </c>
      <c r="BR528" s="9">
        <f t="shared" si="433"/>
        <v>0</v>
      </c>
      <c r="BS528" s="9">
        <f t="shared" si="433"/>
        <v>0</v>
      </c>
      <c r="BT528" s="9">
        <f t="shared" si="433"/>
        <v>0</v>
      </c>
      <c r="BU528" s="9">
        <f t="shared" si="433"/>
        <v>0</v>
      </c>
      <c r="BV528" s="9">
        <f t="shared" si="433"/>
        <v>0</v>
      </c>
      <c r="BW528" s="9">
        <f t="shared" si="433"/>
        <v>0</v>
      </c>
      <c r="BX528" s="9">
        <f t="shared" si="433"/>
        <v>0</v>
      </c>
      <c r="BY528" s="9">
        <f t="shared" si="433"/>
        <v>0</v>
      </c>
      <c r="BZ528" s="9">
        <f t="shared" si="433"/>
        <v>0</v>
      </c>
      <c r="CA528" s="9">
        <f t="shared" si="433"/>
        <v>0</v>
      </c>
      <c r="CB528" s="9">
        <f t="shared" si="433"/>
        <v>0</v>
      </c>
      <c r="CC528" s="9">
        <f t="shared" si="433"/>
        <v>0</v>
      </c>
      <c r="CD528" s="9">
        <f t="shared" si="433"/>
        <v>0</v>
      </c>
      <c r="CE528" s="9">
        <f t="shared" si="433"/>
        <v>0</v>
      </c>
      <c r="CF528" s="9">
        <f t="shared" si="433"/>
        <v>0</v>
      </c>
      <c r="CG528" s="9">
        <f t="shared" si="432"/>
        <v>0</v>
      </c>
    </row>
    <row r="529" spans="64:85">
      <c r="BL529" s="181" t="s">
        <v>119</v>
      </c>
      <c r="BM529" s="182" t="s">
        <v>109</v>
      </c>
      <c r="BN529" s="181" t="s">
        <v>90</v>
      </c>
      <c r="BO529" s="182" t="s">
        <v>121</v>
      </c>
      <c r="BP529" s="181" t="s">
        <v>130</v>
      </c>
      <c r="BQ529" s="181" t="s">
        <v>132</v>
      </c>
      <c r="BR529" s="9">
        <f t="shared" si="433"/>
        <v>0</v>
      </c>
      <c r="BS529" s="9">
        <f t="shared" si="433"/>
        <v>0</v>
      </c>
      <c r="BT529" s="9">
        <f t="shared" si="433"/>
        <v>0</v>
      </c>
      <c r="BU529" s="9">
        <f t="shared" si="433"/>
        <v>0</v>
      </c>
      <c r="BV529" s="9">
        <f t="shared" si="433"/>
        <v>0</v>
      </c>
      <c r="BW529" s="9">
        <f t="shared" si="433"/>
        <v>0</v>
      </c>
      <c r="BX529" s="9">
        <f t="shared" si="433"/>
        <v>0</v>
      </c>
      <c r="BY529" s="9">
        <f t="shared" si="433"/>
        <v>0</v>
      </c>
      <c r="BZ529" s="9">
        <f t="shared" si="433"/>
        <v>0</v>
      </c>
      <c r="CA529" s="9">
        <f t="shared" si="433"/>
        <v>0</v>
      </c>
      <c r="CB529" s="9">
        <f t="shared" si="433"/>
        <v>0</v>
      </c>
      <c r="CC529" s="9">
        <f t="shared" si="433"/>
        <v>0</v>
      </c>
      <c r="CD529" s="9">
        <f t="shared" si="433"/>
        <v>0</v>
      </c>
      <c r="CE529" s="9">
        <f t="shared" si="433"/>
        <v>0</v>
      </c>
      <c r="CF529" s="9">
        <f t="shared" si="433"/>
        <v>0</v>
      </c>
      <c r="CG529" s="9">
        <f t="shared" si="432"/>
        <v>0</v>
      </c>
    </row>
    <row r="530" spans="64:85">
      <c r="BL530" s="181" t="s">
        <v>119</v>
      </c>
      <c r="BM530" s="182" t="s">
        <v>61</v>
      </c>
      <c r="BN530" s="181" t="s">
        <v>40</v>
      </c>
      <c r="BO530" s="181" t="s">
        <v>126</v>
      </c>
      <c r="BP530" s="181" t="s">
        <v>130</v>
      </c>
      <c r="BQ530" s="181" t="s">
        <v>132</v>
      </c>
      <c r="BR530" s="9">
        <f t="shared" si="433"/>
        <v>0</v>
      </c>
      <c r="BS530" s="9">
        <f t="shared" si="433"/>
        <v>9.9</v>
      </c>
      <c r="BT530" s="9">
        <f t="shared" si="433"/>
        <v>39.6</v>
      </c>
      <c r="BU530" s="9">
        <f t="shared" si="433"/>
        <v>69.3</v>
      </c>
      <c r="BV530" s="9">
        <f t="shared" si="433"/>
        <v>85.14</v>
      </c>
      <c r="BW530" s="9">
        <f t="shared" si="433"/>
        <v>183.14</v>
      </c>
      <c r="BX530" s="9">
        <f t="shared" si="433"/>
        <v>281.14</v>
      </c>
      <c r="BY530" s="9">
        <f t="shared" si="433"/>
        <v>377.14</v>
      </c>
      <c r="BZ530" s="9">
        <f t="shared" si="433"/>
        <v>472.14</v>
      </c>
      <c r="CA530" s="9">
        <f t="shared" si="433"/>
        <v>566.14</v>
      </c>
      <c r="CB530" s="9">
        <f t="shared" si="433"/>
        <v>659.14</v>
      </c>
      <c r="CC530" s="9">
        <f t="shared" si="433"/>
        <v>751.14</v>
      </c>
      <c r="CD530" s="9">
        <f t="shared" si="433"/>
        <v>842.14</v>
      </c>
      <c r="CE530" s="9">
        <f t="shared" si="433"/>
        <v>927.14</v>
      </c>
      <c r="CF530" s="9">
        <f t="shared" si="433"/>
        <v>1011.14</v>
      </c>
      <c r="CG530" s="9">
        <f t="shared" si="432"/>
        <v>1093.1399999999999</v>
      </c>
    </row>
    <row r="531" spans="64:85">
      <c r="BL531" s="181" t="s">
        <v>119</v>
      </c>
      <c r="BM531" s="182" t="s">
        <v>61</v>
      </c>
      <c r="BN531" s="181" t="s">
        <v>88</v>
      </c>
      <c r="BO531" s="181" t="s">
        <v>126</v>
      </c>
      <c r="BP531" s="181" t="s">
        <v>130</v>
      </c>
      <c r="BQ531" s="181" t="s">
        <v>132</v>
      </c>
      <c r="BR531" s="9">
        <f t="shared" si="433"/>
        <v>0</v>
      </c>
      <c r="BS531" s="9">
        <f t="shared" si="433"/>
        <v>9.6524999999999999</v>
      </c>
      <c r="BT531" s="9">
        <f t="shared" si="433"/>
        <v>48.262500000000003</v>
      </c>
      <c r="BU531" s="9">
        <f t="shared" si="433"/>
        <v>124.4825</v>
      </c>
      <c r="BV531" s="9">
        <f t="shared" si="433"/>
        <v>200.70249999999999</v>
      </c>
      <c r="BW531" s="9">
        <f t="shared" si="433"/>
        <v>307.60250000000002</v>
      </c>
      <c r="BX531" s="9">
        <f t="shared" si="433"/>
        <v>412.50250000000005</v>
      </c>
      <c r="BY531" s="9">
        <f t="shared" si="433"/>
        <v>510.40250000000009</v>
      </c>
      <c r="BZ531" s="9">
        <f t="shared" si="433"/>
        <v>605.30250000000012</v>
      </c>
      <c r="CA531" s="9">
        <f t="shared" si="433"/>
        <v>697.2025000000001</v>
      </c>
      <c r="CB531" s="9">
        <f t="shared" si="433"/>
        <v>785.10250000000008</v>
      </c>
      <c r="CC531" s="9">
        <f t="shared" si="433"/>
        <v>870.00250000000005</v>
      </c>
      <c r="CD531" s="9">
        <f t="shared" si="433"/>
        <v>951.90250000000003</v>
      </c>
      <c r="CE531" s="9">
        <f t="shared" si="433"/>
        <v>1014.8025</v>
      </c>
      <c r="CF531" s="9">
        <f t="shared" si="433"/>
        <v>1072.7025000000001</v>
      </c>
      <c r="CG531" s="9">
        <f t="shared" si="432"/>
        <v>1125.6025000000002</v>
      </c>
    </row>
    <row r="532" spans="64:85">
      <c r="BL532" s="181" t="s">
        <v>119</v>
      </c>
      <c r="BM532" s="182" t="s">
        <v>61</v>
      </c>
      <c r="BN532" s="181" t="s">
        <v>90</v>
      </c>
      <c r="BO532" s="12" t="s">
        <v>127</v>
      </c>
      <c r="BP532" s="181" t="s">
        <v>130</v>
      </c>
      <c r="BQ532" s="181" t="s">
        <v>132</v>
      </c>
      <c r="BR532" s="9">
        <f t="shared" si="433"/>
        <v>0</v>
      </c>
      <c r="BS532" s="9">
        <f t="shared" si="433"/>
        <v>0.97499999999999998</v>
      </c>
      <c r="BT532" s="9">
        <f t="shared" si="433"/>
        <v>1.21875</v>
      </c>
      <c r="BU532" s="9">
        <f t="shared" si="433"/>
        <v>1.7962842712842715</v>
      </c>
      <c r="BV532" s="9">
        <f t="shared" si="433"/>
        <v>2.3573232323232323</v>
      </c>
      <c r="BW532" s="9">
        <f t="shared" si="433"/>
        <v>1.6796030359287979</v>
      </c>
      <c r="BX532" s="9">
        <f t="shared" si="433"/>
        <v>1.4672494131037919</v>
      </c>
      <c r="BY532" s="9">
        <f t="shared" si="433"/>
        <v>1.3533502147743546</v>
      </c>
      <c r="BZ532" s="9">
        <f t="shared" si="433"/>
        <v>1.2820402846613295</v>
      </c>
      <c r="CA532" s="9">
        <f t="shared" si="433"/>
        <v>1.231501925318826</v>
      </c>
      <c r="CB532" s="9">
        <f t="shared" si="433"/>
        <v>1.1911012834906092</v>
      </c>
      <c r="CC532" s="9">
        <f t="shared" si="433"/>
        <v>1.1582428042708417</v>
      </c>
      <c r="CD532" s="9">
        <f t="shared" si="433"/>
        <v>1.1303375923243166</v>
      </c>
      <c r="CE532" s="9">
        <f t="shared" si="433"/>
        <v>1.0945515240416765</v>
      </c>
      <c r="CF532" s="9">
        <f t="shared" si="433"/>
        <v>1.0608842494610045</v>
      </c>
      <c r="CG532" s="9">
        <f t="shared" si="432"/>
        <v>1.0296965621969743</v>
      </c>
    </row>
    <row r="533" spans="64:85">
      <c r="BL533" s="181" t="s">
        <v>119</v>
      </c>
      <c r="BM533" s="182" t="s">
        <v>62</v>
      </c>
      <c r="BN533" s="181" t="s">
        <v>40</v>
      </c>
      <c r="BO533" s="181" t="s">
        <v>126</v>
      </c>
      <c r="BP533" s="181" t="s">
        <v>130</v>
      </c>
      <c r="BQ533" s="181" t="s">
        <v>132</v>
      </c>
      <c r="BR533" s="9">
        <f t="shared" ref="BR533:CF549" si="436">+IF(ISBLANK(AQ68),0,AQ68)</f>
        <v>0</v>
      </c>
      <c r="BS533" s="9">
        <f t="shared" si="436"/>
        <v>0</v>
      </c>
      <c r="BT533" s="9">
        <f t="shared" si="436"/>
        <v>0</v>
      </c>
      <c r="BU533" s="9">
        <f t="shared" si="436"/>
        <v>0</v>
      </c>
      <c r="BV533" s="9">
        <f t="shared" si="436"/>
        <v>0</v>
      </c>
      <c r="BW533" s="9">
        <f t="shared" si="436"/>
        <v>0.18049999999999999</v>
      </c>
      <c r="BX533" s="9">
        <f t="shared" si="436"/>
        <v>0.36099999999999999</v>
      </c>
      <c r="BY533" s="9">
        <f t="shared" si="436"/>
        <v>0.54149999999999998</v>
      </c>
      <c r="BZ533" s="9">
        <f t="shared" si="436"/>
        <v>0.72199999999999998</v>
      </c>
      <c r="CA533" s="9">
        <f t="shared" si="436"/>
        <v>0.90249999999999997</v>
      </c>
      <c r="CB533" s="9">
        <f t="shared" si="436"/>
        <v>1.083</v>
      </c>
      <c r="CC533" s="9">
        <f t="shared" si="436"/>
        <v>1.2635000000000001</v>
      </c>
      <c r="CD533" s="9">
        <f t="shared" si="436"/>
        <v>1.444</v>
      </c>
      <c r="CE533" s="9">
        <f t="shared" si="436"/>
        <v>1.6244999999999998</v>
      </c>
      <c r="CF533" s="9">
        <f t="shared" si="436"/>
        <v>1.8049999999999997</v>
      </c>
      <c r="CG533" s="9">
        <f t="shared" si="432"/>
        <v>1.9854999999999996</v>
      </c>
    </row>
    <row r="534" spans="64:85">
      <c r="BL534" s="181" t="s">
        <v>119</v>
      </c>
      <c r="BM534" s="182" t="s">
        <v>62</v>
      </c>
      <c r="BN534" s="181" t="s">
        <v>88</v>
      </c>
      <c r="BO534" s="181" t="s">
        <v>126</v>
      </c>
      <c r="BP534" s="181" t="s">
        <v>130</v>
      </c>
      <c r="BQ534" s="181" t="s">
        <v>132</v>
      </c>
      <c r="BR534" s="9">
        <f t="shared" si="436"/>
        <v>0</v>
      </c>
      <c r="BS534" s="9">
        <f t="shared" si="436"/>
        <v>0</v>
      </c>
      <c r="BT534" s="9">
        <f t="shared" si="436"/>
        <v>0</v>
      </c>
      <c r="BU534" s="9">
        <f t="shared" si="436"/>
        <v>0</v>
      </c>
      <c r="BV534" s="9">
        <f t="shared" si="436"/>
        <v>0</v>
      </c>
      <c r="BW534" s="9">
        <f t="shared" si="436"/>
        <v>1.4535</v>
      </c>
      <c r="BX534" s="9">
        <f t="shared" si="436"/>
        <v>2.907</v>
      </c>
      <c r="BY534" s="9">
        <f t="shared" si="436"/>
        <v>4.3605</v>
      </c>
      <c r="BZ534" s="9">
        <f t="shared" si="436"/>
        <v>5.8140000000000001</v>
      </c>
      <c r="CA534" s="9">
        <f t="shared" si="436"/>
        <v>7.2675000000000001</v>
      </c>
      <c r="CB534" s="9">
        <f t="shared" si="436"/>
        <v>8.7210000000000001</v>
      </c>
      <c r="CC534" s="9">
        <f t="shared" si="436"/>
        <v>10.1745</v>
      </c>
      <c r="CD534" s="9">
        <f t="shared" si="436"/>
        <v>11.628</v>
      </c>
      <c r="CE534" s="9">
        <f t="shared" si="436"/>
        <v>13.0815</v>
      </c>
      <c r="CF534" s="9">
        <f t="shared" si="436"/>
        <v>14.535</v>
      </c>
      <c r="CG534" s="9">
        <f t="shared" si="432"/>
        <v>15.9885</v>
      </c>
    </row>
    <row r="535" spans="64:85">
      <c r="BL535" s="181" t="s">
        <v>119</v>
      </c>
      <c r="BM535" s="182" t="s">
        <v>62</v>
      </c>
      <c r="BN535" s="181" t="s">
        <v>90</v>
      </c>
      <c r="BO535" s="12" t="s">
        <v>127</v>
      </c>
      <c r="BP535" s="181" t="s">
        <v>130</v>
      </c>
      <c r="BQ535" s="181" t="s">
        <v>132</v>
      </c>
      <c r="BR535" s="9">
        <f t="shared" si="436"/>
        <v>0</v>
      </c>
      <c r="BS535" s="9" t="str">
        <f t="shared" si="436"/>
        <v/>
      </c>
      <c r="BT535" s="9" t="str">
        <f t="shared" si="436"/>
        <v/>
      </c>
      <c r="BU535" s="9" t="str">
        <f t="shared" si="436"/>
        <v/>
      </c>
      <c r="BV535" s="9" t="str">
        <f t="shared" si="436"/>
        <v/>
      </c>
      <c r="BW535" s="9">
        <f t="shared" si="436"/>
        <v>8.0526315789473681</v>
      </c>
      <c r="BX535" s="9">
        <f t="shared" si="436"/>
        <v>8.0526315789473681</v>
      </c>
      <c r="BY535" s="9">
        <f t="shared" si="436"/>
        <v>8.0526315789473681</v>
      </c>
      <c r="BZ535" s="9">
        <f t="shared" si="436"/>
        <v>8.0526315789473681</v>
      </c>
      <c r="CA535" s="9">
        <f t="shared" si="436"/>
        <v>8.0526315789473681</v>
      </c>
      <c r="CB535" s="9">
        <f t="shared" si="436"/>
        <v>8.0526315789473681</v>
      </c>
      <c r="CC535" s="9">
        <f t="shared" si="436"/>
        <v>8.0526315789473681</v>
      </c>
      <c r="CD535" s="9">
        <f t="shared" si="436"/>
        <v>8.0526315789473681</v>
      </c>
      <c r="CE535" s="9">
        <f t="shared" si="436"/>
        <v>8.0526315789473699</v>
      </c>
      <c r="CF535" s="9">
        <f t="shared" si="436"/>
        <v>8.0526315789473699</v>
      </c>
      <c r="CG535" s="9">
        <f t="shared" si="432"/>
        <v>8.0526315789473699</v>
      </c>
    </row>
    <row r="536" spans="64:85">
      <c r="BL536" s="181" t="s">
        <v>119</v>
      </c>
      <c r="BM536" s="182" t="s">
        <v>72</v>
      </c>
      <c r="BN536" s="181" t="s">
        <v>40</v>
      </c>
      <c r="BO536" s="181" t="s">
        <v>126</v>
      </c>
      <c r="BP536" s="181" t="s">
        <v>130</v>
      </c>
      <c r="BQ536" s="181" t="s">
        <v>132</v>
      </c>
      <c r="BR536" s="9">
        <f t="shared" si="436"/>
        <v>0</v>
      </c>
      <c r="BS536" s="9">
        <f t="shared" si="436"/>
        <v>0</v>
      </c>
      <c r="BT536" s="9">
        <f t="shared" si="436"/>
        <v>0</v>
      </c>
      <c r="BU536" s="9">
        <f t="shared" si="436"/>
        <v>0</v>
      </c>
      <c r="BV536" s="9">
        <f t="shared" si="436"/>
        <v>0</v>
      </c>
      <c r="BW536" s="9">
        <f t="shared" si="436"/>
        <v>0</v>
      </c>
      <c r="BX536" s="9">
        <f t="shared" si="436"/>
        <v>0</v>
      </c>
      <c r="BY536" s="9">
        <f t="shared" si="436"/>
        <v>0</v>
      </c>
      <c r="BZ536" s="9">
        <f t="shared" si="436"/>
        <v>0</v>
      </c>
      <c r="CA536" s="9">
        <f t="shared" si="436"/>
        <v>0</v>
      </c>
      <c r="CB536" s="9">
        <f t="shared" si="436"/>
        <v>0</v>
      </c>
      <c r="CC536" s="9">
        <f t="shared" si="436"/>
        <v>0</v>
      </c>
      <c r="CD536" s="9">
        <f t="shared" si="436"/>
        <v>0</v>
      </c>
      <c r="CE536" s="9">
        <f t="shared" si="436"/>
        <v>0</v>
      </c>
      <c r="CF536" s="9">
        <f t="shared" si="436"/>
        <v>0</v>
      </c>
      <c r="CG536" s="9">
        <f t="shared" si="432"/>
        <v>0</v>
      </c>
    </row>
    <row r="537" spans="64:85">
      <c r="BL537" s="181" t="s">
        <v>119</v>
      </c>
      <c r="BM537" s="182" t="s">
        <v>72</v>
      </c>
      <c r="BN537" s="181" t="s">
        <v>88</v>
      </c>
      <c r="BO537" s="181" t="s">
        <v>126</v>
      </c>
      <c r="BP537" s="181" t="s">
        <v>130</v>
      </c>
      <c r="BQ537" s="181" t="s">
        <v>132</v>
      </c>
      <c r="BR537" s="9">
        <f t="shared" si="436"/>
        <v>0</v>
      </c>
      <c r="BS537" s="9">
        <f t="shared" si="436"/>
        <v>0</v>
      </c>
      <c r="BT537" s="9">
        <f t="shared" si="436"/>
        <v>0</v>
      </c>
      <c r="BU537" s="9">
        <f t="shared" si="436"/>
        <v>0</v>
      </c>
      <c r="BV537" s="9">
        <f t="shared" si="436"/>
        <v>0</v>
      </c>
      <c r="BW537" s="9">
        <f t="shared" si="436"/>
        <v>0</v>
      </c>
      <c r="BX537" s="9">
        <f t="shared" si="436"/>
        <v>0</v>
      </c>
      <c r="BY537" s="9">
        <f t="shared" si="436"/>
        <v>0</v>
      </c>
      <c r="BZ537" s="9">
        <f t="shared" si="436"/>
        <v>0</v>
      </c>
      <c r="CA537" s="9">
        <f t="shared" si="436"/>
        <v>0</v>
      </c>
      <c r="CB537" s="9">
        <f t="shared" si="436"/>
        <v>0</v>
      </c>
      <c r="CC537" s="9">
        <f t="shared" si="436"/>
        <v>0</v>
      </c>
      <c r="CD537" s="9">
        <f t="shared" si="436"/>
        <v>0</v>
      </c>
      <c r="CE537" s="9">
        <f t="shared" si="436"/>
        <v>0</v>
      </c>
      <c r="CF537" s="9">
        <f t="shared" si="436"/>
        <v>0</v>
      </c>
      <c r="CG537" s="9">
        <f t="shared" si="432"/>
        <v>0</v>
      </c>
    </row>
    <row r="538" spans="64:85">
      <c r="BL538" s="181" t="s">
        <v>119</v>
      </c>
      <c r="BM538" s="182" t="s">
        <v>72</v>
      </c>
      <c r="BN538" s="181" t="s">
        <v>90</v>
      </c>
      <c r="BO538" s="12" t="s">
        <v>127</v>
      </c>
      <c r="BP538" s="181" t="s">
        <v>130</v>
      </c>
      <c r="BQ538" s="181" t="s">
        <v>132</v>
      </c>
      <c r="BR538" s="9">
        <f t="shared" si="436"/>
        <v>0</v>
      </c>
      <c r="BS538" s="9">
        <f t="shared" si="436"/>
        <v>0</v>
      </c>
      <c r="BT538" s="9">
        <f t="shared" si="436"/>
        <v>0</v>
      </c>
      <c r="BU538" s="9">
        <f t="shared" si="436"/>
        <v>0</v>
      </c>
      <c r="BV538" s="9">
        <f t="shared" si="436"/>
        <v>0</v>
      </c>
      <c r="BW538" s="9">
        <f t="shared" si="436"/>
        <v>0</v>
      </c>
      <c r="BX538" s="9">
        <f t="shared" si="436"/>
        <v>0</v>
      </c>
      <c r="BY538" s="9">
        <f t="shared" si="436"/>
        <v>0</v>
      </c>
      <c r="BZ538" s="9">
        <f t="shared" si="436"/>
        <v>0</v>
      </c>
      <c r="CA538" s="9">
        <f t="shared" si="436"/>
        <v>0</v>
      </c>
      <c r="CB538" s="9">
        <f t="shared" si="436"/>
        <v>0</v>
      </c>
      <c r="CC538" s="9">
        <f t="shared" si="436"/>
        <v>0</v>
      </c>
      <c r="CD538" s="9">
        <f t="shared" si="436"/>
        <v>0</v>
      </c>
      <c r="CE538" s="9">
        <f t="shared" si="436"/>
        <v>0</v>
      </c>
      <c r="CF538" s="9">
        <f t="shared" si="436"/>
        <v>0</v>
      </c>
      <c r="CG538" s="9">
        <f t="shared" si="432"/>
        <v>0</v>
      </c>
    </row>
    <row r="539" spans="64:85">
      <c r="BL539" s="181" t="s">
        <v>119</v>
      </c>
      <c r="BM539" s="182" t="s">
        <v>73</v>
      </c>
      <c r="BN539" s="181" t="s">
        <v>40</v>
      </c>
      <c r="BO539" s="181" t="s">
        <v>126</v>
      </c>
      <c r="BP539" s="181" t="s">
        <v>130</v>
      </c>
      <c r="BQ539" s="181" t="s">
        <v>132</v>
      </c>
      <c r="BR539" s="9">
        <f t="shared" si="436"/>
        <v>0</v>
      </c>
      <c r="BS539" s="9">
        <f t="shared" si="436"/>
        <v>0</v>
      </c>
      <c r="BT539" s="9">
        <f t="shared" si="436"/>
        <v>0</v>
      </c>
      <c r="BU539" s="9">
        <f t="shared" si="436"/>
        <v>0</v>
      </c>
      <c r="BV539" s="9">
        <f t="shared" si="436"/>
        <v>0</v>
      </c>
      <c r="BW539" s="9">
        <f t="shared" si="436"/>
        <v>0</v>
      </c>
      <c r="BX539" s="9">
        <f t="shared" si="436"/>
        <v>0</v>
      </c>
      <c r="BY539" s="9">
        <f t="shared" si="436"/>
        <v>0</v>
      </c>
      <c r="BZ539" s="9">
        <f t="shared" si="436"/>
        <v>0</v>
      </c>
      <c r="CA539" s="9">
        <f t="shared" si="436"/>
        <v>0</v>
      </c>
      <c r="CB539" s="9">
        <f t="shared" si="436"/>
        <v>0</v>
      </c>
      <c r="CC539" s="9">
        <f t="shared" si="436"/>
        <v>0</v>
      </c>
      <c r="CD539" s="9">
        <f t="shared" si="436"/>
        <v>0</v>
      </c>
      <c r="CE539" s="9">
        <f t="shared" si="436"/>
        <v>0</v>
      </c>
      <c r="CF539" s="9">
        <f t="shared" si="436"/>
        <v>0</v>
      </c>
      <c r="CG539" s="9">
        <f t="shared" si="432"/>
        <v>0</v>
      </c>
    </row>
    <row r="540" spans="64:85">
      <c r="BL540" s="181" t="s">
        <v>119</v>
      </c>
      <c r="BM540" s="182" t="s">
        <v>73</v>
      </c>
      <c r="BN540" s="181" t="s">
        <v>88</v>
      </c>
      <c r="BO540" s="181" t="s">
        <v>126</v>
      </c>
      <c r="BP540" s="181" t="s">
        <v>130</v>
      </c>
      <c r="BQ540" s="181" t="s">
        <v>132</v>
      </c>
      <c r="BR540" s="9">
        <f t="shared" si="436"/>
        <v>0</v>
      </c>
      <c r="BS540" s="9">
        <f t="shared" si="436"/>
        <v>0</v>
      </c>
      <c r="BT540" s="9">
        <f t="shared" si="436"/>
        <v>0</v>
      </c>
      <c r="BU540" s="9">
        <f t="shared" si="436"/>
        <v>0</v>
      </c>
      <c r="BV540" s="9">
        <f t="shared" si="436"/>
        <v>0</v>
      </c>
      <c r="BW540" s="9">
        <f t="shared" si="436"/>
        <v>0</v>
      </c>
      <c r="BX540" s="9">
        <f t="shared" si="436"/>
        <v>0</v>
      </c>
      <c r="BY540" s="9">
        <f t="shared" si="436"/>
        <v>0</v>
      </c>
      <c r="BZ540" s="9">
        <f t="shared" si="436"/>
        <v>0</v>
      </c>
      <c r="CA540" s="9">
        <f t="shared" si="436"/>
        <v>0</v>
      </c>
      <c r="CB540" s="9">
        <f t="shared" si="436"/>
        <v>0</v>
      </c>
      <c r="CC540" s="9">
        <f t="shared" si="436"/>
        <v>0</v>
      </c>
      <c r="CD540" s="9">
        <f t="shared" si="436"/>
        <v>0</v>
      </c>
      <c r="CE540" s="9">
        <f t="shared" si="436"/>
        <v>0</v>
      </c>
      <c r="CF540" s="9">
        <f t="shared" si="436"/>
        <v>0</v>
      </c>
      <c r="CG540" s="9">
        <f t="shared" si="432"/>
        <v>0</v>
      </c>
    </row>
    <row r="541" spans="64:85">
      <c r="BL541" s="181" t="s">
        <v>119</v>
      </c>
      <c r="BM541" s="182" t="s">
        <v>73</v>
      </c>
      <c r="BN541" s="181" t="s">
        <v>90</v>
      </c>
      <c r="BO541" s="12" t="s">
        <v>127</v>
      </c>
      <c r="BP541" s="181" t="s">
        <v>130</v>
      </c>
      <c r="BQ541" s="181" t="s">
        <v>132</v>
      </c>
      <c r="BR541" s="9">
        <f t="shared" si="436"/>
        <v>0</v>
      </c>
      <c r="BS541" s="9">
        <f t="shared" si="436"/>
        <v>0</v>
      </c>
      <c r="BT541" s="9">
        <f t="shared" si="436"/>
        <v>0</v>
      </c>
      <c r="BU541" s="9">
        <f t="shared" si="436"/>
        <v>0</v>
      </c>
      <c r="BV541" s="9">
        <f t="shared" si="436"/>
        <v>0</v>
      </c>
      <c r="BW541" s="9">
        <f t="shared" si="436"/>
        <v>0</v>
      </c>
      <c r="BX541" s="9">
        <f t="shared" si="436"/>
        <v>0</v>
      </c>
      <c r="BY541" s="9">
        <f t="shared" si="436"/>
        <v>0</v>
      </c>
      <c r="BZ541" s="9">
        <f t="shared" si="436"/>
        <v>0</v>
      </c>
      <c r="CA541" s="9">
        <f t="shared" si="436"/>
        <v>0</v>
      </c>
      <c r="CB541" s="9">
        <f t="shared" si="436"/>
        <v>0</v>
      </c>
      <c r="CC541" s="9">
        <f t="shared" si="436"/>
        <v>0</v>
      </c>
      <c r="CD541" s="9">
        <f t="shared" si="436"/>
        <v>0</v>
      </c>
      <c r="CE541" s="9">
        <f t="shared" si="436"/>
        <v>0</v>
      </c>
      <c r="CF541" s="9">
        <f t="shared" si="436"/>
        <v>0</v>
      </c>
      <c r="CG541" s="9">
        <f t="shared" si="432"/>
        <v>0</v>
      </c>
    </row>
    <row r="542" spans="64:85">
      <c r="BL542" s="181" t="s">
        <v>119</v>
      </c>
      <c r="BM542" s="182" t="s">
        <v>51</v>
      </c>
      <c r="BN542" s="181" t="s">
        <v>40</v>
      </c>
      <c r="BO542" s="181" t="s">
        <v>126</v>
      </c>
      <c r="BP542" s="181" t="s">
        <v>130</v>
      </c>
      <c r="BQ542" s="181" t="s">
        <v>132</v>
      </c>
      <c r="BR542" s="9">
        <f t="shared" si="436"/>
        <v>0</v>
      </c>
      <c r="BS542" s="9">
        <f t="shared" si="436"/>
        <v>0</v>
      </c>
      <c r="BT542" s="9">
        <f t="shared" si="436"/>
        <v>0</v>
      </c>
      <c r="BU542" s="9">
        <f t="shared" si="436"/>
        <v>0</v>
      </c>
      <c r="BV542" s="9">
        <f t="shared" si="436"/>
        <v>90</v>
      </c>
      <c r="BW542" s="9">
        <f t="shared" si="436"/>
        <v>150</v>
      </c>
      <c r="BX542" s="9">
        <f t="shared" si="436"/>
        <v>209</v>
      </c>
      <c r="BY542" s="9">
        <f t="shared" si="436"/>
        <v>267</v>
      </c>
      <c r="BZ542" s="9">
        <f t="shared" si="436"/>
        <v>324</v>
      </c>
      <c r="CA542" s="9">
        <f t="shared" si="436"/>
        <v>381</v>
      </c>
      <c r="CB542" s="9">
        <f t="shared" si="436"/>
        <v>437</v>
      </c>
      <c r="CC542" s="9">
        <f t="shared" si="436"/>
        <v>493</v>
      </c>
      <c r="CD542" s="9">
        <f t="shared" si="436"/>
        <v>494</v>
      </c>
      <c r="CE542" s="9">
        <f t="shared" si="436"/>
        <v>576</v>
      </c>
      <c r="CF542" s="9">
        <f t="shared" si="436"/>
        <v>657</v>
      </c>
      <c r="CG542" s="9">
        <f t="shared" si="432"/>
        <v>737</v>
      </c>
    </row>
    <row r="543" spans="64:85">
      <c r="BL543" s="181" t="s">
        <v>119</v>
      </c>
      <c r="BM543" s="182" t="s">
        <v>51</v>
      </c>
      <c r="BN543" s="181" t="s">
        <v>88</v>
      </c>
      <c r="BO543" s="181" t="s">
        <v>126</v>
      </c>
      <c r="BP543" s="181" t="s">
        <v>130</v>
      </c>
      <c r="BQ543" s="181" t="s">
        <v>132</v>
      </c>
      <c r="BR543" s="9">
        <f t="shared" si="436"/>
        <v>0</v>
      </c>
      <c r="BS543" s="9">
        <f t="shared" si="436"/>
        <v>0</v>
      </c>
      <c r="BT543" s="9">
        <f t="shared" si="436"/>
        <v>0</v>
      </c>
      <c r="BU543" s="9">
        <f t="shared" si="436"/>
        <v>0</v>
      </c>
      <c r="BV543" s="9">
        <f t="shared" si="436"/>
        <v>227.14999999999998</v>
      </c>
      <c r="BW543" s="9">
        <f t="shared" si="436"/>
        <v>430.15</v>
      </c>
      <c r="BX543" s="9">
        <f t="shared" si="436"/>
        <v>632.15</v>
      </c>
      <c r="BY543" s="9">
        <f t="shared" si="436"/>
        <v>830.15</v>
      </c>
      <c r="BZ543" s="9">
        <f t="shared" si="436"/>
        <v>1026.1500000000001</v>
      </c>
      <c r="CA543" s="9">
        <f t="shared" si="436"/>
        <v>1220.1500000000001</v>
      </c>
      <c r="CB543" s="9">
        <f t="shared" si="436"/>
        <v>1413.15</v>
      </c>
      <c r="CC543" s="9">
        <f t="shared" si="436"/>
        <v>1604.15</v>
      </c>
      <c r="CD543" s="9">
        <f t="shared" si="436"/>
        <v>1609.5500000000002</v>
      </c>
      <c r="CE543" s="9">
        <f t="shared" si="436"/>
        <v>1890.5500000000002</v>
      </c>
      <c r="CF543" s="9">
        <f t="shared" si="436"/>
        <v>2168.5500000000002</v>
      </c>
      <c r="CG543" s="9">
        <f t="shared" si="432"/>
        <v>2444.5500000000002</v>
      </c>
    </row>
    <row r="544" spans="64:85">
      <c r="BL544" s="181" t="s">
        <v>119</v>
      </c>
      <c r="BM544" s="182" t="s">
        <v>51</v>
      </c>
      <c r="BN544" s="181" t="s">
        <v>88</v>
      </c>
      <c r="BO544" s="12" t="s">
        <v>127</v>
      </c>
      <c r="BP544" s="181" t="s">
        <v>130</v>
      </c>
      <c r="BQ544" s="181" t="s">
        <v>132</v>
      </c>
      <c r="BR544" s="9">
        <f t="shared" si="436"/>
        <v>0</v>
      </c>
      <c r="BS544" s="9">
        <f t="shared" si="436"/>
        <v>0</v>
      </c>
      <c r="BT544" s="9">
        <f t="shared" si="436"/>
        <v>0</v>
      </c>
      <c r="BU544" s="9">
        <f t="shared" si="436"/>
        <v>0</v>
      </c>
      <c r="BV544" s="9">
        <f t="shared" si="436"/>
        <v>57</v>
      </c>
      <c r="BW544" s="9">
        <f t="shared" si="436"/>
        <v>108</v>
      </c>
      <c r="BX544" s="9">
        <f t="shared" si="436"/>
        <v>158</v>
      </c>
      <c r="BY544" s="9">
        <f t="shared" si="436"/>
        <v>207</v>
      </c>
      <c r="BZ544" s="9">
        <f t="shared" si="436"/>
        <v>256</v>
      </c>
      <c r="CA544" s="9">
        <f t="shared" si="436"/>
        <v>304</v>
      </c>
      <c r="CB544" s="9">
        <f t="shared" si="436"/>
        <v>352</v>
      </c>
      <c r="CC544" s="9">
        <f t="shared" si="436"/>
        <v>399</v>
      </c>
      <c r="CD544" s="9">
        <f t="shared" si="436"/>
        <v>400.25</v>
      </c>
      <c r="CE544" s="9">
        <f t="shared" si="436"/>
        <v>469.75</v>
      </c>
      <c r="CF544" s="9">
        <f t="shared" si="436"/>
        <v>538.25</v>
      </c>
      <c r="CG544" s="9">
        <f t="shared" si="432"/>
        <v>605.75</v>
      </c>
    </row>
    <row r="545" spans="64:85">
      <c r="BL545" s="181" t="s">
        <v>119</v>
      </c>
      <c r="BM545" s="182" t="s">
        <v>51</v>
      </c>
      <c r="BN545" s="181" t="s">
        <v>88</v>
      </c>
      <c r="BO545" s="12">
        <f t="shared" ref="BO545:BO551" si="437">+D545</f>
        <v>0</v>
      </c>
      <c r="BP545" s="181" t="s">
        <v>130</v>
      </c>
      <c r="BQ545" s="181" t="s">
        <v>132</v>
      </c>
      <c r="BR545" s="9">
        <f t="shared" si="436"/>
        <v>0</v>
      </c>
      <c r="BS545" s="9">
        <f t="shared" si="436"/>
        <v>0</v>
      </c>
      <c r="BT545" s="9">
        <f t="shared" si="436"/>
        <v>0</v>
      </c>
      <c r="BU545" s="9">
        <f t="shared" si="436"/>
        <v>0</v>
      </c>
      <c r="BV545" s="9">
        <f t="shared" si="436"/>
        <v>0</v>
      </c>
      <c r="BW545" s="9">
        <f t="shared" si="436"/>
        <v>0</v>
      </c>
      <c r="BX545" s="9">
        <f t="shared" si="436"/>
        <v>0</v>
      </c>
      <c r="BY545" s="9">
        <f t="shared" si="436"/>
        <v>0</v>
      </c>
      <c r="BZ545" s="9">
        <f t="shared" si="436"/>
        <v>0</v>
      </c>
      <c r="CA545" s="9">
        <f t="shared" si="436"/>
        <v>0</v>
      </c>
      <c r="CB545" s="9">
        <f t="shared" si="436"/>
        <v>0</v>
      </c>
      <c r="CC545" s="9">
        <f t="shared" si="436"/>
        <v>0</v>
      </c>
      <c r="CD545" s="9">
        <f t="shared" si="436"/>
        <v>0</v>
      </c>
      <c r="CE545" s="9">
        <f t="shared" si="436"/>
        <v>0</v>
      </c>
      <c r="CF545" s="9">
        <f t="shared" si="436"/>
        <v>0</v>
      </c>
      <c r="CG545" s="9">
        <f t="shared" si="432"/>
        <v>0</v>
      </c>
    </row>
    <row r="546" spans="64:85">
      <c r="BL546" s="181" t="s">
        <v>119</v>
      </c>
      <c r="BM546" s="182" t="s">
        <v>51</v>
      </c>
      <c r="BN546" s="181" t="s">
        <v>88</v>
      </c>
      <c r="BO546" s="12">
        <f t="shared" si="437"/>
        <v>0</v>
      </c>
      <c r="BP546" s="181" t="s">
        <v>130</v>
      </c>
      <c r="BQ546" s="181" t="s">
        <v>132</v>
      </c>
      <c r="BR546" s="9">
        <f t="shared" si="436"/>
        <v>0</v>
      </c>
      <c r="BS546" s="9">
        <f t="shared" si="436"/>
        <v>0</v>
      </c>
      <c r="BT546" s="9">
        <f t="shared" si="436"/>
        <v>0</v>
      </c>
      <c r="BU546" s="9">
        <f t="shared" si="436"/>
        <v>0</v>
      </c>
      <c r="BV546" s="9">
        <f t="shared" si="436"/>
        <v>158.75</v>
      </c>
      <c r="BW546" s="9">
        <f t="shared" si="436"/>
        <v>300.25</v>
      </c>
      <c r="BX546" s="9">
        <f t="shared" si="436"/>
        <v>441.75</v>
      </c>
      <c r="BY546" s="9">
        <f t="shared" si="436"/>
        <v>581.25</v>
      </c>
      <c r="BZ546" s="9">
        <f t="shared" si="436"/>
        <v>719.75</v>
      </c>
      <c r="CA546" s="9">
        <f t="shared" si="436"/>
        <v>857.25</v>
      </c>
      <c r="CB546" s="9">
        <f t="shared" si="436"/>
        <v>993.75</v>
      </c>
      <c r="CC546" s="9">
        <f t="shared" si="436"/>
        <v>1129.25</v>
      </c>
      <c r="CD546" s="9">
        <f t="shared" si="436"/>
        <v>1135.5</v>
      </c>
      <c r="CE546" s="9">
        <f t="shared" si="436"/>
        <v>1337</v>
      </c>
      <c r="CF546" s="9">
        <f t="shared" si="436"/>
        <v>1537.5</v>
      </c>
      <c r="CG546" s="9">
        <f t="shared" si="432"/>
        <v>1736</v>
      </c>
    </row>
    <row r="547" spans="64:85">
      <c r="BL547" s="181" t="s">
        <v>119</v>
      </c>
      <c r="BM547" s="182" t="s">
        <v>51</v>
      </c>
      <c r="BN547" s="181" t="s">
        <v>88</v>
      </c>
      <c r="BO547" s="12">
        <f t="shared" si="437"/>
        <v>0</v>
      </c>
      <c r="BP547" s="181" t="s">
        <v>130</v>
      </c>
      <c r="BQ547" s="181" t="s">
        <v>132</v>
      </c>
      <c r="BR547" s="9">
        <f t="shared" si="436"/>
        <v>0</v>
      </c>
      <c r="BS547" s="9">
        <f t="shared" si="436"/>
        <v>0</v>
      </c>
      <c r="BT547" s="9">
        <f t="shared" si="436"/>
        <v>0</v>
      </c>
      <c r="BU547" s="9">
        <f t="shared" si="436"/>
        <v>0</v>
      </c>
      <c r="BV547" s="9">
        <f t="shared" si="436"/>
        <v>0</v>
      </c>
      <c r="BW547" s="9">
        <f t="shared" si="436"/>
        <v>0</v>
      </c>
      <c r="BX547" s="9">
        <f t="shared" si="436"/>
        <v>0</v>
      </c>
      <c r="BY547" s="9">
        <f t="shared" si="436"/>
        <v>0</v>
      </c>
      <c r="BZ547" s="9">
        <f t="shared" si="436"/>
        <v>0</v>
      </c>
      <c r="CA547" s="9">
        <f t="shared" si="436"/>
        <v>0</v>
      </c>
      <c r="CB547" s="9">
        <f t="shared" si="436"/>
        <v>0</v>
      </c>
      <c r="CC547" s="9">
        <f t="shared" si="436"/>
        <v>0</v>
      </c>
      <c r="CD547" s="9">
        <f t="shared" si="436"/>
        <v>0</v>
      </c>
      <c r="CE547" s="9">
        <f t="shared" si="436"/>
        <v>0</v>
      </c>
      <c r="CF547" s="9">
        <f t="shared" si="436"/>
        <v>0</v>
      </c>
      <c r="CG547" s="9">
        <f t="shared" si="432"/>
        <v>0</v>
      </c>
    </row>
    <row r="548" spans="64:85">
      <c r="BL548" s="181" t="s">
        <v>119</v>
      </c>
      <c r="BM548" s="182" t="s">
        <v>51</v>
      </c>
      <c r="BN548" s="181" t="s">
        <v>88</v>
      </c>
      <c r="BO548" s="12">
        <f t="shared" si="437"/>
        <v>0</v>
      </c>
      <c r="BP548" s="181" t="s">
        <v>130</v>
      </c>
      <c r="BQ548" s="181" t="s">
        <v>132</v>
      </c>
      <c r="BR548" s="9">
        <f t="shared" si="436"/>
        <v>0</v>
      </c>
      <c r="BS548" s="9">
        <f t="shared" si="436"/>
        <v>0</v>
      </c>
      <c r="BT548" s="9">
        <f t="shared" si="436"/>
        <v>0</v>
      </c>
      <c r="BU548" s="9">
        <f t="shared" si="436"/>
        <v>0</v>
      </c>
      <c r="BV548" s="9">
        <f t="shared" si="436"/>
        <v>11.399999999999991</v>
      </c>
      <c r="BW548" s="9">
        <f t="shared" si="436"/>
        <v>21.899999999999991</v>
      </c>
      <c r="BX548" s="9">
        <f t="shared" si="436"/>
        <v>32.399999999999991</v>
      </c>
      <c r="BY548" s="9">
        <f t="shared" si="436"/>
        <v>41.899999999999991</v>
      </c>
      <c r="BZ548" s="9">
        <f t="shared" si="436"/>
        <v>51.399999999999991</v>
      </c>
      <c r="CA548" s="9">
        <f t="shared" si="436"/>
        <v>59.899999999999991</v>
      </c>
      <c r="CB548" s="9">
        <f t="shared" si="436"/>
        <v>68.399999999999991</v>
      </c>
      <c r="CC548" s="9">
        <f t="shared" si="436"/>
        <v>76.899999999999991</v>
      </c>
      <c r="CD548" s="9">
        <f t="shared" si="436"/>
        <v>74.8</v>
      </c>
      <c r="CE548" s="9">
        <f t="shared" si="436"/>
        <v>84.8</v>
      </c>
      <c r="CF548" s="9">
        <f t="shared" si="436"/>
        <v>94.8</v>
      </c>
      <c r="CG548" s="9">
        <f t="shared" si="432"/>
        <v>103.8</v>
      </c>
    </row>
    <row r="549" spans="64:85">
      <c r="BL549" s="181" t="s">
        <v>119</v>
      </c>
      <c r="BM549" s="182" t="s">
        <v>51</v>
      </c>
      <c r="BN549" s="181" t="s">
        <v>88</v>
      </c>
      <c r="BO549" s="12">
        <f t="shared" si="437"/>
        <v>0</v>
      </c>
      <c r="BP549" s="181" t="s">
        <v>130</v>
      </c>
      <c r="BQ549" s="181" t="s">
        <v>132</v>
      </c>
      <c r="BR549" s="9">
        <f t="shared" si="436"/>
        <v>0</v>
      </c>
      <c r="BS549" s="9">
        <f t="shared" si="436"/>
        <v>0</v>
      </c>
      <c r="BT549" s="9">
        <f t="shared" si="436"/>
        <v>0</v>
      </c>
      <c r="BU549" s="9">
        <f t="shared" si="436"/>
        <v>0</v>
      </c>
      <c r="BV549" s="9">
        <f t="shared" si="436"/>
        <v>0</v>
      </c>
      <c r="BW549" s="9">
        <f t="shared" si="436"/>
        <v>0</v>
      </c>
      <c r="BX549" s="9">
        <f t="shared" si="436"/>
        <v>0</v>
      </c>
      <c r="BY549" s="9">
        <f t="shared" si="436"/>
        <v>0</v>
      </c>
      <c r="BZ549" s="9">
        <f t="shared" si="436"/>
        <v>0</v>
      </c>
      <c r="CA549" s="9">
        <f t="shared" si="436"/>
        <v>0</v>
      </c>
      <c r="CB549" s="9">
        <f t="shared" si="436"/>
        <v>0</v>
      </c>
      <c r="CC549" s="9">
        <f t="shared" si="436"/>
        <v>0</v>
      </c>
      <c r="CD549" s="9">
        <f t="shared" si="436"/>
        <v>0</v>
      </c>
      <c r="CE549" s="9">
        <f t="shared" si="436"/>
        <v>0</v>
      </c>
      <c r="CF549" s="9">
        <f t="shared" si="436"/>
        <v>0</v>
      </c>
      <c r="CG549" s="9">
        <f t="shared" si="432"/>
        <v>0</v>
      </c>
    </row>
    <row r="550" spans="64:85">
      <c r="BL550" s="181" t="s">
        <v>119</v>
      </c>
      <c r="BM550" s="182" t="s">
        <v>51</v>
      </c>
      <c r="BN550" s="181" t="s">
        <v>88</v>
      </c>
      <c r="BO550" s="12">
        <f t="shared" si="437"/>
        <v>0</v>
      </c>
      <c r="BP550" s="181" t="s">
        <v>130</v>
      </c>
      <c r="BQ550" s="181" t="s">
        <v>132</v>
      </c>
      <c r="BR550" s="9">
        <f t="shared" ref="BR550:CF566" si="438">+IF(ISBLANK(AQ85),0,AQ85)</f>
        <v>0</v>
      </c>
      <c r="BS550" s="9">
        <f t="shared" si="438"/>
        <v>0</v>
      </c>
      <c r="BT550" s="9">
        <f t="shared" si="438"/>
        <v>0</v>
      </c>
      <c r="BU550" s="9">
        <f t="shared" si="438"/>
        <v>0</v>
      </c>
      <c r="BV550" s="9">
        <f t="shared" si="438"/>
        <v>158.75</v>
      </c>
      <c r="BW550" s="9">
        <f t="shared" si="438"/>
        <v>300.25</v>
      </c>
      <c r="BX550" s="9">
        <f t="shared" si="438"/>
        <v>440.75</v>
      </c>
      <c r="BY550" s="9">
        <f t="shared" si="438"/>
        <v>579.25</v>
      </c>
      <c r="BZ550" s="9">
        <f t="shared" si="438"/>
        <v>715.75</v>
      </c>
      <c r="CA550" s="9">
        <f t="shared" si="438"/>
        <v>851.25</v>
      </c>
      <c r="CB550" s="9">
        <f t="shared" si="438"/>
        <v>985.75</v>
      </c>
      <c r="CC550" s="9">
        <f t="shared" si="438"/>
        <v>1119.25</v>
      </c>
      <c r="CD550" s="9">
        <f t="shared" si="438"/>
        <v>1123.5</v>
      </c>
      <c r="CE550" s="9">
        <f t="shared" si="438"/>
        <v>1320</v>
      </c>
      <c r="CF550" s="9">
        <f t="shared" si="438"/>
        <v>1515.5</v>
      </c>
      <c r="CG550" s="9">
        <f t="shared" si="432"/>
        <v>1709</v>
      </c>
    </row>
    <row r="551" spans="64:85">
      <c r="BL551" s="181" t="s">
        <v>119</v>
      </c>
      <c r="BM551" s="182" t="s">
        <v>51</v>
      </c>
      <c r="BN551" s="181" t="s">
        <v>88</v>
      </c>
      <c r="BO551" s="12">
        <f t="shared" si="437"/>
        <v>0</v>
      </c>
      <c r="BP551" s="181" t="s">
        <v>130</v>
      </c>
      <c r="BQ551" s="181" t="s">
        <v>132</v>
      </c>
      <c r="BR551" s="9">
        <f t="shared" si="438"/>
        <v>0</v>
      </c>
      <c r="BS551" s="9">
        <f t="shared" si="438"/>
        <v>0</v>
      </c>
      <c r="BT551" s="9">
        <f t="shared" si="438"/>
        <v>0</v>
      </c>
      <c r="BU551" s="9">
        <f t="shared" si="438"/>
        <v>0</v>
      </c>
      <c r="BV551" s="9">
        <f t="shared" si="438"/>
        <v>68.399999999999991</v>
      </c>
      <c r="BW551" s="9">
        <f t="shared" si="438"/>
        <v>129.89999999999998</v>
      </c>
      <c r="BX551" s="9">
        <f t="shared" si="438"/>
        <v>190.39999999999998</v>
      </c>
      <c r="BY551" s="9">
        <f t="shared" si="438"/>
        <v>249.89999999999998</v>
      </c>
      <c r="BZ551" s="9">
        <f t="shared" si="438"/>
        <v>309.39999999999998</v>
      </c>
      <c r="CA551" s="9">
        <f t="shared" si="438"/>
        <v>367.9</v>
      </c>
      <c r="CB551" s="9">
        <f t="shared" si="438"/>
        <v>426.4</v>
      </c>
      <c r="CC551" s="9">
        <f t="shared" si="438"/>
        <v>483.9</v>
      </c>
      <c r="CD551" s="9">
        <f t="shared" si="438"/>
        <v>485.04999999999995</v>
      </c>
      <c r="CE551" s="9">
        <f t="shared" si="438"/>
        <v>568.54999999999995</v>
      </c>
      <c r="CF551" s="9">
        <f t="shared" si="438"/>
        <v>652.04999999999995</v>
      </c>
      <c r="CG551" s="9">
        <f t="shared" si="432"/>
        <v>734.55</v>
      </c>
    </row>
    <row r="552" spans="64:85">
      <c r="BL552" s="181" t="s">
        <v>119</v>
      </c>
      <c r="BM552" s="182" t="s">
        <v>51</v>
      </c>
      <c r="BN552" s="181" t="s">
        <v>90</v>
      </c>
      <c r="BO552" s="182" t="s">
        <v>127</v>
      </c>
      <c r="BP552" s="181" t="s">
        <v>130</v>
      </c>
      <c r="BQ552" s="181" t="s">
        <v>132</v>
      </c>
      <c r="BR552" s="9">
        <f t="shared" si="438"/>
        <v>0</v>
      </c>
      <c r="BS552" s="9" t="str">
        <f t="shared" si="438"/>
        <v/>
      </c>
      <c r="BT552" s="9" t="str">
        <f t="shared" si="438"/>
        <v/>
      </c>
      <c r="BU552" s="9" t="str">
        <f t="shared" si="438"/>
        <v/>
      </c>
      <c r="BV552" s="9">
        <f t="shared" si="438"/>
        <v>2.5238888888888886</v>
      </c>
      <c r="BW552" s="9">
        <f t="shared" si="438"/>
        <v>2.8676666666666666</v>
      </c>
      <c r="BX552" s="9">
        <f t="shared" si="438"/>
        <v>3.0246411483253586</v>
      </c>
      <c r="BY552" s="9">
        <f t="shared" si="438"/>
        <v>3.1091760299625468</v>
      </c>
      <c r="BZ552" s="9">
        <f t="shared" si="438"/>
        <v>3.1671296296296299</v>
      </c>
      <c r="CA552" s="9">
        <f t="shared" si="438"/>
        <v>3.2024934383202104</v>
      </c>
      <c r="CB552" s="9">
        <f t="shared" si="438"/>
        <v>3.2337528604118995</v>
      </c>
      <c r="CC552" s="9">
        <f t="shared" si="438"/>
        <v>3.2538539553752539</v>
      </c>
      <c r="CD552" s="9">
        <f t="shared" si="438"/>
        <v>3.2581983805668018</v>
      </c>
      <c r="CE552" s="9">
        <f t="shared" si="438"/>
        <v>3.2822048611111114</v>
      </c>
      <c r="CF552" s="9">
        <f t="shared" si="438"/>
        <v>3.3006849315068494</v>
      </c>
      <c r="CG552" s="9">
        <f t="shared" si="432"/>
        <v>3.3168928086838538</v>
      </c>
    </row>
    <row r="553" spans="64:85">
      <c r="BL553" s="181" t="s">
        <v>119</v>
      </c>
      <c r="BM553" s="182" t="s">
        <v>52</v>
      </c>
      <c r="BN553" s="181" t="s">
        <v>40</v>
      </c>
      <c r="BO553" s="181" t="s">
        <v>126</v>
      </c>
      <c r="BP553" s="181" t="s">
        <v>130</v>
      </c>
      <c r="BQ553" s="181" t="s">
        <v>132</v>
      </c>
      <c r="BR553" s="9">
        <f t="shared" si="438"/>
        <v>0</v>
      </c>
      <c r="BS553" s="9">
        <f t="shared" si="438"/>
        <v>0</v>
      </c>
      <c r="BT553" s="9">
        <f t="shared" si="438"/>
        <v>0</v>
      </c>
      <c r="BU553" s="9">
        <f t="shared" si="438"/>
        <v>0</v>
      </c>
      <c r="BV553" s="9">
        <f t="shared" si="438"/>
        <v>90</v>
      </c>
      <c r="BW553" s="9">
        <f t="shared" si="438"/>
        <v>150</v>
      </c>
      <c r="BX553" s="9">
        <f t="shared" si="438"/>
        <v>209</v>
      </c>
      <c r="BY553" s="9">
        <f t="shared" si="438"/>
        <v>267</v>
      </c>
      <c r="BZ553" s="9">
        <f t="shared" si="438"/>
        <v>325</v>
      </c>
      <c r="CA553" s="9">
        <f t="shared" si="438"/>
        <v>382</v>
      </c>
      <c r="CB553" s="9">
        <f t="shared" si="438"/>
        <v>438</v>
      </c>
      <c r="CC553" s="9">
        <f t="shared" si="438"/>
        <v>494</v>
      </c>
      <c r="CD553" s="9">
        <f t="shared" si="438"/>
        <v>495</v>
      </c>
      <c r="CE553" s="9">
        <f t="shared" si="438"/>
        <v>577</v>
      </c>
      <c r="CF553" s="9">
        <f t="shared" si="438"/>
        <v>659</v>
      </c>
      <c r="CG553" s="9">
        <f t="shared" si="432"/>
        <v>740</v>
      </c>
    </row>
    <row r="554" spans="64:85">
      <c r="BL554" s="181" t="s">
        <v>119</v>
      </c>
      <c r="BM554" s="182" t="s">
        <v>52</v>
      </c>
      <c r="BN554" s="181" t="s">
        <v>88</v>
      </c>
      <c r="BO554" s="181" t="s">
        <v>126</v>
      </c>
      <c r="BP554" s="181" t="s">
        <v>130</v>
      </c>
      <c r="BQ554" s="181" t="s">
        <v>132</v>
      </c>
      <c r="BR554" s="9">
        <f t="shared" si="438"/>
        <v>0</v>
      </c>
      <c r="BS554" s="9">
        <f t="shared" si="438"/>
        <v>0</v>
      </c>
      <c r="BT554" s="9">
        <f t="shared" si="438"/>
        <v>0</v>
      </c>
      <c r="BU554" s="9">
        <f t="shared" si="438"/>
        <v>0</v>
      </c>
      <c r="BV554" s="9">
        <f t="shared" si="438"/>
        <v>2275.4999999999995</v>
      </c>
      <c r="BW554" s="9">
        <f t="shared" si="438"/>
        <v>4217.5</v>
      </c>
      <c r="BX554" s="9">
        <f t="shared" si="438"/>
        <v>6277.5</v>
      </c>
      <c r="BY554" s="9">
        <f t="shared" si="438"/>
        <v>8364.5</v>
      </c>
      <c r="BZ554" s="9">
        <f t="shared" si="438"/>
        <v>11001.5</v>
      </c>
      <c r="CA554" s="9">
        <f t="shared" si="438"/>
        <v>13685.5</v>
      </c>
      <c r="CB554" s="9">
        <f t="shared" si="438"/>
        <v>16353.5</v>
      </c>
      <c r="CC554" s="9">
        <f t="shared" si="438"/>
        <v>19005.5</v>
      </c>
      <c r="CD554" s="9">
        <f t="shared" si="438"/>
        <v>21641.5</v>
      </c>
      <c r="CE554" s="9">
        <f t="shared" si="438"/>
        <v>25792</v>
      </c>
      <c r="CF554" s="9">
        <f t="shared" si="438"/>
        <v>30046.5</v>
      </c>
      <c r="CG554" s="9">
        <f t="shared" si="432"/>
        <v>34279</v>
      </c>
    </row>
    <row r="555" spans="64:85">
      <c r="BL555" s="181" t="s">
        <v>119</v>
      </c>
      <c r="BM555" s="182" t="s">
        <v>52</v>
      </c>
      <c r="BN555" s="181" t="s">
        <v>88</v>
      </c>
      <c r="BO555" s="181" t="s">
        <v>4</v>
      </c>
      <c r="BP555" s="181" t="s">
        <v>130</v>
      </c>
      <c r="BQ555" s="181" t="s">
        <v>132</v>
      </c>
      <c r="BR555" s="9">
        <f t="shared" si="438"/>
        <v>0</v>
      </c>
      <c r="BS555" s="9">
        <f t="shared" si="438"/>
        <v>0</v>
      </c>
      <c r="BT555" s="9">
        <f t="shared" si="438"/>
        <v>0</v>
      </c>
      <c r="BU555" s="9">
        <f t="shared" si="438"/>
        <v>0</v>
      </c>
      <c r="BV555" s="9">
        <f t="shared" si="438"/>
        <v>2048.5</v>
      </c>
      <c r="BW555" s="9">
        <f t="shared" si="438"/>
        <v>3796.5</v>
      </c>
      <c r="BX555" s="9">
        <f t="shared" si="438"/>
        <v>5650.75</v>
      </c>
      <c r="BY555" s="9">
        <f t="shared" si="438"/>
        <v>7528.25</v>
      </c>
      <c r="BZ555" s="9">
        <f t="shared" si="438"/>
        <v>9901.5</v>
      </c>
      <c r="CA555" s="9">
        <f t="shared" si="438"/>
        <v>12317</v>
      </c>
      <c r="CB555" s="9">
        <f t="shared" si="438"/>
        <v>14717.5</v>
      </c>
      <c r="CC555" s="9">
        <f t="shared" si="438"/>
        <v>17104</v>
      </c>
      <c r="CD555" s="9">
        <f t="shared" si="438"/>
        <v>19475.5</v>
      </c>
      <c r="CE555" s="9">
        <f t="shared" si="438"/>
        <v>23211</v>
      </c>
      <c r="CF555" s="9">
        <f t="shared" si="438"/>
        <v>27039.75</v>
      </c>
      <c r="CG555" s="9">
        <f t="shared" si="432"/>
        <v>30848.5</v>
      </c>
    </row>
    <row r="556" spans="64:85">
      <c r="BL556" s="181" t="s">
        <v>119</v>
      </c>
      <c r="BM556" s="182" t="s">
        <v>52</v>
      </c>
      <c r="BN556" s="181" t="s">
        <v>88</v>
      </c>
      <c r="BO556" s="181" t="s">
        <v>5</v>
      </c>
      <c r="BP556" s="181" t="s">
        <v>130</v>
      </c>
      <c r="BQ556" s="181" t="s">
        <v>132</v>
      </c>
      <c r="BR556" s="9">
        <f t="shared" si="438"/>
        <v>0</v>
      </c>
      <c r="BS556" s="9">
        <f t="shared" si="438"/>
        <v>0</v>
      </c>
      <c r="BT556" s="9">
        <f t="shared" si="438"/>
        <v>0</v>
      </c>
      <c r="BU556" s="9">
        <f t="shared" si="438"/>
        <v>0</v>
      </c>
      <c r="BV556" s="9">
        <f t="shared" si="438"/>
        <v>226.99999999999966</v>
      </c>
      <c r="BW556" s="9">
        <f t="shared" si="438"/>
        <v>420.99999999999966</v>
      </c>
      <c r="BX556" s="9">
        <f t="shared" si="438"/>
        <v>626.74999999999932</v>
      </c>
      <c r="BY556" s="9">
        <f t="shared" si="438"/>
        <v>835.24999999999898</v>
      </c>
      <c r="BZ556" s="9">
        <f t="shared" si="438"/>
        <v>1098.9999999999986</v>
      </c>
      <c r="CA556" s="9">
        <f t="shared" si="438"/>
        <v>1367.4999999999982</v>
      </c>
      <c r="CB556" s="9">
        <f t="shared" si="438"/>
        <v>1634.9999999999977</v>
      </c>
      <c r="CC556" s="9">
        <f t="shared" si="438"/>
        <v>1900.4999999999973</v>
      </c>
      <c r="CD556" s="9">
        <f t="shared" si="438"/>
        <v>2163.9999999999968</v>
      </c>
      <c r="CE556" s="9">
        <f t="shared" si="438"/>
        <v>2578.9999999999968</v>
      </c>
      <c r="CF556" s="9">
        <f t="shared" si="438"/>
        <v>3004.7499999999964</v>
      </c>
      <c r="CG556" s="9">
        <f t="shared" si="432"/>
        <v>3428.4999999999955</v>
      </c>
    </row>
    <row r="557" spans="64:85">
      <c r="BL557" s="181" t="s">
        <v>119</v>
      </c>
      <c r="BM557" s="182" t="s">
        <v>52</v>
      </c>
      <c r="BN557" s="181" t="s">
        <v>88</v>
      </c>
      <c r="BO557" s="181" t="s">
        <v>81</v>
      </c>
      <c r="BP557" s="181" t="s">
        <v>130</v>
      </c>
      <c r="BQ557" s="181" t="s">
        <v>132</v>
      </c>
      <c r="BR557" s="9">
        <f t="shared" si="438"/>
        <v>0</v>
      </c>
      <c r="BS557" s="9">
        <f t="shared" si="438"/>
        <v>0</v>
      </c>
      <c r="BT557" s="9">
        <f t="shared" si="438"/>
        <v>0</v>
      </c>
      <c r="BU557" s="9">
        <f t="shared" si="438"/>
        <v>0</v>
      </c>
      <c r="BV557" s="9">
        <f t="shared" si="438"/>
        <v>0</v>
      </c>
      <c r="BW557" s="9">
        <f t="shared" si="438"/>
        <v>0</v>
      </c>
      <c r="BX557" s="9">
        <f t="shared" si="438"/>
        <v>0</v>
      </c>
      <c r="BY557" s="9">
        <f t="shared" si="438"/>
        <v>0</v>
      </c>
      <c r="BZ557" s="9">
        <f t="shared" si="438"/>
        <v>0</v>
      </c>
      <c r="CA557" s="9">
        <f t="shared" si="438"/>
        <v>0</v>
      </c>
      <c r="CB557" s="9">
        <f t="shared" si="438"/>
        <v>0</v>
      </c>
      <c r="CC557" s="9">
        <f t="shared" si="438"/>
        <v>0</v>
      </c>
      <c r="CD557" s="9">
        <f t="shared" si="438"/>
        <v>0</v>
      </c>
      <c r="CE557" s="9">
        <f t="shared" si="438"/>
        <v>0</v>
      </c>
      <c r="CF557" s="9">
        <f t="shared" si="438"/>
        <v>0</v>
      </c>
      <c r="CG557" s="9">
        <f t="shared" si="432"/>
        <v>0</v>
      </c>
    </row>
    <row r="558" spans="64:85">
      <c r="BL558" s="181" t="s">
        <v>119</v>
      </c>
      <c r="BM558" s="182" t="s">
        <v>52</v>
      </c>
      <c r="BN558" s="181" t="s">
        <v>90</v>
      </c>
      <c r="BO558" s="182" t="s">
        <v>127</v>
      </c>
      <c r="BP558" s="181" t="s">
        <v>130</v>
      </c>
      <c r="BQ558" s="181" t="s">
        <v>132</v>
      </c>
      <c r="BR558" s="9">
        <f t="shared" si="438"/>
        <v>0</v>
      </c>
      <c r="BS558" s="9">
        <f t="shared" si="438"/>
        <v>0</v>
      </c>
      <c r="BT558" s="9">
        <f t="shared" si="438"/>
        <v>0</v>
      </c>
      <c r="BU558" s="9">
        <f t="shared" si="438"/>
        <v>0</v>
      </c>
      <c r="BV558" s="9">
        <f t="shared" si="438"/>
        <v>25.283333333333328</v>
      </c>
      <c r="BW558" s="9">
        <f t="shared" si="438"/>
        <v>28.116666666666667</v>
      </c>
      <c r="BX558" s="9">
        <f t="shared" si="438"/>
        <v>30.035885167464116</v>
      </c>
      <c r="BY558" s="9">
        <f t="shared" si="438"/>
        <v>31.327715355805243</v>
      </c>
      <c r="BZ558" s="9">
        <f t="shared" si="438"/>
        <v>33.850769230769231</v>
      </c>
      <c r="CA558" s="9">
        <f t="shared" si="438"/>
        <v>35.825916230366495</v>
      </c>
      <c r="CB558" s="9">
        <f t="shared" si="438"/>
        <v>37.336757990867582</v>
      </c>
      <c r="CC558" s="9">
        <f t="shared" si="438"/>
        <v>38.472672064777328</v>
      </c>
      <c r="CD558" s="9">
        <f t="shared" si="438"/>
        <v>43.720202020202024</v>
      </c>
      <c r="CE558" s="9">
        <f t="shared" si="438"/>
        <v>44.700173310225303</v>
      </c>
      <c r="CF558" s="9">
        <f t="shared" si="438"/>
        <v>45.594081942336871</v>
      </c>
      <c r="CG558" s="9">
        <f t="shared" si="432"/>
        <v>46.32297297297297</v>
      </c>
    </row>
    <row r="559" spans="64:85">
      <c r="BL559" s="181" t="s">
        <v>121</v>
      </c>
      <c r="BM559" s="181"/>
      <c r="BN559" s="181"/>
      <c r="BO559" s="181"/>
      <c r="BP559" s="181" t="s">
        <v>130</v>
      </c>
      <c r="BQ559" s="181" t="s">
        <v>132</v>
      </c>
      <c r="BR559" s="9">
        <f t="shared" si="438"/>
        <v>0</v>
      </c>
      <c r="BS559" s="9">
        <f t="shared" si="438"/>
        <v>0</v>
      </c>
      <c r="BT559" s="9">
        <f t="shared" si="438"/>
        <v>0</v>
      </c>
      <c r="BU559" s="9">
        <f t="shared" si="438"/>
        <v>0</v>
      </c>
      <c r="BV559" s="9">
        <f t="shared" si="438"/>
        <v>0</v>
      </c>
      <c r="BW559" s="9">
        <f t="shared" si="438"/>
        <v>0</v>
      </c>
      <c r="BX559" s="9">
        <f t="shared" si="438"/>
        <v>0</v>
      </c>
      <c r="BY559" s="9">
        <f t="shared" si="438"/>
        <v>0</v>
      </c>
      <c r="BZ559" s="9">
        <f t="shared" si="438"/>
        <v>0</v>
      </c>
      <c r="CA559" s="9">
        <f t="shared" si="438"/>
        <v>0</v>
      </c>
      <c r="CB559" s="9">
        <f t="shared" si="438"/>
        <v>0</v>
      </c>
      <c r="CC559" s="9">
        <f t="shared" si="438"/>
        <v>0</v>
      </c>
      <c r="CD559" s="9">
        <f t="shared" si="438"/>
        <v>0</v>
      </c>
      <c r="CE559" s="9">
        <f t="shared" si="438"/>
        <v>0</v>
      </c>
      <c r="CF559" s="9">
        <f t="shared" si="438"/>
        <v>0</v>
      </c>
      <c r="CG559" s="9">
        <f t="shared" si="432"/>
        <v>0</v>
      </c>
    </row>
    <row r="560" spans="64:85">
      <c r="BL560" s="181" t="s">
        <v>121</v>
      </c>
      <c r="BM560" s="181"/>
      <c r="BN560" s="181"/>
      <c r="BO560" s="181"/>
      <c r="BP560" s="181" t="s">
        <v>130</v>
      </c>
      <c r="BQ560" s="181" t="s">
        <v>132</v>
      </c>
      <c r="BR560" s="9">
        <f t="shared" si="438"/>
        <v>0</v>
      </c>
      <c r="BS560" s="9">
        <f t="shared" si="438"/>
        <v>0</v>
      </c>
      <c r="BT560" s="9">
        <f t="shared" si="438"/>
        <v>0</v>
      </c>
      <c r="BU560" s="9">
        <f t="shared" si="438"/>
        <v>0</v>
      </c>
      <c r="BV560" s="9">
        <f t="shared" si="438"/>
        <v>0</v>
      </c>
      <c r="BW560" s="9">
        <f t="shared" si="438"/>
        <v>0</v>
      </c>
      <c r="BX560" s="9">
        <f t="shared" si="438"/>
        <v>0</v>
      </c>
      <c r="BY560" s="9">
        <f t="shared" si="438"/>
        <v>0</v>
      </c>
      <c r="BZ560" s="9">
        <f t="shared" si="438"/>
        <v>0</v>
      </c>
      <c r="CA560" s="9">
        <f t="shared" si="438"/>
        <v>0</v>
      </c>
      <c r="CB560" s="9">
        <f t="shared" si="438"/>
        <v>0</v>
      </c>
      <c r="CC560" s="9">
        <f t="shared" si="438"/>
        <v>0</v>
      </c>
      <c r="CD560" s="9">
        <f t="shared" si="438"/>
        <v>0</v>
      </c>
      <c r="CE560" s="9">
        <f t="shared" si="438"/>
        <v>0</v>
      </c>
      <c r="CF560" s="9">
        <f t="shared" si="438"/>
        <v>0</v>
      </c>
      <c r="CG560" s="9">
        <f t="shared" si="432"/>
        <v>0</v>
      </c>
    </row>
    <row r="561" spans="64:85">
      <c r="BL561" s="181" t="s">
        <v>121</v>
      </c>
      <c r="BM561" s="181"/>
      <c r="BN561" s="181"/>
      <c r="BO561" s="181"/>
      <c r="BP561" s="181" t="s">
        <v>130</v>
      </c>
      <c r="BQ561" s="181" t="s">
        <v>132</v>
      </c>
      <c r="BR561" s="9">
        <f t="shared" si="438"/>
        <v>0</v>
      </c>
      <c r="BS561" s="9">
        <f t="shared" si="438"/>
        <v>0</v>
      </c>
      <c r="BT561" s="9">
        <f t="shared" si="438"/>
        <v>0</v>
      </c>
      <c r="BU561" s="9">
        <f t="shared" si="438"/>
        <v>0</v>
      </c>
      <c r="BV561" s="9">
        <f t="shared" si="438"/>
        <v>0</v>
      </c>
      <c r="BW561" s="9">
        <f t="shared" si="438"/>
        <v>0</v>
      </c>
      <c r="BX561" s="9">
        <f t="shared" si="438"/>
        <v>0</v>
      </c>
      <c r="BY561" s="9">
        <f t="shared" si="438"/>
        <v>0</v>
      </c>
      <c r="BZ561" s="9">
        <f t="shared" si="438"/>
        <v>0</v>
      </c>
      <c r="CA561" s="9">
        <f t="shared" si="438"/>
        <v>0</v>
      </c>
      <c r="CB561" s="9">
        <f t="shared" si="438"/>
        <v>0</v>
      </c>
      <c r="CC561" s="9">
        <f t="shared" si="438"/>
        <v>0</v>
      </c>
      <c r="CD561" s="9">
        <f t="shared" si="438"/>
        <v>0</v>
      </c>
      <c r="CE561" s="9">
        <f t="shared" si="438"/>
        <v>0</v>
      </c>
      <c r="CF561" s="9">
        <f t="shared" si="438"/>
        <v>0</v>
      </c>
      <c r="CG561" s="9">
        <f t="shared" si="432"/>
        <v>0</v>
      </c>
    </row>
    <row r="562" spans="64:85">
      <c r="BL562" s="181" t="s">
        <v>86</v>
      </c>
      <c r="BM562" s="181" t="s">
        <v>34</v>
      </c>
      <c r="BN562" s="184" t="s">
        <v>40</v>
      </c>
      <c r="BO562" s="181" t="s">
        <v>126</v>
      </c>
      <c r="BP562" s="181" t="s">
        <v>130</v>
      </c>
      <c r="BQ562" s="181" t="s">
        <v>132</v>
      </c>
      <c r="BR562" s="9">
        <f t="shared" si="438"/>
        <v>0</v>
      </c>
      <c r="BS562" s="9">
        <f t="shared" si="438"/>
        <v>0</v>
      </c>
      <c r="BT562" s="9">
        <f t="shared" si="438"/>
        <v>0</v>
      </c>
      <c r="BU562" s="9">
        <f t="shared" si="438"/>
        <v>0</v>
      </c>
      <c r="BV562" s="9">
        <f t="shared" si="438"/>
        <v>0</v>
      </c>
      <c r="BW562" s="9">
        <f t="shared" si="438"/>
        <v>0</v>
      </c>
      <c r="BX562" s="9">
        <f t="shared" si="438"/>
        <v>0</v>
      </c>
      <c r="BY562" s="9">
        <f t="shared" si="438"/>
        <v>0</v>
      </c>
      <c r="BZ562" s="9">
        <f t="shared" si="438"/>
        <v>0</v>
      </c>
      <c r="CA562" s="9">
        <f t="shared" si="438"/>
        <v>0</v>
      </c>
      <c r="CB562" s="9">
        <f t="shared" si="438"/>
        <v>0</v>
      </c>
      <c r="CC562" s="9">
        <f t="shared" si="438"/>
        <v>0</v>
      </c>
      <c r="CD562" s="9">
        <f t="shared" si="438"/>
        <v>0</v>
      </c>
      <c r="CE562" s="9">
        <f t="shared" si="438"/>
        <v>0</v>
      </c>
      <c r="CF562" s="9">
        <f t="shared" si="438"/>
        <v>0</v>
      </c>
      <c r="CG562" s="9">
        <f t="shared" si="432"/>
        <v>0</v>
      </c>
    </row>
    <row r="563" spans="64:85">
      <c r="BL563" s="181" t="s">
        <v>86</v>
      </c>
      <c r="BM563" s="181" t="s">
        <v>89</v>
      </c>
      <c r="BN563" s="181" t="s">
        <v>121</v>
      </c>
      <c r="BO563" s="181" t="s">
        <v>121</v>
      </c>
      <c r="BP563" s="181" t="s">
        <v>130</v>
      </c>
      <c r="BQ563" s="181" t="s">
        <v>132</v>
      </c>
      <c r="BR563" s="9">
        <f t="shared" si="438"/>
        <v>0</v>
      </c>
      <c r="BS563" s="9">
        <f t="shared" si="438"/>
        <v>0</v>
      </c>
      <c r="BT563" s="9">
        <f t="shared" si="438"/>
        <v>0</v>
      </c>
      <c r="BU563" s="9">
        <f t="shared" si="438"/>
        <v>0</v>
      </c>
      <c r="BV563" s="9">
        <f t="shared" si="438"/>
        <v>0</v>
      </c>
      <c r="BW563" s="9">
        <f t="shared" si="438"/>
        <v>0</v>
      </c>
      <c r="BX563" s="9">
        <f t="shared" si="438"/>
        <v>0</v>
      </c>
      <c r="BY563" s="9">
        <f t="shared" si="438"/>
        <v>0</v>
      </c>
      <c r="BZ563" s="9">
        <f t="shared" si="438"/>
        <v>0</v>
      </c>
      <c r="CA563" s="9">
        <f t="shared" si="438"/>
        <v>0</v>
      </c>
      <c r="CB563" s="9">
        <f t="shared" si="438"/>
        <v>0</v>
      </c>
      <c r="CC563" s="9">
        <f t="shared" si="438"/>
        <v>0</v>
      </c>
      <c r="CD563" s="9">
        <f t="shared" si="438"/>
        <v>0</v>
      </c>
      <c r="CE563" s="9">
        <f t="shared" si="438"/>
        <v>0</v>
      </c>
      <c r="CF563" s="9">
        <f t="shared" si="438"/>
        <v>0</v>
      </c>
      <c r="CG563" s="9">
        <f t="shared" si="432"/>
        <v>0</v>
      </c>
    </row>
    <row r="564" spans="64:85">
      <c r="BL564" s="181" t="s">
        <v>86</v>
      </c>
      <c r="BM564" s="181" t="s">
        <v>91</v>
      </c>
      <c r="BN564" s="181" t="s">
        <v>88</v>
      </c>
      <c r="BO564" s="181" t="s">
        <v>126</v>
      </c>
      <c r="BP564" s="181" t="s">
        <v>130</v>
      </c>
      <c r="BQ564" s="181" t="s">
        <v>132</v>
      </c>
      <c r="BR564" s="9">
        <f t="shared" si="438"/>
        <v>0</v>
      </c>
      <c r="BS564" s="9">
        <f t="shared" si="438"/>
        <v>0</v>
      </c>
      <c r="BT564" s="9">
        <f t="shared" si="438"/>
        <v>0</v>
      </c>
      <c r="BU564" s="9">
        <f t="shared" si="438"/>
        <v>0</v>
      </c>
      <c r="BV564" s="9">
        <f t="shared" si="438"/>
        <v>0</v>
      </c>
      <c r="BW564" s="9">
        <f t="shared" si="438"/>
        <v>0</v>
      </c>
      <c r="BX564" s="9">
        <f t="shared" si="438"/>
        <v>0</v>
      </c>
      <c r="BY564" s="9">
        <f t="shared" si="438"/>
        <v>0</v>
      </c>
      <c r="BZ564" s="9">
        <f t="shared" si="438"/>
        <v>0</v>
      </c>
      <c r="CA564" s="9">
        <f t="shared" si="438"/>
        <v>0</v>
      </c>
      <c r="CB564" s="9">
        <f t="shared" si="438"/>
        <v>0</v>
      </c>
      <c r="CC564" s="9">
        <f t="shared" si="438"/>
        <v>0</v>
      </c>
      <c r="CD564" s="9">
        <f t="shared" si="438"/>
        <v>0</v>
      </c>
      <c r="CE564" s="9">
        <f t="shared" si="438"/>
        <v>0</v>
      </c>
      <c r="CF564" s="9">
        <f t="shared" si="438"/>
        <v>0</v>
      </c>
      <c r="CG564" s="9">
        <f t="shared" si="432"/>
        <v>0</v>
      </c>
    </row>
    <row r="565" spans="64:85">
      <c r="BL565" s="181" t="s">
        <v>86</v>
      </c>
      <c r="BM565" s="181" t="s">
        <v>90</v>
      </c>
      <c r="BN565" s="181" t="s">
        <v>121</v>
      </c>
      <c r="BO565" s="181" t="s">
        <v>121</v>
      </c>
      <c r="BP565" s="181" t="s">
        <v>130</v>
      </c>
      <c r="BQ565" s="181" t="s">
        <v>132</v>
      </c>
      <c r="BR565" s="9">
        <f t="shared" si="438"/>
        <v>0</v>
      </c>
      <c r="BS565" s="9">
        <f t="shared" si="438"/>
        <v>0</v>
      </c>
      <c r="BT565" s="9">
        <f t="shared" si="438"/>
        <v>0</v>
      </c>
      <c r="BU565" s="9">
        <f t="shared" si="438"/>
        <v>0</v>
      </c>
      <c r="BV565" s="9">
        <f t="shared" si="438"/>
        <v>0</v>
      </c>
      <c r="BW565" s="9">
        <f t="shared" si="438"/>
        <v>0</v>
      </c>
      <c r="BX565" s="9">
        <f t="shared" si="438"/>
        <v>0</v>
      </c>
      <c r="BY565" s="9">
        <f t="shared" si="438"/>
        <v>0</v>
      </c>
      <c r="BZ565" s="9">
        <f t="shared" si="438"/>
        <v>0</v>
      </c>
      <c r="CA565" s="9">
        <f t="shared" si="438"/>
        <v>0</v>
      </c>
      <c r="CB565" s="9">
        <f t="shared" si="438"/>
        <v>0</v>
      </c>
      <c r="CC565" s="9">
        <f t="shared" si="438"/>
        <v>0</v>
      </c>
      <c r="CD565" s="9">
        <f t="shared" si="438"/>
        <v>0</v>
      </c>
      <c r="CE565" s="9">
        <f t="shared" si="438"/>
        <v>0</v>
      </c>
      <c r="CF565" s="9">
        <f t="shared" si="438"/>
        <v>0</v>
      </c>
      <c r="CG565" s="9">
        <f t="shared" si="432"/>
        <v>0</v>
      </c>
    </row>
    <row r="566" spans="64:85">
      <c r="BL566" s="181" t="s">
        <v>86</v>
      </c>
      <c r="BM566" s="181" t="s">
        <v>48</v>
      </c>
      <c r="BN566" s="181" t="s">
        <v>40</v>
      </c>
      <c r="BO566" s="181" t="s">
        <v>126</v>
      </c>
      <c r="BP566" s="181" t="s">
        <v>130</v>
      </c>
      <c r="BQ566" s="181" t="s">
        <v>132</v>
      </c>
      <c r="BR566" s="9">
        <f t="shared" si="438"/>
        <v>0</v>
      </c>
      <c r="BS566" s="9">
        <f t="shared" si="438"/>
        <v>0</v>
      </c>
      <c r="BT566" s="9">
        <f t="shared" si="438"/>
        <v>0</v>
      </c>
      <c r="BU566" s="9">
        <f t="shared" si="438"/>
        <v>0</v>
      </c>
      <c r="BV566" s="9">
        <f t="shared" si="438"/>
        <v>0</v>
      </c>
      <c r="BW566" s="9">
        <f t="shared" si="438"/>
        <v>0</v>
      </c>
      <c r="BX566" s="9">
        <f t="shared" si="438"/>
        <v>0</v>
      </c>
      <c r="BY566" s="9">
        <f t="shared" si="438"/>
        <v>0</v>
      </c>
      <c r="BZ566" s="9">
        <f t="shared" si="438"/>
        <v>0</v>
      </c>
      <c r="CA566" s="9">
        <f t="shared" si="438"/>
        <v>0</v>
      </c>
      <c r="CB566" s="9">
        <f t="shared" si="438"/>
        <v>0</v>
      </c>
      <c r="CC566" s="9">
        <f t="shared" si="438"/>
        <v>0</v>
      </c>
      <c r="CD566" s="9">
        <f t="shared" si="438"/>
        <v>0</v>
      </c>
      <c r="CE566" s="9">
        <f t="shared" si="438"/>
        <v>0</v>
      </c>
      <c r="CF566" s="9">
        <f t="shared" si="438"/>
        <v>0</v>
      </c>
      <c r="CG566" s="9">
        <f t="shared" si="432"/>
        <v>0</v>
      </c>
    </row>
    <row r="567" spans="64:85">
      <c r="BL567" s="181" t="s">
        <v>86</v>
      </c>
      <c r="BM567" s="181" t="s">
        <v>48</v>
      </c>
      <c r="BN567" s="181" t="s">
        <v>88</v>
      </c>
      <c r="BO567" s="181" t="s">
        <v>126</v>
      </c>
      <c r="BP567" s="181" t="s">
        <v>130</v>
      </c>
      <c r="BQ567" s="181" t="s">
        <v>132</v>
      </c>
      <c r="BR567" s="9">
        <f t="shared" ref="BR567:CG583" si="439">+IF(ISBLANK(AQ102),0,AQ102)</f>
        <v>0</v>
      </c>
      <c r="BS567" s="9">
        <f t="shared" si="439"/>
        <v>0</v>
      </c>
      <c r="BT567" s="9">
        <f t="shared" si="439"/>
        <v>0</v>
      </c>
      <c r="BU567" s="9">
        <f t="shared" si="439"/>
        <v>0</v>
      </c>
      <c r="BV567" s="9">
        <f t="shared" si="439"/>
        <v>0</v>
      </c>
      <c r="BW567" s="9">
        <f t="shared" si="439"/>
        <v>0</v>
      </c>
      <c r="BX567" s="9">
        <f t="shared" si="439"/>
        <v>0</v>
      </c>
      <c r="BY567" s="9">
        <f t="shared" si="439"/>
        <v>0</v>
      </c>
      <c r="BZ567" s="9">
        <f t="shared" si="439"/>
        <v>0</v>
      </c>
      <c r="CA567" s="9">
        <f t="shared" si="439"/>
        <v>0</v>
      </c>
      <c r="CB567" s="9">
        <f t="shared" si="439"/>
        <v>0</v>
      </c>
      <c r="CC567" s="9">
        <f t="shared" si="439"/>
        <v>0</v>
      </c>
      <c r="CD567" s="9">
        <f t="shared" si="439"/>
        <v>0</v>
      </c>
      <c r="CE567" s="9">
        <f t="shared" si="439"/>
        <v>0</v>
      </c>
      <c r="CF567" s="9">
        <f t="shared" si="439"/>
        <v>0</v>
      </c>
      <c r="CG567" s="9">
        <f t="shared" si="432"/>
        <v>0</v>
      </c>
    </row>
    <row r="568" spans="64:85">
      <c r="BL568" s="181" t="s">
        <v>86</v>
      </c>
      <c r="BM568" s="181" t="s">
        <v>48</v>
      </c>
      <c r="BN568" s="181" t="s">
        <v>88</v>
      </c>
      <c r="BO568" s="181" t="s">
        <v>76</v>
      </c>
      <c r="BP568" s="181" t="s">
        <v>130</v>
      </c>
      <c r="BQ568" s="181" t="s">
        <v>132</v>
      </c>
      <c r="BR568" s="9">
        <f t="shared" si="439"/>
        <v>0</v>
      </c>
      <c r="BS568" s="9">
        <f t="shared" si="439"/>
        <v>0</v>
      </c>
      <c r="BT568" s="9">
        <f t="shared" si="439"/>
        <v>0</v>
      </c>
      <c r="BU568" s="9">
        <f t="shared" si="439"/>
        <v>0</v>
      </c>
      <c r="BV568" s="9">
        <f t="shared" si="439"/>
        <v>0</v>
      </c>
      <c r="BW568" s="9">
        <f t="shared" si="439"/>
        <v>0</v>
      </c>
      <c r="BX568" s="9">
        <f t="shared" si="439"/>
        <v>0</v>
      </c>
      <c r="BY568" s="9">
        <f t="shared" si="439"/>
        <v>0</v>
      </c>
      <c r="BZ568" s="9">
        <f t="shared" si="439"/>
        <v>0</v>
      </c>
      <c r="CA568" s="9">
        <f t="shared" si="439"/>
        <v>0</v>
      </c>
      <c r="CB568" s="9">
        <f t="shared" si="439"/>
        <v>0</v>
      </c>
      <c r="CC568" s="9">
        <f t="shared" si="439"/>
        <v>0</v>
      </c>
      <c r="CD568" s="9">
        <f t="shared" si="439"/>
        <v>0</v>
      </c>
      <c r="CE568" s="9">
        <f t="shared" si="439"/>
        <v>0</v>
      </c>
      <c r="CF568" s="9">
        <f t="shared" si="439"/>
        <v>0</v>
      </c>
      <c r="CG568" s="9">
        <f t="shared" si="432"/>
        <v>0</v>
      </c>
    </row>
    <row r="569" spans="64:85">
      <c r="BL569" s="181" t="s">
        <v>86</v>
      </c>
      <c r="BM569" s="181" t="s">
        <v>48</v>
      </c>
      <c r="BN569" s="181" t="s">
        <v>88</v>
      </c>
      <c r="BO569" s="181" t="s">
        <v>55</v>
      </c>
      <c r="BP569" s="181" t="s">
        <v>130</v>
      </c>
      <c r="BQ569" s="181" t="s">
        <v>132</v>
      </c>
      <c r="BR569" s="9">
        <f t="shared" si="439"/>
        <v>0</v>
      </c>
      <c r="BS569" s="9">
        <f t="shared" si="439"/>
        <v>0</v>
      </c>
      <c r="BT569" s="9">
        <f t="shared" si="439"/>
        <v>0</v>
      </c>
      <c r="BU569" s="9">
        <f t="shared" si="439"/>
        <v>0</v>
      </c>
      <c r="BV569" s="9">
        <f t="shared" si="439"/>
        <v>0</v>
      </c>
      <c r="BW569" s="9">
        <f t="shared" si="439"/>
        <v>0</v>
      </c>
      <c r="BX569" s="9">
        <f t="shared" si="439"/>
        <v>0</v>
      </c>
      <c r="BY569" s="9">
        <f t="shared" si="439"/>
        <v>0</v>
      </c>
      <c r="BZ569" s="9">
        <f t="shared" si="439"/>
        <v>0</v>
      </c>
      <c r="CA569" s="9">
        <f t="shared" si="439"/>
        <v>0</v>
      </c>
      <c r="CB569" s="9">
        <f t="shared" si="439"/>
        <v>0</v>
      </c>
      <c r="CC569" s="9">
        <f t="shared" si="439"/>
        <v>0</v>
      </c>
      <c r="CD569" s="9">
        <f t="shared" si="439"/>
        <v>0</v>
      </c>
      <c r="CE569" s="9">
        <f t="shared" si="439"/>
        <v>0</v>
      </c>
      <c r="CF569" s="9">
        <f t="shared" si="439"/>
        <v>0</v>
      </c>
      <c r="CG569" s="9">
        <f t="shared" si="432"/>
        <v>0</v>
      </c>
    </row>
    <row r="570" spans="64:85">
      <c r="BL570" s="181" t="s">
        <v>86</v>
      </c>
      <c r="BM570" s="181" t="s">
        <v>48</v>
      </c>
      <c r="BN570" s="181" t="s">
        <v>88</v>
      </c>
      <c r="BO570" s="181" t="s">
        <v>56</v>
      </c>
      <c r="BP570" s="181" t="s">
        <v>130</v>
      </c>
      <c r="BQ570" s="181" t="s">
        <v>132</v>
      </c>
      <c r="BR570" s="9">
        <f t="shared" si="439"/>
        <v>0</v>
      </c>
      <c r="BS570" s="9">
        <f t="shared" si="439"/>
        <v>0</v>
      </c>
      <c r="BT570" s="9">
        <f t="shared" si="439"/>
        <v>0</v>
      </c>
      <c r="BU570" s="9">
        <f t="shared" si="439"/>
        <v>0</v>
      </c>
      <c r="BV570" s="9">
        <f t="shared" si="439"/>
        <v>0</v>
      </c>
      <c r="BW570" s="9">
        <f t="shared" si="439"/>
        <v>0</v>
      </c>
      <c r="BX570" s="9">
        <f t="shared" si="439"/>
        <v>0</v>
      </c>
      <c r="BY570" s="9">
        <f t="shared" si="439"/>
        <v>0</v>
      </c>
      <c r="BZ570" s="9">
        <f t="shared" si="439"/>
        <v>0</v>
      </c>
      <c r="CA570" s="9">
        <f t="shared" si="439"/>
        <v>0</v>
      </c>
      <c r="CB570" s="9">
        <f t="shared" si="439"/>
        <v>0</v>
      </c>
      <c r="CC570" s="9">
        <f t="shared" si="439"/>
        <v>0</v>
      </c>
      <c r="CD570" s="9">
        <f t="shared" si="439"/>
        <v>0</v>
      </c>
      <c r="CE570" s="9">
        <f t="shared" si="439"/>
        <v>0</v>
      </c>
      <c r="CF570" s="9">
        <f t="shared" si="439"/>
        <v>0</v>
      </c>
      <c r="CG570" s="9">
        <f t="shared" si="432"/>
        <v>0</v>
      </c>
    </row>
    <row r="571" spans="64:85">
      <c r="BL571" s="181" t="s">
        <v>86</v>
      </c>
      <c r="BM571" s="181" t="s">
        <v>48</v>
      </c>
      <c r="BN571" s="181" t="s">
        <v>88</v>
      </c>
      <c r="BO571" s="181" t="s">
        <v>57</v>
      </c>
      <c r="BP571" s="181" t="s">
        <v>130</v>
      </c>
      <c r="BQ571" s="181" t="s">
        <v>132</v>
      </c>
      <c r="BR571" s="9">
        <f t="shared" si="439"/>
        <v>0</v>
      </c>
      <c r="BS571" s="9">
        <f t="shared" si="439"/>
        <v>0</v>
      </c>
      <c r="BT571" s="9">
        <f t="shared" si="439"/>
        <v>0</v>
      </c>
      <c r="BU571" s="9">
        <f t="shared" si="439"/>
        <v>0</v>
      </c>
      <c r="BV571" s="9">
        <f t="shared" si="439"/>
        <v>0</v>
      </c>
      <c r="BW571" s="9">
        <f t="shared" si="439"/>
        <v>0</v>
      </c>
      <c r="BX571" s="9">
        <f t="shared" si="439"/>
        <v>0</v>
      </c>
      <c r="BY571" s="9">
        <f t="shared" si="439"/>
        <v>0</v>
      </c>
      <c r="BZ571" s="9">
        <f t="shared" si="439"/>
        <v>0</v>
      </c>
      <c r="CA571" s="9">
        <f t="shared" si="439"/>
        <v>0</v>
      </c>
      <c r="CB571" s="9">
        <f t="shared" si="439"/>
        <v>0</v>
      </c>
      <c r="CC571" s="9">
        <f t="shared" si="439"/>
        <v>0</v>
      </c>
      <c r="CD571" s="9">
        <f t="shared" si="439"/>
        <v>0</v>
      </c>
      <c r="CE571" s="9">
        <f t="shared" si="439"/>
        <v>0</v>
      </c>
      <c r="CF571" s="9">
        <f t="shared" si="439"/>
        <v>0</v>
      </c>
      <c r="CG571" s="9">
        <f t="shared" si="432"/>
        <v>0</v>
      </c>
    </row>
    <row r="572" spans="64:85">
      <c r="BL572" s="181" t="s">
        <v>86</v>
      </c>
      <c r="BM572" s="181" t="s">
        <v>48</v>
      </c>
      <c r="BN572" s="181" t="s">
        <v>88</v>
      </c>
      <c r="BO572" s="181" t="s">
        <v>75</v>
      </c>
      <c r="BP572" s="181" t="s">
        <v>130</v>
      </c>
      <c r="BQ572" s="181" t="s">
        <v>132</v>
      </c>
      <c r="BR572" s="9">
        <f t="shared" si="439"/>
        <v>0</v>
      </c>
      <c r="BS572" s="9">
        <f t="shared" si="439"/>
        <v>0</v>
      </c>
      <c r="BT572" s="9">
        <f t="shared" si="439"/>
        <v>0</v>
      </c>
      <c r="BU572" s="9">
        <f t="shared" si="439"/>
        <v>0</v>
      </c>
      <c r="BV572" s="9">
        <f t="shared" si="439"/>
        <v>0</v>
      </c>
      <c r="BW572" s="9">
        <f t="shared" si="439"/>
        <v>0</v>
      </c>
      <c r="BX572" s="9">
        <f t="shared" si="439"/>
        <v>0</v>
      </c>
      <c r="BY572" s="9">
        <f t="shared" si="439"/>
        <v>0</v>
      </c>
      <c r="BZ572" s="9">
        <f t="shared" si="439"/>
        <v>0</v>
      </c>
      <c r="CA572" s="9">
        <f t="shared" si="439"/>
        <v>0</v>
      </c>
      <c r="CB572" s="9">
        <f t="shared" si="439"/>
        <v>0</v>
      </c>
      <c r="CC572" s="9">
        <f t="shared" si="439"/>
        <v>0</v>
      </c>
      <c r="CD572" s="9">
        <f t="shared" si="439"/>
        <v>0</v>
      </c>
      <c r="CE572" s="9">
        <f t="shared" si="439"/>
        <v>0</v>
      </c>
      <c r="CF572" s="9">
        <f t="shared" si="439"/>
        <v>0</v>
      </c>
      <c r="CG572" s="9">
        <f t="shared" si="432"/>
        <v>0</v>
      </c>
    </row>
    <row r="573" spans="64:85">
      <c r="BL573" s="181" t="s">
        <v>86</v>
      </c>
      <c r="BM573" s="181" t="s">
        <v>48</v>
      </c>
      <c r="BN573" s="181" t="s">
        <v>88</v>
      </c>
      <c r="BO573" s="181" t="s">
        <v>78</v>
      </c>
      <c r="BP573" s="181" t="s">
        <v>130</v>
      </c>
      <c r="BQ573" s="181" t="s">
        <v>132</v>
      </c>
      <c r="BR573" s="9">
        <f t="shared" si="439"/>
        <v>0</v>
      </c>
      <c r="BS573" s="9">
        <f t="shared" si="439"/>
        <v>0</v>
      </c>
      <c r="BT573" s="9">
        <f t="shared" si="439"/>
        <v>0</v>
      </c>
      <c r="BU573" s="9">
        <f t="shared" si="439"/>
        <v>0</v>
      </c>
      <c r="BV573" s="9">
        <f t="shared" si="439"/>
        <v>0</v>
      </c>
      <c r="BW573" s="9">
        <f t="shared" si="439"/>
        <v>0</v>
      </c>
      <c r="BX573" s="9">
        <f t="shared" si="439"/>
        <v>0</v>
      </c>
      <c r="BY573" s="9">
        <f t="shared" si="439"/>
        <v>0</v>
      </c>
      <c r="BZ573" s="9">
        <f t="shared" si="439"/>
        <v>0</v>
      </c>
      <c r="CA573" s="9">
        <f t="shared" si="439"/>
        <v>0</v>
      </c>
      <c r="CB573" s="9">
        <f t="shared" si="439"/>
        <v>0</v>
      </c>
      <c r="CC573" s="9">
        <f t="shared" si="439"/>
        <v>0</v>
      </c>
      <c r="CD573" s="9">
        <f t="shared" si="439"/>
        <v>0</v>
      </c>
      <c r="CE573" s="9">
        <f t="shared" si="439"/>
        <v>0</v>
      </c>
      <c r="CF573" s="9">
        <f t="shared" si="439"/>
        <v>0</v>
      </c>
      <c r="CG573" s="9">
        <f t="shared" si="432"/>
        <v>0</v>
      </c>
    </row>
    <row r="574" spans="64:85">
      <c r="BL574" s="181" t="s">
        <v>86</v>
      </c>
      <c r="BM574" s="181" t="s">
        <v>48</v>
      </c>
      <c r="BN574" s="181" t="s">
        <v>88</v>
      </c>
      <c r="BO574" s="181" t="s">
        <v>95</v>
      </c>
      <c r="BP574" s="181" t="s">
        <v>130</v>
      </c>
      <c r="BQ574" s="181" t="s">
        <v>132</v>
      </c>
      <c r="BR574" s="9">
        <f t="shared" si="439"/>
        <v>0</v>
      </c>
      <c r="BS574" s="9">
        <f t="shared" si="439"/>
        <v>0</v>
      </c>
      <c r="BT574" s="9">
        <f t="shared" si="439"/>
        <v>0</v>
      </c>
      <c r="BU574" s="9">
        <f t="shared" si="439"/>
        <v>0</v>
      </c>
      <c r="BV574" s="9">
        <f t="shared" si="439"/>
        <v>0</v>
      </c>
      <c r="BW574" s="9">
        <f t="shared" si="439"/>
        <v>0</v>
      </c>
      <c r="BX574" s="9">
        <f t="shared" si="439"/>
        <v>0</v>
      </c>
      <c r="BY574" s="9">
        <f t="shared" si="439"/>
        <v>0</v>
      </c>
      <c r="BZ574" s="9">
        <f t="shared" si="439"/>
        <v>0</v>
      </c>
      <c r="CA574" s="9">
        <f t="shared" si="439"/>
        <v>0</v>
      </c>
      <c r="CB574" s="9">
        <f t="shared" si="439"/>
        <v>0</v>
      </c>
      <c r="CC574" s="9">
        <f t="shared" si="439"/>
        <v>0</v>
      </c>
      <c r="CD574" s="9">
        <f t="shared" si="439"/>
        <v>0</v>
      </c>
      <c r="CE574" s="9">
        <f t="shared" si="439"/>
        <v>0</v>
      </c>
      <c r="CF574" s="9">
        <f t="shared" si="439"/>
        <v>0</v>
      </c>
      <c r="CG574" s="9">
        <f t="shared" si="432"/>
        <v>0</v>
      </c>
    </row>
    <row r="575" spans="64:85">
      <c r="BL575" s="181" t="s">
        <v>86</v>
      </c>
      <c r="BM575" s="181" t="s">
        <v>48</v>
      </c>
      <c r="BN575" s="181" t="s">
        <v>88</v>
      </c>
      <c r="BO575" s="181" t="s">
        <v>96</v>
      </c>
      <c r="BP575" s="181" t="s">
        <v>130</v>
      </c>
      <c r="BQ575" s="181" t="s">
        <v>132</v>
      </c>
      <c r="BR575" s="9">
        <f t="shared" si="439"/>
        <v>0</v>
      </c>
      <c r="BS575" s="9">
        <f t="shared" si="439"/>
        <v>0</v>
      </c>
      <c r="BT575" s="9">
        <f t="shared" si="439"/>
        <v>0</v>
      </c>
      <c r="BU575" s="9">
        <f t="shared" si="439"/>
        <v>0</v>
      </c>
      <c r="BV575" s="9">
        <f t="shared" si="439"/>
        <v>0</v>
      </c>
      <c r="BW575" s="9">
        <f t="shared" si="439"/>
        <v>0</v>
      </c>
      <c r="BX575" s="9">
        <f t="shared" si="439"/>
        <v>0</v>
      </c>
      <c r="BY575" s="9">
        <f t="shared" si="439"/>
        <v>0</v>
      </c>
      <c r="BZ575" s="9">
        <f t="shared" si="439"/>
        <v>0</v>
      </c>
      <c r="CA575" s="9">
        <f t="shared" si="439"/>
        <v>0</v>
      </c>
      <c r="CB575" s="9">
        <f t="shared" si="439"/>
        <v>0</v>
      </c>
      <c r="CC575" s="9">
        <f t="shared" si="439"/>
        <v>0</v>
      </c>
      <c r="CD575" s="9">
        <f t="shared" si="439"/>
        <v>0</v>
      </c>
      <c r="CE575" s="9">
        <f t="shared" si="439"/>
        <v>0</v>
      </c>
      <c r="CF575" s="9">
        <f t="shared" si="439"/>
        <v>0</v>
      </c>
      <c r="CG575" s="9">
        <f t="shared" si="432"/>
        <v>0</v>
      </c>
    </row>
    <row r="576" spans="64:85">
      <c r="BL576" s="181" t="s">
        <v>86</v>
      </c>
      <c r="BM576" s="181" t="s">
        <v>48</v>
      </c>
      <c r="BN576" s="181" t="s">
        <v>90</v>
      </c>
      <c r="BO576" s="181" t="s">
        <v>121</v>
      </c>
      <c r="BP576" s="181" t="s">
        <v>130</v>
      </c>
      <c r="BQ576" s="181" t="s">
        <v>132</v>
      </c>
      <c r="BR576" s="9">
        <f t="shared" si="439"/>
        <v>0</v>
      </c>
      <c r="BS576" s="9">
        <f t="shared" si="439"/>
        <v>0</v>
      </c>
      <c r="BT576" s="9">
        <f t="shared" si="439"/>
        <v>0</v>
      </c>
      <c r="BU576" s="9">
        <f t="shared" si="439"/>
        <v>0</v>
      </c>
      <c r="BV576" s="9">
        <f t="shared" si="439"/>
        <v>0</v>
      </c>
      <c r="BW576" s="9">
        <f t="shared" si="439"/>
        <v>0</v>
      </c>
      <c r="BX576" s="9">
        <f t="shared" si="439"/>
        <v>0</v>
      </c>
      <c r="BY576" s="9">
        <f t="shared" si="439"/>
        <v>0</v>
      </c>
      <c r="BZ576" s="9">
        <f t="shared" si="439"/>
        <v>0</v>
      </c>
      <c r="CA576" s="9">
        <f t="shared" si="439"/>
        <v>0</v>
      </c>
      <c r="CB576" s="9">
        <f t="shared" si="439"/>
        <v>0</v>
      </c>
      <c r="CC576" s="9">
        <f t="shared" si="439"/>
        <v>0</v>
      </c>
      <c r="CD576" s="9">
        <f t="shared" si="439"/>
        <v>0</v>
      </c>
      <c r="CE576" s="9">
        <f t="shared" si="439"/>
        <v>0</v>
      </c>
      <c r="CF576" s="9">
        <f t="shared" si="439"/>
        <v>0</v>
      </c>
      <c r="CG576" s="9">
        <f t="shared" si="432"/>
        <v>0</v>
      </c>
    </row>
    <row r="577" spans="64:85">
      <c r="BL577" s="181" t="s">
        <v>86</v>
      </c>
      <c r="BM577" s="181" t="s">
        <v>49</v>
      </c>
      <c r="BN577" s="181" t="s">
        <v>40</v>
      </c>
      <c r="BO577" s="181" t="s">
        <v>126</v>
      </c>
      <c r="BP577" s="181" t="s">
        <v>130</v>
      </c>
      <c r="BQ577" s="181" t="s">
        <v>132</v>
      </c>
      <c r="BR577" s="9">
        <f t="shared" si="439"/>
        <v>0</v>
      </c>
      <c r="BS577" s="9">
        <f t="shared" si="439"/>
        <v>0</v>
      </c>
      <c r="BT577" s="9">
        <f t="shared" si="439"/>
        <v>0</v>
      </c>
      <c r="BU577" s="9">
        <f t="shared" si="439"/>
        <v>0</v>
      </c>
      <c r="BV577" s="9">
        <f t="shared" si="439"/>
        <v>0</v>
      </c>
      <c r="BW577" s="9">
        <f t="shared" si="439"/>
        <v>0</v>
      </c>
      <c r="BX577" s="9">
        <f t="shared" si="439"/>
        <v>0</v>
      </c>
      <c r="BY577" s="9">
        <f t="shared" si="439"/>
        <v>0</v>
      </c>
      <c r="BZ577" s="9">
        <f t="shared" si="439"/>
        <v>0</v>
      </c>
      <c r="CA577" s="9">
        <f t="shared" si="439"/>
        <v>0</v>
      </c>
      <c r="CB577" s="9">
        <f t="shared" si="439"/>
        <v>0</v>
      </c>
      <c r="CC577" s="9">
        <f t="shared" si="439"/>
        <v>0</v>
      </c>
      <c r="CD577" s="9">
        <f t="shared" si="439"/>
        <v>0</v>
      </c>
      <c r="CE577" s="9">
        <f t="shared" si="439"/>
        <v>0</v>
      </c>
      <c r="CF577" s="9">
        <f t="shared" si="439"/>
        <v>0</v>
      </c>
      <c r="CG577" s="9">
        <f t="shared" si="432"/>
        <v>0</v>
      </c>
    </row>
    <row r="578" spans="64:85">
      <c r="BL578" s="181" t="s">
        <v>86</v>
      </c>
      <c r="BM578" s="181" t="s">
        <v>49</v>
      </c>
      <c r="BN578" s="181" t="s">
        <v>88</v>
      </c>
      <c r="BO578" s="181" t="s">
        <v>126</v>
      </c>
      <c r="BP578" s="181" t="s">
        <v>130</v>
      </c>
      <c r="BQ578" s="181" t="s">
        <v>132</v>
      </c>
      <c r="BR578" s="9">
        <f t="shared" si="439"/>
        <v>0</v>
      </c>
      <c r="BS578" s="9">
        <f t="shared" si="439"/>
        <v>0</v>
      </c>
      <c r="BT578" s="9">
        <f t="shared" si="439"/>
        <v>0</v>
      </c>
      <c r="BU578" s="9">
        <f t="shared" si="439"/>
        <v>0</v>
      </c>
      <c r="BV578" s="9">
        <f t="shared" si="439"/>
        <v>0</v>
      </c>
      <c r="BW578" s="9">
        <f t="shared" si="439"/>
        <v>0</v>
      </c>
      <c r="BX578" s="9">
        <f t="shared" si="439"/>
        <v>0</v>
      </c>
      <c r="BY578" s="9">
        <f t="shared" si="439"/>
        <v>0</v>
      </c>
      <c r="BZ578" s="9">
        <f t="shared" si="439"/>
        <v>0</v>
      </c>
      <c r="CA578" s="9">
        <f t="shared" si="439"/>
        <v>0</v>
      </c>
      <c r="CB578" s="9">
        <f t="shared" si="439"/>
        <v>0</v>
      </c>
      <c r="CC578" s="9">
        <f t="shared" si="439"/>
        <v>0</v>
      </c>
      <c r="CD578" s="9">
        <f t="shared" si="439"/>
        <v>0</v>
      </c>
      <c r="CE578" s="9">
        <f t="shared" si="439"/>
        <v>0</v>
      </c>
      <c r="CF578" s="9">
        <f t="shared" si="439"/>
        <v>0</v>
      </c>
      <c r="CG578" s="9">
        <f t="shared" si="432"/>
        <v>0</v>
      </c>
    </row>
    <row r="579" spans="64:85">
      <c r="BL579" s="181" t="s">
        <v>86</v>
      </c>
      <c r="BM579" s="181" t="s">
        <v>49</v>
      </c>
      <c r="BN579" s="181" t="s">
        <v>88</v>
      </c>
      <c r="BO579" s="181" t="s">
        <v>77</v>
      </c>
      <c r="BP579" s="181" t="s">
        <v>130</v>
      </c>
      <c r="BQ579" s="181" t="s">
        <v>132</v>
      </c>
      <c r="BR579" s="9">
        <f t="shared" si="439"/>
        <v>0</v>
      </c>
      <c r="BS579" s="9">
        <f t="shared" si="439"/>
        <v>0</v>
      </c>
      <c r="BT579" s="9">
        <f t="shared" si="439"/>
        <v>0</v>
      </c>
      <c r="BU579" s="9">
        <f t="shared" si="439"/>
        <v>0</v>
      </c>
      <c r="BV579" s="9">
        <f t="shared" si="439"/>
        <v>0</v>
      </c>
      <c r="BW579" s="9">
        <f t="shared" si="439"/>
        <v>0</v>
      </c>
      <c r="BX579" s="9">
        <f t="shared" si="439"/>
        <v>0</v>
      </c>
      <c r="BY579" s="9">
        <f t="shared" si="439"/>
        <v>0</v>
      </c>
      <c r="BZ579" s="9">
        <f t="shared" si="439"/>
        <v>0</v>
      </c>
      <c r="CA579" s="9">
        <f t="shared" si="439"/>
        <v>0</v>
      </c>
      <c r="CB579" s="9">
        <f t="shared" si="439"/>
        <v>0</v>
      </c>
      <c r="CC579" s="9">
        <f t="shared" si="439"/>
        <v>0</v>
      </c>
      <c r="CD579" s="9">
        <f t="shared" si="439"/>
        <v>0</v>
      </c>
      <c r="CE579" s="9">
        <f t="shared" si="439"/>
        <v>0</v>
      </c>
      <c r="CF579" s="9">
        <f t="shared" si="439"/>
        <v>0</v>
      </c>
      <c r="CG579" s="9">
        <f t="shared" si="439"/>
        <v>0</v>
      </c>
    </row>
    <row r="580" spans="64:85">
      <c r="BL580" s="181" t="s">
        <v>86</v>
      </c>
      <c r="BM580" s="181" t="s">
        <v>49</v>
      </c>
      <c r="BN580" s="181" t="s">
        <v>88</v>
      </c>
      <c r="BO580" s="181" t="s">
        <v>58</v>
      </c>
      <c r="BP580" s="181" t="s">
        <v>130</v>
      </c>
      <c r="BQ580" s="181" t="s">
        <v>132</v>
      </c>
      <c r="BR580" s="9">
        <f t="shared" si="439"/>
        <v>0</v>
      </c>
      <c r="BS580" s="9">
        <f t="shared" si="439"/>
        <v>0</v>
      </c>
      <c r="BT580" s="9">
        <f t="shared" si="439"/>
        <v>0</v>
      </c>
      <c r="BU580" s="9">
        <f t="shared" si="439"/>
        <v>0</v>
      </c>
      <c r="BV580" s="9">
        <f t="shared" si="439"/>
        <v>0</v>
      </c>
      <c r="BW580" s="9">
        <f t="shared" si="439"/>
        <v>0</v>
      </c>
      <c r="BX580" s="9">
        <f t="shared" si="439"/>
        <v>0</v>
      </c>
      <c r="BY580" s="9">
        <f t="shared" si="439"/>
        <v>0</v>
      </c>
      <c r="BZ580" s="9">
        <f t="shared" si="439"/>
        <v>0</v>
      </c>
      <c r="CA580" s="9">
        <f t="shared" si="439"/>
        <v>0</v>
      </c>
      <c r="CB580" s="9">
        <f t="shared" si="439"/>
        <v>0</v>
      </c>
      <c r="CC580" s="9">
        <f t="shared" si="439"/>
        <v>0</v>
      </c>
      <c r="CD580" s="9">
        <f t="shared" si="439"/>
        <v>0</v>
      </c>
      <c r="CE580" s="9">
        <f t="shared" si="439"/>
        <v>0</v>
      </c>
      <c r="CF580" s="9">
        <f t="shared" si="439"/>
        <v>0</v>
      </c>
      <c r="CG580" s="9">
        <f t="shared" si="439"/>
        <v>0</v>
      </c>
    </row>
    <row r="581" spans="64:85">
      <c r="BL581" s="181" t="s">
        <v>86</v>
      </c>
      <c r="BM581" s="181" t="s">
        <v>49</v>
      </c>
      <c r="BN581" s="181" t="s">
        <v>88</v>
      </c>
      <c r="BO581" s="181" t="s">
        <v>59</v>
      </c>
      <c r="BP581" s="181" t="s">
        <v>130</v>
      </c>
      <c r="BQ581" s="181" t="s">
        <v>132</v>
      </c>
      <c r="BR581" s="9">
        <f t="shared" si="439"/>
        <v>0</v>
      </c>
      <c r="BS581" s="9">
        <f t="shared" si="439"/>
        <v>0</v>
      </c>
      <c r="BT581" s="9">
        <f t="shared" si="439"/>
        <v>0</v>
      </c>
      <c r="BU581" s="9">
        <f t="shared" si="439"/>
        <v>0</v>
      </c>
      <c r="BV581" s="9">
        <f t="shared" si="439"/>
        <v>0</v>
      </c>
      <c r="BW581" s="9">
        <f t="shared" si="439"/>
        <v>0</v>
      </c>
      <c r="BX581" s="9">
        <f t="shared" si="439"/>
        <v>0</v>
      </c>
      <c r="BY581" s="9">
        <f t="shared" si="439"/>
        <v>0</v>
      </c>
      <c r="BZ581" s="9">
        <f t="shared" si="439"/>
        <v>0</v>
      </c>
      <c r="CA581" s="9">
        <f t="shared" si="439"/>
        <v>0</v>
      </c>
      <c r="CB581" s="9">
        <f t="shared" si="439"/>
        <v>0</v>
      </c>
      <c r="CC581" s="9">
        <f t="shared" si="439"/>
        <v>0</v>
      </c>
      <c r="CD581" s="9">
        <f t="shared" si="439"/>
        <v>0</v>
      </c>
      <c r="CE581" s="9">
        <f t="shared" si="439"/>
        <v>0</v>
      </c>
      <c r="CF581" s="9">
        <f t="shared" si="439"/>
        <v>0</v>
      </c>
      <c r="CG581" s="9">
        <f t="shared" si="439"/>
        <v>0</v>
      </c>
    </row>
    <row r="582" spans="64:85">
      <c r="BL582" s="181" t="s">
        <v>86</v>
      </c>
      <c r="BM582" s="181" t="s">
        <v>49</v>
      </c>
      <c r="BN582" s="181" t="s">
        <v>88</v>
      </c>
      <c r="BO582" s="181" t="s">
        <v>60</v>
      </c>
      <c r="BP582" s="181" t="s">
        <v>130</v>
      </c>
      <c r="BQ582" s="181" t="s">
        <v>132</v>
      </c>
      <c r="BR582" s="9">
        <f t="shared" si="439"/>
        <v>0</v>
      </c>
      <c r="BS582" s="9">
        <f t="shared" si="439"/>
        <v>0</v>
      </c>
      <c r="BT582" s="9">
        <f t="shared" si="439"/>
        <v>0</v>
      </c>
      <c r="BU582" s="9">
        <f t="shared" si="439"/>
        <v>0</v>
      </c>
      <c r="BV582" s="9">
        <f t="shared" si="439"/>
        <v>0</v>
      </c>
      <c r="BW582" s="9">
        <f t="shared" si="439"/>
        <v>0</v>
      </c>
      <c r="BX582" s="9">
        <f t="shared" si="439"/>
        <v>0</v>
      </c>
      <c r="BY582" s="9">
        <f t="shared" si="439"/>
        <v>0</v>
      </c>
      <c r="BZ582" s="9">
        <f t="shared" si="439"/>
        <v>0</v>
      </c>
      <c r="CA582" s="9">
        <f t="shared" si="439"/>
        <v>0</v>
      </c>
      <c r="CB582" s="9">
        <f t="shared" si="439"/>
        <v>0</v>
      </c>
      <c r="CC582" s="9">
        <f t="shared" si="439"/>
        <v>0</v>
      </c>
      <c r="CD582" s="9">
        <f t="shared" si="439"/>
        <v>0</v>
      </c>
      <c r="CE582" s="9">
        <f t="shared" si="439"/>
        <v>0</v>
      </c>
      <c r="CF582" s="9">
        <f t="shared" si="439"/>
        <v>0</v>
      </c>
      <c r="CG582" s="9">
        <f t="shared" si="439"/>
        <v>0</v>
      </c>
    </row>
    <row r="583" spans="64:85">
      <c r="BL583" s="181" t="s">
        <v>86</v>
      </c>
      <c r="BM583" s="181" t="s">
        <v>49</v>
      </c>
      <c r="BN583" s="181" t="s">
        <v>88</v>
      </c>
      <c r="BO583" s="181" t="s">
        <v>74</v>
      </c>
      <c r="BP583" s="181" t="s">
        <v>130</v>
      </c>
      <c r="BQ583" s="181" t="s">
        <v>132</v>
      </c>
      <c r="BR583" s="9">
        <f t="shared" si="439"/>
        <v>0</v>
      </c>
      <c r="BS583" s="9">
        <f t="shared" si="439"/>
        <v>0</v>
      </c>
      <c r="BT583" s="9">
        <f t="shared" si="439"/>
        <v>0</v>
      </c>
      <c r="BU583" s="9">
        <f t="shared" si="439"/>
        <v>0</v>
      </c>
      <c r="BV583" s="9">
        <f t="shared" si="439"/>
        <v>0</v>
      </c>
      <c r="BW583" s="9">
        <f t="shared" si="439"/>
        <v>0</v>
      </c>
      <c r="BX583" s="9">
        <f t="shared" si="439"/>
        <v>0</v>
      </c>
      <c r="BY583" s="9">
        <f t="shared" si="439"/>
        <v>0</v>
      </c>
      <c r="BZ583" s="9">
        <f t="shared" si="439"/>
        <v>0</v>
      </c>
      <c r="CA583" s="9">
        <f t="shared" si="439"/>
        <v>0</v>
      </c>
      <c r="CB583" s="9">
        <f t="shared" si="439"/>
        <v>0</v>
      </c>
      <c r="CC583" s="9">
        <f t="shared" ref="CC583:CG633" si="440">+IF(ISBLANK(BB118),0,BB118)</f>
        <v>0</v>
      </c>
      <c r="CD583" s="9">
        <f t="shared" si="440"/>
        <v>0</v>
      </c>
      <c r="CE583" s="9">
        <f t="shared" si="440"/>
        <v>0</v>
      </c>
      <c r="CF583" s="9">
        <f t="shared" si="440"/>
        <v>0</v>
      </c>
      <c r="CG583" s="9">
        <f t="shared" si="440"/>
        <v>0</v>
      </c>
    </row>
    <row r="584" spans="64:85">
      <c r="BL584" s="181" t="s">
        <v>86</v>
      </c>
      <c r="BM584" s="181" t="s">
        <v>49</v>
      </c>
      <c r="BN584" s="181" t="s">
        <v>88</v>
      </c>
      <c r="BO584" s="181" t="s">
        <v>79</v>
      </c>
      <c r="BP584" s="181" t="s">
        <v>130</v>
      </c>
      <c r="BQ584" s="181" t="s">
        <v>132</v>
      </c>
      <c r="BR584" s="9">
        <f t="shared" ref="BR584:CB607" si="441">+IF(ISBLANK(AQ119),0,AQ119)</f>
        <v>0</v>
      </c>
      <c r="BS584" s="9">
        <f t="shared" si="441"/>
        <v>0</v>
      </c>
      <c r="BT584" s="9">
        <f t="shared" si="441"/>
        <v>0</v>
      </c>
      <c r="BU584" s="9">
        <f t="shared" si="441"/>
        <v>0</v>
      </c>
      <c r="BV584" s="9">
        <f t="shared" si="441"/>
        <v>0</v>
      </c>
      <c r="BW584" s="9">
        <f t="shared" si="441"/>
        <v>0</v>
      </c>
      <c r="BX584" s="9">
        <f t="shared" si="441"/>
        <v>0</v>
      </c>
      <c r="BY584" s="9">
        <f t="shared" si="441"/>
        <v>0</v>
      </c>
      <c r="BZ584" s="9">
        <f t="shared" si="441"/>
        <v>0</v>
      </c>
      <c r="CA584" s="9">
        <f t="shared" si="441"/>
        <v>0</v>
      </c>
      <c r="CB584" s="9">
        <f t="shared" si="441"/>
        <v>0</v>
      </c>
      <c r="CC584" s="9">
        <f t="shared" si="440"/>
        <v>0</v>
      </c>
      <c r="CD584" s="9">
        <f t="shared" si="440"/>
        <v>0</v>
      </c>
      <c r="CE584" s="9">
        <f t="shared" si="440"/>
        <v>0</v>
      </c>
      <c r="CF584" s="9">
        <f t="shared" si="440"/>
        <v>0</v>
      </c>
      <c r="CG584" s="9">
        <f t="shared" si="440"/>
        <v>0</v>
      </c>
    </row>
    <row r="585" spans="64:85">
      <c r="BL585" s="181" t="s">
        <v>86</v>
      </c>
      <c r="BM585" s="181" t="s">
        <v>49</v>
      </c>
      <c r="BN585" s="181" t="s">
        <v>88</v>
      </c>
      <c r="BO585" s="12" t="s">
        <v>97</v>
      </c>
      <c r="BP585" s="181" t="s">
        <v>130</v>
      </c>
      <c r="BQ585" s="181" t="s">
        <v>132</v>
      </c>
      <c r="BR585" s="9">
        <f t="shared" si="441"/>
        <v>0</v>
      </c>
      <c r="BS585" s="9">
        <f t="shared" si="441"/>
        <v>0</v>
      </c>
      <c r="BT585" s="9">
        <f t="shared" si="441"/>
        <v>0</v>
      </c>
      <c r="BU585" s="9">
        <f t="shared" si="441"/>
        <v>0</v>
      </c>
      <c r="BV585" s="9">
        <f t="shared" si="441"/>
        <v>0</v>
      </c>
      <c r="BW585" s="9">
        <f t="shared" si="441"/>
        <v>0</v>
      </c>
      <c r="BX585" s="9">
        <f t="shared" si="441"/>
        <v>0</v>
      </c>
      <c r="BY585" s="9">
        <f t="shared" si="441"/>
        <v>0</v>
      </c>
      <c r="BZ585" s="9">
        <f t="shared" si="441"/>
        <v>0</v>
      </c>
      <c r="CA585" s="9">
        <f t="shared" si="441"/>
        <v>0</v>
      </c>
      <c r="CB585" s="9">
        <f t="shared" si="441"/>
        <v>0</v>
      </c>
      <c r="CC585" s="9">
        <f t="shared" si="440"/>
        <v>0</v>
      </c>
      <c r="CD585" s="9">
        <f t="shared" si="440"/>
        <v>0</v>
      </c>
      <c r="CE585" s="9">
        <f t="shared" si="440"/>
        <v>0</v>
      </c>
      <c r="CF585" s="9">
        <f t="shared" si="440"/>
        <v>0</v>
      </c>
      <c r="CG585" s="9">
        <f t="shared" si="440"/>
        <v>0</v>
      </c>
    </row>
    <row r="586" spans="64:85">
      <c r="BL586" s="181" t="s">
        <v>86</v>
      </c>
      <c r="BM586" s="181" t="s">
        <v>49</v>
      </c>
      <c r="BN586" s="181" t="s">
        <v>88</v>
      </c>
      <c r="BO586" s="12" t="s">
        <v>98</v>
      </c>
      <c r="BP586" s="181" t="s">
        <v>130</v>
      </c>
      <c r="BQ586" s="181" t="s">
        <v>132</v>
      </c>
      <c r="BR586" s="9">
        <f t="shared" si="441"/>
        <v>0</v>
      </c>
      <c r="BS586" s="9">
        <f t="shared" si="441"/>
        <v>0</v>
      </c>
      <c r="BT586" s="9">
        <f t="shared" si="441"/>
        <v>0</v>
      </c>
      <c r="BU586" s="9">
        <f t="shared" si="441"/>
        <v>0</v>
      </c>
      <c r="BV586" s="9">
        <f t="shared" si="441"/>
        <v>0</v>
      </c>
      <c r="BW586" s="9">
        <f t="shared" si="441"/>
        <v>0</v>
      </c>
      <c r="BX586" s="9">
        <f t="shared" si="441"/>
        <v>0</v>
      </c>
      <c r="BY586" s="9">
        <f t="shared" si="441"/>
        <v>0</v>
      </c>
      <c r="BZ586" s="9">
        <f t="shared" si="441"/>
        <v>0</v>
      </c>
      <c r="CA586" s="9">
        <f t="shared" si="441"/>
        <v>0</v>
      </c>
      <c r="CB586" s="9">
        <f t="shared" si="441"/>
        <v>0</v>
      </c>
      <c r="CC586" s="9">
        <f t="shared" si="440"/>
        <v>0</v>
      </c>
      <c r="CD586" s="9">
        <f t="shared" si="440"/>
        <v>0</v>
      </c>
      <c r="CE586" s="9">
        <f t="shared" si="440"/>
        <v>0</v>
      </c>
      <c r="CF586" s="9">
        <f t="shared" si="440"/>
        <v>0</v>
      </c>
      <c r="CG586" s="9">
        <f t="shared" si="440"/>
        <v>0</v>
      </c>
    </row>
    <row r="587" spans="64:85">
      <c r="BL587" s="181" t="s">
        <v>86</v>
      </c>
      <c r="BM587" s="181" t="s">
        <v>49</v>
      </c>
      <c r="BN587" s="181" t="s">
        <v>90</v>
      </c>
      <c r="BO587" s="181" t="s">
        <v>121</v>
      </c>
      <c r="BP587" s="181" t="s">
        <v>130</v>
      </c>
      <c r="BQ587" s="181" t="s">
        <v>132</v>
      </c>
      <c r="BR587" s="9">
        <f t="shared" si="441"/>
        <v>0</v>
      </c>
      <c r="BS587" s="9">
        <f t="shared" si="441"/>
        <v>0</v>
      </c>
      <c r="BT587" s="9">
        <f t="shared" si="441"/>
        <v>0</v>
      </c>
      <c r="BU587" s="9">
        <f t="shared" si="441"/>
        <v>0</v>
      </c>
      <c r="BV587" s="9">
        <f t="shared" si="441"/>
        <v>0</v>
      </c>
      <c r="BW587" s="9">
        <f t="shared" si="441"/>
        <v>0</v>
      </c>
      <c r="BX587" s="9">
        <f t="shared" si="441"/>
        <v>0</v>
      </c>
      <c r="BY587" s="9">
        <f t="shared" si="441"/>
        <v>0</v>
      </c>
      <c r="BZ587" s="9">
        <f t="shared" si="441"/>
        <v>0</v>
      </c>
      <c r="CA587" s="9">
        <f t="shared" si="441"/>
        <v>0</v>
      </c>
      <c r="CB587" s="9">
        <f t="shared" si="441"/>
        <v>0</v>
      </c>
      <c r="CC587" s="9">
        <f t="shared" si="440"/>
        <v>0</v>
      </c>
      <c r="CD587" s="9">
        <f t="shared" si="440"/>
        <v>0</v>
      </c>
      <c r="CE587" s="9">
        <f t="shared" si="440"/>
        <v>0</v>
      </c>
      <c r="CF587" s="9">
        <f t="shared" si="440"/>
        <v>0</v>
      </c>
      <c r="CG587" s="9">
        <f t="shared" si="440"/>
        <v>0</v>
      </c>
    </row>
    <row r="588" spans="64:85">
      <c r="BL588" s="181" t="s">
        <v>86</v>
      </c>
      <c r="BM588" s="181" t="s">
        <v>99</v>
      </c>
      <c r="BN588" s="181" t="s">
        <v>40</v>
      </c>
      <c r="BO588" s="181" t="s">
        <v>126</v>
      </c>
      <c r="BP588" s="181" t="s">
        <v>130</v>
      </c>
      <c r="BQ588" s="181" t="s">
        <v>132</v>
      </c>
      <c r="BR588" s="9">
        <f t="shared" si="441"/>
        <v>0</v>
      </c>
      <c r="BS588" s="9">
        <f t="shared" si="441"/>
        <v>0</v>
      </c>
      <c r="BT588" s="9">
        <f t="shared" si="441"/>
        <v>0</v>
      </c>
      <c r="BU588" s="9">
        <f t="shared" si="441"/>
        <v>0</v>
      </c>
      <c r="BV588" s="9">
        <f t="shared" si="441"/>
        <v>0</v>
      </c>
      <c r="BW588" s="9">
        <f t="shared" si="441"/>
        <v>0</v>
      </c>
      <c r="BX588" s="9">
        <f t="shared" si="441"/>
        <v>0</v>
      </c>
      <c r="BY588" s="9">
        <f t="shared" si="441"/>
        <v>0</v>
      </c>
      <c r="BZ588" s="9">
        <f t="shared" si="441"/>
        <v>0</v>
      </c>
      <c r="CA588" s="9">
        <f t="shared" si="441"/>
        <v>0</v>
      </c>
      <c r="CB588" s="9">
        <f t="shared" si="441"/>
        <v>0</v>
      </c>
      <c r="CC588" s="9">
        <f t="shared" si="440"/>
        <v>0</v>
      </c>
      <c r="CD588" s="9">
        <f t="shared" si="440"/>
        <v>0</v>
      </c>
      <c r="CE588" s="9">
        <f t="shared" si="440"/>
        <v>0</v>
      </c>
      <c r="CF588" s="9">
        <f t="shared" si="440"/>
        <v>0</v>
      </c>
      <c r="CG588" s="9">
        <f t="shared" si="440"/>
        <v>0</v>
      </c>
    </row>
    <row r="589" spans="64:85">
      <c r="BL589" s="181" t="s">
        <v>86</v>
      </c>
      <c r="BM589" s="181" t="s">
        <v>99</v>
      </c>
      <c r="BN589" s="181" t="s">
        <v>88</v>
      </c>
      <c r="BO589" s="181" t="s">
        <v>126</v>
      </c>
      <c r="BP589" s="181" t="s">
        <v>130</v>
      </c>
      <c r="BQ589" s="181" t="s">
        <v>132</v>
      </c>
      <c r="BR589" s="9">
        <f t="shared" si="441"/>
        <v>0</v>
      </c>
      <c r="BS589" s="9">
        <f t="shared" si="441"/>
        <v>0</v>
      </c>
      <c r="BT589" s="9">
        <f t="shared" si="441"/>
        <v>0</v>
      </c>
      <c r="BU589" s="9">
        <f t="shared" si="441"/>
        <v>0</v>
      </c>
      <c r="BV589" s="9">
        <f t="shared" si="441"/>
        <v>0</v>
      </c>
      <c r="BW589" s="9">
        <f t="shared" si="441"/>
        <v>0</v>
      </c>
      <c r="BX589" s="9">
        <f t="shared" si="441"/>
        <v>0</v>
      </c>
      <c r="BY589" s="9">
        <f t="shared" si="441"/>
        <v>0</v>
      </c>
      <c r="BZ589" s="9">
        <f t="shared" si="441"/>
        <v>0</v>
      </c>
      <c r="CA589" s="9">
        <f t="shared" si="441"/>
        <v>0</v>
      </c>
      <c r="CB589" s="9">
        <f t="shared" si="441"/>
        <v>0</v>
      </c>
      <c r="CC589" s="9">
        <f t="shared" si="440"/>
        <v>0</v>
      </c>
      <c r="CD589" s="9">
        <f t="shared" si="440"/>
        <v>0</v>
      </c>
      <c r="CE589" s="9">
        <f t="shared" si="440"/>
        <v>0</v>
      </c>
      <c r="CF589" s="9">
        <f t="shared" si="440"/>
        <v>0</v>
      </c>
      <c r="CG589" s="9">
        <f t="shared" si="440"/>
        <v>0</v>
      </c>
    </row>
    <row r="590" spans="64:85">
      <c r="BL590" s="181" t="s">
        <v>86</v>
      </c>
      <c r="BM590" s="181" t="s">
        <v>99</v>
      </c>
      <c r="BN590" s="181" t="s">
        <v>88</v>
      </c>
      <c r="BO590" s="12" t="s">
        <v>100</v>
      </c>
      <c r="BP590" s="181" t="s">
        <v>130</v>
      </c>
      <c r="BQ590" s="181" t="s">
        <v>132</v>
      </c>
      <c r="BR590" s="9">
        <f t="shared" si="441"/>
        <v>0</v>
      </c>
      <c r="BS590" s="9">
        <f t="shared" si="441"/>
        <v>0</v>
      </c>
      <c r="BT590" s="9">
        <f t="shared" si="441"/>
        <v>0</v>
      </c>
      <c r="BU590" s="9">
        <f t="shared" si="441"/>
        <v>0</v>
      </c>
      <c r="BV590" s="9">
        <f t="shared" si="441"/>
        <v>0</v>
      </c>
      <c r="BW590" s="9">
        <f t="shared" si="441"/>
        <v>0</v>
      </c>
      <c r="BX590" s="9">
        <f t="shared" si="441"/>
        <v>0</v>
      </c>
      <c r="BY590" s="9">
        <f t="shared" si="441"/>
        <v>0</v>
      </c>
      <c r="BZ590" s="9">
        <f t="shared" si="441"/>
        <v>0</v>
      </c>
      <c r="CA590" s="9">
        <f t="shared" si="441"/>
        <v>0</v>
      </c>
      <c r="CB590" s="9">
        <f t="shared" si="441"/>
        <v>0</v>
      </c>
      <c r="CC590" s="9">
        <f t="shared" si="440"/>
        <v>0</v>
      </c>
      <c r="CD590" s="9">
        <f t="shared" si="440"/>
        <v>0</v>
      </c>
      <c r="CE590" s="9">
        <f t="shared" si="440"/>
        <v>0</v>
      </c>
      <c r="CF590" s="9">
        <f t="shared" si="440"/>
        <v>0</v>
      </c>
      <c r="CG590" s="9">
        <f t="shared" si="440"/>
        <v>0</v>
      </c>
    </row>
    <row r="591" spans="64:85">
      <c r="BL591" s="181" t="s">
        <v>86</v>
      </c>
      <c r="BM591" s="181" t="s">
        <v>99</v>
      </c>
      <c r="BN591" s="181" t="s">
        <v>88</v>
      </c>
      <c r="BO591" s="12" t="s">
        <v>101</v>
      </c>
      <c r="BP591" s="181" t="s">
        <v>130</v>
      </c>
      <c r="BQ591" s="181" t="s">
        <v>132</v>
      </c>
      <c r="BR591" s="9">
        <f t="shared" si="441"/>
        <v>0</v>
      </c>
      <c r="BS591" s="9">
        <f t="shared" si="441"/>
        <v>0</v>
      </c>
      <c r="BT591" s="9">
        <f t="shared" si="441"/>
        <v>0</v>
      </c>
      <c r="BU591" s="9">
        <f t="shared" si="441"/>
        <v>0</v>
      </c>
      <c r="BV591" s="9">
        <f t="shared" si="441"/>
        <v>0</v>
      </c>
      <c r="BW591" s="9">
        <f t="shared" si="441"/>
        <v>0</v>
      </c>
      <c r="BX591" s="9">
        <f t="shared" si="441"/>
        <v>0</v>
      </c>
      <c r="BY591" s="9">
        <f t="shared" si="441"/>
        <v>0</v>
      </c>
      <c r="BZ591" s="9">
        <f t="shared" si="441"/>
        <v>0</v>
      </c>
      <c r="CA591" s="9">
        <f t="shared" si="441"/>
        <v>0</v>
      </c>
      <c r="CB591" s="9">
        <f t="shared" si="441"/>
        <v>0</v>
      </c>
      <c r="CC591" s="9">
        <f t="shared" si="440"/>
        <v>0</v>
      </c>
      <c r="CD591" s="9">
        <f t="shared" si="440"/>
        <v>0</v>
      </c>
      <c r="CE591" s="9">
        <f t="shared" si="440"/>
        <v>0</v>
      </c>
      <c r="CF591" s="9">
        <f t="shared" si="440"/>
        <v>0</v>
      </c>
      <c r="CG591" s="9">
        <f t="shared" si="440"/>
        <v>0</v>
      </c>
    </row>
    <row r="592" spans="64:85">
      <c r="BL592" s="181" t="s">
        <v>86</v>
      </c>
      <c r="BM592" s="181" t="s">
        <v>99</v>
      </c>
      <c r="BN592" s="181" t="s">
        <v>88</v>
      </c>
      <c r="BO592" s="125" t="s">
        <v>102</v>
      </c>
      <c r="BP592" s="181" t="s">
        <v>130</v>
      </c>
      <c r="BQ592" s="181" t="s">
        <v>132</v>
      </c>
      <c r="BR592" s="9">
        <f t="shared" si="441"/>
        <v>0</v>
      </c>
      <c r="BS592" s="9">
        <f t="shared" si="441"/>
        <v>0</v>
      </c>
      <c r="BT592" s="9">
        <f t="shared" si="441"/>
        <v>0</v>
      </c>
      <c r="BU592" s="9">
        <f t="shared" si="441"/>
        <v>0</v>
      </c>
      <c r="BV592" s="9">
        <f t="shared" si="441"/>
        <v>0</v>
      </c>
      <c r="BW592" s="9">
        <f t="shared" si="441"/>
        <v>0</v>
      </c>
      <c r="BX592" s="9">
        <f t="shared" si="441"/>
        <v>0</v>
      </c>
      <c r="BY592" s="9">
        <f t="shared" si="441"/>
        <v>0</v>
      </c>
      <c r="BZ592" s="9">
        <f t="shared" si="441"/>
        <v>0</v>
      </c>
      <c r="CA592" s="9">
        <f t="shared" si="441"/>
        <v>0</v>
      </c>
      <c r="CB592" s="9">
        <f t="shared" si="441"/>
        <v>0</v>
      </c>
      <c r="CC592" s="9">
        <f t="shared" si="440"/>
        <v>0</v>
      </c>
      <c r="CD592" s="9">
        <f t="shared" si="440"/>
        <v>0</v>
      </c>
      <c r="CE592" s="9">
        <f t="shared" si="440"/>
        <v>0</v>
      </c>
      <c r="CF592" s="9">
        <f t="shared" si="440"/>
        <v>0</v>
      </c>
      <c r="CG592" s="9">
        <f t="shared" si="440"/>
        <v>0</v>
      </c>
    </row>
    <row r="593" spans="64:85">
      <c r="BL593" s="181" t="s">
        <v>86</v>
      </c>
      <c r="BM593" s="181" t="s">
        <v>99</v>
      </c>
      <c r="BN593" s="181" t="s">
        <v>90</v>
      </c>
      <c r="BO593" s="181" t="s">
        <v>121</v>
      </c>
      <c r="BP593" s="181" t="s">
        <v>130</v>
      </c>
      <c r="BQ593" s="181" t="s">
        <v>132</v>
      </c>
      <c r="BR593" s="9">
        <f t="shared" si="441"/>
        <v>0</v>
      </c>
      <c r="BS593" s="9">
        <f t="shared" si="441"/>
        <v>0</v>
      </c>
      <c r="BT593" s="9">
        <f t="shared" si="441"/>
        <v>0</v>
      </c>
      <c r="BU593" s="9">
        <f t="shared" si="441"/>
        <v>0</v>
      </c>
      <c r="BV593" s="9">
        <f t="shared" si="441"/>
        <v>0</v>
      </c>
      <c r="BW593" s="9">
        <f t="shared" si="441"/>
        <v>0</v>
      </c>
      <c r="BX593" s="9">
        <f t="shared" si="441"/>
        <v>0</v>
      </c>
      <c r="BY593" s="9">
        <f t="shared" si="441"/>
        <v>0</v>
      </c>
      <c r="BZ593" s="9">
        <f t="shared" si="441"/>
        <v>0</v>
      </c>
      <c r="CA593" s="9">
        <f t="shared" si="441"/>
        <v>0</v>
      </c>
      <c r="CB593" s="9">
        <f t="shared" si="441"/>
        <v>0</v>
      </c>
      <c r="CC593" s="9">
        <f t="shared" si="440"/>
        <v>0</v>
      </c>
      <c r="CD593" s="9">
        <f t="shared" si="440"/>
        <v>0</v>
      </c>
      <c r="CE593" s="9">
        <f t="shared" si="440"/>
        <v>0</v>
      </c>
      <c r="CF593" s="9">
        <f t="shared" si="440"/>
        <v>0</v>
      </c>
      <c r="CG593" s="9">
        <f t="shared" si="440"/>
        <v>0</v>
      </c>
    </row>
    <row r="594" spans="64:85">
      <c r="BL594" s="181" t="s">
        <v>86</v>
      </c>
      <c r="BM594" s="181" t="s">
        <v>54</v>
      </c>
      <c r="BN594" s="181" t="s">
        <v>40</v>
      </c>
      <c r="BO594" s="181" t="s">
        <v>126</v>
      </c>
      <c r="BP594" s="181" t="s">
        <v>130</v>
      </c>
      <c r="BQ594" s="181" t="s">
        <v>132</v>
      </c>
      <c r="BR594" s="9">
        <f t="shared" si="441"/>
        <v>0</v>
      </c>
      <c r="BS594" s="9">
        <f t="shared" si="441"/>
        <v>0</v>
      </c>
      <c r="BT594" s="9">
        <f t="shared" si="441"/>
        <v>0</v>
      </c>
      <c r="BU594" s="9">
        <f t="shared" si="441"/>
        <v>0</v>
      </c>
      <c r="BV594" s="9">
        <f t="shared" si="441"/>
        <v>0</v>
      </c>
      <c r="BW594" s="9">
        <f t="shared" si="441"/>
        <v>0</v>
      </c>
      <c r="BX594" s="9">
        <f t="shared" si="441"/>
        <v>0</v>
      </c>
      <c r="BY594" s="9">
        <f t="shared" si="441"/>
        <v>0</v>
      </c>
      <c r="BZ594" s="9">
        <f t="shared" si="441"/>
        <v>0</v>
      </c>
      <c r="CA594" s="9">
        <f t="shared" si="441"/>
        <v>0</v>
      </c>
      <c r="CB594" s="9">
        <f t="shared" si="441"/>
        <v>0</v>
      </c>
      <c r="CC594" s="9">
        <f t="shared" si="440"/>
        <v>0</v>
      </c>
      <c r="CD594" s="9">
        <f t="shared" si="440"/>
        <v>0</v>
      </c>
      <c r="CE594" s="9">
        <f t="shared" si="440"/>
        <v>0</v>
      </c>
      <c r="CF594" s="9">
        <f t="shared" si="440"/>
        <v>0</v>
      </c>
      <c r="CG594" s="9">
        <f t="shared" si="440"/>
        <v>0</v>
      </c>
    </row>
    <row r="595" spans="64:85">
      <c r="BL595" s="181" t="s">
        <v>86</v>
      </c>
      <c r="BM595" s="181" t="s">
        <v>54</v>
      </c>
      <c r="BN595" s="181" t="s">
        <v>88</v>
      </c>
      <c r="BO595" s="181" t="s">
        <v>126</v>
      </c>
      <c r="BP595" s="181" t="s">
        <v>130</v>
      </c>
      <c r="BQ595" s="181" t="s">
        <v>132</v>
      </c>
      <c r="BR595" s="9">
        <f t="shared" si="441"/>
        <v>0</v>
      </c>
      <c r="BS595" s="9">
        <f t="shared" si="441"/>
        <v>0</v>
      </c>
      <c r="BT595" s="9">
        <f t="shared" si="441"/>
        <v>0</v>
      </c>
      <c r="BU595" s="9">
        <f t="shared" si="441"/>
        <v>0</v>
      </c>
      <c r="BV595" s="9">
        <f t="shared" si="441"/>
        <v>0</v>
      </c>
      <c r="BW595" s="9">
        <f t="shared" si="441"/>
        <v>0</v>
      </c>
      <c r="BX595" s="9">
        <f t="shared" si="441"/>
        <v>0</v>
      </c>
      <c r="BY595" s="9">
        <f t="shared" si="441"/>
        <v>0</v>
      </c>
      <c r="BZ595" s="9">
        <f t="shared" si="441"/>
        <v>0</v>
      </c>
      <c r="CA595" s="9">
        <f t="shared" si="441"/>
        <v>0</v>
      </c>
      <c r="CB595" s="9">
        <f t="shared" si="441"/>
        <v>0</v>
      </c>
      <c r="CC595" s="9">
        <f t="shared" si="440"/>
        <v>0</v>
      </c>
      <c r="CD595" s="9">
        <f t="shared" si="440"/>
        <v>0</v>
      </c>
      <c r="CE595" s="9">
        <f t="shared" si="440"/>
        <v>0</v>
      </c>
      <c r="CF595" s="9">
        <f t="shared" si="440"/>
        <v>0</v>
      </c>
      <c r="CG595" s="9">
        <f t="shared" si="440"/>
        <v>0</v>
      </c>
    </row>
    <row r="596" spans="64:85">
      <c r="BL596" s="181" t="s">
        <v>86</v>
      </c>
      <c r="BM596" s="182" t="s">
        <v>50</v>
      </c>
      <c r="BN596" s="181" t="s">
        <v>90</v>
      </c>
      <c r="BO596" s="182" t="s">
        <v>121</v>
      </c>
      <c r="BP596" s="181" t="s">
        <v>130</v>
      </c>
      <c r="BQ596" s="181" t="s">
        <v>132</v>
      </c>
      <c r="BR596" s="9">
        <f t="shared" si="441"/>
        <v>0</v>
      </c>
      <c r="BS596" s="9">
        <f t="shared" si="441"/>
        <v>0</v>
      </c>
      <c r="BT596" s="9">
        <f t="shared" si="441"/>
        <v>0</v>
      </c>
      <c r="BU596" s="9">
        <f t="shared" si="441"/>
        <v>0</v>
      </c>
      <c r="BV596" s="9">
        <f t="shared" si="441"/>
        <v>0</v>
      </c>
      <c r="BW596" s="9">
        <f t="shared" si="441"/>
        <v>0</v>
      </c>
      <c r="BX596" s="9">
        <f t="shared" si="441"/>
        <v>0</v>
      </c>
      <c r="BY596" s="9">
        <f t="shared" si="441"/>
        <v>0</v>
      </c>
      <c r="BZ596" s="9">
        <f t="shared" si="441"/>
        <v>0</v>
      </c>
      <c r="CA596" s="9">
        <f t="shared" si="441"/>
        <v>0</v>
      </c>
      <c r="CB596" s="9">
        <f t="shared" si="441"/>
        <v>0</v>
      </c>
      <c r="CC596" s="9">
        <f t="shared" si="440"/>
        <v>0</v>
      </c>
      <c r="CD596" s="9">
        <f t="shared" si="440"/>
        <v>0</v>
      </c>
      <c r="CE596" s="9">
        <f t="shared" si="440"/>
        <v>0</v>
      </c>
      <c r="CF596" s="9">
        <f t="shared" si="440"/>
        <v>0</v>
      </c>
      <c r="CG596" s="9">
        <f t="shared" si="440"/>
        <v>0</v>
      </c>
    </row>
    <row r="597" spans="64:85">
      <c r="BL597" s="181" t="s">
        <v>86</v>
      </c>
      <c r="BM597" s="182" t="s">
        <v>50</v>
      </c>
      <c r="BN597" s="181" t="s">
        <v>40</v>
      </c>
      <c r="BO597" s="181" t="s">
        <v>126</v>
      </c>
      <c r="BP597" s="181" t="s">
        <v>130</v>
      </c>
      <c r="BQ597" s="181" t="s">
        <v>132</v>
      </c>
      <c r="BR597" s="9">
        <f t="shared" si="441"/>
        <v>0</v>
      </c>
      <c r="BS597" s="9">
        <f t="shared" si="441"/>
        <v>0</v>
      </c>
      <c r="BT597" s="9">
        <f t="shared" si="441"/>
        <v>0</v>
      </c>
      <c r="BU597" s="9">
        <f t="shared" si="441"/>
        <v>0</v>
      </c>
      <c r="BV597" s="9">
        <f t="shared" si="441"/>
        <v>0</v>
      </c>
      <c r="BW597" s="9">
        <f t="shared" si="441"/>
        <v>0</v>
      </c>
      <c r="BX597" s="9">
        <f t="shared" si="441"/>
        <v>0</v>
      </c>
      <c r="BY597" s="9">
        <f t="shared" si="441"/>
        <v>0</v>
      </c>
      <c r="BZ597" s="9">
        <f t="shared" si="441"/>
        <v>0</v>
      </c>
      <c r="CA597" s="9">
        <f t="shared" si="441"/>
        <v>0</v>
      </c>
      <c r="CB597" s="9">
        <f t="shared" si="441"/>
        <v>0</v>
      </c>
      <c r="CC597" s="9">
        <f t="shared" si="440"/>
        <v>0</v>
      </c>
      <c r="CD597" s="9">
        <f t="shared" si="440"/>
        <v>0</v>
      </c>
      <c r="CE597" s="9">
        <f t="shared" si="440"/>
        <v>0</v>
      </c>
      <c r="CF597" s="9">
        <f t="shared" si="440"/>
        <v>0</v>
      </c>
      <c r="CG597" s="9">
        <f t="shared" si="440"/>
        <v>0</v>
      </c>
    </row>
    <row r="598" spans="64:85">
      <c r="BL598" s="181" t="s">
        <v>86</v>
      </c>
      <c r="BM598" s="182" t="s">
        <v>50</v>
      </c>
      <c r="BN598" s="181" t="s">
        <v>88</v>
      </c>
      <c r="BO598" s="181" t="s">
        <v>126</v>
      </c>
      <c r="BP598" s="181" t="s">
        <v>130</v>
      </c>
      <c r="BQ598" s="181" t="s">
        <v>132</v>
      </c>
      <c r="BR598" s="9">
        <f t="shared" si="441"/>
        <v>0</v>
      </c>
      <c r="BS598" s="9">
        <f t="shared" si="441"/>
        <v>0</v>
      </c>
      <c r="BT598" s="9">
        <f t="shared" si="441"/>
        <v>0</v>
      </c>
      <c r="BU598" s="9">
        <f t="shared" si="441"/>
        <v>0</v>
      </c>
      <c r="BV598" s="9">
        <f t="shared" si="441"/>
        <v>0</v>
      </c>
      <c r="BW598" s="9">
        <f t="shared" si="441"/>
        <v>0</v>
      </c>
      <c r="BX598" s="9">
        <f t="shared" si="441"/>
        <v>0</v>
      </c>
      <c r="BY598" s="9">
        <f t="shared" si="441"/>
        <v>0</v>
      </c>
      <c r="BZ598" s="9">
        <f t="shared" si="441"/>
        <v>0</v>
      </c>
      <c r="CA598" s="9">
        <f t="shared" si="441"/>
        <v>0</v>
      </c>
      <c r="CB598" s="9">
        <f t="shared" si="441"/>
        <v>0</v>
      </c>
      <c r="CC598" s="9">
        <f t="shared" si="440"/>
        <v>0</v>
      </c>
      <c r="CD598" s="9">
        <f t="shared" si="440"/>
        <v>0</v>
      </c>
      <c r="CE598" s="9">
        <f t="shared" si="440"/>
        <v>0</v>
      </c>
      <c r="CF598" s="9">
        <f t="shared" si="440"/>
        <v>0</v>
      </c>
      <c r="CG598" s="9">
        <f t="shared" si="440"/>
        <v>0</v>
      </c>
    </row>
    <row r="599" spans="64:85">
      <c r="BL599" s="181" t="s">
        <v>86</v>
      </c>
      <c r="BM599" s="182" t="s">
        <v>50</v>
      </c>
      <c r="BN599" s="181" t="s">
        <v>88</v>
      </c>
      <c r="BO599" s="12" t="s">
        <v>1</v>
      </c>
      <c r="BP599" s="181" t="s">
        <v>130</v>
      </c>
      <c r="BQ599" s="181" t="s">
        <v>132</v>
      </c>
      <c r="BR599" s="9">
        <f t="shared" si="441"/>
        <v>0</v>
      </c>
      <c r="BS599" s="9">
        <f t="shared" si="441"/>
        <v>0</v>
      </c>
      <c r="BT599" s="9">
        <f t="shared" si="441"/>
        <v>0</v>
      </c>
      <c r="BU599" s="9">
        <f t="shared" si="441"/>
        <v>0</v>
      </c>
      <c r="BV599" s="9">
        <f t="shared" si="441"/>
        <v>0</v>
      </c>
      <c r="BW599" s="9">
        <f t="shared" si="441"/>
        <v>0</v>
      </c>
      <c r="BX599" s="9">
        <f t="shared" si="441"/>
        <v>0</v>
      </c>
      <c r="BY599" s="9">
        <f t="shared" si="441"/>
        <v>0</v>
      </c>
      <c r="BZ599" s="9">
        <f t="shared" si="441"/>
        <v>0</v>
      </c>
      <c r="CA599" s="9">
        <f t="shared" si="441"/>
        <v>0</v>
      </c>
      <c r="CB599" s="9">
        <f t="shared" si="441"/>
        <v>0</v>
      </c>
      <c r="CC599" s="9">
        <f t="shared" si="440"/>
        <v>0</v>
      </c>
      <c r="CD599" s="9">
        <f t="shared" si="440"/>
        <v>0</v>
      </c>
      <c r="CE599" s="9">
        <f t="shared" si="440"/>
        <v>0</v>
      </c>
      <c r="CF599" s="9">
        <f t="shared" si="440"/>
        <v>0</v>
      </c>
      <c r="CG599" s="9">
        <f t="shared" si="440"/>
        <v>0</v>
      </c>
    </row>
    <row r="600" spans="64:85">
      <c r="BL600" s="181" t="s">
        <v>86</v>
      </c>
      <c r="BM600" s="182" t="s">
        <v>50</v>
      </c>
      <c r="BN600" s="181" t="s">
        <v>88</v>
      </c>
      <c r="BO600" s="12" t="s">
        <v>2</v>
      </c>
      <c r="BP600" s="181" t="s">
        <v>130</v>
      </c>
      <c r="BQ600" s="181" t="s">
        <v>132</v>
      </c>
      <c r="BR600" s="9">
        <f t="shared" si="441"/>
        <v>0</v>
      </c>
      <c r="BS600" s="9">
        <f t="shared" si="441"/>
        <v>0</v>
      </c>
      <c r="BT600" s="9">
        <f t="shared" si="441"/>
        <v>0</v>
      </c>
      <c r="BU600" s="9">
        <f t="shared" si="441"/>
        <v>0</v>
      </c>
      <c r="BV600" s="9">
        <f t="shared" si="441"/>
        <v>0</v>
      </c>
      <c r="BW600" s="9">
        <f t="shared" si="441"/>
        <v>0</v>
      </c>
      <c r="BX600" s="9">
        <f t="shared" si="441"/>
        <v>0</v>
      </c>
      <c r="BY600" s="9">
        <f t="shared" si="441"/>
        <v>0</v>
      </c>
      <c r="BZ600" s="9">
        <f t="shared" si="441"/>
        <v>0</v>
      </c>
      <c r="CA600" s="9">
        <f t="shared" si="441"/>
        <v>0</v>
      </c>
      <c r="CB600" s="9">
        <f t="shared" si="441"/>
        <v>0</v>
      </c>
      <c r="CC600" s="9">
        <f t="shared" si="440"/>
        <v>0</v>
      </c>
      <c r="CD600" s="9">
        <f t="shared" si="440"/>
        <v>0</v>
      </c>
      <c r="CE600" s="9">
        <f t="shared" si="440"/>
        <v>0</v>
      </c>
      <c r="CF600" s="9">
        <f t="shared" si="440"/>
        <v>0</v>
      </c>
      <c r="CG600" s="9">
        <f t="shared" si="440"/>
        <v>0</v>
      </c>
    </row>
    <row r="601" spans="64:85">
      <c r="BL601" s="181" t="s">
        <v>86</v>
      </c>
      <c r="BM601" s="182" t="s">
        <v>50</v>
      </c>
      <c r="BN601" s="181" t="s">
        <v>88</v>
      </c>
      <c r="BO601" s="14" t="s">
        <v>83</v>
      </c>
      <c r="BP601" s="181" t="s">
        <v>130</v>
      </c>
      <c r="BQ601" s="181" t="s">
        <v>132</v>
      </c>
      <c r="BR601" s="9">
        <f t="shared" si="441"/>
        <v>0</v>
      </c>
      <c r="BS601" s="9">
        <f t="shared" si="441"/>
        <v>0</v>
      </c>
      <c r="BT601" s="9">
        <f t="shared" si="441"/>
        <v>0</v>
      </c>
      <c r="BU601" s="9">
        <f t="shared" si="441"/>
        <v>0</v>
      </c>
      <c r="BV601" s="9">
        <f t="shared" si="441"/>
        <v>0</v>
      </c>
      <c r="BW601" s="9">
        <f t="shared" si="441"/>
        <v>0</v>
      </c>
      <c r="BX601" s="9">
        <f t="shared" si="441"/>
        <v>0</v>
      </c>
      <c r="BY601" s="9">
        <f t="shared" si="441"/>
        <v>0</v>
      </c>
      <c r="BZ601" s="9">
        <f t="shared" si="441"/>
        <v>0</v>
      </c>
      <c r="CA601" s="9">
        <f t="shared" si="441"/>
        <v>0</v>
      </c>
      <c r="CB601" s="9">
        <f t="shared" si="441"/>
        <v>0</v>
      </c>
      <c r="CC601" s="9">
        <f t="shared" si="440"/>
        <v>0</v>
      </c>
      <c r="CD601" s="9">
        <f t="shared" si="440"/>
        <v>0</v>
      </c>
      <c r="CE601" s="9">
        <f t="shared" si="440"/>
        <v>0</v>
      </c>
      <c r="CF601" s="9">
        <f t="shared" si="440"/>
        <v>0</v>
      </c>
      <c r="CG601" s="9">
        <f t="shared" si="440"/>
        <v>0</v>
      </c>
    </row>
    <row r="602" spans="64:85">
      <c r="BL602" s="181" t="s">
        <v>86</v>
      </c>
      <c r="BM602" s="182" t="s">
        <v>50</v>
      </c>
      <c r="BN602" s="181" t="s">
        <v>88</v>
      </c>
      <c r="BO602" s="14" t="s">
        <v>103</v>
      </c>
      <c r="BP602" s="181" t="s">
        <v>130</v>
      </c>
      <c r="BQ602" s="181" t="s">
        <v>132</v>
      </c>
      <c r="BR602" s="9">
        <f t="shared" si="441"/>
        <v>0</v>
      </c>
      <c r="BS602" s="9">
        <f t="shared" si="441"/>
        <v>0</v>
      </c>
      <c r="BT602" s="9">
        <f t="shared" si="441"/>
        <v>0</v>
      </c>
      <c r="BU602" s="9">
        <f t="shared" si="441"/>
        <v>0</v>
      </c>
      <c r="BV602" s="9">
        <f t="shared" si="441"/>
        <v>0</v>
      </c>
      <c r="BW602" s="9">
        <f t="shared" si="441"/>
        <v>0</v>
      </c>
      <c r="BX602" s="9">
        <f t="shared" si="441"/>
        <v>0</v>
      </c>
      <c r="BY602" s="9">
        <f t="shared" si="441"/>
        <v>0</v>
      </c>
      <c r="BZ602" s="9">
        <f t="shared" si="441"/>
        <v>0</v>
      </c>
      <c r="CA602" s="9">
        <f t="shared" si="441"/>
        <v>0</v>
      </c>
      <c r="CB602" s="9">
        <f t="shared" si="441"/>
        <v>0</v>
      </c>
      <c r="CC602" s="9">
        <f t="shared" si="440"/>
        <v>0</v>
      </c>
      <c r="CD602" s="9">
        <f t="shared" si="440"/>
        <v>0</v>
      </c>
      <c r="CE602" s="9">
        <f t="shared" si="440"/>
        <v>0</v>
      </c>
      <c r="CF602" s="9">
        <f t="shared" si="440"/>
        <v>0</v>
      </c>
      <c r="CG602" s="9">
        <f t="shared" si="440"/>
        <v>0</v>
      </c>
    </row>
    <row r="603" spans="64:85">
      <c r="BL603" s="181" t="s">
        <v>86</v>
      </c>
      <c r="BM603" s="182" t="s">
        <v>50</v>
      </c>
      <c r="BN603" s="181" t="s">
        <v>88</v>
      </c>
      <c r="BO603" s="14" t="s">
        <v>104</v>
      </c>
      <c r="BP603" s="181" t="s">
        <v>130</v>
      </c>
      <c r="BQ603" s="181" t="s">
        <v>132</v>
      </c>
      <c r="BR603" s="9">
        <f t="shared" si="441"/>
        <v>0</v>
      </c>
      <c r="BS603" s="9">
        <f t="shared" si="441"/>
        <v>0</v>
      </c>
      <c r="BT603" s="9">
        <f t="shared" si="441"/>
        <v>0</v>
      </c>
      <c r="BU603" s="9">
        <f t="shared" si="441"/>
        <v>0</v>
      </c>
      <c r="BV603" s="9">
        <f t="shared" si="441"/>
        <v>0</v>
      </c>
      <c r="BW603" s="9">
        <f t="shared" si="441"/>
        <v>0</v>
      </c>
      <c r="BX603" s="9">
        <f t="shared" si="441"/>
        <v>0</v>
      </c>
      <c r="BY603" s="9">
        <f t="shared" si="441"/>
        <v>0</v>
      </c>
      <c r="BZ603" s="9">
        <f t="shared" si="441"/>
        <v>0</v>
      </c>
      <c r="CA603" s="9">
        <f t="shared" si="441"/>
        <v>0</v>
      </c>
      <c r="CB603" s="9">
        <f t="shared" si="441"/>
        <v>0</v>
      </c>
      <c r="CC603" s="9">
        <f t="shared" si="440"/>
        <v>0</v>
      </c>
      <c r="CD603" s="9">
        <f t="shared" si="440"/>
        <v>0</v>
      </c>
      <c r="CE603" s="9">
        <f t="shared" si="440"/>
        <v>0</v>
      </c>
      <c r="CF603" s="9">
        <f t="shared" si="440"/>
        <v>0</v>
      </c>
      <c r="CG603" s="9">
        <f t="shared" si="440"/>
        <v>0</v>
      </c>
    </row>
    <row r="604" spans="64:85">
      <c r="BL604" s="181" t="s">
        <v>86</v>
      </c>
      <c r="BM604" s="182" t="s">
        <v>50</v>
      </c>
      <c r="BN604" s="181" t="s">
        <v>90</v>
      </c>
      <c r="BO604" s="182" t="s">
        <v>121</v>
      </c>
      <c r="BP604" s="181" t="s">
        <v>130</v>
      </c>
      <c r="BQ604" s="181" t="s">
        <v>132</v>
      </c>
      <c r="BR604" s="9">
        <f t="shared" si="441"/>
        <v>0</v>
      </c>
      <c r="BS604" s="9">
        <f t="shared" si="441"/>
        <v>0</v>
      </c>
      <c r="BT604" s="9">
        <f t="shared" si="441"/>
        <v>0</v>
      </c>
      <c r="BU604" s="9">
        <f t="shared" si="441"/>
        <v>0</v>
      </c>
      <c r="BV604" s="9">
        <f t="shared" si="441"/>
        <v>0</v>
      </c>
      <c r="BW604" s="9">
        <f t="shared" si="441"/>
        <v>0</v>
      </c>
      <c r="BX604" s="9">
        <f t="shared" si="441"/>
        <v>0</v>
      </c>
      <c r="BY604" s="9">
        <f t="shared" si="441"/>
        <v>0</v>
      </c>
      <c r="BZ604" s="9">
        <f t="shared" si="441"/>
        <v>0</v>
      </c>
      <c r="CA604" s="9">
        <f t="shared" si="441"/>
        <v>0</v>
      </c>
      <c r="CB604" s="9">
        <f t="shared" si="441"/>
        <v>0</v>
      </c>
      <c r="CC604" s="9">
        <f t="shared" si="440"/>
        <v>0</v>
      </c>
      <c r="CD604" s="9">
        <f t="shared" si="440"/>
        <v>0</v>
      </c>
      <c r="CE604" s="9">
        <f t="shared" si="440"/>
        <v>0</v>
      </c>
      <c r="CF604" s="9">
        <f t="shared" si="440"/>
        <v>0</v>
      </c>
      <c r="CG604" s="9">
        <f t="shared" si="440"/>
        <v>0</v>
      </c>
    </row>
    <row r="605" spans="64:85">
      <c r="BL605" s="181" t="s">
        <v>86</v>
      </c>
      <c r="BM605" s="182" t="s">
        <v>120</v>
      </c>
      <c r="BN605" s="181" t="s">
        <v>40</v>
      </c>
      <c r="BO605" s="181" t="s">
        <v>126</v>
      </c>
      <c r="BP605" s="181" t="s">
        <v>130</v>
      </c>
      <c r="BQ605" s="181" t="s">
        <v>132</v>
      </c>
      <c r="BR605" s="9">
        <f t="shared" si="441"/>
        <v>0</v>
      </c>
      <c r="BS605" s="9">
        <f t="shared" si="441"/>
        <v>0</v>
      </c>
      <c r="BT605" s="9">
        <f t="shared" si="441"/>
        <v>0</v>
      </c>
      <c r="BU605" s="9">
        <f t="shared" si="441"/>
        <v>0</v>
      </c>
      <c r="BV605" s="9">
        <f t="shared" si="441"/>
        <v>0</v>
      </c>
      <c r="BW605" s="9">
        <f t="shared" si="441"/>
        <v>0</v>
      </c>
      <c r="BX605" s="9">
        <f t="shared" si="441"/>
        <v>0</v>
      </c>
      <c r="BY605" s="9">
        <f t="shared" si="441"/>
        <v>0</v>
      </c>
      <c r="BZ605" s="9">
        <f t="shared" si="441"/>
        <v>0</v>
      </c>
      <c r="CA605" s="9">
        <f t="shared" si="441"/>
        <v>0</v>
      </c>
      <c r="CB605" s="9">
        <f t="shared" si="441"/>
        <v>0</v>
      </c>
      <c r="CC605" s="9">
        <f t="shared" si="440"/>
        <v>0</v>
      </c>
      <c r="CD605" s="9">
        <f t="shared" si="440"/>
        <v>0</v>
      </c>
      <c r="CE605" s="9">
        <f t="shared" si="440"/>
        <v>0</v>
      </c>
      <c r="CF605" s="9">
        <f t="shared" si="440"/>
        <v>0</v>
      </c>
      <c r="CG605" s="9">
        <f t="shared" si="440"/>
        <v>0</v>
      </c>
    </row>
    <row r="606" spans="64:85">
      <c r="BL606" s="181" t="s">
        <v>86</v>
      </c>
      <c r="BM606" s="182" t="s">
        <v>120</v>
      </c>
      <c r="BN606" s="181" t="s">
        <v>88</v>
      </c>
      <c r="BO606" s="181" t="s">
        <v>126</v>
      </c>
      <c r="BP606" s="181" t="s">
        <v>130</v>
      </c>
      <c r="BQ606" s="181" t="s">
        <v>132</v>
      </c>
      <c r="BR606" s="9">
        <f t="shared" si="441"/>
        <v>0</v>
      </c>
      <c r="BS606" s="9">
        <f t="shared" si="441"/>
        <v>0</v>
      </c>
      <c r="BT606" s="9">
        <f t="shared" si="441"/>
        <v>0</v>
      </c>
      <c r="BU606" s="9">
        <f t="shared" si="441"/>
        <v>0</v>
      </c>
      <c r="BV606" s="9">
        <f t="shared" si="441"/>
        <v>0</v>
      </c>
      <c r="BW606" s="9">
        <f t="shared" si="441"/>
        <v>0</v>
      </c>
      <c r="BX606" s="9">
        <f t="shared" si="441"/>
        <v>0</v>
      </c>
      <c r="BY606" s="9">
        <f t="shared" si="441"/>
        <v>0</v>
      </c>
      <c r="BZ606" s="9">
        <f t="shared" si="441"/>
        <v>0</v>
      </c>
      <c r="CA606" s="9">
        <f t="shared" si="441"/>
        <v>0</v>
      </c>
      <c r="CB606" s="9">
        <f t="shared" si="441"/>
        <v>0</v>
      </c>
      <c r="CC606" s="9">
        <f t="shared" si="440"/>
        <v>0</v>
      </c>
      <c r="CD606" s="9">
        <f t="shared" si="440"/>
        <v>0</v>
      </c>
      <c r="CE606" s="9">
        <f t="shared" si="440"/>
        <v>0</v>
      </c>
      <c r="CF606" s="9">
        <f t="shared" si="440"/>
        <v>0</v>
      </c>
      <c r="CG606" s="9">
        <f t="shared" si="440"/>
        <v>0</v>
      </c>
    </row>
    <row r="607" spans="64:85">
      <c r="BL607" s="181" t="s">
        <v>86</v>
      </c>
      <c r="BM607" s="182" t="s">
        <v>120</v>
      </c>
      <c r="BN607" s="181" t="s">
        <v>88</v>
      </c>
      <c r="BO607" s="12">
        <f>+D607</f>
        <v>0</v>
      </c>
      <c r="BP607" s="181" t="s">
        <v>130</v>
      </c>
      <c r="BQ607" s="181" t="s">
        <v>132</v>
      </c>
      <c r="BR607" s="9">
        <f t="shared" si="441"/>
        <v>0</v>
      </c>
      <c r="BS607" s="9">
        <f t="shared" si="441"/>
        <v>0</v>
      </c>
      <c r="BT607" s="9">
        <f t="shared" ref="BT607:CE634" si="442">+IF(ISBLANK(AS142),0,AS142)</f>
        <v>0</v>
      </c>
      <c r="BU607" s="9">
        <f t="shared" si="442"/>
        <v>0</v>
      </c>
      <c r="BV607" s="9">
        <f t="shared" si="442"/>
        <v>0</v>
      </c>
      <c r="BW607" s="9">
        <f t="shared" si="442"/>
        <v>0</v>
      </c>
      <c r="BX607" s="9">
        <f t="shared" si="442"/>
        <v>0</v>
      </c>
      <c r="BY607" s="9">
        <f t="shared" si="442"/>
        <v>0</v>
      </c>
      <c r="BZ607" s="9">
        <f t="shared" si="442"/>
        <v>0</v>
      </c>
      <c r="CA607" s="9">
        <f t="shared" si="442"/>
        <v>0</v>
      </c>
      <c r="CB607" s="9">
        <f t="shared" si="442"/>
        <v>0</v>
      </c>
      <c r="CC607" s="9">
        <f t="shared" si="440"/>
        <v>0</v>
      </c>
      <c r="CD607" s="9">
        <f t="shared" si="440"/>
        <v>0</v>
      </c>
      <c r="CE607" s="9">
        <f t="shared" si="440"/>
        <v>0</v>
      </c>
      <c r="CF607" s="9">
        <f t="shared" si="440"/>
        <v>0</v>
      </c>
      <c r="CG607" s="9">
        <f t="shared" si="440"/>
        <v>0</v>
      </c>
    </row>
    <row r="608" spans="64:85">
      <c r="BL608" s="181" t="s">
        <v>86</v>
      </c>
      <c r="BM608" s="182" t="s">
        <v>120</v>
      </c>
      <c r="BN608" s="181" t="s">
        <v>88</v>
      </c>
      <c r="BO608" s="12">
        <f t="shared" ref="BO608:BO609" si="443">+D608</f>
        <v>0</v>
      </c>
      <c r="BP608" s="181" t="s">
        <v>130</v>
      </c>
      <c r="BQ608" s="181" t="s">
        <v>132</v>
      </c>
      <c r="BR608" s="9">
        <f t="shared" ref="BR608:CE649" si="444">+IF(ISBLANK(AQ143),0,AQ143)</f>
        <v>0</v>
      </c>
      <c r="BS608" s="9">
        <f t="shared" si="444"/>
        <v>0</v>
      </c>
      <c r="BT608" s="9">
        <f t="shared" si="442"/>
        <v>0</v>
      </c>
      <c r="BU608" s="9">
        <f t="shared" si="442"/>
        <v>0</v>
      </c>
      <c r="BV608" s="9">
        <f t="shared" si="442"/>
        <v>0</v>
      </c>
      <c r="BW608" s="9">
        <f t="shared" si="442"/>
        <v>0</v>
      </c>
      <c r="BX608" s="9">
        <f t="shared" si="442"/>
        <v>0</v>
      </c>
      <c r="BY608" s="9">
        <f t="shared" si="442"/>
        <v>0</v>
      </c>
      <c r="BZ608" s="9">
        <f t="shared" si="442"/>
        <v>0</v>
      </c>
      <c r="CA608" s="9">
        <f t="shared" si="442"/>
        <v>0</v>
      </c>
      <c r="CB608" s="9">
        <f t="shared" si="442"/>
        <v>0</v>
      </c>
      <c r="CC608" s="9">
        <f t="shared" si="440"/>
        <v>0</v>
      </c>
      <c r="CD608" s="9">
        <f t="shared" si="440"/>
        <v>0</v>
      </c>
      <c r="CE608" s="9">
        <f t="shared" si="440"/>
        <v>0</v>
      </c>
      <c r="CF608" s="9">
        <f t="shared" si="440"/>
        <v>0</v>
      </c>
      <c r="CG608" s="9">
        <f t="shared" si="440"/>
        <v>0</v>
      </c>
    </row>
    <row r="609" spans="64:85">
      <c r="BL609" s="181" t="s">
        <v>86</v>
      </c>
      <c r="BM609" s="182" t="s">
        <v>120</v>
      </c>
      <c r="BN609" s="181" t="s">
        <v>88</v>
      </c>
      <c r="BO609" s="12">
        <f t="shared" si="443"/>
        <v>0</v>
      </c>
      <c r="BP609" s="181" t="s">
        <v>130</v>
      </c>
      <c r="BQ609" s="181" t="s">
        <v>132</v>
      </c>
      <c r="BR609" s="9">
        <f t="shared" si="444"/>
        <v>0</v>
      </c>
      <c r="BS609" s="9">
        <f t="shared" si="444"/>
        <v>0</v>
      </c>
      <c r="BT609" s="9">
        <f t="shared" si="442"/>
        <v>0</v>
      </c>
      <c r="BU609" s="9">
        <f t="shared" si="442"/>
        <v>0</v>
      </c>
      <c r="BV609" s="9">
        <f t="shared" si="442"/>
        <v>0</v>
      </c>
      <c r="BW609" s="9">
        <f t="shared" si="442"/>
        <v>0</v>
      </c>
      <c r="BX609" s="9">
        <f t="shared" si="442"/>
        <v>0</v>
      </c>
      <c r="BY609" s="9">
        <f t="shared" si="442"/>
        <v>0</v>
      </c>
      <c r="BZ609" s="9">
        <f t="shared" si="442"/>
        <v>0</v>
      </c>
      <c r="CA609" s="9">
        <f t="shared" si="442"/>
        <v>0</v>
      </c>
      <c r="CB609" s="9">
        <f t="shared" si="442"/>
        <v>0</v>
      </c>
      <c r="CC609" s="9">
        <f t="shared" si="440"/>
        <v>0</v>
      </c>
      <c r="CD609" s="9">
        <f t="shared" si="440"/>
        <v>0</v>
      </c>
      <c r="CE609" s="9">
        <f t="shared" si="440"/>
        <v>0</v>
      </c>
      <c r="CF609" s="9">
        <f t="shared" si="440"/>
        <v>0</v>
      </c>
      <c r="CG609" s="9">
        <f t="shared" si="440"/>
        <v>0</v>
      </c>
    </row>
    <row r="610" spans="64:85">
      <c r="BL610" s="181" t="s">
        <v>86</v>
      </c>
      <c r="BM610" s="182" t="s">
        <v>120</v>
      </c>
      <c r="BN610" s="181" t="s">
        <v>90</v>
      </c>
      <c r="BO610" s="182" t="s">
        <v>121</v>
      </c>
      <c r="BP610" s="181" t="s">
        <v>130</v>
      </c>
      <c r="BQ610" s="181" t="s">
        <v>132</v>
      </c>
      <c r="BR610" s="9">
        <f t="shared" si="444"/>
        <v>0</v>
      </c>
      <c r="BS610" s="9">
        <f t="shared" si="444"/>
        <v>0</v>
      </c>
      <c r="BT610" s="9">
        <f t="shared" si="442"/>
        <v>0</v>
      </c>
      <c r="BU610" s="9">
        <f t="shared" si="442"/>
        <v>0</v>
      </c>
      <c r="BV610" s="9">
        <f t="shared" si="442"/>
        <v>0</v>
      </c>
      <c r="BW610" s="9">
        <f t="shared" si="442"/>
        <v>0</v>
      </c>
      <c r="BX610" s="9">
        <f t="shared" si="442"/>
        <v>0</v>
      </c>
      <c r="BY610" s="9">
        <f t="shared" si="442"/>
        <v>0</v>
      </c>
      <c r="BZ610" s="9">
        <f t="shared" si="442"/>
        <v>0</v>
      </c>
      <c r="CA610" s="9">
        <f t="shared" si="442"/>
        <v>0</v>
      </c>
      <c r="CB610" s="9">
        <f t="shared" si="442"/>
        <v>0</v>
      </c>
      <c r="CC610" s="9">
        <f t="shared" si="440"/>
        <v>0</v>
      </c>
      <c r="CD610" s="9">
        <f t="shared" si="440"/>
        <v>0</v>
      </c>
      <c r="CE610" s="9">
        <f t="shared" si="440"/>
        <v>0</v>
      </c>
      <c r="CF610" s="9">
        <f t="shared" si="440"/>
        <v>0</v>
      </c>
      <c r="CG610" s="9">
        <f t="shared" si="440"/>
        <v>0</v>
      </c>
    </row>
    <row r="611" spans="64:85">
      <c r="BL611" s="181" t="s">
        <v>86</v>
      </c>
      <c r="BM611" s="182" t="s">
        <v>108</v>
      </c>
      <c r="BN611" s="181" t="s">
        <v>40</v>
      </c>
      <c r="BO611" s="181" t="s">
        <v>126</v>
      </c>
      <c r="BP611" s="181" t="s">
        <v>130</v>
      </c>
      <c r="BQ611" s="181" t="s">
        <v>132</v>
      </c>
      <c r="BR611" s="9">
        <f t="shared" si="444"/>
        <v>0</v>
      </c>
      <c r="BS611" s="9">
        <f t="shared" si="444"/>
        <v>0</v>
      </c>
      <c r="BT611" s="9">
        <f t="shared" si="442"/>
        <v>0</v>
      </c>
      <c r="BU611" s="9">
        <f t="shared" si="442"/>
        <v>0</v>
      </c>
      <c r="BV611" s="9">
        <f t="shared" si="442"/>
        <v>0</v>
      </c>
      <c r="BW611" s="9">
        <f t="shared" si="442"/>
        <v>0</v>
      </c>
      <c r="BX611" s="9">
        <f t="shared" si="442"/>
        <v>0</v>
      </c>
      <c r="BY611" s="9">
        <f t="shared" si="442"/>
        <v>0</v>
      </c>
      <c r="BZ611" s="9">
        <f t="shared" si="442"/>
        <v>0</v>
      </c>
      <c r="CA611" s="9">
        <f t="shared" si="442"/>
        <v>0</v>
      </c>
      <c r="CB611" s="9">
        <f t="shared" si="442"/>
        <v>0</v>
      </c>
      <c r="CC611" s="9">
        <f t="shared" si="440"/>
        <v>0</v>
      </c>
      <c r="CD611" s="9">
        <f t="shared" si="440"/>
        <v>0</v>
      </c>
      <c r="CE611" s="9">
        <f t="shared" si="440"/>
        <v>0</v>
      </c>
      <c r="CF611" s="9">
        <f t="shared" si="440"/>
        <v>0</v>
      </c>
      <c r="CG611" s="9">
        <f t="shared" si="440"/>
        <v>0</v>
      </c>
    </row>
    <row r="612" spans="64:85">
      <c r="BL612" s="181" t="s">
        <v>86</v>
      </c>
      <c r="BM612" s="182" t="s">
        <v>108</v>
      </c>
      <c r="BN612" s="181" t="s">
        <v>88</v>
      </c>
      <c r="BO612" s="181" t="s">
        <v>126</v>
      </c>
      <c r="BP612" s="181" t="s">
        <v>130</v>
      </c>
      <c r="BQ612" s="181" t="s">
        <v>132</v>
      </c>
      <c r="BR612" s="9">
        <f t="shared" si="444"/>
        <v>0</v>
      </c>
      <c r="BS612" s="9">
        <f t="shared" si="444"/>
        <v>0</v>
      </c>
      <c r="BT612" s="9">
        <f t="shared" si="442"/>
        <v>0</v>
      </c>
      <c r="BU612" s="9">
        <f t="shared" si="442"/>
        <v>0</v>
      </c>
      <c r="BV612" s="9">
        <f t="shared" si="442"/>
        <v>0</v>
      </c>
      <c r="BW612" s="9">
        <f t="shared" si="442"/>
        <v>0</v>
      </c>
      <c r="BX612" s="9">
        <f t="shared" si="442"/>
        <v>0</v>
      </c>
      <c r="BY612" s="9">
        <f t="shared" si="442"/>
        <v>0</v>
      </c>
      <c r="BZ612" s="9">
        <f t="shared" si="442"/>
        <v>0</v>
      </c>
      <c r="CA612" s="9">
        <f t="shared" si="442"/>
        <v>0</v>
      </c>
      <c r="CB612" s="9">
        <f t="shared" si="442"/>
        <v>0</v>
      </c>
      <c r="CC612" s="9">
        <f t="shared" si="440"/>
        <v>0</v>
      </c>
      <c r="CD612" s="9">
        <f t="shared" si="440"/>
        <v>0</v>
      </c>
      <c r="CE612" s="9">
        <f t="shared" si="440"/>
        <v>0</v>
      </c>
      <c r="CF612" s="9">
        <f t="shared" si="440"/>
        <v>0</v>
      </c>
      <c r="CG612" s="9">
        <f t="shared" si="440"/>
        <v>0</v>
      </c>
    </row>
    <row r="613" spans="64:85">
      <c r="BL613" s="181" t="s">
        <v>86</v>
      </c>
      <c r="BM613" s="182" t="s">
        <v>108</v>
      </c>
      <c r="BN613" s="181" t="s">
        <v>88</v>
      </c>
      <c r="BO613" s="12">
        <f>+D613</f>
        <v>0</v>
      </c>
      <c r="BP613" s="181" t="s">
        <v>130</v>
      </c>
      <c r="BQ613" s="181" t="s">
        <v>132</v>
      </c>
      <c r="BR613" s="9">
        <f t="shared" si="444"/>
        <v>0</v>
      </c>
      <c r="BS613" s="9">
        <f t="shared" si="444"/>
        <v>0</v>
      </c>
      <c r="BT613" s="9">
        <f t="shared" si="442"/>
        <v>0</v>
      </c>
      <c r="BU613" s="9">
        <f t="shared" si="442"/>
        <v>0</v>
      </c>
      <c r="BV613" s="9">
        <f t="shared" si="442"/>
        <v>0</v>
      </c>
      <c r="BW613" s="9">
        <f t="shared" si="442"/>
        <v>0</v>
      </c>
      <c r="BX613" s="9">
        <f t="shared" si="442"/>
        <v>0</v>
      </c>
      <c r="BY613" s="9">
        <f t="shared" si="442"/>
        <v>0</v>
      </c>
      <c r="BZ613" s="9">
        <f t="shared" si="442"/>
        <v>0</v>
      </c>
      <c r="CA613" s="9">
        <f t="shared" si="442"/>
        <v>0</v>
      </c>
      <c r="CB613" s="9">
        <f t="shared" si="442"/>
        <v>0</v>
      </c>
      <c r="CC613" s="9">
        <f t="shared" si="440"/>
        <v>0</v>
      </c>
      <c r="CD613" s="9">
        <f t="shared" si="440"/>
        <v>0</v>
      </c>
      <c r="CE613" s="9">
        <f t="shared" si="440"/>
        <v>0</v>
      </c>
      <c r="CF613" s="9">
        <f t="shared" si="440"/>
        <v>0</v>
      </c>
      <c r="CG613" s="9">
        <f t="shared" si="440"/>
        <v>0</v>
      </c>
    </row>
    <row r="614" spans="64:85">
      <c r="BL614" s="181" t="s">
        <v>86</v>
      </c>
      <c r="BM614" s="182" t="s">
        <v>108</v>
      </c>
      <c r="BN614" s="181" t="s">
        <v>88</v>
      </c>
      <c r="BO614" s="12">
        <f t="shared" ref="BO614:BO615" si="445">+D614</f>
        <v>0</v>
      </c>
      <c r="BP614" s="181" t="s">
        <v>130</v>
      </c>
      <c r="BQ614" s="181" t="s">
        <v>132</v>
      </c>
      <c r="BR614" s="9">
        <f t="shared" si="444"/>
        <v>0</v>
      </c>
      <c r="BS614" s="9">
        <f t="shared" si="444"/>
        <v>0</v>
      </c>
      <c r="BT614" s="9">
        <f t="shared" si="442"/>
        <v>0</v>
      </c>
      <c r="BU614" s="9">
        <f t="shared" si="442"/>
        <v>0</v>
      </c>
      <c r="BV614" s="9">
        <f t="shared" si="442"/>
        <v>0</v>
      </c>
      <c r="BW614" s="9">
        <f t="shared" si="442"/>
        <v>0</v>
      </c>
      <c r="BX614" s="9">
        <f t="shared" si="442"/>
        <v>0</v>
      </c>
      <c r="BY614" s="9">
        <f t="shared" si="442"/>
        <v>0</v>
      </c>
      <c r="BZ614" s="9">
        <f t="shared" si="442"/>
        <v>0</v>
      </c>
      <c r="CA614" s="9">
        <f t="shared" si="442"/>
        <v>0</v>
      </c>
      <c r="CB614" s="9">
        <f t="shared" si="442"/>
        <v>0</v>
      </c>
      <c r="CC614" s="9">
        <f t="shared" si="440"/>
        <v>0</v>
      </c>
      <c r="CD614" s="9">
        <f t="shared" si="440"/>
        <v>0</v>
      </c>
      <c r="CE614" s="9">
        <f t="shared" si="440"/>
        <v>0</v>
      </c>
      <c r="CF614" s="9">
        <f t="shared" si="440"/>
        <v>0</v>
      </c>
      <c r="CG614" s="9">
        <f t="shared" si="440"/>
        <v>0</v>
      </c>
    </row>
    <row r="615" spans="64:85">
      <c r="BL615" s="181" t="s">
        <v>86</v>
      </c>
      <c r="BM615" s="182" t="s">
        <v>108</v>
      </c>
      <c r="BN615" s="181" t="s">
        <v>88</v>
      </c>
      <c r="BO615" s="12">
        <f t="shared" si="445"/>
        <v>0</v>
      </c>
      <c r="BP615" s="181" t="s">
        <v>130</v>
      </c>
      <c r="BQ615" s="181" t="s">
        <v>132</v>
      </c>
      <c r="BR615" s="9">
        <f t="shared" si="444"/>
        <v>0</v>
      </c>
      <c r="BS615" s="9">
        <f t="shared" si="444"/>
        <v>0</v>
      </c>
      <c r="BT615" s="9">
        <f t="shared" si="442"/>
        <v>0</v>
      </c>
      <c r="BU615" s="9">
        <f t="shared" si="442"/>
        <v>0</v>
      </c>
      <c r="BV615" s="9">
        <f t="shared" si="442"/>
        <v>0</v>
      </c>
      <c r="BW615" s="9">
        <f t="shared" si="442"/>
        <v>0</v>
      </c>
      <c r="BX615" s="9">
        <f t="shared" si="442"/>
        <v>0</v>
      </c>
      <c r="BY615" s="9">
        <f t="shared" si="442"/>
        <v>0</v>
      </c>
      <c r="BZ615" s="9">
        <f t="shared" si="442"/>
        <v>0</v>
      </c>
      <c r="CA615" s="9">
        <f t="shared" si="442"/>
        <v>0</v>
      </c>
      <c r="CB615" s="9">
        <f t="shared" si="442"/>
        <v>0</v>
      </c>
      <c r="CC615" s="9">
        <f t="shared" si="440"/>
        <v>0</v>
      </c>
      <c r="CD615" s="9">
        <f t="shared" si="440"/>
        <v>0</v>
      </c>
      <c r="CE615" s="9">
        <f t="shared" si="440"/>
        <v>0</v>
      </c>
      <c r="CF615" s="9">
        <f t="shared" si="440"/>
        <v>0</v>
      </c>
      <c r="CG615" s="9">
        <f t="shared" si="440"/>
        <v>0</v>
      </c>
    </row>
    <row r="616" spans="64:85">
      <c r="BL616" s="181" t="s">
        <v>86</v>
      </c>
      <c r="BM616" s="182" t="s">
        <v>108</v>
      </c>
      <c r="BN616" s="181" t="s">
        <v>90</v>
      </c>
      <c r="BO616" s="182" t="s">
        <v>121</v>
      </c>
      <c r="BP616" s="181" t="s">
        <v>130</v>
      </c>
      <c r="BQ616" s="181" t="s">
        <v>132</v>
      </c>
      <c r="BR616" s="9">
        <f t="shared" si="444"/>
        <v>0</v>
      </c>
      <c r="BS616" s="9">
        <f t="shared" si="444"/>
        <v>0</v>
      </c>
      <c r="BT616" s="9">
        <f t="shared" si="442"/>
        <v>0</v>
      </c>
      <c r="BU616" s="9">
        <f t="shared" si="442"/>
        <v>0</v>
      </c>
      <c r="BV616" s="9">
        <f t="shared" si="442"/>
        <v>0</v>
      </c>
      <c r="BW616" s="9">
        <f t="shared" si="442"/>
        <v>0</v>
      </c>
      <c r="BX616" s="9">
        <f t="shared" si="442"/>
        <v>0</v>
      </c>
      <c r="BY616" s="9">
        <f t="shared" si="442"/>
        <v>0</v>
      </c>
      <c r="BZ616" s="9">
        <f t="shared" si="442"/>
        <v>0</v>
      </c>
      <c r="CA616" s="9">
        <f t="shared" si="442"/>
        <v>0</v>
      </c>
      <c r="CB616" s="9">
        <f t="shared" si="442"/>
        <v>0</v>
      </c>
      <c r="CC616" s="9">
        <f t="shared" si="440"/>
        <v>0</v>
      </c>
      <c r="CD616" s="9">
        <f t="shared" si="440"/>
        <v>0</v>
      </c>
      <c r="CE616" s="9">
        <f t="shared" si="440"/>
        <v>0</v>
      </c>
      <c r="CF616" s="9">
        <f t="shared" si="440"/>
        <v>0</v>
      </c>
      <c r="CG616" s="9">
        <f t="shared" si="440"/>
        <v>0</v>
      </c>
    </row>
    <row r="617" spans="64:85">
      <c r="BL617" s="181" t="s">
        <v>86</v>
      </c>
      <c r="BM617" s="182" t="s">
        <v>109</v>
      </c>
      <c r="BN617" s="181" t="s">
        <v>40</v>
      </c>
      <c r="BO617" s="181" t="s">
        <v>126</v>
      </c>
      <c r="BP617" s="181" t="s">
        <v>130</v>
      </c>
      <c r="BQ617" s="181" t="s">
        <v>132</v>
      </c>
      <c r="BR617" s="9">
        <f t="shared" si="444"/>
        <v>0</v>
      </c>
      <c r="BS617" s="9">
        <f t="shared" si="444"/>
        <v>0</v>
      </c>
      <c r="BT617" s="9">
        <f t="shared" si="442"/>
        <v>0</v>
      </c>
      <c r="BU617" s="9">
        <f t="shared" si="442"/>
        <v>0</v>
      </c>
      <c r="BV617" s="9">
        <f t="shared" si="442"/>
        <v>0</v>
      </c>
      <c r="BW617" s="9">
        <f t="shared" si="442"/>
        <v>0</v>
      </c>
      <c r="BX617" s="9">
        <f t="shared" si="442"/>
        <v>0</v>
      </c>
      <c r="BY617" s="9">
        <f t="shared" si="442"/>
        <v>0</v>
      </c>
      <c r="BZ617" s="9">
        <f t="shared" si="442"/>
        <v>0</v>
      </c>
      <c r="CA617" s="9">
        <f t="shared" si="442"/>
        <v>0</v>
      </c>
      <c r="CB617" s="9">
        <f t="shared" si="442"/>
        <v>0</v>
      </c>
      <c r="CC617" s="9">
        <f t="shared" si="440"/>
        <v>0</v>
      </c>
      <c r="CD617" s="9">
        <f t="shared" si="440"/>
        <v>0</v>
      </c>
      <c r="CE617" s="9">
        <f t="shared" si="440"/>
        <v>0</v>
      </c>
      <c r="CF617" s="9">
        <f t="shared" si="440"/>
        <v>0</v>
      </c>
      <c r="CG617" s="9">
        <f t="shared" si="440"/>
        <v>0</v>
      </c>
    </row>
    <row r="618" spans="64:85">
      <c r="BL618" s="181" t="s">
        <v>86</v>
      </c>
      <c r="BM618" s="182" t="s">
        <v>109</v>
      </c>
      <c r="BN618" s="181" t="s">
        <v>88</v>
      </c>
      <c r="BO618" s="181" t="s">
        <v>126</v>
      </c>
      <c r="BP618" s="181" t="s">
        <v>130</v>
      </c>
      <c r="BQ618" s="181" t="s">
        <v>132</v>
      </c>
      <c r="BR618" s="9">
        <f t="shared" si="444"/>
        <v>0</v>
      </c>
      <c r="BS618" s="9">
        <f t="shared" si="444"/>
        <v>0</v>
      </c>
      <c r="BT618" s="9">
        <f t="shared" si="442"/>
        <v>0</v>
      </c>
      <c r="BU618" s="9">
        <f t="shared" si="442"/>
        <v>0</v>
      </c>
      <c r="BV618" s="9">
        <f t="shared" si="442"/>
        <v>0</v>
      </c>
      <c r="BW618" s="9">
        <f t="shared" si="442"/>
        <v>0</v>
      </c>
      <c r="BX618" s="9">
        <f t="shared" si="442"/>
        <v>0</v>
      </c>
      <c r="BY618" s="9">
        <f t="shared" si="442"/>
        <v>0</v>
      </c>
      <c r="BZ618" s="9">
        <f t="shared" si="442"/>
        <v>0</v>
      </c>
      <c r="CA618" s="9">
        <f t="shared" si="442"/>
        <v>0</v>
      </c>
      <c r="CB618" s="9">
        <f t="shared" si="442"/>
        <v>0</v>
      </c>
      <c r="CC618" s="9">
        <f t="shared" si="440"/>
        <v>0</v>
      </c>
      <c r="CD618" s="9">
        <f t="shared" si="440"/>
        <v>0</v>
      </c>
      <c r="CE618" s="9">
        <f t="shared" si="440"/>
        <v>0</v>
      </c>
      <c r="CF618" s="9">
        <f t="shared" si="440"/>
        <v>0</v>
      </c>
      <c r="CG618" s="9">
        <f t="shared" si="440"/>
        <v>0</v>
      </c>
    </row>
    <row r="619" spans="64:85">
      <c r="BL619" s="181" t="s">
        <v>86</v>
      </c>
      <c r="BM619" s="182" t="s">
        <v>109</v>
      </c>
      <c r="BN619" s="181" t="s">
        <v>88</v>
      </c>
      <c r="BO619" s="12">
        <f>+D619</f>
        <v>0</v>
      </c>
      <c r="BP619" s="181" t="s">
        <v>130</v>
      </c>
      <c r="BQ619" s="181" t="s">
        <v>132</v>
      </c>
      <c r="BR619" s="9">
        <f t="shared" si="444"/>
        <v>0</v>
      </c>
      <c r="BS619" s="9">
        <f t="shared" si="444"/>
        <v>0</v>
      </c>
      <c r="BT619" s="9">
        <f t="shared" si="442"/>
        <v>0</v>
      </c>
      <c r="BU619" s="9">
        <f t="shared" si="442"/>
        <v>0</v>
      </c>
      <c r="BV619" s="9">
        <f t="shared" si="442"/>
        <v>0</v>
      </c>
      <c r="BW619" s="9">
        <f t="shared" si="442"/>
        <v>0</v>
      </c>
      <c r="BX619" s="9">
        <f t="shared" si="442"/>
        <v>0</v>
      </c>
      <c r="BY619" s="9">
        <f t="shared" si="442"/>
        <v>0</v>
      </c>
      <c r="BZ619" s="9">
        <f t="shared" si="442"/>
        <v>0</v>
      </c>
      <c r="CA619" s="9">
        <f t="shared" si="442"/>
        <v>0</v>
      </c>
      <c r="CB619" s="9">
        <f t="shared" si="442"/>
        <v>0</v>
      </c>
      <c r="CC619" s="9">
        <f t="shared" si="440"/>
        <v>0</v>
      </c>
      <c r="CD619" s="9">
        <f t="shared" si="440"/>
        <v>0</v>
      </c>
      <c r="CE619" s="9">
        <f t="shared" si="440"/>
        <v>0</v>
      </c>
      <c r="CF619" s="9">
        <f t="shared" si="440"/>
        <v>0</v>
      </c>
      <c r="CG619" s="9">
        <f t="shared" si="440"/>
        <v>0</v>
      </c>
    </row>
    <row r="620" spans="64:85">
      <c r="BL620" s="181" t="s">
        <v>86</v>
      </c>
      <c r="BM620" s="182" t="s">
        <v>109</v>
      </c>
      <c r="BN620" s="181" t="s">
        <v>88</v>
      </c>
      <c r="BO620" s="12">
        <f t="shared" ref="BO620:BO621" si="446">+D620</f>
        <v>0</v>
      </c>
      <c r="BP620" s="181" t="s">
        <v>130</v>
      </c>
      <c r="BQ620" s="181" t="s">
        <v>132</v>
      </c>
      <c r="BR620" s="9">
        <f t="shared" si="444"/>
        <v>0</v>
      </c>
      <c r="BS620" s="9">
        <f t="shared" si="444"/>
        <v>0</v>
      </c>
      <c r="BT620" s="9">
        <f t="shared" si="442"/>
        <v>0</v>
      </c>
      <c r="BU620" s="9">
        <f t="shared" si="442"/>
        <v>0</v>
      </c>
      <c r="BV620" s="9">
        <f t="shared" si="442"/>
        <v>0</v>
      </c>
      <c r="BW620" s="9">
        <f t="shared" si="442"/>
        <v>0</v>
      </c>
      <c r="BX620" s="9">
        <f t="shared" si="442"/>
        <v>0</v>
      </c>
      <c r="BY620" s="9">
        <f t="shared" si="442"/>
        <v>0</v>
      </c>
      <c r="BZ620" s="9">
        <f t="shared" si="442"/>
        <v>0</v>
      </c>
      <c r="CA620" s="9">
        <f t="shared" si="442"/>
        <v>0</v>
      </c>
      <c r="CB620" s="9">
        <f t="shared" si="442"/>
        <v>0</v>
      </c>
      <c r="CC620" s="9">
        <f t="shared" si="440"/>
        <v>0</v>
      </c>
      <c r="CD620" s="9">
        <f t="shared" si="440"/>
        <v>0</v>
      </c>
      <c r="CE620" s="9">
        <f t="shared" si="440"/>
        <v>0</v>
      </c>
      <c r="CF620" s="9">
        <f t="shared" si="440"/>
        <v>0</v>
      </c>
      <c r="CG620" s="9">
        <f t="shared" si="440"/>
        <v>0</v>
      </c>
    </row>
    <row r="621" spans="64:85">
      <c r="BL621" s="181" t="s">
        <v>86</v>
      </c>
      <c r="BM621" s="182" t="s">
        <v>109</v>
      </c>
      <c r="BN621" s="181" t="s">
        <v>88</v>
      </c>
      <c r="BO621" s="12">
        <f t="shared" si="446"/>
        <v>0</v>
      </c>
      <c r="BP621" s="181" t="s">
        <v>130</v>
      </c>
      <c r="BQ621" s="181" t="s">
        <v>132</v>
      </c>
      <c r="BR621" s="9">
        <f t="shared" si="444"/>
        <v>0</v>
      </c>
      <c r="BS621" s="9">
        <f t="shared" si="444"/>
        <v>0</v>
      </c>
      <c r="BT621" s="9">
        <f t="shared" si="442"/>
        <v>0</v>
      </c>
      <c r="BU621" s="9">
        <f t="shared" si="442"/>
        <v>0</v>
      </c>
      <c r="BV621" s="9">
        <f t="shared" si="442"/>
        <v>0</v>
      </c>
      <c r="BW621" s="9">
        <f t="shared" si="442"/>
        <v>0</v>
      </c>
      <c r="BX621" s="9">
        <f t="shared" si="442"/>
        <v>0</v>
      </c>
      <c r="BY621" s="9">
        <f t="shared" si="442"/>
        <v>0</v>
      </c>
      <c r="BZ621" s="9">
        <f t="shared" si="442"/>
        <v>0</v>
      </c>
      <c r="CA621" s="9">
        <f t="shared" si="442"/>
        <v>0</v>
      </c>
      <c r="CB621" s="9">
        <f t="shared" si="442"/>
        <v>0</v>
      </c>
      <c r="CC621" s="9">
        <f t="shared" si="440"/>
        <v>0</v>
      </c>
      <c r="CD621" s="9">
        <f t="shared" si="440"/>
        <v>0</v>
      </c>
      <c r="CE621" s="9">
        <f t="shared" si="440"/>
        <v>0</v>
      </c>
      <c r="CF621" s="9">
        <f t="shared" si="440"/>
        <v>0</v>
      </c>
      <c r="CG621" s="9">
        <f t="shared" si="440"/>
        <v>0</v>
      </c>
    </row>
    <row r="622" spans="64:85">
      <c r="BL622" s="181" t="s">
        <v>86</v>
      </c>
      <c r="BM622" s="182" t="s">
        <v>109</v>
      </c>
      <c r="BN622" s="181" t="s">
        <v>90</v>
      </c>
      <c r="BO622" s="182" t="s">
        <v>121</v>
      </c>
      <c r="BP622" s="181" t="s">
        <v>130</v>
      </c>
      <c r="BQ622" s="181" t="s">
        <v>132</v>
      </c>
      <c r="BR622" s="9">
        <f t="shared" si="444"/>
        <v>0</v>
      </c>
      <c r="BS622" s="9">
        <f t="shared" si="444"/>
        <v>0</v>
      </c>
      <c r="BT622" s="9">
        <f t="shared" si="442"/>
        <v>0</v>
      </c>
      <c r="BU622" s="9">
        <f t="shared" si="442"/>
        <v>0</v>
      </c>
      <c r="BV622" s="9">
        <f t="shared" si="442"/>
        <v>0</v>
      </c>
      <c r="BW622" s="9">
        <f t="shared" si="442"/>
        <v>0</v>
      </c>
      <c r="BX622" s="9">
        <f t="shared" si="442"/>
        <v>0</v>
      </c>
      <c r="BY622" s="9">
        <f t="shared" si="442"/>
        <v>0</v>
      </c>
      <c r="BZ622" s="9">
        <f t="shared" si="442"/>
        <v>0</v>
      </c>
      <c r="CA622" s="9">
        <f t="shared" si="442"/>
        <v>0</v>
      </c>
      <c r="CB622" s="9">
        <f t="shared" si="442"/>
        <v>0</v>
      </c>
      <c r="CC622" s="9">
        <f t="shared" si="440"/>
        <v>0</v>
      </c>
      <c r="CD622" s="9">
        <f t="shared" si="440"/>
        <v>0</v>
      </c>
      <c r="CE622" s="9">
        <f t="shared" si="440"/>
        <v>0</v>
      </c>
      <c r="CF622" s="9">
        <f t="shared" si="440"/>
        <v>0</v>
      </c>
      <c r="CG622" s="9">
        <f t="shared" si="440"/>
        <v>0</v>
      </c>
    </row>
    <row r="623" spans="64:85">
      <c r="BL623" s="181" t="s">
        <v>86</v>
      </c>
      <c r="BM623" s="182" t="s">
        <v>61</v>
      </c>
      <c r="BN623" s="181" t="s">
        <v>40</v>
      </c>
      <c r="BO623" s="181" t="s">
        <v>126</v>
      </c>
      <c r="BP623" s="181" t="s">
        <v>130</v>
      </c>
      <c r="BQ623" s="181" t="s">
        <v>132</v>
      </c>
      <c r="BR623" s="9">
        <f t="shared" si="444"/>
        <v>0</v>
      </c>
      <c r="BS623" s="9">
        <f t="shared" si="444"/>
        <v>0</v>
      </c>
      <c r="BT623" s="9">
        <f t="shared" si="442"/>
        <v>0</v>
      </c>
      <c r="BU623" s="9">
        <f t="shared" si="442"/>
        <v>0</v>
      </c>
      <c r="BV623" s="9">
        <f t="shared" si="442"/>
        <v>0</v>
      </c>
      <c r="BW623" s="9">
        <f t="shared" si="442"/>
        <v>0</v>
      </c>
      <c r="BX623" s="9">
        <f t="shared" si="442"/>
        <v>0</v>
      </c>
      <c r="BY623" s="9">
        <f t="shared" si="442"/>
        <v>0</v>
      </c>
      <c r="BZ623" s="9">
        <f t="shared" si="442"/>
        <v>0</v>
      </c>
      <c r="CA623" s="9">
        <f t="shared" si="442"/>
        <v>0</v>
      </c>
      <c r="CB623" s="9">
        <f t="shared" si="442"/>
        <v>0</v>
      </c>
      <c r="CC623" s="9">
        <f t="shared" si="440"/>
        <v>0</v>
      </c>
      <c r="CD623" s="9">
        <f t="shared" si="440"/>
        <v>0</v>
      </c>
      <c r="CE623" s="9">
        <f t="shared" si="440"/>
        <v>0</v>
      </c>
      <c r="CF623" s="9">
        <f t="shared" si="440"/>
        <v>0</v>
      </c>
      <c r="CG623" s="9">
        <f t="shared" si="440"/>
        <v>0</v>
      </c>
    </row>
    <row r="624" spans="64:85">
      <c r="BL624" s="181" t="s">
        <v>86</v>
      </c>
      <c r="BM624" s="182" t="s">
        <v>61</v>
      </c>
      <c r="BN624" s="181" t="s">
        <v>88</v>
      </c>
      <c r="BO624" s="181" t="s">
        <v>126</v>
      </c>
      <c r="BP624" s="181" t="s">
        <v>130</v>
      </c>
      <c r="BQ624" s="181" t="s">
        <v>132</v>
      </c>
      <c r="BR624" s="9">
        <f t="shared" si="444"/>
        <v>0</v>
      </c>
      <c r="BS624" s="9">
        <f t="shared" si="444"/>
        <v>0</v>
      </c>
      <c r="BT624" s="9">
        <f t="shared" si="442"/>
        <v>0</v>
      </c>
      <c r="BU624" s="9">
        <f t="shared" si="442"/>
        <v>0</v>
      </c>
      <c r="BV624" s="9">
        <f t="shared" si="442"/>
        <v>0</v>
      </c>
      <c r="BW624" s="9">
        <f t="shared" si="442"/>
        <v>0</v>
      </c>
      <c r="BX624" s="9">
        <f t="shared" si="442"/>
        <v>0</v>
      </c>
      <c r="BY624" s="9">
        <f t="shared" si="442"/>
        <v>0</v>
      </c>
      <c r="BZ624" s="9">
        <f t="shared" si="442"/>
        <v>0</v>
      </c>
      <c r="CA624" s="9">
        <f t="shared" si="442"/>
        <v>0</v>
      </c>
      <c r="CB624" s="9">
        <f t="shared" si="442"/>
        <v>0</v>
      </c>
      <c r="CC624" s="9">
        <f t="shared" si="440"/>
        <v>0</v>
      </c>
      <c r="CD624" s="9">
        <f t="shared" si="440"/>
        <v>0</v>
      </c>
      <c r="CE624" s="9">
        <f t="shared" si="440"/>
        <v>0</v>
      </c>
      <c r="CF624" s="9">
        <f t="shared" si="440"/>
        <v>0</v>
      </c>
      <c r="CG624" s="9">
        <f t="shared" si="440"/>
        <v>0</v>
      </c>
    </row>
    <row r="625" spans="64:85">
      <c r="BL625" s="181" t="s">
        <v>86</v>
      </c>
      <c r="BM625" s="182" t="s">
        <v>61</v>
      </c>
      <c r="BN625" s="181" t="s">
        <v>90</v>
      </c>
      <c r="BO625" s="12" t="s">
        <v>127</v>
      </c>
      <c r="BP625" s="181" t="s">
        <v>130</v>
      </c>
      <c r="BQ625" s="181" t="s">
        <v>132</v>
      </c>
      <c r="BR625" s="9">
        <f t="shared" si="444"/>
        <v>0</v>
      </c>
      <c r="BS625" s="9">
        <f t="shared" si="444"/>
        <v>0</v>
      </c>
      <c r="BT625" s="9">
        <f t="shared" si="442"/>
        <v>0</v>
      </c>
      <c r="BU625" s="9">
        <f t="shared" si="442"/>
        <v>0</v>
      </c>
      <c r="BV625" s="9">
        <f t="shared" si="442"/>
        <v>0</v>
      </c>
      <c r="BW625" s="9">
        <f t="shared" si="442"/>
        <v>0</v>
      </c>
      <c r="BX625" s="9">
        <f t="shared" si="442"/>
        <v>0</v>
      </c>
      <c r="BY625" s="9">
        <f t="shared" si="442"/>
        <v>0</v>
      </c>
      <c r="BZ625" s="9">
        <f t="shared" si="442"/>
        <v>0</v>
      </c>
      <c r="CA625" s="9">
        <f t="shared" si="442"/>
        <v>0</v>
      </c>
      <c r="CB625" s="9">
        <f t="shared" si="442"/>
        <v>0</v>
      </c>
      <c r="CC625" s="9">
        <f t="shared" si="440"/>
        <v>0</v>
      </c>
      <c r="CD625" s="9">
        <f t="shared" si="440"/>
        <v>0</v>
      </c>
      <c r="CE625" s="9">
        <f t="shared" si="440"/>
        <v>0</v>
      </c>
      <c r="CF625" s="9">
        <f t="shared" si="440"/>
        <v>0</v>
      </c>
      <c r="CG625" s="9">
        <f t="shared" si="440"/>
        <v>0</v>
      </c>
    </row>
    <row r="626" spans="64:85">
      <c r="BL626" s="181" t="s">
        <v>86</v>
      </c>
      <c r="BM626" s="182" t="s">
        <v>62</v>
      </c>
      <c r="BN626" s="181" t="s">
        <v>40</v>
      </c>
      <c r="BO626" s="181" t="s">
        <v>126</v>
      </c>
      <c r="BP626" s="181" t="s">
        <v>130</v>
      </c>
      <c r="BQ626" s="181" t="s">
        <v>132</v>
      </c>
      <c r="BR626" s="9">
        <f t="shared" si="444"/>
        <v>0</v>
      </c>
      <c r="BS626" s="9">
        <f t="shared" si="444"/>
        <v>0</v>
      </c>
      <c r="BT626" s="9">
        <f t="shared" si="442"/>
        <v>0</v>
      </c>
      <c r="BU626" s="9">
        <f t="shared" si="442"/>
        <v>0</v>
      </c>
      <c r="BV626" s="9">
        <f t="shared" si="442"/>
        <v>0</v>
      </c>
      <c r="BW626" s="9">
        <f t="shared" si="442"/>
        <v>0</v>
      </c>
      <c r="BX626" s="9">
        <f t="shared" si="442"/>
        <v>0</v>
      </c>
      <c r="BY626" s="9">
        <f t="shared" si="442"/>
        <v>0</v>
      </c>
      <c r="BZ626" s="9">
        <f t="shared" si="442"/>
        <v>0</v>
      </c>
      <c r="CA626" s="9">
        <f t="shared" si="442"/>
        <v>0</v>
      </c>
      <c r="CB626" s="9">
        <f t="shared" si="442"/>
        <v>0</v>
      </c>
      <c r="CC626" s="9">
        <f t="shared" si="440"/>
        <v>0</v>
      </c>
      <c r="CD626" s="9">
        <f t="shared" si="440"/>
        <v>0</v>
      </c>
      <c r="CE626" s="9">
        <f t="shared" si="440"/>
        <v>0</v>
      </c>
      <c r="CF626" s="9">
        <f t="shared" si="440"/>
        <v>0</v>
      </c>
      <c r="CG626" s="9">
        <f t="shared" si="440"/>
        <v>0</v>
      </c>
    </row>
    <row r="627" spans="64:85">
      <c r="BL627" s="181" t="s">
        <v>86</v>
      </c>
      <c r="BM627" s="182" t="s">
        <v>62</v>
      </c>
      <c r="BN627" s="181" t="s">
        <v>88</v>
      </c>
      <c r="BO627" s="181" t="s">
        <v>126</v>
      </c>
      <c r="BP627" s="181" t="s">
        <v>130</v>
      </c>
      <c r="BQ627" s="181" t="s">
        <v>132</v>
      </c>
      <c r="BR627" s="9">
        <f t="shared" si="444"/>
        <v>0</v>
      </c>
      <c r="BS627" s="9">
        <f t="shared" si="444"/>
        <v>0</v>
      </c>
      <c r="BT627" s="9">
        <f t="shared" si="442"/>
        <v>0</v>
      </c>
      <c r="BU627" s="9">
        <f t="shared" si="442"/>
        <v>0</v>
      </c>
      <c r="BV627" s="9">
        <f t="shared" si="442"/>
        <v>0</v>
      </c>
      <c r="BW627" s="9">
        <f t="shared" si="442"/>
        <v>0</v>
      </c>
      <c r="BX627" s="9">
        <f t="shared" si="442"/>
        <v>0</v>
      </c>
      <c r="BY627" s="9">
        <f t="shared" si="442"/>
        <v>0</v>
      </c>
      <c r="BZ627" s="9">
        <f t="shared" si="442"/>
        <v>0</v>
      </c>
      <c r="CA627" s="9">
        <f t="shared" si="442"/>
        <v>0</v>
      </c>
      <c r="CB627" s="9">
        <f t="shared" si="442"/>
        <v>0</v>
      </c>
      <c r="CC627" s="9">
        <f t="shared" si="440"/>
        <v>0</v>
      </c>
      <c r="CD627" s="9">
        <f t="shared" si="440"/>
        <v>0</v>
      </c>
      <c r="CE627" s="9">
        <f t="shared" si="440"/>
        <v>0</v>
      </c>
      <c r="CF627" s="9">
        <f t="shared" si="440"/>
        <v>0</v>
      </c>
      <c r="CG627" s="9">
        <f t="shared" si="440"/>
        <v>0</v>
      </c>
    </row>
    <row r="628" spans="64:85">
      <c r="BL628" s="181" t="s">
        <v>86</v>
      </c>
      <c r="BM628" s="182" t="s">
        <v>62</v>
      </c>
      <c r="BN628" s="181" t="s">
        <v>90</v>
      </c>
      <c r="BO628" s="12" t="s">
        <v>127</v>
      </c>
      <c r="BP628" s="181" t="s">
        <v>130</v>
      </c>
      <c r="BQ628" s="181" t="s">
        <v>132</v>
      </c>
      <c r="BR628" s="9">
        <f t="shared" si="444"/>
        <v>0</v>
      </c>
      <c r="BS628" s="9">
        <f t="shared" si="444"/>
        <v>0</v>
      </c>
      <c r="BT628" s="9">
        <f t="shared" si="442"/>
        <v>0</v>
      </c>
      <c r="BU628" s="9">
        <f t="shared" si="442"/>
        <v>0</v>
      </c>
      <c r="BV628" s="9">
        <f t="shared" si="442"/>
        <v>0</v>
      </c>
      <c r="BW628" s="9">
        <f t="shared" si="442"/>
        <v>0</v>
      </c>
      <c r="BX628" s="9">
        <f t="shared" si="442"/>
        <v>0</v>
      </c>
      <c r="BY628" s="9">
        <f t="shared" si="442"/>
        <v>0</v>
      </c>
      <c r="BZ628" s="9">
        <f t="shared" si="442"/>
        <v>0</v>
      </c>
      <c r="CA628" s="9">
        <f t="shared" si="442"/>
        <v>0</v>
      </c>
      <c r="CB628" s="9">
        <f t="shared" si="442"/>
        <v>0</v>
      </c>
      <c r="CC628" s="9">
        <f t="shared" si="440"/>
        <v>0</v>
      </c>
      <c r="CD628" s="9">
        <f t="shared" si="440"/>
        <v>0</v>
      </c>
      <c r="CE628" s="9">
        <f t="shared" si="440"/>
        <v>0</v>
      </c>
      <c r="CF628" s="9">
        <f t="shared" si="440"/>
        <v>0</v>
      </c>
      <c r="CG628" s="9">
        <f t="shared" si="440"/>
        <v>0</v>
      </c>
    </row>
    <row r="629" spans="64:85">
      <c r="BL629" s="181" t="s">
        <v>86</v>
      </c>
      <c r="BM629" s="182" t="s">
        <v>72</v>
      </c>
      <c r="BN629" s="181" t="s">
        <v>40</v>
      </c>
      <c r="BO629" s="181" t="s">
        <v>126</v>
      </c>
      <c r="BP629" s="181" t="s">
        <v>130</v>
      </c>
      <c r="BQ629" s="181" t="s">
        <v>132</v>
      </c>
      <c r="BR629" s="9">
        <f t="shared" si="444"/>
        <v>0</v>
      </c>
      <c r="BS629" s="9">
        <f t="shared" si="444"/>
        <v>0</v>
      </c>
      <c r="BT629" s="9">
        <f t="shared" si="442"/>
        <v>0</v>
      </c>
      <c r="BU629" s="9">
        <f t="shared" si="442"/>
        <v>0</v>
      </c>
      <c r="BV629" s="9">
        <f t="shared" si="442"/>
        <v>0</v>
      </c>
      <c r="BW629" s="9">
        <f t="shared" si="442"/>
        <v>0</v>
      </c>
      <c r="BX629" s="9">
        <f t="shared" si="442"/>
        <v>0</v>
      </c>
      <c r="BY629" s="9">
        <f t="shared" si="442"/>
        <v>0</v>
      </c>
      <c r="BZ629" s="9">
        <f t="shared" si="442"/>
        <v>0</v>
      </c>
      <c r="CA629" s="9">
        <f t="shared" si="442"/>
        <v>0</v>
      </c>
      <c r="CB629" s="9">
        <f t="shared" si="442"/>
        <v>0</v>
      </c>
      <c r="CC629" s="9">
        <f t="shared" si="440"/>
        <v>0</v>
      </c>
      <c r="CD629" s="9">
        <f t="shared" si="440"/>
        <v>0</v>
      </c>
      <c r="CE629" s="9">
        <f t="shared" si="440"/>
        <v>0</v>
      </c>
      <c r="CF629" s="9">
        <f t="shared" si="440"/>
        <v>0</v>
      </c>
      <c r="CG629" s="9">
        <f t="shared" si="440"/>
        <v>0</v>
      </c>
    </row>
    <row r="630" spans="64:85">
      <c r="BL630" s="181" t="s">
        <v>86</v>
      </c>
      <c r="BM630" s="182" t="s">
        <v>72</v>
      </c>
      <c r="BN630" s="181" t="s">
        <v>88</v>
      </c>
      <c r="BO630" s="181" t="s">
        <v>126</v>
      </c>
      <c r="BP630" s="181" t="s">
        <v>130</v>
      </c>
      <c r="BQ630" s="181" t="s">
        <v>132</v>
      </c>
      <c r="BR630" s="9">
        <f t="shared" si="444"/>
        <v>0</v>
      </c>
      <c r="BS630" s="9">
        <f t="shared" si="444"/>
        <v>0</v>
      </c>
      <c r="BT630" s="9">
        <f t="shared" si="442"/>
        <v>0</v>
      </c>
      <c r="BU630" s="9">
        <f t="shared" si="442"/>
        <v>0</v>
      </c>
      <c r="BV630" s="9">
        <f t="shared" si="442"/>
        <v>0</v>
      </c>
      <c r="BW630" s="9">
        <f t="shared" si="442"/>
        <v>0</v>
      </c>
      <c r="BX630" s="9">
        <f t="shared" si="442"/>
        <v>0</v>
      </c>
      <c r="BY630" s="9">
        <f t="shared" si="442"/>
        <v>0</v>
      </c>
      <c r="BZ630" s="9">
        <f t="shared" si="442"/>
        <v>0</v>
      </c>
      <c r="CA630" s="9">
        <f t="shared" si="442"/>
        <v>0</v>
      </c>
      <c r="CB630" s="9">
        <f t="shared" si="442"/>
        <v>0</v>
      </c>
      <c r="CC630" s="9">
        <f t="shared" si="440"/>
        <v>0</v>
      </c>
      <c r="CD630" s="9">
        <f t="shared" si="440"/>
        <v>0</v>
      </c>
      <c r="CE630" s="9">
        <f t="shared" si="440"/>
        <v>0</v>
      </c>
      <c r="CF630" s="9">
        <f t="shared" si="440"/>
        <v>0</v>
      </c>
      <c r="CG630" s="9">
        <f t="shared" si="440"/>
        <v>0</v>
      </c>
    </row>
    <row r="631" spans="64:85">
      <c r="BL631" s="181" t="s">
        <v>86</v>
      </c>
      <c r="BM631" s="182" t="s">
        <v>72</v>
      </c>
      <c r="BN631" s="181" t="s">
        <v>90</v>
      </c>
      <c r="BO631" s="12" t="s">
        <v>127</v>
      </c>
      <c r="BP631" s="181" t="s">
        <v>130</v>
      </c>
      <c r="BQ631" s="181" t="s">
        <v>132</v>
      </c>
      <c r="BR631" s="9">
        <f t="shared" si="444"/>
        <v>0</v>
      </c>
      <c r="BS631" s="9">
        <f t="shared" si="444"/>
        <v>0</v>
      </c>
      <c r="BT631" s="9">
        <f t="shared" si="442"/>
        <v>0</v>
      </c>
      <c r="BU631" s="9">
        <f t="shared" si="442"/>
        <v>0</v>
      </c>
      <c r="BV631" s="9">
        <f t="shared" si="442"/>
        <v>0</v>
      </c>
      <c r="BW631" s="9">
        <f t="shared" si="442"/>
        <v>0</v>
      </c>
      <c r="BX631" s="9">
        <f t="shared" si="442"/>
        <v>0</v>
      </c>
      <c r="BY631" s="9">
        <f t="shared" si="442"/>
        <v>0</v>
      </c>
      <c r="BZ631" s="9">
        <f t="shared" si="442"/>
        <v>0</v>
      </c>
      <c r="CA631" s="9">
        <f t="shared" si="442"/>
        <v>0</v>
      </c>
      <c r="CB631" s="9">
        <f t="shared" si="442"/>
        <v>0</v>
      </c>
      <c r="CC631" s="9">
        <f t="shared" si="440"/>
        <v>0</v>
      </c>
      <c r="CD631" s="9">
        <f t="shared" si="440"/>
        <v>0</v>
      </c>
      <c r="CE631" s="9">
        <f t="shared" si="440"/>
        <v>0</v>
      </c>
      <c r="CF631" s="9">
        <f t="shared" si="440"/>
        <v>0</v>
      </c>
      <c r="CG631" s="9">
        <f t="shared" si="440"/>
        <v>0</v>
      </c>
    </row>
    <row r="632" spans="64:85">
      <c r="BL632" s="181" t="s">
        <v>86</v>
      </c>
      <c r="BM632" s="182" t="s">
        <v>73</v>
      </c>
      <c r="BN632" s="181" t="s">
        <v>40</v>
      </c>
      <c r="BO632" s="181" t="s">
        <v>126</v>
      </c>
      <c r="BP632" s="181" t="s">
        <v>130</v>
      </c>
      <c r="BQ632" s="181" t="s">
        <v>132</v>
      </c>
      <c r="BR632" s="9">
        <f t="shared" si="444"/>
        <v>0</v>
      </c>
      <c r="BS632" s="9">
        <f t="shared" si="444"/>
        <v>0</v>
      </c>
      <c r="BT632" s="9">
        <f t="shared" si="442"/>
        <v>0</v>
      </c>
      <c r="BU632" s="9">
        <f t="shared" si="442"/>
        <v>0</v>
      </c>
      <c r="BV632" s="9">
        <f t="shared" si="442"/>
        <v>0</v>
      </c>
      <c r="BW632" s="9">
        <f t="shared" si="442"/>
        <v>0</v>
      </c>
      <c r="BX632" s="9">
        <f t="shared" si="442"/>
        <v>0</v>
      </c>
      <c r="BY632" s="9">
        <f t="shared" si="442"/>
        <v>0</v>
      </c>
      <c r="BZ632" s="9">
        <f t="shared" si="442"/>
        <v>0</v>
      </c>
      <c r="CA632" s="9">
        <f t="shared" si="442"/>
        <v>0</v>
      </c>
      <c r="CB632" s="9">
        <f t="shared" si="442"/>
        <v>0</v>
      </c>
      <c r="CC632" s="9">
        <f t="shared" si="440"/>
        <v>0</v>
      </c>
      <c r="CD632" s="9">
        <f t="shared" si="440"/>
        <v>0</v>
      </c>
      <c r="CE632" s="9">
        <f t="shared" si="440"/>
        <v>0</v>
      </c>
      <c r="CF632" s="9">
        <f t="shared" si="440"/>
        <v>0</v>
      </c>
      <c r="CG632" s="9">
        <f t="shared" si="440"/>
        <v>0</v>
      </c>
    </row>
    <row r="633" spans="64:85">
      <c r="BL633" s="181" t="s">
        <v>86</v>
      </c>
      <c r="BM633" s="182" t="s">
        <v>73</v>
      </c>
      <c r="BN633" s="181" t="s">
        <v>88</v>
      </c>
      <c r="BO633" s="181" t="s">
        <v>126</v>
      </c>
      <c r="BP633" s="181" t="s">
        <v>130</v>
      </c>
      <c r="BQ633" s="181" t="s">
        <v>132</v>
      </c>
      <c r="BR633" s="9">
        <f t="shared" si="444"/>
        <v>0</v>
      </c>
      <c r="BS633" s="9">
        <f t="shared" si="444"/>
        <v>0</v>
      </c>
      <c r="BT633" s="9">
        <f t="shared" si="442"/>
        <v>0</v>
      </c>
      <c r="BU633" s="9">
        <f t="shared" si="442"/>
        <v>0</v>
      </c>
      <c r="BV633" s="9">
        <f t="shared" si="442"/>
        <v>0</v>
      </c>
      <c r="BW633" s="9">
        <f t="shared" si="442"/>
        <v>0</v>
      </c>
      <c r="BX633" s="9">
        <f t="shared" si="442"/>
        <v>0</v>
      </c>
      <c r="BY633" s="9">
        <f t="shared" si="442"/>
        <v>0</v>
      </c>
      <c r="BZ633" s="9">
        <f t="shared" si="442"/>
        <v>0</v>
      </c>
      <c r="CA633" s="9">
        <f t="shared" si="442"/>
        <v>0</v>
      </c>
      <c r="CB633" s="9">
        <f t="shared" si="442"/>
        <v>0</v>
      </c>
      <c r="CC633" s="9">
        <f t="shared" si="440"/>
        <v>0</v>
      </c>
      <c r="CD633" s="9">
        <f t="shared" si="440"/>
        <v>0</v>
      </c>
      <c r="CE633" s="9">
        <f t="shared" si="440"/>
        <v>0</v>
      </c>
      <c r="CF633" s="9">
        <f t="shared" si="440"/>
        <v>0</v>
      </c>
      <c r="CG633" s="9">
        <f t="shared" si="440"/>
        <v>0</v>
      </c>
    </row>
    <row r="634" spans="64:85">
      <c r="BL634" s="181" t="s">
        <v>86</v>
      </c>
      <c r="BM634" s="182" t="s">
        <v>73</v>
      </c>
      <c r="BN634" s="181" t="s">
        <v>90</v>
      </c>
      <c r="BO634" s="12" t="s">
        <v>127</v>
      </c>
      <c r="BP634" s="181" t="s">
        <v>130</v>
      </c>
      <c r="BQ634" s="181" t="s">
        <v>132</v>
      </c>
      <c r="BR634" s="9">
        <f t="shared" si="444"/>
        <v>0</v>
      </c>
      <c r="BS634" s="9">
        <f t="shared" si="444"/>
        <v>0</v>
      </c>
      <c r="BT634" s="9">
        <f t="shared" si="442"/>
        <v>0</v>
      </c>
      <c r="BU634" s="9">
        <f t="shared" si="442"/>
        <v>0</v>
      </c>
      <c r="BV634" s="9">
        <f t="shared" si="442"/>
        <v>0</v>
      </c>
      <c r="BW634" s="9">
        <f t="shared" si="442"/>
        <v>0</v>
      </c>
      <c r="BX634" s="9">
        <f t="shared" si="442"/>
        <v>0</v>
      </c>
      <c r="BY634" s="9">
        <f t="shared" si="442"/>
        <v>0</v>
      </c>
      <c r="BZ634" s="9">
        <f t="shared" si="442"/>
        <v>0</v>
      </c>
      <c r="CA634" s="9">
        <f t="shared" si="442"/>
        <v>0</v>
      </c>
      <c r="CB634" s="9">
        <f t="shared" si="442"/>
        <v>0</v>
      </c>
      <c r="CC634" s="9">
        <f t="shared" si="442"/>
        <v>0</v>
      </c>
      <c r="CD634" s="9">
        <f t="shared" si="442"/>
        <v>0</v>
      </c>
      <c r="CE634" s="9">
        <f t="shared" si="442"/>
        <v>0</v>
      </c>
      <c r="CF634" s="9">
        <f t="shared" ref="CF634:CG697" si="447">+IF(ISBLANK(BE169),0,BE169)</f>
        <v>0</v>
      </c>
      <c r="CG634" s="9">
        <f t="shared" si="447"/>
        <v>0</v>
      </c>
    </row>
    <row r="635" spans="64:85">
      <c r="BL635" s="181" t="s">
        <v>86</v>
      </c>
      <c r="BM635" s="182" t="s">
        <v>51</v>
      </c>
      <c r="BN635" s="181" t="s">
        <v>40</v>
      </c>
      <c r="BO635" s="181" t="s">
        <v>126</v>
      </c>
      <c r="BP635" s="181" t="s">
        <v>130</v>
      </c>
      <c r="BQ635" s="181" t="s">
        <v>132</v>
      </c>
      <c r="BR635" s="9">
        <f t="shared" si="444"/>
        <v>0</v>
      </c>
      <c r="BS635" s="9">
        <f t="shared" si="444"/>
        <v>0</v>
      </c>
      <c r="BT635" s="9">
        <f t="shared" si="444"/>
        <v>0</v>
      </c>
      <c r="BU635" s="9">
        <f t="shared" si="444"/>
        <v>0</v>
      </c>
      <c r="BV635" s="9">
        <f t="shared" si="444"/>
        <v>0</v>
      </c>
      <c r="BW635" s="9">
        <f t="shared" si="444"/>
        <v>0</v>
      </c>
      <c r="BX635" s="9">
        <f t="shared" si="444"/>
        <v>0</v>
      </c>
      <c r="BY635" s="9">
        <f t="shared" si="444"/>
        <v>0</v>
      </c>
      <c r="BZ635" s="9">
        <f t="shared" si="444"/>
        <v>0</v>
      </c>
      <c r="CA635" s="9">
        <f t="shared" si="444"/>
        <v>0</v>
      </c>
      <c r="CB635" s="9">
        <f t="shared" si="444"/>
        <v>0</v>
      </c>
      <c r="CC635" s="9">
        <f t="shared" si="444"/>
        <v>0</v>
      </c>
      <c r="CD635" s="9">
        <f t="shared" si="444"/>
        <v>0</v>
      </c>
      <c r="CE635" s="9">
        <f t="shared" si="444"/>
        <v>0</v>
      </c>
      <c r="CF635" s="9">
        <f t="shared" si="447"/>
        <v>0</v>
      </c>
      <c r="CG635" s="9">
        <f t="shared" si="447"/>
        <v>0</v>
      </c>
    </row>
    <row r="636" spans="64:85">
      <c r="BL636" s="181" t="s">
        <v>86</v>
      </c>
      <c r="BM636" s="182" t="s">
        <v>51</v>
      </c>
      <c r="BN636" s="181" t="s">
        <v>88</v>
      </c>
      <c r="BO636" s="181" t="s">
        <v>126</v>
      </c>
      <c r="BP636" s="181" t="s">
        <v>130</v>
      </c>
      <c r="BQ636" s="181" t="s">
        <v>132</v>
      </c>
      <c r="BR636" s="9">
        <f t="shared" si="444"/>
        <v>0</v>
      </c>
      <c r="BS636" s="9">
        <f t="shared" si="444"/>
        <v>0</v>
      </c>
      <c r="BT636" s="9">
        <f t="shared" si="444"/>
        <v>0</v>
      </c>
      <c r="BU636" s="9">
        <f t="shared" si="444"/>
        <v>0</v>
      </c>
      <c r="BV636" s="9">
        <f t="shared" si="444"/>
        <v>0</v>
      </c>
      <c r="BW636" s="9">
        <f t="shared" si="444"/>
        <v>0</v>
      </c>
      <c r="BX636" s="9">
        <f t="shared" si="444"/>
        <v>0</v>
      </c>
      <c r="BY636" s="9">
        <f t="shared" si="444"/>
        <v>0</v>
      </c>
      <c r="BZ636" s="9">
        <f t="shared" si="444"/>
        <v>0</v>
      </c>
      <c r="CA636" s="9">
        <f t="shared" si="444"/>
        <v>0</v>
      </c>
      <c r="CB636" s="9">
        <f t="shared" si="444"/>
        <v>0</v>
      </c>
      <c r="CC636" s="9">
        <f t="shared" si="444"/>
        <v>0</v>
      </c>
      <c r="CD636" s="9">
        <f t="shared" si="444"/>
        <v>0</v>
      </c>
      <c r="CE636" s="9">
        <f t="shared" si="444"/>
        <v>0</v>
      </c>
      <c r="CF636" s="9">
        <f t="shared" si="447"/>
        <v>0</v>
      </c>
      <c r="CG636" s="9">
        <f t="shared" si="447"/>
        <v>0</v>
      </c>
    </row>
    <row r="637" spans="64:85">
      <c r="BL637" s="181" t="s">
        <v>86</v>
      </c>
      <c r="BM637" s="182" t="s">
        <v>51</v>
      </c>
      <c r="BN637" s="181" t="s">
        <v>88</v>
      </c>
      <c r="BO637" s="12" t="s">
        <v>127</v>
      </c>
      <c r="BP637" s="181" t="s">
        <v>130</v>
      </c>
      <c r="BQ637" s="181" t="s">
        <v>132</v>
      </c>
      <c r="BR637" s="9">
        <f t="shared" si="444"/>
        <v>0</v>
      </c>
      <c r="BS637" s="9">
        <f t="shared" si="444"/>
        <v>0</v>
      </c>
      <c r="BT637" s="9">
        <f t="shared" si="444"/>
        <v>0</v>
      </c>
      <c r="BU637" s="9">
        <f t="shared" si="444"/>
        <v>0</v>
      </c>
      <c r="BV637" s="9">
        <f t="shared" si="444"/>
        <v>0</v>
      </c>
      <c r="BW637" s="9">
        <f t="shared" si="444"/>
        <v>0</v>
      </c>
      <c r="BX637" s="9">
        <f t="shared" si="444"/>
        <v>0</v>
      </c>
      <c r="BY637" s="9">
        <f t="shared" si="444"/>
        <v>0</v>
      </c>
      <c r="BZ637" s="9">
        <f t="shared" si="444"/>
        <v>0</v>
      </c>
      <c r="CA637" s="9">
        <f t="shared" si="444"/>
        <v>0</v>
      </c>
      <c r="CB637" s="9">
        <f t="shared" si="444"/>
        <v>0</v>
      </c>
      <c r="CC637" s="9">
        <f t="shared" si="444"/>
        <v>0</v>
      </c>
      <c r="CD637" s="9">
        <f t="shared" si="444"/>
        <v>0</v>
      </c>
      <c r="CE637" s="9">
        <f t="shared" si="444"/>
        <v>0</v>
      </c>
      <c r="CF637" s="9">
        <f t="shared" si="447"/>
        <v>0</v>
      </c>
      <c r="CG637" s="9">
        <f t="shared" si="447"/>
        <v>0</v>
      </c>
    </row>
    <row r="638" spans="64:85">
      <c r="BL638" s="181" t="s">
        <v>86</v>
      </c>
      <c r="BM638" s="182" t="s">
        <v>51</v>
      </c>
      <c r="BN638" s="181" t="s">
        <v>88</v>
      </c>
      <c r="BO638" s="12">
        <f t="shared" ref="BO638:BO644" si="448">+D638</f>
        <v>0</v>
      </c>
      <c r="BP638" s="181" t="s">
        <v>130</v>
      </c>
      <c r="BQ638" s="181" t="s">
        <v>132</v>
      </c>
      <c r="BR638" s="9">
        <f t="shared" si="444"/>
        <v>0</v>
      </c>
      <c r="BS638" s="9">
        <f t="shared" si="444"/>
        <v>0</v>
      </c>
      <c r="BT638" s="9">
        <f t="shared" si="444"/>
        <v>0</v>
      </c>
      <c r="BU638" s="9">
        <f t="shared" si="444"/>
        <v>0</v>
      </c>
      <c r="BV638" s="9">
        <f t="shared" si="444"/>
        <v>0</v>
      </c>
      <c r="BW638" s="9">
        <f t="shared" si="444"/>
        <v>0</v>
      </c>
      <c r="BX638" s="9">
        <f t="shared" si="444"/>
        <v>0</v>
      </c>
      <c r="BY638" s="9">
        <f t="shared" si="444"/>
        <v>0</v>
      </c>
      <c r="BZ638" s="9">
        <f t="shared" si="444"/>
        <v>0</v>
      </c>
      <c r="CA638" s="9">
        <f t="shared" si="444"/>
        <v>0</v>
      </c>
      <c r="CB638" s="9">
        <f t="shared" si="444"/>
        <v>0</v>
      </c>
      <c r="CC638" s="9">
        <f t="shared" si="444"/>
        <v>0</v>
      </c>
      <c r="CD638" s="9">
        <f t="shared" si="444"/>
        <v>0</v>
      </c>
      <c r="CE638" s="9">
        <f t="shared" si="444"/>
        <v>0</v>
      </c>
      <c r="CF638" s="9">
        <f t="shared" si="447"/>
        <v>0</v>
      </c>
      <c r="CG638" s="9">
        <f t="shared" si="447"/>
        <v>0</v>
      </c>
    </row>
    <row r="639" spans="64:85">
      <c r="BL639" s="181" t="s">
        <v>86</v>
      </c>
      <c r="BM639" s="182" t="s">
        <v>51</v>
      </c>
      <c r="BN639" s="181" t="s">
        <v>88</v>
      </c>
      <c r="BO639" s="12">
        <f t="shared" si="448"/>
        <v>0</v>
      </c>
      <c r="BP639" s="181" t="s">
        <v>130</v>
      </c>
      <c r="BQ639" s="181" t="s">
        <v>132</v>
      </c>
      <c r="BR639" s="9">
        <f t="shared" si="444"/>
        <v>0</v>
      </c>
      <c r="BS639" s="9">
        <f t="shared" si="444"/>
        <v>0</v>
      </c>
      <c r="BT639" s="9">
        <f t="shared" si="444"/>
        <v>0</v>
      </c>
      <c r="BU639" s="9">
        <f t="shared" si="444"/>
        <v>0</v>
      </c>
      <c r="BV639" s="9">
        <f t="shared" si="444"/>
        <v>0</v>
      </c>
      <c r="BW639" s="9">
        <f t="shared" si="444"/>
        <v>0</v>
      </c>
      <c r="BX639" s="9">
        <f t="shared" si="444"/>
        <v>0</v>
      </c>
      <c r="BY639" s="9">
        <f t="shared" si="444"/>
        <v>0</v>
      </c>
      <c r="BZ639" s="9">
        <f t="shared" si="444"/>
        <v>0</v>
      </c>
      <c r="CA639" s="9">
        <f t="shared" si="444"/>
        <v>0</v>
      </c>
      <c r="CB639" s="9">
        <f t="shared" si="444"/>
        <v>0</v>
      </c>
      <c r="CC639" s="9">
        <f t="shared" si="444"/>
        <v>0</v>
      </c>
      <c r="CD639" s="9">
        <f t="shared" si="444"/>
        <v>0</v>
      </c>
      <c r="CE639" s="9">
        <f t="shared" si="444"/>
        <v>0</v>
      </c>
      <c r="CF639" s="9">
        <f t="shared" si="447"/>
        <v>0</v>
      </c>
      <c r="CG639" s="9">
        <f t="shared" si="447"/>
        <v>0</v>
      </c>
    </row>
    <row r="640" spans="64:85">
      <c r="BL640" s="181" t="s">
        <v>86</v>
      </c>
      <c r="BM640" s="182" t="s">
        <v>51</v>
      </c>
      <c r="BN640" s="181" t="s">
        <v>88</v>
      </c>
      <c r="BO640" s="12">
        <f t="shared" si="448"/>
        <v>0</v>
      </c>
      <c r="BP640" s="181" t="s">
        <v>130</v>
      </c>
      <c r="BQ640" s="181" t="s">
        <v>132</v>
      </c>
      <c r="BR640" s="9">
        <f t="shared" si="444"/>
        <v>0</v>
      </c>
      <c r="BS640" s="9">
        <f t="shared" si="444"/>
        <v>0</v>
      </c>
      <c r="BT640" s="9">
        <f t="shared" si="444"/>
        <v>0</v>
      </c>
      <c r="BU640" s="9">
        <f t="shared" si="444"/>
        <v>0</v>
      </c>
      <c r="BV640" s="9">
        <f t="shared" si="444"/>
        <v>0</v>
      </c>
      <c r="BW640" s="9">
        <f t="shared" si="444"/>
        <v>0</v>
      </c>
      <c r="BX640" s="9">
        <f t="shared" si="444"/>
        <v>0</v>
      </c>
      <c r="BY640" s="9">
        <f t="shared" si="444"/>
        <v>0</v>
      </c>
      <c r="BZ640" s="9">
        <f t="shared" si="444"/>
        <v>0</v>
      </c>
      <c r="CA640" s="9">
        <f t="shared" si="444"/>
        <v>0</v>
      </c>
      <c r="CB640" s="9">
        <f t="shared" si="444"/>
        <v>0</v>
      </c>
      <c r="CC640" s="9">
        <f t="shared" si="444"/>
        <v>0</v>
      </c>
      <c r="CD640" s="9">
        <f t="shared" si="444"/>
        <v>0</v>
      </c>
      <c r="CE640" s="9">
        <f t="shared" si="444"/>
        <v>0</v>
      </c>
      <c r="CF640" s="9">
        <f t="shared" si="447"/>
        <v>0</v>
      </c>
      <c r="CG640" s="9">
        <f t="shared" si="447"/>
        <v>0</v>
      </c>
    </row>
    <row r="641" spans="64:85">
      <c r="BL641" s="181" t="s">
        <v>86</v>
      </c>
      <c r="BM641" s="182" t="s">
        <v>51</v>
      </c>
      <c r="BN641" s="181" t="s">
        <v>88</v>
      </c>
      <c r="BO641" s="12">
        <f t="shared" si="448"/>
        <v>0</v>
      </c>
      <c r="BP641" s="181" t="s">
        <v>130</v>
      </c>
      <c r="BQ641" s="181" t="s">
        <v>132</v>
      </c>
      <c r="BR641" s="9">
        <f t="shared" si="444"/>
        <v>0</v>
      </c>
      <c r="BS641" s="9">
        <f t="shared" si="444"/>
        <v>0</v>
      </c>
      <c r="BT641" s="9">
        <f t="shared" si="444"/>
        <v>0</v>
      </c>
      <c r="BU641" s="9">
        <f t="shared" si="444"/>
        <v>0</v>
      </c>
      <c r="BV641" s="9">
        <f t="shared" si="444"/>
        <v>0</v>
      </c>
      <c r="BW641" s="9">
        <f t="shared" si="444"/>
        <v>0</v>
      </c>
      <c r="BX641" s="9">
        <f t="shared" si="444"/>
        <v>0</v>
      </c>
      <c r="BY641" s="9">
        <f t="shared" si="444"/>
        <v>0</v>
      </c>
      <c r="BZ641" s="9">
        <f t="shared" si="444"/>
        <v>0</v>
      </c>
      <c r="CA641" s="9">
        <f t="shared" si="444"/>
        <v>0</v>
      </c>
      <c r="CB641" s="9">
        <f t="shared" si="444"/>
        <v>0</v>
      </c>
      <c r="CC641" s="9">
        <f t="shared" si="444"/>
        <v>0</v>
      </c>
      <c r="CD641" s="9">
        <f t="shared" si="444"/>
        <v>0</v>
      </c>
      <c r="CE641" s="9">
        <f t="shared" si="444"/>
        <v>0</v>
      </c>
      <c r="CF641" s="9">
        <f t="shared" si="447"/>
        <v>0</v>
      </c>
      <c r="CG641" s="9">
        <f t="shared" si="447"/>
        <v>0</v>
      </c>
    </row>
    <row r="642" spans="64:85">
      <c r="BL642" s="181" t="s">
        <v>86</v>
      </c>
      <c r="BM642" s="182" t="s">
        <v>51</v>
      </c>
      <c r="BN642" s="181" t="s">
        <v>88</v>
      </c>
      <c r="BO642" s="12">
        <f t="shared" si="448"/>
        <v>0</v>
      </c>
      <c r="BP642" s="181" t="s">
        <v>130</v>
      </c>
      <c r="BQ642" s="181" t="s">
        <v>132</v>
      </c>
      <c r="BR642" s="9">
        <f t="shared" si="444"/>
        <v>0</v>
      </c>
      <c r="BS642" s="9">
        <f t="shared" si="444"/>
        <v>0</v>
      </c>
      <c r="BT642" s="9">
        <f t="shared" si="444"/>
        <v>0</v>
      </c>
      <c r="BU642" s="9">
        <f t="shared" si="444"/>
        <v>0</v>
      </c>
      <c r="BV642" s="9">
        <f t="shared" si="444"/>
        <v>0</v>
      </c>
      <c r="BW642" s="9">
        <f t="shared" si="444"/>
        <v>0</v>
      </c>
      <c r="BX642" s="9">
        <f t="shared" si="444"/>
        <v>0</v>
      </c>
      <c r="BY642" s="9">
        <f t="shared" si="444"/>
        <v>0</v>
      </c>
      <c r="BZ642" s="9">
        <f t="shared" si="444"/>
        <v>0</v>
      </c>
      <c r="CA642" s="9">
        <f t="shared" si="444"/>
        <v>0</v>
      </c>
      <c r="CB642" s="9">
        <f t="shared" si="444"/>
        <v>0</v>
      </c>
      <c r="CC642" s="9">
        <f t="shared" si="444"/>
        <v>0</v>
      </c>
      <c r="CD642" s="9">
        <f t="shared" si="444"/>
        <v>0</v>
      </c>
      <c r="CE642" s="9">
        <f t="shared" si="444"/>
        <v>0</v>
      </c>
      <c r="CF642" s="9">
        <f t="shared" si="447"/>
        <v>0</v>
      </c>
      <c r="CG642" s="9">
        <f t="shared" si="447"/>
        <v>0</v>
      </c>
    </row>
    <row r="643" spans="64:85">
      <c r="BL643" s="181" t="s">
        <v>86</v>
      </c>
      <c r="BM643" s="182" t="s">
        <v>51</v>
      </c>
      <c r="BN643" s="181" t="s">
        <v>88</v>
      </c>
      <c r="BO643" s="12">
        <f t="shared" si="448"/>
        <v>0</v>
      </c>
      <c r="BP643" s="181" t="s">
        <v>130</v>
      </c>
      <c r="BQ643" s="181" t="s">
        <v>132</v>
      </c>
      <c r="BR643" s="9">
        <f t="shared" si="444"/>
        <v>0</v>
      </c>
      <c r="BS643" s="9">
        <f t="shared" si="444"/>
        <v>0</v>
      </c>
      <c r="BT643" s="9">
        <f t="shared" si="444"/>
        <v>0</v>
      </c>
      <c r="BU643" s="9">
        <f t="shared" si="444"/>
        <v>0</v>
      </c>
      <c r="BV643" s="9">
        <f t="shared" si="444"/>
        <v>0</v>
      </c>
      <c r="BW643" s="9">
        <f t="shared" si="444"/>
        <v>0</v>
      </c>
      <c r="BX643" s="9">
        <f t="shared" si="444"/>
        <v>0</v>
      </c>
      <c r="BY643" s="9">
        <f t="shared" si="444"/>
        <v>0</v>
      </c>
      <c r="BZ643" s="9">
        <f t="shared" si="444"/>
        <v>0</v>
      </c>
      <c r="CA643" s="9">
        <f t="shared" si="444"/>
        <v>0</v>
      </c>
      <c r="CB643" s="9">
        <f t="shared" si="444"/>
        <v>0</v>
      </c>
      <c r="CC643" s="9">
        <f t="shared" si="444"/>
        <v>0</v>
      </c>
      <c r="CD643" s="9">
        <f t="shared" si="444"/>
        <v>0</v>
      </c>
      <c r="CE643" s="9">
        <f t="shared" si="444"/>
        <v>0</v>
      </c>
      <c r="CF643" s="9">
        <f t="shared" si="447"/>
        <v>0</v>
      </c>
      <c r="CG643" s="9">
        <f t="shared" si="447"/>
        <v>0</v>
      </c>
    </row>
    <row r="644" spans="64:85">
      <c r="BL644" s="181" t="s">
        <v>86</v>
      </c>
      <c r="BM644" s="182" t="s">
        <v>51</v>
      </c>
      <c r="BN644" s="181" t="s">
        <v>88</v>
      </c>
      <c r="BO644" s="12">
        <f t="shared" si="448"/>
        <v>0</v>
      </c>
      <c r="BP644" s="181" t="s">
        <v>130</v>
      </c>
      <c r="BQ644" s="181" t="s">
        <v>132</v>
      </c>
      <c r="BR644" s="9">
        <f t="shared" si="444"/>
        <v>0</v>
      </c>
      <c r="BS644" s="9">
        <f t="shared" si="444"/>
        <v>0</v>
      </c>
      <c r="BT644" s="9">
        <f t="shared" si="444"/>
        <v>0</v>
      </c>
      <c r="BU644" s="9">
        <f t="shared" si="444"/>
        <v>0</v>
      </c>
      <c r="BV644" s="9">
        <f t="shared" si="444"/>
        <v>0</v>
      </c>
      <c r="BW644" s="9">
        <f t="shared" si="444"/>
        <v>0</v>
      </c>
      <c r="BX644" s="9">
        <f t="shared" si="444"/>
        <v>0</v>
      </c>
      <c r="BY644" s="9">
        <f t="shared" si="444"/>
        <v>0</v>
      </c>
      <c r="BZ644" s="9">
        <f t="shared" si="444"/>
        <v>0</v>
      </c>
      <c r="CA644" s="9">
        <f t="shared" si="444"/>
        <v>0</v>
      </c>
      <c r="CB644" s="9">
        <f t="shared" si="444"/>
        <v>0</v>
      </c>
      <c r="CC644" s="9">
        <f t="shared" si="444"/>
        <v>0</v>
      </c>
      <c r="CD644" s="9">
        <f t="shared" si="444"/>
        <v>0</v>
      </c>
      <c r="CE644" s="9">
        <f t="shared" si="444"/>
        <v>0</v>
      </c>
      <c r="CF644" s="9">
        <f t="shared" si="447"/>
        <v>0</v>
      </c>
      <c r="CG644" s="9">
        <f t="shared" si="447"/>
        <v>0</v>
      </c>
    </row>
    <row r="645" spans="64:85">
      <c r="BL645" s="181" t="s">
        <v>86</v>
      </c>
      <c r="BM645" s="182" t="s">
        <v>51</v>
      </c>
      <c r="BN645" s="181" t="s">
        <v>90</v>
      </c>
      <c r="BO645" s="182" t="s">
        <v>127</v>
      </c>
      <c r="BP645" s="181" t="s">
        <v>130</v>
      </c>
      <c r="BQ645" s="181" t="s">
        <v>132</v>
      </c>
      <c r="BR645" s="9">
        <f t="shared" si="444"/>
        <v>0</v>
      </c>
      <c r="BS645" s="9">
        <f t="shared" si="444"/>
        <v>0</v>
      </c>
      <c r="BT645" s="9">
        <f t="shared" si="444"/>
        <v>0</v>
      </c>
      <c r="BU645" s="9">
        <f t="shared" si="444"/>
        <v>0</v>
      </c>
      <c r="BV645" s="9">
        <f t="shared" si="444"/>
        <v>0</v>
      </c>
      <c r="BW645" s="9">
        <f t="shared" si="444"/>
        <v>0</v>
      </c>
      <c r="BX645" s="9">
        <f t="shared" si="444"/>
        <v>0</v>
      </c>
      <c r="BY645" s="9">
        <f t="shared" si="444"/>
        <v>0</v>
      </c>
      <c r="BZ645" s="9">
        <f t="shared" si="444"/>
        <v>0</v>
      </c>
      <c r="CA645" s="9">
        <f t="shared" si="444"/>
        <v>0</v>
      </c>
      <c r="CB645" s="9">
        <f t="shared" si="444"/>
        <v>0</v>
      </c>
      <c r="CC645" s="9">
        <f t="shared" si="444"/>
        <v>0</v>
      </c>
      <c r="CD645" s="9">
        <f t="shared" si="444"/>
        <v>0</v>
      </c>
      <c r="CE645" s="9">
        <f t="shared" si="444"/>
        <v>0</v>
      </c>
      <c r="CF645" s="9">
        <f t="shared" si="447"/>
        <v>0</v>
      </c>
      <c r="CG645" s="9">
        <f t="shared" si="447"/>
        <v>0</v>
      </c>
    </row>
    <row r="646" spans="64:85">
      <c r="BL646" s="181" t="s">
        <v>86</v>
      </c>
      <c r="BM646" s="182" t="s">
        <v>52</v>
      </c>
      <c r="BN646" s="181" t="s">
        <v>40</v>
      </c>
      <c r="BO646" s="181" t="s">
        <v>126</v>
      </c>
      <c r="BP646" s="181" t="s">
        <v>130</v>
      </c>
      <c r="BQ646" s="181" t="s">
        <v>132</v>
      </c>
      <c r="BR646" s="9">
        <f t="shared" si="444"/>
        <v>0</v>
      </c>
      <c r="BS646" s="9">
        <f t="shared" si="444"/>
        <v>0</v>
      </c>
      <c r="BT646" s="9">
        <f t="shared" si="444"/>
        <v>0</v>
      </c>
      <c r="BU646" s="9">
        <f t="shared" si="444"/>
        <v>0</v>
      </c>
      <c r="BV646" s="9">
        <f t="shared" si="444"/>
        <v>0</v>
      </c>
      <c r="BW646" s="9">
        <f t="shared" si="444"/>
        <v>0</v>
      </c>
      <c r="BX646" s="9">
        <f t="shared" si="444"/>
        <v>0</v>
      </c>
      <c r="BY646" s="9">
        <f t="shared" si="444"/>
        <v>0</v>
      </c>
      <c r="BZ646" s="9">
        <f t="shared" si="444"/>
        <v>0</v>
      </c>
      <c r="CA646" s="9">
        <f t="shared" si="444"/>
        <v>0</v>
      </c>
      <c r="CB646" s="9">
        <f t="shared" si="444"/>
        <v>0</v>
      </c>
      <c r="CC646" s="9">
        <f t="shared" si="444"/>
        <v>0</v>
      </c>
      <c r="CD646" s="9">
        <f t="shared" si="444"/>
        <v>0</v>
      </c>
      <c r="CE646" s="9">
        <f t="shared" si="444"/>
        <v>0</v>
      </c>
      <c r="CF646" s="9">
        <f t="shared" si="447"/>
        <v>0</v>
      </c>
      <c r="CG646" s="9">
        <f t="shared" si="447"/>
        <v>0</v>
      </c>
    </row>
    <row r="647" spans="64:85">
      <c r="BL647" s="181" t="s">
        <v>86</v>
      </c>
      <c r="BM647" s="182" t="s">
        <v>52</v>
      </c>
      <c r="BN647" s="181" t="s">
        <v>88</v>
      </c>
      <c r="BO647" s="181" t="s">
        <v>126</v>
      </c>
      <c r="BP647" s="181" t="s">
        <v>130</v>
      </c>
      <c r="BQ647" s="181" t="s">
        <v>132</v>
      </c>
      <c r="BR647" s="9">
        <f t="shared" si="444"/>
        <v>0</v>
      </c>
      <c r="BS647" s="9">
        <f t="shared" si="444"/>
        <v>0</v>
      </c>
      <c r="BT647" s="9">
        <f t="shared" si="444"/>
        <v>0</v>
      </c>
      <c r="BU647" s="9">
        <f t="shared" si="444"/>
        <v>0</v>
      </c>
      <c r="BV647" s="9">
        <f t="shared" si="444"/>
        <v>0</v>
      </c>
      <c r="BW647" s="9">
        <f t="shared" si="444"/>
        <v>0</v>
      </c>
      <c r="BX647" s="9">
        <f t="shared" si="444"/>
        <v>0</v>
      </c>
      <c r="BY647" s="9">
        <f t="shared" si="444"/>
        <v>0</v>
      </c>
      <c r="BZ647" s="9">
        <f t="shared" si="444"/>
        <v>0</v>
      </c>
      <c r="CA647" s="9">
        <f t="shared" si="444"/>
        <v>0</v>
      </c>
      <c r="CB647" s="9">
        <f t="shared" si="444"/>
        <v>0</v>
      </c>
      <c r="CC647" s="9">
        <f t="shared" si="444"/>
        <v>0</v>
      </c>
      <c r="CD647" s="9">
        <f t="shared" si="444"/>
        <v>0</v>
      </c>
      <c r="CE647" s="9">
        <f t="shared" si="444"/>
        <v>0</v>
      </c>
      <c r="CF647" s="9">
        <f t="shared" si="447"/>
        <v>0</v>
      </c>
      <c r="CG647" s="9">
        <f t="shared" si="447"/>
        <v>0</v>
      </c>
    </row>
    <row r="648" spans="64:85">
      <c r="BL648" s="181" t="s">
        <v>86</v>
      </c>
      <c r="BM648" s="182" t="s">
        <v>52</v>
      </c>
      <c r="BN648" s="181" t="s">
        <v>88</v>
      </c>
      <c r="BO648" s="181" t="s">
        <v>4</v>
      </c>
      <c r="BP648" s="181" t="s">
        <v>130</v>
      </c>
      <c r="BQ648" s="181" t="s">
        <v>132</v>
      </c>
      <c r="BR648" s="9">
        <f t="shared" si="444"/>
        <v>0</v>
      </c>
      <c r="BS648" s="9">
        <f t="shared" si="444"/>
        <v>0</v>
      </c>
      <c r="BT648" s="9">
        <f t="shared" si="444"/>
        <v>0</v>
      </c>
      <c r="BU648" s="9">
        <f t="shared" si="444"/>
        <v>0</v>
      </c>
      <c r="BV648" s="9">
        <f t="shared" si="444"/>
        <v>0</v>
      </c>
      <c r="BW648" s="9">
        <f t="shared" si="444"/>
        <v>0</v>
      </c>
      <c r="BX648" s="9">
        <f t="shared" si="444"/>
        <v>0</v>
      </c>
      <c r="BY648" s="9">
        <f t="shared" si="444"/>
        <v>0</v>
      </c>
      <c r="BZ648" s="9">
        <f t="shared" si="444"/>
        <v>0</v>
      </c>
      <c r="CA648" s="9">
        <f t="shared" si="444"/>
        <v>0</v>
      </c>
      <c r="CB648" s="9">
        <f t="shared" si="444"/>
        <v>0</v>
      </c>
      <c r="CC648" s="9">
        <f t="shared" si="444"/>
        <v>0</v>
      </c>
      <c r="CD648" s="9">
        <f t="shared" si="444"/>
        <v>0</v>
      </c>
      <c r="CE648" s="9">
        <f t="shared" si="444"/>
        <v>0</v>
      </c>
      <c r="CF648" s="9">
        <f t="shared" si="447"/>
        <v>0</v>
      </c>
      <c r="CG648" s="9">
        <f t="shared" si="447"/>
        <v>0</v>
      </c>
    </row>
    <row r="649" spans="64:85">
      <c r="BL649" s="181" t="s">
        <v>86</v>
      </c>
      <c r="BM649" s="182" t="s">
        <v>52</v>
      </c>
      <c r="BN649" s="181" t="s">
        <v>88</v>
      </c>
      <c r="BO649" s="181" t="s">
        <v>5</v>
      </c>
      <c r="BP649" s="181" t="s">
        <v>130</v>
      </c>
      <c r="BQ649" s="181" t="s">
        <v>132</v>
      </c>
      <c r="BR649" s="9">
        <f t="shared" si="444"/>
        <v>0</v>
      </c>
      <c r="BS649" s="9">
        <f t="shared" si="444"/>
        <v>0</v>
      </c>
      <c r="BT649" s="9">
        <f t="shared" si="444"/>
        <v>0</v>
      </c>
      <c r="BU649" s="9">
        <f t="shared" si="444"/>
        <v>0</v>
      </c>
      <c r="BV649" s="9">
        <f t="shared" si="444"/>
        <v>0</v>
      </c>
      <c r="BW649" s="9">
        <f t="shared" ref="BW649:CE677" si="449">+IF(ISBLANK(AV184),0,AV184)</f>
        <v>0</v>
      </c>
      <c r="BX649" s="9">
        <f t="shared" si="449"/>
        <v>0</v>
      </c>
      <c r="BY649" s="9">
        <f t="shared" si="449"/>
        <v>0</v>
      </c>
      <c r="BZ649" s="9">
        <f t="shared" si="449"/>
        <v>0</v>
      </c>
      <c r="CA649" s="9">
        <f t="shared" si="449"/>
        <v>0</v>
      </c>
      <c r="CB649" s="9">
        <f t="shared" si="449"/>
        <v>0</v>
      </c>
      <c r="CC649" s="9">
        <f t="shared" si="449"/>
        <v>0</v>
      </c>
      <c r="CD649" s="9">
        <f t="shared" si="449"/>
        <v>0</v>
      </c>
      <c r="CE649" s="9">
        <f t="shared" si="449"/>
        <v>0</v>
      </c>
      <c r="CF649" s="9">
        <f t="shared" si="447"/>
        <v>0</v>
      </c>
      <c r="CG649" s="9">
        <f t="shared" si="447"/>
        <v>0</v>
      </c>
    </row>
    <row r="650" spans="64:85">
      <c r="BL650" s="181" t="s">
        <v>86</v>
      </c>
      <c r="BM650" s="182" t="s">
        <v>52</v>
      </c>
      <c r="BN650" s="181" t="s">
        <v>88</v>
      </c>
      <c r="BO650" s="181" t="s">
        <v>81</v>
      </c>
      <c r="BP650" s="181" t="s">
        <v>130</v>
      </c>
      <c r="BQ650" s="181" t="s">
        <v>132</v>
      </c>
      <c r="BR650" s="9">
        <f t="shared" ref="BR650:BY692" si="450">+IF(ISBLANK(AQ185),0,AQ185)</f>
        <v>0</v>
      </c>
      <c r="BS650" s="9">
        <f t="shared" si="450"/>
        <v>0</v>
      </c>
      <c r="BT650" s="9">
        <f t="shared" si="450"/>
        <v>0</v>
      </c>
      <c r="BU650" s="9">
        <f t="shared" si="450"/>
        <v>0</v>
      </c>
      <c r="BV650" s="9">
        <f t="shared" si="450"/>
        <v>0</v>
      </c>
      <c r="BW650" s="9">
        <f t="shared" si="449"/>
        <v>0</v>
      </c>
      <c r="BX650" s="9">
        <f t="shared" si="449"/>
        <v>0</v>
      </c>
      <c r="BY650" s="9">
        <f t="shared" si="449"/>
        <v>0</v>
      </c>
      <c r="BZ650" s="9">
        <f t="shared" si="449"/>
        <v>0</v>
      </c>
      <c r="CA650" s="9">
        <f t="shared" si="449"/>
        <v>0</v>
      </c>
      <c r="CB650" s="9">
        <f t="shared" si="449"/>
        <v>0</v>
      </c>
      <c r="CC650" s="9">
        <f t="shared" si="449"/>
        <v>0</v>
      </c>
      <c r="CD650" s="9">
        <f t="shared" si="449"/>
        <v>0</v>
      </c>
      <c r="CE650" s="9">
        <f t="shared" si="449"/>
        <v>0</v>
      </c>
      <c r="CF650" s="9">
        <f t="shared" si="447"/>
        <v>0</v>
      </c>
      <c r="CG650" s="9">
        <f t="shared" si="447"/>
        <v>0</v>
      </c>
    </row>
    <row r="651" spans="64:85">
      <c r="BL651" s="181" t="s">
        <v>86</v>
      </c>
      <c r="BM651" s="182" t="s">
        <v>52</v>
      </c>
      <c r="BN651" s="181" t="s">
        <v>90</v>
      </c>
      <c r="BO651" s="182" t="s">
        <v>127</v>
      </c>
      <c r="BP651" s="181" t="s">
        <v>130</v>
      </c>
      <c r="BQ651" s="181" t="s">
        <v>132</v>
      </c>
      <c r="BR651" s="9">
        <f t="shared" si="450"/>
        <v>0</v>
      </c>
      <c r="BS651" s="9">
        <f t="shared" si="450"/>
        <v>0</v>
      </c>
      <c r="BT651" s="9">
        <f t="shared" si="450"/>
        <v>0</v>
      </c>
      <c r="BU651" s="9">
        <f t="shared" si="450"/>
        <v>0</v>
      </c>
      <c r="BV651" s="9">
        <f t="shared" si="450"/>
        <v>0</v>
      </c>
      <c r="BW651" s="9">
        <f t="shared" si="449"/>
        <v>0</v>
      </c>
      <c r="BX651" s="9">
        <f t="shared" si="449"/>
        <v>0</v>
      </c>
      <c r="BY651" s="9">
        <f t="shared" si="449"/>
        <v>0</v>
      </c>
      <c r="BZ651" s="9">
        <f t="shared" si="449"/>
        <v>0</v>
      </c>
      <c r="CA651" s="9">
        <f t="shared" si="449"/>
        <v>0</v>
      </c>
      <c r="CB651" s="9">
        <f t="shared" si="449"/>
        <v>0</v>
      </c>
      <c r="CC651" s="9">
        <f t="shared" si="449"/>
        <v>0</v>
      </c>
      <c r="CD651" s="9">
        <f t="shared" si="449"/>
        <v>0</v>
      </c>
      <c r="CE651" s="9">
        <f t="shared" si="449"/>
        <v>0</v>
      </c>
      <c r="CF651" s="9">
        <f t="shared" si="447"/>
        <v>0</v>
      </c>
      <c r="CG651" s="9">
        <f t="shared" si="447"/>
        <v>0</v>
      </c>
    </row>
    <row r="652" spans="64:85">
      <c r="BL652" s="181" t="s">
        <v>121</v>
      </c>
      <c r="BM652" s="181"/>
      <c r="BN652" s="181"/>
      <c r="BO652" s="181"/>
      <c r="BP652" s="181" t="s">
        <v>130</v>
      </c>
      <c r="BQ652" s="181" t="s">
        <v>132</v>
      </c>
      <c r="BR652" s="9">
        <f t="shared" si="450"/>
        <v>0</v>
      </c>
      <c r="BS652" s="9">
        <f t="shared" si="450"/>
        <v>0</v>
      </c>
      <c r="BT652" s="9">
        <f t="shared" si="450"/>
        <v>0</v>
      </c>
      <c r="BU652" s="9">
        <f t="shared" si="450"/>
        <v>0</v>
      </c>
      <c r="BV652" s="9">
        <f t="shared" si="450"/>
        <v>0</v>
      </c>
      <c r="BW652" s="9">
        <f t="shared" si="449"/>
        <v>0</v>
      </c>
      <c r="BX652" s="9">
        <f t="shared" si="449"/>
        <v>0</v>
      </c>
      <c r="BY652" s="9">
        <f t="shared" si="449"/>
        <v>0</v>
      </c>
      <c r="BZ652" s="9">
        <f t="shared" si="449"/>
        <v>0</v>
      </c>
      <c r="CA652" s="9">
        <f t="shared" si="449"/>
        <v>0</v>
      </c>
      <c r="CB652" s="9">
        <f t="shared" si="449"/>
        <v>0</v>
      </c>
      <c r="CC652" s="9">
        <f t="shared" si="449"/>
        <v>0</v>
      </c>
      <c r="CD652" s="9">
        <f t="shared" si="449"/>
        <v>0</v>
      </c>
      <c r="CE652" s="9">
        <f t="shared" si="449"/>
        <v>0</v>
      </c>
      <c r="CF652" s="9">
        <f t="shared" si="447"/>
        <v>0</v>
      </c>
      <c r="CG652" s="9">
        <f t="shared" si="447"/>
        <v>0</v>
      </c>
    </row>
    <row r="653" spans="64:85">
      <c r="BL653" s="181" t="s">
        <v>121</v>
      </c>
      <c r="BM653" s="181"/>
      <c r="BN653" s="181"/>
      <c r="BO653" s="181"/>
      <c r="BP653" s="181" t="s">
        <v>130</v>
      </c>
      <c r="BQ653" s="181" t="s">
        <v>132</v>
      </c>
      <c r="BR653" s="9">
        <f t="shared" si="450"/>
        <v>0</v>
      </c>
      <c r="BS653" s="9">
        <f t="shared" si="450"/>
        <v>0</v>
      </c>
      <c r="BT653" s="9">
        <f t="shared" si="450"/>
        <v>0</v>
      </c>
      <c r="BU653" s="9">
        <f t="shared" si="450"/>
        <v>0</v>
      </c>
      <c r="BV653" s="9">
        <f t="shared" si="450"/>
        <v>0</v>
      </c>
      <c r="BW653" s="9">
        <f t="shared" si="449"/>
        <v>0</v>
      </c>
      <c r="BX653" s="9">
        <f t="shared" si="449"/>
        <v>0</v>
      </c>
      <c r="BY653" s="9">
        <f t="shared" si="449"/>
        <v>0</v>
      </c>
      <c r="BZ653" s="9">
        <f t="shared" si="449"/>
        <v>0</v>
      </c>
      <c r="CA653" s="9">
        <f t="shared" si="449"/>
        <v>0</v>
      </c>
      <c r="CB653" s="9">
        <f t="shared" si="449"/>
        <v>0</v>
      </c>
      <c r="CC653" s="9">
        <f t="shared" si="449"/>
        <v>0</v>
      </c>
      <c r="CD653" s="9">
        <f t="shared" si="449"/>
        <v>0</v>
      </c>
      <c r="CE653" s="9">
        <f t="shared" si="449"/>
        <v>0</v>
      </c>
      <c r="CF653" s="9">
        <f t="shared" si="447"/>
        <v>0</v>
      </c>
      <c r="CG653" s="9">
        <f t="shared" si="447"/>
        <v>0</v>
      </c>
    </row>
    <row r="654" spans="64:85">
      <c r="BL654" s="181" t="s">
        <v>121</v>
      </c>
      <c r="BM654" s="181"/>
      <c r="BN654" s="181"/>
      <c r="BO654" s="181"/>
      <c r="BP654" s="181" t="s">
        <v>130</v>
      </c>
      <c r="BQ654" s="181" t="s">
        <v>132</v>
      </c>
      <c r="BR654" s="9">
        <f t="shared" si="450"/>
        <v>0</v>
      </c>
      <c r="BS654" s="9">
        <f t="shared" si="450"/>
        <v>0</v>
      </c>
      <c r="BT654" s="9">
        <f t="shared" si="450"/>
        <v>0</v>
      </c>
      <c r="BU654" s="9">
        <f t="shared" si="450"/>
        <v>0</v>
      </c>
      <c r="BV654" s="9">
        <f t="shared" si="450"/>
        <v>0</v>
      </c>
      <c r="BW654" s="9">
        <f t="shared" si="449"/>
        <v>0</v>
      </c>
      <c r="BX654" s="9">
        <f t="shared" si="449"/>
        <v>0</v>
      </c>
      <c r="BY654" s="9">
        <f t="shared" si="449"/>
        <v>0</v>
      </c>
      <c r="BZ654" s="9">
        <f t="shared" si="449"/>
        <v>0</v>
      </c>
      <c r="CA654" s="9">
        <f t="shared" si="449"/>
        <v>0</v>
      </c>
      <c r="CB654" s="9">
        <f t="shared" si="449"/>
        <v>0</v>
      </c>
      <c r="CC654" s="9">
        <f t="shared" si="449"/>
        <v>0</v>
      </c>
      <c r="CD654" s="9">
        <f t="shared" si="449"/>
        <v>0</v>
      </c>
      <c r="CE654" s="9">
        <f t="shared" si="449"/>
        <v>0</v>
      </c>
      <c r="CF654" s="9">
        <f t="shared" si="447"/>
        <v>0</v>
      </c>
      <c r="CG654" s="9">
        <f t="shared" si="447"/>
        <v>0</v>
      </c>
    </row>
    <row r="655" spans="64:85">
      <c r="BL655" s="181" t="s">
        <v>82</v>
      </c>
      <c r="BM655" s="181" t="s">
        <v>34</v>
      </c>
      <c r="BN655" s="184" t="s">
        <v>40</v>
      </c>
      <c r="BO655" s="181" t="s">
        <v>126</v>
      </c>
      <c r="BP655" s="181" t="s">
        <v>130</v>
      </c>
      <c r="BQ655" s="181" t="s">
        <v>132</v>
      </c>
      <c r="BR655" s="9">
        <f t="shared" si="450"/>
        <v>0</v>
      </c>
      <c r="BS655" s="9">
        <f t="shared" si="450"/>
        <v>0</v>
      </c>
      <c r="BT655" s="9">
        <f t="shared" si="450"/>
        <v>0</v>
      </c>
      <c r="BU655" s="9">
        <f t="shared" si="450"/>
        <v>0</v>
      </c>
      <c r="BV655" s="9">
        <f t="shared" si="450"/>
        <v>0</v>
      </c>
      <c r="BW655" s="9">
        <f t="shared" si="449"/>
        <v>0</v>
      </c>
      <c r="BX655" s="9">
        <f t="shared" si="449"/>
        <v>0</v>
      </c>
      <c r="BY655" s="9">
        <f t="shared" si="449"/>
        <v>0</v>
      </c>
      <c r="BZ655" s="9">
        <f t="shared" si="449"/>
        <v>0</v>
      </c>
      <c r="CA655" s="9">
        <f t="shared" si="449"/>
        <v>0</v>
      </c>
      <c r="CB655" s="9">
        <f t="shared" si="449"/>
        <v>0</v>
      </c>
      <c r="CC655" s="9">
        <f t="shared" si="449"/>
        <v>0</v>
      </c>
      <c r="CD655" s="9">
        <f t="shared" si="449"/>
        <v>0</v>
      </c>
      <c r="CE655" s="9">
        <f t="shared" si="449"/>
        <v>0</v>
      </c>
      <c r="CF655" s="9">
        <f t="shared" si="447"/>
        <v>0</v>
      </c>
      <c r="CG655" s="9">
        <f t="shared" si="447"/>
        <v>0</v>
      </c>
    </row>
    <row r="656" spans="64:85">
      <c r="BL656" s="181" t="s">
        <v>82</v>
      </c>
      <c r="BM656" s="181" t="s">
        <v>89</v>
      </c>
      <c r="BN656" s="181" t="s">
        <v>121</v>
      </c>
      <c r="BO656" s="181" t="s">
        <v>121</v>
      </c>
      <c r="BP656" s="181" t="s">
        <v>130</v>
      </c>
      <c r="BQ656" s="181" t="s">
        <v>132</v>
      </c>
      <c r="BR656" s="9">
        <f t="shared" si="450"/>
        <v>0</v>
      </c>
      <c r="BS656" s="9">
        <f t="shared" si="450"/>
        <v>0</v>
      </c>
      <c r="BT656" s="9">
        <f t="shared" si="450"/>
        <v>0</v>
      </c>
      <c r="BU656" s="9">
        <f t="shared" si="450"/>
        <v>0</v>
      </c>
      <c r="BV656" s="9">
        <f t="shared" si="450"/>
        <v>0</v>
      </c>
      <c r="BW656" s="9">
        <f t="shared" si="449"/>
        <v>0</v>
      </c>
      <c r="BX656" s="9">
        <f t="shared" si="449"/>
        <v>0</v>
      </c>
      <c r="BY656" s="9">
        <f t="shared" si="449"/>
        <v>0</v>
      </c>
      <c r="BZ656" s="9">
        <f t="shared" si="449"/>
        <v>0</v>
      </c>
      <c r="CA656" s="9">
        <f t="shared" si="449"/>
        <v>0</v>
      </c>
      <c r="CB656" s="9">
        <f t="shared" si="449"/>
        <v>0</v>
      </c>
      <c r="CC656" s="9">
        <f t="shared" si="449"/>
        <v>0</v>
      </c>
      <c r="CD656" s="9">
        <f t="shared" si="449"/>
        <v>0</v>
      </c>
      <c r="CE656" s="9">
        <f t="shared" si="449"/>
        <v>0</v>
      </c>
      <c r="CF656" s="9">
        <f t="shared" si="447"/>
        <v>0</v>
      </c>
      <c r="CG656" s="9">
        <f t="shared" si="447"/>
        <v>0</v>
      </c>
    </row>
    <row r="657" spans="64:85">
      <c r="BL657" s="181" t="s">
        <v>82</v>
      </c>
      <c r="BM657" s="181" t="s">
        <v>91</v>
      </c>
      <c r="BN657" s="181" t="s">
        <v>88</v>
      </c>
      <c r="BO657" s="181" t="s">
        <v>126</v>
      </c>
      <c r="BP657" s="181" t="s">
        <v>130</v>
      </c>
      <c r="BQ657" s="181" t="s">
        <v>132</v>
      </c>
      <c r="BR657" s="9">
        <f t="shared" si="450"/>
        <v>0</v>
      </c>
      <c r="BS657" s="9">
        <f t="shared" si="450"/>
        <v>0</v>
      </c>
      <c r="BT657" s="9">
        <f t="shared" si="450"/>
        <v>0</v>
      </c>
      <c r="BU657" s="9">
        <f t="shared" si="450"/>
        <v>0</v>
      </c>
      <c r="BV657" s="9">
        <f t="shared" si="450"/>
        <v>0</v>
      </c>
      <c r="BW657" s="9">
        <f t="shared" si="449"/>
        <v>0</v>
      </c>
      <c r="BX657" s="9">
        <f t="shared" si="449"/>
        <v>0</v>
      </c>
      <c r="BY657" s="9">
        <f t="shared" si="449"/>
        <v>0</v>
      </c>
      <c r="BZ657" s="9">
        <f t="shared" si="449"/>
        <v>0</v>
      </c>
      <c r="CA657" s="9">
        <f t="shared" si="449"/>
        <v>0</v>
      </c>
      <c r="CB657" s="9">
        <f t="shared" si="449"/>
        <v>0</v>
      </c>
      <c r="CC657" s="9">
        <f t="shared" si="449"/>
        <v>0</v>
      </c>
      <c r="CD657" s="9">
        <f t="shared" si="449"/>
        <v>0</v>
      </c>
      <c r="CE657" s="9">
        <f t="shared" si="449"/>
        <v>0</v>
      </c>
      <c r="CF657" s="9">
        <f t="shared" si="447"/>
        <v>0</v>
      </c>
      <c r="CG657" s="9">
        <f t="shared" si="447"/>
        <v>0</v>
      </c>
    </row>
    <row r="658" spans="64:85">
      <c r="BL658" s="181" t="s">
        <v>82</v>
      </c>
      <c r="BM658" s="181" t="s">
        <v>90</v>
      </c>
      <c r="BN658" s="181" t="s">
        <v>121</v>
      </c>
      <c r="BO658" s="181" t="s">
        <v>121</v>
      </c>
      <c r="BP658" s="181" t="s">
        <v>130</v>
      </c>
      <c r="BQ658" s="181" t="s">
        <v>132</v>
      </c>
      <c r="BR658" s="9">
        <f t="shared" si="450"/>
        <v>0</v>
      </c>
      <c r="BS658" s="9">
        <f t="shared" si="450"/>
        <v>0</v>
      </c>
      <c r="BT658" s="9">
        <f t="shared" si="450"/>
        <v>0</v>
      </c>
      <c r="BU658" s="9">
        <f t="shared" si="450"/>
        <v>0</v>
      </c>
      <c r="BV658" s="9">
        <f t="shared" si="450"/>
        <v>0</v>
      </c>
      <c r="BW658" s="9">
        <f t="shared" si="449"/>
        <v>0</v>
      </c>
      <c r="BX658" s="9">
        <f t="shared" si="449"/>
        <v>0</v>
      </c>
      <c r="BY658" s="9">
        <f t="shared" si="449"/>
        <v>0</v>
      </c>
      <c r="BZ658" s="9">
        <f t="shared" si="449"/>
        <v>0</v>
      </c>
      <c r="CA658" s="9">
        <f t="shared" si="449"/>
        <v>0</v>
      </c>
      <c r="CB658" s="9">
        <f t="shared" si="449"/>
        <v>0</v>
      </c>
      <c r="CC658" s="9">
        <f t="shared" si="449"/>
        <v>0</v>
      </c>
      <c r="CD658" s="9">
        <f t="shared" si="449"/>
        <v>0</v>
      </c>
      <c r="CE658" s="9">
        <f t="shared" si="449"/>
        <v>0</v>
      </c>
      <c r="CF658" s="9">
        <f t="shared" si="447"/>
        <v>0</v>
      </c>
      <c r="CG658" s="9">
        <f t="shared" si="447"/>
        <v>0</v>
      </c>
    </row>
    <row r="659" spans="64:85">
      <c r="BL659" s="181" t="s">
        <v>82</v>
      </c>
      <c r="BM659" s="181" t="s">
        <v>48</v>
      </c>
      <c r="BN659" s="181" t="s">
        <v>40</v>
      </c>
      <c r="BO659" s="181" t="s">
        <v>126</v>
      </c>
      <c r="BP659" s="181" t="s">
        <v>130</v>
      </c>
      <c r="BQ659" s="181" t="s">
        <v>132</v>
      </c>
      <c r="BR659" s="9">
        <f t="shared" si="450"/>
        <v>0</v>
      </c>
      <c r="BS659" s="9">
        <f t="shared" si="450"/>
        <v>0</v>
      </c>
      <c r="BT659" s="9">
        <f t="shared" si="450"/>
        <v>0</v>
      </c>
      <c r="BU659" s="9">
        <f t="shared" si="450"/>
        <v>0</v>
      </c>
      <c r="BV659" s="9">
        <f t="shared" si="450"/>
        <v>0</v>
      </c>
      <c r="BW659" s="9">
        <f t="shared" si="449"/>
        <v>0</v>
      </c>
      <c r="BX659" s="9">
        <f t="shared" si="449"/>
        <v>0</v>
      </c>
      <c r="BY659" s="9">
        <f t="shared" si="449"/>
        <v>0</v>
      </c>
      <c r="BZ659" s="9">
        <f t="shared" si="449"/>
        <v>0</v>
      </c>
      <c r="CA659" s="9">
        <f t="shared" si="449"/>
        <v>0</v>
      </c>
      <c r="CB659" s="9">
        <f t="shared" si="449"/>
        <v>0</v>
      </c>
      <c r="CC659" s="9">
        <f t="shared" si="449"/>
        <v>0</v>
      </c>
      <c r="CD659" s="9">
        <f t="shared" si="449"/>
        <v>0</v>
      </c>
      <c r="CE659" s="9">
        <f t="shared" si="449"/>
        <v>0</v>
      </c>
      <c r="CF659" s="9">
        <f t="shared" si="447"/>
        <v>0</v>
      </c>
      <c r="CG659" s="9">
        <f t="shared" si="447"/>
        <v>0</v>
      </c>
    </row>
    <row r="660" spans="64:85">
      <c r="BL660" s="181" t="s">
        <v>82</v>
      </c>
      <c r="BM660" s="181" t="s">
        <v>48</v>
      </c>
      <c r="BN660" s="181" t="s">
        <v>88</v>
      </c>
      <c r="BO660" s="181" t="s">
        <v>126</v>
      </c>
      <c r="BP660" s="181" t="s">
        <v>130</v>
      </c>
      <c r="BQ660" s="181" t="s">
        <v>132</v>
      </c>
      <c r="BR660" s="9">
        <f t="shared" si="450"/>
        <v>0</v>
      </c>
      <c r="BS660" s="9">
        <f t="shared" si="450"/>
        <v>0</v>
      </c>
      <c r="BT660" s="9">
        <f t="shared" si="450"/>
        <v>0</v>
      </c>
      <c r="BU660" s="9">
        <f t="shared" si="450"/>
        <v>0</v>
      </c>
      <c r="BV660" s="9">
        <f t="shared" si="450"/>
        <v>0</v>
      </c>
      <c r="BW660" s="9">
        <f t="shared" si="449"/>
        <v>0</v>
      </c>
      <c r="BX660" s="9">
        <f t="shared" si="449"/>
        <v>0</v>
      </c>
      <c r="BY660" s="9">
        <f t="shared" si="449"/>
        <v>0</v>
      </c>
      <c r="BZ660" s="9">
        <f t="shared" si="449"/>
        <v>0</v>
      </c>
      <c r="CA660" s="9">
        <f t="shared" si="449"/>
        <v>0</v>
      </c>
      <c r="CB660" s="9">
        <f t="shared" si="449"/>
        <v>0</v>
      </c>
      <c r="CC660" s="9">
        <f t="shared" si="449"/>
        <v>0</v>
      </c>
      <c r="CD660" s="9">
        <f t="shared" si="449"/>
        <v>0</v>
      </c>
      <c r="CE660" s="9">
        <f t="shared" si="449"/>
        <v>0</v>
      </c>
      <c r="CF660" s="9">
        <f t="shared" si="447"/>
        <v>0</v>
      </c>
      <c r="CG660" s="9">
        <f t="shared" si="447"/>
        <v>0</v>
      </c>
    </row>
    <row r="661" spans="64:85">
      <c r="BL661" s="181" t="s">
        <v>82</v>
      </c>
      <c r="BM661" s="181" t="s">
        <v>48</v>
      </c>
      <c r="BN661" s="181" t="s">
        <v>88</v>
      </c>
      <c r="BO661" s="181" t="s">
        <v>76</v>
      </c>
      <c r="BP661" s="181" t="s">
        <v>130</v>
      </c>
      <c r="BQ661" s="181" t="s">
        <v>132</v>
      </c>
      <c r="BR661" s="9">
        <f t="shared" si="450"/>
        <v>0</v>
      </c>
      <c r="BS661" s="9">
        <f t="shared" si="450"/>
        <v>0</v>
      </c>
      <c r="BT661" s="9">
        <f t="shared" si="450"/>
        <v>0</v>
      </c>
      <c r="BU661" s="9">
        <f t="shared" si="450"/>
        <v>0</v>
      </c>
      <c r="BV661" s="9">
        <f t="shared" si="450"/>
        <v>0</v>
      </c>
      <c r="BW661" s="9">
        <f t="shared" si="449"/>
        <v>0</v>
      </c>
      <c r="BX661" s="9">
        <f t="shared" si="449"/>
        <v>0</v>
      </c>
      <c r="BY661" s="9">
        <f t="shared" si="449"/>
        <v>0</v>
      </c>
      <c r="BZ661" s="9">
        <f t="shared" si="449"/>
        <v>0</v>
      </c>
      <c r="CA661" s="9">
        <f t="shared" si="449"/>
        <v>0</v>
      </c>
      <c r="CB661" s="9">
        <f t="shared" si="449"/>
        <v>0</v>
      </c>
      <c r="CC661" s="9">
        <f t="shared" si="449"/>
        <v>0</v>
      </c>
      <c r="CD661" s="9">
        <f t="shared" si="449"/>
        <v>0</v>
      </c>
      <c r="CE661" s="9">
        <f t="shared" si="449"/>
        <v>0</v>
      </c>
      <c r="CF661" s="9">
        <f t="shared" si="447"/>
        <v>0</v>
      </c>
      <c r="CG661" s="9">
        <f t="shared" si="447"/>
        <v>0</v>
      </c>
    </row>
    <row r="662" spans="64:85">
      <c r="BL662" s="181" t="s">
        <v>82</v>
      </c>
      <c r="BM662" s="181" t="s">
        <v>48</v>
      </c>
      <c r="BN662" s="181" t="s">
        <v>88</v>
      </c>
      <c r="BO662" s="181" t="s">
        <v>55</v>
      </c>
      <c r="BP662" s="181" t="s">
        <v>130</v>
      </c>
      <c r="BQ662" s="181" t="s">
        <v>132</v>
      </c>
      <c r="BR662" s="9">
        <f t="shared" si="450"/>
        <v>0</v>
      </c>
      <c r="BS662" s="9">
        <f t="shared" si="450"/>
        <v>0</v>
      </c>
      <c r="BT662" s="9">
        <f t="shared" si="450"/>
        <v>0</v>
      </c>
      <c r="BU662" s="9">
        <f t="shared" si="450"/>
        <v>0</v>
      </c>
      <c r="BV662" s="9">
        <f t="shared" si="450"/>
        <v>0</v>
      </c>
      <c r="BW662" s="9">
        <f t="shared" si="449"/>
        <v>0</v>
      </c>
      <c r="BX662" s="9">
        <f t="shared" si="449"/>
        <v>0</v>
      </c>
      <c r="BY662" s="9">
        <f t="shared" si="449"/>
        <v>0</v>
      </c>
      <c r="BZ662" s="9">
        <f t="shared" si="449"/>
        <v>0</v>
      </c>
      <c r="CA662" s="9">
        <f t="shared" si="449"/>
        <v>0</v>
      </c>
      <c r="CB662" s="9">
        <f t="shared" si="449"/>
        <v>0</v>
      </c>
      <c r="CC662" s="9">
        <f t="shared" si="449"/>
        <v>0</v>
      </c>
      <c r="CD662" s="9">
        <f t="shared" si="449"/>
        <v>0</v>
      </c>
      <c r="CE662" s="9">
        <f t="shared" si="449"/>
        <v>0</v>
      </c>
      <c r="CF662" s="9">
        <f t="shared" si="447"/>
        <v>0</v>
      </c>
      <c r="CG662" s="9">
        <f t="shared" si="447"/>
        <v>0</v>
      </c>
    </row>
    <row r="663" spans="64:85">
      <c r="BL663" s="181" t="s">
        <v>82</v>
      </c>
      <c r="BM663" s="181" t="s">
        <v>48</v>
      </c>
      <c r="BN663" s="181" t="s">
        <v>88</v>
      </c>
      <c r="BO663" s="181" t="s">
        <v>56</v>
      </c>
      <c r="BP663" s="181" t="s">
        <v>130</v>
      </c>
      <c r="BQ663" s="181" t="s">
        <v>132</v>
      </c>
      <c r="BR663" s="9">
        <f t="shared" si="450"/>
        <v>0</v>
      </c>
      <c r="BS663" s="9">
        <f t="shared" si="450"/>
        <v>0</v>
      </c>
      <c r="BT663" s="9">
        <f t="shared" si="450"/>
        <v>0</v>
      </c>
      <c r="BU663" s="9">
        <f t="shared" si="450"/>
        <v>0</v>
      </c>
      <c r="BV663" s="9">
        <f t="shared" si="450"/>
        <v>0</v>
      </c>
      <c r="BW663" s="9">
        <f t="shared" si="449"/>
        <v>0</v>
      </c>
      <c r="BX663" s="9">
        <f t="shared" si="449"/>
        <v>0</v>
      </c>
      <c r="BY663" s="9">
        <f t="shared" si="449"/>
        <v>0</v>
      </c>
      <c r="BZ663" s="9">
        <f t="shared" si="449"/>
        <v>0</v>
      </c>
      <c r="CA663" s="9">
        <f t="shared" si="449"/>
        <v>0</v>
      </c>
      <c r="CB663" s="9">
        <f t="shared" si="449"/>
        <v>0</v>
      </c>
      <c r="CC663" s="9">
        <f t="shared" si="449"/>
        <v>0</v>
      </c>
      <c r="CD663" s="9">
        <f t="shared" si="449"/>
        <v>0</v>
      </c>
      <c r="CE663" s="9">
        <f t="shared" si="449"/>
        <v>0</v>
      </c>
      <c r="CF663" s="9">
        <f t="shared" si="447"/>
        <v>0</v>
      </c>
      <c r="CG663" s="9">
        <f t="shared" si="447"/>
        <v>0</v>
      </c>
    </row>
    <row r="664" spans="64:85">
      <c r="BL664" s="181" t="s">
        <v>82</v>
      </c>
      <c r="BM664" s="181" t="s">
        <v>48</v>
      </c>
      <c r="BN664" s="181" t="s">
        <v>88</v>
      </c>
      <c r="BO664" s="181" t="s">
        <v>57</v>
      </c>
      <c r="BP664" s="181" t="s">
        <v>130</v>
      </c>
      <c r="BQ664" s="181" t="s">
        <v>132</v>
      </c>
      <c r="BR664" s="9">
        <f t="shared" si="450"/>
        <v>0</v>
      </c>
      <c r="BS664" s="9">
        <f t="shared" si="450"/>
        <v>0</v>
      </c>
      <c r="BT664" s="9">
        <f t="shared" si="450"/>
        <v>0</v>
      </c>
      <c r="BU664" s="9">
        <f t="shared" si="450"/>
        <v>0</v>
      </c>
      <c r="BV664" s="9">
        <f t="shared" si="450"/>
        <v>0</v>
      </c>
      <c r="BW664" s="9">
        <f t="shared" si="449"/>
        <v>0</v>
      </c>
      <c r="BX664" s="9">
        <f t="shared" si="449"/>
        <v>0</v>
      </c>
      <c r="BY664" s="9">
        <f t="shared" si="449"/>
        <v>0</v>
      </c>
      <c r="BZ664" s="9">
        <f t="shared" si="449"/>
        <v>0</v>
      </c>
      <c r="CA664" s="9">
        <f t="shared" si="449"/>
        <v>0</v>
      </c>
      <c r="CB664" s="9">
        <f t="shared" si="449"/>
        <v>0</v>
      </c>
      <c r="CC664" s="9">
        <f t="shared" si="449"/>
        <v>0</v>
      </c>
      <c r="CD664" s="9">
        <f t="shared" si="449"/>
        <v>0</v>
      </c>
      <c r="CE664" s="9">
        <f t="shared" si="449"/>
        <v>0</v>
      </c>
      <c r="CF664" s="9">
        <f t="shared" si="447"/>
        <v>0</v>
      </c>
      <c r="CG664" s="9">
        <f t="shared" si="447"/>
        <v>0</v>
      </c>
    </row>
    <row r="665" spans="64:85">
      <c r="BL665" s="181" t="s">
        <v>82</v>
      </c>
      <c r="BM665" s="181" t="s">
        <v>48</v>
      </c>
      <c r="BN665" s="181" t="s">
        <v>88</v>
      </c>
      <c r="BO665" s="181" t="s">
        <v>75</v>
      </c>
      <c r="BP665" s="181" t="s">
        <v>130</v>
      </c>
      <c r="BQ665" s="181" t="s">
        <v>132</v>
      </c>
      <c r="BR665" s="9">
        <f t="shared" si="450"/>
        <v>0</v>
      </c>
      <c r="BS665" s="9">
        <f t="shared" si="450"/>
        <v>0</v>
      </c>
      <c r="BT665" s="9">
        <f t="shared" si="450"/>
        <v>0</v>
      </c>
      <c r="BU665" s="9">
        <f t="shared" si="450"/>
        <v>0</v>
      </c>
      <c r="BV665" s="9">
        <f t="shared" si="450"/>
        <v>0</v>
      </c>
      <c r="BW665" s="9">
        <f t="shared" si="449"/>
        <v>0</v>
      </c>
      <c r="BX665" s="9">
        <f t="shared" si="449"/>
        <v>0</v>
      </c>
      <c r="BY665" s="9">
        <f t="shared" si="449"/>
        <v>0</v>
      </c>
      <c r="BZ665" s="9">
        <f t="shared" si="449"/>
        <v>0</v>
      </c>
      <c r="CA665" s="9">
        <f t="shared" si="449"/>
        <v>0</v>
      </c>
      <c r="CB665" s="9">
        <f t="shared" si="449"/>
        <v>0</v>
      </c>
      <c r="CC665" s="9">
        <f t="shared" si="449"/>
        <v>0</v>
      </c>
      <c r="CD665" s="9">
        <f t="shared" si="449"/>
        <v>0</v>
      </c>
      <c r="CE665" s="9">
        <f t="shared" si="449"/>
        <v>0</v>
      </c>
      <c r="CF665" s="9">
        <f t="shared" si="447"/>
        <v>0</v>
      </c>
      <c r="CG665" s="9">
        <f t="shared" si="447"/>
        <v>0</v>
      </c>
    </row>
    <row r="666" spans="64:85">
      <c r="BL666" s="181" t="s">
        <v>82</v>
      </c>
      <c r="BM666" s="181" t="s">
        <v>48</v>
      </c>
      <c r="BN666" s="181" t="s">
        <v>88</v>
      </c>
      <c r="BO666" s="181" t="s">
        <v>78</v>
      </c>
      <c r="BP666" s="181" t="s">
        <v>130</v>
      </c>
      <c r="BQ666" s="181" t="s">
        <v>132</v>
      </c>
      <c r="BR666" s="9">
        <f t="shared" si="450"/>
        <v>0</v>
      </c>
      <c r="BS666" s="9">
        <f t="shared" si="450"/>
        <v>0</v>
      </c>
      <c r="BT666" s="9">
        <f t="shared" si="450"/>
        <v>0</v>
      </c>
      <c r="BU666" s="9">
        <f t="shared" si="450"/>
        <v>0</v>
      </c>
      <c r="BV666" s="9">
        <f t="shared" si="450"/>
        <v>0</v>
      </c>
      <c r="BW666" s="9">
        <f t="shared" si="449"/>
        <v>0</v>
      </c>
      <c r="BX666" s="9">
        <f t="shared" si="449"/>
        <v>0</v>
      </c>
      <c r="BY666" s="9">
        <f t="shared" si="449"/>
        <v>0</v>
      </c>
      <c r="BZ666" s="9">
        <f t="shared" si="449"/>
        <v>0</v>
      </c>
      <c r="CA666" s="9">
        <f t="shared" si="449"/>
        <v>0</v>
      </c>
      <c r="CB666" s="9">
        <f t="shared" si="449"/>
        <v>0</v>
      </c>
      <c r="CC666" s="9">
        <f t="shared" si="449"/>
        <v>0</v>
      </c>
      <c r="CD666" s="9">
        <f t="shared" si="449"/>
        <v>0</v>
      </c>
      <c r="CE666" s="9">
        <f t="shared" si="449"/>
        <v>0</v>
      </c>
      <c r="CF666" s="9">
        <f t="shared" si="447"/>
        <v>0</v>
      </c>
      <c r="CG666" s="9">
        <f t="shared" si="447"/>
        <v>0</v>
      </c>
    </row>
    <row r="667" spans="64:85">
      <c r="BL667" s="181" t="s">
        <v>82</v>
      </c>
      <c r="BM667" s="181" t="s">
        <v>48</v>
      </c>
      <c r="BN667" s="181" t="s">
        <v>88</v>
      </c>
      <c r="BO667" s="181" t="s">
        <v>95</v>
      </c>
      <c r="BP667" s="181" t="s">
        <v>130</v>
      </c>
      <c r="BQ667" s="181" t="s">
        <v>132</v>
      </c>
      <c r="BR667" s="9">
        <f t="shared" si="450"/>
        <v>0</v>
      </c>
      <c r="BS667" s="9">
        <f t="shared" si="450"/>
        <v>0</v>
      </c>
      <c r="BT667" s="9">
        <f t="shared" si="450"/>
        <v>0</v>
      </c>
      <c r="BU667" s="9">
        <f t="shared" si="450"/>
        <v>0</v>
      </c>
      <c r="BV667" s="9">
        <f t="shared" si="450"/>
        <v>0</v>
      </c>
      <c r="BW667" s="9">
        <f t="shared" si="449"/>
        <v>0</v>
      </c>
      <c r="BX667" s="9">
        <f t="shared" si="449"/>
        <v>0</v>
      </c>
      <c r="BY667" s="9">
        <f t="shared" si="449"/>
        <v>0</v>
      </c>
      <c r="BZ667" s="9">
        <f t="shared" si="449"/>
        <v>0</v>
      </c>
      <c r="CA667" s="9">
        <f t="shared" si="449"/>
        <v>0</v>
      </c>
      <c r="CB667" s="9">
        <f t="shared" si="449"/>
        <v>0</v>
      </c>
      <c r="CC667" s="9">
        <f t="shared" si="449"/>
        <v>0</v>
      </c>
      <c r="CD667" s="9">
        <f t="shared" si="449"/>
        <v>0</v>
      </c>
      <c r="CE667" s="9">
        <f t="shared" si="449"/>
        <v>0</v>
      </c>
      <c r="CF667" s="9">
        <f t="shared" si="447"/>
        <v>0</v>
      </c>
      <c r="CG667" s="9">
        <f t="shared" si="447"/>
        <v>0</v>
      </c>
    </row>
    <row r="668" spans="64:85">
      <c r="BL668" s="181" t="s">
        <v>82</v>
      </c>
      <c r="BM668" s="181" t="s">
        <v>48</v>
      </c>
      <c r="BN668" s="181" t="s">
        <v>88</v>
      </c>
      <c r="BO668" s="181" t="s">
        <v>96</v>
      </c>
      <c r="BP668" s="181" t="s">
        <v>130</v>
      </c>
      <c r="BQ668" s="181" t="s">
        <v>132</v>
      </c>
      <c r="BR668" s="9">
        <f t="shared" si="450"/>
        <v>0</v>
      </c>
      <c r="BS668" s="9">
        <f t="shared" si="450"/>
        <v>0</v>
      </c>
      <c r="BT668" s="9">
        <f t="shared" si="450"/>
        <v>0</v>
      </c>
      <c r="BU668" s="9">
        <f t="shared" si="450"/>
        <v>0</v>
      </c>
      <c r="BV668" s="9">
        <f t="shared" si="450"/>
        <v>0</v>
      </c>
      <c r="BW668" s="9">
        <f t="shared" si="449"/>
        <v>0</v>
      </c>
      <c r="BX668" s="9">
        <f t="shared" si="449"/>
        <v>0</v>
      </c>
      <c r="BY668" s="9">
        <f t="shared" si="449"/>
        <v>0</v>
      </c>
      <c r="BZ668" s="9">
        <f t="shared" si="449"/>
        <v>0</v>
      </c>
      <c r="CA668" s="9">
        <f t="shared" si="449"/>
        <v>0</v>
      </c>
      <c r="CB668" s="9">
        <f t="shared" si="449"/>
        <v>0</v>
      </c>
      <c r="CC668" s="9">
        <f t="shared" si="449"/>
        <v>0</v>
      </c>
      <c r="CD668" s="9">
        <f t="shared" si="449"/>
        <v>0</v>
      </c>
      <c r="CE668" s="9">
        <f t="shared" si="449"/>
        <v>0</v>
      </c>
      <c r="CF668" s="9">
        <f t="shared" si="447"/>
        <v>0</v>
      </c>
      <c r="CG668" s="9">
        <f t="shared" si="447"/>
        <v>0</v>
      </c>
    </row>
    <row r="669" spans="64:85">
      <c r="BL669" s="181" t="s">
        <v>82</v>
      </c>
      <c r="BM669" s="181" t="s">
        <v>48</v>
      </c>
      <c r="BN669" s="181" t="s">
        <v>90</v>
      </c>
      <c r="BO669" s="181" t="s">
        <v>121</v>
      </c>
      <c r="BP669" s="181" t="s">
        <v>130</v>
      </c>
      <c r="BQ669" s="181" t="s">
        <v>132</v>
      </c>
      <c r="BR669" s="9">
        <f t="shared" si="450"/>
        <v>0</v>
      </c>
      <c r="BS669" s="9">
        <f t="shared" si="450"/>
        <v>0</v>
      </c>
      <c r="BT669" s="9">
        <f t="shared" si="450"/>
        <v>0</v>
      </c>
      <c r="BU669" s="9">
        <f t="shared" si="450"/>
        <v>0</v>
      </c>
      <c r="BV669" s="9">
        <f t="shared" si="450"/>
        <v>0</v>
      </c>
      <c r="BW669" s="9">
        <f t="shared" si="449"/>
        <v>0</v>
      </c>
      <c r="BX669" s="9">
        <f t="shared" si="449"/>
        <v>0</v>
      </c>
      <c r="BY669" s="9">
        <f t="shared" si="449"/>
        <v>0</v>
      </c>
      <c r="BZ669" s="9">
        <f t="shared" si="449"/>
        <v>0</v>
      </c>
      <c r="CA669" s="9">
        <f t="shared" si="449"/>
        <v>0</v>
      </c>
      <c r="CB669" s="9">
        <f t="shared" si="449"/>
        <v>0</v>
      </c>
      <c r="CC669" s="9">
        <f t="shared" si="449"/>
        <v>0</v>
      </c>
      <c r="CD669" s="9">
        <f t="shared" si="449"/>
        <v>0</v>
      </c>
      <c r="CE669" s="9">
        <f t="shared" si="449"/>
        <v>0</v>
      </c>
      <c r="CF669" s="9">
        <f t="shared" si="447"/>
        <v>0</v>
      </c>
      <c r="CG669" s="9">
        <f t="shared" si="447"/>
        <v>0</v>
      </c>
    </row>
    <row r="670" spans="64:85">
      <c r="BL670" s="181" t="s">
        <v>82</v>
      </c>
      <c r="BM670" s="181" t="s">
        <v>49</v>
      </c>
      <c r="BN670" s="181" t="s">
        <v>40</v>
      </c>
      <c r="BO670" s="181" t="s">
        <v>126</v>
      </c>
      <c r="BP670" s="181" t="s">
        <v>130</v>
      </c>
      <c r="BQ670" s="181" t="s">
        <v>132</v>
      </c>
      <c r="BR670" s="9">
        <f t="shared" si="450"/>
        <v>0</v>
      </c>
      <c r="BS670" s="9">
        <f t="shared" si="450"/>
        <v>0</v>
      </c>
      <c r="BT670" s="9">
        <f t="shared" si="450"/>
        <v>0</v>
      </c>
      <c r="BU670" s="9">
        <f t="shared" si="450"/>
        <v>0</v>
      </c>
      <c r="BV670" s="9">
        <f t="shared" si="450"/>
        <v>0</v>
      </c>
      <c r="BW670" s="9">
        <f t="shared" si="449"/>
        <v>0</v>
      </c>
      <c r="BX670" s="9">
        <f t="shared" si="449"/>
        <v>0</v>
      </c>
      <c r="BY670" s="9">
        <f t="shared" si="449"/>
        <v>0</v>
      </c>
      <c r="BZ670" s="9">
        <f t="shared" si="449"/>
        <v>0</v>
      </c>
      <c r="CA670" s="9">
        <f t="shared" si="449"/>
        <v>0</v>
      </c>
      <c r="CB670" s="9">
        <f t="shared" si="449"/>
        <v>0</v>
      </c>
      <c r="CC670" s="9">
        <f t="shared" si="449"/>
        <v>0</v>
      </c>
      <c r="CD670" s="9">
        <f t="shared" si="449"/>
        <v>0</v>
      </c>
      <c r="CE670" s="9">
        <f t="shared" si="449"/>
        <v>0</v>
      </c>
      <c r="CF670" s="9">
        <f t="shared" si="447"/>
        <v>0</v>
      </c>
      <c r="CG670" s="9">
        <f t="shared" si="447"/>
        <v>0</v>
      </c>
    </row>
    <row r="671" spans="64:85">
      <c r="BL671" s="181" t="s">
        <v>82</v>
      </c>
      <c r="BM671" s="181" t="s">
        <v>49</v>
      </c>
      <c r="BN671" s="181" t="s">
        <v>88</v>
      </c>
      <c r="BO671" s="181" t="s">
        <v>126</v>
      </c>
      <c r="BP671" s="181" t="s">
        <v>130</v>
      </c>
      <c r="BQ671" s="181" t="s">
        <v>132</v>
      </c>
      <c r="BR671" s="9">
        <f t="shared" si="450"/>
        <v>0</v>
      </c>
      <c r="BS671" s="9">
        <f t="shared" si="450"/>
        <v>0</v>
      </c>
      <c r="BT671" s="9">
        <f t="shared" si="450"/>
        <v>0</v>
      </c>
      <c r="BU671" s="9">
        <f t="shared" si="450"/>
        <v>0</v>
      </c>
      <c r="BV671" s="9">
        <f t="shared" si="450"/>
        <v>0</v>
      </c>
      <c r="BW671" s="9">
        <f t="shared" si="449"/>
        <v>0</v>
      </c>
      <c r="BX671" s="9">
        <f t="shared" si="449"/>
        <v>0</v>
      </c>
      <c r="BY671" s="9">
        <f t="shared" si="449"/>
        <v>0</v>
      </c>
      <c r="BZ671" s="9">
        <f t="shared" si="449"/>
        <v>0</v>
      </c>
      <c r="CA671" s="9">
        <f t="shared" si="449"/>
        <v>0</v>
      </c>
      <c r="CB671" s="9">
        <f t="shared" si="449"/>
        <v>0</v>
      </c>
      <c r="CC671" s="9">
        <f t="shared" si="449"/>
        <v>0</v>
      </c>
      <c r="CD671" s="9">
        <f t="shared" si="449"/>
        <v>0</v>
      </c>
      <c r="CE671" s="9">
        <f t="shared" si="449"/>
        <v>0</v>
      </c>
      <c r="CF671" s="9">
        <f t="shared" si="447"/>
        <v>0</v>
      </c>
      <c r="CG671" s="9">
        <f t="shared" si="447"/>
        <v>0</v>
      </c>
    </row>
    <row r="672" spans="64:85">
      <c r="BL672" s="181" t="s">
        <v>82</v>
      </c>
      <c r="BM672" s="181" t="s">
        <v>49</v>
      </c>
      <c r="BN672" s="181" t="s">
        <v>88</v>
      </c>
      <c r="BO672" s="181" t="s">
        <v>77</v>
      </c>
      <c r="BP672" s="181" t="s">
        <v>130</v>
      </c>
      <c r="BQ672" s="181" t="s">
        <v>132</v>
      </c>
      <c r="BR672" s="9">
        <f t="shared" si="450"/>
        <v>0</v>
      </c>
      <c r="BS672" s="9">
        <f t="shared" si="450"/>
        <v>0</v>
      </c>
      <c r="BT672" s="9">
        <f t="shared" si="450"/>
        <v>0</v>
      </c>
      <c r="BU672" s="9">
        <f t="shared" si="450"/>
        <v>0</v>
      </c>
      <c r="BV672" s="9">
        <f t="shared" si="450"/>
        <v>0</v>
      </c>
      <c r="BW672" s="9">
        <f t="shared" si="449"/>
        <v>0</v>
      </c>
      <c r="BX672" s="9">
        <f t="shared" si="449"/>
        <v>0</v>
      </c>
      <c r="BY672" s="9">
        <f t="shared" si="449"/>
        <v>0</v>
      </c>
      <c r="BZ672" s="9">
        <f t="shared" si="449"/>
        <v>0</v>
      </c>
      <c r="CA672" s="9">
        <f t="shared" si="449"/>
        <v>0</v>
      </c>
      <c r="CB672" s="9">
        <f t="shared" si="449"/>
        <v>0</v>
      </c>
      <c r="CC672" s="9">
        <f t="shared" si="449"/>
        <v>0</v>
      </c>
      <c r="CD672" s="9">
        <f t="shared" si="449"/>
        <v>0</v>
      </c>
      <c r="CE672" s="9">
        <f t="shared" si="449"/>
        <v>0</v>
      </c>
      <c r="CF672" s="9">
        <f t="shared" si="447"/>
        <v>0</v>
      </c>
      <c r="CG672" s="9">
        <f t="shared" si="447"/>
        <v>0</v>
      </c>
    </row>
    <row r="673" spans="64:85">
      <c r="BL673" s="181" t="s">
        <v>82</v>
      </c>
      <c r="BM673" s="181" t="s">
        <v>49</v>
      </c>
      <c r="BN673" s="181" t="s">
        <v>88</v>
      </c>
      <c r="BO673" s="181" t="s">
        <v>58</v>
      </c>
      <c r="BP673" s="181" t="s">
        <v>130</v>
      </c>
      <c r="BQ673" s="181" t="s">
        <v>132</v>
      </c>
      <c r="BR673" s="9">
        <f t="shared" si="450"/>
        <v>0</v>
      </c>
      <c r="BS673" s="9">
        <f t="shared" si="450"/>
        <v>0</v>
      </c>
      <c r="BT673" s="9">
        <f t="shared" si="450"/>
        <v>0</v>
      </c>
      <c r="BU673" s="9">
        <f t="shared" si="450"/>
        <v>0</v>
      </c>
      <c r="BV673" s="9">
        <f t="shared" si="450"/>
        <v>0</v>
      </c>
      <c r="BW673" s="9">
        <f t="shared" si="449"/>
        <v>0</v>
      </c>
      <c r="BX673" s="9">
        <f t="shared" si="449"/>
        <v>0</v>
      </c>
      <c r="BY673" s="9">
        <f t="shared" si="449"/>
        <v>0</v>
      </c>
      <c r="BZ673" s="9">
        <f t="shared" si="449"/>
        <v>0</v>
      </c>
      <c r="CA673" s="9">
        <f t="shared" si="449"/>
        <v>0</v>
      </c>
      <c r="CB673" s="9">
        <f t="shared" si="449"/>
        <v>0</v>
      </c>
      <c r="CC673" s="9">
        <f t="shared" si="449"/>
        <v>0</v>
      </c>
      <c r="CD673" s="9">
        <f t="shared" si="449"/>
        <v>0</v>
      </c>
      <c r="CE673" s="9">
        <f t="shared" si="449"/>
        <v>0</v>
      </c>
      <c r="CF673" s="9">
        <f t="shared" si="447"/>
        <v>0</v>
      </c>
      <c r="CG673" s="9">
        <f t="shared" si="447"/>
        <v>0</v>
      </c>
    </row>
    <row r="674" spans="64:85">
      <c r="BL674" s="181" t="s">
        <v>82</v>
      </c>
      <c r="BM674" s="181" t="s">
        <v>49</v>
      </c>
      <c r="BN674" s="181" t="s">
        <v>88</v>
      </c>
      <c r="BO674" s="181" t="s">
        <v>59</v>
      </c>
      <c r="BP674" s="181" t="s">
        <v>130</v>
      </c>
      <c r="BQ674" s="181" t="s">
        <v>132</v>
      </c>
      <c r="BR674" s="9">
        <f t="shared" si="450"/>
        <v>0</v>
      </c>
      <c r="BS674" s="9">
        <f t="shared" si="450"/>
        <v>0</v>
      </c>
      <c r="BT674" s="9">
        <f t="shared" si="450"/>
        <v>0</v>
      </c>
      <c r="BU674" s="9">
        <f t="shared" si="450"/>
        <v>0</v>
      </c>
      <c r="BV674" s="9">
        <f t="shared" si="450"/>
        <v>0</v>
      </c>
      <c r="BW674" s="9">
        <f t="shared" si="449"/>
        <v>0</v>
      </c>
      <c r="BX674" s="9">
        <f t="shared" si="449"/>
        <v>0</v>
      </c>
      <c r="BY674" s="9">
        <f t="shared" si="449"/>
        <v>0</v>
      </c>
      <c r="BZ674" s="9">
        <f t="shared" si="449"/>
        <v>0</v>
      </c>
      <c r="CA674" s="9">
        <f t="shared" si="449"/>
        <v>0</v>
      </c>
      <c r="CB674" s="9">
        <f t="shared" si="449"/>
        <v>0</v>
      </c>
      <c r="CC674" s="9">
        <f t="shared" si="449"/>
        <v>0</v>
      </c>
      <c r="CD674" s="9">
        <f t="shared" si="449"/>
        <v>0</v>
      </c>
      <c r="CE674" s="9">
        <f t="shared" si="449"/>
        <v>0</v>
      </c>
      <c r="CF674" s="9">
        <f t="shared" si="447"/>
        <v>0</v>
      </c>
      <c r="CG674" s="9">
        <f t="shared" si="447"/>
        <v>0</v>
      </c>
    </row>
    <row r="675" spans="64:85">
      <c r="BL675" s="181" t="s">
        <v>82</v>
      </c>
      <c r="BM675" s="181" t="s">
        <v>49</v>
      </c>
      <c r="BN675" s="181" t="s">
        <v>88</v>
      </c>
      <c r="BO675" s="181" t="s">
        <v>60</v>
      </c>
      <c r="BP675" s="181" t="s">
        <v>130</v>
      </c>
      <c r="BQ675" s="181" t="s">
        <v>132</v>
      </c>
      <c r="BR675" s="9">
        <f t="shared" si="450"/>
        <v>0</v>
      </c>
      <c r="BS675" s="9">
        <f t="shared" si="450"/>
        <v>0</v>
      </c>
      <c r="BT675" s="9">
        <f t="shared" si="450"/>
        <v>0</v>
      </c>
      <c r="BU675" s="9">
        <f t="shared" si="450"/>
        <v>0</v>
      </c>
      <c r="BV675" s="9">
        <f t="shared" si="450"/>
        <v>0</v>
      </c>
      <c r="BW675" s="9">
        <f t="shared" si="449"/>
        <v>0</v>
      </c>
      <c r="BX675" s="9">
        <f t="shared" si="449"/>
        <v>0</v>
      </c>
      <c r="BY675" s="9">
        <f t="shared" si="449"/>
        <v>0</v>
      </c>
      <c r="BZ675" s="9">
        <f t="shared" si="449"/>
        <v>0</v>
      </c>
      <c r="CA675" s="9">
        <f t="shared" si="449"/>
        <v>0</v>
      </c>
      <c r="CB675" s="9">
        <f t="shared" si="449"/>
        <v>0</v>
      </c>
      <c r="CC675" s="9">
        <f t="shared" si="449"/>
        <v>0</v>
      </c>
      <c r="CD675" s="9">
        <f t="shared" si="449"/>
        <v>0</v>
      </c>
      <c r="CE675" s="9">
        <f t="shared" si="449"/>
        <v>0</v>
      </c>
      <c r="CF675" s="9">
        <f t="shared" si="447"/>
        <v>0</v>
      </c>
      <c r="CG675" s="9">
        <f t="shared" si="447"/>
        <v>0</v>
      </c>
    </row>
    <row r="676" spans="64:85">
      <c r="BL676" s="181" t="s">
        <v>82</v>
      </c>
      <c r="BM676" s="181" t="s">
        <v>49</v>
      </c>
      <c r="BN676" s="181" t="s">
        <v>88</v>
      </c>
      <c r="BO676" s="181" t="s">
        <v>74</v>
      </c>
      <c r="BP676" s="181" t="s">
        <v>130</v>
      </c>
      <c r="BQ676" s="181" t="s">
        <v>132</v>
      </c>
      <c r="BR676" s="9">
        <f t="shared" si="450"/>
        <v>0</v>
      </c>
      <c r="BS676" s="9">
        <f t="shared" si="450"/>
        <v>0</v>
      </c>
      <c r="BT676" s="9">
        <f t="shared" si="450"/>
        <v>0</v>
      </c>
      <c r="BU676" s="9">
        <f t="shared" si="450"/>
        <v>0</v>
      </c>
      <c r="BV676" s="9">
        <f t="shared" si="450"/>
        <v>0</v>
      </c>
      <c r="BW676" s="9">
        <f t="shared" si="449"/>
        <v>0</v>
      </c>
      <c r="BX676" s="9">
        <f t="shared" si="449"/>
        <v>0</v>
      </c>
      <c r="BY676" s="9">
        <f t="shared" si="449"/>
        <v>0</v>
      </c>
      <c r="BZ676" s="9">
        <f t="shared" si="449"/>
        <v>0</v>
      </c>
      <c r="CA676" s="9">
        <f t="shared" si="449"/>
        <v>0</v>
      </c>
      <c r="CB676" s="9">
        <f t="shared" si="449"/>
        <v>0</v>
      </c>
      <c r="CC676" s="9">
        <f t="shared" si="449"/>
        <v>0</v>
      </c>
      <c r="CD676" s="9">
        <f t="shared" si="449"/>
        <v>0</v>
      </c>
      <c r="CE676" s="9">
        <f t="shared" si="449"/>
        <v>0</v>
      </c>
      <c r="CF676" s="9">
        <f t="shared" si="447"/>
        <v>0</v>
      </c>
      <c r="CG676" s="9">
        <f t="shared" si="447"/>
        <v>0</v>
      </c>
    </row>
    <row r="677" spans="64:85">
      <c r="BL677" s="181" t="s">
        <v>82</v>
      </c>
      <c r="BM677" s="181" t="s">
        <v>49</v>
      </c>
      <c r="BN677" s="181" t="s">
        <v>88</v>
      </c>
      <c r="BO677" s="181" t="s">
        <v>79</v>
      </c>
      <c r="BP677" s="181" t="s">
        <v>130</v>
      </c>
      <c r="BQ677" s="181" t="s">
        <v>132</v>
      </c>
      <c r="BR677" s="9">
        <f t="shared" si="450"/>
        <v>0</v>
      </c>
      <c r="BS677" s="9">
        <f t="shared" si="450"/>
        <v>0</v>
      </c>
      <c r="BT677" s="9">
        <f t="shared" si="450"/>
        <v>0</v>
      </c>
      <c r="BU677" s="9">
        <f t="shared" si="450"/>
        <v>0</v>
      </c>
      <c r="BV677" s="9">
        <f t="shared" si="450"/>
        <v>0</v>
      </c>
      <c r="BW677" s="9">
        <f t="shared" si="449"/>
        <v>0</v>
      </c>
      <c r="BX677" s="9">
        <f t="shared" si="449"/>
        <v>0</v>
      </c>
      <c r="BY677" s="9">
        <f t="shared" si="449"/>
        <v>0</v>
      </c>
      <c r="BZ677" s="9">
        <f t="shared" ref="BZ677:CG714" si="451">+IF(ISBLANK(AY212),0,AY212)</f>
        <v>0</v>
      </c>
      <c r="CA677" s="9">
        <f t="shared" si="451"/>
        <v>0</v>
      </c>
      <c r="CB677" s="9">
        <f t="shared" si="451"/>
        <v>0</v>
      </c>
      <c r="CC677" s="9">
        <f t="shared" si="451"/>
        <v>0</v>
      </c>
      <c r="CD677" s="9">
        <f t="shared" si="451"/>
        <v>0</v>
      </c>
      <c r="CE677" s="9">
        <f t="shared" si="451"/>
        <v>0</v>
      </c>
      <c r="CF677" s="9">
        <f t="shared" si="447"/>
        <v>0</v>
      </c>
      <c r="CG677" s="9">
        <f t="shared" si="447"/>
        <v>0</v>
      </c>
    </row>
    <row r="678" spans="64:85">
      <c r="BL678" s="181" t="s">
        <v>82</v>
      </c>
      <c r="BM678" s="181" t="s">
        <v>49</v>
      </c>
      <c r="BN678" s="181" t="s">
        <v>88</v>
      </c>
      <c r="BO678" s="12" t="s">
        <v>97</v>
      </c>
      <c r="BP678" s="181" t="s">
        <v>130</v>
      </c>
      <c r="BQ678" s="181" t="s">
        <v>132</v>
      </c>
      <c r="BR678" s="9">
        <f t="shared" si="450"/>
        <v>0</v>
      </c>
      <c r="BS678" s="9">
        <f t="shared" si="450"/>
        <v>0</v>
      </c>
      <c r="BT678" s="9">
        <f t="shared" si="450"/>
        <v>0</v>
      </c>
      <c r="BU678" s="9">
        <f t="shared" si="450"/>
        <v>0</v>
      </c>
      <c r="BV678" s="9">
        <f t="shared" si="450"/>
        <v>0</v>
      </c>
      <c r="BW678" s="9">
        <f t="shared" si="450"/>
        <v>0</v>
      </c>
      <c r="BX678" s="9">
        <f t="shared" si="450"/>
        <v>0</v>
      </c>
      <c r="BY678" s="9">
        <f t="shared" si="450"/>
        <v>0</v>
      </c>
      <c r="BZ678" s="9">
        <f t="shared" si="451"/>
        <v>0</v>
      </c>
      <c r="CA678" s="9">
        <f t="shared" si="451"/>
        <v>0</v>
      </c>
      <c r="CB678" s="9">
        <f t="shared" si="451"/>
        <v>0</v>
      </c>
      <c r="CC678" s="9">
        <f t="shared" si="451"/>
        <v>0</v>
      </c>
      <c r="CD678" s="9">
        <f t="shared" si="451"/>
        <v>0</v>
      </c>
      <c r="CE678" s="9">
        <f t="shared" si="451"/>
        <v>0</v>
      </c>
      <c r="CF678" s="9">
        <f t="shared" si="447"/>
        <v>0</v>
      </c>
      <c r="CG678" s="9">
        <f t="shared" si="447"/>
        <v>0</v>
      </c>
    </row>
    <row r="679" spans="64:85">
      <c r="BL679" s="181" t="s">
        <v>82</v>
      </c>
      <c r="BM679" s="181" t="s">
        <v>49</v>
      </c>
      <c r="BN679" s="181" t="s">
        <v>88</v>
      </c>
      <c r="BO679" s="12" t="s">
        <v>98</v>
      </c>
      <c r="BP679" s="181" t="s">
        <v>130</v>
      </c>
      <c r="BQ679" s="181" t="s">
        <v>132</v>
      </c>
      <c r="BR679" s="9">
        <f t="shared" si="450"/>
        <v>0</v>
      </c>
      <c r="BS679" s="9">
        <f t="shared" si="450"/>
        <v>0</v>
      </c>
      <c r="BT679" s="9">
        <f t="shared" si="450"/>
        <v>0</v>
      </c>
      <c r="BU679" s="9">
        <f t="shared" si="450"/>
        <v>0</v>
      </c>
      <c r="BV679" s="9">
        <f t="shared" si="450"/>
        <v>0</v>
      </c>
      <c r="BW679" s="9">
        <f t="shared" si="450"/>
        <v>0</v>
      </c>
      <c r="BX679" s="9">
        <f t="shared" si="450"/>
        <v>0</v>
      </c>
      <c r="BY679" s="9">
        <f t="shared" si="450"/>
        <v>0</v>
      </c>
      <c r="BZ679" s="9">
        <f t="shared" si="451"/>
        <v>0</v>
      </c>
      <c r="CA679" s="9">
        <f t="shared" si="451"/>
        <v>0</v>
      </c>
      <c r="CB679" s="9">
        <f t="shared" si="451"/>
        <v>0</v>
      </c>
      <c r="CC679" s="9">
        <f t="shared" si="451"/>
        <v>0</v>
      </c>
      <c r="CD679" s="9">
        <f t="shared" si="451"/>
        <v>0</v>
      </c>
      <c r="CE679" s="9">
        <f t="shared" si="451"/>
        <v>0</v>
      </c>
      <c r="CF679" s="9">
        <f t="shared" si="447"/>
        <v>0</v>
      </c>
      <c r="CG679" s="9">
        <f t="shared" si="447"/>
        <v>0</v>
      </c>
    </row>
    <row r="680" spans="64:85">
      <c r="BL680" s="181" t="s">
        <v>82</v>
      </c>
      <c r="BM680" s="181" t="s">
        <v>49</v>
      </c>
      <c r="BN680" s="181" t="s">
        <v>90</v>
      </c>
      <c r="BO680" s="181" t="s">
        <v>121</v>
      </c>
      <c r="BP680" s="181" t="s">
        <v>130</v>
      </c>
      <c r="BQ680" s="181" t="s">
        <v>132</v>
      </c>
      <c r="BR680" s="9">
        <f t="shared" si="450"/>
        <v>0</v>
      </c>
      <c r="BS680" s="9">
        <f t="shared" si="450"/>
        <v>0</v>
      </c>
      <c r="BT680" s="9">
        <f t="shared" si="450"/>
        <v>0</v>
      </c>
      <c r="BU680" s="9">
        <f t="shared" si="450"/>
        <v>0</v>
      </c>
      <c r="BV680" s="9">
        <f t="shared" si="450"/>
        <v>0</v>
      </c>
      <c r="BW680" s="9">
        <f t="shared" si="450"/>
        <v>0</v>
      </c>
      <c r="BX680" s="9">
        <f t="shared" si="450"/>
        <v>0</v>
      </c>
      <c r="BY680" s="9">
        <f t="shared" si="450"/>
        <v>0</v>
      </c>
      <c r="BZ680" s="9">
        <f t="shared" si="451"/>
        <v>0</v>
      </c>
      <c r="CA680" s="9">
        <f t="shared" si="451"/>
        <v>0</v>
      </c>
      <c r="CB680" s="9">
        <f t="shared" si="451"/>
        <v>0</v>
      </c>
      <c r="CC680" s="9">
        <f t="shared" si="451"/>
        <v>0</v>
      </c>
      <c r="CD680" s="9">
        <f t="shared" si="451"/>
        <v>0</v>
      </c>
      <c r="CE680" s="9">
        <f t="shared" si="451"/>
        <v>0</v>
      </c>
      <c r="CF680" s="9">
        <f t="shared" si="447"/>
        <v>0</v>
      </c>
      <c r="CG680" s="9">
        <f t="shared" si="447"/>
        <v>0</v>
      </c>
    </row>
    <row r="681" spans="64:85">
      <c r="BL681" s="181" t="s">
        <v>82</v>
      </c>
      <c r="BM681" s="181" t="s">
        <v>99</v>
      </c>
      <c r="BN681" s="181" t="s">
        <v>40</v>
      </c>
      <c r="BO681" s="181" t="s">
        <v>126</v>
      </c>
      <c r="BP681" s="181" t="s">
        <v>130</v>
      </c>
      <c r="BQ681" s="181" t="s">
        <v>132</v>
      </c>
      <c r="BR681" s="9">
        <f t="shared" si="450"/>
        <v>0</v>
      </c>
      <c r="BS681" s="9">
        <f t="shared" si="450"/>
        <v>0</v>
      </c>
      <c r="BT681" s="9">
        <f t="shared" si="450"/>
        <v>0</v>
      </c>
      <c r="BU681" s="9">
        <f t="shared" si="450"/>
        <v>0</v>
      </c>
      <c r="BV681" s="9">
        <f t="shared" si="450"/>
        <v>0</v>
      </c>
      <c r="BW681" s="9">
        <f t="shared" si="450"/>
        <v>0</v>
      </c>
      <c r="BX681" s="9">
        <f t="shared" si="450"/>
        <v>0</v>
      </c>
      <c r="BY681" s="9">
        <f t="shared" si="450"/>
        <v>0</v>
      </c>
      <c r="BZ681" s="9">
        <f t="shared" si="451"/>
        <v>0</v>
      </c>
      <c r="CA681" s="9">
        <f t="shared" si="451"/>
        <v>0</v>
      </c>
      <c r="CB681" s="9">
        <f t="shared" si="451"/>
        <v>0</v>
      </c>
      <c r="CC681" s="9">
        <f t="shared" si="451"/>
        <v>0</v>
      </c>
      <c r="CD681" s="9">
        <f t="shared" si="451"/>
        <v>0</v>
      </c>
      <c r="CE681" s="9">
        <f t="shared" si="451"/>
        <v>0</v>
      </c>
      <c r="CF681" s="9">
        <f t="shared" si="447"/>
        <v>0</v>
      </c>
      <c r="CG681" s="9">
        <f t="shared" si="447"/>
        <v>0</v>
      </c>
    </row>
    <row r="682" spans="64:85">
      <c r="BL682" s="181" t="s">
        <v>82</v>
      </c>
      <c r="BM682" s="181" t="s">
        <v>99</v>
      </c>
      <c r="BN682" s="181" t="s">
        <v>88</v>
      </c>
      <c r="BO682" s="181" t="s">
        <v>126</v>
      </c>
      <c r="BP682" s="181" t="s">
        <v>130</v>
      </c>
      <c r="BQ682" s="181" t="s">
        <v>132</v>
      </c>
      <c r="BR682" s="9">
        <f t="shared" si="450"/>
        <v>0</v>
      </c>
      <c r="BS682" s="9">
        <f t="shared" si="450"/>
        <v>0</v>
      </c>
      <c r="BT682" s="9">
        <f t="shared" si="450"/>
        <v>0</v>
      </c>
      <c r="BU682" s="9">
        <f t="shared" si="450"/>
        <v>0</v>
      </c>
      <c r="BV682" s="9">
        <f t="shared" si="450"/>
        <v>0</v>
      </c>
      <c r="BW682" s="9">
        <f t="shared" si="450"/>
        <v>0</v>
      </c>
      <c r="BX682" s="9">
        <f t="shared" si="450"/>
        <v>0</v>
      </c>
      <c r="BY682" s="9">
        <f t="shared" si="450"/>
        <v>0</v>
      </c>
      <c r="BZ682" s="9">
        <f t="shared" si="451"/>
        <v>0</v>
      </c>
      <c r="CA682" s="9">
        <f t="shared" si="451"/>
        <v>0</v>
      </c>
      <c r="CB682" s="9">
        <f t="shared" si="451"/>
        <v>0</v>
      </c>
      <c r="CC682" s="9">
        <f t="shared" si="451"/>
        <v>0</v>
      </c>
      <c r="CD682" s="9">
        <f t="shared" si="451"/>
        <v>0</v>
      </c>
      <c r="CE682" s="9">
        <f t="shared" si="451"/>
        <v>0</v>
      </c>
      <c r="CF682" s="9">
        <f t="shared" si="447"/>
        <v>0</v>
      </c>
      <c r="CG682" s="9">
        <f t="shared" si="447"/>
        <v>0</v>
      </c>
    </row>
    <row r="683" spans="64:85">
      <c r="BL683" s="181" t="s">
        <v>82</v>
      </c>
      <c r="BM683" s="181" t="s">
        <v>99</v>
      </c>
      <c r="BN683" s="181" t="s">
        <v>88</v>
      </c>
      <c r="BO683" s="12" t="s">
        <v>100</v>
      </c>
      <c r="BP683" s="181" t="s">
        <v>130</v>
      </c>
      <c r="BQ683" s="181" t="s">
        <v>132</v>
      </c>
      <c r="BR683" s="9">
        <f t="shared" si="450"/>
        <v>0</v>
      </c>
      <c r="BS683" s="9">
        <f t="shared" si="450"/>
        <v>0</v>
      </c>
      <c r="BT683" s="9">
        <f t="shared" si="450"/>
        <v>0</v>
      </c>
      <c r="BU683" s="9">
        <f t="shared" si="450"/>
        <v>0</v>
      </c>
      <c r="BV683" s="9">
        <f t="shared" si="450"/>
        <v>0</v>
      </c>
      <c r="BW683" s="9">
        <f t="shared" si="450"/>
        <v>0</v>
      </c>
      <c r="BX683" s="9">
        <f t="shared" si="450"/>
        <v>0</v>
      </c>
      <c r="BY683" s="9">
        <f t="shared" si="450"/>
        <v>0</v>
      </c>
      <c r="BZ683" s="9">
        <f t="shared" si="451"/>
        <v>0</v>
      </c>
      <c r="CA683" s="9">
        <f t="shared" si="451"/>
        <v>0</v>
      </c>
      <c r="CB683" s="9">
        <f t="shared" si="451"/>
        <v>0</v>
      </c>
      <c r="CC683" s="9">
        <f t="shared" si="451"/>
        <v>0</v>
      </c>
      <c r="CD683" s="9">
        <f t="shared" si="451"/>
        <v>0</v>
      </c>
      <c r="CE683" s="9">
        <f t="shared" si="451"/>
        <v>0</v>
      </c>
      <c r="CF683" s="9">
        <f t="shared" si="447"/>
        <v>0</v>
      </c>
      <c r="CG683" s="9">
        <f t="shared" si="447"/>
        <v>0</v>
      </c>
    </row>
    <row r="684" spans="64:85">
      <c r="BL684" s="181" t="s">
        <v>82</v>
      </c>
      <c r="BM684" s="181" t="s">
        <v>99</v>
      </c>
      <c r="BN684" s="181" t="s">
        <v>88</v>
      </c>
      <c r="BO684" s="12" t="s">
        <v>101</v>
      </c>
      <c r="BP684" s="181" t="s">
        <v>130</v>
      </c>
      <c r="BQ684" s="181" t="s">
        <v>132</v>
      </c>
      <c r="BR684" s="9">
        <f t="shared" si="450"/>
        <v>0</v>
      </c>
      <c r="BS684" s="9">
        <f t="shared" si="450"/>
        <v>0</v>
      </c>
      <c r="BT684" s="9">
        <f t="shared" si="450"/>
        <v>0</v>
      </c>
      <c r="BU684" s="9">
        <f t="shared" si="450"/>
        <v>0</v>
      </c>
      <c r="BV684" s="9">
        <f t="shared" si="450"/>
        <v>0</v>
      </c>
      <c r="BW684" s="9">
        <f t="shared" si="450"/>
        <v>0</v>
      </c>
      <c r="BX684" s="9">
        <f t="shared" si="450"/>
        <v>0</v>
      </c>
      <c r="BY684" s="9">
        <f t="shared" si="450"/>
        <v>0</v>
      </c>
      <c r="BZ684" s="9">
        <f t="shared" si="451"/>
        <v>0</v>
      </c>
      <c r="CA684" s="9">
        <f t="shared" si="451"/>
        <v>0</v>
      </c>
      <c r="CB684" s="9">
        <f t="shared" si="451"/>
        <v>0</v>
      </c>
      <c r="CC684" s="9">
        <f t="shared" si="451"/>
        <v>0</v>
      </c>
      <c r="CD684" s="9">
        <f t="shared" si="451"/>
        <v>0</v>
      </c>
      <c r="CE684" s="9">
        <f t="shared" si="451"/>
        <v>0</v>
      </c>
      <c r="CF684" s="9">
        <f t="shared" si="447"/>
        <v>0</v>
      </c>
      <c r="CG684" s="9">
        <f t="shared" si="447"/>
        <v>0</v>
      </c>
    </row>
    <row r="685" spans="64:85">
      <c r="BL685" s="181" t="s">
        <v>82</v>
      </c>
      <c r="BM685" s="181" t="s">
        <v>99</v>
      </c>
      <c r="BN685" s="181" t="s">
        <v>88</v>
      </c>
      <c r="BO685" s="125" t="s">
        <v>102</v>
      </c>
      <c r="BP685" s="181" t="s">
        <v>130</v>
      </c>
      <c r="BQ685" s="181" t="s">
        <v>132</v>
      </c>
      <c r="BR685" s="9">
        <f t="shared" si="450"/>
        <v>0</v>
      </c>
      <c r="BS685" s="9">
        <f t="shared" si="450"/>
        <v>0</v>
      </c>
      <c r="BT685" s="9">
        <f t="shared" si="450"/>
        <v>0</v>
      </c>
      <c r="BU685" s="9">
        <f t="shared" si="450"/>
        <v>0</v>
      </c>
      <c r="BV685" s="9">
        <f t="shared" si="450"/>
        <v>0</v>
      </c>
      <c r="BW685" s="9">
        <f t="shared" si="450"/>
        <v>0</v>
      </c>
      <c r="BX685" s="9">
        <f t="shared" si="450"/>
        <v>0</v>
      </c>
      <c r="BY685" s="9">
        <f t="shared" si="450"/>
        <v>0</v>
      </c>
      <c r="BZ685" s="9">
        <f t="shared" si="451"/>
        <v>0</v>
      </c>
      <c r="CA685" s="9">
        <f t="shared" si="451"/>
        <v>0</v>
      </c>
      <c r="CB685" s="9">
        <f t="shared" si="451"/>
        <v>0</v>
      </c>
      <c r="CC685" s="9">
        <f t="shared" si="451"/>
        <v>0</v>
      </c>
      <c r="CD685" s="9">
        <f t="shared" si="451"/>
        <v>0</v>
      </c>
      <c r="CE685" s="9">
        <f t="shared" si="451"/>
        <v>0</v>
      </c>
      <c r="CF685" s="9">
        <f t="shared" si="447"/>
        <v>0</v>
      </c>
      <c r="CG685" s="9">
        <f t="shared" si="447"/>
        <v>0</v>
      </c>
    </row>
    <row r="686" spans="64:85">
      <c r="BL686" s="181" t="s">
        <v>82</v>
      </c>
      <c r="BM686" s="181" t="s">
        <v>99</v>
      </c>
      <c r="BN686" s="181" t="s">
        <v>90</v>
      </c>
      <c r="BO686" s="181" t="s">
        <v>121</v>
      </c>
      <c r="BP686" s="181" t="s">
        <v>130</v>
      </c>
      <c r="BQ686" s="181" t="s">
        <v>132</v>
      </c>
      <c r="BR686" s="9">
        <f t="shared" si="450"/>
        <v>0</v>
      </c>
      <c r="BS686" s="9">
        <f t="shared" si="450"/>
        <v>0</v>
      </c>
      <c r="BT686" s="9">
        <f t="shared" si="450"/>
        <v>0</v>
      </c>
      <c r="BU686" s="9">
        <f t="shared" si="450"/>
        <v>0</v>
      </c>
      <c r="BV686" s="9">
        <f t="shared" si="450"/>
        <v>0</v>
      </c>
      <c r="BW686" s="9">
        <f t="shared" si="450"/>
        <v>0</v>
      </c>
      <c r="BX686" s="9">
        <f t="shared" si="450"/>
        <v>0</v>
      </c>
      <c r="BY686" s="9">
        <f t="shared" si="450"/>
        <v>0</v>
      </c>
      <c r="BZ686" s="9">
        <f t="shared" si="451"/>
        <v>0</v>
      </c>
      <c r="CA686" s="9">
        <f t="shared" si="451"/>
        <v>0</v>
      </c>
      <c r="CB686" s="9">
        <f t="shared" si="451"/>
        <v>0</v>
      </c>
      <c r="CC686" s="9">
        <f t="shared" si="451"/>
        <v>0</v>
      </c>
      <c r="CD686" s="9">
        <f t="shared" si="451"/>
        <v>0</v>
      </c>
      <c r="CE686" s="9">
        <f t="shared" si="451"/>
        <v>0</v>
      </c>
      <c r="CF686" s="9">
        <f t="shared" si="447"/>
        <v>0</v>
      </c>
      <c r="CG686" s="9">
        <f t="shared" si="447"/>
        <v>0</v>
      </c>
    </row>
    <row r="687" spans="64:85">
      <c r="BL687" s="181" t="s">
        <v>82</v>
      </c>
      <c r="BM687" s="181" t="s">
        <v>54</v>
      </c>
      <c r="BN687" s="181" t="s">
        <v>40</v>
      </c>
      <c r="BO687" s="181" t="s">
        <v>126</v>
      </c>
      <c r="BP687" s="181" t="s">
        <v>130</v>
      </c>
      <c r="BQ687" s="181" t="s">
        <v>132</v>
      </c>
      <c r="BR687" s="9">
        <f t="shared" si="450"/>
        <v>0</v>
      </c>
      <c r="BS687" s="9">
        <f t="shared" si="450"/>
        <v>0</v>
      </c>
      <c r="BT687" s="9">
        <f t="shared" si="450"/>
        <v>0</v>
      </c>
      <c r="BU687" s="9">
        <f t="shared" si="450"/>
        <v>0</v>
      </c>
      <c r="BV687" s="9">
        <f t="shared" si="450"/>
        <v>0</v>
      </c>
      <c r="BW687" s="9">
        <f t="shared" si="450"/>
        <v>0</v>
      </c>
      <c r="BX687" s="9">
        <f t="shared" si="450"/>
        <v>0</v>
      </c>
      <c r="BY687" s="9">
        <f t="shared" si="450"/>
        <v>0</v>
      </c>
      <c r="BZ687" s="9">
        <f t="shared" si="451"/>
        <v>0</v>
      </c>
      <c r="CA687" s="9">
        <f t="shared" si="451"/>
        <v>0</v>
      </c>
      <c r="CB687" s="9">
        <f t="shared" si="451"/>
        <v>0</v>
      </c>
      <c r="CC687" s="9">
        <f t="shared" si="451"/>
        <v>0</v>
      </c>
      <c r="CD687" s="9">
        <f t="shared" si="451"/>
        <v>0</v>
      </c>
      <c r="CE687" s="9">
        <f t="shared" si="451"/>
        <v>0</v>
      </c>
      <c r="CF687" s="9">
        <f t="shared" si="447"/>
        <v>0</v>
      </c>
      <c r="CG687" s="9">
        <f t="shared" si="447"/>
        <v>0</v>
      </c>
    </row>
    <row r="688" spans="64:85">
      <c r="BL688" s="181" t="s">
        <v>82</v>
      </c>
      <c r="BM688" s="181" t="s">
        <v>54</v>
      </c>
      <c r="BN688" s="181" t="s">
        <v>88</v>
      </c>
      <c r="BO688" s="181" t="s">
        <v>126</v>
      </c>
      <c r="BP688" s="181" t="s">
        <v>130</v>
      </c>
      <c r="BQ688" s="181" t="s">
        <v>132</v>
      </c>
      <c r="BR688" s="9">
        <f t="shared" si="450"/>
        <v>0</v>
      </c>
      <c r="BS688" s="9">
        <f t="shared" si="450"/>
        <v>0</v>
      </c>
      <c r="BT688" s="9">
        <f t="shared" si="450"/>
        <v>0</v>
      </c>
      <c r="BU688" s="9">
        <f t="shared" si="450"/>
        <v>0</v>
      </c>
      <c r="BV688" s="9">
        <f t="shared" si="450"/>
        <v>0</v>
      </c>
      <c r="BW688" s="9">
        <f t="shared" si="450"/>
        <v>0</v>
      </c>
      <c r="BX688" s="9">
        <f t="shared" si="450"/>
        <v>0</v>
      </c>
      <c r="BY688" s="9">
        <f t="shared" si="450"/>
        <v>0</v>
      </c>
      <c r="BZ688" s="9">
        <f t="shared" si="451"/>
        <v>0</v>
      </c>
      <c r="CA688" s="9">
        <f t="shared" si="451"/>
        <v>0</v>
      </c>
      <c r="CB688" s="9">
        <f t="shared" si="451"/>
        <v>0</v>
      </c>
      <c r="CC688" s="9">
        <f t="shared" si="451"/>
        <v>0</v>
      </c>
      <c r="CD688" s="9">
        <f t="shared" si="451"/>
        <v>0</v>
      </c>
      <c r="CE688" s="9">
        <f t="shared" si="451"/>
        <v>0</v>
      </c>
      <c r="CF688" s="9">
        <f t="shared" si="447"/>
        <v>0</v>
      </c>
      <c r="CG688" s="9">
        <f t="shared" si="447"/>
        <v>0</v>
      </c>
    </row>
    <row r="689" spans="64:85">
      <c r="BL689" s="181" t="s">
        <v>82</v>
      </c>
      <c r="BM689" s="182" t="s">
        <v>50</v>
      </c>
      <c r="BN689" s="181" t="s">
        <v>90</v>
      </c>
      <c r="BO689" s="182" t="s">
        <v>121</v>
      </c>
      <c r="BP689" s="181" t="s">
        <v>130</v>
      </c>
      <c r="BQ689" s="181" t="s">
        <v>132</v>
      </c>
      <c r="BR689" s="9">
        <f t="shared" si="450"/>
        <v>0</v>
      </c>
      <c r="BS689" s="9">
        <f t="shared" si="450"/>
        <v>0</v>
      </c>
      <c r="BT689" s="9">
        <f t="shared" si="450"/>
        <v>0</v>
      </c>
      <c r="BU689" s="9">
        <f t="shared" si="450"/>
        <v>0</v>
      </c>
      <c r="BV689" s="9">
        <f t="shared" si="450"/>
        <v>0</v>
      </c>
      <c r="BW689" s="9">
        <f t="shared" si="450"/>
        <v>0</v>
      </c>
      <c r="BX689" s="9">
        <f t="shared" si="450"/>
        <v>0</v>
      </c>
      <c r="BY689" s="9">
        <f t="shared" si="450"/>
        <v>0</v>
      </c>
      <c r="BZ689" s="9">
        <f t="shared" si="451"/>
        <v>0</v>
      </c>
      <c r="CA689" s="9">
        <f t="shared" si="451"/>
        <v>0</v>
      </c>
      <c r="CB689" s="9">
        <f t="shared" si="451"/>
        <v>0</v>
      </c>
      <c r="CC689" s="9">
        <f t="shared" si="451"/>
        <v>0</v>
      </c>
      <c r="CD689" s="9">
        <f t="shared" si="451"/>
        <v>0</v>
      </c>
      <c r="CE689" s="9">
        <f t="shared" si="451"/>
        <v>0</v>
      </c>
      <c r="CF689" s="9">
        <f t="shared" si="447"/>
        <v>0</v>
      </c>
      <c r="CG689" s="9">
        <f t="shared" si="447"/>
        <v>0</v>
      </c>
    </row>
    <row r="690" spans="64:85">
      <c r="BL690" s="181" t="s">
        <v>82</v>
      </c>
      <c r="BM690" s="182" t="s">
        <v>50</v>
      </c>
      <c r="BN690" s="181" t="s">
        <v>40</v>
      </c>
      <c r="BO690" s="181" t="s">
        <v>126</v>
      </c>
      <c r="BP690" s="181" t="s">
        <v>130</v>
      </c>
      <c r="BQ690" s="181" t="s">
        <v>132</v>
      </c>
      <c r="BR690" s="9">
        <f t="shared" si="450"/>
        <v>0</v>
      </c>
      <c r="BS690" s="9">
        <f t="shared" si="450"/>
        <v>0</v>
      </c>
      <c r="BT690" s="9">
        <f t="shared" si="450"/>
        <v>0</v>
      </c>
      <c r="BU690" s="9">
        <f t="shared" si="450"/>
        <v>0</v>
      </c>
      <c r="BV690" s="9">
        <f t="shared" si="450"/>
        <v>0</v>
      </c>
      <c r="BW690" s="9">
        <f t="shared" si="450"/>
        <v>0</v>
      </c>
      <c r="BX690" s="9">
        <f t="shared" si="450"/>
        <v>0</v>
      </c>
      <c r="BY690" s="9">
        <f t="shared" si="450"/>
        <v>0</v>
      </c>
      <c r="BZ690" s="9">
        <f t="shared" si="451"/>
        <v>0</v>
      </c>
      <c r="CA690" s="9">
        <f t="shared" si="451"/>
        <v>0</v>
      </c>
      <c r="CB690" s="9">
        <f t="shared" si="451"/>
        <v>0</v>
      </c>
      <c r="CC690" s="9">
        <f t="shared" si="451"/>
        <v>0</v>
      </c>
      <c r="CD690" s="9">
        <f t="shared" si="451"/>
        <v>0</v>
      </c>
      <c r="CE690" s="9">
        <f t="shared" si="451"/>
        <v>0</v>
      </c>
      <c r="CF690" s="9">
        <f t="shared" si="447"/>
        <v>0</v>
      </c>
      <c r="CG690" s="9">
        <f t="shared" si="447"/>
        <v>0</v>
      </c>
    </row>
    <row r="691" spans="64:85">
      <c r="BL691" s="181" t="s">
        <v>82</v>
      </c>
      <c r="BM691" s="182" t="s">
        <v>50</v>
      </c>
      <c r="BN691" s="181" t="s">
        <v>88</v>
      </c>
      <c r="BO691" s="181" t="s">
        <v>126</v>
      </c>
      <c r="BP691" s="181" t="s">
        <v>130</v>
      </c>
      <c r="BQ691" s="181" t="s">
        <v>132</v>
      </c>
      <c r="BR691" s="9">
        <f t="shared" si="450"/>
        <v>0</v>
      </c>
      <c r="BS691" s="9">
        <f t="shared" si="450"/>
        <v>0</v>
      </c>
      <c r="BT691" s="9">
        <f t="shared" si="450"/>
        <v>0</v>
      </c>
      <c r="BU691" s="9">
        <f t="shared" si="450"/>
        <v>0</v>
      </c>
      <c r="BV691" s="9">
        <f t="shared" si="450"/>
        <v>0</v>
      </c>
      <c r="BW691" s="9">
        <f t="shared" si="450"/>
        <v>0</v>
      </c>
      <c r="BX691" s="9">
        <f t="shared" si="450"/>
        <v>0</v>
      </c>
      <c r="BY691" s="9">
        <f t="shared" si="450"/>
        <v>0</v>
      </c>
      <c r="BZ691" s="9">
        <f t="shared" si="451"/>
        <v>0</v>
      </c>
      <c r="CA691" s="9">
        <f t="shared" si="451"/>
        <v>0</v>
      </c>
      <c r="CB691" s="9">
        <f t="shared" si="451"/>
        <v>0</v>
      </c>
      <c r="CC691" s="9">
        <f t="shared" si="451"/>
        <v>0</v>
      </c>
      <c r="CD691" s="9">
        <f t="shared" si="451"/>
        <v>0</v>
      </c>
      <c r="CE691" s="9">
        <f t="shared" si="451"/>
        <v>0</v>
      </c>
      <c r="CF691" s="9">
        <f t="shared" si="447"/>
        <v>0</v>
      </c>
      <c r="CG691" s="9">
        <f t="shared" si="447"/>
        <v>0</v>
      </c>
    </row>
    <row r="692" spans="64:85">
      <c r="BL692" s="181" t="s">
        <v>82</v>
      </c>
      <c r="BM692" s="182" t="s">
        <v>50</v>
      </c>
      <c r="BN692" s="181" t="s">
        <v>88</v>
      </c>
      <c r="BO692" s="12" t="s">
        <v>1</v>
      </c>
      <c r="BP692" s="181" t="s">
        <v>130</v>
      </c>
      <c r="BQ692" s="181" t="s">
        <v>132</v>
      </c>
      <c r="BR692" s="9">
        <f t="shared" si="450"/>
        <v>0</v>
      </c>
      <c r="BS692" s="9">
        <f t="shared" si="450"/>
        <v>0</v>
      </c>
      <c r="BT692" s="9">
        <f t="shared" si="450"/>
        <v>0</v>
      </c>
      <c r="BU692" s="9">
        <f t="shared" ref="BU692:BZ738" si="452">+IF(ISBLANK(AT227),0,AT227)</f>
        <v>0</v>
      </c>
      <c r="BV692" s="9">
        <f t="shared" si="452"/>
        <v>0</v>
      </c>
      <c r="BW692" s="9">
        <f t="shared" si="452"/>
        <v>0</v>
      </c>
      <c r="BX692" s="9">
        <f t="shared" si="452"/>
        <v>0</v>
      </c>
      <c r="BY692" s="9">
        <f t="shared" si="452"/>
        <v>0</v>
      </c>
      <c r="BZ692" s="9">
        <f t="shared" si="451"/>
        <v>0</v>
      </c>
      <c r="CA692" s="9">
        <f t="shared" si="451"/>
        <v>0</v>
      </c>
      <c r="CB692" s="9">
        <f t="shared" si="451"/>
        <v>0</v>
      </c>
      <c r="CC692" s="9">
        <f t="shared" si="451"/>
        <v>0</v>
      </c>
      <c r="CD692" s="9">
        <f t="shared" si="451"/>
        <v>0</v>
      </c>
      <c r="CE692" s="9">
        <f t="shared" si="451"/>
        <v>0</v>
      </c>
      <c r="CF692" s="9">
        <f t="shared" si="447"/>
        <v>0</v>
      </c>
      <c r="CG692" s="9">
        <f t="shared" si="447"/>
        <v>0</v>
      </c>
    </row>
    <row r="693" spans="64:85">
      <c r="BL693" s="181" t="s">
        <v>82</v>
      </c>
      <c r="BM693" s="182" t="s">
        <v>50</v>
      </c>
      <c r="BN693" s="181" t="s">
        <v>88</v>
      </c>
      <c r="BO693" s="12" t="s">
        <v>2</v>
      </c>
      <c r="BP693" s="181" t="s">
        <v>130</v>
      </c>
      <c r="BQ693" s="181" t="s">
        <v>132</v>
      </c>
      <c r="BR693" s="9">
        <f t="shared" ref="BR693:BV756" si="453">+IF(ISBLANK(AQ228),0,AQ228)</f>
        <v>0</v>
      </c>
      <c r="BS693" s="9">
        <f t="shared" si="453"/>
        <v>0</v>
      </c>
      <c r="BT693" s="9">
        <f t="shared" si="453"/>
        <v>0</v>
      </c>
      <c r="BU693" s="9">
        <f t="shared" si="452"/>
        <v>0</v>
      </c>
      <c r="BV693" s="9">
        <f t="shared" si="452"/>
        <v>0</v>
      </c>
      <c r="BW693" s="9">
        <f t="shared" si="452"/>
        <v>0</v>
      </c>
      <c r="BX693" s="9">
        <f t="shared" si="452"/>
        <v>0</v>
      </c>
      <c r="BY693" s="9">
        <f t="shared" si="452"/>
        <v>0</v>
      </c>
      <c r="BZ693" s="9">
        <f t="shared" si="451"/>
        <v>0</v>
      </c>
      <c r="CA693" s="9">
        <f t="shared" si="451"/>
        <v>0</v>
      </c>
      <c r="CB693" s="9">
        <f t="shared" si="451"/>
        <v>0</v>
      </c>
      <c r="CC693" s="9">
        <f t="shared" si="451"/>
        <v>0</v>
      </c>
      <c r="CD693" s="9">
        <f t="shared" si="451"/>
        <v>0</v>
      </c>
      <c r="CE693" s="9">
        <f t="shared" si="451"/>
        <v>0</v>
      </c>
      <c r="CF693" s="9">
        <f t="shared" si="447"/>
        <v>0</v>
      </c>
      <c r="CG693" s="9">
        <f t="shared" si="447"/>
        <v>0</v>
      </c>
    </row>
    <row r="694" spans="64:85">
      <c r="BL694" s="181" t="s">
        <v>82</v>
      </c>
      <c r="BM694" s="182" t="s">
        <v>50</v>
      </c>
      <c r="BN694" s="181" t="s">
        <v>88</v>
      </c>
      <c r="BO694" s="14" t="s">
        <v>83</v>
      </c>
      <c r="BP694" s="181" t="s">
        <v>130</v>
      </c>
      <c r="BQ694" s="181" t="s">
        <v>132</v>
      </c>
      <c r="BR694" s="9">
        <f t="shared" si="453"/>
        <v>0</v>
      </c>
      <c r="BS694" s="9">
        <f t="shared" si="453"/>
        <v>0</v>
      </c>
      <c r="BT694" s="9">
        <f t="shared" si="453"/>
        <v>0</v>
      </c>
      <c r="BU694" s="9">
        <f t="shared" si="452"/>
        <v>0</v>
      </c>
      <c r="BV694" s="9">
        <f t="shared" si="452"/>
        <v>0</v>
      </c>
      <c r="BW694" s="9">
        <f t="shared" si="452"/>
        <v>0</v>
      </c>
      <c r="BX694" s="9">
        <f t="shared" si="452"/>
        <v>0</v>
      </c>
      <c r="BY694" s="9">
        <f t="shared" si="452"/>
        <v>0</v>
      </c>
      <c r="BZ694" s="9">
        <f t="shared" si="451"/>
        <v>0</v>
      </c>
      <c r="CA694" s="9">
        <f t="shared" si="451"/>
        <v>0</v>
      </c>
      <c r="CB694" s="9">
        <f t="shared" si="451"/>
        <v>0</v>
      </c>
      <c r="CC694" s="9">
        <f t="shared" si="451"/>
        <v>0</v>
      </c>
      <c r="CD694" s="9">
        <f t="shared" si="451"/>
        <v>0</v>
      </c>
      <c r="CE694" s="9">
        <f t="shared" si="451"/>
        <v>0</v>
      </c>
      <c r="CF694" s="9">
        <f t="shared" si="447"/>
        <v>0</v>
      </c>
      <c r="CG694" s="9">
        <f t="shared" si="447"/>
        <v>0</v>
      </c>
    </row>
    <row r="695" spans="64:85">
      <c r="BL695" s="181" t="s">
        <v>82</v>
      </c>
      <c r="BM695" s="182" t="s">
        <v>50</v>
      </c>
      <c r="BN695" s="181" t="s">
        <v>88</v>
      </c>
      <c r="BO695" s="14" t="s">
        <v>103</v>
      </c>
      <c r="BP695" s="181" t="s">
        <v>130</v>
      </c>
      <c r="BQ695" s="181" t="s">
        <v>132</v>
      </c>
      <c r="BR695" s="9">
        <f t="shared" si="453"/>
        <v>0</v>
      </c>
      <c r="BS695" s="9">
        <f t="shared" si="453"/>
        <v>0</v>
      </c>
      <c r="BT695" s="9">
        <f t="shared" si="453"/>
        <v>0</v>
      </c>
      <c r="BU695" s="9">
        <f t="shared" si="452"/>
        <v>0</v>
      </c>
      <c r="BV695" s="9">
        <f t="shared" si="452"/>
        <v>0</v>
      </c>
      <c r="BW695" s="9">
        <f t="shared" si="452"/>
        <v>0</v>
      </c>
      <c r="BX695" s="9">
        <f t="shared" si="452"/>
        <v>0</v>
      </c>
      <c r="BY695" s="9">
        <f t="shared" si="452"/>
        <v>0</v>
      </c>
      <c r="BZ695" s="9">
        <f t="shared" si="451"/>
        <v>0</v>
      </c>
      <c r="CA695" s="9">
        <f t="shared" si="451"/>
        <v>0</v>
      </c>
      <c r="CB695" s="9">
        <f t="shared" si="451"/>
        <v>0</v>
      </c>
      <c r="CC695" s="9">
        <f t="shared" si="451"/>
        <v>0</v>
      </c>
      <c r="CD695" s="9">
        <f t="shared" si="451"/>
        <v>0</v>
      </c>
      <c r="CE695" s="9">
        <f t="shared" si="451"/>
        <v>0</v>
      </c>
      <c r="CF695" s="9">
        <f t="shared" si="447"/>
        <v>0</v>
      </c>
      <c r="CG695" s="9">
        <f t="shared" si="447"/>
        <v>0</v>
      </c>
    </row>
    <row r="696" spans="64:85">
      <c r="BL696" s="181" t="s">
        <v>82</v>
      </c>
      <c r="BM696" s="182" t="s">
        <v>50</v>
      </c>
      <c r="BN696" s="181" t="s">
        <v>88</v>
      </c>
      <c r="BO696" s="14" t="s">
        <v>104</v>
      </c>
      <c r="BP696" s="181" t="s">
        <v>130</v>
      </c>
      <c r="BQ696" s="181" t="s">
        <v>132</v>
      </c>
      <c r="BR696" s="9">
        <f t="shared" si="453"/>
        <v>0</v>
      </c>
      <c r="BS696" s="9">
        <f t="shared" si="453"/>
        <v>0</v>
      </c>
      <c r="BT696" s="9">
        <f t="shared" si="453"/>
        <v>0</v>
      </c>
      <c r="BU696" s="9">
        <f t="shared" si="452"/>
        <v>0</v>
      </c>
      <c r="BV696" s="9">
        <f t="shared" si="452"/>
        <v>0</v>
      </c>
      <c r="BW696" s="9">
        <f t="shared" si="452"/>
        <v>0</v>
      </c>
      <c r="BX696" s="9">
        <f t="shared" si="452"/>
        <v>0</v>
      </c>
      <c r="BY696" s="9">
        <f t="shared" si="452"/>
        <v>0</v>
      </c>
      <c r="BZ696" s="9">
        <f t="shared" si="451"/>
        <v>0</v>
      </c>
      <c r="CA696" s="9">
        <f t="shared" si="451"/>
        <v>0</v>
      </c>
      <c r="CB696" s="9">
        <f t="shared" si="451"/>
        <v>0</v>
      </c>
      <c r="CC696" s="9">
        <f t="shared" si="451"/>
        <v>0</v>
      </c>
      <c r="CD696" s="9">
        <f t="shared" si="451"/>
        <v>0</v>
      </c>
      <c r="CE696" s="9">
        <f t="shared" si="451"/>
        <v>0</v>
      </c>
      <c r="CF696" s="9">
        <f t="shared" si="447"/>
        <v>0</v>
      </c>
      <c r="CG696" s="9">
        <f t="shared" si="447"/>
        <v>0</v>
      </c>
    </row>
    <row r="697" spans="64:85">
      <c r="BL697" s="181" t="s">
        <v>82</v>
      </c>
      <c r="BM697" s="182" t="s">
        <v>50</v>
      </c>
      <c r="BN697" s="181" t="s">
        <v>90</v>
      </c>
      <c r="BO697" s="182" t="s">
        <v>121</v>
      </c>
      <c r="BP697" s="181" t="s">
        <v>130</v>
      </c>
      <c r="BQ697" s="181" t="s">
        <v>132</v>
      </c>
      <c r="BR697" s="9">
        <f t="shared" si="453"/>
        <v>0</v>
      </c>
      <c r="BS697" s="9">
        <f t="shared" si="453"/>
        <v>0</v>
      </c>
      <c r="BT697" s="9">
        <f t="shared" si="453"/>
        <v>0</v>
      </c>
      <c r="BU697" s="9">
        <f t="shared" si="452"/>
        <v>0</v>
      </c>
      <c r="BV697" s="9">
        <f t="shared" si="452"/>
        <v>0</v>
      </c>
      <c r="BW697" s="9">
        <f t="shared" si="452"/>
        <v>0</v>
      </c>
      <c r="BX697" s="9">
        <f t="shared" si="452"/>
        <v>0</v>
      </c>
      <c r="BY697" s="9">
        <f t="shared" si="452"/>
        <v>0</v>
      </c>
      <c r="BZ697" s="9">
        <f t="shared" si="451"/>
        <v>0</v>
      </c>
      <c r="CA697" s="9">
        <f t="shared" si="451"/>
        <v>0</v>
      </c>
      <c r="CB697" s="9">
        <f t="shared" si="451"/>
        <v>0</v>
      </c>
      <c r="CC697" s="9">
        <f t="shared" si="451"/>
        <v>0</v>
      </c>
      <c r="CD697" s="9">
        <f t="shared" si="451"/>
        <v>0</v>
      </c>
      <c r="CE697" s="9">
        <f t="shared" si="451"/>
        <v>0</v>
      </c>
      <c r="CF697" s="9">
        <f t="shared" si="447"/>
        <v>0</v>
      </c>
      <c r="CG697" s="9">
        <f t="shared" si="447"/>
        <v>0</v>
      </c>
    </row>
    <row r="698" spans="64:85">
      <c r="BL698" s="181" t="s">
        <v>82</v>
      </c>
      <c r="BM698" s="182" t="s">
        <v>120</v>
      </c>
      <c r="BN698" s="181" t="s">
        <v>40</v>
      </c>
      <c r="BO698" s="181" t="s">
        <v>126</v>
      </c>
      <c r="BP698" s="181" t="s">
        <v>130</v>
      </c>
      <c r="BQ698" s="181" t="s">
        <v>132</v>
      </c>
      <c r="BR698" s="9">
        <f t="shared" si="453"/>
        <v>0</v>
      </c>
      <c r="BS698" s="9">
        <f t="shared" si="453"/>
        <v>0</v>
      </c>
      <c r="BT698" s="9">
        <f t="shared" si="453"/>
        <v>0</v>
      </c>
      <c r="BU698" s="9">
        <f t="shared" si="452"/>
        <v>0</v>
      </c>
      <c r="BV698" s="9">
        <f t="shared" si="452"/>
        <v>0</v>
      </c>
      <c r="BW698" s="9">
        <f t="shared" si="452"/>
        <v>0</v>
      </c>
      <c r="BX698" s="9">
        <f t="shared" si="452"/>
        <v>0</v>
      </c>
      <c r="BY698" s="9">
        <f t="shared" si="452"/>
        <v>0</v>
      </c>
      <c r="BZ698" s="9">
        <f t="shared" si="451"/>
        <v>0</v>
      </c>
      <c r="CA698" s="9">
        <f t="shared" si="451"/>
        <v>0</v>
      </c>
      <c r="CB698" s="9">
        <f t="shared" si="451"/>
        <v>0</v>
      </c>
      <c r="CC698" s="9">
        <f t="shared" si="451"/>
        <v>0</v>
      </c>
      <c r="CD698" s="9">
        <f t="shared" si="451"/>
        <v>0</v>
      </c>
      <c r="CE698" s="9">
        <f t="shared" si="451"/>
        <v>0</v>
      </c>
      <c r="CF698" s="9">
        <f t="shared" si="451"/>
        <v>0</v>
      </c>
      <c r="CG698" s="9">
        <f t="shared" si="451"/>
        <v>0</v>
      </c>
    </row>
    <row r="699" spans="64:85">
      <c r="BL699" s="181" t="s">
        <v>82</v>
      </c>
      <c r="BM699" s="182" t="s">
        <v>120</v>
      </c>
      <c r="BN699" s="181" t="s">
        <v>88</v>
      </c>
      <c r="BO699" s="181" t="s">
        <v>126</v>
      </c>
      <c r="BP699" s="181" t="s">
        <v>130</v>
      </c>
      <c r="BQ699" s="181" t="s">
        <v>132</v>
      </c>
      <c r="BR699" s="9">
        <f t="shared" si="453"/>
        <v>0</v>
      </c>
      <c r="BS699" s="9">
        <f t="shared" si="453"/>
        <v>0</v>
      </c>
      <c r="BT699" s="9">
        <f t="shared" si="453"/>
        <v>0</v>
      </c>
      <c r="BU699" s="9">
        <f t="shared" si="452"/>
        <v>0</v>
      </c>
      <c r="BV699" s="9">
        <f t="shared" si="452"/>
        <v>0</v>
      </c>
      <c r="BW699" s="9">
        <f t="shared" si="452"/>
        <v>0</v>
      </c>
      <c r="BX699" s="9">
        <f t="shared" si="452"/>
        <v>0</v>
      </c>
      <c r="BY699" s="9">
        <f t="shared" si="452"/>
        <v>0</v>
      </c>
      <c r="BZ699" s="9">
        <f t="shared" si="451"/>
        <v>0</v>
      </c>
      <c r="CA699" s="9">
        <f t="shared" si="451"/>
        <v>0</v>
      </c>
      <c r="CB699" s="9">
        <f t="shared" si="451"/>
        <v>0</v>
      </c>
      <c r="CC699" s="9">
        <f t="shared" si="451"/>
        <v>0</v>
      </c>
      <c r="CD699" s="9">
        <f t="shared" si="451"/>
        <v>0</v>
      </c>
      <c r="CE699" s="9">
        <f t="shared" si="451"/>
        <v>0</v>
      </c>
      <c r="CF699" s="9">
        <f t="shared" si="451"/>
        <v>0</v>
      </c>
      <c r="CG699" s="9">
        <f t="shared" si="451"/>
        <v>0</v>
      </c>
    </row>
    <row r="700" spans="64:85">
      <c r="BL700" s="181" t="s">
        <v>82</v>
      </c>
      <c r="BM700" s="182" t="s">
        <v>120</v>
      </c>
      <c r="BN700" s="181" t="s">
        <v>88</v>
      </c>
      <c r="BO700" s="12">
        <f>+D700</f>
        <v>0</v>
      </c>
      <c r="BP700" s="181" t="s">
        <v>130</v>
      </c>
      <c r="BQ700" s="181" t="s">
        <v>132</v>
      </c>
      <c r="BR700" s="9">
        <f t="shared" si="453"/>
        <v>0</v>
      </c>
      <c r="BS700" s="9">
        <f t="shared" si="453"/>
        <v>0</v>
      </c>
      <c r="BT700" s="9">
        <f t="shared" si="453"/>
        <v>0</v>
      </c>
      <c r="BU700" s="9">
        <f t="shared" si="452"/>
        <v>0</v>
      </c>
      <c r="BV700" s="9">
        <f t="shared" si="452"/>
        <v>0</v>
      </c>
      <c r="BW700" s="9">
        <f t="shared" si="452"/>
        <v>0</v>
      </c>
      <c r="BX700" s="9">
        <f t="shared" si="452"/>
        <v>0</v>
      </c>
      <c r="BY700" s="9">
        <f t="shared" si="452"/>
        <v>0</v>
      </c>
      <c r="BZ700" s="9">
        <f t="shared" si="451"/>
        <v>0</v>
      </c>
      <c r="CA700" s="9">
        <f t="shared" si="451"/>
        <v>0</v>
      </c>
      <c r="CB700" s="9">
        <f t="shared" si="451"/>
        <v>0</v>
      </c>
      <c r="CC700" s="9">
        <f t="shared" si="451"/>
        <v>0</v>
      </c>
      <c r="CD700" s="9">
        <f t="shared" si="451"/>
        <v>0</v>
      </c>
      <c r="CE700" s="9">
        <f t="shared" si="451"/>
        <v>0</v>
      </c>
      <c r="CF700" s="9">
        <f t="shared" si="451"/>
        <v>0</v>
      </c>
      <c r="CG700" s="9">
        <f t="shared" si="451"/>
        <v>0</v>
      </c>
    </row>
    <row r="701" spans="64:85">
      <c r="BL701" s="181" t="s">
        <v>82</v>
      </c>
      <c r="BM701" s="182" t="s">
        <v>120</v>
      </c>
      <c r="BN701" s="181" t="s">
        <v>88</v>
      </c>
      <c r="BO701" s="12">
        <f t="shared" ref="BO701:BO702" si="454">+D701</f>
        <v>0</v>
      </c>
      <c r="BP701" s="181" t="s">
        <v>130</v>
      </c>
      <c r="BQ701" s="181" t="s">
        <v>132</v>
      </c>
      <c r="BR701" s="9">
        <f t="shared" si="453"/>
        <v>0</v>
      </c>
      <c r="BS701" s="9">
        <f t="shared" si="453"/>
        <v>0</v>
      </c>
      <c r="BT701" s="9">
        <f t="shared" si="453"/>
        <v>0</v>
      </c>
      <c r="BU701" s="9">
        <f t="shared" si="452"/>
        <v>0</v>
      </c>
      <c r="BV701" s="9">
        <f t="shared" si="452"/>
        <v>0</v>
      </c>
      <c r="BW701" s="9">
        <f t="shared" si="452"/>
        <v>0</v>
      </c>
      <c r="BX701" s="9">
        <f t="shared" si="452"/>
        <v>0</v>
      </c>
      <c r="BY701" s="9">
        <f t="shared" si="452"/>
        <v>0</v>
      </c>
      <c r="BZ701" s="9">
        <f t="shared" si="451"/>
        <v>0</v>
      </c>
      <c r="CA701" s="9">
        <f t="shared" si="451"/>
        <v>0</v>
      </c>
      <c r="CB701" s="9">
        <f t="shared" si="451"/>
        <v>0</v>
      </c>
      <c r="CC701" s="9">
        <f t="shared" si="451"/>
        <v>0</v>
      </c>
      <c r="CD701" s="9">
        <f t="shared" si="451"/>
        <v>0</v>
      </c>
      <c r="CE701" s="9">
        <f t="shared" si="451"/>
        <v>0</v>
      </c>
      <c r="CF701" s="9">
        <f t="shared" si="451"/>
        <v>0</v>
      </c>
      <c r="CG701" s="9">
        <f t="shared" si="451"/>
        <v>0</v>
      </c>
    </row>
    <row r="702" spans="64:85">
      <c r="BL702" s="181" t="s">
        <v>82</v>
      </c>
      <c r="BM702" s="182" t="s">
        <v>120</v>
      </c>
      <c r="BN702" s="181" t="s">
        <v>88</v>
      </c>
      <c r="BO702" s="12">
        <f t="shared" si="454"/>
        <v>0</v>
      </c>
      <c r="BP702" s="181" t="s">
        <v>130</v>
      </c>
      <c r="BQ702" s="181" t="s">
        <v>132</v>
      </c>
      <c r="BR702" s="9">
        <f t="shared" si="453"/>
        <v>0</v>
      </c>
      <c r="BS702" s="9">
        <f t="shared" si="453"/>
        <v>0</v>
      </c>
      <c r="BT702" s="9">
        <f t="shared" si="453"/>
        <v>0</v>
      </c>
      <c r="BU702" s="9">
        <f t="shared" si="452"/>
        <v>0</v>
      </c>
      <c r="BV702" s="9">
        <f t="shared" si="452"/>
        <v>0</v>
      </c>
      <c r="BW702" s="9">
        <f t="shared" si="452"/>
        <v>0</v>
      </c>
      <c r="BX702" s="9">
        <f t="shared" si="452"/>
        <v>0</v>
      </c>
      <c r="BY702" s="9">
        <f t="shared" si="452"/>
        <v>0</v>
      </c>
      <c r="BZ702" s="9">
        <f t="shared" si="451"/>
        <v>0</v>
      </c>
      <c r="CA702" s="9">
        <f t="shared" si="451"/>
        <v>0</v>
      </c>
      <c r="CB702" s="9">
        <f t="shared" si="451"/>
        <v>0</v>
      </c>
      <c r="CC702" s="9">
        <f t="shared" si="451"/>
        <v>0</v>
      </c>
      <c r="CD702" s="9">
        <f t="shared" si="451"/>
        <v>0</v>
      </c>
      <c r="CE702" s="9">
        <f t="shared" si="451"/>
        <v>0</v>
      </c>
      <c r="CF702" s="9">
        <f t="shared" si="451"/>
        <v>0</v>
      </c>
      <c r="CG702" s="9">
        <f t="shared" si="451"/>
        <v>0</v>
      </c>
    </row>
    <row r="703" spans="64:85">
      <c r="BL703" s="181" t="s">
        <v>82</v>
      </c>
      <c r="BM703" s="182" t="s">
        <v>120</v>
      </c>
      <c r="BN703" s="181" t="s">
        <v>90</v>
      </c>
      <c r="BO703" s="182" t="s">
        <v>121</v>
      </c>
      <c r="BP703" s="181" t="s">
        <v>130</v>
      </c>
      <c r="BQ703" s="181" t="s">
        <v>132</v>
      </c>
      <c r="BR703" s="9">
        <f t="shared" si="453"/>
        <v>0</v>
      </c>
      <c r="BS703" s="9">
        <f t="shared" si="453"/>
        <v>0</v>
      </c>
      <c r="BT703" s="9">
        <f t="shared" si="453"/>
        <v>0</v>
      </c>
      <c r="BU703" s="9">
        <f t="shared" si="452"/>
        <v>0</v>
      </c>
      <c r="BV703" s="9">
        <f t="shared" si="452"/>
        <v>0</v>
      </c>
      <c r="BW703" s="9">
        <f t="shared" si="452"/>
        <v>0</v>
      </c>
      <c r="BX703" s="9">
        <f t="shared" si="452"/>
        <v>0</v>
      </c>
      <c r="BY703" s="9">
        <f t="shared" si="452"/>
        <v>0</v>
      </c>
      <c r="BZ703" s="9">
        <f t="shared" si="451"/>
        <v>0</v>
      </c>
      <c r="CA703" s="9">
        <f t="shared" si="451"/>
        <v>0</v>
      </c>
      <c r="CB703" s="9">
        <f t="shared" si="451"/>
        <v>0</v>
      </c>
      <c r="CC703" s="9">
        <f t="shared" si="451"/>
        <v>0</v>
      </c>
      <c r="CD703" s="9">
        <f t="shared" si="451"/>
        <v>0</v>
      </c>
      <c r="CE703" s="9">
        <f t="shared" si="451"/>
        <v>0</v>
      </c>
      <c r="CF703" s="9">
        <f t="shared" si="451"/>
        <v>0</v>
      </c>
      <c r="CG703" s="9">
        <f t="shared" si="451"/>
        <v>0</v>
      </c>
    </row>
    <row r="704" spans="64:85">
      <c r="BL704" s="181" t="s">
        <v>82</v>
      </c>
      <c r="BM704" s="182" t="s">
        <v>108</v>
      </c>
      <c r="BN704" s="181" t="s">
        <v>40</v>
      </c>
      <c r="BO704" s="181" t="s">
        <v>126</v>
      </c>
      <c r="BP704" s="181" t="s">
        <v>130</v>
      </c>
      <c r="BQ704" s="181" t="s">
        <v>132</v>
      </c>
      <c r="BR704" s="9">
        <f t="shared" si="453"/>
        <v>0</v>
      </c>
      <c r="BS704" s="9">
        <f t="shared" si="453"/>
        <v>0</v>
      </c>
      <c r="BT704" s="9">
        <f t="shared" si="453"/>
        <v>0</v>
      </c>
      <c r="BU704" s="9">
        <f t="shared" si="452"/>
        <v>0</v>
      </c>
      <c r="BV704" s="9">
        <f t="shared" si="452"/>
        <v>0</v>
      </c>
      <c r="BW704" s="9">
        <f t="shared" si="452"/>
        <v>0</v>
      </c>
      <c r="BX704" s="9">
        <f t="shared" si="452"/>
        <v>0</v>
      </c>
      <c r="BY704" s="9">
        <f t="shared" si="452"/>
        <v>0</v>
      </c>
      <c r="BZ704" s="9">
        <f t="shared" si="451"/>
        <v>0</v>
      </c>
      <c r="CA704" s="9">
        <f t="shared" si="451"/>
        <v>0</v>
      </c>
      <c r="CB704" s="9">
        <f t="shared" si="451"/>
        <v>0</v>
      </c>
      <c r="CC704" s="9">
        <f t="shared" si="451"/>
        <v>0</v>
      </c>
      <c r="CD704" s="9">
        <f t="shared" si="451"/>
        <v>0</v>
      </c>
      <c r="CE704" s="9">
        <f t="shared" si="451"/>
        <v>0</v>
      </c>
      <c r="CF704" s="9">
        <f t="shared" si="451"/>
        <v>0</v>
      </c>
      <c r="CG704" s="9">
        <f t="shared" si="451"/>
        <v>0</v>
      </c>
    </row>
    <row r="705" spans="64:85">
      <c r="BL705" s="181" t="s">
        <v>82</v>
      </c>
      <c r="BM705" s="182" t="s">
        <v>108</v>
      </c>
      <c r="BN705" s="181" t="s">
        <v>88</v>
      </c>
      <c r="BO705" s="181" t="s">
        <v>126</v>
      </c>
      <c r="BP705" s="181" t="s">
        <v>130</v>
      </c>
      <c r="BQ705" s="181" t="s">
        <v>132</v>
      </c>
      <c r="BR705" s="9">
        <f t="shared" si="453"/>
        <v>0</v>
      </c>
      <c r="BS705" s="9">
        <f t="shared" si="453"/>
        <v>0</v>
      </c>
      <c r="BT705" s="9">
        <f t="shared" si="453"/>
        <v>0</v>
      </c>
      <c r="BU705" s="9">
        <f t="shared" si="452"/>
        <v>0</v>
      </c>
      <c r="BV705" s="9">
        <f t="shared" si="452"/>
        <v>0</v>
      </c>
      <c r="BW705" s="9">
        <f t="shared" si="452"/>
        <v>0</v>
      </c>
      <c r="BX705" s="9">
        <f t="shared" si="452"/>
        <v>0</v>
      </c>
      <c r="BY705" s="9">
        <f t="shared" si="452"/>
        <v>0</v>
      </c>
      <c r="BZ705" s="9">
        <f t="shared" si="451"/>
        <v>0</v>
      </c>
      <c r="CA705" s="9">
        <f t="shared" si="451"/>
        <v>0</v>
      </c>
      <c r="CB705" s="9">
        <f t="shared" si="451"/>
        <v>0</v>
      </c>
      <c r="CC705" s="9">
        <f t="shared" si="451"/>
        <v>0</v>
      </c>
      <c r="CD705" s="9">
        <f t="shared" si="451"/>
        <v>0</v>
      </c>
      <c r="CE705" s="9">
        <f t="shared" si="451"/>
        <v>0</v>
      </c>
      <c r="CF705" s="9">
        <f t="shared" si="451"/>
        <v>0</v>
      </c>
      <c r="CG705" s="9">
        <f t="shared" si="451"/>
        <v>0</v>
      </c>
    </row>
    <row r="706" spans="64:85">
      <c r="BL706" s="181" t="s">
        <v>82</v>
      </c>
      <c r="BM706" s="182" t="s">
        <v>108</v>
      </c>
      <c r="BN706" s="181" t="s">
        <v>88</v>
      </c>
      <c r="BO706" s="12">
        <f>+D706</f>
        <v>0</v>
      </c>
      <c r="BP706" s="181" t="s">
        <v>130</v>
      </c>
      <c r="BQ706" s="181" t="s">
        <v>132</v>
      </c>
      <c r="BR706" s="9">
        <f t="shared" si="453"/>
        <v>0</v>
      </c>
      <c r="BS706" s="9">
        <f t="shared" si="453"/>
        <v>0</v>
      </c>
      <c r="BT706" s="9">
        <f t="shared" si="453"/>
        <v>0</v>
      </c>
      <c r="BU706" s="9">
        <f t="shared" si="452"/>
        <v>0</v>
      </c>
      <c r="BV706" s="9">
        <f t="shared" si="452"/>
        <v>0</v>
      </c>
      <c r="BW706" s="9">
        <f t="shared" si="452"/>
        <v>0</v>
      </c>
      <c r="BX706" s="9">
        <f t="shared" si="452"/>
        <v>0</v>
      </c>
      <c r="BY706" s="9">
        <f t="shared" si="452"/>
        <v>0</v>
      </c>
      <c r="BZ706" s="9">
        <f t="shared" si="451"/>
        <v>0</v>
      </c>
      <c r="CA706" s="9">
        <f t="shared" si="451"/>
        <v>0</v>
      </c>
      <c r="CB706" s="9">
        <f t="shared" si="451"/>
        <v>0</v>
      </c>
      <c r="CC706" s="9">
        <f t="shared" si="451"/>
        <v>0</v>
      </c>
      <c r="CD706" s="9">
        <f t="shared" si="451"/>
        <v>0</v>
      </c>
      <c r="CE706" s="9">
        <f t="shared" si="451"/>
        <v>0</v>
      </c>
      <c r="CF706" s="9">
        <f t="shared" si="451"/>
        <v>0</v>
      </c>
      <c r="CG706" s="9">
        <f t="shared" si="451"/>
        <v>0</v>
      </c>
    </row>
    <row r="707" spans="64:85">
      <c r="BL707" s="181" t="s">
        <v>82</v>
      </c>
      <c r="BM707" s="182" t="s">
        <v>108</v>
      </c>
      <c r="BN707" s="181" t="s">
        <v>88</v>
      </c>
      <c r="BO707" s="12">
        <f t="shared" ref="BO707:BO708" si="455">+D707</f>
        <v>0</v>
      </c>
      <c r="BP707" s="181" t="s">
        <v>130</v>
      </c>
      <c r="BQ707" s="181" t="s">
        <v>132</v>
      </c>
      <c r="BR707" s="9">
        <f t="shared" si="453"/>
        <v>0</v>
      </c>
      <c r="BS707" s="9">
        <f t="shared" si="453"/>
        <v>0</v>
      </c>
      <c r="BT707" s="9">
        <f t="shared" si="453"/>
        <v>0</v>
      </c>
      <c r="BU707" s="9">
        <f t="shared" si="452"/>
        <v>0</v>
      </c>
      <c r="BV707" s="9">
        <f t="shared" si="452"/>
        <v>0</v>
      </c>
      <c r="BW707" s="9">
        <f t="shared" si="452"/>
        <v>0</v>
      </c>
      <c r="BX707" s="9">
        <f t="shared" si="452"/>
        <v>0</v>
      </c>
      <c r="BY707" s="9">
        <f t="shared" si="452"/>
        <v>0</v>
      </c>
      <c r="BZ707" s="9">
        <f t="shared" si="451"/>
        <v>0</v>
      </c>
      <c r="CA707" s="9">
        <f t="shared" si="451"/>
        <v>0</v>
      </c>
      <c r="CB707" s="9">
        <f t="shared" si="451"/>
        <v>0</v>
      </c>
      <c r="CC707" s="9">
        <f t="shared" si="451"/>
        <v>0</v>
      </c>
      <c r="CD707" s="9">
        <f t="shared" si="451"/>
        <v>0</v>
      </c>
      <c r="CE707" s="9">
        <f t="shared" si="451"/>
        <v>0</v>
      </c>
      <c r="CF707" s="9">
        <f t="shared" si="451"/>
        <v>0</v>
      </c>
      <c r="CG707" s="9">
        <f t="shared" si="451"/>
        <v>0</v>
      </c>
    </row>
    <row r="708" spans="64:85">
      <c r="BL708" s="181" t="s">
        <v>82</v>
      </c>
      <c r="BM708" s="182" t="s">
        <v>108</v>
      </c>
      <c r="BN708" s="181" t="s">
        <v>88</v>
      </c>
      <c r="BO708" s="12">
        <f t="shared" si="455"/>
        <v>0</v>
      </c>
      <c r="BP708" s="181" t="s">
        <v>130</v>
      </c>
      <c r="BQ708" s="181" t="s">
        <v>132</v>
      </c>
      <c r="BR708" s="9">
        <f t="shared" si="453"/>
        <v>0</v>
      </c>
      <c r="BS708" s="9">
        <f t="shared" si="453"/>
        <v>0</v>
      </c>
      <c r="BT708" s="9">
        <f t="shared" si="453"/>
        <v>0</v>
      </c>
      <c r="BU708" s="9">
        <f t="shared" si="452"/>
        <v>0</v>
      </c>
      <c r="BV708" s="9">
        <f t="shared" si="452"/>
        <v>0</v>
      </c>
      <c r="BW708" s="9">
        <f t="shared" si="452"/>
        <v>0</v>
      </c>
      <c r="BX708" s="9">
        <f t="shared" si="452"/>
        <v>0</v>
      </c>
      <c r="BY708" s="9">
        <f t="shared" si="452"/>
        <v>0</v>
      </c>
      <c r="BZ708" s="9">
        <f t="shared" si="451"/>
        <v>0</v>
      </c>
      <c r="CA708" s="9">
        <f t="shared" si="451"/>
        <v>0</v>
      </c>
      <c r="CB708" s="9">
        <f t="shared" si="451"/>
        <v>0</v>
      </c>
      <c r="CC708" s="9">
        <f t="shared" si="451"/>
        <v>0</v>
      </c>
      <c r="CD708" s="9">
        <f t="shared" si="451"/>
        <v>0</v>
      </c>
      <c r="CE708" s="9">
        <f t="shared" si="451"/>
        <v>0</v>
      </c>
      <c r="CF708" s="9">
        <f t="shared" si="451"/>
        <v>0</v>
      </c>
      <c r="CG708" s="9">
        <f t="shared" si="451"/>
        <v>0</v>
      </c>
    </row>
    <row r="709" spans="64:85">
      <c r="BL709" s="181" t="s">
        <v>82</v>
      </c>
      <c r="BM709" s="182" t="s">
        <v>108</v>
      </c>
      <c r="BN709" s="181" t="s">
        <v>90</v>
      </c>
      <c r="BO709" s="182" t="s">
        <v>121</v>
      </c>
      <c r="BP709" s="181" t="s">
        <v>130</v>
      </c>
      <c r="BQ709" s="181" t="s">
        <v>132</v>
      </c>
      <c r="BR709" s="9">
        <f t="shared" si="453"/>
        <v>0</v>
      </c>
      <c r="BS709" s="9">
        <f t="shared" si="453"/>
        <v>0</v>
      </c>
      <c r="BT709" s="9">
        <f t="shared" si="453"/>
        <v>0</v>
      </c>
      <c r="BU709" s="9">
        <f t="shared" si="452"/>
        <v>0</v>
      </c>
      <c r="BV709" s="9">
        <f t="shared" si="452"/>
        <v>0</v>
      </c>
      <c r="BW709" s="9">
        <f t="shared" si="452"/>
        <v>0</v>
      </c>
      <c r="BX709" s="9">
        <f t="shared" si="452"/>
        <v>0</v>
      </c>
      <c r="BY709" s="9">
        <f t="shared" si="452"/>
        <v>0</v>
      </c>
      <c r="BZ709" s="9">
        <f t="shared" si="451"/>
        <v>0</v>
      </c>
      <c r="CA709" s="9">
        <f t="shared" si="451"/>
        <v>0</v>
      </c>
      <c r="CB709" s="9">
        <f t="shared" si="451"/>
        <v>0</v>
      </c>
      <c r="CC709" s="9">
        <f t="shared" si="451"/>
        <v>0</v>
      </c>
      <c r="CD709" s="9">
        <f t="shared" si="451"/>
        <v>0</v>
      </c>
      <c r="CE709" s="9">
        <f t="shared" si="451"/>
        <v>0</v>
      </c>
      <c r="CF709" s="9">
        <f t="shared" si="451"/>
        <v>0</v>
      </c>
      <c r="CG709" s="9">
        <f t="shared" si="451"/>
        <v>0</v>
      </c>
    </row>
    <row r="710" spans="64:85">
      <c r="BL710" s="181" t="s">
        <v>82</v>
      </c>
      <c r="BM710" s="182" t="s">
        <v>109</v>
      </c>
      <c r="BN710" s="181" t="s">
        <v>40</v>
      </c>
      <c r="BO710" s="181" t="s">
        <v>126</v>
      </c>
      <c r="BP710" s="181" t="s">
        <v>130</v>
      </c>
      <c r="BQ710" s="181" t="s">
        <v>132</v>
      </c>
      <c r="BR710" s="9">
        <f t="shared" si="453"/>
        <v>0</v>
      </c>
      <c r="BS710" s="9">
        <f t="shared" si="453"/>
        <v>0</v>
      </c>
      <c r="BT710" s="9">
        <f t="shared" si="453"/>
        <v>0</v>
      </c>
      <c r="BU710" s="9">
        <f t="shared" si="452"/>
        <v>0</v>
      </c>
      <c r="BV710" s="9">
        <f t="shared" si="452"/>
        <v>0</v>
      </c>
      <c r="BW710" s="9">
        <f t="shared" si="452"/>
        <v>0</v>
      </c>
      <c r="BX710" s="9">
        <f t="shared" si="452"/>
        <v>0</v>
      </c>
      <c r="BY710" s="9">
        <f t="shared" si="452"/>
        <v>0</v>
      </c>
      <c r="BZ710" s="9">
        <f t="shared" si="451"/>
        <v>0</v>
      </c>
      <c r="CA710" s="9">
        <f t="shared" si="451"/>
        <v>0</v>
      </c>
      <c r="CB710" s="9">
        <f t="shared" si="451"/>
        <v>0</v>
      </c>
      <c r="CC710" s="9">
        <f t="shared" si="451"/>
        <v>0</v>
      </c>
      <c r="CD710" s="9">
        <f t="shared" si="451"/>
        <v>0</v>
      </c>
      <c r="CE710" s="9">
        <f t="shared" si="451"/>
        <v>0</v>
      </c>
      <c r="CF710" s="9">
        <f t="shared" si="451"/>
        <v>0</v>
      </c>
      <c r="CG710" s="9">
        <f t="shared" si="451"/>
        <v>0</v>
      </c>
    </row>
    <row r="711" spans="64:85">
      <c r="BL711" s="181" t="s">
        <v>82</v>
      </c>
      <c r="BM711" s="182" t="s">
        <v>109</v>
      </c>
      <c r="BN711" s="181" t="s">
        <v>88</v>
      </c>
      <c r="BO711" s="181" t="s">
        <v>126</v>
      </c>
      <c r="BP711" s="181" t="s">
        <v>130</v>
      </c>
      <c r="BQ711" s="181" t="s">
        <v>132</v>
      </c>
      <c r="BR711" s="9">
        <f t="shared" si="453"/>
        <v>0</v>
      </c>
      <c r="BS711" s="9">
        <f t="shared" si="453"/>
        <v>0</v>
      </c>
      <c r="BT711" s="9">
        <f t="shared" si="453"/>
        <v>0</v>
      </c>
      <c r="BU711" s="9">
        <f t="shared" si="452"/>
        <v>0</v>
      </c>
      <c r="BV711" s="9">
        <f t="shared" si="452"/>
        <v>0</v>
      </c>
      <c r="BW711" s="9">
        <f t="shared" si="452"/>
        <v>0</v>
      </c>
      <c r="BX711" s="9">
        <f t="shared" si="452"/>
        <v>0</v>
      </c>
      <c r="BY711" s="9">
        <f t="shared" si="452"/>
        <v>0</v>
      </c>
      <c r="BZ711" s="9">
        <f t="shared" si="451"/>
        <v>0</v>
      </c>
      <c r="CA711" s="9">
        <f t="shared" si="451"/>
        <v>0</v>
      </c>
      <c r="CB711" s="9">
        <f t="shared" si="451"/>
        <v>0</v>
      </c>
      <c r="CC711" s="9">
        <f t="shared" si="451"/>
        <v>0</v>
      </c>
      <c r="CD711" s="9">
        <f t="shared" si="451"/>
        <v>0</v>
      </c>
      <c r="CE711" s="9">
        <f t="shared" si="451"/>
        <v>0</v>
      </c>
      <c r="CF711" s="9">
        <f t="shared" si="451"/>
        <v>0</v>
      </c>
      <c r="CG711" s="9">
        <f t="shared" si="451"/>
        <v>0</v>
      </c>
    </row>
    <row r="712" spans="64:85">
      <c r="BL712" s="181" t="s">
        <v>82</v>
      </c>
      <c r="BM712" s="182" t="s">
        <v>109</v>
      </c>
      <c r="BN712" s="181" t="s">
        <v>88</v>
      </c>
      <c r="BO712" s="12">
        <f>+D712</f>
        <v>0</v>
      </c>
      <c r="BP712" s="181" t="s">
        <v>130</v>
      </c>
      <c r="BQ712" s="181" t="s">
        <v>132</v>
      </c>
      <c r="BR712" s="9">
        <f t="shared" si="453"/>
        <v>0</v>
      </c>
      <c r="BS712" s="9">
        <f t="shared" si="453"/>
        <v>0</v>
      </c>
      <c r="BT712" s="9">
        <f t="shared" si="453"/>
        <v>0</v>
      </c>
      <c r="BU712" s="9">
        <f t="shared" si="452"/>
        <v>0</v>
      </c>
      <c r="BV712" s="9">
        <f t="shared" si="452"/>
        <v>0</v>
      </c>
      <c r="BW712" s="9">
        <f t="shared" si="452"/>
        <v>0</v>
      </c>
      <c r="BX712" s="9">
        <f t="shared" si="452"/>
        <v>0</v>
      </c>
      <c r="BY712" s="9">
        <f t="shared" si="452"/>
        <v>0</v>
      </c>
      <c r="BZ712" s="9">
        <f t="shared" si="451"/>
        <v>0</v>
      </c>
      <c r="CA712" s="9">
        <f t="shared" si="451"/>
        <v>0</v>
      </c>
      <c r="CB712" s="9">
        <f t="shared" si="451"/>
        <v>0</v>
      </c>
      <c r="CC712" s="9">
        <f t="shared" si="451"/>
        <v>0</v>
      </c>
      <c r="CD712" s="9">
        <f t="shared" si="451"/>
        <v>0</v>
      </c>
      <c r="CE712" s="9">
        <f t="shared" si="451"/>
        <v>0</v>
      </c>
      <c r="CF712" s="9">
        <f t="shared" si="451"/>
        <v>0</v>
      </c>
      <c r="CG712" s="9">
        <f t="shared" si="451"/>
        <v>0</v>
      </c>
    </row>
    <row r="713" spans="64:85">
      <c r="BL713" s="181" t="s">
        <v>82</v>
      </c>
      <c r="BM713" s="182" t="s">
        <v>109</v>
      </c>
      <c r="BN713" s="181" t="s">
        <v>88</v>
      </c>
      <c r="BO713" s="12">
        <f t="shared" ref="BO713:BO714" si="456">+D713</f>
        <v>0</v>
      </c>
      <c r="BP713" s="181" t="s">
        <v>130</v>
      </c>
      <c r="BQ713" s="181" t="s">
        <v>132</v>
      </c>
      <c r="BR713" s="9">
        <f t="shared" si="453"/>
        <v>0</v>
      </c>
      <c r="BS713" s="9">
        <f t="shared" si="453"/>
        <v>0</v>
      </c>
      <c r="BT713" s="9">
        <f t="shared" si="453"/>
        <v>0</v>
      </c>
      <c r="BU713" s="9">
        <f t="shared" si="452"/>
        <v>0</v>
      </c>
      <c r="BV713" s="9">
        <f t="shared" si="452"/>
        <v>0</v>
      </c>
      <c r="BW713" s="9">
        <f t="shared" si="452"/>
        <v>0</v>
      </c>
      <c r="BX713" s="9">
        <f t="shared" si="452"/>
        <v>0</v>
      </c>
      <c r="BY713" s="9">
        <f t="shared" si="452"/>
        <v>0</v>
      </c>
      <c r="BZ713" s="9">
        <f t="shared" si="451"/>
        <v>0</v>
      </c>
      <c r="CA713" s="9">
        <f t="shared" si="451"/>
        <v>0</v>
      </c>
      <c r="CB713" s="9">
        <f t="shared" si="451"/>
        <v>0</v>
      </c>
      <c r="CC713" s="9">
        <f t="shared" si="451"/>
        <v>0</v>
      </c>
      <c r="CD713" s="9">
        <f t="shared" si="451"/>
        <v>0</v>
      </c>
      <c r="CE713" s="9">
        <f t="shared" si="451"/>
        <v>0</v>
      </c>
      <c r="CF713" s="9">
        <f t="shared" si="451"/>
        <v>0</v>
      </c>
      <c r="CG713" s="9">
        <f t="shared" si="451"/>
        <v>0</v>
      </c>
    </row>
    <row r="714" spans="64:85">
      <c r="BL714" s="181" t="s">
        <v>82</v>
      </c>
      <c r="BM714" s="182" t="s">
        <v>109</v>
      </c>
      <c r="BN714" s="181" t="s">
        <v>88</v>
      </c>
      <c r="BO714" s="12">
        <f t="shared" si="456"/>
        <v>0</v>
      </c>
      <c r="BP714" s="181" t="s">
        <v>130</v>
      </c>
      <c r="BQ714" s="181" t="s">
        <v>132</v>
      </c>
      <c r="BR714" s="9">
        <f t="shared" si="453"/>
        <v>0</v>
      </c>
      <c r="BS714" s="9">
        <f t="shared" si="453"/>
        <v>0</v>
      </c>
      <c r="BT714" s="9">
        <f t="shared" si="453"/>
        <v>0</v>
      </c>
      <c r="BU714" s="9">
        <f t="shared" si="452"/>
        <v>0</v>
      </c>
      <c r="BV714" s="9">
        <f t="shared" si="452"/>
        <v>0</v>
      </c>
      <c r="BW714" s="9">
        <f t="shared" si="452"/>
        <v>0</v>
      </c>
      <c r="BX714" s="9">
        <f t="shared" si="452"/>
        <v>0</v>
      </c>
      <c r="BY714" s="9">
        <f t="shared" si="452"/>
        <v>0</v>
      </c>
      <c r="BZ714" s="9">
        <f t="shared" si="451"/>
        <v>0</v>
      </c>
      <c r="CA714" s="9">
        <f t="shared" ref="CA714:CG750" si="457">+IF(ISBLANK(AZ249),0,AZ249)</f>
        <v>0</v>
      </c>
      <c r="CB714" s="9">
        <f t="shared" si="457"/>
        <v>0</v>
      </c>
      <c r="CC714" s="9">
        <f t="shared" si="457"/>
        <v>0</v>
      </c>
      <c r="CD714" s="9">
        <f t="shared" si="457"/>
        <v>0</v>
      </c>
      <c r="CE714" s="9">
        <f t="shared" si="457"/>
        <v>0</v>
      </c>
      <c r="CF714" s="9">
        <f t="shared" si="457"/>
        <v>0</v>
      </c>
      <c r="CG714" s="9">
        <f t="shared" si="457"/>
        <v>0</v>
      </c>
    </row>
    <row r="715" spans="64:85">
      <c r="BL715" s="181" t="s">
        <v>82</v>
      </c>
      <c r="BM715" s="182" t="s">
        <v>109</v>
      </c>
      <c r="BN715" s="181" t="s">
        <v>90</v>
      </c>
      <c r="BO715" s="182" t="s">
        <v>121</v>
      </c>
      <c r="BP715" s="181" t="s">
        <v>130</v>
      </c>
      <c r="BQ715" s="181" t="s">
        <v>132</v>
      </c>
      <c r="BR715" s="9">
        <f t="shared" si="453"/>
        <v>0</v>
      </c>
      <c r="BS715" s="9">
        <f t="shared" si="453"/>
        <v>0</v>
      </c>
      <c r="BT715" s="9">
        <f t="shared" si="453"/>
        <v>0</v>
      </c>
      <c r="BU715" s="9">
        <f t="shared" si="452"/>
        <v>0</v>
      </c>
      <c r="BV715" s="9">
        <f t="shared" si="452"/>
        <v>0</v>
      </c>
      <c r="BW715" s="9">
        <f t="shared" si="452"/>
        <v>0</v>
      </c>
      <c r="BX715" s="9">
        <f t="shared" si="452"/>
        <v>0</v>
      </c>
      <c r="BY715" s="9">
        <f t="shared" si="452"/>
        <v>0</v>
      </c>
      <c r="BZ715" s="9">
        <f t="shared" si="452"/>
        <v>0</v>
      </c>
      <c r="CA715" s="9">
        <f t="shared" si="457"/>
        <v>0</v>
      </c>
      <c r="CB715" s="9">
        <f t="shared" si="457"/>
        <v>0</v>
      </c>
      <c r="CC715" s="9">
        <f t="shared" si="457"/>
        <v>0</v>
      </c>
      <c r="CD715" s="9">
        <f t="shared" si="457"/>
        <v>0</v>
      </c>
      <c r="CE715" s="9">
        <f t="shared" si="457"/>
        <v>0</v>
      </c>
      <c r="CF715" s="9">
        <f t="shared" si="457"/>
        <v>0</v>
      </c>
      <c r="CG715" s="9">
        <f t="shared" si="457"/>
        <v>0</v>
      </c>
    </row>
    <row r="716" spans="64:85">
      <c r="BL716" s="181" t="s">
        <v>82</v>
      </c>
      <c r="BM716" s="182" t="s">
        <v>61</v>
      </c>
      <c r="BN716" s="181" t="s">
        <v>40</v>
      </c>
      <c r="BO716" s="181" t="s">
        <v>126</v>
      </c>
      <c r="BP716" s="181" t="s">
        <v>130</v>
      </c>
      <c r="BQ716" s="181" t="s">
        <v>132</v>
      </c>
      <c r="BR716" s="9">
        <f t="shared" si="453"/>
        <v>0</v>
      </c>
      <c r="BS716" s="9">
        <f t="shared" si="453"/>
        <v>0</v>
      </c>
      <c r="BT716" s="9">
        <f t="shared" si="453"/>
        <v>0</v>
      </c>
      <c r="BU716" s="9">
        <f t="shared" si="452"/>
        <v>0</v>
      </c>
      <c r="BV716" s="9">
        <f t="shared" si="452"/>
        <v>0</v>
      </c>
      <c r="BW716" s="9">
        <f t="shared" si="452"/>
        <v>0</v>
      </c>
      <c r="BX716" s="9">
        <f t="shared" si="452"/>
        <v>0</v>
      </c>
      <c r="BY716" s="9">
        <f t="shared" si="452"/>
        <v>0</v>
      </c>
      <c r="BZ716" s="9">
        <f t="shared" si="452"/>
        <v>0</v>
      </c>
      <c r="CA716" s="9">
        <f t="shared" si="457"/>
        <v>0</v>
      </c>
      <c r="CB716" s="9">
        <f t="shared" si="457"/>
        <v>0</v>
      </c>
      <c r="CC716" s="9">
        <f t="shared" si="457"/>
        <v>0</v>
      </c>
      <c r="CD716" s="9">
        <f t="shared" si="457"/>
        <v>0</v>
      </c>
      <c r="CE716" s="9">
        <f t="shared" si="457"/>
        <v>0</v>
      </c>
      <c r="CF716" s="9">
        <f t="shared" si="457"/>
        <v>0</v>
      </c>
      <c r="CG716" s="9">
        <f t="shared" si="457"/>
        <v>0</v>
      </c>
    </row>
    <row r="717" spans="64:85">
      <c r="BL717" s="181" t="s">
        <v>82</v>
      </c>
      <c r="BM717" s="182" t="s">
        <v>61</v>
      </c>
      <c r="BN717" s="181" t="s">
        <v>88</v>
      </c>
      <c r="BO717" s="181" t="s">
        <v>126</v>
      </c>
      <c r="BP717" s="181" t="s">
        <v>130</v>
      </c>
      <c r="BQ717" s="181" t="s">
        <v>132</v>
      </c>
      <c r="BR717" s="9">
        <f t="shared" si="453"/>
        <v>0</v>
      </c>
      <c r="BS717" s="9">
        <f t="shared" si="453"/>
        <v>0</v>
      </c>
      <c r="BT717" s="9">
        <f t="shared" si="453"/>
        <v>0</v>
      </c>
      <c r="BU717" s="9">
        <f t="shared" si="452"/>
        <v>0</v>
      </c>
      <c r="BV717" s="9">
        <f t="shared" si="452"/>
        <v>0</v>
      </c>
      <c r="BW717" s="9">
        <f t="shared" si="452"/>
        <v>0</v>
      </c>
      <c r="BX717" s="9">
        <f t="shared" si="452"/>
        <v>0</v>
      </c>
      <c r="BY717" s="9">
        <f t="shared" si="452"/>
        <v>0</v>
      </c>
      <c r="BZ717" s="9">
        <f t="shared" si="452"/>
        <v>0</v>
      </c>
      <c r="CA717" s="9">
        <f t="shared" si="457"/>
        <v>0</v>
      </c>
      <c r="CB717" s="9">
        <f t="shared" si="457"/>
        <v>0</v>
      </c>
      <c r="CC717" s="9">
        <f t="shared" si="457"/>
        <v>0</v>
      </c>
      <c r="CD717" s="9">
        <f t="shared" si="457"/>
        <v>0</v>
      </c>
      <c r="CE717" s="9">
        <f t="shared" si="457"/>
        <v>0</v>
      </c>
      <c r="CF717" s="9">
        <f t="shared" si="457"/>
        <v>0</v>
      </c>
      <c r="CG717" s="9">
        <f t="shared" si="457"/>
        <v>0</v>
      </c>
    </row>
    <row r="718" spans="64:85">
      <c r="BL718" s="181" t="s">
        <v>82</v>
      </c>
      <c r="BM718" s="182" t="s">
        <v>61</v>
      </c>
      <c r="BN718" s="181" t="s">
        <v>90</v>
      </c>
      <c r="BO718" s="12" t="s">
        <v>127</v>
      </c>
      <c r="BP718" s="181" t="s">
        <v>130</v>
      </c>
      <c r="BQ718" s="181" t="s">
        <v>132</v>
      </c>
      <c r="BR718" s="9">
        <f t="shared" si="453"/>
        <v>0</v>
      </c>
      <c r="BS718" s="9">
        <f t="shared" si="453"/>
        <v>0</v>
      </c>
      <c r="BT718" s="9">
        <f t="shared" si="453"/>
        <v>0</v>
      </c>
      <c r="BU718" s="9">
        <f t="shared" si="452"/>
        <v>0</v>
      </c>
      <c r="BV718" s="9">
        <f t="shared" si="452"/>
        <v>0</v>
      </c>
      <c r="BW718" s="9">
        <f t="shared" si="452"/>
        <v>0</v>
      </c>
      <c r="BX718" s="9">
        <f t="shared" si="452"/>
        <v>0</v>
      </c>
      <c r="BY718" s="9">
        <f t="shared" si="452"/>
        <v>0</v>
      </c>
      <c r="BZ718" s="9">
        <f t="shared" si="452"/>
        <v>0</v>
      </c>
      <c r="CA718" s="9">
        <f t="shared" si="457"/>
        <v>0</v>
      </c>
      <c r="CB718" s="9">
        <f t="shared" si="457"/>
        <v>0</v>
      </c>
      <c r="CC718" s="9">
        <f t="shared" si="457"/>
        <v>0</v>
      </c>
      <c r="CD718" s="9">
        <f t="shared" si="457"/>
        <v>0</v>
      </c>
      <c r="CE718" s="9">
        <f t="shared" si="457"/>
        <v>0</v>
      </c>
      <c r="CF718" s="9">
        <f t="shared" si="457"/>
        <v>0</v>
      </c>
      <c r="CG718" s="9">
        <f t="shared" si="457"/>
        <v>0</v>
      </c>
    </row>
    <row r="719" spans="64:85">
      <c r="BL719" s="181" t="s">
        <v>82</v>
      </c>
      <c r="BM719" s="182" t="s">
        <v>62</v>
      </c>
      <c r="BN719" s="181" t="s">
        <v>40</v>
      </c>
      <c r="BO719" s="181" t="s">
        <v>126</v>
      </c>
      <c r="BP719" s="181" t="s">
        <v>130</v>
      </c>
      <c r="BQ719" s="181" t="s">
        <v>132</v>
      </c>
      <c r="BR719" s="9">
        <f t="shared" si="453"/>
        <v>0</v>
      </c>
      <c r="BS719" s="9">
        <f t="shared" si="453"/>
        <v>0</v>
      </c>
      <c r="BT719" s="9">
        <f t="shared" si="453"/>
        <v>0</v>
      </c>
      <c r="BU719" s="9">
        <f t="shared" si="452"/>
        <v>0</v>
      </c>
      <c r="BV719" s="9">
        <f t="shared" si="452"/>
        <v>0</v>
      </c>
      <c r="BW719" s="9">
        <f t="shared" si="452"/>
        <v>0</v>
      </c>
      <c r="BX719" s="9">
        <f t="shared" si="452"/>
        <v>0</v>
      </c>
      <c r="BY719" s="9">
        <f t="shared" si="452"/>
        <v>0</v>
      </c>
      <c r="BZ719" s="9">
        <f t="shared" si="452"/>
        <v>0</v>
      </c>
      <c r="CA719" s="9">
        <f t="shared" si="457"/>
        <v>0</v>
      </c>
      <c r="CB719" s="9">
        <f t="shared" si="457"/>
        <v>0</v>
      </c>
      <c r="CC719" s="9">
        <f t="shared" si="457"/>
        <v>0</v>
      </c>
      <c r="CD719" s="9">
        <f t="shared" si="457"/>
        <v>0</v>
      </c>
      <c r="CE719" s="9">
        <f t="shared" si="457"/>
        <v>0</v>
      </c>
      <c r="CF719" s="9">
        <f t="shared" si="457"/>
        <v>0</v>
      </c>
      <c r="CG719" s="9">
        <f t="shared" si="457"/>
        <v>0</v>
      </c>
    </row>
    <row r="720" spans="64:85">
      <c r="BL720" s="181" t="s">
        <v>82</v>
      </c>
      <c r="BM720" s="182" t="s">
        <v>62</v>
      </c>
      <c r="BN720" s="181" t="s">
        <v>88</v>
      </c>
      <c r="BO720" s="181" t="s">
        <v>126</v>
      </c>
      <c r="BP720" s="181" t="s">
        <v>130</v>
      </c>
      <c r="BQ720" s="181" t="s">
        <v>132</v>
      </c>
      <c r="BR720" s="9">
        <f t="shared" si="453"/>
        <v>0</v>
      </c>
      <c r="BS720" s="9">
        <f t="shared" si="453"/>
        <v>0</v>
      </c>
      <c r="BT720" s="9">
        <f t="shared" si="453"/>
        <v>0</v>
      </c>
      <c r="BU720" s="9">
        <f t="shared" si="452"/>
        <v>0</v>
      </c>
      <c r="BV720" s="9">
        <f t="shared" si="452"/>
        <v>0</v>
      </c>
      <c r="BW720" s="9">
        <f t="shared" si="452"/>
        <v>0</v>
      </c>
      <c r="BX720" s="9">
        <f t="shared" si="452"/>
        <v>0</v>
      </c>
      <c r="BY720" s="9">
        <f t="shared" si="452"/>
        <v>0</v>
      </c>
      <c r="BZ720" s="9">
        <f t="shared" si="452"/>
        <v>0</v>
      </c>
      <c r="CA720" s="9">
        <f t="shared" si="457"/>
        <v>0</v>
      </c>
      <c r="CB720" s="9">
        <f t="shared" si="457"/>
        <v>0</v>
      </c>
      <c r="CC720" s="9">
        <f t="shared" si="457"/>
        <v>0</v>
      </c>
      <c r="CD720" s="9">
        <f t="shared" si="457"/>
        <v>0</v>
      </c>
      <c r="CE720" s="9">
        <f t="shared" si="457"/>
        <v>0</v>
      </c>
      <c r="CF720" s="9">
        <f t="shared" si="457"/>
        <v>0</v>
      </c>
      <c r="CG720" s="9">
        <f t="shared" si="457"/>
        <v>0</v>
      </c>
    </row>
    <row r="721" spans="64:85">
      <c r="BL721" s="181" t="s">
        <v>82</v>
      </c>
      <c r="BM721" s="182" t="s">
        <v>62</v>
      </c>
      <c r="BN721" s="181" t="s">
        <v>90</v>
      </c>
      <c r="BO721" s="12" t="s">
        <v>127</v>
      </c>
      <c r="BP721" s="181" t="s">
        <v>130</v>
      </c>
      <c r="BQ721" s="181" t="s">
        <v>132</v>
      </c>
      <c r="BR721" s="9">
        <f t="shared" si="453"/>
        <v>0</v>
      </c>
      <c r="BS721" s="9">
        <f t="shared" si="453"/>
        <v>0</v>
      </c>
      <c r="BT721" s="9">
        <f t="shared" si="453"/>
        <v>0</v>
      </c>
      <c r="BU721" s="9">
        <f t="shared" si="452"/>
        <v>0</v>
      </c>
      <c r="BV721" s="9">
        <f t="shared" si="452"/>
        <v>0</v>
      </c>
      <c r="BW721" s="9">
        <f t="shared" si="452"/>
        <v>0</v>
      </c>
      <c r="BX721" s="9">
        <f t="shared" si="452"/>
        <v>0</v>
      </c>
      <c r="BY721" s="9">
        <f t="shared" si="452"/>
        <v>0</v>
      </c>
      <c r="BZ721" s="9">
        <f t="shared" si="452"/>
        <v>0</v>
      </c>
      <c r="CA721" s="9">
        <f t="shared" si="457"/>
        <v>0</v>
      </c>
      <c r="CB721" s="9">
        <f t="shared" si="457"/>
        <v>0</v>
      </c>
      <c r="CC721" s="9">
        <f t="shared" si="457"/>
        <v>0</v>
      </c>
      <c r="CD721" s="9">
        <f t="shared" si="457"/>
        <v>0</v>
      </c>
      <c r="CE721" s="9">
        <f t="shared" si="457"/>
        <v>0</v>
      </c>
      <c r="CF721" s="9">
        <f t="shared" si="457"/>
        <v>0</v>
      </c>
      <c r="CG721" s="9">
        <f t="shared" si="457"/>
        <v>0</v>
      </c>
    </row>
    <row r="722" spans="64:85">
      <c r="BL722" s="181" t="s">
        <v>82</v>
      </c>
      <c r="BM722" s="182" t="s">
        <v>72</v>
      </c>
      <c r="BN722" s="181" t="s">
        <v>40</v>
      </c>
      <c r="BO722" s="181" t="s">
        <v>126</v>
      </c>
      <c r="BP722" s="181" t="s">
        <v>130</v>
      </c>
      <c r="BQ722" s="181" t="s">
        <v>132</v>
      </c>
      <c r="BR722" s="9">
        <f t="shared" si="453"/>
        <v>0</v>
      </c>
      <c r="BS722" s="9">
        <f t="shared" si="453"/>
        <v>0</v>
      </c>
      <c r="BT722" s="9">
        <f t="shared" si="453"/>
        <v>0</v>
      </c>
      <c r="BU722" s="9">
        <f t="shared" si="452"/>
        <v>0</v>
      </c>
      <c r="BV722" s="9">
        <f t="shared" si="452"/>
        <v>0</v>
      </c>
      <c r="BW722" s="9">
        <f t="shared" si="452"/>
        <v>0</v>
      </c>
      <c r="BX722" s="9">
        <f t="shared" si="452"/>
        <v>0</v>
      </c>
      <c r="BY722" s="9">
        <f t="shared" si="452"/>
        <v>0</v>
      </c>
      <c r="BZ722" s="9">
        <f t="shared" si="452"/>
        <v>0</v>
      </c>
      <c r="CA722" s="9">
        <f t="shared" si="457"/>
        <v>0</v>
      </c>
      <c r="CB722" s="9">
        <f t="shared" si="457"/>
        <v>0</v>
      </c>
      <c r="CC722" s="9">
        <f t="shared" si="457"/>
        <v>0</v>
      </c>
      <c r="CD722" s="9">
        <f t="shared" si="457"/>
        <v>0</v>
      </c>
      <c r="CE722" s="9">
        <f t="shared" si="457"/>
        <v>0</v>
      </c>
      <c r="CF722" s="9">
        <f t="shared" si="457"/>
        <v>0</v>
      </c>
      <c r="CG722" s="9">
        <f t="shared" si="457"/>
        <v>0</v>
      </c>
    </row>
    <row r="723" spans="64:85">
      <c r="BL723" s="181" t="s">
        <v>82</v>
      </c>
      <c r="BM723" s="182" t="s">
        <v>72</v>
      </c>
      <c r="BN723" s="181" t="s">
        <v>88</v>
      </c>
      <c r="BO723" s="181" t="s">
        <v>126</v>
      </c>
      <c r="BP723" s="181" t="s">
        <v>130</v>
      </c>
      <c r="BQ723" s="181" t="s">
        <v>132</v>
      </c>
      <c r="BR723" s="9">
        <f t="shared" si="453"/>
        <v>0</v>
      </c>
      <c r="BS723" s="9">
        <f t="shared" si="453"/>
        <v>0</v>
      </c>
      <c r="BT723" s="9">
        <f t="shared" si="453"/>
        <v>0</v>
      </c>
      <c r="BU723" s="9">
        <f t="shared" si="452"/>
        <v>0</v>
      </c>
      <c r="BV723" s="9">
        <f t="shared" si="452"/>
        <v>0</v>
      </c>
      <c r="BW723" s="9">
        <f t="shared" si="452"/>
        <v>0</v>
      </c>
      <c r="BX723" s="9">
        <f t="shared" si="452"/>
        <v>0</v>
      </c>
      <c r="BY723" s="9">
        <f t="shared" si="452"/>
        <v>0</v>
      </c>
      <c r="BZ723" s="9">
        <f t="shared" si="452"/>
        <v>0</v>
      </c>
      <c r="CA723" s="9">
        <f t="shared" si="457"/>
        <v>0</v>
      </c>
      <c r="CB723" s="9">
        <f t="shared" si="457"/>
        <v>0</v>
      </c>
      <c r="CC723" s="9">
        <f t="shared" si="457"/>
        <v>0</v>
      </c>
      <c r="CD723" s="9">
        <f t="shared" si="457"/>
        <v>0</v>
      </c>
      <c r="CE723" s="9">
        <f t="shared" si="457"/>
        <v>0</v>
      </c>
      <c r="CF723" s="9">
        <f t="shared" si="457"/>
        <v>0</v>
      </c>
      <c r="CG723" s="9">
        <f t="shared" si="457"/>
        <v>0</v>
      </c>
    </row>
    <row r="724" spans="64:85">
      <c r="BL724" s="181" t="s">
        <v>82</v>
      </c>
      <c r="BM724" s="182" t="s">
        <v>72</v>
      </c>
      <c r="BN724" s="181" t="s">
        <v>90</v>
      </c>
      <c r="BO724" s="12" t="s">
        <v>127</v>
      </c>
      <c r="BP724" s="181" t="s">
        <v>130</v>
      </c>
      <c r="BQ724" s="181" t="s">
        <v>132</v>
      </c>
      <c r="BR724" s="9">
        <f t="shared" si="453"/>
        <v>0</v>
      </c>
      <c r="BS724" s="9">
        <f t="shared" si="453"/>
        <v>0</v>
      </c>
      <c r="BT724" s="9">
        <f t="shared" si="453"/>
        <v>0</v>
      </c>
      <c r="BU724" s="9">
        <f t="shared" si="452"/>
        <v>0</v>
      </c>
      <c r="BV724" s="9">
        <f t="shared" si="452"/>
        <v>0</v>
      </c>
      <c r="BW724" s="9">
        <f t="shared" si="452"/>
        <v>0</v>
      </c>
      <c r="BX724" s="9">
        <f t="shared" si="452"/>
        <v>0</v>
      </c>
      <c r="BY724" s="9">
        <f t="shared" si="452"/>
        <v>0</v>
      </c>
      <c r="BZ724" s="9">
        <f t="shared" si="452"/>
        <v>0</v>
      </c>
      <c r="CA724" s="9">
        <f t="shared" si="457"/>
        <v>0</v>
      </c>
      <c r="CB724" s="9">
        <f t="shared" si="457"/>
        <v>0</v>
      </c>
      <c r="CC724" s="9">
        <f t="shared" si="457"/>
        <v>0</v>
      </c>
      <c r="CD724" s="9">
        <f t="shared" si="457"/>
        <v>0</v>
      </c>
      <c r="CE724" s="9">
        <f t="shared" si="457"/>
        <v>0</v>
      </c>
      <c r="CF724" s="9">
        <f t="shared" si="457"/>
        <v>0</v>
      </c>
      <c r="CG724" s="9">
        <f t="shared" si="457"/>
        <v>0</v>
      </c>
    </row>
    <row r="725" spans="64:85">
      <c r="BL725" s="181" t="s">
        <v>82</v>
      </c>
      <c r="BM725" s="182" t="s">
        <v>73</v>
      </c>
      <c r="BN725" s="181" t="s">
        <v>40</v>
      </c>
      <c r="BO725" s="181" t="s">
        <v>126</v>
      </c>
      <c r="BP725" s="181" t="s">
        <v>130</v>
      </c>
      <c r="BQ725" s="181" t="s">
        <v>132</v>
      </c>
      <c r="BR725" s="9">
        <f t="shared" si="453"/>
        <v>0</v>
      </c>
      <c r="BS725" s="9">
        <f t="shared" si="453"/>
        <v>0</v>
      </c>
      <c r="BT725" s="9">
        <f t="shared" si="453"/>
        <v>0</v>
      </c>
      <c r="BU725" s="9">
        <f t="shared" si="452"/>
        <v>0</v>
      </c>
      <c r="BV725" s="9">
        <f t="shared" si="452"/>
        <v>0</v>
      </c>
      <c r="BW725" s="9">
        <f t="shared" si="452"/>
        <v>0</v>
      </c>
      <c r="BX725" s="9">
        <f t="shared" si="452"/>
        <v>0</v>
      </c>
      <c r="BY725" s="9">
        <f t="shared" si="452"/>
        <v>0</v>
      </c>
      <c r="BZ725" s="9">
        <f t="shared" si="452"/>
        <v>0</v>
      </c>
      <c r="CA725" s="9">
        <f t="shared" si="457"/>
        <v>0</v>
      </c>
      <c r="CB725" s="9">
        <f t="shared" si="457"/>
        <v>0</v>
      </c>
      <c r="CC725" s="9">
        <f t="shared" si="457"/>
        <v>0</v>
      </c>
      <c r="CD725" s="9">
        <f t="shared" si="457"/>
        <v>0</v>
      </c>
      <c r="CE725" s="9">
        <f t="shared" si="457"/>
        <v>0</v>
      </c>
      <c r="CF725" s="9">
        <f t="shared" si="457"/>
        <v>0</v>
      </c>
      <c r="CG725" s="9">
        <f t="shared" si="457"/>
        <v>0</v>
      </c>
    </row>
    <row r="726" spans="64:85">
      <c r="BL726" s="181" t="s">
        <v>82</v>
      </c>
      <c r="BM726" s="182" t="s">
        <v>73</v>
      </c>
      <c r="BN726" s="181" t="s">
        <v>88</v>
      </c>
      <c r="BO726" s="181" t="s">
        <v>126</v>
      </c>
      <c r="BP726" s="181" t="s">
        <v>130</v>
      </c>
      <c r="BQ726" s="181" t="s">
        <v>132</v>
      </c>
      <c r="BR726" s="9">
        <f t="shared" si="453"/>
        <v>0</v>
      </c>
      <c r="BS726" s="9">
        <f t="shared" si="453"/>
        <v>0</v>
      </c>
      <c r="BT726" s="9">
        <f t="shared" si="453"/>
        <v>0</v>
      </c>
      <c r="BU726" s="9">
        <f t="shared" si="452"/>
        <v>0</v>
      </c>
      <c r="BV726" s="9">
        <f t="shared" si="452"/>
        <v>0</v>
      </c>
      <c r="BW726" s="9">
        <f t="shared" si="452"/>
        <v>0</v>
      </c>
      <c r="BX726" s="9">
        <f t="shared" si="452"/>
        <v>0</v>
      </c>
      <c r="BY726" s="9">
        <f t="shared" si="452"/>
        <v>0</v>
      </c>
      <c r="BZ726" s="9">
        <f t="shared" si="452"/>
        <v>0</v>
      </c>
      <c r="CA726" s="9">
        <f t="shared" si="457"/>
        <v>0</v>
      </c>
      <c r="CB726" s="9">
        <f t="shared" si="457"/>
        <v>0</v>
      </c>
      <c r="CC726" s="9">
        <f t="shared" si="457"/>
        <v>0</v>
      </c>
      <c r="CD726" s="9">
        <f t="shared" si="457"/>
        <v>0</v>
      </c>
      <c r="CE726" s="9">
        <f t="shared" si="457"/>
        <v>0</v>
      </c>
      <c r="CF726" s="9">
        <f t="shared" si="457"/>
        <v>0</v>
      </c>
      <c r="CG726" s="9">
        <f t="shared" si="457"/>
        <v>0</v>
      </c>
    </row>
    <row r="727" spans="64:85">
      <c r="BL727" s="181" t="s">
        <v>82</v>
      </c>
      <c r="BM727" s="182" t="s">
        <v>73</v>
      </c>
      <c r="BN727" s="181" t="s">
        <v>90</v>
      </c>
      <c r="BO727" s="12" t="s">
        <v>127</v>
      </c>
      <c r="BP727" s="181" t="s">
        <v>130</v>
      </c>
      <c r="BQ727" s="181" t="s">
        <v>132</v>
      </c>
      <c r="BR727" s="9">
        <f t="shared" si="453"/>
        <v>0</v>
      </c>
      <c r="BS727" s="9">
        <f t="shared" si="453"/>
        <v>0</v>
      </c>
      <c r="BT727" s="9">
        <f t="shared" si="453"/>
        <v>0</v>
      </c>
      <c r="BU727" s="9">
        <f t="shared" si="452"/>
        <v>0</v>
      </c>
      <c r="BV727" s="9">
        <f t="shared" si="452"/>
        <v>0</v>
      </c>
      <c r="BW727" s="9">
        <f t="shared" si="452"/>
        <v>0</v>
      </c>
      <c r="BX727" s="9">
        <f t="shared" si="452"/>
        <v>0</v>
      </c>
      <c r="BY727" s="9">
        <f t="shared" si="452"/>
        <v>0</v>
      </c>
      <c r="BZ727" s="9">
        <f t="shared" si="452"/>
        <v>0</v>
      </c>
      <c r="CA727" s="9">
        <f t="shared" si="457"/>
        <v>0</v>
      </c>
      <c r="CB727" s="9">
        <f t="shared" si="457"/>
        <v>0</v>
      </c>
      <c r="CC727" s="9">
        <f t="shared" si="457"/>
        <v>0</v>
      </c>
      <c r="CD727" s="9">
        <f t="shared" si="457"/>
        <v>0</v>
      </c>
      <c r="CE727" s="9">
        <f t="shared" si="457"/>
        <v>0</v>
      </c>
      <c r="CF727" s="9">
        <f t="shared" si="457"/>
        <v>0</v>
      </c>
      <c r="CG727" s="9">
        <f t="shared" si="457"/>
        <v>0</v>
      </c>
    </row>
    <row r="728" spans="64:85">
      <c r="BL728" s="181" t="s">
        <v>82</v>
      </c>
      <c r="BM728" s="182" t="s">
        <v>51</v>
      </c>
      <c r="BN728" s="181" t="s">
        <v>40</v>
      </c>
      <c r="BO728" s="181" t="s">
        <v>126</v>
      </c>
      <c r="BP728" s="181" t="s">
        <v>130</v>
      </c>
      <c r="BQ728" s="181" t="s">
        <v>132</v>
      </c>
      <c r="BR728" s="9">
        <f t="shared" si="453"/>
        <v>0</v>
      </c>
      <c r="BS728" s="9">
        <f t="shared" si="453"/>
        <v>0</v>
      </c>
      <c r="BT728" s="9">
        <f t="shared" si="453"/>
        <v>0</v>
      </c>
      <c r="BU728" s="9">
        <f t="shared" si="452"/>
        <v>0</v>
      </c>
      <c r="BV728" s="9">
        <f t="shared" si="452"/>
        <v>0</v>
      </c>
      <c r="BW728" s="9">
        <f t="shared" si="452"/>
        <v>0</v>
      </c>
      <c r="BX728" s="9">
        <f t="shared" si="452"/>
        <v>0</v>
      </c>
      <c r="BY728" s="9">
        <f t="shared" si="452"/>
        <v>0</v>
      </c>
      <c r="BZ728" s="9">
        <f t="shared" si="452"/>
        <v>0</v>
      </c>
      <c r="CA728" s="9">
        <f t="shared" si="457"/>
        <v>0</v>
      </c>
      <c r="CB728" s="9">
        <f t="shared" si="457"/>
        <v>0</v>
      </c>
      <c r="CC728" s="9">
        <f t="shared" si="457"/>
        <v>0</v>
      </c>
      <c r="CD728" s="9">
        <f t="shared" si="457"/>
        <v>0</v>
      </c>
      <c r="CE728" s="9">
        <f t="shared" si="457"/>
        <v>0</v>
      </c>
      <c r="CF728" s="9">
        <f t="shared" si="457"/>
        <v>0</v>
      </c>
      <c r="CG728" s="9">
        <f t="shared" si="457"/>
        <v>0</v>
      </c>
    </row>
    <row r="729" spans="64:85">
      <c r="BL729" s="181" t="s">
        <v>82</v>
      </c>
      <c r="BM729" s="182" t="s">
        <v>51</v>
      </c>
      <c r="BN729" s="181" t="s">
        <v>88</v>
      </c>
      <c r="BO729" s="181" t="s">
        <v>126</v>
      </c>
      <c r="BP729" s="181" t="s">
        <v>130</v>
      </c>
      <c r="BQ729" s="181" t="s">
        <v>132</v>
      </c>
      <c r="BR729" s="9">
        <f t="shared" si="453"/>
        <v>0</v>
      </c>
      <c r="BS729" s="9">
        <f t="shared" si="453"/>
        <v>0</v>
      </c>
      <c r="BT729" s="9">
        <f t="shared" si="453"/>
        <v>0</v>
      </c>
      <c r="BU729" s="9">
        <f t="shared" si="452"/>
        <v>0</v>
      </c>
      <c r="BV729" s="9">
        <f t="shared" si="452"/>
        <v>0</v>
      </c>
      <c r="BW729" s="9">
        <f t="shared" si="452"/>
        <v>0</v>
      </c>
      <c r="BX729" s="9">
        <f t="shared" si="452"/>
        <v>0</v>
      </c>
      <c r="BY729" s="9">
        <f t="shared" si="452"/>
        <v>0</v>
      </c>
      <c r="BZ729" s="9">
        <f t="shared" si="452"/>
        <v>0</v>
      </c>
      <c r="CA729" s="9">
        <f t="shared" si="457"/>
        <v>0</v>
      </c>
      <c r="CB729" s="9">
        <f t="shared" si="457"/>
        <v>0</v>
      </c>
      <c r="CC729" s="9">
        <f t="shared" si="457"/>
        <v>0</v>
      </c>
      <c r="CD729" s="9">
        <f t="shared" si="457"/>
        <v>0</v>
      </c>
      <c r="CE729" s="9">
        <f t="shared" si="457"/>
        <v>0</v>
      </c>
      <c r="CF729" s="9">
        <f t="shared" si="457"/>
        <v>0</v>
      </c>
      <c r="CG729" s="9">
        <f t="shared" si="457"/>
        <v>0</v>
      </c>
    </row>
    <row r="730" spans="64:85">
      <c r="BL730" s="181" t="s">
        <v>82</v>
      </c>
      <c r="BM730" s="182" t="s">
        <v>51</v>
      </c>
      <c r="BN730" s="181" t="s">
        <v>88</v>
      </c>
      <c r="BO730" s="12" t="s">
        <v>127</v>
      </c>
      <c r="BP730" s="181" t="s">
        <v>130</v>
      </c>
      <c r="BQ730" s="181" t="s">
        <v>132</v>
      </c>
      <c r="BR730" s="9">
        <f t="shared" si="453"/>
        <v>0</v>
      </c>
      <c r="BS730" s="9">
        <f t="shared" si="453"/>
        <v>0</v>
      </c>
      <c r="BT730" s="9">
        <f t="shared" si="453"/>
        <v>0</v>
      </c>
      <c r="BU730" s="9">
        <f t="shared" si="452"/>
        <v>0</v>
      </c>
      <c r="BV730" s="9">
        <f t="shared" si="452"/>
        <v>0</v>
      </c>
      <c r="BW730" s="9">
        <f t="shared" si="452"/>
        <v>0</v>
      </c>
      <c r="BX730" s="9">
        <f t="shared" si="452"/>
        <v>0</v>
      </c>
      <c r="BY730" s="9">
        <f t="shared" si="452"/>
        <v>0</v>
      </c>
      <c r="BZ730" s="9">
        <f t="shared" si="452"/>
        <v>0</v>
      </c>
      <c r="CA730" s="9">
        <f t="shared" si="457"/>
        <v>0</v>
      </c>
      <c r="CB730" s="9">
        <f t="shared" si="457"/>
        <v>0</v>
      </c>
      <c r="CC730" s="9">
        <f t="shared" si="457"/>
        <v>0</v>
      </c>
      <c r="CD730" s="9">
        <f t="shared" si="457"/>
        <v>0</v>
      </c>
      <c r="CE730" s="9">
        <f t="shared" si="457"/>
        <v>0</v>
      </c>
      <c r="CF730" s="9">
        <f t="shared" si="457"/>
        <v>0</v>
      </c>
      <c r="CG730" s="9">
        <f t="shared" si="457"/>
        <v>0</v>
      </c>
    </row>
    <row r="731" spans="64:85">
      <c r="BL731" s="181" t="s">
        <v>82</v>
      </c>
      <c r="BM731" s="182" t="s">
        <v>51</v>
      </c>
      <c r="BN731" s="181" t="s">
        <v>88</v>
      </c>
      <c r="BO731" s="12">
        <f t="shared" ref="BO731:BO737" si="458">+D731</f>
        <v>0</v>
      </c>
      <c r="BP731" s="181" t="s">
        <v>130</v>
      </c>
      <c r="BQ731" s="181" t="s">
        <v>132</v>
      </c>
      <c r="BR731" s="9">
        <f t="shared" si="453"/>
        <v>0</v>
      </c>
      <c r="BS731" s="9">
        <f t="shared" si="453"/>
        <v>0</v>
      </c>
      <c r="BT731" s="9">
        <f t="shared" si="453"/>
        <v>0</v>
      </c>
      <c r="BU731" s="9">
        <f t="shared" si="452"/>
        <v>0</v>
      </c>
      <c r="BV731" s="9">
        <f t="shared" si="452"/>
        <v>0</v>
      </c>
      <c r="BW731" s="9">
        <f t="shared" si="452"/>
        <v>0</v>
      </c>
      <c r="BX731" s="9">
        <f t="shared" si="452"/>
        <v>0</v>
      </c>
      <c r="BY731" s="9">
        <f t="shared" si="452"/>
        <v>0</v>
      </c>
      <c r="BZ731" s="9">
        <f t="shared" si="452"/>
        <v>0</v>
      </c>
      <c r="CA731" s="9">
        <f t="shared" si="457"/>
        <v>0</v>
      </c>
      <c r="CB731" s="9">
        <f t="shared" si="457"/>
        <v>0</v>
      </c>
      <c r="CC731" s="9">
        <f t="shared" si="457"/>
        <v>0</v>
      </c>
      <c r="CD731" s="9">
        <f t="shared" si="457"/>
        <v>0</v>
      </c>
      <c r="CE731" s="9">
        <f t="shared" si="457"/>
        <v>0</v>
      </c>
      <c r="CF731" s="9">
        <f t="shared" si="457"/>
        <v>0</v>
      </c>
      <c r="CG731" s="9">
        <f t="shared" si="457"/>
        <v>0</v>
      </c>
    </row>
    <row r="732" spans="64:85">
      <c r="BL732" s="181" t="s">
        <v>82</v>
      </c>
      <c r="BM732" s="182" t="s">
        <v>51</v>
      </c>
      <c r="BN732" s="181" t="s">
        <v>88</v>
      </c>
      <c r="BO732" s="12">
        <f t="shared" si="458"/>
        <v>0</v>
      </c>
      <c r="BP732" s="181" t="s">
        <v>130</v>
      </c>
      <c r="BQ732" s="181" t="s">
        <v>132</v>
      </c>
      <c r="BR732" s="9">
        <f t="shared" si="453"/>
        <v>0</v>
      </c>
      <c r="BS732" s="9">
        <f t="shared" si="453"/>
        <v>0</v>
      </c>
      <c r="BT732" s="9">
        <f t="shared" si="453"/>
        <v>0</v>
      </c>
      <c r="BU732" s="9">
        <f t="shared" si="452"/>
        <v>0</v>
      </c>
      <c r="BV732" s="9">
        <f t="shared" si="452"/>
        <v>0</v>
      </c>
      <c r="BW732" s="9">
        <f t="shared" si="452"/>
        <v>0</v>
      </c>
      <c r="BX732" s="9">
        <f t="shared" si="452"/>
        <v>0</v>
      </c>
      <c r="BY732" s="9">
        <f t="shared" si="452"/>
        <v>0</v>
      </c>
      <c r="BZ732" s="9">
        <f t="shared" si="452"/>
        <v>0</v>
      </c>
      <c r="CA732" s="9">
        <f t="shared" si="457"/>
        <v>0</v>
      </c>
      <c r="CB732" s="9">
        <f t="shared" si="457"/>
        <v>0</v>
      </c>
      <c r="CC732" s="9">
        <f t="shared" si="457"/>
        <v>0</v>
      </c>
      <c r="CD732" s="9">
        <f t="shared" si="457"/>
        <v>0</v>
      </c>
      <c r="CE732" s="9">
        <f t="shared" si="457"/>
        <v>0</v>
      </c>
      <c r="CF732" s="9">
        <f t="shared" si="457"/>
        <v>0</v>
      </c>
      <c r="CG732" s="9">
        <f t="shared" si="457"/>
        <v>0</v>
      </c>
    </row>
    <row r="733" spans="64:85">
      <c r="BL733" s="181" t="s">
        <v>82</v>
      </c>
      <c r="BM733" s="182" t="s">
        <v>51</v>
      </c>
      <c r="BN733" s="181" t="s">
        <v>88</v>
      </c>
      <c r="BO733" s="12">
        <f t="shared" si="458"/>
        <v>0</v>
      </c>
      <c r="BP733" s="181" t="s">
        <v>130</v>
      </c>
      <c r="BQ733" s="181" t="s">
        <v>132</v>
      </c>
      <c r="BR733" s="9">
        <f t="shared" si="453"/>
        <v>0</v>
      </c>
      <c r="BS733" s="9">
        <f t="shared" si="453"/>
        <v>0</v>
      </c>
      <c r="BT733" s="9">
        <f t="shared" si="453"/>
        <v>0</v>
      </c>
      <c r="BU733" s="9">
        <f t="shared" si="452"/>
        <v>0</v>
      </c>
      <c r="BV733" s="9">
        <f t="shared" si="452"/>
        <v>0</v>
      </c>
      <c r="BW733" s="9">
        <f t="shared" si="452"/>
        <v>0</v>
      </c>
      <c r="BX733" s="9">
        <f t="shared" si="452"/>
        <v>0</v>
      </c>
      <c r="BY733" s="9">
        <f t="shared" si="452"/>
        <v>0</v>
      </c>
      <c r="BZ733" s="9">
        <f t="shared" si="452"/>
        <v>0</v>
      </c>
      <c r="CA733" s="9">
        <f t="shared" si="457"/>
        <v>0</v>
      </c>
      <c r="CB733" s="9">
        <f t="shared" si="457"/>
        <v>0</v>
      </c>
      <c r="CC733" s="9">
        <f t="shared" si="457"/>
        <v>0</v>
      </c>
      <c r="CD733" s="9">
        <f t="shared" si="457"/>
        <v>0</v>
      </c>
      <c r="CE733" s="9">
        <f t="shared" si="457"/>
        <v>0</v>
      </c>
      <c r="CF733" s="9">
        <f t="shared" si="457"/>
        <v>0</v>
      </c>
      <c r="CG733" s="9">
        <f t="shared" si="457"/>
        <v>0</v>
      </c>
    </row>
    <row r="734" spans="64:85">
      <c r="BL734" s="181" t="s">
        <v>82</v>
      </c>
      <c r="BM734" s="182" t="s">
        <v>51</v>
      </c>
      <c r="BN734" s="181" t="s">
        <v>88</v>
      </c>
      <c r="BO734" s="12">
        <f t="shared" si="458"/>
        <v>0</v>
      </c>
      <c r="BP734" s="181" t="s">
        <v>130</v>
      </c>
      <c r="BQ734" s="181" t="s">
        <v>132</v>
      </c>
      <c r="BR734" s="9">
        <f t="shared" si="453"/>
        <v>0</v>
      </c>
      <c r="BS734" s="9">
        <f t="shared" si="453"/>
        <v>0</v>
      </c>
      <c r="BT734" s="9">
        <f t="shared" si="453"/>
        <v>0</v>
      </c>
      <c r="BU734" s="9">
        <f t="shared" si="452"/>
        <v>0</v>
      </c>
      <c r="BV734" s="9">
        <f t="shared" si="452"/>
        <v>0</v>
      </c>
      <c r="BW734" s="9">
        <f t="shared" si="452"/>
        <v>0</v>
      </c>
      <c r="BX734" s="9">
        <f t="shared" si="452"/>
        <v>0</v>
      </c>
      <c r="BY734" s="9">
        <f t="shared" si="452"/>
        <v>0</v>
      </c>
      <c r="BZ734" s="9">
        <f t="shared" si="452"/>
        <v>0</v>
      </c>
      <c r="CA734" s="9">
        <f t="shared" si="457"/>
        <v>0</v>
      </c>
      <c r="CB734" s="9">
        <f t="shared" si="457"/>
        <v>0</v>
      </c>
      <c r="CC734" s="9">
        <f t="shared" si="457"/>
        <v>0</v>
      </c>
      <c r="CD734" s="9">
        <f t="shared" si="457"/>
        <v>0</v>
      </c>
      <c r="CE734" s="9">
        <f t="shared" si="457"/>
        <v>0</v>
      </c>
      <c r="CF734" s="9">
        <f t="shared" si="457"/>
        <v>0</v>
      </c>
      <c r="CG734" s="9">
        <f t="shared" si="457"/>
        <v>0</v>
      </c>
    </row>
    <row r="735" spans="64:85">
      <c r="BL735" s="181" t="s">
        <v>82</v>
      </c>
      <c r="BM735" s="182" t="s">
        <v>51</v>
      </c>
      <c r="BN735" s="181" t="s">
        <v>88</v>
      </c>
      <c r="BO735" s="12">
        <f t="shared" si="458"/>
        <v>0</v>
      </c>
      <c r="BP735" s="181" t="s">
        <v>130</v>
      </c>
      <c r="BQ735" s="181" t="s">
        <v>132</v>
      </c>
      <c r="BR735" s="9">
        <f t="shared" si="453"/>
        <v>0</v>
      </c>
      <c r="BS735" s="9">
        <f t="shared" si="453"/>
        <v>0</v>
      </c>
      <c r="BT735" s="9">
        <f t="shared" si="453"/>
        <v>0</v>
      </c>
      <c r="BU735" s="9">
        <f t="shared" si="452"/>
        <v>0</v>
      </c>
      <c r="BV735" s="9">
        <f t="shared" si="452"/>
        <v>0</v>
      </c>
      <c r="BW735" s="9">
        <f t="shared" si="452"/>
        <v>0</v>
      </c>
      <c r="BX735" s="9">
        <f t="shared" si="452"/>
        <v>0</v>
      </c>
      <c r="BY735" s="9">
        <f t="shared" si="452"/>
        <v>0</v>
      </c>
      <c r="BZ735" s="9">
        <f t="shared" si="452"/>
        <v>0</v>
      </c>
      <c r="CA735" s="9">
        <f t="shared" si="457"/>
        <v>0</v>
      </c>
      <c r="CB735" s="9">
        <f t="shared" si="457"/>
        <v>0</v>
      </c>
      <c r="CC735" s="9">
        <f t="shared" si="457"/>
        <v>0</v>
      </c>
      <c r="CD735" s="9">
        <f t="shared" si="457"/>
        <v>0</v>
      </c>
      <c r="CE735" s="9">
        <f t="shared" si="457"/>
        <v>0</v>
      </c>
      <c r="CF735" s="9">
        <f t="shared" si="457"/>
        <v>0</v>
      </c>
      <c r="CG735" s="9">
        <f t="shared" si="457"/>
        <v>0</v>
      </c>
    </row>
    <row r="736" spans="64:85">
      <c r="BL736" s="181" t="s">
        <v>82</v>
      </c>
      <c r="BM736" s="182" t="s">
        <v>51</v>
      </c>
      <c r="BN736" s="181" t="s">
        <v>88</v>
      </c>
      <c r="BO736" s="12">
        <f t="shared" si="458"/>
        <v>0</v>
      </c>
      <c r="BP736" s="181" t="s">
        <v>130</v>
      </c>
      <c r="BQ736" s="181" t="s">
        <v>132</v>
      </c>
      <c r="BR736" s="9">
        <f t="shared" si="453"/>
        <v>0</v>
      </c>
      <c r="BS736" s="9">
        <f t="shared" si="453"/>
        <v>0</v>
      </c>
      <c r="BT736" s="9">
        <f t="shared" si="453"/>
        <v>0</v>
      </c>
      <c r="BU736" s="9">
        <f t="shared" si="452"/>
        <v>0</v>
      </c>
      <c r="BV736" s="9">
        <f t="shared" si="452"/>
        <v>0</v>
      </c>
      <c r="BW736" s="9">
        <f t="shared" si="452"/>
        <v>0</v>
      </c>
      <c r="BX736" s="9">
        <f t="shared" si="452"/>
        <v>0</v>
      </c>
      <c r="BY736" s="9">
        <f t="shared" si="452"/>
        <v>0</v>
      </c>
      <c r="BZ736" s="9">
        <f t="shared" si="452"/>
        <v>0</v>
      </c>
      <c r="CA736" s="9">
        <f t="shared" si="457"/>
        <v>0</v>
      </c>
      <c r="CB736" s="9">
        <f t="shared" si="457"/>
        <v>0</v>
      </c>
      <c r="CC736" s="9">
        <f t="shared" si="457"/>
        <v>0</v>
      </c>
      <c r="CD736" s="9">
        <f t="shared" si="457"/>
        <v>0</v>
      </c>
      <c r="CE736" s="9">
        <f t="shared" si="457"/>
        <v>0</v>
      </c>
      <c r="CF736" s="9">
        <f t="shared" si="457"/>
        <v>0</v>
      </c>
      <c r="CG736" s="9">
        <f t="shared" si="457"/>
        <v>0</v>
      </c>
    </row>
    <row r="737" spans="64:85">
      <c r="BL737" s="181" t="s">
        <v>82</v>
      </c>
      <c r="BM737" s="182" t="s">
        <v>51</v>
      </c>
      <c r="BN737" s="181" t="s">
        <v>88</v>
      </c>
      <c r="BO737" s="12">
        <f t="shared" si="458"/>
        <v>0</v>
      </c>
      <c r="BP737" s="181" t="s">
        <v>130</v>
      </c>
      <c r="BQ737" s="181" t="s">
        <v>132</v>
      </c>
      <c r="BR737" s="9">
        <f t="shared" si="453"/>
        <v>0</v>
      </c>
      <c r="BS737" s="9">
        <f t="shared" si="453"/>
        <v>0</v>
      </c>
      <c r="BT737" s="9">
        <f t="shared" si="453"/>
        <v>0</v>
      </c>
      <c r="BU737" s="9">
        <f t="shared" si="452"/>
        <v>0</v>
      </c>
      <c r="BV737" s="9">
        <f t="shared" si="452"/>
        <v>0</v>
      </c>
      <c r="BW737" s="9">
        <f t="shared" si="452"/>
        <v>0</v>
      </c>
      <c r="BX737" s="9">
        <f t="shared" si="452"/>
        <v>0</v>
      </c>
      <c r="BY737" s="9">
        <f t="shared" si="452"/>
        <v>0</v>
      </c>
      <c r="BZ737" s="9">
        <f t="shared" si="452"/>
        <v>0</v>
      </c>
      <c r="CA737" s="9">
        <f t="shared" si="457"/>
        <v>0</v>
      </c>
      <c r="CB737" s="9">
        <f t="shared" si="457"/>
        <v>0</v>
      </c>
      <c r="CC737" s="9">
        <f t="shared" si="457"/>
        <v>0</v>
      </c>
      <c r="CD737" s="9">
        <f t="shared" si="457"/>
        <v>0</v>
      </c>
      <c r="CE737" s="9">
        <f t="shared" si="457"/>
        <v>0</v>
      </c>
      <c r="CF737" s="9">
        <f t="shared" si="457"/>
        <v>0</v>
      </c>
      <c r="CG737" s="9">
        <f t="shared" si="457"/>
        <v>0</v>
      </c>
    </row>
    <row r="738" spans="64:85">
      <c r="BL738" s="181" t="s">
        <v>82</v>
      </c>
      <c r="BM738" s="182" t="s">
        <v>51</v>
      </c>
      <c r="BN738" s="181" t="s">
        <v>90</v>
      </c>
      <c r="BO738" s="182" t="s">
        <v>127</v>
      </c>
      <c r="BP738" s="181" t="s">
        <v>130</v>
      </c>
      <c r="BQ738" s="181" t="s">
        <v>132</v>
      </c>
      <c r="BR738" s="9">
        <f t="shared" si="453"/>
        <v>0</v>
      </c>
      <c r="BS738" s="9">
        <f t="shared" si="453"/>
        <v>0</v>
      </c>
      <c r="BT738" s="9">
        <f t="shared" si="453"/>
        <v>0</v>
      </c>
      <c r="BU738" s="9">
        <f t="shared" si="452"/>
        <v>0</v>
      </c>
      <c r="BV738" s="9">
        <f t="shared" si="452"/>
        <v>0</v>
      </c>
      <c r="BW738" s="9">
        <f t="shared" ref="BW738:CC779" si="459">+IF(ISBLANK(AV273),0,AV273)</f>
        <v>0</v>
      </c>
      <c r="BX738" s="9">
        <f t="shared" si="459"/>
        <v>0</v>
      </c>
      <c r="BY738" s="9">
        <f t="shared" si="459"/>
        <v>0</v>
      </c>
      <c r="BZ738" s="9">
        <f t="shared" si="459"/>
        <v>0</v>
      </c>
      <c r="CA738" s="9">
        <f t="shared" si="457"/>
        <v>0</v>
      </c>
      <c r="CB738" s="9">
        <f t="shared" si="457"/>
        <v>0</v>
      </c>
      <c r="CC738" s="9">
        <f t="shared" si="457"/>
        <v>0</v>
      </c>
      <c r="CD738" s="9">
        <f t="shared" si="457"/>
        <v>0</v>
      </c>
      <c r="CE738" s="9">
        <f t="shared" si="457"/>
        <v>0</v>
      </c>
      <c r="CF738" s="9">
        <f t="shared" si="457"/>
        <v>0</v>
      </c>
      <c r="CG738" s="9">
        <f t="shared" si="457"/>
        <v>0</v>
      </c>
    </row>
    <row r="739" spans="64:85">
      <c r="BL739" s="181" t="s">
        <v>82</v>
      </c>
      <c r="BM739" s="182" t="s">
        <v>52</v>
      </c>
      <c r="BN739" s="181" t="s">
        <v>40</v>
      </c>
      <c r="BO739" s="181" t="s">
        <v>126</v>
      </c>
      <c r="BP739" s="181" t="s">
        <v>130</v>
      </c>
      <c r="BQ739" s="181" t="s">
        <v>132</v>
      </c>
      <c r="BR739" s="9">
        <f t="shared" si="453"/>
        <v>0</v>
      </c>
      <c r="BS739" s="9">
        <f t="shared" si="453"/>
        <v>0</v>
      </c>
      <c r="BT739" s="9">
        <f t="shared" si="453"/>
        <v>0</v>
      </c>
      <c r="BU739" s="9">
        <f t="shared" si="453"/>
        <v>0</v>
      </c>
      <c r="BV739" s="9">
        <f t="shared" si="453"/>
        <v>0</v>
      </c>
      <c r="BW739" s="9">
        <f t="shared" si="459"/>
        <v>0</v>
      </c>
      <c r="BX739" s="9">
        <f t="shared" si="459"/>
        <v>0</v>
      </c>
      <c r="BY739" s="9">
        <f t="shared" si="459"/>
        <v>0</v>
      </c>
      <c r="BZ739" s="9">
        <f t="shared" si="459"/>
        <v>0</v>
      </c>
      <c r="CA739" s="9">
        <f t="shared" si="457"/>
        <v>0</v>
      </c>
      <c r="CB739" s="9">
        <f t="shared" si="457"/>
        <v>0</v>
      </c>
      <c r="CC739" s="9">
        <f t="shared" si="457"/>
        <v>0</v>
      </c>
      <c r="CD739" s="9">
        <f t="shared" si="457"/>
        <v>0</v>
      </c>
      <c r="CE739" s="9">
        <f t="shared" si="457"/>
        <v>0</v>
      </c>
      <c r="CF739" s="9">
        <f t="shared" si="457"/>
        <v>0</v>
      </c>
      <c r="CG739" s="9">
        <f t="shared" si="457"/>
        <v>0</v>
      </c>
    </row>
    <row r="740" spans="64:85">
      <c r="BL740" s="181" t="s">
        <v>82</v>
      </c>
      <c r="BM740" s="182" t="s">
        <v>52</v>
      </c>
      <c r="BN740" s="181" t="s">
        <v>88</v>
      </c>
      <c r="BO740" s="181" t="s">
        <v>126</v>
      </c>
      <c r="BP740" s="181" t="s">
        <v>130</v>
      </c>
      <c r="BQ740" s="181" t="s">
        <v>132</v>
      </c>
      <c r="BR740" s="9">
        <f t="shared" si="453"/>
        <v>0</v>
      </c>
      <c r="BS740" s="9">
        <f t="shared" si="453"/>
        <v>0</v>
      </c>
      <c r="BT740" s="9">
        <f t="shared" si="453"/>
        <v>0</v>
      </c>
      <c r="BU740" s="9">
        <f t="shared" si="453"/>
        <v>0</v>
      </c>
      <c r="BV740" s="9">
        <f t="shared" si="453"/>
        <v>0</v>
      </c>
      <c r="BW740" s="9">
        <f t="shared" si="459"/>
        <v>0</v>
      </c>
      <c r="BX740" s="9">
        <f t="shared" si="459"/>
        <v>0</v>
      </c>
      <c r="BY740" s="9">
        <f t="shared" si="459"/>
        <v>0</v>
      </c>
      <c r="BZ740" s="9">
        <f t="shared" si="459"/>
        <v>0</v>
      </c>
      <c r="CA740" s="9">
        <f t="shared" si="457"/>
        <v>0</v>
      </c>
      <c r="CB740" s="9">
        <f t="shared" si="457"/>
        <v>0</v>
      </c>
      <c r="CC740" s="9">
        <f t="shared" si="457"/>
        <v>0</v>
      </c>
      <c r="CD740" s="9">
        <f t="shared" si="457"/>
        <v>0</v>
      </c>
      <c r="CE740" s="9">
        <f t="shared" si="457"/>
        <v>0</v>
      </c>
      <c r="CF740" s="9">
        <f t="shared" si="457"/>
        <v>0</v>
      </c>
      <c r="CG740" s="9">
        <f t="shared" si="457"/>
        <v>0</v>
      </c>
    </row>
    <row r="741" spans="64:85">
      <c r="BL741" s="181" t="s">
        <v>82</v>
      </c>
      <c r="BM741" s="182" t="s">
        <v>52</v>
      </c>
      <c r="BN741" s="181" t="s">
        <v>88</v>
      </c>
      <c r="BO741" s="181" t="s">
        <v>4</v>
      </c>
      <c r="BP741" s="181" t="s">
        <v>130</v>
      </c>
      <c r="BQ741" s="181" t="s">
        <v>132</v>
      </c>
      <c r="BR741" s="9">
        <f t="shared" si="453"/>
        <v>0</v>
      </c>
      <c r="BS741" s="9">
        <f t="shared" si="453"/>
        <v>0</v>
      </c>
      <c r="BT741" s="9">
        <f t="shared" si="453"/>
        <v>0</v>
      </c>
      <c r="BU741" s="9">
        <f t="shared" si="453"/>
        <v>0</v>
      </c>
      <c r="BV741" s="9">
        <f t="shared" si="453"/>
        <v>0</v>
      </c>
      <c r="BW741" s="9">
        <f t="shared" si="459"/>
        <v>0</v>
      </c>
      <c r="BX741" s="9">
        <f t="shared" si="459"/>
        <v>0</v>
      </c>
      <c r="BY741" s="9">
        <f t="shared" si="459"/>
        <v>0</v>
      </c>
      <c r="BZ741" s="9">
        <f t="shared" si="459"/>
        <v>0</v>
      </c>
      <c r="CA741" s="9">
        <f t="shared" si="457"/>
        <v>0</v>
      </c>
      <c r="CB741" s="9">
        <f t="shared" si="457"/>
        <v>0</v>
      </c>
      <c r="CC741" s="9">
        <f t="shared" si="457"/>
        <v>0</v>
      </c>
      <c r="CD741" s="9">
        <f t="shared" si="457"/>
        <v>0</v>
      </c>
      <c r="CE741" s="9">
        <f t="shared" si="457"/>
        <v>0</v>
      </c>
      <c r="CF741" s="9">
        <f t="shared" si="457"/>
        <v>0</v>
      </c>
      <c r="CG741" s="9">
        <f t="shared" si="457"/>
        <v>0</v>
      </c>
    </row>
    <row r="742" spans="64:85">
      <c r="BL742" s="181" t="s">
        <v>82</v>
      </c>
      <c r="BM742" s="182" t="s">
        <v>52</v>
      </c>
      <c r="BN742" s="181" t="s">
        <v>88</v>
      </c>
      <c r="BO742" s="181" t="s">
        <v>5</v>
      </c>
      <c r="BP742" s="181" t="s">
        <v>130</v>
      </c>
      <c r="BQ742" s="181" t="s">
        <v>132</v>
      </c>
      <c r="BR742" s="9">
        <f t="shared" si="453"/>
        <v>0</v>
      </c>
      <c r="BS742" s="9">
        <f t="shared" si="453"/>
        <v>0</v>
      </c>
      <c r="BT742" s="9">
        <f t="shared" si="453"/>
        <v>0</v>
      </c>
      <c r="BU742" s="9">
        <f t="shared" si="453"/>
        <v>0</v>
      </c>
      <c r="BV742" s="9">
        <f t="shared" si="453"/>
        <v>0</v>
      </c>
      <c r="BW742" s="9">
        <f t="shared" si="459"/>
        <v>0</v>
      </c>
      <c r="BX742" s="9">
        <f t="shared" si="459"/>
        <v>0</v>
      </c>
      <c r="BY742" s="9">
        <f t="shared" si="459"/>
        <v>0</v>
      </c>
      <c r="BZ742" s="9">
        <f t="shared" si="459"/>
        <v>0</v>
      </c>
      <c r="CA742" s="9">
        <f t="shared" si="457"/>
        <v>0</v>
      </c>
      <c r="CB742" s="9">
        <f t="shared" si="457"/>
        <v>0</v>
      </c>
      <c r="CC742" s="9">
        <f t="shared" si="457"/>
        <v>0</v>
      </c>
      <c r="CD742" s="9">
        <f t="shared" si="457"/>
        <v>0</v>
      </c>
      <c r="CE742" s="9">
        <f t="shared" si="457"/>
        <v>0</v>
      </c>
      <c r="CF742" s="9">
        <f t="shared" si="457"/>
        <v>0</v>
      </c>
      <c r="CG742" s="9">
        <f t="shared" si="457"/>
        <v>0</v>
      </c>
    </row>
    <row r="743" spans="64:85">
      <c r="BL743" s="181" t="s">
        <v>82</v>
      </c>
      <c r="BM743" s="182" t="s">
        <v>52</v>
      </c>
      <c r="BN743" s="181" t="s">
        <v>88</v>
      </c>
      <c r="BO743" s="181" t="s">
        <v>81</v>
      </c>
      <c r="BP743" s="181" t="s">
        <v>130</v>
      </c>
      <c r="BQ743" s="181" t="s">
        <v>132</v>
      </c>
      <c r="BR743" s="9">
        <f t="shared" si="453"/>
        <v>0</v>
      </c>
      <c r="BS743" s="9">
        <f t="shared" si="453"/>
        <v>0</v>
      </c>
      <c r="BT743" s="9">
        <f t="shared" si="453"/>
        <v>0</v>
      </c>
      <c r="BU743" s="9">
        <f t="shared" si="453"/>
        <v>0</v>
      </c>
      <c r="BV743" s="9">
        <f t="shared" si="453"/>
        <v>0</v>
      </c>
      <c r="BW743" s="9">
        <f t="shared" si="459"/>
        <v>0</v>
      </c>
      <c r="BX743" s="9">
        <f t="shared" si="459"/>
        <v>0</v>
      </c>
      <c r="BY743" s="9">
        <f t="shared" si="459"/>
        <v>0</v>
      </c>
      <c r="BZ743" s="9">
        <f t="shared" si="459"/>
        <v>0</v>
      </c>
      <c r="CA743" s="9">
        <f t="shared" si="457"/>
        <v>0</v>
      </c>
      <c r="CB743" s="9">
        <f t="shared" si="457"/>
        <v>0</v>
      </c>
      <c r="CC743" s="9">
        <f t="shared" si="457"/>
        <v>0</v>
      </c>
      <c r="CD743" s="9">
        <f t="shared" si="457"/>
        <v>0</v>
      </c>
      <c r="CE743" s="9">
        <f t="shared" si="457"/>
        <v>0</v>
      </c>
      <c r="CF743" s="9">
        <f t="shared" si="457"/>
        <v>0</v>
      </c>
      <c r="CG743" s="9">
        <f t="shared" si="457"/>
        <v>0</v>
      </c>
    </row>
    <row r="744" spans="64:85">
      <c r="BL744" s="181" t="s">
        <v>82</v>
      </c>
      <c r="BM744" s="182" t="s">
        <v>52</v>
      </c>
      <c r="BN744" s="181" t="s">
        <v>90</v>
      </c>
      <c r="BO744" s="182" t="s">
        <v>127</v>
      </c>
      <c r="BP744" s="181" t="s">
        <v>130</v>
      </c>
      <c r="BQ744" s="181" t="s">
        <v>132</v>
      </c>
      <c r="BR744" s="9">
        <f t="shared" si="453"/>
        <v>0</v>
      </c>
      <c r="BS744" s="9">
        <f t="shared" si="453"/>
        <v>0</v>
      </c>
      <c r="BT744" s="9">
        <f t="shared" si="453"/>
        <v>0</v>
      </c>
      <c r="BU744" s="9">
        <f t="shared" si="453"/>
        <v>0</v>
      </c>
      <c r="BV744" s="9">
        <f t="shared" si="453"/>
        <v>0</v>
      </c>
      <c r="BW744" s="9">
        <f t="shared" si="459"/>
        <v>0</v>
      </c>
      <c r="BX744" s="9">
        <f t="shared" si="459"/>
        <v>0</v>
      </c>
      <c r="BY744" s="9">
        <f t="shared" si="459"/>
        <v>0</v>
      </c>
      <c r="BZ744" s="9">
        <f t="shared" si="459"/>
        <v>0</v>
      </c>
      <c r="CA744" s="9">
        <f t="shared" si="457"/>
        <v>0</v>
      </c>
      <c r="CB744" s="9">
        <f t="shared" si="457"/>
        <v>0</v>
      </c>
      <c r="CC744" s="9">
        <f t="shared" si="457"/>
        <v>0</v>
      </c>
      <c r="CD744" s="9">
        <f t="shared" si="457"/>
        <v>0</v>
      </c>
      <c r="CE744" s="9">
        <f t="shared" si="457"/>
        <v>0</v>
      </c>
      <c r="CF744" s="9">
        <f t="shared" si="457"/>
        <v>0</v>
      </c>
      <c r="CG744" s="9">
        <f t="shared" si="457"/>
        <v>0</v>
      </c>
    </row>
    <row r="745" spans="64:85">
      <c r="BL745" s="181" t="s">
        <v>121</v>
      </c>
      <c r="BM745" s="181"/>
      <c r="BN745" s="181"/>
      <c r="BO745" s="181"/>
      <c r="BP745" s="181" t="s">
        <v>130</v>
      </c>
      <c r="BQ745" s="181" t="s">
        <v>132</v>
      </c>
      <c r="BR745" s="9">
        <f t="shared" si="453"/>
        <v>0</v>
      </c>
      <c r="BS745" s="9">
        <f t="shared" si="453"/>
        <v>0</v>
      </c>
      <c r="BT745" s="9">
        <f t="shared" si="453"/>
        <v>0</v>
      </c>
      <c r="BU745" s="9">
        <f t="shared" si="453"/>
        <v>0</v>
      </c>
      <c r="BV745" s="9">
        <f t="shared" si="453"/>
        <v>0</v>
      </c>
      <c r="BW745" s="9">
        <f t="shared" si="459"/>
        <v>0</v>
      </c>
      <c r="BX745" s="9">
        <f t="shared" si="459"/>
        <v>0</v>
      </c>
      <c r="BY745" s="9">
        <f t="shared" si="459"/>
        <v>0</v>
      </c>
      <c r="BZ745" s="9">
        <f t="shared" si="459"/>
        <v>0</v>
      </c>
      <c r="CA745" s="9">
        <f t="shared" si="457"/>
        <v>0</v>
      </c>
      <c r="CB745" s="9">
        <f t="shared" si="457"/>
        <v>0</v>
      </c>
      <c r="CC745" s="9">
        <f t="shared" si="457"/>
        <v>0</v>
      </c>
      <c r="CD745" s="9">
        <f t="shared" si="457"/>
        <v>0</v>
      </c>
      <c r="CE745" s="9">
        <f t="shared" si="457"/>
        <v>0</v>
      </c>
      <c r="CF745" s="9">
        <f t="shared" si="457"/>
        <v>0</v>
      </c>
      <c r="CG745" s="9">
        <f t="shared" si="457"/>
        <v>0</v>
      </c>
    </row>
    <row r="746" spans="64:85">
      <c r="BL746" s="181" t="s">
        <v>121</v>
      </c>
      <c r="BM746" s="181"/>
      <c r="BN746" s="181"/>
      <c r="BO746" s="181"/>
      <c r="BP746" s="181" t="s">
        <v>130</v>
      </c>
      <c r="BQ746" s="181" t="s">
        <v>132</v>
      </c>
      <c r="BR746" s="9">
        <f t="shared" si="453"/>
        <v>0</v>
      </c>
      <c r="BS746" s="9">
        <f t="shared" si="453"/>
        <v>0</v>
      </c>
      <c r="BT746" s="9">
        <f t="shared" si="453"/>
        <v>0</v>
      </c>
      <c r="BU746" s="9">
        <f t="shared" si="453"/>
        <v>0</v>
      </c>
      <c r="BV746" s="9">
        <f t="shared" si="453"/>
        <v>0</v>
      </c>
      <c r="BW746" s="9">
        <f t="shared" si="459"/>
        <v>0</v>
      </c>
      <c r="BX746" s="9">
        <f t="shared" si="459"/>
        <v>0</v>
      </c>
      <c r="BY746" s="9">
        <f t="shared" si="459"/>
        <v>0</v>
      </c>
      <c r="BZ746" s="9">
        <f t="shared" si="459"/>
        <v>0</v>
      </c>
      <c r="CA746" s="9">
        <f t="shared" si="457"/>
        <v>0</v>
      </c>
      <c r="CB746" s="9">
        <f t="shared" si="457"/>
        <v>0</v>
      </c>
      <c r="CC746" s="9">
        <f t="shared" si="457"/>
        <v>0</v>
      </c>
      <c r="CD746" s="9">
        <f t="shared" si="457"/>
        <v>0</v>
      </c>
      <c r="CE746" s="9">
        <f t="shared" si="457"/>
        <v>0</v>
      </c>
      <c r="CF746" s="9">
        <f t="shared" si="457"/>
        <v>0</v>
      </c>
      <c r="CG746" s="9">
        <f t="shared" si="457"/>
        <v>0</v>
      </c>
    </row>
    <row r="747" spans="64:85">
      <c r="BL747" s="181" t="s">
        <v>121</v>
      </c>
      <c r="BM747" s="181"/>
      <c r="BN747" s="181"/>
      <c r="BO747" s="181"/>
      <c r="BP747" s="181" t="s">
        <v>130</v>
      </c>
      <c r="BQ747" s="181" t="s">
        <v>132</v>
      </c>
      <c r="BR747" s="9">
        <f t="shared" si="453"/>
        <v>0</v>
      </c>
      <c r="BS747" s="9">
        <f t="shared" si="453"/>
        <v>0</v>
      </c>
      <c r="BT747" s="9">
        <f t="shared" si="453"/>
        <v>0</v>
      </c>
      <c r="BU747" s="9">
        <f t="shared" si="453"/>
        <v>0</v>
      </c>
      <c r="BV747" s="9">
        <f t="shared" si="453"/>
        <v>0</v>
      </c>
      <c r="BW747" s="9">
        <f t="shared" si="459"/>
        <v>0</v>
      </c>
      <c r="BX747" s="9">
        <f t="shared" si="459"/>
        <v>0</v>
      </c>
      <c r="BY747" s="9">
        <f t="shared" si="459"/>
        <v>0</v>
      </c>
      <c r="BZ747" s="9">
        <f t="shared" si="459"/>
        <v>0</v>
      </c>
      <c r="CA747" s="9">
        <f t="shared" si="457"/>
        <v>0</v>
      </c>
      <c r="CB747" s="9">
        <f t="shared" si="457"/>
        <v>0</v>
      </c>
      <c r="CC747" s="9">
        <f t="shared" si="457"/>
        <v>0</v>
      </c>
      <c r="CD747" s="9">
        <f t="shared" si="457"/>
        <v>0</v>
      </c>
      <c r="CE747" s="9">
        <f t="shared" si="457"/>
        <v>0</v>
      </c>
      <c r="CF747" s="9">
        <f t="shared" si="457"/>
        <v>0</v>
      </c>
      <c r="CG747" s="9">
        <f t="shared" si="457"/>
        <v>0</v>
      </c>
    </row>
    <row r="748" spans="64:85">
      <c r="BL748" s="181" t="s">
        <v>87</v>
      </c>
      <c r="BM748" s="181" t="s">
        <v>34</v>
      </c>
      <c r="BN748" s="184" t="s">
        <v>40</v>
      </c>
      <c r="BO748" s="181" t="s">
        <v>126</v>
      </c>
      <c r="BP748" s="181" t="s">
        <v>130</v>
      </c>
      <c r="BQ748" s="181" t="s">
        <v>132</v>
      </c>
      <c r="BR748" s="9">
        <f t="shared" si="453"/>
        <v>0</v>
      </c>
      <c r="BS748" s="9">
        <f t="shared" si="453"/>
        <v>0</v>
      </c>
      <c r="BT748" s="9">
        <f t="shared" si="453"/>
        <v>0</v>
      </c>
      <c r="BU748" s="9">
        <f t="shared" si="453"/>
        <v>0</v>
      </c>
      <c r="BV748" s="9">
        <f t="shared" si="453"/>
        <v>0</v>
      </c>
      <c r="BW748" s="9">
        <f t="shared" si="459"/>
        <v>0</v>
      </c>
      <c r="BX748" s="9">
        <f t="shared" si="459"/>
        <v>0</v>
      </c>
      <c r="BY748" s="9">
        <f t="shared" si="459"/>
        <v>0</v>
      </c>
      <c r="BZ748" s="9">
        <f t="shared" si="459"/>
        <v>0</v>
      </c>
      <c r="CA748" s="9">
        <f t="shared" si="457"/>
        <v>0</v>
      </c>
      <c r="CB748" s="9">
        <f t="shared" si="457"/>
        <v>0</v>
      </c>
      <c r="CC748" s="9">
        <f t="shared" si="457"/>
        <v>0</v>
      </c>
      <c r="CD748" s="9">
        <f t="shared" si="457"/>
        <v>0</v>
      </c>
      <c r="CE748" s="9">
        <f t="shared" si="457"/>
        <v>0</v>
      </c>
      <c r="CF748" s="9">
        <f t="shared" si="457"/>
        <v>0</v>
      </c>
      <c r="CG748" s="9">
        <f t="shared" si="457"/>
        <v>0</v>
      </c>
    </row>
    <row r="749" spans="64:85">
      <c r="BL749" s="181" t="s">
        <v>87</v>
      </c>
      <c r="BM749" s="181" t="s">
        <v>89</v>
      </c>
      <c r="BN749" s="181" t="s">
        <v>121</v>
      </c>
      <c r="BO749" s="181" t="s">
        <v>121</v>
      </c>
      <c r="BP749" s="181" t="s">
        <v>130</v>
      </c>
      <c r="BQ749" s="181" t="s">
        <v>132</v>
      </c>
      <c r="BR749" s="9">
        <f t="shared" si="453"/>
        <v>0</v>
      </c>
      <c r="BS749" s="9">
        <f t="shared" si="453"/>
        <v>0</v>
      </c>
      <c r="BT749" s="9">
        <f t="shared" si="453"/>
        <v>0</v>
      </c>
      <c r="BU749" s="9">
        <f t="shared" si="453"/>
        <v>0</v>
      </c>
      <c r="BV749" s="9">
        <f t="shared" si="453"/>
        <v>0</v>
      </c>
      <c r="BW749" s="9">
        <f t="shared" si="459"/>
        <v>0</v>
      </c>
      <c r="BX749" s="9">
        <f t="shared" si="459"/>
        <v>0</v>
      </c>
      <c r="BY749" s="9">
        <f t="shared" si="459"/>
        <v>0</v>
      </c>
      <c r="BZ749" s="9">
        <f t="shared" si="459"/>
        <v>0</v>
      </c>
      <c r="CA749" s="9">
        <f t="shared" si="457"/>
        <v>0</v>
      </c>
      <c r="CB749" s="9">
        <f t="shared" si="457"/>
        <v>0</v>
      </c>
      <c r="CC749" s="9">
        <f t="shared" si="457"/>
        <v>0</v>
      </c>
      <c r="CD749" s="9">
        <f t="shared" si="457"/>
        <v>0</v>
      </c>
      <c r="CE749" s="9">
        <f t="shared" si="457"/>
        <v>0</v>
      </c>
      <c r="CF749" s="9">
        <f t="shared" si="457"/>
        <v>0</v>
      </c>
      <c r="CG749" s="9">
        <f t="shared" si="457"/>
        <v>0</v>
      </c>
    </row>
    <row r="750" spans="64:85">
      <c r="BL750" s="181" t="s">
        <v>87</v>
      </c>
      <c r="BM750" s="181" t="s">
        <v>91</v>
      </c>
      <c r="BN750" s="181" t="s">
        <v>88</v>
      </c>
      <c r="BO750" s="181" t="s">
        <v>126</v>
      </c>
      <c r="BP750" s="181" t="s">
        <v>130</v>
      </c>
      <c r="BQ750" s="181" t="s">
        <v>132</v>
      </c>
      <c r="BR750" s="9">
        <f t="shared" si="453"/>
        <v>0</v>
      </c>
      <c r="BS750" s="9">
        <f t="shared" si="453"/>
        <v>0</v>
      </c>
      <c r="BT750" s="9">
        <f t="shared" si="453"/>
        <v>0</v>
      </c>
      <c r="BU750" s="9">
        <f t="shared" si="453"/>
        <v>0</v>
      </c>
      <c r="BV750" s="9">
        <f t="shared" si="453"/>
        <v>0</v>
      </c>
      <c r="BW750" s="9">
        <f t="shared" si="459"/>
        <v>0</v>
      </c>
      <c r="BX750" s="9">
        <f t="shared" si="459"/>
        <v>0</v>
      </c>
      <c r="BY750" s="9">
        <f t="shared" si="459"/>
        <v>0</v>
      </c>
      <c r="BZ750" s="9">
        <f t="shared" si="459"/>
        <v>0</v>
      </c>
      <c r="CA750" s="9">
        <f t="shared" si="457"/>
        <v>0</v>
      </c>
      <c r="CB750" s="9">
        <f t="shared" si="457"/>
        <v>0</v>
      </c>
      <c r="CC750" s="9">
        <f t="shared" si="457"/>
        <v>0</v>
      </c>
      <c r="CD750" s="9">
        <f t="shared" ref="CD750:CG813" si="460">+IF(ISBLANK(BC285),0,BC285)</f>
        <v>0</v>
      </c>
      <c r="CE750" s="9">
        <f t="shared" si="460"/>
        <v>0</v>
      </c>
      <c r="CF750" s="9">
        <f t="shared" si="460"/>
        <v>0</v>
      </c>
      <c r="CG750" s="9">
        <f t="shared" si="460"/>
        <v>0</v>
      </c>
    </row>
    <row r="751" spans="64:85">
      <c r="BL751" s="181" t="s">
        <v>87</v>
      </c>
      <c r="BM751" s="181" t="s">
        <v>90</v>
      </c>
      <c r="BN751" s="181" t="s">
        <v>121</v>
      </c>
      <c r="BO751" s="181" t="s">
        <v>121</v>
      </c>
      <c r="BP751" s="181" t="s">
        <v>130</v>
      </c>
      <c r="BQ751" s="181" t="s">
        <v>132</v>
      </c>
      <c r="BR751" s="9">
        <f t="shared" si="453"/>
        <v>0</v>
      </c>
      <c r="BS751" s="9">
        <f t="shared" si="453"/>
        <v>0</v>
      </c>
      <c r="BT751" s="9">
        <f t="shared" si="453"/>
        <v>0</v>
      </c>
      <c r="BU751" s="9">
        <f t="shared" si="453"/>
        <v>0</v>
      </c>
      <c r="BV751" s="9">
        <f t="shared" si="453"/>
        <v>0</v>
      </c>
      <c r="BW751" s="9">
        <f t="shared" si="459"/>
        <v>0</v>
      </c>
      <c r="BX751" s="9">
        <f t="shared" si="459"/>
        <v>0</v>
      </c>
      <c r="BY751" s="9">
        <f t="shared" si="459"/>
        <v>0</v>
      </c>
      <c r="BZ751" s="9">
        <f t="shared" si="459"/>
        <v>0</v>
      </c>
      <c r="CA751" s="9">
        <f t="shared" si="459"/>
        <v>0</v>
      </c>
      <c r="CB751" s="9">
        <f t="shared" si="459"/>
        <v>0</v>
      </c>
      <c r="CC751" s="9">
        <f t="shared" si="459"/>
        <v>0</v>
      </c>
      <c r="CD751" s="9">
        <f t="shared" si="460"/>
        <v>0</v>
      </c>
      <c r="CE751" s="9">
        <f t="shared" si="460"/>
        <v>0</v>
      </c>
      <c r="CF751" s="9">
        <f t="shared" si="460"/>
        <v>0</v>
      </c>
      <c r="CG751" s="9">
        <f t="shared" si="460"/>
        <v>0</v>
      </c>
    </row>
    <row r="752" spans="64:85">
      <c r="BL752" s="181" t="s">
        <v>87</v>
      </c>
      <c r="BM752" s="181" t="s">
        <v>48</v>
      </c>
      <c r="BN752" s="181" t="s">
        <v>40</v>
      </c>
      <c r="BO752" s="181" t="s">
        <v>126</v>
      </c>
      <c r="BP752" s="181" t="s">
        <v>130</v>
      </c>
      <c r="BQ752" s="181" t="s">
        <v>132</v>
      </c>
      <c r="BR752" s="9">
        <f t="shared" si="453"/>
        <v>0</v>
      </c>
      <c r="BS752" s="9">
        <f t="shared" si="453"/>
        <v>0</v>
      </c>
      <c r="BT752" s="9">
        <f t="shared" si="453"/>
        <v>0</v>
      </c>
      <c r="BU752" s="9">
        <f t="shared" si="453"/>
        <v>0</v>
      </c>
      <c r="BV752" s="9">
        <f t="shared" si="453"/>
        <v>0</v>
      </c>
      <c r="BW752" s="9">
        <f t="shared" si="459"/>
        <v>0</v>
      </c>
      <c r="BX752" s="9">
        <f t="shared" si="459"/>
        <v>0</v>
      </c>
      <c r="BY752" s="9">
        <f t="shared" si="459"/>
        <v>0</v>
      </c>
      <c r="BZ752" s="9">
        <f t="shared" si="459"/>
        <v>0</v>
      </c>
      <c r="CA752" s="9">
        <f t="shared" si="459"/>
        <v>0</v>
      </c>
      <c r="CB752" s="9">
        <f t="shared" si="459"/>
        <v>0</v>
      </c>
      <c r="CC752" s="9">
        <f t="shared" si="459"/>
        <v>0</v>
      </c>
      <c r="CD752" s="9">
        <f t="shared" si="460"/>
        <v>0</v>
      </c>
      <c r="CE752" s="9">
        <f t="shared" si="460"/>
        <v>0</v>
      </c>
      <c r="CF752" s="9">
        <f t="shared" si="460"/>
        <v>0</v>
      </c>
      <c r="CG752" s="9">
        <f t="shared" si="460"/>
        <v>0</v>
      </c>
    </row>
    <row r="753" spans="64:85">
      <c r="BL753" s="181" t="s">
        <v>87</v>
      </c>
      <c r="BM753" s="181" t="s">
        <v>48</v>
      </c>
      <c r="BN753" s="181" t="s">
        <v>88</v>
      </c>
      <c r="BO753" s="181" t="s">
        <v>126</v>
      </c>
      <c r="BP753" s="181" t="s">
        <v>130</v>
      </c>
      <c r="BQ753" s="181" t="s">
        <v>132</v>
      </c>
      <c r="BR753" s="9">
        <f t="shared" si="453"/>
        <v>0</v>
      </c>
      <c r="BS753" s="9">
        <f t="shared" si="453"/>
        <v>0</v>
      </c>
      <c r="BT753" s="9">
        <f t="shared" si="453"/>
        <v>0</v>
      </c>
      <c r="BU753" s="9">
        <f t="shared" si="453"/>
        <v>0</v>
      </c>
      <c r="BV753" s="9">
        <f t="shared" si="453"/>
        <v>0</v>
      </c>
      <c r="BW753" s="9">
        <f t="shared" si="459"/>
        <v>0</v>
      </c>
      <c r="BX753" s="9">
        <f t="shared" si="459"/>
        <v>0</v>
      </c>
      <c r="BY753" s="9">
        <f t="shared" si="459"/>
        <v>0</v>
      </c>
      <c r="BZ753" s="9">
        <f t="shared" si="459"/>
        <v>0</v>
      </c>
      <c r="CA753" s="9">
        <f t="shared" si="459"/>
        <v>0</v>
      </c>
      <c r="CB753" s="9">
        <f t="shared" si="459"/>
        <v>0</v>
      </c>
      <c r="CC753" s="9">
        <f t="shared" si="459"/>
        <v>0</v>
      </c>
      <c r="CD753" s="9">
        <f t="shared" si="460"/>
        <v>0</v>
      </c>
      <c r="CE753" s="9">
        <f t="shared" si="460"/>
        <v>0</v>
      </c>
      <c r="CF753" s="9">
        <f t="shared" si="460"/>
        <v>0</v>
      </c>
      <c r="CG753" s="9">
        <f t="shared" si="460"/>
        <v>0</v>
      </c>
    </row>
    <row r="754" spans="64:85">
      <c r="BL754" s="181" t="s">
        <v>87</v>
      </c>
      <c r="BM754" s="181" t="s">
        <v>48</v>
      </c>
      <c r="BN754" s="181" t="s">
        <v>88</v>
      </c>
      <c r="BO754" s="181" t="s">
        <v>76</v>
      </c>
      <c r="BP754" s="181" t="s">
        <v>130</v>
      </c>
      <c r="BQ754" s="181" t="s">
        <v>132</v>
      </c>
      <c r="BR754" s="9">
        <f t="shared" si="453"/>
        <v>0</v>
      </c>
      <c r="BS754" s="9">
        <f t="shared" si="453"/>
        <v>0</v>
      </c>
      <c r="BT754" s="9">
        <f t="shared" si="453"/>
        <v>0</v>
      </c>
      <c r="BU754" s="9">
        <f t="shared" si="453"/>
        <v>0</v>
      </c>
      <c r="BV754" s="9">
        <f t="shared" si="453"/>
        <v>0</v>
      </c>
      <c r="BW754" s="9">
        <f t="shared" si="459"/>
        <v>0</v>
      </c>
      <c r="BX754" s="9">
        <f t="shared" si="459"/>
        <v>0</v>
      </c>
      <c r="BY754" s="9">
        <f t="shared" si="459"/>
        <v>0</v>
      </c>
      <c r="BZ754" s="9">
        <f t="shared" si="459"/>
        <v>0</v>
      </c>
      <c r="CA754" s="9">
        <f t="shared" si="459"/>
        <v>0</v>
      </c>
      <c r="CB754" s="9">
        <f t="shared" si="459"/>
        <v>0</v>
      </c>
      <c r="CC754" s="9">
        <f t="shared" si="459"/>
        <v>0</v>
      </c>
      <c r="CD754" s="9">
        <f t="shared" si="460"/>
        <v>0</v>
      </c>
      <c r="CE754" s="9">
        <f t="shared" si="460"/>
        <v>0</v>
      </c>
      <c r="CF754" s="9">
        <f t="shared" si="460"/>
        <v>0</v>
      </c>
      <c r="CG754" s="9">
        <f t="shared" si="460"/>
        <v>0</v>
      </c>
    </row>
    <row r="755" spans="64:85">
      <c r="BL755" s="181" t="s">
        <v>87</v>
      </c>
      <c r="BM755" s="181" t="s">
        <v>48</v>
      </c>
      <c r="BN755" s="181" t="s">
        <v>88</v>
      </c>
      <c r="BO755" s="181" t="s">
        <v>55</v>
      </c>
      <c r="BP755" s="181" t="s">
        <v>130</v>
      </c>
      <c r="BQ755" s="181" t="s">
        <v>132</v>
      </c>
      <c r="BR755" s="9">
        <f t="shared" si="453"/>
        <v>0</v>
      </c>
      <c r="BS755" s="9">
        <f t="shared" si="453"/>
        <v>0</v>
      </c>
      <c r="BT755" s="9">
        <f t="shared" si="453"/>
        <v>0</v>
      </c>
      <c r="BU755" s="9">
        <f t="shared" si="453"/>
        <v>0</v>
      </c>
      <c r="BV755" s="9">
        <f t="shared" si="453"/>
        <v>0</v>
      </c>
      <c r="BW755" s="9">
        <f t="shared" si="459"/>
        <v>0</v>
      </c>
      <c r="BX755" s="9">
        <f t="shared" si="459"/>
        <v>0</v>
      </c>
      <c r="BY755" s="9">
        <f t="shared" si="459"/>
        <v>0</v>
      </c>
      <c r="BZ755" s="9">
        <f t="shared" si="459"/>
        <v>0</v>
      </c>
      <c r="CA755" s="9">
        <f t="shared" si="459"/>
        <v>0</v>
      </c>
      <c r="CB755" s="9">
        <f t="shared" si="459"/>
        <v>0</v>
      </c>
      <c r="CC755" s="9">
        <f t="shared" si="459"/>
        <v>0</v>
      </c>
      <c r="CD755" s="9">
        <f t="shared" si="460"/>
        <v>0</v>
      </c>
      <c r="CE755" s="9">
        <f t="shared" si="460"/>
        <v>0</v>
      </c>
      <c r="CF755" s="9">
        <f t="shared" si="460"/>
        <v>0</v>
      </c>
      <c r="CG755" s="9">
        <f t="shared" si="460"/>
        <v>0</v>
      </c>
    </row>
    <row r="756" spans="64:85">
      <c r="BL756" s="181" t="s">
        <v>87</v>
      </c>
      <c r="BM756" s="181" t="s">
        <v>48</v>
      </c>
      <c r="BN756" s="181" t="s">
        <v>88</v>
      </c>
      <c r="BO756" s="181" t="s">
        <v>56</v>
      </c>
      <c r="BP756" s="181" t="s">
        <v>130</v>
      </c>
      <c r="BQ756" s="181" t="s">
        <v>132</v>
      </c>
      <c r="BR756" s="9">
        <f t="shared" si="453"/>
        <v>0</v>
      </c>
      <c r="BS756" s="9">
        <f t="shared" si="453"/>
        <v>0</v>
      </c>
      <c r="BT756" s="9">
        <f t="shared" si="453"/>
        <v>0</v>
      </c>
      <c r="BU756" s="9">
        <f t="shared" si="453"/>
        <v>0</v>
      </c>
      <c r="BV756" s="9">
        <f t="shared" si="453"/>
        <v>0</v>
      </c>
      <c r="BW756" s="9">
        <f t="shared" si="459"/>
        <v>0</v>
      </c>
      <c r="BX756" s="9">
        <f t="shared" si="459"/>
        <v>0</v>
      </c>
      <c r="BY756" s="9">
        <f t="shared" si="459"/>
        <v>0</v>
      </c>
      <c r="BZ756" s="9">
        <f t="shared" si="459"/>
        <v>0</v>
      </c>
      <c r="CA756" s="9">
        <f t="shared" si="459"/>
        <v>0</v>
      </c>
      <c r="CB756" s="9">
        <f t="shared" si="459"/>
        <v>0</v>
      </c>
      <c r="CC756" s="9">
        <f t="shared" si="459"/>
        <v>0</v>
      </c>
      <c r="CD756" s="9">
        <f t="shared" si="460"/>
        <v>0</v>
      </c>
      <c r="CE756" s="9">
        <f t="shared" si="460"/>
        <v>0</v>
      </c>
      <c r="CF756" s="9">
        <f t="shared" si="460"/>
        <v>0</v>
      </c>
      <c r="CG756" s="9">
        <f t="shared" si="460"/>
        <v>0</v>
      </c>
    </row>
    <row r="757" spans="64:85">
      <c r="BL757" s="181" t="s">
        <v>87</v>
      </c>
      <c r="BM757" s="181" t="s">
        <v>48</v>
      </c>
      <c r="BN757" s="181" t="s">
        <v>88</v>
      </c>
      <c r="BO757" s="181" t="s">
        <v>57</v>
      </c>
      <c r="BP757" s="181" t="s">
        <v>130</v>
      </c>
      <c r="BQ757" s="181" t="s">
        <v>132</v>
      </c>
      <c r="BR757" s="9">
        <f t="shared" ref="BR757:CC791" si="461">+IF(ISBLANK(AQ292),0,AQ292)</f>
        <v>0</v>
      </c>
      <c r="BS757" s="9">
        <f t="shared" si="461"/>
        <v>0</v>
      </c>
      <c r="BT757" s="9">
        <f t="shared" si="461"/>
        <v>0</v>
      </c>
      <c r="BU757" s="9">
        <f t="shared" si="461"/>
        <v>0</v>
      </c>
      <c r="BV757" s="9">
        <f t="shared" si="461"/>
        <v>0</v>
      </c>
      <c r="BW757" s="9">
        <f t="shared" si="459"/>
        <v>0</v>
      </c>
      <c r="BX757" s="9">
        <f t="shared" si="459"/>
        <v>0</v>
      </c>
      <c r="BY757" s="9">
        <f t="shared" si="459"/>
        <v>0</v>
      </c>
      <c r="BZ757" s="9">
        <f t="shared" si="459"/>
        <v>0</v>
      </c>
      <c r="CA757" s="9">
        <f t="shared" si="459"/>
        <v>0</v>
      </c>
      <c r="CB757" s="9">
        <f t="shared" si="459"/>
        <v>0</v>
      </c>
      <c r="CC757" s="9">
        <f t="shared" si="459"/>
        <v>0</v>
      </c>
      <c r="CD757" s="9">
        <f t="shared" si="460"/>
        <v>0</v>
      </c>
      <c r="CE757" s="9">
        <f t="shared" si="460"/>
        <v>0</v>
      </c>
      <c r="CF757" s="9">
        <f t="shared" si="460"/>
        <v>0</v>
      </c>
      <c r="CG757" s="9">
        <f t="shared" si="460"/>
        <v>0</v>
      </c>
    </row>
    <row r="758" spans="64:85">
      <c r="BL758" s="181" t="s">
        <v>87</v>
      </c>
      <c r="BM758" s="181" t="s">
        <v>48</v>
      </c>
      <c r="BN758" s="181" t="s">
        <v>88</v>
      </c>
      <c r="BO758" s="181" t="s">
        <v>75</v>
      </c>
      <c r="BP758" s="181" t="s">
        <v>130</v>
      </c>
      <c r="BQ758" s="181" t="s">
        <v>132</v>
      </c>
      <c r="BR758" s="9">
        <f t="shared" si="461"/>
        <v>0</v>
      </c>
      <c r="BS758" s="9">
        <f t="shared" si="461"/>
        <v>0</v>
      </c>
      <c r="BT758" s="9">
        <f t="shared" si="461"/>
        <v>0</v>
      </c>
      <c r="BU758" s="9">
        <f t="shared" si="461"/>
        <v>0</v>
      </c>
      <c r="BV758" s="9">
        <f t="shared" si="461"/>
        <v>0</v>
      </c>
      <c r="BW758" s="9">
        <f t="shared" si="459"/>
        <v>0</v>
      </c>
      <c r="BX758" s="9">
        <f t="shared" si="459"/>
        <v>0</v>
      </c>
      <c r="BY758" s="9">
        <f t="shared" si="459"/>
        <v>0</v>
      </c>
      <c r="BZ758" s="9">
        <f t="shared" si="459"/>
        <v>0</v>
      </c>
      <c r="CA758" s="9">
        <f t="shared" si="459"/>
        <v>0</v>
      </c>
      <c r="CB758" s="9">
        <f t="shared" si="459"/>
        <v>0</v>
      </c>
      <c r="CC758" s="9">
        <f t="shared" si="459"/>
        <v>0</v>
      </c>
      <c r="CD758" s="9">
        <f t="shared" si="460"/>
        <v>0</v>
      </c>
      <c r="CE758" s="9">
        <f t="shared" si="460"/>
        <v>0</v>
      </c>
      <c r="CF758" s="9">
        <f t="shared" si="460"/>
        <v>0</v>
      </c>
      <c r="CG758" s="9">
        <f t="shared" si="460"/>
        <v>0</v>
      </c>
    </row>
    <row r="759" spans="64:85">
      <c r="BL759" s="181" t="s">
        <v>87</v>
      </c>
      <c r="BM759" s="181" t="s">
        <v>48</v>
      </c>
      <c r="BN759" s="181" t="s">
        <v>88</v>
      </c>
      <c r="BO759" s="181" t="s">
        <v>78</v>
      </c>
      <c r="BP759" s="181" t="s">
        <v>130</v>
      </c>
      <c r="BQ759" s="181" t="s">
        <v>132</v>
      </c>
      <c r="BR759" s="9">
        <f t="shared" si="461"/>
        <v>0</v>
      </c>
      <c r="BS759" s="9">
        <f t="shared" si="461"/>
        <v>0</v>
      </c>
      <c r="BT759" s="9">
        <f t="shared" si="461"/>
        <v>0</v>
      </c>
      <c r="BU759" s="9">
        <f t="shared" si="461"/>
        <v>0</v>
      </c>
      <c r="BV759" s="9">
        <f t="shared" si="461"/>
        <v>0</v>
      </c>
      <c r="BW759" s="9">
        <f t="shared" si="459"/>
        <v>0</v>
      </c>
      <c r="BX759" s="9">
        <f t="shared" si="459"/>
        <v>0</v>
      </c>
      <c r="BY759" s="9">
        <f t="shared" si="459"/>
        <v>0</v>
      </c>
      <c r="BZ759" s="9">
        <f t="shared" si="459"/>
        <v>0</v>
      </c>
      <c r="CA759" s="9">
        <f t="shared" si="459"/>
        <v>0</v>
      </c>
      <c r="CB759" s="9">
        <f t="shared" si="459"/>
        <v>0</v>
      </c>
      <c r="CC759" s="9">
        <f t="shared" si="459"/>
        <v>0</v>
      </c>
      <c r="CD759" s="9">
        <f t="shared" si="460"/>
        <v>0</v>
      </c>
      <c r="CE759" s="9">
        <f t="shared" si="460"/>
        <v>0</v>
      </c>
      <c r="CF759" s="9">
        <f t="shared" si="460"/>
        <v>0</v>
      </c>
      <c r="CG759" s="9">
        <f t="shared" si="460"/>
        <v>0</v>
      </c>
    </row>
    <row r="760" spans="64:85">
      <c r="BL760" s="181" t="s">
        <v>87</v>
      </c>
      <c r="BM760" s="181" t="s">
        <v>48</v>
      </c>
      <c r="BN760" s="181" t="s">
        <v>88</v>
      </c>
      <c r="BO760" s="181" t="s">
        <v>95</v>
      </c>
      <c r="BP760" s="181" t="s">
        <v>130</v>
      </c>
      <c r="BQ760" s="181" t="s">
        <v>132</v>
      </c>
      <c r="BR760" s="9">
        <f t="shared" si="461"/>
        <v>0</v>
      </c>
      <c r="BS760" s="9">
        <f t="shared" si="461"/>
        <v>0</v>
      </c>
      <c r="BT760" s="9">
        <f t="shared" si="461"/>
        <v>0</v>
      </c>
      <c r="BU760" s="9">
        <f t="shared" si="461"/>
        <v>0</v>
      </c>
      <c r="BV760" s="9">
        <f t="shared" si="461"/>
        <v>0</v>
      </c>
      <c r="BW760" s="9">
        <f t="shared" si="459"/>
        <v>0</v>
      </c>
      <c r="BX760" s="9">
        <f t="shared" si="459"/>
        <v>0</v>
      </c>
      <c r="BY760" s="9">
        <f t="shared" si="459"/>
        <v>0</v>
      </c>
      <c r="BZ760" s="9">
        <f t="shared" si="459"/>
        <v>0</v>
      </c>
      <c r="CA760" s="9">
        <f t="shared" si="459"/>
        <v>0</v>
      </c>
      <c r="CB760" s="9">
        <f t="shared" si="459"/>
        <v>0</v>
      </c>
      <c r="CC760" s="9">
        <f t="shared" si="459"/>
        <v>0</v>
      </c>
      <c r="CD760" s="9">
        <f t="shared" si="460"/>
        <v>0</v>
      </c>
      <c r="CE760" s="9">
        <f t="shared" si="460"/>
        <v>0</v>
      </c>
      <c r="CF760" s="9">
        <f t="shared" si="460"/>
        <v>0</v>
      </c>
      <c r="CG760" s="9">
        <f t="shared" si="460"/>
        <v>0</v>
      </c>
    </row>
    <row r="761" spans="64:85">
      <c r="BL761" s="181" t="s">
        <v>87</v>
      </c>
      <c r="BM761" s="181" t="s">
        <v>48</v>
      </c>
      <c r="BN761" s="181" t="s">
        <v>88</v>
      </c>
      <c r="BO761" s="181" t="s">
        <v>96</v>
      </c>
      <c r="BP761" s="181" t="s">
        <v>130</v>
      </c>
      <c r="BQ761" s="181" t="s">
        <v>132</v>
      </c>
      <c r="BR761" s="9">
        <f t="shared" si="461"/>
        <v>0</v>
      </c>
      <c r="BS761" s="9">
        <f t="shared" si="461"/>
        <v>0</v>
      </c>
      <c r="BT761" s="9">
        <f t="shared" si="461"/>
        <v>0</v>
      </c>
      <c r="BU761" s="9">
        <f t="shared" si="461"/>
        <v>0</v>
      </c>
      <c r="BV761" s="9">
        <f t="shared" si="461"/>
        <v>0</v>
      </c>
      <c r="BW761" s="9">
        <f t="shared" si="459"/>
        <v>0</v>
      </c>
      <c r="BX761" s="9">
        <f t="shared" si="459"/>
        <v>0</v>
      </c>
      <c r="BY761" s="9">
        <f t="shared" si="459"/>
        <v>0</v>
      </c>
      <c r="BZ761" s="9">
        <f t="shared" si="459"/>
        <v>0</v>
      </c>
      <c r="CA761" s="9">
        <f t="shared" si="459"/>
        <v>0</v>
      </c>
      <c r="CB761" s="9">
        <f t="shared" si="459"/>
        <v>0</v>
      </c>
      <c r="CC761" s="9">
        <f t="shared" si="459"/>
        <v>0</v>
      </c>
      <c r="CD761" s="9">
        <f t="shared" si="460"/>
        <v>0</v>
      </c>
      <c r="CE761" s="9">
        <f t="shared" si="460"/>
        <v>0</v>
      </c>
      <c r="CF761" s="9">
        <f t="shared" si="460"/>
        <v>0</v>
      </c>
      <c r="CG761" s="9">
        <f t="shared" si="460"/>
        <v>0</v>
      </c>
    </row>
    <row r="762" spans="64:85">
      <c r="BL762" s="181" t="s">
        <v>87</v>
      </c>
      <c r="BM762" s="181" t="s">
        <v>48</v>
      </c>
      <c r="BN762" s="181" t="s">
        <v>90</v>
      </c>
      <c r="BO762" s="181" t="s">
        <v>121</v>
      </c>
      <c r="BP762" s="181" t="s">
        <v>130</v>
      </c>
      <c r="BQ762" s="181" t="s">
        <v>132</v>
      </c>
      <c r="BR762" s="9">
        <f t="shared" si="461"/>
        <v>0</v>
      </c>
      <c r="BS762" s="9">
        <f t="shared" si="461"/>
        <v>0</v>
      </c>
      <c r="BT762" s="9">
        <f t="shared" si="461"/>
        <v>0</v>
      </c>
      <c r="BU762" s="9">
        <f t="shared" si="461"/>
        <v>0</v>
      </c>
      <c r="BV762" s="9">
        <f t="shared" si="461"/>
        <v>0</v>
      </c>
      <c r="BW762" s="9">
        <f t="shared" si="459"/>
        <v>0</v>
      </c>
      <c r="BX762" s="9">
        <f t="shared" si="459"/>
        <v>0</v>
      </c>
      <c r="BY762" s="9">
        <f t="shared" si="459"/>
        <v>0</v>
      </c>
      <c r="BZ762" s="9">
        <f t="shared" si="459"/>
        <v>0</v>
      </c>
      <c r="CA762" s="9">
        <f t="shared" si="459"/>
        <v>0</v>
      </c>
      <c r="CB762" s="9">
        <f t="shared" si="459"/>
        <v>0</v>
      </c>
      <c r="CC762" s="9">
        <f t="shared" si="459"/>
        <v>0</v>
      </c>
      <c r="CD762" s="9">
        <f t="shared" si="460"/>
        <v>0</v>
      </c>
      <c r="CE762" s="9">
        <f t="shared" si="460"/>
        <v>0</v>
      </c>
      <c r="CF762" s="9">
        <f t="shared" si="460"/>
        <v>0</v>
      </c>
      <c r="CG762" s="9">
        <f t="shared" si="460"/>
        <v>0</v>
      </c>
    </row>
    <row r="763" spans="64:85">
      <c r="BL763" s="181" t="s">
        <v>87</v>
      </c>
      <c r="BM763" s="181" t="s">
        <v>49</v>
      </c>
      <c r="BN763" s="181" t="s">
        <v>40</v>
      </c>
      <c r="BO763" s="181" t="s">
        <v>126</v>
      </c>
      <c r="BP763" s="181" t="s">
        <v>130</v>
      </c>
      <c r="BQ763" s="181" t="s">
        <v>132</v>
      </c>
      <c r="BR763" s="9">
        <f t="shared" si="461"/>
        <v>0</v>
      </c>
      <c r="BS763" s="9">
        <f t="shared" si="461"/>
        <v>0</v>
      </c>
      <c r="BT763" s="9">
        <f t="shared" si="461"/>
        <v>0</v>
      </c>
      <c r="BU763" s="9">
        <f t="shared" si="461"/>
        <v>0</v>
      </c>
      <c r="BV763" s="9">
        <f t="shared" si="461"/>
        <v>0</v>
      </c>
      <c r="BW763" s="9">
        <f t="shared" si="459"/>
        <v>0</v>
      </c>
      <c r="BX763" s="9">
        <f t="shared" si="459"/>
        <v>0</v>
      </c>
      <c r="BY763" s="9">
        <f t="shared" si="459"/>
        <v>0</v>
      </c>
      <c r="BZ763" s="9">
        <f t="shared" si="459"/>
        <v>0</v>
      </c>
      <c r="CA763" s="9">
        <f t="shared" si="459"/>
        <v>0</v>
      </c>
      <c r="CB763" s="9">
        <f t="shared" si="459"/>
        <v>0</v>
      </c>
      <c r="CC763" s="9">
        <f t="shared" si="459"/>
        <v>0</v>
      </c>
      <c r="CD763" s="9">
        <f t="shared" si="460"/>
        <v>0</v>
      </c>
      <c r="CE763" s="9">
        <f t="shared" si="460"/>
        <v>0</v>
      </c>
      <c r="CF763" s="9">
        <f t="shared" si="460"/>
        <v>0</v>
      </c>
      <c r="CG763" s="9">
        <f t="shared" si="460"/>
        <v>0</v>
      </c>
    </row>
    <row r="764" spans="64:85">
      <c r="BL764" s="181" t="s">
        <v>87</v>
      </c>
      <c r="BM764" s="181" t="s">
        <v>49</v>
      </c>
      <c r="BN764" s="181" t="s">
        <v>88</v>
      </c>
      <c r="BO764" s="181" t="s">
        <v>126</v>
      </c>
      <c r="BP764" s="181" t="s">
        <v>130</v>
      </c>
      <c r="BQ764" s="181" t="s">
        <v>132</v>
      </c>
      <c r="BR764" s="9">
        <f t="shared" si="461"/>
        <v>0</v>
      </c>
      <c r="BS764" s="9">
        <f t="shared" si="461"/>
        <v>0</v>
      </c>
      <c r="BT764" s="9">
        <f t="shared" si="461"/>
        <v>0</v>
      </c>
      <c r="BU764" s="9">
        <f t="shared" si="461"/>
        <v>0</v>
      </c>
      <c r="BV764" s="9">
        <f t="shared" si="461"/>
        <v>0</v>
      </c>
      <c r="BW764" s="9">
        <f t="shared" si="459"/>
        <v>0</v>
      </c>
      <c r="BX764" s="9">
        <f t="shared" si="459"/>
        <v>0</v>
      </c>
      <c r="BY764" s="9">
        <f t="shared" si="459"/>
        <v>0</v>
      </c>
      <c r="BZ764" s="9">
        <f t="shared" si="459"/>
        <v>0</v>
      </c>
      <c r="CA764" s="9">
        <f t="shared" si="459"/>
        <v>0</v>
      </c>
      <c r="CB764" s="9">
        <f t="shared" si="459"/>
        <v>0</v>
      </c>
      <c r="CC764" s="9">
        <f t="shared" si="459"/>
        <v>0</v>
      </c>
      <c r="CD764" s="9">
        <f t="shared" si="460"/>
        <v>0</v>
      </c>
      <c r="CE764" s="9">
        <f t="shared" si="460"/>
        <v>0</v>
      </c>
      <c r="CF764" s="9">
        <f t="shared" si="460"/>
        <v>0</v>
      </c>
      <c r="CG764" s="9">
        <f t="shared" si="460"/>
        <v>0</v>
      </c>
    </row>
    <row r="765" spans="64:85">
      <c r="BL765" s="181" t="s">
        <v>87</v>
      </c>
      <c r="BM765" s="181" t="s">
        <v>49</v>
      </c>
      <c r="BN765" s="181" t="s">
        <v>88</v>
      </c>
      <c r="BO765" s="181" t="s">
        <v>77</v>
      </c>
      <c r="BP765" s="181" t="s">
        <v>130</v>
      </c>
      <c r="BQ765" s="181" t="s">
        <v>132</v>
      </c>
      <c r="BR765" s="9">
        <f t="shared" si="461"/>
        <v>0</v>
      </c>
      <c r="BS765" s="9">
        <f t="shared" si="461"/>
        <v>0</v>
      </c>
      <c r="BT765" s="9">
        <f t="shared" si="461"/>
        <v>0</v>
      </c>
      <c r="BU765" s="9">
        <f t="shared" si="461"/>
        <v>0</v>
      </c>
      <c r="BV765" s="9">
        <f t="shared" si="461"/>
        <v>0</v>
      </c>
      <c r="BW765" s="9">
        <f t="shared" si="459"/>
        <v>0</v>
      </c>
      <c r="BX765" s="9">
        <f t="shared" si="459"/>
        <v>0</v>
      </c>
      <c r="BY765" s="9">
        <f t="shared" si="459"/>
        <v>0</v>
      </c>
      <c r="BZ765" s="9">
        <f t="shared" si="459"/>
        <v>0</v>
      </c>
      <c r="CA765" s="9">
        <f t="shared" si="459"/>
        <v>0</v>
      </c>
      <c r="CB765" s="9">
        <f t="shared" si="459"/>
        <v>0</v>
      </c>
      <c r="CC765" s="9">
        <f t="shared" si="459"/>
        <v>0</v>
      </c>
      <c r="CD765" s="9">
        <f t="shared" si="460"/>
        <v>0</v>
      </c>
      <c r="CE765" s="9">
        <f t="shared" si="460"/>
        <v>0</v>
      </c>
      <c r="CF765" s="9">
        <f t="shared" si="460"/>
        <v>0</v>
      </c>
      <c r="CG765" s="9">
        <f t="shared" si="460"/>
        <v>0</v>
      </c>
    </row>
    <row r="766" spans="64:85">
      <c r="BL766" s="181" t="s">
        <v>87</v>
      </c>
      <c r="BM766" s="181" t="s">
        <v>49</v>
      </c>
      <c r="BN766" s="181" t="s">
        <v>88</v>
      </c>
      <c r="BO766" s="181" t="s">
        <v>58</v>
      </c>
      <c r="BP766" s="181" t="s">
        <v>130</v>
      </c>
      <c r="BQ766" s="181" t="s">
        <v>132</v>
      </c>
      <c r="BR766" s="9">
        <f t="shared" si="461"/>
        <v>0</v>
      </c>
      <c r="BS766" s="9">
        <f t="shared" si="461"/>
        <v>0</v>
      </c>
      <c r="BT766" s="9">
        <f t="shared" si="461"/>
        <v>0</v>
      </c>
      <c r="BU766" s="9">
        <f t="shared" si="461"/>
        <v>0</v>
      </c>
      <c r="BV766" s="9">
        <f t="shared" si="461"/>
        <v>0</v>
      </c>
      <c r="BW766" s="9">
        <f t="shared" si="459"/>
        <v>0</v>
      </c>
      <c r="BX766" s="9">
        <f t="shared" si="459"/>
        <v>0</v>
      </c>
      <c r="BY766" s="9">
        <f t="shared" si="459"/>
        <v>0</v>
      </c>
      <c r="BZ766" s="9">
        <f t="shared" si="459"/>
        <v>0</v>
      </c>
      <c r="CA766" s="9">
        <f t="shared" si="459"/>
        <v>0</v>
      </c>
      <c r="CB766" s="9">
        <f t="shared" si="459"/>
        <v>0</v>
      </c>
      <c r="CC766" s="9">
        <f t="shared" si="459"/>
        <v>0</v>
      </c>
      <c r="CD766" s="9">
        <f t="shared" si="460"/>
        <v>0</v>
      </c>
      <c r="CE766" s="9">
        <f t="shared" si="460"/>
        <v>0</v>
      </c>
      <c r="CF766" s="9">
        <f t="shared" si="460"/>
        <v>0</v>
      </c>
      <c r="CG766" s="9">
        <f t="shared" si="460"/>
        <v>0</v>
      </c>
    </row>
    <row r="767" spans="64:85">
      <c r="BL767" s="181" t="s">
        <v>87</v>
      </c>
      <c r="BM767" s="181" t="s">
        <v>49</v>
      </c>
      <c r="BN767" s="181" t="s">
        <v>88</v>
      </c>
      <c r="BO767" s="181" t="s">
        <v>59</v>
      </c>
      <c r="BP767" s="181" t="s">
        <v>130</v>
      </c>
      <c r="BQ767" s="181" t="s">
        <v>132</v>
      </c>
      <c r="BR767" s="9">
        <f t="shared" si="461"/>
        <v>0</v>
      </c>
      <c r="BS767" s="9">
        <f t="shared" si="461"/>
        <v>0</v>
      </c>
      <c r="BT767" s="9">
        <f t="shared" si="461"/>
        <v>0</v>
      </c>
      <c r="BU767" s="9">
        <f t="shared" si="461"/>
        <v>0</v>
      </c>
      <c r="BV767" s="9">
        <f t="shared" si="461"/>
        <v>0</v>
      </c>
      <c r="BW767" s="9">
        <f t="shared" si="459"/>
        <v>0</v>
      </c>
      <c r="BX767" s="9">
        <f t="shared" si="459"/>
        <v>0</v>
      </c>
      <c r="BY767" s="9">
        <f t="shared" si="459"/>
        <v>0</v>
      </c>
      <c r="BZ767" s="9">
        <f t="shared" si="459"/>
        <v>0</v>
      </c>
      <c r="CA767" s="9">
        <f t="shared" si="459"/>
        <v>0</v>
      </c>
      <c r="CB767" s="9">
        <f t="shared" si="459"/>
        <v>0</v>
      </c>
      <c r="CC767" s="9">
        <f t="shared" si="459"/>
        <v>0</v>
      </c>
      <c r="CD767" s="9">
        <f t="shared" si="460"/>
        <v>0</v>
      </c>
      <c r="CE767" s="9">
        <f t="shared" si="460"/>
        <v>0</v>
      </c>
      <c r="CF767" s="9">
        <f t="shared" si="460"/>
        <v>0</v>
      </c>
      <c r="CG767" s="9">
        <f t="shared" si="460"/>
        <v>0</v>
      </c>
    </row>
    <row r="768" spans="64:85">
      <c r="BL768" s="181" t="s">
        <v>87</v>
      </c>
      <c r="BM768" s="181" t="s">
        <v>49</v>
      </c>
      <c r="BN768" s="181" t="s">
        <v>88</v>
      </c>
      <c r="BO768" s="181" t="s">
        <v>60</v>
      </c>
      <c r="BP768" s="181" t="s">
        <v>130</v>
      </c>
      <c r="BQ768" s="181" t="s">
        <v>132</v>
      </c>
      <c r="BR768" s="9">
        <f t="shared" si="461"/>
        <v>0</v>
      </c>
      <c r="BS768" s="9">
        <f t="shared" si="461"/>
        <v>0</v>
      </c>
      <c r="BT768" s="9">
        <f t="shared" si="461"/>
        <v>0</v>
      </c>
      <c r="BU768" s="9">
        <f t="shared" si="461"/>
        <v>0</v>
      </c>
      <c r="BV768" s="9">
        <f t="shared" si="461"/>
        <v>0</v>
      </c>
      <c r="BW768" s="9">
        <f t="shared" si="459"/>
        <v>0</v>
      </c>
      <c r="BX768" s="9">
        <f t="shared" si="459"/>
        <v>0</v>
      </c>
      <c r="BY768" s="9">
        <f t="shared" si="459"/>
        <v>0</v>
      </c>
      <c r="BZ768" s="9">
        <f t="shared" si="459"/>
        <v>0</v>
      </c>
      <c r="CA768" s="9">
        <f t="shared" si="459"/>
        <v>0</v>
      </c>
      <c r="CB768" s="9">
        <f t="shared" si="459"/>
        <v>0</v>
      </c>
      <c r="CC768" s="9">
        <f t="shared" si="459"/>
        <v>0</v>
      </c>
      <c r="CD768" s="9">
        <f t="shared" si="460"/>
        <v>0</v>
      </c>
      <c r="CE768" s="9">
        <f t="shared" si="460"/>
        <v>0</v>
      </c>
      <c r="CF768" s="9">
        <f t="shared" si="460"/>
        <v>0</v>
      </c>
      <c r="CG768" s="9">
        <f t="shared" si="460"/>
        <v>0</v>
      </c>
    </row>
    <row r="769" spans="64:85">
      <c r="BL769" s="181" t="s">
        <v>87</v>
      </c>
      <c r="BM769" s="181" t="s">
        <v>49</v>
      </c>
      <c r="BN769" s="181" t="s">
        <v>88</v>
      </c>
      <c r="BO769" s="181" t="s">
        <v>74</v>
      </c>
      <c r="BP769" s="181" t="s">
        <v>130</v>
      </c>
      <c r="BQ769" s="181" t="s">
        <v>132</v>
      </c>
      <c r="BR769" s="9">
        <f t="shared" si="461"/>
        <v>0</v>
      </c>
      <c r="BS769" s="9">
        <f t="shared" si="461"/>
        <v>0</v>
      </c>
      <c r="BT769" s="9">
        <f t="shared" si="461"/>
        <v>0</v>
      </c>
      <c r="BU769" s="9">
        <f t="shared" si="461"/>
        <v>0</v>
      </c>
      <c r="BV769" s="9">
        <f t="shared" si="461"/>
        <v>0</v>
      </c>
      <c r="BW769" s="9">
        <f t="shared" si="459"/>
        <v>0</v>
      </c>
      <c r="BX769" s="9">
        <f t="shared" si="459"/>
        <v>0</v>
      </c>
      <c r="BY769" s="9">
        <f t="shared" si="459"/>
        <v>0</v>
      </c>
      <c r="BZ769" s="9">
        <f t="shared" si="459"/>
        <v>0</v>
      </c>
      <c r="CA769" s="9">
        <f t="shared" si="459"/>
        <v>0</v>
      </c>
      <c r="CB769" s="9">
        <f t="shared" si="459"/>
        <v>0</v>
      </c>
      <c r="CC769" s="9">
        <f t="shared" si="459"/>
        <v>0</v>
      </c>
      <c r="CD769" s="9">
        <f t="shared" si="460"/>
        <v>0</v>
      </c>
      <c r="CE769" s="9">
        <f t="shared" si="460"/>
        <v>0</v>
      </c>
      <c r="CF769" s="9">
        <f t="shared" si="460"/>
        <v>0</v>
      </c>
      <c r="CG769" s="9">
        <f t="shared" si="460"/>
        <v>0</v>
      </c>
    </row>
    <row r="770" spans="64:85">
      <c r="BL770" s="181" t="s">
        <v>87</v>
      </c>
      <c r="BM770" s="181" t="s">
        <v>49</v>
      </c>
      <c r="BN770" s="181" t="s">
        <v>88</v>
      </c>
      <c r="BO770" s="181" t="s">
        <v>79</v>
      </c>
      <c r="BP770" s="181" t="s">
        <v>130</v>
      </c>
      <c r="BQ770" s="181" t="s">
        <v>132</v>
      </c>
      <c r="BR770" s="9">
        <f t="shared" si="461"/>
        <v>0</v>
      </c>
      <c r="BS770" s="9">
        <f t="shared" si="461"/>
        <v>0</v>
      </c>
      <c r="BT770" s="9">
        <f t="shared" si="461"/>
        <v>0</v>
      </c>
      <c r="BU770" s="9">
        <f t="shared" si="461"/>
        <v>0</v>
      </c>
      <c r="BV770" s="9">
        <f t="shared" si="461"/>
        <v>0</v>
      </c>
      <c r="BW770" s="9">
        <f t="shared" si="459"/>
        <v>0</v>
      </c>
      <c r="BX770" s="9">
        <f t="shared" si="459"/>
        <v>0</v>
      </c>
      <c r="BY770" s="9">
        <f t="shared" si="459"/>
        <v>0</v>
      </c>
      <c r="BZ770" s="9">
        <f t="shared" si="459"/>
        <v>0</v>
      </c>
      <c r="CA770" s="9">
        <f t="shared" si="459"/>
        <v>0</v>
      </c>
      <c r="CB770" s="9">
        <f t="shared" si="459"/>
        <v>0</v>
      </c>
      <c r="CC770" s="9">
        <f t="shared" si="459"/>
        <v>0</v>
      </c>
      <c r="CD770" s="9">
        <f t="shared" si="460"/>
        <v>0</v>
      </c>
      <c r="CE770" s="9">
        <f t="shared" si="460"/>
        <v>0</v>
      </c>
      <c r="CF770" s="9">
        <f t="shared" si="460"/>
        <v>0</v>
      </c>
      <c r="CG770" s="9">
        <f t="shared" si="460"/>
        <v>0</v>
      </c>
    </row>
    <row r="771" spans="64:85">
      <c r="BL771" s="181" t="s">
        <v>87</v>
      </c>
      <c r="BM771" s="181" t="s">
        <v>49</v>
      </c>
      <c r="BN771" s="181" t="s">
        <v>88</v>
      </c>
      <c r="BO771" s="12" t="s">
        <v>97</v>
      </c>
      <c r="BP771" s="181" t="s">
        <v>130</v>
      </c>
      <c r="BQ771" s="181" t="s">
        <v>132</v>
      </c>
      <c r="BR771" s="9">
        <f t="shared" si="461"/>
        <v>0</v>
      </c>
      <c r="BS771" s="9">
        <f t="shared" si="461"/>
        <v>0</v>
      </c>
      <c r="BT771" s="9">
        <f t="shared" si="461"/>
        <v>0</v>
      </c>
      <c r="BU771" s="9">
        <f t="shared" si="461"/>
        <v>0</v>
      </c>
      <c r="BV771" s="9">
        <f t="shared" si="461"/>
        <v>0</v>
      </c>
      <c r="BW771" s="9">
        <f t="shared" si="459"/>
        <v>0</v>
      </c>
      <c r="BX771" s="9">
        <f t="shared" si="459"/>
        <v>0</v>
      </c>
      <c r="BY771" s="9">
        <f t="shared" si="459"/>
        <v>0</v>
      </c>
      <c r="BZ771" s="9">
        <f t="shared" si="459"/>
        <v>0</v>
      </c>
      <c r="CA771" s="9">
        <f t="shared" si="459"/>
        <v>0</v>
      </c>
      <c r="CB771" s="9">
        <f t="shared" si="459"/>
        <v>0</v>
      </c>
      <c r="CC771" s="9">
        <f t="shared" si="459"/>
        <v>0</v>
      </c>
      <c r="CD771" s="9">
        <f t="shared" si="460"/>
        <v>0</v>
      </c>
      <c r="CE771" s="9">
        <f t="shared" si="460"/>
        <v>0</v>
      </c>
      <c r="CF771" s="9">
        <f t="shared" si="460"/>
        <v>0</v>
      </c>
      <c r="CG771" s="9">
        <f t="shared" si="460"/>
        <v>0</v>
      </c>
    </row>
    <row r="772" spans="64:85">
      <c r="BL772" s="181" t="s">
        <v>87</v>
      </c>
      <c r="BM772" s="181" t="s">
        <v>49</v>
      </c>
      <c r="BN772" s="181" t="s">
        <v>88</v>
      </c>
      <c r="BO772" s="12" t="s">
        <v>98</v>
      </c>
      <c r="BP772" s="181" t="s">
        <v>130</v>
      </c>
      <c r="BQ772" s="181" t="s">
        <v>132</v>
      </c>
      <c r="BR772" s="9">
        <f t="shared" si="461"/>
        <v>0</v>
      </c>
      <c r="BS772" s="9">
        <f t="shared" si="461"/>
        <v>0</v>
      </c>
      <c r="BT772" s="9">
        <f t="shared" si="461"/>
        <v>0</v>
      </c>
      <c r="BU772" s="9">
        <f t="shared" si="461"/>
        <v>0</v>
      </c>
      <c r="BV772" s="9">
        <f t="shared" si="461"/>
        <v>0</v>
      </c>
      <c r="BW772" s="9">
        <f t="shared" si="459"/>
        <v>0</v>
      </c>
      <c r="BX772" s="9">
        <f t="shared" si="459"/>
        <v>0</v>
      </c>
      <c r="BY772" s="9">
        <f t="shared" si="459"/>
        <v>0</v>
      </c>
      <c r="BZ772" s="9">
        <f t="shared" si="459"/>
        <v>0</v>
      </c>
      <c r="CA772" s="9">
        <f t="shared" si="459"/>
        <v>0</v>
      </c>
      <c r="CB772" s="9">
        <f t="shared" si="459"/>
        <v>0</v>
      </c>
      <c r="CC772" s="9">
        <f t="shared" si="459"/>
        <v>0</v>
      </c>
      <c r="CD772" s="9">
        <f t="shared" si="460"/>
        <v>0</v>
      </c>
      <c r="CE772" s="9">
        <f t="shared" si="460"/>
        <v>0</v>
      </c>
      <c r="CF772" s="9">
        <f t="shared" si="460"/>
        <v>0</v>
      </c>
      <c r="CG772" s="9">
        <f t="shared" si="460"/>
        <v>0</v>
      </c>
    </row>
    <row r="773" spans="64:85">
      <c r="BL773" s="181" t="s">
        <v>87</v>
      </c>
      <c r="BM773" s="181" t="s">
        <v>49</v>
      </c>
      <c r="BN773" s="181" t="s">
        <v>90</v>
      </c>
      <c r="BO773" s="181" t="s">
        <v>121</v>
      </c>
      <c r="BP773" s="181" t="s">
        <v>130</v>
      </c>
      <c r="BQ773" s="181" t="s">
        <v>132</v>
      </c>
      <c r="BR773" s="9">
        <f t="shared" si="461"/>
        <v>0</v>
      </c>
      <c r="BS773" s="9">
        <f t="shared" si="461"/>
        <v>0</v>
      </c>
      <c r="BT773" s="9">
        <f t="shared" si="461"/>
        <v>0</v>
      </c>
      <c r="BU773" s="9">
        <f t="shared" si="461"/>
        <v>0</v>
      </c>
      <c r="BV773" s="9">
        <f t="shared" si="461"/>
        <v>0</v>
      </c>
      <c r="BW773" s="9">
        <f t="shared" si="459"/>
        <v>0</v>
      </c>
      <c r="BX773" s="9">
        <f t="shared" si="459"/>
        <v>0</v>
      </c>
      <c r="BY773" s="9">
        <f t="shared" si="459"/>
        <v>0</v>
      </c>
      <c r="BZ773" s="9">
        <f t="shared" si="459"/>
        <v>0</v>
      </c>
      <c r="CA773" s="9">
        <f t="shared" si="459"/>
        <v>0</v>
      </c>
      <c r="CB773" s="9">
        <f t="shared" si="459"/>
        <v>0</v>
      </c>
      <c r="CC773" s="9">
        <f t="shared" si="459"/>
        <v>0</v>
      </c>
      <c r="CD773" s="9">
        <f t="shared" si="460"/>
        <v>0</v>
      </c>
      <c r="CE773" s="9">
        <f t="shared" si="460"/>
        <v>0</v>
      </c>
      <c r="CF773" s="9">
        <f t="shared" si="460"/>
        <v>0</v>
      </c>
      <c r="CG773" s="9">
        <f t="shared" si="460"/>
        <v>0</v>
      </c>
    </row>
    <row r="774" spans="64:85">
      <c r="BL774" s="181" t="s">
        <v>87</v>
      </c>
      <c r="BM774" s="181" t="s">
        <v>99</v>
      </c>
      <c r="BN774" s="181" t="s">
        <v>40</v>
      </c>
      <c r="BO774" s="181" t="s">
        <v>126</v>
      </c>
      <c r="BP774" s="181" t="s">
        <v>130</v>
      </c>
      <c r="BQ774" s="181" t="s">
        <v>132</v>
      </c>
      <c r="BR774" s="9">
        <f t="shared" si="461"/>
        <v>0</v>
      </c>
      <c r="BS774" s="9">
        <f t="shared" si="461"/>
        <v>0</v>
      </c>
      <c r="BT774" s="9">
        <f t="shared" si="461"/>
        <v>0</v>
      </c>
      <c r="BU774" s="9">
        <f t="shared" si="461"/>
        <v>0</v>
      </c>
      <c r="BV774" s="9">
        <f t="shared" si="461"/>
        <v>0</v>
      </c>
      <c r="BW774" s="9">
        <f t="shared" si="459"/>
        <v>0</v>
      </c>
      <c r="BX774" s="9">
        <f t="shared" si="459"/>
        <v>0</v>
      </c>
      <c r="BY774" s="9">
        <f t="shared" si="459"/>
        <v>0</v>
      </c>
      <c r="BZ774" s="9">
        <f t="shared" si="459"/>
        <v>0</v>
      </c>
      <c r="CA774" s="9">
        <f t="shared" si="459"/>
        <v>0</v>
      </c>
      <c r="CB774" s="9">
        <f t="shared" si="459"/>
        <v>0</v>
      </c>
      <c r="CC774" s="9">
        <f t="shared" si="459"/>
        <v>0</v>
      </c>
      <c r="CD774" s="9">
        <f t="shared" si="460"/>
        <v>0</v>
      </c>
      <c r="CE774" s="9">
        <f t="shared" si="460"/>
        <v>0</v>
      </c>
      <c r="CF774" s="9">
        <f t="shared" si="460"/>
        <v>0</v>
      </c>
      <c r="CG774" s="9">
        <f t="shared" si="460"/>
        <v>0</v>
      </c>
    </row>
    <row r="775" spans="64:85">
      <c r="BL775" s="181" t="s">
        <v>87</v>
      </c>
      <c r="BM775" s="181" t="s">
        <v>99</v>
      </c>
      <c r="BN775" s="181" t="s">
        <v>88</v>
      </c>
      <c r="BO775" s="181" t="s">
        <v>126</v>
      </c>
      <c r="BP775" s="181" t="s">
        <v>130</v>
      </c>
      <c r="BQ775" s="181" t="s">
        <v>132</v>
      </c>
      <c r="BR775" s="9">
        <f t="shared" si="461"/>
        <v>0</v>
      </c>
      <c r="BS775" s="9">
        <f t="shared" si="461"/>
        <v>0</v>
      </c>
      <c r="BT775" s="9">
        <f t="shared" si="461"/>
        <v>0</v>
      </c>
      <c r="BU775" s="9">
        <f t="shared" si="461"/>
        <v>0</v>
      </c>
      <c r="BV775" s="9">
        <f t="shared" si="461"/>
        <v>0</v>
      </c>
      <c r="BW775" s="9">
        <f t="shared" si="459"/>
        <v>0</v>
      </c>
      <c r="BX775" s="9">
        <f t="shared" si="459"/>
        <v>0</v>
      </c>
      <c r="BY775" s="9">
        <f t="shared" si="459"/>
        <v>0</v>
      </c>
      <c r="BZ775" s="9">
        <f t="shared" si="459"/>
        <v>0</v>
      </c>
      <c r="CA775" s="9">
        <f t="shared" si="459"/>
        <v>0</v>
      </c>
      <c r="CB775" s="9">
        <f t="shared" si="459"/>
        <v>0</v>
      </c>
      <c r="CC775" s="9">
        <f t="shared" si="459"/>
        <v>0</v>
      </c>
      <c r="CD775" s="9">
        <f t="shared" si="460"/>
        <v>0</v>
      </c>
      <c r="CE775" s="9">
        <f t="shared" si="460"/>
        <v>0</v>
      </c>
      <c r="CF775" s="9">
        <f t="shared" si="460"/>
        <v>0</v>
      </c>
      <c r="CG775" s="9">
        <f t="shared" si="460"/>
        <v>0</v>
      </c>
    </row>
    <row r="776" spans="64:85">
      <c r="BL776" s="181" t="s">
        <v>87</v>
      </c>
      <c r="BM776" s="181" t="s">
        <v>99</v>
      </c>
      <c r="BN776" s="181" t="s">
        <v>88</v>
      </c>
      <c r="BO776" s="12" t="s">
        <v>100</v>
      </c>
      <c r="BP776" s="181" t="s">
        <v>130</v>
      </c>
      <c r="BQ776" s="181" t="s">
        <v>132</v>
      </c>
      <c r="BR776" s="9">
        <f t="shared" si="461"/>
        <v>0</v>
      </c>
      <c r="BS776" s="9">
        <f t="shared" si="461"/>
        <v>0</v>
      </c>
      <c r="BT776" s="9">
        <f t="shared" si="461"/>
        <v>0</v>
      </c>
      <c r="BU776" s="9">
        <f t="shared" si="461"/>
        <v>0</v>
      </c>
      <c r="BV776" s="9">
        <f t="shared" si="461"/>
        <v>0</v>
      </c>
      <c r="BW776" s="9">
        <f t="shared" si="459"/>
        <v>0</v>
      </c>
      <c r="BX776" s="9">
        <f t="shared" si="459"/>
        <v>0</v>
      </c>
      <c r="BY776" s="9">
        <f t="shared" si="459"/>
        <v>0</v>
      </c>
      <c r="BZ776" s="9">
        <f t="shared" si="459"/>
        <v>0</v>
      </c>
      <c r="CA776" s="9">
        <f t="shared" si="459"/>
        <v>0</v>
      </c>
      <c r="CB776" s="9">
        <f t="shared" si="459"/>
        <v>0</v>
      </c>
      <c r="CC776" s="9">
        <f t="shared" si="459"/>
        <v>0</v>
      </c>
      <c r="CD776" s="9">
        <f t="shared" si="460"/>
        <v>0</v>
      </c>
      <c r="CE776" s="9">
        <f t="shared" si="460"/>
        <v>0</v>
      </c>
      <c r="CF776" s="9">
        <f t="shared" si="460"/>
        <v>0</v>
      </c>
      <c r="CG776" s="9">
        <f t="shared" si="460"/>
        <v>0</v>
      </c>
    </row>
    <row r="777" spans="64:85">
      <c r="BL777" s="181" t="s">
        <v>87</v>
      </c>
      <c r="BM777" s="181" t="s">
        <v>99</v>
      </c>
      <c r="BN777" s="181" t="s">
        <v>88</v>
      </c>
      <c r="BO777" s="12" t="s">
        <v>101</v>
      </c>
      <c r="BP777" s="181" t="s">
        <v>130</v>
      </c>
      <c r="BQ777" s="181" t="s">
        <v>132</v>
      </c>
      <c r="BR777" s="9">
        <f t="shared" si="461"/>
        <v>0</v>
      </c>
      <c r="BS777" s="9">
        <f t="shared" si="461"/>
        <v>0</v>
      </c>
      <c r="BT777" s="9">
        <f t="shared" si="461"/>
        <v>0</v>
      </c>
      <c r="BU777" s="9">
        <f t="shared" si="461"/>
        <v>0</v>
      </c>
      <c r="BV777" s="9">
        <f t="shared" si="461"/>
        <v>0</v>
      </c>
      <c r="BW777" s="9">
        <f t="shared" si="459"/>
        <v>0</v>
      </c>
      <c r="BX777" s="9">
        <f t="shared" si="459"/>
        <v>0</v>
      </c>
      <c r="BY777" s="9">
        <f t="shared" si="459"/>
        <v>0</v>
      </c>
      <c r="BZ777" s="9">
        <f t="shared" si="459"/>
        <v>0</v>
      </c>
      <c r="CA777" s="9">
        <f t="shared" si="459"/>
        <v>0</v>
      </c>
      <c r="CB777" s="9">
        <f t="shared" si="459"/>
        <v>0</v>
      </c>
      <c r="CC777" s="9">
        <f t="shared" si="459"/>
        <v>0</v>
      </c>
      <c r="CD777" s="9">
        <f t="shared" si="460"/>
        <v>0</v>
      </c>
      <c r="CE777" s="9">
        <f t="shared" si="460"/>
        <v>0</v>
      </c>
      <c r="CF777" s="9">
        <f t="shared" si="460"/>
        <v>0</v>
      </c>
      <c r="CG777" s="9">
        <f t="shared" si="460"/>
        <v>0</v>
      </c>
    </row>
    <row r="778" spans="64:85">
      <c r="BL778" s="181" t="s">
        <v>87</v>
      </c>
      <c r="BM778" s="181" t="s">
        <v>99</v>
      </c>
      <c r="BN778" s="181" t="s">
        <v>88</v>
      </c>
      <c r="BO778" s="125" t="s">
        <v>102</v>
      </c>
      <c r="BP778" s="181" t="s">
        <v>130</v>
      </c>
      <c r="BQ778" s="181" t="s">
        <v>132</v>
      </c>
      <c r="BR778" s="9">
        <f t="shared" si="461"/>
        <v>0</v>
      </c>
      <c r="BS778" s="9">
        <f t="shared" si="461"/>
        <v>0</v>
      </c>
      <c r="BT778" s="9">
        <f t="shared" si="461"/>
        <v>0</v>
      </c>
      <c r="BU778" s="9">
        <f t="shared" si="461"/>
        <v>0</v>
      </c>
      <c r="BV778" s="9">
        <f t="shared" si="461"/>
        <v>0</v>
      </c>
      <c r="BW778" s="9">
        <f t="shared" si="459"/>
        <v>0</v>
      </c>
      <c r="BX778" s="9">
        <f t="shared" si="459"/>
        <v>0</v>
      </c>
      <c r="BY778" s="9">
        <f t="shared" si="459"/>
        <v>0</v>
      </c>
      <c r="BZ778" s="9">
        <f t="shared" si="459"/>
        <v>0</v>
      </c>
      <c r="CA778" s="9">
        <f t="shared" si="459"/>
        <v>0</v>
      </c>
      <c r="CB778" s="9">
        <f t="shared" si="459"/>
        <v>0</v>
      </c>
      <c r="CC778" s="9">
        <f t="shared" si="459"/>
        <v>0</v>
      </c>
      <c r="CD778" s="9">
        <f t="shared" si="460"/>
        <v>0</v>
      </c>
      <c r="CE778" s="9">
        <f t="shared" si="460"/>
        <v>0</v>
      </c>
      <c r="CF778" s="9">
        <f t="shared" si="460"/>
        <v>0</v>
      </c>
      <c r="CG778" s="9">
        <f t="shared" si="460"/>
        <v>0</v>
      </c>
    </row>
    <row r="779" spans="64:85">
      <c r="BL779" s="181" t="s">
        <v>87</v>
      </c>
      <c r="BM779" s="181" t="s">
        <v>99</v>
      </c>
      <c r="BN779" s="181" t="s">
        <v>90</v>
      </c>
      <c r="BO779" s="181" t="s">
        <v>121</v>
      </c>
      <c r="BP779" s="181" t="s">
        <v>130</v>
      </c>
      <c r="BQ779" s="181" t="s">
        <v>132</v>
      </c>
      <c r="BR779" s="9">
        <f t="shared" si="461"/>
        <v>0</v>
      </c>
      <c r="BS779" s="9">
        <f t="shared" si="461"/>
        <v>0</v>
      </c>
      <c r="BT779" s="9">
        <f t="shared" si="461"/>
        <v>0</v>
      </c>
      <c r="BU779" s="9">
        <f t="shared" si="461"/>
        <v>0</v>
      </c>
      <c r="BV779" s="9">
        <f t="shared" si="461"/>
        <v>0</v>
      </c>
      <c r="BW779" s="9">
        <f t="shared" si="459"/>
        <v>0</v>
      </c>
      <c r="BX779" s="9">
        <f t="shared" si="459"/>
        <v>0</v>
      </c>
      <c r="BY779" s="9">
        <f t="shared" si="459"/>
        <v>0</v>
      </c>
      <c r="BZ779" s="9">
        <f t="shared" si="459"/>
        <v>0</v>
      </c>
      <c r="CA779" s="9">
        <f t="shared" si="459"/>
        <v>0</v>
      </c>
      <c r="CB779" s="9">
        <f t="shared" si="459"/>
        <v>0</v>
      </c>
      <c r="CC779" s="9">
        <f t="shared" si="459"/>
        <v>0</v>
      </c>
      <c r="CD779" s="9">
        <f t="shared" si="460"/>
        <v>0</v>
      </c>
      <c r="CE779" s="9">
        <f t="shared" si="460"/>
        <v>0</v>
      </c>
      <c r="CF779" s="9">
        <f t="shared" si="460"/>
        <v>0</v>
      </c>
      <c r="CG779" s="9">
        <f t="shared" si="460"/>
        <v>0</v>
      </c>
    </row>
    <row r="780" spans="64:85">
      <c r="BL780" s="181" t="s">
        <v>87</v>
      </c>
      <c r="BM780" s="181" t="s">
        <v>54</v>
      </c>
      <c r="BN780" s="181" t="s">
        <v>40</v>
      </c>
      <c r="BO780" s="181" t="s">
        <v>126</v>
      </c>
      <c r="BP780" s="181" t="s">
        <v>130</v>
      </c>
      <c r="BQ780" s="181" t="s">
        <v>132</v>
      </c>
      <c r="BR780" s="9">
        <f t="shared" si="461"/>
        <v>0</v>
      </c>
      <c r="BS780" s="9">
        <f t="shared" si="461"/>
        <v>0</v>
      </c>
      <c r="BT780" s="9">
        <f t="shared" si="461"/>
        <v>0</v>
      </c>
      <c r="BU780" s="9">
        <f t="shared" si="461"/>
        <v>0</v>
      </c>
      <c r="BV780" s="9">
        <f t="shared" si="461"/>
        <v>0</v>
      </c>
      <c r="BW780" s="9">
        <f t="shared" si="461"/>
        <v>0</v>
      </c>
      <c r="BX780" s="9">
        <f t="shared" si="461"/>
        <v>0</v>
      </c>
      <c r="BY780" s="9">
        <f t="shared" si="461"/>
        <v>0</v>
      </c>
      <c r="BZ780" s="9">
        <f t="shared" si="461"/>
        <v>0</v>
      </c>
      <c r="CA780" s="9">
        <f t="shared" si="461"/>
        <v>0</v>
      </c>
      <c r="CB780" s="9">
        <f t="shared" si="461"/>
        <v>0</v>
      </c>
      <c r="CC780" s="9">
        <f t="shared" si="461"/>
        <v>0</v>
      </c>
      <c r="CD780" s="9">
        <f t="shared" si="460"/>
        <v>0</v>
      </c>
      <c r="CE780" s="9">
        <f t="shared" si="460"/>
        <v>0</v>
      </c>
      <c r="CF780" s="9">
        <f t="shared" si="460"/>
        <v>0</v>
      </c>
      <c r="CG780" s="9">
        <f t="shared" si="460"/>
        <v>0</v>
      </c>
    </row>
    <row r="781" spans="64:85">
      <c r="BL781" s="181" t="s">
        <v>87</v>
      </c>
      <c r="BM781" s="181" t="s">
        <v>54</v>
      </c>
      <c r="BN781" s="181" t="s">
        <v>88</v>
      </c>
      <c r="BO781" s="181" t="s">
        <v>126</v>
      </c>
      <c r="BP781" s="181" t="s">
        <v>130</v>
      </c>
      <c r="BQ781" s="181" t="s">
        <v>132</v>
      </c>
      <c r="BR781" s="9">
        <f t="shared" si="461"/>
        <v>0</v>
      </c>
      <c r="BS781" s="9">
        <f t="shared" si="461"/>
        <v>0</v>
      </c>
      <c r="BT781" s="9">
        <f t="shared" si="461"/>
        <v>0</v>
      </c>
      <c r="BU781" s="9">
        <f t="shared" si="461"/>
        <v>0</v>
      </c>
      <c r="BV781" s="9">
        <f t="shared" si="461"/>
        <v>0</v>
      </c>
      <c r="BW781" s="9">
        <f t="shared" si="461"/>
        <v>0</v>
      </c>
      <c r="BX781" s="9">
        <f t="shared" si="461"/>
        <v>0</v>
      </c>
      <c r="BY781" s="9">
        <f t="shared" si="461"/>
        <v>0</v>
      </c>
      <c r="BZ781" s="9">
        <f t="shared" si="461"/>
        <v>0</v>
      </c>
      <c r="CA781" s="9">
        <f t="shared" si="461"/>
        <v>0</v>
      </c>
      <c r="CB781" s="9">
        <f t="shared" si="461"/>
        <v>0</v>
      </c>
      <c r="CC781" s="9">
        <f t="shared" si="461"/>
        <v>0</v>
      </c>
      <c r="CD781" s="9">
        <f t="shared" si="460"/>
        <v>0</v>
      </c>
      <c r="CE781" s="9">
        <f t="shared" si="460"/>
        <v>0</v>
      </c>
      <c r="CF781" s="9">
        <f t="shared" si="460"/>
        <v>0</v>
      </c>
      <c r="CG781" s="9">
        <f t="shared" si="460"/>
        <v>0</v>
      </c>
    </row>
    <row r="782" spans="64:85">
      <c r="BL782" s="181" t="s">
        <v>87</v>
      </c>
      <c r="BM782" s="182" t="s">
        <v>50</v>
      </c>
      <c r="BN782" s="181" t="s">
        <v>90</v>
      </c>
      <c r="BO782" s="182" t="s">
        <v>121</v>
      </c>
      <c r="BP782" s="181" t="s">
        <v>130</v>
      </c>
      <c r="BQ782" s="181" t="s">
        <v>132</v>
      </c>
      <c r="BR782" s="9">
        <f t="shared" si="461"/>
        <v>0</v>
      </c>
      <c r="BS782" s="9">
        <f t="shared" si="461"/>
        <v>0</v>
      </c>
      <c r="BT782" s="9">
        <f t="shared" si="461"/>
        <v>0</v>
      </c>
      <c r="BU782" s="9">
        <f t="shared" si="461"/>
        <v>0</v>
      </c>
      <c r="BV782" s="9">
        <f t="shared" si="461"/>
        <v>0</v>
      </c>
      <c r="BW782" s="9">
        <f t="shared" si="461"/>
        <v>0</v>
      </c>
      <c r="BX782" s="9">
        <f t="shared" si="461"/>
        <v>0</v>
      </c>
      <c r="BY782" s="9">
        <f t="shared" si="461"/>
        <v>0</v>
      </c>
      <c r="BZ782" s="9">
        <f t="shared" si="461"/>
        <v>0</v>
      </c>
      <c r="CA782" s="9">
        <f t="shared" si="461"/>
        <v>0</v>
      </c>
      <c r="CB782" s="9">
        <f t="shared" si="461"/>
        <v>0</v>
      </c>
      <c r="CC782" s="9">
        <f t="shared" si="461"/>
        <v>0</v>
      </c>
      <c r="CD782" s="9">
        <f t="shared" si="460"/>
        <v>0</v>
      </c>
      <c r="CE782" s="9">
        <f t="shared" si="460"/>
        <v>0</v>
      </c>
      <c r="CF782" s="9">
        <f t="shared" si="460"/>
        <v>0</v>
      </c>
      <c r="CG782" s="9">
        <f t="shared" si="460"/>
        <v>0</v>
      </c>
    </row>
    <row r="783" spans="64:85">
      <c r="BL783" s="181" t="s">
        <v>87</v>
      </c>
      <c r="BM783" s="182" t="s">
        <v>50</v>
      </c>
      <c r="BN783" s="181" t="s">
        <v>40</v>
      </c>
      <c r="BO783" s="181" t="s">
        <v>126</v>
      </c>
      <c r="BP783" s="181" t="s">
        <v>130</v>
      </c>
      <c r="BQ783" s="181" t="s">
        <v>132</v>
      </c>
      <c r="BR783" s="9">
        <f t="shared" si="461"/>
        <v>0</v>
      </c>
      <c r="BS783" s="9">
        <f t="shared" si="461"/>
        <v>0</v>
      </c>
      <c r="BT783" s="9">
        <f t="shared" si="461"/>
        <v>0</v>
      </c>
      <c r="BU783" s="9">
        <f t="shared" si="461"/>
        <v>0</v>
      </c>
      <c r="BV783" s="9">
        <f t="shared" si="461"/>
        <v>0</v>
      </c>
      <c r="BW783" s="9">
        <f t="shared" si="461"/>
        <v>0</v>
      </c>
      <c r="BX783" s="9">
        <f t="shared" si="461"/>
        <v>0</v>
      </c>
      <c r="BY783" s="9">
        <f t="shared" si="461"/>
        <v>0</v>
      </c>
      <c r="BZ783" s="9">
        <f t="shared" si="461"/>
        <v>0</v>
      </c>
      <c r="CA783" s="9">
        <f t="shared" si="461"/>
        <v>0</v>
      </c>
      <c r="CB783" s="9">
        <f t="shared" si="461"/>
        <v>0</v>
      </c>
      <c r="CC783" s="9">
        <f t="shared" si="461"/>
        <v>0</v>
      </c>
      <c r="CD783" s="9">
        <f t="shared" si="460"/>
        <v>0</v>
      </c>
      <c r="CE783" s="9">
        <f t="shared" si="460"/>
        <v>0</v>
      </c>
      <c r="CF783" s="9">
        <f t="shared" si="460"/>
        <v>0</v>
      </c>
      <c r="CG783" s="9">
        <f t="shared" si="460"/>
        <v>0</v>
      </c>
    </row>
    <row r="784" spans="64:85">
      <c r="BL784" s="181" t="s">
        <v>87</v>
      </c>
      <c r="BM784" s="182" t="s">
        <v>50</v>
      </c>
      <c r="BN784" s="181" t="s">
        <v>88</v>
      </c>
      <c r="BO784" s="181" t="s">
        <v>126</v>
      </c>
      <c r="BP784" s="181" t="s">
        <v>130</v>
      </c>
      <c r="BQ784" s="181" t="s">
        <v>132</v>
      </c>
      <c r="BR784" s="9">
        <f t="shared" si="461"/>
        <v>0</v>
      </c>
      <c r="BS784" s="9">
        <f t="shared" si="461"/>
        <v>0</v>
      </c>
      <c r="BT784" s="9">
        <f t="shared" si="461"/>
        <v>0</v>
      </c>
      <c r="BU784" s="9">
        <f t="shared" si="461"/>
        <v>0</v>
      </c>
      <c r="BV784" s="9">
        <f t="shared" si="461"/>
        <v>0</v>
      </c>
      <c r="BW784" s="9">
        <f t="shared" si="461"/>
        <v>0</v>
      </c>
      <c r="BX784" s="9">
        <f t="shared" si="461"/>
        <v>0</v>
      </c>
      <c r="BY784" s="9">
        <f t="shared" si="461"/>
        <v>0</v>
      </c>
      <c r="BZ784" s="9">
        <f t="shared" si="461"/>
        <v>0</v>
      </c>
      <c r="CA784" s="9">
        <f t="shared" si="461"/>
        <v>0</v>
      </c>
      <c r="CB784" s="9">
        <f t="shared" si="461"/>
        <v>0</v>
      </c>
      <c r="CC784" s="9">
        <f t="shared" si="461"/>
        <v>0</v>
      </c>
      <c r="CD784" s="9">
        <f t="shared" si="460"/>
        <v>0</v>
      </c>
      <c r="CE784" s="9">
        <f t="shared" si="460"/>
        <v>0</v>
      </c>
      <c r="CF784" s="9">
        <f t="shared" si="460"/>
        <v>0</v>
      </c>
      <c r="CG784" s="9">
        <f t="shared" si="460"/>
        <v>0</v>
      </c>
    </row>
    <row r="785" spans="64:85">
      <c r="BL785" s="181" t="s">
        <v>87</v>
      </c>
      <c r="BM785" s="182" t="s">
        <v>50</v>
      </c>
      <c r="BN785" s="181" t="s">
        <v>88</v>
      </c>
      <c r="BO785" s="12" t="s">
        <v>1</v>
      </c>
      <c r="BP785" s="181" t="s">
        <v>130</v>
      </c>
      <c r="BQ785" s="181" t="s">
        <v>132</v>
      </c>
      <c r="BR785" s="9">
        <f t="shared" si="461"/>
        <v>0</v>
      </c>
      <c r="BS785" s="9">
        <f t="shared" si="461"/>
        <v>0</v>
      </c>
      <c r="BT785" s="9">
        <f t="shared" si="461"/>
        <v>0</v>
      </c>
      <c r="BU785" s="9">
        <f t="shared" si="461"/>
        <v>0</v>
      </c>
      <c r="BV785" s="9">
        <f t="shared" si="461"/>
        <v>0</v>
      </c>
      <c r="BW785" s="9">
        <f t="shared" si="461"/>
        <v>0</v>
      </c>
      <c r="BX785" s="9">
        <f t="shared" si="461"/>
        <v>0</v>
      </c>
      <c r="BY785" s="9">
        <f t="shared" si="461"/>
        <v>0</v>
      </c>
      <c r="BZ785" s="9">
        <f t="shared" si="461"/>
        <v>0</v>
      </c>
      <c r="CA785" s="9">
        <f t="shared" si="461"/>
        <v>0</v>
      </c>
      <c r="CB785" s="9">
        <f t="shared" si="461"/>
        <v>0</v>
      </c>
      <c r="CC785" s="9">
        <f t="shared" si="461"/>
        <v>0</v>
      </c>
      <c r="CD785" s="9">
        <f t="shared" si="460"/>
        <v>0</v>
      </c>
      <c r="CE785" s="9">
        <f t="shared" si="460"/>
        <v>0</v>
      </c>
      <c r="CF785" s="9">
        <f t="shared" si="460"/>
        <v>0</v>
      </c>
      <c r="CG785" s="9">
        <f t="shared" si="460"/>
        <v>0</v>
      </c>
    </row>
    <row r="786" spans="64:85">
      <c r="BL786" s="181" t="s">
        <v>87</v>
      </c>
      <c r="BM786" s="182" t="s">
        <v>50</v>
      </c>
      <c r="BN786" s="181" t="s">
        <v>88</v>
      </c>
      <c r="BO786" s="12" t="s">
        <v>2</v>
      </c>
      <c r="BP786" s="181" t="s">
        <v>130</v>
      </c>
      <c r="BQ786" s="181" t="s">
        <v>132</v>
      </c>
      <c r="BR786" s="9">
        <f t="shared" si="461"/>
        <v>0</v>
      </c>
      <c r="BS786" s="9">
        <f t="shared" si="461"/>
        <v>0</v>
      </c>
      <c r="BT786" s="9">
        <f t="shared" si="461"/>
        <v>0</v>
      </c>
      <c r="BU786" s="9">
        <f t="shared" si="461"/>
        <v>0</v>
      </c>
      <c r="BV786" s="9">
        <f t="shared" si="461"/>
        <v>0</v>
      </c>
      <c r="BW786" s="9">
        <f t="shared" si="461"/>
        <v>0</v>
      </c>
      <c r="BX786" s="9">
        <f t="shared" si="461"/>
        <v>0</v>
      </c>
      <c r="BY786" s="9">
        <f t="shared" si="461"/>
        <v>0</v>
      </c>
      <c r="BZ786" s="9">
        <f t="shared" si="461"/>
        <v>0</v>
      </c>
      <c r="CA786" s="9">
        <f t="shared" si="461"/>
        <v>0</v>
      </c>
      <c r="CB786" s="9">
        <f t="shared" si="461"/>
        <v>0</v>
      </c>
      <c r="CC786" s="9">
        <f t="shared" si="461"/>
        <v>0</v>
      </c>
      <c r="CD786" s="9">
        <f t="shared" si="460"/>
        <v>0</v>
      </c>
      <c r="CE786" s="9">
        <f t="shared" si="460"/>
        <v>0</v>
      </c>
      <c r="CF786" s="9">
        <f t="shared" si="460"/>
        <v>0</v>
      </c>
      <c r="CG786" s="9">
        <f t="shared" si="460"/>
        <v>0</v>
      </c>
    </row>
    <row r="787" spans="64:85">
      <c r="BL787" s="181" t="s">
        <v>87</v>
      </c>
      <c r="BM787" s="182" t="s">
        <v>50</v>
      </c>
      <c r="BN787" s="181" t="s">
        <v>88</v>
      </c>
      <c r="BO787" s="14" t="s">
        <v>83</v>
      </c>
      <c r="BP787" s="181" t="s">
        <v>130</v>
      </c>
      <c r="BQ787" s="181" t="s">
        <v>132</v>
      </c>
      <c r="BR787" s="9">
        <f t="shared" si="461"/>
        <v>0</v>
      </c>
      <c r="BS787" s="9">
        <f t="shared" si="461"/>
        <v>0</v>
      </c>
      <c r="BT787" s="9">
        <f t="shared" si="461"/>
        <v>0</v>
      </c>
      <c r="BU787" s="9">
        <f t="shared" si="461"/>
        <v>0</v>
      </c>
      <c r="BV787" s="9">
        <f t="shared" si="461"/>
        <v>0</v>
      </c>
      <c r="BW787" s="9">
        <f t="shared" si="461"/>
        <v>0</v>
      </c>
      <c r="BX787" s="9">
        <f t="shared" si="461"/>
        <v>0</v>
      </c>
      <c r="BY787" s="9">
        <f t="shared" si="461"/>
        <v>0</v>
      </c>
      <c r="BZ787" s="9">
        <f t="shared" si="461"/>
        <v>0</v>
      </c>
      <c r="CA787" s="9">
        <f t="shared" si="461"/>
        <v>0</v>
      </c>
      <c r="CB787" s="9">
        <f t="shared" si="461"/>
        <v>0</v>
      </c>
      <c r="CC787" s="9">
        <f t="shared" si="461"/>
        <v>0</v>
      </c>
      <c r="CD787" s="9">
        <f t="shared" si="460"/>
        <v>0</v>
      </c>
      <c r="CE787" s="9">
        <f t="shared" si="460"/>
        <v>0</v>
      </c>
      <c r="CF787" s="9">
        <f t="shared" si="460"/>
        <v>0</v>
      </c>
      <c r="CG787" s="9">
        <f t="shared" si="460"/>
        <v>0</v>
      </c>
    </row>
    <row r="788" spans="64:85">
      <c r="BL788" s="181" t="s">
        <v>87</v>
      </c>
      <c r="BM788" s="182" t="s">
        <v>50</v>
      </c>
      <c r="BN788" s="181" t="s">
        <v>88</v>
      </c>
      <c r="BO788" s="14" t="s">
        <v>103</v>
      </c>
      <c r="BP788" s="181" t="s">
        <v>130</v>
      </c>
      <c r="BQ788" s="181" t="s">
        <v>132</v>
      </c>
      <c r="BR788" s="9">
        <f t="shared" si="461"/>
        <v>0</v>
      </c>
      <c r="BS788" s="9">
        <f t="shared" si="461"/>
        <v>0</v>
      </c>
      <c r="BT788" s="9">
        <f t="shared" si="461"/>
        <v>0</v>
      </c>
      <c r="BU788" s="9">
        <f t="shared" si="461"/>
        <v>0</v>
      </c>
      <c r="BV788" s="9">
        <f t="shared" si="461"/>
        <v>0</v>
      </c>
      <c r="BW788" s="9">
        <f t="shared" si="461"/>
        <v>0</v>
      </c>
      <c r="BX788" s="9">
        <f t="shared" si="461"/>
        <v>0</v>
      </c>
      <c r="BY788" s="9">
        <f t="shared" si="461"/>
        <v>0</v>
      </c>
      <c r="BZ788" s="9">
        <f t="shared" si="461"/>
        <v>0</v>
      </c>
      <c r="CA788" s="9">
        <f t="shared" si="461"/>
        <v>0</v>
      </c>
      <c r="CB788" s="9">
        <f t="shared" si="461"/>
        <v>0</v>
      </c>
      <c r="CC788" s="9">
        <f t="shared" si="461"/>
        <v>0</v>
      </c>
      <c r="CD788" s="9">
        <f t="shared" si="460"/>
        <v>0</v>
      </c>
      <c r="CE788" s="9">
        <f t="shared" si="460"/>
        <v>0</v>
      </c>
      <c r="CF788" s="9">
        <f t="shared" si="460"/>
        <v>0</v>
      </c>
      <c r="CG788" s="9">
        <f t="shared" si="460"/>
        <v>0</v>
      </c>
    </row>
    <row r="789" spans="64:85">
      <c r="BL789" s="181" t="s">
        <v>87</v>
      </c>
      <c r="BM789" s="182" t="s">
        <v>50</v>
      </c>
      <c r="BN789" s="181" t="s">
        <v>88</v>
      </c>
      <c r="BO789" s="14" t="s">
        <v>104</v>
      </c>
      <c r="BP789" s="181" t="s">
        <v>130</v>
      </c>
      <c r="BQ789" s="181" t="s">
        <v>132</v>
      </c>
      <c r="BR789" s="9">
        <f t="shared" si="461"/>
        <v>0</v>
      </c>
      <c r="BS789" s="9">
        <f t="shared" si="461"/>
        <v>0</v>
      </c>
      <c r="BT789" s="9">
        <f t="shared" si="461"/>
        <v>0</v>
      </c>
      <c r="BU789" s="9">
        <f t="shared" si="461"/>
        <v>0</v>
      </c>
      <c r="BV789" s="9">
        <f t="shared" si="461"/>
        <v>0</v>
      </c>
      <c r="BW789" s="9">
        <f t="shared" si="461"/>
        <v>0</v>
      </c>
      <c r="BX789" s="9">
        <f t="shared" si="461"/>
        <v>0</v>
      </c>
      <c r="BY789" s="9">
        <f t="shared" si="461"/>
        <v>0</v>
      </c>
      <c r="BZ789" s="9">
        <f t="shared" si="461"/>
        <v>0</v>
      </c>
      <c r="CA789" s="9">
        <f t="shared" si="461"/>
        <v>0</v>
      </c>
      <c r="CB789" s="9">
        <f t="shared" si="461"/>
        <v>0</v>
      </c>
      <c r="CC789" s="9">
        <f t="shared" si="461"/>
        <v>0</v>
      </c>
      <c r="CD789" s="9">
        <f t="shared" si="460"/>
        <v>0</v>
      </c>
      <c r="CE789" s="9">
        <f t="shared" si="460"/>
        <v>0</v>
      </c>
      <c r="CF789" s="9">
        <f t="shared" si="460"/>
        <v>0</v>
      </c>
      <c r="CG789" s="9">
        <f t="shared" si="460"/>
        <v>0</v>
      </c>
    </row>
    <row r="790" spans="64:85">
      <c r="BL790" s="181" t="s">
        <v>87</v>
      </c>
      <c r="BM790" s="182" t="s">
        <v>50</v>
      </c>
      <c r="BN790" s="181" t="s">
        <v>90</v>
      </c>
      <c r="BO790" s="182" t="s">
        <v>121</v>
      </c>
      <c r="BP790" s="181" t="s">
        <v>130</v>
      </c>
      <c r="BQ790" s="181" t="s">
        <v>132</v>
      </c>
      <c r="BR790" s="9">
        <f t="shared" si="461"/>
        <v>0</v>
      </c>
      <c r="BS790" s="9">
        <f t="shared" si="461"/>
        <v>0</v>
      </c>
      <c r="BT790" s="9">
        <f t="shared" si="461"/>
        <v>0</v>
      </c>
      <c r="BU790" s="9">
        <f t="shared" si="461"/>
        <v>0</v>
      </c>
      <c r="BV790" s="9">
        <f t="shared" si="461"/>
        <v>0</v>
      </c>
      <c r="BW790" s="9">
        <f t="shared" si="461"/>
        <v>0</v>
      </c>
      <c r="BX790" s="9">
        <f t="shared" si="461"/>
        <v>0</v>
      </c>
      <c r="BY790" s="9">
        <f t="shared" si="461"/>
        <v>0</v>
      </c>
      <c r="BZ790" s="9">
        <f t="shared" si="461"/>
        <v>0</v>
      </c>
      <c r="CA790" s="9">
        <f t="shared" si="461"/>
        <v>0</v>
      </c>
      <c r="CB790" s="9">
        <f t="shared" si="461"/>
        <v>0</v>
      </c>
      <c r="CC790" s="9">
        <f t="shared" si="461"/>
        <v>0</v>
      </c>
      <c r="CD790" s="9">
        <f t="shared" si="460"/>
        <v>0</v>
      </c>
      <c r="CE790" s="9">
        <f t="shared" si="460"/>
        <v>0</v>
      </c>
      <c r="CF790" s="9">
        <f t="shared" si="460"/>
        <v>0</v>
      </c>
      <c r="CG790" s="9">
        <f t="shared" si="460"/>
        <v>0</v>
      </c>
    </row>
    <row r="791" spans="64:85">
      <c r="BL791" s="181" t="s">
        <v>87</v>
      </c>
      <c r="BM791" s="182" t="s">
        <v>120</v>
      </c>
      <c r="BN791" s="181" t="s">
        <v>40</v>
      </c>
      <c r="BO791" s="181" t="s">
        <v>126</v>
      </c>
      <c r="BP791" s="181" t="s">
        <v>130</v>
      </c>
      <c r="BQ791" s="181" t="s">
        <v>132</v>
      </c>
      <c r="BR791" s="9">
        <f t="shared" si="461"/>
        <v>0</v>
      </c>
      <c r="BS791" s="9">
        <f t="shared" si="461"/>
        <v>0</v>
      </c>
      <c r="BT791" s="9">
        <f t="shared" si="461"/>
        <v>0</v>
      </c>
      <c r="BU791" s="9">
        <f t="shared" si="461"/>
        <v>0</v>
      </c>
      <c r="BV791" s="9">
        <f t="shared" si="461"/>
        <v>0</v>
      </c>
      <c r="BW791" s="9">
        <f t="shared" si="461"/>
        <v>0</v>
      </c>
      <c r="BX791" s="9">
        <f t="shared" si="461"/>
        <v>0</v>
      </c>
      <c r="BY791" s="9">
        <f t="shared" si="461"/>
        <v>0</v>
      </c>
      <c r="BZ791" s="9">
        <f t="shared" ref="BZ791:CF837" si="462">+IF(ISBLANK(AY326),0,AY326)</f>
        <v>0</v>
      </c>
      <c r="CA791" s="9">
        <f t="shared" si="462"/>
        <v>0</v>
      </c>
      <c r="CB791" s="9">
        <f t="shared" si="462"/>
        <v>0</v>
      </c>
      <c r="CC791" s="9">
        <f t="shared" si="462"/>
        <v>0</v>
      </c>
      <c r="CD791" s="9">
        <f t="shared" si="460"/>
        <v>0</v>
      </c>
      <c r="CE791" s="9">
        <f t="shared" si="460"/>
        <v>0</v>
      </c>
      <c r="CF791" s="9">
        <f t="shared" si="460"/>
        <v>0</v>
      </c>
      <c r="CG791" s="9">
        <f t="shared" si="460"/>
        <v>0</v>
      </c>
    </row>
    <row r="792" spans="64:85">
      <c r="BL792" s="181" t="s">
        <v>87</v>
      </c>
      <c r="BM792" s="182" t="s">
        <v>120</v>
      </c>
      <c r="BN792" s="181" t="s">
        <v>88</v>
      </c>
      <c r="BO792" s="181" t="s">
        <v>126</v>
      </c>
      <c r="BP792" s="181" t="s">
        <v>130</v>
      </c>
      <c r="BQ792" s="181" t="s">
        <v>132</v>
      </c>
      <c r="BR792" s="9">
        <f t="shared" ref="BR792:BY823" si="463">+IF(ISBLANK(AQ327),0,AQ327)</f>
        <v>0</v>
      </c>
      <c r="BS792" s="9">
        <f t="shared" si="463"/>
        <v>0</v>
      </c>
      <c r="BT792" s="9">
        <f t="shared" si="463"/>
        <v>0</v>
      </c>
      <c r="BU792" s="9">
        <f t="shared" si="463"/>
        <v>0</v>
      </c>
      <c r="BV792" s="9">
        <f t="shared" si="463"/>
        <v>0</v>
      </c>
      <c r="BW792" s="9">
        <f t="shared" si="463"/>
        <v>0</v>
      </c>
      <c r="BX792" s="9">
        <f t="shared" si="463"/>
        <v>0</v>
      </c>
      <c r="BY792" s="9">
        <f t="shared" si="463"/>
        <v>0</v>
      </c>
      <c r="BZ792" s="9">
        <f t="shared" si="462"/>
        <v>0</v>
      </c>
      <c r="CA792" s="9">
        <f t="shared" si="462"/>
        <v>0</v>
      </c>
      <c r="CB792" s="9">
        <f t="shared" si="462"/>
        <v>0</v>
      </c>
      <c r="CC792" s="9">
        <f t="shared" si="462"/>
        <v>0</v>
      </c>
      <c r="CD792" s="9">
        <f t="shared" si="460"/>
        <v>0</v>
      </c>
      <c r="CE792" s="9">
        <f t="shared" si="460"/>
        <v>0</v>
      </c>
      <c r="CF792" s="9">
        <f t="shared" si="460"/>
        <v>0</v>
      </c>
      <c r="CG792" s="9">
        <f t="shared" si="460"/>
        <v>0</v>
      </c>
    </row>
    <row r="793" spans="64:85">
      <c r="BL793" s="181" t="s">
        <v>87</v>
      </c>
      <c r="BM793" s="182" t="s">
        <v>120</v>
      </c>
      <c r="BN793" s="181" t="s">
        <v>88</v>
      </c>
      <c r="BO793" s="12">
        <f>+D793</f>
        <v>0</v>
      </c>
      <c r="BP793" s="181" t="s">
        <v>130</v>
      </c>
      <c r="BQ793" s="181" t="s">
        <v>132</v>
      </c>
      <c r="BR793" s="9">
        <f t="shared" si="463"/>
        <v>0</v>
      </c>
      <c r="BS793" s="9">
        <f t="shared" si="463"/>
        <v>0</v>
      </c>
      <c r="BT793" s="9">
        <f t="shared" si="463"/>
        <v>0</v>
      </c>
      <c r="BU793" s="9">
        <f t="shared" si="463"/>
        <v>0</v>
      </c>
      <c r="BV793" s="9">
        <f t="shared" si="463"/>
        <v>0</v>
      </c>
      <c r="BW793" s="9">
        <f t="shared" si="463"/>
        <v>0</v>
      </c>
      <c r="BX793" s="9">
        <f t="shared" si="463"/>
        <v>0</v>
      </c>
      <c r="BY793" s="9">
        <f t="shared" si="463"/>
        <v>0</v>
      </c>
      <c r="BZ793" s="9">
        <f t="shared" si="462"/>
        <v>0</v>
      </c>
      <c r="CA793" s="9">
        <f t="shared" si="462"/>
        <v>0</v>
      </c>
      <c r="CB793" s="9">
        <f t="shared" si="462"/>
        <v>0</v>
      </c>
      <c r="CC793" s="9">
        <f t="shared" si="462"/>
        <v>0</v>
      </c>
      <c r="CD793" s="9">
        <f t="shared" si="460"/>
        <v>0</v>
      </c>
      <c r="CE793" s="9">
        <f t="shared" si="460"/>
        <v>0</v>
      </c>
      <c r="CF793" s="9">
        <f t="shared" si="460"/>
        <v>0</v>
      </c>
      <c r="CG793" s="9">
        <f t="shared" si="460"/>
        <v>0</v>
      </c>
    </row>
    <row r="794" spans="64:85">
      <c r="BL794" s="181" t="s">
        <v>87</v>
      </c>
      <c r="BM794" s="182" t="s">
        <v>120</v>
      </c>
      <c r="BN794" s="181" t="s">
        <v>88</v>
      </c>
      <c r="BO794" s="12">
        <f t="shared" ref="BO794:BO795" si="464">+D794</f>
        <v>0</v>
      </c>
      <c r="BP794" s="181" t="s">
        <v>130</v>
      </c>
      <c r="BQ794" s="181" t="s">
        <v>132</v>
      </c>
      <c r="BR794" s="9">
        <f t="shared" si="463"/>
        <v>0</v>
      </c>
      <c r="BS794" s="9">
        <f t="shared" si="463"/>
        <v>0</v>
      </c>
      <c r="BT794" s="9">
        <f t="shared" si="463"/>
        <v>0</v>
      </c>
      <c r="BU794" s="9">
        <f t="shared" si="463"/>
        <v>0</v>
      </c>
      <c r="BV794" s="9">
        <f t="shared" si="463"/>
        <v>0</v>
      </c>
      <c r="BW794" s="9">
        <f t="shared" si="463"/>
        <v>0</v>
      </c>
      <c r="BX794" s="9">
        <f t="shared" si="463"/>
        <v>0</v>
      </c>
      <c r="BY794" s="9">
        <f t="shared" si="463"/>
        <v>0</v>
      </c>
      <c r="BZ794" s="9">
        <f t="shared" si="462"/>
        <v>0</v>
      </c>
      <c r="CA794" s="9">
        <f t="shared" si="462"/>
        <v>0</v>
      </c>
      <c r="CB794" s="9">
        <f t="shared" si="462"/>
        <v>0</v>
      </c>
      <c r="CC794" s="9">
        <f t="shared" si="462"/>
        <v>0</v>
      </c>
      <c r="CD794" s="9">
        <f t="shared" si="460"/>
        <v>0</v>
      </c>
      <c r="CE794" s="9">
        <f t="shared" si="460"/>
        <v>0</v>
      </c>
      <c r="CF794" s="9">
        <f t="shared" si="460"/>
        <v>0</v>
      </c>
      <c r="CG794" s="9">
        <f t="shared" si="460"/>
        <v>0</v>
      </c>
    </row>
    <row r="795" spans="64:85">
      <c r="BL795" s="181" t="s">
        <v>87</v>
      </c>
      <c r="BM795" s="182" t="s">
        <v>120</v>
      </c>
      <c r="BN795" s="181" t="s">
        <v>88</v>
      </c>
      <c r="BO795" s="12">
        <f t="shared" si="464"/>
        <v>0</v>
      </c>
      <c r="BP795" s="181" t="s">
        <v>130</v>
      </c>
      <c r="BQ795" s="181" t="s">
        <v>132</v>
      </c>
      <c r="BR795" s="9">
        <f t="shared" si="463"/>
        <v>0</v>
      </c>
      <c r="BS795" s="9">
        <f t="shared" si="463"/>
        <v>0</v>
      </c>
      <c r="BT795" s="9">
        <f t="shared" si="463"/>
        <v>0</v>
      </c>
      <c r="BU795" s="9">
        <f t="shared" si="463"/>
        <v>0</v>
      </c>
      <c r="BV795" s="9">
        <f t="shared" si="463"/>
        <v>0</v>
      </c>
      <c r="BW795" s="9">
        <f t="shared" si="463"/>
        <v>0</v>
      </c>
      <c r="BX795" s="9">
        <f t="shared" si="463"/>
        <v>0</v>
      </c>
      <c r="BY795" s="9">
        <f t="shared" si="463"/>
        <v>0</v>
      </c>
      <c r="BZ795" s="9">
        <f t="shared" si="462"/>
        <v>0</v>
      </c>
      <c r="CA795" s="9">
        <f t="shared" si="462"/>
        <v>0</v>
      </c>
      <c r="CB795" s="9">
        <f t="shared" si="462"/>
        <v>0</v>
      </c>
      <c r="CC795" s="9">
        <f t="shared" si="462"/>
        <v>0</v>
      </c>
      <c r="CD795" s="9">
        <f t="shared" si="460"/>
        <v>0</v>
      </c>
      <c r="CE795" s="9">
        <f t="shared" si="460"/>
        <v>0</v>
      </c>
      <c r="CF795" s="9">
        <f t="shared" si="460"/>
        <v>0</v>
      </c>
      <c r="CG795" s="9">
        <f t="shared" si="460"/>
        <v>0</v>
      </c>
    </row>
    <row r="796" spans="64:85">
      <c r="BL796" s="181" t="s">
        <v>87</v>
      </c>
      <c r="BM796" s="182" t="s">
        <v>120</v>
      </c>
      <c r="BN796" s="181" t="s">
        <v>90</v>
      </c>
      <c r="BO796" s="182" t="s">
        <v>121</v>
      </c>
      <c r="BP796" s="181" t="s">
        <v>130</v>
      </c>
      <c r="BQ796" s="181" t="s">
        <v>132</v>
      </c>
      <c r="BR796" s="9">
        <f t="shared" si="463"/>
        <v>0</v>
      </c>
      <c r="BS796" s="9">
        <f t="shared" si="463"/>
        <v>0</v>
      </c>
      <c r="BT796" s="9">
        <f t="shared" si="463"/>
        <v>0</v>
      </c>
      <c r="BU796" s="9">
        <f t="shared" si="463"/>
        <v>0</v>
      </c>
      <c r="BV796" s="9">
        <f t="shared" si="463"/>
        <v>0</v>
      </c>
      <c r="BW796" s="9">
        <f t="shared" si="463"/>
        <v>0</v>
      </c>
      <c r="BX796" s="9">
        <f t="shared" si="463"/>
        <v>0</v>
      </c>
      <c r="BY796" s="9">
        <f t="shared" si="463"/>
        <v>0</v>
      </c>
      <c r="BZ796" s="9">
        <f t="shared" si="462"/>
        <v>0</v>
      </c>
      <c r="CA796" s="9">
        <f t="shared" si="462"/>
        <v>0</v>
      </c>
      <c r="CB796" s="9">
        <f t="shared" si="462"/>
        <v>0</v>
      </c>
      <c r="CC796" s="9">
        <f t="shared" si="462"/>
        <v>0</v>
      </c>
      <c r="CD796" s="9">
        <f t="shared" si="460"/>
        <v>0</v>
      </c>
      <c r="CE796" s="9">
        <f t="shared" si="460"/>
        <v>0</v>
      </c>
      <c r="CF796" s="9">
        <f t="shared" si="460"/>
        <v>0</v>
      </c>
      <c r="CG796" s="9">
        <f t="shared" si="460"/>
        <v>0</v>
      </c>
    </row>
    <row r="797" spans="64:85">
      <c r="BL797" s="181" t="s">
        <v>87</v>
      </c>
      <c r="BM797" s="182" t="s">
        <v>108</v>
      </c>
      <c r="BN797" s="181" t="s">
        <v>40</v>
      </c>
      <c r="BO797" s="181" t="s">
        <v>126</v>
      </c>
      <c r="BP797" s="181" t="s">
        <v>130</v>
      </c>
      <c r="BQ797" s="181" t="s">
        <v>132</v>
      </c>
      <c r="BR797" s="9">
        <f t="shared" si="463"/>
        <v>0</v>
      </c>
      <c r="BS797" s="9">
        <f t="shared" si="463"/>
        <v>0</v>
      </c>
      <c r="BT797" s="9">
        <f t="shared" si="463"/>
        <v>0</v>
      </c>
      <c r="BU797" s="9">
        <f t="shared" si="463"/>
        <v>0</v>
      </c>
      <c r="BV797" s="9">
        <f t="shared" si="463"/>
        <v>0</v>
      </c>
      <c r="BW797" s="9">
        <f t="shared" si="463"/>
        <v>0</v>
      </c>
      <c r="BX797" s="9">
        <f t="shared" si="463"/>
        <v>0</v>
      </c>
      <c r="BY797" s="9">
        <f t="shared" si="463"/>
        <v>0</v>
      </c>
      <c r="BZ797" s="9">
        <f t="shared" si="462"/>
        <v>0</v>
      </c>
      <c r="CA797" s="9">
        <f t="shared" si="462"/>
        <v>0</v>
      </c>
      <c r="CB797" s="9">
        <f t="shared" si="462"/>
        <v>0</v>
      </c>
      <c r="CC797" s="9">
        <f t="shared" si="462"/>
        <v>0</v>
      </c>
      <c r="CD797" s="9">
        <f t="shared" si="460"/>
        <v>0</v>
      </c>
      <c r="CE797" s="9">
        <f t="shared" si="460"/>
        <v>0</v>
      </c>
      <c r="CF797" s="9">
        <f t="shared" si="460"/>
        <v>0</v>
      </c>
      <c r="CG797" s="9">
        <f t="shared" si="460"/>
        <v>0</v>
      </c>
    </row>
    <row r="798" spans="64:85">
      <c r="BL798" s="181" t="s">
        <v>87</v>
      </c>
      <c r="BM798" s="182" t="s">
        <v>108</v>
      </c>
      <c r="BN798" s="181" t="s">
        <v>88</v>
      </c>
      <c r="BO798" s="181" t="s">
        <v>126</v>
      </c>
      <c r="BP798" s="181" t="s">
        <v>130</v>
      </c>
      <c r="BQ798" s="181" t="s">
        <v>132</v>
      </c>
      <c r="BR798" s="9">
        <f t="shared" si="463"/>
        <v>0</v>
      </c>
      <c r="BS798" s="9">
        <f t="shared" si="463"/>
        <v>0</v>
      </c>
      <c r="BT798" s="9">
        <f t="shared" si="463"/>
        <v>0</v>
      </c>
      <c r="BU798" s="9">
        <f t="shared" si="463"/>
        <v>0</v>
      </c>
      <c r="BV798" s="9">
        <f t="shared" si="463"/>
        <v>0</v>
      </c>
      <c r="BW798" s="9">
        <f t="shared" si="463"/>
        <v>0</v>
      </c>
      <c r="BX798" s="9">
        <f t="shared" si="463"/>
        <v>0</v>
      </c>
      <c r="BY798" s="9">
        <f t="shared" si="463"/>
        <v>0</v>
      </c>
      <c r="BZ798" s="9">
        <f t="shared" si="462"/>
        <v>0</v>
      </c>
      <c r="CA798" s="9">
        <f t="shared" si="462"/>
        <v>0</v>
      </c>
      <c r="CB798" s="9">
        <f t="shared" si="462"/>
        <v>0</v>
      </c>
      <c r="CC798" s="9">
        <f t="shared" si="462"/>
        <v>0</v>
      </c>
      <c r="CD798" s="9">
        <f t="shared" si="460"/>
        <v>0</v>
      </c>
      <c r="CE798" s="9">
        <f t="shared" si="460"/>
        <v>0</v>
      </c>
      <c r="CF798" s="9">
        <f t="shared" si="460"/>
        <v>0</v>
      </c>
      <c r="CG798" s="9">
        <f t="shared" si="460"/>
        <v>0</v>
      </c>
    </row>
    <row r="799" spans="64:85">
      <c r="BL799" s="181" t="s">
        <v>87</v>
      </c>
      <c r="BM799" s="182" t="s">
        <v>108</v>
      </c>
      <c r="BN799" s="181" t="s">
        <v>88</v>
      </c>
      <c r="BO799" s="12">
        <f>+D799</f>
        <v>0</v>
      </c>
      <c r="BP799" s="181" t="s">
        <v>130</v>
      </c>
      <c r="BQ799" s="181" t="s">
        <v>132</v>
      </c>
      <c r="BR799" s="9">
        <f t="shared" si="463"/>
        <v>0</v>
      </c>
      <c r="BS799" s="9">
        <f t="shared" si="463"/>
        <v>0</v>
      </c>
      <c r="BT799" s="9">
        <f t="shared" si="463"/>
        <v>0</v>
      </c>
      <c r="BU799" s="9">
        <f t="shared" si="463"/>
        <v>0</v>
      </c>
      <c r="BV799" s="9">
        <f t="shared" si="463"/>
        <v>0</v>
      </c>
      <c r="BW799" s="9">
        <f t="shared" si="463"/>
        <v>0</v>
      </c>
      <c r="BX799" s="9">
        <f t="shared" si="463"/>
        <v>0</v>
      </c>
      <c r="BY799" s="9">
        <f t="shared" si="463"/>
        <v>0</v>
      </c>
      <c r="BZ799" s="9">
        <f t="shared" si="462"/>
        <v>0</v>
      </c>
      <c r="CA799" s="9">
        <f t="shared" si="462"/>
        <v>0</v>
      </c>
      <c r="CB799" s="9">
        <f t="shared" si="462"/>
        <v>0</v>
      </c>
      <c r="CC799" s="9">
        <f t="shared" si="462"/>
        <v>0</v>
      </c>
      <c r="CD799" s="9">
        <f t="shared" si="460"/>
        <v>0</v>
      </c>
      <c r="CE799" s="9">
        <f t="shared" si="460"/>
        <v>0</v>
      </c>
      <c r="CF799" s="9">
        <f t="shared" si="460"/>
        <v>0</v>
      </c>
      <c r="CG799" s="9">
        <f t="shared" si="460"/>
        <v>0</v>
      </c>
    </row>
    <row r="800" spans="64:85">
      <c r="BL800" s="181" t="s">
        <v>87</v>
      </c>
      <c r="BM800" s="182" t="s">
        <v>108</v>
      </c>
      <c r="BN800" s="181" t="s">
        <v>88</v>
      </c>
      <c r="BO800" s="12">
        <f t="shared" ref="BO800:BO801" si="465">+D800</f>
        <v>0</v>
      </c>
      <c r="BP800" s="181" t="s">
        <v>130</v>
      </c>
      <c r="BQ800" s="181" t="s">
        <v>132</v>
      </c>
      <c r="BR800" s="9">
        <f t="shared" si="463"/>
        <v>0</v>
      </c>
      <c r="BS800" s="9">
        <f t="shared" si="463"/>
        <v>0</v>
      </c>
      <c r="BT800" s="9">
        <f t="shared" si="463"/>
        <v>0</v>
      </c>
      <c r="BU800" s="9">
        <f t="shared" si="463"/>
        <v>0</v>
      </c>
      <c r="BV800" s="9">
        <f t="shared" si="463"/>
        <v>0</v>
      </c>
      <c r="BW800" s="9">
        <f t="shared" si="463"/>
        <v>0</v>
      </c>
      <c r="BX800" s="9">
        <f t="shared" si="463"/>
        <v>0</v>
      </c>
      <c r="BY800" s="9">
        <f t="shared" si="463"/>
        <v>0</v>
      </c>
      <c r="BZ800" s="9">
        <f t="shared" si="462"/>
        <v>0</v>
      </c>
      <c r="CA800" s="9">
        <f t="shared" si="462"/>
        <v>0</v>
      </c>
      <c r="CB800" s="9">
        <f t="shared" si="462"/>
        <v>0</v>
      </c>
      <c r="CC800" s="9">
        <f t="shared" si="462"/>
        <v>0</v>
      </c>
      <c r="CD800" s="9">
        <f t="shared" si="460"/>
        <v>0</v>
      </c>
      <c r="CE800" s="9">
        <f t="shared" si="460"/>
        <v>0</v>
      </c>
      <c r="CF800" s="9">
        <f t="shared" si="460"/>
        <v>0</v>
      </c>
      <c r="CG800" s="9">
        <f t="shared" si="460"/>
        <v>0</v>
      </c>
    </row>
    <row r="801" spans="64:85">
      <c r="BL801" s="181" t="s">
        <v>87</v>
      </c>
      <c r="BM801" s="182" t="s">
        <v>108</v>
      </c>
      <c r="BN801" s="181" t="s">
        <v>88</v>
      </c>
      <c r="BO801" s="12">
        <f t="shared" si="465"/>
        <v>0</v>
      </c>
      <c r="BP801" s="181" t="s">
        <v>130</v>
      </c>
      <c r="BQ801" s="181" t="s">
        <v>132</v>
      </c>
      <c r="BR801" s="9">
        <f t="shared" si="463"/>
        <v>0</v>
      </c>
      <c r="BS801" s="9">
        <f t="shared" si="463"/>
        <v>0</v>
      </c>
      <c r="BT801" s="9">
        <f t="shared" si="463"/>
        <v>0</v>
      </c>
      <c r="BU801" s="9">
        <f t="shared" si="463"/>
        <v>0</v>
      </c>
      <c r="BV801" s="9">
        <f t="shared" si="463"/>
        <v>0</v>
      </c>
      <c r="BW801" s="9">
        <f t="shared" si="463"/>
        <v>0</v>
      </c>
      <c r="BX801" s="9">
        <f t="shared" si="463"/>
        <v>0</v>
      </c>
      <c r="BY801" s="9">
        <f t="shared" si="463"/>
        <v>0</v>
      </c>
      <c r="BZ801" s="9">
        <f t="shared" si="462"/>
        <v>0</v>
      </c>
      <c r="CA801" s="9">
        <f t="shared" si="462"/>
        <v>0</v>
      </c>
      <c r="CB801" s="9">
        <f t="shared" si="462"/>
        <v>0</v>
      </c>
      <c r="CC801" s="9">
        <f t="shared" si="462"/>
        <v>0</v>
      </c>
      <c r="CD801" s="9">
        <f t="shared" si="460"/>
        <v>0</v>
      </c>
      <c r="CE801" s="9">
        <f t="shared" si="460"/>
        <v>0</v>
      </c>
      <c r="CF801" s="9">
        <f t="shared" si="460"/>
        <v>0</v>
      </c>
      <c r="CG801" s="9">
        <f t="shared" si="460"/>
        <v>0</v>
      </c>
    </row>
    <row r="802" spans="64:85">
      <c r="BL802" s="181" t="s">
        <v>87</v>
      </c>
      <c r="BM802" s="182" t="s">
        <v>108</v>
      </c>
      <c r="BN802" s="181" t="s">
        <v>90</v>
      </c>
      <c r="BO802" s="182" t="s">
        <v>121</v>
      </c>
      <c r="BP802" s="181" t="s">
        <v>130</v>
      </c>
      <c r="BQ802" s="181" t="s">
        <v>132</v>
      </c>
      <c r="BR802" s="9">
        <f t="shared" si="463"/>
        <v>0</v>
      </c>
      <c r="BS802" s="9">
        <f t="shared" si="463"/>
        <v>0</v>
      </c>
      <c r="BT802" s="9">
        <f t="shared" si="463"/>
        <v>0</v>
      </c>
      <c r="BU802" s="9">
        <f t="shared" si="463"/>
        <v>0</v>
      </c>
      <c r="BV802" s="9">
        <f t="shared" si="463"/>
        <v>0</v>
      </c>
      <c r="BW802" s="9">
        <f t="shared" si="463"/>
        <v>0</v>
      </c>
      <c r="BX802" s="9">
        <f t="shared" si="463"/>
        <v>0</v>
      </c>
      <c r="BY802" s="9">
        <f t="shared" si="463"/>
        <v>0</v>
      </c>
      <c r="BZ802" s="9">
        <f t="shared" si="462"/>
        <v>0</v>
      </c>
      <c r="CA802" s="9">
        <f t="shared" si="462"/>
        <v>0</v>
      </c>
      <c r="CB802" s="9">
        <f t="shared" si="462"/>
        <v>0</v>
      </c>
      <c r="CC802" s="9">
        <f t="shared" si="462"/>
        <v>0</v>
      </c>
      <c r="CD802" s="9">
        <f t="shared" si="460"/>
        <v>0</v>
      </c>
      <c r="CE802" s="9">
        <f t="shared" si="460"/>
        <v>0</v>
      </c>
      <c r="CF802" s="9">
        <f t="shared" si="460"/>
        <v>0</v>
      </c>
      <c r="CG802" s="9">
        <f t="shared" si="460"/>
        <v>0</v>
      </c>
    </row>
    <row r="803" spans="64:85">
      <c r="BL803" s="181" t="s">
        <v>87</v>
      </c>
      <c r="BM803" s="182" t="s">
        <v>109</v>
      </c>
      <c r="BN803" s="181" t="s">
        <v>40</v>
      </c>
      <c r="BO803" s="181" t="s">
        <v>126</v>
      </c>
      <c r="BP803" s="181" t="s">
        <v>130</v>
      </c>
      <c r="BQ803" s="181" t="s">
        <v>132</v>
      </c>
      <c r="BR803" s="9">
        <f t="shared" si="463"/>
        <v>0</v>
      </c>
      <c r="BS803" s="9">
        <f t="shared" si="463"/>
        <v>0</v>
      </c>
      <c r="BT803" s="9">
        <f t="shared" si="463"/>
        <v>0</v>
      </c>
      <c r="BU803" s="9">
        <f t="shared" si="463"/>
        <v>0</v>
      </c>
      <c r="BV803" s="9">
        <f t="shared" si="463"/>
        <v>0</v>
      </c>
      <c r="BW803" s="9">
        <f t="shared" si="463"/>
        <v>0</v>
      </c>
      <c r="BX803" s="9">
        <f t="shared" si="463"/>
        <v>0</v>
      </c>
      <c r="BY803" s="9">
        <f t="shared" si="463"/>
        <v>0</v>
      </c>
      <c r="BZ803" s="9">
        <f t="shared" si="462"/>
        <v>0</v>
      </c>
      <c r="CA803" s="9">
        <f t="shared" si="462"/>
        <v>0</v>
      </c>
      <c r="CB803" s="9">
        <f t="shared" si="462"/>
        <v>0</v>
      </c>
      <c r="CC803" s="9">
        <f t="shared" si="462"/>
        <v>0</v>
      </c>
      <c r="CD803" s="9">
        <f t="shared" si="460"/>
        <v>0</v>
      </c>
      <c r="CE803" s="9">
        <f t="shared" si="460"/>
        <v>0</v>
      </c>
      <c r="CF803" s="9">
        <f t="shared" si="460"/>
        <v>0</v>
      </c>
      <c r="CG803" s="9">
        <f t="shared" si="460"/>
        <v>0</v>
      </c>
    </row>
    <row r="804" spans="64:85">
      <c r="BL804" s="181" t="s">
        <v>87</v>
      </c>
      <c r="BM804" s="182" t="s">
        <v>109</v>
      </c>
      <c r="BN804" s="181" t="s">
        <v>88</v>
      </c>
      <c r="BO804" s="181" t="s">
        <v>126</v>
      </c>
      <c r="BP804" s="181" t="s">
        <v>130</v>
      </c>
      <c r="BQ804" s="181" t="s">
        <v>132</v>
      </c>
      <c r="BR804" s="9">
        <f t="shared" si="463"/>
        <v>0</v>
      </c>
      <c r="BS804" s="9">
        <f t="shared" si="463"/>
        <v>0</v>
      </c>
      <c r="BT804" s="9">
        <f t="shared" si="463"/>
        <v>0</v>
      </c>
      <c r="BU804" s="9">
        <f t="shared" si="463"/>
        <v>0</v>
      </c>
      <c r="BV804" s="9">
        <f t="shared" si="463"/>
        <v>0</v>
      </c>
      <c r="BW804" s="9">
        <f t="shared" si="463"/>
        <v>0</v>
      </c>
      <c r="BX804" s="9">
        <f t="shared" si="463"/>
        <v>0</v>
      </c>
      <c r="BY804" s="9">
        <f t="shared" si="463"/>
        <v>0</v>
      </c>
      <c r="BZ804" s="9">
        <f t="shared" si="462"/>
        <v>0</v>
      </c>
      <c r="CA804" s="9">
        <f t="shared" si="462"/>
        <v>0</v>
      </c>
      <c r="CB804" s="9">
        <f t="shared" si="462"/>
        <v>0</v>
      </c>
      <c r="CC804" s="9">
        <f t="shared" si="462"/>
        <v>0</v>
      </c>
      <c r="CD804" s="9">
        <f t="shared" si="460"/>
        <v>0</v>
      </c>
      <c r="CE804" s="9">
        <f t="shared" si="460"/>
        <v>0</v>
      </c>
      <c r="CF804" s="9">
        <f t="shared" si="460"/>
        <v>0</v>
      </c>
      <c r="CG804" s="9">
        <f t="shared" si="460"/>
        <v>0</v>
      </c>
    </row>
    <row r="805" spans="64:85">
      <c r="BL805" s="181" t="s">
        <v>87</v>
      </c>
      <c r="BM805" s="182" t="s">
        <v>109</v>
      </c>
      <c r="BN805" s="181" t="s">
        <v>88</v>
      </c>
      <c r="BO805" s="12">
        <f>+D805</f>
        <v>0</v>
      </c>
      <c r="BP805" s="181" t="s">
        <v>130</v>
      </c>
      <c r="BQ805" s="181" t="s">
        <v>132</v>
      </c>
      <c r="BR805" s="9">
        <f t="shared" si="463"/>
        <v>0</v>
      </c>
      <c r="BS805" s="9">
        <f t="shared" si="463"/>
        <v>0</v>
      </c>
      <c r="BT805" s="9">
        <f t="shared" si="463"/>
        <v>0</v>
      </c>
      <c r="BU805" s="9">
        <f t="shared" si="463"/>
        <v>0</v>
      </c>
      <c r="BV805" s="9">
        <f t="shared" si="463"/>
        <v>0</v>
      </c>
      <c r="BW805" s="9">
        <f t="shared" si="463"/>
        <v>0</v>
      </c>
      <c r="BX805" s="9">
        <f t="shared" si="463"/>
        <v>0</v>
      </c>
      <c r="BY805" s="9">
        <f t="shared" si="463"/>
        <v>0</v>
      </c>
      <c r="BZ805" s="9">
        <f t="shared" si="462"/>
        <v>0</v>
      </c>
      <c r="CA805" s="9">
        <f t="shared" si="462"/>
        <v>0</v>
      </c>
      <c r="CB805" s="9">
        <f t="shared" si="462"/>
        <v>0</v>
      </c>
      <c r="CC805" s="9">
        <f t="shared" si="462"/>
        <v>0</v>
      </c>
      <c r="CD805" s="9">
        <f t="shared" si="460"/>
        <v>0</v>
      </c>
      <c r="CE805" s="9">
        <f t="shared" si="460"/>
        <v>0</v>
      </c>
      <c r="CF805" s="9">
        <f t="shared" si="460"/>
        <v>0</v>
      </c>
      <c r="CG805" s="9">
        <f t="shared" si="460"/>
        <v>0</v>
      </c>
    </row>
    <row r="806" spans="64:85">
      <c r="BL806" s="181" t="s">
        <v>87</v>
      </c>
      <c r="BM806" s="182" t="s">
        <v>109</v>
      </c>
      <c r="BN806" s="181" t="s">
        <v>88</v>
      </c>
      <c r="BO806" s="12">
        <f t="shared" ref="BO806:BO807" si="466">+D806</f>
        <v>0</v>
      </c>
      <c r="BP806" s="181" t="s">
        <v>130</v>
      </c>
      <c r="BQ806" s="181" t="s">
        <v>132</v>
      </c>
      <c r="BR806" s="9">
        <f t="shared" si="463"/>
        <v>0</v>
      </c>
      <c r="BS806" s="9">
        <f t="shared" si="463"/>
        <v>0</v>
      </c>
      <c r="BT806" s="9">
        <f t="shared" si="463"/>
        <v>0</v>
      </c>
      <c r="BU806" s="9">
        <f t="shared" si="463"/>
        <v>0</v>
      </c>
      <c r="BV806" s="9">
        <f t="shared" si="463"/>
        <v>0</v>
      </c>
      <c r="BW806" s="9">
        <f t="shared" si="463"/>
        <v>0</v>
      </c>
      <c r="BX806" s="9">
        <f t="shared" si="463"/>
        <v>0</v>
      </c>
      <c r="BY806" s="9">
        <f t="shared" si="463"/>
        <v>0</v>
      </c>
      <c r="BZ806" s="9">
        <f t="shared" si="462"/>
        <v>0</v>
      </c>
      <c r="CA806" s="9">
        <f t="shared" si="462"/>
        <v>0</v>
      </c>
      <c r="CB806" s="9">
        <f t="shared" si="462"/>
        <v>0</v>
      </c>
      <c r="CC806" s="9">
        <f t="shared" si="462"/>
        <v>0</v>
      </c>
      <c r="CD806" s="9">
        <f t="shared" si="460"/>
        <v>0</v>
      </c>
      <c r="CE806" s="9">
        <f t="shared" si="460"/>
        <v>0</v>
      </c>
      <c r="CF806" s="9">
        <f t="shared" si="460"/>
        <v>0</v>
      </c>
      <c r="CG806" s="9">
        <f t="shared" si="460"/>
        <v>0</v>
      </c>
    </row>
    <row r="807" spans="64:85">
      <c r="BL807" s="181" t="s">
        <v>87</v>
      </c>
      <c r="BM807" s="182" t="s">
        <v>109</v>
      </c>
      <c r="BN807" s="181" t="s">
        <v>88</v>
      </c>
      <c r="BO807" s="12">
        <f t="shared" si="466"/>
        <v>0</v>
      </c>
      <c r="BP807" s="181" t="s">
        <v>130</v>
      </c>
      <c r="BQ807" s="181" t="s">
        <v>132</v>
      </c>
      <c r="BR807" s="9">
        <f t="shared" si="463"/>
        <v>0</v>
      </c>
      <c r="BS807" s="9">
        <f t="shared" si="463"/>
        <v>0</v>
      </c>
      <c r="BT807" s="9">
        <f t="shared" si="463"/>
        <v>0</v>
      </c>
      <c r="BU807" s="9">
        <f t="shared" si="463"/>
        <v>0</v>
      </c>
      <c r="BV807" s="9">
        <f t="shared" si="463"/>
        <v>0</v>
      </c>
      <c r="BW807" s="9">
        <f t="shared" si="463"/>
        <v>0</v>
      </c>
      <c r="BX807" s="9">
        <f t="shared" si="463"/>
        <v>0</v>
      </c>
      <c r="BY807" s="9">
        <f t="shared" si="463"/>
        <v>0</v>
      </c>
      <c r="BZ807" s="9">
        <f t="shared" si="462"/>
        <v>0</v>
      </c>
      <c r="CA807" s="9">
        <f t="shared" si="462"/>
        <v>0</v>
      </c>
      <c r="CB807" s="9">
        <f t="shared" si="462"/>
        <v>0</v>
      </c>
      <c r="CC807" s="9">
        <f t="shared" si="462"/>
        <v>0</v>
      </c>
      <c r="CD807" s="9">
        <f t="shared" si="460"/>
        <v>0</v>
      </c>
      <c r="CE807" s="9">
        <f t="shared" si="460"/>
        <v>0</v>
      </c>
      <c r="CF807" s="9">
        <f t="shared" si="460"/>
        <v>0</v>
      </c>
      <c r="CG807" s="9">
        <f t="shared" si="460"/>
        <v>0</v>
      </c>
    </row>
    <row r="808" spans="64:85">
      <c r="BL808" s="181" t="s">
        <v>87</v>
      </c>
      <c r="BM808" s="182" t="s">
        <v>109</v>
      </c>
      <c r="BN808" s="181" t="s">
        <v>90</v>
      </c>
      <c r="BO808" s="182" t="s">
        <v>121</v>
      </c>
      <c r="BP808" s="181" t="s">
        <v>130</v>
      </c>
      <c r="BQ808" s="181" t="s">
        <v>132</v>
      </c>
      <c r="BR808" s="9">
        <f t="shared" si="463"/>
        <v>0</v>
      </c>
      <c r="BS808" s="9">
        <f t="shared" si="463"/>
        <v>0</v>
      </c>
      <c r="BT808" s="9">
        <f t="shared" si="463"/>
        <v>0</v>
      </c>
      <c r="BU808" s="9">
        <f t="shared" si="463"/>
        <v>0</v>
      </c>
      <c r="BV808" s="9">
        <f t="shared" si="463"/>
        <v>0</v>
      </c>
      <c r="BW808" s="9">
        <f t="shared" si="463"/>
        <v>0</v>
      </c>
      <c r="BX808" s="9">
        <f t="shared" si="463"/>
        <v>0</v>
      </c>
      <c r="BY808" s="9">
        <f t="shared" si="463"/>
        <v>0</v>
      </c>
      <c r="BZ808" s="9">
        <f t="shared" si="462"/>
        <v>0</v>
      </c>
      <c r="CA808" s="9">
        <f t="shared" si="462"/>
        <v>0</v>
      </c>
      <c r="CB808" s="9">
        <f t="shared" si="462"/>
        <v>0</v>
      </c>
      <c r="CC808" s="9">
        <f t="shared" si="462"/>
        <v>0</v>
      </c>
      <c r="CD808" s="9">
        <f t="shared" si="460"/>
        <v>0</v>
      </c>
      <c r="CE808" s="9">
        <f t="shared" si="460"/>
        <v>0</v>
      </c>
      <c r="CF808" s="9">
        <f t="shared" si="460"/>
        <v>0</v>
      </c>
      <c r="CG808" s="9">
        <f t="shared" si="460"/>
        <v>0</v>
      </c>
    </row>
    <row r="809" spans="64:85">
      <c r="BL809" s="181" t="s">
        <v>87</v>
      </c>
      <c r="BM809" s="182" t="s">
        <v>61</v>
      </c>
      <c r="BN809" s="181" t="s">
        <v>40</v>
      </c>
      <c r="BO809" s="181" t="s">
        <v>126</v>
      </c>
      <c r="BP809" s="181" t="s">
        <v>130</v>
      </c>
      <c r="BQ809" s="181" t="s">
        <v>132</v>
      </c>
      <c r="BR809" s="9">
        <f t="shared" si="463"/>
        <v>0</v>
      </c>
      <c r="BS809" s="9">
        <f t="shared" si="463"/>
        <v>0</v>
      </c>
      <c r="BT809" s="9">
        <f t="shared" si="463"/>
        <v>0</v>
      </c>
      <c r="BU809" s="9">
        <f t="shared" si="463"/>
        <v>0</v>
      </c>
      <c r="BV809" s="9">
        <f t="shared" si="463"/>
        <v>0</v>
      </c>
      <c r="BW809" s="9">
        <f t="shared" si="463"/>
        <v>0</v>
      </c>
      <c r="BX809" s="9">
        <f t="shared" si="463"/>
        <v>0</v>
      </c>
      <c r="BY809" s="9">
        <f t="shared" si="463"/>
        <v>0</v>
      </c>
      <c r="BZ809" s="9">
        <f t="shared" si="462"/>
        <v>0</v>
      </c>
      <c r="CA809" s="9">
        <f t="shared" si="462"/>
        <v>0</v>
      </c>
      <c r="CB809" s="9">
        <f t="shared" si="462"/>
        <v>0</v>
      </c>
      <c r="CC809" s="9">
        <f t="shared" si="462"/>
        <v>0</v>
      </c>
      <c r="CD809" s="9">
        <f t="shared" si="460"/>
        <v>0</v>
      </c>
      <c r="CE809" s="9">
        <f t="shared" si="460"/>
        <v>0</v>
      </c>
      <c r="CF809" s="9">
        <f t="shared" si="460"/>
        <v>0</v>
      </c>
      <c r="CG809" s="9">
        <f t="shared" si="460"/>
        <v>0</v>
      </c>
    </row>
    <row r="810" spans="64:85">
      <c r="BL810" s="181" t="s">
        <v>87</v>
      </c>
      <c r="BM810" s="182" t="s">
        <v>61</v>
      </c>
      <c r="BN810" s="181" t="s">
        <v>88</v>
      </c>
      <c r="BO810" s="181" t="s">
        <v>126</v>
      </c>
      <c r="BP810" s="181" t="s">
        <v>130</v>
      </c>
      <c r="BQ810" s="181" t="s">
        <v>132</v>
      </c>
      <c r="BR810" s="9">
        <f t="shared" si="463"/>
        <v>0</v>
      </c>
      <c r="BS810" s="9">
        <f t="shared" si="463"/>
        <v>0</v>
      </c>
      <c r="BT810" s="9">
        <f t="shared" si="463"/>
        <v>0</v>
      </c>
      <c r="BU810" s="9">
        <f t="shared" si="463"/>
        <v>0</v>
      </c>
      <c r="BV810" s="9">
        <f t="shared" si="463"/>
        <v>0</v>
      </c>
      <c r="BW810" s="9">
        <f t="shared" si="463"/>
        <v>0</v>
      </c>
      <c r="BX810" s="9">
        <f t="shared" si="463"/>
        <v>0</v>
      </c>
      <c r="BY810" s="9">
        <f t="shared" si="463"/>
        <v>0</v>
      </c>
      <c r="BZ810" s="9">
        <f t="shared" si="462"/>
        <v>0</v>
      </c>
      <c r="CA810" s="9">
        <f t="shared" si="462"/>
        <v>0</v>
      </c>
      <c r="CB810" s="9">
        <f t="shared" si="462"/>
        <v>0</v>
      </c>
      <c r="CC810" s="9">
        <f t="shared" si="462"/>
        <v>0</v>
      </c>
      <c r="CD810" s="9">
        <f t="shared" si="460"/>
        <v>0</v>
      </c>
      <c r="CE810" s="9">
        <f t="shared" si="460"/>
        <v>0</v>
      </c>
      <c r="CF810" s="9">
        <f t="shared" si="460"/>
        <v>0</v>
      </c>
      <c r="CG810" s="9">
        <f t="shared" si="460"/>
        <v>0</v>
      </c>
    </row>
    <row r="811" spans="64:85">
      <c r="BL811" s="181" t="s">
        <v>87</v>
      </c>
      <c r="BM811" s="182" t="s">
        <v>61</v>
      </c>
      <c r="BN811" s="181" t="s">
        <v>90</v>
      </c>
      <c r="BO811" s="12" t="s">
        <v>127</v>
      </c>
      <c r="BP811" s="181" t="s">
        <v>130</v>
      </c>
      <c r="BQ811" s="181" t="s">
        <v>132</v>
      </c>
      <c r="BR811" s="9">
        <f t="shared" si="463"/>
        <v>0</v>
      </c>
      <c r="BS811" s="9">
        <f t="shared" si="463"/>
        <v>0</v>
      </c>
      <c r="BT811" s="9">
        <f t="shared" si="463"/>
        <v>0</v>
      </c>
      <c r="BU811" s="9">
        <f t="shared" si="463"/>
        <v>0</v>
      </c>
      <c r="BV811" s="9">
        <f t="shared" si="463"/>
        <v>0</v>
      </c>
      <c r="BW811" s="9">
        <f t="shared" si="463"/>
        <v>0</v>
      </c>
      <c r="BX811" s="9">
        <f t="shared" si="463"/>
        <v>0</v>
      </c>
      <c r="BY811" s="9">
        <f t="shared" si="463"/>
        <v>0</v>
      </c>
      <c r="BZ811" s="9">
        <f t="shared" si="462"/>
        <v>0</v>
      </c>
      <c r="CA811" s="9">
        <f t="shared" si="462"/>
        <v>0</v>
      </c>
      <c r="CB811" s="9">
        <f t="shared" si="462"/>
        <v>0</v>
      </c>
      <c r="CC811" s="9">
        <f t="shared" si="462"/>
        <v>0</v>
      </c>
      <c r="CD811" s="9">
        <f t="shared" si="460"/>
        <v>0</v>
      </c>
      <c r="CE811" s="9">
        <f t="shared" si="460"/>
        <v>0</v>
      </c>
      <c r="CF811" s="9">
        <f t="shared" si="460"/>
        <v>0</v>
      </c>
      <c r="CG811" s="9">
        <f t="shared" si="460"/>
        <v>0</v>
      </c>
    </row>
    <row r="812" spans="64:85">
      <c r="BL812" s="181" t="s">
        <v>87</v>
      </c>
      <c r="BM812" s="182" t="s">
        <v>62</v>
      </c>
      <c r="BN812" s="181" t="s">
        <v>40</v>
      </c>
      <c r="BO812" s="181" t="s">
        <v>126</v>
      </c>
      <c r="BP812" s="181" t="s">
        <v>130</v>
      </c>
      <c r="BQ812" s="181" t="s">
        <v>132</v>
      </c>
      <c r="BR812" s="9">
        <f t="shared" si="463"/>
        <v>0</v>
      </c>
      <c r="BS812" s="9">
        <f t="shared" si="463"/>
        <v>0</v>
      </c>
      <c r="BT812" s="9">
        <f t="shared" si="463"/>
        <v>0</v>
      </c>
      <c r="BU812" s="9">
        <f t="shared" si="463"/>
        <v>0</v>
      </c>
      <c r="BV812" s="9">
        <f t="shared" si="463"/>
        <v>0</v>
      </c>
      <c r="BW812" s="9">
        <f t="shared" si="463"/>
        <v>0</v>
      </c>
      <c r="BX812" s="9">
        <f t="shared" si="463"/>
        <v>0</v>
      </c>
      <c r="BY812" s="9">
        <f t="shared" si="463"/>
        <v>0</v>
      </c>
      <c r="BZ812" s="9">
        <f t="shared" si="462"/>
        <v>0</v>
      </c>
      <c r="CA812" s="9">
        <f t="shared" si="462"/>
        <v>0</v>
      </c>
      <c r="CB812" s="9">
        <f t="shared" si="462"/>
        <v>0</v>
      </c>
      <c r="CC812" s="9">
        <f t="shared" si="462"/>
        <v>0</v>
      </c>
      <c r="CD812" s="9">
        <f t="shared" si="460"/>
        <v>0</v>
      </c>
      <c r="CE812" s="9">
        <f t="shared" si="460"/>
        <v>0</v>
      </c>
      <c r="CF812" s="9">
        <f t="shared" si="460"/>
        <v>0</v>
      </c>
      <c r="CG812" s="9">
        <f t="shared" si="460"/>
        <v>0</v>
      </c>
    </row>
    <row r="813" spans="64:85">
      <c r="BL813" s="181" t="s">
        <v>87</v>
      </c>
      <c r="BM813" s="182" t="s">
        <v>62</v>
      </c>
      <c r="BN813" s="181" t="s">
        <v>88</v>
      </c>
      <c r="BO813" s="181" t="s">
        <v>126</v>
      </c>
      <c r="BP813" s="181" t="s">
        <v>130</v>
      </c>
      <c r="BQ813" s="181" t="s">
        <v>132</v>
      </c>
      <c r="BR813" s="9">
        <f t="shared" si="463"/>
        <v>0</v>
      </c>
      <c r="BS813" s="9">
        <f t="shared" si="463"/>
        <v>0</v>
      </c>
      <c r="BT813" s="9">
        <f t="shared" si="463"/>
        <v>0</v>
      </c>
      <c r="BU813" s="9">
        <f t="shared" si="463"/>
        <v>0</v>
      </c>
      <c r="BV813" s="9">
        <f t="shared" si="463"/>
        <v>0</v>
      </c>
      <c r="BW813" s="9">
        <f t="shared" si="463"/>
        <v>0</v>
      </c>
      <c r="BX813" s="9">
        <f t="shared" si="463"/>
        <v>0</v>
      </c>
      <c r="BY813" s="9">
        <f t="shared" si="463"/>
        <v>0</v>
      </c>
      <c r="BZ813" s="9">
        <f t="shared" si="462"/>
        <v>0</v>
      </c>
      <c r="CA813" s="9">
        <f t="shared" si="462"/>
        <v>0</v>
      </c>
      <c r="CB813" s="9">
        <f t="shared" si="462"/>
        <v>0</v>
      </c>
      <c r="CC813" s="9">
        <f t="shared" si="462"/>
        <v>0</v>
      </c>
      <c r="CD813" s="9">
        <f t="shared" si="460"/>
        <v>0</v>
      </c>
      <c r="CE813" s="9">
        <f t="shared" si="460"/>
        <v>0</v>
      </c>
      <c r="CF813" s="9">
        <f t="shared" si="460"/>
        <v>0</v>
      </c>
      <c r="CG813" s="9">
        <f t="shared" ref="CG813:CG876" si="467">+IF(ISBLANK(BF348),0,BF348)</f>
        <v>0</v>
      </c>
    </row>
    <row r="814" spans="64:85">
      <c r="BL814" s="181" t="s">
        <v>87</v>
      </c>
      <c r="BM814" s="182" t="s">
        <v>62</v>
      </c>
      <c r="BN814" s="181" t="s">
        <v>90</v>
      </c>
      <c r="BO814" s="12" t="s">
        <v>127</v>
      </c>
      <c r="BP814" s="181" t="s">
        <v>130</v>
      </c>
      <c r="BQ814" s="181" t="s">
        <v>132</v>
      </c>
      <c r="BR814" s="9">
        <f t="shared" si="463"/>
        <v>0</v>
      </c>
      <c r="BS814" s="9">
        <f t="shared" si="463"/>
        <v>0</v>
      </c>
      <c r="BT814" s="9">
        <f t="shared" si="463"/>
        <v>0</v>
      </c>
      <c r="BU814" s="9">
        <f t="shared" si="463"/>
        <v>0</v>
      </c>
      <c r="BV814" s="9">
        <f t="shared" si="463"/>
        <v>0</v>
      </c>
      <c r="BW814" s="9">
        <f t="shared" si="463"/>
        <v>0</v>
      </c>
      <c r="BX814" s="9">
        <f t="shared" si="463"/>
        <v>0</v>
      </c>
      <c r="BY814" s="9">
        <f t="shared" si="463"/>
        <v>0</v>
      </c>
      <c r="BZ814" s="9">
        <f t="shared" si="462"/>
        <v>0</v>
      </c>
      <c r="CA814" s="9">
        <f t="shared" si="462"/>
        <v>0</v>
      </c>
      <c r="CB814" s="9">
        <f t="shared" si="462"/>
        <v>0</v>
      </c>
      <c r="CC814" s="9">
        <f t="shared" si="462"/>
        <v>0</v>
      </c>
      <c r="CD814" s="9">
        <f t="shared" si="462"/>
        <v>0</v>
      </c>
      <c r="CE814" s="9">
        <f t="shared" si="462"/>
        <v>0</v>
      </c>
      <c r="CF814" s="9">
        <f t="shared" si="462"/>
        <v>0</v>
      </c>
      <c r="CG814" s="9">
        <f t="shared" si="467"/>
        <v>0</v>
      </c>
    </row>
    <row r="815" spans="64:85">
      <c r="BL815" s="181" t="s">
        <v>87</v>
      </c>
      <c r="BM815" s="182" t="s">
        <v>72</v>
      </c>
      <c r="BN815" s="181" t="s">
        <v>40</v>
      </c>
      <c r="BO815" s="181" t="s">
        <v>126</v>
      </c>
      <c r="BP815" s="181" t="s">
        <v>130</v>
      </c>
      <c r="BQ815" s="181" t="s">
        <v>132</v>
      </c>
      <c r="BR815" s="9">
        <f t="shared" si="463"/>
        <v>0</v>
      </c>
      <c r="BS815" s="9">
        <f t="shared" si="463"/>
        <v>0</v>
      </c>
      <c r="BT815" s="9">
        <f t="shared" si="463"/>
        <v>0</v>
      </c>
      <c r="BU815" s="9">
        <f t="shared" si="463"/>
        <v>0</v>
      </c>
      <c r="BV815" s="9">
        <f t="shared" si="463"/>
        <v>0</v>
      </c>
      <c r="BW815" s="9">
        <f t="shared" si="463"/>
        <v>0</v>
      </c>
      <c r="BX815" s="9">
        <f t="shared" si="463"/>
        <v>0</v>
      </c>
      <c r="BY815" s="9">
        <f t="shared" si="463"/>
        <v>0</v>
      </c>
      <c r="BZ815" s="9">
        <f t="shared" si="462"/>
        <v>0</v>
      </c>
      <c r="CA815" s="9">
        <f t="shared" si="462"/>
        <v>0</v>
      </c>
      <c r="CB815" s="9">
        <f t="shared" si="462"/>
        <v>0</v>
      </c>
      <c r="CC815" s="9">
        <f t="shared" si="462"/>
        <v>0</v>
      </c>
      <c r="CD815" s="9">
        <f t="shared" si="462"/>
        <v>0</v>
      </c>
      <c r="CE815" s="9">
        <f t="shared" si="462"/>
        <v>0</v>
      </c>
      <c r="CF815" s="9">
        <f t="shared" si="462"/>
        <v>0</v>
      </c>
      <c r="CG815" s="9">
        <f t="shared" si="467"/>
        <v>0</v>
      </c>
    </row>
    <row r="816" spans="64:85">
      <c r="BL816" s="181" t="s">
        <v>87</v>
      </c>
      <c r="BM816" s="182" t="s">
        <v>72</v>
      </c>
      <c r="BN816" s="181" t="s">
        <v>88</v>
      </c>
      <c r="BO816" s="181" t="s">
        <v>126</v>
      </c>
      <c r="BP816" s="181" t="s">
        <v>130</v>
      </c>
      <c r="BQ816" s="181" t="s">
        <v>132</v>
      </c>
      <c r="BR816" s="9">
        <f t="shared" si="463"/>
        <v>0</v>
      </c>
      <c r="BS816" s="9">
        <f t="shared" si="463"/>
        <v>0</v>
      </c>
      <c r="BT816" s="9">
        <f t="shared" si="463"/>
        <v>0</v>
      </c>
      <c r="BU816" s="9">
        <f t="shared" si="463"/>
        <v>0</v>
      </c>
      <c r="BV816" s="9">
        <f t="shared" si="463"/>
        <v>0</v>
      </c>
      <c r="BW816" s="9">
        <f t="shared" si="463"/>
        <v>0</v>
      </c>
      <c r="BX816" s="9">
        <f t="shared" si="463"/>
        <v>0</v>
      </c>
      <c r="BY816" s="9">
        <f t="shared" si="463"/>
        <v>0</v>
      </c>
      <c r="BZ816" s="9">
        <f t="shared" si="462"/>
        <v>0</v>
      </c>
      <c r="CA816" s="9">
        <f t="shared" si="462"/>
        <v>0</v>
      </c>
      <c r="CB816" s="9">
        <f t="shared" si="462"/>
        <v>0</v>
      </c>
      <c r="CC816" s="9">
        <f t="shared" si="462"/>
        <v>0</v>
      </c>
      <c r="CD816" s="9">
        <f t="shared" si="462"/>
        <v>0</v>
      </c>
      <c r="CE816" s="9">
        <f t="shared" si="462"/>
        <v>0</v>
      </c>
      <c r="CF816" s="9">
        <f t="shared" si="462"/>
        <v>0</v>
      </c>
      <c r="CG816" s="9">
        <f t="shared" si="467"/>
        <v>0</v>
      </c>
    </row>
    <row r="817" spans="64:85">
      <c r="BL817" s="181" t="s">
        <v>87</v>
      </c>
      <c r="BM817" s="182" t="s">
        <v>72</v>
      </c>
      <c r="BN817" s="181" t="s">
        <v>90</v>
      </c>
      <c r="BO817" s="12" t="s">
        <v>127</v>
      </c>
      <c r="BP817" s="181" t="s">
        <v>130</v>
      </c>
      <c r="BQ817" s="181" t="s">
        <v>132</v>
      </c>
      <c r="BR817" s="9">
        <f t="shared" si="463"/>
        <v>0</v>
      </c>
      <c r="BS817" s="9">
        <f t="shared" si="463"/>
        <v>0</v>
      </c>
      <c r="BT817" s="9">
        <f t="shared" si="463"/>
        <v>0</v>
      </c>
      <c r="BU817" s="9">
        <f t="shared" si="463"/>
        <v>0</v>
      </c>
      <c r="BV817" s="9">
        <f t="shared" si="463"/>
        <v>0</v>
      </c>
      <c r="BW817" s="9">
        <f t="shared" si="463"/>
        <v>0</v>
      </c>
      <c r="BX817" s="9">
        <f t="shared" si="463"/>
        <v>0</v>
      </c>
      <c r="BY817" s="9">
        <f t="shared" si="463"/>
        <v>0</v>
      </c>
      <c r="BZ817" s="9">
        <f t="shared" si="462"/>
        <v>0</v>
      </c>
      <c r="CA817" s="9">
        <f t="shared" si="462"/>
        <v>0</v>
      </c>
      <c r="CB817" s="9">
        <f t="shared" si="462"/>
        <v>0</v>
      </c>
      <c r="CC817" s="9">
        <f t="shared" si="462"/>
        <v>0</v>
      </c>
      <c r="CD817" s="9">
        <f t="shared" si="462"/>
        <v>0</v>
      </c>
      <c r="CE817" s="9">
        <f t="shared" si="462"/>
        <v>0</v>
      </c>
      <c r="CF817" s="9">
        <f t="shared" si="462"/>
        <v>0</v>
      </c>
      <c r="CG817" s="9">
        <f t="shared" si="467"/>
        <v>0</v>
      </c>
    </row>
    <row r="818" spans="64:85">
      <c r="BL818" s="181" t="s">
        <v>87</v>
      </c>
      <c r="BM818" s="182" t="s">
        <v>73</v>
      </c>
      <c r="BN818" s="181" t="s">
        <v>40</v>
      </c>
      <c r="BO818" s="181" t="s">
        <v>126</v>
      </c>
      <c r="BP818" s="181" t="s">
        <v>130</v>
      </c>
      <c r="BQ818" s="181" t="s">
        <v>132</v>
      </c>
      <c r="BR818" s="9">
        <f t="shared" si="463"/>
        <v>0</v>
      </c>
      <c r="BS818" s="9">
        <f t="shared" si="463"/>
        <v>0</v>
      </c>
      <c r="BT818" s="9">
        <f t="shared" si="463"/>
        <v>0</v>
      </c>
      <c r="BU818" s="9">
        <f t="shared" si="463"/>
        <v>0</v>
      </c>
      <c r="BV818" s="9">
        <f t="shared" si="463"/>
        <v>0</v>
      </c>
      <c r="BW818" s="9">
        <f t="shared" si="463"/>
        <v>0</v>
      </c>
      <c r="BX818" s="9">
        <f t="shared" si="463"/>
        <v>0</v>
      </c>
      <c r="BY818" s="9">
        <f t="shared" si="463"/>
        <v>0</v>
      </c>
      <c r="BZ818" s="9">
        <f t="shared" si="462"/>
        <v>0</v>
      </c>
      <c r="CA818" s="9">
        <f t="shared" si="462"/>
        <v>0</v>
      </c>
      <c r="CB818" s="9">
        <f t="shared" si="462"/>
        <v>0</v>
      </c>
      <c r="CC818" s="9">
        <f t="shared" si="462"/>
        <v>0</v>
      </c>
      <c r="CD818" s="9">
        <f t="shared" si="462"/>
        <v>0</v>
      </c>
      <c r="CE818" s="9">
        <f t="shared" si="462"/>
        <v>0</v>
      </c>
      <c r="CF818" s="9">
        <f t="shared" si="462"/>
        <v>0</v>
      </c>
      <c r="CG818" s="9">
        <f t="shared" si="467"/>
        <v>0</v>
      </c>
    </row>
    <row r="819" spans="64:85">
      <c r="BL819" s="181" t="s">
        <v>87</v>
      </c>
      <c r="BM819" s="182" t="s">
        <v>73</v>
      </c>
      <c r="BN819" s="181" t="s">
        <v>88</v>
      </c>
      <c r="BO819" s="181" t="s">
        <v>126</v>
      </c>
      <c r="BP819" s="181" t="s">
        <v>130</v>
      </c>
      <c r="BQ819" s="181" t="s">
        <v>132</v>
      </c>
      <c r="BR819" s="9">
        <f t="shared" si="463"/>
        <v>0</v>
      </c>
      <c r="BS819" s="9">
        <f t="shared" si="463"/>
        <v>0</v>
      </c>
      <c r="BT819" s="9">
        <f t="shared" si="463"/>
        <v>0</v>
      </c>
      <c r="BU819" s="9">
        <f t="shared" si="463"/>
        <v>0</v>
      </c>
      <c r="BV819" s="9">
        <f t="shared" si="463"/>
        <v>0</v>
      </c>
      <c r="BW819" s="9">
        <f t="shared" si="463"/>
        <v>0</v>
      </c>
      <c r="BX819" s="9">
        <f t="shared" si="463"/>
        <v>0</v>
      </c>
      <c r="BY819" s="9">
        <f t="shared" si="463"/>
        <v>0</v>
      </c>
      <c r="BZ819" s="9">
        <f t="shared" si="462"/>
        <v>0</v>
      </c>
      <c r="CA819" s="9">
        <f t="shared" si="462"/>
        <v>0</v>
      </c>
      <c r="CB819" s="9">
        <f t="shared" si="462"/>
        <v>0</v>
      </c>
      <c r="CC819" s="9">
        <f t="shared" si="462"/>
        <v>0</v>
      </c>
      <c r="CD819" s="9">
        <f t="shared" si="462"/>
        <v>0</v>
      </c>
      <c r="CE819" s="9">
        <f t="shared" si="462"/>
        <v>0</v>
      </c>
      <c r="CF819" s="9">
        <f t="shared" si="462"/>
        <v>0</v>
      </c>
      <c r="CG819" s="9">
        <f t="shared" si="467"/>
        <v>0</v>
      </c>
    </row>
    <row r="820" spans="64:85">
      <c r="BL820" s="181" t="s">
        <v>87</v>
      </c>
      <c r="BM820" s="182" t="s">
        <v>73</v>
      </c>
      <c r="BN820" s="181" t="s">
        <v>90</v>
      </c>
      <c r="BO820" s="12" t="s">
        <v>127</v>
      </c>
      <c r="BP820" s="181" t="s">
        <v>130</v>
      </c>
      <c r="BQ820" s="181" t="s">
        <v>132</v>
      </c>
      <c r="BR820" s="9">
        <f t="shared" si="463"/>
        <v>0</v>
      </c>
      <c r="BS820" s="9">
        <f t="shared" si="463"/>
        <v>0</v>
      </c>
      <c r="BT820" s="9">
        <f t="shared" si="463"/>
        <v>0</v>
      </c>
      <c r="BU820" s="9">
        <f t="shared" si="463"/>
        <v>0</v>
      </c>
      <c r="BV820" s="9">
        <f t="shared" si="463"/>
        <v>0</v>
      </c>
      <c r="BW820" s="9">
        <f t="shared" si="463"/>
        <v>0</v>
      </c>
      <c r="BX820" s="9">
        <f t="shared" si="463"/>
        <v>0</v>
      </c>
      <c r="BY820" s="9">
        <f t="shared" si="463"/>
        <v>0</v>
      </c>
      <c r="BZ820" s="9">
        <f t="shared" si="462"/>
        <v>0</v>
      </c>
      <c r="CA820" s="9">
        <f t="shared" si="462"/>
        <v>0</v>
      </c>
      <c r="CB820" s="9">
        <f t="shared" si="462"/>
        <v>0</v>
      </c>
      <c r="CC820" s="9">
        <f t="shared" si="462"/>
        <v>0</v>
      </c>
      <c r="CD820" s="9">
        <f t="shared" si="462"/>
        <v>0</v>
      </c>
      <c r="CE820" s="9">
        <f t="shared" si="462"/>
        <v>0</v>
      </c>
      <c r="CF820" s="9">
        <f t="shared" si="462"/>
        <v>0</v>
      </c>
      <c r="CG820" s="9">
        <f t="shared" si="467"/>
        <v>0</v>
      </c>
    </row>
    <row r="821" spans="64:85">
      <c r="BL821" s="181" t="s">
        <v>87</v>
      </c>
      <c r="BM821" s="182" t="s">
        <v>51</v>
      </c>
      <c r="BN821" s="181" t="s">
        <v>40</v>
      </c>
      <c r="BO821" s="181" t="s">
        <v>126</v>
      </c>
      <c r="BP821" s="181" t="s">
        <v>130</v>
      </c>
      <c r="BQ821" s="181" t="s">
        <v>132</v>
      </c>
      <c r="BR821" s="9">
        <f t="shared" si="463"/>
        <v>0</v>
      </c>
      <c r="BS821" s="9">
        <f t="shared" si="463"/>
        <v>0</v>
      </c>
      <c r="BT821" s="9">
        <f t="shared" si="463"/>
        <v>0</v>
      </c>
      <c r="BU821" s="9">
        <f t="shared" si="463"/>
        <v>0</v>
      </c>
      <c r="BV821" s="9">
        <f t="shared" si="463"/>
        <v>0</v>
      </c>
      <c r="BW821" s="9">
        <f t="shared" si="463"/>
        <v>0</v>
      </c>
      <c r="BX821" s="9">
        <f t="shared" si="463"/>
        <v>0</v>
      </c>
      <c r="BY821" s="9">
        <f t="shared" si="463"/>
        <v>0</v>
      </c>
      <c r="BZ821" s="9">
        <f t="shared" si="462"/>
        <v>0</v>
      </c>
      <c r="CA821" s="9">
        <f t="shared" si="462"/>
        <v>0</v>
      </c>
      <c r="CB821" s="9">
        <f t="shared" si="462"/>
        <v>0</v>
      </c>
      <c r="CC821" s="9">
        <f t="shared" si="462"/>
        <v>0</v>
      </c>
      <c r="CD821" s="9">
        <f t="shared" si="462"/>
        <v>0</v>
      </c>
      <c r="CE821" s="9">
        <f t="shared" si="462"/>
        <v>0</v>
      </c>
      <c r="CF821" s="9">
        <f t="shared" si="462"/>
        <v>0</v>
      </c>
      <c r="CG821" s="9">
        <f t="shared" si="467"/>
        <v>0</v>
      </c>
    </row>
    <row r="822" spans="64:85">
      <c r="BL822" s="181" t="s">
        <v>87</v>
      </c>
      <c r="BM822" s="182" t="s">
        <v>51</v>
      </c>
      <c r="BN822" s="181" t="s">
        <v>88</v>
      </c>
      <c r="BO822" s="181" t="s">
        <v>126</v>
      </c>
      <c r="BP822" s="181" t="s">
        <v>130</v>
      </c>
      <c r="BQ822" s="181" t="s">
        <v>132</v>
      </c>
      <c r="BR822" s="9">
        <f t="shared" si="463"/>
        <v>0</v>
      </c>
      <c r="BS822" s="9">
        <f t="shared" si="463"/>
        <v>0</v>
      </c>
      <c r="BT822" s="9">
        <f t="shared" si="463"/>
        <v>0</v>
      </c>
      <c r="BU822" s="9">
        <f t="shared" si="463"/>
        <v>0</v>
      </c>
      <c r="BV822" s="9">
        <f t="shared" si="463"/>
        <v>0</v>
      </c>
      <c r="BW822" s="9">
        <f t="shared" si="463"/>
        <v>0</v>
      </c>
      <c r="BX822" s="9">
        <f t="shared" si="463"/>
        <v>0</v>
      </c>
      <c r="BY822" s="9">
        <f t="shared" si="463"/>
        <v>0</v>
      </c>
      <c r="BZ822" s="9">
        <f t="shared" si="462"/>
        <v>0</v>
      </c>
      <c r="CA822" s="9">
        <f t="shared" si="462"/>
        <v>0</v>
      </c>
      <c r="CB822" s="9">
        <f t="shared" si="462"/>
        <v>0</v>
      </c>
      <c r="CC822" s="9">
        <f t="shared" si="462"/>
        <v>0</v>
      </c>
      <c r="CD822" s="9">
        <f t="shared" si="462"/>
        <v>0</v>
      </c>
      <c r="CE822" s="9">
        <f t="shared" si="462"/>
        <v>0</v>
      </c>
      <c r="CF822" s="9">
        <f t="shared" si="462"/>
        <v>0</v>
      </c>
      <c r="CG822" s="9">
        <f t="shared" si="467"/>
        <v>0</v>
      </c>
    </row>
    <row r="823" spans="64:85">
      <c r="BL823" s="181" t="s">
        <v>87</v>
      </c>
      <c r="BM823" s="182" t="s">
        <v>51</v>
      </c>
      <c r="BN823" s="181" t="s">
        <v>88</v>
      </c>
      <c r="BO823" s="12" t="s">
        <v>127</v>
      </c>
      <c r="BP823" s="181" t="s">
        <v>130</v>
      </c>
      <c r="BQ823" s="181" t="s">
        <v>132</v>
      </c>
      <c r="BR823" s="9">
        <f t="shared" si="463"/>
        <v>0</v>
      </c>
      <c r="BS823" s="9">
        <f t="shared" si="463"/>
        <v>0</v>
      </c>
      <c r="BT823" s="9">
        <f t="shared" si="463"/>
        <v>0</v>
      </c>
      <c r="BU823" s="9">
        <f t="shared" si="463"/>
        <v>0</v>
      </c>
      <c r="BV823" s="9">
        <f t="shared" si="463"/>
        <v>0</v>
      </c>
      <c r="BW823" s="9">
        <f t="shared" si="463"/>
        <v>0</v>
      </c>
      <c r="BX823" s="9">
        <f t="shared" si="463"/>
        <v>0</v>
      </c>
      <c r="BY823" s="9">
        <f t="shared" ref="BY823:CA886" si="468">+IF(ISBLANK(AX358),0,AX358)</f>
        <v>0</v>
      </c>
      <c r="BZ823" s="9">
        <f t="shared" si="462"/>
        <v>0</v>
      </c>
      <c r="CA823" s="9">
        <f t="shared" si="462"/>
        <v>0</v>
      </c>
      <c r="CB823" s="9">
        <f t="shared" si="462"/>
        <v>0</v>
      </c>
      <c r="CC823" s="9">
        <f t="shared" si="462"/>
        <v>0</v>
      </c>
      <c r="CD823" s="9">
        <f t="shared" si="462"/>
        <v>0</v>
      </c>
      <c r="CE823" s="9">
        <f t="shared" si="462"/>
        <v>0</v>
      </c>
      <c r="CF823" s="9">
        <f t="shared" si="462"/>
        <v>0</v>
      </c>
      <c r="CG823" s="9">
        <f t="shared" si="467"/>
        <v>0</v>
      </c>
    </row>
    <row r="824" spans="64:85">
      <c r="BL824" s="181" t="s">
        <v>87</v>
      </c>
      <c r="BM824" s="182" t="s">
        <v>51</v>
      </c>
      <c r="BN824" s="181" t="s">
        <v>88</v>
      </c>
      <c r="BO824" s="12">
        <f t="shared" ref="BO824:BO830" si="469">+D824</f>
        <v>0</v>
      </c>
      <c r="BP824" s="181" t="s">
        <v>130</v>
      </c>
      <c r="BQ824" s="181" t="s">
        <v>132</v>
      </c>
      <c r="BR824" s="9">
        <f t="shared" ref="BR824:BX860" si="470">+IF(ISBLANK(AQ359),0,AQ359)</f>
        <v>0</v>
      </c>
      <c r="BS824" s="9">
        <f t="shared" si="470"/>
        <v>0</v>
      </c>
      <c r="BT824" s="9">
        <f t="shared" si="470"/>
        <v>0</v>
      </c>
      <c r="BU824" s="9">
        <f t="shared" si="470"/>
        <v>0</v>
      </c>
      <c r="BV824" s="9">
        <f t="shared" si="470"/>
        <v>0</v>
      </c>
      <c r="BW824" s="9">
        <f t="shared" si="470"/>
        <v>0</v>
      </c>
      <c r="BX824" s="9">
        <f t="shared" si="470"/>
        <v>0</v>
      </c>
      <c r="BY824" s="9">
        <f t="shared" si="468"/>
        <v>0</v>
      </c>
      <c r="BZ824" s="9">
        <f t="shared" si="462"/>
        <v>0</v>
      </c>
      <c r="CA824" s="9">
        <f t="shared" si="462"/>
        <v>0</v>
      </c>
      <c r="CB824" s="9">
        <f t="shared" si="462"/>
        <v>0</v>
      </c>
      <c r="CC824" s="9">
        <f t="shared" si="462"/>
        <v>0</v>
      </c>
      <c r="CD824" s="9">
        <f t="shared" si="462"/>
        <v>0</v>
      </c>
      <c r="CE824" s="9">
        <f t="shared" si="462"/>
        <v>0</v>
      </c>
      <c r="CF824" s="9">
        <f t="shared" si="462"/>
        <v>0</v>
      </c>
      <c r="CG824" s="9">
        <f t="shared" si="467"/>
        <v>0</v>
      </c>
    </row>
    <row r="825" spans="64:85">
      <c r="BL825" s="181" t="s">
        <v>87</v>
      </c>
      <c r="BM825" s="182" t="s">
        <v>51</v>
      </c>
      <c r="BN825" s="181" t="s">
        <v>88</v>
      </c>
      <c r="BO825" s="12">
        <f t="shared" si="469"/>
        <v>0</v>
      </c>
      <c r="BP825" s="181" t="s">
        <v>130</v>
      </c>
      <c r="BQ825" s="181" t="s">
        <v>132</v>
      </c>
      <c r="BR825" s="9">
        <f t="shared" si="470"/>
        <v>0</v>
      </c>
      <c r="BS825" s="9">
        <f t="shared" si="470"/>
        <v>0</v>
      </c>
      <c r="BT825" s="9">
        <f t="shared" si="470"/>
        <v>0</v>
      </c>
      <c r="BU825" s="9">
        <f t="shared" si="470"/>
        <v>0</v>
      </c>
      <c r="BV825" s="9">
        <f t="shared" si="470"/>
        <v>0</v>
      </c>
      <c r="BW825" s="9">
        <f t="shared" si="470"/>
        <v>0</v>
      </c>
      <c r="BX825" s="9">
        <f t="shared" si="470"/>
        <v>0</v>
      </c>
      <c r="BY825" s="9">
        <f t="shared" si="468"/>
        <v>0</v>
      </c>
      <c r="BZ825" s="9">
        <f t="shared" si="462"/>
        <v>0</v>
      </c>
      <c r="CA825" s="9">
        <f t="shared" si="462"/>
        <v>0</v>
      </c>
      <c r="CB825" s="9">
        <f t="shared" si="462"/>
        <v>0</v>
      </c>
      <c r="CC825" s="9">
        <f t="shared" si="462"/>
        <v>0</v>
      </c>
      <c r="CD825" s="9">
        <f t="shared" si="462"/>
        <v>0</v>
      </c>
      <c r="CE825" s="9">
        <f t="shared" si="462"/>
        <v>0</v>
      </c>
      <c r="CF825" s="9">
        <f t="shared" si="462"/>
        <v>0</v>
      </c>
      <c r="CG825" s="9">
        <f t="shared" si="467"/>
        <v>0</v>
      </c>
    </row>
    <row r="826" spans="64:85">
      <c r="BL826" s="181" t="s">
        <v>87</v>
      </c>
      <c r="BM826" s="182" t="s">
        <v>51</v>
      </c>
      <c r="BN826" s="181" t="s">
        <v>88</v>
      </c>
      <c r="BO826" s="12">
        <f t="shared" si="469"/>
        <v>0</v>
      </c>
      <c r="BP826" s="181" t="s">
        <v>130</v>
      </c>
      <c r="BQ826" s="181" t="s">
        <v>132</v>
      </c>
      <c r="BR826" s="9">
        <f t="shared" si="470"/>
        <v>0</v>
      </c>
      <c r="BS826" s="9">
        <f t="shared" si="470"/>
        <v>0</v>
      </c>
      <c r="BT826" s="9">
        <f t="shared" si="470"/>
        <v>0</v>
      </c>
      <c r="BU826" s="9">
        <f t="shared" si="470"/>
        <v>0</v>
      </c>
      <c r="BV826" s="9">
        <f t="shared" si="470"/>
        <v>0</v>
      </c>
      <c r="BW826" s="9">
        <f t="shared" si="470"/>
        <v>0</v>
      </c>
      <c r="BX826" s="9">
        <f t="shared" si="470"/>
        <v>0</v>
      </c>
      <c r="BY826" s="9">
        <f t="shared" si="468"/>
        <v>0</v>
      </c>
      <c r="BZ826" s="9">
        <f t="shared" si="462"/>
        <v>0</v>
      </c>
      <c r="CA826" s="9">
        <f t="shared" si="462"/>
        <v>0</v>
      </c>
      <c r="CB826" s="9">
        <f t="shared" si="462"/>
        <v>0</v>
      </c>
      <c r="CC826" s="9">
        <f t="shared" si="462"/>
        <v>0</v>
      </c>
      <c r="CD826" s="9">
        <f t="shared" si="462"/>
        <v>0</v>
      </c>
      <c r="CE826" s="9">
        <f t="shared" si="462"/>
        <v>0</v>
      </c>
      <c r="CF826" s="9">
        <f t="shared" si="462"/>
        <v>0</v>
      </c>
      <c r="CG826" s="9">
        <f t="shared" si="467"/>
        <v>0</v>
      </c>
    </row>
    <row r="827" spans="64:85">
      <c r="BL827" s="181" t="s">
        <v>87</v>
      </c>
      <c r="BM827" s="182" t="s">
        <v>51</v>
      </c>
      <c r="BN827" s="181" t="s">
        <v>88</v>
      </c>
      <c r="BO827" s="12">
        <f t="shared" si="469"/>
        <v>0</v>
      </c>
      <c r="BP827" s="181" t="s">
        <v>130</v>
      </c>
      <c r="BQ827" s="181" t="s">
        <v>132</v>
      </c>
      <c r="BR827" s="9">
        <f t="shared" si="470"/>
        <v>0</v>
      </c>
      <c r="BS827" s="9">
        <f t="shared" si="470"/>
        <v>0</v>
      </c>
      <c r="BT827" s="9">
        <f t="shared" si="470"/>
        <v>0</v>
      </c>
      <c r="BU827" s="9">
        <f t="shared" si="470"/>
        <v>0</v>
      </c>
      <c r="BV827" s="9">
        <f t="shared" si="470"/>
        <v>0</v>
      </c>
      <c r="BW827" s="9">
        <f t="shared" si="470"/>
        <v>0</v>
      </c>
      <c r="BX827" s="9">
        <f t="shared" si="470"/>
        <v>0</v>
      </c>
      <c r="BY827" s="9">
        <f t="shared" si="468"/>
        <v>0</v>
      </c>
      <c r="BZ827" s="9">
        <f t="shared" si="462"/>
        <v>0</v>
      </c>
      <c r="CA827" s="9">
        <f t="shared" si="462"/>
        <v>0</v>
      </c>
      <c r="CB827" s="9">
        <f t="shared" si="462"/>
        <v>0</v>
      </c>
      <c r="CC827" s="9">
        <f t="shared" si="462"/>
        <v>0</v>
      </c>
      <c r="CD827" s="9">
        <f t="shared" si="462"/>
        <v>0</v>
      </c>
      <c r="CE827" s="9">
        <f t="shared" si="462"/>
        <v>0</v>
      </c>
      <c r="CF827" s="9">
        <f t="shared" si="462"/>
        <v>0</v>
      </c>
      <c r="CG827" s="9">
        <f t="shared" si="467"/>
        <v>0</v>
      </c>
    </row>
    <row r="828" spans="64:85">
      <c r="BL828" s="181" t="s">
        <v>87</v>
      </c>
      <c r="BM828" s="182" t="s">
        <v>51</v>
      </c>
      <c r="BN828" s="181" t="s">
        <v>88</v>
      </c>
      <c r="BO828" s="12">
        <f t="shared" si="469"/>
        <v>0</v>
      </c>
      <c r="BP828" s="181" t="s">
        <v>130</v>
      </c>
      <c r="BQ828" s="181" t="s">
        <v>132</v>
      </c>
      <c r="BR828" s="9">
        <f t="shared" si="470"/>
        <v>0</v>
      </c>
      <c r="BS828" s="9">
        <f t="shared" si="470"/>
        <v>0</v>
      </c>
      <c r="BT828" s="9">
        <f t="shared" si="470"/>
        <v>0</v>
      </c>
      <c r="BU828" s="9">
        <f t="shared" si="470"/>
        <v>0</v>
      </c>
      <c r="BV828" s="9">
        <f t="shared" si="470"/>
        <v>0</v>
      </c>
      <c r="BW828" s="9">
        <f t="shared" si="470"/>
        <v>0</v>
      </c>
      <c r="BX828" s="9">
        <f t="shared" si="470"/>
        <v>0</v>
      </c>
      <c r="BY828" s="9">
        <f t="shared" si="468"/>
        <v>0</v>
      </c>
      <c r="BZ828" s="9">
        <f t="shared" si="462"/>
        <v>0</v>
      </c>
      <c r="CA828" s="9">
        <f t="shared" si="462"/>
        <v>0</v>
      </c>
      <c r="CB828" s="9">
        <f t="shared" si="462"/>
        <v>0</v>
      </c>
      <c r="CC828" s="9">
        <f t="shared" si="462"/>
        <v>0</v>
      </c>
      <c r="CD828" s="9">
        <f t="shared" si="462"/>
        <v>0</v>
      </c>
      <c r="CE828" s="9">
        <f t="shared" si="462"/>
        <v>0</v>
      </c>
      <c r="CF828" s="9">
        <f t="shared" si="462"/>
        <v>0</v>
      </c>
      <c r="CG828" s="9">
        <f t="shared" si="467"/>
        <v>0</v>
      </c>
    </row>
    <row r="829" spans="64:85">
      <c r="BL829" s="181" t="s">
        <v>87</v>
      </c>
      <c r="BM829" s="182" t="s">
        <v>51</v>
      </c>
      <c r="BN829" s="181" t="s">
        <v>88</v>
      </c>
      <c r="BO829" s="12">
        <f t="shared" si="469"/>
        <v>0</v>
      </c>
      <c r="BP829" s="181" t="s">
        <v>130</v>
      </c>
      <c r="BQ829" s="181" t="s">
        <v>132</v>
      </c>
      <c r="BR829" s="9">
        <f t="shared" si="470"/>
        <v>0</v>
      </c>
      <c r="BS829" s="9">
        <f t="shared" si="470"/>
        <v>0</v>
      </c>
      <c r="BT829" s="9">
        <f t="shared" si="470"/>
        <v>0</v>
      </c>
      <c r="BU829" s="9">
        <f t="shared" si="470"/>
        <v>0</v>
      </c>
      <c r="BV829" s="9">
        <f t="shared" si="470"/>
        <v>0</v>
      </c>
      <c r="BW829" s="9">
        <f t="shared" si="470"/>
        <v>0</v>
      </c>
      <c r="BX829" s="9">
        <f t="shared" si="470"/>
        <v>0</v>
      </c>
      <c r="BY829" s="9">
        <f t="shared" si="468"/>
        <v>0</v>
      </c>
      <c r="BZ829" s="9">
        <f t="shared" si="462"/>
        <v>0</v>
      </c>
      <c r="CA829" s="9">
        <f t="shared" si="462"/>
        <v>0</v>
      </c>
      <c r="CB829" s="9">
        <f t="shared" si="462"/>
        <v>0</v>
      </c>
      <c r="CC829" s="9">
        <f t="shared" si="462"/>
        <v>0</v>
      </c>
      <c r="CD829" s="9">
        <f t="shared" si="462"/>
        <v>0</v>
      </c>
      <c r="CE829" s="9">
        <f t="shared" si="462"/>
        <v>0</v>
      </c>
      <c r="CF829" s="9">
        <f t="shared" si="462"/>
        <v>0</v>
      </c>
      <c r="CG829" s="9">
        <f t="shared" si="467"/>
        <v>0</v>
      </c>
    </row>
    <row r="830" spans="64:85">
      <c r="BL830" s="181" t="s">
        <v>87</v>
      </c>
      <c r="BM830" s="182" t="s">
        <v>51</v>
      </c>
      <c r="BN830" s="181" t="s">
        <v>88</v>
      </c>
      <c r="BO830" s="12">
        <f t="shared" si="469"/>
        <v>0</v>
      </c>
      <c r="BP830" s="181" t="s">
        <v>130</v>
      </c>
      <c r="BQ830" s="181" t="s">
        <v>132</v>
      </c>
      <c r="BR830" s="9">
        <f t="shared" si="470"/>
        <v>0</v>
      </c>
      <c r="BS830" s="9">
        <f t="shared" si="470"/>
        <v>0</v>
      </c>
      <c r="BT830" s="9">
        <f t="shared" si="470"/>
        <v>0</v>
      </c>
      <c r="BU830" s="9">
        <f t="shared" si="470"/>
        <v>0</v>
      </c>
      <c r="BV830" s="9">
        <f t="shared" si="470"/>
        <v>0</v>
      </c>
      <c r="BW830" s="9">
        <f t="shared" si="470"/>
        <v>0</v>
      </c>
      <c r="BX830" s="9">
        <f t="shared" si="470"/>
        <v>0</v>
      </c>
      <c r="BY830" s="9">
        <f t="shared" si="468"/>
        <v>0</v>
      </c>
      <c r="BZ830" s="9">
        <f t="shared" si="462"/>
        <v>0</v>
      </c>
      <c r="CA830" s="9">
        <f t="shared" si="462"/>
        <v>0</v>
      </c>
      <c r="CB830" s="9">
        <f t="shared" si="462"/>
        <v>0</v>
      </c>
      <c r="CC830" s="9">
        <f t="shared" si="462"/>
        <v>0</v>
      </c>
      <c r="CD830" s="9">
        <f t="shared" si="462"/>
        <v>0</v>
      </c>
      <c r="CE830" s="9">
        <f t="shared" si="462"/>
        <v>0</v>
      </c>
      <c r="CF830" s="9">
        <f t="shared" si="462"/>
        <v>0</v>
      </c>
      <c r="CG830" s="9">
        <f t="shared" si="467"/>
        <v>0</v>
      </c>
    </row>
    <row r="831" spans="64:85">
      <c r="BL831" s="181" t="s">
        <v>87</v>
      </c>
      <c r="BM831" s="182" t="s">
        <v>51</v>
      </c>
      <c r="BN831" s="181" t="s">
        <v>90</v>
      </c>
      <c r="BO831" s="182" t="s">
        <v>127</v>
      </c>
      <c r="BP831" s="181" t="s">
        <v>130</v>
      </c>
      <c r="BQ831" s="181" t="s">
        <v>132</v>
      </c>
      <c r="BR831" s="9">
        <f t="shared" si="470"/>
        <v>0</v>
      </c>
      <c r="BS831" s="9">
        <f t="shared" si="470"/>
        <v>0</v>
      </c>
      <c r="BT831" s="9">
        <f t="shared" si="470"/>
        <v>0</v>
      </c>
      <c r="BU831" s="9">
        <f t="shared" si="470"/>
        <v>0</v>
      </c>
      <c r="BV831" s="9">
        <f t="shared" si="470"/>
        <v>0</v>
      </c>
      <c r="BW831" s="9">
        <f t="shared" si="470"/>
        <v>0</v>
      </c>
      <c r="BX831" s="9">
        <f t="shared" si="470"/>
        <v>0</v>
      </c>
      <c r="BY831" s="9">
        <f t="shared" si="468"/>
        <v>0</v>
      </c>
      <c r="BZ831" s="9">
        <f t="shared" si="462"/>
        <v>0</v>
      </c>
      <c r="CA831" s="9">
        <f t="shared" si="462"/>
        <v>0</v>
      </c>
      <c r="CB831" s="9">
        <f t="shared" si="462"/>
        <v>0</v>
      </c>
      <c r="CC831" s="9">
        <f t="shared" si="462"/>
        <v>0</v>
      </c>
      <c r="CD831" s="9">
        <f t="shared" si="462"/>
        <v>0</v>
      </c>
      <c r="CE831" s="9">
        <f t="shared" si="462"/>
        <v>0</v>
      </c>
      <c r="CF831" s="9">
        <f t="shared" si="462"/>
        <v>0</v>
      </c>
      <c r="CG831" s="9">
        <f t="shared" si="467"/>
        <v>0</v>
      </c>
    </row>
    <row r="832" spans="64:85">
      <c r="BL832" s="181" t="s">
        <v>87</v>
      </c>
      <c r="BM832" s="182" t="s">
        <v>52</v>
      </c>
      <c r="BN832" s="181" t="s">
        <v>40</v>
      </c>
      <c r="BO832" s="181" t="s">
        <v>126</v>
      </c>
      <c r="BP832" s="181" t="s">
        <v>130</v>
      </c>
      <c r="BQ832" s="181" t="s">
        <v>132</v>
      </c>
      <c r="BR832" s="9">
        <f t="shared" si="470"/>
        <v>0</v>
      </c>
      <c r="BS832" s="9">
        <f t="shared" si="470"/>
        <v>0</v>
      </c>
      <c r="BT832" s="9">
        <f t="shared" si="470"/>
        <v>0</v>
      </c>
      <c r="BU832" s="9">
        <f t="shared" si="470"/>
        <v>0</v>
      </c>
      <c r="BV832" s="9">
        <f t="shared" si="470"/>
        <v>0</v>
      </c>
      <c r="BW832" s="9">
        <f t="shared" si="470"/>
        <v>0</v>
      </c>
      <c r="BX832" s="9">
        <f t="shared" si="470"/>
        <v>0</v>
      </c>
      <c r="BY832" s="9">
        <f t="shared" si="468"/>
        <v>0</v>
      </c>
      <c r="BZ832" s="9">
        <f t="shared" si="462"/>
        <v>0</v>
      </c>
      <c r="CA832" s="9">
        <f t="shared" si="462"/>
        <v>0</v>
      </c>
      <c r="CB832" s="9">
        <f t="shared" si="462"/>
        <v>0</v>
      </c>
      <c r="CC832" s="9">
        <f t="shared" si="462"/>
        <v>0</v>
      </c>
      <c r="CD832" s="9">
        <f t="shared" si="462"/>
        <v>0</v>
      </c>
      <c r="CE832" s="9">
        <f t="shared" si="462"/>
        <v>0</v>
      </c>
      <c r="CF832" s="9">
        <f t="shared" si="462"/>
        <v>0</v>
      </c>
      <c r="CG832" s="9">
        <f t="shared" si="467"/>
        <v>0</v>
      </c>
    </row>
    <row r="833" spans="64:85">
      <c r="BL833" s="181" t="s">
        <v>87</v>
      </c>
      <c r="BM833" s="182" t="s">
        <v>52</v>
      </c>
      <c r="BN833" s="181" t="s">
        <v>88</v>
      </c>
      <c r="BO833" s="181" t="s">
        <v>126</v>
      </c>
      <c r="BP833" s="181" t="s">
        <v>130</v>
      </c>
      <c r="BQ833" s="181" t="s">
        <v>132</v>
      </c>
      <c r="BR833" s="9">
        <f t="shared" si="470"/>
        <v>0</v>
      </c>
      <c r="BS833" s="9">
        <f t="shared" si="470"/>
        <v>0</v>
      </c>
      <c r="BT833" s="9">
        <f t="shared" si="470"/>
        <v>0</v>
      </c>
      <c r="BU833" s="9">
        <f t="shared" si="470"/>
        <v>0</v>
      </c>
      <c r="BV833" s="9">
        <f t="shared" si="470"/>
        <v>0</v>
      </c>
      <c r="BW833" s="9">
        <f t="shared" si="470"/>
        <v>0</v>
      </c>
      <c r="BX833" s="9">
        <f t="shared" si="470"/>
        <v>0</v>
      </c>
      <c r="BY833" s="9">
        <f t="shared" si="468"/>
        <v>0</v>
      </c>
      <c r="BZ833" s="9">
        <f t="shared" si="462"/>
        <v>0</v>
      </c>
      <c r="CA833" s="9">
        <f t="shared" si="462"/>
        <v>0</v>
      </c>
      <c r="CB833" s="9">
        <f t="shared" si="462"/>
        <v>0</v>
      </c>
      <c r="CC833" s="9">
        <f t="shared" si="462"/>
        <v>0</v>
      </c>
      <c r="CD833" s="9">
        <f t="shared" si="462"/>
        <v>0</v>
      </c>
      <c r="CE833" s="9">
        <f t="shared" si="462"/>
        <v>0</v>
      </c>
      <c r="CF833" s="9">
        <f t="shared" si="462"/>
        <v>0</v>
      </c>
      <c r="CG833" s="9">
        <f t="shared" si="467"/>
        <v>0</v>
      </c>
    </row>
    <row r="834" spans="64:85">
      <c r="BL834" s="181" t="s">
        <v>87</v>
      </c>
      <c r="BM834" s="182" t="s">
        <v>52</v>
      </c>
      <c r="BN834" s="181" t="s">
        <v>88</v>
      </c>
      <c r="BO834" s="181" t="s">
        <v>4</v>
      </c>
      <c r="BP834" s="181" t="s">
        <v>130</v>
      </c>
      <c r="BQ834" s="181" t="s">
        <v>132</v>
      </c>
      <c r="BR834" s="9">
        <f t="shared" si="470"/>
        <v>0</v>
      </c>
      <c r="BS834" s="9">
        <f t="shared" si="470"/>
        <v>0</v>
      </c>
      <c r="BT834" s="9">
        <f t="shared" si="470"/>
        <v>0</v>
      </c>
      <c r="BU834" s="9">
        <f t="shared" si="470"/>
        <v>0</v>
      </c>
      <c r="BV834" s="9">
        <f t="shared" si="470"/>
        <v>0</v>
      </c>
      <c r="BW834" s="9">
        <f t="shared" si="470"/>
        <v>0</v>
      </c>
      <c r="BX834" s="9">
        <f t="shared" si="470"/>
        <v>0</v>
      </c>
      <c r="BY834" s="9">
        <f t="shared" si="468"/>
        <v>0</v>
      </c>
      <c r="BZ834" s="9">
        <f t="shared" si="462"/>
        <v>0</v>
      </c>
      <c r="CA834" s="9">
        <f t="shared" si="462"/>
        <v>0</v>
      </c>
      <c r="CB834" s="9">
        <f t="shared" si="462"/>
        <v>0</v>
      </c>
      <c r="CC834" s="9">
        <f t="shared" si="462"/>
        <v>0</v>
      </c>
      <c r="CD834" s="9">
        <f t="shared" si="462"/>
        <v>0</v>
      </c>
      <c r="CE834" s="9">
        <f t="shared" si="462"/>
        <v>0</v>
      </c>
      <c r="CF834" s="9">
        <f t="shared" si="462"/>
        <v>0</v>
      </c>
      <c r="CG834" s="9">
        <f t="shared" si="467"/>
        <v>0</v>
      </c>
    </row>
    <row r="835" spans="64:85">
      <c r="BL835" s="181" t="s">
        <v>87</v>
      </c>
      <c r="BM835" s="182" t="s">
        <v>52</v>
      </c>
      <c r="BN835" s="181" t="s">
        <v>88</v>
      </c>
      <c r="BO835" s="181" t="s">
        <v>5</v>
      </c>
      <c r="BP835" s="181" t="s">
        <v>130</v>
      </c>
      <c r="BQ835" s="181" t="s">
        <v>132</v>
      </c>
      <c r="BR835" s="9">
        <f t="shared" si="470"/>
        <v>0</v>
      </c>
      <c r="BS835" s="9">
        <f t="shared" si="470"/>
        <v>0</v>
      </c>
      <c r="BT835" s="9">
        <f t="shared" si="470"/>
        <v>0</v>
      </c>
      <c r="BU835" s="9">
        <f t="shared" si="470"/>
        <v>0</v>
      </c>
      <c r="BV835" s="9">
        <f t="shared" si="470"/>
        <v>0</v>
      </c>
      <c r="BW835" s="9">
        <f t="shared" si="470"/>
        <v>0</v>
      </c>
      <c r="BX835" s="9">
        <f t="shared" si="470"/>
        <v>0</v>
      </c>
      <c r="BY835" s="9">
        <f t="shared" si="468"/>
        <v>0</v>
      </c>
      <c r="BZ835" s="9">
        <f t="shared" si="462"/>
        <v>0</v>
      </c>
      <c r="CA835" s="9">
        <f t="shared" si="462"/>
        <v>0</v>
      </c>
      <c r="CB835" s="9">
        <f t="shared" si="462"/>
        <v>0</v>
      </c>
      <c r="CC835" s="9">
        <f t="shared" si="462"/>
        <v>0</v>
      </c>
      <c r="CD835" s="9">
        <f t="shared" si="462"/>
        <v>0</v>
      </c>
      <c r="CE835" s="9">
        <f t="shared" si="462"/>
        <v>0</v>
      </c>
      <c r="CF835" s="9">
        <f t="shared" si="462"/>
        <v>0</v>
      </c>
      <c r="CG835" s="9">
        <f t="shared" si="467"/>
        <v>0</v>
      </c>
    </row>
    <row r="836" spans="64:85">
      <c r="BL836" s="181" t="s">
        <v>87</v>
      </c>
      <c r="BM836" s="182" t="s">
        <v>52</v>
      </c>
      <c r="BN836" s="181" t="s">
        <v>88</v>
      </c>
      <c r="BO836" s="181" t="s">
        <v>81</v>
      </c>
      <c r="BP836" s="181" t="s">
        <v>130</v>
      </c>
      <c r="BQ836" s="181" t="s">
        <v>132</v>
      </c>
      <c r="BR836" s="9">
        <f t="shared" si="470"/>
        <v>0</v>
      </c>
      <c r="BS836" s="9">
        <f t="shared" si="470"/>
        <v>0</v>
      </c>
      <c r="BT836" s="9">
        <f t="shared" si="470"/>
        <v>0</v>
      </c>
      <c r="BU836" s="9">
        <f t="shared" si="470"/>
        <v>0</v>
      </c>
      <c r="BV836" s="9">
        <f t="shared" si="470"/>
        <v>0</v>
      </c>
      <c r="BW836" s="9">
        <f t="shared" si="470"/>
        <v>0</v>
      </c>
      <c r="BX836" s="9">
        <f t="shared" si="470"/>
        <v>0</v>
      </c>
      <c r="BY836" s="9">
        <f t="shared" si="468"/>
        <v>0</v>
      </c>
      <c r="BZ836" s="9">
        <f t="shared" si="462"/>
        <v>0</v>
      </c>
      <c r="CA836" s="9">
        <f t="shared" si="462"/>
        <v>0</v>
      </c>
      <c r="CB836" s="9">
        <f t="shared" si="462"/>
        <v>0</v>
      </c>
      <c r="CC836" s="9">
        <f t="shared" si="462"/>
        <v>0</v>
      </c>
      <c r="CD836" s="9">
        <f t="shared" si="462"/>
        <v>0</v>
      </c>
      <c r="CE836" s="9">
        <f t="shared" si="462"/>
        <v>0</v>
      </c>
      <c r="CF836" s="9">
        <f t="shared" si="462"/>
        <v>0</v>
      </c>
      <c r="CG836" s="9">
        <f t="shared" si="467"/>
        <v>0</v>
      </c>
    </row>
    <row r="837" spans="64:85">
      <c r="BL837" s="181" t="s">
        <v>87</v>
      </c>
      <c r="BM837" s="182" t="s">
        <v>52</v>
      </c>
      <c r="BN837" s="181" t="s">
        <v>90</v>
      </c>
      <c r="BO837" s="182" t="s">
        <v>127</v>
      </c>
      <c r="BP837" s="181" t="s">
        <v>130</v>
      </c>
      <c r="BQ837" s="181" t="s">
        <v>132</v>
      </c>
      <c r="BR837" s="9">
        <f t="shared" si="470"/>
        <v>0</v>
      </c>
      <c r="BS837" s="9">
        <f t="shared" si="470"/>
        <v>0</v>
      </c>
      <c r="BT837" s="9">
        <f t="shared" si="470"/>
        <v>0</v>
      </c>
      <c r="BU837" s="9">
        <f t="shared" si="470"/>
        <v>0</v>
      </c>
      <c r="BV837" s="9">
        <f t="shared" si="470"/>
        <v>0</v>
      </c>
      <c r="BW837" s="9">
        <f t="shared" si="470"/>
        <v>0</v>
      </c>
      <c r="BX837" s="9">
        <f t="shared" si="470"/>
        <v>0</v>
      </c>
      <c r="BY837" s="9">
        <f t="shared" si="468"/>
        <v>0</v>
      </c>
      <c r="BZ837" s="9">
        <f t="shared" si="462"/>
        <v>0</v>
      </c>
      <c r="CA837" s="9">
        <f t="shared" si="462"/>
        <v>0</v>
      </c>
      <c r="CB837" s="9">
        <f t="shared" ref="CB837:CG886" si="471">+IF(ISBLANK(BA372),0,BA372)</f>
        <v>0</v>
      </c>
      <c r="CC837" s="9">
        <f t="shared" si="471"/>
        <v>0</v>
      </c>
      <c r="CD837" s="9">
        <f t="shared" si="471"/>
        <v>0</v>
      </c>
      <c r="CE837" s="9">
        <f t="shared" si="471"/>
        <v>0</v>
      </c>
      <c r="CF837" s="9">
        <f t="shared" si="471"/>
        <v>0</v>
      </c>
      <c r="CG837" s="9">
        <f t="shared" si="467"/>
        <v>0</v>
      </c>
    </row>
    <row r="838" spans="64:85">
      <c r="BL838" s="181" t="s">
        <v>121</v>
      </c>
      <c r="BM838" s="181"/>
      <c r="BN838" s="181"/>
      <c r="BO838" s="181"/>
      <c r="BP838" s="181" t="s">
        <v>130</v>
      </c>
      <c r="BQ838" s="181" t="s">
        <v>132</v>
      </c>
      <c r="BR838" s="9">
        <f t="shared" si="470"/>
        <v>0</v>
      </c>
      <c r="BS838" s="9">
        <f t="shared" si="470"/>
        <v>0</v>
      </c>
      <c r="BT838" s="9">
        <f t="shared" si="470"/>
        <v>0</v>
      </c>
      <c r="BU838" s="9">
        <f t="shared" si="470"/>
        <v>0</v>
      </c>
      <c r="BV838" s="9">
        <f t="shared" si="470"/>
        <v>0</v>
      </c>
      <c r="BW838" s="9">
        <f t="shared" si="470"/>
        <v>0</v>
      </c>
      <c r="BX838" s="9">
        <f t="shared" si="470"/>
        <v>0</v>
      </c>
      <c r="BY838" s="9">
        <f t="shared" si="468"/>
        <v>0</v>
      </c>
      <c r="BZ838" s="9">
        <f t="shared" si="468"/>
        <v>0</v>
      </c>
      <c r="CA838" s="9">
        <f t="shared" si="468"/>
        <v>0</v>
      </c>
      <c r="CB838" s="9">
        <f t="shared" si="471"/>
        <v>0</v>
      </c>
      <c r="CC838" s="9">
        <f t="shared" si="471"/>
        <v>0</v>
      </c>
      <c r="CD838" s="9">
        <f t="shared" si="471"/>
        <v>0</v>
      </c>
      <c r="CE838" s="9">
        <f t="shared" si="471"/>
        <v>0</v>
      </c>
      <c r="CF838" s="9">
        <f t="shared" si="471"/>
        <v>0</v>
      </c>
      <c r="CG838" s="9">
        <f t="shared" si="467"/>
        <v>0</v>
      </c>
    </row>
    <row r="839" spans="64:85">
      <c r="BL839" s="181" t="s">
        <v>121</v>
      </c>
      <c r="BM839" s="181"/>
      <c r="BN839" s="181"/>
      <c r="BO839" s="181"/>
      <c r="BP839" s="181" t="s">
        <v>130</v>
      </c>
      <c r="BQ839" s="181" t="s">
        <v>132</v>
      </c>
      <c r="BR839" s="9">
        <f t="shared" si="470"/>
        <v>0</v>
      </c>
      <c r="BS839" s="9">
        <f t="shared" si="470"/>
        <v>0</v>
      </c>
      <c r="BT839" s="9">
        <f t="shared" si="470"/>
        <v>0</v>
      </c>
      <c r="BU839" s="9">
        <f t="shared" si="470"/>
        <v>0</v>
      </c>
      <c r="BV839" s="9">
        <f t="shared" si="470"/>
        <v>0</v>
      </c>
      <c r="BW839" s="9">
        <f t="shared" si="470"/>
        <v>0</v>
      </c>
      <c r="BX839" s="9">
        <f t="shared" si="470"/>
        <v>0</v>
      </c>
      <c r="BY839" s="9">
        <f t="shared" si="468"/>
        <v>0</v>
      </c>
      <c r="BZ839" s="9">
        <f t="shared" si="468"/>
        <v>0</v>
      </c>
      <c r="CA839" s="9">
        <f t="shared" si="468"/>
        <v>0</v>
      </c>
      <c r="CB839" s="9">
        <f t="shared" si="471"/>
        <v>0</v>
      </c>
      <c r="CC839" s="9">
        <f t="shared" si="471"/>
        <v>0</v>
      </c>
      <c r="CD839" s="9">
        <f t="shared" si="471"/>
        <v>0</v>
      </c>
      <c r="CE839" s="9">
        <f t="shared" si="471"/>
        <v>0</v>
      </c>
      <c r="CF839" s="9">
        <f t="shared" si="471"/>
        <v>0</v>
      </c>
      <c r="CG839" s="9">
        <f t="shared" si="467"/>
        <v>0</v>
      </c>
    </row>
    <row r="840" spans="64:85">
      <c r="BL840" s="181" t="s">
        <v>121</v>
      </c>
      <c r="BM840" s="181"/>
      <c r="BN840" s="181"/>
      <c r="BO840" s="181"/>
      <c r="BP840" s="181" t="s">
        <v>130</v>
      </c>
      <c r="BQ840" s="181" t="s">
        <v>132</v>
      </c>
      <c r="BR840" s="9">
        <f t="shared" si="470"/>
        <v>0</v>
      </c>
      <c r="BS840" s="9">
        <f t="shared" si="470"/>
        <v>0</v>
      </c>
      <c r="BT840" s="9">
        <f t="shared" si="470"/>
        <v>0</v>
      </c>
      <c r="BU840" s="9">
        <f t="shared" si="470"/>
        <v>0</v>
      </c>
      <c r="BV840" s="9">
        <f t="shared" si="470"/>
        <v>0</v>
      </c>
      <c r="BW840" s="9">
        <f t="shared" si="470"/>
        <v>0</v>
      </c>
      <c r="BX840" s="9">
        <f t="shared" si="470"/>
        <v>0</v>
      </c>
      <c r="BY840" s="9">
        <f t="shared" si="468"/>
        <v>0</v>
      </c>
      <c r="BZ840" s="9">
        <f t="shared" si="468"/>
        <v>0</v>
      </c>
      <c r="CA840" s="9">
        <f t="shared" si="468"/>
        <v>0</v>
      </c>
      <c r="CB840" s="9">
        <f t="shared" si="471"/>
        <v>0</v>
      </c>
      <c r="CC840" s="9">
        <f t="shared" si="471"/>
        <v>0</v>
      </c>
      <c r="CD840" s="9">
        <f t="shared" si="471"/>
        <v>0</v>
      </c>
      <c r="CE840" s="9">
        <f t="shared" si="471"/>
        <v>0</v>
      </c>
      <c r="CF840" s="9">
        <f t="shared" si="471"/>
        <v>0</v>
      </c>
      <c r="CG840" s="9">
        <f t="shared" si="467"/>
        <v>0</v>
      </c>
    </row>
    <row r="841" spans="64:85">
      <c r="BL841" s="181" t="s">
        <v>116</v>
      </c>
      <c r="BM841" s="181" t="s">
        <v>34</v>
      </c>
      <c r="BN841" s="184" t="s">
        <v>40</v>
      </c>
      <c r="BO841" s="181" t="s">
        <v>126</v>
      </c>
      <c r="BP841" s="181" t="s">
        <v>130</v>
      </c>
      <c r="BQ841" s="181" t="s">
        <v>132</v>
      </c>
      <c r="BR841" s="9">
        <f t="shared" si="470"/>
        <v>0</v>
      </c>
      <c r="BS841" s="9">
        <f t="shared" si="470"/>
        <v>0</v>
      </c>
      <c r="BT841" s="9">
        <f t="shared" si="470"/>
        <v>0</v>
      </c>
      <c r="BU841" s="9">
        <f t="shared" si="470"/>
        <v>0</v>
      </c>
      <c r="BV841" s="9">
        <f t="shared" si="470"/>
        <v>0</v>
      </c>
      <c r="BW841" s="9">
        <f t="shared" si="470"/>
        <v>0</v>
      </c>
      <c r="BX841" s="9">
        <f t="shared" si="470"/>
        <v>0</v>
      </c>
      <c r="BY841" s="9">
        <f t="shared" si="468"/>
        <v>0</v>
      </c>
      <c r="BZ841" s="9">
        <f t="shared" si="468"/>
        <v>0</v>
      </c>
      <c r="CA841" s="9">
        <f t="shared" si="468"/>
        <v>0</v>
      </c>
      <c r="CB841" s="9">
        <f t="shared" si="471"/>
        <v>0</v>
      </c>
      <c r="CC841" s="9">
        <f t="shared" si="471"/>
        <v>0</v>
      </c>
      <c r="CD841" s="9">
        <f t="shared" si="471"/>
        <v>0</v>
      </c>
      <c r="CE841" s="9">
        <f t="shared" si="471"/>
        <v>0</v>
      </c>
      <c r="CF841" s="9">
        <f t="shared" si="471"/>
        <v>0</v>
      </c>
      <c r="CG841" s="9">
        <f t="shared" si="467"/>
        <v>0</v>
      </c>
    </row>
    <row r="842" spans="64:85">
      <c r="BL842" s="181" t="s">
        <v>116</v>
      </c>
      <c r="BM842" s="181" t="s">
        <v>89</v>
      </c>
      <c r="BN842" s="181" t="s">
        <v>121</v>
      </c>
      <c r="BO842" s="181" t="s">
        <v>121</v>
      </c>
      <c r="BP842" s="181" t="s">
        <v>130</v>
      </c>
      <c r="BQ842" s="181" t="s">
        <v>132</v>
      </c>
      <c r="BR842" s="9">
        <f t="shared" si="470"/>
        <v>0</v>
      </c>
      <c r="BS842" s="9">
        <f t="shared" si="470"/>
        <v>0</v>
      </c>
      <c r="BT842" s="9">
        <f t="shared" si="470"/>
        <v>0</v>
      </c>
      <c r="BU842" s="9">
        <f t="shared" si="470"/>
        <v>0</v>
      </c>
      <c r="BV842" s="9">
        <f t="shared" si="470"/>
        <v>0</v>
      </c>
      <c r="BW842" s="9">
        <f t="shared" si="470"/>
        <v>0</v>
      </c>
      <c r="BX842" s="9">
        <f t="shared" si="470"/>
        <v>0</v>
      </c>
      <c r="BY842" s="9">
        <f t="shared" si="468"/>
        <v>0</v>
      </c>
      <c r="BZ842" s="9">
        <f t="shared" si="468"/>
        <v>0</v>
      </c>
      <c r="CA842" s="9">
        <f t="shared" si="468"/>
        <v>0</v>
      </c>
      <c r="CB842" s="9">
        <f t="shared" si="471"/>
        <v>0</v>
      </c>
      <c r="CC842" s="9">
        <f t="shared" si="471"/>
        <v>0</v>
      </c>
      <c r="CD842" s="9">
        <f t="shared" si="471"/>
        <v>0</v>
      </c>
      <c r="CE842" s="9">
        <f t="shared" si="471"/>
        <v>0</v>
      </c>
      <c r="CF842" s="9">
        <f t="shared" si="471"/>
        <v>0</v>
      </c>
      <c r="CG842" s="9">
        <f t="shared" si="467"/>
        <v>0</v>
      </c>
    </row>
    <row r="843" spans="64:85">
      <c r="BL843" s="181" t="s">
        <v>116</v>
      </c>
      <c r="BM843" s="181" t="s">
        <v>91</v>
      </c>
      <c r="BN843" s="181" t="s">
        <v>88</v>
      </c>
      <c r="BO843" s="181" t="s">
        <v>126</v>
      </c>
      <c r="BP843" s="181" t="s">
        <v>130</v>
      </c>
      <c r="BQ843" s="181" t="s">
        <v>132</v>
      </c>
      <c r="BR843" s="9">
        <f t="shared" si="470"/>
        <v>0</v>
      </c>
      <c r="BS843" s="9">
        <f t="shared" si="470"/>
        <v>0</v>
      </c>
      <c r="BT843" s="9">
        <f t="shared" si="470"/>
        <v>0</v>
      </c>
      <c r="BU843" s="9">
        <f t="shared" si="470"/>
        <v>0</v>
      </c>
      <c r="BV843" s="9">
        <f t="shared" si="470"/>
        <v>0</v>
      </c>
      <c r="BW843" s="9">
        <f t="shared" si="470"/>
        <v>0</v>
      </c>
      <c r="BX843" s="9">
        <f t="shared" si="470"/>
        <v>0</v>
      </c>
      <c r="BY843" s="9">
        <f t="shared" si="468"/>
        <v>0</v>
      </c>
      <c r="BZ843" s="9">
        <f t="shared" si="468"/>
        <v>0</v>
      </c>
      <c r="CA843" s="9">
        <f t="shared" si="468"/>
        <v>0</v>
      </c>
      <c r="CB843" s="9">
        <f t="shared" si="471"/>
        <v>0</v>
      </c>
      <c r="CC843" s="9">
        <f t="shared" si="471"/>
        <v>0</v>
      </c>
      <c r="CD843" s="9">
        <f t="shared" si="471"/>
        <v>0</v>
      </c>
      <c r="CE843" s="9">
        <f t="shared" si="471"/>
        <v>0</v>
      </c>
      <c r="CF843" s="9">
        <f t="shared" si="471"/>
        <v>0</v>
      </c>
      <c r="CG843" s="9">
        <f t="shared" si="467"/>
        <v>0</v>
      </c>
    </row>
    <row r="844" spans="64:85">
      <c r="BL844" s="181" t="s">
        <v>116</v>
      </c>
      <c r="BM844" s="181" t="s">
        <v>90</v>
      </c>
      <c r="BN844" s="181" t="s">
        <v>121</v>
      </c>
      <c r="BO844" s="181" t="s">
        <v>121</v>
      </c>
      <c r="BP844" s="181" t="s">
        <v>130</v>
      </c>
      <c r="BQ844" s="181" t="s">
        <v>132</v>
      </c>
      <c r="BR844" s="9">
        <f t="shared" si="470"/>
        <v>0</v>
      </c>
      <c r="BS844" s="9">
        <f t="shared" si="470"/>
        <v>0</v>
      </c>
      <c r="BT844" s="9">
        <f t="shared" si="470"/>
        <v>0</v>
      </c>
      <c r="BU844" s="9">
        <f t="shared" si="470"/>
        <v>0</v>
      </c>
      <c r="BV844" s="9">
        <f t="shared" si="470"/>
        <v>0</v>
      </c>
      <c r="BW844" s="9">
        <f t="shared" si="470"/>
        <v>0</v>
      </c>
      <c r="BX844" s="9">
        <f t="shared" si="470"/>
        <v>0</v>
      </c>
      <c r="BY844" s="9">
        <f t="shared" si="468"/>
        <v>0</v>
      </c>
      <c r="BZ844" s="9">
        <f t="shared" si="468"/>
        <v>0</v>
      </c>
      <c r="CA844" s="9">
        <f t="shared" si="468"/>
        <v>0</v>
      </c>
      <c r="CB844" s="9">
        <f t="shared" si="471"/>
        <v>0</v>
      </c>
      <c r="CC844" s="9">
        <f t="shared" si="471"/>
        <v>0</v>
      </c>
      <c r="CD844" s="9">
        <f t="shared" si="471"/>
        <v>0</v>
      </c>
      <c r="CE844" s="9">
        <f t="shared" si="471"/>
        <v>0</v>
      </c>
      <c r="CF844" s="9">
        <f t="shared" si="471"/>
        <v>0</v>
      </c>
      <c r="CG844" s="9">
        <f t="shared" si="467"/>
        <v>0</v>
      </c>
    </row>
    <row r="845" spans="64:85">
      <c r="BL845" s="181" t="s">
        <v>116</v>
      </c>
      <c r="BM845" s="181" t="s">
        <v>48</v>
      </c>
      <c r="BN845" s="181" t="s">
        <v>40</v>
      </c>
      <c r="BO845" s="181" t="s">
        <v>126</v>
      </c>
      <c r="BP845" s="181" t="s">
        <v>130</v>
      </c>
      <c r="BQ845" s="181" t="s">
        <v>132</v>
      </c>
      <c r="BR845" s="9">
        <f t="shared" si="470"/>
        <v>0</v>
      </c>
      <c r="BS845" s="9">
        <f t="shared" si="470"/>
        <v>0</v>
      </c>
      <c r="BT845" s="9">
        <f t="shared" si="470"/>
        <v>0</v>
      </c>
      <c r="BU845" s="9">
        <f t="shared" si="470"/>
        <v>0</v>
      </c>
      <c r="BV845" s="9">
        <f t="shared" si="470"/>
        <v>0</v>
      </c>
      <c r="BW845" s="9">
        <f t="shared" si="470"/>
        <v>0</v>
      </c>
      <c r="BX845" s="9">
        <f t="shared" si="470"/>
        <v>0</v>
      </c>
      <c r="BY845" s="9">
        <f t="shared" si="468"/>
        <v>0</v>
      </c>
      <c r="BZ845" s="9">
        <f t="shared" si="468"/>
        <v>0</v>
      </c>
      <c r="CA845" s="9">
        <f t="shared" si="468"/>
        <v>0</v>
      </c>
      <c r="CB845" s="9">
        <f t="shared" si="471"/>
        <v>0</v>
      </c>
      <c r="CC845" s="9">
        <f t="shared" si="471"/>
        <v>0</v>
      </c>
      <c r="CD845" s="9">
        <f t="shared" si="471"/>
        <v>0</v>
      </c>
      <c r="CE845" s="9">
        <f t="shared" si="471"/>
        <v>0</v>
      </c>
      <c r="CF845" s="9">
        <f t="shared" si="471"/>
        <v>0</v>
      </c>
      <c r="CG845" s="9">
        <f t="shared" si="467"/>
        <v>0</v>
      </c>
    </row>
    <row r="846" spans="64:85">
      <c r="BL846" s="181" t="s">
        <v>116</v>
      </c>
      <c r="BM846" s="181" t="s">
        <v>48</v>
      </c>
      <c r="BN846" s="181" t="s">
        <v>88</v>
      </c>
      <c r="BO846" s="181" t="s">
        <v>126</v>
      </c>
      <c r="BP846" s="181" t="s">
        <v>130</v>
      </c>
      <c r="BQ846" s="181" t="s">
        <v>132</v>
      </c>
      <c r="BR846" s="9">
        <f t="shared" si="470"/>
        <v>0</v>
      </c>
      <c r="BS846" s="9">
        <f t="shared" si="470"/>
        <v>0</v>
      </c>
      <c r="BT846" s="9">
        <f t="shared" si="470"/>
        <v>0</v>
      </c>
      <c r="BU846" s="9">
        <f t="shared" si="470"/>
        <v>0</v>
      </c>
      <c r="BV846" s="9">
        <f t="shared" si="470"/>
        <v>0</v>
      </c>
      <c r="BW846" s="9">
        <f t="shared" si="470"/>
        <v>0</v>
      </c>
      <c r="BX846" s="9">
        <f t="shared" si="470"/>
        <v>0</v>
      </c>
      <c r="BY846" s="9">
        <f t="shared" si="468"/>
        <v>0</v>
      </c>
      <c r="BZ846" s="9">
        <f t="shared" si="468"/>
        <v>0</v>
      </c>
      <c r="CA846" s="9">
        <f t="shared" si="468"/>
        <v>0</v>
      </c>
      <c r="CB846" s="9">
        <f t="shared" si="471"/>
        <v>0</v>
      </c>
      <c r="CC846" s="9">
        <f t="shared" si="471"/>
        <v>0</v>
      </c>
      <c r="CD846" s="9">
        <f t="shared" si="471"/>
        <v>0</v>
      </c>
      <c r="CE846" s="9">
        <f t="shared" si="471"/>
        <v>0</v>
      </c>
      <c r="CF846" s="9">
        <f t="shared" si="471"/>
        <v>0</v>
      </c>
      <c r="CG846" s="9">
        <f t="shared" si="467"/>
        <v>0</v>
      </c>
    </row>
    <row r="847" spans="64:85">
      <c r="BL847" s="181" t="s">
        <v>116</v>
      </c>
      <c r="BM847" s="181" t="s">
        <v>48</v>
      </c>
      <c r="BN847" s="181" t="s">
        <v>88</v>
      </c>
      <c r="BO847" s="181" t="s">
        <v>76</v>
      </c>
      <c r="BP847" s="181" t="s">
        <v>130</v>
      </c>
      <c r="BQ847" s="181" t="s">
        <v>132</v>
      </c>
      <c r="BR847" s="9">
        <f t="shared" si="470"/>
        <v>0</v>
      </c>
      <c r="BS847" s="9">
        <f t="shared" si="470"/>
        <v>0</v>
      </c>
      <c r="BT847" s="9">
        <f t="shared" si="470"/>
        <v>0</v>
      </c>
      <c r="BU847" s="9">
        <f t="shared" si="470"/>
        <v>0</v>
      </c>
      <c r="BV847" s="9">
        <f t="shared" si="470"/>
        <v>0</v>
      </c>
      <c r="BW847" s="9">
        <f t="shared" si="470"/>
        <v>0</v>
      </c>
      <c r="BX847" s="9">
        <f t="shared" si="470"/>
        <v>0</v>
      </c>
      <c r="BY847" s="9">
        <f t="shared" si="468"/>
        <v>0</v>
      </c>
      <c r="BZ847" s="9">
        <f t="shared" si="468"/>
        <v>0</v>
      </c>
      <c r="CA847" s="9">
        <f t="shared" si="468"/>
        <v>0</v>
      </c>
      <c r="CB847" s="9">
        <f t="shared" si="471"/>
        <v>0</v>
      </c>
      <c r="CC847" s="9">
        <f t="shared" si="471"/>
        <v>0</v>
      </c>
      <c r="CD847" s="9">
        <f t="shared" si="471"/>
        <v>0</v>
      </c>
      <c r="CE847" s="9">
        <f t="shared" si="471"/>
        <v>0</v>
      </c>
      <c r="CF847" s="9">
        <f t="shared" si="471"/>
        <v>0</v>
      </c>
      <c r="CG847" s="9">
        <f t="shared" si="467"/>
        <v>0</v>
      </c>
    </row>
    <row r="848" spans="64:85">
      <c r="BL848" s="181" t="s">
        <v>116</v>
      </c>
      <c r="BM848" s="181" t="s">
        <v>48</v>
      </c>
      <c r="BN848" s="181" t="s">
        <v>88</v>
      </c>
      <c r="BO848" s="181" t="s">
        <v>55</v>
      </c>
      <c r="BP848" s="181" t="s">
        <v>130</v>
      </c>
      <c r="BQ848" s="181" t="s">
        <v>132</v>
      </c>
      <c r="BR848" s="9">
        <f t="shared" si="470"/>
        <v>0</v>
      </c>
      <c r="BS848" s="9">
        <f t="shared" si="470"/>
        <v>0</v>
      </c>
      <c r="BT848" s="9">
        <f t="shared" si="470"/>
        <v>0</v>
      </c>
      <c r="BU848" s="9">
        <f t="shared" si="470"/>
        <v>0</v>
      </c>
      <c r="BV848" s="9">
        <f t="shared" si="470"/>
        <v>0</v>
      </c>
      <c r="BW848" s="9">
        <f t="shared" si="470"/>
        <v>0</v>
      </c>
      <c r="BX848" s="9">
        <f t="shared" si="470"/>
        <v>0</v>
      </c>
      <c r="BY848" s="9">
        <f t="shared" si="468"/>
        <v>0</v>
      </c>
      <c r="BZ848" s="9">
        <f t="shared" si="468"/>
        <v>0</v>
      </c>
      <c r="CA848" s="9">
        <f t="shared" si="468"/>
        <v>0</v>
      </c>
      <c r="CB848" s="9">
        <f t="shared" si="471"/>
        <v>0</v>
      </c>
      <c r="CC848" s="9">
        <f t="shared" si="471"/>
        <v>0</v>
      </c>
      <c r="CD848" s="9">
        <f t="shared" si="471"/>
        <v>0</v>
      </c>
      <c r="CE848" s="9">
        <f t="shared" si="471"/>
        <v>0</v>
      </c>
      <c r="CF848" s="9">
        <f t="shared" si="471"/>
        <v>0</v>
      </c>
      <c r="CG848" s="9">
        <f t="shared" si="467"/>
        <v>0</v>
      </c>
    </row>
    <row r="849" spans="64:85">
      <c r="BL849" s="181" t="s">
        <v>116</v>
      </c>
      <c r="BM849" s="181" t="s">
        <v>48</v>
      </c>
      <c r="BN849" s="181" t="s">
        <v>88</v>
      </c>
      <c r="BO849" s="181" t="s">
        <v>56</v>
      </c>
      <c r="BP849" s="181" t="s">
        <v>130</v>
      </c>
      <c r="BQ849" s="181" t="s">
        <v>132</v>
      </c>
      <c r="BR849" s="9">
        <f t="shared" si="470"/>
        <v>0</v>
      </c>
      <c r="BS849" s="9">
        <f t="shared" si="470"/>
        <v>0</v>
      </c>
      <c r="BT849" s="9">
        <f t="shared" si="470"/>
        <v>0</v>
      </c>
      <c r="BU849" s="9">
        <f t="shared" si="470"/>
        <v>0</v>
      </c>
      <c r="BV849" s="9">
        <f t="shared" si="470"/>
        <v>0</v>
      </c>
      <c r="BW849" s="9">
        <f t="shared" si="470"/>
        <v>0</v>
      </c>
      <c r="BX849" s="9">
        <f t="shared" si="470"/>
        <v>0</v>
      </c>
      <c r="BY849" s="9">
        <f t="shared" si="468"/>
        <v>0</v>
      </c>
      <c r="BZ849" s="9">
        <f t="shared" si="468"/>
        <v>0</v>
      </c>
      <c r="CA849" s="9">
        <f t="shared" si="468"/>
        <v>0</v>
      </c>
      <c r="CB849" s="9">
        <f t="shared" si="471"/>
        <v>0</v>
      </c>
      <c r="CC849" s="9">
        <f t="shared" si="471"/>
        <v>0</v>
      </c>
      <c r="CD849" s="9">
        <f t="shared" si="471"/>
        <v>0</v>
      </c>
      <c r="CE849" s="9">
        <f t="shared" si="471"/>
        <v>0</v>
      </c>
      <c r="CF849" s="9">
        <f t="shared" si="471"/>
        <v>0</v>
      </c>
      <c r="CG849" s="9">
        <f t="shared" si="467"/>
        <v>0</v>
      </c>
    </row>
    <row r="850" spans="64:85">
      <c r="BL850" s="181" t="s">
        <v>116</v>
      </c>
      <c r="BM850" s="181" t="s">
        <v>48</v>
      </c>
      <c r="BN850" s="181" t="s">
        <v>88</v>
      </c>
      <c r="BO850" s="181" t="s">
        <v>57</v>
      </c>
      <c r="BP850" s="181" t="s">
        <v>130</v>
      </c>
      <c r="BQ850" s="181" t="s">
        <v>132</v>
      </c>
      <c r="BR850" s="9">
        <f t="shared" si="470"/>
        <v>0</v>
      </c>
      <c r="BS850" s="9">
        <f t="shared" si="470"/>
        <v>0</v>
      </c>
      <c r="BT850" s="9">
        <f t="shared" si="470"/>
        <v>0</v>
      </c>
      <c r="BU850" s="9">
        <f t="shared" si="470"/>
        <v>0</v>
      </c>
      <c r="BV850" s="9">
        <f t="shared" si="470"/>
        <v>0</v>
      </c>
      <c r="BW850" s="9">
        <f t="shared" si="470"/>
        <v>0</v>
      </c>
      <c r="BX850" s="9">
        <f t="shared" si="470"/>
        <v>0</v>
      </c>
      <c r="BY850" s="9">
        <f t="shared" si="468"/>
        <v>0</v>
      </c>
      <c r="BZ850" s="9">
        <f t="shared" si="468"/>
        <v>0</v>
      </c>
      <c r="CA850" s="9">
        <f t="shared" si="468"/>
        <v>0</v>
      </c>
      <c r="CB850" s="9">
        <f t="shared" si="471"/>
        <v>0</v>
      </c>
      <c r="CC850" s="9">
        <f t="shared" si="471"/>
        <v>0</v>
      </c>
      <c r="CD850" s="9">
        <f t="shared" si="471"/>
        <v>0</v>
      </c>
      <c r="CE850" s="9">
        <f t="shared" si="471"/>
        <v>0</v>
      </c>
      <c r="CF850" s="9">
        <f t="shared" si="471"/>
        <v>0</v>
      </c>
      <c r="CG850" s="9">
        <f t="shared" si="467"/>
        <v>0</v>
      </c>
    </row>
    <row r="851" spans="64:85">
      <c r="BL851" s="181" t="s">
        <v>116</v>
      </c>
      <c r="BM851" s="181" t="s">
        <v>48</v>
      </c>
      <c r="BN851" s="181" t="s">
        <v>88</v>
      </c>
      <c r="BO851" s="181" t="s">
        <v>75</v>
      </c>
      <c r="BP851" s="181" t="s">
        <v>130</v>
      </c>
      <c r="BQ851" s="181" t="s">
        <v>132</v>
      </c>
      <c r="BR851" s="9">
        <f t="shared" si="470"/>
        <v>0</v>
      </c>
      <c r="BS851" s="9">
        <f t="shared" si="470"/>
        <v>0</v>
      </c>
      <c r="BT851" s="9">
        <f t="shared" si="470"/>
        <v>0</v>
      </c>
      <c r="BU851" s="9">
        <f t="shared" si="470"/>
        <v>0</v>
      </c>
      <c r="BV851" s="9">
        <f t="shared" si="470"/>
        <v>0</v>
      </c>
      <c r="BW851" s="9">
        <f t="shared" si="470"/>
        <v>0</v>
      </c>
      <c r="BX851" s="9">
        <f t="shared" si="470"/>
        <v>0</v>
      </c>
      <c r="BY851" s="9">
        <f t="shared" si="468"/>
        <v>0</v>
      </c>
      <c r="BZ851" s="9">
        <f t="shared" si="468"/>
        <v>0</v>
      </c>
      <c r="CA851" s="9">
        <f t="shared" si="468"/>
        <v>0</v>
      </c>
      <c r="CB851" s="9">
        <f t="shared" si="471"/>
        <v>0</v>
      </c>
      <c r="CC851" s="9">
        <f t="shared" si="471"/>
        <v>0</v>
      </c>
      <c r="CD851" s="9">
        <f t="shared" si="471"/>
        <v>0</v>
      </c>
      <c r="CE851" s="9">
        <f t="shared" si="471"/>
        <v>0</v>
      </c>
      <c r="CF851" s="9">
        <f t="shared" si="471"/>
        <v>0</v>
      </c>
      <c r="CG851" s="9">
        <f t="shared" si="467"/>
        <v>0</v>
      </c>
    </row>
    <row r="852" spans="64:85">
      <c r="BL852" s="181" t="s">
        <v>116</v>
      </c>
      <c r="BM852" s="181" t="s">
        <v>48</v>
      </c>
      <c r="BN852" s="181" t="s">
        <v>88</v>
      </c>
      <c r="BO852" s="181" t="s">
        <v>78</v>
      </c>
      <c r="BP852" s="181" t="s">
        <v>130</v>
      </c>
      <c r="BQ852" s="181" t="s">
        <v>132</v>
      </c>
      <c r="BR852" s="9">
        <f t="shared" si="470"/>
        <v>0</v>
      </c>
      <c r="BS852" s="9">
        <f t="shared" si="470"/>
        <v>0</v>
      </c>
      <c r="BT852" s="9">
        <f t="shared" si="470"/>
        <v>0</v>
      </c>
      <c r="BU852" s="9">
        <f t="shared" si="470"/>
        <v>0</v>
      </c>
      <c r="BV852" s="9">
        <f t="shared" si="470"/>
        <v>0</v>
      </c>
      <c r="BW852" s="9">
        <f t="shared" si="470"/>
        <v>0</v>
      </c>
      <c r="BX852" s="9">
        <f t="shared" si="470"/>
        <v>0</v>
      </c>
      <c r="BY852" s="9">
        <f t="shared" si="468"/>
        <v>0</v>
      </c>
      <c r="BZ852" s="9">
        <f t="shared" si="468"/>
        <v>0</v>
      </c>
      <c r="CA852" s="9">
        <f t="shared" si="468"/>
        <v>0</v>
      </c>
      <c r="CB852" s="9">
        <f t="shared" si="471"/>
        <v>0</v>
      </c>
      <c r="CC852" s="9">
        <f t="shared" si="471"/>
        <v>0</v>
      </c>
      <c r="CD852" s="9">
        <f t="shared" si="471"/>
        <v>0</v>
      </c>
      <c r="CE852" s="9">
        <f t="shared" si="471"/>
        <v>0</v>
      </c>
      <c r="CF852" s="9">
        <f t="shared" si="471"/>
        <v>0</v>
      </c>
      <c r="CG852" s="9">
        <f t="shared" si="467"/>
        <v>0</v>
      </c>
    </row>
    <row r="853" spans="64:85">
      <c r="BL853" s="181" t="s">
        <v>116</v>
      </c>
      <c r="BM853" s="181" t="s">
        <v>48</v>
      </c>
      <c r="BN853" s="181" t="s">
        <v>88</v>
      </c>
      <c r="BO853" s="181" t="s">
        <v>95</v>
      </c>
      <c r="BP853" s="181" t="s">
        <v>130</v>
      </c>
      <c r="BQ853" s="181" t="s">
        <v>132</v>
      </c>
      <c r="BR853" s="9">
        <f t="shared" si="470"/>
        <v>0</v>
      </c>
      <c r="BS853" s="9">
        <f t="shared" si="470"/>
        <v>0</v>
      </c>
      <c r="BT853" s="9">
        <f t="shared" si="470"/>
        <v>0</v>
      </c>
      <c r="BU853" s="9">
        <f t="shared" si="470"/>
        <v>0</v>
      </c>
      <c r="BV853" s="9">
        <f t="shared" si="470"/>
        <v>0</v>
      </c>
      <c r="BW853" s="9">
        <f t="shared" si="470"/>
        <v>0</v>
      </c>
      <c r="BX853" s="9">
        <f t="shared" si="470"/>
        <v>0</v>
      </c>
      <c r="BY853" s="9">
        <f t="shared" si="468"/>
        <v>0</v>
      </c>
      <c r="BZ853" s="9">
        <f t="shared" si="468"/>
        <v>0</v>
      </c>
      <c r="CA853" s="9">
        <f t="shared" si="468"/>
        <v>0</v>
      </c>
      <c r="CB853" s="9">
        <f t="shared" si="471"/>
        <v>0</v>
      </c>
      <c r="CC853" s="9">
        <f t="shared" si="471"/>
        <v>0</v>
      </c>
      <c r="CD853" s="9">
        <f t="shared" si="471"/>
        <v>0</v>
      </c>
      <c r="CE853" s="9">
        <f t="shared" si="471"/>
        <v>0</v>
      </c>
      <c r="CF853" s="9">
        <f t="shared" si="471"/>
        <v>0</v>
      </c>
      <c r="CG853" s="9">
        <f t="shared" si="467"/>
        <v>0</v>
      </c>
    </row>
    <row r="854" spans="64:85">
      <c r="BL854" s="181" t="s">
        <v>116</v>
      </c>
      <c r="BM854" s="181" t="s">
        <v>48</v>
      </c>
      <c r="BN854" s="181" t="s">
        <v>88</v>
      </c>
      <c r="BO854" s="181" t="s">
        <v>96</v>
      </c>
      <c r="BP854" s="181" t="s">
        <v>130</v>
      </c>
      <c r="BQ854" s="181" t="s">
        <v>132</v>
      </c>
      <c r="BR854" s="9">
        <f t="shared" si="470"/>
        <v>0</v>
      </c>
      <c r="BS854" s="9">
        <f t="shared" si="470"/>
        <v>0</v>
      </c>
      <c r="BT854" s="9">
        <f t="shared" si="470"/>
        <v>0</v>
      </c>
      <c r="BU854" s="9">
        <f t="shared" si="470"/>
        <v>0</v>
      </c>
      <c r="BV854" s="9">
        <f t="shared" si="470"/>
        <v>0</v>
      </c>
      <c r="BW854" s="9">
        <f t="shared" si="470"/>
        <v>0</v>
      </c>
      <c r="BX854" s="9">
        <f t="shared" si="470"/>
        <v>0</v>
      </c>
      <c r="BY854" s="9">
        <f t="shared" si="468"/>
        <v>0</v>
      </c>
      <c r="BZ854" s="9">
        <f t="shared" si="468"/>
        <v>0</v>
      </c>
      <c r="CA854" s="9">
        <f t="shared" si="468"/>
        <v>0</v>
      </c>
      <c r="CB854" s="9">
        <f t="shared" si="471"/>
        <v>0</v>
      </c>
      <c r="CC854" s="9">
        <f t="shared" si="471"/>
        <v>0</v>
      </c>
      <c r="CD854" s="9">
        <f t="shared" si="471"/>
        <v>0</v>
      </c>
      <c r="CE854" s="9">
        <f t="shared" si="471"/>
        <v>0</v>
      </c>
      <c r="CF854" s="9">
        <f t="shared" si="471"/>
        <v>0</v>
      </c>
      <c r="CG854" s="9">
        <f t="shared" si="467"/>
        <v>0</v>
      </c>
    </row>
    <row r="855" spans="64:85">
      <c r="BL855" s="181" t="s">
        <v>116</v>
      </c>
      <c r="BM855" s="181" t="s">
        <v>48</v>
      </c>
      <c r="BN855" s="181" t="s">
        <v>90</v>
      </c>
      <c r="BO855" s="181" t="s">
        <v>121</v>
      </c>
      <c r="BP855" s="181" t="s">
        <v>130</v>
      </c>
      <c r="BQ855" s="181" t="s">
        <v>132</v>
      </c>
      <c r="BR855" s="9">
        <f t="shared" si="470"/>
        <v>0</v>
      </c>
      <c r="BS855" s="9">
        <f t="shared" si="470"/>
        <v>0</v>
      </c>
      <c r="BT855" s="9">
        <f t="shared" si="470"/>
        <v>0</v>
      </c>
      <c r="BU855" s="9">
        <f t="shared" si="470"/>
        <v>0</v>
      </c>
      <c r="BV855" s="9">
        <f t="shared" si="470"/>
        <v>0</v>
      </c>
      <c r="BW855" s="9">
        <f t="shared" si="470"/>
        <v>0</v>
      </c>
      <c r="BX855" s="9">
        <f t="shared" si="470"/>
        <v>0</v>
      </c>
      <c r="BY855" s="9">
        <f t="shared" si="468"/>
        <v>0</v>
      </c>
      <c r="BZ855" s="9">
        <f t="shared" si="468"/>
        <v>0</v>
      </c>
      <c r="CA855" s="9">
        <f t="shared" si="468"/>
        <v>0</v>
      </c>
      <c r="CB855" s="9">
        <f t="shared" si="471"/>
        <v>0</v>
      </c>
      <c r="CC855" s="9">
        <f t="shared" si="471"/>
        <v>0</v>
      </c>
      <c r="CD855" s="9">
        <f t="shared" si="471"/>
        <v>0</v>
      </c>
      <c r="CE855" s="9">
        <f t="shared" si="471"/>
        <v>0</v>
      </c>
      <c r="CF855" s="9">
        <f t="shared" si="471"/>
        <v>0</v>
      </c>
      <c r="CG855" s="9">
        <f t="shared" si="467"/>
        <v>0</v>
      </c>
    </row>
    <row r="856" spans="64:85">
      <c r="BL856" s="181" t="s">
        <v>116</v>
      </c>
      <c r="BM856" s="181" t="s">
        <v>49</v>
      </c>
      <c r="BN856" s="181" t="s">
        <v>40</v>
      </c>
      <c r="BO856" s="181" t="s">
        <v>126</v>
      </c>
      <c r="BP856" s="181" t="s">
        <v>130</v>
      </c>
      <c r="BQ856" s="181" t="s">
        <v>132</v>
      </c>
      <c r="BR856" s="9">
        <f t="shared" si="470"/>
        <v>0</v>
      </c>
      <c r="BS856" s="9">
        <f t="shared" si="470"/>
        <v>0</v>
      </c>
      <c r="BT856" s="9">
        <f t="shared" si="470"/>
        <v>0</v>
      </c>
      <c r="BU856" s="9">
        <f t="shared" si="470"/>
        <v>0</v>
      </c>
      <c r="BV856" s="9">
        <f t="shared" si="470"/>
        <v>0</v>
      </c>
      <c r="BW856" s="9">
        <f t="shared" si="470"/>
        <v>0</v>
      </c>
      <c r="BX856" s="9">
        <f t="shared" si="470"/>
        <v>0</v>
      </c>
      <c r="BY856" s="9">
        <f t="shared" si="468"/>
        <v>0</v>
      </c>
      <c r="BZ856" s="9">
        <f t="shared" si="468"/>
        <v>0</v>
      </c>
      <c r="CA856" s="9">
        <f t="shared" si="468"/>
        <v>0</v>
      </c>
      <c r="CB856" s="9">
        <f t="shared" si="471"/>
        <v>0</v>
      </c>
      <c r="CC856" s="9">
        <f t="shared" si="471"/>
        <v>0</v>
      </c>
      <c r="CD856" s="9">
        <f t="shared" si="471"/>
        <v>0</v>
      </c>
      <c r="CE856" s="9">
        <f t="shared" si="471"/>
        <v>0</v>
      </c>
      <c r="CF856" s="9">
        <f t="shared" si="471"/>
        <v>0</v>
      </c>
      <c r="CG856" s="9">
        <f t="shared" si="467"/>
        <v>0</v>
      </c>
    </row>
    <row r="857" spans="64:85">
      <c r="BL857" s="181" t="s">
        <v>116</v>
      </c>
      <c r="BM857" s="181" t="s">
        <v>49</v>
      </c>
      <c r="BN857" s="181" t="s">
        <v>88</v>
      </c>
      <c r="BO857" s="181" t="s">
        <v>126</v>
      </c>
      <c r="BP857" s="181" t="s">
        <v>130</v>
      </c>
      <c r="BQ857" s="181" t="s">
        <v>132</v>
      </c>
      <c r="BR857" s="9">
        <f t="shared" si="470"/>
        <v>0</v>
      </c>
      <c r="BS857" s="9">
        <f t="shared" si="470"/>
        <v>0</v>
      </c>
      <c r="BT857" s="9">
        <f t="shared" si="470"/>
        <v>0</v>
      </c>
      <c r="BU857" s="9">
        <f t="shared" si="470"/>
        <v>0</v>
      </c>
      <c r="BV857" s="9">
        <f t="shared" si="470"/>
        <v>0</v>
      </c>
      <c r="BW857" s="9">
        <f t="shared" si="470"/>
        <v>0</v>
      </c>
      <c r="BX857" s="9">
        <f t="shared" si="470"/>
        <v>0</v>
      </c>
      <c r="BY857" s="9">
        <f t="shared" si="468"/>
        <v>0</v>
      </c>
      <c r="BZ857" s="9">
        <f t="shared" si="468"/>
        <v>0</v>
      </c>
      <c r="CA857" s="9">
        <f t="shared" si="468"/>
        <v>0</v>
      </c>
      <c r="CB857" s="9">
        <f t="shared" si="471"/>
        <v>0</v>
      </c>
      <c r="CC857" s="9">
        <f t="shared" si="471"/>
        <v>0</v>
      </c>
      <c r="CD857" s="9">
        <f t="shared" si="471"/>
        <v>0</v>
      </c>
      <c r="CE857" s="9">
        <f t="shared" si="471"/>
        <v>0</v>
      </c>
      <c r="CF857" s="9">
        <f t="shared" si="471"/>
        <v>0</v>
      </c>
      <c r="CG857" s="9">
        <f t="shared" si="467"/>
        <v>0</v>
      </c>
    </row>
    <row r="858" spans="64:85">
      <c r="BL858" s="181" t="s">
        <v>116</v>
      </c>
      <c r="BM858" s="181" t="s">
        <v>49</v>
      </c>
      <c r="BN858" s="181" t="s">
        <v>88</v>
      </c>
      <c r="BO858" s="181" t="s">
        <v>77</v>
      </c>
      <c r="BP858" s="181" t="s">
        <v>130</v>
      </c>
      <c r="BQ858" s="181" t="s">
        <v>132</v>
      </c>
      <c r="BR858" s="9">
        <f t="shared" si="470"/>
        <v>0</v>
      </c>
      <c r="BS858" s="9">
        <f t="shared" si="470"/>
        <v>0</v>
      </c>
      <c r="BT858" s="9">
        <f t="shared" si="470"/>
        <v>0</v>
      </c>
      <c r="BU858" s="9">
        <f t="shared" si="470"/>
        <v>0</v>
      </c>
      <c r="BV858" s="9">
        <f t="shared" si="470"/>
        <v>0</v>
      </c>
      <c r="BW858" s="9">
        <f t="shared" si="470"/>
        <v>0</v>
      </c>
      <c r="BX858" s="9">
        <f t="shared" si="470"/>
        <v>0</v>
      </c>
      <c r="BY858" s="9">
        <f t="shared" si="468"/>
        <v>0</v>
      </c>
      <c r="BZ858" s="9">
        <f t="shared" si="468"/>
        <v>0</v>
      </c>
      <c r="CA858" s="9">
        <f t="shared" si="468"/>
        <v>0</v>
      </c>
      <c r="CB858" s="9">
        <f t="shared" si="471"/>
        <v>0</v>
      </c>
      <c r="CC858" s="9">
        <f t="shared" si="471"/>
        <v>0</v>
      </c>
      <c r="CD858" s="9">
        <f t="shared" si="471"/>
        <v>0</v>
      </c>
      <c r="CE858" s="9">
        <f t="shared" si="471"/>
        <v>0</v>
      </c>
      <c r="CF858" s="9">
        <f t="shared" si="471"/>
        <v>0</v>
      </c>
      <c r="CG858" s="9">
        <f t="shared" si="467"/>
        <v>0</v>
      </c>
    </row>
    <row r="859" spans="64:85">
      <c r="BL859" s="181" t="s">
        <v>116</v>
      </c>
      <c r="BM859" s="181" t="s">
        <v>49</v>
      </c>
      <c r="BN859" s="181" t="s">
        <v>88</v>
      </c>
      <c r="BO859" s="181" t="s">
        <v>58</v>
      </c>
      <c r="BP859" s="181" t="s">
        <v>130</v>
      </c>
      <c r="BQ859" s="181" t="s">
        <v>132</v>
      </c>
      <c r="BR859" s="9">
        <f t="shared" si="470"/>
        <v>0</v>
      </c>
      <c r="BS859" s="9">
        <f t="shared" si="470"/>
        <v>0</v>
      </c>
      <c r="BT859" s="9">
        <f t="shared" si="470"/>
        <v>0</v>
      </c>
      <c r="BU859" s="9">
        <f t="shared" si="470"/>
        <v>0</v>
      </c>
      <c r="BV859" s="9">
        <f t="shared" si="470"/>
        <v>0</v>
      </c>
      <c r="BW859" s="9">
        <f t="shared" si="470"/>
        <v>0</v>
      </c>
      <c r="BX859" s="9">
        <f t="shared" si="470"/>
        <v>0</v>
      </c>
      <c r="BY859" s="9">
        <f t="shared" si="468"/>
        <v>0</v>
      </c>
      <c r="BZ859" s="9">
        <f t="shared" si="468"/>
        <v>0</v>
      </c>
      <c r="CA859" s="9">
        <f t="shared" si="468"/>
        <v>0</v>
      </c>
      <c r="CB859" s="9">
        <f t="shared" si="471"/>
        <v>0</v>
      </c>
      <c r="CC859" s="9">
        <f t="shared" si="471"/>
        <v>0</v>
      </c>
      <c r="CD859" s="9">
        <f t="shared" si="471"/>
        <v>0</v>
      </c>
      <c r="CE859" s="9">
        <f t="shared" si="471"/>
        <v>0</v>
      </c>
      <c r="CF859" s="9">
        <f t="shared" si="471"/>
        <v>0</v>
      </c>
      <c r="CG859" s="9">
        <f t="shared" si="467"/>
        <v>0</v>
      </c>
    </row>
    <row r="860" spans="64:85">
      <c r="BL860" s="181" t="s">
        <v>116</v>
      </c>
      <c r="BM860" s="181" t="s">
        <v>49</v>
      </c>
      <c r="BN860" s="181" t="s">
        <v>88</v>
      </c>
      <c r="BO860" s="181" t="s">
        <v>59</v>
      </c>
      <c r="BP860" s="181" t="s">
        <v>130</v>
      </c>
      <c r="BQ860" s="181" t="s">
        <v>132</v>
      </c>
      <c r="BR860" s="9">
        <f t="shared" si="470"/>
        <v>0</v>
      </c>
      <c r="BS860" s="9">
        <f t="shared" si="470"/>
        <v>0</v>
      </c>
      <c r="BT860" s="9">
        <f t="shared" si="470"/>
        <v>0</v>
      </c>
      <c r="BU860" s="9">
        <f t="shared" ref="BU860:CB905" si="472">+IF(ISBLANK(AT395),0,AT395)</f>
        <v>0</v>
      </c>
      <c r="BV860" s="9">
        <f t="shared" si="472"/>
        <v>0</v>
      </c>
      <c r="BW860" s="9">
        <f t="shared" si="472"/>
        <v>0</v>
      </c>
      <c r="BX860" s="9">
        <f t="shared" si="472"/>
        <v>0</v>
      </c>
      <c r="BY860" s="9">
        <f t="shared" si="468"/>
        <v>0</v>
      </c>
      <c r="BZ860" s="9">
        <f t="shared" si="468"/>
        <v>0</v>
      </c>
      <c r="CA860" s="9">
        <f t="shared" si="468"/>
        <v>0</v>
      </c>
      <c r="CB860" s="9">
        <f t="shared" si="471"/>
        <v>0</v>
      </c>
      <c r="CC860" s="9">
        <f t="shared" si="471"/>
        <v>0</v>
      </c>
      <c r="CD860" s="9">
        <f t="shared" si="471"/>
        <v>0</v>
      </c>
      <c r="CE860" s="9">
        <f t="shared" si="471"/>
        <v>0</v>
      </c>
      <c r="CF860" s="9">
        <f t="shared" si="471"/>
        <v>0</v>
      </c>
      <c r="CG860" s="9">
        <f t="shared" si="467"/>
        <v>0</v>
      </c>
    </row>
    <row r="861" spans="64:85">
      <c r="BL861" s="181" t="s">
        <v>116</v>
      </c>
      <c r="BM861" s="181" t="s">
        <v>49</v>
      </c>
      <c r="BN861" s="181" t="s">
        <v>88</v>
      </c>
      <c r="BO861" s="181" t="s">
        <v>60</v>
      </c>
      <c r="BP861" s="181" t="s">
        <v>130</v>
      </c>
      <c r="BQ861" s="181" t="s">
        <v>132</v>
      </c>
      <c r="BR861" s="9">
        <f t="shared" ref="BR861:BW924" si="473">+IF(ISBLANK(AQ396),0,AQ396)</f>
        <v>0</v>
      </c>
      <c r="BS861" s="9">
        <f t="shared" si="473"/>
        <v>0</v>
      </c>
      <c r="BT861" s="9">
        <f t="shared" si="473"/>
        <v>0</v>
      </c>
      <c r="BU861" s="9">
        <f t="shared" si="472"/>
        <v>0</v>
      </c>
      <c r="BV861" s="9">
        <f t="shared" si="472"/>
        <v>0</v>
      </c>
      <c r="BW861" s="9">
        <f t="shared" si="472"/>
        <v>0</v>
      </c>
      <c r="BX861" s="9">
        <f t="shared" si="472"/>
        <v>0</v>
      </c>
      <c r="BY861" s="9">
        <f t="shared" si="468"/>
        <v>0</v>
      </c>
      <c r="BZ861" s="9">
        <f t="shared" si="468"/>
        <v>0</v>
      </c>
      <c r="CA861" s="9">
        <f t="shared" si="468"/>
        <v>0</v>
      </c>
      <c r="CB861" s="9">
        <f t="shared" si="471"/>
        <v>0</v>
      </c>
      <c r="CC861" s="9">
        <f t="shared" si="471"/>
        <v>0</v>
      </c>
      <c r="CD861" s="9">
        <f t="shared" si="471"/>
        <v>0</v>
      </c>
      <c r="CE861" s="9">
        <f t="shared" si="471"/>
        <v>0</v>
      </c>
      <c r="CF861" s="9">
        <f t="shared" si="471"/>
        <v>0</v>
      </c>
      <c r="CG861" s="9">
        <f t="shared" si="467"/>
        <v>0</v>
      </c>
    </row>
    <row r="862" spans="64:85">
      <c r="BL862" s="181" t="s">
        <v>116</v>
      </c>
      <c r="BM862" s="181" t="s">
        <v>49</v>
      </c>
      <c r="BN862" s="181" t="s">
        <v>88</v>
      </c>
      <c r="BO862" s="181" t="s">
        <v>74</v>
      </c>
      <c r="BP862" s="181" t="s">
        <v>130</v>
      </c>
      <c r="BQ862" s="181" t="s">
        <v>132</v>
      </c>
      <c r="BR862" s="9">
        <f t="shared" si="473"/>
        <v>0</v>
      </c>
      <c r="BS862" s="9">
        <f t="shared" si="473"/>
        <v>0</v>
      </c>
      <c r="BT862" s="9">
        <f t="shared" si="473"/>
        <v>0</v>
      </c>
      <c r="BU862" s="9">
        <f t="shared" si="472"/>
        <v>0</v>
      </c>
      <c r="BV862" s="9">
        <f t="shared" si="472"/>
        <v>0</v>
      </c>
      <c r="BW862" s="9">
        <f t="shared" si="472"/>
        <v>0</v>
      </c>
      <c r="BX862" s="9">
        <f t="shared" si="472"/>
        <v>0</v>
      </c>
      <c r="BY862" s="9">
        <f t="shared" si="468"/>
        <v>0</v>
      </c>
      <c r="BZ862" s="9">
        <f t="shared" si="468"/>
        <v>0</v>
      </c>
      <c r="CA862" s="9">
        <f t="shared" si="468"/>
        <v>0</v>
      </c>
      <c r="CB862" s="9">
        <f t="shared" si="471"/>
        <v>0</v>
      </c>
      <c r="CC862" s="9">
        <f t="shared" si="471"/>
        <v>0</v>
      </c>
      <c r="CD862" s="9">
        <f t="shared" si="471"/>
        <v>0</v>
      </c>
      <c r="CE862" s="9">
        <f t="shared" si="471"/>
        <v>0</v>
      </c>
      <c r="CF862" s="9">
        <f t="shared" si="471"/>
        <v>0</v>
      </c>
      <c r="CG862" s="9">
        <f t="shared" si="467"/>
        <v>0</v>
      </c>
    </row>
    <row r="863" spans="64:85">
      <c r="BL863" s="181" t="s">
        <v>116</v>
      </c>
      <c r="BM863" s="181" t="s">
        <v>49</v>
      </c>
      <c r="BN863" s="181" t="s">
        <v>88</v>
      </c>
      <c r="BO863" s="181" t="s">
        <v>79</v>
      </c>
      <c r="BP863" s="181" t="s">
        <v>130</v>
      </c>
      <c r="BQ863" s="181" t="s">
        <v>132</v>
      </c>
      <c r="BR863" s="9">
        <f t="shared" si="473"/>
        <v>0</v>
      </c>
      <c r="BS863" s="9">
        <f t="shared" si="473"/>
        <v>0</v>
      </c>
      <c r="BT863" s="9">
        <f t="shared" si="473"/>
        <v>0</v>
      </c>
      <c r="BU863" s="9">
        <f t="shared" si="472"/>
        <v>0</v>
      </c>
      <c r="BV863" s="9">
        <f t="shared" si="472"/>
        <v>0</v>
      </c>
      <c r="BW863" s="9">
        <f t="shared" si="472"/>
        <v>0</v>
      </c>
      <c r="BX863" s="9">
        <f t="shared" si="472"/>
        <v>0</v>
      </c>
      <c r="BY863" s="9">
        <f t="shared" si="468"/>
        <v>0</v>
      </c>
      <c r="BZ863" s="9">
        <f t="shared" si="468"/>
        <v>0</v>
      </c>
      <c r="CA863" s="9">
        <f t="shared" si="468"/>
        <v>0</v>
      </c>
      <c r="CB863" s="9">
        <f t="shared" si="471"/>
        <v>0</v>
      </c>
      <c r="CC863" s="9">
        <f t="shared" si="471"/>
        <v>0</v>
      </c>
      <c r="CD863" s="9">
        <f t="shared" si="471"/>
        <v>0</v>
      </c>
      <c r="CE863" s="9">
        <f t="shared" si="471"/>
        <v>0</v>
      </c>
      <c r="CF863" s="9">
        <f t="shared" si="471"/>
        <v>0</v>
      </c>
      <c r="CG863" s="9">
        <f t="shared" si="467"/>
        <v>0</v>
      </c>
    </row>
    <row r="864" spans="64:85">
      <c r="BL864" s="181" t="s">
        <v>116</v>
      </c>
      <c r="BM864" s="181" t="s">
        <v>49</v>
      </c>
      <c r="BN864" s="181" t="s">
        <v>88</v>
      </c>
      <c r="BO864" s="12" t="s">
        <v>97</v>
      </c>
      <c r="BP864" s="181" t="s">
        <v>130</v>
      </c>
      <c r="BQ864" s="181" t="s">
        <v>132</v>
      </c>
      <c r="BR864" s="9">
        <f t="shared" si="473"/>
        <v>0</v>
      </c>
      <c r="BS864" s="9">
        <f t="shared" si="473"/>
        <v>0</v>
      </c>
      <c r="BT864" s="9">
        <f t="shared" si="473"/>
        <v>0</v>
      </c>
      <c r="BU864" s="9">
        <f t="shared" si="472"/>
        <v>0</v>
      </c>
      <c r="BV864" s="9">
        <f t="shared" si="472"/>
        <v>0</v>
      </c>
      <c r="BW864" s="9">
        <f t="shared" si="472"/>
        <v>0</v>
      </c>
      <c r="BX864" s="9">
        <f t="shared" si="472"/>
        <v>0</v>
      </c>
      <c r="BY864" s="9">
        <f t="shared" si="468"/>
        <v>0</v>
      </c>
      <c r="BZ864" s="9">
        <f t="shared" si="468"/>
        <v>0</v>
      </c>
      <c r="CA864" s="9">
        <f t="shared" si="468"/>
        <v>0</v>
      </c>
      <c r="CB864" s="9">
        <f t="shared" si="471"/>
        <v>0</v>
      </c>
      <c r="CC864" s="9">
        <f t="shared" si="471"/>
        <v>0</v>
      </c>
      <c r="CD864" s="9">
        <f t="shared" si="471"/>
        <v>0</v>
      </c>
      <c r="CE864" s="9">
        <f t="shared" si="471"/>
        <v>0</v>
      </c>
      <c r="CF864" s="9">
        <f t="shared" si="471"/>
        <v>0</v>
      </c>
      <c r="CG864" s="9">
        <f t="shared" si="467"/>
        <v>0</v>
      </c>
    </row>
    <row r="865" spans="64:85">
      <c r="BL865" s="181" t="s">
        <v>116</v>
      </c>
      <c r="BM865" s="181" t="s">
        <v>49</v>
      </c>
      <c r="BN865" s="181" t="s">
        <v>88</v>
      </c>
      <c r="BO865" s="12" t="s">
        <v>98</v>
      </c>
      <c r="BP865" s="181" t="s">
        <v>130</v>
      </c>
      <c r="BQ865" s="181" t="s">
        <v>132</v>
      </c>
      <c r="BR865" s="9">
        <f t="shared" si="473"/>
        <v>0</v>
      </c>
      <c r="BS865" s="9">
        <f t="shared" si="473"/>
        <v>0</v>
      </c>
      <c r="BT865" s="9">
        <f t="shared" si="473"/>
        <v>0</v>
      </c>
      <c r="BU865" s="9">
        <f t="shared" si="472"/>
        <v>0</v>
      </c>
      <c r="BV865" s="9">
        <f t="shared" si="472"/>
        <v>0</v>
      </c>
      <c r="BW865" s="9">
        <f t="shared" si="472"/>
        <v>0</v>
      </c>
      <c r="BX865" s="9">
        <f t="shared" si="472"/>
        <v>0</v>
      </c>
      <c r="BY865" s="9">
        <f t="shared" si="468"/>
        <v>0</v>
      </c>
      <c r="BZ865" s="9">
        <f t="shared" si="468"/>
        <v>0</v>
      </c>
      <c r="CA865" s="9">
        <f t="shared" si="468"/>
        <v>0</v>
      </c>
      <c r="CB865" s="9">
        <f t="shared" si="471"/>
        <v>0</v>
      </c>
      <c r="CC865" s="9">
        <f t="shared" si="471"/>
        <v>0</v>
      </c>
      <c r="CD865" s="9">
        <f t="shared" si="471"/>
        <v>0</v>
      </c>
      <c r="CE865" s="9">
        <f t="shared" si="471"/>
        <v>0</v>
      </c>
      <c r="CF865" s="9">
        <f t="shared" si="471"/>
        <v>0</v>
      </c>
      <c r="CG865" s="9">
        <f t="shared" si="467"/>
        <v>0</v>
      </c>
    </row>
    <row r="866" spans="64:85">
      <c r="BL866" s="181" t="s">
        <v>116</v>
      </c>
      <c r="BM866" s="181" t="s">
        <v>49</v>
      </c>
      <c r="BN866" s="181" t="s">
        <v>90</v>
      </c>
      <c r="BO866" s="181" t="s">
        <v>121</v>
      </c>
      <c r="BP866" s="181" t="s">
        <v>130</v>
      </c>
      <c r="BQ866" s="181" t="s">
        <v>132</v>
      </c>
      <c r="BR866" s="9">
        <f t="shared" si="473"/>
        <v>0</v>
      </c>
      <c r="BS866" s="9">
        <f t="shared" si="473"/>
        <v>0</v>
      </c>
      <c r="BT866" s="9">
        <f t="shared" si="473"/>
        <v>0</v>
      </c>
      <c r="BU866" s="9">
        <f t="shared" si="472"/>
        <v>0</v>
      </c>
      <c r="BV866" s="9">
        <f t="shared" si="472"/>
        <v>0</v>
      </c>
      <c r="BW866" s="9">
        <f t="shared" si="472"/>
        <v>0</v>
      </c>
      <c r="BX866" s="9">
        <f t="shared" si="472"/>
        <v>0</v>
      </c>
      <c r="BY866" s="9">
        <f t="shared" si="468"/>
        <v>0</v>
      </c>
      <c r="BZ866" s="9">
        <f t="shared" si="468"/>
        <v>0</v>
      </c>
      <c r="CA866" s="9">
        <f t="shared" si="468"/>
        <v>0</v>
      </c>
      <c r="CB866" s="9">
        <f t="shared" si="471"/>
        <v>0</v>
      </c>
      <c r="CC866" s="9">
        <f t="shared" si="471"/>
        <v>0</v>
      </c>
      <c r="CD866" s="9">
        <f t="shared" si="471"/>
        <v>0</v>
      </c>
      <c r="CE866" s="9">
        <f t="shared" si="471"/>
        <v>0</v>
      </c>
      <c r="CF866" s="9">
        <f t="shared" si="471"/>
        <v>0</v>
      </c>
      <c r="CG866" s="9">
        <f t="shared" si="467"/>
        <v>0</v>
      </c>
    </row>
    <row r="867" spans="64:85">
      <c r="BL867" s="181" t="s">
        <v>116</v>
      </c>
      <c r="BM867" s="181" t="s">
        <v>99</v>
      </c>
      <c r="BN867" s="181" t="s">
        <v>40</v>
      </c>
      <c r="BO867" s="181" t="s">
        <v>126</v>
      </c>
      <c r="BP867" s="181" t="s">
        <v>130</v>
      </c>
      <c r="BQ867" s="181" t="s">
        <v>132</v>
      </c>
      <c r="BR867" s="9">
        <f t="shared" si="473"/>
        <v>0</v>
      </c>
      <c r="BS867" s="9">
        <f t="shared" si="473"/>
        <v>0</v>
      </c>
      <c r="BT867" s="9">
        <f t="shared" si="473"/>
        <v>0</v>
      </c>
      <c r="BU867" s="9">
        <f t="shared" si="472"/>
        <v>0</v>
      </c>
      <c r="BV867" s="9">
        <f t="shared" si="472"/>
        <v>0</v>
      </c>
      <c r="BW867" s="9">
        <f t="shared" si="472"/>
        <v>0</v>
      </c>
      <c r="BX867" s="9">
        <f t="shared" si="472"/>
        <v>0</v>
      </c>
      <c r="BY867" s="9">
        <f t="shared" si="468"/>
        <v>0</v>
      </c>
      <c r="BZ867" s="9">
        <f t="shared" si="468"/>
        <v>0</v>
      </c>
      <c r="CA867" s="9">
        <f t="shared" si="468"/>
        <v>0</v>
      </c>
      <c r="CB867" s="9">
        <f t="shared" si="471"/>
        <v>0</v>
      </c>
      <c r="CC867" s="9">
        <f t="shared" si="471"/>
        <v>0</v>
      </c>
      <c r="CD867" s="9">
        <f t="shared" si="471"/>
        <v>0</v>
      </c>
      <c r="CE867" s="9">
        <f t="shared" si="471"/>
        <v>0</v>
      </c>
      <c r="CF867" s="9">
        <f t="shared" si="471"/>
        <v>0</v>
      </c>
      <c r="CG867" s="9">
        <f t="shared" si="467"/>
        <v>0</v>
      </c>
    </row>
    <row r="868" spans="64:85">
      <c r="BL868" s="181" t="s">
        <v>116</v>
      </c>
      <c r="BM868" s="181" t="s">
        <v>99</v>
      </c>
      <c r="BN868" s="181" t="s">
        <v>88</v>
      </c>
      <c r="BO868" s="181" t="s">
        <v>126</v>
      </c>
      <c r="BP868" s="181" t="s">
        <v>130</v>
      </c>
      <c r="BQ868" s="181" t="s">
        <v>132</v>
      </c>
      <c r="BR868" s="9">
        <f t="shared" si="473"/>
        <v>0</v>
      </c>
      <c r="BS868" s="9">
        <f t="shared" si="473"/>
        <v>0</v>
      </c>
      <c r="BT868" s="9">
        <f t="shared" si="473"/>
        <v>0</v>
      </c>
      <c r="BU868" s="9">
        <f t="shared" si="472"/>
        <v>0</v>
      </c>
      <c r="BV868" s="9">
        <f t="shared" si="472"/>
        <v>0</v>
      </c>
      <c r="BW868" s="9">
        <f t="shared" si="472"/>
        <v>0</v>
      </c>
      <c r="BX868" s="9">
        <f t="shared" si="472"/>
        <v>0</v>
      </c>
      <c r="BY868" s="9">
        <f t="shared" si="468"/>
        <v>0</v>
      </c>
      <c r="BZ868" s="9">
        <f t="shared" si="468"/>
        <v>0</v>
      </c>
      <c r="CA868" s="9">
        <f t="shared" si="468"/>
        <v>0</v>
      </c>
      <c r="CB868" s="9">
        <f t="shared" si="471"/>
        <v>0</v>
      </c>
      <c r="CC868" s="9">
        <f t="shared" si="471"/>
        <v>0</v>
      </c>
      <c r="CD868" s="9">
        <f t="shared" si="471"/>
        <v>0</v>
      </c>
      <c r="CE868" s="9">
        <f t="shared" si="471"/>
        <v>0</v>
      </c>
      <c r="CF868" s="9">
        <f t="shared" si="471"/>
        <v>0</v>
      </c>
      <c r="CG868" s="9">
        <f t="shared" si="467"/>
        <v>0</v>
      </c>
    </row>
    <row r="869" spans="64:85">
      <c r="BL869" s="181" t="s">
        <v>116</v>
      </c>
      <c r="BM869" s="181" t="s">
        <v>99</v>
      </c>
      <c r="BN869" s="181" t="s">
        <v>88</v>
      </c>
      <c r="BO869" s="12" t="s">
        <v>100</v>
      </c>
      <c r="BP869" s="181" t="s">
        <v>130</v>
      </c>
      <c r="BQ869" s="181" t="s">
        <v>132</v>
      </c>
      <c r="BR869" s="9">
        <f t="shared" si="473"/>
        <v>0</v>
      </c>
      <c r="BS869" s="9">
        <f t="shared" si="473"/>
        <v>0</v>
      </c>
      <c r="BT869" s="9">
        <f t="shared" si="473"/>
        <v>0</v>
      </c>
      <c r="BU869" s="9">
        <f t="shared" si="472"/>
        <v>0</v>
      </c>
      <c r="BV869" s="9">
        <f t="shared" si="472"/>
        <v>0</v>
      </c>
      <c r="BW869" s="9">
        <f t="shared" si="472"/>
        <v>0</v>
      </c>
      <c r="BX869" s="9">
        <f t="shared" si="472"/>
        <v>0</v>
      </c>
      <c r="BY869" s="9">
        <f t="shared" si="468"/>
        <v>0</v>
      </c>
      <c r="BZ869" s="9">
        <f t="shared" si="468"/>
        <v>0</v>
      </c>
      <c r="CA869" s="9">
        <f t="shared" si="468"/>
        <v>0</v>
      </c>
      <c r="CB869" s="9">
        <f t="shared" si="471"/>
        <v>0</v>
      </c>
      <c r="CC869" s="9">
        <f t="shared" si="471"/>
        <v>0</v>
      </c>
      <c r="CD869" s="9">
        <f t="shared" si="471"/>
        <v>0</v>
      </c>
      <c r="CE869" s="9">
        <f t="shared" si="471"/>
        <v>0</v>
      </c>
      <c r="CF869" s="9">
        <f t="shared" si="471"/>
        <v>0</v>
      </c>
      <c r="CG869" s="9">
        <f t="shared" si="467"/>
        <v>0</v>
      </c>
    </row>
    <row r="870" spans="64:85">
      <c r="BL870" s="181" t="s">
        <v>116</v>
      </c>
      <c r="BM870" s="181" t="s">
        <v>99</v>
      </c>
      <c r="BN870" s="181" t="s">
        <v>88</v>
      </c>
      <c r="BO870" s="12" t="s">
        <v>101</v>
      </c>
      <c r="BP870" s="181" t="s">
        <v>130</v>
      </c>
      <c r="BQ870" s="181" t="s">
        <v>132</v>
      </c>
      <c r="BR870" s="9">
        <f t="shared" si="473"/>
        <v>0</v>
      </c>
      <c r="BS870" s="9">
        <f t="shared" si="473"/>
        <v>0</v>
      </c>
      <c r="BT870" s="9">
        <f t="shared" si="473"/>
        <v>0</v>
      </c>
      <c r="BU870" s="9">
        <f t="shared" si="472"/>
        <v>0</v>
      </c>
      <c r="BV870" s="9">
        <f t="shared" si="472"/>
        <v>0</v>
      </c>
      <c r="BW870" s="9">
        <f t="shared" si="472"/>
        <v>0</v>
      </c>
      <c r="BX870" s="9">
        <f t="shared" si="472"/>
        <v>0</v>
      </c>
      <c r="BY870" s="9">
        <f t="shared" si="468"/>
        <v>0</v>
      </c>
      <c r="BZ870" s="9">
        <f t="shared" si="468"/>
        <v>0</v>
      </c>
      <c r="CA870" s="9">
        <f t="shared" si="468"/>
        <v>0</v>
      </c>
      <c r="CB870" s="9">
        <f t="shared" si="471"/>
        <v>0</v>
      </c>
      <c r="CC870" s="9">
        <f t="shared" si="471"/>
        <v>0</v>
      </c>
      <c r="CD870" s="9">
        <f t="shared" si="471"/>
        <v>0</v>
      </c>
      <c r="CE870" s="9">
        <f t="shared" si="471"/>
        <v>0</v>
      </c>
      <c r="CF870" s="9">
        <f t="shared" si="471"/>
        <v>0</v>
      </c>
      <c r="CG870" s="9">
        <f t="shared" si="467"/>
        <v>0</v>
      </c>
    </row>
    <row r="871" spans="64:85">
      <c r="BL871" s="181" t="s">
        <v>116</v>
      </c>
      <c r="BM871" s="181" t="s">
        <v>99</v>
      </c>
      <c r="BN871" s="181" t="s">
        <v>88</v>
      </c>
      <c r="BO871" s="125" t="s">
        <v>102</v>
      </c>
      <c r="BP871" s="181" t="s">
        <v>130</v>
      </c>
      <c r="BQ871" s="181" t="s">
        <v>132</v>
      </c>
      <c r="BR871" s="9">
        <f t="shared" si="473"/>
        <v>0</v>
      </c>
      <c r="BS871" s="9">
        <f t="shared" si="473"/>
        <v>0</v>
      </c>
      <c r="BT871" s="9">
        <f t="shared" si="473"/>
        <v>0</v>
      </c>
      <c r="BU871" s="9">
        <f t="shared" si="472"/>
        <v>0</v>
      </c>
      <c r="BV871" s="9">
        <f t="shared" si="472"/>
        <v>0</v>
      </c>
      <c r="BW871" s="9">
        <f t="shared" si="472"/>
        <v>0</v>
      </c>
      <c r="BX871" s="9">
        <f t="shared" si="472"/>
        <v>0</v>
      </c>
      <c r="BY871" s="9">
        <f t="shared" si="468"/>
        <v>0</v>
      </c>
      <c r="BZ871" s="9">
        <f t="shared" si="468"/>
        <v>0</v>
      </c>
      <c r="CA871" s="9">
        <f t="shared" si="468"/>
        <v>0</v>
      </c>
      <c r="CB871" s="9">
        <f t="shared" si="471"/>
        <v>0</v>
      </c>
      <c r="CC871" s="9">
        <f t="shared" si="471"/>
        <v>0</v>
      </c>
      <c r="CD871" s="9">
        <f t="shared" si="471"/>
        <v>0</v>
      </c>
      <c r="CE871" s="9">
        <f t="shared" si="471"/>
        <v>0</v>
      </c>
      <c r="CF871" s="9">
        <f t="shared" si="471"/>
        <v>0</v>
      </c>
      <c r="CG871" s="9">
        <f t="shared" si="467"/>
        <v>0</v>
      </c>
    </row>
    <row r="872" spans="64:85">
      <c r="BL872" s="181" t="s">
        <v>116</v>
      </c>
      <c r="BM872" s="181" t="s">
        <v>99</v>
      </c>
      <c r="BN872" s="181" t="s">
        <v>90</v>
      </c>
      <c r="BO872" s="181" t="s">
        <v>121</v>
      </c>
      <c r="BP872" s="181" t="s">
        <v>130</v>
      </c>
      <c r="BQ872" s="181" t="s">
        <v>132</v>
      </c>
      <c r="BR872" s="9">
        <f t="shared" si="473"/>
        <v>0</v>
      </c>
      <c r="BS872" s="9">
        <f t="shared" si="473"/>
        <v>0</v>
      </c>
      <c r="BT872" s="9">
        <f t="shared" si="473"/>
        <v>0</v>
      </c>
      <c r="BU872" s="9">
        <f t="shared" si="472"/>
        <v>0</v>
      </c>
      <c r="BV872" s="9">
        <f t="shared" si="472"/>
        <v>0</v>
      </c>
      <c r="BW872" s="9">
        <f t="shared" si="472"/>
        <v>0</v>
      </c>
      <c r="BX872" s="9">
        <f t="shared" si="472"/>
        <v>0</v>
      </c>
      <c r="BY872" s="9">
        <f t="shared" si="468"/>
        <v>0</v>
      </c>
      <c r="BZ872" s="9">
        <f t="shared" si="468"/>
        <v>0</v>
      </c>
      <c r="CA872" s="9">
        <f t="shared" si="468"/>
        <v>0</v>
      </c>
      <c r="CB872" s="9">
        <f t="shared" si="471"/>
        <v>0</v>
      </c>
      <c r="CC872" s="9">
        <f t="shared" si="471"/>
        <v>0</v>
      </c>
      <c r="CD872" s="9">
        <f t="shared" si="471"/>
        <v>0</v>
      </c>
      <c r="CE872" s="9">
        <f t="shared" si="471"/>
        <v>0</v>
      </c>
      <c r="CF872" s="9">
        <f t="shared" si="471"/>
        <v>0</v>
      </c>
      <c r="CG872" s="9">
        <f t="shared" si="467"/>
        <v>0</v>
      </c>
    </row>
    <row r="873" spans="64:85">
      <c r="BL873" s="181" t="s">
        <v>116</v>
      </c>
      <c r="BM873" s="181" t="s">
        <v>54</v>
      </c>
      <c r="BN873" s="181" t="s">
        <v>40</v>
      </c>
      <c r="BO873" s="181" t="s">
        <v>126</v>
      </c>
      <c r="BP873" s="181" t="s">
        <v>130</v>
      </c>
      <c r="BQ873" s="181" t="s">
        <v>132</v>
      </c>
      <c r="BR873" s="9">
        <f t="shared" si="473"/>
        <v>0</v>
      </c>
      <c r="BS873" s="9">
        <f t="shared" si="473"/>
        <v>0</v>
      </c>
      <c r="BT873" s="9">
        <f t="shared" si="473"/>
        <v>0</v>
      </c>
      <c r="BU873" s="9">
        <f t="shared" si="472"/>
        <v>0</v>
      </c>
      <c r="BV873" s="9">
        <f t="shared" si="472"/>
        <v>0</v>
      </c>
      <c r="BW873" s="9">
        <f t="shared" si="472"/>
        <v>0</v>
      </c>
      <c r="BX873" s="9">
        <f t="shared" si="472"/>
        <v>0</v>
      </c>
      <c r="BY873" s="9">
        <f t="shared" si="468"/>
        <v>0</v>
      </c>
      <c r="BZ873" s="9">
        <f t="shared" si="468"/>
        <v>0</v>
      </c>
      <c r="CA873" s="9">
        <f t="shared" si="468"/>
        <v>0</v>
      </c>
      <c r="CB873" s="9">
        <f t="shared" si="471"/>
        <v>0</v>
      </c>
      <c r="CC873" s="9">
        <f t="shared" si="471"/>
        <v>0</v>
      </c>
      <c r="CD873" s="9">
        <f t="shared" si="471"/>
        <v>0</v>
      </c>
      <c r="CE873" s="9">
        <f t="shared" si="471"/>
        <v>0</v>
      </c>
      <c r="CF873" s="9">
        <f t="shared" si="471"/>
        <v>0</v>
      </c>
      <c r="CG873" s="9">
        <f t="shared" si="467"/>
        <v>0</v>
      </c>
    </row>
    <row r="874" spans="64:85">
      <c r="BL874" s="181" t="s">
        <v>116</v>
      </c>
      <c r="BM874" s="181" t="s">
        <v>54</v>
      </c>
      <c r="BN874" s="181" t="s">
        <v>88</v>
      </c>
      <c r="BO874" s="181" t="s">
        <v>126</v>
      </c>
      <c r="BP874" s="181" t="s">
        <v>130</v>
      </c>
      <c r="BQ874" s="181" t="s">
        <v>132</v>
      </c>
      <c r="BR874" s="9">
        <f t="shared" si="473"/>
        <v>0</v>
      </c>
      <c r="BS874" s="9">
        <f t="shared" si="473"/>
        <v>0</v>
      </c>
      <c r="BT874" s="9">
        <f t="shared" si="473"/>
        <v>0</v>
      </c>
      <c r="BU874" s="9">
        <f t="shared" si="472"/>
        <v>0</v>
      </c>
      <c r="BV874" s="9">
        <f t="shared" si="472"/>
        <v>0</v>
      </c>
      <c r="BW874" s="9">
        <f t="shared" si="472"/>
        <v>0</v>
      </c>
      <c r="BX874" s="9">
        <f t="shared" si="472"/>
        <v>0</v>
      </c>
      <c r="BY874" s="9">
        <f t="shared" si="468"/>
        <v>0</v>
      </c>
      <c r="BZ874" s="9">
        <f t="shared" si="468"/>
        <v>0</v>
      </c>
      <c r="CA874" s="9">
        <f t="shared" si="468"/>
        <v>0</v>
      </c>
      <c r="CB874" s="9">
        <f t="shared" si="471"/>
        <v>0</v>
      </c>
      <c r="CC874" s="9">
        <f t="shared" si="471"/>
        <v>0</v>
      </c>
      <c r="CD874" s="9">
        <f t="shared" si="471"/>
        <v>0</v>
      </c>
      <c r="CE874" s="9">
        <f t="shared" si="471"/>
        <v>0</v>
      </c>
      <c r="CF874" s="9">
        <f t="shared" si="471"/>
        <v>0</v>
      </c>
      <c r="CG874" s="9">
        <f t="shared" si="467"/>
        <v>0</v>
      </c>
    </row>
    <row r="875" spans="64:85">
      <c r="BL875" s="181" t="s">
        <v>116</v>
      </c>
      <c r="BM875" s="182" t="s">
        <v>50</v>
      </c>
      <c r="BN875" s="181" t="s">
        <v>90</v>
      </c>
      <c r="BO875" s="182" t="s">
        <v>121</v>
      </c>
      <c r="BP875" s="181" t="s">
        <v>130</v>
      </c>
      <c r="BQ875" s="181" t="s">
        <v>132</v>
      </c>
      <c r="BR875" s="9">
        <f t="shared" si="473"/>
        <v>0</v>
      </c>
      <c r="BS875" s="9">
        <f t="shared" si="473"/>
        <v>0</v>
      </c>
      <c r="BT875" s="9">
        <f t="shared" si="473"/>
        <v>0</v>
      </c>
      <c r="BU875" s="9">
        <f t="shared" si="472"/>
        <v>0</v>
      </c>
      <c r="BV875" s="9">
        <f t="shared" si="472"/>
        <v>0</v>
      </c>
      <c r="BW875" s="9">
        <f t="shared" si="472"/>
        <v>0</v>
      </c>
      <c r="BX875" s="9">
        <f t="shared" si="472"/>
        <v>0</v>
      </c>
      <c r="BY875" s="9">
        <f t="shared" si="468"/>
        <v>0</v>
      </c>
      <c r="BZ875" s="9">
        <f t="shared" si="468"/>
        <v>0</v>
      </c>
      <c r="CA875" s="9">
        <f t="shared" si="468"/>
        <v>0</v>
      </c>
      <c r="CB875" s="9">
        <f t="shared" si="471"/>
        <v>0</v>
      </c>
      <c r="CC875" s="9">
        <f t="shared" si="471"/>
        <v>0</v>
      </c>
      <c r="CD875" s="9">
        <f t="shared" si="471"/>
        <v>0</v>
      </c>
      <c r="CE875" s="9">
        <f t="shared" si="471"/>
        <v>0</v>
      </c>
      <c r="CF875" s="9">
        <f t="shared" si="471"/>
        <v>0</v>
      </c>
      <c r="CG875" s="9">
        <f t="shared" si="467"/>
        <v>0</v>
      </c>
    </row>
    <row r="876" spans="64:85">
      <c r="BL876" s="181" t="s">
        <v>116</v>
      </c>
      <c r="BM876" s="182" t="s">
        <v>50</v>
      </c>
      <c r="BN876" s="181" t="s">
        <v>40</v>
      </c>
      <c r="BO876" s="181" t="s">
        <v>126</v>
      </c>
      <c r="BP876" s="181" t="s">
        <v>130</v>
      </c>
      <c r="BQ876" s="181" t="s">
        <v>132</v>
      </c>
      <c r="BR876" s="9">
        <f t="shared" si="473"/>
        <v>0</v>
      </c>
      <c r="BS876" s="9">
        <f t="shared" si="473"/>
        <v>0</v>
      </c>
      <c r="BT876" s="9">
        <f t="shared" si="473"/>
        <v>0</v>
      </c>
      <c r="BU876" s="9">
        <f t="shared" si="472"/>
        <v>0</v>
      </c>
      <c r="BV876" s="9">
        <f t="shared" si="472"/>
        <v>0</v>
      </c>
      <c r="BW876" s="9">
        <f t="shared" si="472"/>
        <v>0</v>
      </c>
      <c r="BX876" s="9">
        <f t="shared" si="472"/>
        <v>0</v>
      </c>
      <c r="BY876" s="9">
        <f t="shared" si="468"/>
        <v>0</v>
      </c>
      <c r="BZ876" s="9">
        <f t="shared" si="468"/>
        <v>0</v>
      </c>
      <c r="CA876" s="9">
        <f t="shared" si="468"/>
        <v>0</v>
      </c>
      <c r="CB876" s="9">
        <f t="shared" si="471"/>
        <v>0</v>
      </c>
      <c r="CC876" s="9">
        <f t="shared" si="471"/>
        <v>0</v>
      </c>
      <c r="CD876" s="9">
        <f t="shared" si="471"/>
        <v>0</v>
      </c>
      <c r="CE876" s="9">
        <f t="shared" si="471"/>
        <v>0</v>
      </c>
      <c r="CF876" s="9">
        <f t="shared" si="471"/>
        <v>0</v>
      </c>
      <c r="CG876" s="9">
        <f t="shared" si="467"/>
        <v>0</v>
      </c>
    </row>
    <row r="877" spans="64:85">
      <c r="BL877" s="181" t="s">
        <v>116</v>
      </c>
      <c r="BM877" s="182" t="s">
        <v>50</v>
      </c>
      <c r="BN877" s="181" t="s">
        <v>88</v>
      </c>
      <c r="BO877" s="181" t="s">
        <v>126</v>
      </c>
      <c r="BP877" s="181" t="s">
        <v>130</v>
      </c>
      <c r="BQ877" s="181" t="s">
        <v>132</v>
      </c>
      <c r="BR877" s="9">
        <f t="shared" si="473"/>
        <v>0</v>
      </c>
      <c r="BS877" s="9">
        <f t="shared" si="473"/>
        <v>0</v>
      </c>
      <c r="BT877" s="9">
        <f t="shared" si="473"/>
        <v>0</v>
      </c>
      <c r="BU877" s="9">
        <f t="shared" si="472"/>
        <v>0</v>
      </c>
      <c r="BV877" s="9">
        <f t="shared" si="472"/>
        <v>0</v>
      </c>
      <c r="BW877" s="9">
        <f t="shared" si="472"/>
        <v>0</v>
      </c>
      <c r="BX877" s="9">
        <f t="shared" si="472"/>
        <v>0</v>
      </c>
      <c r="BY877" s="9">
        <f t="shared" si="468"/>
        <v>0</v>
      </c>
      <c r="BZ877" s="9">
        <f t="shared" si="468"/>
        <v>0</v>
      </c>
      <c r="CA877" s="9">
        <f t="shared" si="468"/>
        <v>0</v>
      </c>
      <c r="CB877" s="9">
        <f t="shared" si="471"/>
        <v>0</v>
      </c>
      <c r="CC877" s="9">
        <f t="shared" si="471"/>
        <v>0</v>
      </c>
      <c r="CD877" s="9">
        <f t="shared" si="471"/>
        <v>0</v>
      </c>
      <c r="CE877" s="9">
        <f t="shared" si="471"/>
        <v>0</v>
      </c>
      <c r="CF877" s="9">
        <f t="shared" si="471"/>
        <v>0</v>
      </c>
      <c r="CG877" s="9">
        <f t="shared" si="471"/>
        <v>0</v>
      </c>
    </row>
    <row r="878" spans="64:85">
      <c r="BL878" s="181" t="s">
        <v>116</v>
      </c>
      <c r="BM878" s="182" t="s">
        <v>50</v>
      </c>
      <c r="BN878" s="181" t="s">
        <v>88</v>
      </c>
      <c r="BO878" s="12" t="s">
        <v>1</v>
      </c>
      <c r="BP878" s="181" t="s">
        <v>130</v>
      </c>
      <c r="BQ878" s="181" t="s">
        <v>132</v>
      </c>
      <c r="BR878" s="9">
        <f t="shared" si="473"/>
        <v>0</v>
      </c>
      <c r="BS878" s="9">
        <f t="shared" si="473"/>
        <v>0</v>
      </c>
      <c r="BT878" s="9">
        <f t="shared" si="473"/>
        <v>0</v>
      </c>
      <c r="BU878" s="9">
        <f t="shared" si="472"/>
        <v>0</v>
      </c>
      <c r="BV878" s="9">
        <f t="shared" si="472"/>
        <v>0</v>
      </c>
      <c r="BW878" s="9">
        <f t="shared" si="472"/>
        <v>0</v>
      </c>
      <c r="BX878" s="9">
        <f t="shared" si="472"/>
        <v>0</v>
      </c>
      <c r="BY878" s="9">
        <f t="shared" si="468"/>
        <v>0</v>
      </c>
      <c r="BZ878" s="9">
        <f t="shared" si="468"/>
        <v>0</v>
      </c>
      <c r="CA878" s="9">
        <f t="shared" si="468"/>
        <v>0</v>
      </c>
      <c r="CB878" s="9">
        <f t="shared" si="471"/>
        <v>0</v>
      </c>
      <c r="CC878" s="9">
        <f t="shared" si="471"/>
        <v>0</v>
      </c>
      <c r="CD878" s="9">
        <f t="shared" si="471"/>
        <v>0</v>
      </c>
      <c r="CE878" s="9">
        <f t="shared" si="471"/>
        <v>0</v>
      </c>
      <c r="CF878" s="9">
        <f t="shared" si="471"/>
        <v>0</v>
      </c>
      <c r="CG878" s="9">
        <f t="shared" si="471"/>
        <v>0</v>
      </c>
    </row>
    <row r="879" spans="64:85">
      <c r="BL879" s="181" t="s">
        <v>116</v>
      </c>
      <c r="BM879" s="182" t="s">
        <v>50</v>
      </c>
      <c r="BN879" s="181" t="s">
        <v>88</v>
      </c>
      <c r="BO879" s="12" t="s">
        <v>2</v>
      </c>
      <c r="BP879" s="181" t="s">
        <v>130</v>
      </c>
      <c r="BQ879" s="181" t="s">
        <v>132</v>
      </c>
      <c r="BR879" s="9">
        <f t="shared" si="473"/>
        <v>0</v>
      </c>
      <c r="BS879" s="9">
        <f t="shared" si="473"/>
        <v>0</v>
      </c>
      <c r="BT879" s="9">
        <f t="shared" si="473"/>
        <v>0</v>
      </c>
      <c r="BU879" s="9">
        <f t="shared" si="472"/>
        <v>0</v>
      </c>
      <c r="BV879" s="9">
        <f t="shared" si="472"/>
        <v>0</v>
      </c>
      <c r="BW879" s="9">
        <f t="shared" si="472"/>
        <v>0</v>
      </c>
      <c r="BX879" s="9">
        <f t="shared" si="472"/>
        <v>0</v>
      </c>
      <c r="BY879" s="9">
        <f t="shared" si="468"/>
        <v>0</v>
      </c>
      <c r="BZ879" s="9">
        <f t="shared" si="468"/>
        <v>0</v>
      </c>
      <c r="CA879" s="9">
        <f t="shared" si="468"/>
        <v>0</v>
      </c>
      <c r="CB879" s="9">
        <f t="shared" si="471"/>
        <v>0</v>
      </c>
      <c r="CC879" s="9">
        <f t="shared" si="471"/>
        <v>0</v>
      </c>
      <c r="CD879" s="9">
        <f t="shared" si="471"/>
        <v>0</v>
      </c>
      <c r="CE879" s="9">
        <f t="shared" si="471"/>
        <v>0</v>
      </c>
      <c r="CF879" s="9">
        <f t="shared" si="471"/>
        <v>0</v>
      </c>
      <c r="CG879" s="9">
        <f t="shared" si="471"/>
        <v>0</v>
      </c>
    </row>
    <row r="880" spans="64:85">
      <c r="BL880" s="181" t="s">
        <v>116</v>
      </c>
      <c r="BM880" s="182" t="s">
        <v>50</v>
      </c>
      <c r="BN880" s="181" t="s">
        <v>88</v>
      </c>
      <c r="BO880" s="14" t="s">
        <v>83</v>
      </c>
      <c r="BP880" s="181" t="s">
        <v>130</v>
      </c>
      <c r="BQ880" s="181" t="s">
        <v>132</v>
      </c>
      <c r="BR880" s="9">
        <f t="shared" si="473"/>
        <v>0</v>
      </c>
      <c r="BS880" s="9">
        <f t="shared" si="473"/>
        <v>0</v>
      </c>
      <c r="BT880" s="9">
        <f t="shared" si="473"/>
        <v>0</v>
      </c>
      <c r="BU880" s="9">
        <f t="shared" si="472"/>
        <v>0</v>
      </c>
      <c r="BV880" s="9">
        <f t="shared" si="472"/>
        <v>0</v>
      </c>
      <c r="BW880" s="9">
        <f t="shared" si="472"/>
        <v>0</v>
      </c>
      <c r="BX880" s="9">
        <f t="shared" si="472"/>
        <v>0</v>
      </c>
      <c r="BY880" s="9">
        <f t="shared" si="468"/>
        <v>0</v>
      </c>
      <c r="BZ880" s="9">
        <f t="shared" si="468"/>
        <v>0</v>
      </c>
      <c r="CA880" s="9">
        <f t="shared" si="468"/>
        <v>0</v>
      </c>
      <c r="CB880" s="9">
        <f t="shared" si="471"/>
        <v>0</v>
      </c>
      <c r="CC880" s="9">
        <f t="shared" si="471"/>
        <v>0</v>
      </c>
      <c r="CD880" s="9">
        <f t="shared" si="471"/>
        <v>0</v>
      </c>
      <c r="CE880" s="9">
        <f t="shared" si="471"/>
        <v>0</v>
      </c>
      <c r="CF880" s="9">
        <f t="shared" si="471"/>
        <v>0</v>
      </c>
      <c r="CG880" s="9">
        <f t="shared" si="471"/>
        <v>0</v>
      </c>
    </row>
    <row r="881" spans="64:85">
      <c r="BL881" s="181" t="s">
        <v>116</v>
      </c>
      <c r="BM881" s="182" t="s">
        <v>50</v>
      </c>
      <c r="BN881" s="181" t="s">
        <v>88</v>
      </c>
      <c r="BO881" s="14" t="s">
        <v>103</v>
      </c>
      <c r="BP881" s="181" t="s">
        <v>130</v>
      </c>
      <c r="BQ881" s="181" t="s">
        <v>132</v>
      </c>
      <c r="BR881" s="9">
        <f t="shared" si="473"/>
        <v>0</v>
      </c>
      <c r="BS881" s="9">
        <f t="shared" si="473"/>
        <v>0</v>
      </c>
      <c r="BT881" s="9">
        <f t="shared" si="473"/>
        <v>0</v>
      </c>
      <c r="BU881" s="9">
        <f t="shared" si="472"/>
        <v>0</v>
      </c>
      <c r="BV881" s="9">
        <f t="shared" si="472"/>
        <v>0</v>
      </c>
      <c r="BW881" s="9">
        <f t="shared" si="472"/>
        <v>0</v>
      </c>
      <c r="BX881" s="9">
        <f t="shared" si="472"/>
        <v>0</v>
      </c>
      <c r="BY881" s="9">
        <f t="shared" si="468"/>
        <v>0</v>
      </c>
      <c r="BZ881" s="9">
        <f t="shared" si="468"/>
        <v>0</v>
      </c>
      <c r="CA881" s="9">
        <f t="shared" si="468"/>
        <v>0</v>
      </c>
      <c r="CB881" s="9">
        <f t="shared" si="471"/>
        <v>0</v>
      </c>
      <c r="CC881" s="9">
        <f t="shared" si="471"/>
        <v>0</v>
      </c>
      <c r="CD881" s="9">
        <f t="shared" si="471"/>
        <v>0</v>
      </c>
      <c r="CE881" s="9">
        <f t="shared" si="471"/>
        <v>0</v>
      </c>
      <c r="CF881" s="9">
        <f t="shared" si="471"/>
        <v>0</v>
      </c>
      <c r="CG881" s="9">
        <f t="shared" si="471"/>
        <v>0</v>
      </c>
    </row>
    <row r="882" spans="64:85">
      <c r="BL882" s="181" t="s">
        <v>116</v>
      </c>
      <c r="BM882" s="182" t="s">
        <v>50</v>
      </c>
      <c r="BN882" s="181" t="s">
        <v>88</v>
      </c>
      <c r="BO882" s="14" t="s">
        <v>104</v>
      </c>
      <c r="BP882" s="181" t="s">
        <v>130</v>
      </c>
      <c r="BQ882" s="181" t="s">
        <v>132</v>
      </c>
      <c r="BR882" s="9">
        <f t="shared" si="473"/>
        <v>0</v>
      </c>
      <c r="BS882" s="9">
        <f t="shared" si="473"/>
        <v>0</v>
      </c>
      <c r="BT882" s="9">
        <f t="shared" si="473"/>
        <v>0</v>
      </c>
      <c r="BU882" s="9">
        <f t="shared" si="472"/>
        <v>0</v>
      </c>
      <c r="BV882" s="9">
        <f t="shared" si="472"/>
        <v>0</v>
      </c>
      <c r="BW882" s="9">
        <f t="shared" si="472"/>
        <v>0</v>
      </c>
      <c r="BX882" s="9">
        <f t="shared" si="472"/>
        <v>0</v>
      </c>
      <c r="BY882" s="9">
        <f t="shared" si="468"/>
        <v>0</v>
      </c>
      <c r="BZ882" s="9">
        <f t="shared" si="468"/>
        <v>0</v>
      </c>
      <c r="CA882" s="9">
        <f t="shared" si="468"/>
        <v>0</v>
      </c>
      <c r="CB882" s="9">
        <f t="shared" si="471"/>
        <v>0</v>
      </c>
      <c r="CC882" s="9">
        <f t="shared" si="471"/>
        <v>0</v>
      </c>
      <c r="CD882" s="9">
        <f t="shared" si="471"/>
        <v>0</v>
      </c>
      <c r="CE882" s="9">
        <f t="shared" si="471"/>
        <v>0</v>
      </c>
      <c r="CF882" s="9">
        <f t="shared" si="471"/>
        <v>0</v>
      </c>
      <c r="CG882" s="9">
        <f t="shared" si="471"/>
        <v>0</v>
      </c>
    </row>
    <row r="883" spans="64:85">
      <c r="BL883" s="181" t="s">
        <v>116</v>
      </c>
      <c r="BM883" s="182" t="s">
        <v>50</v>
      </c>
      <c r="BN883" s="181" t="s">
        <v>90</v>
      </c>
      <c r="BO883" s="182" t="s">
        <v>121</v>
      </c>
      <c r="BP883" s="181" t="s">
        <v>130</v>
      </c>
      <c r="BQ883" s="181" t="s">
        <v>132</v>
      </c>
      <c r="BR883" s="9">
        <f t="shared" si="473"/>
        <v>0</v>
      </c>
      <c r="BS883" s="9">
        <f t="shared" si="473"/>
        <v>0</v>
      </c>
      <c r="BT883" s="9">
        <f t="shared" si="473"/>
        <v>0</v>
      </c>
      <c r="BU883" s="9">
        <f t="shared" si="472"/>
        <v>0</v>
      </c>
      <c r="BV883" s="9">
        <f t="shared" si="472"/>
        <v>0</v>
      </c>
      <c r="BW883" s="9">
        <f t="shared" si="472"/>
        <v>0</v>
      </c>
      <c r="BX883" s="9">
        <f t="shared" si="472"/>
        <v>0</v>
      </c>
      <c r="BY883" s="9">
        <f t="shared" si="468"/>
        <v>0</v>
      </c>
      <c r="BZ883" s="9">
        <f t="shared" si="468"/>
        <v>0</v>
      </c>
      <c r="CA883" s="9">
        <f t="shared" si="468"/>
        <v>0</v>
      </c>
      <c r="CB883" s="9">
        <f t="shared" si="471"/>
        <v>0</v>
      </c>
      <c r="CC883" s="9">
        <f t="shared" si="471"/>
        <v>0</v>
      </c>
      <c r="CD883" s="9">
        <f t="shared" si="471"/>
        <v>0</v>
      </c>
      <c r="CE883" s="9">
        <f t="shared" si="471"/>
        <v>0</v>
      </c>
      <c r="CF883" s="9">
        <f t="shared" si="471"/>
        <v>0</v>
      </c>
      <c r="CG883" s="9">
        <f t="shared" si="471"/>
        <v>0</v>
      </c>
    </row>
    <row r="884" spans="64:85">
      <c r="BL884" s="181" t="s">
        <v>116</v>
      </c>
      <c r="BM884" s="182" t="s">
        <v>120</v>
      </c>
      <c r="BN884" s="181" t="s">
        <v>40</v>
      </c>
      <c r="BO884" s="181" t="s">
        <v>126</v>
      </c>
      <c r="BP884" s="181" t="s">
        <v>130</v>
      </c>
      <c r="BQ884" s="181" t="s">
        <v>132</v>
      </c>
      <c r="BR884" s="9">
        <f t="shared" si="473"/>
        <v>0</v>
      </c>
      <c r="BS884" s="9">
        <f t="shared" si="473"/>
        <v>0</v>
      </c>
      <c r="BT884" s="9">
        <f t="shared" si="473"/>
        <v>0</v>
      </c>
      <c r="BU884" s="9">
        <f t="shared" si="472"/>
        <v>0</v>
      </c>
      <c r="BV884" s="9">
        <f t="shared" si="472"/>
        <v>0</v>
      </c>
      <c r="BW884" s="9">
        <f t="shared" si="472"/>
        <v>0</v>
      </c>
      <c r="BX884" s="9">
        <f t="shared" si="472"/>
        <v>0</v>
      </c>
      <c r="BY884" s="9">
        <f t="shared" si="468"/>
        <v>0</v>
      </c>
      <c r="BZ884" s="9">
        <f t="shared" si="468"/>
        <v>0</v>
      </c>
      <c r="CA884" s="9">
        <f t="shared" si="468"/>
        <v>0</v>
      </c>
      <c r="CB884" s="9">
        <f t="shared" si="471"/>
        <v>0</v>
      </c>
      <c r="CC884" s="9">
        <f t="shared" si="471"/>
        <v>0</v>
      </c>
      <c r="CD884" s="9">
        <f t="shared" si="471"/>
        <v>0</v>
      </c>
      <c r="CE884" s="9">
        <f t="shared" si="471"/>
        <v>0</v>
      </c>
      <c r="CF884" s="9">
        <f t="shared" si="471"/>
        <v>0</v>
      </c>
      <c r="CG884" s="9">
        <f t="shared" si="471"/>
        <v>0</v>
      </c>
    </row>
    <row r="885" spans="64:85">
      <c r="BL885" s="181" t="s">
        <v>116</v>
      </c>
      <c r="BM885" s="182" t="s">
        <v>120</v>
      </c>
      <c r="BN885" s="181" t="s">
        <v>88</v>
      </c>
      <c r="BO885" s="181" t="s">
        <v>126</v>
      </c>
      <c r="BP885" s="181" t="s">
        <v>130</v>
      </c>
      <c r="BQ885" s="181" t="s">
        <v>132</v>
      </c>
      <c r="BR885" s="9">
        <f t="shared" si="473"/>
        <v>0</v>
      </c>
      <c r="BS885" s="9">
        <f t="shared" si="473"/>
        <v>0</v>
      </c>
      <c r="BT885" s="9">
        <f t="shared" si="473"/>
        <v>0</v>
      </c>
      <c r="BU885" s="9">
        <f t="shared" si="472"/>
        <v>0</v>
      </c>
      <c r="BV885" s="9">
        <f t="shared" si="472"/>
        <v>0</v>
      </c>
      <c r="BW885" s="9">
        <f t="shared" si="472"/>
        <v>0</v>
      </c>
      <c r="BX885" s="9">
        <f t="shared" si="472"/>
        <v>0</v>
      </c>
      <c r="BY885" s="9">
        <f t="shared" si="468"/>
        <v>0</v>
      </c>
      <c r="BZ885" s="9">
        <f t="shared" si="468"/>
        <v>0</v>
      </c>
      <c r="CA885" s="9">
        <f t="shared" si="468"/>
        <v>0</v>
      </c>
      <c r="CB885" s="9">
        <f t="shared" si="471"/>
        <v>0</v>
      </c>
      <c r="CC885" s="9">
        <f t="shared" si="471"/>
        <v>0</v>
      </c>
      <c r="CD885" s="9">
        <f t="shared" si="471"/>
        <v>0</v>
      </c>
      <c r="CE885" s="9">
        <f t="shared" si="471"/>
        <v>0</v>
      </c>
      <c r="CF885" s="9">
        <f t="shared" si="471"/>
        <v>0</v>
      </c>
      <c r="CG885" s="9">
        <f t="shared" si="471"/>
        <v>0</v>
      </c>
    </row>
    <row r="886" spans="64:85">
      <c r="BL886" s="181" t="s">
        <v>116</v>
      </c>
      <c r="BM886" s="182" t="s">
        <v>120</v>
      </c>
      <c r="BN886" s="181" t="s">
        <v>88</v>
      </c>
      <c r="BO886" s="12">
        <f>+D886</f>
        <v>0</v>
      </c>
      <c r="BP886" s="181" t="s">
        <v>130</v>
      </c>
      <c r="BQ886" s="181" t="s">
        <v>132</v>
      </c>
      <c r="BR886" s="9">
        <f t="shared" si="473"/>
        <v>0</v>
      </c>
      <c r="BS886" s="9">
        <f t="shared" si="473"/>
        <v>0</v>
      </c>
      <c r="BT886" s="9">
        <f t="shared" si="473"/>
        <v>0</v>
      </c>
      <c r="BU886" s="9">
        <f t="shared" si="472"/>
        <v>0</v>
      </c>
      <c r="BV886" s="9">
        <f t="shared" si="472"/>
        <v>0</v>
      </c>
      <c r="BW886" s="9">
        <f t="shared" si="472"/>
        <v>0</v>
      </c>
      <c r="BX886" s="9">
        <f t="shared" si="472"/>
        <v>0</v>
      </c>
      <c r="BY886" s="9">
        <f t="shared" si="468"/>
        <v>0</v>
      </c>
      <c r="BZ886" s="9">
        <f t="shared" si="468"/>
        <v>0</v>
      </c>
      <c r="CA886" s="9">
        <f t="shared" si="468"/>
        <v>0</v>
      </c>
      <c r="CB886" s="9">
        <f t="shared" si="471"/>
        <v>0</v>
      </c>
      <c r="CC886" s="9">
        <f t="shared" ref="CC886:CG933" si="474">+IF(ISBLANK(BB421),0,BB421)</f>
        <v>0</v>
      </c>
      <c r="CD886" s="9">
        <f t="shared" si="474"/>
        <v>0</v>
      </c>
      <c r="CE886" s="9">
        <f t="shared" si="474"/>
        <v>0</v>
      </c>
      <c r="CF886" s="9">
        <f t="shared" si="474"/>
        <v>0</v>
      </c>
      <c r="CG886" s="9">
        <f t="shared" si="474"/>
        <v>0</v>
      </c>
    </row>
    <row r="887" spans="64:85">
      <c r="BL887" s="181" t="s">
        <v>116</v>
      </c>
      <c r="BM887" s="182" t="s">
        <v>120</v>
      </c>
      <c r="BN887" s="181" t="s">
        <v>88</v>
      </c>
      <c r="BO887" s="12">
        <f t="shared" ref="BO887:BO888" si="475">+D887</f>
        <v>0</v>
      </c>
      <c r="BP887" s="181" t="s">
        <v>130</v>
      </c>
      <c r="BQ887" s="181" t="s">
        <v>132</v>
      </c>
      <c r="BR887" s="9">
        <f t="shared" si="473"/>
        <v>0</v>
      </c>
      <c r="BS887" s="9">
        <f t="shared" si="473"/>
        <v>0</v>
      </c>
      <c r="BT887" s="9">
        <f t="shared" si="473"/>
        <v>0</v>
      </c>
      <c r="BU887" s="9">
        <f t="shared" si="472"/>
        <v>0</v>
      </c>
      <c r="BV887" s="9">
        <f t="shared" si="472"/>
        <v>0</v>
      </c>
      <c r="BW887" s="9">
        <f t="shared" si="472"/>
        <v>0</v>
      </c>
      <c r="BX887" s="9">
        <f t="shared" si="472"/>
        <v>0</v>
      </c>
      <c r="BY887" s="9">
        <f t="shared" si="472"/>
        <v>0</v>
      </c>
      <c r="BZ887" s="9">
        <f t="shared" si="472"/>
        <v>0</v>
      </c>
      <c r="CA887" s="9">
        <f t="shared" si="472"/>
        <v>0</v>
      </c>
      <c r="CB887" s="9">
        <f t="shared" si="472"/>
        <v>0</v>
      </c>
      <c r="CC887" s="9">
        <f t="shared" si="474"/>
        <v>0</v>
      </c>
      <c r="CD887" s="9">
        <f t="shared" si="474"/>
        <v>0</v>
      </c>
      <c r="CE887" s="9">
        <f t="shared" si="474"/>
        <v>0</v>
      </c>
      <c r="CF887" s="9">
        <f t="shared" si="474"/>
        <v>0</v>
      </c>
      <c r="CG887" s="9">
        <f t="shared" si="474"/>
        <v>0</v>
      </c>
    </row>
    <row r="888" spans="64:85">
      <c r="BL888" s="181" t="s">
        <v>116</v>
      </c>
      <c r="BM888" s="182" t="s">
        <v>120</v>
      </c>
      <c r="BN888" s="181" t="s">
        <v>88</v>
      </c>
      <c r="BO888" s="12">
        <f t="shared" si="475"/>
        <v>0</v>
      </c>
      <c r="BP888" s="181" t="s">
        <v>130</v>
      </c>
      <c r="BQ888" s="181" t="s">
        <v>132</v>
      </c>
      <c r="BR888" s="9">
        <f t="shared" si="473"/>
        <v>0</v>
      </c>
      <c r="BS888" s="9">
        <f t="shared" si="473"/>
        <v>0</v>
      </c>
      <c r="BT888" s="9">
        <f t="shared" si="473"/>
        <v>0</v>
      </c>
      <c r="BU888" s="9">
        <f t="shared" si="472"/>
        <v>0</v>
      </c>
      <c r="BV888" s="9">
        <f t="shared" si="472"/>
        <v>0</v>
      </c>
      <c r="BW888" s="9">
        <f t="shared" si="472"/>
        <v>0</v>
      </c>
      <c r="BX888" s="9">
        <f t="shared" si="472"/>
        <v>0</v>
      </c>
      <c r="BY888" s="9">
        <f t="shared" si="472"/>
        <v>0</v>
      </c>
      <c r="BZ888" s="9">
        <f t="shared" si="472"/>
        <v>0</v>
      </c>
      <c r="CA888" s="9">
        <f t="shared" si="472"/>
        <v>0</v>
      </c>
      <c r="CB888" s="9">
        <f t="shared" si="472"/>
        <v>0</v>
      </c>
      <c r="CC888" s="9">
        <f t="shared" si="474"/>
        <v>0</v>
      </c>
      <c r="CD888" s="9">
        <f t="shared" si="474"/>
        <v>0</v>
      </c>
      <c r="CE888" s="9">
        <f t="shared" si="474"/>
        <v>0</v>
      </c>
      <c r="CF888" s="9">
        <f t="shared" si="474"/>
        <v>0</v>
      </c>
      <c r="CG888" s="9">
        <f t="shared" si="474"/>
        <v>0</v>
      </c>
    </row>
    <row r="889" spans="64:85">
      <c r="BL889" s="181" t="s">
        <v>116</v>
      </c>
      <c r="BM889" s="182" t="s">
        <v>120</v>
      </c>
      <c r="BN889" s="181" t="s">
        <v>90</v>
      </c>
      <c r="BO889" s="182" t="s">
        <v>121</v>
      </c>
      <c r="BP889" s="181" t="s">
        <v>130</v>
      </c>
      <c r="BQ889" s="181" t="s">
        <v>132</v>
      </c>
      <c r="BR889" s="9">
        <f t="shared" si="473"/>
        <v>0</v>
      </c>
      <c r="BS889" s="9">
        <f t="shared" si="473"/>
        <v>0</v>
      </c>
      <c r="BT889" s="9">
        <f t="shared" si="473"/>
        <v>0</v>
      </c>
      <c r="BU889" s="9">
        <f t="shared" si="472"/>
        <v>0</v>
      </c>
      <c r="BV889" s="9">
        <f t="shared" si="472"/>
        <v>0</v>
      </c>
      <c r="BW889" s="9">
        <f t="shared" si="472"/>
        <v>0</v>
      </c>
      <c r="BX889" s="9">
        <f t="shared" si="472"/>
        <v>0</v>
      </c>
      <c r="BY889" s="9">
        <f t="shared" si="472"/>
        <v>0</v>
      </c>
      <c r="BZ889" s="9">
        <f t="shared" si="472"/>
        <v>0</v>
      </c>
      <c r="CA889" s="9">
        <f t="shared" si="472"/>
        <v>0</v>
      </c>
      <c r="CB889" s="9">
        <f t="shared" si="472"/>
        <v>0</v>
      </c>
      <c r="CC889" s="9">
        <f t="shared" si="474"/>
        <v>0</v>
      </c>
      <c r="CD889" s="9">
        <f t="shared" si="474"/>
        <v>0</v>
      </c>
      <c r="CE889" s="9">
        <f t="shared" si="474"/>
        <v>0</v>
      </c>
      <c r="CF889" s="9">
        <f t="shared" si="474"/>
        <v>0</v>
      </c>
      <c r="CG889" s="9">
        <f t="shared" si="474"/>
        <v>0</v>
      </c>
    </row>
    <row r="890" spans="64:85">
      <c r="BL890" s="181" t="s">
        <v>116</v>
      </c>
      <c r="BM890" s="182" t="s">
        <v>108</v>
      </c>
      <c r="BN890" s="181" t="s">
        <v>40</v>
      </c>
      <c r="BO890" s="181" t="s">
        <v>126</v>
      </c>
      <c r="BP890" s="181" t="s">
        <v>130</v>
      </c>
      <c r="BQ890" s="181" t="s">
        <v>132</v>
      </c>
      <c r="BR890" s="9">
        <f t="shared" si="473"/>
        <v>0</v>
      </c>
      <c r="BS890" s="9">
        <f t="shared" si="473"/>
        <v>0</v>
      </c>
      <c r="BT890" s="9">
        <f t="shared" si="473"/>
        <v>0</v>
      </c>
      <c r="BU890" s="9">
        <f t="shared" si="472"/>
        <v>0</v>
      </c>
      <c r="BV890" s="9">
        <f t="shared" si="472"/>
        <v>0</v>
      </c>
      <c r="BW890" s="9">
        <f t="shared" si="472"/>
        <v>0</v>
      </c>
      <c r="BX890" s="9">
        <f t="shared" si="472"/>
        <v>0</v>
      </c>
      <c r="BY890" s="9">
        <f t="shared" si="472"/>
        <v>0</v>
      </c>
      <c r="BZ890" s="9">
        <f t="shared" si="472"/>
        <v>0</v>
      </c>
      <c r="CA890" s="9">
        <f t="shared" si="472"/>
        <v>0</v>
      </c>
      <c r="CB890" s="9">
        <f t="shared" si="472"/>
        <v>0</v>
      </c>
      <c r="CC890" s="9">
        <f t="shared" si="474"/>
        <v>0</v>
      </c>
      <c r="CD890" s="9">
        <f t="shared" si="474"/>
        <v>0</v>
      </c>
      <c r="CE890" s="9">
        <f t="shared" si="474"/>
        <v>0</v>
      </c>
      <c r="CF890" s="9">
        <f t="shared" si="474"/>
        <v>0</v>
      </c>
      <c r="CG890" s="9">
        <f t="shared" si="474"/>
        <v>0</v>
      </c>
    </row>
    <row r="891" spans="64:85">
      <c r="BL891" s="181" t="s">
        <v>116</v>
      </c>
      <c r="BM891" s="182" t="s">
        <v>108</v>
      </c>
      <c r="BN891" s="181" t="s">
        <v>88</v>
      </c>
      <c r="BO891" s="181" t="s">
        <v>126</v>
      </c>
      <c r="BP891" s="181" t="s">
        <v>130</v>
      </c>
      <c r="BQ891" s="181" t="s">
        <v>132</v>
      </c>
      <c r="BR891" s="9">
        <f t="shared" si="473"/>
        <v>0</v>
      </c>
      <c r="BS891" s="9">
        <f t="shared" si="473"/>
        <v>0</v>
      </c>
      <c r="BT891" s="9">
        <f t="shared" si="473"/>
        <v>0</v>
      </c>
      <c r="BU891" s="9">
        <f t="shared" si="472"/>
        <v>0</v>
      </c>
      <c r="BV891" s="9">
        <f t="shared" si="472"/>
        <v>0</v>
      </c>
      <c r="BW891" s="9">
        <f t="shared" si="472"/>
        <v>0</v>
      </c>
      <c r="BX891" s="9">
        <f t="shared" si="472"/>
        <v>0</v>
      </c>
      <c r="BY891" s="9">
        <f t="shared" si="472"/>
        <v>0</v>
      </c>
      <c r="BZ891" s="9">
        <f t="shared" si="472"/>
        <v>0</v>
      </c>
      <c r="CA891" s="9">
        <f t="shared" si="472"/>
        <v>0</v>
      </c>
      <c r="CB891" s="9">
        <f t="shared" si="472"/>
        <v>0</v>
      </c>
      <c r="CC891" s="9">
        <f t="shared" si="474"/>
        <v>0</v>
      </c>
      <c r="CD891" s="9">
        <f t="shared" si="474"/>
        <v>0</v>
      </c>
      <c r="CE891" s="9">
        <f t="shared" si="474"/>
        <v>0</v>
      </c>
      <c r="CF891" s="9">
        <f t="shared" si="474"/>
        <v>0</v>
      </c>
      <c r="CG891" s="9">
        <f t="shared" si="474"/>
        <v>0</v>
      </c>
    </row>
    <row r="892" spans="64:85">
      <c r="BL892" s="181" t="s">
        <v>116</v>
      </c>
      <c r="BM892" s="182" t="s">
        <v>108</v>
      </c>
      <c r="BN892" s="181" t="s">
        <v>88</v>
      </c>
      <c r="BO892" s="12">
        <f>+D892</f>
        <v>0</v>
      </c>
      <c r="BP892" s="181" t="s">
        <v>130</v>
      </c>
      <c r="BQ892" s="181" t="s">
        <v>132</v>
      </c>
      <c r="BR892" s="9">
        <f t="shared" si="473"/>
        <v>0</v>
      </c>
      <c r="BS892" s="9">
        <f t="shared" si="473"/>
        <v>0</v>
      </c>
      <c r="BT892" s="9">
        <f t="shared" si="473"/>
        <v>0</v>
      </c>
      <c r="BU892" s="9">
        <f t="shared" si="472"/>
        <v>0</v>
      </c>
      <c r="BV892" s="9">
        <f t="shared" si="472"/>
        <v>0</v>
      </c>
      <c r="BW892" s="9">
        <f t="shared" si="472"/>
        <v>0</v>
      </c>
      <c r="BX892" s="9">
        <f t="shared" si="472"/>
        <v>0</v>
      </c>
      <c r="BY892" s="9">
        <f t="shared" si="472"/>
        <v>0</v>
      </c>
      <c r="BZ892" s="9">
        <f t="shared" si="472"/>
        <v>0</v>
      </c>
      <c r="CA892" s="9">
        <f t="shared" si="472"/>
        <v>0</v>
      </c>
      <c r="CB892" s="9">
        <f t="shared" si="472"/>
        <v>0</v>
      </c>
      <c r="CC892" s="9">
        <f t="shared" si="474"/>
        <v>0</v>
      </c>
      <c r="CD892" s="9">
        <f t="shared" si="474"/>
        <v>0</v>
      </c>
      <c r="CE892" s="9">
        <f t="shared" si="474"/>
        <v>0</v>
      </c>
      <c r="CF892" s="9">
        <f t="shared" si="474"/>
        <v>0</v>
      </c>
      <c r="CG892" s="9">
        <f t="shared" si="474"/>
        <v>0</v>
      </c>
    </row>
    <row r="893" spans="64:85">
      <c r="BL893" s="181" t="s">
        <v>116</v>
      </c>
      <c r="BM893" s="182" t="s">
        <v>108</v>
      </c>
      <c r="BN893" s="181" t="s">
        <v>88</v>
      </c>
      <c r="BO893" s="12">
        <f t="shared" ref="BO893:BO894" si="476">+D893</f>
        <v>0</v>
      </c>
      <c r="BP893" s="181" t="s">
        <v>130</v>
      </c>
      <c r="BQ893" s="181" t="s">
        <v>132</v>
      </c>
      <c r="BR893" s="9">
        <f t="shared" si="473"/>
        <v>0</v>
      </c>
      <c r="BS893" s="9">
        <f t="shared" si="473"/>
        <v>0</v>
      </c>
      <c r="BT893" s="9">
        <f t="shared" si="473"/>
        <v>0</v>
      </c>
      <c r="BU893" s="9">
        <f t="shared" si="472"/>
        <v>0</v>
      </c>
      <c r="BV893" s="9">
        <f t="shared" si="472"/>
        <v>0</v>
      </c>
      <c r="BW893" s="9">
        <f t="shared" si="472"/>
        <v>0</v>
      </c>
      <c r="BX893" s="9">
        <f t="shared" si="472"/>
        <v>0</v>
      </c>
      <c r="BY893" s="9">
        <f t="shared" si="472"/>
        <v>0</v>
      </c>
      <c r="BZ893" s="9">
        <f t="shared" si="472"/>
        <v>0</v>
      </c>
      <c r="CA893" s="9">
        <f t="shared" si="472"/>
        <v>0</v>
      </c>
      <c r="CB893" s="9">
        <f t="shared" si="472"/>
        <v>0</v>
      </c>
      <c r="CC893" s="9">
        <f t="shared" si="474"/>
        <v>0</v>
      </c>
      <c r="CD893" s="9">
        <f t="shared" si="474"/>
        <v>0</v>
      </c>
      <c r="CE893" s="9">
        <f t="shared" si="474"/>
        <v>0</v>
      </c>
      <c r="CF893" s="9">
        <f t="shared" si="474"/>
        <v>0</v>
      </c>
      <c r="CG893" s="9">
        <f t="shared" si="474"/>
        <v>0</v>
      </c>
    </row>
    <row r="894" spans="64:85">
      <c r="BL894" s="181" t="s">
        <v>116</v>
      </c>
      <c r="BM894" s="182" t="s">
        <v>108</v>
      </c>
      <c r="BN894" s="181" t="s">
        <v>88</v>
      </c>
      <c r="BO894" s="12">
        <f t="shared" si="476"/>
        <v>0</v>
      </c>
      <c r="BP894" s="181" t="s">
        <v>130</v>
      </c>
      <c r="BQ894" s="181" t="s">
        <v>132</v>
      </c>
      <c r="BR894" s="9">
        <f t="shared" si="473"/>
        <v>0</v>
      </c>
      <c r="BS894" s="9">
        <f t="shared" si="473"/>
        <v>0</v>
      </c>
      <c r="BT894" s="9">
        <f t="shared" si="473"/>
        <v>0</v>
      </c>
      <c r="BU894" s="9">
        <f t="shared" si="472"/>
        <v>0</v>
      </c>
      <c r="BV894" s="9">
        <f t="shared" si="472"/>
        <v>0</v>
      </c>
      <c r="BW894" s="9">
        <f t="shared" si="472"/>
        <v>0</v>
      </c>
      <c r="BX894" s="9">
        <f t="shared" si="472"/>
        <v>0</v>
      </c>
      <c r="BY894" s="9">
        <f t="shared" si="472"/>
        <v>0</v>
      </c>
      <c r="BZ894" s="9">
        <f t="shared" si="472"/>
        <v>0</v>
      </c>
      <c r="CA894" s="9">
        <f t="shared" si="472"/>
        <v>0</v>
      </c>
      <c r="CB894" s="9">
        <f t="shared" si="472"/>
        <v>0</v>
      </c>
      <c r="CC894" s="9">
        <f t="shared" si="474"/>
        <v>0</v>
      </c>
      <c r="CD894" s="9">
        <f t="shared" si="474"/>
        <v>0</v>
      </c>
      <c r="CE894" s="9">
        <f t="shared" si="474"/>
        <v>0</v>
      </c>
      <c r="CF894" s="9">
        <f t="shared" si="474"/>
        <v>0</v>
      </c>
      <c r="CG894" s="9">
        <f t="shared" si="474"/>
        <v>0</v>
      </c>
    </row>
    <row r="895" spans="64:85">
      <c r="BL895" s="181" t="s">
        <v>116</v>
      </c>
      <c r="BM895" s="182" t="s">
        <v>108</v>
      </c>
      <c r="BN895" s="181" t="s">
        <v>90</v>
      </c>
      <c r="BO895" s="182" t="s">
        <v>121</v>
      </c>
      <c r="BP895" s="181" t="s">
        <v>130</v>
      </c>
      <c r="BQ895" s="181" t="s">
        <v>132</v>
      </c>
      <c r="BR895" s="9">
        <f t="shared" si="473"/>
        <v>0</v>
      </c>
      <c r="BS895" s="9">
        <f t="shared" si="473"/>
        <v>0</v>
      </c>
      <c r="BT895" s="9">
        <f t="shared" si="473"/>
        <v>0</v>
      </c>
      <c r="BU895" s="9">
        <f t="shared" si="472"/>
        <v>0</v>
      </c>
      <c r="BV895" s="9">
        <f t="shared" si="472"/>
        <v>0</v>
      </c>
      <c r="BW895" s="9">
        <f t="shared" si="472"/>
        <v>0</v>
      </c>
      <c r="BX895" s="9">
        <f t="shared" si="472"/>
        <v>0</v>
      </c>
      <c r="BY895" s="9">
        <f t="shared" si="472"/>
        <v>0</v>
      </c>
      <c r="BZ895" s="9">
        <f t="shared" si="472"/>
        <v>0</v>
      </c>
      <c r="CA895" s="9">
        <f t="shared" si="472"/>
        <v>0</v>
      </c>
      <c r="CB895" s="9">
        <f t="shared" si="472"/>
        <v>0</v>
      </c>
      <c r="CC895" s="9">
        <f t="shared" si="474"/>
        <v>0</v>
      </c>
      <c r="CD895" s="9">
        <f t="shared" si="474"/>
        <v>0</v>
      </c>
      <c r="CE895" s="9">
        <f t="shared" si="474"/>
        <v>0</v>
      </c>
      <c r="CF895" s="9">
        <f t="shared" si="474"/>
        <v>0</v>
      </c>
      <c r="CG895" s="9">
        <f t="shared" si="474"/>
        <v>0</v>
      </c>
    </row>
    <row r="896" spans="64:85">
      <c r="BL896" s="181" t="s">
        <v>116</v>
      </c>
      <c r="BM896" s="182" t="s">
        <v>109</v>
      </c>
      <c r="BN896" s="181" t="s">
        <v>40</v>
      </c>
      <c r="BO896" s="181" t="s">
        <v>126</v>
      </c>
      <c r="BP896" s="181" t="s">
        <v>130</v>
      </c>
      <c r="BQ896" s="181" t="s">
        <v>132</v>
      </c>
      <c r="BR896" s="9">
        <f t="shared" si="473"/>
        <v>0</v>
      </c>
      <c r="BS896" s="9">
        <f t="shared" si="473"/>
        <v>0</v>
      </c>
      <c r="BT896" s="9">
        <f t="shared" si="473"/>
        <v>0</v>
      </c>
      <c r="BU896" s="9">
        <f t="shared" si="472"/>
        <v>0</v>
      </c>
      <c r="BV896" s="9">
        <f t="shared" si="472"/>
        <v>0</v>
      </c>
      <c r="BW896" s="9">
        <f t="shared" si="472"/>
        <v>0</v>
      </c>
      <c r="BX896" s="9">
        <f t="shared" si="472"/>
        <v>0</v>
      </c>
      <c r="BY896" s="9">
        <f t="shared" si="472"/>
        <v>0</v>
      </c>
      <c r="BZ896" s="9">
        <f t="shared" si="472"/>
        <v>0</v>
      </c>
      <c r="CA896" s="9">
        <f t="shared" si="472"/>
        <v>0</v>
      </c>
      <c r="CB896" s="9">
        <f t="shared" si="472"/>
        <v>0</v>
      </c>
      <c r="CC896" s="9">
        <f t="shared" si="474"/>
        <v>0</v>
      </c>
      <c r="CD896" s="9">
        <f t="shared" si="474"/>
        <v>0</v>
      </c>
      <c r="CE896" s="9">
        <f t="shared" si="474"/>
        <v>0</v>
      </c>
      <c r="CF896" s="9">
        <f t="shared" si="474"/>
        <v>0</v>
      </c>
      <c r="CG896" s="9">
        <f t="shared" si="474"/>
        <v>0</v>
      </c>
    </row>
    <row r="897" spans="64:85">
      <c r="BL897" s="181" t="s">
        <v>116</v>
      </c>
      <c r="BM897" s="182" t="s">
        <v>109</v>
      </c>
      <c r="BN897" s="181" t="s">
        <v>88</v>
      </c>
      <c r="BO897" s="181" t="s">
        <v>126</v>
      </c>
      <c r="BP897" s="181" t="s">
        <v>130</v>
      </c>
      <c r="BQ897" s="181" t="s">
        <v>132</v>
      </c>
      <c r="BR897" s="9">
        <f t="shared" si="473"/>
        <v>0</v>
      </c>
      <c r="BS897" s="9">
        <f t="shared" si="473"/>
        <v>0</v>
      </c>
      <c r="BT897" s="9">
        <f t="shared" si="473"/>
        <v>0</v>
      </c>
      <c r="BU897" s="9">
        <f t="shared" si="472"/>
        <v>0</v>
      </c>
      <c r="BV897" s="9">
        <f t="shared" si="472"/>
        <v>0</v>
      </c>
      <c r="BW897" s="9">
        <f t="shared" si="472"/>
        <v>0</v>
      </c>
      <c r="BX897" s="9">
        <f t="shared" si="472"/>
        <v>0</v>
      </c>
      <c r="BY897" s="9">
        <f t="shared" si="472"/>
        <v>0</v>
      </c>
      <c r="BZ897" s="9">
        <f t="shared" si="472"/>
        <v>0</v>
      </c>
      <c r="CA897" s="9">
        <f t="shared" si="472"/>
        <v>0</v>
      </c>
      <c r="CB897" s="9">
        <f t="shared" si="472"/>
        <v>0</v>
      </c>
      <c r="CC897" s="9">
        <f t="shared" si="474"/>
        <v>0</v>
      </c>
      <c r="CD897" s="9">
        <f t="shared" si="474"/>
        <v>0</v>
      </c>
      <c r="CE897" s="9">
        <f t="shared" si="474"/>
        <v>0</v>
      </c>
      <c r="CF897" s="9">
        <f t="shared" si="474"/>
        <v>0</v>
      </c>
      <c r="CG897" s="9">
        <f t="shared" si="474"/>
        <v>0</v>
      </c>
    </row>
    <row r="898" spans="64:85">
      <c r="BL898" s="181" t="s">
        <v>116</v>
      </c>
      <c r="BM898" s="182" t="s">
        <v>109</v>
      </c>
      <c r="BN898" s="181" t="s">
        <v>88</v>
      </c>
      <c r="BO898" s="12">
        <f>+D898</f>
        <v>0</v>
      </c>
      <c r="BP898" s="181" t="s">
        <v>130</v>
      </c>
      <c r="BQ898" s="181" t="s">
        <v>132</v>
      </c>
      <c r="BR898" s="9">
        <f t="shared" si="473"/>
        <v>0</v>
      </c>
      <c r="BS898" s="9">
        <f t="shared" si="473"/>
        <v>0</v>
      </c>
      <c r="BT898" s="9">
        <f t="shared" si="473"/>
        <v>0</v>
      </c>
      <c r="BU898" s="9">
        <f t="shared" si="472"/>
        <v>0</v>
      </c>
      <c r="BV898" s="9">
        <f t="shared" si="472"/>
        <v>0</v>
      </c>
      <c r="BW898" s="9">
        <f t="shared" si="472"/>
        <v>0</v>
      </c>
      <c r="BX898" s="9">
        <f t="shared" si="472"/>
        <v>0</v>
      </c>
      <c r="BY898" s="9">
        <f t="shared" si="472"/>
        <v>0</v>
      </c>
      <c r="BZ898" s="9">
        <f t="shared" si="472"/>
        <v>0</v>
      </c>
      <c r="CA898" s="9">
        <f t="shared" si="472"/>
        <v>0</v>
      </c>
      <c r="CB898" s="9">
        <f t="shared" si="472"/>
        <v>0</v>
      </c>
      <c r="CC898" s="9">
        <f t="shared" si="474"/>
        <v>0</v>
      </c>
      <c r="CD898" s="9">
        <f t="shared" si="474"/>
        <v>0</v>
      </c>
      <c r="CE898" s="9">
        <f t="shared" si="474"/>
        <v>0</v>
      </c>
      <c r="CF898" s="9">
        <f t="shared" si="474"/>
        <v>0</v>
      </c>
      <c r="CG898" s="9">
        <f t="shared" si="474"/>
        <v>0</v>
      </c>
    </row>
    <row r="899" spans="64:85">
      <c r="BL899" s="181" t="s">
        <v>116</v>
      </c>
      <c r="BM899" s="182" t="s">
        <v>109</v>
      </c>
      <c r="BN899" s="181" t="s">
        <v>88</v>
      </c>
      <c r="BO899" s="12">
        <f t="shared" ref="BO899:BO900" si="477">+D899</f>
        <v>0</v>
      </c>
      <c r="BP899" s="181" t="s">
        <v>130</v>
      </c>
      <c r="BQ899" s="181" t="s">
        <v>132</v>
      </c>
      <c r="BR899" s="9">
        <f t="shared" si="473"/>
        <v>0</v>
      </c>
      <c r="BS899" s="9">
        <f t="shared" si="473"/>
        <v>0</v>
      </c>
      <c r="BT899" s="9">
        <f t="shared" si="473"/>
        <v>0</v>
      </c>
      <c r="BU899" s="9">
        <f t="shared" si="472"/>
        <v>0</v>
      </c>
      <c r="BV899" s="9">
        <f t="shared" si="472"/>
        <v>0</v>
      </c>
      <c r="BW899" s="9">
        <f t="shared" si="472"/>
        <v>0</v>
      </c>
      <c r="BX899" s="9">
        <f t="shared" si="472"/>
        <v>0</v>
      </c>
      <c r="BY899" s="9">
        <f t="shared" si="472"/>
        <v>0</v>
      </c>
      <c r="BZ899" s="9">
        <f t="shared" si="472"/>
        <v>0</v>
      </c>
      <c r="CA899" s="9">
        <f t="shared" si="472"/>
        <v>0</v>
      </c>
      <c r="CB899" s="9">
        <f t="shared" si="472"/>
        <v>0</v>
      </c>
      <c r="CC899" s="9">
        <f t="shared" si="474"/>
        <v>0</v>
      </c>
      <c r="CD899" s="9">
        <f t="shared" si="474"/>
        <v>0</v>
      </c>
      <c r="CE899" s="9">
        <f t="shared" si="474"/>
        <v>0</v>
      </c>
      <c r="CF899" s="9">
        <f t="shared" si="474"/>
        <v>0</v>
      </c>
      <c r="CG899" s="9">
        <f t="shared" si="474"/>
        <v>0</v>
      </c>
    </row>
    <row r="900" spans="64:85">
      <c r="BL900" s="181" t="s">
        <v>116</v>
      </c>
      <c r="BM900" s="182" t="s">
        <v>109</v>
      </c>
      <c r="BN900" s="181" t="s">
        <v>88</v>
      </c>
      <c r="BO900" s="12">
        <f t="shared" si="477"/>
        <v>0</v>
      </c>
      <c r="BP900" s="181" t="s">
        <v>130</v>
      </c>
      <c r="BQ900" s="181" t="s">
        <v>132</v>
      </c>
      <c r="BR900" s="9">
        <f t="shared" si="473"/>
        <v>0</v>
      </c>
      <c r="BS900" s="9">
        <f t="shared" si="473"/>
        <v>0</v>
      </c>
      <c r="BT900" s="9">
        <f t="shared" si="473"/>
        <v>0</v>
      </c>
      <c r="BU900" s="9">
        <f t="shared" si="472"/>
        <v>0</v>
      </c>
      <c r="BV900" s="9">
        <f t="shared" si="472"/>
        <v>0</v>
      </c>
      <c r="BW900" s="9">
        <f t="shared" si="472"/>
        <v>0</v>
      </c>
      <c r="BX900" s="9">
        <f t="shared" si="472"/>
        <v>0</v>
      </c>
      <c r="BY900" s="9">
        <f t="shared" si="472"/>
        <v>0</v>
      </c>
      <c r="BZ900" s="9">
        <f t="shared" si="472"/>
        <v>0</v>
      </c>
      <c r="CA900" s="9">
        <f t="shared" si="472"/>
        <v>0</v>
      </c>
      <c r="CB900" s="9">
        <f t="shared" si="472"/>
        <v>0</v>
      </c>
      <c r="CC900" s="9">
        <f t="shared" si="474"/>
        <v>0</v>
      </c>
      <c r="CD900" s="9">
        <f t="shared" si="474"/>
        <v>0</v>
      </c>
      <c r="CE900" s="9">
        <f t="shared" si="474"/>
        <v>0</v>
      </c>
      <c r="CF900" s="9">
        <f t="shared" si="474"/>
        <v>0</v>
      </c>
      <c r="CG900" s="9">
        <f t="shared" si="474"/>
        <v>0</v>
      </c>
    </row>
    <row r="901" spans="64:85">
      <c r="BL901" s="181" t="s">
        <v>116</v>
      </c>
      <c r="BM901" s="182" t="s">
        <v>109</v>
      </c>
      <c r="BN901" s="181" t="s">
        <v>90</v>
      </c>
      <c r="BO901" s="182" t="s">
        <v>121</v>
      </c>
      <c r="BP901" s="181" t="s">
        <v>130</v>
      </c>
      <c r="BQ901" s="181" t="s">
        <v>132</v>
      </c>
      <c r="BR901" s="9">
        <f t="shared" si="473"/>
        <v>0</v>
      </c>
      <c r="BS901" s="9">
        <f t="shared" si="473"/>
        <v>0</v>
      </c>
      <c r="BT901" s="9">
        <f t="shared" si="473"/>
        <v>0</v>
      </c>
      <c r="BU901" s="9">
        <f t="shared" si="472"/>
        <v>0</v>
      </c>
      <c r="BV901" s="9">
        <f t="shared" si="472"/>
        <v>0</v>
      </c>
      <c r="BW901" s="9">
        <f t="shared" si="472"/>
        <v>0</v>
      </c>
      <c r="BX901" s="9">
        <f t="shared" si="472"/>
        <v>0</v>
      </c>
      <c r="BY901" s="9">
        <f t="shared" si="472"/>
        <v>0</v>
      </c>
      <c r="BZ901" s="9">
        <f t="shared" si="472"/>
        <v>0</v>
      </c>
      <c r="CA901" s="9">
        <f t="shared" si="472"/>
        <v>0</v>
      </c>
      <c r="CB901" s="9">
        <f t="shared" si="472"/>
        <v>0</v>
      </c>
      <c r="CC901" s="9">
        <f t="shared" si="474"/>
        <v>0</v>
      </c>
      <c r="CD901" s="9">
        <f t="shared" si="474"/>
        <v>0</v>
      </c>
      <c r="CE901" s="9">
        <f t="shared" si="474"/>
        <v>0</v>
      </c>
      <c r="CF901" s="9">
        <f t="shared" si="474"/>
        <v>0</v>
      </c>
      <c r="CG901" s="9">
        <f t="shared" si="474"/>
        <v>0</v>
      </c>
    </row>
    <row r="902" spans="64:85">
      <c r="BL902" s="181" t="s">
        <v>116</v>
      </c>
      <c r="BM902" s="182" t="s">
        <v>61</v>
      </c>
      <c r="BN902" s="181" t="s">
        <v>40</v>
      </c>
      <c r="BO902" s="181" t="s">
        <v>126</v>
      </c>
      <c r="BP902" s="181" t="s">
        <v>130</v>
      </c>
      <c r="BQ902" s="181" t="s">
        <v>132</v>
      </c>
      <c r="BR902" s="9">
        <f t="shared" si="473"/>
        <v>0</v>
      </c>
      <c r="BS902" s="9">
        <f t="shared" si="473"/>
        <v>0</v>
      </c>
      <c r="BT902" s="9">
        <f t="shared" si="473"/>
        <v>0</v>
      </c>
      <c r="BU902" s="9">
        <f t="shared" si="472"/>
        <v>0</v>
      </c>
      <c r="BV902" s="9">
        <f t="shared" si="472"/>
        <v>0</v>
      </c>
      <c r="BW902" s="9">
        <f t="shared" si="472"/>
        <v>0</v>
      </c>
      <c r="BX902" s="9">
        <f t="shared" si="472"/>
        <v>0</v>
      </c>
      <c r="BY902" s="9">
        <f t="shared" si="472"/>
        <v>0</v>
      </c>
      <c r="BZ902" s="9">
        <f t="shared" si="472"/>
        <v>0</v>
      </c>
      <c r="CA902" s="9">
        <f t="shared" si="472"/>
        <v>0</v>
      </c>
      <c r="CB902" s="9">
        <f t="shared" si="472"/>
        <v>0</v>
      </c>
      <c r="CC902" s="9">
        <f t="shared" si="474"/>
        <v>0</v>
      </c>
      <c r="CD902" s="9">
        <f t="shared" si="474"/>
        <v>0</v>
      </c>
      <c r="CE902" s="9">
        <f t="shared" si="474"/>
        <v>0</v>
      </c>
      <c r="CF902" s="9">
        <f t="shared" si="474"/>
        <v>0</v>
      </c>
      <c r="CG902" s="9">
        <f t="shared" si="474"/>
        <v>0</v>
      </c>
    </row>
    <row r="903" spans="64:85">
      <c r="BL903" s="181" t="s">
        <v>116</v>
      </c>
      <c r="BM903" s="182" t="s">
        <v>61</v>
      </c>
      <c r="BN903" s="181" t="s">
        <v>88</v>
      </c>
      <c r="BO903" s="181" t="s">
        <v>126</v>
      </c>
      <c r="BP903" s="181" t="s">
        <v>130</v>
      </c>
      <c r="BQ903" s="181" t="s">
        <v>132</v>
      </c>
      <c r="BR903" s="9">
        <f t="shared" si="473"/>
        <v>0</v>
      </c>
      <c r="BS903" s="9">
        <f t="shared" si="473"/>
        <v>0</v>
      </c>
      <c r="BT903" s="9">
        <f t="shared" si="473"/>
        <v>0</v>
      </c>
      <c r="BU903" s="9">
        <f t="shared" si="472"/>
        <v>0</v>
      </c>
      <c r="BV903" s="9">
        <f t="shared" si="472"/>
        <v>0</v>
      </c>
      <c r="BW903" s="9">
        <f t="shared" si="472"/>
        <v>0</v>
      </c>
      <c r="BX903" s="9">
        <f t="shared" si="472"/>
        <v>0</v>
      </c>
      <c r="BY903" s="9">
        <f t="shared" si="472"/>
        <v>0</v>
      </c>
      <c r="BZ903" s="9">
        <f t="shared" si="472"/>
        <v>0</v>
      </c>
      <c r="CA903" s="9">
        <f t="shared" si="472"/>
        <v>0</v>
      </c>
      <c r="CB903" s="9">
        <f t="shared" si="472"/>
        <v>0</v>
      </c>
      <c r="CC903" s="9">
        <f t="shared" si="474"/>
        <v>0</v>
      </c>
      <c r="CD903" s="9">
        <f t="shared" si="474"/>
        <v>0</v>
      </c>
      <c r="CE903" s="9">
        <f t="shared" si="474"/>
        <v>0</v>
      </c>
      <c r="CF903" s="9">
        <f t="shared" si="474"/>
        <v>0</v>
      </c>
      <c r="CG903" s="9">
        <f t="shared" si="474"/>
        <v>0</v>
      </c>
    </row>
    <row r="904" spans="64:85">
      <c r="BL904" s="181" t="s">
        <v>116</v>
      </c>
      <c r="BM904" s="182" t="s">
        <v>61</v>
      </c>
      <c r="BN904" s="181" t="s">
        <v>90</v>
      </c>
      <c r="BO904" s="12" t="s">
        <v>127</v>
      </c>
      <c r="BP904" s="181" t="s">
        <v>130</v>
      </c>
      <c r="BQ904" s="181" t="s">
        <v>132</v>
      </c>
      <c r="BR904" s="9">
        <f t="shared" si="473"/>
        <v>0</v>
      </c>
      <c r="BS904" s="9">
        <f t="shared" si="473"/>
        <v>0</v>
      </c>
      <c r="BT904" s="9">
        <f t="shared" si="473"/>
        <v>0</v>
      </c>
      <c r="BU904" s="9">
        <f t="shared" si="472"/>
        <v>0</v>
      </c>
      <c r="BV904" s="9">
        <f t="shared" si="472"/>
        <v>0</v>
      </c>
      <c r="BW904" s="9">
        <f t="shared" si="472"/>
        <v>0</v>
      </c>
      <c r="BX904" s="9">
        <f t="shared" si="472"/>
        <v>0</v>
      </c>
      <c r="BY904" s="9">
        <f t="shared" si="472"/>
        <v>0</v>
      </c>
      <c r="BZ904" s="9">
        <f t="shared" si="472"/>
        <v>0</v>
      </c>
      <c r="CA904" s="9">
        <f t="shared" si="472"/>
        <v>0</v>
      </c>
      <c r="CB904" s="9">
        <f t="shared" si="472"/>
        <v>0</v>
      </c>
      <c r="CC904" s="9">
        <f t="shared" si="474"/>
        <v>0</v>
      </c>
      <c r="CD904" s="9">
        <f t="shared" si="474"/>
        <v>0</v>
      </c>
      <c r="CE904" s="9">
        <f t="shared" si="474"/>
        <v>0</v>
      </c>
      <c r="CF904" s="9">
        <f t="shared" si="474"/>
        <v>0</v>
      </c>
      <c r="CG904" s="9">
        <f t="shared" si="474"/>
        <v>0</v>
      </c>
    </row>
    <row r="905" spans="64:85">
      <c r="BL905" s="181" t="s">
        <v>116</v>
      </c>
      <c r="BM905" s="182" t="s">
        <v>62</v>
      </c>
      <c r="BN905" s="181" t="s">
        <v>40</v>
      </c>
      <c r="BO905" s="181" t="s">
        <v>126</v>
      </c>
      <c r="BP905" s="181" t="s">
        <v>130</v>
      </c>
      <c r="BQ905" s="181" t="s">
        <v>132</v>
      </c>
      <c r="BR905" s="9">
        <f t="shared" si="473"/>
        <v>0</v>
      </c>
      <c r="BS905" s="9">
        <f t="shared" si="473"/>
        <v>0</v>
      </c>
      <c r="BT905" s="9">
        <f t="shared" si="473"/>
        <v>0</v>
      </c>
      <c r="BU905" s="9">
        <f t="shared" si="472"/>
        <v>0</v>
      </c>
      <c r="BV905" s="9">
        <f t="shared" si="472"/>
        <v>0</v>
      </c>
      <c r="BW905" s="9">
        <f t="shared" si="472"/>
        <v>0</v>
      </c>
      <c r="BX905" s="9">
        <f t="shared" ref="BX905:CB933" si="478">+IF(ISBLANK(AW440),0,AW440)</f>
        <v>0</v>
      </c>
      <c r="BY905" s="9">
        <f t="shared" si="478"/>
        <v>0</v>
      </c>
      <c r="BZ905" s="9">
        <f t="shared" si="478"/>
        <v>0</v>
      </c>
      <c r="CA905" s="9">
        <f t="shared" si="478"/>
        <v>0</v>
      </c>
      <c r="CB905" s="9">
        <f t="shared" si="478"/>
        <v>0</v>
      </c>
      <c r="CC905" s="9">
        <f t="shared" si="474"/>
        <v>0</v>
      </c>
      <c r="CD905" s="9">
        <f t="shared" si="474"/>
        <v>0</v>
      </c>
      <c r="CE905" s="9">
        <f t="shared" si="474"/>
        <v>0</v>
      </c>
      <c r="CF905" s="9">
        <f t="shared" si="474"/>
        <v>0</v>
      </c>
      <c r="CG905" s="9">
        <f t="shared" si="474"/>
        <v>0</v>
      </c>
    </row>
    <row r="906" spans="64:85">
      <c r="BL906" s="181" t="s">
        <v>116</v>
      </c>
      <c r="BM906" s="182" t="s">
        <v>62</v>
      </c>
      <c r="BN906" s="181" t="s">
        <v>88</v>
      </c>
      <c r="BO906" s="181" t="s">
        <v>126</v>
      </c>
      <c r="BP906" s="181" t="s">
        <v>130</v>
      </c>
      <c r="BQ906" s="181" t="s">
        <v>132</v>
      </c>
      <c r="BR906" s="9">
        <f t="shared" si="473"/>
        <v>0</v>
      </c>
      <c r="BS906" s="9">
        <f t="shared" si="473"/>
        <v>0</v>
      </c>
      <c r="BT906" s="9">
        <f t="shared" si="473"/>
        <v>0</v>
      </c>
      <c r="BU906" s="9">
        <f t="shared" si="473"/>
        <v>0</v>
      </c>
      <c r="BV906" s="9">
        <f t="shared" si="473"/>
        <v>0</v>
      </c>
      <c r="BW906" s="9">
        <f t="shared" si="473"/>
        <v>0</v>
      </c>
      <c r="BX906" s="9">
        <f t="shared" si="478"/>
        <v>0</v>
      </c>
      <c r="BY906" s="9">
        <f t="shared" si="478"/>
        <v>0</v>
      </c>
      <c r="BZ906" s="9">
        <f t="shared" si="478"/>
        <v>0</v>
      </c>
      <c r="CA906" s="9">
        <f t="shared" si="478"/>
        <v>0</v>
      </c>
      <c r="CB906" s="9">
        <f t="shared" si="478"/>
        <v>0</v>
      </c>
      <c r="CC906" s="9">
        <f t="shared" si="474"/>
        <v>0</v>
      </c>
      <c r="CD906" s="9">
        <f t="shared" si="474"/>
        <v>0</v>
      </c>
      <c r="CE906" s="9">
        <f t="shared" si="474"/>
        <v>0</v>
      </c>
      <c r="CF906" s="9">
        <f t="shared" si="474"/>
        <v>0</v>
      </c>
      <c r="CG906" s="9">
        <f t="shared" si="474"/>
        <v>0</v>
      </c>
    </row>
    <row r="907" spans="64:85">
      <c r="BL907" s="181" t="s">
        <v>116</v>
      </c>
      <c r="BM907" s="182" t="s">
        <v>62</v>
      </c>
      <c r="BN907" s="181" t="s">
        <v>90</v>
      </c>
      <c r="BO907" s="12" t="s">
        <v>127</v>
      </c>
      <c r="BP907" s="181" t="s">
        <v>130</v>
      </c>
      <c r="BQ907" s="181" t="s">
        <v>132</v>
      </c>
      <c r="BR907" s="9">
        <f t="shared" si="473"/>
        <v>0</v>
      </c>
      <c r="BS907" s="9">
        <f t="shared" si="473"/>
        <v>0</v>
      </c>
      <c r="BT907" s="9">
        <f t="shared" si="473"/>
        <v>0</v>
      </c>
      <c r="BU907" s="9">
        <f t="shared" si="473"/>
        <v>0</v>
      </c>
      <c r="BV907" s="9">
        <f t="shared" si="473"/>
        <v>0</v>
      </c>
      <c r="BW907" s="9">
        <f t="shared" si="473"/>
        <v>0</v>
      </c>
      <c r="BX907" s="9">
        <f t="shared" si="478"/>
        <v>0</v>
      </c>
      <c r="BY907" s="9">
        <f t="shared" si="478"/>
        <v>0</v>
      </c>
      <c r="BZ907" s="9">
        <f t="shared" si="478"/>
        <v>0</v>
      </c>
      <c r="CA907" s="9">
        <f t="shared" si="478"/>
        <v>0</v>
      </c>
      <c r="CB907" s="9">
        <f t="shared" si="478"/>
        <v>0</v>
      </c>
      <c r="CC907" s="9">
        <f t="shared" si="474"/>
        <v>0</v>
      </c>
      <c r="CD907" s="9">
        <f t="shared" si="474"/>
        <v>0</v>
      </c>
      <c r="CE907" s="9">
        <f t="shared" si="474"/>
        <v>0</v>
      </c>
      <c r="CF907" s="9">
        <f t="shared" si="474"/>
        <v>0</v>
      </c>
      <c r="CG907" s="9">
        <f t="shared" si="474"/>
        <v>0</v>
      </c>
    </row>
    <row r="908" spans="64:85">
      <c r="BL908" s="181" t="s">
        <v>116</v>
      </c>
      <c r="BM908" s="182" t="s">
        <v>72</v>
      </c>
      <c r="BN908" s="181" t="s">
        <v>40</v>
      </c>
      <c r="BO908" s="181" t="s">
        <v>126</v>
      </c>
      <c r="BP908" s="181" t="s">
        <v>130</v>
      </c>
      <c r="BQ908" s="181" t="s">
        <v>132</v>
      </c>
      <c r="BR908" s="9">
        <f t="shared" si="473"/>
        <v>0</v>
      </c>
      <c r="BS908" s="9">
        <f t="shared" si="473"/>
        <v>0</v>
      </c>
      <c r="BT908" s="9">
        <f t="shared" si="473"/>
        <v>0</v>
      </c>
      <c r="BU908" s="9">
        <f t="shared" si="473"/>
        <v>0</v>
      </c>
      <c r="BV908" s="9">
        <f t="shared" si="473"/>
        <v>0</v>
      </c>
      <c r="BW908" s="9">
        <f t="shared" si="473"/>
        <v>0</v>
      </c>
      <c r="BX908" s="9">
        <f t="shared" si="478"/>
        <v>0</v>
      </c>
      <c r="BY908" s="9">
        <f t="shared" si="478"/>
        <v>0</v>
      </c>
      <c r="BZ908" s="9">
        <f t="shared" si="478"/>
        <v>0</v>
      </c>
      <c r="CA908" s="9">
        <f t="shared" si="478"/>
        <v>0</v>
      </c>
      <c r="CB908" s="9">
        <f t="shared" si="478"/>
        <v>0</v>
      </c>
      <c r="CC908" s="9">
        <f t="shared" si="474"/>
        <v>0</v>
      </c>
      <c r="CD908" s="9">
        <f t="shared" si="474"/>
        <v>0</v>
      </c>
      <c r="CE908" s="9">
        <f t="shared" si="474"/>
        <v>0</v>
      </c>
      <c r="CF908" s="9">
        <f t="shared" si="474"/>
        <v>0</v>
      </c>
      <c r="CG908" s="9">
        <f t="shared" si="474"/>
        <v>0</v>
      </c>
    </row>
    <row r="909" spans="64:85">
      <c r="BL909" s="181" t="s">
        <v>116</v>
      </c>
      <c r="BM909" s="182" t="s">
        <v>72</v>
      </c>
      <c r="BN909" s="181" t="s">
        <v>88</v>
      </c>
      <c r="BO909" s="181" t="s">
        <v>126</v>
      </c>
      <c r="BP909" s="181" t="s">
        <v>130</v>
      </c>
      <c r="BQ909" s="181" t="s">
        <v>132</v>
      </c>
      <c r="BR909" s="9">
        <f t="shared" si="473"/>
        <v>0</v>
      </c>
      <c r="BS909" s="9">
        <f t="shared" si="473"/>
        <v>0</v>
      </c>
      <c r="BT909" s="9">
        <f t="shared" si="473"/>
        <v>0</v>
      </c>
      <c r="BU909" s="9">
        <f t="shared" si="473"/>
        <v>0</v>
      </c>
      <c r="BV909" s="9">
        <f t="shared" si="473"/>
        <v>0</v>
      </c>
      <c r="BW909" s="9">
        <f t="shared" si="473"/>
        <v>0</v>
      </c>
      <c r="BX909" s="9">
        <f t="shared" si="478"/>
        <v>0</v>
      </c>
      <c r="BY909" s="9">
        <f t="shared" si="478"/>
        <v>0</v>
      </c>
      <c r="BZ909" s="9">
        <f t="shared" si="478"/>
        <v>0</v>
      </c>
      <c r="CA909" s="9">
        <f t="shared" si="478"/>
        <v>0</v>
      </c>
      <c r="CB909" s="9">
        <f t="shared" si="478"/>
        <v>0</v>
      </c>
      <c r="CC909" s="9">
        <f t="shared" si="474"/>
        <v>0</v>
      </c>
      <c r="CD909" s="9">
        <f t="shared" si="474"/>
        <v>0</v>
      </c>
      <c r="CE909" s="9">
        <f t="shared" si="474"/>
        <v>0</v>
      </c>
      <c r="CF909" s="9">
        <f t="shared" si="474"/>
        <v>0</v>
      </c>
      <c r="CG909" s="9">
        <f t="shared" si="474"/>
        <v>0</v>
      </c>
    </row>
    <row r="910" spans="64:85">
      <c r="BL910" s="181" t="s">
        <v>116</v>
      </c>
      <c r="BM910" s="182" t="s">
        <v>72</v>
      </c>
      <c r="BN910" s="181" t="s">
        <v>90</v>
      </c>
      <c r="BO910" s="12" t="s">
        <v>127</v>
      </c>
      <c r="BP910" s="181" t="s">
        <v>130</v>
      </c>
      <c r="BQ910" s="181" t="s">
        <v>132</v>
      </c>
      <c r="BR910" s="9">
        <f t="shared" si="473"/>
        <v>0</v>
      </c>
      <c r="BS910" s="9">
        <f t="shared" si="473"/>
        <v>0</v>
      </c>
      <c r="BT910" s="9">
        <f t="shared" si="473"/>
        <v>0</v>
      </c>
      <c r="BU910" s="9">
        <f t="shared" si="473"/>
        <v>0</v>
      </c>
      <c r="BV910" s="9">
        <f t="shared" si="473"/>
        <v>0</v>
      </c>
      <c r="BW910" s="9">
        <f t="shared" si="473"/>
        <v>0</v>
      </c>
      <c r="BX910" s="9">
        <f t="shared" si="478"/>
        <v>0</v>
      </c>
      <c r="BY910" s="9">
        <f t="shared" si="478"/>
        <v>0</v>
      </c>
      <c r="BZ910" s="9">
        <f t="shared" si="478"/>
        <v>0</v>
      </c>
      <c r="CA910" s="9">
        <f t="shared" si="478"/>
        <v>0</v>
      </c>
      <c r="CB910" s="9">
        <f t="shared" si="478"/>
        <v>0</v>
      </c>
      <c r="CC910" s="9">
        <f t="shared" si="474"/>
        <v>0</v>
      </c>
      <c r="CD910" s="9">
        <f t="shared" si="474"/>
        <v>0</v>
      </c>
      <c r="CE910" s="9">
        <f t="shared" si="474"/>
        <v>0</v>
      </c>
      <c r="CF910" s="9">
        <f t="shared" si="474"/>
        <v>0</v>
      </c>
      <c r="CG910" s="9">
        <f t="shared" si="474"/>
        <v>0</v>
      </c>
    </row>
    <row r="911" spans="64:85">
      <c r="BL911" s="181" t="s">
        <v>116</v>
      </c>
      <c r="BM911" s="182" t="s">
        <v>73</v>
      </c>
      <c r="BN911" s="181" t="s">
        <v>40</v>
      </c>
      <c r="BO911" s="181" t="s">
        <v>126</v>
      </c>
      <c r="BP911" s="181" t="s">
        <v>130</v>
      </c>
      <c r="BQ911" s="181" t="s">
        <v>132</v>
      </c>
      <c r="BR911" s="9">
        <f t="shared" si="473"/>
        <v>0</v>
      </c>
      <c r="BS911" s="9">
        <f t="shared" si="473"/>
        <v>0</v>
      </c>
      <c r="BT911" s="9">
        <f t="shared" si="473"/>
        <v>0</v>
      </c>
      <c r="BU911" s="9">
        <f t="shared" si="473"/>
        <v>0</v>
      </c>
      <c r="BV911" s="9">
        <f t="shared" si="473"/>
        <v>0</v>
      </c>
      <c r="BW911" s="9">
        <f t="shared" si="473"/>
        <v>0</v>
      </c>
      <c r="BX911" s="9">
        <f t="shared" si="478"/>
        <v>0</v>
      </c>
      <c r="BY911" s="9">
        <f t="shared" si="478"/>
        <v>0</v>
      </c>
      <c r="BZ911" s="9">
        <f t="shared" si="478"/>
        <v>0</v>
      </c>
      <c r="CA911" s="9">
        <f t="shared" si="478"/>
        <v>0</v>
      </c>
      <c r="CB911" s="9">
        <f t="shared" si="478"/>
        <v>0</v>
      </c>
      <c r="CC911" s="9">
        <f t="shared" si="474"/>
        <v>0</v>
      </c>
      <c r="CD911" s="9">
        <f t="shared" si="474"/>
        <v>0</v>
      </c>
      <c r="CE911" s="9">
        <f t="shared" si="474"/>
        <v>0</v>
      </c>
      <c r="CF911" s="9">
        <f t="shared" si="474"/>
        <v>0</v>
      </c>
      <c r="CG911" s="9">
        <f t="shared" si="474"/>
        <v>0</v>
      </c>
    </row>
    <row r="912" spans="64:85">
      <c r="BL912" s="181" t="s">
        <v>116</v>
      </c>
      <c r="BM912" s="182" t="s">
        <v>73</v>
      </c>
      <c r="BN912" s="181" t="s">
        <v>88</v>
      </c>
      <c r="BO912" s="181" t="s">
        <v>126</v>
      </c>
      <c r="BP912" s="181" t="s">
        <v>130</v>
      </c>
      <c r="BQ912" s="181" t="s">
        <v>132</v>
      </c>
      <c r="BR912" s="9">
        <f t="shared" si="473"/>
        <v>0</v>
      </c>
      <c r="BS912" s="9">
        <f t="shared" si="473"/>
        <v>0</v>
      </c>
      <c r="BT912" s="9">
        <f t="shared" si="473"/>
        <v>0</v>
      </c>
      <c r="BU912" s="9">
        <f t="shared" si="473"/>
        <v>0</v>
      </c>
      <c r="BV912" s="9">
        <f t="shared" si="473"/>
        <v>0</v>
      </c>
      <c r="BW912" s="9">
        <f t="shared" si="473"/>
        <v>0</v>
      </c>
      <c r="BX912" s="9">
        <f t="shared" si="478"/>
        <v>0</v>
      </c>
      <c r="BY912" s="9">
        <f t="shared" si="478"/>
        <v>0</v>
      </c>
      <c r="BZ912" s="9">
        <f t="shared" si="478"/>
        <v>0</v>
      </c>
      <c r="CA912" s="9">
        <f t="shared" si="478"/>
        <v>0</v>
      </c>
      <c r="CB912" s="9">
        <f t="shared" si="478"/>
        <v>0</v>
      </c>
      <c r="CC912" s="9">
        <f t="shared" si="474"/>
        <v>0</v>
      </c>
      <c r="CD912" s="9">
        <f t="shared" si="474"/>
        <v>0</v>
      </c>
      <c r="CE912" s="9">
        <f t="shared" si="474"/>
        <v>0</v>
      </c>
      <c r="CF912" s="9">
        <f t="shared" si="474"/>
        <v>0</v>
      </c>
      <c r="CG912" s="9">
        <f t="shared" si="474"/>
        <v>0</v>
      </c>
    </row>
    <row r="913" spans="64:85">
      <c r="BL913" s="181" t="s">
        <v>116</v>
      </c>
      <c r="BM913" s="182" t="s">
        <v>73</v>
      </c>
      <c r="BN913" s="181" t="s">
        <v>90</v>
      </c>
      <c r="BO913" s="12" t="s">
        <v>127</v>
      </c>
      <c r="BP913" s="181" t="s">
        <v>130</v>
      </c>
      <c r="BQ913" s="181" t="s">
        <v>132</v>
      </c>
      <c r="BR913" s="9">
        <f t="shared" si="473"/>
        <v>0</v>
      </c>
      <c r="BS913" s="9">
        <f t="shared" si="473"/>
        <v>0</v>
      </c>
      <c r="BT913" s="9">
        <f t="shared" si="473"/>
        <v>0</v>
      </c>
      <c r="BU913" s="9">
        <f t="shared" si="473"/>
        <v>0</v>
      </c>
      <c r="BV913" s="9">
        <f t="shared" si="473"/>
        <v>0</v>
      </c>
      <c r="BW913" s="9">
        <f t="shared" si="473"/>
        <v>0</v>
      </c>
      <c r="BX913" s="9">
        <f t="shared" si="478"/>
        <v>0</v>
      </c>
      <c r="BY913" s="9">
        <f t="shared" si="478"/>
        <v>0</v>
      </c>
      <c r="BZ913" s="9">
        <f t="shared" si="478"/>
        <v>0</v>
      </c>
      <c r="CA913" s="9">
        <f t="shared" si="478"/>
        <v>0</v>
      </c>
      <c r="CB913" s="9">
        <f t="shared" si="478"/>
        <v>0</v>
      </c>
      <c r="CC913" s="9">
        <f t="shared" si="474"/>
        <v>0</v>
      </c>
      <c r="CD913" s="9">
        <f t="shared" si="474"/>
        <v>0</v>
      </c>
      <c r="CE913" s="9">
        <f t="shared" si="474"/>
        <v>0</v>
      </c>
      <c r="CF913" s="9">
        <f t="shared" si="474"/>
        <v>0</v>
      </c>
      <c r="CG913" s="9">
        <f t="shared" si="474"/>
        <v>0</v>
      </c>
    </row>
    <row r="914" spans="64:85">
      <c r="BL914" s="181" t="s">
        <v>116</v>
      </c>
      <c r="BM914" s="182" t="s">
        <v>51</v>
      </c>
      <c r="BN914" s="181" t="s">
        <v>40</v>
      </c>
      <c r="BO914" s="181" t="s">
        <v>126</v>
      </c>
      <c r="BP914" s="181" t="s">
        <v>130</v>
      </c>
      <c r="BQ914" s="181" t="s">
        <v>132</v>
      </c>
      <c r="BR914" s="9">
        <f t="shared" si="473"/>
        <v>0</v>
      </c>
      <c r="BS914" s="9">
        <f t="shared" si="473"/>
        <v>0</v>
      </c>
      <c r="BT914" s="9">
        <f t="shared" si="473"/>
        <v>0</v>
      </c>
      <c r="BU914" s="9">
        <f t="shared" si="473"/>
        <v>0</v>
      </c>
      <c r="BV914" s="9">
        <f t="shared" si="473"/>
        <v>0</v>
      </c>
      <c r="BW914" s="9">
        <f t="shared" si="473"/>
        <v>0</v>
      </c>
      <c r="BX914" s="9">
        <f t="shared" si="478"/>
        <v>0</v>
      </c>
      <c r="BY914" s="9">
        <f t="shared" si="478"/>
        <v>0</v>
      </c>
      <c r="BZ914" s="9">
        <f t="shared" si="478"/>
        <v>0</v>
      </c>
      <c r="CA914" s="9">
        <f t="shared" si="478"/>
        <v>0</v>
      </c>
      <c r="CB914" s="9">
        <f t="shared" si="478"/>
        <v>0</v>
      </c>
      <c r="CC914" s="9">
        <f t="shared" si="474"/>
        <v>0</v>
      </c>
      <c r="CD914" s="9">
        <f t="shared" si="474"/>
        <v>0</v>
      </c>
      <c r="CE914" s="9">
        <f t="shared" si="474"/>
        <v>0</v>
      </c>
      <c r="CF914" s="9">
        <f t="shared" si="474"/>
        <v>0</v>
      </c>
      <c r="CG914" s="9">
        <f t="shared" si="474"/>
        <v>0</v>
      </c>
    </row>
    <row r="915" spans="64:85">
      <c r="BL915" s="181" t="s">
        <v>116</v>
      </c>
      <c r="BM915" s="182" t="s">
        <v>51</v>
      </c>
      <c r="BN915" s="181" t="s">
        <v>88</v>
      </c>
      <c r="BO915" s="181" t="s">
        <v>126</v>
      </c>
      <c r="BP915" s="181" t="s">
        <v>130</v>
      </c>
      <c r="BQ915" s="181" t="s">
        <v>132</v>
      </c>
      <c r="BR915" s="9">
        <f t="shared" si="473"/>
        <v>0</v>
      </c>
      <c r="BS915" s="9">
        <f t="shared" si="473"/>
        <v>0</v>
      </c>
      <c r="BT915" s="9">
        <f t="shared" si="473"/>
        <v>0</v>
      </c>
      <c r="BU915" s="9">
        <f t="shared" si="473"/>
        <v>0</v>
      </c>
      <c r="BV915" s="9">
        <f t="shared" si="473"/>
        <v>0</v>
      </c>
      <c r="BW915" s="9">
        <f t="shared" si="473"/>
        <v>0</v>
      </c>
      <c r="BX915" s="9">
        <f t="shared" si="478"/>
        <v>0</v>
      </c>
      <c r="BY915" s="9">
        <f t="shared" si="478"/>
        <v>0</v>
      </c>
      <c r="BZ915" s="9">
        <f t="shared" si="478"/>
        <v>0</v>
      </c>
      <c r="CA915" s="9">
        <f t="shared" si="478"/>
        <v>0</v>
      </c>
      <c r="CB915" s="9">
        <f t="shared" si="478"/>
        <v>0</v>
      </c>
      <c r="CC915" s="9">
        <f t="shared" si="474"/>
        <v>0</v>
      </c>
      <c r="CD915" s="9">
        <f t="shared" si="474"/>
        <v>0</v>
      </c>
      <c r="CE915" s="9">
        <f t="shared" si="474"/>
        <v>0</v>
      </c>
      <c r="CF915" s="9">
        <f t="shared" si="474"/>
        <v>0</v>
      </c>
      <c r="CG915" s="9">
        <f t="shared" si="474"/>
        <v>0</v>
      </c>
    </row>
    <row r="916" spans="64:85">
      <c r="BL916" s="181" t="s">
        <v>116</v>
      </c>
      <c r="BM916" s="182" t="s">
        <v>51</v>
      </c>
      <c r="BN916" s="181" t="s">
        <v>88</v>
      </c>
      <c r="BO916" s="12" t="s">
        <v>127</v>
      </c>
      <c r="BP916" s="181" t="s">
        <v>130</v>
      </c>
      <c r="BQ916" s="181" t="s">
        <v>132</v>
      </c>
      <c r="BR916" s="9">
        <f t="shared" si="473"/>
        <v>0</v>
      </c>
      <c r="BS916" s="9">
        <f t="shared" si="473"/>
        <v>0</v>
      </c>
      <c r="BT916" s="9">
        <f t="shared" si="473"/>
        <v>0</v>
      </c>
      <c r="BU916" s="9">
        <f t="shared" si="473"/>
        <v>0</v>
      </c>
      <c r="BV916" s="9">
        <f t="shared" si="473"/>
        <v>0</v>
      </c>
      <c r="BW916" s="9">
        <f t="shared" si="473"/>
        <v>0</v>
      </c>
      <c r="BX916" s="9">
        <f t="shared" si="478"/>
        <v>0</v>
      </c>
      <c r="BY916" s="9">
        <f t="shared" si="478"/>
        <v>0</v>
      </c>
      <c r="BZ916" s="9">
        <f t="shared" si="478"/>
        <v>0</v>
      </c>
      <c r="CA916" s="9">
        <f t="shared" si="478"/>
        <v>0</v>
      </c>
      <c r="CB916" s="9">
        <f t="shared" si="478"/>
        <v>0</v>
      </c>
      <c r="CC916" s="9">
        <f t="shared" si="474"/>
        <v>0</v>
      </c>
      <c r="CD916" s="9">
        <f t="shared" si="474"/>
        <v>0</v>
      </c>
      <c r="CE916" s="9">
        <f t="shared" si="474"/>
        <v>0</v>
      </c>
      <c r="CF916" s="9">
        <f t="shared" si="474"/>
        <v>0</v>
      </c>
      <c r="CG916" s="9">
        <f t="shared" si="474"/>
        <v>0</v>
      </c>
    </row>
    <row r="917" spans="64:85">
      <c r="BL917" s="181" t="s">
        <v>116</v>
      </c>
      <c r="BM917" s="182" t="s">
        <v>51</v>
      </c>
      <c r="BN917" s="181" t="s">
        <v>88</v>
      </c>
      <c r="BO917" s="12">
        <f t="shared" ref="BO917:BO923" si="479">+D917</f>
        <v>0</v>
      </c>
      <c r="BP917" s="181" t="s">
        <v>130</v>
      </c>
      <c r="BQ917" s="181" t="s">
        <v>132</v>
      </c>
      <c r="BR917" s="9">
        <f t="shared" si="473"/>
        <v>0</v>
      </c>
      <c r="BS917" s="9">
        <f t="shared" si="473"/>
        <v>0</v>
      </c>
      <c r="BT917" s="9">
        <f t="shared" si="473"/>
        <v>0</v>
      </c>
      <c r="BU917" s="9">
        <f t="shared" si="473"/>
        <v>0</v>
      </c>
      <c r="BV917" s="9">
        <f t="shared" si="473"/>
        <v>0</v>
      </c>
      <c r="BW917" s="9">
        <f t="shared" si="473"/>
        <v>0</v>
      </c>
      <c r="BX917" s="9">
        <f t="shared" si="478"/>
        <v>0</v>
      </c>
      <c r="BY917" s="9">
        <f t="shared" si="478"/>
        <v>0</v>
      </c>
      <c r="BZ917" s="9">
        <f t="shared" si="478"/>
        <v>0</v>
      </c>
      <c r="CA917" s="9">
        <f t="shared" si="478"/>
        <v>0</v>
      </c>
      <c r="CB917" s="9">
        <f t="shared" si="478"/>
        <v>0</v>
      </c>
      <c r="CC917" s="9">
        <f t="shared" si="474"/>
        <v>0</v>
      </c>
      <c r="CD917" s="9">
        <f t="shared" si="474"/>
        <v>0</v>
      </c>
      <c r="CE917" s="9">
        <f t="shared" si="474"/>
        <v>0</v>
      </c>
      <c r="CF917" s="9">
        <f t="shared" si="474"/>
        <v>0</v>
      </c>
      <c r="CG917" s="9">
        <f t="shared" si="474"/>
        <v>0</v>
      </c>
    </row>
    <row r="918" spans="64:85">
      <c r="BL918" s="181" t="s">
        <v>116</v>
      </c>
      <c r="BM918" s="182" t="s">
        <v>51</v>
      </c>
      <c r="BN918" s="181" t="s">
        <v>88</v>
      </c>
      <c r="BO918" s="12">
        <f t="shared" si="479"/>
        <v>0</v>
      </c>
      <c r="BP918" s="181" t="s">
        <v>130</v>
      </c>
      <c r="BQ918" s="181" t="s">
        <v>132</v>
      </c>
      <c r="BR918" s="9">
        <f t="shared" si="473"/>
        <v>0</v>
      </c>
      <c r="BS918" s="9">
        <f t="shared" si="473"/>
        <v>0</v>
      </c>
      <c r="BT918" s="9">
        <f t="shared" si="473"/>
        <v>0</v>
      </c>
      <c r="BU918" s="9">
        <f t="shared" si="473"/>
        <v>0</v>
      </c>
      <c r="BV918" s="9">
        <f t="shared" si="473"/>
        <v>0</v>
      </c>
      <c r="BW918" s="9">
        <f t="shared" si="473"/>
        <v>0</v>
      </c>
      <c r="BX918" s="9">
        <f t="shared" si="478"/>
        <v>0</v>
      </c>
      <c r="BY918" s="9">
        <f t="shared" si="478"/>
        <v>0</v>
      </c>
      <c r="BZ918" s="9">
        <f t="shared" si="478"/>
        <v>0</v>
      </c>
      <c r="CA918" s="9">
        <f t="shared" si="478"/>
        <v>0</v>
      </c>
      <c r="CB918" s="9">
        <f t="shared" si="478"/>
        <v>0</v>
      </c>
      <c r="CC918" s="9">
        <f t="shared" si="474"/>
        <v>0</v>
      </c>
      <c r="CD918" s="9">
        <f t="shared" si="474"/>
        <v>0</v>
      </c>
      <c r="CE918" s="9">
        <f t="shared" si="474"/>
        <v>0</v>
      </c>
      <c r="CF918" s="9">
        <f t="shared" si="474"/>
        <v>0</v>
      </c>
      <c r="CG918" s="9">
        <f t="shared" si="474"/>
        <v>0</v>
      </c>
    </row>
    <row r="919" spans="64:85">
      <c r="BL919" s="181" t="s">
        <v>116</v>
      </c>
      <c r="BM919" s="182" t="s">
        <v>51</v>
      </c>
      <c r="BN919" s="181" t="s">
        <v>88</v>
      </c>
      <c r="BO919" s="12">
        <f t="shared" si="479"/>
        <v>0</v>
      </c>
      <c r="BP919" s="181" t="s">
        <v>130</v>
      </c>
      <c r="BQ919" s="181" t="s">
        <v>132</v>
      </c>
      <c r="BR919" s="9">
        <f t="shared" si="473"/>
        <v>0</v>
      </c>
      <c r="BS919" s="9">
        <f t="shared" si="473"/>
        <v>0</v>
      </c>
      <c r="BT919" s="9">
        <f t="shared" si="473"/>
        <v>0</v>
      </c>
      <c r="BU919" s="9">
        <f t="shared" si="473"/>
        <v>0</v>
      </c>
      <c r="BV919" s="9">
        <f t="shared" si="473"/>
        <v>0</v>
      </c>
      <c r="BW919" s="9">
        <f t="shared" si="473"/>
        <v>0</v>
      </c>
      <c r="BX919" s="9">
        <f t="shared" si="478"/>
        <v>0</v>
      </c>
      <c r="BY919" s="9">
        <f t="shared" si="478"/>
        <v>0</v>
      </c>
      <c r="BZ919" s="9">
        <f t="shared" si="478"/>
        <v>0</v>
      </c>
      <c r="CA919" s="9">
        <f t="shared" si="478"/>
        <v>0</v>
      </c>
      <c r="CB919" s="9">
        <f t="shared" si="478"/>
        <v>0</v>
      </c>
      <c r="CC919" s="9">
        <f t="shared" si="474"/>
        <v>0</v>
      </c>
      <c r="CD919" s="9">
        <f t="shared" si="474"/>
        <v>0</v>
      </c>
      <c r="CE919" s="9">
        <f t="shared" si="474"/>
        <v>0</v>
      </c>
      <c r="CF919" s="9">
        <f t="shared" si="474"/>
        <v>0</v>
      </c>
      <c r="CG919" s="9">
        <f t="shared" si="474"/>
        <v>0</v>
      </c>
    </row>
    <row r="920" spans="64:85">
      <c r="BL920" s="181" t="s">
        <v>116</v>
      </c>
      <c r="BM920" s="182" t="s">
        <v>51</v>
      </c>
      <c r="BN920" s="181" t="s">
        <v>88</v>
      </c>
      <c r="BO920" s="12">
        <f t="shared" si="479"/>
        <v>0</v>
      </c>
      <c r="BP920" s="181" t="s">
        <v>130</v>
      </c>
      <c r="BQ920" s="181" t="s">
        <v>132</v>
      </c>
      <c r="BR920" s="9">
        <f t="shared" si="473"/>
        <v>0</v>
      </c>
      <c r="BS920" s="9">
        <f t="shared" si="473"/>
        <v>0</v>
      </c>
      <c r="BT920" s="9">
        <f t="shared" si="473"/>
        <v>0</v>
      </c>
      <c r="BU920" s="9">
        <f t="shared" si="473"/>
        <v>0</v>
      </c>
      <c r="BV920" s="9">
        <f t="shared" si="473"/>
        <v>0</v>
      </c>
      <c r="BW920" s="9">
        <f t="shared" si="473"/>
        <v>0</v>
      </c>
      <c r="BX920" s="9">
        <f t="shared" si="478"/>
        <v>0</v>
      </c>
      <c r="BY920" s="9">
        <f t="shared" si="478"/>
        <v>0</v>
      </c>
      <c r="BZ920" s="9">
        <f t="shared" si="478"/>
        <v>0</v>
      </c>
      <c r="CA920" s="9">
        <f t="shared" si="478"/>
        <v>0</v>
      </c>
      <c r="CB920" s="9">
        <f t="shared" si="478"/>
        <v>0</v>
      </c>
      <c r="CC920" s="9">
        <f t="shared" si="474"/>
        <v>0</v>
      </c>
      <c r="CD920" s="9">
        <f t="shared" si="474"/>
        <v>0</v>
      </c>
      <c r="CE920" s="9">
        <f t="shared" si="474"/>
        <v>0</v>
      </c>
      <c r="CF920" s="9">
        <f t="shared" si="474"/>
        <v>0</v>
      </c>
      <c r="CG920" s="9">
        <f t="shared" si="474"/>
        <v>0</v>
      </c>
    </row>
    <row r="921" spans="64:85">
      <c r="BL921" s="181" t="s">
        <v>116</v>
      </c>
      <c r="BM921" s="182" t="s">
        <v>51</v>
      </c>
      <c r="BN921" s="181" t="s">
        <v>88</v>
      </c>
      <c r="BO921" s="12">
        <f t="shared" si="479"/>
        <v>0</v>
      </c>
      <c r="BP921" s="181" t="s">
        <v>130</v>
      </c>
      <c r="BQ921" s="181" t="s">
        <v>132</v>
      </c>
      <c r="BR921" s="9">
        <f t="shared" si="473"/>
        <v>0</v>
      </c>
      <c r="BS921" s="9">
        <f t="shared" si="473"/>
        <v>0</v>
      </c>
      <c r="BT921" s="9">
        <f t="shared" si="473"/>
        <v>0</v>
      </c>
      <c r="BU921" s="9">
        <f t="shared" si="473"/>
        <v>0</v>
      </c>
      <c r="BV921" s="9">
        <f t="shared" si="473"/>
        <v>0</v>
      </c>
      <c r="BW921" s="9">
        <f t="shared" si="473"/>
        <v>0</v>
      </c>
      <c r="BX921" s="9">
        <f t="shared" si="478"/>
        <v>0</v>
      </c>
      <c r="BY921" s="9">
        <f t="shared" si="478"/>
        <v>0</v>
      </c>
      <c r="BZ921" s="9">
        <f t="shared" si="478"/>
        <v>0</v>
      </c>
      <c r="CA921" s="9">
        <f t="shared" si="478"/>
        <v>0</v>
      </c>
      <c r="CB921" s="9">
        <f t="shared" si="478"/>
        <v>0</v>
      </c>
      <c r="CC921" s="9">
        <f t="shared" si="474"/>
        <v>0</v>
      </c>
      <c r="CD921" s="9">
        <f t="shared" si="474"/>
        <v>0</v>
      </c>
      <c r="CE921" s="9">
        <f t="shared" si="474"/>
        <v>0</v>
      </c>
      <c r="CF921" s="9">
        <f t="shared" si="474"/>
        <v>0</v>
      </c>
      <c r="CG921" s="9">
        <f t="shared" si="474"/>
        <v>0</v>
      </c>
    </row>
    <row r="922" spans="64:85">
      <c r="BL922" s="181" t="s">
        <v>116</v>
      </c>
      <c r="BM922" s="182" t="s">
        <v>51</v>
      </c>
      <c r="BN922" s="181" t="s">
        <v>88</v>
      </c>
      <c r="BO922" s="12">
        <f t="shared" si="479"/>
        <v>0</v>
      </c>
      <c r="BP922" s="181" t="s">
        <v>130</v>
      </c>
      <c r="BQ922" s="181" t="s">
        <v>132</v>
      </c>
      <c r="BR922" s="9">
        <f t="shared" si="473"/>
        <v>0</v>
      </c>
      <c r="BS922" s="9">
        <f t="shared" si="473"/>
        <v>0</v>
      </c>
      <c r="BT922" s="9">
        <f t="shared" si="473"/>
        <v>0</v>
      </c>
      <c r="BU922" s="9">
        <f t="shared" si="473"/>
        <v>0</v>
      </c>
      <c r="BV922" s="9">
        <f t="shared" si="473"/>
        <v>0</v>
      </c>
      <c r="BW922" s="9">
        <f t="shared" si="473"/>
        <v>0</v>
      </c>
      <c r="BX922" s="9">
        <f t="shared" si="478"/>
        <v>0</v>
      </c>
      <c r="BY922" s="9">
        <f t="shared" si="478"/>
        <v>0</v>
      </c>
      <c r="BZ922" s="9">
        <f t="shared" si="478"/>
        <v>0</v>
      </c>
      <c r="CA922" s="9">
        <f t="shared" si="478"/>
        <v>0</v>
      </c>
      <c r="CB922" s="9">
        <f t="shared" si="478"/>
        <v>0</v>
      </c>
      <c r="CC922" s="9">
        <f t="shared" si="474"/>
        <v>0</v>
      </c>
      <c r="CD922" s="9">
        <f t="shared" si="474"/>
        <v>0</v>
      </c>
      <c r="CE922" s="9">
        <f t="shared" si="474"/>
        <v>0</v>
      </c>
      <c r="CF922" s="9">
        <f t="shared" si="474"/>
        <v>0</v>
      </c>
      <c r="CG922" s="9">
        <f t="shared" si="474"/>
        <v>0</v>
      </c>
    </row>
    <row r="923" spans="64:85">
      <c r="BL923" s="181" t="s">
        <v>116</v>
      </c>
      <c r="BM923" s="182" t="s">
        <v>51</v>
      </c>
      <c r="BN923" s="181" t="s">
        <v>88</v>
      </c>
      <c r="BO923" s="12">
        <f t="shared" si="479"/>
        <v>0</v>
      </c>
      <c r="BP923" s="181" t="s">
        <v>130</v>
      </c>
      <c r="BQ923" s="181" t="s">
        <v>132</v>
      </c>
      <c r="BR923" s="9">
        <f t="shared" si="473"/>
        <v>0</v>
      </c>
      <c r="BS923" s="9">
        <f t="shared" si="473"/>
        <v>0</v>
      </c>
      <c r="BT923" s="9">
        <f t="shared" si="473"/>
        <v>0</v>
      </c>
      <c r="BU923" s="9">
        <f t="shared" si="473"/>
        <v>0</v>
      </c>
      <c r="BV923" s="9">
        <f t="shared" si="473"/>
        <v>0</v>
      </c>
      <c r="BW923" s="9">
        <f t="shared" si="473"/>
        <v>0</v>
      </c>
      <c r="BX923" s="9">
        <f t="shared" si="478"/>
        <v>0</v>
      </c>
      <c r="BY923" s="9">
        <f t="shared" si="478"/>
        <v>0</v>
      </c>
      <c r="BZ923" s="9">
        <f t="shared" si="478"/>
        <v>0</v>
      </c>
      <c r="CA923" s="9">
        <f t="shared" si="478"/>
        <v>0</v>
      </c>
      <c r="CB923" s="9">
        <f t="shared" si="478"/>
        <v>0</v>
      </c>
      <c r="CC923" s="9">
        <f t="shared" si="474"/>
        <v>0</v>
      </c>
      <c r="CD923" s="9">
        <f t="shared" si="474"/>
        <v>0</v>
      </c>
      <c r="CE923" s="9">
        <f t="shared" si="474"/>
        <v>0</v>
      </c>
      <c r="CF923" s="9">
        <f t="shared" si="474"/>
        <v>0</v>
      </c>
      <c r="CG923" s="9">
        <f t="shared" si="474"/>
        <v>0</v>
      </c>
    </row>
    <row r="924" spans="64:85">
      <c r="BL924" s="181" t="s">
        <v>116</v>
      </c>
      <c r="BM924" s="182" t="s">
        <v>51</v>
      </c>
      <c r="BN924" s="181" t="s">
        <v>90</v>
      </c>
      <c r="BO924" s="182" t="s">
        <v>127</v>
      </c>
      <c r="BP924" s="181" t="s">
        <v>130</v>
      </c>
      <c r="BQ924" s="181" t="s">
        <v>132</v>
      </c>
      <c r="BR924" s="9">
        <f t="shared" si="473"/>
        <v>0</v>
      </c>
      <c r="BS924" s="9">
        <f t="shared" si="473"/>
        <v>0</v>
      </c>
      <c r="BT924" s="9">
        <f t="shared" si="473"/>
        <v>0</v>
      </c>
      <c r="BU924" s="9">
        <f t="shared" si="473"/>
        <v>0</v>
      </c>
      <c r="BV924" s="9">
        <f t="shared" si="473"/>
        <v>0</v>
      </c>
      <c r="BW924" s="9">
        <f t="shared" si="473"/>
        <v>0</v>
      </c>
      <c r="BX924" s="9">
        <f t="shared" si="478"/>
        <v>0</v>
      </c>
      <c r="BY924" s="9">
        <f t="shared" si="478"/>
        <v>0</v>
      </c>
      <c r="BZ924" s="9">
        <f t="shared" si="478"/>
        <v>0</v>
      </c>
      <c r="CA924" s="9">
        <f t="shared" si="478"/>
        <v>0</v>
      </c>
      <c r="CB924" s="9">
        <f t="shared" si="478"/>
        <v>0</v>
      </c>
      <c r="CC924" s="9">
        <f t="shared" si="474"/>
        <v>0</v>
      </c>
      <c r="CD924" s="9">
        <f t="shared" si="474"/>
        <v>0</v>
      </c>
      <c r="CE924" s="9">
        <f t="shared" si="474"/>
        <v>0</v>
      </c>
      <c r="CF924" s="9">
        <f t="shared" si="474"/>
        <v>0</v>
      </c>
      <c r="CG924" s="9">
        <f t="shared" si="474"/>
        <v>0</v>
      </c>
    </row>
    <row r="925" spans="64:85">
      <c r="BL925" s="181" t="s">
        <v>116</v>
      </c>
      <c r="BM925" s="182" t="s">
        <v>52</v>
      </c>
      <c r="BN925" s="181" t="s">
        <v>40</v>
      </c>
      <c r="BO925" s="181" t="s">
        <v>126</v>
      </c>
      <c r="BP925" s="181" t="s">
        <v>130</v>
      </c>
      <c r="BQ925" s="181" t="s">
        <v>132</v>
      </c>
      <c r="BR925" s="9">
        <f t="shared" ref="BR925:BW933" si="480">+IF(ISBLANK(AQ460),0,AQ460)</f>
        <v>0</v>
      </c>
      <c r="BS925" s="9">
        <f t="shared" si="480"/>
        <v>0</v>
      </c>
      <c r="BT925" s="9">
        <f t="shared" si="480"/>
        <v>0</v>
      </c>
      <c r="BU925" s="9">
        <f t="shared" si="480"/>
        <v>0</v>
      </c>
      <c r="BV925" s="9">
        <f t="shared" si="480"/>
        <v>0</v>
      </c>
      <c r="BW925" s="9">
        <f t="shared" si="480"/>
        <v>0</v>
      </c>
      <c r="BX925" s="9">
        <f t="shared" si="478"/>
        <v>0</v>
      </c>
      <c r="BY925" s="9">
        <f t="shared" si="478"/>
        <v>0</v>
      </c>
      <c r="BZ925" s="9">
        <f t="shared" si="478"/>
        <v>0</v>
      </c>
      <c r="CA925" s="9">
        <f t="shared" si="478"/>
        <v>0</v>
      </c>
      <c r="CB925" s="9">
        <f t="shared" si="478"/>
        <v>0</v>
      </c>
      <c r="CC925" s="9">
        <f t="shared" si="474"/>
        <v>0</v>
      </c>
      <c r="CD925" s="9">
        <f t="shared" si="474"/>
        <v>0</v>
      </c>
      <c r="CE925" s="9">
        <f t="shared" si="474"/>
        <v>0</v>
      </c>
      <c r="CF925" s="9">
        <f t="shared" si="474"/>
        <v>0</v>
      </c>
      <c r="CG925" s="9">
        <f t="shared" si="474"/>
        <v>0</v>
      </c>
    </row>
    <row r="926" spans="64:85">
      <c r="BL926" s="181" t="s">
        <v>116</v>
      </c>
      <c r="BM926" s="182" t="s">
        <v>52</v>
      </c>
      <c r="BN926" s="181" t="s">
        <v>88</v>
      </c>
      <c r="BO926" s="181" t="s">
        <v>126</v>
      </c>
      <c r="BP926" s="181" t="s">
        <v>130</v>
      </c>
      <c r="BQ926" s="181" t="s">
        <v>132</v>
      </c>
      <c r="BR926" s="9">
        <f t="shared" si="480"/>
        <v>0</v>
      </c>
      <c r="BS926" s="9">
        <f t="shared" si="480"/>
        <v>0</v>
      </c>
      <c r="BT926" s="9">
        <f t="shared" si="480"/>
        <v>0</v>
      </c>
      <c r="BU926" s="9">
        <f t="shared" si="480"/>
        <v>0</v>
      </c>
      <c r="BV926" s="9">
        <f t="shared" si="480"/>
        <v>0</v>
      </c>
      <c r="BW926" s="9">
        <f t="shared" si="480"/>
        <v>0</v>
      </c>
      <c r="BX926" s="9">
        <f t="shared" si="478"/>
        <v>0</v>
      </c>
      <c r="BY926" s="9">
        <f t="shared" si="478"/>
        <v>0</v>
      </c>
      <c r="BZ926" s="9">
        <f t="shared" si="478"/>
        <v>0</v>
      </c>
      <c r="CA926" s="9">
        <f t="shared" si="478"/>
        <v>0</v>
      </c>
      <c r="CB926" s="9">
        <f t="shared" si="478"/>
        <v>0</v>
      </c>
      <c r="CC926" s="9">
        <f t="shared" si="474"/>
        <v>0</v>
      </c>
      <c r="CD926" s="9">
        <f t="shared" si="474"/>
        <v>0</v>
      </c>
      <c r="CE926" s="9">
        <f t="shared" si="474"/>
        <v>0</v>
      </c>
      <c r="CF926" s="9">
        <f t="shared" si="474"/>
        <v>0</v>
      </c>
      <c r="CG926" s="9">
        <f t="shared" si="474"/>
        <v>0</v>
      </c>
    </row>
    <row r="927" spans="64:85">
      <c r="BL927" s="181" t="s">
        <v>116</v>
      </c>
      <c r="BM927" s="182" t="s">
        <v>52</v>
      </c>
      <c r="BN927" s="181" t="s">
        <v>88</v>
      </c>
      <c r="BO927" s="181" t="s">
        <v>4</v>
      </c>
      <c r="BP927" s="181" t="s">
        <v>130</v>
      </c>
      <c r="BQ927" s="181" t="s">
        <v>132</v>
      </c>
      <c r="BR927" s="9">
        <f t="shared" si="480"/>
        <v>0</v>
      </c>
      <c r="BS927" s="9">
        <f t="shared" si="480"/>
        <v>0</v>
      </c>
      <c r="BT927" s="9">
        <f t="shared" si="480"/>
        <v>0</v>
      </c>
      <c r="BU927" s="9">
        <f t="shared" si="480"/>
        <v>0</v>
      </c>
      <c r="BV927" s="9">
        <f t="shared" si="480"/>
        <v>0</v>
      </c>
      <c r="BW927" s="9">
        <f t="shared" si="480"/>
        <v>0</v>
      </c>
      <c r="BX927" s="9">
        <f t="shared" si="478"/>
        <v>0</v>
      </c>
      <c r="BY927" s="9">
        <f t="shared" si="478"/>
        <v>0</v>
      </c>
      <c r="BZ927" s="9">
        <f t="shared" si="478"/>
        <v>0</v>
      </c>
      <c r="CA927" s="9">
        <f t="shared" si="478"/>
        <v>0</v>
      </c>
      <c r="CB927" s="9">
        <f t="shared" si="478"/>
        <v>0</v>
      </c>
      <c r="CC927" s="9">
        <f t="shared" si="474"/>
        <v>0</v>
      </c>
      <c r="CD927" s="9">
        <f t="shared" si="474"/>
        <v>0</v>
      </c>
      <c r="CE927" s="9">
        <f t="shared" si="474"/>
        <v>0</v>
      </c>
      <c r="CF927" s="9">
        <f t="shared" si="474"/>
        <v>0</v>
      </c>
      <c r="CG927" s="9">
        <f t="shared" si="474"/>
        <v>0</v>
      </c>
    </row>
    <row r="928" spans="64:85">
      <c r="BL928" s="181" t="s">
        <v>116</v>
      </c>
      <c r="BM928" s="182" t="s">
        <v>52</v>
      </c>
      <c r="BN928" s="181" t="s">
        <v>88</v>
      </c>
      <c r="BO928" s="181" t="s">
        <v>5</v>
      </c>
      <c r="BP928" s="181" t="s">
        <v>130</v>
      </c>
      <c r="BQ928" s="181" t="s">
        <v>132</v>
      </c>
      <c r="BR928" s="9">
        <f t="shared" si="480"/>
        <v>0</v>
      </c>
      <c r="BS928" s="9">
        <f t="shared" si="480"/>
        <v>0</v>
      </c>
      <c r="BT928" s="9">
        <f t="shared" si="480"/>
        <v>0</v>
      </c>
      <c r="BU928" s="9">
        <f t="shared" si="480"/>
        <v>0</v>
      </c>
      <c r="BV928" s="9">
        <f t="shared" si="480"/>
        <v>0</v>
      </c>
      <c r="BW928" s="9">
        <f t="shared" si="480"/>
        <v>0</v>
      </c>
      <c r="BX928" s="9">
        <f t="shared" si="478"/>
        <v>0</v>
      </c>
      <c r="BY928" s="9">
        <f t="shared" si="478"/>
        <v>0</v>
      </c>
      <c r="BZ928" s="9">
        <f t="shared" si="478"/>
        <v>0</v>
      </c>
      <c r="CA928" s="9">
        <f t="shared" si="478"/>
        <v>0</v>
      </c>
      <c r="CB928" s="9">
        <f t="shared" si="478"/>
        <v>0</v>
      </c>
      <c r="CC928" s="9">
        <f t="shared" si="474"/>
        <v>0</v>
      </c>
      <c r="CD928" s="9">
        <f t="shared" si="474"/>
        <v>0</v>
      </c>
      <c r="CE928" s="9">
        <f t="shared" si="474"/>
        <v>0</v>
      </c>
      <c r="CF928" s="9">
        <f t="shared" si="474"/>
        <v>0</v>
      </c>
      <c r="CG928" s="9">
        <f t="shared" si="474"/>
        <v>0</v>
      </c>
    </row>
    <row r="929" spans="64:85">
      <c r="BL929" s="181" t="s">
        <v>116</v>
      </c>
      <c r="BM929" s="182" t="s">
        <v>52</v>
      </c>
      <c r="BN929" s="181" t="s">
        <v>88</v>
      </c>
      <c r="BO929" s="181" t="s">
        <v>81</v>
      </c>
      <c r="BP929" s="181" t="s">
        <v>130</v>
      </c>
      <c r="BQ929" s="181" t="s">
        <v>132</v>
      </c>
      <c r="BR929" s="9">
        <f t="shared" si="480"/>
        <v>0</v>
      </c>
      <c r="BS929" s="9">
        <f t="shared" si="480"/>
        <v>0</v>
      </c>
      <c r="BT929" s="9">
        <f t="shared" si="480"/>
        <v>0</v>
      </c>
      <c r="BU929" s="9">
        <f t="shared" si="480"/>
        <v>0</v>
      </c>
      <c r="BV929" s="9">
        <f t="shared" si="480"/>
        <v>0</v>
      </c>
      <c r="BW929" s="9">
        <f t="shared" si="480"/>
        <v>0</v>
      </c>
      <c r="BX929" s="9">
        <f t="shared" si="478"/>
        <v>0</v>
      </c>
      <c r="BY929" s="9">
        <f t="shared" si="478"/>
        <v>0</v>
      </c>
      <c r="BZ929" s="9">
        <f t="shared" si="478"/>
        <v>0</v>
      </c>
      <c r="CA929" s="9">
        <f t="shared" si="478"/>
        <v>0</v>
      </c>
      <c r="CB929" s="9">
        <f t="shared" si="478"/>
        <v>0</v>
      </c>
      <c r="CC929" s="9">
        <f t="shared" si="474"/>
        <v>0</v>
      </c>
      <c r="CD929" s="9">
        <f t="shared" si="474"/>
        <v>0</v>
      </c>
      <c r="CE929" s="9">
        <f t="shared" si="474"/>
        <v>0</v>
      </c>
      <c r="CF929" s="9">
        <f t="shared" si="474"/>
        <v>0</v>
      </c>
      <c r="CG929" s="9">
        <f t="shared" si="474"/>
        <v>0</v>
      </c>
    </row>
    <row r="930" spans="64:85">
      <c r="BL930" s="181" t="s">
        <v>116</v>
      </c>
      <c r="BM930" s="182" t="s">
        <v>52</v>
      </c>
      <c r="BN930" s="181" t="s">
        <v>90</v>
      </c>
      <c r="BO930" s="182" t="s">
        <v>127</v>
      </c>
      <c r="BP930" s="181" t="s">
        <v>130</v>
      </c>
      <c r="BQ930" s="181" t="s">
        <v>132</v>
      </c>
      <c r="BR930" s="9">
        <f t="shared" si="480"/>
        <v>0</v>
      </c>
      <c r="BS930" s="9">
        <f t="shared" si="480"/>
        <v>0</v>
      </c>
      <c r="BT930" s="9">
        <f t="shared" si="480"/>
        <v>0</v>
      </c>
      <c r="BU930" s="9">
        <f t="shared" si="480"/>
        <v>0</v>
      </c>
      <c r="BV930" s="9">
        <f t="shared" si="480"/>
        <v>0</v>
      </c>
      <c r="BW930" s="9">
        <f t="shared" si="480"/>
        <v>0</v>
      </c>
      <c r="BX930" s="9">
        <f t="shared" si="478"/>
        <v>0</v>
      </c>
      <c r="BY930" s="9">
        <f t="shared" si="478"/>
        <v>0</v>
      </c>
      <c r="BZ930" s="9">
        <f t="shared" si="478"/>
        <v>0</v>
      </c>
      <c r="CA930" s="9">
        <f t="shared" si="478"/>
        <v>0</v>
      </c>
      <c r="CB930" s="9">
        <f t="shared" si="478"/>
        <v>0</v>
      </c>
      <c r="CC930" s="9">
        <f t="shared" si="474"/>
        <v>0</v>
      </c>
      <c r="CD930" s="9">
        <f t="shared" si="474"/>
        <v>0</v>
      </c>
      <c r="CE930" s="9">
        <f t="shared" si="474"/>
        <v>0</v>
      </c>
      <c r="CF930" s="9">
        <f t="shared" si="474"/>
        <v>0</v>
      </c>
      <c r="CG930" s="9">
        <f t="shared" si="474"/>
        <v>0</v>
      </c>
    </row>
    <row r="931" spans="64:85">
      <c r="BL931" s="181" t="s">
        <v>121</v>
      </c>
      <c r="BM931" s="181"/>
      <c r="BN931" s="181"/>
      <c r="BO931" s="181"/>
      <c r="BP931" s="181" t="s">
        <v>130</v>
      </c>
      <c r="BQ931" s="181" t="s">
        <v>132</v>
      </c>
      <c r="BR931" s="9">
        <f t="shared" si="480"/>
        <v>0</v>
      </c>
      <c r="BS931" s="9">
        <f t="shared" si="480"/>
        <v>0</v>
      </c>
      <c r="BT931" s="9">
        <f t="shared" si="480"/>
        <v>0</v>
      </c>
      <c r="BU931" s="9">
        <f t="shared" si="480"/>
        <v>0</v>
      </c>
      <c r="BV931" s="9">
        <f t="shared" si="480"/>
        <v>0</v>
      </c>
      <c r="BW931" s="9">
        <f t="shared" si="480"/>
        <v>0</v>
      </c>
      <c r="BX931" s="9">
        <f t="shared" si="478"/>
        <v>0</v>
      </c>
      <c r="BY931" s="9">
        <f t="shared" si="478"/>
        <v>0</v>
      </c>
      <c r="BZ931" s="9">
        <f t="shared" si="478"/>
        <v>0</v>
      </c>
      <c r="CA931" s="9">
        <f t="shared" si="478"/>
        <v>0</v>
      </c>
      <c r="CB931" s="9">
        <f t="shared" si="478"/>
        <v>0</v>
      </c>
      <c r="CC931" s="9">
        <f t="shared" si="474"/>
        <v>0</v>
      </c>
      <c r="CD931" s="9">
        <f t="shared" si="474"/>
        <v>0</v>
      </c>
      <c r="CE931" s="9">
        <f t="shared" si="474"/>
        <v>0</v>
      </c>
      <c r="CF931" s="9">
        <f t="shared" si="474"/>
        <v>0</v>
      </c>
      <c r="CG931" s="9">
        <f t="shared" si="474"/>
        <v>0</v>
      </c>
    </row>
    <row r="932" spans="64:85">
      <c r="BL932" s="181" t="s">
        <v>121</v>
      </c>
      <c r="BM932" s="181"/>
      <c r="BN932" s="181"/>
      <c r="BO932" s="181"/>
      <c r="BP932" s="181" t="s">
        <v>130</v>
      </c>
      <c r="BQ932" s="181" t="s">
        <v>132</v>
      </c>
      <c r="BR932" s="9">
        <f t="shared" si="480"/>
        <v>0</v>
      </c>
      <c r="BS932" s="9">
        <f t="shared" si="480"/>
        <v>0</v>
      </c>
      <c r="BT932" s="9">
        <f t="shared" si="480"/>
        <v>0</v>
      </c>
      <c r="BU932" s="9">
        <f t="shared" si="480"/>
        <v>0</v>
      </c>
      <c r="BV932" s="9">
        <f t="shared" si="480"/>
        <v>0</v>
      </c>
      <c r="BW932" s="9">
        <f t="shared" si="480"/>
        <v>0</v>
      </c>
      <c r="BX932" s="9">
        <f t="shared" si="478"/>
        <v>0</v>
      </c>
      <c r="BY932" s="9">
        <f t="shared" si="478"/>
        <v>0</v>
      </c>
      <c r="BZ932" s="9">
        <f t="shared" si="478"/>
        <v>0</v>
      </c>
      <c r="CA932" s="9">
        <f t="shared" si="478"/>
        <v>0</v>
      </c>
      <c r="CB932" s="9">
        <f t="shared" si="478"/>
        <v>0</v>
      </c>
      <c r="CC932" s="9">
        <f t="shared" si="474"/>
        <v>0</v>
      </c>
      <c r="CD932" s="9">
        <f t="shared" si="474"/>
        <v>0</v>
      </c>
      <c r="CE932" s="9">
        <f t="shared" si="474"/>
        <v>0</v>
      </c>
      <c r="CF932" s="9">
        <f t="shared" si="474"/>
        <v>0</v>
      </c>
      <c r="CG932" s="9">
        <f t="shared" si="474"/>
        <v>0</v>
      </c>
    </row>
    <row r="933" spans="64:85">
      <c r="BL933" s="181" t="s">
        <v>121</v>
      </c>
      <c r="BM933" s="181"/>
      <c r="BN933" s="181"/>
      <c r="BO933" s="181"/>
      <c r="BP933" s="181" t="s">
        <v>130</v>
      </c>
      <c r="BQ933" s="181" t="s">
        <v>132</v>
      </c>
      <c r="BR933" s="9">
        <f t="shared" si="480"/>
        <v>0</v>
      </c>
      <c r="BS933" s="9">
        <f t="shared" si="480"/>
        <v>0</v>
      </c>
      <c r="BT933" s="9">
        <f t="shared" si="480"/>
        <v>0</v>
      </c>
      <c r="BU933" s="9">
        <f t="shared" si="480"/>
        <v>0</v>
      </c>
      <c r="BV933" s="9">
        <f t="shared" si="480"/>
        <v>0</v>
      </c>
      <c r="BW933" s="9">
        <f t="shared" si="480"/>
        <v>0</v>
      </c>
      <c r="BX933" s="9">
        <f t="shared" si="478"/>
        <v>0</v>
      </c>
      <c r="BY933" s="9">
        <f t="shared" si="478"/>
        <v>0</v>
      </c>
      <c r="BZ933" s="9">
        <f t="shared" si="478"/>
        <v>0</v>
      </c>
      <c r="CA933" s="9">
        <f t="shared" si="478"/>
        <v>0</v>
      </c>
      <c r="CB933" s="9">
        <f t="shared" si="478"/>
        <v>0</v>
      </c>
      <c r="CC933" s="9">
        <f t="shared" si="474"/>
        <v>0</v>
      </c>
      <c r="CD933" s="9">
        <f t="shared" si="474"/>
        <v>0</v>
      </c>
      <c r="CE933" s="9">
        <f t="shared" si="474"/>
        <v>0</v>
      </c>
      <c r="CF933" s="9">
        <f t="shared" si="474"/>
        <v>0</v>
      </c>
      <c r="CG933" s="9">
        <f t="shared" si="474"/>
        <v>0</v>
      </c>
    </row>
  </sheetData>
  <customSheetViews>
    <customSheetView guid="{E3E51C85-2C38-4529-9680-8931FE0FBA16}" scale="85" showGridLines="0">
      <pane xSplit="3" ySplit="4" topLeftCell="D50" activePane="bottomRight" state="frozen"/>
      <selection pane="bottomRight" activeCell="Q24" sqref="Q24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B283:D283"/>
    <mergeCell ref="B284:D284"/>
    <mergeCell ref="B285:D285"/>
    <mergeCell ref="B286:D286"/>
    <mergeCell ref="B356:B372"/>
    <mergeCell ref="C356:C366"/>
    <mergeCell ref="C367:C372"/>
    <mergeCell ref="B287:B317"/>
    <mergeCell ref="C287:C297"/>
    <mergeCell ref="C298:C308"/>
    <mergeCell ref="C315:C317"/>
    <mergeCell ref="C309:C314"/>
    <mergeCell ref="B318:B325"/>
    <mergeCell ref="C318:C325"/>
    <mergeCell ref="C326:C331"/>
    <mergeCell ref="C344:C346"/>
    <mergeCell ref="B344:B355"/>
    <mergeCell ref="C347:C349"/>
    <mergeCell ref="B326:B343"/>
    <mergeCell ref="C332:C337"/>
    <mergeCell ref="C338:C343"/>
    <mergeCell ref="C350:C352"/>
    <mergeCell ref="C353:C355"/>
    <mergeCell ref="C239:C244"/>
    <mergeCell ref="C245:C250"/>
    <mergeCell ref="C257:C259"/>
    <mergeCell ref="C260:C262"/>
    <mergeCell ref="B263:B279"/>
    <mergeCell ref="C263:C273"/>
    <mergeCell ref="C274:C279"/>
    <mergeCell ref="B251:B262"/>
    <mergeCell ref="C254:C256"/>
    <mergeCell ref="A190:A279"/>
    <mergeCell ref="A283:A372"/>
    <mergeCell ref="B4:D4"/>
    <mergeCell ref="B5:D5"/>
    <mergeCell ref="B6:D6"/>
    <mergeCell ref="B7:D7"/>
    <mergeCell ref="B97:D97"/>
    <mergeCell ref="B98:D98"/>
    <mergeCell ref="B99:D99"/>
    <mergeCell ref="B100:D100"/>
    <mergeCell ref="B101:B131"/>
    <mergeCell ref="C101:C111"/>
    <mergeCell ref="C112:C122"/>
    <mergeCell ref="C129:C131"/>
    <mergeCell ref="B132:B139"/>
    <mergeCell ref="C132:C139"/>
    <mergeCell ref="C158:C160"/>
    <mergeCell ref="B158:B169"/>
    <mergeCell ref="C161:C163"/>
    <mergeCell ref="C164:C166"/>
    <mergeCell ref="C167:C169"/>
    <mergeCell ref="B170:B186"/>
    <mergeCell ref="C170:C180"/>
    <mergeCell ref="C181:C186"/>
    <mergeCell ref="C8:C18"/>
    <mergeCell ref="B8:B38"/>
    <mergeCell ref="C19:C29"/>
    <mergeCell ref="C36:C38"/>
    <mergeCell ref="B39:B46"/>
    <mergeCell ref="C39:C46"/>
    <mergeCell ref="C30:C35"/>
    <mergeCell ref="A4:A93"/>
    <mergeCell ref="A97:A186"/>
    <mergeCell ref="C123:C128"/>
    <mergeCell ref="B140:B157"/>
    <mergeCell ref="C140:C145"/>
    <mergeCell ref="C146:C151"/>
    <mergeCell ref="C152:C157"/>
    <mergeCell ref="C47:C52"/>
    <mergeCell ref="C77:C87"/>
    <mergeCell ref="C88:C93"/>
    <mergeCell ref="B77:B93"/>
    <mergeCell ref="C65:C67"/>
    <mergeCell ref="C68:C70"/>
    <mergeCell ref="C71:C73"/>
    <mergeCell ref="C74:C76"/>
    <mergeCell ref="B65:B76"/>
    <mergeCell ref="B47:B64"/>
    <mergeCell ref="C53:C58"/>
    <mergeCell ref="C59:C64"/>
    <mergeCell ref="B449:B465"/>
    <mergeCell ref="C449:C459"/>
    <mergeCell ref="C460:C465"/>
    <mergeCell ref="B437:B448"/>
    <mergeCell ref="C437:C439"/>
    <mergeCell ref="C440:C442"/>
    <mergeCell ref="C443:C445"/>
    <mergeCell ref="C446:C448"/>
    <mergeCell ref="B190:D190"/>
    <mergeCell ref="B191:D191"/>
    <mergeCell ref="B192:D192"/>
    <mergeCell ref="B193:D193"/>
    <mergeCell ref="B194:B224"/>
    <mergeCell ref="C194:C204"/>
    <mergeCell ref="C205:C215"/>
    <mergeCell ref="C222:C224"/>
    <mergeCell ref="C216:C221"/>
    <mergeCell ref="B225:B232"/>
    <mergeCell ref="C225:C232"/>
    <mergeCell ref="C233:C238"/>
    <mergeCell ref="C251:C253"/>
    <mergeCell ref="B233:B250"/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2:C407"/>
    <mergeCell ref="C408:C410"/>
    <mergeCell ref="B411:B418"/>
    <mergeCell ref="C411:C418"/>
    <mergeCell ref="B419:B436"/>
    <mergeCell ref="C419:C424"/>
    <mergeCell ref="C425:C430"/>
    <mergeCell ref="C431:C436"/>
  </mergeCells>
  <conditionalFormatting sqref="AJ1:AQ1">
    <cfRule type="cellIs" dxfId="56" priority="31" operator="equal">
      <formula>"REAL"</formula>
    </cfRule>
  </conditionalFormatting>
  <conditionalFormatting sqref="AR1:BG1">
    <cfRule type="cellIs" dxfId="55" priority="33" operator="equal">
      <formula>"REAL"</formula>
    </cfRule>
  </conditionalFormatting>
  <conditionalFormatting sqref="BH1:BI1">
    <cfRule type="cellIs" dxfId="54" priority="32" operator="equal">
      <formula>"REAL"</formula>
    </cfRule>
  </conditionalFormatting>
  <conditionalFormatting sqref="U1">
    <cfRule type="cellIs" dxfId="53" priority="10" operator="equal">
      <formula>"REAL"</formula>
    </cfRule>
  </conditionalFormatting>
  <conditionalFormatting sqref="V1">
    <cfRule type="cellIs" dxfId="52" priority="9" operator="equal">
      <formula>"REAL"</formula>
    </cfRule>
  </conditionalFormatting>
  <conditionalFormatting sqref="W1">
    <cfRule type="cellIs" dxfId="51" priority="8" operator="equal">
      <formula>"REAL"</formula>
    </cfRule>
  </conditionalFormatting>
  <conditionalFormatting sqref="T1">
    <cfRule type="cellIs" dxfId="50" priority="13" operator="equal">
      <formula>"REAL"</formula>
    </cfRule>
  </conditionalFormatting>
  <conditionalFormatting sqref="X1">
    <cfRule type="cellIs" dxfId="49" priority="7" operator="equal">
      <formula>"REAL"</formula>
    </cfRule>
  </conditionalFormatting>
  <conditionalFormatting sqref="M1">
    <cfRule type="cellIs" dxfId="48" priority="6" operator="equal">
      <formula>"REAL"</formula>
    </cfRule>
  </conditionalFormatting>
  <conditionalFormatting sqref="N1:R1 AD1:AE1">
    <cfRule type="cellIs" dxfId="47" priority="16" operator="equal">
      <formula>"REAL"</formula>
    </cfRule>
  </conditionalFormatting>
  <conditionalFormatting sqref="E1:L1">
    <cfRule type="cellIs" dxfId="46" priority="15" operator="equal">
      <formula>"REAL"</formula>
    </cfRule>
  </conditionalFormatting>
  <conditionalFormatting sqref="S1">
    <cfRule type="cellIs" dxfId="45" priority="14" operator="equal">
      <formula>"REAL"</formula>
    </cfRule>
  </conditionalFormatting>
  <conditionalFormatting sqref="C1">
    <cfRule type="cellIs" dxfId="44" priority="11" operator="equal">
      <formula>"OK"</formula>
    </cfRule>
    <cfRule type="cellIs" dxfId="43" priority="12" operator="equal">
      <formula>"OJO"</formula>
    </cfRule>
  </conditionalFormatting>
  <conditionalFormatting sqref="Y1">
    <cfRule type="cellIs" dxfId="42" priority="5" operator="equal">
      <formula>"REAL"</formula>
    </cfRule>
  </conditionalFormatting>
  <conditionalFormatting sqref="Z1">
    <cfRule type="cellIs" dxfId="41" priority="4" operator="equal">
      <formula>"REAL"</formula>
    </cfRule>
  </conditionalFormatting>
  <conditionalFormatting sqref="AA1">
    <cfRule type="cellIs" dxfId="40" priority="3" operator="equal">
      <formula>"REAL"</formula>
    </cfRule>
  </conditionalFormatting>
  <conditionalFormatting sqref="AB1">
    <cfRule type="cellIs" dxfId="39" priority="2" operator="equal">
      <formula>"REAL"</formula>
    </cfRule>
  </conditionalFormatting>
  <conditionalFormatting sqref="AC1">
    <cfRule type="cellIs" dxfId="38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22">
    <tabColor rgb="FFFF6600"/>
  </sheetPr>
  <dimension ref="A1:BQ465"/>
  <sheetViews>
    <sheetView showGridLines="0" zoomScale="85" zoomScaleNormal="85" workbookViewId="0">
      <pane xSplit="4" ySplit="7" topLeftCell="M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C2" sqref="AC2"/>
    </sheetView>
  </sheetViews>
  <sheetFormatPr baseColWidth="10" defaultRowHeight="14.4" outlineLevelRow="1" outlineLevelCol="1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27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4" width="6.6640625" style="27" customWidth="1"/>
    <col min="25" max="29" width="6.5546875" style="27" customWidth="1"/>
    <col min="30" max="30" width="6.44140625" style="27" customWidth="1"/>
    <col min="31" max="31" width="6.44140625" style="30" customWidth="1"/>
    <col min="32" max="32" width="7.33203125" customWidth="1" collapsed="1"/>
    <col min="33" max="33" width="6.21875" style="1" bestFit="1" customWidth="1"/>
    <col min="34" max="34" width="7.33203125" customWidth="1"/>
    <col min="35" max="42" width="6.6640625" style="27" hidden="1" customWidth="1" outlineLevel="1"/>
    <col min="43" max="43" width="6.6640625" style="27" customWidth="1" collapsed="1"/>
    <col min="44" max="58" width="6.6640625" style="27" customWidth="1"/>
    <col min="59" max="59" width="6.44140625" style="27" customWidth="1"/>
    <col min="60" max="60" width="6.44140625" style="30" customWidth="1"/>
    <col min="61" max="61" width="7.33203125" customWidth="1" collapsed="1"/>
    <col min="62" max="69" width="9" customWidth="1"/>
    <col min="70" max="70" width="2.88671875" customWidth="1"/>
  </cols>
  <sheetData>
    <row r="1" spans="1:69" ht="15" thickBot="1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G1" s="124" t="s">
        <v>94</v>
      </c>
      <c r="AI1" s="27" t="s">
        <v>6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e">
        <f>+VTAS!#REF!</f>
        <v>#REF!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30" t="e">
        <f>+VTAS!#REF!</f>
        <v>#REF!</v>
      </c>
      <c r="BJ1" t="s">
        <v>33</v>
      </c>
      <c r="BK1" t="s">
        <v>33</v>
      </c>
      <c r="BL1" t="s">
        <v>33</v>
      </c>
      <c r="BM1" t="s">
        <v>33</v>
      </c>
      <c r="BN1" t="s">
        <v>33</v>
      </c>
      <c r="BO1" t="s">
        <v>33</v>
      </c>
      <c r="BP1" t="s">
        <v>33</v>
      </c>
      <c r="BQ1" t="s">
        <v>33</v>
      </c>
    </row>
    <row r="2" spans="1:69" ht="15" thickBot="1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155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+VTAS!AF2</f>
        <v>ENE20</v>
      </c>
      <c r="AD2" s="61" t="s">
        <v>31</v>
      </c>
      <c r="AE2" s="62" t="s">
        <v>32</v>
      </c>
      <c r="AI2" s="31" t="s">
        <v>7</v>
      </c>
      <c r="AJ2" s="31" t="s">
        <v>8</v>
      </c>
      <c r="AK2" s="31" t="s">
        <v>9</v>
      </c>
      <c r="AL2" s="31" t="s">
        <v>10</v>
      </c>
      <c r="AM2" s="31" t="s">
        <v>11</v>
      </c>
      <c r="AN2" s="31" t="s">
        <v>12</v>
      </c>
      <c r="AO2" s="31" t="s">
        <v>13</v>
      </c>
      <c r="AP2" s="31" t="s">
        <v>14</v>
      </c>
      <c r="AQ2" s="31" t="s">
        <v>15</v>
      </c>
      <c r="AR2" s="31" t="s">
        <v>16</v>
      </c>
      <c r="AS2" s="31" t="s">
        <v>17</v>
      </c>
      <c r="AT2" s="31" t="s">
        <v>18</v>
      </c>
      <c r="AU2" s="31" t="s">
        <v>19</v>
      </c>
      <c r="AV2" s="31" t="s">
        <v>20</v>
      </c>
      <c r="AW2" s="31" t="s">
        <v>21</v>
      </c>
      <c r="AX2" s="31" t="s">
        <v>22</v>
      </c>
      <c r="AY2" s="31" t="s">
        <v>23</v>
      </c>
      <c r="AZ2" s="31" t="s">
        <v>24</v>
      </c>
      <c r="BA2" s="31" t="s">
        <v>25</v>
      </c>
      <c r="BB2" s="31" t="s">
        <v>26</v>
      </c>
      <c r="BC2" s="31" t="s">
        <v>27</v>
      </c>
      <c r="BD2" s="31" t="s">
        <v>28</v>
      </c>
      <c r="BE2" s="31" t="s">
        <v>29</v>
      </c>
      <c r="BF2" s="31" t="s">
        <v>30</v>
      </c>
      <c r="BG2" s="61" t="s">
        <v>31</v>
      </c>
      <c r="BH2" s="62" t="s">
        <v>32</v>
      </c>
      <c r="BJ2">
        <v>2018</v>
      </c>
      <c r="BK2">
        <f>+BJ2+1</f>
        <v>2019</v>
      </c>
      <c r="BL2">
        <f>+BK2+1</f>
        <v>2020</v>
      </c>
      <c r="BM2">
        <f>+BL2+1</f>
        <v>2021</v>
      </c>
      <c r="BN2">
        <f t="shared" ref="BN2:BQ2" si="0">+BM2+1</f>
        <v>2022</v>
      </c>
      <c r="BO2">
        <f t="shared" si="0"/>
        <v>2023</v>
      </c>
      <c r="BP2">
        <f t="shared" si="0"/>
        <v>2024</v>
      </c>
      <c r="BQ2">
        <f t="shared" si="0"/>
        <v>2025</v>
      </c>
    </row>
    <row r="3" spans="1:69" ht="14.25" customHeight="1" thickBot="1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</row>
    <row r="4" spans="1:69" ht="15" customHeight="1">
      <c r="A4" s="221" t="s">
        <v>85</v>
      </c>
      <c r="B4" s="227" t="s">
        <v>34</v>
      </c>
      <c r="C4" s="228"/>
      <c r="D4" s="228"/>
      <c r="E4" s="32"/>
      <c r="F4" s="32"/>
      <c r="G4" s="32"/>
      <c r="H4" s="32"/>
      <c r="I4" s="32"/>
      <c r="J4" s="32"/>
      <c r="K4" s="32"/>
      <c r="L4" s="32"/>
      <c r="M4" s="120">
        <f>+(EOP!L4+EOP!M4)/2</f>
        <v>0</v>
      </c>
      <c r="N4" s="120">
        <f>+(EOP!M4+EOP!N4)/2</f>
        <v>0</v>
      </c>
      <c r="O4" s="120">
        <f>+(EOP!N4+EOP!O4)/2</f>
        <v>5.5</v>
      </c>
      <c r="P4" s="120">
        <f>+(EOP!O4+EOP!P4)/2</f>
        <v>20</v>
      </c>
      <c r="Q4" s="120">
        <f>+(EOP!P4+EOP!Q4)/2</f>
        <v>34</v>
      </c>
      <c r="R4" s="120">
        <f>+(EOP!Q4+EOP!R4)/2</f>
        <v>51.5</v>
      </c>
      <c r="S4" s="120">
        <f>+(EOP!R4+EOP!S4)/2</f>
        <v>74</v>
      </c>
      <c r="T4" s="120">
        <f>+(EOP!S4+EOP!T4)/2</f>
        <v>90.5</v>
      </c>
      <c r="U4" s="120">
        <f>+(EOP!T4+EOP!U4)/2</f>
        <v>105.5</v>
      </c>
      <c r="V4" s="120">
        <f>+(EOP!U4+EOP!V4)/2</f>
        <v>134</v>
      </c>
      <c r="W4" s="120">
        <f>+(EOP!V4+EOP!W4)/2</f>
        <v>177.5</v>
      </c>
      <c r="X4" s="120">
        <f>+(EOP!W4+EOP!X4)/2</f>
        <v>206.5</v>
      </c>
      <c r="Y4" s="120">
        <f>+(EOP!X4+EOP!Y4)/2</f>
        <v>233.5</v>
      </c>
      <c r="Z4" s="120">
        <f>+(EOP!Y4+EOP!Z4)/2</f>
        <v>274.5</v>
      </c>
      <c r="AA4" s="120">
        <f>+(EOP!Z4+EOP!AA4)/2</f>
        <v>311.5</v>
      </c>
      <c r="AB4" s="120">
        <f>+(EOP!AA4+EOP!AB4)/2</f>
        <v>344.5</v>
      </c>
      <c r="AC4" s="120">
        <f>+(EOP!AB4+EOP!AC4)/2</f>
        <v>375</v>
      </c>
      <c r="AD4" s="115">
        <f>+AVERAGE(M4:P4)</f>
        <v>6.375</v>
      </c>
      <c r="AE4" s="116">
        <f>+AVERAGE(Q4:AB4)</f>
        <v>169.79166666666666</v>
      </c>
      <c r="AG4" s="124">
        <f>+SUMIF($M$1:$AB$1,"REAL",M4:AB4)</f>
        <v>2063</v>
      </c>
      <c r="AI4" s="32"/>
      <c r="AJ4" s="32"/>
      <c r="AK4" s="32"/>
      <c r="AL4" s="32"/>
      <c r="AM4" s="32"/>
      <c r="AN4" s="32"/>
      <c r="AO4" s="32"/>
      <c r="AP4" s="32"/>
      <c r="AQ4" s="15">
        <v>7.2</v>
      </c>
      <c r="AR4" s="15">
        <v>49.050000000000004</v>
      </c>
      <c r="AS4" s="15">
        <v>118.35</v>
      </c>
      <c r="AT4" s="15">
        <v>198</v>
      </c>
      <c r="AU4" s="15">
        <v>292</v>
      </c>
      <c r="AV4" s="15">
        <v>390</v>
      </c>
      <c r="AW4" s="15">
        <v>487</v>
      </c>
      <c r="AX4" s="15">
        <v>582.5</v>
      </c>
      <c r="AY4" s="15">
        <v>677</v>
      </c>
      <c r="AZ4" s="15">
        <v>770.5</v>
      </c>
      <c r="BA4" s="15">
        <v>863</v>
      </c>
      <c r="BB4" s="15">
        <v>954.5</v>
      </c>
      <c r="BC4" s="15">
        <v>1060.5</v>
      </c>
      <c r="BD4" s="15">
        <v>1181</v>
      </c>
      <c r="BE4" s="15">
        <v>1300</v>
      </c>
      <c r="BF4" s="15">
        <v>1417.5</v>
      </c>
      <c r="BG4" s="39">
        <v>99</v>
      </c>
      <c r="BH4" s="60">
        <v>807.75</v>
      </c>
      <c r="BJ4" t="e">
        <f>+(EOP!#REF!+EOP!#REF!)/2</f>
        <v>#REF!</v>
      </c>
      <c r="BK4" t="e">
        <f>+(EOP!#REF!+EOP!#REF!)/2</f>
        <v>#REF!</v>
      </c>
      <c r="BL4" t="e">
        <f>+(EOP!#REF!+EOP!#REF!)/2</f>
        <v>#REF!</v>
      </c>
      <c r="BM4" t="e">
        <f>+(EOP!#REF!+EOP!#REF!)/2</f>
        <v>#REF!</v>
      </c>
      <c r="BN4" t="e">
        <f>+(EOP!#REF!+EOP!#REF!)/2</f>
        <v>#REF!</v>
      </c>
      <c r="BO4" t="e">
        <f>+(EOP!#REF!+EOP!#REF!)/2</f>
        <v>#REF!</v>
      </c>
      <c r="BP4" t="e">
        <f>+(EOP!#REF!+EOP!#REF!)/2</f>
        <v>#REF!</v>
      </c>
      <c r="BQ4" t="e">
        <f>+(EOP!#REF!+EOP!#REF!)/2</f>
        <v>#REF!</v>
      </c>
    </row>
    <row r="5" spans="1:69">
      <c r="A5" s="221"/>
      <c r="B5" s="229" t="s">
        <v>89</v>
      </c>
      <c r="C5" s="230"/>
      <c r="D5" s="230"/>
      <c r="E5" s="16"/>
      <c r="F5" s="16"/>
      <c r="G5" s="16"/>
      <c r="H5" s="16"/>
      <c r="I5" s="16"/>
      <c r="J5" s="16"/>
      <c r="K5" s="16"/>
      <c r="L5" s="16"/>
      <c r="M5" s="16" t="str">
        <f t="shared" ref="M5:AB5" si="1">IFERROR(+M4/(M8+M19+M36+M39+M47+M65+M68+M71+M74+M77+M88),"")</f>
        <v/>
      </c>
      <c r="N5" s="16">
        <f t="shared" si="1"/>
        <v>0</v>
      </c>
      <c r="O5" s="16">
        <f t="shared" si="1"/>
        <v>1.2222222222222223</v>
      </c>
      <c r="P5" s="16">
        <f t="shared" si="1"/>
        <v>0.95238095238095233</v>
      </c>
      <c r="Q5" s="16">
        <f t="shared" si="1"/>
        <v>0.86075949367088611</v>
      </c>
      <c r="R5" s="16">
        <f t="shared" si="1"/>
        <v>0.85123966942148765</v>
      </c>
      <c r="S5" s="16">
        <f t="shared" si="1"/>
        <v>0.88095238095238093</v>
      </c>
      <c r="T5" s="16">
        <f t="shared" si="1"/>
        <v>0.89162561576354682</v>
      </c>
      <c r="U5" s="16">
        <f t="shared" si="1"/>
        <v>0.87551867219917012</v>
      </c>
      <c r="V5" s="16">
        <f t="shared" si="1"/>
        <v>0.8673139158576052</v>
      </c>
      <c r="W5" s="16">
        <f t="shared" si="1"/>
        <v>0.87654320987654322</v>
      </c>
      <c r="X5" s="16">
        <f t="shared" si="1"/>
        <v>0.89008620689655171</v>
      </c>
      <c r="Y5" s="16">
        <f t="shared" si="1"/>
        <v>0.90679611650485437</v>
      </c>
      <c r="Z5" s="16">
        <f t="shared" si="1"/>
        <v>0.92114093959731547</v>
      </c>
      <c r="AA5" s="16">
        <f t="shared" si="1"/>
        <v>0.92985074626865671</v>
      </c>
      <c r="AB5" s="16">
        <f t="shared" si="1"/>
        <v>0.93614130434782605</v>
      </c>
      <c r="AC5" s="16">
        <f t="shared" ref="AC5" si="2">IFERROR(+AC4/(AC8+AC19+AC36+AC39+AC47+AC65+AC68+AC71+AC74+AC77+AC88),"")</f>
        <v>0.94221105527638194</v>
      </c>
      <c r="AD5" s="40"/>
      <c r="AE5" s="41"/>
      <c r="AI5" s="16"/>
      <c r="AJ5" s="16"/>
      <c r="AK5" s="16"/>
      <c r="AL5" s="16"/>
      <c r="AM5" s="16"/>
      <c r="AN5" s="16"/>
      <c r="AO5" s="16"/>
      <c r="AP5" s="16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40"/>
      <c r="BH5" s="41"/>
    </row>
    <row r="6" spans="1:69">
      <c r="A6" s="221"/>
      <c r="B6" s="231" t="s">
        <v>91</v>
      </c>
      <c r="C6" s="232"/>
      <c r="D6" s="232"/>
      <c r="E6" s="33"/>
      <c r="F6" s="33"/>
      <c r="G6" s="33"/>
      <c r="H6" s="33"/>
      <c r="I6" s="33"/>
      <c r="J6" s="33"/>
      <c r="K6" s="33"/>
      <c r="L6" s="33"/>
      <c r="M6" s="117"/>
      <c r="N6" s="117">
        <f t="shared" ref="N6:AB6" si="3">+N9+N20+N37+N40+N48+N66+N69+N72+N75+N78+N89</f>
        <v>1.5</v>
      </c>
      <c r="O6" s="117">
        <f t="shared" si="3"/>
        <v>15</v>
      </c>
      <c r="P6" s="117">
        <f t="shared" si="3"/>
        <v>43.5</v>
      </c>
      <c r="Q6" s="117">
        <f t="shared" si="3"/>
        <v>74.5</v>
      </c>
      <c r="R6" s="117">
        <f t="shared" si="3"/>
        <v>116</v>
      </c>
      <c r="S6" s="117">
        <f t="shared" si="3"/>
        <v>165.5</v>
      </c>
      <c r="T6" s="117">
        <f t="shared" si="3"/>
        <v>203.5</v>
      </c>
      <c r="U6" s="117">
        <f t="shared" si="3"/>
        <v>244</v>
      </c>
      <c r="V6" s="117">
        <f t="shared" si="3"/>
        <v>330.5</v>
      </c>
      <c r="W6" s="117">
        <f t="shared" si="3"/>
        <v>436</v>
      </c>
      <c r="X6" s="117">
        <f t="shared" si="3"/>
        <v>479</v>
      </c>
      <c r="Y6" s="117">
        <f t="shared" si="3"/>
        <v>547.5</v>
      </c>
      <c r="Z6" s="117">
        <f t="shared" si="3"/>
        <v>692</v>
      </c>
      <c r="AA6" s="117">
        <f t="shared" si="3"/>
        <v>811</v>
      </c>
      <c r="AB6" s="117">
        <f t="shared" si="3"/>
        <v>910</v>
      </c>
      <c r="AC6" s="117">
        <f t="shared" ref="AC6" si="4">+AC9+AC20+AC37+AC40+AC48+AC66+AC69+AC72+AC75+AC78+AC89</f>
        <v>1010</v>
      </c>
      <c r="AD6" s="118">
        <f>+AVERAGE(M6:P6)</f>
        <v>20</v>
      </c>
      <c r="AE6" s="119">
        <f>+AVERAGE(Q6:AB6)</f>
        <v>417.45833333333331</v>
      </c>
      <c r="AG6" s="124">
        <f>+SUMIF($M$1:$AB$1,"REAL",M6:AB6)</f>
        <v>5069.5</v>
      </c>
      <c r="AI6" s="33"/>
      <c r="AJ6" s="33"/>
      <c r="AK6" s="33"/>
      <c r="AL6" s="33"/>
      <c r="AM6" s="33"/>
      <c r="AN6" s="33"/>
      <c r="AO6" s="33"/>
      <c r="AP6" s="33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42"/>
      <c r="BH6" s="43"/>
    </row>
    <row r="7" spans="1:69">
      <c r="A7" s="221"/>
      <c r="B7" s="233" t="s">
        <v>90</v>
      </c>
      <c r="C7" s="234"/>
      <c r="D7" s="230"/>
      <c r="E7" s="16"/>
      <c r="F7" s="16"/>
      <c r="G7" s="16"/>
      <c r="H7" s="16"/>
      <c r="I7" s="16"/>
      <c r="J7" s="16"/>
      <c r="K7" s="16"/>
      <c r="L7" s="16"/>
      <c r="M7" s="16" t="str">
        <f t="shared" ref="M7:AB7" si="5">+IFERROR(M6/M4,"")</f>
        <v/>
      </c>
      <c r="N7" s="16" t="str">
        <f t="shared" si="5"/>
        <v/>
      </c>
      <c r="O7" s="16">
        <f t="shared" si="5"/>
        <v>2.7272727272727271</v>
      </c>
      <c r="P7" s="16">
        <f t="shared" si="5"/>
        <v>2.1749999999999998</v>
      </c>
      <c r="Q7" s="16">
        <f t="shared" si="5"/>
        <v>2.1911764705882355</v>
      </c>
      <c r="R7" s="16">
        <f t="shared" si="5"/>
        <v>2.2524271844660193</v>
      </c>
      <c r="S7" s="16">
        <f t="shared" si="5"/>
        <v>2.2364864864864864</v>
      </c>
      <c r="T7" s="16">
        <f t="shared" si="5"/>
        <v>2.2486187845303869</v>
      </c>
      <c r="U7" s="16">
        <f t="shared" si="5"/>
        <v>2.3127962085308056</v>
      </c>
      <c r="V7" s="16">
        <f t="shared" si="5"/>
        <v>2.466417910447761</v>
      </c>
      <c r="W7" s="16">
        <f t="shared" si="5"/>
        <v>2.4563380281690139</v>
      </c>
      <c r="X7" s="16">
        <f t="shared" si="5"/>
        <v>2.3196125907990313</v>
      </c>
      <c r="Y7" s="16">
        <f t="shared" si="5"/>
        <v>2.3447537473233404</v>
      </c>
      <c r="Z7" s="16">
        <f t="shared" si="5"/>
        <v>2.5209471766848814</v>
      </c>
      <c r="AA7" s="16">
        <f t="shared" si="5"/>
        <v>2.6035313001605136</v>
      </c>
      <c r="AB7" s="16">
        <f t="shared" si="5"/>
        <v>2.641509433962264</v>
      </c>
      <c r="AC7" s="16">
        <f t="shared" ref="AC7" si="6">+IFERROR(AC6/AC4,"")</f>
        <v>2.6933333333333334</v>
      </c>
      <c r="AD7" s="40"/>
      <c r="AE7" s="41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40"/>
      <c r="BH7" s="41"/>
    </row>
    <row r="8" spans="1:69" ht="15" customHeight="1">
      <c r="A8" s="221"/>
      <c r="B8" s="222" t="s">
        <v>35</v>
      </c>
      <c r="C8" s="225" t="s">
        <v>48</v>
      </c>
      <c r="D8" s="10" t="s">
        <v>40</v>
      </c>
      <c r="E8" s="19"/>
      <c r="F8" s="19"/>
      <c r="G8" s="19"/>
      <c r="H8" s="19"/>
      <c r="I8" s="19"/>
      <c r="J8" s="19"/>
      <c r="K8" s="19"/>
      <c r="L8" s="19"/>
      <c r="M8" s="97">
        <f>+(EOP!L8+EOP!M8)/2</f>
        <v>0</v>
      </c>
      <c r="N8" s="97">
        <f>+(EOP!M8+EOP!N8)/2</f>
        <v>0</v>
      </c>
      <c r="O8" s="97">
        <f>+(EOP!N8+EOP!O8)/2</f>
        <v>1</v>
      </c>
      <c r="P8" s="97">
        <f>+(EOP!O8+EOP!P8)/2</f>
        <v>3</v>
      </c>
      <c r="Q8" s="97">
        <f>+(EOP!P8+EOP!Q8)/2</f>
        <v>4</v>
      </c>
      <c r="R8" s="97">
        <f>+(EOP!Q8+EOP!R8)/2</f>
        <v>6.5</v>
      </c>
      <c r="S8" s="97">
        <f>+(EOP!R8+EOP!S8)/2</f>
        <v>12.5</v>
      </c>
      <c r="T8" s="97">
        <f>+(EOP!S8+EOP!T8)/2</f>
        <v>15.5</v>
      </c>
      <c r="U8" s="97">
        <f>+(EOP!T8+EOP!U8)/2</f>
        <v>15</v>
      </c>
      <c r="V8" s="97">
        <f>+(EOP!U8+EOP!V8)/2</f>
        <v>17</v>
      </c>
      <c r="W8" s="97">
        <f>+(EOP!V8+EOP!W8)/2</f>
        <v>20.5</v>
      </c>
      <c r="X8" s="97">
        <f>+(EOP!W8+EOP!X8)/2</f>
        <v>21.5</v>
      </c>
      <c r="Y8" s="97">
        <f>+(EOP!X8+EOP!Y8)/2</f>
        <v>22</v>
      </c>
      <c r="Z8" s="97">
        <f>+(EOP!Y8+EOP!Z8)/2</f>
        <v>23.5</v>
      </c>
      <c r="AA8" s="97">
        <f>+(EOP!Z8+EOP!AA8)/2</f>
        <v>24</v>
      </c>
      <c r="AB8" s="97">
        <f>+(EOP!AA8+EOP!AB8)/2</f>
        <v>24.5</v>
      </c>
      <c r="AC8" s="97">
        <f>+(EOP!AB8+EOP!AC8)/2</f>
        <v>26.5</v>
      </c>
      <c r="AD8" s="100">
        <f t="shared" ref="AD8:AD15" si="7">+AVERAGE(M8:P8)</f>
        <v>1</v>
      </c>
      <c r="AE8" s="101">
        <f t="shared" ref="AE8:AE15" si="8">+AVERAGE(Q8:AB8)</f>
        <v>17.208333333333332</v>
      </c>
      <c r="AG8" s="124">
        <f>+SUMIF($M$1:$AB$1,"REAL",M8:AB8)</f>
        <v>210.5</v>
      </c>
      <c r="AI8" s="19"/>
      <c r="AJ8" s="19"/>
      <c r="AK8" s="19"/>
      <c r="AL8" s="19"/>
      <c r="AM8" s="19"/>
      <c r="AN8" s="19"/>
      <c r="AO8" s="19"/>
      <c r="AP8" s="19"/>
      <c r="AQ8" s="20">
        <v>7.2</v>
      </c>
      <c r="AR8" s="20">
        <v>49.050000000000004</v>
      </c>
      <c r="AS8" s="20">
        <v>118.35</v>
      </c>
      <c r="AT8" s="20">
        <v>165.6</v>
      </c>
      <c r="AU8" s="20">
        <v>222.7</v>
      </c>
      <c r="AV8" s="20">
        <v>311.7</v>
      </c>
      <c r="AW8" s="20">
        <v>399.7</v>
      </c>
      <c r="AX8" s="20">
        <v>486.20000000000005</v>
      </c>
      <c r="AY8" s="20">
        <v>571.70000000000005</v>
      </c>
      <c r="AZ8" s="20">
        <v>656.2</v>
      </c>
      <c r="BA8" s="20">
        <v>740.2</v>
      </c>
      <c r="BB8" s="20">
        <v>783.7</v>
      </c>
      <c r="BC8" s="20">
        <v>847.7</v>
      </c>
      <c r="BD8" s="20">
        <v>972.2</v>
      </c>
      <c r="BE8" s="20">
        <v>1095.7</v>
      </c>
      <c r="BF8" s="20">
        <v>1218.2</v>
      </c>
      <c r="BG8" s="44">
        <v>82.8</v>
      </c>
      <c r="BH8" s="59">
        <v>691.9</v>
      </c>
      <c r="BJ8" t="e">
        <f>+SUMIFS(#REF!,#REF!,
"Num_clients",#REF!,
"SDWAN",#REF!,
"")</f>
        <v>#REF!</v>
      </c>
      <c r="BK8" t="e">
        <f>+SUMIFS(#REF!,#REF!,
"Num_clients",#REF!,
"SDWAN",#REF!,
"")</f>
        <v>#REF!</v>
      </c>
      <c r="BL8" t="e">
        <f>+SUMIFS(#REF!,#REF!,
"Num_clients",#REF!,
"SDWAN",#REF!,
"")</f>
        <v>#REF!</v>
      </c>
      <c r="BM8" t="e">
        <f>+SUMIFS(#REF!,#REF!,
"Num_clients",#REF!,
"SDWAN",#REF!,
"")</f>
        <v>#REF!</v>
      </c>
      <c r="BN8" t="e">
        <f>+SUMIFS(#REF!,#REF!,
"Num_clients",#REF!,
"SDWAN",#REF!,
"")</f>
        <v>#REF!</v>
      </c>
      <c r="BO8" t="e">
        <f>+SUMIFS(#REF!,#REF!,
"Num_clients",#REF!,
"SDWAN",#REF!,
"")</f>
        <v>#REF!</v>
      </c>
      <c r="BP8" t="e">
        <f>+SUMIFS(#REF!,#REF!,
"Num_clients",#REF!,
"SDWAN",#REF!,
"")</f>
        <v>#REF!</v>
      </c>
      <c r="BQ8" t="e">
        <f>+SUMIFS(#REF!,#REF!,
"Num_clients",#REF!,
"SDWAN",#REF!,
"")</f>
        <v>#REF!</v>
      </c>
    </row>
    <row r="9" spans="1:69" ht="15" customHeight="1">
      <c r="A9" s="221"/>
      <c r="B9" s="223"/>
      <c r="C9" s="225"/>
      <c r="D9" s="11" t="s">
        <v>88</v>
      </c>
      <c r="E9" s="34"/>
      <c r="F9" s="34"/>
      <c r="G9" s="34"/>
      <c r="H9" s="34"/>
      <c r="I9" s="34"/>
      <c r="J9" s="34"/>
      <c r="K9" s="34"/>
      <c r="L9" s="34"/>
      <c r="M9" s="98">
        <f>+(EOP!L9+EOP!M9)/2</f>
        <v>0</v>
      </c>
      <c r="N9" s="98">
        <f>+(EOP!M9+EOP!N9)/2</f>
        <v>0</v>
      </c>
      <c r="O9" s="98">
        <f>+(EOP!N9+EOP!O9)/2</f>
        <v>2.5</v>
      </c>
      <c r="P9" s="98">
        <f>+(EOP!O9+EOP!P9)/2</f>
        <v>7</v>
      </c>
      <c r="Q9" s="98">
        <f>+(EOP!P9+EOP!Q9)/2</f>
        <v>9</v>
      </c>
      <c r="R9" s="98">
        <f>+(EOP!Q9+EOP!R9)/2</f>
        <v>15</v>
      </c>
      <c r="S9" s="98">
        <f>+(EOP!R9+EOP!S9)/2</f>
        <v>28</v>
      </c>
      <c r="T9" s="98">
        <f>+(EOP!S9+EOP!T9)/2</f>
        <v>34</v>
      </c>
      <c r="U9" s="98">
        <f>+(EOP!T9+EOP!U9)/2</f>
        <v>37</v>
      </c>
      <c r="V9" s="98">
        <f>+(EOP!U9+EOP!V9)/2</f>
        <v>46.5</v>
      </c>
      <c r="W9" s="98">
        <f>+(EOP!V9+EOP!W9)/2</f>
        <v>54</v>
      </c>
      <c r="X9" s="98">
        <f>+(EOP!W9+EOP!X9)/2</f>
        <v>52</v>
      </c>
      <c r="Y9" s="98">
        <f>+(EOP!X9+EOP!Y9)/2</f>
        <v>51.5</v>
      </c>
      <c r="Z9" s="98">
        <f>+(EOP!Y9+EOP!Z9)/2</f>
        <v>55.5</v>
      </c>
      <c r="AA9" s="98">
        <f>+(EOP!Z9+EOP!AA9)/2</f>
        <v>56</v>
      </c>
      <c r="AB9" s="98">
        <f>+(EOP!AA9+EOP!AB9)/2</f>
        <v>57</v>
      </c>
      <c r="AC9" s="98">
        <f>+(EOP!AB9+EOP!AC9)/2</f>
        <v>63.5</v>
      </c>
      <c r="AD9" s="102">
        <f t="shared" si="7"/>
        <v>2.375</v>
      </c>
      <c r="AE9" s="103">
        <f t="shared" si="8"/>
        <v>41.291666666666664</v>
      </c>
      <c r="AG9" s="124">
        <f>+SUMIF($M$1:$AB$1,"REAL",M9:AB9)</f>
        <v>505</v>
      </c>
      <c r="AI9" s="34"/>
      <c r="AJ9" s="34"/>
      <c r="AK9" s="34"/>
      <c r="AL9" s="34"/>
      <c r="AM9" s="34"/>
      <c r="AN9" s="34"/>
      <c r="AO9" s="34"/>
      <c r="AP9" s="34"/>
      <c r="AQ9" s="21">
        <v>21.6</v>
      </c>
      <c r="AR9" s="21">
        <v>147.15</v>
      </c>
      <c r="AS9" s="21">
        <v>354.55</v>
      </c>
      <c r="AT9" s="21">
        <v>495.3</v>
      </c>
      <c r="AU9" s="21">
        <v>720.6</v>
      </c>
      <c r="AV9" s="21">
        <v>1096.0999999999999</v>
      </c>
      <c r="AW9" s="21">
        <v>1468.1</v>
      </c>
      <c r="AX9" s="21">
        <v>1836.1</v>
      </c>
      <c r="AY9" s="21">
        <v>2201.6</v>
      </c>
      <c r="AZ9" s="21">
        <v>2564.1</v>
      </c>
      <c r="BA9" s="21">
        <v>2924.6</v>
      </c>
      <c r="BB9" s="21">
        <v>3114.5</v>
      </c>
      <c r="BC9" s="21">
        <v>3393.4</v>
      </c>
      <c r="BD9" s="21">
        <v>3929.8999999999996</v>
      </c>
      <c r="BE9" s="21">
        <v>4462.8999999999996</v>
      </c>
      <c r="BF9" s="21">
        <v>4991.8999999999996</v>
      </c>
      <c r="BG9" s="45">
        <v>247.65</v>
      </c>
      <c r="BH9" s="46">
        <v>2743.6</v>
      </c>
      <c r="BJ9" t="e">
        <f>+SUMIFS(#REF!,#REF!,
"Num_lines_sites",#REF!,
"SDWAN",#REF!,
"")</f>
        <v>#REF!</v>
      </c>
      <c r="BK9" t="e">
        <f>+SUMIFS(#REF!,#REF!,
"Num_lines_sites",#REF!,
"SDWAN",#REF!,
"")</f>
        <v>#REF!</v>
      </c>
      <c r="BL9" t="e">
        <f>+SUMIFS(#REF!,#REF!,
"Num_lines_sites",#REF!,
"SDWAN",#REF!,
"")</f>
        <v>#REF!</v>
      </c>
      <c r="BM9" t="e">
        <f>+SUMIFS(#REF!,#REF!,
"Num_lines_sites",#REF!,
"SDWAN",#REF!,
"")</f>
        <v>#REF!</v>
      </c>
      <c r="BN9" t="e">
        <f>+SUMIFS(#REF!,#REF!,
"Num_lines_sites",#REF!,
"SDWAN",#REF!,
"")</f>
        <v>#REF!</v>
      </c>
      <c r="BO9" t="e">
        <f>+SUMIFS(#REF!,#REF!,
"Num_lines_sites",#REF!,
"SDWAN",#REF!,
"")</f>
        <v>#REF!</v>
      </c>
      <c r="BP9" t="e">
        <f>+SUMIFS(#REF!,#REF!,
"Num_lines_sites",#REF!,
"SDWAN",#REF!,
"")</f>
        <v>#REF!</v>
      </c>
      <c r="BQ9" t="e">
        <f>+SUMIFS(#REF!,#REF!,
"Num_lines_sites",#REF!,
"SDWAN",#REF!,
"")</f>
        <v>#REF!</v>
      </c>
    </row>
    <row r="10" spans="1:69" ht="15" customHeight="1" outlineLevel="1">
      <c r="A10" s="221"/>
      <c r="B10" s="223"/>
      <c r="C10" s="225"/>
      <c r="D10" s="12" t="s">
        <v>76</v>
      </c>
      <c r="E10" s="35"/>
      <c r="F10" s="35"/>
      <c r="G10" s="35"/>
      <c r="H10" s="35"/>
      <c r="I10" s="35"/>
      <c r="J10" s="35"/>
      <c r="K10" s="35"/>
      <c r="L10" s="35"/>
      <c r="M10" s="99">
        <f>+(EOP!L10+EOP!M10)/2</f>
        <v>0</v>
      </c>
      <c r="N10" s="99">
        <f>+(EOP!M10+EOP!N10)/2</f>
        <v>0</v>
      </c>
      <c r="O10" s="99">
        <f>+(EOP!N10+EOP!O10)/2</f>
        <v>0</v>
      </c>
      <c r="P10" s="99">
        <f>+(EOP!O10+EOP!P10)/2</f>
        <v>0</v>
      </c>
      <c r="Q10" s="99">
        <f>+(EOP!P10+EOP!Q10)/2</f>
        <v>0</v>
      </c>
      <c r="R10" s="99">
        <f>+(EOP!Q10+EOP!R10)/2</f>
        <v>0</v>
      </c>
      <c r="S10" s="99">
        <f>+(EOP!R10+EOP!S10)/2</f>
        <v>0</v>
      </c>
      <c r="T10" s="99">
        <f>+(EOP!S10+EOP!T10)/2</f>
        <v>0</v>
      </c>
      <c r="U10" s="99">
        <f>+(EOP!T10+EOP!U10)/2</f>
        <v>0</v>
      </c>
      <c r="V10" s="99">
        <f>+(EOP!U10+EOP!V10)/2</f>
        <v>0</v>
      </c>
      <c r="W10" s="99">
        <f>+(EOP!V10+EOP!W10)/2</f>
        <v>0</v>
      </c>
      <c r="X10" s="99">
        <f>+(EOP!W10+EOP!X10)/2</f>
        <v>0</v>
      </c>
      <c r="Y10" s="99">
        <f>+(EOP!X10+EOP!Y10)/2</f>
        <v>0</v>
      </c>
      <c r="Z10" s="99">
        <f>+(EOP!Y10+EOP!Z10)/2</f>
        <v>0</v>
      </c>
      <c r="AA10" s="99">
        <f>+(EOP!Z10+EOP!AA10)/2</f>
        <v>0</v>
      </c>
      <c r="AB10" s="99">
        <f>+(EOP!AA10+EOP!AB10)/2</f>
        <v>0</v>
      </c>
      <c r="AC10" s="99">
        <f>+(EOP!AB10+EOP!AC10)/2</f>
        <v>0</v>
      </c>
      <c r="AD10" s="104">
        <f t="shared" si="7"/>
        <v>0</v>
      </c>
      <c r="AE10" s="105">
        <f t="shared" si="8"/>
        <v>0</v>
      </c>
      <c r="AI10" s="35"/>
      <c r="AJ10" s="35"/>
      <c r="AK10" s="35"/>
      <c r="AL10" s="35"/>
      <c r="AM10" s="35"/>
      <c r="AN10" s="35"/>
      <c r="AO10" s="35"/>
      <c r="AP10" s="35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47"/>
      <c r="BH10" s="48"/>
    </row>
    <row r="11" spans="1:69" ht="15" customHeight="1" outlineLevel="1">
      <c r="A11" s="221"/>
      <c r="B11" s="223"/>
      <c r="C11" s="225"/>
      <c r="D11" s="12" t="s">
        <v>55</v>
      </c>
      <c r="E11" s="35"/>
      <c r="F11" s="35"/>
      <c r="G11" s="35"/>
      <c r="H11" s="35"/>
      <c r="I11" s="35"/>
      <c r="J11" s="35"/>
      <c r="K11" s="35"/>
      <c r="L11" s="35"/>
      <c r="M11" s="99">
        <f>+(EOP!L11+EOP!M11)/2</f>
        <v>0</v>
      </c>
      <c r="N11" s="99">
        <f>+(EOP!M11+EOP!N11)/2</f>
        <v>0</v>
      </c>
      <c r="O11" s="99">
        <f>+(EOP!N11+EOP!O11)/2</f>
        <v>2.5</v>
      </c>
      <c r="P11" s="99">
        <f>+(EOP!O11+EOP!P11)/2</f>
        <v>6.5</v>
      </c>
      <c r="Q11" s="99">
        <f>+(EOP!P11+EOP!Q11)/2</f>
        <v>8</v>
      </c>
      <c r="R11" s="99">
        <f>+(EOP!Q11+EOP!R11)/2</f>
        <v>13</v>
      </c>
      <c r="S11" s="99">
        <f>+(EOP!R11+EOP!S11)/2</f>
        <v>25</v>
      </c>
      <c r="T11" s="99">
        <f>+(EOP!S11+EOP!T11)/2</f>
        <v>31</v>
      </c>
      <c r="U11" s="99">
        <f>+(EOP!T11+EOP!U11)/2</f>
        <v>32</v>
      </c>
      <c r="V11" s="99">
        <f>+(EOP!U11+EOP!V11)/2</f>
        <v>36.5</v>
      </c>
      <c r="W11" s="99">
        <f>+(EOP!V11+EOP!W11)/2</f>
        <v>41.5</v>
      </c>
      <c r="X11" s="99">
        <f>+(EOP!W11+EOP!X11)/2</f>
        <v>40</v>
      </c>
      <c r="Y11" s="99">
        <f>+(EOP!X11+EOP!Y11)/2</f>
        <v>37.5</v>
      </c>
      <c r="Z11" s="99">
        <f>+(EOP!Y11+EOP!Z11)/2</f>
        <v>39</v>
      </c>
      <c r="AA11" s="99">
        <f>+(EOP!Z11+EOP!AA11)/2</f>
        <v>39</v>
      </c>
      <c r="AB11" s="99">
        <f>+(EOP!AA11+EOP!AB11)/2</f>
        <v>39</v>
      </c>
      <c r="AC11" s="99">
        <f>+(EOP!AB11+EOP!AC11)/2</f>
        <v>39.5</v>
      </c>
      <c r="AD11" s="104">
        <f t="shared" si="7"/>
        <v>2.25</v>
      </c>
      <c r="AE11" s="105">
        <f t="shared" si="8"/>
        <v>31.791666666666668</v>
      </c>
      <c r="AI11" s="35"/>
      <c r="AJ11" s="35"/>
      <c r="AK11" s="35"/>
      <c r="AL11" s="35"/>
      <c r="AM11" s="35"/>
      <c r="AN11" s="35"/>
      <c r="AO11" s="35"/>
      <c r="AP11" s="35"/>
      <c r="AQ11" s="22">
        <v>4.5</v>
      </c>
      <c r="AR11" s="22">
        <v>29.7</v>
      </c>
      <c r="AS11" s="22">
        <v>71.099999999999994</v>
      </c>
      <c r="AT11" s="22">
        <v>99.449999999999989</v>
      </c>
      <c r="AU11" s="22">
        <v>144.89999999999998</v>
      </c>
      <c r="AV11" s="22">
        <v>220</v>
      </c>
      <c r="AW11" s="22">
        <v>294.10000000000002</v>
      </c>
      <c r="AX11" s="22">
        <v>367.70000000000005</v>
      </c>
      <c r="AY11" s="22">
        <v>440.80000000000007</v>
      </c>
      <c r="AZ11" s="22">
        <v>513.40000000000009</v>
      </c>
      <c r="BA11" s="22">
        <v>586</v>
      </c>
      <c r="BB11" s="22">
        <v>624.40000000000009</v>
      </c>
      <c r="BC11" s="22">
        <v>680.7</v>
      </c>
      <c r="BD11" s="22">
        <v>789.10000000000014</v>
      </c>
      <c r="BE11" s="22">
        <v>897</v>
      </c>
      <c r="BF11" s="22">
        <v>1004.4000000000001</v>
      </c>
      <c r="BG11" s="47">
        <v>49.724999999999994</v>
      </c>
      <c r="BH11" s="48">
        <v>551.92500000000007</v>
      </c>
      <c r="BJ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K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L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M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N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O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P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Q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</row>
    <row r="12" spans="1:69" ht="15" customHeight="1" outlineLevel="1">
      <c r="A12" s="221"/>
      <c r="B12" s="223"/>
      <c r="C12" s="225"/>
      <c r="D12" s="12" t="s">
        <v>56</v>
      </c>
      <c r="E12" s="35"/>
      <c r="F12" s="35"/>
      <c r="G12" s="35"/>
      <c r="H12" s="35"/>
      <c r="I12" s="35"/>
      <c r="J12" s="35"/>
      <c r="K12" s="35"/>
      <c r="L12" s="35"/>
      <c r="M12" s="99">
        <f>+(EOP!L12+EOP!M12)/2</f>
        <v>0</v>
      </c>
      <c r="N12" s="99">
        <f>+(EOP!M12+EOP!N12)/2</f>
        <v>0</v>
      </c>
      <c r="O12" s="99">
        <f>+(EOP!N12+EOP!O12)/2</f>
        <v>0</v>
      </c>
      <c r="P12" s="99">
        <f>+(EOP!O12+EOP!P12)/2</f>
        <v>0</v>
      </c>
      <c r="Q12" s="99">
        <f>+(EOP!P12+EOP!Q12)/2</f>
        <v>0</v>
      </c>
      <c r="R12" s="99">
        <f>+(EOP!Q12+EOP!R12)/2</f>
        <v>1</v>
      </c>
      <c r="S12" s="99">
        <f>+(EOP!R12+EOP!S12)/2</f>
        <v>2</v>
      </c>
      <c r="T12" s="99">
        <f>+(EOP!S12+EOP!T12)/2</f>
        <v>2</v>
      </c>
      <c r="U12" s="99">
        <f>+(EOP!T12+EOP!U12)/2</f>
        <v>2</v>
      </c>
      <c r="V12" s="99">
        <f>+(EOP!U12+EOP!V12)/2</f>
        <v>3.5</v>
      </c>
      <c r="W12" s="99">
        <f>+(EOP!V12+EOP!W12)/2</f>
        <v>4</v>
      </c>
      <c r="X12" s="99">
        <f>+(EOP!W12+EOP!X12)/2</f>
        <v>3</v>
      </c>
      <c r="Y12" s="99">
        <f>+(EOP!X12+EOP!Y12)/2</f>
        <v>3</v>
      </c>
      <c r="Z12" s="99">
        <f>+(EOP!Y12+EOP!Z12)/2</f>
        <v>3</v>
      </c>
      <c r="AA12" s="99">
        <f>+(EOP!Z12+EOP!AA12)/2</f>
        <v>3</v>
      </c>
      <c r="AB12" s="99">
        <f>+(EOP!AA12+EOP!AB12)/2</f>
        <v>4</v>
      </c>
      <c r="AC12" s="99">
        <f>+(EOP!AB12+EOP!AC12)/2</f>
        <v>5</v>
      </c>
      <c r="AD12" s="104">
        <f t="shared" si="7"/>
        <v>0</v>
      </c>
      <c r="AE12" s="105">
        <f t="shared" si="8"/>
        <v>2.5416666666666665</v>
      </c>
      <c r="AI12" s="35"/>
      <c r="AJ12" s="35"/>
      <c r="AK12" s="35"/>
      <c r="AL12" s="35"/>
      <c r="AM12" s="35"/>
      <c r="AN12" s="35"/>
      <c r="AO12" s="35"/>
      <c r="AP12" s="35"/>
      <c r="AQ12" s="22">
        <v>6.3</v>
      </c>
      <c r="AR12" s="22">
        <v>43.65</v>
      </c>
      <c r="AS12" s="22">
        <v>105.75</v>
      </c>
      <c r="AT12" s="22">
        <v>148.05000000000001</v>
      </c>
      <c r="AU12" s="22">
        <v>215.50000000000003</v>
      </c>
      <c r="AV12" s="22">
        <v>327.90000000000003</v>
      </c>
      <c r="AW12" s="22">
        <v>439.3</v>
      </c>
      <c r="AX12" s="22">
        <v>549.70000000000005</v>
      </c>
      <c r="AY12" s="22">
        <v>659.59999999999991</v>
      </c>
      <c r="AZ12" s="22">
        <v>768.5</v>
      </c>
      <c r="BA12" s="22">
        <v>876.39999999999986</v>
      </c>
      <c r="BB12" s="22">
        <v>932.94999999999993</v>
      </c>
      <c r="BC12" s="22">
        <v>1016.3499999999999</v>
      </c>
      <c r="BD12" s="22">
        <v>1176.9499999999998</v>
      </c>
      <c r="BE12" s="22">
        <v>1336.5499999999997</v>
      </c>
      <c r="BF12" s="22">
        <v>1495.1499999999996</v>
      </c>
      <c r="BG12" s="47">
        <v>74.025000000000006</v>
      </c>
      <c r="BH12" s="48">
        <v>821.5999999999998</v>
      </c>
      <c r="BJ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K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L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M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N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O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P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Q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</row>
    <row r="13" spans="1:69" ht="15" customHeight="1" outlineLevel="1">
      <c r="A13" s="221"/>
      <c r="B13" s="223"/>
      <c r="C13" s="225"/>
      <c r="D13" s="12" t="s">
        <v>57</v>
      </c>
      <c r="E13" s="35"/>
      <c r="F13" s="35"/>
      <c r="G13" s="35"/>
      <c r="H13" s="35"/>
      <c r="I13" s="35"/>
      <c r="J13" s="35"/>
      <c r="K13" s="35"/>
      <c r="L13" s="35"/>
      <c r="M13" s="99">
        <f>+(EOP!L13+EOP!M13)/2</f>
        <v>0</v>
      </c>
      <c r="N13" s="99">
        <f>+(EOP!M13+EOP!N13)/2</f>
        <v>0</v>
      </c>
      <c r="O13" s="99">
        <f>+(EOP!N13+EOP!O13)/2</f>
        <v>0</v>
      </c>
      <c r="P13" s="99">
        <f>+(EOP!O13+EOP!P13)/2</f>
        <v>0.5</v>
      </c>
      <c r="Q13" s="99">
        <f>+(EOP!P13+EOP!Q13)/2</f>
        <v>1</v>
      </c>
      <c r="R13" s="99">
        <f>+(EOP!Q13+EOP!R13)/2</f>
        <v>1</v>
      </c>
      <c r="S13" s="99">
        <f>+(EOP!R13+EOP!S13)/2</f>
        <v>1</v>
      </c>
      <c r="T13" s="99">
        <f>+(EOP!S13+EOP!T13)/2</f>
        <v>1</v>
      </c>
      <c r="U13" s="99">
        <f>+(EOP!T13+EOP!U13)/2</f>
        <v>3</v>
      </c>
      <c r="V13" s="99">
        <f>+(EOP!U13+EOP!V13)/2</f>
        <v>6.5</v>
      </c>
      <c r="W13" s="99">
        <f>+(EOP!V13+EOP!W13)/2</f>
        <v>8.5</v>
      </c>
      <c r="X13" s="99">
        <f>+(EOP!W13+EOP!X13)/2</f>
        <v>9</v>
      </c>
      <c r="Y13" s="99">
        <f>+(EOP!X13+EOP!Y13)/2</f>
        <v>11</v>
      </c>
      <c r="Z13" s="99">
        <f>+(EOP!Y13+EOP!Z13)/2</f>
        <v>13.5</v>
      </c>
      <c r="AA13" s="99">
        <f>+(EOP!Z13+EOP!AA13)/2</f>
        <v>14</v>
      </c>
      <c r="AB13" s="99">
        <f>+(EOP!AA13+EOP!AB13)/2</f>
        <v>14</v>
      </c>
      <c r="AC13" s="99">
        <f>+(EOP!AB13+EOP!AC13)/2</f>
        <v>19</v>
      </c>
      <c r="AD13" s="104">
        <f t="shared" si="7"/>
        <v>0.125</v>
      </c>
      <c r="AE13" s="105">
        <f t="shared" si="8"/>
        <v>6.958333333333333</v>
      </c>
      <c r="AI13" s="35"/>
      <c r="AJ13" s="35"/>
      <c r="AK13" s="35"/>
      <c r="AL13" s="35"/>
      <c r="AM13" s="35"/>
      <c r="AN13" s="35"/>
      <c r="AO13" s="35"/>
      <c r="AP13" s="35"/>
      <c r="AQ13" s="22">
        <v>10.8</v>
      </c>
      <c r="AR13" s="22">
        <v>73.8</v>
      </c>
      <c r="AS13" s="22">
        <v>177.7</v>
      </c>
      <c r="AT13" s="22">
        <v>247.8</v>
      </c>
      <c r="AU13" s="22">
        <v>360.2</v>
      </c>
      <c r="AV13" s="22">
        <v>548.20000000000005</v>
      </c>
      <c r="AW13" s="22">
        <v>734.7</v>
      </c>
      <c r="AX13" s="22">
        <v>918.7</v>
      </c>
      <c r="AY13" s="22">
        <v>1101.2</v>
      </c>
      <c r="AZ13" s="22">
        <v>1282.2</v>
      </c>
      <c r="BA13" s="22">
        <v>1462.2</v>
      </c>
      <c r="BB13" s="22">
        <v>1557.15</v>
      </c>
      <c r="BC13" s="22">
        <v>1696.3500000000001</v>
      </c>
      <c r="BD13" s="22">
        <v>1963.8500000000004</v>
      </c>
      <c r="BE13" s="22">
        <v>2229.3500000000004</v>
      </c>
      <c r="BF13" s="22">
        <v>2492.3500000000004</v>
      </c>
      <c r="BG13" s="47">
        <v>123.9</v>
      </c>
      <c r="BH13" s="48">
        <v>1370.0750000000003</v>
      </c>
      <c r="BJ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K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L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M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N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O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P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Q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</row>
    <row r="14" spans="1:69" ht="15" customHeight="1" outlineLevel="1">
      <c r="A14" s="221"/>
      <c r="B14" s="223"/>
      <c r="C14" s="225"/>
      <c r="D14" s="12" t="s">
        <v>75</v>
      </c>
      <c r="E14" s="35"/>
      <c r="F14" s="35"/>
      <c r="G14" s="35"/>
      <c r="H14" s="35"/>
      <c r="I14" s="35"/>
      <c r="J14" s="35"/>
      <c r="K14" s="35"/>
      <c r="L14" s="35"/>
      <c r="M14" s="99">
        <f>+(EOP!L14+EOP!M14)/2</f>
        <v>0</v>
      </c>
      <c r="N14" s="99">
        <f>+(EOP!M14+EOP!N14)/2</f>
        <v>0</v>
      </c>
      <c r="O14" s="99">
        <f>+(EOP!N14+EOP!O14)/2</f>
        <v>0</v>
      </c>
      <c r="P14" s="99">
        <f>+(EOP!O14+EOP!P14)/2</f>
        <v>0</v>
      </c>
      <c r="Q14" s="99">
        <f>+(EOP!P14+EOP!Q14)/2</f>
        <v>0</v>
      </c>
      <c r="R14" s="99">
        <f>+(EOP!Q14+EOP!R14)/2</f>
        <v>0</v>
      </c>
      <c r="S14" s="99">
        <f>+(EOP!R14+EOP!S14)/2</f>
        <v>0</v>
      </c>
      <c r="T14" s="99">
        <f>+(EOP!S14+EOP!T14)/2</f>
        <v>0</v>
      </c>
      <c r="U14" s="99">
        <f>+(EOP!T14+EOP!U14)/2</f>
        <v>0</v>
      </c>
      <c r="V14" s="99">
        <f>+(EOP!U14+EOP!V14)/2</f>
        <v>0</v>
      </c>
      <c r="W14" s="99">
        <f>+(EOP!V14+EOP!W14)/2</f>
        <v>0</v>
      </c>
      <c r="X14" s="99">
        <f>+(EOP!W14+EOP!X14)/2</f>
        <v>0</v>
      </c>
      <c r="Y14" s="99">
        <f>+(EOP!X14+EOP!Y14)/2</f>
        <v>0</v>
      </c>
      <c r="Z14" s="99">
        <f>+(EOP!Y14+EOP!Z14)/2</f>
        <v>0</v>
      </c>
      <c r="AA14" s="99">
        <f>+(EOP!Z14+EOP!AA14)/2</f>
        <v>0</v>
      </c>
      <c r="AB14" s="99">
        <f>+(EOP!AA14+EOP!AB14)/2</f>
        <v>0</v>
      </c>
      <c r="AC14" s="99">
        <f>+(EOP!AB14+EOP!AC14)/2</f>
        <v>0</v>
      </c>
      <c r="AD14" s="104">
        <f t="shared" si="7"/>
        <v>0</v>
      </c>
      <c r="AE14" s="105">
        <f t="shared" si="8"/>
        <v>0</v>
      </c>
      <c r="AI14" s="35"/>
      <c r="AJ14" s="35"/>
      <c r="AK14" s="35"/>
      <c r="AL14" s="35"/>
      <c r="AM14" s="35"/>
      <c r="AN14" s="35"/>
      <c r="AO14" s="35"/>
      <c r="AP14" s="35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47"/>
      <c r="BH14" s="48"/>
    </row>
    <row r="15" spans="1:69" ht="15" customHeight="1" outlineLevel="1">
      <c r="A15" s="221"/>
      <c r="B15" s="223"/>
      <c r="C15" s="225"/>
      <c r="D15" s="12" t="s">
        <v>78</v>
      </c>
      <c r="E15" s="35"/>
      <c r="F15" s="35"/>
      <c r="G15" s="35"/>
      <c r="H15" s="35"/>
      <c r="I15" s="35"/>
      <c r="J15" s="35"/>
      <c r="K15" s="35"/>
      <c r="L15" s="35"/>
      <c r="M15" s="99">
        <f>+(EOP!L15+EOP!M15)/2</f>
        <v>0</v>
      </c>
      <c r="N15" s="99">
        <f>+(EOP!M15+EOP!N15)/2</f>
        <v>0</v>
      </c>
      <c r="O15" s="99">
        <f>+(EOP!N15+EOP!O15)/2</f>
        <v>0</v>
      </c>
      <c r="P15" s="99">
        <f>+(EOP!O15+EOP!P15)/2</f>
        <v>0</v>
      </c>
      <c r="Q15" s="99">
        <f>+(EOP!P15+EOP!Q15)/2</f>
        <v>0</v>
      </c>
      <c r="R15" s="99">
        <f>+(EOP!Q15+EOP!R15)/2</f>
        <v>0</v>
      </c>
      <c r="S15" s="99">
        <f>+(EOP!R15+EOP!S15)/2</f>
        <v>0</v>
      </c>
      <c r="T15" s="99">
        <f>+(EOP!S15+EOP!T15)/2</f>
        <v>0</v>
      </c>
      <c r="U15" s="99">
        <f>+(EOP!T15+EOP!U15)/2</f>
        <v>0</v>
      </c>
      <c r="V15" s="99">
        <f>+(EOP!U15+EOP!V15)/2</f>
        <v>0</v>
      </c>
      <c r="W15" s="99">
        <f>+(EOP!V15+EOP!W15)/2</f>
        <v>0</v>
      </c>
      <c r="X15" s="99">
        <f>+(EOP!W15+EOP!X15)/2</f>
        <v>0</v>
      </c>
      <c r="Y15" s="99">
        <f>+(EOP!X15+EOP!Y15)/2</f>
        <v>0</v>
      </c>
      <c r="Z15" s="99">
        <f>+(EOP!Y15+EOP!Z15)/2</f>
        <v>0</v>
      </c>
      <c r="AA15" s="99">
        <f>+(EOP!Z15+EOP!AA15)/2</f>
        <v>0</v>
      </c>
      <c r="AB15" s="99">
        <f>+(EOP!AA15+EOP!AB15)/2</f>
        <v>0</v>
      </c>
      <c r="AC15" s="99">
        <f>+(EOP!AB15+EOP!AC15)/2</f>
        <v>0</v>
      </c>
      <c r="AD15" s="104">
        <f t="shared" si="7"/>
        <v>0</v>
      </c>
      <c r="AE15" s="105">
        <f t="shared" si="8"/>
        <v>0</v>
      </c>
      <c r="AI15" s="35"/>
      <c r="AJ15" s="35"/>
      <c r="AK15" s="35"/>
      <c r="AL15" s="35"/>
      <c r="AM15" s="35"/>
      <c r="AN15" s="35"/>
      <c r="AO15" s="35"/>
      <c r="AP15" s="35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47"/>
      <c r="BH15" s="48"/>
    </row>
    <row r="16" spans="1:69" ht="15" customHeight="1" outlineLevel="1">
      <c r="A16" s="221"/>
      <c r="B16" s="223"/>
      <c r="C16" s="225"/>
      <c r="D16" s="12" t="s">
        <v>95</v>
      </c>
      <c r="E16" s="35"/>
      <c r="F16" s="35"/>
      <c r="G16" s="35"/>
      <c r="H16" s="35"/>
      <c r="I16" s="35"/>
      <c r="J16" s="35"/>
      <c r="K16" s="35"/>
      <c r="L16" s="35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104"/>
      <c r="AE16" s="105"/>
      <c r="AI16" s="35"/>
      <c r="AJ16" s="35"/>
      <c r="AK16" s="35"/>
      <c r="AL16" s="35"/>
      <c r="AM16" s="35"/>
      <c r="AN16" s="35"/>
      <c r="AO16" s="35"/>
      <c r="AP16" s="35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47"/>
      <c r="BH16" s="48"/>
    </row>
    <row r="17" spans="1:69" ht="15" customHeight="1" outlineLevel="1">
      <c r="A17" s="221"/>
      <c r="B17" s="223"/>
      <c r="C17" s="225"/>
      <c r="D17" s="12" t="s">
        <v>96</v>
      </c>
      <c r="E17" s="35"/>
      <c r="F17" s="35"/>
      <c r="G17" s="35"/>
      <c r="H17" s="35"/>
      <c r="I17" s="35"/>
      <c r="J17" s="35"/>
      <c r="K17" s="35"/>
      <c r="L17" s="35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104"/>
      <c r="AE17" s="105"/>
      <c r="AI17" s="35"/>
      <c r="AJ17" s="35"/>
      <c r="AK17" s="35"/>
      <c r="AL17" s="35"/>
      <c r="AM17" s="35"/>
      <c r="AN17" s="35"/>
      <c r="AO17" s="35"/>
      <c r="AP17" s="35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47"/>
      <c r="BH17" s="48"/>
    </row>
    <row r="18" spans="1:69" ht="15" customHeight="1">
      <c r="A18" s="221"/>
      <c r="B18" s="223"/>
      <c r="C18" s="225"/>
      <c r="D18" s="13" t="s">
        <v>90</v>
      </c>
      <c r="E18" s="36"/>
      <c r="F18" s="36"/>
      <c r="G18" s="36"/>
      <c r="H18" s="36"/>
      <c r="I18" s="36"/>
      <c r="J18" s="36"/>
      <c r="K18" s="36"/>
      <c r="L18" s="36"/>
      <c r="M18" s="36" t="str">
        <f t="shared" ref="M18:AE18" si="9">+IFERROR(M9/M8,"")</f>
        <v/>
      </c>
      <c r="N18" s="36" t="str">
        <f t="shared" si="9"/>
        <v/>
      </c>
      <c r="O18" s="36">
        <f t="shared" si="9"/>
        <v>2.5</v>
      </c>
      <c r="P18" s="36">
        <f t="shared" si="9"/>
        <v>2.3333333333333335</v>
      </c>
      <c r="Q18" s="36">
        <f t="shared" si="9"/>
        <v>2.25</v>
      </c>
      <c r="R18" s="36">
        <f t="shared" si="9"/>
        <v>2.3076923076923075</v>
      </c>
      <c r="S18" s="36">
        <f t="shared" si="9"/>
        <v>2.2400000000000002</v>
      </c>
      <c r="T18" s="36">
        <f t="shared" si="9"/>
        <v>2.193548387096774</v>
      </c>
      <c r="U18" s="36">
        <f t="shared" si="9"/>
        <v>2.4666666666666668</v>
      </c>
      <c r="V18" s="36">
        <f t="shared" si="9"/>
        <v>2.7352941176470589</v>
      </c>
      <c r="W18" s="36">
        <f t="shared" si="9"/>
        <v>2.6341463414634148</v>
      </c>
      <c r="X18" s="36">
        <f t="shared" si="9"/>
        <v>2.4186046511627906</v>
      </c>
      <c r="Y18" s="36">
        <f t="shared" si="9"/>
        <v>2.3409090909090908</v>
      </c>
      <c r="Z18" s="36">
        <f t="shared" si="9"/>
        <v>2.3617021276595747</v>
      </c>
      <c r="AA18" s="36">
        <f t="shared" si="9"/>
        <v>2.3333333333333335</v>
      </c>
      <c r="AB18" s="36">
        <f t="shared" si="9"/>
        <v>2.3265306122448979</v>
      </c>
      <c r="AC18" s="36">
        <f t="shared" ref="AC18" si="10">+IFERROR(AC9/AC8,"")</f>
        <v>2.3962264150943398</v>
      </c>
      <c r="AD18" s="49">
        <f t="shared" si="9"/>
        <v>2.375</v>
      </c>
      <c r="AE18" s="50">
        <f t="shared" si="9"/>
        <v>2.3995157384987893</v>
      </c>
      <c r="AI18" s="36"/>
      <c r="AJ18" s="36"/>
      <c r="AK18" s="36"/>
      <c r="AL18" s="36"/>
      <c r="AM18" s="36"/>
      <c r="AN18" s="36"/>
      <c r="AO18" s="36"/>
      <c r="AP18" s="36"/>
      <c r="AQ18" s="23">
        <v>3</v>
      </c>
      <c r="AR18" s="23">
        <v>3</v>
      </c>
      <c r="AS18" s="23">
        <v>2.995775242923532</v>
      </c>
      <c r="AT18" s="23">
        <v>2.9909420289855073</v>
      </c>
      <c r="AU18" s="23">
        <v>3.2357431522227214</v>
      </c>
      <c r="AV18" s="23">
        <v>3.5165222970805261</v>
      </c>
      <c r="AW18" s="23">
        <v>3.673004753565174</v>
      </c>
      <c r="AX18" s="23">
        <v>3.7764294529000404</v>
      </c>
      <c r="AY18" s="23">
        <v>3.850970788875284</v>
      </c>
      <c r="AZ18" s="23">
        <v>3.907497714111551</v>
      </c>
      <c r="BA18" s="23">
        <v>3.9510942988381514</v>
      </c>
      <c r="BB18" s="23">
        <v>3.9740972310833227</v>
      </c>
      <c r="BC18" s="23">
        <v>4.0030671228028787</v>
      </c>
      <c r="BD18" s="23">
        <v>4.0422752520057594</v>
      </c>
      <c r="BE18" s="23">
        <v>4.0731039518116265</v>
      </c>
      <c r="BF18" s="23">
        <v>4.0977671975045142</v>
      </c>
      <c r="BG18" s="49">
        <v>2.9909420289855073</v>
      </c>
      <c r="BH18" s="50">
        <v>3.9653129064893773</v>
      </c>
      <c r="BJ18" t="str">
        <f t="shared" ref="BJ18:BQ18" si="11">+IFERROR(BJ9/BJ8,"")</f>
        <v/>
      </c>
      <c r="BK18" t="str">
        <f t="shared" si="11"/>
        <v/>
      </c>
      <c r="BL18" t="str">
        <f t="shared" si="11"/>
        <v/>
      </c>
      <c r="BM18" t="str">
        <f t="shared" si="11"/>
        <v/>
      </c>
      <c r="BN18" t="str">
        <f t="shared" si="11"/>
        <v/>
      </c>
      <c r="BO18" t="str">
        <f t="shared" si="11"/>
        <v/>
      </c>
      <c r="BP18" t="str">
        <f t="shared" si="11"/>
        <v/>
      </c>
      <c r="BQ18" t="str">
        <f t="shared" si="11"/>
        <v/>
      </c>
    </row>
    <row r="19" spans="1:69" ht="15" customHeight="1">
      <c r="A19" s="221"/>
      <c r="B19" s="223"/>
      <c r="C19" s="225" t="s">
        <v>49</v>
      </c>
      <c r="D19" s="10" t="s">
        <v>40</v>
      </c>
      <c r="E19" s="19"/>
      <c r="F19" s="19"/>
      <c r="G19" s="19"/>
      <c r="H19" s="19"/>
      <c r="I19" s="19"/>
      <c r="J19" s="19"/>
      <c r="K19" s="19"/>
      <c r="L19" s="19"/>
      <c r="M19" s="97">
        <f>+(EOP!L19+EOP!M19)/2</f>
        <v>0</v>
      </c>
      <c r="N19" s="97">
        <f>+(EOP!M19+EOP!N19)/2</f>
        <v>0</v>
      </c>
      <c r="O19" s="97">
        <f>+(EOP!N19+EOP!O19)/2</f>
        <v>0</v>
      </c>
      <c r="P19" s="97">
        <f>+(EOP!O19+EOP!P19)/2</f>
        <v>1</v>
      </c>
      <c r="Q19" s="97">
        <f>+(EOP!P19+EOP!Q19)/2</f>
        <v>3</v>
      </c>
      <c r="R19" s="97">
        <f>+(EOP!Q19+EOP!R19)/2</f>
        <v>4</v>
      </c>
      <c r="S19" s="97">
        <f>+(EOP!R19+EOP!S19)/2</f>
        <v>4</v>
      </c>
      <c r="T19" s="97">
        <f>+(EOP!S19+EOP!T19)/2</f>
        <v>4</v>
      </c>
      <c r="U19" s="97">
        <f>+(EOP!T19+EOP!U19)/2</f>
        <v>5</v>
      </c>
      <c r="V19" s="97">
        <f>+(EOP!U19+EOP!V19)/2</f>
        <v>8.5</v>
      </c>
      <c r="W19" s="97">
        <f>+(EOP!V19+EOP!W19)/2</f>
        <v>12</v>
      </c>
      <c r="X19" s="97">
        <f>+(EOP!W19+EOP!X19)/2</f>
        <v>13</v>
      </c>
      <c r="Y19" s="97">
        <f>+(EOP!X19+EOP!Y19)/2</f>
        <v>15</v>
      </c>
      <c r="Z19" s="97">
        <f>+(EOP!Y19+EOP!Z19)/2</f>
        <v>17.5</v>
      </c>
      <c r="AA19" s="97">
        <f>+(EOP!Z19+EOP!AA19)/2</f>
        <v>18.5</v>
      </c>
      <c r="AB19" s="97">
        <f>+(EOP!AA19+EOP!AB19)/2</f>
        <v>18.5</v>
      </c>
      <c r="AC19" s="97">
        <f>+(EOP!AB19+EOP!AC19)/2</f>
        <v>18.5</v>
      </c>
      <c r="AD19" s="100">
        <f t="shared" ref="AD19:AD26" si="12">+AVERAGE(M19:P19)</f>
        <v>0.25</v>
      </c>
      <c r="AE19" s="101">
        <f t="shared" ref="AE19:AE26" si="13">+AVERAGE(Q19:AB19)</f>
        <v>10.25</v>
      </c>
      <c r="AG19" s="124">
        <f>+SUMIF($M$1:$AB$1,"REAL",M19:AB19)</f>
        <v>124</v>
      </c>
      <c r="AI19" s="19"/>
      <c r="AJ19" s="19"/>
      <c r="AK19" s="19"/>
      <c r="AL19" s="19"/>
      <c r="AM19" s="19"/>
      <c r="AN19" s="19"/>
      <c r="AO19" s="19"/>
      <c r="AP19" s="19"/>
      <c r="AQ19" s="20">
        <v>0</v>
      </c>
      <c r="AR19" s="20">
        <v>0</v>
      </c>
      <c r="AS19" s="20">
        <v>45</v>
      </c>
      <c r="AT19" s="20">
        <v>96.3</v>
      </c>
      <c r="AU19" s="20">
        <v>125.1</v>
      </c>
      <c r="AV19" s="20">
        <v>170.1</v>
      </c>
      <c r="AW19" s="20">
        <v>214.6</v>
      </c>
      <c r="AX19" s="20">
        <v>258.10000000000002</v>
      </c>
      <c r="AY19" s="20">
        <v>301.10000000000002</v>
      </c>
      <c r="AZ19" s="20">
        <v>343.6</v>
      </c>
      <c r="BA19" s="20">
        <v>385.6</v>
      </c>
      <c r="BB19" s="20">
        <v>407.35</v>
      </c>
      <c r="BC19" s="20">
        <v>439.35</v>
      </c>
      <c r="BD19" s="20">
        <v>501.35</v>
      </c>
      <c r="BE19" s="20">
        <v>562.85</v>
      </c>
      <c r="BF19" s="20">
        <v>623.85</v>
      </c>
      <c r="BG19" s="44">
        <v>48.15</v>
      </c>
      <c r="BH19" s="59">
        <v>360.07499999999999</v>
      </c>
      <c r="BJ19" t="e">
        <f>+SUMIFS(#REF!,#REF!,
"Num_clients",#REF!,
"SECURITY ENDPOINT",#REF!,
"")</f>
        <v>#REF!</v>
      </c>
      <c r="BK19" t="e">
        <f>+SUMIFS(#REF!,#REF!,
"Num_clients",#REF!,
"SECURITY ENDPOINT",#REF!,
"")</f>
        <v>#REF!</v>
      </c>
      <c r="BL19" t="e">
        <f>+SUMIFS(#REF!,#REF!,
"Num_clients",#REF!,
"SECURITY ENDPOINT",#REF!,
"")</f>
        <v>#REF!</v>
      </c>
      <c r="BM19" t="e">
        <f>+SUMIFS(#REF!,#REF!,
"Num_clients",#REF!,
"SECURITY ENDPOINT",#REF!,
"")</f>
        <v>#REF!</v>
      </c>
      <c r="BN19" t="e">
        <f>+SUMIFS(#REF!,#REF!,
"Num_clients",#REF!,
"SECURITY ENDPOINT",#REF!,
"")</f>
        <v>#REF!</v>
      </c>
      <c r="BO19" t="e">
        <f>+SUMIFS(#REF!,#REF!,
"Num_clients",#REF!,
"SECURITY ENDPOINT",#REF!,
"")</f>
        <v>#REF!</v>
      </c>
      <c r="BP19" t="e">
        <f>+SUMIFS(#REF!,#REF!,
"Num_clients",#REF!,
"SECURITY ENDPOINT",#REF!,
"")</f>
        <v>#REF!</v>
      </c>
      <c r="BQ19" t="e">
        <f>+SUMIFS(#REF!,#REF!,
"Num_clients",#REF!,
"SECURITY ENDPOINT",#REF!,
"")</f>
        <v>#REF!</v>
      </c>
    </row>
    <row r="20" spans="1:69" ht="15" customHeight="1">
      <c r="A20" s="221"/>
      <c r="B20" s="223"/>
      <c r="C20" s="225"/>
      <c r="D20" s="11" t="s">
        <v>88</v>
      </c>
      <c r="E20" s="34"/>
      <c r="F20" s="34"/>
      <c r="G20" s="34"/>
      <c r="H20" s="34"/>
      <c r="I20" s="34"/>
      <c r="J20" s="34"/>
      <c r="K20" s="34"/>
      <c r="L20" s="34"/>
      <c r="M20" s="98">
        <f>+(EOP!L20+EOP!M20)/2</f>
        <v>0</v>
      </c>
      <c r="N20" s="98">
        <f>+(EOP!M20+EOP!N20)/2</f>
        <v>0</v>
      </c>
      <c r="O20" s="98">
        <f>+(EOP!N20+EOP!O20)/2</f>
        <v>0</v>
      </c>
      <c r="P20" s="98">
        <f>+(EOP!O20+EOP!P20)/2</f>
        <v>1</v>
      </c>
      <c r="Q20" s="98">
        <f>+(EOP!P20+EOP!Q20)/2</f>
        <v>3</v>
      </c>
      <c r="R20" s="98">
        <f>+(EOP!Q20+EOP!R20)/2</f>
        <v>4</v>
      </c>
      <c r="S20" s="98">
        <f>+(EOP!R20+EOP!S20)/2</f>
        <v>4</v>
      </c>
      <c r="T20" s="98">
        <f>+(EOP!S20+EOP!T20)/2</f>
        <v>4</v>
      </c>
      <c r="U20" s="98">
        <f>+(EOP!T20+EOP!U20)/2</f>
        <v>6.5</v>
      </c>
      <c r="V20" s="98">
        <f>+(EOP!U20+EOP!V20)/2</f>
        <v>15.5</v>
      </c>
      <c r="W20" s="98">
        <f>+(EOP!V20+EOP!W20)/2</f>
        <v>23.5</v>
      </c>
      <c r="X20" s="98">
        <f>+(EOP!W20+EOP!X20)/2</f>
        <v>25</v>
      </c>
      <c r="Y20" s="98">
        <f>+(EOP!X20+EOP!Y20)/2</f>
        <v>51.5</v>
      </c>
      <c r="Z20" s="98">
        <f>+(EOP!Y20+EOP!Z20)/2</f>
        <v>90.5</v>
      </c>
      <c r="AA20" s="98">
        <f>+(EOP!Z20+EOP!AA20)/2</f>
        <v>104</v>
      </c>
      <c r="AB20" s="98">
        <f>+(EOP!AA20+EOP!AB20)/2</f>
        <v>104.5</v>
      </c>
      <c r="AC20" s="98">
        <f>+(EOP!AB20+EOP!AC20)/2</f>
        <v>104.5</v>
      </c>
      <c r="AD20" s="102">
        <f t="shared" si="12"/>
        <v>0.25</v>
      </c>
      <c r="AE20" s="103">
        <f t="shared" si="13"/>
        <v>36.333333333333336</v>
      </c>
      <c r="AG20" s="124">
        <f>+SUMIF($M$1:$AB$1,"REAL",M20:AB20)</f>
        <v>437</v>
      </c>
      <c r="AI20" s="34"/>
      <c r="AJ20" s="34"/>
      <c r="AK20" s="34"/>
      <c r="AL20" s="34"/>
      <c r="AM20" s="34"/>
      <c r="AN20" s="34"/>
      <c r="AO20" s="34"/>
      <c r="AP20" s="34"/>
      <c r="AQ20" s="21">
        <v>0</v>
      </c>
      <c r="AR20" s="21">
        <v>0</v>
      </c>
      <c r="AS20" s="21">
        <v>67.944999999999993</v>
      </c>
      <c r="AT20" s="21">
        <v>188.04</v>
      </c>
      <c r="AU20" s="21">
        <v>334.19</v>
      </c>
      <c r="AV20" s="21">
        <v>522.19000000000005</v>
      </c>
      <c r="AW20" s="21">
        <v>708.69</v>
      </c>
      <c r="AX20" s="21">
        <v>892.69</v>
      </c>
      <c r="AY20" s="21">
        <v>1075.19</v>
      </c>
      <c r="AZ20" s="21">
        <v>1256.69</v>
      </c>
      <c r="BA20" s="21">
        <v>1437.19</v>
      </c>
      <c r="BB20" s="21">
        <v>1532.14</v>
      </c>
      <c r="BC20" s="21">
        <v>1671.3400000000001</v>
      </c>
      <c r="BD20" s="21">
        <v>1938.8400000000001</v>
      </c>
      <c r="BE20" s="21">
        <v>2204.34</v>
      </c>
      <c r="BF20" s="21">
        <v>2467.84</v>
      </c>
      <c r="BG20" s="45">
        <v>94.02</v>
      </c>
      <c r="BH20" s="46">
        <v>1327.94</v>
      </c>
    </row>
    <row r="21" spans="1:69" ht="15" customHeight="1" outlineLevel="1">
      <c r="A21" s="221"/>
      <c r="B21" s="223"/>
      <c r="C21" s="225"/>
      <c r="D21" s="12" t="s">
        <v>77</v>
      </c>
      <c r="E21" s="35"/>
      <c r="F21" s="35"/>
      <c r="G21" s="35"/>
      <c r="H21" s="35"/>
      <c r="I21" s="35"/>
      <c r="J21" s="35"/>
      <c r="K21" s="35"/>
      <c r="L21" s="35"/>
      <c r="M21" s="99">
        <f>+(EOP!L21+EOP!M21)/2</f>
        <v>0</v>
      </c>
      <c r="N21" s="99">
        <f>+(EOP!M21+EOP!N21)/2</f>
        <v>0</v>
      </c>
      <c r="O21" s="99">
        <f>+(EOP!N21+EOP!O21)/2</f>
        <v>0</v>
      </c>
      <c r="P21" s="99">
        <f>+(EOP!O21+EOP!P21)/2</f>
        <v>0</v>
      </c>
      <c r="Q21" s="99">
        <f>+(EOP!P21+EOP!Q21)/2</f>
        <v>0</v>
      </c>
      <c r="R21" s="99">
        <f>+(EOP!Q21+EOP!R21)/2</f>
        <v>0</v>
      </c>
      <c r="S21" s="99">
        <f>+(EOP!R21+EOP!S21)/2</f>
        <v>0</v>
      </c>
      <c r="T21" s="99">
        <f>+(EOP!S21+EOP!T21)/2</f>
        <v>0</v>
      </c>
      <c r="U21" s="99">
        <f>+(EOP!T21+EOP!U21)/2</f>
        <v>0</v>
      </c>
      <c r="V21" s="99">
        <f>+(EOP!U21+EOP!V21)/2</f>
        <v>0</v>
      </c>
      <c r="W21" s="99">
        <f>+(EOP!V21+EOP!W21)/2</f>
        <v>0</v>
      </c>
      <c r="X21" s="99">
        <f>+(EOP!W21+EOP!X21)/2</f>
        <v>0</v>
      </c>
      <c r="Y21" s="99">
        <f>+(EOP!X21+EOP!Y21)/2</f>
        <v>0</v>
      </c>
      <c r="Z21" s="99">
        <f>+(EOP!Y21+EOP!Z21)/2</f>
        <v>0</v>
      </c>
      <c r="AA21" s="99">
        <f>+(EOP!Z21+EOP!AA21)/2</f>
        <v>0</v>
      </c>
      <c r="AB21" s="99">
        <f>+(EOP!AA21+EOP!AB21)/2</f>
        <v>0</v>
      </c>
      <c r="AC21" s="99">
        <f>+(EOP!AB21+EOP!AC21)/2</f>
        <v>0</v>
      </c>
      <c r="AD21" s="104">
        <f t="shared" si="12"/>
        <v>0</v>
      </c>
      <c r="AE21" s="105">
        <f t="shared" si="13"/>
        <v>0</v>
      </c>
      <c r="AI21" s="35"/>
      <c r="AJ21" s="35"/>
      <c r="AK21" s="35"/>
      <c r="AL21" s="35"/>
      <c r="AM21" s="35"/>
      <c r="AN21" s="35"/>
      <c r="AO21" s="35"/>
      <c r="AP21" s="35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47"/>
      <c r="BH21" s="48"/>
    </row>
    <row r="22" spans="1:69" ht="15" customHeight="1" outlineLevel="1">
      <c r="A22" s="221"/>
      <c r="B22" s="223"/>
      <c r="C22" s="225"/>
      <c r="D22" s="12" t="s">
        <v>58</v>
      </c>
      <c r="E22" s="35"/>
      <c r="F22" s="35"/>
      <c r="G22" s="35"/>
      <c r="H22" s="35"/>
      <c r="I22" s="35"/>
      <c r="J22" s="35"/>
      <c r="K22" s="35"/>
      <c r="L22" s="35"/>
      <c r="M22" s="99">
        <f>+(EOP!L22+EOP!M22)/2</f>
        <v>0</v>
      </c>
      <c r="N22" s="99">
        <f>+(EOP!M22+EOP!N22)/2</f>
        <v>0</v>
      </c>
      <c r="O22" s="99">
        <f>+(EOP!N22+EOP!O22)/2</f>
        <v>0</v>
      </c>
      <c r="P22" s="99">
        <f>+(EOP!O22+EOP!P22)/2</f>
        <v>0</v>
      </c>
      <c r="Q22" s="99">
        <f>+(EOP!P22+EOP!Q22)/2</f>
        <v>0</v>
      </c>
      <c r="R22" s="99">
        <f>+(EOP!Q22+EOP!R22)/2</f>
        <v>0</v>
      </c>
      <c r="S22" s="99">
        <f>+(EOP!R22+EOP!S22)/2</f>
        <v>0</v>
      </c>
      <c r="T22" s="99">
        <f>+(EOP!S22+EOP!T22)/2</f>
        <v>0</v>
      </c>
      <c r="U22" s="99">
        <f>+(EOP!T22+EOP!U22)/2</f>
        <v>0</v>
      </c>
      <c r="V22" s="99">
        <f>+(EOP!U22+EOP!V22)/2</f>
        <v>0</v>
      </c>
      <c r="W22" s="99">
        <f>+(EOP!V22+EOP!W22)/2</f>
        <v>0</v>
      </c>
      <c r="X22" s="99">
        <f>+(EOP!W22+EOP!X22)/2</f>
        <v>0</v>
      </c>
      <c r="Y22" s="99">
        <f>+(EOP!X22+EOP!Y22)/2</f>
        <v>0</v>
      </c>
      <c r="Z22" s="99">
        <f>+(EOP!Y22+EOP!Z22)/2</f>
        <v>0</v>
      </c>
      <c r="AA22" s="99">
        <f>+(EOP!Z22+EOP!AA22)/2</f>
        <v>0</v>
      </c>
      <c r="AB22" s="99">
        <f>+(EOP!AA22+EOP!AB22)/2</f>
        <v>0</v>
      </c>
      <c r="AC22" s="99">
        <f>+(EOP!AB22+EOP!AC22)/2</f>
        <v>0</v>
      </c>
      <c r="AD22" s="104">
        <f t="shared" si="12"/>
        <v>0</v>
      </c>
      <c r="AE22" s="105">
        <f t="shared" si="13"/>
        <v>0</v>
      </c>
      <c r="AI22" s="35"/>
      <c r="AJ22" s="35"/>
      <c r="AK22" s="35"/>
      <c r="AL22" s="35"/>
      <c r="AM22" s="35"/>
      <c r="AN22" s="35"/>
      <c r="AO22" s="35"/>
      <c r="AP22" s="35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47"/>
      <c r="BH22" s="48"/>
    </row>
    <row r="23" spans="1:69" ht="15" customHeight="1" outlineLevel="1">
      <c r="A23" s="221"/>
      <c r="B23" s="223"/>
      <c r="C23" s="225"/>
      <c r="D23" s="12" t="s">
        <v>59</v>
      </c>
      <c r="E23" s="35"/>
      <c r="F23" s="35"/>
      <c r="G23" s="35"/>
      <c r="H23" s="35"/>
      <c r="I23" s="35"/>
      <c r="J23" s="35"/>
      <c r="K23" s="35"/>
      <c r="L23" s="35"/>
      <c r="M23" s="99">
        <f>+(EOP!L23+EOP!M23)/2</f>
        <v>0</v>
      </c>
      <c r="N23" s="99">
        <f>+(EOP!M23+EOP!N23)/2</f>
        <v>0</v>
      </c>
      <c r="O23" s="99">
        <f>+(EOP!N23+EOP!O23)/2</f>
        <v>0</v>
      </c>
      <c r="P23" s="99">
        <f>+(EOP!O23+EOP!P23)/2</f>
        <v>1</v>
      </c>
      <c r="Q23" s="99">
        <f>+(EOP!P23+EOP!Q23)/2</f>
        <v>3</v>
      </c>
      <c r="R23" s="99">
        <f>+(EOP!Q23+EOP!R23)/2</f>
        <v>4</v>
      </c>
      <c r="S23" s="99">
        <f>+(EOP!R23+EOP!S23)/2</f>
        <v>4</v>
      </c>
      <c r="T23" s="99">
        <f>+(EOP!S23+EOP!T23)/2</f>
        <v>4</v>
      </c>
      <c r="U23" s="99">
        <f>+(EOP!T23+EOP!U23)/2</f>
        <v>6.5</v>
      </c>
      <c r="V23" s="99">
        <f>+(EOP!U23+EOP!V23)/2</f>
        <v>14.5</v>
      </c>
      <c r="W23" s="99">
        <f>+(EOP!V23+EOP!W23)/2</f>
        <v>20</v>
      </c>
      <c r="X23" s="99">
        <f>+(EOP!W23+EOP!X23)/2</f>
        <v>20</v>
      </c>
      <c r="Y23" s="99">
        <f>+(EOP!X23+EOP!Y23)/2</f>
        <v>45</v>
      </c>
      <c r="Z23" s="99">
        <f>+(EOP!Y23+EOP!Z23)/2</f>
        <v>83.5</v>
      </c>
      <c r="AA23" s="99">
        <f>+(EOP!Z23+EOP!AA23)/2</f>
        <v>97</v>
      </c>
      <c r="AB23" s="99">
        <f>+(EOP!AA23+EOP!AB23)/2</f>
        <v>97.5</v>
      </c>
      <c r="AC23" s="99">
        <f>+(EOP!AB23+EOP!AC23)/2</f>
        <v>98</v>
      </c>
      <c r="AD23" s="104">
        <f t="shared" si="12"/>
        <v>0.25</v>
      </c>
      <c r="AE23" s="105">
        <f t="shared" si="13"/>
        <v>33.25</v>
      </c>
      <c r="AI23" s="35"/>
      <c r="AJ23" s="35"/>
      <c r="AK23" s="35"/>
      <c r="AL23" s="35"/>
      <c r="AM23" s="35"/>
      <c r="AN23" s="35"/>
      <c r="AO23" s="35"/>
      <c r="AP23" s="35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47"/>
      <c r="BH23" s="48"/>
    </row>
    <row r="24" spans="1:69" ht="15" customHeight="1" outlineLevel="1">
      <c r="A24" s="221"/>
      <c r="B24" s="223"/>
      <c r="C24" s="225"/>
      <c r="D24" s="12" t="s">
        <v>60</v>
      </c>
      <c r="E24" s="35"/>
      <c r="F24" s="35"/>
      <c r="G24" s="35"/>
      <c r="H24" s="35"/>
      <c r="I24" s="35"/>
      <c r="J24" s="35"/>
      <c r="K24" s="35"/>
      <c r="L24" s="35"/>
      <c r="M24" s="99">
        <f>+(EOP!L24+EOP!M24)/2</f>
        <v>0</v>
      </c>
      <c r="N24" s="99">
        <f>+(EOP!M24+EOP!N24)/2</f>
        <v>0</v>
      </c>
      <c r="O24" s="99">
        <f>+(EOP!N24+EOP!O24)/2</f>
        <v>0</v>
      </c>
      <c r="P24" s="99">
        <f>+(EOP!O24+EOP!P24)/2</f>
        <v>0</v>
      </c>
      <c r="Q24" s="99">
        <f>+(EOP!P24+EOP!Q24)/2</f>
        <v>0</v>
      </c>
      <c r="R24" s="99">
        <f>+(EOP!Q24+EOP!R24)/2</f>
        <v>0</v>
      </c>
      <c r="S24" s="99">
        <f>+(EOP!R24+EOP!S24)/2</f>
        <v>0</v>
      </c>
      <c r="T24" s="99">
        <f>+(EOP!S24+EOP!T24)/2</f>
        <v>0</v>
      </c>
      <c r="U24" s="99">
        <f>+(EOP!T24+EOP!U24)/2</f>
        <v>0</v>
      </c>
      <c r="V24" s="99">
        <f>+(EOP!U24+EOP!V24)/2</f>
        <v>1</v>
      </c>
      <c r="W24" s="99">
        <f>+(EOP!V24+EOP!W24)/2</f>
        <v>3.5</v>
      </c>
      <c r="X24" s="99">
        <f>+(EOP!W24+EOP!X24)/2</f>
        <v>5</v>
      </c>
      <c r="Y24" s="99">
        <f>+(EOP!X24+EOP!Y24)/2</f>
        <v>6.5</v>
      </c>
      <c r="Z24" s="99">
        <f>+(EOP!Y24+EOP!Z24)/2</f>
        <v>7</v>
      </c>
      <c r="AA24" s="99">
        <f>+(EOP!Z24+EOP!AA24)/2</f>
        <v>7</v>
      </c>
      <c r="AB24" s="99">
        <f>+(EOP!AA24+EOP!AB24)/2</f>
        <v>7</v>
      </c>
      <c r="AC24" s="99">
        <f>+(EOP!AB24+EOP!AC24)/2</f>
        <v>6</v>
      </c>
      <c r="AD24" s="104">
        <f t="shared" si="12"/>
        <v>0</v>
      </c>
      <c r="AE24" s="105">
        <f t="shared" si="13"/>
        <v>3.0833333333333335</v>
      </c>
      <c r="AI24" s="35"/>
      <c r="AJ24" s="35"/>
      <c r="AK24" s="35"/>
      <c r="AL24" s="35"/>
      <c r="AM24" s="35"/>
      <c r="AN24" s="35"/>
      <c r="AO24" s="35"/>
      <c r="AP24" s="35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47"/>
      <c r="BH24" s="48"/>
    </row>
    <row r="25" spans="1:69" ht="15" customHeight="1" outlineLevel="1">
      <c r="A25" s="221"/>
      <c r="B25" s="223"/>
      <c r="C25" s="225"/>
      <c r="D25" s="12" t="s">
        <v>74</v>
      </c>
      <c r="E25" s="35"/>
      <c r="F25" s="35"/>
      <c r="G25" s="35"/>
      <c r="H25" s="35"/>
      <c r="I25" s="35"/>
      <c r="J25" s="35"/>
      <c r="K25" s="35"/>
      <c r="L25" s="35"/>
      <c r="M25" s="99">
        <f>+(EOP!L25+EOP!M25)/2</f>
        <v>0</v>
      </c>
      <c r="N25" s="99">
        <f>+(EOP!M25+EOP!N25)/2</f>
        <v>0</v>
      </c>
      <c r="O25" s="99">
        <f>+(EOP!N25+EOP!O25)/2</f>
        <v>0</v>
      </c>
      <c r="P25" s="99">
        <f>+(EOP!O25+EOP!P25)/2</f>
        <v>0</v>
      </c>
      <c r="Q25" s="99">
        <f>+(EOP!P25+EOP!Q25)/2</f>
        <v>0</v>
      </c>
      <c r="R25" s="99">
        <f>+(EOP!Q25+EOP!R25)/2</f>
        <v>0</v>
      </c>
      <c r="S25" s="99">
        <f>+(EOP!R25+EOP!S25)/2</f>
        <v>0</v>
      </c>
      <c r="T25" s="99">
        <f>+(EOP!S25+EOP!T25)/2</f>
        <v>0</v>
      </c>
      <c r="U25" s="99">
        <f>+(EOP!T25+EOP!U25)/2</f>
        <v>0</v>
      </c>
      <c r="V25" s="99">
        <f>+(EOP!U25+EOP!V25)/2</f>
        <v>0</v>
      </c>
      <c r="W25" s="99">
        <f>+(EOP!V25+EOP!W25)/2</f>
        <v>0</v>
      </c>
      <c r="X25" s="99">
        <f>+(EOP!W25+EOP!X25)/2</f>
        <v>0</v>
      </c>
      <c r="Y25" s="99">
        <f>+(EOP!X25+EOP!Y25)/2</f>
        <v>0</v>
      </c>
      <c r="Z25" s="99">
        <f>+(EOP!Y25+EOP!Z25)/2</f>
        <v>0</v>
      </c>
      <c r="AA25" s="99">
        <f>+(EOP!Z25+EOP!AA25)/2</f>
        <v>0</v>
      </c>
      <c r="AB25" s="99">
        <f>+(EOP!AA25+EOP!AB25)/2</f>
        <v>0</v>
      </c>
      <c r="AC25" s="99">
        <f>+(EOP!AB25+EOP!AC25)/2</f>
        <v>0</v>
      </c>
      <c r="AD25" s="104">
        <f t="shared" si="12"/>
        <v>0</v>
      </c>
      <c r="AE25" s="105">
        <f t="shared" si="13"/>
        <v>0</v>
      </c>
      <c r="AI25" s="35"/>
      <c r="AJ25" s="35"/>
      <c r="AK25" s="35"/>
      <c r="AL25" s="35"/>
      <c r="AM25" s="35"/>
      <c r="AN25" s="35"/>
      <c r="AO25" s="35"/>
      <c r="AP25" s="35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47"/>
      <c r="BH25" s="48"/>
    </row>
    <row r="26" spans="1:69" ht="15" customHeight="1" outlineLevel="1">
      <c r="A26" s="221"/>
      <c r="B26" s="223"/>
      <c r="C26" s="225"/>
      <c r="D26" s="12" t="s">
        <v>79</v>
      </c>
      <c r="E26" s="35"/>
      <c r="F26" s="35"/>
      <c r="G26" s="35"/>
      <c r="H26" s="35"/>
      <c r="I26" s="35"/>
      <c r="J26" s="35"/>
      <c r="K26" s="35"/>
      <c r="L26" s="35"/>
      <c r="M26" s="99">
        <f>+(EOP!L26+EOP!M26)/2</f>
        <v>0</v>
      </c>
      <c r="N26" s="99">
        <f>+(EOP!M26+EOP!N26)/2</f>
        <v>0</v>
      </c>
      <c r="O26" s="99">
        <f>+(EOP!N26+EOP!O26)/2</f>
        <v>0</v>
      </c>
      <c r="P26" s="99">
        <f>+(EOP!O26+EOP!P26)/2</f>
        <v>0</v>
      </c>
      <c r="Q26" s="99">
        <f>+(EOP!P26+EOP!Q26)/2</f>
        <v>0</v>
      </c>
      <c r="R26" s="99">
        <f>+(EOP!Q26+EOP!R26)/2</f>
        <v>0</v>
      </c>
      <c r="S26" s="99">
        <f>+(EOP!R26+EOP!S26)/2</f>
        <v>0</v>
      </c>
      <c r="T26" s="99">
        <f>+(EOP!S26+EOP!T26)/2</f>
        <v>0</v>
      </c>
      <c r="U26" s="99">
        <f>+(EOP!T26+EOP!U26)/2</f>
        <v>0</v>
      </c>
      <c r="V26" s="99">
        <f>+(EOP!U26+EOP!V26)/2</f>
        <v>0</v>
      </c>
      <c r="W26" s="99">
        <f>+(EOP!V26+EOP!W26)/2</f>
        <v>0</v>
      </c>
      <c r="X26" s="99">
        <f>+(EOP!W26+EOP!X26)/2</f>
        <v>0</v>
      </c>
      <c r="Y26" s="99">
        <f>+(EOP!X26+EOP!Y26)/2</f>
        <v>0</v>
      </c>
      <c r="Z26" s="99">
        <f>+(EOP!Y26+EOP!Z26)/2</f>
        <v>0</v>
      </c>
      <c r="AA26" s="99">
        <f>+(EOP!Z26+EOP!AA26)/2</f>
        <v>0</v>
      </c>
      <c r="AB26" s="99">
        <f>+(EOP!AA26+EOP!AB26)/2</f>
        <v>0</v>
      </c>
      <c r="AC26" s="99">
        <f>+(EOP!AB26+EOP!AC26)/2</f>
        <v>0</v>
      </c>
      <c r="AD26" s="104">
        <f t="shared" si="12"/>
        <v>0</v>
      </c>
      <c r="AE26" s="105">
        <f t="shared" si="13"/>
        <v>0</v>
      </c>
      <c r="AI26" s="35"/>
      <c r="AJ26" s="35"/>
      <c r="AK26" s="35"/>
      <c r="AL26" s="35"/>
      <c r="AM26" s="35"/>
      <c r="AN26" s="35"/>
      <c r="AO26" s="35"/>
      <c r="AP26" s="35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47"/>
      <c r="BH26" s="48"/>
    </row>
    <row r="27" spans="1:69" ht="15" customHeight="1" outlineLevel="1">
      <c r="A27" s="221"/>
      <c r="B27" s="223"/>
      <c r="C27" s="225"/>
      <c r="D27" s="12" t="s">
        <v>97</v>
      </c>
      <c r="E27" s="35"/>
      <c r="F27" s="35"/>
      <c r="G27" s="35"/>
      <c r="H27" s="35"/>
      <c r="I27" s="35"/>
      <c r="J27" s="35"/>
      <c r="K27" s="35"/>
      <c r="L27" s="35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104"/>
      <c r="AE27" s="105"/>
      <c r="AI27" s="35"/>
      <c r="AJ27" s="35"/>
      <c r="AK27" s="35"/>
      <c r="AL27" s="35"/>
      <c r="AM27" s="35"/>
      <c r="AN27" s="35"/>
      <c r="AO27" s="35"/>
      <c r="AP27" s="35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47"/>
      <c r="BH27" s="48"/>
    </row>
    <row r="28" spans="1:69" ht="15" customHeight="1" outlineLevel="1">
      <c r="A28" s="221"/>
      <c r="B28" s="223"/>
      <c r="C28" s="225"/>
      <c r="D28" s="12" t="s">
        <v>98</v>
      </c>
      <c r="E28" s="35"/>
      <c r="F28" s="35"/>
      <c r="G28" s="35"/>
      <c r="H28" s="35"/>
      <c r="I28" s="35"/>
      <c r="J28" s="35"/>
      <c r="K28" s="35"/>
      <c r="L28" s="35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104"/>
      <c r="AE28" s="105"/>
      <c r="AI28" s="35"/>
      <c r="AJ28" s="35"/>
      <c r="AK28" s="35"/>
      <c r="AL28" s="35"/>
      <c r="AM28" s="35"/>
      <c r="AN28" s="35"/>
      <c r="AO28" s="35"/>
      <c r="AP28" s="35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47"/>
      <c r="BH28" s="48"/>
    </row>
    <row r="29" spans="1:69" ht="15" customHeight="1">
      <c r="A29" s="221"/>
      <c r="B29" s="223"/>
      <c r="C29" s="225"/>
      <c r="D29" s="13" t="s">
        <v>90</v>
      </c>
      <c r="E29" s="36"/>
      <c r="F29" s="36"/>
      <c r="G29" s="36"/>
      <c r="H29" s="36"/>
      <c r="I29" s="36"/>
      <c r="J29" s="36"/>
      <c r="K29" s="36"/>
      <c r="L29" s="36"/>
      <c r="M29" s="36" t="str">
        <f t="shared" ref="M29:AE29" si="14">+IFERROR(M20/M19,"")</f>
        <v/>
      </c>
      <c r="N29" s="36" t="str">
        <f t="shared" si="14"/>
        <v/>
      </c>
      <c r="O29" s="36" t="str">
        <f t="shared" si="14"/>
        <v/>
      </c>
      <c r="P29" s="36">
        <f t="shared" si="14"/>
        <v>1</v>
      </c>
      <c r="Q29" s="36">
        <f t="shared" si="14"/>
        <v>1</v>
      </c>
      <c r="R29" s="36">
        <f t="shared" si="14"/>
        <v>1</v>
      </c>
      <c r="S29" s="36">
        <f t="shared" si="14"/>
        <v>1</v>
      </c>
      <c r="T29" s="36">
        <f t="shared" si="14"/>
        <v>1</v>
      </c>
      <c r="U29" s="36">
        <f t="shared" si="14"/>
        <v>1.3</v>
      </c>
      <c r="V29" s="36">
        <f t="shared" si="14"/>
        <v>1.8235294117647058</v>
      </c>
      <c r="W29" s="36">
        <f t="shared" si="14"/>
        <v>1.9583333333333333</v>
      </c>
      <c r="X29" s="36">
        <f t="shared" si="14"/>
        <v>1.9230769230769231</v>
      </c>
      <c r="Y29" s="36">
        <f t="shared" si="14"/>
        <v>3.4333333333333331</v>
      </c>
      <c r="Z29" s="36">
        <f t="shared" si="14"/>
        <v>5.1714285714285717</v>
      </c>
      <c r="AA29" s="36">
        <f t="shared" si="14"/>
        <v>5.6216216216216219</v>
      </c>
      <c r="AB29" s="36">
        <f t="shared" si="14"/>
        <v>5.6486486486486482</v>
      </c>
      <c r="AC29" s="36">
        <f t="shared" ref="AC29" si="15">+IFERROR(AC20/AC19,"")</f>
        <v>5.6486486486486482</v>
      </c>
      <c r="AD29" s="49">
        <f t="shared" si="14"/>
        <v>1</v>
      </c>
      <c r="AE29" s="50">
        <f t="shared" si="14"/>
        <v>3.5447154471544717</v>
      </c>
      <c r="AI29" s="36"/>
      <c r="AJ29" s="36"/>
      <c r="AK29" s="36"/>
      <c r="AL29" s="36"/>
      <c r="AM29" s="36"/>
      <c r="AN29" s="36"/>
      <c r="AO29" s="36"/>
      <c r="AP29" s="36"/>
      <c r="AQ29" s="23" t="s">
        <v>0</v>
      </c>
      <c r="AR29" s="23" t="s">
        <v>0</v>
      </c>
      <c r="AS29" s="23">
        <v>1.5098888888888888</v>
      </c>
      <c r="AT29" s="23">
        <v>1.9526479750778816</v>
      </c>
      <c r="AU29" s="23">
        <v>2.6713828936850521</v>
      </c>
      <c r="AV29" s="23">
        <v>3.069900058788948</v>
      </c>
      <c r="AW29" s="23">
        <v>3.3023765144454802</v>
      </c>
      <c r="AX29" s="23">
        <v>3.4586981790003875</v>
      </c>
      <c r="AY29" s="23">
        <v>3.57087346396546</v>
      </c>
      <c r="AZ29" s="23">
        <v>3.6574214202561115</v>
      </c>
      <c r="BA29" s="23">
        <v>3.727152489626556</v>
      </c>
      <c r="BB29" s="23">
        <v>3.7612372652510127</v>
      </c>
      <c r="BC29" s="23">
        <v>3.8041197223170595</v>
      </c>
      <c r="BD29" s="23">
        <v>3.8672384561683457</v>
      </c>
      <c r="BE29" s="23">
        <v>3.9163898019010395</v>
      </c>
      <c r="BF29" s="23">
        <v>3.9558227137933799</v>
      </c>
      <c r="BG29" s="49">
        <v>1.9526479750778816</v>
      </c>
      <c r="BH29" s="50">
        <v>3.6879538984933697</v>
      </c>
    </row>
    <row r="30" spans="1:69" ht="15" customHeight="1">
      <c r="A30" s="221"/>
      <c r="B30" s="223"/>
      <c r="C30" s="225" t="s">
        <v>99</v>
      </c>
      <c r="D30" s="10" t="s">
        <v>40</v>
      </c>
      <c r="E30" s="19"/>
      <c r="F30" s="19"/>
      <c r="G30" s="19"/>
      <c r="H30" s="19"/>
      <c r="I30" s="19"/>
      <c r="J30" s="19"/>
      <c r="K30" s="19"/>
      <c r="L30" s="19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100"/>
      <c r="AE30" s="101"/>
      <c r="AG30" s="124">
        <f>+SUMIF($M$1:$AB$1,"REAL",M30:AB30)</f>
        <v>0</v>
      </c>
      <c r="AI30" s="36"/>
      <c r="AJ30" s="36"/>
      <c r="AK30" s="36"/>
      <c r="AL30" s="36"/>
      <c r="AM30" s="36"/>
      <c r="AN30" s="36"/>
      <c r="AO30" s="36"/>
      <c r="AP30" s="36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49"/>
      <c r="BH30" s="50"/>
    </row>
    <row r="31" spans="1:69" ht="15" customHeight="1">
      <c r="A31" s="221"/>
      <c r="B31" s="223"/>
      <c r="C31" s="225"/>
      <c r="D31" s="11" t="s">
        <v>88</v>
      </c>
      <c r="E31" s="34"/>
      <c r="F31" s="34"/>
      <c r="G31" s="34"/>
      <c r="H31" s="34"/>
      <c r="I31" s="34"/>
      <c r="J31" s="34"/>
      <c r="K31" s="34"/>
      <c r="L31" s="34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102"/>
      <c r="AE31" s="103"/>
      <c r="AG31" s="124">
        <f>+SUMIF($M$1:$AB$1,"REAL",M31:AB31)</f>
        <v>0</v>
      </c>
      <c r="AI31" s="36"/>
      <c r="AJ31" s="36"/>
      <c r="AK31" s="36"/>
      <c r="AL31" s="36"/>
      <c r="AM31" s="36"/>
      <c r="AN31" s="36"/>
      <c r="AO31" s="36"/>
      <c r="AP31" s="36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49"/>
      <c r="BH31" s="50"/>
    </row>
    <row r="32" spans="1:69" ht="15" customHeight="1">
      <c r="A32" s="221"/>
      <c r="B32" s="223"/>
      <c r="C32" s="225"/>
      <c r="D32" s="12" t="s">
        <v>100</v>
      </c>
      <c r="E32" s="35"/>
      <c r="F32" s="35"/>
      <c r="G32" s="35"/>
      <c r="H32" s="35"/>
      <c r="I32" s="35"/>
      <c r="J32" s="35"/>
      <c r="K32" s="35"/>
      <c r="L32" s="35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104"/>
      <c r="AE32" s="105"/>
      <c r="AI32" s="36"/>
      <c r="AJ32" s="36"/>
      <c r="AK32" s="36"/>
      <c r="AL32" s="36"/>
      <c r="AM32" s="36"/>
      <c r="AN32" s="36"/>
      <c r="AO32" s="36"/>
      <c r="AP32" s="36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49"/>
      <c r="BH32" s="50"/>
    </row>
    <row r="33" spans="1:69" ht="15" customHeight="1">
      <c r="A33" s="221"/>
      <c r="B33" s="223"/>
      <c r="C33" s="225"/>
      <c r="D33" s="12" t="s">
        <v>101</v>
      </c>
      <c r="E33" s="35"/>
      <c r="F33" s="35"/>
      <c r="G33" s="35"/>
      <c r="H33" s="35"/>
      <c r="I33" s="35"/>
      <c r="J33" s="35"/>
      <c r="K33" s="35"/>
      <c r="L33" s="35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104"/>
      <c r="AE33" s="105"/>
      <c r="AI33" s="36"/>
      <c r="AJ33" s="36"/>
      <c r="AK33" s="36"/>
      <c r="AL33" s="36"/>
      <c r="AM33" s="36"/>
      <c r="AN33" s="36"/>
      <c r="AO33" s="36"/>
      <c r="AP33" s="36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49"/>
      <c r="BH33" s="50"/>
    </row>
    <row r="34" spans="1:69" ht="15" customHeight="1">
      <c r="A34" s="221"/>
      <c r="B34" s="223"/>
      <c r="C34" s="225"/>
      <c r="D34" s="125" t="s">
        <v>102</v>
      </c>
      <c r="E34" s="126"/>
      <c r="F34" s="126"/>
      <c r="G34" s="126"/>
      <c r="H34" s="126"/>
      <c r="I34" s="126"/>
      <c r="J34" s="126"/>
      <c r="K34" s="126"/>
      <c r="L34" s="126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127"/>
      <c r="AE34" s="128"/>
      <c r="AG34" s="129"/>
      <c r="AI34" s="36"/>
      <c r="AJ34" s="36"/>
      <c r="AK34" s="36"/>
      <c r="AL34" s="36"/>
      <c r="AM34" s="36"/>
      <c r="AN34" s="36"/>
      <c r="AO34" s="36"/>
      <c r="AP34" s="36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49"/>
      <c r="BH34" s="50"/>
    </row>
    <row r="35" spans="1:69" ht="15" customHeight="1">
      <c r="A35" s="221"/>
      <c r="B35" s="223"/>
      <c r="C35" s="225"/>
      <c r="D35" s="13" t="s">
        <v>90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I35" s="36"/>
      <c r="AJ35" s="36"/>
      <c r="AK35" s="36"/>
      <c r="AL35" s="36"/>
      <c r="AM35" s="36"/>
      <c r="AN35" s="36"/>
      <c r="AO35" s="36"/>
      <c r="AP35" s="36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49"/>
      <c r="BH35" s="50"/>
    </row>
    <row r="36" spans="1:69" ht="15" customHeight="1" collapsed="1">
      <c r="A36" s="221"/>
      <c r="B36" s="223"/>
      <c r="C36" s="225" t="s">
        <v>54</v>
      </c>
      <c r="D36" s="10" t="s">
        <v>40</v>
      </c>
      <c r="E36" s="19"/>
      <c r="F36" s="19"/>
      <c r="G36" s="19"/>
      <c r="H36" s="19"/>
      <c r="I36" s="19"/>
      <c r="J36" s="19"/>
      <c r="K36" s="19"/>
      <c r="L36" s="19"/>
      <c r="M36" s="97">
        <f>+(EOP!L36+EOP!M36)/2</f>
        <v>0</v>
      </c>
      <c r="N36" s="97">
        <f>+(EOP!M36+EOP!N36)/2</f>
        <v>0</v>
      </c>
      <c r="O36" s="97">
        <f>+(EOP!N36+EOP!O36)/2</f>
        <v>0</v>
      </c>
      <c r="P36" s="97">
        <f>+(EOP!O36+EOP!P36)/2</f>
        <v>2</v>
      </c>
      <c r="Q36" s="97">
        <f>+(EOP!P36+EOP!Q36)/2</f>
        <v>4</v>
      </c>
      <c r="R36" s="97">
        <f>+(EOP!Q36+EOP!R36)/2</f>
        <v>6.5</v>
      </c>
      <c r="S36" s="97">
        <f>+(EOP!R36+EOP!S36)/2</f>
        <v>11.5</v>
      </c>
      <c r="T36" s="97">
        <f>+(EOP!S36+EOP!T36)/2</f>
        <v>17</v>
      </c>
      <c r="U36" s="97">
        <f>+(EOP!T36+EOP!U36)/2</f>
        <v>20.5</v>
      </c>
      <c r="V36" s="97">
        <f>+(EOP!U36+EOP!V36)/2</f>
        <v>26.5</v>
      </c>
      <c r="W36" s="97">
        <f>+(EOP!V36+EOP!W36)/2</f>
        <v>40.5</v>
      </c>
      <c r="X36" s="97">
        <f>+(EOP!W36+EOP!X36)/2</f>
        <v>51.5</v>
      </c>
      <c r="Y36" s="97">
        <f>+(EOP!X36+EOP!Y36)/2</f>
        <v>59</v>
      </c>
      <c r="Z36" s="97">
        <f>+(EOP!Y36+EOP!Z36)/2</f>
        <v>72</v>
      </c>
      <c r="AA36" s="97">
        <f>+(EOP!Z36+EOP!AA36)/2</f>
        <v>84.5</v>
      </c>
      <c r="AB36" s="97">
        <f>+(EOP!AA36+EOP!AB36)/2</f>
        <v>90</v>
      </c>
      <c r="AC36" s="97">
        <f>+(EOP!AB36+EOP!AC36)/2</f>
        <v>90.5</v>
      </c>
      <c r="AD36" s="100">
        <f t="shared" ref="AD36:AD37" si="16">+AVERAGE(M36:P36)</f>
        <v>0.5</v>
      </c>
      <c r="AE36" s="101">
        <f t="shared" ref="AE36:AE37" si="17">+AVERAGE(Q36:AB36)</f>
        <v>40.291666666666664</v>
      </c>
      <c r="AG36" s="124">
        <f>+SUMIF($M$1:$AB$1,"REAL",M36:AB36)</f>
        <v>485.5</v>
      </c>
      <c r="AI36" s="19"/>
      <c r="AJ36" s="19"/>
      <c r="AK36" s="19"/>
      <c r="AL36" s="19"/>
      <c r="AM36" s="19"/>
      <c r="AN36" s="19"/>
      <c r="AO36" s="19"/>
      <c r="AP36" s="19"/>
      <c r="AQ36" s="20">
        <v>0</v>
      </c>
      <c r="AR36" s="20">
        <v>0</v>
      </c>
      <c r="AS36" s="20">
        <v>0</v>
      </c>
      <c r="AT36" s="20">
        <v>0</v>
      </c>
      <c r="AU36" s="20">
        <v>2.25</v>
      </c>
      <c r="AV36" s="20">
        <v>8.1</v>
      </c>
      <c r="AW36" s="20">
        <v>15.749999999999998</v>
      </c>
      <c r="AX36" s="20">
        <v>23.849999999999998</v>
      </c>
      <c r="AY36" s="20">
        <v>31.5</v>
      </c>
      <c r="AZ36" s="20">
        <v>38.700000000000003</v>
      </c>
      <c r="BA36" s="20">
        <v>43.2</v>
      </c>
      <c r="BB36" s="20">
        <v>44.55</v>
      </c>
      <c r="BC36" s="20">
        <v>48.6</v>
      </c>
      <c r="BD36" s="20">
        <v>55.800000000000004</v>
      </c>
      <c r="BE36" s="20">
        <v>63.900000000000006</v>
      </c>
      <c r="BF36" s="20">
        <v>71.550000000000011</v>
      </c>
      <c r="BG36" s="44">
        <v>0</v>
      </c>
      <c r="BH36" s="59">
        <v>35.775000000000006</v>
      </c>
    </row>
    <row r="37" spans="1:69" ht="15" customHeight="1">
      <c r="A37" s="221"/>
      <c r="B37" s="223"/>
      <c r="C37" s="225"/>
      <c r="D37" s="11" t="s">
        <v>88</v>
      </c>
      <c r="E37" s="34"/>
      <c r="F37" s="34"/>
      <c r="G37" s="34"/>
      <c r="H37" s="34"/>
      <c r="I37" s="34"/>
      <c r="J37" s="34"/>
      <c r="K37" s="34"/>
      <c r="L37" s="34"/>
      <c r="M37" s="98">
        <f>+(EOP!L37+EOP!M37)/2</f>
        <v>0</v>
      </c>
      <c r="N37" s="98">
        <f>+(EOP!M37+EOP!N37)/2</f>
        <v>0</v>
      </c>
      <c r="O37" s="98">
        <f>+(EOP!N37+EOP!O37)/2</f>
        <v>0</v>
      </c>
      <c r="P37" s="98">
        <f>+(EOP!O37+EOP!P37)/2</f>
        <v>2</v>
      </c>
      <c r="Q37" s="98">
        <f>+(EOP!P37+EOP!Q37)/2</f>
        <v>4</v>
      </c>
      <c r="R37" s="98">
        <f>+(EOP!Q37+EOP!R37)/2</f>
        <v>6.5</v>
      </c>
      <c r="S37" s="98">
        <f>+(EOP!R37+EOP!S37)/2</f>
        <v>21.5</v>
      </c>
      <c r="T37" s="98">
        <f>+(EOP!S37+EOP!T37)/2</f>
        <v>39.5</v>
      </c>
      <c r="U37" s="98">
        <f>+(EOP!T37+EOP!U37)/2</f>
        <v>45.5</v>
      </c>
      <c r="V37" s="98">
        <f>+(EOP!U37+EOP!V37)/2</f>
        <v>58.5</v>
      </c>
      <c r="W37" s="98">
        <f>+(EOP!V37+EOP!W37)/2</f>
        <v>81</v>
      </c>
      <c r="X37" s="98">
        <f>+(EOP!W37+EOP!X37)/2</f>
        <v>93</v>
      </c>
      <c r="Y37" s="98">
        <f>+(EOP!X37+EOP!Y37)/2</f>
        <v>104</v>
      </c>
      <c r="Z37" s="98">
        <f>+(EOP!Y37+EOP!Z37)/2</f>
        <v>126.5</v>
      </c>
      <c r="AA37" s="98">
        <f>+(EOP!Z37+EOP!AA37)/2</f>
        <v>147.5</v>
      </c>
      <c r="AB37" s="98">
        <f>+(EOP!AA37+EOP!AB37)/2</f>
        <v>156</v>
      </c>
      <c r="AC37" s="98">
        <f>+(EOP!AB37+EOP!AC37)/2</f>
        <v>158.5</v>
      </c>
      <c r="AD37" s="102">
        <f t="shared" si="16"/>
        <v>0.5</v>
      </c>
      <c r="AE37" s="103">
        <f t="shared" si="17"/>
        <v>73.625</v>
      </c>
      <c r="AG37" s="124">
        <f>+SUMIF($M$1:$AB$1,"REAL",M37:AB37)</f>
        <v>885.5</v>
      </c>
      <c r="AI37" s="34"/>
      <c r="AJ37" s="34"/>
      <c r="AK37" s="34"/>
      <c r="AL37" s="34"/>
      <c r="AM37" s="34"/>
      <c r="AN37" s="34"/>
      <c r="AO37" s="34"/>
      <c r="AP37" s="34"/>
      <c r="AQ37" s="21">
        <v>0</v>
      </c>
      <c r="AR37" s="21">
        <v>0</v>
      </c>
      <c r="AS37" s="21">
        <v>0</v>
      </c>
      <c r="AT37" s="21">
        <v>0</v>
      </c>
      <c r="AU37" s="21">
        <v>225</v>
      </c>
      <c r="AV37" s="21">
        <v>810</v>
      </c>
      <c r="AW37" s="21">
        <v>1575</v>
      </c>
      <c r="AX37" s="21">
        <v>2385</v>
      </c>
      <c r="AY37" s="21">
        <v>3150</v>
      </c>
      <c r="AZ37" s="21">
        <v>3870</v>
      </c>
      <c r="BA37" s="21">
        <v>4320</v>
      </c>
      <c r="BB37" s="21">
        <v>4455</v>
      </c>
      <c r="BC37" s="21">
        <v>4860</v>
      </c>
      <c r="BD37" s="21">
        <v>5580</v>
      </c>
      <c r="BE37" s="21">
        <v>6390</v>
      </c>
      <c r="BF37" s="21">
        <v>7155</v>
      </c>
      <c r="BG37" s="45">
        <v>0</v>
      </c>
      <c r="BH37" s="46">
        <v>3577.5</v>
      </c>
    </row>
    <row r="38" spans="1:69" s="2" customFormat="1" ht="15" customHeight="1">
      <c r="A38" s="221"/>
      <c r="B38" s="224"/>
      <c r="C38" s="225"/>
      <c r="D38" s="13" t="s">
        <v>90</v>
      </c>
      <c r="E38" s="36"/>
      <c r="F38" s="36"/>
      <c r="G38" s="36"/>
      <c r="H38" s="36"/>
      <c r="I38" s="36"/>
      <c r="J38" s="36"/>
      <c r="K38" s="36"/>
      <c r="L38" s="36"/>
      <c r="M38" s="36" t="str">
        <f t="shared" ref="M38:AE38" si="18">+IFERROR(M37/M36,"")</f>
        <v/>
      </c>
      <c r="N38" s="36" t="str">
        <f t="shared" si="18"/>
        <v/>
      </c>
      <c r="O38" s="36" t="str">
        <f t="shared" si="18"/>
        <v/>
      </c>
      <c r="P38" s="36">
        <f t="shared" si="18"/>
        <v>1</v>
      </c>
      <c r="Q38" s="36">
        <f t="shared" si="18"/>
        <v>1</v>
      </c>
      <c r="R38" s="36">
        <f t="shared" si="18"/>
        <v>1</v>
      </c>
      <c r="S38" s="36">
        <f t="shared" si="18"/>
        <v>1.8695652173913044</v>
      </c>
      <c r="T38" s="36">
        <f t="shared" si="18"/>
        <v>2.3235294117647061</v>
      </c>
      <c r="U38" s="36">
        <f t="shared" si="18"/>
        <v>2.2195121951219514</v>
      </c>
      <c r="V38" s="36">
        <f t="shared" si="18"/>
        <v>2.2075471698113209</v>
      </c>
      <c r="W38" s="36">
        <f t="shared" si="18"/>
        <v>2</v>
      </c>
      <c r="X38" s="36">
        <f t="shared" si="18"/>
        <v>1.8058252427184467</v>
      </c>
      <c r="Y38" s="36">
        <f t="shared" si="18"/>
        <v>1.7627118644067796</v>
      </c>
      <c r="Z38" s="36">
        <f t="shared" si="18"/>
        <v>1.7569444444444444</v>
      </c>
      <c r="AA38" s="36">
        <f t="shared" si="18"/>
        <v>1.7455621301775148</v>
      </c>
      <c r="AB38" s="36">
        <f t="shared" si="18"/>
        <v>1.7333333333333334</v>
      </c>
      <c r="AC38" s="36">
        <f t="shared" ref="AC38" si="19">+IFERROR(AC37/AC36,"")</f>
        <v>1.7513812154696133</v>
      </c>
      <c r="AD38" s="49">
        <f t="shared" si="18"/>
        <v>1</v>
      </c>
      <c r="AE38" s="50">
        <f t="shared" si="18"/>
        <v>1.8273009307135473</v>
      </c>
      <c r="AF38"/>
      <c r="AG38" s="1"/>
      <c r="AH38"/>
      <c r="AI38" s="36"/>
      <c r="AJ38" s="36"/>
      <c r="AK38" s="36"/>
      <c r="AL38" s="36"/>
      <c r="AM38" s="36"/>
      <c r="AN38" s="36"/>
      <c r="AO38" s="36"/>
      <c r="AP38" s="36"/>
      <c r="AQ38" s="23" t="s">
        <v>0</v>
      </c>
      <c r="AR38" s="23" t="s">
        <v>0</v>
      </c>
      <c r="AS38" s="23" t="s">
        <v>0</v>
      </c>
      <c r="AT38" s="23" t="s">
        <v>0</v>
      </c>
      <c r="AU38" s="23">
        <v>100</v>
      </c>
      <c r="AV38" s="23">
        <v>100</v>
      </c>
      <c r="AW38" s="23">
        <v>100.00000000000001</v>
      </c>
      <c r="AX38" s="23">
        <v>100.00000000000001</v>
      </c>
      <c r="AY38" s="23">
        <v>100</v>
      </c>
      <c r="AZ38" s="23">
        <v>99.999999999999986</v>
      </c>
      <c r="BA38" s="23">
        <v>100</v>
      </c>
      <c r="BB38" s="23">
        <v>100</v>
      </c>
      <c r="BC38" s="23">
        <v>100</v>
      </c>
      <c r="BD38" s="23">
        <v>99.999999999999986</v>
      </c>
      <c r="BE38" s="23">
        <v>99.999999999999986</v>
      </c>
      <c r="BF38" s="23">
        <v>99.999999999999986</v>
      </c>
      <c r="BG38" s="49" t="s">
        <v>0</v>
      </c>
      <c r="BH38" s="50">
        <v>99.999999999999986</v>
      </c>
      <c r="BJ38" s="2" t="str">
        <f t="shared" ref="BJ38:BQ38" si="20">+IFERROR(BJ37/BJ36,"")</f>
        <v/>
      </c>
      <c r="BK38" s="2" t="str">
        <f t="shared" si="20"/>
        <v/>
      </c>
      <c r="BL38" s="2" t="str">
        <f t="shared" si="20"/>
        <v/>
      </c>
      <c r="BM38" s="2" t="str">
        <f t="shared" si="20"/>
        <v/>
      </c>
      <c r="BN38" s="2" t="str">
        <f t="shared" si="20"/>
        <v/>
      </c>
      <c r="BO38" s="2" t="str">
        <f t="shared" si="20"/>
        <v/>
      </c>
      <c r="BP38" s="2" t="str">
        <f t="shared" si="20"/>
        <v/>
      </c>
      <c r="BQ38" s="2" t="str">
        <f t="shared" si="20"/>
        <v/>
      </c>
    </row>
    <row r="39" spans="1:69" ht="15" customHeight="1">
      <c r="A39" s="221"/>
      <c r="B39" s="226" t="s">
        <v>36</v>
      </c>
      <c r="C39" s="225" t="s">
        <v>50</v>
      </c>
      <c r="D39" s="10" t="s">
        <v>40</v>
      </c>
      <c r="E39" s="19"/>
      <c r="F39" s="19"/>
      <c r="G39" s="19"/>
      <c r="H39" s="19"/>
      <c r="I39" s="19"/>
      <c r="J39" s="19"/>
      <c r="K39" s="19"/>
      <c r="L39" s="19"/>
      <c r="M39" s="97">
        <f>+(EOP!L39+EOP!M39)/2</f>
        <v>0</v>
      </c>
      <c r="N39" s="97">
        <f>+(EOP!M39+EOP!N39)/2</f>
        <v>-1.5</v>
      </c>
      <c r="O39" s="97">
        <f>+(EOP!N39+EOP!O39)/2</f>
        <v>-1</v>
      </c>
      <c r="P39" s="97">
        <f>+(EOP!O39+EOP!P39)/2</f>
        <v>3</v>
      </c>
      <c r="Q39" s="97">
        <f>+(EOP!P39+EOP!Q39)/2</f>
        <v>7.5</v>
      </c>
      <c r="R39" s="97">
        <f>+(EOP!Q39+EOP!R39)/2</f>
        <v>13</v>
      </c>
      <c r="S39" s="97">
        <f>+(EOP!R39+EOP!S39)/2</f>
        <v>18.5</v>
      </c>
      <c r="T39" s="97">
        <f>+(EOP!S39+EOP!T39)/2</f>
        <v>23</v>
      </c>
      <c r="U39" s="97">
        <f>+(EOP!T39+EOP!U39)/2</f>
        <v>30</v>
      </c>
      <c r="V39" s="97">
        <f>+(EOP!U39+EOP!V39)/2</f>
        <v>43.5</v>
      </c>
      <c r="W39" s="97">
        <f>+(EOP!V39+EOP!W39)/2</f>
        <v>59</v>
      </c>
      <c r="X39" s="97">
        <f>+(EOP!W39+EOP!X39)/2</f>
        <v>67</v>
      </c>
      <c r="Y39" s="97">
        <f>+(EOP!X39+EOP!Y39)/2</f>
        <v>78</v>
      </c>
      <c r="Z39" s="97">
        <f>+(EOP!Y39+EOP!Z39)/2</f>
        <v>98.5</v>
      </c>
      <c r="AA39" s="97">
        <f>+(EOP!Z39+EOP!AA39)/2</f>
        <v>121</v>
      </c>
      <c r="AB39" s="97">
        <f>+(EOP!AA39+EOP!AB39)/2</f>
        <v>146</v>
      </c>
      <c r="AC39" s="97">
        <f>+(EOP!AB39+EOP!AC39)/2</f>
        <v>171</v>
      </c>
      <c r="AD39" s="100">
        <f t="shared" ref="AD39:AD43" si="21">+AVERAGE(M39:P39)</f>
        <v>0.125</v>
      </c>
      <c r="AE39" s="101">
        <f t="shared" ref="AE39:AE43" si="22">+AVERAGE(Q39:AB39)</f>
        <v>58.75</v>
      </c>
      <c r="AG39" s="124">
        <f>+SUMIF($M$1:$AB$1,"REAL",M39:AB39)</f>
        <v>705.5</v>
      </c>
      <c r="AI39" s="19"/>
      <c r="AJ39" s="19"/>
      <c r="AK39" s="19"/>
      <c r="AL39" s="19"/>
      <c r="AM39" s="19"/>
      <c r="AN39" s="19"/>
      <c r="AO39" s="19"/>
      <c r="AP39" s="19"/>
      <c r="AQ39" s="20">
        <v>0</v>
      </c>
      <c r="AR39" s="20">
        <v>0</v>
      </c>
      <c r="AS39" s="20">
        <v>22.5</v>
      </c>
      <c r="AT39" s="20">
        <v>54</v>
      </c>
      <c r="AU39" s="20">
        <v>69.3</v>
      </c>
      <c r="AV39" s="20">
        <v>83.699999999999989</v>
      </c>
      <c r="AW39" s="20">
        <v>104.35</v>
      </c>
      <c r="AX39" s="20">
        <v>132.60000000000002</v>
      </c>
      <c r="AY39" s="20">
        <v>164</v>
      </c>
      <c r="AZ39" s="20">
        <v>194.90000000000003</v>
      </c>
      <c r="BA39" s="20">
        <v>225.3</v>
      </c>
      <c r="BB39" s="20">
        <v>247.60000000000002</v>
      </c>
      <c r="BC39" s="20">
        <v>268.90000000000003</v>
      </c>
      <c r="BD39" s="20">
        <v>300.45000000000005</v>
      </c>
      <c r="BE39" s="20">
        <v>335.15</v>
      </c>
      <c r="BF39" s="20">
        <v>366.2</v>
      </c>
      <c r="BG39" s="44">
        <v>27</v>
      </c>
      <c r="BH39" s="59">
        <v>210.1</v>
      </c>
      <c r="BJ39" t="e">
        <f>+SUMIFS(#REF!,#REF!,
"Num_clients",#REF!,
"CloudPBX",#REF!,
"")</f>
        <v>#REF!</v>
      </c>
      <c r="BK39" t="e">
        <f>+SUMIFS(#REF!,#REF!,
"Num_clients",#REF!,
"CloudPBX",#REF!,
"")</f>
        <v>#REF!</v>
      </c>
      <c r="BL39" t="e">
        <f>+SUMIFS(#REF!,#REF!,
"Num_clients",#REF!,
"CloudPBX",#REF!,
"")</f>
        <v>#REF!</v>
      </c>
      <c r="BM39" t="e">
        <f>+SUMIFS(#REF!,#REF!,
"Num_clients",#REF!,
"CloudPBX",#REF!,
"")</f>
        <v>#REF!</v>
      </c>
      <c r="BN39" t="e">
        <f>+SUMIFS(#REF!,#REF!,
"Num_clients",#REF!,
"CloudPBX",#REF!,
"")</f>
        <v>#REF!</v>
      </c>
      <c r="BO39" t="e">
        <f>+SUMIFS(#REF!,#REF!,
"Num_clients",#REF!,
"CloudPBX",#REF!,
"")</f>
        <v>#REF!</v>
      </c>
      <c r="BP39" t="e">
        <f>+SUMIFS(#REF!,#REF!,
"Num_clients",#REF!,
"CloudPBX",#REF!,
"")</f>
        <v>#REF!</v>
      </c>
      <c r="BQ39" t="e">
        <f>+SUMIFS(#REF!,#REF!,
"Num_clients",#REF!,
"CloudPBX",#REF!,
"")</f>
        <v>#REF!</v>
      </c>
    </row>
    <row r="40" spans="1:69">
      <c r="A40" s="221"/>
      <c r="B40" s="226"/>
      <c r="C40" s="225"/>
      <c r="D40" s="11" t="s">
        <v>88</v>
      </c>
      <c r="E40" s="34"/>
      <c r="F40" s="34"/>
      <c r="G40" s="34"/>
      <c r="H40" s="34"/>
      <c r="I40" s="34"/>
      <c r="J40" s="34"/>
      <c r="K40" s="34"/>
      <c r="L40" s="34"/>
      <c r="M40" s="98">
        <f>+(EOP!L40+EOP!M40)/2</f>
        <v>0</v>
      </c>
      <c r="N40" s="98">
        <f>+(EOP!M40+EOP!N40)/2</f>
        <v>0</v>
      </c>
      <c r="O40" s="98">
        <f>+(EOP!N40+EOP!O40)/2</f>
        <v>6.5</v>
      </c>
      <c r="P40" s="98">
        <f>+(EOP!O40+EOP!P40)/2</f>
        <v>19.5</v>
      </c>
      <c r="Q40" s="98">
        <f>+(EOP!P40+EOP!Q40)/2</f>
        <v>34.5</v>
      </c>
      <c r="R40" s="98">
        <f>+(EOP!Q40+EOP!R40)/2</f>
        <v>53</v>
      </c>
      <c r="S40" s="98">
        <f>+(EOP!R40+EOP!S40)/2</f>
        <v>65.5</v>
      </c>
      <c r="T40" s="98">
        <f>+(EOP!S40+EOP!T40)/2</f>
        <v>75.5</v>
      </c>
      <c r="U40" s="98">
        <f>+(EOP!T40+EOP!U40)/2</f>
        <v>92.5</v>
      </c>
      <c r="V40" s="98">
        <f>+(EOP!U40+EOP!V40)/2</f>
        <v>131.5</v>
      </c>
      <c r="W40" s="98">
        <f>+(EOP!V40+EOP!W40)/2</f>
        <v>184.5</v>
      </c>
      <c r="X40" s="98">
        <f>+(EOP!W40+EOP!X40)/2</f>
        <v>209</v>
      </c>
      <c r="Y40" s="98">
        <f>+(EOP!X40+EOP!Y40)/2</f>
        <v>230</v>
      </c>
      <c r="Z40" s="98">
        <f>+(EOP!Y40+EOP!Z40)/2</f>
        <v>291</v>
      </c>
      <c r="AA40" s="98">
        <f>+(EOP!Z40+EOP!AA40)/2</f>
        <v>366.5</v>
      </c>
      <c r="AB40" s="98">
        <f>+(EOP!AA40+EOP!AB40)/2</f>
        <v>454</v>
      </c>
      <c r="AC40" s="98">
        <f>+(EOP!AB40+EOP!AC40)/2</f>
        <v>535</v>
      </c>
      <c r="AD40" s="102">
        <f t="shared" si="21"/>
        <v>6.5</v>
      </c>
      <c r="AE40" s="103">
        <f t="shared" si="22"/>
        <v>182.29166666666666</v>
      </c>
      <c r="AG40" s="124">
        <f>+SUMIF($M$1:$AB$1,"REAL",M40:AB40)</f>
        <v>2213.5</v>
      </c>
      <c r="AI40" s="34"/>
      <c r="AJ40" s="34"/>
      <c r="AK40" s="34"/>
      <c r="AL40" s="34"/>
      <c r="AM40" s="34"/>
      <c r="AN40" s="34"/>
      <c r="AO40" s="34"/>
      <c r="AP40" s="34"/>
      <c r="AQ40" s="21">
        <v>0</v>
      </c>
      <c r="AR40" s="21">
        <v>0</v>
      </c>
      <c r="AS40" s="21">
        <v>673</v>
      </c>
      <c r="AT40" s="21">
        <v>1613</v>
      </c>
      <c r="AU40" s="21">
        <v>2506.5</v>
      </c>
      <c r="AV40" s="21">
        <v>3939</v>
      </c>
      <c r="AW40" s="21">
        <v>6039.5</v>
      </c>
      <c r="AX40" s="21">
        <v>8939.5</v>
      </c>
      <c r="AY40" s="21">
        <v>12146.5</v>
      </c>
      <c r="AZ40" s="21">
        <v>15345.5</v>
      </c>
      <c r="BA40" s="21">
        <v>18536.5</v>
      </c>
      <c r="BB40" s="21">
        <v>20910.5</v>
      </c>
      <c r="BC40" s="21">
        <v>23262.5</v>
      </c>
      <c r="BD40" s="21">
        <v>26713.5</v>
      </c>
      <c r="BE40" s="21">
        <v>30465.5</v>
      </c>
      <c r="BF40" s="21">
        <v>33888.5</v>
      </c>
      <c r="BG40" s="45">
        <v>806.5</v>
      </c>
      <c r="BH40" s="46">
        <v>17750.75</v>
      </c>
      <c r="BJ40" t="e">
        <f>+SUMIFS(#REF!,#REF!,
"Num_lines_sites",#REF!,
"CloudPBX",#REF!,
"")</f>
        <v>#REF!</v>
      </c>
      <c r="BK40" t="e">
        <f>+SUMIFS(#REF!,#REF!,
"Num_lines_sites",#REF!,
"CloudPBX",#REF!,
"")</f>
        <v>#REF!</v>
      </c>
      <c r="BL40" t="e">
        <f>+SUMIFS(#REF!,#REF!,
"Num_lines_sites",#REF!,
"CloudPBX",#REF!,
"")</f>
        <v>#REF!</v>
      </c>
      <c r="BM40" t="e">
        <f>+SUMIFS(#REF!,#REF!,
"Num_lines_sites",#REF!,
"CloudPBX",#REF!,
"")</f>
        <v>#REF!</v>
      </c>
      <c r="BN40" t="e">
        <f>+SUMIFS(#REF!,#REF!,
"Num_lines_sites",#REF!,
"CloudPBX",#REF!,
"")</f>
        <v>#REF!</v>
      </c>
      <c r="BO40" t="e">
        <f>+SUMIFS(#REF!,#REF!,
"Num_lines_sites",#REF!,
"CloudPBX",#REF!,
"")</f>
        <v>#REF!</v>
      </c>
      <c r="BP40" t="e">
        <f>+SUMIFS(#REF!,#REF!,
"Num_lines_sites",#REF!,
"CloudPBX",#REF!,
"")</f>
        <v>#REF!</v>
      </c>
      <c r="BQ40" t="e">
        <f>+SUMIFS(#REF!,#REF!,
"Num_lines_sites",#REF!,
"CloudPBX",#REF!,
"")</f>
        <v>#REF!</v>
      </c>
    </row>
    <row r="41" spans="1:69" ht="15" customHeight="1" outlineLevel="1">
      <c r="A41" s="221"/>
      <c r="B41" s="226"/>
      <c r="C41" s="225"/>
      <c r="D41" s="12" t="s">
        <v>1</v>
      </c>
      <c r="E41" s="35"/>
      <c r="F41" s="35"/>
      <c r="G41" s="35"/>
      <c r="H41" s="35"/>
      <c r="I41" s="35"/>
      <c r="J41" s="35"/>
      <c r="K41" s="35"/>
      <c r="L41" s="35"/>
      <c r="M41" s="99">
        <f>+(EOP!L41+EOP!M41)/2</f>
        <v>0</v>
      </c>
      <c r="N41" s="99">
        <f>+(EOP!M41+EOP!N41)/2</f>
        <v>0</v>
      </c>
      <c r="O41" s="99">
        <f>+(EOP!N41+EOP!O41)/2</f>
        <v>6.5</v>
      </c>
      <c r="P41" s="99">
        <f>+(EOP!O41+EOP!P41)/2</f>
        <v>19.5</v>
      </c>
      <c r="Q41" s="99">
        <f>+(EOP!P41+EOP!Q41)/2</f>
        <v>34.5</v>
      </c>
      <c r="R41" s="99">
        <f>+(EOP!Q41+EOP!R41)/2</f>
        <v>53</v>
      </c>
      <c r="S41" s="99">
        <f>+(EOP!R41+EOP!S41)/2</f>
        <v>65.5</v>
      </c>
      <c r="T41" s="99">
        <f>+(EOP!S41+EOP!T41)/2</f>
        <v>75.5</v>
      </c>
      <c r="U41" s="99">
        <f>+(EOP!T41+EOP!U41)/2</f>
        <v>92.5</v>
      </c>
      <c r="V41" s="99">
        <f>+(EOP!U41+EOP!V41)/2</f>
        <v>131.5</v>
      </c>
      <c r="W41" s="99">
        <f>+(EOP!V41+EOP!W41)/2</f>
        <v>184.5</v>
      </c>
      <c r="X41" s="99">
        <f>+(EOP!W41+EOP!X41)/2</f>
        <v>209</v>
      </c>
      <c r="Y41" s="99">
        <f>+(EOP!X41+EOP!Y41)/2</f>
        <v>230</v>
      </c>
      <c r="Z41" s="99">
        <f>+(EOP!Y41+EOP!Z41)/2</f>
        <v>291</v>
      </c>
      <c r="AA41" s="99">
        <f>+(EOP!Z41+EOP!AA41)/2</f>
        <v>366.5</v>
      </c>
      <c r="AB41" s="99">
        <f>+(EOP!AA41+EOP!AB41)/2</f>
        <v>454</v>
      </c>
      <c r="AC41" s="99">
        <f>+(EOP!AB41+EOP!AC41)/2</f>
        <v>535</v>
      </c>
      <c r="AD41" s="104">
        <f t="shared" si="21"/>
        <v>6.5</v>
      </c>
      <c r="AE41" s="105">
        <f t="shared" si="22"/>
        <v>182.29166666666666</v>
      </c>
      <c r="AI41" s="35"/>
      <c r="AJ41" s="35"/>
      <c r="AK41" s="35"/>
      <c r="AL41" s="35"/>
      <c r="AM41" s="35"/>
      <c r="AN41" s="35"/>
      <c r="AO41" s="35"/>
      <c r="AP41" s="35"/>
      <c r="AQ41" s="22">
        <v>0</v>
      </c>
      <c r="AR41" s="22">
        <v>0</v>
      </c>
      <c r="AS41" s="22">
        <v>350</v>
      </c>
      <c r="AT41" s="22">
        <v>838.9</v>
      </c>
      <c r="AU41" s="22">
        <v>1303.9000000000001</v>
      </c>
      <c r="AV41" s="22">
        <v>2049.1999999999998</v>
      </c>
      <c r="AW41" s="22">
        <v>3141.5</v>
      </c>
      <c r="AX41" s="22">
        <v>4649.5</v>
      </c>
      <c r="AY41" s="22">
        <v>6317.3000000000011</v>
      </c>
      <c r="AZ41" s="22">
        <v>7981.1</v>
      </c>
      <c r="BA41" s="22">
        <v>9640.9</v>
      </c>
      <c r="BB41" s="22">
        <v>10876</v>
      </c>
      <c r="BC41" s="22">
        <v>12099.599999999999</v>
      </c>
      <c r="BD41" s="22">
        <v>13895.199999999997</v>
      </c>
      <c r="BE41" s="22">
        <v>15847.599999999999</v>
      </c>
      <c r="BF41" s="22">
        <v>17628.699999999997</v>
      </c>
      <c r="BG41" s="47">
        <v>419.45</v>
      </c>
      <c r="BH41" s="48">
        <v>9233.7999999999993</v>
      </c>
    </row>
    <row r="42" spans="1:69" ht="15" customHeight="1" outlineLevel="1">
      <c r="A42" s="221"/>
      <c r="B42" s="226"/>
      <c r="C42" s="225"/>
      <c r="D42" s="12" t="s">
        <v>2</v>
      </c>
      <c r="E42" s="35"/>
      <c r="F42" s="35"/>
      <c r="G42" s="35"/>
      <c r="H42" s="35"/>
      <c r="I42" s="35"/>
      <c r="J42" s="35"/>
      <c r="K42" s="35"/>
      <c r="L42" s="35"/>
      <c r="M42" s="99">
        <f>+(EOP!L42+EOP!M42)/2</f>
        <v>0</v>
      </c>
      <c r="N42" s="99">
        <f>+(EOP!M42+EOP!N42)/2</f>
        <v>0</v>
      </c>
      <c r="O42" s="99">
        <f>+(EOP!N42+EOP!O42)/2</f>
        <v>0</v>
      </c>
      <c r="P42" s="99">
        <f>+(EOP!O42+EOP!P42)/2</f>
        <v>0</v>
      </c>
      <c r="Q42" s="99">
        <f>+(EOP!P42+EOP!Q42)/2</f>
        <v>0</v>
      </c>
      <c r="R42" s="99">
        <f>+(EOP!Q42+EOP!R42)/2</f>
        <v>0</v>
      </c>
      <c r="S42" s="99">
        <f>+(EOP!R42+EOP!S42)/2</f>
        <v>0</v>
      </c>
      <c r="T42" s="99">
        <f>+(EOP!S42+EOP!T42)/2</f>
        <v>0</v>
      </c>
      <c r="U42" s="99">
        <f>+(EOP!T42+EOP!U42)/2</f>
        <v>0</v>
      </c>
      <c r="V42" s="99">
        <f>+(EOP!U42+EOP!V42)/2</f>
        <v>0</v>
      </c>
      <c r="W42" s="99">
        <f>+(EOP!V42+EOP!W42)/2</f>
        <v>0</v>
      </c>
      <c r="X42" s="99">
        <f>+(EOP!W42+EOP!X42)/2</f>
        <v>0</v>
      </c>
      <c r="Y42" s="99">
        <f>+(EOP!X42+EOP!Y42)/2</f>
        <v>0</v>
      </c>
      <c r="Z42" s="99">
        <f>+(EOP!Y42+EOP!Z42)/2</f>
        <v>0</v>
      </c>
      <c r="AA42" s="99">
        <f>+(EOP!Z42+EOP!AA42)/2</f>
        <v>0</v>
      </c>
      <c r="AB42" s="99">
        <f>+(EOP!AA42+EOP!AB42)/2</f>
        <v>0</v>
      </c>
      <c r="AC42" s="99">
        <f>+(EOP!AB42+EOP!AC42)/2</f>
        <v>0</v>
      </c>
      <c r="AD42" s="104">
        <f t="shared" si="21"/>
        <v>0</v>
      </c>
      <c r="AE42" s="105">
        <f t="shared" si="22"/>
        <v>0</v>
      </c>
      <c r="AI42" s="35"/>
      <c r="AJ42" s="35"/>
      <c r="AK42" s="35"/>
      <c r="AL42" s="35"/>
      <c r="AM42" s="35"/>
      <c r="AN42" s="35"/>
      <c r="AO42" s="35"/>
      <c r="AP42" s="35"/>
      <c r="AQ42" s="22">
        <v>0</v>
      </c>
      <c r="AR42" s="22">
        <v>0</v>
      </c>
      <c r="AS42" s="22">
        <v>20.25</v>
      </c>
      <c r="AT42" s="22">
        <v>48.6</v>
      </c>
      <c r="AU42" s="22">
        <v>75.599999999999994</v>
      </c>
      <c r="AV42" s="22">
        <v>118.8</v>
      </c>
      <c r="AW42" s="22">
        <v>181.75</v>
      </c>
      <c r="AX42" s="22">
        <v>268.5</v>
      </c>
      <c r="AY42" s="22">
        <v>364.69999999999993</v>
      </c>
      <c r="AZ42" s="22">
        <v>460.4</v>
      </c>
      <c r="BA42" s="22">
        <v>555.59999999999991</v>
      </c>
      <c r="BB42" s="22">
        <v>626.5</v>
      </c>
      <c r="BC42" s="22">
        <v>696.4</v>
      </c>
      <c r="BD42" s="22">
        <v>799.05</v>
      </c>
      <c r="BE42" s="22">
        <v>910.65000000000009</v>
      </c>
      <c r="BF42" s="22">
        <v>1011.8000000000001</v>
      </c>
      <c r="BG42" s="47">
        <v>24.3</v>
      </c>
      <c r="BH42" s="48">
        <v>530.20000000000005</v>
      </c>
    </row>
    <row r="43" spans="1:69" ht="15" customHeight="1" outlineLevel="1">
      <c r="A43" s="221"/>
      <c r="B43" s="226"/>
      <c r="C43" s="225"/>
      <c r="D43" s="14" t="s">
        <v>83</v>
      </c>
      <c r="E43" s="37"/>
      <c r="F43" s="37"/>
      <c r="G43" s="37"/>
      <c r="H43" s="37"/>
      <c r="I43" s="37"/>
      <c r="J43" s="37"/>
      <c r="K43" s="37"/>
      <c r="L43" s="37"/>
      <c r="M43" s="106">
        <f>+(EOP!L43+EOP!M43)/2</f>
        <v>0</v>
      </c>
      <c r="N43" s="106">
        <f>+(EOP!M43+EOP!N43)/2</f>
        <v>0</v>
      </c>
      <c r="O43" s="106">
        <f>+(EOP!N43+EOP!O43)/2</f>
        <v>0</v>
      </c>
      <c r="P43" s="106">
        <f>+(EOP!O43+EOP!P43)/2</f>
        <v>0</v>
      </c>
      <c r="Q43" s="106">
        <f>+(EOP!P43+EOP!Q43)/2</f>
        <v>0</v>
      </c>
      <c r="R43" s="106">
        <f>+(EOP!Q43+EOP!R43)/2</f>
        <v>0</v>
      </c>
      <c r="S43" s="106">
        <f>+(EOP!R43+EOP!S43)/2</f>
        <v>0</v>
      </c>
      <c r="T43" s="106">
        <f>+(EOP!S43+EOP!T43)/2</f>
        <v>0</v>
      </c>
      <c r="U43" s="106">
        <f>+(EOP!T43+EOP!U43)/2</f>
        <v>0</v>
      </c>
      <c r="V43" s="106">
        <f>+(EOP!U43+EOP!V43)/2</f>
        <v>0</v>
      </c>
      <c r="W43" s="106">
        <f>+(EOP!V43+EOP!W43)/2</f>
        <v>0</v>
      </c>
      <c r="X43" s="106">
        <f>+(EOP!W43+EOP!X43)/2</f>
        <v>0</v>
      </c>
      <c r="Y43" s="106">
        <f>+(EOP!X43+EOP!Y43)/2</f>
        <v>0</v>
      </c>
      <c r="Z43" s="106">
        <f>+(EOP!Y43+EOP!Z43)/2</f>
        <v>0</v>
      </c>
      <c r="AA43" s="106">
        <f>+(EOP!Z43+EOP!AA43)/2</f>
        <v>0</v>
      </c>
      <c r="AB43" s="106">
        <f>+(EOP!AA43+EOP!AB43)/2</f>
        <v>0</v>
      </c>
      <c r="AC43" s="106">
        <f>+(EOP!AB43+EOP!AC43)/2</f>
        <v>0</v>
      </c>
      <c r="AD43" s="107">
        <f t="shared" si="21"/>
        <v>0</v>
      </c>
      <c r="AE43" s="108">
        <f t="shared" si="22"/>
        <v>0</v>
      </c>
      <c r="AI43" s="37"/>
      <c r="AJ43" s="37"/>
      <c r="AK43" s="37"/>
      <c r="AL43" s="37"/>
      <c r="AM43" s="37"/>
      <c r="AN43" s="37"/>
      <c r="AO43" s="37"/>
      <c r="AP43" s="37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51"/>
      <c r="BH43" s="52"/>
    </row>
    <row r="44" spans="1:69" ht="15" customHeight="1" outlineLevel="1">
      <c r="A44" s="221"/>
      <c r="B44" s="226"/>
      <c r="C44" s="225"/>
      <c r="D44" s="14" t="s">
        <v>103</v>
      </c>
      <c r="E44" s="37"/>
      <c r="F44" s="37"/>
      <c r="G44" s="37"/>
      <c r="H44" s="37"/>
      <c r="I44" s="37"/>
      <c r="J44" s="37"/>
      <c r="K44" s="37"/>
      <c r="L44" s="37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7"/>
      <c r="AE44" s="108"/>
      <c r="AI44" s="37"/>
      <c r="AJ44" s="37"/>
      <c r="AK44" s="37"/>
      <c r="AL44" s="37"/>
      <c r="AM44" s="37"/>
      <c r="AN44" s="37"/>
      <c r="AO44" s="37"/>
      <c r="AP44" s="37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51"/>
      <c r="BH44" s="52"/>
    </row>
    <row r="45" spans="1:69" ht="15" customHeight="1" outlineLevel="1">
      <c r="A45" s="221"/>
      <c r="B45" s="226"/>
      <c r="C45" s="225"/>
      <c r="D45" s="14" t="s">
        <v>104</v>
      </c>
      <c r="E45" s="37"/>
      <c r="F45" s="37"/>
      <c r="G45" s="37"/>
      <c r="H45" s="37"/>
      <c r="I45" s="37"/>
      <c r="J45" s="37"/>
      <c r="K45" s="37"/>
      <c r="L45" s="37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7"/>
      <c r="AE45" s="108"/>
      <c r="AI45" s="37"/>
      <c r="AJ45" s="37"/>
      <c r="AK45" s="37"/>
      <c r="AL45" s="37"/>
      <c r="AM45" s="37"/>
      <c r="AN45" s="37"/>
      <c r="AO45" s="37"/>
      <c r="AP45" s="37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51"/>
      <c r="BH45" s="52"/>
    </row>
    <row r="46" spans="1:69" s="2" customFormat="1">
      <c r="A46" s="221"/>
      <c r="B46" s="226"/>
      <c r="C46" s="225"/>
      <c r="D46" s="13" t="s">
        <v>90</v>
      </c>
      <c r="E46" s="36"/>
      <c r="F46" s="36"/>
      <c r="G46" s="36"/>
      <c r="H46" s="36"/>
      <c r="I46" s="36"/>
      <c r="J46" s="36"/>
      <c r="K46" s="36"/>
      <c r="L46" s="36"/>
      <c r="M46" s="36" t="str">
        <f t="shared" ref="M46:AE46" si="23">+IFERROR(M40/M39,"")</f>
        <v/>
      </c>
      <c r="N46" s="36">
        <f t="shared" si="23"/>
        <v>0</v>
      </c>
      <c r="O46" s="36">
        <f t="shared" si="23"/>
        <v>-6.5</v>
      </c>
      <c r="P46" s="36">
        <f t="shared" si="23"/>
        <v>6.5</v>
      </c>
      <c r="Q46" s="36">
        <f t="shared" si="23"/>
        <v>4.5999999999999996</v>
      </c>
      <c r="R46" s="36">
        <f t="shared" si="23"/>
        <v>4.0769230769230766</v>
      </c>
      <c r="S46" s="36">
        <f t="shared" si="23"/>
        <v>3.5405405405405403</v>
      </c>
      <c r="T46" s="36">
        <f t="shared" si="23"/>
        <v>3.2826086956521738</v>
      </c>
      <c r="U46" s="36">
        <f t="shared" si="23"/>
        <v>3.0833333333333335</v>
      </c>
      <c r="V46" s="36">
        <f t="shared" si="23"/>
        <v>3.0229885057471266</v>
      </c>
      <c r="W46" s="36">
        <f t="shared" si="23"/>
        <v>3.1271186440677967</v>
      </c>
      <c r="X46" s="36">
        <f t="shared" si="23"/>
        <v>3.1194029850746268</v>
      </c>
      <c r="Y46" s="36">
        <f t="shared" si="23"/>
        <v>2.9487179487179489</v>
      </c>
      <c r="Z46" s="36">
        <f t="shared" si="23"/>
        <v>2.9543147208121829</v>
      </c>
      <c r="AA46" s="36">
        <f t="shared" si="23"/>
        <v>3.0289256198347108</v>
      </c>
      <c r="AB46" s="36">
        <f t="shared" si="23"/>
        <v>3.1095890410958904</v>
      </c>
      <c r="AC46" s="36">
        <f t="shared" ref="AC46" si="24">+IFERROR(AC40/AC39,"")</f>
        <v>3.128654970760234</v>
      </c>
      <c r="AD46" s="53">
        <f t="shared" si="23"/>
        <v>52</v>
      </c>
      <c r="AE46" s="54">
        <f t="shared" si="23"/>
        <v>3.102836879432624</v>
      </c>
      <c r="AF46"/>
      <c r="AG46" s="1"/>
      <c r="AH46"/>
      <c r="AI46" s="36"/>
      <c r="AJ46" s="36"/>
      <c r="AK46" s="36"/>
      <c r="AL46" s="36"/>
      <c r="AM46" s="36"/>
      <c r="AN46" s="36"/>
      <c r="AO46" s="36"/>
      <c r="AP46" s="36"/>
      <c r="AQ46" s="23" t="s">
        <v>0</v>
      </c>
      <c r="AR46" s="23" t="s">
        <v>0</v>
      </c>
      <c r="AS46" s="23" t="s">
        <v>0</v>
      </c>
      <c r="AT46" s="23" t="s">
        <v>0</v>
      </c>
      <c r="AU46" s="23" t="s">
        <v>0</v>
      </c>
      <c r="AV46" s="23" t="s">
        <v>0</v>
      </c>
      <c r="AW46" s="23" t="s">
        <v>0</v>
      </c>
      <c r="AX46" s="23" t="s">
        <v>0</v>
      </c>
      <c r="AY46" s="23" t="s">
        <v>0</v>
      </c>
      <c r="AZ46" s="23" t="s">
        <v>0</v>
      </c>
      <c r="BA46" s="23" t="s">
        <v>0</v>
      </c>
      <c r="BB46" s="23" t="s">
        <v>0</v>
      </c>
      <c r="BC46" s="23" t="s">
        <v>0</v>
      </c>
      <c r="BD46" s="23" t="s">
        <v>0</v>
      </c>
      <c r="BE46" s="23" t="s">
        <v>0</v>
      </c>
      <c r="BF46" s="23" t="s">
        <v>0</v>
      </c>
      <c r="BG46" s="53" t="s">
        <v>0</v>
      </c>
      <c r="BH46" s="54" t="s">
        <v>0</v>
      </c>
      <c r="BJ46" s="2" t="str">
        <f>+IFERROR(#REF!/#REF!,"")</f>
        <v/>
      </c>
      <c r="BK46" s="2" t="str">
        <f>+IFERROR(#REF!/#REF!,"")</f>
        <v/>
      </c>
      <c r="BL46" s="2" t="str">
        <f>+IFERROR(#REF!/#REF!,"")</f>
        <v/>
      </c>
      <c r="BM46" s="2" t="str">
        <f>+IFERROR(#REF!/#REF!,"")</f>
        <v/>
      </c>
      <c r="BN46" s="2" t="str">
        <f>+IFERROR(#REF!/#REF!,"")</f>
        <v/>
      </c>
      <c r="BO46" s="2" t="str">
        <f>+IFERROR(#REF!/#REF!,"")</f>
        <v/>
      </c>
      <c r="BP46" s="2" t="str">
        <f>+IFERROR(#REF!/#REF!,"")</f>
        <v/>
      </c>
      <c r="BQ46" s="2" t="str">
        <f>+IFERROR(#REF!/#REF!,"")</f>
        <v/>
      </c>
    </row>
    <row r="47" spans="1:69" ht="15" customHeight="1">
      <c r="A47" s="221"/>
      <c r="B47" s="222" t="s">
        <v>37</v>
      </c>
      <c r="C47" s="225" t="s">
        <v>41</v>
      </c>
      <c r="D47" s="10" t="s">
        <v>40</v>
      </c>
      <c r="E47" s="19"/>
      <c r="F47" s="19"/>
      <c r="G47" s="19"/>
      <c r="H47" s="19"/>
      <c r="I47" s="19"/>
      <c r="J47" s="19"/>
      <c r="K47" s="19"/>
      <c r="L47" s="19"/>
      <c r="M47" s="97">
        <f>+(EOP!L47+EOP!M47)/2</f>
        <v>0</v>
      </c>
      <c r="N47" s="97">
        <f>+(EOP!M47+EOP!N47)/2</f>
        <v>0</v>
      </c>
      <c r="O47" s="97">
        <f>+(EOP!N47+EOP!O47)/2</f>
        <v>0</v>
      </c>
      <c r="P47" s="97">
        <f>+(EOP!O47+EOP!P47)/2</f>
        <v>0</v>
      </c>
      <c r="Q47" s="97">
        <f>+(EOP!P47+EOP!Q47)/2</f>
        <v>0</v>
      </c>
      <c r="R47" s="97">
        <f>+(EOP!Q47+EOP!R47)/2</f>
        <v>0</v>
      </c>
      <c r="S47" s="97">
        <f>+(EOP!R47+EOP!S47)/2</f>
        <v>0</v>
      </c>
      <c r="T47" s="97">
        <f>+(EOP!S47+EOP!T47)/2</f>
        <v>0</v>
      </c>
      <c r="U47" s="97">
        <f>+(EOP!T47+EOP!U47)/2</f>
        <v>0</v>
      </c>
      <c r="V47" s="97">
        <f>+(EOP!U47+EOP!V47)/2</f>
        <v>0</v>
      </c>
      <c r="W47" s="97">
        <f>+(EOP!V47+EOP!W47)/2</f>
        <v>0</v>
      </c>
      <c r="X47" s="97">
        <f>+(EOP!W47+EOP!X47)/2</f>
        <v>0</v>
      </c>
      <c r="Y47" s="97">
        <f>+(EOP!X47+EOP!Y47)/2</f>
        <v>0</v>
      </c>
      <c r="Z47" s="97">
        <f>+(EOP!Y47+EOP!Z47)/2</f>
        <v>0</v>
      </c>
      <c r="AA47" s="97">
        <f>+(EOP!Z47+EOP!AA47)/2</f>
        <v>0</v>
      </c>
      <c r="AB47" s="97">
        <f>+(EOP!AA47+EOP!AB47)/2</f>
        <v>0</v>
      </c>
      <c r="AC47" s="97">
        <f>+(EOP!AB47+EOP!AC47)/2</f>
        <v>0</v>
      </c>
      <c r="AD47" s="100">
        <f t="shared" ref="AD47:AD50" si="25">+AVERAGE(M47:P47)</f>
        <v>0</v>
      </c>
      <c r="AE47" s="101">
        <f t="shared" ref="AE47:AE50" si="26">+AVERAGE(Q47:AB47)</f>
        <v>0</v>
      </c>
      <c r="AG47" s="124">
        <f>+SUMIF($M$1:$AB$1,"REAL",M47:AB47)</f>
        <v>0</v>
      </c>
      <c r="AI47" s="19"/>
      <c r="AJ47" s="19"/>
      <c r="AK47" s="19"/>
      <c r="AL47" s="19"/>
      <c r="AM47" s="19"/>
      <c r="AN47" s="19"/>
      <c r="AO47" s="19"/>
      <c r="AP47" s="19"/>
      <c r="AQ47" s="20">
        <v>0</v>
      </c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44">
        <v>0</v>
      </c>
      <c r="BH47" s="59">
        <v>0</v>
      </c>
    </row>
    <row r="48" spans="1:69">
      <c r="A48" s="221"/>
      <c r="B48" s="223"/>
      <c r="C48" s="225"/>
      <c r="D48" s="11" t="s">
        <v>88</v>
      </c>
      <c r="E48" s="34"/>
      <c r="F48" s="34"/>
      <c r="G48" s="34"/>
      <c r="H48" s="34"/>
      <c r="I48" s="34"/>
      <c r="J48" s="34"/>
      <c r="K48" s="34"/>
      <c r="L48" s="34"/>
      <c r="M48" s="98">
        <f>+(EOP!L48+EOP!M48)/2</f>
        <v>0</v>
      </c>
      <c r="N48" s="98">
        <f>+(EOP!M48+EOP!N48)/2</f>
        <v>0</v>
      </c>
      <c r="O48" s="98">
        <f>+(EOP!N48+EOP!O48)/2</f>
        <v>0</v>
      </c>
      <c r="P48" s="98">
        <f>+(EOP!O48+EOP!P48)/2</f>
        <v>0</v>
      </c>
      <c r="Q48" s="98">
        <f>+(EOP!P48+EOP!Q48)/2</f>
        <v>0</v>
      </c>
      <c r="R48" s="98">
        <f>+(EOP!Q48+EOP!R48)/2</f>
        <v>0</v>
      </c>
      <c r="S48" s="98">
        <f>+(EOP!R48+EOP!S48)/2</f>
        <v>0</v>
      </c>
      <c r="T48" s="98">
        <f>+(EOP!S48+EOP!T48)/2</f>
        <v>0</v>
      </c>
      <c r="U48" s="98">
        <f>+(EOP!T48+EOP!U48)/2</f>
        <v>0</v>
      </c>
      <c r="V48" s="98">
        <f>+(EOP!U48+EOP!V48)/2</f>
        <v>0</v>
      </c>
      <c r="W48" s="98">
        <f>+(EOP!V48+EOP!W48)/2</f>
        <v>0</v>
      </c>
      <c r="X48" s="98">
        <f>+(EOP!W48+EOP!X48)/2</f>
        <v>0</v>
      </c>
      <c r="Y48" s="98">
        <f>+(EOP!X48+EOP!Y48)/2</f>
        <v>0</v>
      </c>
      <c r="Z48" s="98">
        <f>+(EOP!Y48+EOP!Z48)/2</f>
        <v>0</v>
      </c>
      <c r="AA48" s="98">
        <f>+(EOP!Z48+EOP!AA48)/2</f>
        <v>0</v>
      </c>
      <c r="AB48" s="98">
        <f>+(EOP!AA48+EOP!AB48)/2</f>
        <v>0</v>
      </c>
      <c r="AC48" s="98">
        <f>+(EOP!AB48+EOP!AC48)/2</f>
        <v>0</v>
      </c>
      <c r="AD48" s="102">
        <f t="shared" si="25"/>
        <v>0</v>
      </c>
      <c r="AE48" s="103">
        <f t="shared" si="26"/>
        <v>0</v>
      </c>
      <c r="AG48" s="124">
        <f>+SUMIF($M$1:$AB$1,"REAL",M48:AB48)</f>
        <v>0</v>
      </c>
      <c r="AI48" s="34"/>
      <c r="AJ48" s="34"/>
      <c r="AK48" s="34"/>
      <c r="AL48" s="34"/>
      <c r="AM48" s="34"/>
      <c r="AN48" s="34"/>
      <c r="AO48" s="34"/>
      <c r="AP48" s="34"/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45">
        <v>0</v>
      </c>
      <c r="BH48" s="46">
        <v>0</v>
      </c>
    </row>
    <row r="49" spans="1:69" ht="15" customHeight="1" outlineLevel="1">
      <c r="A49" s="221"/>
      <c r="B49" s="223"/>
      <c r="C49" s="225"/>
      <c r="D49" s="12" t="s">
        <v>105</v>
      </c>
      <c r="E49" s="35"/>
      <c r="F49" s="35"/>
      <c r="G49" s="35"/>
      <c r="H49" s="35"/>
      <c r="I49" s="35"/>
      <c r="J49" s="35"/>
      <c r="K49" s="35"/>
      <c r="L49" s="35"/>
      <c r="M49" s="99">
        <f>+(EOP!L49+EOP!M49)/2</f>
        <v>0</v>
      </c>
      <c r="N49" s="99">
        <f>+(EOP!M49+EOP!N49)/2</f>
        <v>0</v>
      </c>
      <c r="O49" s="99">
        <f>+(EOP!N49+EOP!O49)/2</f>
        <v>0</v>
      </c>
      <c r="P49" s="99">
        <f>+(EOP!O49+EOP!P49)/2</f>
        <v>0</v>
      </c>
      <c r="Q49" s="99">
        <f>+(EOP!P49+EOP!Q49)/2</f>
        <v>0</v>
      </c>
      <c r="R49" s="99">
        <f>+(EOP!Q49+EOP!R49)/2</f>
        <v>0</v>
      </c>
      <c r="S49" s="99">
        <f>+(EOP!R49+EOP!S49)/2</f>
        <v>0</v>
      </c>
      <c r="T49" s="99">
        <f>+(EOP!S49+EOP!T49)/2</f>
        <v>0</v>
      </c>
      <c r="U49" s="99">
        <f>+(EOP!T49+EOP!U49)/2</f>
        <v>0</v>
      </c>
      <c r="V49" s="99">
        <f>+(EOP!U49+EOP!V49)/2</f>
        <v>0</v>
      </c>
      <c r="W49" s="99">
        <f>+(EOP!V49+EOP!W49)/2</f>
        <v>0</v>
      </c>
      <c r="X49" s="99">
        <f>+(EOP!W49+EOP!X49)/2</f>
        <v>0</v>
      </c>
      <c r="Y49" s="99">
        <f>+(EOP!X49+EOP!Y49)/2</f>
        <v>0</v>
      </c>
      <c r="Z49" s="99">
        <f>+(EOP!Y49+EOP!Z49)/2</f>
        <v>0</v>
      </c>
      <c r="AA49" s="99">
        <f>+(EOP!Z49+EOP!AA49)/2</f>
        <v>0</v>
      </c>
      <c r="AB49" s="99">
        <f>+(EOP!AA49+EOP!AB49)/2</f>
        <v>0</v>
      </c>
      <c r="AC49" s="99">
        <f>+(EOP!AB49+EOP!AC49)/2</f>
        <v>0</v>
      </c>
      <c r="AD49" s="104">
        <f t="shared" si="25"/>
        <v>0</v>
      </c>
      <c r="AE49" s="105">
        <f t="shared" si="26"/>
        <v>0</v>
      </c>
      <c r="AI49" s="35"/>
      <c r="AJ49" s="35"/>
      <c r="AK49" s="35"/>
      <c r="AL49" s="35"/>
      <c r="AM49" s="35"/>
      <c r="AN49" s="35"/>
      <c r="AO49" s="35"/>
      <c r="AP49" s="35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47"/>
      <c r="BH49" s="48"/>
    </row>
    <row r="50" spans="1:69" ht="15" customHeight="1" outlineLevel="1">
      <c r="A50" s="221"/>
      <c r="B50" s="223"/>
      <c r="C50" s="225"/>
      <c r="D50" s="12" t="s">
        <v>106</v>
      </c>
      <c r="E50" s="35"/>
      <c r="F50" s="35"/>
      <c r="G50" s="35"/>
      <c r="H50" s="35"/>
      <c r="I50" s="35"/>
      <c r="J50" s="35"/>
      <c r="K50" s="35"/>
      <c r="L50" s="35"/>
      <c r="M50" s="99">
        <f>+(EOP!L50+EOP!M50)/2</f>
        <v>0</v>
      </c>
      <c r="N50" s="99">
        <f>+(EOP!M50+EOP!N50)/2</f>
        <v>0</v>
      </c>
      <c r="O50" s="99">
        <f>+(EOP!N50+EOP!O50)/2</f>
        <v>0</v>
      </c>
      <c r="P50" s="99">
        <f>+(EOP!O50+EOP!P50)/2</f>
        <v>0</v>
      </c>
      <c r="Q50" s="99">
        <f>+(EOP!P50+EOP!Q50)/2</f>
        <v>0</v>
      </c>
      <c r="R50" s="99">
        <f>+(EOP!Q50+EOP!R50)/2</f>
        <v>0</v>
      </c>
      <c r="S50" s="99">
        <f>+(EOP!R50+EOP!S50)/2</f>
        <v>0</v>
      </c>
      <c r="T50" s="99">
        <f>+(EOP!S50+EOP!T50)/2</f>
        <v>0</v>
      </c>
      <c r="U50" s="99">
        <f>+(EOP!T50+EOP!U50)/2</f>
        <v>0</v>
      </c>
      <c r="V50" s="99">
        <f>+(EOP!U50+EOP!V50)/2</f>
        <v>0</v>
      </c>
      <c r="W50" s="99">
        <f>+(EOP!V50+EOP!W50)/2</f>
        <v>0</v>
      </c>
      <c r="X50" s="99">
        <f>+(EOP!W50+EOP!X50)/2</f>
        <v>0</v>
      </c>
      <c r="Y50" s="99">
        <f>+(EOP!X50+EOP!Y50)/2</f>
        <v>0</v>
      </c>
      <c r="Z50" s="99">
        <f>+(EOP!Y50+EOP!Z50)/2</f>
        <v>0</v>
      </c>
      <c r="AA50" s="99">
        <f>+(EOP!Z50+EOP!AA50)/2</f>
        <v>0</v>
      </c>
      <c r="AB50" s="99">
        <f>+(EOP!AA50+EOP!AB50)/2</f>
        <v>0</v>
      </c>
      <c r="AC50" s="99">
        <f>+(EOP!AB50+EOP!AC50)/2</f>
        <v>0</v>
      </c>
      <c r="AD50" s="104">
        <f t="shared" si="25"/>
        <v>0</v>
      </c>
      <c r="AE50" s="105">
        <f t="shared" si="26"/>
        <v>0</v>
      </c>
      <c r="AI50" s="35"/>
      <c r="AJ50" s="35"/>
      <c r="AK50" s="35"/>
      <c r="AL50" s="35"/>
      <c r="AM50" s="35"/>
      <c r="AN50" s="35"/>
      <c r="AO50" s="35"/>
      <c r="AP50" s="35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47"/>
      <c r="BH50" s="48"/>
    </row>
    <row r="51" spans="1:69" ht="15" customHeight="1" outlineLevel="1">
      <c r="A51" s="221"/>
      <c r="B51" s="223"/>
      <c r="C51" s="225"/>
      <c r="D51" s="12" t="s">
        <v>107</v>
      </c>
      <c r="E51" s="35"/>
      <c r="F51" s="35"/>
      <c r="G51" s="35"/>
      <c r="H51" s="35"/>
      <c r="I51" s="35"/>
      <c r="J51" s="35"/>
      <c r="K51" s="35"/>
      <c r="L51" s="35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104"/>
      <c r="AE51" s="105"/>
      <c r="AI51" s="35"/>
      <c r="AJ51" s="35"/>
      <c r="AK51" s="35"/>
      <c r="AL51" s="35"/>
      <c r="AM51" s="35"/>
      <c r="AN51" s="35"/>
      <c r="AO51" s="35"/>
      <c r="AP51" s="35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47"/>
      <c r="BH51" s="48"/>
    </row>
    <row r="52" spans="1:69" s="2" customFormat="1">
      <c r="A52" s="221"/>
      <c r="B52" s="223"/>
      <c r="C52" s="225"/>
      <c r="D52" s="13" t="s">
        <v>90</v>
      </c>
      <c r="E52" s="36"/>
      <c r="F52" s="36"/>
      <c r="G52" s="36"/>
      <c r="H52" s="36"/>
      <c r="I52" s="36"/>
      <c r="J52" s="36"/>
      <c r="K52" s="36"/>
      <c r="L52" s="36"/>
      <c r="M52" s="109" t="str">
        <f t="shared" ref="M52:AE52" si="27">+IFERROR(M48/M47,"")</f>
        <v/>
      </c>
      <c r="N52" s="109" t="str">
        <f t="shared" si="27"/>
        <v/>
      </c>
      <c r="O52" s="109" t="str">
        <f t="shared" si="27"/>
        <v/>
      </c>
      <c r="P52" s="109" t="str">
        <f t="shared" si="27"/>
        <v/>
      </c>
      <c r="Q52" s="109" t="str">
        <f t="shared" si="27"/>
        <v/>
      </c>
      <c r="R52" s="109" t="str">
        <f t="shared" si="27"/>
        <v/>
      </c>
      <c r="S52" s="109" t="str">
        <f t="shared" si="27"/>
        <v/>
      </c>
      <c r="T52" s="109" t="str">
        <f t="shared" si="27"/>
        <v/>
      </c>
      <c r="U52" s="109" t="str">
        <f t="shared" si="27"/>
        <v/>
      </c>
      <c r="V52" s="109" t="str">
        <f t="shared" si="27"/>
        <v/>
      </c>
      <c r="W52" s="109" t="str">
        <f t="shared" si="27"/>
        <v/>
      </c>
      <c r="X52" s="109" t="str">
        <f t="shared" si="27"/>
        <v/>
      </c>
      <c r="Y52" s="109" t="str">
        <f t="shared" si="27"/>
        <v/>
      </c>
      <c r="Z52" s="109" t="str">
        <f t="shared" si="27"/>
        <v/>
      </c>
      <c r="AA52" s="109" t="str">
        <f t="shared" si="27"/>
        <v/>
      </c>
      <c r="AB52" s="109" t="str">
        <f t="shared" si="27"/>
        <v/>
      </c>
      <c r="AC52" s="109" t="str">
        <f t="shared" ref="AC52" si="28">+IFERROR(AC48/AC47,"")</f>
        <v/>
      </c>
      <c r="AD52" s="110" t="str">
        <f t="shared" si="27"/>
        <v/>
      </c>
      <c r="AE52" s="111" t="str">
        <f t="shared" si="27"/>
        <v/>
      </c>
      <c r="AF52"/>
      <c r="AG52" s="1"/>
      <c r="AH52"/>
      <c r="AI52" s="36"/>
      <c r="AJ52" s="36"/>
      <c r="AK52" s="36"/>
      <c r="AL52" s="36"/>
      <c r="AM52" s="36"/>
      <c r="AN52" s="36"/>
      <c r="AO52" s="36"/>
      <c r="AP52" s="36"/>
      <c r="AQ52" s="23" t="s">
        <v>0</v>
      </c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49" t="s">
        <v>0</v>
      </c>
      <c r="BH52" s="50" t="s">
        <v>0</v>
      </c>
      <c r="BJ52" s="2" t="str">
        <f t="shared" ref="BJ52:BQ52" si="29">+IFERROR(BJ48/BJ47,"")</f>
        <v/>
      </c>
      <c r="BK52" s="2" t="str">
        <f t="shared" si="29"/>
        <v/>
      </c>
      <c r="BL52" s="2" t="str">
        <f t="shared" si="29"/>
        <v/>
      </c>
      <c r="BM52" s="2" t="str">
        <f t="shared" si="29"/>
        <v/>
      </c>
      <c r="BN52" s="2" t="str">
        <f t="shared" si="29"/>
        <v/>
      </c>
      <c r="BO52" s="2" t="str">
        <f t="shared" si="29"/>
        <v/>
      </c>
      <c r="BP52" s="2" t="str">
        <f t="shared" si="29"/>
        <v/>
      </c>
      <c r="BQ52" s="2" t="str">
        <f t="shared" si="29"/>
        <v/>
      </c>
    </row>
    <row r="53" spans="1:69" s="2" customFormat="1">
      <c r="A53" s="221"/>
      <c r="B53" s="223"/>
      <c r="C53" s="225" t="s">
        <v>108</v>
      </c>
      <c r="D53" s="10" t="s">
        <v>40</v>
      </c>
      <c r="E53" s="19"/>
      <c r="F53" s="19"/>
      <c r="G53" s="19"/>
      <c r="H53" s="19"/>
      <c r="I53" s="19"/>
      <c r="J53" s="19"/>
      <c r="K53" s="19"/>
      <c r="L53" s="19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100"/>
      <c r="AE53" s="101"/>
      <c r="AF53"/>
      <c r="AG53" s="124">
        <f>+SUMIF($M$1:$AB$1,"REAL",M53:AB53)</f>
        <v>0</v>
      </c>
      <c r="AH53"/>
      <c r="AI53" s="36"/>
      <c r="AJ53" s="36"/>
      <c r="AK53" s="36"/>
      <c r="AL53" s="36"/>
      <c r="AM53" s="36"/>
      <c r="AN53" s="36"/>
      <c r="AO53" s="36"/>
      <c r="AP53" s="36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49"/>
      <c r="BH53" s="50"/>
    </row>
    <row r="54" spans="1:69" s="2" customFormat="1">
      <c r="A54" s="221"/>
      <c r="B54" s="223"/>
      <c r="C54" s="225"/>
      <c r="D54" s="11" t="s">
        <v>88</v>
      </c>
      <c r="E54" s="34"/>
      <c r="F54" s="34"/>
      <c r="G54" s="34"/>
      <c r="H54" s="34"/>
      <c r="I54" s="34"/>
      <c r="J54" s="34"/>
      <c r="K54" s="34"/>
      <c r="L54" s="34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102"/>
      <c r="AE54" s="103"/>
      <c r="AF54"/>
      <c r="AG54" s="124">
        <f>+SUMIF($M$1:$AB$1,"REAL",M54:AB54)</f>
        <v>0</v>
      </c>
      <c r="AH54"/>
      <c r="AI54" s="36"/>
      <c r="AJ54" s="36"/>
      <c r="AK54" s="36"/>
      <c r="AL54" s="36"/>
      <c r="AM54" s="36"/>
      <c r="AN54" s="36"/>
      <c r="AO54" s="36"/>
      <c r="AP54" s="36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49"/>
      <c r="BH54" s="50"/>
    </row>
    <row r="55" spans="1:69" s="2" customFormat="1">
      <c r="A55" s="221"/>
      <c r="B55" s="223"/>
      <c r="C55" s="225"/>
      <c r="D55" s="12" t="s">
        <v>110</v>
      </c>
      <c r="E55" s="35"/>
      <c r="F55" s="35"/>
      <c r="G55" s="35"/>
      <c r="H55" s="35"/>
      <c r="I55" s="35"/>
      <c r="J55" s="35"/>
      <c r="K55" s="35"/>
      <c r="L55" s="35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104"/>
      <c r="AE55" s="105"/>
      <c r="AF55"/>
      <c r="AG55" s="1"/>
      <c r="AH55"/>
      <c r="AI55" s="36"/>
      <c r="AJ55" s="36"/>
      <c r="AK55" s="36"/>
      <c r="AL55" s="36"/>
      <c r="AM55" s="36"/>
      <c r="AN55" s="36"/>
      <c r="AO55" s="36"/>
      <c r="AP55" s="36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49"/>
      <c r="BH55" s="50"/>
    </row>
    <row r="56" spans="1:69" s="2" customFormat="1">
      <c r="A56" s="221"/>
      <c r="B56" s="223"/>
      <c r="C56" s="225"/>
      <c r="D56" s="12" t="s">
        <v>111</v>
      </c>
      <c r="E56" s="35"/>
      <c r="F56" s="35"/>
      <c r="G56" s="35"/>
      <c r="H56" s="35"/>
      <c r="I56" s="35"/>
      <c r="J56" s="35"/>
      <c r="K56" s="35"/>
      <c r="L56" s="35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104"/>
      <c r="AE56" s="105"/>
      <c r="AF56"/>
      <c r="AG56" s="1"/>
      <c r="AH56"/>
      <c r="AI56" s="36"/>
      <c r="AJ56" s="36"/>
      <c r="AK56" s="36"/>
      <c r="AL56" s="36"/>
      <c r="AM56" s="36"/>
      <c r="AN56" s="36"/>
      <c r="AO56" s="36"/>
      <c r="AP56" s="36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49"/>
      <c r="BH56" s="50"/>
    </row>
    <row r="57" spans="1:69" s="2" customFormat="1">
      <c r="A57" s="221"/>
      <c r="B57" s="223"/>
      <c r="C57" s="225"/>
      <c r="D57" s="12" t="s">
        <v>112</v>
      </c>
      <c r="E57" s="35"/>
      <c r="F57" s="35"/>
      <c r="G57" s="35"/>
      <c r="H57" s="35"/>
      <c r="I57" s="35"/>
      <c r="J57" s="35"/>
      <c r="K57" s="35"/>
      <c r="L57" s="35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104"/>
      <c r="AE57" s="105"/>
      <c r="AF57"/>
      <c r="AG57" s="1"/>
      <c r="AH57"/>
      <c r="AI57" s="36"/>
      <c r="AJ57" s="36"/>
      <c r="AK57" s="36"/>
      <c r="AL57" s="36"/>
      <c r="AM57" s="36"/>
      <c r="AN57" s="36"/>
      <c r="AO57" s="36"/>
      <c r="AP57" s="36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49"/>
      <c r="BH57" s="50"/>
    </row>
    <row r="58" spans="1:69" s="2" customFormat="1">
      <c r="A58" s="221"/>
      <c r="B58" s="223"/>
      <c r="C58" s="225"/>
      <c r="D58" s="13" t="s">
        <v>90</v>
      </c>
      <c r="E58" s="36"/>
      <c r="F58" s="36"/>
      <c r="G58" s="36"/>
      <c r="H58" s="36"/>
      <c r="I58" s="36"/>
      <c r="J58" s="36"/>
      <c r="K58" s="36"/>
      <c r="L58" s="36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 s="1"/>
      <c r="AH58"/>
      <c r="AI58" s="36"/>
      <c r="AJ58" s="36"/>
      <c r="AK58" s="36"/>
      <c r="AL58" s="36"/>
      <c r="AM58" s="36"/>
      <c r="AN58" s="36"/>
      <c r="AO58" s="36"/>
      <c r="AP58" s="36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49"/>
      <c r="BH58" s="50"/>
    </row>
    <row r="59" spans="1:69" s="2" customFormat="1">
      <c r="A59" s="221"/>
      <c r="B59" s="223"/>
      <c r="C59" s="225" t="s">
        <v>109</v>
      </c>
      <c r="D59" s="10" t="s">
        <v>40</v>
      </c>
      <c r="E59" s="19"/>
      <c r="F59" s="19"/>
      <c r="G59" s="19"/>
      <c r="H59" s="19"/>
      <c r="I59" s="19"/>
      <c r="J59" s="19"/>
      <c r="K59" s="19"/>
      <c r="L59" s="19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100"/>
      <c r="AE59" s="101"/>
      <c r="AF59"/>
      <c r="AG59" s="124">
        <f>+SUMIF($M$1:$AB$1,"REAL",M59:AB59)</f>
        <v>0</v>
      </c>
      <c r="AH59"/>
      <c r="AI59" s="36"/>
      <c r="AJ59" s="36"/>
      <c r="AK59" s="36"/>
      <c r="AL59" s="36"/>
      <c r="AM59" s="36"/>
      <c r="AN59" s="36"/>
      <c r="AO59" s="36"/>
      <c r="AP59" s="36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49"/>
      <c r="BH59" s="50"/>
    </row>
    <row r="60" spans="1:69" s="2" customFormat="1">
      <c r="A60" s="221"/>
      <c r="B60" s="223"/>
      <c r="C60" s="225"/>
      <c r="D60" s="11" t="s">
        <v>88</v>
      </c>
      <c r="E60" s="34"/>
      <c r="F60" s="34"/>
      <c r="G60" s="34"/>
      <c r="H60" s="34"/>
      <c r="I60" s="34"/>
      <c r="J60" s="34"/>
      <c r="K60" s="34"/>
      <c r="L60" s="34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102"/>
      <c r="AE60" s="103"/>
      <c r="AF60"/>
      <c r="AG60" s="124">
        <f>+SUMIF($M$1:$AB$1,"REAL",M60:AB60)</f>
        <v>0</v>
      </c>
      <c r="AH60"/>
      <c r="AI60" s="36"/>
      <c r="AJ60" s="36"/>
      <c r="AK60" s="36"/>
      <c r="AL60" s="36"/>
      <c r="AM60" s="36"/>
      <c r="AN60" s="36"/>
      <c r="AO60" s="36"/>
      <c r="AP60" s="36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49"/>
      <c r="BH60" s="50"/>
    </row>
    <row r="61" spans="1:69" s="2" customFormat="1">
      <c r="A61" s="221"/>
      <c r="B61" s="223"/>
      <c r="C61" s="225"/>
      <c r="D61" s="12" t="s">
        <v>113</v>
      </c>
      <c r="E61" s="35"/>
      <c r="F61" s="35"/>
      <c r="G61" s="35"/>
      <c r="H61" s="35"/>
      <c r="I61" s="35"/>
      <c r="J61" s="35"/>
      <c r="K61" s="35"/>
      <c r="L61" s="35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104"/>
      <c r="AE61" s="105"/>
      <c r="AF61"/>
      <c r="AG61" s="1"/>
      <c r="AH61"/>
      <c r="AI61" s="36"/>
      <c r="AJ61" s="36"/>
      <c r="AK61" s="36"/>
      <c r="AL61" s="36"/>
      <c r="AM61" s="36"/>
      <c r="AN61" s="36"/>
      <c r="AO61" s="36"/>
      <c r="AP61" s="36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49"/>
      <c r="BH61" s="50"/>
    </row>
    <row r="62" spans="1:69" s="2" customFormat="1">
      <c r="A62" s="221"/>
      <c r="B62" s="223"/>
      <c r="C62" s="225"/>
      <c r="D62" s="12" t="s">
        <v>114</v>
      </c>
      <c r="E62" s="35"/>
      <c r="F62" s="35"/>
      <c r="G62" s="35"/>
      <c r="H62" s="35"/>
      <c r="I62" s="35"/>
      <c r="J62" s="35"/>
      <c r="K62" s="35"/>
      <c r="L62" s="35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104"/>
      <c r="AE62" s="105"/>
      <c r="AF62"/>
      <c r="AG62" s="1"/>
      <c r="AH62"/>
      <c r="AI62" s="36"/>
      <c r="AJ62" s="36"/>
      <c r="AK62" s="36"/>
      <c r="AL62" s="36"/>
      <c r="AM62" s="36"/>
      <c r="AN62" s="36"/>
      <c r="AO62" s="36"/>
      <c r="AP62" s="36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49"/>
      <c r="BH62" s="50"/>
    </row>
    <row r="63" spans="1:69" s="2" customFormat="1">
      <c r="A63" s="221"/>
      <c r="B63" s="223"/>
      <c r="C63" s="225"/>
      <c r="D63" s="12" t="s">
        <v>115</v>
      </c>
      <c r="E63" s="35"/>
      <c r="F63" s="35"/>
      <c r="G63" s="35"/>
      <c r="H63" s="35"/>
      <c r="I63" s="35"/>
      <c r="J63" s="35"/>
      <c r="K63" s="35"/>
      <c r="L63" s="35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104"/>
      <c r="AE63" s="105"/>
      <c r="AF63"/>
      <c r="AG63" s="1"/>
      <c r="AH63"/>
      <c r="AI63" s="36"/>
      <c r="AJ63" s="36"/>
      <c r="AK63" s="36"/>
      <c r="AL63" s="36"/>
      <c r="AM63" s="36"/>
      <c r="AN63" s="36"/>
      <c r="AO63" s="36"/>
      <c r="AP63" s="36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49"/>
      <c r="BH63" s="50"/>
    </row>
    <row r="64" spans="1:69" s="2" customFormat="1">
      <c r="A64" s="221"/>
      <c r="B64" s="224"/>
      <c r="C64" s="225"/>
      <c r="D64" s="13" t="s">
        <v>90</v>
      </c>
      <c r="E64" s="36"/>
      <c r="F64" s="36"/>
      <c r="G64" s="36"/>
      <c r="H64" s="36"/>
      <c r="I64" s="36"/>
      <c r="J64" s="36"/>
      <c r="K64" s="36"/>
      <c r="L64" s="36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 s="1"/>
      <c r="AH64"/>
      <c r="AI64" s="36"/>
      <c r="AJ64" s="36"/>
      <c r="AK64" s="36"/>
      <c r="AL64" s="36"/>
      <c r="AM64" s="36"/>
      <c r="AN64" s="36"/>
      <c r="AO64" s="36"/>
      <c r="AP64" s="36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49"/>
      <c r="BH64" s="50"/>
    </row>
    <row r="65" spans="1:69" ht="15" customHeight="1">
      <c r="A65" s="221"/>
      <c r="B65" s="226" t="s">
        <v>38</v>
      </c>
      <c r="C65" s="225" t="s">
        <v>61</v>
      </c>
      <c r="D65" s="10" t="s">
        <v>40</v>
      </c>
      <c r="E65" s="19"/>
      <c r="F65" s="19"/>
      <c r="G65" s="19"/>
      <c r="H65" s="19"/>
      <c r="I65" s="19"/>
      <c r="J65" s="19"/>
      <c r="K65" s="19"/>
      <c r="L65" s="19"/>
      <c r="M65" s="97">
        <f>+(EOP!L65+EOP!M65)/2</f>
        <v>0</v>
      </c>
      <c r="N65" s="97">
        <f>+(EOP!M65+EOP!N65)/2</f>
        <v>1.5</v>
      </c>
      <c r="O65" s="97">
        <f>+(EOP!N65+EOP!O65)/2</f>
        <v>4</v>
      </c>
      <c r="P65" s="97">
        <f>+(EOP!O65+EOP!P65)/2</f>
        <v>6</v>
      </c>
      <c r="Q65" s="97">
        <f>+(EOP!P65+EOP!Q65)/2</f>
        <v>7.5</v>
      </c>
      <c r="R65" s="97">
        <f>+(EOP!Q65+EOP!R65)/2</f>
        <v>10</v>
      </c>
      <c r="S65" s="97">
        <f>+(EOP!R65+EOP!S65)/2</f>
        <v>12.5</v>
      </c>
      <c r="T65" s="97">
        <f>+(EOP!S65+EOP!T65)/2</f>
        <v>12</v>
      </c>
      <c r="U65" s="97">
        <f>+(EOP!T65+EOP!U65)/2</f>
        <v>13</v>
      </c>
      <c r="V65" s="97">
        <f>+(EOP!U65+EOP!V65)/2</f>
        <v>15</v>
      </c>
      <c r="W65" s="97">
        <f>+(EOP!V65+EOP!W65)/2</f>
        <v>15</v>
      </c>
      <c r="X65" s="97">
        <f>+(EOP!W65+EOP!X65)/2</f>
        <v>14.5</v>
      </c>
      <c r="Y65" s="97">
        <f>+(EOP!X65+EOP!Y65)/2</f>
        <v>15</v>
      </c>
      <c r="Z65" s="97">
        <f>+(EOP!Y65+EOP!Z65)/2</f>
        <v>16</v>
      </c>
      <c r="AA65" s="97">
        <f>+(EOP!Z65+EOP!AA65)/2</f>
        <v>16</v>
      </c>
      <c r="AB65" s="97">
        <f>+(EOP!AA65+EOP!AB65)/2</f>
        <v>16</v>
      </c>
      <c r="AC65" s="97">
        <f>+(EOP!AB65+EOP!AC65)/2</f>
        <v>16.5</v>
      </c>
      <c r="AD65" s="100">
        <f t="shared" ref="AD65:AD66" si="30">+AVERAGE(M65:P65)</f>
        <v>2.875</v>
      </c>
      <c r="AE65" s="101">
        <f t="shared" ref="AE65:AE66" si="31">+AVERAGE(Q65:AB65)</f>
        <v>13.541666666666666</v>
      </c>
      <c r="AG65" s="124">
        <f>+SUMIF($M$1:$AB$1,"REAL",M65:AB65)</f>
        <v>174</v>
      </c>
      <c r="AI65" s="19"/>
      <c r="AJ65" s="19"/>
      <c r="AK65" s="19"/>
      <c r="AL65" s="19"/>
      <c r="AM65" s="19"/>
      <c r="AN65" s="19"/>
      <c r="AO65" s="19"/>
      <c r="AP65" s="19"/>
      <c r="AQ65" s="20">
        <v>4.95</v>
      </c>
      <c r="AR65" s="20">
        <v>24.75</v>
      </c>
      <c r="AS65" s="20">
        <v>54.45</v>
      </c>
      <c r="AT65" s="20">
        <v>77.22</v>
      </c>
      <c r="AU65" s="20">
        <v>134.13999999999999</v>
      </c>
      <c r="AV65" s="20">
        <v>232.14</v>
      </c>
      <c r="AW65" s="20">
        <v>329.14</v>
      </c>
      <c r="AX65" s="20">
        <v>424.64</v>
      </c>
      <c r="AY65" s="20">
        <v>519.14</v>
      </c>
      <c r="AZ65" s="20">
        <v>612.64</v>
      </c>
      <c r="BA65" s="20">
        <v>705.14</v>
      </c>
      <c r="BB65" s="20">
        <v>796.64</v>
      </c>
      <c r="BC65" s="20">
        <v>884.64</v>
      </c>
      <c r="BD65" s="20">
        <v>969.14</v>
      </c>
      <c r="BE65" s="20">
        <v>1052.1399999999999</v>
      </c>
      <c r="BF65" s="20">
        <v>1133.6399999999999</v>
      </c>
      <c r="BG65" s="44">
        <v>38.61</v>
      </c>
      <c r="BH65" s="59">
        <v>605.42999999999995</v>
      </c>
    </row>
    <row r="66" spans="1:69">
      <c r="A66" s="221"/>
      <c r="B66" s="226"/>
      <c r="C66" s="225"/>
      <c r="D66" s="11" t="s">
        <v>88</v>
      </c>
      <c r="E66" s="34"/>
      <c r="F66" s="34"/>
      <c r="G66" s="34"/>
      <c r="H66" s="34"/>
      <c r="I66" s="34"/>
      <c r="J66" s="34"/>
      <c r="K66" s="34"/>
      <c r="L66" s="34"/>
      <c r="M66" s="98">
        <f>+(EOP!L66+EOP!M66)/2</f>
        <v>0</v>
      </c>
      <c r="N66" s="98">
        <f>+(EOP!M66+EOP!N66)/2</f>
        <v>1.5</v>
      </c>
      <c r="O66" s="98">
        <f>+(EOP!N66+EOP!O66)/2</f>
        <v>4</v>
      </c>
      <c r="P66" s="98">
        <f>+(EOP!O66+EOP!P66)/2</f>
        <v>6</v>
      </c>
      <c r="Q66" s="98">
        <f>+(EOP!P66+EOP!Q66)/2</f>
        <v>8.5</v>
      </c>
      <c r="R66" s="98">
        <f>+(EOP!Q66+EOP!R66)/2</f>
        <v>13.5</v>
      </c>
      <c r="S66" s="98">
        <f>+(EOP!R66+EOP!S66)/2</f>
        <v>17.5</v>
      </c>
      <c r="T66" s="98">
        <f>+(EOP!S66+EOP!T66)/2</f>
        <v>17</v>
      </c>
      <c r="U66" s="98">
        <f>+(EOP!T66+EOP!U66)/2</f>
        <v>18</v>
      </c>
      <c r="V66" s="98">
        <f>+(EOP!U66+EOP!V66)/2</f>
        <v>20</v>
      </c>
      <c r="W66" s="98">
        <f>+(EOP!V66+EOP!W66)/2</f>
        <v>20</v>
      </c>
      <c r="X66" s="98">
        <f>+(EOP!W66+EOP!X66)/2</f>
        <v>19.5</v>
      </c>
      <c r="Y66" s="98">
        <f>+(EOP!X66+EOP!Y66)/2</f>
        <v>21</v>
      </c>
      <c r="Z66" s="98">
        <f>+(EOP!Y66+EOP!Z66)/2</f>
        <v>23</v>
      </c>
      <c r="AA66" s="98">
        <f>+(EOP!Z66+EOP!AA66)/2</f>
        <v>23</v>
      </c>
      <c r="AB66" s="98">
        <f>+(EOP!AA66+EOP!AB66)/2</f>
        <v>23</v>
      </c>
      <c r="AC66" s="98">
        <f>+(EOP!AB66+EOP!AC66)/2</f>
        <v>23.5</v>
      </c>
      <c r="AD66" s="102">
        <f t="shared" si="30"/>
        <v>2.875</v>
      </c>
      <c r="AE66" s="103">
        <f t="shared" si="31"/>
        <v>18.666666666666668</v>
      </c>
      <c r="AG66" s="124">
        <f>+SUMIF($M$1:$AB$1,"REAL",M66:AB66)</f>
        <v>235.5</v>
      </c>
      <c r="AI66" s="34"/>
      <c r="AJ66" s="34"/>
      <c r="AK66" s="34"/>
      <c r="AL66" s="34"/>
      <c r="AM66" s="34"/>
      <c r="AN66" s="34"/>
      <c r="AO66" s="34"/>
      <c r="AP66" s="34"/>
      <c r="AQ66" s="21">
        <v>4.8262499999999999</v>
      </c>
      <c r="AR66" s="21">
        <v>28.957500000000003</v>
      </c>
      <c r="AS66" s="21">
        <v>86.372500000000002</v>
      </c>
      <c r="AT66" s="21">
        <v>162.5925</v>
      </c>
      <c r="AU66" s="21">
        <v>254.1525</v>
      </c>
      <c r="AV66" s="21">
        <v>360.05250000000001</v>
      </c>
      <c r="AW66" s="21">
        <v>461.4525000000001</v>
      </c>
      <c r="AX66" s="21">
        <v>557.85250000000008</v>
      </c>
      <c r="AY66" s="21">
        <v>651.25250000000005</v>
      </c>
      <c r="AZ66" s="21">
        <v>741.15250000000015</v>
      </c>
      <c r="BA66" s="21">
        <v>827.55250000000001</v>
      </c>
      <c r="BB66" s="21">
        <v>910.9525000000001</v>
      </c>
      <c r="BC66" s="21">
        <v>983.35249999999996</v>
      </c>
      <c r="BD66" s="21">
        <v>1043.7525000000001</v>
      </c>
      <c r="BE66" s="21">
        <v>1099.1525000000001</v>
      </c>
      <c r="BF66" s="21">
        <v>1149.5525000000002</v>
      </c>
      <c r="BG66" s="45">
        <v>81.296250000000001</v>
      </c>
      <c r="BH66" s="46">
        <v>656.0725000000001</v>
      </c>
    </row>
    <row r="67" spans="1:69" s="2" customFormat="1">
      <c r="A67" s="221"/>
      <c r="B67" s="226"/>
      <c r="C67" s="225"/>
      <c r="D67" s="13" t="s">
        <v>90</v>
      </c>
      <c r="E67" s="36"/>
      <c r="F67" s="36"/>
      <c r="G67" s="36"/>
      <c r="H67" s="36"/>
      <c r="I67" s="36"/>
      <c r="J67" s="36"/>
      <c r="K67" s="36"/>
      <c r="L67" s="36"/>
      <c r="M67" s="36" t="str">
        <f t="shared" ref="M67:AE67" si="32">+IFERROR(M66/M65,"")</f>
        <v/>
      </c>
      <c r="N67" s="36">
        <f t="shared" si="32"/>
        <v>1</v>
      </c>
      <c r="O67" s="36">
        <f t="shared" si="32"/>
        <v>1</v>
      </c>
      <c r="P67" s="36">
        <f t="shared" si="32"/>
        <v>1</v>
      </c>
      <c r="Q67" s="36">
        <f t="shared" si="32"/>
        <v>1.1333333333333333</v>
      </c>
      <c r="R67" s="36">
        <f t="shared" si="32"/>
        <v>1.35</v>
      </c>
      <c r="S67" s="36">
        <f t="shared" si="32"/>
        <v>1.4</v>
      </c>
      <c r="T67" s="36">
        <f t="shared" si="32"/>
        <v>1.4166666666666667</v>
      </c>
      <c r="U67" s="36">
        <f t="shared" si="32"/>
        <v>1.3846153846153846</v>
      </c>
      <c r="V67" s="36">
        <f t="shared" si="32"/>
        <v>1.3333333333333333</v>
      </c>
      <c r="W67" s="36">
        <f t="shared" si="32"/>
        <v>1.3333333333333333</v>
      </c>
      <c r="X67" s="36">
        <f t="shared" si="32"/>
        <v>1.3448275862068966</v>
      </c>
      <c r="Y67" s="36">
        <f t="shared" si="32"/>
        <v>1.4</v>
      </c>
      <c r="Z67" s="36">
        <f t="shared" si="32"/>
        <v>1.4375</v>
      </c>
      <c r="AA67" s="36">
        <f t="shared" si="32"/>
        <v>1.4375</v>
      </c>
      <c r="AB67" s="36">
        <f t="shared" si="32"/>
        <v>1.4375</v>
      </c>
      <c r="AC67" s="36">
        <f t="shared" ref="AC67" si="33">+IFERROR(AC66/AC65,"")</f>
        <v>1.4242424242424243</v>
      </c>
      <c r="AD67" s="53">
        <f t="shared" si="32"/>
        <v>1</v>
      </c>
      <c r="AE67" s="54">
        <f t="shared" si="32"/>
        <v>1.3784615384615386</v>
      </c>
      <c r="AF67"/>
      <c r="AG67" s="1"/>
      <c r="AH67"/>
      <c r="AI67" s="36"/>
      <c r="AJ67" s="36"/>
      <c r="AK67" s="36"/>
      <c r="AL67" s="36"/>
      <c r="AM67" s="36"/>
      <c r="AN67" s="36"/>
      <c r="AO67" s="36"/>
      <c r="AP67" s="36"/>
      <c r="AQ67" s="23">
        <v>0.97499999999999998</v>
      </c>
      <c r="AR67" s="23">
        <v>1.1700000000000002</v>
      </c>
      <c r="AS67" s="23">
        <v>1.5862718089990817</v>
      </c>
      <c r="AT67" s="23">
        <v>2.1055749805749806</v>
      </c>
      <c r="AU67" s="23">
        <v>1.8946809303712542</v>
      </c>
      <c r="AV67" s="23">
        <v>1.5510144740242957</v>
      </c>
      <c r="AW67" s="23">
        <v>1.4019945919669445</v>
      </c>
      <c r="AX67" s="23">
        <v>1.3137069046721932</v>
      </c>
      <c r="AY67" s="23">
        <v>1.2544833763531997</v>
      </c>
      <c r="AZ67" s="23">
        <v>1.2097683794724474</v>
      </c>
      <c r="BA67" s="23">
        <v>1.1736002779589869</v>
      </c>
      <c r="BB67" s="23">
        <v>1.1434932968467566</v>
      </c>
      <c r="BC67" s="23">
        <v>1.111584938506059</v>
      </c>
      <c r="BD67" s="23">
        <v>1.076988360814743</v>
      </c>
      <c r="BE67" s="23">
        <v>1.0446827418404399</v>
      </c>
      <c r="BF67" s="23">
        <v>1.014036643026005</v>
      </c>
      <c r="BG67" s="53">
        <v>2.1055749805749806</v>
      </c>
      <c r="BH67" s="54">
        <v>1.0836471598698449</v>
      </c>
      <c r="BJ67" s="2" t="str">
        <f t="shared" ref="BJ67:BQ67" si="34">+IFERROR(BJ66/BJ65,"")</f>
        <v/>
      </c>
      <c r="BK67" s="2" t="str">
        <f t="shared" si="34"/>
        <v/>
      </c>
      <c r="BL67" s="2" t="str">
        <f t="shared" si="34"/>
        <v/>
      </c>
      <c r="BM67" s="2" t="str">
        <f t="shared" si="34"/>
        <v/>
      </c>
      <c r="BN67" s="2" t="str">
        <f t="shared" si="34"/>
        <v/>
      </c>
      <c r="BO67" s="2" t="str">
        <f t="shared" si="34"/>
        <v/>
      </c>
      <c r="BP67" s="2" t="str">
        <f t="shared" si="34"/>
        <v/>
      </c>
      <c r="BQ67" s="2" t="str">
        <f t="shared" si="34"/>
        <v/>
      </c>
    </row>
    <row r="68" spans="1:69" ht="15" customHeight="1">
      <c r="A68" s="221"/>
      <c r="B68" s="226"/>
      <c r="C68" s="225" t="s">
        <v>62</v>
      </c>
      <c r="D68" s="10" t="s">
        <v>40</v>
      </c>
      <c r="E68" s="19"/>
      <c r="F68" s="19"/>
      <c r="G68" s="19"/>
      <c r="H68" s="19"/>
      <c r="I68" s="19"/>
      <c r="J68" s="19"/>
      <c r="K68" s="19"/>
      <c r="L68" s="19"/>
      <c r="M68" s="97">
        <f>+(EOP!L68+EOP!M68)/2</f>
        <v>0</v>
      </c>
      <c r="N68" s="97">
        <f>+(EOP!M68+EOP!N68)/2</f>
        <v>0</v>
      </c>
      <c r="O68" s="97">
        <f>+(EOP!N68+EOP!O68)/2</f>
        <v>0</v>
      </c>
      <c r="P68" s="97">
        <f>+(EOP!O68+EOP!P68)/2</f>
        <v>0</v>
      </c>
      <c r="Q68" s="97">
        <f>+(EOP!P68+EOP!Q68)/2</f>
        <v>0</v>
      </c>
      <c r="R68" s="97">
        <f>+(EOP!Q68+EOP!R68)/2</f>
        <v>0</v>
      </c>
      <c r="S68" s="97">
        <f>+(EOP!R68+EOP!S68)/2</f>
        <v>0</v>
      </c>
      <c r="T68" s="97">
        <f>+(EOP!S68+EOP!T68)/2</f>
        <v>0</v>
      </c>
      <c r="U68" s="97">
        <f>+(EOP!T68+EOP!U68)/2</f>
        <v>0</v>
      </c>
      <c r="V68" s="97">
        <f>+(EOP!U68+EOP!V68)/2</f>
        <v>0</v>
      </c>
      <c r="W68" s="97">
        <f>+(EOP!V68+EOP!W68)/2</f>
        <v>0</v>
      </c>
      <c r="X68" s="97">
        <f>+(EOP!W68+EOP!X68)/2</f>
        <v>0</v>
      </c>
      <c r="Y68" s="97">
        <f>+(EOP!X68+EOP!Y68)/2</f>
        <v>0</v>
      </c>
      <c r="Z68" s="97">
        <f>+(EOP!Y68+EOP!Z68)/2</f>
        <v>0</v>
      </c>
      <c r="AA68" s="97">
        <f>+(EOP!Z68+EOP!AA68)/2</f>
        <v>0</v>
      </c>
      <c r="AB68" s="97">
        <f>+(EOP!AA68+EOP!AB68)/2</f>
        <v>0</v>
      </c>
      <c r="AC68" s="97">
        <f>+(EOP!AB68+EOP!AC68)/2</f>
        <v>0</v>
      </c>
      <c r="AD68" s="100">
        <f t="shared" ref="AD68:AD69" si="35">+AVERAGE(M68:P68)</f>
        <v>0</v>
      </c>
      <c r="AE68" s="101">
        <f t="shared" ref="AE68:AE69" si="36">+AVERAGE(Q68:AB68)</f>
        <v>0</v>
      </c>
      <c r="AG68" s="124">
        <f>+SUMIF($M$1:$AB$1,"REAL",M68:AB68)</f>
        <v>0</v>
      </c>
      <c r="AI68" s="19"/>
      <c r="AJ68" s="19"/>
      <c r="AK68" s="19"/>
      <c r="AL68" s="19"/>
      <c r="AM68" s="19"/>
      <c r="AN68" s="19"/>
      <c r="AO68" s="19"/>
      <c r="AP68" s="19"/>
      <c r="AQ68" s="20">
        <v>0</v>
      </c>
      <c r="AR68" s="20">
        <v>0</v>
      </c>
      <c r="AS68" s="20">
        <v>0</v>
      </c>
      <c r="AT68" s="20">
        <v>0</v>
      </c>
      <c r="AU68" s="20">
        <v>9.0249999999999997E-2</v>
      </c>
      <c r="AV68" s="20">
        <v>0.27074999999999999</v>
      </c>
      <c r="AW68" s="20">
        <v>0.45124999999999998</v>
      </c>
      <c r="AX68" s="20">
        <v>0.63175000000000003</v>
      </c>
      <c r="AY68" s="20">
        <v>0.81224999999999992</v>
      </c>
      <c r="AZ68" s="20">
        <v>0.99275000000000002</v>
      </c>
      <c r="BA68" s="20">
        <v>1.1732499999999999</v>
      </c>
      <c r="BB68" s="20">
        <v>1.35375</v>
      </c>
      <c r="BC68" s="20">
        <v>1.5342499999999999</v>
      </c>
      <c r="BD68" s="20">
        <v>1.7147499999999998</v>
      </c>
      <c r="BE68" s="20">
        <v>1.8952499999999997</v>
      </c>
      <c r="BF68" s="20">
        <v>2.0757499999999993</v>
      </c>
      <c r="BG68" s="44">
        <v>0</v>
      </c>
      <c r="BH68" s="59">
        <v>1.0378749999999997</v>
      </c>
    </row>
    <row r="69" spans="1:69">
      <c r="A69" s="221"/>
      <c r="B69" s="226"/>
      <c r="C69" s="225"/>
      <c r="D69" s="11" t="s">
        <v>88</v>
      </c>
      <c r="E69" s="34"/>
      <c r="F69" s="34"/>
      <c r="G69" s="34"/>
      <c r="H69" s="34"/>
      <c r="I69" s="34"/>
      <c r="J69" s="34"/>
      <c r="K69" s="34"/>
      <c r="L69" s="34"/>
      <c r="M69" s="98">
        <f>+(EOP!L69+EOP!M69)/2</f>
        <v>0</v>
      </c>
      <c r="N69" s="98">
        <f>+(EOP!M69+EOP!N69)/2</f>
        <v>0</v>
      </c>
      <c r="O69" s="98">
        <f>+(EOP!N69+EOP!O69)/2</f>
        <v>0</v>
      </c>
      <c r="P69" s="98">
        <f>+(EOP!O69+EOP!P69)/2</f>
        <v>0</v>
      </c>
      <c r="Q69" s="98">
        <f>+(EOP!P69+EOP!Q69)/2</f>
        <v>0</v>
      </c>
      <c r="R69" s="98">
        <f>+(EOP!Q69+EOP!R69)/2</f>
        <v>0</v>
      </c>
      <c r="S69" s="98">
        <f>+(EOP!R69+EOP!S69)/2</f>
        <v>0</v>
      </c>
      <c r="T69" s="98">
        <f>+(EOP!S69+EOP!T69)/2</f>
        <v>0</v>
      </c>
      <c r="U69" s="98">
        <f>+(EOP!T69+EOP!U69)/2</f>
        <v>0</v>
      </c>
      <c r="V69" s="98">
        <f>+(EOP!U69+EOP!V69)/2</f>
        <v>0</v>
      </c>
      <c r="W69" s="98">
        <f>+(EOP!V69+EOP!W69)/2</f>
        <v>0</v>
      </c>
      <c r="X69" s="98">
        <f>+(EOP!W69+EOP!X69)/2</f>
        <v>0</v>
      </c>
      <c r="Y69" s="98">
        <f>+(EOP!X69+EOP!Y69)/2</f>
        <v>0</v>
      </c>
      <c r="Z69" s="98">
        <f>+(EOP!Y69+EOP!Z69)/2</f>
        <v>0</v>
      </c>
      <c r="AA69" s="98">
        <f>+(EOP!Z69+EOP!AA69)/2</f>
        <v>0</v>
      </c>
      <c r="AB69" s="98">
        <f>+(EOP!AA69+EOP!AB69)/2</f>
        <v>0</v>
      </c>
      <c r="AC69" s="98">
        <f>+(EOP!AB69+EOP!AC69)/2</f>
        <v>0</v>
      </c>
      <c r="AD69" s="102">
        <f t="shared" si="35"/>
        <v>0</v>
      </c>
      <c r="AE69" s="103">
        <f t="shared" si="36"/>
        <v>0</v>
      </c>
      <c r="AG69" s="124">
        <f>+SUMIF($M$1:$AB$1,"REAL",M69:AB69)</f>
        <v>0</v>
      </c>
      <c r="AI69" s="34"/>
      <c r="AJ69" s="34"/>
      <c r="AK69" s="34"/>
      <c r="AL69" s="34"/>
      <c r="AM69" s="34"/>
      <c r="AN69" s="34"/>
      <c r="AO69" s="34"/>
      <c r="AP69" s="34"/>
      <c r="AQ69" s="21">
        <v>0</v>
      </c>
      <c r="AR69" s="21">
        <v>0</v>
      </c>
      <c r="AS69" s="21">
        <v>0</v>
      </c>
      <c r="AT69" s="21">
        <v>0</v>
      </c>
      <c r="AU69" s="21">
        <v>0.72675000000000001</v>
      </c>
      <c r="AV69" s="21">
        <v>2.18025</v>
      </c>
      <c r="AW69" s="21">
        <v>3.63375</v>
      </c>
      <c r="AX69" s="21">
        <v>5.08725</v>
      </c>
      <c r="AY69" s="21">
        <v>6.5407500000000001</v>
      </c>
      <c r="AZ69" s="21">
        <v>7.9942500000000001</v>
      </c>
      <c r="BA69" s="21">
        <v>9.4477499999999992</v>
      </c>
      <c r="BB69" s="21">
        <v>10.901250000000001</v>
      </c>
      <c r="BC69" s="21">
        <v>12.354749999999999</v>
      </c>
      <c r="BD69" s="21">
        <v>13.808250000000001</v>
      </c>
      <c r="BE69" s="21">
        <v>15.261749999999999</v>
      </c>
      <c r="BF69" s="21">
        <v>16.715250000000001</v>
      </c>
      <c r="BG69" s="45">
        <v>0</v>
      </c>
      <c r="BH69" s="46">
        <v>8.3576250000000005</v>
      </c>
    </row>
    <row r="70" spans="1:69" s="2" customFormat="1">
      <c r="A70" s="221"/>
      <c r="B70" s="226"/>
      <c r="C70" s="225"/>
      <c r="D70" s="13" t="s">
        <v>90</v>
      </c>
      <c r="E70" s="36"/>
      <c r="F70" s="36"/>
      <c r="G70" s="36"/>
      <c r="H70" s="36"/>
      <c r="I70" s="36"/>
      <c r="J70" s="36"/>
      <c r="K70" s="36"/>
      <c r="L70" s="36"/>
      <c r="M70" s="36" t="str">
        <f t="shared" ref="M70:AE70" si="37">+IFERROR(M69/M68,"")</f>
        <v/>
      </c>
      <c r="N70" s="36" t="str">
        <f t="shared" si="37"/>
        <v/>
      </c>
      <c r="O70" s="36" t="str">
        <f t="shared" si="37"/>
        <v/>
      </c>
      <c r="P70" s="36" t="str">
        <f t="shared" si="37"/>
        <v/>
      </c>
      <c r="Q70" s="36" t="str">
        <f t="shared" si="37"/>
        <v/>
      </c>
      <c r="R70" s="36" t="str">
        <f t="shared" si="37"/>
        <v/>
      </c>
      <c r="S70" s="36" t="str">
        <f t="shared" si="37"/>
        <v/>
      </c>
      <c r="T70" s="36" t="str">
        <f t="shared" si="37"/>
        <v/>
      </c>
      <c r="U70" s="36" t="str">
        <f t="shared" si="37"/>
        <v/>
      </c>
      <c r="V70" s="36" t="str">
        <f t="shared" si="37"/>
        <v/>
      </c>
      <c r="W70" s="36" t="str">
        <f t="shared" si="37"/>
        <v/>
      </c>
      <c r="X70" s="36" t="str">
        <f t="shared" si="37"/>
        <v/>
      </c>
      <c r="Y70" s="36" t="str">
        <f t="shared" si="37"/>
        <v/>
      </c>
      <c r="Z70" s="36" t="str">
        <f t="shared" si="37"/>
        <v/>
      </c>
      <c r="AA70" s="36" t="str">
        <f t="shared" si="37"/>
        <v/>
      </c>
      <c r="AB70" s="36" t="str">
        <f t="shared" si="37"/>
        <v/>
      </c>
      <c r="AC70" s="36" t="str">
        <f t="shared" ref="AC70" si="38">+IFERROR(AC69/AC68,"")</f>
        <v/>
      </c>
      <c r="AD70" s="49" t="str">
        <f t="shared" si="37"/>
        <v/>
      </c>
      <c r="AE70" s="50" t="str">
        <f t="shared" si="37"/>
        <v/>
      </c>
      <c r="AF70"/>
      <c r="AG70" s="1"/>
      <c r="AH70"/>
      <c r="AI70" s="36"/>
      <c r="AJ70" s="36"/>
      <c r="AK70" s="36"/>
      <c r="AL70" s="36"/>
      <c r="AM70" s="36"/>
      <c r="AN70" s="36"/>
      <c r="AO70" s="36"/>
      <c r="AP70" s="36"/>
      <c r="AQ70" s="23" t="s">
        <v>0</v>
      </c>
      <c r="AR70" s="23" t="s">
        <v>0</v>
      </c>
      <c r="AS70" s="23" t="s">
        <v>0</v>
      </c>
      <c r="AT70" s="23" t="s">
        <v>0</v>
      </c>
      <c r="AU70" s="23">
        <v>8.0526315789473681</v>
      </c>
      <c r="AV70" s="23">
        <v>8.0526315789473681</v>
      </c>
      <c r="AW70" s="23">
        <v>8.0526315789473681</v>
      </c>
      <c r="AX70" s="23">
        <v>8.0526315789473681</v>
      </c>
      <c r="AY70" s="23">
        <v>8.0526315789473699</v>
      </c>
      <c r="AZ70" s="23">
        <v>8.0526315789473681</v>
      </c>
      <c r="BA70" s="23">
        <v>8.0526315789473681</v>
      </c>
      <c r="BB70" s="23">
        <v>8.0526315789473699</v>
      </c>
      <c r="BC70" s="23">
        <v>8.0526315789473681</v>
      </c>
      <c r="BD70" s="23">
        <v>8.0526315789473699</v>
      </c>
      <c r="BE70" s="23">
        <v>8.0526315789473699</v>
      </c>
      <c r="BF70" s="23">
        <v>8.0526315789473717</v>
      </c>
      <c r="BG70" s="49" t="s">
        <v>0</v>
      </c>
      <c r="BH70" s="50">
        <v>8.0526315789473717</v>
      </c>
    </row>
    <row r="71" spans="1:69" s="2" customFormat="1" ht="15" customHeight="1">
      <c r="A71" s="221"/>
      <c r="B71" s="226"/>
      <c r="C71" s="225" t="s">
        <v>72</v>
      </c>
      <c r="D71" s="10" t="s">
        <v>40</v>
      </c>
      <c r="E71" s="19"/>
      <c r="F71" s="19"/>
      <c r="G71" s="19"/>
      <c r="H71" s="19"/>
      <c r="I71" s="19"/>
      <c r="J71" s="19"/>
      <c r="K71" s="19"/>
      <c r="L71" s="19"/>
      <c r="M71" s="97">
        <f>+(EOP!L71+EOP!M71)/2</f>
        <v>0</v>
      </c>
      <c r="N71" s="97">
        <f>+(EOP!M71+EOP!N71)/2</f>
        <v>0</v>
      </c>
      <c r="O71" s="97">
        <f>+(EOP!N71+EOP!O71)/2</f>
        <v>0</v>
      </c>
      <c r="P71" s="97">
        <f>+(EOP!O71+EOP!P71)/2</f>
        <v>0</v>
      </c>
      <c r="Q71" s="97">
        <f>+(EOP!P71+EOP!Q71)/2</f>
        <v>0</v>
      </c>
      <c r="R71" s="97">
        <f>+(EOP!Q71+EOP!R71)/2</f>
        <v>0</v>
      </c>
      <c r="S71" s="97">
        <f>+(EOP!R71+EOP!S71)/2</f>
        <v>0</v>
      </c>
      <c r="T71" s="97">
        <f>+(EOP!S71+EOP!T71)/2</f>
        <v>0</v>
      </c>
      <c r="U71" s="97">
        <f>+(EOP!T71+EOP!U71)/2</f>
        <v>0</v>
      </c>
      <c r="V71" s="97">
        <f>+(EOP!U71+EOP!V71)/2</f>
        <v>0</v>
      </c>
      <c r="W71" s="97">
        <f>+(EOP!V71+EOP!W71)/2</f>
        <v>0</v>
      </c>
      <c r="X71" s="97">
        <f>+(EOP!W71+EOP!X71)/2</f>
        <v>0</v>
      </c>
      <c r="Y71" s="97">
        <f>+(EOP!X71+EOP!Y71)/2</f>
        <v>0</v>
      </c>
      <c r="Z71" s="97">
        <f>+(EOP!Y71+EOP!Z71)/2</f>
        <v>0</v>
      </c>
      <c r="AA71" s="97">
        <f>+(EOP!Z71+EOP!AA71)/2</f>
        <v>0</v>
      </c>
      <c r="AB71" s="97">
        <f>+(EOP!AA71+EOP!AB71)/2</f>
        <v>0</v>
      </c>
      <c r="AC71" s="97">
        <f>+(EOP!AB71+EOP!AC71)/2</f>
        <v>0</v>
      </c>
      <c r="AD71" s="100">
        <f t="shared" ref="AD71:AD72" si="39">+AVERAGE(M71:P71)</f>
        <v>0</v>
      </c>
      <c r="AE71" s="101">
        <f t="shared" ref="AE71:AE72" si="40">+AVERAGE(Q71:AB71)</f>
        <v>0</v>
      </c>
      <c r="AF71"/>
      <c r="AG71" s="124">
        <f>+SUMIF($M$1:$AB$1,"REAL",M71:AB71)</f>
        <v>0</v>
      </c>
      <c r="AH71"/>
      <c r="AI71" s="19"/>
      <c r="AJ71" s="19"/>
      <c r="AK71" s="19"/>
      <c r="AL71" s="19"/>
      <c r="AM71" s="19"/>
      <c r="AN71" s="19"/>
      <c r="AO71" s="19"/>
      <c r="AP71" s="19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44"/>
      <c r="BH71" s="59"/>
    </row>
    <row r="72" spans="1:69" s="2" customFormat="1">
      <c r="A72" s="221"/>
      <c r="B72" s="226"/>
      <c r="C72" s="225"/>
      <c r="D72" s="11" t="s">
        <v>88</v>
      </c>
      <c r="E72" s="34"/>
      <c r="F72" s="34"/>
      <c r="G72" s="34"/>
      <c r="H72" s="34"/>
      <c r="I72" s="34"/>
      <c r="J72" s="34"/>
      <c r="K72" s="34"/>
      <c r="L72" s="34"/>
      <c r="M72" s="98">
        <f>+(EOP!L72+EOP!M72)/2</f>
        <v>0</v>
      </c>
      <c r="N72" s="98">
        <f>+(EOP!M72+EOP!N72)/2</f>
        <v>0</v>
      </c>
      <c r="O72" s="98">
        <f>+(EOP!N72+EOP!O72)/2</f>
        <v>0</v>
      </c>
      <c r="P72" s="98">
        <f>+(EOP!O72+EOP!P72)/2</f>
        <v>0</v>
      </c>
      <c r="Q72" s="98">
        <f>+(EOP!P72+EOP!Q72)/2</f>
        <v>0</v>
      </c>
      <c r="R72" s="98">
        <f>+(EOP!Q72+EOP!R72)/2</f>
        <v>0</v>
      </c>
      <c r="S72" s="98">
        <f>+(EOP!R72+EOP!S72)/2</f>
        <v>0</v>
      </c>
      <c r="T72" s="98">
        <f>+(EOP!S72+EOP!T72)/2</f>
        <v>0</v>
      </c>
      <c r="U72" s="98">
        <f>+(EOP!T72+EOP!U72)/2</f>
        <v>0</v>
      </c>
      <c r="V72" s="98">
        <f>+(EOP!U72+EOP!V72)/2</f>
        <v>0</v>
      </c>
      <c r="W72" s="98">
        <f>+(EOP!V72+EOP!W72)/2</f>
        <v>0</v>
      </c>
      <c r="X72" s="98">
        <f>+(EOP!W72+EOP!X72)/2</f>
        <v>0</v>
      </c>
      <c r="Y72" s="98">
        <f>+(EOP!X72+EOP!Y72)/2</f>
        <v>0</v>
      </c>
      <c r="Z72" s="98">
        <f>+(EOP!Y72+EOP!Z72)/2</f>
        <v>0</v>
      </c>
      <c r="AA72" s="98">
        <f>+(EOP!Z72+EOP!AA72)/2</f>
        <v>0</v>
      </c>
      <c r="AB72" s="98">
        <f>+(EOP!AA72+EOP!AB72)/2</f>
        <v>0</v>
      </c>
      <c r="AC72" s="98">
        <f>+(EOP!AB72+EOP!AC72)/2</f>
        <v>0</v>
      </c>
      <c r="AD72" s="102">
        <f t="shared" si="39"/>
        <v>0</v>
      </c>
      <c r="AE72" s="103">
        <f t="shared" si="40"/>
        <v>0</v>
      </c>
      <c r="AF72"/>
      <c r="AG72" s="124">
        <f>+SUMIF($M$1:$AB$1,"REAL",M72:AB72)</f>
        <v>0</v>
      </c>
      <c r="AH72"/>
      <c r="AI72" s="34"/>
      <c r="AJ72" s="34"/>
      <c r="AK72" s="34"/>
      <c r="AL72" s="34"/>
      <c r="AM72" s="34"/>
      <c r="AN72" s="34"/>
      <c r="AO72" s="34"/>
      <c r="AP72" s="34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45"/>
      <c r="BH72" s="46"/>
    </row>
    <row r="73" spans="1:69" s="2" customFormat="1">
      <c r="A73" s="221"/>
      <c r="B73" s="226"/>
      <c r="C73" s="225"/>
      <c r="D73" s="13" t="s">
        <v>90</v>
      </c>
      <c r="E73" s="36"/>
      <c r="F73" s="36"/>
      <c r="G73" s="36"/>
      <c r="H73" s="36"/>
      <c r="I73" s="36"/>
      <c r="J73" s="36"/>
      <c r="K73" s="36"/>
      <c r="L73" s="36"/>
      <c r="M73" s="36" t="str">
        <f t="shared" ref="M73:AE73" si="41">+IFERROR(M72/M71,"")</f>
        <v/>
      </c>
      <c r="N73" s="36" t="str">
        <f t="shared" si="41"/>
        <v/>
      </c>
      <c r="O73" s="36" t="str">
        <f t="shared" si="41"/>
        <v/>
      </c>
      <c r="P73" s="36" t="str">
        <f t="shared" si="41"/>
        <v/>
      </c>
      <c r="Q73" s="36" t="str">
        <f t="shared" si="41"/>
        <v/>
      </c>
      <c r="R73" s="36" t="str">
        <f t="shared" si="41"/>
        <v/>
      </c>
      <c r="S73" s="36" t="str">
        <f t="shared" si="41"/>
        <v/>
      </c>
      <c r="T73" s="36" t="str">
        <f t="shared" si="41"/>
        <v/>
      </c>
      <c r="U73" s="36" t="str">
        <f t="shared" si="41"/>
        <v/>
      </c>
      <c r="V73" s="36" t="str">
        <f t="shared" si="41"/>
        <v/>
      </c>
      <c r="W73" s="36" t="str">
        <f t="shared" si="41"/>
        <v/>
      </c>
      <c r="X73" s="36" t="str">
        <f t="shared" si="41"/>
        <v/>
      </c>
      <c r="Y73" s="36" t="str">
        <f t="shared" si="41"/>
        <v/>
      </c>
      <c r="Z73" s="36" t="str">
        <f t="shared" si="41"/>
        <v/>
      </c>
      <c r="AA73" s="36" t="str">
        <f t="shared" si="41"/>
        <v/>
      </c>
      <c r="AB73" s="36" t="str">
        <f t="shared" si="41"/>
        <v/>
      </c>
      <c r="AC73" s="36" t="str">
        <f t="shared" ref="AC73" si="42">+IFERROR(AC72/AC71,"")</f>
        <v/>
      </c>
      <c r="AD73" s="49" t="str">
        <f t="shared" si="41"/>
        <v/>
      </c>
      <c r="AE73" s="50" t="str">
        <f t="shared" si="41"/>
        <v/>
      </c>
      <c r="AF73"/>
      <c r="AG73" s="1"/>
      <c r="AH73"/>
      <c r="AI73" s="36"/>
      <c r="AJ73" s="36"/>
      <c r="AK73" s="36"/>
      <c r="AL73" s="36"/>
      <c r="AM73" s="36"/>
      <c r="AN73" s="36"/>
      <c r="AO73" s="36"/>
      <c r="AP73" s="36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49"/>
      <c r="BH73" s="50"/>
    </row>
    <row r="74" spans="1:69" s="2" customFormat="1" ht="15" customHeight="1">
      <c r="A74" s="221"/>
      <c r="B74" s="226"/>
      <c r="C74" s="225" t="s">
        <v>73</v>
      </c>
      <c r="D74" s="10" t="s">
        <v>40</v>
      </c>
      <c r="E74" s="19"/>
      <c r="F74" s="19"/>
      <c r="G74" s="19"/>
      <c r="H74" s="19"/>
      <c r="I74" s="19"/>
      <c r="J74" s="19"/>
      <c r="K74" s="19"/>
      <c r="L74" s="19"/>
      <c r="M74" s="97">
        <f>+(EOP!L74+EOP!M74)/2</f>
        <v>0</v>
      </c>
      <c r="N74" s="97">
        <f>+(EOP!M74+EOP!N74)/2</f>
        <v>0</v>
      </c>
      <c r="O74" s="97">
        <f>+(EOP!N74+EOP!O74)/2</f>
        <v>0</v>
      </c>
      <c r="P74" s="97">
        <f>+(EOP!O74+EOP!P74)/2</f>
        <v>0</v>
      </c>
      <c r="Q74" s="97">
        <f>+(EOP!P74+EOP!Q74)/2</f>
        <v>0</v>
      </c>
      <c r="R74" s="97">
        <f>+(EOP!Q74+EOP!R74)/2</f>
        <v>0</v>
      </c>
      <c r="S74" s="97">
        <f>+(EOP!R74+EOP!S74)/2</f>
        <v>0</v>
      </c>
      <c r="T74" s="97">
        <f>+(EOP!S74+EOP!T74)/2</f>
        <v>0</v>
      </c>
      <c r="U74" s="97">
        <f>+(EOP!T74+EOP!U74)/2</f>
        <v>0</v>
      </c>
      <c r="V74" s="97">
        <f>+(EOP!U74+EOP!V74)/2</f>
        <v>0</v>
      </c>
      <c r="W74" s="97">
        <f>+(EOP!V74+EOP!W74)/2</f>
        <v>0</v>
      </c>
      <c r="X74" s="97">
        <f>+(EOP!W74+EOP!X74)/2</f>
        <v>0</v>
      </c>
      <c r="Y74" s="97">
        <f>+(EOP!X74+EOP!Y74)/2</f>
        <v>0</v>
      </c>
      <c r="Z74" s="97">
        <f>+(EOP!Y74+EOP!Z74)/2</f>
        <v>0</v>
      </c>
      <c r="AA74" s="97">
        <f>+(EOP!Z74+EOP!AA74)/2</f>
        <v>0</v>
      </c>
      <c r="AB74" s="97">
        <f>+(EOP!AA74+EOP!AB74)/2</f>
        <v>0</v>
      </c>
      <c r="AC74" s="97">
        <f>+(EOP!AB74+EOP!AC74)/2</f>
        <v>0</v>
      </c>
      <c r="AD74" s="100">
        <f t="shared" ref="AD74:AD75" si="43">+AVERAGE(M74:P74)</f>
        <v>0</v>
      </c>
      <c r="AE74" s="101">
        <f t="shared" ref="AE74:AE75" si="44">+AVERAGE(Q74:AB74)</f>
        <v>0</v>
      </c>
      <c r="AF74"/>
      <c r="AG74" s="124">
        <f>+SUMIF($M$1:$AB$1,"REAL",M74:AB74)</f>
        <v>0</v>
      </c>
      <c r="AH74"/>
      <c r="AI74" s="19"/>
      <c r="AJ74" s="19"/>
      <c r="AK74" s="19"/>
      <c r="AL74" s="19"/>
      <c r="AM74" s="19"/>
      <c r="AN74" s="19"/>
      <c r="AO74" s="19"/>
      <c r="AP74" s="19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44"/>
      <c r="BH74" s="59"/>
    </row>
    <row r="75" spans="1:69" s="2" customFormat="1" ht="15" customHeight="1">
      <c r="A75" s="221"/>
      <c r="B75" s="226"/>
      <c r="C75" s="225"/>
      <c r="D75" s="11" t="s">
        <v>88</v>
      </c>
      <c r="E75" s="34"/>
      <c r="F75" s="34"/>
      <c r="G75" s="34"/>
      <c r="H75" s="34"/>
      <c r="I75" s="34"/>
      <c r="J75" s="34"/>
      <c r="K75" s="34"/>
      <c r="L75" s="34"/>
      <c r="M75" s="98">
        <f>+(EOP!L75+EOP!M75)/2</f>
        <v>0</v>
      </c>
      <c r="N75" s="98">
        <f>+(EOP!M75+EOP!N75)/2</f>
        <v>0</v>
      </c>
      <c r="O75" s="98">
        <f>+(EOP!N75+EOP!O75)/2</f>
        <v>0</v>
      </c>
      <c r="P75" s="98">
        <f>+(EOP!O75+EOP!P75)/2</f>
        <v>0</v>
      </c>
      <c r="Q75" s="98">
        <f>+(EOP!P75+EOP!Q75)/2</f>
        <v>0</v>
      </c>
      <c r="R75" s="98">
        <f>+(EOP!Q75+EOP!R75)/2</f>
        <v>0</v>
      </c>
      <c r="S75" s="98">
        <f>+(EOP!R75+EOP!S75)/2</f>
        <v>0</v>
      </c>
      <c r="T75" s="98">
        <f>+(EOP!S75+EOP!T75)/2</f>
        <v>0</v>
      </c>
      <c r="U75" s="98">
        <f>+(EOP!T75+EOP!U75)/2</f>
        <v>0</v>
      </c>
      <c r="V75" s="98">
        <f>+(EOP!U75+EOP!V75)/2</f>
        <v>0</v>
      </c>
      <c r="W75" s="98">
        <f>+(EOP!V75+EOP!W75)/2</f>
        <v>0</v>
      </c>
      <c r="X75" s="98">
        <f>+(EOP!W75+EOP!X75)/2</f>
        <v>0</v>
      </c>
      <c r="Y75" s="98">
        <f>+(EOP!X75+EOP!Y75)/2</f>
        <v>0</v>
      </c>
      <c r="Z75" s="98">
        <f>+(EOP!Y75+EOP!Z75)/2</f>
        <v>0</v>
      </c>
      <c r="AA75" s="98">
        <f>+(EOP!Z75+EOP!AA75)/2</f>
        <v>0</v>
      </c>
      <c r="AB75" s="98">
        <f>+(EOP!AA75+EOP!AB75)/2</f>
        <v>0</v>
      </c>
      <c r="AC75" s="98">
        <f>+(EOP!AB75+EOP!AC75)/2</f>
        <v>0</v>
      </c>
      <c r="AD75" s="102">
        <f t="shared" si="43"/>
        <v>0</v>
      </c>
      <c r="AE75" s="103">
        <f t="shared" si="44"/>
        <v>0</v>
      </c>
      <c r="AF75"/>
      <c r="AG75" s="124">
        <f>+SUMIF($M$1:$AB$1,"REAL",M75:AB75)</f>
        <v>0</v>
      </c>
      <c r="AH75"/>
      <c r="AI75" s="34"/>
      <c r="AJ75" s="34"/>
      <c r="AK75" s="34"/>
      <c r="AL75" s="34"/>
      <c r="AM75" s="34"/>
      <c r="AN75" s="34"/>
      <c r="AO75" s="34"/>
      <c r="AP75" s="34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45"/>
      <c r="BH75" s="46"/>
    </row>
    <row r="76" spans="1:69" s="2" customFormat="1" ht="15" customHeight="1">
      <c r="A76" s="221"/>
      <c r="B76" s="226"/>
      <c r="C76" s="225"/>
      <c r="D76" s="13" t="s">
        <v>90</v>
      </c>
      <c r="E76" s="36"/>
      <c r="F76" s="36"/>
      <c r="G76" s="36"/>
      <c r="H76" s="36"/>
      <c r="I76" s="36"/>
      <c r="J76" s="36"/>
      <c r="K76" s="36"/>
      <c r="L76" s="36"/>
      <c r="M76" s="36" t="str">
        <f t="shared" ref="M76:AE76" si="45">+IFERROR(M75/M74,"")</f>
        <v/>
      </c>
      <c r="N76" s="36" t="str">
        <f t="shared" si="45"/>
        <v/>
      </c>
      <c r="O76" s="36" t="str">
        <f t="shared" si="45"/>
        <v/>
      </c>
      <c r="P76" s="36" t="str">
        <f t="shared" si="45"/>
        <v/>
      </c>
      <c r="Q76" s="36" t="str">
        <f t="shared" si="45"/>
        <v/>
      </c>
      <c r="R76" s="36" t="str">
        <f t="shared" si="45"/>
        <v/>
      </c>
      <c r="S76" s="36" t="str">
        <f t="shared" si="45"/>
        <v/>
      </c>
      <c r="T76" s="36" t="str">
        <f t="shared" si="45"/>
        <v/>
      </c>
      <c r="U76" s="36" t="str">
        <f t="shared" si="45"/>
        <v/>
      </c>
      <c r="V76" s="36" t="str">
        <f t="shared" si="45"/>
        <v/>
      </c>
      <c r="W76" s="36" t="str">
        <f t="shared" si="45"/>
        <v/>
      </c>
      <c r="X76" s="36" t="str">
        <f t="shared" si="45"/>
        <v/>
      </c>
      <c r="Y76" s="36" t="str">
        <f t="shared" si="45"/>
        <v/>
      </c>
      <c r="Z76" s="36" t="str">
        <f t="shared" si="45"/>
        <v/>
      </c>
      <c r="AA76" s="36" t="str">
        <f t="shared" si="45"/>
        <v/>
      </c>
      <c r="AB76" s="36" t="str">
        <f t="shared" si="45"/>
        <v/>
      </c>
      <c r="AC76" s="36" t="str">
        <f t="shared" ref="AC76" si="46">+IFERROR(AC75/AC74,"")</f>
        <v/>
      </c>
      <c r="AD76" s="49" t="str">
        <f t="shared" si="45"/>
        <v/>
      </c>
      <c r="AE76" s="50" t="str">
        <f t="shared" si="45"/>
        <v/>
      </c>
      <c r="AF76"/>
      <c r="AG76" s="1"/>
      <c r="AH76"/>
      <c r="AI76" s="36"/>
      <c r="AJ76" s="36"/>
      <c r="AK76" s="36"/>
      <c r="AL76" s="36"/>
      <c r="AM76" s="36"/>
      <c r="AN76" s="36"/>
      <c r="AO76" s="36"/>
      <c r="AP76" s="36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49"/>
      <c r="BH76" s="50"/>
    </row>
    <row r="77" spans="1:69" ht="15" customHeight="1">
      <c r="A77" s="221"/>
      <c r="B77" s="226" t="s">
        <v>39</v>
      </c>
      <c r="C77" s="225" t="s">
        <v>51</v>
      </c>
      <c r="D77" s="10" t="s">
        <v>40</v>
      </c>
      <c r="E77" s="19"/>
      <c r="F77" s="19"/>
      <c r="G77" s="19"/>
      <c r="H77" s="19"/>
      <c r="I77" s="19"/>
      <c r="J77" s="19"/>
      <c r="K77" s="19"/>
      <c r="L77" s="19"/>
      <c r="M77" s="97">
        <f>+(EOP!L77+EOP!M77)/2</f>
        <v>0</v>
      </c>
      <c r="N77" s="97">
        <f>+(EOP!M77+EOP!N77)/2</f>
        <v>-0.5</v>
      </c>
      <c r="O77" s="97">
        <f>+(EOP!N77+EOP!O77)/2</f>
        <v>0.5</v>
      </c>
      <c r="P77" s="97">
        <f>+(EOP!O77+EOP!P77)/2</f>
        <v>6</v>
      </c>
      <c r="Q77" s="97">
        <f>+(EOP!P77+EOP!Q77)/2</f>
        <v>13.5</v>
      </c>
      <c r="R77" s="97">
        <f>+(EOP!Q77+EOP!R77)/2</f>
        <v>20.5</v>
      </c>
      <c r="S77" s="97">
        <f>+(EOP!R77+EOP!S77)/2</f>
        <v>25</v>
      </c>
      <c r="T77" s="97">
        <f>+(EOP!S77+EOP!T77)/2</f>
        <v>30</v>
      </c>
      <c r="U77" s="97">
        <f>+(EOP!T77+EOP!U77)/2</f>
        <v>37</v>
      </c>
      <c r="V77" s="97">
        <f>+(EOP!U77+EOP!V77)/2</f>
        <v>44</v>
      </c>
      <c r="W77" s="97">
        <f>+(EOP!V77+EOP!W77)/2</f>
        <v>55.5</v>
      </c>
      <c r="X77" s="97">
        <f>+(EOP!W77+EOP!X77)/2</f>
        <v>64.5</v>
      </c>
      <c r="Y77" s="97">
        <f>+(EOP!X77+EOP!Y77)/2</f>
        <v>68.5</v>
      </c>
      <c r="Z77" s="97">
        <f>+(EOP!Y77+EOP!Z77)/2</f>
        <v>70.5</v>
      </c>
      <c r="AA77" s="97">
        <f>+(EOP!Z77+EOP!AA77)/2</f>
        <v>71</v>
      </c>
      <c r="AB77" s="97">
        <f>+(EOP!AA77+EOP!AB77)/2</f>
        <v>73</v>
      </c>
      <c r="AC77" s="97">
        <f>+(EOP!AB77+EOP!AC77)/2</f>
        <v>75</v>
      </c>
      <c r="AD77" s="100">
        <f t="shared" ref="AD77:AD86" si="47">+AVERAGE(M77:P77)</f>
        <v>1.5</v>
      </c>
      <c r="AE77" s="101">
        <f t="shared" ref="AE77:AE86" si="48">+AVERAGE(Q77:AB77)</f>
        <v>47.75</v>
      </c>
      <c r="AG77" s="124">
        <f>+SUMIF($M$1:$AB$1,"REAL",M77:AB77)</f>
        <v>579</v>
      </c>
      <c r="AI77" s="19"/>
      <c r="AJ77" s="19"/>
      <c r="AK77" s="19"/>
      <c r="AL77" s="19"/>
      <c r="AM77" s="19"/>
      <c r="AN77" s="19"/>
      <c r="AO77" s="19"/>
      <c r="AP77" s="19"/>
      <c r="AQ77" s="20">
        <v>0</v>
      </c>
      <c r="AR77" s="20">
        <v>0</v>
      </c>
      <c r="AS77" s="20">
        <v>0</v>
      </c>
      <c r="AT77" s="20">
        <v>45</v>
      </c>
      <c r="AU77" s="20">
        <v>120</v>
      </c>
      <c r="AV77" s="20">
        <v>179.5</v>
      </c>
      <c r="AW77" s="20">
        <v>238</v>
      </c>
      <c r="AX77" s="20">
        <v>295.5</v>
      </c>
      <c r="AY77" s="20">
        <v>352.5</v>
      </c>
      <c r="AZ77" s="20">
        <v>409</v>
      </c>
      <c r="BA77" s="20">
        <v>465</v>
      </c>
      <c r="BB77" s="20">
        <v>493.5</v>
      </c>
      <c r="BC77" s="20">
        <v>535</v>
      </c>
      <c r="BD77" s="20">
        <v>616.5</v>
      </c>
      <c r="BE77" s="20">
        <v>697</v>
      </c>
      <c r="BF77" s="20">
        <v>776.5</v>
      </c>
      <c r="BG77" s="44">
        <v>22.5</v>
      </c>
      <c r="BH77" s="59">
        <v>410.75</v>
      </c>
      <c r="BJ77" t="e">
        <f>+SUMIFS(#REF!,#REF!,
"Num_clients",#REF!,
"FBB connectivity",#REF!,
"")</f>
        <v>#REF!</v>
      </c>
      <c r="BK77" t="e">
        <f>+SUMIFS(#REF!,#REF!,
"Num_clients",#REF!,
"FBB connectivity",#REF!,
"")</f>
        <v>#REF!</v>
      </c>
      <c r="BL77" t="e">
        <f>+SUMIFS(#REF!,#REF!,
"Num_clients",#REF!,
"FBB connectivity",#REF!,
"")</f>
        <v>#REF!</v>
      </c>
      <c r="BM77" t="e">
        <f>+SUMIFS(#REF!,#REF!,
"Num_clients",#REF!,
"FBB connectivity",#REF!,
"")</f>
        <v>#REF!</v>
      </c>
      <c r="BN77" t="e">
        <f>+SUMIFS(#REF!,#REF!,
"Num_clients",#REF!,
"FBB connectivity",#REF!,
"")</f>
        <v>#REF!</v>
      </c>
      <c r="BO77" t="e">
        <f>+SUMIFS(#REF!,#REF!,
"Num_clients",#REF!,
"FBB connectivity",#REF!,
"")</f>
        <v>#REF!</v>
      </c>
      <c r="BP77" t="e">
        <f>+SUMIFS(#REF!,#REF!,
"Num_clients",#REF!,
"FBB connectivity",#REF!,
"")</f>
        <v>#REF!</v>
      </c>
      <c r="BQ77" t="e">
        <f>+SUMIFS(#REF!,#REF!,
"Num_clients",#REF!,
"FBB connectivity",#REF!,
"")</f>
        <v>#REF!</v>
      </c>
    </row>
    <row r="78" spans="1:69" ht="15" customHeight="1">
      <c r="A78" s="221"/>
      <c r="B78" s="226"/>
      <c r="C78" s="225"/>
      <c r="D78" s="11" t="s">
        <v>88</v>
      </c>
      <c r="E78" s="34"/>
      <c r="F78" s="34"/>
      <c r="G78" s="34"/>
      <c r="H78" s="34"/>
      <c r="I78" s="34"/>
      <c r="J78" s="34"/>
      <c r="K78" s="34"/>
      <c r="L78" s="34"/>
      <c r="M78" s="98">
        <f>+(EOP!L78+EOP!M78)/2</f>
        <v>0</v>
      </c>
      <c r="N78" s="98">
        <f>+(EOP!M78+EOP!N78)/2</f>
        <v>0</v>
      </c>
      <c r="O78" s="98">
        <f>+(EOP!N78+EOP!O78)/2</f>
        <v>2</v>
      </c>
      <c r="P78" s="98">
        <f>+(EOP!O78+EOP!P78)/2</f>
        <v>8</v>
      </c>
      <c r="Q78" s="98">
        <f>+(EOP!P78+EOP!Q78)/2</f>
        <v>15.5</v>
      </c>
      <c r="R78" s="98">
        <f>+(EOP!Q78+EOP!R78)/2</f>
        <v>24</v>
      </c>
      <c r="S78" s="98">
        <f>+(EOP!R78+EOP!S78)/2</f>
        <v>29</v>
      </c>
      <c r="T78" s="98">
        <f>+(EOP!S78+EOP!T78)/2</f>
        <v>33.5</v>
      </c>
      <c r="U78" s="98">
        <f>+(EOP!T78+EOP!U78)/2</f>
        <v>44.5</v>
      </c>
      <c r="V78" s="98">
        <f>+(EOP!U78+EOP!V78)/2</f>
        <v>58.5</v>
      </c>
      <c r="W78" s="98">
        <f>+(EOP!V78+EOP!W78)/2</f>
        <v>73</v>
      </c>
      <c r="X78" s="98">
        <f>+(EOP!W78+EOP!X78)/2</f>
        <v>80.5</v>
      </c>
      <c r="Y78" s="98">
        <f>+(EOP!X78+EOP!Y78)/2</f>
        <v>89.5</v>
      </c>
      <c r="Z78" s="98">
        <f>+(EOP!Y78+EOP!Z78)/2</f>
        <v>105.5</v>
      </c>
      <c r="AA78" s="98">
        <f>+(EOP!Z78+EOP!AA78)/2</f>
        <v>114</v>
      </c>
      <c r="AB78" s="98">
        <f>+(EOP!AA78+EOP!AB78)/2</f>
        <v>115.5</v>
      </c>
      <c r="AC78" s="98">
        <f>+(EOP!AB78+EOP!AC78)/2</f>
        <v>125</v>
      </c>
      <c r="AD78" s="102">
        <f t="shared" si="47"/>
        <v>2.5</v>
      </c>
      <c r="AE78" s="103">
        <f t="shared" si="48"/>
        <v>65.25</v>
      </c>
      <c r="AG78" s="124">
        <f>+SUMIF($M$1:$AB$1,"REAL",M78:AB78)</f>
        <v>793</v>
      </c>
      <c r="AI78" s="34"/>
      <c r="AJ78" s="34"/>
      <c r="AK78" s="34"/>
      <c r="AL78" s="34"/>
      <c r="AM78" s="34"/>
      <c r="AN78" s="34"/>
      <c r="AO78" s="34"/>
      <c r="AP78" s="34"/>
      <c r="AQ78" s="21">
        <v>0</v>
      </c>
      <c r="AR78" s="21">
        <v>0</v>
      </c>
      <c r="AS78" s="21">
        <v>0</v>
      </c>
      <c r="AT78" s="21">
        <v>113.57499999999999</v>
      </c>
      <c r="AU78" s="21">
        <v>328.65</v>
      </c>
      <c r="AV78" s="21">
        <v>531.15</v>
      </c>
      <c r="AW78" s="21">
        <v>731.15</v>
      </c>
      <c r="AX78" s="21">
        <v>928.15000000000009</v>
      </c>
      <c r="AY78" s="21">
        <v>1123.1500000000001</v>
      </c>
      <c r="AZ78" s="21">
        <v>1316.65</v>
      </c>
      <c r="BA78" s="21">
        <v>1508.65</v>
      </c>
      <c r="BB78" s="21">
        <v>1606.8500000000001</v>
      </c>
      <c r="BC78" s="21">
        <v>1750.0500000000002</v>
      </c>
      <c r="BD78" s="21">
        <v>2029.5500000000002</v>
      </c>
      <c r="BE78" s="21">
        <v>2306.5500000000002</v>
      </c>
      <c r="BF78" s="21">
        <v>2581.0500000000002</v>
      </c>
      <c r="BG78" s="45">
        <v>56.787499999999994</v>
      </c>
      <c r="BH78" s="46">
        <v>1347.3125</v>
      </c>
      <c r="BJ78" t="e">
        <f>+SUMIFS(#REF!,#REF!,
"Num_lines_sites",#REF!,
"FBB connectivity",#REF!,
"")</f>
        <v>#REF!</v>
      </c>
      <c r="BK78" t="e">
        <f>+SUMIFS(#REF!,#REF!,
"Num_lines_sites",#REF!,
"FBB connectivity",#REF!,
"")</f>
        <v>#REF!</v>
      </c>
      <c r="BL78" t="e">
        <f>+SUMIFS(#REF!,#REF!,
"Num_lines_sites",#REF!,
"FBB connectivity",#REF!,
"")</f>
        <v>#REF!</v>
      </c>
      <c r="BM78" t="e">
        <f>+SUMIFS(#REF!,#REF!,
"Num_lines_sites",#REF!,
"FBB connectivity",#REF!,
"")</f>
        <v>#REF!</v>
      </c>
      <c r="BN78" t="e">
        <f>+SUMIFS(#REF!,#REF!,
"Num_lines_sites",#REF!,
"FBB connectivity",#REF!,
"")</f>
        <v>#REF!</v>
      </c>
      <c r="BO78" t="e">
        <f>+SUMIFS(#REF!,#REF!,
"Num_lines_sites",#REF!,
"FBB connectivity",#REF!,
"")</f>
        <v>#REF!</v>
      </c>
      <c r="BP78" t="e">
        <f>+SUMIFS(#REF!,#REF!,
"Num_lines_sites",#REF!,
"FBB connectivity",#REF!,
"")</f>
        <v>#REF!</v>
      </c>
      <c r="BQ78" t="e">
        <f>+SUMIFS(#REF!,#REF!,
"Num_lines_sites",#REF!,
"FBB connectivity",#REF!,
"")</f>
        <v>#REF!</v>
      </c>
    </row>
    <row r="79" spans="1:69" ht="15" customHeight="1" outlineLevel="1">
      <c r="A79" s="221"/>
      <c r="B79" s="226"/>
      <c r="C79" s="225"/>
      <c r="D79" s="12" t="s">
        <v>63</v>
      </c>
      <c r="E79" s="35"/>
      <c r="F79" s="35"/>
      <c r="G79" s="35"/>
      <c r="H79" s="35"/>
      <c r="I79" s="35"/>
      <c r="J79" s="35"/>
      <c r="K79" s="35"/>
      <c r="L79" s="35"/>
      <c r="M79" s="99">
        <f>+(EOP!L79+EOP!M79)/2</f>
        <v>0</v>
      </c>
      <c r="N79" s="99">
        <f>+(EOP!M79+EOP!N79)/2</f>
        <v>0</v>
      </c>
      <c r="O79" s="99">
        <f>+(EOP!N79+EOP!O79)/2</f>
        <v>1</v>
      </c>
      <c r="P79" s="99">
        <f>+(EOP!O79+EOP!P79)/2</f>
        <v>2.5</v>
      </c>
      <c r="Q79" s="99">
        <f>+(EOP!P79+EOP!Q79)/2</f>
        <v>4</v>
      </c>
      <c r="R79" s="99">
        <f>+(EOP!Q79+EOP!R79)/2</f>
        <v>5</v>
      </c>
      <c r="S79" s="99">
        <f>+(EOP!R79+EOP!S79)/2</f>
        <v>5</v>
      </c>
      <c r="T79" s="99">
        <f>+(EOP!S79+EOP!T79)/2</f>
        <v>5.5</v>
      </c>
      <c r="U79" s="99">
        <f>+(EOP!T79+EOP!U79)/2</f>
        <v>6</v>
      </c>
      <c r="V79" s="99">
        <f>+(EOP!U79+EOP!V79)/2</f>
        <v>6.5</v>
      </c>
      <c r="W79" s="99">
        <f>+(EOP!V79+EOP!W79)/2</f>
        <v>9</v>
      </c>
      <c r="X79" s="99">
        <f>+(EOP!W79+EOP!X79)/2</f>
        <v>11.5</v>
      </c>
      <c r="Y79" s="99">
        <f>+(EOP!X79+EOP!Y79)/2</f>
        <v>11.5</v>
      </c>
      <c r="Z79" s="99">
        <f>+(EOP!Y79+EOP!Z79)/2</f>
        <v>10.5</v>
      </c>
      <c r="AA79" s="99">
        <f>+(EOP!Z79+EOP!AA79)/2</f>
        <v>10</v>
      </c>
      <c r="AB79" s="99">
        <f>+(EOP!AA79+EOP!AB79)/2</f>
        <v>10</v>
      </c>
      <c r="AC79" s="99">
        <f>+(EOP!AB79+EOP!AC79)/2</f>
        <v>16.5</v>
      </c>
      <c r="AD79" s="104">
        <f t="shared" si="47"/>
        <v>0.875</v>
      </c>
      <c r="AE79" s="105">
        <f t="shared" si="48"/>
        <v>7.875</v>
      </c>
      <c r="AI79" s="35"/>
      <c r="AJ79" s="35"/>
      <c r="AK79" s="35"/>
      <c r="AL79" s="35"/>
      <c r="AM79" s="35"/>
      <c r="AN79" s="35"/>
      <c r="AO79" s="35"/>
      <c r="AP79" s="35"/>
      <c r="AQ79" s="22">
        <v>0</v>
      </c>
      <c r="AR79" s="22">
        <v>0</v>
      </c>
      <c r="AS79" s="22">
        <v>0</v>
      </c>
      <c r="AT79" s="22">
        <v>28.5</v>
      </c>
      <c r="AU79" s="22">
        <v>82.5</v>
      </c>
      <c r="AV79" s="22">
        <v>133</v>
      </c>
      <c r="AW79" s="22">
        <v>182.5</v>
      </c>
      <c r="AX79" s="22">
        <v>231.5</v>
      </c>
      <c r="AY79" s="22">
        <v>280</v>
      </c>
      <c r="AZ79" s="22">
        <v>328</v>
      </c>
      <c r="BA79" s="22">
        <v>375.5</v>
      </c>
      <c r="BB79" s="22">
        <v>399.625</v>
      </c>
      <c r="BC79" s="22">
        <v>435</v>
      </c>
      <c r="BD79" s="22">
        <v>504</v>
      </c>
      <c r="BE79" s="22">
        <v>572</v>
      </c>
      <c r="BF79" s="22">
        <v>639</v>
      </c>
      <c r="BG79" s="47">
        <v>14.25</v>
      </c>
      <c r="BH79" s="48">
        <v>333.75</v>
      </c>
      <c r="BJ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K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L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M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N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O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P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Q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</row>
    <row r="80" spans="1:69" ht="15" customHeight="1" outlineLevel="1">
      <c r="A80" s="221"/>
      <c r="B80" s="226"/>
      <c r="C80" s="225"/>
      <c r="D80" s="12" t="s">
        <v>64</v>
      </c>
      <c r="E80" s="35"/>
      <c r="F80" s="35"/>
      <c r="G80" s="35"/>
      <c r="H80" s="35"/>
      <c r="I80" s="35"/>
      <c r="J80" s="35"/>
      <c r="K80" s="35"/>
      <c r="L80" s="35"/>
      <c r="M80" s="99">
        <f>+(EOP!L80+EOP!M80)/2</f>
        <v>0</v>
      </c>
      <c r="N80" s="99">
        <f>+(EOP!M80+EOP!N80)/2</f>
        <v>0</v>
      </c>
      <c r="O80" s="99">
        <f>+(EOP!N80+EOP!O80)/2</f>
        <v>0.5</v>
      </c>
      <c r="P80" s="99">
        <f>+(EOP!O80+EOP!P80)/2</f>
        <v>1.5</v>
      </c>
      <c r="Q80" s="99">
        <f>+(EOP!P80+EOP!Q80)/2</f>
        <v>2.5</v>
      </c>
      <c r="R80" s="99">
        <f>+(EOP!Q80+EOP!R80)/2</f>
        <v>4.5</v>
      </c>
      <c r="S80" s="99">
        <f>+(EOP!R80+EOP!S80)/2</f>
        <v>6</v>
      </c>
      <c r="T80" s="99">
        <f>+(EOP!S80+EOP!T80)/2</f>
        <v>6</v>
      </c>
      <c r="U80" s="99">
        <f>+(EOP!T80+EOP!U80)/2</f>
        <v>6</v>
      </c>
      <c r="V80" s="99">
        <f>+(EOP!U80+EOP!V80)/2</f>
        <v>6</v>
      </c>
      <c r="W80" s="99">
        <f>+(EOP!V80+EOP!W80)/2</f>
        <v>8</v>
      </c>
      <c r="X80" s="99">
        <f>+(EOP!W80+EOP!X80)/2</f>
        <v>10.5</v>
      </c>
      <c r="Y80" s="99">
        <f>+(EOP!X80+EOP!Y80)/2</f>
        <v>11</v>
      </c>
      <c r="Z80" s="99">
        <f>+(EOP!Y80+EOP!Z80)/2</f>
        <v>11</v>
      </c>
      <c r="AA80" s="99">
        <f>+(EOP!Z80+EOP!AA80)/2</f>
        <v>11.5</v>
      </c>
      <c r="AB80" s="99">
        <f>+(EOP!AA80+EOP!AB80)/2</f>
        <v>12</v>
      </c>
      <c r="AC80" s="99">
        <f>+(EOP!AB80+EOP!AC80)/2</f>
        <v>11.5</v>
      </c>
      <c r="AD80" s="104">
        <f t="shared" si="47"/>
        <v>0.5</v>
      </c>
      <c r="AE80" s="105">
        <f t="shared" si="48"/>
        <v>7.916666666666667</v>
      </c>
      <c r="AI80" s="35"/>
      <c r="AJ80" s="35"/>
      <c r="AK80" s="35"/>
      <c r="AL80" s="35"/>
      <c r="AM80" s="35"/>
      <c r="AN80" s="35"/>
      <c r="AO80" s="35"/>
      <c r="AP80" s="35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47"/>
      <c r="BH80" s="48"/>
    </row>
    <row r="81" spans="1:69" ht="15" customHeight="1" outlineLevel="1">
      <c r="A81" s="221"/>
      <c r="B81" s="226"/>
      <c r="C81" s="225"/>
      <c r="D81" s="12" t="s">
        <v>65</v>
      </c>
      <c r="E81" s="35"/>
      <c r="F81" s="35"/>
      <c r="G81" s="35"/>
      <c r="H81" s="35"/>
      <c r="I81" s="35"/>
      <c r="J81" s="35"/>
      <c r="K81" s="35"/>
      <c r="L81" s="35"/>
      <c r="M81" s="99">
        <f>+(EOP!L81+EOP!M81)/2</f>
        <v>0</v>
      </c>
      <c r="N81" s="99">
        <f>+(EOP!M81+EOP!N81)/2</f>
        <v>0</v>
      </c>
      <c r="O81" s="99">
        <f>+(EOP!N81+EOP!O81)/2</f>
        <v>0</v>
      </c>
      <c r="P81" s="99">
        <f>+(EOP!O81+EOP!P81)/2</f>
        <v>2</v>
      </c>
      <c r="Q81" s="99">
        <f>+(EOP!P81+EOP!Q81)/2</f>
        <v>5.5</v>
      </c>
      <c r="R81" s="99">
        <f>+(EOP!Q81+EOP!R81)/2</f>
        <v>8</v>
      </c>
      <c r="S81" s="99">
        <f>+(EOP!R81+EOP!S81)/2</f>
        <v>9</v>
      </c>
      <c r="T81" s="99">
        <f>+(EOP!S81+EOP!T81)/2</f>
        <v>11</v>
      </c>
      <c r="U81" s="99">
        <f>+(EOP!T81+EOP!U81)/2</f>
        <v>14.5</v>
      </c>
      <c r="V81" s="99">
        <f>+(EOP!U81+EOP!V81)/2</f>
        <v>22</v>
      </c>
      <c r="W81" s="99">
        <f>+(EOP!V81+EOP!W81)/2</f>
        <v>28</v>
      </c>
      <c r="X81" s="99">
        <f>+(EOP!W81+EOP!X81)/2</f>
        <v>28</v>
      </c>
      <c r="Y81" s="99">
        <f>+(EOP!X81+EOP!Y81)/2</f>
        <v>35.5</v>
      </c>
      <c r="Z81" s="99">
        <f>+(EOP!Y81+EOP!Z81)/2</f>
        <v>45</v>
      </c>
      <c r="AA81" s="99">
        <f>+(EOP!Z81+EOP!AA81)/2</f>
        <v>47</v>
      </c>
      <c r="AB81" s="99">
        <f>+(EOP!AA81+EOP!AB81)/2</f>
        <v>47</v>
      </c>
      <c r="AC81" s="99">
        <f>+(EOP!AB81+EOP!AC81)/2</f>
        <v>47</v>
      </c>
      <c r="AD81" s="104">
        <f t="shared" si="47"/>
        <v>0.5</v>
      </c>
      <c r="AE81" s="105">
        <f t="shared" si="48"/>
        <v>25.041666666666668</v>
      </c>
      <c r="AI81" s="35"/>
      <c r="AJ81" s="35"/>
      <c r="AK81" s="35"/>
      <c r="AL81" s="35"/>
      <c r="AM81" s="35"/>
      <c r="AN81" s="35"/>
      <c r="AO81" s="35"/>
      <c r="AP81" s="35"/>
      <c r="AQ81" s="22">
        <v>0</v>
      </c>
      <c r="AR81" s="22">
        <v>0</v>
      </c>
      <c r="AS81" s="22">
        <v>0</v>
      </c>
      <c r="AT81" s="22">
        <v>79.375</v>
      </c>
      <c r="AU81" s="22">
        <v>229.5</v>
      </c>
      <c r="AV81" s="22">
        <v>371</v>
      </c>
      <c r="AW81" s="22">
        <v>511.5</v>
      </c>
      <c r="AX81" s="22">
        <v>650.5</v>
      </c>
      <c r="AY81" s="22">
        <v>788.5</v>
      </c>
      <c r="AZ81" s="22">
        <v>925.5</v>
      </c>
      <c r="BA81" s="22">
        <v>1061.5</v>
      </c>
      <c r="BB81" s="22">
        <v>1132.375</v>
      </c>
      <c r="BC81" s="22">
        <v>1236.25</v>
      </c>
      <c r="BD81" s="22">
        <v>1437.25</v>
      </c>
      <c r="BE81" s="22">
        <v>1636.75</v>
      </c>
      <c r="BF81" s="22">
        <v>1834.75</v>
      </c>
      <c r="BG81" s="47">
        <v>39.6875</v>
      </c>
      <c r="BH81" s="48">
        <v>957.0625</v>
      </c>
      <c r="BJ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K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L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M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N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O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P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Q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</row>
    <row r="82" spans="1:69" ht="15" customHeight="1" outlineLevel="1">
      <c r="A82" s="221"/>
      <c r="B82" s="226"/>
      <c r="C82" s="225"/>
      <c r="D82" s="12" t="s">
        <v>66</v>
      </c>
      <c r="E82" s="35"/>
      <c r="F82" s="35"/>
      <c r="G82" s="35"/>
      <c r="H82" s="35"/>
      <c r="I82" s="35"/>
      <c r="J82" s="35"/>
      <c r="K82" s="35"/>
      <c r="L82" s="35"/>
      <c r="M82" s="99">
        <f>+(EOP!L82+EOP!M82)/2</f>
        <v>0</v>
      </c>
      <c r="N82" s="99">
        <f>+(EOP!M82+EOP!N82)/2</f>
        <v>0</v>
      </c>
      <c r="O82" s="99">
        <f>+(EOP!N82+EOP!O82)/2</f>
        <v>0</v>
      </c>
      <c r="P82" s="99">
        <f>+(EOP!O82+EOP!P82)/2</f>
        <v>0</v>
      </c>
      <c r="Q82" s="99">
        <f>+(EOP!P82+EOP!Q82)/2</f>
        <v>0.5</v>
      </c>
      <c r="R82" s="99">
        <f>+(EOP!Q82+EOP!R82)/2</f>
        <v>2</v>
      </c>
      <c r="S82" s="99">
        <f>+(EOP!R82+EOP!S82)/2</f>
        <v>3</v>
      </c>
      <c r="T82" s="99">
        <f>+(EOP!S82+EOP!T82)/2</f>
        <v>4</v>
      </c>
      <c r="U82" s="99">
        <f>+(EOP!T82+EOP!U82)/2</f>
        <v>6</v>
      </c>
      <c r="V82" s="99">
        <f>+(EOP!U82+EOP!V82)/2</f>
        <v>7</v>
      </c>
      <c r="W82" s="99">
        <f>+(EOP!V82+EOP!W82)/2</f>
        <v>7.5</v>
      </c>
      <c r="X82" s="99">
        <f>+(EOP!W82+EOP!X82)/2</f>
        <v>8.5</v>
      </c>
      <c r="Y82" s="99">
        <f>+(EOP!X82+EOP!Y82)/2</f>
        <v>9</v>
      </c>
      <c r="Z82" s="99">
        <f>+(EOP!Y82+EOP!Z82)/2</f>
        <v>15.5</v>
      </c>
      <c r="AA82" s="99">
        <f>+(EOP!Z82+EOP!AA82)/2</f>
        <v>22</v>
      </c>
      <c r="AB82" s="99">
        <f>+(EOP!AA82+EOP!AB82)/2</f>
        <v>22</v>
      </c>
      <c r="AC82" s="99">
        <f>+(EOP!AB82+EOP!AC82)/2</f>
        <v>22.5</v>
      </c>
      <c r="AD82" s="104">
        <f t="shared" si="47"/>
        <v>0</v>
      </c>
      <c r="AE82" s="105">
        <f t="shared" si="48"/>
        <v>8.9166666666666661</v>
      </c>
      <c r="AI82" s="35"/>
      <c r="AJ82" s="35"/>
      <c r="AK82" s="35"/>
      <c r="AL82" s="35"/>
      <c r="AM82" s="35"/>
      <c r="AN82" s="35"/>
      <c r="AO82" s="35"/>
      <c r="AP82" s="35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47"/>
      <c r="BH82" s="48"/>
    </row>
    <row r="83" spans="1:69" ht="15" customHeight="1" outlineLevel="1">
      <c r="A83" s="221"/>
      <c r="B83" s="226"/>
      <c r="C83" s="225"/>
      <c r="D83" s="12" t="s">
        <v>67</v>
      </c>
      <c r="E83" s="35"/>
      <c r="F83" s="35"/>
      <c r="G83" s="35"/>
      <c r="H83" s="35"/>
      <c r="I83" s="35"/>
      <c r="J83" s="35"/>
      <c r="K83" s="35"/>
      <c r="L83" s="35"/>
      <c r="M83" s="99">
        <f>+(EOP!L83+EOP!M83)/2</f>
        <v>0</v>
      </c>
      <c r="N83" s="99">
        <f>+(EOP!M83+EOP!N83)/2</f>
        <v>0</v>
      </c>
      <c r="O83" s="99">
        <f>+(EOP!N83+EOP!O83)/2</f>
        <v>0</v>
      </c>
      <c r="P83" s="99">
        <f>+(EOP!O83+EOP!P83)/2</f>
        <v>0.5</v>
      </c>
      <c r="Q83" s="99">
        <f>+(EOP!P83+EOP!Q83)/2</f>
        <v>1</v>
      </c>
      <c r="R83" s="99">
        <f>+(EOP!Q83+EOP!R83)/2</f>
        <v>1</v>
      </c>
      <c r="S83" s="99">
        <f>+(EOP!R83+EOP!S83)/2</f>
        <v>1</v>
      </c>
      <c r="T83" s="99">
        <f>+(EOP!S83+EOP!T83)/2</f>
        <v>1</v>
      </c>
      <c r="U83" s="99">
        <f>+(EOP!T83+EOP!U83)/2</f>
        <v>4</v>
      </c>
      <c r="V83" s="99">
        <f>+(EOP!U83+EOP!V83)/2</f>
        <v>7</v>
      </c>
      <c r="W83" s="99">
        <f>+(EOP!V83+EOP!W83)/2</f>
        <v>7</v>
      </c>
      <c r="X83" s="99">
        <f>+(EOP!W83+EOP!X83)/2</f>
        <v>6</v>
      </c>
      <c r="Y83" s="99">
        <f>+(EOP!X83+EOP!Y83)/2</f>
        <v>5.5</v>
      </c>
      <c r="Z83" s="99">
        <f>+(EOP!Y83+EOP!Z83)/2</f>
        <v>6</v>
      </c>
      <c r="AA83" s="99">
        <f>+(EOP!Z83+EOP!AA83)/2</f>
        <v>6.5</v>
      </c>
      <c r="AB83" s="99">
        <f>+(EOP!AA83+EOP!AB83)/2</f>
        <v>7.5</v>
      </c>
      <c r="AC83" s="99">
        <f>+(EOP!AB83+EOP!AC83)/2</f>
        <v>8.5</v>
      </c>
      <c r="AD83" s="104">
        <f t="shared" si="47"/>
        <v>0.125</v>
      </c>
      <c r="AE83" s="105">
        <f t="shared" si="48"/>
        <v>4.458333333333333</v>
      </c>
      <c r="AI83" s="35"/>
      <c r="AJ83" s="35"/>
      <c r="AK83" s="35"/>
      <c r="AL83" s="35"/>
      <c r="AM83" s="35"/>
      <c r="AN83" s="35"/>
      <c r="AO83" s="35"/>
      <c r="AP83" s="35"/>
      <c r="AQ83" s="22">
        <v>0</v>
      </c>
      <c r="AR83" s="22">
        <v>0</v>
      </c>
      <c r="AS83" s="22">
        <v>0</v>
      </c>
      <c r="AT83" s="22">
        <v>5.6999999999999957</v>
      </c>
      <c r="AU83" s="22">
        <v>16.649999999999991</v>
      </c>
      <c r="AV83" s="22">
        <v>27.149999999999991</v>
      </c>
      <c r="AW83" s="22">
        <v>37.149999999999991</v>
      </c>
      <c r="AX83" s="22">
        <v>46.649999999999991</v>
      </c>
      <c r="AY83" s="22">
        <v>55.649999999999991</v>
      </c>
      <c r="AZ83" s="22">
        <v>64.149999999999991</v>
      </c>
      <c r="BA83" s="22">
        <v>72.649999999999991</v>
      </c>
      <c r="BB83" s="22">
        <v>75.849999999999994</v>
      </c>
      <c r="BC83" s="22">
        <v>79.8</v>
      </c>
      <c r="BD83" s="22">
        <v>89.8</v>
      </c>
      <c r="BE83" s="22">
        <v>99.3</v>
      </c>
      <c r="BF83" s="22">
        <v>108.3</v>
      </c>
      <c r="BG83" s="47">
        <v>2.8499999999999979</v>
      </c>
      <c r="BH83" s="48">
        <v>57</v>
      </c>
      <c r="BJ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K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L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M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N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O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P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Q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</row>
    <row r="84" spans="1:69" ht="15" customHeight="1" outlineLevel="1">
      <c r="A84" s="221"/>
      <c r="B84" s="226"/>
      <c r="C84" s="225"/>
      <c r="D84" s="12" t="s">
        <v>68</v>
      </c>
      <c r="E84" s="35"/>
      <c r="F84" s="35"/>
      <c r="G84" s="35"/>
      <c r="H84" s="35"/>
      <c r="I84" s="35"/>
      <c r="J84" s="35"/>
      <c r="K84" s="35"/>
      <c r="L84" s="35"/>
      <c r="M84" s="99">
        <f>+(EOP!L84+EOP!M84)/2</f>
        <v>0</v>
      </c>
      <c r="N84" s="99">
        <f>+(EOP!M84+EOP!N84)/2</f>
        <v>0</v>
      </c>
      <c r="O84" s="99">
        <f>+(EOP!N84+EOP!O84)/2</f>
        <v>0.5</v>
      </c>
      <c r="P84" s="99">
        <f>+(EOP!O84+EOP!P84)/2</f>
        <v>1.5</v>
      </c>
      <c r="Q84" s="99">
        <f>+(EOP!P84+EOP!Q84)/2</f>
        <v>2</v>
      </c>
      <c r="R84" s="99">
        <f>+(EOP!Q84+EOP!R84)/2</f>
        <v>3.5</v>
      </c>
      <c r="S84" s="99">
        <f>+(EOP!R84+EOP!S84)/2</f>
        <v>5</v>
      </c>
      <c r="T84" s="99">
        <f>+(EOP!S84+EOP!T84)/2</f>
        <v>6</v>
      </c>
      <c r="U84" s="99">
        <f>+(EOP!T84+EOP!U84)/2</f>
        <v>8</v>
      </c>
      <c r="V84" s="99">
        <f>+(EOP!U84+EOP!V84)/2</f>
        <v>10</v>
      </c>
      <c r="W84" s="99">
        <f>+(EOP!V84+EOP!W84)/2</f>
        <v>13.5</v>
      </c>
      <c r="X84" s="99">
        <f>+(EOP!W84+EOP!X84)/2</f>
        <v>16</v>
      </c>
      <c r="Y84" s="99">
        <f>+(EOP!X84+EOP!Y84)/2</f>
        <v>17</v>
      </c>
      <c r="Z84" s="99">
        <f>+(EOP!Y84+EOP!Z84)/2</f>
        <v>17.5</v>
      </c>
      <c r="AA84" s="99">
        <f>+(EOP!Z84+EOP!AA84)/2</f>
        <v>17</v>
      </c>
      <c r="AB84" s="99">
        <f>+(EOP!AA84+EOP!AB84)/2</f>
        <v>17</v>
      </c>
      <c r="AC84" s="99">
        <f>+(EOP!AB84+EOP!AC84)/2</f>
        <v>19</v>
      </c>
      <c r="AD84" s="104">
        <f t="shared" si="47"/>
        <v>0.5</v>
      </c>
      <c r="AE84" s="105">
        <f t="shared" si="48"/>
        <v>11.041666666666666</v>
      </c>
      <c r="AI84" s="35"/>
      <c r="AJ84" s="35"/>
      <c r="AK84" s="35"/>
      <c r="AL84" s="35"/>
      <c r="AM84" s="35"/>
      <c r="AN84" s="35"/>
      <c r="AO84" s="35"/>
      <c r="AP84" s="35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47"/>
      <c r="BH84" s="48"/>
    </row>
    <row r="85" spans="1:69" ht="15" customHeight="1" outlineLevel="1">
      <c r="A85" s="221"/>
      <c r="B85" s="226"/>
      <c r="C85" s="225"/>
      <c r="D85" s="14" t="s">
        <v>3</v>
      </c>
      <c r="E85" s="37"/>
      <c r="F85" s="37"/>
      <c r="G85" s="37"/>
      <c r="H85" s="37"/>
      <c r="I85" s="37"/>
      <c r="J85" s="37"/>
      <c r="K85" s="37"/>
      <c r="L85" s="37"/>
      <c r="M85" s="106">
        <f>+(EOP!L85+EOP!M85)/2</f>
        <v>0</v>
      </c>
      <c r="N85" s="106">
        <f>+(EOP!M85+EOP!N85)/2</f>
        <v>0</v>
      </c>
      <c r="O85" s="106">
        <f>+(EOP!N85+EOP!O85)/2</f>
        <v>1</v>
      </c>
      <c r="P85" s="106">
        <f>+(EOP!O85+EOP!P85)/2</f>
        <v>5</v>
      </c>
      <c r="Q85" s="106">
        <f>+(EOP!P85+EOP!Q85)/2</f>
        <v>10.5</v>
      </c>
      <c r="R85" s="106">
        <f>+(EOP!Q85+EOP!R85)/2</f>
        <v>14</v>
      </c>
      <c r="S85" s="106">
        <f>+(EOP!R85+EOP!S85)/2</f>
        <v>15</v>
      </c>
      <c r="T85" s="106">
        <f>+(EOP!S85+EOP!T85)/2</f>
        <v>17.5</v>
      </c>
      <c r="U85" s="106">
        <f>+(EOP!T85+EOP!U85)/2</f>
        <v>23.5</v>
      </c>
      <c r="V85" s="106">
        <f>+(EOP!U85+EOP!V85)/2</f>
        <v>35</v>
      </c>
      <c r="W85" s="106">
        <f>+(EOP!V85+EOP!W85)/2</f>
        <v>47</v>
      </c>
      <c r="X85" s="106">
        <f>+(EOP!W85+EOP!X85)/2</f>
        <v>51</v>
      </c>
      <c r="Y85" s="106">
        <f>+(EOP!X85+EOP!Y85)/2</f>
        <v>58.5</v>
      </c>
      <c r="Z85" s="106">
        <f>+(EOP!Y85+EOP!Z85)/2</f>
        <v>67.5</v>
      </c>
      <c r="AA85" s="106">
        <f>+(EOP!Z85+EOP!AA85)/2</f>
        <v>70</v>
      </c>
      <c r="AB85" s="106">
        <f>+(EOP!AA85+EOP!AB85)/2</f>
        <v>71.5</v>
      </c>
      <c r="AC85" s="106">
        <f>+(EOP!AB85+EOP!AC85)/2</f>
        <v>79.5</v>
      </c>
      <c r="AD85" s="112">
        <f t="shared" si="47"/>
        <v>1.5</v>
      </c>
      <c r="AE85" s="113">
        <f t="shared" si="48"/>
        <v>40.083333333333336</v>
      </c>
      <c r="AI85" s="37"/>
      <c r="AJ85" s="37"/>
      <c r="AK85" s="37"/>
      <c r="AL85" s="37"/>
      <c r="AM85" s="37"/>
      <c r="AN85" s="37"/>
      <c r="AO85" s="37"/>
      <c r="AP85" s="37"/>
      <c r="AQ85" s="24">
        <v>0</v>
      </c>
      <c r="AR85" s="24">
        <v>0</v>
      </c>
      <c r="AS85" s="24">
        <v>0</v>
      </c>
      <c r="AT85" s="24">
        <v>79.375</v>
      </c>
      <c r="AU85" s="24">
        <v>229.5</v>
      </c>
      <c r="AV85" s="24">
        <v>370.5</v>
      </c>
      <c r="AW85" s="24">
        <v>510</v>
      </c>
      <c r="AX85" s="24">
        <v>647.5</v>
      </c>
      <c r="AY85" s="24">
        <v>783.5</v>
      </c>
      <c r="AZ85" s="24">
        <v>918.5</v>
      </c>
      <c r="BA85" s="24">
        <v>1052.5</v>
      </c>
      <c r="BB85" s="24">
        <v>1121.375</v>
      </c>
      <c r="BC85" s="24">
        <v>1221.75</v>
      </c>
      <c r="BD85" s="24">
        <v>1417.75</v>
      </c>
      <c r="BE85" s="24">
        <v>1612.25</v>
      </c>
      <c r="BF85" s="24">
        <v>1804.75</v>
      </c>
      <c r="BG85" s="55">
        <v>39.6875</v>
      </c>
      <c r="BH85" s="56">
        <v>942.0625</v>
      </c>
    </row>
    <row r="86" spans="1:69" ht="15" customHeight="1" outlineLevel="1">
      <c r="A86" s="221"/>
      <c r="B86" s="226"/>
      <c r="C86" s="225"/>
      <c r="D86" s="14" t="s">
        <v>42</v>
      </c>
      <c r="E86" s="37"/>
      <c r="F86" s="37"/>
      <c r="G86" s="37"/>
      <c r="H86" s="37"/>
      <c r="I86" s="37"/>
      <c r="J86" s="37"/>
      <c r="K86" s="37"/>
      <c r="L86" s="37"/>
      <c r="M86" s="106">
        <f>+(EOP!L86+EOP!M86)/2</f>
        <v>0</v>
      </c>
      <c r="N86" s="106">
        <f>+(EOP!M86+EOP!N86)/2</f>
        <v>0</v>
      </c>
      <c r="O86" s="106">
        <f>+(EOP!N86+EOP!O86)/2</f>
        <v>1</v>
      </c>
      <c r="P86" s="106">
        <f>+(EOP!O86+EOP!P86)/2</f>
        <v>3</v>
      </c>
      <c r="Q86" s="106">
        <f>+(EOP!P86+EOP!Q86)/2</f>
        <v>5</v>
      </c>
      <c r="R86" s="106">
        <f>+(EOP!Q86+EOP!R86)/2</f>
        <v>10</v>
      </c>
      <c r="S86" s="106">
        <f>+(EOP!R86+EOP!S86)/2</f>
        <v>14</v>
      </c>
      <c r="T86" s="106">
        <f>+(EOP!S86+EOP!T86)/2</f>
        <v>16</v>
      </c>
      <c r="U86" s="106">
        <f>+(EOP!T86+EOP!U86)/2</f>
        <v>21</v>
      </c>
      <c r="V86" s="106">
        <f>+(EOP!U86+EOP!V86)/2</f>
        <v>23.5</v>
      </c>
      <c r="W86" s="106">
        <f>+(EOP!V86+EOP!W86)/2</f>
        <v>26</v>
      </c>
      <c r="X86" s="106">
        <f>+(EOP!W86+EOP!X86)/2</f>
        <v>29.5</v>
      </c>
      <c r="Y86" s="106">
        <f>+(EOP!X86+EOP!Y86)/2</f>
        <v>31</v>
      </c>
      <c r="Z86" s="106">
        <f>+(EOP!Y86+EOP!Z86)/2</f>
        <v>38</v>
      </c>
      <c r="AA86" s="106">
        <f>+(EOP!Z86+EOP!AA86)/2</f>
        <v>44</v>
      </c>
      <c r="AB86" s="106">
        <f>+(EOP!AA86+EOP!AB86)/2</f>
        <v>44</v>
      </c>
      <c r="AC86" s="106">
        <f>+(EOP!AB86+EOP!AC86)/2</f>
        <v>45.5</v>
      </c>
      <c r="AD86" s="112">
        <f t="shared" si="47"/>
        <v>1</v>
      </c>
      <c r="AE86" s="113">
        <f t="shared" si="48"/>
        <v>25.166666666666668</v>
      </c>
      <c r="AI86" s="37"/>
      <c r="AJ86" s="37"/>
      <c r="AK86" s="37"/>
      <c r="AL86" s="37"/>
      <c r="AM86" s="37"/>
      <c r="AN86" s="37"/>
      <c r="AO86" s="37"/>
      <c r="AP86" s="37"/>
      <c r="AQ86" s="25">
        <v>0</v>
      </c>
      <c r="AR86" s="25">
        <v>0</v>
      </c>
      <c r="AS86" s="25">
        <v>0</v>
      </c>
      <c r="AT86" s="25">
        <v>34.199999999999996</v>
      </c>
      <c r="AU86" s="25">
        <v>99.149999999999977</v>
      </c>
      <c r="AV86" s="25">
        <v>160.14999999999998</v>
      </c>
      <c r="AW86" s="25">
        <v>220.14999999999998</v>
      </c>
      <c r="AX86" s="25">
        <v>279.64999999999998</v>
      </c>
      <c r="AY86" s="25">
        <v>338.65</v>
      </c>
      <c r="AZ86" s="25">
        <v>397.15</v>
      </c>
      <c r="BA86" s="25">
        <v>455.15</v>
      </c>
      <c r="BB86" s="25">
        <v>484.47499999999997</v>
      </c>
      <c r="BC86" s="25">
        <v>526.79999999999995</v>
      </c>
      <c r="BD86" s="25">
        <v>610.29999999999995</v>
      </c>
      <c r="BE86" s="25">
        <v>693.3</v>
      </c>
      <c r="BF86" s="25">
        <v>775.3</v>
      </c>
      <c r="BG86" s="55">
        <v>17.099999999999998</v>
      </c>
      <c r="BH86" s="56">
        <v>404.75</v>
      </c>
    </row>
    <row r="87" spans="1:69" s="2" customFormat="1" ht="15" customHeight="1">
      <c r="A87" s="221"/>
      <c r="B87" s="226"/>
      <c r="C87" s="225"/>
      <c r="D87" s="13" t="s">
        <v>90</v>
      </c>
      <c r="E87" s="36"/>
      <c r="F87" s="36"/>
      <c r="G87" s="36"/>
      <c r="H87" s="36"/>
      <c r="I87" s="36"/>
      <c r="J87" s="36"/>
      <c r="K87" s="36"/>
      <c r="L87" s="36"/>
      <c r="M87" s="36" t="str">
        <f t="shared" ref="M87:AE87" si="49">+IFERROR(M78/M77,"")</f>
        <v/>
      </c>
      <c r="N87" s="36">
        <f t="shared" si="49"/>
        <v>0</v>
      </c>
      <c r="O87" s="36">
        <f t="shared" si="49"/>
        <v>4</v>
      </c>
      <c r="P87" s="36">
        <f t="shared" si="49"/>
        <v>1.3333333333333333</v>
      </c>
      <c r="Q87" s="36">
        <f t="shared" si="49"/>
        <v>1.1481481481481481</v>
      </c>
      <c r="R87" s="36">
        <f t="shared" si="49"/>
        <v>1.1707317073170731</v>
      </c>
      <c r="S87" s="36">
        <f t="shared" si="49"/>
        <v>1.1599999999999999</v>
      </c>
      <c r="T87" s="36">
        <f t="shared" si="49"/>
        <v>1.1166666666666667</v>
      </c>
      <c r="U87" s="36">
        <f t="shared" si="49"/>
        <v>1.2027027027027026</v>
      </c>
      <c r="V87" s="36">
        <f t="shared" si="49"/>
        <v>1.3295454545454546</v>
      </c>
      <c r="W87" s="36">
        <f t="shared" si="49"/>
        <v>1.3153153153153154</v>
      </c>
      <c r="X87" s="36">
        <f t="shared" si="49"/>
        <v>1.248062015503876</v>
      </c>
      <c r="Y87" s="36">
        <f t="shared" si="49"/>
        <v>1.3065693430656935</v>
      </c>
      <c r="Z87" s="36">
        <f t="shared" si="49"/>
        <v>1.4964539007092199</v>
      </c>
      <c r="AA87" s="36">
        <f t="shared" si="49"/>
        <v>1.6056338028169015</v>
      </c>
      <c r="AB87" s="36">
        <f t="shared" si="49"/>
        <v>1.5821917808219179</v>
      </c>
      <c r="AC87" s="36">
        <f t="shared" ref="AC87" si="50">+IFERROR(AC78/AC77,"")</f>
        <v>1.6666666666666667</v>
      </c>
      <c r="AD87" s="49">
        <f t="shared" si="49"/>
        <v>1.6666666666666667</v>
      </c>
      <c r="AE87" s="50">
        <f t="shared" si="49"/>
        <v>1.3664921465968587</v>
      </c>
      <c r="AF87"/>
      <c r="AG87" s="1"/>
      <c r="AH87"/>
      <c r="AI87" s="36"/>
      <c r="AJ87" s="36"/>
      <c r="AK87" s="36"/>
      <c r="AL87" s="36"/>
      <c r="AM87" s="36"/>
      <c r="AN87" s="36"/>
      <c r="AO87" s="36"/>
      <c r="AP87" s="36"/>
      <c r="AQ87" s="23" t="s">
        <v>0</v>
      </c>
      <c r="AR87" s="23" t="s">
        <v>0</v>
      </c>
      <c r="AS87" s="23" t="s">
        <v>0</v>
      </c>
      <c r="AT87" s="23">
        <v>2.5238888888888886</v>
      </c>
      <c r="AU87" s="23">
        <v>2.73875</v>
      </c>
      <c r="AV87" s="23">
        <v>2.9590529247910862</v>
      </c>
      <c r="AW87" s="23">
        <v>3.0720588235294115</v>
      </c>
      <c r="AX87" s="23">
        <v>3.140947546531303</v>
      </c>
      <c r="AY87" s="23">
        <v>3.1862411347517732</v>
      </c>
      <c r="AZ87" s="23">
        <v>3.21919315403423</v>
      </c>
      <c r="BA87" s="23">
        <v>3.2444086021505378</v>
      </c>
      <c r="BB87" s="23">
        <v>3.2560283687943263</v>
      </c>
      <c r="BC87" s="23">
        <v>3.2711214953271033</v>
      </c>
      <c r="BD87" s="23">
        <v>3.2920519059205193</v>
      </c>
      <c r="BE87" s="23">
        <v>3.3092539454806316</v>
      </c>
      <c r="BF87" s="23">
        <v>3.3239536381197685</v>
      </c>
      <c r="BG87" s="49">
        <v>2.5238888888888886</v>
      </c>
      <c r="BH87" s="50">
        <v>3.280127814972611</v>
      </c>
      <c r="BJ87" s="2" t="str">
        <f t="shared" ref="BJ87:BQ87" si="51">+IFERROR(BJ78/BJ77,"")</f>
        <v/>
      </c>
      <c r="BK87" s="2" t="str">
        <f t="shared" si="51"/>
        <v/>
      </c>
      <c r="BL87" s="2" t="str">
        <f t="shared" si="51"/>
        <v/>
      </c>
      <c r="BM87" s="2" t="str">
        <f t="shared" si="51"/>
        <v/>
      </c>
      <c r="BN87" s="2" t="str">
        <f t="shared" si="51"/>
        <v/>
      </c>
      <c r="BO87" s="2" t="str">
        <f t="shared" si="51"/>
        <v/>
      </c>
      <c r="BP87" s="2" t="str">
        <f t="shared" si="51"/>
        <v/>
      </c>
      <c r="BQ87" s="2" t="str">
        <f t="shared" si="51"/>
        <v/>
      </c>
    </row>
    <row r="88" spans="1:69" ht="15" customHeight="1">
      <c r="A88" s="221"/>
      <c r="B88" s="226"/>
      <c r="C88" s="225" t="s">
        <v>52</v>
      </c>
      <c r="D88" s="10" t="s">
        <v>40</v>
      </c>
      <c r="E88" s="19"/>
      <c r="F88" s="19"/>
      <c r="G88" s="19"/>
      <c r="H88" s="19"/>
      <c r="I88" s="19"/>
      <c r="J88" s="19"/>
      <c r="K88" s="19"/>
      <c r="L88" s="19"/>
      <c r="M88" s="97">
        <f>+(EOP!L88+EOP!M88)/2</f>
        <v>0</v>
      </c>
      <c r="N88" s="97">
        <f>+(EOP!M88+EOP!N88)/2</f>
        <v>0</v>
      </c>
      <c r="O88" s="97">
        <f>+(EOP!N88+EOP!O88)/2</f>
        <v>0</v>
      </c>
      <c r="P88" s="97">
        <f>+(EOP!O88+EOP!P88)/2</f>
        <v>0</v>
      </c>
      <c r="Q88" s="97">
        <f>+(EOP!P88+EOP!Q88)/2</f>
        <v>0</v>
      </c>
      <c r="R88" s="97">
        <f>+(EOP!Q88+EOP!R88)/2</f>
        <v>0</v>
      </c>
      <c r="S88" s="97">
        <f>+(EOP!R88+EOP!S88)/2</f>
        <v>0</v>
      </c>
      <c r="T88" s="97">
        <f>+(EOP!S88+EOP!T88)/2</f>
        <v>0</v>
      </c>
      <c r="U88" s="97">
        <f>+(EOP!T88+EOP!U88)/2</f>
        <v>0</v>
      </c>
      <c r="V88" s="97">
        <f>+(EOP!U88+EOP!V88)/2</f>
        <v>0</v>
      </c>
      <c r="W88" s="97">
        <f>+(EOP!V88+EOP!W88)/2</f>
        <v>0</v>
      </c>
      <c r="X88" s="97">
        <f>+(EOP!W88+EOP!X88)/2</f>
        <v>0</v>
      </c>
      <c r="Y88" s="97">
        <f>+(EOP!X88+EOP!Y88)/2</f>
        <v>0</v>
      </c>
      <c r="Z88" s="97">
        <f>+(EOP!Y88+EOP!Z88)/2</f>
        <v>0</v>
      </c>
      <c r="AA88" s="97">
        <f>+(EOP!Z88+EOP!AA88)/2</f>
        <v>0</v>
      </c>
      <c r="AB88" s="97">
        <f>+(EOP!AA88+EOP!AB88)/2</f>
        <v>0</v>
      </c>
      <c r="AC88" s="97">
        <f>+(EOP!AB88+EOP!AC88)/2</f>
        <v>0</v>
      </c>
      <c r="AD88" s="100">
        <f t="shared" ref="AD88:AD92" si="52">+AVERAGE(M88:P88)</f>
        <v>0</v>
      </c>
      <c r="AE88" s="101">
        <f t="shared" ref="AE88:AE92" si="53">+AVERAGE(Q88:AB88)</f>
        <v>0</v>
      </c>
      <c r="AG88" s="124">
        <f>+SUMIF($M$1:$AB$1,"REAL",M88:AB88)</f>
        <v>0</v>
      </c>
      <c r="AI88" s="26"/>
      <c r="AJ88" s="26"/>
      <c r="AK88" s="26"/>
      <c r="AL88" s="26"/>
      <c r="AM88" s="26"/>
      <c r="AN88" s="26"/>
      <c r="AO88" s="26"/>
      <c r="AP88" s="26"/>
      <c r="AQ88" s="20">
        <v>0</v>
      </c>
      <c r="AR88" s="20">
        <v>0</v>
      </c>
      <c r="AS88" s="20">
        <v>0</v>
      </c>
      <c r="AT88" s="20">
        <v>45</v>
      </c>
      <c r="AU88" s="20">
        <v>120</v>
      </c>
      <c r="AV88" s="20">
        <v>179.5</v>
      </c>
      <c r="AW88" s="20">
        <v>238</v>
      </c>
      <c r="AX88" s="20">
        <v>296</v>
      </c>
      <c r="AY88" s="20">
        <v>353.5</v>
      </c>
      <c r="AZ88" s="20">
        <v>410</v>
      </c>
      <c r="BA88" s="20">
        <v>466</v>
      </c>
      <c r="BB88" s="20">
        <v>494.5</v>
      </c>
      <c r="BC88" s="20">
        <v>536</v>
      </c>
      <c r="BD88" s="20">
        <v>618</v>
      </c>
      <c r="BE88" s="20">
        <v>699.5</v>
      </c>
      <c r="BF88" s="20">
        <v>780</v>
      </c>
      <c r="BG88" s="44">
        <v>22.5</v>
      </c>
      <c r="BH88" s="59">
        <v>412.5</v>
      </c>
      <c r="BJ88" t="e">
        <f>+SUMIFS(#REF!,#REF!,
"Num_clients",#REF!,
"MOBILE",#REF!,
"")</f>
        <v>#REF!</v>
      </c>
      <c r="BK88" t="e">
        <f>+SUMIFS(#REF!,#REF!,
"Num_clients",#REF!,
"MOBILE",#REF!,
"")</f>
        <v>#REF!</v>
      </c>
      <c r="BL88" t="e">
        <f>+SUMIFS(#REF!,#REF!,
"Num_clients",#REF!,
"MOBILE",#REF!,
"")</f>
        <v>#REF!</v>
      </c>
      <c r="BM88" t="e">
        <f>+SUMIFS(#REF!,#REF!,
"Num_clients",#REF!,
"MOBILE",#REF!,
"")</f>
        <v>#REF!</v>
      </c>
      <c r="BN88" t="e">
        <f>+SUMIFS(#REF!,#REF!,
"Num_clients",#REF!,
"MOBILE",#REF!,
"")</f>
        <v>#REF!</v>
      </c>
      <c r="BO88" t="e">
        <f>+SUMIFS(#REF!,#REF!,
"Num_clients",#REF!,
"MOBILE",#REF!,
"")</f>
        <v>#REF!</v>
      </c>
      <c r="BP88" t="e">
        <f>+SUMIFS(#REF!,#REF!,
"Num_clients",#REF!,
"MOBILE",#REF!,
"")</f>
        <v>#REF!</v>
      </c>
      <c r="BQ88" t="e">
        <f>+SUMIFS(#REF!,#REF!,
"Num_clients",#REF!,
"MOBILE",#REF!,
"")</f>
        <v>#REF!</v>
      </c>
    </row>
    <row r="89" spans="1:69" ht="15" customHeight="1">
      <c r="A89" s="221"/>
      <c r="B89" s="226"/>
      <c r="C89" s="225"/>
      <c r="D89" s="11" t="s">
        <v>88</v>
      </c>
      <c r="E89" s="34"/>
      <c r="F89" s="34"/>
      <c r="G89" s="34"/>
      <c r="H89" s="34"/>
      <c r="I89" s="34"/>
      <c r="J89" s="34"/>
      <c r="K89" s="34"/>
      <c r="L89" s="34"/>
      <c r="M89" s="98">
        <f>+(EOP!L89+EOP!M89)/2</f>
        <v>0</v>
      </c>
      <c r="N89" s="98">
        <f>+(EOP!M89+EOP!N89)/2</f>
        <v>0</v>
      </c>
      <c r="O89" s="98">
        <f>+(EOP!N89+EOP!O89)/2</f>
        <v>0</v>
      </c>
      <c r="P89" s="98">
        <f>+(EOP!O89+EOP!P89)/2</f>
        <v>0</v>
      </c>
      <c r="Q89" s="98">
        <f>+(EOP!P89+EOP!Q89)/2</f>
        <v>0</v>
      </c>
      <c r="R89" s="98">
        <f>+(EOP!Q89+EOP!R89)/2</f>
        <v>0</v>
      </c>
      <c r="S89" s="98">
        <f>+(EOP!R89+EOP!S89)/2</f>
        <v>0</v>
      </c>
      <c r="T89" s="98">
        <f>+(EOP!S89+EOP!T89)/2</f>
        <v>0</v>
      </c>
      <c r="U89" s="98">
        <f>+(EOP!T89+EOP!U89)/2</f>
        <v>0</v>
      </c>
      <c r="V89" s="98">
        <f>+(EOP!U89+EOP!V89)/2</f>
        <v>0</v>
      </c>
      <c r="W89" s="98">
        <f>+(EOP!V89+EOP!W89)/2</f>
        <v>0</v>
      </c>
      <c r="X89" s="98">
        <f>+(EOP!W89+EOP!X89)/2</f>
        <v>0</v>
      </c>
      <c r="Y89" s="98">
        <f>+(EOP!X89+EOP!Y89)/2</f>
        <v>0</v>
      </c>
      <c r="Z89" s="98">
        <f>+(EOP!Y89+EOP!Z89)/2</f>
        <v>0</v>
      </c>
      <c r="AA89" s="98">
        <f>+(EOP!Z89+EOP!AA89)/2</f>
        <v>0</v>
      </c>
      <c r="AB89" s="98">
        <f>+(EOP!AA89+EOP!AB89)/2</f>
        <v>0</v>
      </c>
      <c r="AC89" s="98">
        <f>+(EOP!AB89+EOP!AC89)/2</f>
        <v>0</v>
      </c>
      <c r="AD89" s="102">
        <f t="shared" si="52"/>
        <v>0</v>
      </c>
      <c r="AE89" s="103">
        <f t="shared" si="53"/>
        <v>0</v>
      </c>
      <c r="AG89" s="124">
        <f>+SUMIF($M$1:$AB$1,"REAL",M89:AB89)</f>
        <v>0</v>
      </c>
      <c r="AI89" s="34"/>
      <c r="AJ89" s="34"/>
      <c r="AK89" s="34"/>
      <c r="AL89" s="34"/>
      <c r="AM89" s="34"/>
      <c r="AN89" s="34"/>
      <c r="AO89" s="34"/>
      <c r="AP89" s="34"/>
      <c r="AQ89" s="21">
        <v>0</v>
      </c>
      <c r="AR89" s="21">
        <v>0</v>
      </c>
      <c r="AS89" s="21">
        <v>0</v>
      </c>
      <c r="AT89" s="21">
        <v>1137.7499999999998</v>
      </c>
      <c r="AU89" s="21">
        <v>3246.5</v>
      </c>
      <c r="AV89" s="21">
        <v>5247.5</v>
      </c>
      <c r="AW89" s="21">
        <v>7321</v>
      </c>
      <c r="AX89" s="21">
        <v>9683</v>
      </c>
      <c r="AY89" s="21">
        <v>12343.5</v>
      </c>
      <c r="AZ89" s="21">
        <v>15019.5</v>
      </c>
      <c r="BA89" s="21">
        <v>17679.5</v>
      </c>
      <c r="BB89" s="21">
        <v>20323.5</v>
      </c>
      <c r="BC89" s="21">
        <v>23716.75</v>
      </c>
      <c r="BD89" s="21">
        <v>27919.25</v>
      </c>
      <c r="BE89" s="21">
        <v>32162.75</v>
      </c>
      <c r="BF89" s="21">
        <v>36384.25</v>
      </c>
      <c r="BG89" s="45">
        <v>568.87499999999989</v>
      </c>
      <c r="BH89" s="46">
        <v>18761</v>
      </c>
      <c r="BJ89" t="e">
        <f>+SUMIFS(#REF!,#REF!,
"Num_lines_sites",#REF!,
"MOBILE",#REF!,
"")</f>
        <v>#REF!</v>
      </c>
      <c r="BK89" t="e">
        <f>+SUMIFS(#REF!,#REF!,
"Num_lines_sites",#REF!,
"MOBILE",#REF!,
"")</f>
        <v>#REF!</v>
      </c>
      <c r="BL89" t="e">
        <f>+SUMIFS(#REF!,#REF!,
"Num_lines_sites",#REF!,
"MOBILE",#REF!,
"")</f>
        <v>#REF!</v>
      </c>
      <c r="BM89" t="e">
        <f>+SUMIFS(#REF!,#REF!,
"Num_lines_sites",#REF!,
"MOBILE",#REF!,
"")</f>
        <v>#REF!</v>
      </c>
      <c r="BN89" t="e">
        <f>+SUMIFS(#REF!,#REF!,
"Num_lines_sites",#REF!,
"MOBILE",#REF!,
"")</f>
        <v>#REF!</v>
      </c>
      <c r="BO89" t="e">
        <f>+SUMIFS(#REF!,#REF!,
"Num_lines_sites",#REF!,
"MOBILE",#REF!,
"")</f>
        <v>#REF!</v>
      </c>
      <c r="BP89" t="e">
        <f>+SUMIFS(#REF!,#REF!,
"Num_lines_sites",#REF!,
"MOBILE",#REF!,
"")</f>
        <v>#REF!</v>
      </c>
      <c r="BQ89" t="e">
        <f>+SUMIFS(#REF!,#REF!,
"Num_lines_sites",#REF!,
"MOBILE",#REF!,
"")</f>
        <v>#REF!</v>
      </c>
    </row>
    <row r="90" spans="1:69" ht="15" customHeight="1" outlineLevel="1">
      <c r="A90" s="221"/>
      <c r="B90" s="226"/>
      <c r="C90" s="225"/>
      <c r="D90" s="12" t="s">
        <v>4</v>
      </c>
      <c r="E90" s="35"/>
      <c r="F90" s="35"/>
      <c r="G90" s="35"/>
      <c r="H90" s="35"/>
      <c r="I90" s="35"/>
      <c r="J90" s="35"/>
      <c r="K90" s="35"/>
      <c r="L90" s="35"/>
      <c r="M90" s="99">
        <f>+(EOP!L90+EOP!M90)/2</f>
        <v>0</v>
      </c>
      <c r="N90" s="99">
        <f>+(EOP!M90+EOP!N90)/2</f>
        <v>0</v>
      </c>
      <c r="O90" s="99">
        <f>+(EOP!N90+EOP!O90)/2</f>
        <v>0</v>
      </c>
      <c r="P90" s="99">
        <f>+(EOP!O90+EOP!P90)/2</f>
        <v>0</v>
      </c>
      <c r="Q90" s="99">
        <f>+(EOP!P90+EOP!Q90)/2</f>
        <v>0</v>
      </c>
      <c r="R90" s="99">
        <f>+(EOP!Q90+EOP!R90)/2</f>
        <v>0</v>
      </c>
      <c r="S90" s="99">
        <f>+(EOP!R90+EOP!S90)/2</f>
        <v>0</v>
      </c>
      <c r="T90" s="99">
        <f>+(EOP!S90+EOP!T90)/2</f>
        <v>0</v>
      </c>
      <c r="U90" s="99">
        <f>+(EOP!T90+EOP!U90)/2</f>
        <v>0</v>
      </c>
      <c r="V90" s="99">
        <f>+(EOP!U90+EOP!V90)/2</f>
        <v>0</v>
      </c>
      <c r="W90" s="99">
        <f>+(EOP!V90+EOP!W90)/2</f>
        <v>0</v>
      </c>
      <c r="X90" s="99">
        <f>+(EOP!W90+EOP!X90)/2</f>
        <v>0</v>
      </c>
      <c r="Y90" s="99">
        <f>+(EOP!X90+EOP!Y90)/2</f>
        <v>0</v>
      </c>
      <c r="Z90" s="99">
        <f>+(EOP!Y90+EOP!Z90)/2</f>
        <v>0</v>
      </c>
      <c r="AA90" s="99">
        <f>+(EOP!Z90+EOP!AA90)/2</f>
        <v>0</v>
      </c>
      <c r="AB90" s="99">
        <f>+(EOP!AA90+EOP!AB90)/2</f>
        <v>0</v>
      </c>
      <c r="AC90" s="99">
        <f>+(EOP!AB90+EOP!AC90)/2</f>
        <v>0</v>
      </c>
      <c r="AD90" s="104">
        <f t="shared" si="52"/>
        <v>0</v>
      </c>
      <c r="AE90" s="105">
        <f t="shared" si="53"/>
        <v>0</v>
      </c>
      <c r="AI90" s="35"/>
      <c r="AJ90" s="35"/>
      <c r="AK90" s="35"/>
      <c r="AL90" s="35"/>
      <c r="AM90" s="35"/>
      <c r="AN90" s="35"/>
      <c r="AO90" s="35"/>
      <c r="AP90" s="35"/>
      <c r="AQ90" s="22">
        <v>0</v>
      </c>
      <c r="AR90" s="22">
        <v>0</v>
      </c>
      <c r="AS90" s="22">
        <v>0</v>
      </c>
      <c r="AT90" s="22">
        <v>1024.25</v>
      </c>
      <c r="AU90" s="22">
        <v>2922.5</v>
      </c>
      <c r="AV90" s="22">
        <v>4723.625</v>
      </c>
      <c r="AW90" s="22">
        <v>6589.5</v>
      </c>
      <c r="AX90" s="22">
        <v>8714.875</v>
      </c>
      <c r="AY90" s="22">
        <v>11109.25</v>
      </c>
      <c r="AZ90" s="22">
        <v>13517.25</v>
      </c>
      <c r="BA90" s="22">
        <v>15910.75</v>
      </c>
      <c r="BB90" s="22">
        <v>18289.75</v>
      </c>
      <c r="BC90" s="22">
        <v>21343.25</v>
      </c>
      <c r="BD90" s="22">
        <v>25125.375</v>
      </c>
      <c r="BE90" s="22">
        <v>28944.125</v>
      </c>
      <c r="BF90" s="22">
        <v>32743.375</v>
      </c>
      <c r="BG90" s="47">
        <v>512.125</v>
      </c>
      <c r="BH90" s="48">
        <v>16883.8125</v>
      </c>
    </row>
    <row r="91" spans="1:69" ht="15" customHeight="1" outlineLevel="1">
      <c r="A91" s="221"/>
      <c r="B91" s="226"/>
      <c r="C91" s="225"/>
      <c r="D91" s="12" t="s">
        <v>5</v>
      </c>
      <c r="E91" s="35"/>
      <c r="F91" s="35"/>
      <c r="G91" s="35"/>
      <c r="H91" s="35"/>
      <c r="I91" s="35"/>
      <c r="J91" s="35"/>
      <c r="K91" s="35"/>
      <c r="L91" s="35"/>
      <c r="M91" s="99">
        <f>+(EOP!L91+EOP!M91)/2</f>
        <v>0</v>
      </c>
      <c r="N91" s="99">
        <f>+(EOP!M91+EOP!N91)/2</f>
        <v>0</v>
      </c>
      <c r="O91" s="99">
        <f>+(EOP!N91+EOP!O91)/2</f>
        <v>0</v>
      </c>
      <c r="P91" s="99">
        <f>+(EOP!O91+EOP!P91)/2</f>
        <v>0</v>
      </c>
      <c r="Q91" s="99">
        <f>+(EOP!P91+EOP!Q91)/2</f>
        <v>0</v>
      </c>
      <c r="R91" s="99">
        <f>+(EOP!Q91+EOP!R91)/2</f>
        <v>0</v>
      </c>
      <c r="S91" s="99">
        <f>+(EOP!R91+EOP!S91)/2</f>
        <v>0</v>
      </c>
      <c r="T91" s="99">
        <f>+(EOP!S91+EOP!T91)/2</f>
        <v>0</v>
      </c>
      <c r="U91" s="99">
        <f>+(EOP!T91+EOP!U91)/2</f>
        <v>0</v>
      </c>
      <c r="V91" s="99">
        <f>+(EOP!U91+EOP!V91)/2</f>
        <v>0</v>
      </c>
      <c r="W91" s="99">
        <f>+(EOP!V91+EOP!W91)/2</f>
        <v>0</v>
      </c>
      <c r="X91" s="99">
        <f>+(EOP!W91+EOP!X91)/2</f>
        <v>0</v>
      </c>
      <c r="Y91" s="99">
        <f>+(EOP!X91+EOP!Y91)/2</f>
        <v>0</v>
      </c>
      <c r="Z91" s="99">
        <f>+(EOP!Y91+EOP!Z91)/2</f>
        <v>0</v>
      </c>
      <c r="AA91" s="99">
        <f>+(EOP!Z91+EOP!AA91)/2</f>
        <v>0</v>
      </c>
      <c r="AB91" s="99">
        <f>+(EOP!AA91+EOP!AB91)/2</f>
        <v>0</v>
      </c>
      <c r="AC91" s="99">
        <f>+(EOP!AB91+EOP!AC91)/2</f>
        <v>0</v>
      </c>
      <c r="AD91" s="104">
        <f t="shared" si="52"/>
        <v>0</v>
      </c>
      <c r="AE91" s="105">
        <f t="shared" si="53"/>
        <v>0</v>
      </c>
      <c r="AI91" s="35"/>
      <c r="AJ91" s="35"/>
      <c r="AK91" s="35"/>
      <c r="AL91" s="35"/>
      <c r="AM91" s="35"/>
      <c r="AN91" s="35"/>
      <c r="AO91" s="35"/>
      <c r="AP91" s="35"/>
      <c r="AQ91" s="22">
        <v>0</v>
      </c>
      <c r="AR91" s="22">
        <v>0</v>
      </c>
      <c r="AS91" s="22">
        <v>0</v>
      </c>
      <c r="AT91" s="22">
        <v>113.49999999999983</v>
      </c>
      <c r="AU91" s="22">
        <v>323.99999999999966</v>
      </c>
      <c r="AV91" s="22">
        <v>523.87499999999955</v>
      </c>
      <c r="AW91" s="22">
        <v>730.99999999999909</v>
      </c>
      <c r="AX91" s="22">
        <v>967.12499999999886</v>
      </c>
      <c r="AY91" s="22">
        <v>1233.2499999999984</v>
      </c>
      <c r="AZ91" s="22">
        <v>1501.249999999998</v>
      </c>
      <c r="BA91" s="22">
        <v>1767.7499999999975</v>
      </c>
      <c r="BB91" s="22">
        <v>2032.249999999997</v>
      </c>
      <c r="BC91" s="22">
        <v>2371.4999999999968</v>
      </c>
      <c r="BD91" s="22">
        <v>2791.8749999999964</v>
      </c>
      <c r="BE91" s="22">
        <v>3216.6249999999959</v>
      </c>
      <c r="BF91" s="22">
        <v>3639.374999999995</v>
      </c>
      <c r="BG91" s="47">
        <v>56.749999999999915</v>
      </c>
      <c r="BH91" s="48">
        <v>1876.4374999999975</v>
      </c>
    </row>
    <row r="92" spans="1:69" ht="15" customHeight="1" outlineLevel="1">
      <c r="A92" s="221"/>
      <c r="B92" s="226"/>
      <c r="C92" s="225"/>
      <c r="D92" s="14" t="s">
        <v>81</v>
      </c>
      <c r="E92" s="37"/>
      <c r="F92" s="37"/>
      <c r="G92" s="37"/>
      <c r="H92" s="37"/>
      <c r="I92" s="37"/>
      <c r="J92" s="37"/>
      <c r="K92" s="37"/>
      <c r="L92" s="37"/>
      <c r="M92" s="106">
        <f>+(EOP!L92+EOP!M92)/2</f>
        <v>0</v>
      </c>
      <c r="N92" s="106">
        <f>+(EOP!M92+EOP!N92)/2</f>
        <v>0</v>
      </c>
      <c r="O92" s="106">
        <f>+(EOP!N92+EOP!O92)/2</f>
        <v>0</v>
      </c>
      <c r="P92" s="106">
        <f>+(EOP!O92+EOP!P92)/2</f>
        <v>0</v>
      </c>
      <c r="Q92" s="106">
        <f>+(EOP!P92+EOP!Q92)/2</f>
        <v>0</v>
      </c>
      <c r="R92" s="106">
        <f>+(EOP!Q92+EOP!R92)/2</f>
        <v>0</v>
      </c>
      <c r="S92" s="106">
        <f>+(EOP!R92+EOP!S92)/2</f>
        <v>0</v>
      </c>
      <c r="T92" s="106">
        <f>+(EOP!S92+EOP!T92)/2</f>
        <v>0</v>
      </c>
      <c r="U92" s="106">
        <f>+(EOP!T92+EOP!U92)/2</f>
        <v>0</v>
      </c>
      <c r="V92" s="106">
        <f>+(EOP!U92+EOP!V92)/2</f>
        <v>0</v>
      </c>
      <c r="W92" s="106">
        <f>+(EOP!V92+EOP!W92)/2</f>
        <v>0</v>
      </c>
      <c r="X92" s="106">
        <f>+(EOP!W92+EOP!X92)/2</f>
        <v>0</v>
      </c>
      <c r="Y92" s="106">
        <f>+(EOP!X92+EOP!Y92)/2</f>
        <v>0</v>
      </c>
      <c r="Z92" s="106">
        <f>+(EOP!Y92+EOP!Z92)/2</f>
        <v>0</v>
      </c>
      <c r="AA92" s="106">
        <f>+(EOP!Z92+EOP!AA92)/2</f>
        <v>0</v>
      </c>
      <c r="AB92" s="106">
        <f>+(EOP!AA92+EOP!AB92)/2</f>
        <v>0</v>
      </c>
      <c r="AC92" s="106">
        <f>+(EOP!AB92+EOP!AC92)/2</f>
        <v>0</v>
      </c>
      <c r="AD92" s="112">
        <f t="shared" si="52"/>
        <v>0</v>
      </c>
      <c r="AE92" s="113">
        <f t="shared" si="53"/>
        <v>0</v>
      </c>
      <c r="AI92" s="37"/>
      <c r="AJ92" s="37"/>
      <c r="AK92" s="37"/>
      <c r="AL92" s="37"/>
      <c r="AM92" s="37"/>
      <c r="AN92" s="37"/>
      <c r="AO92" s="37"/>
      <c r="AP92" s="37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55"/>
      <c r="BH92" s="56"/>
    </row>
    <row r="93" spans="1:69" s="2" customFormat="1" ht="15" customHeight="1" thickBot="1">
      <c r="A93" s="221"/>
      <c r="B93" s="226"/>
      <c r="C93" s="225"/>
      <c r="D93" s="13" t="s">
        <v>90</v>
      </c>
      <c r="E93" s="36"/>
      <c r="F93" s="36"/>
      <c r="G93" s="36"/>
      <c r="H93" s="36"/>
      <c r="I93" s="36"/>
      <c r="J93" s="36"/>
      <c r="K93" s="36"/>
      <c r="L93" s="36"/>
      <c r="M93" s="36" t="str">
        <f t="shared" ref="M93:AE93" si="54">+IFERROR(M89/M88,"")</f>
        <v/>
      </c>
      <c r="N93" s="36" t="str">
        <f t="shared" si="54"/>
        <v/>
      </c>
      <c r="O93" s="36" t="str">
        <f t="shared" si="54"/>
        <v/>
      </c>
      <c r="P93" s="36" t="str">
        <f t="shared" si="54"/>
        <v/>
      </c>
      <c r="Q93" s="36" t="str">
        <f t="shared" si="54"/>
        <v/>
      </c>
      <c r="R93" s="36" t="str">
        <f t="shared" si="54"/>
        <v/>
      </c>
      <c r="S93" s="36" t="str">
        <f t="shared" si="54"/>
        <v/>
      </c>
      <c r="T93" s="36" t="str">
        <f t="shared" si="54"/>
        <v/>
      </c>
      <c r="U93" s="36" t="str">
        <f t="shared" si="54"/>
        <v/>
      </c>
      <c r="V93" s="36" t="str">
        <f t="shared" si="54"/>
        <v/>
      </c>
      <c r="W93" s="36" t="str">
        <f t="shared" si="54"/>
        <v/>
      </c>
      <c r="X93" s="36" t="str">
        <f t="shared" si="54"/>
        <v/>
      </c>
      <c r="Y93" s="36" t="str">
        <f t="shared" si="54"/>
        <v/>
      </c>
      <c r="Z93" s="36" t="str">
        <f t="shared" si="54"/>
        <v/>
      </c>
      <c r="AA93" s="36" t="str">
        <f t="shared" si="54"/>
        <v/>
      </c>
      <c r="AB93" s="36" t="str">
        <f t="shared" si="54"/>
        <v/>
      </c>
      <c r="AC93" s="36" t="str">
        <f t="shared" ref="AC93" si="55">+IFERROR(AC89/AC88,"")</f>
        <v/>
      </c>
      <c r="AD93" s="57" t="str">
        <f t="shared" si="54"/>
        <v/>
      </c>
      <c r="AE93" s="58" t="str">
        <f t="shared" si="54"/>
        <v/>
      </c>
      <c r="AF93"/>
      <c r="AG93" s="1"/>
      <c r="AH93"/>
      <c r="AI93" s="36"/>
      <c r="AJ93" s="36"/>
      <c r="AK93" s="36"/>
      <c r="AL93" s="36"/>
      <c r="AM93" s="36"/>
      <c r="AN93" s="36"/>
      <c r="AO93" s="36"/>
      <c r="AP93" s="36"/>
      <c r="AQ93" s="23" t="s">
        <v>0</v>
      </c>
      <c r="AR93" s="23" t="s">
        <v>0</v>
      </c>
      <c r="AS93" s="23" t="s">
        <v>0</v>
      </c>
      <c r="AT93" s="23">
        <v>25.283333333333328</v>
      </c>
      <c r="AU93" s="23">
        <v>27.054166666666667</v>
      </c>
      <c r="AV93" s="23">
        <v>29.233983286908078</v>
      </c>
      <c r="AW93" s="23">
        <v>30.760504201680671</v>
      </c>
      <c r="AX93" s="23">
        <v>32.712837837837839</v>
      </c>
      <c r="AY93" s="23">
        <v>34.917963224893917</v>
      </c>
      <c r="AZ93" s="23">
        <v>36.632926829268293</v>
      </c>
      <c r="BA93" s="23">
        <v>37.938841201716741</v>
      </c>
      <c r="BB93" s="23">
        <v>41.099089989888775</v>
      </c>
      <c r="BC93" s="23">
        <v>44.24766791044776</v>
      </c>
      <c r="BD93" s="23">
        <v>45.176779935275079</v>
      </c>
      <c r="BE93" s="23">
        <v>45.979628305932806</v>
      </c>
      <c r="BF93" s="23">
        <v>46.646474358974359</v>
      </c>
      <c r="BG93" s="57">
        <v>25.283333333333328</v>
      </c>
      <c r="BH93" s="58">
        <v>45.481212121212124</v>
      </c>
      <c r="BJ93" s="2" t="str">
        <f t="shared" ref="BJ93:BQ93" si="56">+IFERROR(BJ89/BJ88,"")</f>
        <v/>
      </c>
      <c r="BK93" s="2" t="str">
        <f t="shared" si="56"/>
        <v/>
      </c>
      <c r="BL93" s="2" t="str">
        <f t="shared" si="56"/>
        <v/>
      </c>
      <c r="BM93" s="2" t="str">
        <f t="shared" si="56"/>
        <v/>
      </c>
      <c r="BN93" s="2" t="str">
        <f t="shared" si="56"/>
        <v/>
      </c>
      <c r="BO93" s="2" t="str">
        <f t="shared" si="56"/>
        <v/>
      </c>
      <c r="BP93" s="2" t="str">
        <f t="shared" si="56"/>
        <v/>
      </c>
      <c r="BQ93" s="2" t="str">
        <f t="shared" si="56"/>
        <v/>
      </c>
    </row>
    <row r="94" spans="1:69" ht="15" customHeight="1">
      <c r="AD94"/>
      <c r="AE94"/>
    </row>
    <row r="95" spans="1:69" ht="15" customHeight="1">
      <c r="AD95"/>
      <c r="AE95"/>
    </row>
    <row r="96" spans="1:69" ht="15" thickBot="1">
      <c r="D96" s="7" t="s">
        <v>93</v>
      </c>
      <c r="AD96"/>
      <c r="AE96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J96" s="1"/>
      <c r="BK96" s="1"/>
      <c r="BL96" s="1"/>
      <c r="BM96" s="1"/>
      <c r="BN96" s="1"/>
      <c r="BO96" s="1"/>
      <c r="BP96" s="1"/>
      <c r="BQ96" s="1"/>
    </row>
    <row r="97" spans="1:69" ht="15" customHeight="1">
      <c r="A97" s="235" t="s">
        <v>86</v>
      </c>
      <c r="B97" s="227" t="s">
        <v>34</v>
      </c>
      <c r="C97" s="228"/>
      <c r="D97" s="228"/>
      <c r="E97" s="32"/>
      <c r="F97" s="32"/>
      <c r="G97" s="32"/>
      <c r="H97" s="32"/>
      <c r="I97" s="32"/>
      <c r="J97" s="32"/>
      <c r="K97" s="32"/>
      <c r="L97" s="32"/>
      <c r="M97" s="114">
        <f>+(EOP!L97+EOP!M97)/2</f>
        <v>0</v>
      </c>
      <c r="N97" s="114">
        <f>+(EOP!M97+EOP!N97)/2</f>
        <v>0.5</v>
      </c>
      <c r="O97" s="114">
        <f>+(EOP!N97+EOP!O97)/2</f>
        <v>3</v>
      </c>
      <c r="P97" s="114">
        <f>+(EOP!O97+EOP!P97)/2</f>
        <v>6.5</v>
      </c>
      <c r="Q97" s="114">
        <f>+(EOP!P97+EOP!Q97)/2</f>
        <v>8.5</v>
      </c>
      <c r="R97" s="114">
        <f>+(EOP!Q97+EOP!R97)/2</f>
        <v>9.5</v>
      </c>
      <c r="S97" s="114">
        <f>+(EOP!R97+EOP!S97)/2</f>
        <v>14</v>
      </c>
      <c r="T97" s="114">
        <f>+(EOP!S97+EOP!T97)/2</f>
        <v>19.5</v>
      </c>
      <c r="U97" s="114">
        <f>+(EOP!T97+EOP!U97)/2</f>
        <v>23.5</v>
      </c>
      <c r="V97" s="114">
        <f>+(EOP!U97+EOP!V97)/2</f>
        <v>28.5</v>
      </c>
      <c r="W97" s="114">
        <f>+(EOP!V97+EOP!W97)/2</f>
        <v>31.5</v>
      </c>
      <c r="X97" s="114">
        <f>+(EOP!W97+EOP!X97)/2</f>
        <v>35.5</v>
      </c>
      <c r="Y97" s="114">
        <f>+(EOP!X97+EOP!Y97)/2</f>
        <v>40</v>
      </c>
      <c r="Z97" s="114">
        <f>+(EOP!Y97+EOP!Z97)/2</f>
        <v>42</v>
      </c>
      <c r="AA97" s="114">
        <f>+(EOP!Z97+EOP!AA97)/2</f>
        <v>43.5</v>
      </c>
      <c r="AB97" s="114">
        <f>+(EOP!AA97+EOP!AB97)/2</f>
        <v>44.5</v>
      </c>
      <c r="AC97" s="114">
        <f>+(EOP!AB97+EOP!AC97)/2</f>
        <v>45</v>
      </c>
      <c r="AD97" s="115">
        <f>+AVERAGE(M97:P97)</f>
        <v>2.5</v>
      </c>
      <c r="AE97" s="116">
        <f>+AVERAGE(Q97:AB97)</f>
        <v>28.375</v>
      </c>
      <c r="AG97" s="124">
        <f>+SUMIF($M$1:$AB$1,"REAL",M97:AB97)</f>
        <v>350.5</v>
      </c>
      <c r="AI97" s="32"/>
      <c r="AJ97" s="32"/>
      <c r="AK97" s="32"/>
      <c r="AL97" s="32"/>
      <c r="AM97" s="32"/>
      <c r="AN97" s="32"/>
      <c r="AO97" s="32"/>
      <c r="AP97" s="32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39"/>
      <c r="BH97" s="60"/>
      <c r="BJ97" s="1"/>
      <c r="BK97" s="1"/>
      <c r="BL97" s="1"/>
      <c r="BM97" s="1"/>
      <c r="BN97" s="1"/>
      <c r="BO97" s="1"/>
      <c r="BP97" s="1"/>
      <c r="BQ97" s="1"/>
    </row>
    <row r="98" spans="1:69">
      <c r="A98" s="235"/>
      <c r="B98" s="229" t="s">
        <v>89</v>
      </c>
      <c r="C98" s="230"/>
      <c r="D98" s="230"/>
      <c r="E98" s="16"/>
      <c r="F98" s="16"/>
      <c r="G98" s="16"/>
      <c r="H98" s="16"/>
      <c r="I98" s="16"/>
      <c r="J98" s="16"/>
      <c r="K98" s="16"/>
      <c r="L98" s="16"/>
      <c r="M98" s="16" t="str">
        <f t="shared" ref="M98:AB98" si="57">IFERROR(+M97/(M101+M112+M129+M132+M140+M158+M161+M164+M167+M170+M181),"")</f>
        <v/>
      </c>
      <c r="N98" s="16" t="str">
        <f t="shared" si="57"/>
        <v/>
      </c>
      <c r="O98" s="16">
        <f t="shared" si="57"/>
        <v>6</v>
      </c>
      <c r="P98" s="16">
        <f t="shared" si="57"/>
        <v>1.3</v>
      </c>
      <c r="Q98" s="16">
        <f t="shared" si="57"/>
        <v>0.70833333333333337</v>
      </c>
      <c r="R98" s="16">
        <f t="shared" si="57"/>
        <v>0.61290322580645162</v>
      </c>
      <c r="S98" s="16">
        <f t="shared" si="57"/>
        <v>0.82352941176470584</v>
      </c>
      <c r="T98" s="16">
        <f t="shared" si="57"/>
        <v>0.84782608695652173</v>
      </c>
      <c r="U98" s="16">
        <f t="shared" si="57"/>
        <v>0.79661016949152541</v>
      </c>
      <c r="V98" s="16">
        <f t="shared" si="57"/>
        <v>0.85074626865671643</v>
      </c>
      <c r="W98" s="16">
        <f t="shared" si="57"/>
        <v>0.82894736842105265</v>
      </c>
      <c r="X98" s="16">
        <f t="shared" si="57"/>
        <v>0.87654320987654322</v>
      </c>
      <c r="Y98" s="16">
        <f t="shared" si="57"/>
        <v>0.93023255813953487</v>
      </c>
      <c r="Z98" s="16">
        <f t="shared" si="57"/>
        <v>0.90322580645161288</v>
      </c>
      <c r="AA98" s="16">
        <f t="shared" si="57"/>
        <v>0.88775510204081631</v>
      </c>
      <c r="AB98" s="16">
        <f t="shared" si="57"/>
        <v>0.88118811881188119</v>
      </c>
      <c r="AC98" s="16">
        <f t="shared" ref="AC98" si="58">IFERROR(+AC97/(AC101+AC112+AC129+AC132+AC140+AC158+AC161+AC164+AC167+AC170+AC181),"")</f>
        <v>0.87378640776699024</v>
      </c>
      <c r="AD98" s="40"/>
      <c r="AE98" s="41"/>
      <c r="AI98" s="16"/>
      <c r="AJ98" s="16"/>
      <c r="AK98" s="16"/>
      <c r="AL98" s="16"/>
      <c r="AM98" s="16"/>
      <c r="AN98" s="16"/>
      <c r="AO98" s="16"/>
      <c r="AP98" s="16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40"/>
      <c r="BH98" s="41"/>
      <c r="BJ98" s="1"/>
      <c r="BK98" s="1"/>
      <c r="BL98" s="1"/>
      <c r="BM98" s="1"/>
      <c r="BN98" s="1"/>
      <c r="BO98" s="1"/>
      <c r="BP98" s="1"/>
      <c r="BQ98" s="1"/>
    </row>
    <row r="99" spans="1:69">
      <c r="A99" s="235"/>
      <c r="B99" s="231" t="s">
        <v>91</v>
      </c>
      <c r="C99" s="232"/>
      <c r="D99" s="232"/>
      <c r="E99" s="33"/>
      <c r="F99" s="33"/>
      <c r="G99" s="33"/>
      <c r="H99" s="33"/>
      <c r="I99" s="33"/>
      <c r="J99" s="33"/>
      <c r="K99" s="33"/>
      <c r="L99" s="33"/>
      <c r="M99" s="117"/>
      <c r="N99" s="117">
        <f t="shared" ref="N99:AB99" si="59">+N102+N113+N130+N133+N141+N159+N162+N165+N168+N171+N182</f>
        <v>0</v>
      </c>
      <c r="O99" s="117">
        <f t="shared" si="59"/>
        <v>0.5</v>
      </c>
      <c r="P99" s="117">
        <f t="shared" si="59"/>
        <v>8</v>
      </c>
      <c r="Q99" s="117">
        <f t="shared" si="59"/>
        <v>18</v>
      </c>
      <c r="R99" s="117">
        <f t="shared" si="59"/>
        <v>21.5</v>
      </c>
      <c r="S99" s="117">
        <f t="shared" si="59"/>
        <v>23</v>
      </c>
      <c r="T99" s="117">
        <f t="shared" si="59"/>
        <v>29.5</v>
      </c>
      <c r="U99" s="117">
        <f t="shared" si="59"/>
        <v>38</v>
      </c>
      <c r="V99" s="117">
        <f t="shared" si="59"/>
        <v>51.5</v>
      </c>
      <c r="W99" s="117">
        <f t="shared" si="59"/>
        <v>65</v>
      </c>
      <c r="X99" s="117">
        <f t="shared" si="59"/>
        <v>68.5</v>
      </c>
      <c r="Y99" s="117">
        <f t="shared" si="59"/>
        <v>90.5</v>
      </c>
      <c r="Z99" s="117">
        <f t="shared" si="59"/>
        <v>131</v>
      </c>
      <c r="AA99" s="117">
        <f t="shared" si="59"/>
        <v>150.5</v>
      </c>
      <c r="AB99" s="117">
        <f t="shared" si="59"/>
        <v>151</v>
      </c>
      <c r="AC99" s="117">
        <f t="shared" ref="AC99" si="60">+AC102+AC113+AC130+AC133+AC141+AC159+AC162+AC165+AC168+AC171+AC182</f>
        <v>155</v>
      </c>
      <c r="AD99" s="118">
        <f>+AVERAGE(M99:P99)</f>
        <v>2.8333333333333335</v>
      </c>
      <c r="AE99" s="119">
        <f>+AVERAGE(Q99:AB99)</f>
        <v>69.833333333333329</v>
      </c>
      <c r="AG99" s="124">
        <f>+SUMIF($M$1:$AB$1,"REAL",M99:AB99)</f>
        <v>846.5</v>
      </c>
      <c r="AI99" s="33"/>
      <c r="AJ99" s="33"/>
      <c r="AK99" s="33"/>
      <c r="AL99" s="33"/>
      <c r="AM99" s="33"/>
      <c r="AN99" s="33"/>
      <c r="AO99" s="33"/>
      <c r="AP99" s="33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42"/>
      <c r="BH99" s="43"/>
      <c r="BJ99" s="1"/>
      <c r="BK99" s="1"/>
      <c r="BL99" s="1"/>
      <c r="BM99" s="1"/>
      <c r="BN99" s="1"/>
      <c r="BO99" s="1"/>
      <c r="BP99" s="1"/>
      <c r="BQ99" s="1"/>
    </row>
    <row r="100" spans="1:69">
      <c r="A100" s="235"/>
      <c r="B100" s="233" t="s">
        <v>90</v>
      </c>
      <c r="C100" s="234"/>
      <c r="D100" s="230"/>
      <c r="E100" s="16"/>
      <c r="F100" s="16"/>
      <c r="G100" s="16"/>
      <c r="H100" s="16"/>
      <c r="I100" s="16"/>
      <c r="J100" s="16"/>
      <c r="K100" s="16"/>
      <c r="L100" s="16"/>
      <c r="M100" s="16" t="str">
        <f t="shared" ref="M100:AB100" si="61">+IFERROR(M99/M97,"")</f>
        <v/>
      </c>
      <c r="N100" s="16">
        <f t="shared" si="61"/>
        <v>0</v>
      </c>
      <c r="O100" s="16">
        <f t="shared" si="61"/>
        <v>0.16666666666666666</v>
      </c>
      <c r="P100" s="16">
        <f t="shared" si="61"/>
        <v>1.2307692307692308</v>
      </c>
      <c r="Q100" s="16">
        <f t="shared" si="61"/>
        <v>2.1176470588235294</v>
      </c>
      <c r="R100" s="16">
        <f t="shared" si="61"/>
        <v>2.263157894736842</v>
      </c>
      <c r="S100" s="16">
        <f t="shared" si="61"/>
        <v>1.6428571428571428</v>
      </c>
      <c r="T100" s="16">
        <f t="shared" si="61"/>
        <v>1.5128205128205128</v>
      </c>
      <c r="U100" s="16">
        <f t="shared" si="61"/>
        <v>1.6170212765957446</v>
      </c>
      <c r="V100" s="16">
        <f t="shared" si="61"/>
        <v>1.8070175438596492</v>
      </c>
      <c r="W100" s="16">
        <f t="shared" si="61"/>
        <v>2.0634920634920637</v>
      </c>
      <c r="X100" s="16">
        <f t="shared" si="61"/>
        <v>1.9295774647887325</v>
      </c>
      <c r="Y100" s="16">
        <f t="shared" si="61"/>
        <v>2.2625000000000002</v>
      </c>
      <c r="Z100" s="16">
        <f t="shared" si="61"/>
        <v>3.1190476190476191</v>
      </c>
      <c r="AA100" s="16">
        <f t="shared" si="61"/>
        <v>3.4597701149425286</v>
      </c>
      <c r="AB100" s="16">
        <f t="shared" si="61"/>
        <v>3.393258426966292</v>
      </c>
      <c r="AC100" s="16">
        <f t="shared" ref="AC100" si="62">+IFERROR(AC99/AC97,"")</f>
        <v>3.4444444444444446</v>
      </c>
      <c r="AD100" s="40"/>
      <c r="AE100" s="41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40"/>
      <c r="BH100" s="41"/>
      <c r="BJ100" s="1"/>
      <c r="BK100" s="1"/>
      <c r="BL100" s="1"/>
      <c r="BM100" s="1"/>
      <c r="BN100" s="1"/>
      <c r="BO100" s="1"/>
      <c r="BP100" s="1"/>
      <c r="BQ100" s="1"/>
    </row>
    <row r="101" spans="1:69" ht="15" customHeight="1">
      <c r="A101" s="235"/>
      <c r="B101" s="222" t="s">
        <v>35</v>
      </c>
      <c r="C101" s="225" t="s">
        <v>48</v>
      </c>
      <c r="D101" s="10" t="s">
        <v>40</v>
      </c>
      <c r="E101" s="19"/>
      <c r="F101" s="19"/>
      <c r="G101" s="19"/>
      <c r="H101" s="19"/>
      <c r="I101" s="19"/>
      <c r="J101" s="19"/>
      <c r="K101" s="19"/>
      <c r="L101" s="19"/>
      <c r="M101" s="97">
        <f>+(EOP!L101+EOP!M101)/2</f>
        <v>0</v>
      </c>
      <c r="N101" s="97">
        <f>+(EOP!M101+EOP!N101)/2</f>
        <v>0</v>
      </c>
      <c r="O101" s="97">
        <f>+(EOP!N101+EOP!O101)/2</f>
        <v>0</v>
      </c>
      <c r="P101" s="97">
        <f>+(EOP!O101+EOP!P101)/2</f>
        <v>0.5</v>
      </c>
      <c r="Q101" s="97">
        <f>+(EOP!P101+EOP!Q101)/2</f>
        <v>1</v>
      </c>
      <c r="R101" s="97">
        <f>+(EOP!Q101+EOP!R101)/2</f>
        <v>1</v>
      </c>
      <c r="S101" s="97">
        <f>+(EOP!R101+EOP!S101)/2</f>
        <v>1</v>
      </c>
      <c r="T101" s="97">
        <f>+(EOP!S101+EOP!T101)/2</f>
        <v>1</v>
      </c>
      <c r="U101" s="97">
        <f>+(EOP!T101+EOP!U101)/2</f>
        <v>1</v>
      </c>
      <c r="V101" s="97">
        <f>+(EOP!U101+EOP!V101)/2</f>
        <v>1</v>
      </c>
      <c r="W101" s="97">
        <f>+(EOP!V101+EOP!W101)/2</f>
        <v>1</v>
      </c>
      <c r="X101" s="97">
        <f>+(EOP!W101+EOP!X101)/2</f>
        <v>1</v>
      </c>
      <c r="Y101" s="97">
        <f>+(EOP!X101+EOP!Y101)/2</f>
        <v>1</v>
      </c>
      <c r="Z101" s="97">
        <f>+(EOP!Y101+EOP!Z101)/2</f>
        <v>1</v>
      </c>
      <c r="AA101" s="97">
        <f>+(EOP!Z101+EOP!AA101)/2</f>
        <v>1</v>
      </c>
      <c r="AB101" s="97">
        <f>+(EOP!AA101+EOP!AB101)/2</f>
        <v>1</v>
      </c>
      <c r="AC101" s="97">
        <f>+(EOP!AB101+EOP!AC101)/2</f>
        <v>1</v>
      </c>
      <c r="AD101" s="100">
        <f t="shared" ref="AD101:AD108" si="63">+AVERAGE(M101:P101)</f>
        <v>0.125</v>
      </c>
      <c r="AE101" s="101">
        <f t="shared" ref="AE101:AE108" si="64">+AVERAGE(Q101:AB101)</f>
        <v>1</v>
      </c>
      <c r="AG101" s="124">
        <f>+SUMIF($M$1:$AB$1,"REAL",M101:AB101)</f>
        <v>12.5</v>
      </c>
      <c r="AI101" s="19"/>
      <c r="AJ101" s="19"/>
      <c r="AK101" s="19"/>
      <c r="AL101" s="19"/>
      <c r="AM101" s="19"/>
      <c r="AN101" s="19"/>
      <c r="AO101" s="19"/>
      <c r="AP101" s="19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44"/>
      <c r="BH101" s="59"/>
      <c r="BJ101" s="1"/>
      <c r="BK101" s="1"/>
      <c r="BL101" s="1"/>
      <c r="BM101" s="1"/>
      <c r="BN101" s="1"/>
      <c r="BO101" s="1"/>
      <c r="BP101" s="1"/>
      <c r="BQ101" s="1"/>
    </row>
    <row r="102" spans="1:69">
      <c r="A102" s="235"/>
      <c r="B102" s="223"/>
      <c r="C102" s="225"/>
      <c r="D102" s="11" t="s">
        <v>88</v>
      </c>
      <c r="E102" s="34"/>
      <c r="F102" s="34"/>
      <c r="G102" s="34"/>
      <c r="H102" s="34"/>
      <c r="I102" s="34"/>
      <c r="J102" s="34"/>
      <c r="K102" s="34"/>
      <c r="L102" s="34"/>
      <c r="M102" s="98">
        <f>+(EOP!L102+EOP!M102)/2</f>
        <v>0</v>
      </c>
      <c r="N102" s="98">
        <f>+(EOP!M102+EOP!N102)/2</f>
        <v>0</v>
      </c>
      <c r="O102" s="98">
        <f>+(EOP!N102+EOP!O102)/2</f>
        <v>0</v>
      </c>
      <c r="P102" s="98">
        <f>+(EOP!O102+EOP!P102)/2</f>
        <v>1</v>
      </c>
      <c r="Q102" s="98">
        <f>+(EOP!P102+EOP!Q102)/2</f>
        <v>2</v>
      </c>
      <c r="R102" s="98">
        <f>+(EOP!Q102+EOP!R102)/2</f>
        <v>2</v>
      </c>
      <c r="S102" s="98">
        <f>+(EOP!R102+EOP!S102)/2</f>
        <v>2</v>
      </c>
      <c r="T102" s="98">
        <f>+(EOP!S102+EOP!T102)/2</f>
        <v>2</v>
      </c>
      <c r="U102" s="98">
        <f>+(EOP!T102+EOP!U102)/2</f>
        <v>2</v>
      </c>
      <c r="V102" s="98">
        <f>+(EOP!U102+EOP!V102)/2</f>
        <v>2</v>
      </c>
      <c r="W102" s="98">
        <f>+(EOP!V102+EOP!W102)/2</f>
        <v>2</v>
      </c>
      <c r="X102" s="98">
        <f>+(EOP!W102+EOP!X102)/2</f>
        <v>2</v>
      </c>
      <c r="Y102" s="98">
        <f>+(EOP!X102+EOP!Y102)/2</f>
        <v>2</v>
      </c>
      <c r="Z102" s="98">
        <f>+(EOP!Y102+EOP!Z102)/2</f>
        <v>2</v>
      </c>
      <c r="AA102" s="98">
        <f>+(EOP!Z102+EOP!AA102)/2</f>
        <v>2</v>
      </c>
      <c r="AB102" s="98">
        <f>+(EOP!AA102+EOP!AB102)/2</f>
        <v>2</v>
      </c>
      <c r="AC102" s="98">
        <f>+(EOP!AB102+EOP!AC102)/2</f>
        <v>2</v>
      </c>
      <c r="AD102" s="102">
        <f t="shared" si="63"/>
        <v>0.25</v>
      </c>
      <c r="AE102" s="103">
        <f t="shared" si="64"/>
        <v>2</v>
      </c>
      <c r="AG102" s="124">
        <f>+SUMIF($M$1:$AB$1,"REAL",M102:AB102)</f>
        <v>25</v>
      </c>
      <c r="AI102" s="34"/>
      <c r="AJ102" s="34"/>
      <c r="AK102" s="34"/>
      <c r="AL102" s="34"/>
      <c r="AM102" s="34"/>
      <c r="AN102" s="34"/>
      <c r="AO102" s="34"/>
      <c r="AP102" s="34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45"/>
      <c r="BH102" s="46"/>
      <c r="BJ102" s="1"/>
      <c r="BK102" s="1"/>
      <c r="BL102" s="1"/>
      <c r="BM102" s="1"/>
      <c r="BN102" s="1"/>
      <c r="BO102" s="1"/>
      <c r="BP102" s="1"/>
      <c r="BQ102" s="1"/>
    </row>
    <row r="103" spans="1:69">
      <c r="A103" s="235"/>
      <c r="B103" s="223"/>
      <c r="C103" s="225"/>
      <c r="D103" s="12" t="s">
        <v>76</v>
      </c>
      <c r="E103" s="35"/>
      <c r="F103" s="35"/>
      <c r="G103" s="35"/>
      <c r="H103" s="35"/>
      <c r="I103" s="35"/>
      <c r="J103" s="35"/>
      <c r="K103" s="35"/>
      <c r="L103" s="35"/>
      <c r="M103" s="99">
        <f>+(EOP!L103+EOP!M103)/2</f>
        <v>0</v>
      </c>
      <c r="N103" s="99">
        <f>+(EOP!M103+EOP!N103)/2</f>
        <v>0</v>
      </c>
      <c r="O103" s="99">
        <f>+(EOP!N103+EOP!O103)/2</f>
        <v>0</v>
      </c>
      <c r="P103" s="99">
        <f>+(EOP!O103+EOP!P103)/2</f>
        <v>0</v>
      </c>
      <c r="Q103" s="99">
        <f>+(EOP!P103+EOP!Q103)/2</f>
        <v>0</v>
      </c>
      <c r="R103" s="99">
        <f>+(EOP!Q103+EOP!R103)/2</f>
        <v>0</v>
      </c>
      <c r="S103" s="99">
        <f>+(EOP!R103+EOP!S103)/2</f>
        <v>0</v>
      </c>
      <c r="T103" s="99">
        <f>+(EOP!S103+EOP!T103)/2</f>
        <v>0</v>
      </c>
      <c r="U103" s="99">
        <f>+(EOP!T103+EOP!U103)/2</f>
        <v>0</v>
      </c>
      <c r="V103" s="99">
        <f>+(EOP!U103+EOP!V103)/2</f>
        <v>0</v>
      </c>
      <c r="W103" s="99">
        <f>+(EOP!V103+EOP!W103)/2</f>
        <v>0</v>
      </c>
      <c r="X103" s="99">
        <f>+(EOP!W103+EOP!X103)/2</f>
        <v>0</v>
      </c>
      <c r="Y103" s="99">
        <f>+(EOP!X103+EOP!Y103)/2</f>
        <v>0</v>
      </c>
      <c r="Z103" s="99">
        <f>+(EOP!Y103+EOP!Z103)/2</f>
        <v>0</v>
      </c>
      <c r="AA103" s="99">
        <f>+(EOP!Z103+EOP!AA103)/2</f>
        <v>0</v>
      </c>
      <c r="AB103" s="99">
        <f>+(EOP!AA103+EOP!AB103)/2</f>
        <v>0</v>
      </c>
      <c r="AC103" s="99">
        <f>+(EOP!AB103+EOP!AC103)/2</f>
        <v>0</v>
      </c>
      <c r="AD103" s="104">
        <f t="shared" si="63"/>
        <v>0</v>
      </c>
      <c r="AE103" s="105">
        <f t="shared" si="64"/>
        <v>0</v>
      </c>
      <c r="AI103" s="35"/>
      <c r="AJ103" s="35"/>
      <c r="AK103" s="35"/>
      <c r="AL103" s="35"/>
      <c r="AM103" s="35"/>
      <c r="AN103" s="35"/>
      <c r="AO103" s="35"/>
      <c r="AP103" s="35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47"/>
      <c r="BH103" s="48"/>
      <c r="BJ103" s="1"/>
      <c r="BK103" s="1"/>
      <c r="BL103" s="1"/>
      <c r="BM103" s="1"/>
      <c r="BN103" s="1"/>
      <c r="BO103" s="1"/>
      <c r="BP103" s="1"/>
      <c r="BQ103" s="1"/>
    </row>
    <row r="104" spans="1:69">
      <c r="A104" s="235"/>
      <c r="B104" s="223"/>
      <c r="C104" s="225"/>
      <c r="D104" s="12" t="s">
        <v>55</v>
      </c>
      <c r="E104" s="35"/>
      <c r="F104" s="35"/>
      <c r="G104" s="35"/>
      <c r="H104" s="35"/>
      <c r="I104" s="35"/>
      <c r="J104" s="35"/>
      <c r="K104" s="35"/>
      <c r="L104" s="35"/>
      <c r="M104" s="99">
        <f>+(EOP!L104+EOP!M104)/2</f>
        <v>0</v>
      </c>
      <c r="N104" s="99">
        <f>+(EOP!M104+EOP!N104)/2</f>
        <v>0</v>
      </c>
      <c r="O104" s="99">
        <f>+(EOP!N104+EOP!O104)/2</f>
        <v>0</v>
      </c>
      <c r="P104" s="99">
        <f>+(EOP!O104+EOP!P104)/2</f>
        <v>0.5</v>
      </c>
      <c r="Q104" s="99">
        <f>+(EOP!P104+EOP!Q104)/2</f>
        <v>1</v>
      </c>
      <c r="R104" s="99">
        <f>+(EOP!Q104+EOP!R104)/2</f>
        <v>1</v>
      </c>
      <c r="S104" s="99">
        <f>+(EOP!R104+EOP!S104)/2</f>
        <v>1</v>
      </c>
      <c r="T104" s="99">
        <f>+(EOP!S104+EOP!T104)/2</f>
        <v>1</v>
      </c>
      <c r="U104" s="99">
        <f>+(EOP!T104+EOP!U104)/2</f>
        <v>1</v>
      </c>
      <c r="V104" s="99">
        <f>+(EOP!U104+EOP!V104)/2</f>
        <v>1</v>
      </c>
      <c r="W104" s="99">
        <f>+(EOP!V104+EOP!W104)/2</f>
        <v>1</v>
      </c>
      <c r="X104" s="99">
        <f>+(EOP!W104+EOP!X104)/2</f>
        <v>1</v>
      </c>
      <c r="Y104" s="99">
        <f>+(EOP!X104+EOP!Y104)/2</f>
        <v>1</v>
      </c>
      <c r="Z104" s="99">
        <f>+(EOP!Y104+EOP!Z104)/2</f>
        <v>1</v>
      </c>
      <c r="AA104" s="99">
        <f>+(EOP!Z104+EOP!AA104)/2</f>
        <v>1</v>
      </c>
      <c r="AB104" s="99">
        <f>+(EOP!AA104+EOP!AB104)/2</f>
        <v>1</v>
      </c>
      <c r="AC104" s="99">
        <f>+(EOP!AB104+EOP!AC104)/2</f>
        <v>1</v>
      </c>
      <c r="AD104" s="104">
        <f t="shared" si="63"/>
        <v>0.125</v>
      </c>
      <c r="AE104" s="105">
        <f t="shared" si="64"/>
        <v>1</v>
      </c>
      <c r="AI104" s="35"/>
      <c r="AJ104" s="35"/>
      <c r="AK104" s="35"/>
      <c r="AL104" s="35"/>
      <c r="AM104" s="35"/>
      <c r="AN104" s="35"/>
      <c r="AO104" s="35"/>
      <c r="AP104" s="35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47"/>
      <c r="BH104" s="48"/>
      <c r="BJ104" s="1"/>
      <c r="BK104" s="1"/>
      <c r="BL104" s="1"/>
      <c r="BM104" s="1"/>
      <c r="BN104" s="1"/>
      <c r="BO104" s="1"/>
      <c r="BP104" s="1"/>
      <c r="BQ104" s="1"/>
    </row>
    <row r="105" spans="1:69">
      <c r="A105" s="235"/>
      <c r="B105" s="223"/>
      <c r="C105" s="225"/>
      <c r="D105" s="12" t="s">
        <v>56</v>
      </c>
      <c r="E105" s="35"/>
      <c r="F105" s="35"/>
      <c r="G105" s="35"/>
      <c r="H105" s="35"/>
      <c r="I105" s="35"/>
      <c r="J105" s="35"/>
      <c r="K105" s="35"/>
      <c r="L105" s="35"/>
      <c r="M105" s="99">
        <f>+(EOP!L105+EOP!M105)/2</f>
        <v>0</v>
      </c>
      <c r="N105" s="99">
        <f>+(EOP!M105+EOP!N105)/2</f>
        <v>0</v>
      </c>
      <c r="O105" s="99">
        <f>+(EOP!N105+EOP!O105)/2</f>
        <v>0</v>
      </c>
      <c r="P105" s="99">
        <f>+(EOP!O105+EOP!P105)/2</f>
        <v>0</v>
      </c>
      <c r="Q105" s="99">
        <f>+(EOP!P105+EOP!Q105)/2</f>
        <v>0</v>
      </c>
      <c r="R105" s="99">
        <f>+(EOP!Q105+EOP!R105)/2</f>
        <v>0</v>
      </c>
      <c r="S105" s="99">
        <f>+(EOP!R105+EOP!S105)/2</f>
        <v>0</v>
      </c>
      <c r="T105" s="99">
        <f>+(EOP!S105+EOP!T105)/2</f>
        <v>0</v>
      </c>
      <c r="U105" s="99">
        <f>+(EOP!T105+EOP!U105)/2</f>
        <v>0</v>
      </c>
      <c r="V105" s="99">
        <f>+(EOP!U105+EOP!V105)/2</f>
        <v>0</v>
      </c>
      <c r="W105" s="99">
        <f>+(EOP!V105+EOP!W105)/2</f>
        <v>0</v>
      </c>
      <c r="X105" s="99">
        <f>+(EOP!W105+EOP!X105)/2</f>
        <v>0</v>
      </c>
      <c r="Y105" s="99">
        <f>+(EOP!X105+EOP!Y105)/2</f>
        <v>0</v>
      </c>
      <c r="Z105" s="99">
        <f>+(EOP!Y105+EOP!Z105)/2</f>
        <v>0</v>
      </c>
      <c r="AA105" s="99">
        <f>+(EOP!Z105+EOP!AA105)/2</f>
        <v>0</v>
      </c>
      <c r="AB105" s="99">
        <f>+(EOP!AA105+EOP!AB105)/2</f>
        <v>0</v>
      </c>
      <c r="AC105" s="99">
        <f>+(EOP!AB105+EOP!AC105)/2</f>
        <v>0</v>
      </c>
      <c r="AD105" s="104">
        <f t="shared" si="63"/>
        <v>0</v>
      </c>
      <c r="AE105" s="105">
        <f t="shared" si="64"/>
        <v>0</v>
      </c>
      <c r="AI105" s="35"/>
      <c r="AJ105" s="35"/>
      <c r="AK105" s="35"/>
      <c r="AL105" s="35"/>
      <c r="AM105" s="35"/>
      <c r="AN105" s="35"/>
      <c r="AO105" s="35"/>
      <c r="AP105" s="35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47"/>
      <c r="BH105" s="48"/>
      <c r="BJ105" s="1"/>
      <c r="BK105" s="1"/>
      <c r="BL105" s="1"/>
      <c r="BM105" s="1"/>
      <c r="BN105" s="1"/>
      <c r="BO105" s="1"/>
      <c r="BP105" s="1"/>
      <c r="BQ105" s="1"/>
    </row>
    <row r="106" spans="1:69">
      <c r="A106" s="235"/>
      <c r="B106" s="223"/>
      <c r="C106" s="225"/>
      <c r="D106" s="12" t="s">
        <v>57</v>
      </c>
      <c r="E106" s="35"/>
      <c r="F106" s="35"/>
      <c r="G106" s="35"/>
      <c r="H106" s="35"/>
      <c r="I106" s="35"/>
      <c r="J106" s="35"/>
      <c r="K106" s="35"/>
      <c r="L106" s="35"/>
      <c r="M106" s="99">
        <f>+(EOP!L106+EOP!M106)/2</f>
        <v>0</v>
      </c>
      <c r="N106" s="99">
        <f>+(EOP!M106+EOP!N106)/2</f>
        <v>0</v>
      </c>
      <c r="O106" s="99">
        <f>+(EOP!N106+EOP!O106)/2</f>
        <v>0</v>
      </c>
      <c r="P106" s="99">
        <f>+(EOP!O106+EOP!P106)/2</f>
        <v>0.5</v>
      </c>
      <c r="Q106" s="99">
        <f>+(EOP!P106+EOP!Q106)/2</f>
        <v>1</v>
      </c>
      <c r="R106" s="99">
        <f>+(EOP!Q106+EOP!R106)/2</f>
        <v>1</v>
      </c>
      <c r="S106" s="99">
        <f>+(EOP!R106+EOP!S106)/2</f>
        <v>1</v>
      </c>
      <c r="T106" s="99">
        <f>+(EOP!S106+EOP!T106)/2</f>
        <v>1</v>
      </c>
      <c r="U106" s="99">
        <f>+(EOP!T106+EOP!U106)/2</f>
        <v>1</v>
      </c>
      <c r="V106" s="99">
        <f>+(EOP!U106+EOP!V106)/2</f>
        <v>1</v>
      </c>
      <c r="W106" s="99">
        <f>+(EOP!V106+EOP!W106)/2</f>
        <v>1</v>
      </c>
      <c r="X106" s="99">
        <f>+(EOP!W106+EOP!X106)/2</f>
        <v>1</v>
      </c>
      <c r="Y106" s="99">
        <f>+(EOP!X106+EOP!Y106)/2</f>
        <v>1</v>
      </c>
      <c r="Z106" s="99">
        <f>+(EOP!Y106+EOP!Z106)/2</f>
        <v>1</v>
      </c>
      <c r="AA106" s="99">
        <f>+(EOP!Z106+EOP!AA106)/2</f>
        <v>1</v>
      </c>
      <c r="AB106" s="99">
        <f>+(EOP!AA106+EOP!AB106)/2</f>
        <v>1</v>
      </c>
      <c r="AC106" s="99">
        <f>+(EOP!AB106+EOP!AC106)/2</f>
        <v>1</v>
      </c>
      <c r="AD106" s="104">
        <f t="shared" si="63"/>
        <v>0.125</v>
      </c>
      <c r="AE106" s="105">
        <f t="shared" si="64"/>
        <v>1</v>
      </c>
      <c r="AI106" s="35"/>
      <c r="AJ106" s="35"/>
      <c r="AK106" s="35"/>
      <c r="AL106" s="35"/>
      <c r="AM106" s="35"/>
      <c r="AN106" s="35"/>
      <c r="AO106" s="35"/>
      <c r="AP106" s="35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47"/>
      <c r="BH106" s="48"/>
      <c r="BJ106" s="1"/>
      <c r="BK106" s="1"/>
      <c r="BL106" s="1"/>
      <c r="BM106" s="1"/>
      <c r="BN106" s="1"/>
      <c r="BO106" s="1"/>
      <c r="BP106" s="1"/>
      <c r="BQ106" s="1"/>
    </row>
    <row r="107" spans="1:69">
      <c r="A107" s="235"/>
      <c r="B107" s="223"/>
      <c r="C107" s="225"/>
      <c r="D107" s="12" t="s">
        <v>75</v>
      </c>
      <c r="E107" s="35"/>
      <c r="F107" s="35"/>
      <c r="G107" s="35"/>
      <c r="H107" s="35"/>
      <c r="I107" s="35"/>
      <c r="J107" s="35"/>
      <c r="K107" s="35"/>
      <c r="L107" s="35"/>
      <c r="M107" s="99">
        <f>+(EOP!L107+EOP!M107)/2</f>
        <v>0</v>
      </c>
      <c r="N107" s="99">
        <f>+(EOP!M107+EOP!N107)/2</f>
        <v>0</v>
      </c>
      <c r="O107" s="99">
        <f>+(EOP!N107+EOP!O107)/2</f>
        <v>0</v>
      </c>
      <c r="P107" s="99">
        <f>+(EOP!O107+EOP!P107)/2</f>
        <v>0</v>
      </c>
      <c r="Q107" s="99">
        <f>+(EOP!P107+EOP!Q107)/2</f>
        <v>0</v>
      </c>
      <c r="R107" s="99">
        <f>+(EOP!Q107+EOP!R107)/2</f>
        <v>0</v>
      </c>
      <c r="S107" s="99">
        <f>+(EOP!R107+EOP!S107)/2</f>
        <v>0</v>
      </c>
      <c r="T107" s="99">
        <f>+(EOP!S107+EOP!T107)/2</f>
        <v>0</v>
      </c>
      <c r="U107" s="99">
        <f>+(EOP!T107+EOP!U107)/2</f>
        <v>0</v>
      </c>
      <c r="V107" s="99">
        <f>+(EOP!U107+EOP!V107)/2</f>
        <v>0</v>
      </c>
      <c r="W107" s="99">
        <f>+(EOP!V107+EOP!W107)/2</f>
        <v>0</v>
      </c>
      <c r="X107" s="99">
        <f>+(EOP!W107+EOP!X107)/2</f>
        <v>0</v>
      </c>
      <c r="Y107" s="99">
        <f>+(EOP!X107+EOP!Y107)/2</f>
        <v>0</v>
      </c>
      <c r="Z107" s="99">
        <f>+(EOP!Y107+EOP!Z107)/2</f>
        <v>0</v>
      </c>
      <c r="AA107" s="99">
        <f>+(EOP!Z107+EOP!AA107)/2</f>
        <v>0</v>
      </c>
      <c r="AB107" s="99">
        <f>+(EOP!AA107+EOP!AB107)/2</f>
        <v>0</v>
      </c>
      <c r="AC107" s="99">
        <f>+(EOP!AB107+EOP!AC107)/2</f>
        <v>0</v>
      </c>
      <c r="AD107" s="104">
        <f t="shared" si="63"/>
        <v>0</v>
      </c>
      <c r="AE107" s="105">
        <f t="shared" si="64"/>
        <v>0</v>
      </c>
      <c r="AI107" s="35"/>
      <c r="AJ107" s="35"/>
      <c r="AK107" s="35"/>
      <c r="AL107" s="35"/>
      <c r="AM107" s="35"/>
      <c r="AN107" s="35"/>
      <c r="AO107" s="35"/>
      <c r="AP107" s="35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47"/>
      <c r="BH107" s="48"/>
      <c r="BJ107" s="1"/>
      <c r="BK107" s="1"/>
      <c r="BL107" s="1"/>
      <c r="BM107" s="1"/>
      <c r="BN107" s="1"/>
      <c r="BO107" s="1"/>
      <c r="BP107" s="1"/>
      <c r="BQ107" s="1"/>
    </row>
    <row r="108" spans="1:69">
      <c r="A108" s="235"/>
      <c r="B108" s="223"/>
      <c r="C108" s="225"/>
      <c r="D108" s="12" t="s">
        <v>78</v>
      </c>
      <c r="E108" s="35"/>
      <c r="F108" s="35"/>
      <c r="G108" s="35"/>
      <c r="H108" s="35"/>
      <c r="I108" s="35"/>
      <c r="J108" s="35"/>
      <c r="K108" s="35"/>
      <c r="L108" s="35"/>
      <c r="M108" s="99">
        <f>+(EOP!L108+EOP!M108)/2</f>
        <v>0</v>
      </c>
      <c r="N108" s="99">
        <f>+(EOP!M108+EOP!N108)/2</f>
        <v>0</v>
      </c>
      <c r="O108" s="99">
        <f>+(EOP!N108+EOP!O108)/2</f>
        <v>0</v>
      </c>
      <c r="P108" s="99">
        <f>+(EOP!O108+EOP!P108)/2</f>
        <v>0</v>
      </c>
      <c r="Q108" s="99">
        <f>+(EOP!P108+EOP!Q108)/2</f>
        <v>0</v>
      </c>
      <c r="R108" s="99">
        <f>+(EOP!Q108+EOP!R108)/2</f>
        <v>0</v>
      </c>
      <c r="S108" s="99">
        <f>+(EOP!R108+EOP!S108)/2</f>
        <v>0</v>
      </c>
      <c r="T108" s="99">
        <f>+(EOP!S108+EOP!T108)/2</f>
        <v>0</v>
      </c>
      <c r="U108" s="99">
        <f>+(EOP!T108+EOP!U108)/2</f>
        <v>0</v>
      </c>
      <c r="V108" s="99">
        <f>+(EOP!U108+EOP!V108)/2</f>
        <v>0</v>
      </c>
      <c r="W108" s="99">
        <f>+(EOP!V108+EOP!W108)/2</f>
        <v>0</v>
      </c>
      <c r="X108" s="99">
        <f>+(EOP!W108+EOP!X108)/2</f>
        <v>0</v>
      </c>
      <c r="Y108" s="99">
        <f>+(EOP!X108+EOP!Y108)/2</f>
        <v>0</v>
      </c>
      <c r="Z108" s="99">
        <f>+(EOP!Y108+EOP!Z108)/2</f>
        <v>0</v>
      </c>
      <c r="AA108" s="99">
        <f>+(EOP!Z108+EOP!AA108)/2</f>
        <v>0</v>
      </c>
      <c r="AB108" s="99">
        <f>+(EOP!AA108+EOP!AB108)/2</f>
        <v>0</v>
      </c>
      <c r="AC108" s="99">
        <f>+(EOP!AB108+EOP!AC108)/2</f>
        <v>0</v>
      </c>
      <c r="AD108" s="104">
        <f t="shared" si="63"/>
        <v>0</v>
      </c>
      <c r="AE108" s="105">
        <f t="shared" si="64"/>
        <v>0</v>
      </c>
      <c r="AI108" s="35"/>
      <c r="AJ108" s="35"/>
      <c r="AK108" s="35"/>
      <c r="AL108" s="35"/>
      <c r="AM108" s="35"/>
      <c r="AN108" s="35"/>
      <c r="AO108" s="35"/>
      <c r="AP108" s="35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47"/>
      <c r="BH108" s="48"/>
      <c r="BJ108" s="1"/>
      <c r="BK108" s="1"/>
      <c r="BL108" s="1"/>
      <c r="BM108" s="1"/>
      <c r="BN108" s="1"/>
      <c r="BO108" s="1"/>
      <c r="BP108" s="1"/>
      <c r="BQ108" s="1"/>
    </row>
    <row r="109" spans="1:69">
      <c r="A109" s="235"/>
      <c r="B109" s="223"/>
      <c r="C109" s="225"/>
      <c r="D109" s="12" t="s">
        <v>95</v>
      </c>
      <c r="E109" s="35"/>
      <c r="F109" s="35"/>
      <c r="G109" s="35"/>
      <c r="H109" s="35"/>
      <c r="I109" s="35"/>
      <c r="J109" s="35"/>
      <c r="K109" s="35"/>
      <c r="L109" s="35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104"/>
      <c r="AE109" s="105"/>
      <c r="AI109" s="35"/>
      <c r="AJ109" s="35"/>
      <c r="AK109" s="35"/>
      <c r="AL109" s="35"/>
      <c r="AM109" s="35"/>
      <c r="AN109" s="35"/>
      <c r="AO109" s="35"/>
      <c r="AP109" s="35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47"/>
      <c r="BH109" s="48"/>
      <c r="BJ109" s="1"/>
      <c r="BK109" s="1"/>
      <c r="BL109" s="1"/>
      <c r="BM109" s="1"/>
      <c r="BN109" s="1"/>
      <c r="BO109" s="1"/>
      <c r="BP109" s="1"/>
      <c r="BQ109" s="1"/>
    </row>
    <row r="110" spans="1:69">
      <c r="A110" s="235"/>
      <c r="B110" s="223"/>
      <c r="C110" s="225"/>
      <c r="D110" s="12" t="s">
        <v>96</v>
      </c>
      <c r="E110" s="35"/>
      <c r="F110" s="35"/>
      <c r="G110" s="35"/>
      <c r="H110" s="35"/>
      <c r="I110" s="35"/>
      <c r="J110" s="35"/>
      <c r="K110" s="35"/>
      <c r="L110" s="35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104"/>
      <c r="AE110" s="105"/>
      <c r="AI110" s="35"/>
      <c r="AJ110" s="35"/>
      <c r="AK110" s="35"/>
      <c r="AL110" s="35"/>
      <c r="AM110" s="35"/>
      <c r="AN110" s="35"/>
      <c r="AO110" s="35"/>
      <c r="AP110" s="35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47"/>
      <c r="BH110" s="48"/>
      <c r="BJ110" s="1"/>
      <c r="BK110" s="1"/>
      <c r="BL110" s="1"/>
      <c r="BM110" s="1"/>
      <c r="BN110" s="1"/>
      <c r="BO110" s="1"/>
      <c r="BP110" s="1"/>
      <c r="BQ110" s="1"/>
    </row>
    <row r="111" spans="1:69">
      <c r="A111" s="235"/>
      <c r="B111" s="223"/>
      <c r="C111" s="225"/>
      <c r="D111" s="13" t="s">
        <v>90</v>
      </c>
      <c r="E111" s="36"/>
      <c r="F111" s="36"/>
      <c r="G111" s="36"/>
      <c r="H111" s="36"/>
      <c r="I111" s="36"/>
      <c r="J111" s="36"/>
      <c r="K111" s="36"/>
      <c r="L111" s="36"/>
      <c r="M111" s="36" t="str">
        <f t="shared" ref="M111:AE111" si="65">+IFERROR(M102/M101,"")</f>
        <v/>
      </c>
      <c r="N111" s="36" t="str">
        <f t="shared" si="65"/>
        <v/>
      </c>
      <c r="O111" s="36" t="str">
        <f t="shared" si="65"/>
        <v/>
      </c>
      <c r="P111" s="36">
        <f t="shared" si="65"/>
        <v>2</v>
      </c>
      <c r="Q111" s="36">
        <f t="shared" si="65"/>
        <v>2</v>
      </c>
      <c r="R111" s="36">
        <f t="shared" si="65"/>
        <v>2</v>
      </c>
      <c r="S111" s="36">
        <f t="shared" si="65"/>
        <v>2</v>
      </c>
      <c r="T111" s="36">
        <f t="shared" si="65"/>
        <v>2</v>
      </c>
      <c r="U111" s="36">
        <f t="shared" si="65"/>
        <v>2</v>
      </c>
      <c r="V111" s="36">
        <f t="shared" si="65"/>
        <v>2</v>
      </c>
      <c r="W111" s="36">
        <f t="shared" si="65"/>
        <v>2</v>
      </c>
      <c r="X111" s="36">
        <f t="shared" si="65"/>
        <v>2</v>
      </c>
      <c r="Y111" s="36">
        <f t="shared" si="65"/>
        <v>2</v>
      </c>
      <c r="Z111" s="36">
        <f t="shared" si="65"/>
        <v>2</v>
      </c>
      <c r="AA111" s="36">
        <f t="shared" si="65"/>
        <v>2</v>
      </c>
      <c r="AB111" s="36">
        <f t="shared" si="65"/>
        <v>2</v>
      </c>
      <c r="AC111" s="36">
        <f t="shared" ref="AC111" si="66">+IFERROR(AC102/AC101,"")</f>
        <v>2</v>
      </c>
      <c r="AD111" s="49">
        <f t="shared" si="65"/>
        <v>2</v>
      </c>
      <c r="AE111" s="50">
        <f t="shared" si="65"/>
        <v>2</v>
      </c>
      <c r="AI111" s="36"/>
      <c r="AJ111" s="36"/>
      <c r="AK111" s="36"/>
      <c r="AL111" s="36"/>
      <c r="AM111" s="36"/>
      <c r="AN111" s="36"/>
      <c r="AO111" s="36"/>
      <c r="AP111" s="36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49"/>
      <c r="BH111" s="50"/>
      <c r="BJ111" s="1"/>
      <c r="BK111" s="1"/>
      <c r="BL111" s="1"/>
      <c r="BM111" s="1"/>
      <c r="BN111" s="1"/>
      <c r="BO111" s="1"/>
      <c r="BP111" s="1"/>
      <c r="BQ111" s="1"/>
    </row>
    <row r="112" spans="1:69">
      <c r="A112" s="235"/>
      <c r="B112" s="223"/>
      <c r="C112" s="225" t="s">
        <v>49</v>
      </c>
      <c r="D112" s="10" t="s">
        <v>40</v>
      </c>
      <c r="E112" s="19"/>
      <c r="F112" s="19"/>
      <c r="G112" s="19"/>
      <c r="H112" s="19"/>
      <c r="I112" s="19"/>
      <c r="J112" s="19"/>
      <c r="K112" s="19"/>
      <c r="L112" s="19"/>
      <c r="M112" s="97">
        <f>+(EOP!L112+EOP!M112)/2</f>
        <v>0</v>
      </c>
      <c r="N112" s="97">
        <f>+(EOP!M112+EOP!N112)/2</f>
        <v>0</v>
      </c>
      <c r="O112" s="97">
        <f>+(EOP!N112+EOP!O112)/2</f>
        <v>0</v>
      </c>
      <c r="P112" s="97">
        <f>+(EOP!O112+EOP!P112)/2</f>
        <v>1</v>
      </c>
      <c r="Q112" s="97">
        <f>+(EOP!P112+EOP!Q112)/2</f>
        <v>3</v>
      </c>
      <c r="R112" s="97">
        <f>+(EOP!Q112+EOP!R112)/2</f>
        <v>4</v>
      </c>
      <c r="S112" s="97">
        <f>+(EOP!R112+EOP!S112)/2</f>
        <v>4</v>
      </c>
      <c r="T112" s="97">
        <f>+(EOP!S112+EOP!T112)/2</f>
        <v>4</v>
      </c>
      <c r="U112" s="97">
        <f>+(EOP!T112+EOP!U112)/2</f>
        <v>4.5</v>
      </c>
      <c r="V112" s="97">
        <f>+(EOP!U112+EOP!V112)/2</f>
        <v>6.5</v>
      </c>
      <c r="W112" s="97">
        <f>+(EOP!V112+EOP!W112)/2</f>
        <v>8.5</v>
      </c>
      <c r="X112" s="97">
        <f>+(EOP!W112+EOP!X112)/2</f>
        <v>9</v>
      </c>
      <c r="Y112" s="97">
        <f>+(EOP!X112+EOP!Y112)/2</f>
        <v>9.5</v>
      </c>
      <c r="Z112" s="97">
        <f>+(EOP!Y112+EOP!Z112)/2</f>
        <v>11</v>
      </c>
      <c r="AA112" s="97">
        <f>+(EOP!Z112+EOP!AA112)/2</f>
        <v>12</v>
      </c>
      <c r="AB112" s="97">
        <f>+(EOP!AA112+EOP!AB112)/2</f>
        <v>12</v>
      </c>
      <c r="AC112" s="97">
        <f>+(EOP!AB112+EOP!AC112)/2</f>
        <v>12</v>
      </c>
      <c r="AD112" s="100">
        <f t="shared" ref="AD112:AD119" si="67">+AVERAGE(M112:P112)</f>
        <v>0.25</v>
      </c>
      <c r="AE112" s="101">
        <f t="shared" ref="AE112:AE119" si="68">+AVERAGE(Q112:AB112)</f>
        <v>7.333333333333333</v>
      </c>
      <c r="AG112" s="124">
        <f>+SUMIF($M$1:$AB$1,"REAL",M112:AB112)</f>
        <v>89</v>
      </c>
      <c r="AI112" s="19"/>
      <c r="AJ112" s="19"/>
      <c r="AK112" s="19"/>
      <c r="AL112" s="19"/>
      <c r="AM112" s="19"/>
      <c r="AN112" s="19"/>
      <c r="AO112" s="19"/>
      <c r="AP112" s="19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44"/>
      <c r="BH112" s="59"/>
      <c r="BJ112" s="1"/>
      <c r="BK112" s="1"/>
      <c r="BL112" s="1"/>
      <c r="BM112" s="1"/>
      <c r="BN112" s="1"/>
      <c r="BO112" s="1"/>
      <c r="BP112" s="1"/>
      <c r="BQ112" s="1"/>
    </row>
    <row r="113" spans="1:69">
      <c r="A113" s="235"/>
      <c r="B113" s="223"/>
      <c r="C113" s="225"/>
      <c r="D113" s="11" t="s">
        <v>88</v>
      </c>
      <c r="E113" s="34"/>
      <c r="F113" s="34"/>
      <c r="G113" s="34"/>
      <c r="H113" s="34"/>
      <c r="I113" s="34"/>
      <c r="J113" s="34"/>
      <c r="K113" s="34"/>
      <c r="L113" s="34"/>
      <c r="M113" s="98">
        <f>+(EOP!L113+EOP!M113)/2</f>
        <v>0</v>
      </c>
      <c r="N113" s="98">
        <f>+(EOP!M113+EOP!N113)/2</f>
        <v>0</v>
      </c>
      <c r="O113" s="98">
        <f>+(EOP!N113+EOP!O113)/2</f>
        <v>0</v>
      </c>
      <c r="P113" s="98">
        <f>+(EOP!O113+EOP!P113)/2</f>
        <v>1</v>
      </c>
      <c r="Q113" s="98">
        <f>+(EOP!P113+EOP!Q113)/2</f>
        <v>3</v>
      </c>
      <c r="R113" s="98">
        <f>+(EOP!Q113+EOP!R113)/2</f>
        <v>4</v>
      </c>
      <c r="S113" s="98">
        <f>+(EOP!R113+EOP!S113)/2</f>
        <v>4</v>
      </c>
      <c r="T113" s="98">
        <f>+(EOP!S113+EOP!T113)/2</f>
        <v>4</v>
      </c>
      <c r="U113" s="98">
        <f>+(EOP!T113+EOP!U113)/2</f>
        <v>5.5</v>
      </c>
      <c r="V113" s="98">
        <f>+(EOP!U113+EOP!V113)/2</f>
        <v>12.5</v>
      </c>
      <c r="W113" s="98">
        <f>+(EOP!V113+EOP!W113)/2</f>
        <v>19.5</v>
      </c>
      <c r="X113" s="98">
        <f>+(EOP!W113+EOP!X113)/2</f>
        <v>21</v>
      </c>
      <c r="Y113" s="98">
        <f>+(EOP!X113+EOP!Y113)/2</f>
        <v>33.5</v>
      </c>
      <c r="Z113" s="98">
        <f>+(EOP!Y113+EOP!Z113)/2</f>
        <v>56.5</v>
      </c>
      <c r="AA113" s="98">
        <f>+(EOP!Z113+EOP!AA113)/2</f>
        <v>67</v>
      </c>
      <c r="AB113" s="98">
        <f>+(EOP!AA113+EOP!AB113)/2</f>
        <v>67</v>
      </c>
      <c r="AC113" s="98">
        <f>+(EOP!AB113+EOP!AC113)/2</f>
        <v>67</v>
      </c>
      <c r="AD113" s="102">
        <f t="shared" si="67"/>
        <v>0.25</v>
      </c>
      <c r="AE113" s="103">
        <f t="shared" si="68"/>
        <v>24.791666666666668</v>
      </c>
      <c r="AG113" s="124">
        <f>+SUMIF($M$1:$AB$1,"REAL",M113:AB113)</f>
        <v>298.5</v>
      </c>
      <c r="AI113" s="34"/>
      <c r="AJ113" s="34"/>
      <c r="AK113" s="34"/>
      <c r="AL113" s="34"/>
      <c r="AM113" s="34"/>
      <c r="AN113" s="34"/>
      <c r="AO113" s="34"/>
      <c r="AP113" s="34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45"/>
      <c r="BH113" s="46"/>
      <c r="BJ113" s="1"/>
      <c r="BK113" s="1"/>
      <c r="BL113" s="1"/>
      <c r="BM113" s="1"/>
      <c r="BN113" s="1"/>
      <c r="BO113" s="1"/>
      <c r="BP113" s="1"/>
      <c r="BQ113" s="1"/>
    </row>
    <row r="114" spans="1:69">
      <c r="A114" s="235"/>
      <c r="B114" s="223"/>
      <c r="C114" s="225"/>
      <c r="D114" s="12" t="s">
        <v>77</v>
      </c>
      <c r="E114" s="35"/>
      <c r="F114" s="35"/>
      <c r="G114" s="35"/>
      <c r="H114" s="35"/>
      <c r="I114" s="35"/>
      <c r="J114" s="35"/>
      <c r="K114" s="35"/>
      <c r="L114" s="35"/>
      <c r="M114" s="99">
        <f>+(EOP!L114+EOP!M114)/2</f>
        <v>0</v>
      </c>
      <c r="N114" s="99">
        <f>+(EOP!M114+EOP!N114)/2</f>
        <v>0</v>
      </c>
      <c r="O114" s="99">
        <f>+(EOP!N114+EOP!O114)/2</f>
        <v>0</v>
      </c>
      <c r="P114" s="99">
        <f>+(EOP!O114+EOP!P114)/2</f>
        <v>0</v>
      </c>
      <c r="Q114" s="99">
        <f>+(EOP!P114+EOP!Q114)/2</f>
        <v>0</v>
      </c>
      <c r="R114" s="99">
        <f>+(EOP!Q114+EOP!R114)/2</f>
        <v>0</v>
      </c>
      <c r="S114" s="99">
        <f>+(EOP!R114+EOP!S114)/2</f>
        <v>0</v>
      </c>
      <c r="T114" s="99">
        <f>+(EOP!S114+EOP!T114)/2</f>
        <v>0</v>
      </c>
      <c r="U114" s="99">
        <f>+(EOP!T114+EOP!U114)/2</f>
        <v>0</v>
      </c>
      <c r="V114" s="99">
        <f>+(EOP!U114+EOP!V114)/2</f>
        <v>0</v>
      </c>
      <c r="W114" s="99">
        <f>+(EOP!V114+EOP!W114)/2</f>
        <v>0</v>
      </c>
      <c r="X114" s="99">
        <f>+(EOP!W114+EOP!X114)/2</f>
        <v>0</v>
      </c>
      <c r="Y114" s="99">
        <f>+(EOP!X114+EOP!Y114)/2</f>
        <v>0</v>
      </c>
      <c r="Z114" s="99">
        <f>+(EOP!Y114+EOP!Z114)/2</f>
        <v>0</v>
      </c>
      <c r="AA114" s="99">
        <f>+(EOP!Z114+EOP!AA114)/2</f>
        <v>0</v>
      </c>
      <c r="AB114" s="99">
        <f>+(EOP!AA114+EOP!AB114)/2</f>
        <v>0</v>
      </c>
      <c r="AC114" s="99">
        <f>+(EOP!AB114+EOP!AC114)/2</f>
        <v>0</v>
      </c>
      <c r="AD114" s="104">
        <f t="shared" si="67"/>
        <v>0</v>
      </c>
      <c r="AE114" s="105">
        <f t="shared" si="68"/>
        <v>0</v>
      </c>
      <c r="AI114" s="35"/>
      <c r="AJ114" s="35"/>
      <c r="AK114" s="35"/>
      <c r="AL114" s="35"/>
      <c r="AM114" s="35"/>
      <c r="AN114" s="35"/>
      <c r="AO114" s="35"/>
      <c r="AP114" s="35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47"/>
      <c r="BH114" s="48"/>
      <c r="BJ114" s="1"/>
      <c r="BK114" s="1"/>
      <c r="BL114" s="1"/>
      <c r="BM114" s="1"/>
      <c r="BN114" s="1"/>
      <c r="BO114" s="1"/>
      <c r="BP114" s="1"/>
      <c r="BQ114" s="1"/>
    </row>
    <row r="115" spans="1:69">
      <c r="A115" s="235"/>
      <c r="B115" s="223"/>
      <c r="C115" s="225"/>
      <c r="D115" s="12" t="s">
        <v>58</v>
      </c>
      <c r="E115" s="35"/>
      <c r="F115" s="35"/>
      <c r="G115" s="35"/>
      <c r="H115" s="35"/>
      <c r="I115" s="35"/>
      <c r="J115" s="35"/>
      <c r="K115" s="35"/>
      <c r="L115" s="35"/>
      <c r="M115" s="99">
        <f>+(EOP!L115+EOP!M115)/2</f>
        <v>0</v>
      </c>
      <c r="N115" s="99">
        <f>+(EOP!M115+EOP!N115)/2</f>
        <v>0</v>
      </c>
      <c r="O115" s="99">
        <f>+(EOP!N115+EOP!O115)/2</f>
        <v>0</v>
      </c>
      <c r="P115" s="99">
        <f>+(EOP!O115+EOP!P115)/2</f>
        <v>0</v>
      </c>
      <c r="Q115" s="99">
        <f>+(EOP!P115+EOP!Q115)/2</f>
        <v>0</v>
      </c>
      <c r="R115" s="99">
        <f>+(EOP!Q115+EOP!R115)/2</f>
        <v>0</v>
      </c>
      <c r="S115" s="99">
        <f>+(EOP!R115+EOP!S115)/2</f>
        <v>0</v>
      </c>
      <c r="T115" s="99">
        <f>+(EOP!S115+EOP!T115)/2</f>
        <v>0</v>
      </c>
      <c r="U115" s="99">
        <f>+(EOP!T115+EOP!U115)/2</f>
        <v>0</v>
      </c>
      <c r="V115" s="99">
        <f>+(EOP!U115+EOP!V115)/2</f>
        <v>0</v>
      </c>
      <c r="W115" s="99">
        <f>+(EOP!V115+EOP!W115)/2</f>
        <v>0</v>
      </c>
      <c r="X115" s="99">
        <f>+(EOP!W115+EOP!X115)/2</f>
        <v>0</v>
      </c>
      <c r="Y115" s="99">
        <f>+(EOP!X115+EOP!Y115)/2</f>
        <v>0</v>
      </c>
      <c r="Z115" s="99">
        <f>+(EOP!Y115+EOP!Z115)/2</f>
        <v>0</v>
      </c>
      <c r="AA115" s="99">
        <f>+(EOP!Z115+EOP!AA115)/2</f>
        <v>0</v>
      </c>
      <c r="AB115" s="99">
        <f>+(EOP!AA115+EOP!AB115)/2</f>
        <v>0</v>
      </c>
      <c r="AC115" s="99">
        <f>+(EOP!AB115+EOP!AC115)/2</f>
        <v>0</v>
      </c>
      <c r="AD115" s="104">
        <f t="shared" si="67"/>
        <v>0</v>
      </c>
      <c r="AE115" s="105">
        <f t="shared" si="68"/>
        <v>0</v>
      </c>
      <c r="AI115" s="35"/>
      <c r="AJ115" s="35"/>
      <c r="AK115" s="35"/>
      <c r="AL115" s="35"/>
      <c r="AM115" s="35"/>
      <c r="AN115" s="35"/>
      <c r="AO115" s="35"/>
      <c r="AP115" s="35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47"/>
      <c r="BH115" s="48"/>
      <c r="BJ115" s="1"/>
      <c r="BK115" s="1"/>
      <c r="BL115" s="1"/>
      <c r="BM115" s="1"/>
      <c r="BN115" s="1"/>
      <c r="BO115" s="1"/>
      <c r="BP115" s="1"/>
      <c r="BQ115" s="1"/>
    </row>
    <row r="116" spans="1:69">
      <c r="A116" s="235"/>
      <c r="B116" s="223"/>
      <c r="C116" s="225"/>
      <c r="D116" s="12" t="s">
        <v>59</v>
      </c>
      <c r="E116" s="35"/>
      <c r="F116" s="35"/>
      <c r="G116" s="35"/>
      <c r="H116" s="35"/>
      <c r="I116" s="35"/>
      <c r="J116" s="35"/>
      <c r="K116" s="35"/>
      <c r="L116" s="35"/>
      <c r="M116" s="99">
        <f>+(EOP!L116+EOP!M116)/2</f>
        <v>0</v>
      </c>
      <c r="N116" s="99">
        <f>+(EOP!M116+EOP!N116)/2</f>
        <v>0</v>
      </c>
      <c r="O116" s="99">
        <f>+(EOP!N116+EOP!O116)/2</f>
        <v>0</v>
      </c>
      <c r="P116" s="99">
        <f>+(EOP!O116+EOP!P116)/2</f>
        <v>1</v>
      </c>
      <c r="Q116" s="99">
        <f>+(EOP!P116+EOP!Q116)/2</f>
        <v>3</v>
      </c>
      <c r="R116" s="99">
        <f>+(EOP!Q116+EOP!R116)/2</f>
        <v>4</v>
      </c>
      <c r="S116" s="99">
        <f>+(EOP!R116+EOP!S116)/2</f>
        <v>4</v>
      </c>
      <c r="T116" s="99">
        <f>+(EOP!S116+EOP!T116)/2</f>
        <v>4</v>
      </c>
      <c r="U116" s="99">
        <f>+(EOP!T116+EOP!U116)/2</f>
        <v>5.5</v>
      </c>
      <c r="V116" s="99">
        <f>+(EOP!U116+EOP!V116)/2</f>
        <v>12</v>
      </c>
      <c r="W116" s="99">
        <f>+(EOP!V116+EOP!W116)/2</f>
        <v>17</v>
      </c>
      <c r="X116" s="99">
        <f>+(EOP!W116+EOP!X116)/2</f>
        <v>17</v>
      </c>
      <c r="Y116" s="99">
        <f>+(EOP!X116+EOP!Y116)/2</f>
        <v>29.5</v>
      </c>
      <c r="Z116" s="99">
        <f>+(EOP!Y116+EOP!Z116)/2</f>
        <v>52.5</v>
      </c>
      <c r="AA116" s="99">
        <f>+(EOP!Z116+EOP!AA116)/2</f>
        <v>63</v>
      </c>
      <c r="AB116" s="99">
        <f>+(EOP!AA116+EOP!AB116)/2</f>
        <v>63</v>
      </c>
      <c r="AC116" s="99">
        <f>+(EOP!AB116+EOP!AC116)/2</f>
        <v>63</v>
      </c>
      <c r="AD116" s="104">
        <f t="shared" si="67"/>
        <v>0.25</v>
      </c>
      <c r="AE116" s="105">
        <f t="shared" si="68"/>
        <v>22.875</v>
      </c>
      <c r="AI116" s="35"/>
      <c r="AJ116" s="35"/>
      <c r="AK116" s="35"/>
      <c r="AL116" s="35"/>
      <c r="AM116" s="35"/>
      <c r="AN116" s="35"/>
      <c r="AO116" s="35"/>
      <c r="AP116" s="35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47"/>
      <c r="BH116" s="48"/>
      <c r="BJ116" s="1"/>
      <c r="BK116" s="1"/>
      <c r="BL116" s="1"/>
      <c r="BM116" s="1"/>
      <c r="BN116" s="1"/>
      <c r="BO116" s="1"/>
      <c r="BP116" s="1"/>
      <c r="BQ116" s="1"/>
    </row>
    <row r="117" spans="1:69">
      <c r="A117" s="235"/>
      <c r="B117" s="223"/>
      <c r="C117" s="225"/>
      <c r="D117" s="12" t="s">
        <v>60</v>
      </c>
      <c r="E117" s="35"/>
      <c r="F117" s="35"/>
      <c r="G117" s="35"/>
      <c r="H117" s="35"/>
      <c r="I117" s="35"/>
      <c r="J117" s="35"/>
      <c r="K117" s="35"/>
      <c r="L117" s="35"/>
      <c r="M117" s="99">
        <f>+(EOP!L117+EOP!M117)/2</f>
        <v>0</v>
      </c>
      <c r="N117" s="99">
        <f>+(EOP!M117+EOP!N117)/2</f>
        <v>0</v>
      </c>
      <c r="O117" s="99">
        <f>+(EOP!N117+EOP!O117)/2</f>
        <v>0</v>
      </c>
      <c r="P117" s="99">
        <f>+(EOP!O117+EOP!P117)/2</f>
        <v>0</v>
      </c>
      <c r="Q117" s="99">
        <f>+(EOP!P117+EOP!Q117)/2</f>
        <v>0</v>
      </c>
      <c r="R117" s="99">
        <f>+(EOP!Q117+EOP!R117)/2</f>
        <v>0</v>
      </c>
      <c r="S117" s="99">
        <f>+(EOP!R117+EOP!S117)/2</f>
        <v>0</v>
      </c>
      <c r="T117" s="99">
        <f>+(EOP!S117+EOP!T117)/2</f>
        <v>0</v>
      </c>
      <c r="U117" s="99">
        <f>+(EOP!T117+EOP!U117)/2</f>
        <v>0</v>
      </c>
      <c r="V117" s="99">
        <f>+(EOP!U117+EOP!V117)/2</f>
        <v>0.5</v>
      </c>
      <c r="W117" s="99">
        <f>+(EOP!V117+EOP!W117)/2</f>
        <v>2.5</v>
      </c>
      <c r="X117" s="99">
        <f>+(EOP!W117+EOP!X117)/2</f>
        <v>4</v>
      </c>
      <c r="Y117" s="99">
        <f>+(EOP!X117+EOP!Y117)/2</f>
        <v>4</v>
      </c>
      <c r="Z117" s="99">
        <f>+(EOP!Y117+EOP!Z117)/2</f>
        <v>4</v>
      </c>
      <c r="AA117" s="99">
        <f>+(EOP!Z117+EOP!AA117)/2</f>
        <v>4</v>
      </c>
      <c r="AB117" s="99">
        <f>+(EOP!AA117+EOP!AB117)/2</f>
        <v>4</v>
      </c>
      <c r="AC117" s="99">
        <f>+(EOP!AB117+EOP!AC117)/2</f>
        <v>4</v>
      </c>
      <c r="AD117" s="104">
        <f t="shared" si="67"/>
        <v>0</v>
      </c>
      <c r="AE117" s="105">
        <f t="shared" si="68"/>
        <v>1.9166666666666667</v>
      </c>
      <c r="AI117" s="35"/>
      <c r="AJ117" s="35"/>
      <c r="AK117" s="35"/>
      <c r="AL117" s="35"/>
      <c r="AM117" s="35"/>
      <c r="AN117" s="35"/>
      <c r="AO117" s="35"/>
      <c r="AP117" s="35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47"/>
      <c r="BH117" s="48"/>
      <c r="BJ117" s="1"/>
      <c r="BK117" s="1"/>
      <c r="BL117" s="1"/>
      <c r="BM117" s="1"/>
      <c r="BN117" s="1"/>
      <c r="BO117" s="1"/>
      <c r="BP117" s="1"/>
      <c r="BQ117" s="1"/>
    </row>
    <row r="118" spans="1:69">
      <c r="A118" s="235"/>
      <c r="B118" s="223"/>
      <c r="C118" s="225"/>
      <c r="D118" s="12" t="s">
        <v>74</v>
      </c>
      <c r="E118" s="35"/>
      <c r="F118" s="35"/>
      <c r="G118" s="35"/>
      <c r="H118" s="35"/>
      <c r="I118" s="35"/>
      <c r="J118" s="35"/>
      <c r="K118" s="35"/>
      <c r="L118" s="35"/>
      <c r="M118" s="99">
        <f>+(EOP!L118+EOP!M118)/2</f>
        <v>0</v>
      </c>
      <c r="N118" s="99">
        <f>+(EOP!M118+EOP!N118)/2</f>
        <v>0</v>
      </c>
      <c r="O118" s="99">
        <f>+(EOP!N118+EOP!O118)/2</f>
        <v>0</v>
      </c>
      <c r="P118" s="99">
        <f>+(EOP!O118+EOP!P118)/2</f>
        <v>0</v>
      </c>
      <c r="Q118" s="99">
        <f>+(EOP!P118+EOP!Q118)/2</f>
        <v>0</v>
      </c>
      <c r="R118" s="99">
        <f>+(EOP!Q118+EOP!R118)/2</f>
        <v>0</v>
      </c>
      <c r="S118" s="99">
        <f>+(EOP!R118+EOP!S118)/2</f>
        <v>0</v>
      </c>
      <c r="T118" s="99">
        <f>+(EOP!S118+EOP!T118)/2</f>
        <v>0</v>
      </c>
      <c r="U118" s="99">
        <f>+(EOP!T118+EOP!U118)/2</f>
        <v>0</v>
      </c>
      <c r="V118" s="99">
        <f>+(EOP!U118+EOP!V118)/2</f>
        <v>0</v>
      </c>
      <c r="W118" s="99">
        <f>+(EOP!V118+EOP!W118)/2</f>
        <v>0</v>
      </c>
      <c r="X118" s="99">
        <f>+(EOP!W118+EOP!X118)/2</f>
        <v>0</v>
      </c>
      <c r="Y118" s="99">
        <f>+(EOP!X118+EOP!Y118)/2</f>
        <v>0</v>
      </c>
      <c r="Z118" s="99">
        <f>+(EOP!Y118+EOP!Z118)/2</f>
        <v>0</v>
      </c>
      <c r="AA118" s="99">
        <f>+(EOP!Z118+EOP!AA118)/2</f>
        <v>0</v>
      </c>
      <c r="AB118" s="99">
        <f>+(EOP!AA118+EOP!AB118)/2</f>
        <v>0</v>
      </c>
      <c r="AC118" s="99">
        <f>+(EOP!AB118+EOP!AC118)/2</f>
        <v>0</v>
      </c>
      <c r="AD118" s="104">
        <f t="shared" si="67"/>
        <v>0</v>
      </c>
      <c r="AE118" s="105">
        <f t="shared" si="68"/>
        <v>0</v>
      </c>
      <c r="AI118" s="35"/>
      <c r="AJ118" s="35"/>
      <c r="AK118" s="35"/>
      <c r="AL118" s="35"/>
      <c r="AM118" s="35"/>
      <c r="AN118" s="35"/>
      <c r="AO118" s="35"/>
      <c r="AP118" s="35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47"/>
      <c r="BH118" s="48"/>
    </row>
    <row r="119" spans="1:69">
      <c r="A119" s="235"/>
      <c r="B119" s="223"/>
      <c r="C119" s="225"/>
      <c r="D119" s="12" t="s">
        <v>79</v>
      </c>
      <c r="E119" s="35"/>
      <c r="F119" s="35"/>
      <c r="G119" s="35"/>
      <c r="H119" s="35"/>
      <c r="I119" s="35"/>
      <c r="J119" s="35"/>
      <c r="K119" s="35"/>
      <c r="L119" s="35"/>
      <c r="M119" s="99">
        <f>+(EOP!L119+EOP!M119)/2</f>
        <v>0</v>
      </c>
      <c r="N119" s="99">
        <f>+(EOP!M119+EOP!N119)/2</f>
        <v>0</v>
      </c>
      <c r="O119" s="99">
        <f>+(EOP!N119+EOP!O119)/2</f>
        <v>0</v>
      </c>
      <c r="P119" s="99">
        <f>+(EOP!O119+EOP!P119)/2</f>
        <v>0</v>
      </c>
      <c r="Q119" s="99">
        <f>+(EOP!P119+EOP!Q119)/2</f>
        <v>0</v>
      </c>
      <c r="R119" s="99">
        <f>+(EOP!Q119+EOP!R119)/2</f>
        <v>0</v>
      </c>
      <c r="S119" s="99">
        <f>+(EOP!R119+EOP!S119)/2</f>
        <v>0</v>
      </c>
      <c r="T119" s="99">
        <f>+(EOP!S119+EOP!T119)/2</f>
        <v>0</v>
      </c>
      <c r="U119" s="99">
        <f>+(EOP!T119+EOP!U119)/2</f>
        <v>0</v>
      </c>
      <c r="V119" s="99">
        <f>+(EOP!U119+EOP!V119)/2</f>
        <v>0</v>
      </c>
      <c r="W119" s="99">
        <f>+(EOP!V119+EOP!W119)/2</f>
        <v>0</v>
      </c>
      <c r="X119" s="99">
        <f>+(EOP!W119+EOP!X119)/2</f>
        <v>0</v>
      </c>
      <c r="Y119" s="99">
        <f>+(EOP!X119+EOP!Y119)/2</f>
        <v>0</v>
      </c>
      <c r="Z119" s="99">
        <f>+(EOP!Y119+EOP!Z119)/2</f>
        <v>0</v>
      </c>
      <c r="AA119" s="99">
        <f>+(EOP!Z119+EOP!AA119)/2</f>
        <v>0</v>
      </c>
      <c r="AB119" s="99">
        <f>+(EOP!AA119+EOP!AB119)/2</f>
        <v>0</v>
      </c>
      <c r="AC119" s="99">
        <f>+(EOP!AB119+EOP!AC119)/2</f>
        <v>0</v>
      </c>
      <c r="AD119" s="104">
        <f t="shared" si="67"/>
        <v>0</v>
      </c>
      <c r="AE119" s="105">
        <f t="shared" si="68"/>
        <v>0</v>
      </c>
      <c r="AI119" s="35"/>
      <c r="AJ119" s="35"/>
      <c r="AK119" s="35"/>
      <c r="AL119" s="35"/>
      <c r="AM119" s="35"/>
      <c r="AN119" s="35"/>
      <c r="AO119" s="35"/>
      <c r="AP119" s="35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47"/>
      <c r="BH119" s="48"/>
    </row>
    <row r="120" spans="1:69">
      <c r="A120" s="235"/>
      <c r="B120" s="223"/>
      <c r="C120" s="225"/>
      <c r="D120" s="12" t="s">
        <v>97</v>
      </c>
      <c r="E120" s="35"/>
      <c r="F120" s="35"/>
      <c r="G120" s="35"/>
      <c r="H120" s="35"/>
      <c r="I120" s="35"/>
      <c r="J120" s="35"/>
      <c r="K120" s="35"/>
      <c r="L120" s="35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104"/>
      <c r="AE120" s="105"/>
      <c r="AI120" s="35"/>
      <c r="AJ120" s="35"/>
      <c r="AK120" s="35"/>
      <c r="AL120" s="35"/>
      <c r="AM120" s="35"/>
      <c r="AN120" s="35"/>
      <c r="AO120" s="35"/>
      <c r="AP120" s="35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47"/>
      <c r="BH120" s="48"/>
    </row>
    <row r="121" spans="1:69">
      <c r="A121" s="235"/>
      <c r="B121" s="223"/>
      <c r="C121" s="225"/>
      <c r="D121" s="12" t="s">
        <v>98</v>
      </c>
      <c r="E121" s="35"/>
      <c r="F121" s="35"/>
      <c r="G121" s="35"/>
      <c r="H121" s="35"/>
      <c r="I121" s="35"/>
      <c r="J121" s="35"/>
      <c r="K121" s="35"/>
      <c r="L121" s="35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104"/>
      <c r="AE121" s="105"/>
      <c r="AI121" s="35"/>
      <c r="AJ121" s="35"/>
      <c r="AK121" s="35"/>
      <c r="AL121" s="35"/>
      <c r="AM121" s="35"/>
      <c r="AN121" s="35"/>
      <c r="AO121" s="35"/>
      <c r="AP121" s="35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47"/>
      <c r="BH121" s="48"/>
    </row>
    <row r="122" spans="1:69">
      <c r="A122" s="235"/>
      <c r="B122" s="223"/>
      <c r="C122" s="225"/>
      <c r="D122" s="13" t="s">
        <v>90</v>
      </c>
      <c r="E122" s="36"/>
      <c r="F122" s="36"/>
      <c r="G122" s="36"/>
      <c r="H122" s="36"/>
      <c r="I122" s="36"/>
      <c r="J122" s="36"/>
      <c r="K122" s="36"/>
      <c r="L122" s="36"/>
      <c r="M122" s="36" t="str">
        <f t="shared" ref="M122:AE122" si="69">+IFERROR(M113/M112,"")</f>
        <v/>
      </c>
      <c r="N122" s="36" t="str">
        <f t="shared" si="69"/>
        <v/>
      </c>
      <c r="O122" s="36" t="str">
        <f t="shared" si="69"/>
        <v/>
      </c>
      <c r="P122" s="36">
        <f t="shared" si="69"/>
        <v>1</v>
      </c>
      <c r="Q122" s="36">
        <f t="shared" si="69"/>
        <v>1</v>
      </c>
      <c r="R122" s="36">
        <f t="shared" si="69"/>
        <v>1</v>
      </c>
      <c r="S122" s="36">
        <f t="shared" si="69"/>
        <v>1</v>
      </c>
      <c r="T122" s="36">
        <f t="shared" si="69"/>
        <v>1</v>
      </c>
      <c r="U122" s="36">
        <f t="shared" si="69"/>
        <v>1.2222222222222223</v>
      </c>
      <c r="V122" s="36">
        <f t="shared" si="69"/>
        <v>1.9230769230769231</v>
      </c>
      <c r="W122" s="36">
        <f t="shared" si="69"/>
        <v>2.2941176470588234</v>
      </c>
      <c r="X122" s="36">
        <f t="shared" si="69"/>
        <v>2.3333333333333335</v>
      </c>
      <c r="Y122" s="36">
        <f t="shared" si="69"/>
        <v>3.5263157894736841</v>
      </c>
      <c r="Z122" s="36">
        <f t="shared" si="69"/>
        <v>5.1363636363636367</v>
      </c>
      <c r="AA122" s="36">
        <f t="shared" si="69"/>
        <v>5.583333333333333</v>
      </c>
      <c r="AB122" s="36">
        <f t="shared" si="69"/>
        <v>5.583333333333333</v>
      </c>
      <c r="AC122" s="36">
        <f t="shared" ref="AC122" si="70">+IFERROR(AC113/AC112,"")</f>
        <v>5.583333333333333</v>
      </c>
      <c r="AD122" s="49">
        <f t="shared" si="69"/>
        <v>1</v>
      </c>
      <c r="AE122" s="50">
        <f t="shared" si="69"/>
        <v>3.3806818181818183</v>
      </c>
      <c r="AI122" s="36"/>
      <c r="AJ122" s="36"/>
      <c r="AK122" s="36"/>
      <c r="AL122" s="36"/>
      <c r="AM122" s="36"/>
      <c r="AN122" s="36"/>
      <c r="AO122" s="36"/>
      <c r="AP122" s="36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49"/>
      <c r="BH122" s="50"/>
    </row>
    <row r="123" spans="1:69">
      <c r="A123" s="235"/>
      <c r="B123" s="223"/>
      <c r="C123" s="225" t="s">
        <v>99</v>
      </c>
      <c r="D123" s="10" t="s">
        <v>40</v>
      </c>
      <c r="E123" s="19"/>
      <c r="F123" s="19"/>
      <c r="G123" s="19"/>
      <c r="H123" s="19"/>
      <c r="I123" s="19"/>
      <c r="J123" s="19"/>
      <c r="K123" s="19"/>
      <c r="L123" s="19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100"/>
      <c r="AE123" s="101"/>
      <c r="AG123" s="124">
        <f>+SUMIF($M$1:$AB$1,"REAL",M123:AB123)</f>
        <v>0</v>
      </c>
      <c r="AI123" s="36"/>
      <c r="AJ123" s="36"/>
      <c r="AK123" s="36"/>
      <c r="AL123" s="36"/>
      <c r="AM123" s="36"/>
      <c r="AN123" s="36"/>
      <c r="AO123" s="36"/>
      <c r="AP123" s="36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49"/>
      <c r="BH123" s="50"/>
    </row>
    <row r="124" spans="1:69">
      <c r="A124" s="235"/>
      <c r="B124" s="223"/>
      <c r="C124" s="225"/>
      <c r="D124" s="11" t="s">
        <v>88</v>
      </c>
      <c r="E124" s="34"/>
      <c r="F124" s="34"/>
      <c r="G124" s="34"/>
      <c r="H124" s="34"/>
      <c r="I124" s="34"/>
      <c r="J124" s="34"/>
      <c r="K124" s="34"/>
      <c r="L124" s="34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102"/>
      <c r="AE124" s="103"/>
      <c r="AG124" s="124">
        <f>+SUMIF($M$1:$AB$1,"REAL",M124:AB124)</f>
        <v>0</v>
      </c>
      <c r="AI124" s="36"/>
      <c r="AJ124" s="36"/>
      <c r="AK124" s="36"/>
      <c r="AL124" s="36"/>
      <c r="AM124" s="36"/>
      <c r="AN124" s="36"/>
      <c r="AO124" s="36"/>
      <c r="AP124" s="36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49"/>
      <c r="BH124" s="50"/>
    </row>
    <row r="125" spans="1:69">
      <c r="A125" s="235"/>
      <c r="B125" s="223"/>
      <c r="C125" s="225"/>
      <c r="D125" s="12" t="s">
        <v>100</v>
      </c>
      <c r="E125" s="35"/>
      <c r="F125" s="35"/>
      <c r="G125" s="35"/>
      <c r="H125" s="35"/>
      <c r="I125" s="35"/>
      <c r="J125" s="35"/>
      <c r="K125" s="35"/>
      <c r="L125" s="35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104"/>
      <c r="AE125" s="105"/>
      <c r="AI125" s="36"/>
      <c r="AJ125" s="36"/>
      <c r="AK125" s="36"/>
      <c r="AL125" s="36"/>
      <c r="AM125" s="36"/>
      <c r="AN125" s="36"/>
      <c r="AO125" s="36"/>
      <c r="AP125" s="36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49"/>
      <c r="BH125" s="50"/>
    </row>
    <row r="126" spans="1:69">
      <c r="A126" s="235"/>
      <c r="B126" s="223"/>
      <c r="C126" s="225"/>
      <c r="D126" s="12" t="s">
        <v>101</v>
      </c>
      <c r="E126" s="35"/>
      <c r="F126" s="35"/>
      <c r="G126" s="35"/>
      <c r="H126" s="35"/>
      <c r="I126" s="35"/>
      <c r="J126" s="35"/>
      <c r="K126" s="35"/>
      <c r="L126" s="35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104"/>
      <c r="AE126" s="105"/>
      <c r="AI126" s="36"/>
      <c r="AJ126" s="36"/>
      <c r="AK126" s="36"/>
      <c r="AL126" s="36"/>
      <c r="AM126" s="36"/>
      <c r="AN126" s="36"/>
      <c r="AO126" s="36"/>
      <c r="AP126" s="36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49"/>
      <c r="BH126" s="50"/>
    </row>
    <row r="127" spans="1:69">
      <c r="A127" s="235"/>
      <c r="B127" s="223"/>
      <c r="C127" s="225"/>
      <c r="D127" s="12" t="s">
        <v>102</v>
      </c>
      <c r="E127" s="35"/>
      <c r="F127" s="35"/>
      <c r="G127" s="35"/>
      <c r="H127" s="35"/>
      <c r="I127" s="35"/>
      <c r="J127" s="35"/>
      <c r="K127" s="35"/>
      <c r="L127" s="35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104"/>
      <c r="AE127" s="105"/>
      <c r="AG127" s="129"/>
      <c r="AI127" s="36"/>
      <c r="AJ127" s="36"/>
      <c r="AK127" s="36"/>
      <c r="AL127" s="36"/>
      <c r="AM127" s="36"/>
      <c r="AN127" s="36"/>
      <c r="AO127" s="36"/>
      <c r="AP127" s="36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49"/>
      <c r="BH127" s="50"/>
    </row>
    <row r="128" spans="1:69">
      <c r="A128" s="235"/>
      <c r="B128" s="223"/>
      <c r="C128" s="225"/>
      <c r="D128" s="13" t="s">
        <v>90</v>
      </c>
      <c r="E128" s="36"/>
      <c r="F128" s="36"/>
      <c r="G128" s="36"/>
      <c r="H128" s="36"/>
      <c r="I128" s="36"/>
      <c r="J128" s="36"/>
      <c r="K128" s="36"/>
      <c r="L128" s="36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I128" s="36"/>
      <c r="AJ128" s="36"/>
      <c r="AK128" s="36"/>
      <c r="AL128" s="36"/>
      <c r="AM128" s="36"/>
      <c r="AN128" s="36"/>
      <c r="AO128" s="36"/>
      <c r="AP128" s="36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49"/>
      <c r="BH128" s="50"/>
    </row>
    <row r="129" spans="1:60" ht="15" customHeight="1">
      <c r="A129" s="235"/>
      <c r="B129" s="223"/>
      <c r="C129" s="225" t="s">
        <v>54</v>
      </c>
      <c r="D129" s="10" t="s">
        <v>40</v>
      </c>
      <c r="E129" s="19"/>
      <c r="F129" s="19"/>
      <c r="G129" s="19"/>
      <c r="H129" s="19"/>
      <c r="I129" s="19"/>
      <c r="J129" s="19"/>
      <c r="K129" s="19"/>
      <c r="L129" s="19"/>
      <c r="M129" s="97">
        <f>+(EOP!L129+EOP!M129)/2</f>
        <v>0</v>
      </c>
      <c r="N129" s="97">
        <f>+(EOP!M129+EOP!N129)/2</f>
        <v>0</v>
      </c>
      <c r="O129" s="97">
        <f>+(EOP!N129+EOP!O129)/2</f>
        <v>0</v>
      </c>
      <c r="P129" s="97">
        <f>+(EOP!O129+EOP!P129)/2</f>
        <v>0</v>
      </c>
      <c r="Q129" s="97">
        <f>+(EOP!P129+EOP!Q129)/2</f>
        <v>0</v>
      </c>
      <c r="R129" s="97">
        <f>+(EOP!Q129+EOP!R129)/2</f>
        <v>0</v>
      </c>
      <c r="S129" s="97">
        <f>+(EOP!R129+EOP!S129)/2</f>
        <v>0</v>
      </c>
      <c r="T129" s="97">
        <f>+(EOP!S129+EOP!T129)/2</f>
        <v>1</v>
      </c>
      <c r="U129" s="97">
        <f>+(EOP!T129+EOP!U129)/2</f>
        <v>2</v>
      </c>
      <c r="V129" s="97">
        <f>+(EOP!U129+EOP!V129)/2</f>
        <v>1.5</v>
      </c>
      <c r="W129" s="97">
        <f>+(EOP!V129+EOP!W129)/2</f>
        <v>1</v>
      </c>
      <c r="X129" s="97">
        <f>+(EOP!W129+EOP!X129)/2</f>
        <v>1</v>
      </c>
      <c r="Y129" s="97">
        <f>+(EOP!X129+EOP!Y129)/2</f>
        <v>2</v>
      </c>
      <c r="Z129" s="97">
        <f>+(EOP!Y129+EOP!Z129)/2</f>
        <v>3</v>
      </c>
      <c r="AA129" s="97">
        <f>+(EOP!Z129+EOP!AA129)/2</f>
        <v>3.5</v>
      </c>
      <c r="AB129" s="97">
        <f>+(EOP!AA129+EOP!AB129)/2</f>
        <v>4</v>
      </c>
      <c r="AC129" s="97">
        <f>+(EOP!AB129+EOP!AC129)/2</f>
        <v>4</v>
      </c>
      <c r="AD129" s="100">
        <f t="shared" ref="AD129:AD130" si="71">+AVERAGE(M129:P129)</f>
        <v>0</v>
      </c>
      <c r="AE129" s="101">
        <f t="shared" ref="AE129:AE130" si="72">+AVERAGE(Q129:AB129)</f>
        <v>1.5833333333333333</v>
      </c>
      <c r="AG129" s="124">
        <f>+SUMIF($M$1:$AB$1,"REAL",M129:AB129)</f>
        <v>19</v>
      </c>
      <c r="AI129" s="19"/>
      <c r="AJ129" s="19"/>
      <c r="AK129" s="19"/>
      <c r="AL129" s="19"/>
      <c r="AM129" s="19"/>
      <c r="AN129" s="19"/>
      <c r="AO129" s="19"/>
      <c r="AP129" s="19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44"/>
      <c r="BH129" s="59"/>
    </row>
    <row r="130" spans="1:60">
      <c r="A130" s="235"/>
      <c r="B130" s="223"/>
      <c r="C130" s="225"/>
      <c r="D130" s="11" t="s">
        <v>88</v>
      </c>
      <c r="E130" s="34"/>
      <c r="F130" s="34"/>
      <c r="G130" s="34"/>
      <c r="H130" s="34"/>
      <c r="I130" s="34"/>
      <c r="J130" s="34"/>
      <c r="K130" s="34"/>
      <c r="L130" s="34"/>
      <c r="M130" s="98">
        <f>+(EOP!L130+EOP!M130)/2</f>
        <v>0</v>
      </c>
      <c r="N130" s="98">
        <f>+(EOP!M130+EOP!N130)/2</f>
        <v>0</v>
      </c>
      <c r="O130" s="98">
        <f>+(EOP!N130+EOP!O130)/2</f>
        <v>0</v>
      </c>
      <c r="P130" s="98">
        <f>+(EOP!O130+EOP!P130)/2</f>
        <v>0</v>
      </c>
      <c r="Q130" s="98">
        <f>+(EOP!P130+EOP!Q130)/2</f>
        <v>0</v>
      </c>
      <c r="R130" s="98">
        <f>+(EOP!Q130+EOP!R130)/2</f>
        <v>0</v>
      </c>
      <c r="S130" s="98">
        <f>+(EOP!R130+EOP!S130)/2</f>
        <v>0</v>
      </c>
      <c r="T130" s="98">
        <f>+(EOP!S130+EOP!T130)/2</f>
        <v>1</v>
      </c>
      <c r="U130" s="98">
        <f>+(EOP!T130+EOP!U130)/2</f>
        <v>2</v>
      </c>
      <c r="V130" s="98">
        <f>+(EOP!U130+EOP!V130)/2</f>
        <v>1.5</v>
      </c>
      <c r="W130" s="98">
        <f>+(EOP!V130+EOP!W130)/2</f>
        <v>1</v>
      </c>
      <c r="X130" s="98">
        <f>+(EOP!W130+EOP!X130)/2</f>
        <v>1</v>
      </c>
      <c r="Y130" s="98">
        <f>+(EOP!X130+EOP!Y130)/2</f>
        <v>4</v>
      </c>
      <c r="Z130" s="98">
        <f>+(EOP!Y130+EOP!Z130)/2</f>
        <v>7</v>
      </c>
      <c r="AA130" s="98">
        <f>+(EOP!Z130+EOP!AA130)/2</f>
        <v>7</v>
      </c>
      <c r="AB130" s="98">
        <f>+(EOP!AA130+EOP!AB130)/2</f>
        <v>7</v>
      </c>
      <c r="AC130" s="98">
        <f>+(EOP!AB130+EOP!AC130)/2</f>
        <v>7</v>
      </c>
      <c r="AD130" s="102">
        <f t="shared" si="71"/>
        <v>0</v>
      </c>
      <c r="AE130" s="103">
        <f t="shared" si="72"/>
        <v>2.625</v>
      </c>
      <c r="AG130" s="124">
        <f>+SUMIF($M$1:$AB$1,"REAL",M130:AB130)</f>
        <v>31.5</v>
      </c>
      <c r="AI130" s="34"/>
      <c r="AJ130" s="34"/>
      <c r="AK130" s="34"/>
      <c r="AL130" s="34"/>
      <c r="AM130" s="34"/>
      <c r="AN130" s="34"/>
      <c r="AO130" s="34"/>
      <c r="AP130" s="34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45"/>
      <c r="BH130" s="46"/>
    </row>
    <row r="131" spans="1:60">
      <c r="A131" s="235"/>
      <c r="B131" s="224"/>
      <c r="C131" s="225"/>
      <c r="D131" s="13" t="s">
        <v>90</v>
      </c>
      <c r="E131" s="36"/>
      <c r="F131" s="36"/>
      <c r="G131" s="36"/>
      <c r="H131" s="36"/>
      <c r="I131" s="36"/>
      <c r="J131" s="36"/>
      <c r="K131" s="36"/>
      <c r="L131" s="36"/>
      <c r="M131" s="36" t="str">
        <f t="shared" ref="M131:AE131" si="73">+IFERROR(M130/M129,"")</f>
        <v/>
      </c>
      <c r="N131" s="36" t="str">
        <f t="shared" si="73"/>
        <v/>
      </c>
      <c r="O131" s="36" t="str">
        <f t="shared" si="73"/>
        <v/>
      </c>
      <c r="P131" s="36" t="str">
        <f t="shared" si="73"/>
        <v/>
      </c>
      <c r="Q131" s="36" t="str">
        <f t="shared" si="73"/>
        <v/>
      </c>
      <c r="R131" s="36" t="str">
        <f t="shared" si="73"/>
        <v/>
      </c>
      <c r="S131" s="36" t="str">
        <f t="shared" si="73"/>
        <v/>
      </c>
      <c r="T131" s="36">
        <f t="shared" si="73"/>
        <v>1</v>
      </c>
      <c r="U131" s="36">
        <f t="shared" si="73"/>
        <v>1</v>
      </c>
      <c r="V131" s="36">
        <f t="shared" si="73"/>
        <v>1</v>
      </c>
      <c r="W131" s="36">
        <f t="shared" si="73"/>
        <v>1</v>
      </c>
      <c r="X131" s="36">
        <f t="shared" si="73"/>
        <v>1</v>
      </c>
      <c r="Y131" s="36">
        <f t="shared" si="73"/>
        <v>2</v>
      </c>
      <c r="Z131" s="36">
        <f t="shared" si="73"/>
        <v>2.3333333333333335</v>
      </c>
      <c r="AA131" s="36">
        <f t="shared" si="73"/>
        <v>2</v>
      </c>
      <c r="AB131" s="36">
        <f t="shared" si="73"/>
        <v>1.75</v>
      </c>
      <c r="AC131" s="36">
        <f t="shared" ref="AC131" si="74">+IFERROR(AC130/AC129,"")</f>
        <v>1.75</v>
      </c>
      <c r="AD131" s="49" t="str">
        <f t="shared" si="73"/>
        <v/>
      </c>
      <c r="AE131" s="50">
        <f t="shared" si="73"/>
        <v>1.6578947368421053</v>
      </c>
      <c r="AI131" s="36"/>
      <c r="AJ131" s="36"/>
      <c r="AK131" s="36"/>
      <c r="AL131" s="36"/>
      <c r="AM131" s="36"/>
      <c r="AN131" s="36"/>
      <c r="AO131" s="36"/>
      <c r="AP131" s="36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49"/>
      <c r="BH131" s="50"/>
    </row>
    <row r="132" spans="1:60" ht="15" customHeight="1">
      <c r="A132" s="235"/>
      <c r="B132" s="226" t="s">
        <v>36</v>
      </c>
      <c r="C132" s="225" t="s">
        <v>50</v>
      </c>
      <c r="D132" s="10" t="s">
        <v>40</v>
      </c>
      <c r="E132" s="19"/>
      <c r="F132" s="19"/>
      <c r="G132" s="19"/>
      <c r="H132" s="19"/>
      <c r="I132" s="19"/>
      <c r="J132" s="19"/>
      <c r="K132" s="19"/>
      <c r="L132" s="19"/>
      <c r="M132" s="97">
        <f>+(EOP!L132+EOP!M132)/2</f>
        <v>0</v>
      </c>
      <c r="N132" s="97">
        <f>+(EOP!M132+EOP!N132)/2</f>
        <v>0</v>
      </c>
      <c r="O132" s="97">
        <f>+(EOP!N132+EOP!O132)/2</f>
        <v>0</v>
      </c>
      <c r="P132" s="97">
        <f>+(EOP!O132+EOP!P132)/2</f>
        <v>0.5</v>
      </c>
      <c r="Q132" s="97">
        <f>+(EOP!P132+EOP!Q132)/2</f>
        <v>1</v>
      </c>
      <c r="R132" s="97">
        <f>+(EOP!Q132+EOP!R132)/2</f>
        <v>1.5</v>
      </c>
      <c r="S132" s="97">
        <f>+(EOP!R132+EOP!S132)/2</f>
        <v>2.5</v>
      </c>
      <c r="T132" s="97">
        <f>+(EOP!S132+EOP!T132)/2</f>
        <v>4</v>
      </c>
      <c r="U132" s="97">
        <f>+(EOP!T132+EOP!U132)/2</f>
        <v>5</v>
      </c>
      <c r="V132" s="97">
        <f>+(EOP!U132+EOP!V132)/2</f>
        <v>5</v>
      </c>
      <c r="W132" s="97">
        <f>+(EOP!V132+EOP!W132)/2</f>
        <v>5</v>
      </c>
      <c r="X132" s="97">
        <f>+(EOP!W132+EOP!X132)/2</f>
        <v>5</v>
      </c>
      <c r="Y132" s="97">
        <f>+(EOP!X132+EOP!Y132)/2</f>
        <v>5</v>
      </c>
      <c r="Z132" s="97">
        <f>+(EOP!Y132+EOP!Z132)/2</f>
        <v>5</v>
      </c>
      <c r="AA132" s="97">
        <f>+(EOP!Z132+EOP!AA132)/2</f>
        <v>5</v>
      </c>
      <c r="AB132" s="97">
        <f>+(EOP!AA132+EOP!AB132)/2</f>
        <v>5</v>
      </c>
      <c r="AC132" s="97">
        <f>+(EOP!AB132+EOP!AC132)/2</f>
        <v>5</v>
      </c>
      <c r="AD132" s="100">
        <f t="shared" ref="AD132:AD136" si="75">+AVERAGE(M132:P132)</f>
        <v>0.125</v>
      </c>
      <c r="AE132" s="101">
        <f t="shared" ref="AE132:AE136" si="76">+AVERAGE(Q132:AB132)</f>
        <v>4.083333333333333</v>
      </c>
      <c r="AG132" s="124">
        <f>+SUMIF($M$1:$AB$1,"REAL",M132:AB132)</f>
        <v>49.5</v>
      </c>
      <c r="AI132" s="19"/>
      <c r="AJ132" s="19"/>
      <c r="AK132" s="19"/>
      <c r="AL132" s="19"/>
      <c r="AM132" s="19"/>
      <c r="AN132" s="19"/>
      <c r="AO132" s="19"/>
      <c r="AP132" s="19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44"/>
      <c r="BH132" s="59"/>
    </row>
    <row r="133" spans="1:60">
      <c r="A133" s="235"/>
      <c r="B133" s="226"/>
      <c r="C133" s="225"/>
      <c r="D133" s="11" t="s">
        <v>88</v>
      </c>
      <c r="E133" s="34"/>
      <c r="F133" s="34"/>
      <c r="G133" s="34"/>
      <c r="H133" s="34"/>
      <c r="I133" s="34"/>
      <c r="J133" s="34"/>
      <c r="K133" s="34"/>
      <c r="L133" s="34"/>
      <c r="M133" s="98">
        <f>+(EOP!L133+EOP!M133)/2</f>
        <v>0</v>
      </c>
      <c r="N133" s="98">
        <f>+(EOP!M133+EOP!N133)/2</f>
        <v>0</v>
      </c>
      <c r="O133" s="98">
        <f>+(EOP!N133+EOP!O133)/2</f>
        <v>0</v>
      </c>
      <c r="P133" s="98">
        <f>+(EOP!O133+EOP!P133)/2</f>
        <v>3</v>
      </c>
      <c r="Q133" s="98">
        <f>+(EOP!P133+EOP!Q133)/2</f>
        <v>6</v>
      </c>
      <c r="R133" s="98">
        <f>+(EOP!Q133+EOP!R133)/2</f>
        <v>6.5</v>
      </c>
      <c r="S133" s="98">
        <f>+(EOP!R133+EOP!S133)/2</f>
        <v>7.5</v>
      </c>
      <c r="T133" s="98">
        <f>+(EOP!S133+EOP!T133)/2</f>
        <v>9.5</v>
      </c>
      <c r="U133" s="98">
        <f>+(EOP!T133+EOP!U133)/2</f>
        <v>10.5</v>
      </c>
      <c r="V133" s="98">
        <f>+(EOP!U133+EOP!V133)/2</f>
        <v>10</v>
      </c>
      <c r="W133" s="98">
        <f>+(EOP!V133+EOP!W133)/2</f>
        <v>10</v>
      </c>
      <c r="X133" s="98">
        <f>+(EOP!W133+EOP!X133)/2</f>
        <v>10</v>
      </c>
      <c r="Y133" s="98">
        <f>+(EOP!X133+EOP!Y133)/2</f>
        <v>10</v>
      </c>
      <c r="Z133" s="98">
        <f>+(EOP!Y133+EOP!Z133)/2</f>
        <v>10</v>
      </c>
      <c r="AA133" s="98">
        <f>+(EOP!Z133+EOP!AA133)/2</f>
        <v>10</v>
      </c>
      <c r="AB133" s="98">
        <f>+(EOP!AA133+EOP!AB133)/2</f>
        <v>10</v>
      </c>
      <c r="AC133" s="98">
        <f>+(EOP!AB133+EOP!AC133)/2</f>
        <v>10</v>
      </c>
      <c r="AD133" s="102">
        <f t="shared" si="75"/>
        <v>0.75</v>
      </c>
      <c r="AE133" s="103">
        <f t="shared" si="76"/>
        <v>9.1666666666666661</v>
      </c>
      <c r="AG133" s="124">
        <f>+SUMIF($M$1:$AB$1,"REAL",M133:AB133)</f>
        <v>113</v>
      </c>
      <c r="AI133" s="34"/>
      <c r="AJ133" s="34"/>
      <c r="AK133" s="34"/>
      <c r="AL133" s="34"/>
      <c r="AM133" s="34"/>
      <c r="AN133" s="34"/>
      <c r="AO133" s="34"/>
      <c r="AP133" s="34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45"/>
      <c r="BH133" s="46"/>
    </row>
    <row r="134" spans="1:60">
      <c r="A134" s="235"/>
      <c r="B134" s="226"/>
      <c r="C134" s="225"/>
      <c r="D134" s="12" t="s">
        <v>1</v>
      </c>
      <c r="E134" s="35"/>
      <c r="F134" s="35"/>
      <c r="G134" s="35"/>
      <c r="H134" s="35"/>
      <c r="I134" s="35"/>
      <c r="J134" s="35"/>
      <c r="K134" s="35"/>
      <c r="L134" s="35"/>
      <c r="M134" s="99">
        <f>+(EOP!L134+EOP!M134)/2</f>
        <v>0</v>
      </c>
      <c r="N134" s="99">
        <f>+(EOP!M134+EOP!N134)/2</f>
        <v>0</v>
      </c>
      <c r="O134" s="99">
        <f>+(EOP!N134+EOP!O134)/2</f>
        <v>0</v>
      </c>
      <c r="P134" s="99">
        <f>+(EOP!O134+EOP!P134)/2</f>
        <v>3</v>
      </c>
      <c r="Q134" s="99">
        <f>+(EOP!P134+EOP!Q134)/2</f>
        <v>6</v>
      </c>
      <c r="R134" s="99">
        <f>+(EOP!Q134+EOP!R134)/2</f>
        <v>6.5</v>
      </c>
      <c r="S134" s="99">
        <f>+(EOP!R134+EOP!S134)/2</f>
        <v>7.5</v>
      </c>
      <c r="T134" s="99">
        <f>+(EOP!S134+EOP!T134)/2</f>
        <v>9.5</v>
      </c>
      <c r="U134" s="99">
        <f>+(EOP!T134+EOP!U134)/2</f>
        <v>10.5</v>
      </c>
      <c r="V134" s="99">
        <f>+(EOP!U134+EOP!V134)/2</f>
        <v>10.5</v>
      </c>
      <c r="W134" s="99">
        <f>+(EOP!V134+EOP!W134)/2</f>
        <v>11</v>
      </c>
      <c r="X134" s="99">
        <f>+(EOP!W134+EOP!X134)/2</f>
        <v>11</v>
      </c>
      <c r="Y134" s="99">
        <f>+(EOP!X134+EOP!Y134)/2</f>
        <v>10.5</v>
      </c>
      <c r="Z134" s="99">
        <f>+(EOP!Y134+EOP!Z134)/2</f>
        <v>10</v>
      </c>
      <c r="AA134" s="99">
        <f>+(EOP!Z134+EOP!AA134)/2</f>
        <v>10</v>
      </c>
      <c r="AB134" s="99">
        <f>+(EOP!AA134+EOP!AB134)/2</f>
        <v>10</v>
      </c>
      <c r="AC134" s="99">
        <f>+(EOP!AB134+EOP!AC134)/2</f>
        <v>10</v>
      </c>
      <c r="AD134" s="104">
        <f t="shared" si="75"/>
        <v>0.75</v>
      </c>
      <c r="AE134" s="105">
        <f t="shared" si="76"/>
        <v>9.4166666666666661</v>
      </c>
      <c r="AI134" s="35"/>
      <c r="AJ134" s="35"/>
      <c r="AK134" s="35"/>
      <c r="AL134" s="35"/>
      <c r="AM134" s="35"/>
      <c r="AN134" s="35"/>
      <c r="AO134" s="35"/>
      <c r="AP134" s="35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47"/>
      <c r="BH134" s="48"/>
    </row>
    <row r="135" spans="1:60">
      <c r="A135" s="235"/>
      <c r="B135" s="226"/>
      <c r="C135" s="225"/>
      <c r="D135" s="12" t="s">
        <v>2</v>
      </c>
      <c r="E135" s="35"/>
      <c r="F135" s="35"/>
      <c r="G135" s="35"/>
      <c r="H135" s="35"/>
      <c r="I135" s="35"/>
      <c r="J135" s="35"/>
      <c r="K135" s="35"/>
      <c r="L135" s="35"/>
      <c r="M135" s="99">
        <f>+(EOP!L135+EOP!M135)/2</f>
        <v>0</v>
      </c>
      <c r="N135" s="99">
        <f>+(EOP!M135+EOP!N135)/2</f>
        <v>0</v>
      </c>
      <c r="O135" s="99">
        <f>+(EOP!N135+EOP!O135)/2</f>
        <v>0</v>
      </c>
      <c r="P135" s="99">
        <f>+(EOP!O135+EOP!P135)/2</f>
        <v>0</v>
      </c>
      <c r="Q135" s="99">
        <f>+(EOP!P135+EOP!Q135)/2</f>
        <v>0</v>
      </c>
      <c r="R135" s="99">
        <f>+(EOP!Q135+EOP!R135)/2</f>
        <v>0</v>
      </c>
      <c r="S135" s="99">
        <f>+(EOP!R135+EOP!S135)/2</f>
        <v>0</v>
      </c>
      <c r="T135" s="99">
        <f>+(EOP!S135+EOP!T135)/2</f>
        <v>0</v>
      </c>
      <c r="U135" s="99">
        <f>+(EOP!T135+EOP!U135)/2</f>
        <v>0</v>
      </c>
      <c r="V135" s="99">
        <f>+(EOP!U135+EOP!V135)/2</f>
        <v>0</v>
      </c>
      <c r="W135" s="99">
        <f>+(EOP!V135+EOP!W135)/2</f>
        <v>0</v>
      </c>
      <c r="X135" s="99">
        <f>+(EOP!W135+EOP!X135)/2</f>
        <v>0</v>
      </c>
      <c r="Y135" s="99">
        <f>+(EOP!X135+EOP!Y135)/2</f>
        <v>0</v>
      </c>
      <c r="Z135" s="99">
        <f>+(EOP!Y135+EOP!Z135)/2</f>
        <v>0</v>
      </c>
      <c r="AA135" s="99">
        <f>+(EOP!Z135+EOP!AA135)/2</f>
        <v>0</v>
      </c>
      <c r="AB135" s="99">
        <f>+(EOP!AA135+EOP!AB135)/2</f>
        <v>0</v>
      </c>
      <c r="AC135" s="99">
        <f>+(EOP!AB135+EOP!AC135)/2</f>
        <v>0</v>
      </c>
      <c r="AD135" s="104">
        <f t="shared" si="75"/>
        <v>0</v>
      </c>
      <c r="AE135" s="105">
        <f t="shared" si="76"/>
        <v>0</v>
      </c>
      <c r="AI135" s="35"/>
      <c r="AJ135" s="35"/>
      <c r="AK135" s="35"/>
      <c r="AL135" s="35"/>
      <c r="AM135" s="35"/>
      <c r="AN135" s="35"/>
      <c r="AO135" s="35"/>
      <c r="AP135" s="35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47"/>
      <c r="BH135" s="48"/>
    </row>
    <row r="136" spans="1:60">
      <c r="A136" s="235"/>
      <c r="B136" s="226"/>
      <c r="C136" s="225"/>
      <c r="D136" s="14" t="s">
        <v>83</v>
      </c>
      <c r="E136" s="37"/>
      <c r="F136" s="37"/>
      <c r="G136" s="37"/>
      <c r="H136" s="37"/>
      <c r="I136" s="37"/>
      <c r="J136" s="37"/>
      <c r="K136" s="37"/>
      <c r="L136" s="37"/>
      <c r="M136" s="106">
        <f>+(EOP!L136+EOP!M136)/2</f>
        <v>0</v>
      </c>
      <c r="N136" s="106">
        <f>+(EOP!M136+EOP!N136)/2</f>
        <v>0</v>
      </c>
      <c r="O136" s="106">
        <f>+(EOP!N136+EOP!O136)/2</f>
        <v>0</v>
      </c>
      <c r="P136" s="106">
        <f>+(EOP!O136+EOP!P136)/2</f>
        <v>0</v>
      </c>
      <c r="Q136" s="106">
        <f>+(EOP!P136+EOP!Q136)/2</f>
        <v>0</v>
      </c>
      <c r="R136" s="106">
        <f>+(EOP!Q136+EOP!R136)/2</f>
        <v>0</v>
      </c>
      <c r="S136" s="106">
        <f>+(EOP!R136+EOP!S136)/2</f>
        <v>0</v>
      </c>
      <c r="T136" s="106">
        <f>+(EOP!S136+EOP!T136)/2</f>
        <v>0</v>
      </c>
      <c r="U136" s="106">
        <f>+(EOP!T136+EOP!U136)/2</f>
        <v>0</v>
      </c>
      <c r="V136" s="106">
        <f>+(EOP!U136+EOP!V136)/2</f>
        <v>0</v>
      </c>
      <c r="W136" s="106">
        <f>+(EOP!V136+EOP!W136)/2</f>
        <v>0</v>
      </c>
      <c r="X136" s="106">
        <f>+(EOP!W136+EOP!X136)/2</f>
        <v>0</v>
      </c>
      <c r="Y136" s="106">
        <f>+(EOP!X136+EOP!Y136)/2</f>
        <v>0</v>
      </c>
      <c r="Z136" s="106">
        <f>+(EOP!Y136+EOP!Z136)/2</f>
        <v>0</v>
      </c>
      <c r="AA136" s="106">
        <f>+(EOP!Z136+EOP!AA136)/2</f>
        <v>0</v>
      </c>
      <c r="AB136" s="106">
        <f>+(EOP!AA136+EOP!AB136)/2</f>
        <v>0</v>
      </c>
      <c r="AC136" s="106">
        <f>+(EOP!AB136+EOP!AC136)/2</f>
        <v>0</v>
      </c>
      <c r="AD136" s="107">
        <f t="shared" si="75"/>
        <v>0</v>
      </c>
      <c r="AE136" s="108">
        <f t="shared" si="76"/>
        <v>0</v>
      </c>
      <c r="AI136" s="37"/>
      <c r="AJ136" s="37"/>
      <c r="AK136" s="37"/>
      <c r="AL136" s="37"/>
      <c r="AM136" s="37"/>
      <c r="AN136" s="37"/>
      <c r="AO136" s="37"/>
      <c r="AP136" s="37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51"/>
      <c r="BH136" s="52"/>
    </row>
    <row r="137" spans="1:60">
      <c r="A137" s="235"/>
      <c r="B137" s="226"/>
      <c r="C137" s="225"/>
      <c r="D137" s="14" t="s">
        <v>103</v>
      </c>
      <c r="E137" s="37"/>
      <c r="F137" s="37"/>
      <c r="G137" s="37"/>
      <c r="H137" s="37"/>
      <c r="I137" s="37"/>
      <c r="J137" s="37"/>
      <c r="K137" s="37"/>
      <c r="L137" s="37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7"/>
      <c r="AE137" s="108"/>
      <c r="AI137" s="37"/>
      <c r="AJ137" s="37"/>
      <c r="AK137" s="37"/>
      <c r="AL137" s="37"/>
      <c r="AM137" s="37"/>
      <c r="AN137" s="37"/>
      <c r="AO137" s="37"/>
      <c r="AP137" s="37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51"/>
      <c r="BH137" s="52"/>
    </row>
    <row r="138" spans="1:60">
      <c r="A138" s="235"/>
      <c r="B138" s="226"/>
      <c r="C138" s="225"/>
      <c r="D138" s="14" t="s">
        <v>104</v>
      </c>
      <c r="E138" s="37"/>
      <c r="F138" s="37"/>
      <c r="G138" s="37"/>
      <c r="H138" s="37"/>
      <c r="I138" s="37"/>
      <c r="J138" s="37"/>
      <c r="K138" s="37"/>
      <c r="L138" s="37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7"/>
      <c r="AE138" s="108"/>
      <c r="AI138" s="37"/>
      <c r="AJ138" s="37"/>
      <c r="AK138" s="37"/>
      <c r="AL138" s="37"/>
      <c r="AM138" s="37"/>
      <c r="AN138" s="37"/>
      <c r="AO138" s="37"/>
      <c r="AP138" s="37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51"/>
      <c r="BH138" s="52"/>
    </row>
    <row r="139" spans="1:60">
      <c r="A139" s="235"/>
      <c r="B139" s="226"/>
      <c r="C139" s="225"/>
      <c r="D139" s="13" t="s">
        <v>90</v>
      </c>
      <c r="E139" s="36"/>
      <c r="F139" s="36"/>
      <c r="G139" s="36"/>
      <c r="H139" s="36"/>
      <c r="I139" s="36"/>
      <c r="J139" s="36"/>
      <c r="K139" s="36"/>
      <c r="L139" s="36"/>
      <c r="M139" s="36" t="str">
        <f t="shared" ref="M139:AE139" si="77">+IFERROR(M133/M132,"")</f>
        <v/>
      </c>
      <c r="N139" s="36" t="str">
        <f t="shared" si="77"/>
        <v/>
      </c>
      <c r="O139" s="36" t="str">
        <f t="shared" si="77"/>
        <v/>
      </c>
      <c r="P139" s="36">
        <f t="shared" si="77"/>
        <v>6</v>
      </c>
      <c r="Q139" s="36">
        <f t="shared" si="77"/>
        <v>6</v>
      </c>
      <c r="R139" s="36">
        <f t="shared" si="77"/>
        <v>4.333333333333333</v>
      </c>
      <c r="S139" s="36">
        <f t="shared" si="77"/>
        <v>3</v>
      </c>
      <c r="T139" s="36">
        <f t="shared" si="77"/>
        <v>2.375</v>
      </c>
      <c r="U139" s="36">
        <f t="shared" si="77"/>
        <v>2.1</v>
      </c>
      <c r="V139" s="36">
        <f t="shared" si="77"/>
        <v>2</v>
      </c>
      <c r="W139" s="36">
        <f t="shared" si="77"/>
        <v>2</v>
      </c>
      <c r="X139" s="36">
        <f t="shared" si="77"/>
        <v>2</v>
      </c>
      <c r="Y139" s="36">
        <f t="shared" si="77"/>
        <v>2</v>
      </c>
      <c r="Z139" s="36">
        <f t="shared" si="77"/>
        <v>2</v>
      </c>
      <c r="AA139" s="36">
        <f t="shared" si="77"/>
        <v>2</v>
      </c>
      <c r="AB139" s="36">
        <f t="shared" si="77"/>
        <v>2</v>
      </c>
      <c r="AC139" s="36">
        <f t="shared" ref="AC139" si="78">+IFERROR(AC133/AC132,"")</f>
        <v>2</v>
      </c>
      <c r="AD139" s="53">
        <f t="shared" si="77"/>
        <v>6</v>
      </c>
      <c r="AE139" s="54">
        <f t="shared" si="77"/>
        <v>2.2448979591836733</v>
      </c>
      <c r="AI139" s="36"/>
      <c r="AJ139" s="36"/>
      <c r="AK139" s="36"/>
      <c r="AL139" s="36"/>
      <c r="AM139" s="36"/>
      <c r="AN139" s="36"/>
      <c r="AO139" s="36"/>
      <c r="AP139" s="36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53"/>
      <c r="BH139" s="54"/>
    </row>
    <row r="140" spans="1:60" ht="15" customHeight="1">
      <c r="A140" s="235"/>
      <c r="B140" s="222" t="s">
        <v>37</v>
      </c>
      <c r="C140" s="225" t="s">
        <v>41</v>
      </c>
      <c r="D140" s="10" t="s">
        <v>40</v>
      </c>
      <c r="E140" s="19"/>
      <c r="F140" s="19"/>
      <c r="G140" s="19"/>
      <c r="H140" s="19"/>
      <c r="I140" s="19"/>
      <c r="J140" s="19"/>
      <c r="K140" s="19"/>
      <c r="L140" s="19"/>
      <c r="M140" s="97">
        <f>+(EOP!L140+EOP!M140)/2</f>
        <v>0</v>
      </c>
      <c r="N140" s="97">
        <f>+(EOP!M140+EOP!N140)/2</f>
        <v>0</v>
      </c>
      <c r="O140" s="97">
        <f>+(EOP!N140+EOP!O140)/2</f>
        <v>0</v>
      </c>
      <c r="P140" s="97">
        <f>+(EOP!O140+EOP!P140)/2</f>
        <v>0</v>
      </c>
      <c r="Q140" s="97">
        <f>+(EOP!P140+EOP!Q140)/2</f>
        <v>0</v>
      </c>
      <c r="R140" s="97">
        <f>+(EOP!Q140+EOP!R140)/2</f>
        <v>0</v>
      </c>
      <c r="S140" s="97">
        <f>+(EOP!R140+EOP!S140)/2</f>
        <v>0</v>
      </c>
      <c r="T140" s="97">
        <f>+(EOP!S140+EOP!T140)/2</f>
        <v>0</v>
      </c>
      <c r="U140" s="97">
        <f>+(EOP!T140+EOP!U140)/2</f>
        <v>0</v>
      </c>
      <c r="V140" s="97">
        <f>+(EOP!U140+EOP!V140)/2</f>
        <v>0</v>
      </c>
      <c r="W140" s="97">
        <f>+(EOP!V140+EOP!W140)/2</f>
        <v>0</v>
      </c>
      <c r="X140" s="97">
        <f>+(EOP!W140+EOP!X140)/2</f>
        <v>0</v>
      </c>
      <c r="Y140" s="97">
        <f>+(EOP!X140+EOP!Y140)/2</f>
        <v>0</v>
      </c>
      <c r="Z140" s="97">
        <f>+(EOP!Y140+EOP!Z140)/2</f>
        <v>0</v>
      </c>
      <c r="AA140" s="97">
        <f>+(EOP!Z140+EOP!AA140)/2</f>
        <v>0</v>
      </c>
      <c r="AB140" s="97">
        <f>+(EOP!AA140+EOP!AB140)/2</f>
        <v>0</v>
      </c>
      <c r="AC140" s="97">
        <f>+(EOP!AB140+EOP!AC140)/2</f>
        <v>0</v>
      </c>
      <c r="AD140" s="100">
        <f t="shared" ref="AD140:AD143" si="79">+AVERAGE(M140:P140)</f>
        <v>0</v>
      </c>
      <c r="AE140" s="101">
        <f t="shared" ref="AE140:AE143" si="80">+AVERAGE(Q140:AB140)</f>
        <v>0</v>
      </c>
      <c r="AG140" s="124">
        <f>+SUMIF($M$1:$AB$1,"REAL",M140:AB140)</f>
        <v>0</v>
      </c>
      <c r="AI140" s="19"/>
      <c r="AJ140" s="19"/>
      <c r="AK140" s="19"/>
      <c r="AL140" s="19"/>
      <c r="AM140" s="19"/>
      <c r="AN140" s="19"/>
      <c r="AO140" s="19"/>
      <c r="AP140" s="19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44"/>
      <c r="BH140" s="59"/>
    </row>
    <row r="141" spans="1:60">
      <c r="A141" s="235"/>
      <c r="B141" s="223"/>
      <c r="C141" s="225"/>
      <c r="D141" s="11" t="s">
        <v>88</v>
      </c>
      <c r="E141" s="34"/>
      <c r="F141" s="34"/>
      <c r="G141" s="34"/>
      <c r="H141" s="34"/>
      <c r="I141" s="34"/>
      <c r="J141" s="34"/>
      <c r="K141" s="34"/>
      <c r="L141" s="34"/>
      <c r="M141" s="98">
        <f>+(EOP!L141+EOP!M141)/2</f>
        <v>0</v>
      </c>
      <c r="N141" s="98">
        <f>+(EOP!M141+EOP!N141)/2</f>
        <v>0</v>
      </c>
      <c r="O141" s="98">
        <f>+(EOP!N141+EOP!O141)/2</f>
        <v>0</v>
      </c>
      <c r="P141" s="98">
        <f>+(EOP!O141+EOP!P141)/2</f>
        <v>0</v>
      </c>
      <c r="Q141" s="98">
        <f>+(EOP!P141+EOP!Q141)/2</f>
        <v>0</v>
      </c>
      <c r="R141" s="98">
        <f>+(EOP!Q141+EOP!R141)/2</f>
        <v>0</v>
      </c>
      <c r="S141" s="98">
        <f>+(EOP!R141+EOP!S141)/2</f>
        <v>0</v>
      </c>
      <c r="T141" s="98">
        <f>+(EOP!S141+EOP!T141)/2</f>
        <v>0</v>
      </c>
      <c r="U141" s="98">
        <f>+(EOP!T141+EOP!U141)/2</f>
        <v>0</v>
      </c>
      <c r="V141" s="98">
        <f>+(EOP!U141+EOP!V141)/2</f>
        <v>0</v>
      </c>
      <c r="W141" s="98">
        <f>+(EOP!V141+EOP!W141)/2</f>
        <v>0</v>
      </c>
      <c r="X141" s="98">
        <f>+(EOP!W141+EOP!X141)/2</f>
        <v>0</v>
      </c>
      <c r="Y141" s="98">
        <f>+(EOP!X141+EOP!Y141)/2</f>
        <v>0</v>
      </c>
      <c r="Z141" s="98">
        <f>+(EOP!Y141+EOP!Z141)/2</f>
        <v>0</v>
      </c>
      <c r="AA141" s="98">
        <f>+(EOP!Z141+EOP!AA141)/2</f>
        <v>0</v>
      </c>
      <c r="AB141" s="98">
        <f>+(EOP!AA141+EOP!AB141)/2</f>
        <v>0</v>
      </c>
      <c r="AC141" s="98">
        <f>+(EOP!AB141+EOP!AC141)/2</f>
        <v>0</v>
      </c>
      <c r="AD141" s="102">
        <f t="shared" si="79"/>
        <v>0</v>
      </c>
      <c r="AE141" s="103">
        <f t="shared" si="80"/>
        <v>0</v>
      </c>
      <c r="AG141" s="124">
        <f>+SUMIF($M$1:$AB$1,"REAL",M141:AB141)</f>
        <v>0</v>
      </c>
      <c r="AI141" s="34"/>
      <c r="AJ141" s="34"/>
      <c r="AK141" s="34"/>
      <c r="AL141" s="34"/>
      <c r="AM141" s="34"/>
      <c r="AN141" s="34"/>
      <c r="AO141" s="34"/>
      <c r="AP141" s="34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45"/>
      <c r="BH141" s="46"/>
    </row>
    <row r="142" spans="1:60">
      <c r="A142" s="235"/>
      <c r="B142" s="223"/>
      <c r="C142" s="225"/>
      <c r="D142" s="12" t="s">
        <v>105</v>
      </c>
      <c r="E142" s="35"/>
      <c r="F142" s="35"/>
      <c r="G142" s="35"/>
      <c r="H142" s="35"/>
      <c r="I142" s="35"/>
      <c r="J142" s="35"/>
      <c r="K142" s="35"/>
      <c r="L142" s="35"/>
      <c r="M142" s="99">
        <f>+(EOP!L142+EOP!M142)/2</f>
        <v>0</v>
      </c>
      <c r="N142" s="99">
        <f>+(EOP!M142+EOP!N142)/2</f>
        <v>0</v>
      </c>
      <c r="O142" s="99">
        <f>+(EOP!N142+EOP!O142)/2</f>
        <v>0</v>
      </c>
      <c r="P142" s="99">
        <f>+(EOP!O142+EOP!P142)/2</f>
        <v>0</v>
      </c>
      <c r="Q142" s="99">
        <f>+(EOP!P142+EOP!Q142)/2</f>
        <v>0</v>
      </c>
      <c r="R142" s="99">
        <f>+(EOP!Q142+EOP!R142)/2</f>
        <v>0</v>
      </c>
      <c r="S142" s="99">
        <f>+(EOP!R142+EOP!S142)/2</f>
        <v>0</v>
      </c>
      <c r="T142" s="99">
        <f>+(EOP!S142+EOP!T142)/2</f>
        <v>0</v>
      </c>
      <c r="U142" s="99">
        <f>+(EOP!T142+EOP!U142)/2</f>
        <v>0</v>
      </c>
      <c r="V142" s="99">
        <f>+(EOP!U142+EOP!V142)/2</f>
        <v>0</v>
      </c>
      <c r="W142" s="99">
        <f>+(EOP!V142+EOP!W142)/2</f>
        <v>0</v>
      </c>
      <c r="X142" s="99">
        <f>+(EOP!W142+EOP!X142)/2</f>
        <v>0</v>
      </c>
      <c r="Y142" s="99">
        <f>+(EOP!X142+EOP!Y142)/2</f>
        <v>0</v>
      </c>
      <c r="Z142" s="99">
        <f>+(EOP!Y142+EOP!Z142)/2</f>
        <v>0</v>
      </c>
      <c r="AA142" s="99">
        <f>+(EOP!Z142+EOP!AA142)/2</f>
        <v>0</v>
      </c>
      <c r="AB142" s="99">
        <f>+(EOP!AA142+EOP!AB142)/2</f>
        <v>0</v>
      </c>
      <c r="AC142" s="99">
        <f>+(EOP!AB142+EOP!AC142)/2</f>
        <v>0</v>
      </c>
      <c r="AD142" s="104">
        <f t="shared" si="79"/>
        <v>0</v>
      </c>
      <c r="AE142" s="105">
        <f t="shared" si="80"/>
        <v>0</v>
      </c>
      <c r="AI142" s="35"/>
      <c r="AJ142" s="35"/>
      <c r="AK142" s="35"/>
      <c r="AL142" s="35"/>
      <c r="AM142" s="35"/>
      <c r="AN142" s="35"/>
      <c r="AO142" s="35"/>
      <c r="AP142" s="35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47"/>
      <c r="BH142" s="48"/>
    </row>
    <row r="143" spans="1:60">
      <c r="A143" s="235"/>
      <c r="B143" s="223"/>
      <c r="C143" s="225"/>
      <c r="D143" s="12" t="s">
        <v>106</v>
      </c>
      <c r="E143" s="35"/>
      <c r="F143" s="35"/>
      <c r="G143" s="35"/>
      <c r="H143" s="35"/>
      <c r="I143" s="35"/>
      <c r="J143" s="35"/>
      <c r="K143" s="35"/>
      <c r="L143" s="35"/>
      <c r="M143" s="99">
        <f>+(EOP!L143+EOP!M143)/2</f>
        <v>0</v>
      </c>
      <c r="N143" s="99">
        <f>+(EOP!M143+EOP!N143)/2</f>
        <v>0</v>
      </c>
      <c r="O143" s="99">
        <f>+(EOP!N143+EOP!O143)/2</f>
        <v>0</v>
      </c>
      <c r="P143" s="99">
        <f>+(EOP!O143+EOP!P143)/2</f>
        <v>0</v>
      </c>
      <c r="Q143" s="99">
        <f>+(EOP!P143+EOP!Q143)/2</f>
        <v>0</v>
      </c>
      <c r="R143" s="99">
        <f>+(EOP!Q143+EOP!R143)/2</f>
        <v>0</v>
      </c>
      <c r="S143" s="99">
        <f>+(EOP!R143+EOP!S143)/2</f>
        <v>0</v>
      </c>
      <c r="T143" s="99">
        <f>+(EOP!S143+EOP!T143)/2</f>
        <v>0</v>
      </c>
      <c r="U143" s="99">
        <f>+(EOP!T143+EOP!U143)/2</f>
        <v>0</v>
      </c>
      <c r="V143" s="99">
        <f>+(EOP!U143+EOP!V143)/2</f>
        <v>0</v>
      </c>
      <c r="W143" s="99">
        <f>+(EOP!V143+EOP!W143)/2</f>
        <v>0</v>
      </c>
      <c r="X143" s="99">
        <f>+(EOP!W143+EOP!X143)/2</f>
        <v>0</v>
      </c>
      <c r="Y143" s="99">
        <f>+(EOP!X143+EOP!Y143)/2</f>
        <v>0</v>
      </c>
      <c r="Z143" s="99">
        <f>+(EOP!Y143+EOP!Z143)/2</f>
        <v>0</v>
      </c>
      <c r="AA143" s="99">
        <f>+(EOP!Z143+EOP!AA143)/2</f>
        <v>0</v>
      </c>
      <c r="AB143" s="99">
        <f>+(EOP!AA143+EOP!AB143)/2</f>
        <v>0</v>
      </c>
      <c r="AC143" s="99">
        <f>+(EOP!AB143+EOP!AC143)/2</f>
        <v>0</v>
      </c>
      <c r="AD143" s="104">
        <f t="shared" si="79"/>
        <v>0</v>
      </c>
      <c r="AE143" s="105">
        <f t="shared" si="80"/>
        <v>0</v>
      </c>
      <c r="AI143" s="35"/>
      <c r="AJ143" s="35"/>
      <c r="AK143" s="35"/>
      <c r="AL143" s="35"/>
      <c r="AM143" s="35"/>
      <c r="AN143" s="35"/>
      <c r="AO143" s="35"/>
      <c r="AP143" s="35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47"/>
      <c r="BH143" s="48"/>
    </row>
    <row r="144" spans="1:60">
      <c r="A144" s="235"/>
      <c r="B144" s="223"/>
      <c r="C144" s="225"/>
      <c r="D144" s="12" t="s">
        <v>107</v>
      </c>
      <c r="E144" s="35"/>
      <c r="F144" s="35"/>
      <c r="G144" s="35"/>
      <c r="H144" s="35"/>
      <c r="I144" s="35"/>
      <c r="J144" s="35"/>
      <c r="K144" s="35"/>
      <c r="L144" s="35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104"/>
      <c r="AE144" s="105"/>
      <c r="AI144" s="35"/>
      <c r="AJ144" s="35"/>
      <c r="AK144" s="35"/>
      <c r="AL144" s="35"/>
      <c r="AM144" s="35"/>
      <c r="AN144" s="35"/>
      <c r="AO144" s="35"/>
      <c r="AP144" s="35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47"/>
      <c r="BH144" s="48"/>
    </row>
    <row r="145" spans="1:60">
      <c r="A145" s="235"/>
      <c r="B145" s="223"/>
      <c r="C145" s="225"/>
      <c r="D145" s="13" t="s">
        <v>90</v>
      </c>
      <c r="E145" s="36"/>
      <c r="F145" s="36"/>
      <c r="G145" s="36"/>
      <c r="H145" s="36"/>
      <c r="I145" s="36"/>
      <c r="J145" s="36"/>
      <c r="K145" s="36"/>
      <c r="L145" s="36"/>
      <c r="M145" s="109" t="str">
        <f t="shared" ref="M145:AE145" si="81">+IFERROR(M141/M140,"")</f>
        <v/>
      </c>
      <c r="N145" s="109" t="str">
        <f t="shared" si="81"/>
        <v/>
      </c>
      <c r="O145" s="109" t="str">
        <f t="shared" si="81"/>
        <v/>
      </c>
      <c r="P145" s="109" t="str">
        <f t="shared" si="81"/>
        <v/>
      </c>
      <c r="Q145" s="109" t="str">
        <f t="shared" si="81"/>
        <v/>
      </c>
      <c r="R145" s="109" t="str">
        <f t="shared" si="81"/>
        <v/>
      </c>
      <c r="S145" s="109" t="str">
        <f t="shared" si="81"/>
        <v/>
      </c>
      <c r="T145" s="109" t="str">
        <f t="shared" si="81"/>
        <v/>
      </c>
      <c r="U145" s="109" t="str">
        <f t="shared" si="81"/>
        <v/>
      </c>
      <c r="V145" s="109" t="str">
        <f t="shared" si="81"/>
        <v/>
      </c>
      <c r="W145" s="109" t="str">
        <f t="shared" si="81"/>
        <v/>
      </c>
      <c r="X145" s="109" t="str">
        <f t="shared" si="81"/>
        <v/>
      </c>
      <c r="Y145" s="109" t="str">
        <f t="shared" si="81"/>
        <v/>
      </c>
      <c r="Z145" s="109" t="str">
        <f t="shared" si="81"/>
        <v/>
      </c>
      <c r="AA145" s="109" t="str">
        <f t="shared" si="81"/>
        <v/>
      </c>
      <c r="AB145" s="109" t="str">
        <f t="shared" si="81"/>
        <v/>
      </c>
      <c r="AC145" s="109" t="str">
        <f t="shared" ref="AC145" si="82">+IFERROR(AC141/AC140,"")</f>
        <v/>
      </c>
      <c r="AD145" s="110" t="str">
        <f t="shared" si="81"/>
        <v/>
      </c>
      <c r="AE145" s="111" t="str">
        <f t="shared" si="81"/>
        <v/>
      </c>
      <c r="AI145" s="36"/>
      <c r="AJ145" s="36"/>
      <c r="AK145" s="36"/>
      <c r="AL145" s="36"/>
      <c r="AM145" s="36"/>
      <c r="AN145" s="36"/>
      <c r="AO145" s="36"/>
      <c r="AP145" s="36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49"/>
      <c r="BH145" s="50"/>
    </row>
    <row r="146" spans="1:60">
      <c r="A146" s="235"/>
      <c r="B146" s="223"/>
      <c r="C146" s="225" t="s">
        <v>108</v>
      </c>
      <c r="D146" s="10" t="s">
        <v>40</v>
      </c>
      <c r="E146" s="19"/>
      <c r="F146" s="19"/>
      <c r="G146" s="19"/>
      <c r="H146" s="19"/>
      <c r="I146" s="19"/>
      <c r="J146" s="19"/>
      <c r="K146" s="19"/>
      <c r="L146" s="19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100"/>
      <c r="AE146" s="101"/>
      <c r="AG146" s="124">
        <f>+SUMIF($M$1:$AB$1,"REAL",M146:AB146)</f>
        <v>0</v>
      </c>
      <c r="AI146" s="36"/>
      <c r="AJ146" s="36"/>
      <c r="AK146" s="36"/>
      <c r="AL146" s="36"/>
      <c r="AM146" s="36"/>
      <c r="AN146" s="36"/>
      <c r="AO146" s="36"/>
      <c r="AP146" s="36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49"/>
      <c r="BH146" s="50"/>
    </row>
    <row r="147" spans="1:60">
      <c r="A147" s="235"/>
      <c r="B147" s="223"/>
      <c r="C147" s="225"/>
      <c r="D147" s="11" t="s">
        <v>88</v>
      </c>
      <c r="E147" s="34"/>
      <c r="F147" s="34"/>
      <c r="G147" s="34"/>
      <c r="H147" s="34"/>
      <c r="I147" s="34"/>
      <c r="J147" s="34"/>
      <c r="K147" s="34"/>
      <c r="L147" s="34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102"/>
      <c r="AE147" s="103"/>
      <c r="AG147" s="124">
        <f>+SUMIF($M$1:$AB$1,"REAL",M147:AB147)</f>
        <v>0</v>
      </c>
      <c r="AI147" s="36"/>
      <c r="AJ147" s="36"/>
      <c r="AK147" s="36"/>
      <c r="AL147" s="36"/>
      <c r="AM147" s="36"/>
      <c r="AN147" s="36"/>
      <c r="AO147" s="36"/>
      <c r="AP147" s="36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49"/>
      <c r="BH147" s="50"/>
    </row>
    <row r="148" spans="1:60">
      <c r="A148" s="235"/>
      <c r="B148" s="223"/>
      <c r="C148" s="225"/>
      <c r="D148" s="12" t="s">
        <v>110</v>
      </c>
      <c r="E148" s="35"/>
      <c r="F148" s="35"/>
      <c r="G148" s="35"/>
      <c r="H148" s="35"/>
      <c r="I148" s="35"/>
      <c r="J148" s="35"/>
      <c r="K148" s="35"/>
      <c r="L148" s="35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104"/>
      <c r="AE148" s="105"/>
      <c r="AI148" s="36"/>
      <c r="AJ148" s="36"/>
      <c r="AK148" s="36"/>
      <c r="AL148" s="36"/>
      <c r="AM148" s="36"/>
      <c r="AN148" s="36"/>
      <c r="AO148" s="36"/>
      <c r="AP148" s="36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49"/>
      <c r="BH148" s="50"/>
    </row>
    <row r="149" spans="1:60">
      <c r="A149" s="235"/>
      <c r="B149" s="223"/>
      <c r="C149" s="225"/>
      <c r="D149" s="12" t="s">
        <v>111</v>
      </c>
      <c r="E149" s="35"/>
      <c r="F149" s="35"/>
      <c r="G149" s="35"/>
      <c r="H149" s="35"/>
      <c r="I149" s="35"/>
      <c r="J149" s="35"/>
      <c r="K149" s="35"/>
      <c r="L149" s="35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104"/>
      <c r="AE149" s="105"/>
      <c r="AI149" s="36"/>
      <c r="AJ149" s="36"/>
      <c r="AK149" s="36"/>
      <c r="AL149" s="36"/>
      <c r="AM149" s="36"/>
      <c r="AN149" s="36"/>
      <c r="AO149" s="36"/>
      <c r="AP149" s="36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49"/>
      <c r="BH149" s="50"/>
    </row>
    <row r="150" spans="1:60">
      <c r="A150" s="235"/>
      <c r="B150" s="223"/>
      <c r="C150" s="225"/>
      <c r="D150" s="12" t="s">
        <v>112</v>
      </c>
      <c r="E150" s="35"/>
      <c r="F150" s="35"/>
      <c r="G150" s="35"/>
      <c r="H150" s="35"/>
      <c r="I150" s="35"/>
      <c r="J150" s="35"/>
      <c r="K150" s="35"/>
      <c r="L150" s="35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104"/>
      <c r="AE150" s="105"/>
      <c r="AI150" s="36"/>
      <c r="AJ150" s="36"/>
      <c r="AK150" s="36"/>
      <c r="AL150" s="36"/>
      <c r="AM150" s="36"/>
      <c r="AN150" s="36"/>
      <c r="AO150" s="36"/>
      <c r="AP150" s="36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49"/>
      <c r="BH150" s="50"/>
    </row>
    <row r="151" spans="1:60">
      <c r="A151" s="235"/>
      <c r="B151" s="223"/>
      <c r="C151" s="225"/>
      <c r="D151" s="13" t="s">
        <v>90</v>
      </c>
      <c r="E151" s="36"/>
      <c r="F151" s="36"/>
      <c r="G151" s="36"/>
      <c r="H151" s="36"/>
      <c r="I151" s="36"/>
      <c r="J151" s="36"/>
      <c r="K151" s="36"/>
      <c r="L151" s="36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I151" s="36"/>
      <c r="AJ151" s="36"/>
      <c r="AK151" s="36"/>
      <c r="AL151" s="36"/>
      <c r="AM151" s="36"/>
      <c r="AN151" s="36"/>
      <c r="AO151" s="36"/>
      <c r="AP151" s="36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49"/>
      <c r="BH151" s="50"/>
    </row>
    <row r="152" spans="1:60">
      <c r="A152" s="235"/>
      <c r="B152" s="223"/>
      <c r="C152" s="225" t="s">
        <v>109</v>
      </c>
      <c r="D152" s="10" t="s">
        <v>40</v>
      </c>
      <c r="E152" s="19"/>
      <c r="F152" s="19"/>
      <c r="G152" s="19"/>
      <c r="H152" s="19"/>
      <c r="I152" s="19"/>
      <c r="J152" s="19"/>
      <c r="K152" s="19"/>
      <c r="L152" s="19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100"/>
      <c r="AE152" s="101"/>
      <c r="AG152" s="124">
        <f>+SUMIF($M$1:$AB$1,"REAL",M152:AB152)</f>
        <v>0</v>
      </c>
      <c r="AI152" s="36"/>
      <c r="AJ152" s="36"/>
      <c r="AK152" s="36"/>
      <c r="AL152" s="36"/>
      <c r="AM152" s="36"/>
      <c r="AN152" s="36"/>
      <c r="AO152" s="36"/>
      <c r="AP152" s="36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49"/>
      <c r="BH152" s="50"/>
    </row>
    <row r="153" spans="1:60">
      <c r="A153" s="235"/>
      <c r="B153" s="223"/>
      <c r="C153" s="225"/>
      <c r="D153" s="11" t="s">
        <v>88</v>
      </c>
      <c r="E153" s="34"/>
      <c r="F153" s="34"/>
      <c r="G153" s="34"/>
      <c r="H153" s="34"/>
      <c r="I153" s="34"/>
      <c r="J153" s="34"/>
      <c r="K153" s="34"/>
      <c r="L153" s="34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102"/>
      <c r="AE153" s="103"/>
      <c r="AG153" s="124">
        <f>+SUMIF($M$1:$AB$1,"REAL",M153:AB153)</f>
        <v>0</v>
      </c>
      <c r="AI153" s="36"/>
      <c r="AJ153" s="36"/>
      <c r="AK153" s="36"/>
      <c r="AL153" s="36"/>
      <c r="AM153" s="36"/>
      <c r="AN153" s="36"/>
      <c r="AO153" s="36"/>
      <c r="AP153" s="36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49"/>
      <c r="BH153" s="50"/>
    </row>
    <row r="154" spans="1:60">
      <c r="A154" s="235"/>
      <c r="B154" s="223"/>
      <c r="C154" s="225"/>
      <c r="D154" s="12" t="s">
        <v>113</v>
      </c>
      <c r="E154" s="35"/>
      <c r="F154" s="35"/>
      <c r="G154" s="35"/>
      <c r="H154" s="35"/>
      <c r="I154" s="35"/>
      <c r="J154" s="35"/>
      <c r="K154" s="35"/>
      <c r="L154" s="35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104"/>
      <c r="AE154" s="105"/>
      <c r="AI154" s="36"/>
      <c r="AJ154" s="36"/>
      <c r="AK154" s="36"/>
      <c r="AL154" s="36"/>
      <c r="AM154" s="36"/>
      <c r="AN154" s="36"/>
      <c r="AO154" s="36"/>
      <c r="AP154" s="36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49"/>
      <c r="BH154" s="50"/>
    </row>
    <row r="155" spans="1:60">
      <c r="A155" s="235"/>
      <c r="B155" s="223"/>
      <c r="C155" s="225"/>
      <c r="D155" s="12" t="s">
        <v>114</v>
      </c>
      <c r="E155" s="35"/>
      <c r="F155" s="35"/>
      <c r="G155" s="35"/>
      <c r="H155" s="35"/>
      <c r="I155" s="35"/>
      <c r="J155" s="35"/>
      <c r="K155" s="35"/>
      <c r="L155" s="35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104"/>
      <c r="AE155" s="105"/>
      <c r="AI155" s="36"/>
      <c r="AJ155" s="36"/>
      <c r="AK155" s="36"/>
      <c r="AL155" s="36"/>
      <c r="AM155" s="36"/>
      <c r="AN155" s="36"/>
      <c r="AO155" s="36"/>
      <c r="AP155" s="36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49"/>
      <c r="BH155" s="50"/>
    </row>
    <row r="156" spans="1:60">
      <c r="A156" s="235"/>
      <c r="B156" s="223"/>
      <c r="C156" s="225"/>
      <c r="D156" s="12" t="s">
        <v>115</v>
      </c>
      <c r="E156" s="35"/>
      <c r="F156" s="35"/>
      <c r="G156" s="35"/>
      <c r="H156" s="35"/>
      <c r="I156" s="35"/>
      <c r="J156" s="35"/>
      <c r="K156" s="35"/>
      <c r="L156" s="35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104"/>
      <c r="AE156" s="105"/>
      <c r="AI156" s="36"/>
      <c r="AJ156" s="36"/>
      <c r="AK156" s="36"/>
      <c r="AL156" s="36"/>
      <c r="AM156" s="36"/>
      <c r="AN156" s="36"/>
      <c r="AO156" s="36"/>
      <c r="AP156" s="36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49"/>
      <c r="BH156" s="50"/>
    </row>
    <row r="157" spans="1:60">
      <c r="A157" s="235"/>
      <c r="B157" s="224"/>
      <c r="C157" s="225"/>
      <c r="D157" s="13" t="s">
        <v>90</v>
      </c>
      <c r="E157" s="36"/>
      <c r="F157" s="36"/>
      <c r="G157" s="36"/>
      <c r="H157" s="36"/>
      <c r="I157" s="36"/>
      <c r="J157" s="36"/>
      <c r="K157" s="36"/>
      <c r="L157" s="36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I157" s="36"/>
      <c r="AJ157" s="36"/>
      <c r="AK157" s="36"/>
      <c r="AL157" s="36"/>
      <c r="AM157" s="36"/>
      <c r="AN157" s="36"/>
      <c r="AO157" s="36"/>
      <c r="AP157" s="36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49"/>
      <c r="BH157" s="50"/>
    </row>
    <row r="158" spans="1:60" ht="15" customHeight="1">
      <c r="A158" s="235"/>
      <c r="B158" s="226" t="s">
        <v>38</v>
      </c>
      <c r="C158" s="225" t="s">
        <v>61</v>
      </c>
      <c r="D158" s="10" t="s">
        <v>40</v>
      </c>
      <c r="E158" s="19"/>
      <c r="F158" s="19"/>
      <c r="G158" s="19"/>
      <c r="H158" s="19"/>
      <c r="I158" s="19"/>
      <c r="J158" s="19"/>
      <c r="K158" s="19"/>
      <c r="L158" s="19"/>
      <c r="M158" s="97">
        <f>+(EOP!L158+EOP!M158)/2</f>
        <v>0</v>
      </c>
      <c r="N158" s="97">
        <f>+(EOP!M158+EOP!N158)/2</f>
        <v>0</v>
      </c>
      <c r="O158" s="97">
        <f>+(EOP!N158+EOP!O158)/2</f>
        <v>0</v>
      </c>
      <c r="P158" s="97">
        <f>+(EOP!O158+EOP!P158)/2</f>
        <v>0</v>
      </c>
      <c r="Q158" s="97">
        <f>+(EOP!P158+EOP!Q158)/2</f>
        <v>0.5</v>
      </c>
      <c r="R158" s="97">
        <f>+(EOP!Q158+EOP!R158)/2</f>
        <v>1</v>
      </c>
      <c r="S158" s="97">
        <f>+(EOP!R158+EOP!S158)/2</f>
        <v>1</v>
      </c>
      <c r="T158" s="97">
        <f>+(EOP!S158+EOP!T158)/2</f>
        <v>1</v>
      </c>
      <c r="U158" s="97">
        <f>+(EOP!T158+EOP!U158)/2</f>
        <v>1</v>
      </c>
      <c r="V158" s="97">
        <f>+(EOP!U158+EOP!V158)/2</f>
        <v>1</v>
      </c>
      <c r="W158" s="97">
        <f>+(EOP!V158+EOP!W158)/2</f>
        <v>1</v>
      </c>
      <c r="X158" s="97">
        <f>+(EOP!W158+EOP!X158)/2</f>
        <v>1</v>
      </c>
      <c r="Y158" s="97">
        <f>+(EOP!X158+EOP!Y158)/2</f>
        <v>1</v>
      </c>
      <c r="Z158" s="97">
        <f>+(EOP!Y158+EOP!Z158)/2</f>
        <v>1</v>
      </c>
      <c r="AA158" s="97">
        <f>+(EOP!Z158+EOP!AA158)/2</f>
        <v>1</v>
      </c>
      <c r="AB158" s="97">
        <f>+(EOP!AA158+EOP!AB158)/2</f>
        <v>1</v>
      </c>
      <c r="AC158" s="97">
        <f>+(EOP!AB158+EOP!AC158)/2</f>
        <v>1</v>
      </c>
      <c r="AD158" s="100">
        <f t="shared" ref="AD158:AD159" si="83">+AVERAGE(M158:P158)</f>
        <v>0</v>
      </c>
      <c r="AE158" s="101">
        <f t="shared" ref="AE158:AE159" si="84">+AVERAGE(Q158:AB158)</f>
        <v>0.95833333333333337</v>
      </c>
      <c r="AG158" s="124">
        <f>+SUMIF($M$1:$AB$1,"REAL",M158:AB158)</f>
        <v>11.5</v>
      </c>
      <c r="AI158" s="19"/>
      <c r="AJ158" s="19"/>
      <c r="AK158" s="19"/>
      <c r="AL158" s="19"/>
      <c r="AM158" s="19"/>
      <c r="AN158" s="19"/>
      <c r="AO158" s="19"/>
      <c r="AP158" s="19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44"/>
      <c r="BH158" s="59"/>
    </row>
    <row r="159" spans="1:60">
      <c r="A159" s="235"/>
      <c r="B159" s="226"/>
      <c r="C159" s="225"/>
      <c r="D159" s="11" t="s">
        <v>88</v>
      </c>
      <c r="E159" s="34"/>
      <c r="F159" s="34"/>
      <c r="G159" s="34"/>
      <c r="H159" s="34"/>
      <c r="I159" s="34"/>
      <c r="J159" s="34"/>
      <c r="K159" s="34"/>
      <c r="L159" s="34"/>
      <c r="M159" s="98">
        <f>+(EOP!L159+EOP!M159)/2</f>
        <v>0</v>
      </c>
      <c r="N159" s="98">
        <f>+(EOP!M159+EOP!N159)/2</f>
        <v>0</v>
      </c>
      <c r="O159" s="98">
        <f>+(EOP!N159+EOP!O159)/2</f>
        <v>0</v>
      </c>
      <c r="P159" s="98">
        <f>+(EOP!O159+EOP!P159)/2</f>
        <v>0</v>
      </c>
      <c r="Q159" s="98">
        <f>+(EOP!P159+EOP!Q159)/2</f>
        <v>0.5</v>
      </c>
      <c r="R159" s="98">
        <f>+(EOP!Q159+EOP!R159)/2</f>
        <v>1</v>
      </c>
      <c r="S159" s="98">
        <f>+(EOP!R159+EOP!S159)/2</f>
        <v>1</v>
      </c>
      <c r="T159" s="98">
        <f>+(EOP!S159+EOP!T159)/2</f>
        <v>1</v>
      </c>
      <c r="U159" s="98">
        <f>+(EOP!T159+EOP!U159)/2</f>
        <v>1</v>
      </c>
      <c r="V159" s="98">
        <f>+(EOP!U159+EOP!V159)/2</f>
        <v>1</v>
      </c>
      <c r="W159" s="98">
        <f>+(EOP!V159+EOP!W159)/2</f>
        <v>1</v>
      </c>
      <c r="X159" s="98">
        <f>+(EOP!W159+EOP!X159)/2</f>
        <v>1</v>
      </c>
      <c r="Y159" s="98">
        <f>+(EOP!X159+EOP!Y159)/2</f>
        <v>1</v>
      </c>
      <c r="Z159" s="98">
        <f>+(EOP!Y159+EOP!Z159)/2</f>
        <v>1</v>
      </c>
      <c r="AA159" s="98">
        <f>+(EOP!Z159+EOP!AA159)/2</f>
        <v>1</v>
      </c>
      <c r="AB159" s="98">
        <f>+(EOP!AA159+EOP!AB159)/2</f>
        <v>1</v>
      </c>
      <c r="AC159" s="98">
        <f>+(EOP!AB159+EOP!AC159)/2</f>
        <v>1</v>
      </c>
      <c r="AD159" s="102">
        <f t="shared" si="83"/>
        <v>0</v>
      </c>
      <c r="AE159" s="103">
        <f t="shared" si="84"/>
        <v>0.95833333333333337</v>
      </c>
      <c r="AG159" s="124">
        <f>+SUMIF($M$1:$AB$1,"REAL",M159:AB159)</f>
        <v>11.5</v>
      </c>
      <c r="AI159" s="34"/>
      <c r="AJ159" s="34"/>
      <c r="AK159" s="34"/>
      <c r="AL159" s="34"/>
      <c r="AM159" s="34"/>
      <c r="AN159" s="34"/>
      <c r="AO159" s="34"/>
      <c r="AP159" s="34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45"/>
      <c r="BH159" s="46"/>
    </row>
    <row r="160" spans="1:60">
      <c r="A160" s="235"/>
      <c r="B160" s="226"/>
      <c r="C160" s="225"/>
      <c r="D160" s="13" t="s">
        <v>90</v>
      </c>
      <c r="E160" s="36"/>
      <c r="F160" s="36"/>
      <c r="G160" s="36"/>
      <c r="H160" s="36"/>
      <c r="I160" s="36"/>
      <c r="J160" s="36"/>
      <c r="K160" s="36"/>
      <c r="L160" s="36"/>
      <c r="M160" s="36" t="str">
        <f t="shared" ref="M160:AE160" si="85">+IFERROR(M159/M158,"")</f>
        <v/>
      </c>
      <c r="N160" s="36" t="str">
        <f t="shared" si="85"/>
        <v/>
      </c>
      <c r="O160" s="36" t="str">
        <f t="shared" si="85"/>
        <v/>
      </c>
      <c r="P160" s="36" t="str">
        <f t="shared" si="85"/>
        <v/>
      </c>
      <c r="Q160" s="36">
        <f t="shared" si="85"/>
        <v>1</v>
      </c>
      <c r="R160" s="36">
        <f t="shared" si="85"/>
        <v>1</v>
      </c>
      <c r="S160" s="36">
        <f t="shared" si="85"/>
        <v>1</v>
      </c>
      <c r="T160" s="36">
        <f t="shared" si="85"/>
        <v>1</v>
      </c>
      <c r="U160" s="36">
        <f t="shared" si="85"/>
        <v>1</v>
      </c>
      <c r="V160" s="36">
        <f t="shared" si="85"/>
        <v>1</v>
      </c>
      <c r="W160" s="36">
        <f t="shared" si="85"/>
        <v>1</v>
      </c>
      <c r="X160" s="36">
        <f t="shared" si="85"/>
        <v>1</v>
      </c>
      <c r="Y160" s="36">
        <f t="shared" si="85"/>
        <v>1</v>
      </c>
      <c r="Z160" s="36">
        <f t="shared" si="85"/>
        <v>1</v>
      </c>
      <c r="AA160" s="36">
        <f t="shared" si="85"/>
        <v>1</v>
      </c>
      <c r="AB160" s="36">
        <f t="shared" si="85"/>
        <v>1</v>
      </c>
      <c r="AC160" s="36">
        <f t="shared" ref="AC160" si="86">+IFERROR(AC159/AC158,"")</f>
        <v>1</v>
      </c>
      <c r="AD160" s="53" t="str">
        <f t="shared" si="85"/>
        <v/>
      </c>
      <c r="AE160" s="54">
        <f t="shared" si="85"/>
        <v>1</v>
      </c>
      <c r="AI160" s="36"/>
      <c r="AJ160" s="36"/>
      <c r="AK160" s="36"/>
      <c r="AL160" s="36"/>
      <c r="AM160" s="36"/>
      <c r="AN160" s="36"/>
      <c r="AO160" s="36"/>
      <c r="AP160" s="36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53"/>
      <c r="BH160" s="54"/>
    </row>
    <row r="161" spans="1:60" ht="15" customHeight="1">
      <c r="A161" s="235"/>
      <c r="B161" s="226"/>
      <c r="C161" s="225" t="s">
        <v>62</v>
      </c>
      <c r="D161" s="10" t="s">
        <v>40</v>
      </c>
      <c r="E161" s="19"/>
      <c r="F161" s="19"/>
      <c r="G161" s="19"/>
      <c r="H161" s="19"/>
      <c r="I161" s="19"/>
      <c r="J161" s="19"/>
      <c r="K161" s="19"/>
      <c r="L161" s="19"/>
      <c r="M161" s="97">
        <f>+(EOP!L161+EOP!M161)/2</f>
        <v>0</v>
      </c>
      <c r="N161" s="97">
        <f>+(EOP!M161+EOP!N161)/2</f>
        <v>0</v>
      </c>
      <c r="O161" s="97">
        <f>+(EOP!N161+EOP!O161)/2</f>
        <v>0</v>
      </c>
      <c r="P161" s="97">
        <f>+(EOP!O161+EOP!P161)/2</f>
        <v>0</v>
      </c>
      <c r="Q161" s="97">
        <f>+(EOP!P161+EOP!Q161)/2</f>
        <v>0</v>
      </c>
      <c r="R161" s="97">
        <f>+(EOP!Q161+EOP!R161)/2</f>
        <v>0</v>
      </c>
      <c r="S161" s="97">
        <f>+(EOP!R161+EOP!S161)/2</f>
        <v>0</v>
      </c>
      <c r="T161" s="97">
        <f>+(EOP!S161+EOP!T161)/2</f>
        <v>0</v>
      </c>
      <c r="U161" s="97">
        <f>+(EOP!T161+EOP!U161)/2</f>
        <v>0</v>
      </c>
      <c r="V161" s="97">
        <f>+(EOP!U161+EOP!V161)/2</f>
        <v>0</v>
      </c>
      <c r="W161" s="97">
        <f>+(EOP!V161+EOP!W161)/2</f>
        <v>0</v>
      </c>
      <c r="X161" s="97">
        <f>+(EOP!W161+EOP!X161)/2</f>
        <v>0</v>
      </c>
      <c r="Y161" s="97">
        <f>+(EOP!X161+EOP!Y161)/2</f>
        <v>0</v>
      </c>
      <c r="Z161" s="97">
        <f>+(EOP!Y161+EOP!Z161)/2</f>
        <v>0</v>
      </c>
      <c r="AA161" s="97">
        <f>+(EOP!Z161+EOP!AA161)/2</f>
        <v>0</v>
      </c>
      <c r="AB161" s="97">
        <f>+(EOP!AA161+EOP!AB161)/2</f>
        <v>0</v>
      </c>
      <c r="AC161" s="97">
        <f>+(EOP!AB161+EOP!AC161)/2</f>
        <v>0</v>
      </c>
      <c r="AD161" s="100">
        <f t="shared" ref="AD161:AD162" si="87">+AVERAGE(M161:P161)</f>
        <v>0</v>
      </c>
      <c r="AE161" s="101">
        <f t="shared" ref="AE161:AE162" si="88">+AVERAGE(Q161:AB161)</f>
        <v>0</v>
      </c>
      <c r="AG161" s="124">
        <f>+SUMIF($M$1:$AB$1,"REAL",M161:AB161)</f>
        <v>0</v>
      </c>
      <c r="AI161" s="19"/>
      <c r="AJ161" s="19"/>
      <c r="AK161" s="19"/>
      <c r="AL161" s="19"/>
      <c r="AM161" s="19"/>
      <c r="AN161" s="19"/>
      <c r="AO161" s="19"/>
      <c r="AP161" s="19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44"/>
      <c r="BH161" s="59"/>
    </row>
    <row r="162" spans="1:60">
      <c r="A162" s="235"/>
      <c r="B162" s="226"/>
      <c r="C162" s="225"/>
      <c r="D162" s="11" t="s">
        <v>88</v>
      </c>
      <c r="E162" s="34"/>
      <c r="F162" s="34"/>
      <c r="G162" s="34"/>
      <c r="H162" s="34"/>
      <c r="I162" s="34"/>
      <c r="J162" s="34"/>
      <c r="K162" s="34"/>
      <c r="L162" s="34"/>
      <c r="M162" s="98">
        <f>+(EOP!L162+EOP!M162)/2</f>
        <v>0</v>
      </c>
      <c r="N162" s="98">
        <f>+(EOP!M162+EOP!N162)/2</f>
        <v>0</v>
      </c>
      <c r="O162" s="98">
        <f>+(EOP!N162+EOP!O162)/2</f>
        <v>0</v>
      </c>
      <c r="P162" s="98">
        <f>+(EOP!O162+EOP!P162)/2</f>
        <v>0</v>
      </c>
      <c r="Q162" s="98">
        <f>+(EOP!P162+EOP!Q162)/2</f>
        <v>0</v>
      </c>
      <c r="R162" s="98">
        <f>+(EOP!Q162+EOP!R162)/2</f>
        <v>0</v>
      </c>
      <c r="S162" s="98">
        <f>+(EOP!R162+EOP!S162)/2</f>
        <v>0</v>
      </c>
      <c r="T162" s="98">
        <f>+(EOP!S162+EOP!T162)/2</f>
        <v>0</v>
      </c>
      <c r="U162" s="98">
        <f>+(EOP!T162+EOP!U162)/2</f>
        <v>0</v>
      </c>
      <c r="V162" s="98">
        <f>+(EOP!U162+EOP!V162)/2</f>
        <v>0</v>
      </c>
      <c r="W162" s="98">
        <f>+(EOP!V162+EOP!W162)/2</f>
        <v>0</v>
      </c>
      <c r="X162" s="98">
        <f>+(EOP!W162+EOP!X162)/2</f>
        <v>0</v>
      </c>
      <c r="Y162" s="98">
        <f>+(EOP!X162+EOP!Y162)/2</f>
        <v>0</v>
      </c>
      <c r="Z162" s="98">
        <f>+(EOP!Y162+EOP!Z162)/2</f>
        <v>0</v>
      </c>
      <c r="AA162" s="98">
        <f>+(EOP!Z162+EOP!AA162)/2</f>
        <v>0</v>
      </c>
      <c r="AB162" s="98">
        <f>+(EOP!AA162+EOP!AB162)/2</f>
        <v>0</v>
      </c>
      <c r="AC162" s="98">
        <f>+(EOP!AB162+EOP!AC162)/2</f>
        <v>0</v>
      </c>
      <c r="AD162" s="102">
        <f t="shared" si="87"/>
        <v>0</v>
      </c>
      <c r="AE162" s="103">
        <f t="shared" si="88"/>
        <v>0</v>
      </c>
      <c r="AG162" s="124">
        <f>+SUMIF($M$1:$AB$1,"REAL",M162:AB162)</f>
        <v>0</v>
      </c>
      <c r="AI162" s="34"/>
      <c r="AJ162" s="34"/>
      <c r="AK162" s="34"/>
      <c r="AL162" s="34"/>
      <c r="AM162" s="34"/>
      <c r="AN162" s="34"/>
      <c r="AO162" s="34"/>
      <c r="AP162" s="34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45"/>
      <c r="BH162" s="46"/>
    </row>
    <row r="163" spans="1:60">
      <c r="A163" s="235"/>
      <c r="B163" s="226"/>
      <c r="C163" s="225"/>
      <c r="D163" s="13" t="s">
        <v>90</v>
      </c>
      <c r="E163" s="36"/>
      <c r="F163" s="36"/>
      <c r="G163" s="36"/>
      <c r="H163" s="36"/>
      <c r="I163" s="36"/>
      <c r="J163" s="36"/>
      <c r="K163" s="36"/>
      <c r="L163" s="36"/>
      <c r="M163" s="36" t="str">
        <f t="shared" ref="M163:AE163" si="89">+IFERROR(M162/M161,"")</f>
        <v/>
      </c>
      <c r="N163" s="36" t="str">
        <f t="shared" si="89"/>
        <v/>
      </c>
      <c r="O163" s="36" t="str">
        <f t="shared" si="89"/>
        <v/>
      </c>
      <c r="P163" s="36" t="str">
        <f t="shared" si="89"/>
        <v/>
      </c>
      <c r="Q163" s="36" t="str">
        <f t="shared" si="89"/>
        <v/>
      </c>
      <c r="R163" s="36" t="str">
        <f t="shared" si="89"/>
        <v/>
      </c>
      <c r="S163" s="36" t="str">
        <f t="shared" si="89"/>
        <v/>
      </c>
      <c r="T163" s="36" t="str">
        <f t="shared" si="89"/>
        <v/>
      </c>
      <c r="U163" s="36" t="str">
        <f t="shared" si="89"/>
        <v/>
      </c>
      <c r="V163" s="36" t="str">
        <f t="shared" si="89"/>
        <v/>
      </c>
      <c r="W163" s="36" t="str">
        <f t="shared" si="89"/>
        <v/>
      </c>
      <c r="X163" s="36" t="str">
        <f t="shared" si="89"/>
        <v/>
      </c>
      <c r="Y163" s="36" t="str">
        <f t="shared" si="89"/>
        <v/>
      </c>
      <c r="Z163" s="36" t="str">
        <f t="shared" si="89"/>
        <v/>
      </c>
      <c r="AA163" s="36" t="str">
        <f t="shared" si="89"/>
        <v/>
      </c>
      <c r="AB163" s="36" t="str">
        <f t="shared" si="89"/>
        <v/>
      </c>
      <c r="AC163" s="36" t="str">
        <f t="shared" ref="AC163" si="90">+IFERROR(AC162/AC161,"")</f>
        <v/>
      </c>
      <c r="AD163" s="49" t="str">
        <f t="shared" si="89"/>
        <v/>
      </c>
      <c r="AE163" s="50" t="str">
        <f t="shared" si="89"/>
        <v/>
      </c>
      <c r="AI163" s="36"/>
      <c r="AJ163" s="36"/>
      <c r="AK163" s="36"/>
      <c r="AL163" s="36"/>
      <c r="AM163" s="36"/>
      <c r="AN163" s="36"/>
      <c r="AO163" s="36"/>
      <c r="AP163" s="36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49"/>
      <c r="BH163" s="50"/>
    </row>
    <row r="164" spans="1:60" ht="15" customHeight="1">
      <c r="A164" s="235"/>
      <c r="B164" s="226"/>
      <c r="C164" s="225" t="s">
        <v>72</v>
      </c>
      <c r="D164" s="10" t="s">
        <v>40</v>
      </c>
      <c r="E164" s="19"/>
      <c r="F164" s="19"/>
      <c r="G164" s="19"/>
      <c r="H164" s="19"/>
      <c r="I164" s="19"/>
      <c r="J164" s="19"/>
      <c r="K164" s="19"/>
      <c r="L164" s="19"/>
      <c r="M164" s="97">
        <f>+(EOP!L164+EOP!M164)/2</f>
        <v>0</v>
      </c>
      <c r="N164" s="97">
        <f>+(EOP!M164+EOP!N164)/2</f>
        <v>0</v>
      </c>
      <c r="O164" s="97">
        <f>+(EOP!N164+EOP!O164)/2</f>
        <v>0</v>
      </c>
      <c r="P164" s="97">
        <f>+(EOP!O164+EOP!P164)/2</f>
        <v>0</v>
      </c>
      <c r="Q164" s="97">
        <f>+(EOP!P164+EOP!Q164)/2</f>
        <v>0</v>
      </c>
      <c r="R164" s="97">
        <f>+(EOP!Q164+EOP!R164)/2</f>
        <v>0</v>
      </c>
      <c r="S164" s="97">
        <f>+(EOP!R164+EOP!S164)/2</f>
        <v>0</v>
      </c>
      <c r="T164" s="97">
        <f>+(EOP!S164+EOP!T164)/2</f>
        <v>0</v>
      </c>
      <c r="U164" s="97">
        <f>+(EOP!T164+EOP!U164)/2</f>
        <v>0</v>
      </c>
      <c r="V164" s="97">
        <f>+(EOP!U164+EOP!V164)/2</f>
        <v>0</v>
      </c>
      <c r="W164" s="97">
        <f>+(EOP!V164+EOP!W164)/2</f>
        <v>0</v>
      </c>
      <c r="X164" s="97">
        <f>+(EOP!W164+EOP!X164)/2</f>
        <v>0</v>
      </c>
      <c r="Y164" s="97">
        <f>+(EOP!X164+EOP!Y164)/2</f>
        <v>0</v>
      </c>
      <c r="Z164" s="97">
        <f>+(EOP!Y164+EOP!Z164)/2</f>
        <v>0</v>
      </c>
      <c r="AA164" s="97">
        <f>+(EOP!Z164+EOP!AA164)/2</f>
        <v>0</v>
      </c>
      <c r="AB164" s="97">
        <f>+(EOP!AA164+EOP!AB164)/2</f>
        <v>0</v>
      </c>
      <c r="AC164" s="97">
        <f>+(EOP!AB164+EOP!AC164)/2</f>
        <v>0</v>
      </c>
      <c r="AD164" s="100">
        <f t="shared" ref="AD164:AD165" si="91">+AVERAGE(M164:P164)</f>
        <v>0</v>
      </c>
      <c r="AE164" s="101">
        <f t="shared" ref="AE164:AE165" si="92">+AVERAGE(Q164:AB164)</f>
        <v>0</v>
      </c>
      <c r="AG164" s="124">
        <f>+SUMIF($M$1:$AB$1,"REAL",M164:AB164)</f>
        <v>0</v>
      </c>
      <c r="AI164" s="19"/>
      <c r="AJ164" s="19"/>
      <c r="AK164" s="19"/>
      <c r="AL164" s="19"/>
      <c r="AM164" s="19"/>
      <c r="AN164" s="19"/>
      <c r="AO164" s="19"/>
      <c r="AP164" s="19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44"/>
      <c r="BH164" s="59"/>
    </row>
    <row r="165" spans="1:60">
      <c r="A165" s="235"/>
      <c r="B165" s="226"/>
      <c r="C165" s="225"/>
      <c r="D165" s="11" t="s">
        <v>88</v>
      </c>
      <c r="E165" s="34"/>
      <c r="F165" s="34"/>
      <c r="G165" s="34"/>
      <c r="H165" s="34"/>
      <c r="I165" s="34"/>
      <c r="J165" s="34"/>
      <c r="K165" s="34"/>
      <c r="L165" s="34"/>
      <c r="M165" s="98">
        <f>+(EOP!L165+EOP!M165)/2</f>
        <v>0</v>
      </c>
      <c r="N165" s="98">
        <f>+(EOP!M165+EOP!N165)/2</f>
        <v>0</v>
      </c>
      <c r="O165" s="98">
        <f>+(EOP!N165+EOP!O165)/2</f>
        <v>0</v>
      </c>
      <c r="P165" s="98">
        <f>+(EOP!O165+EOP!P165)/2</f>
        <v>0</v>
      </c>
      <c r="Q165" s="98">
        <f>+(EOP!P165+EOP!Q165)/2</f>
        <v>0</v>
      </c>
      <c r="R165" s="98">
        <f>+(EOP!Q165+EOP!R165)/2</f>
        <v>0</v>
      </c>
      <c r="S165" s="98">
        <f>+(EOP!R165+EOP!S165)/2</f>
        <v>0</v>
      </c>
      <c r="T165" s="98">
        <f>+(EOP!S165+EOP!T165)/2</f>
        <v>0</v>
      </c>
      <c r="U165" s="98">
        <f>+(EOP!T165+EOP!U165)/2</f>
        <v>0</v>
      </c>
      <c r="V165" s="98">
        <f>+(EOP!U165+EOP!V165)/2</f>
        <v>0</v>
      </c>
      <c r="W165" s="98">
        <f>+(EOP!V165+EOP!W165)/2</f>
        <v>0</v>
      </c>
      <c r="X165" s="98">
        <f>+(EOP!W165+EOP!X165)/2</f>
        <v>0</v>
      </c>
      <c r="Y165" s="98">
        <f>+(EOP!X165+EOP!Y165)/2</f>
        <v>0</v>
      </c>
      <c r="Z165" s="98">
        <f>+(EOP!Y165+EOP!Z165)/2</f>
        <v>0</v>
      </c>
      <c r="AA165" s="98">
        <f>+(EOP!Z165+EOP!AA165)/2</f>
        <v>0</v>
      </c>
      <c r="AB165" s="98">
        <f>+(EOP!AA165+EOP!AB165)/2</f>
        <v>0</v>
      </c>
      <c r="AC165" s="98">
        <f>+(EOP!AB165+EOP!AC165)/2</f>
        <v>0</v>
      </c>
      <c r="AD165" s="102">
        <f t="shared" si="91"/>
        <v>0</v>
      </c>
      <c r="AE165" s="103">
        <f t="shared" si="92"/>
        <v>0</v>
      </c>
      <c r="AG165" s="124">
        <f>+SUMIF($M$1:$AB$1,"REAL",M165:AB165)</f>
        <v>0</v>
      </c>
      <c r="AI165" s="34"/>
      <c r="AJ165" s="34"/>
      <c r="AK165" s="34"/>
      <c r="AL165" s="34"/>
      <c r="AM165" s="34"/>
      <c r="AN165" s="34"/>
      <c r="AO165" s="34"/>
      <c r="AP165" s="34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45"/>
      <c r="BH165" s="46"/>
    </row>
    <row r="166" spans="1:60">
      <c r="A166" s="235"/>
      <c r="B166" s="226"/>
      <c r="C166" s="225"/>
      <c r="D166" s="13" t="s">
        <v>90</v>
      </c>
      <c r="E166" s="36"/>
      <c r="F166" s="36"/>
      <c r="G166" s="36"/>
      <c r="H166" s="36"/>
      <c r="I166" s="36"/>
      <c r="J166" s="36"/>
      <c r="K166" s="36"/>
      <c r="L166" s="36"/>
      <c r="M166" s="36" t="str">
        <f t="shared" ref="M166:AE166" si="93">+IFERROR(M165/M164,"")</f>
        <v/>
      </c>
      <c r="N166" s="36" t="str">
        <f t="shared" si="93"/>
        <v/>
      </c>
      <c r="O166" s="36" t="str">
        <f t="shared" si="93"/>
        <v/>
      </c>
      <c r="P166" s="36" t="str">
        <f t="shared" si="93"/>
        <v/>
      </c>
      <c r="Q166" s="36" t="str">
        <f t="shared" si="93"/>
        <v/>
      </c>
      <c r="R166" s="36" t="str">
        <f t="shared" si="93"/>
        <v/>
      </c>
      <c r="S166" s="36" t="str">
        <f t="shared" si="93"/>
        <v/>
      </c>
      <c r="T166" s="36" t="str">
        <f t="shared" si="93"/>
        <v/>
      </c>
      <c r="U166" s="36" t="str">
        <f t="shared" si="93"/>
        <v/>
      </c>
      <c r="V166" s="36" t="str">
        <f t="shared" si="93"/>
        <v/>
      </c>
      <c r="W166" s="36" t="str">
        <f t="shared" si="93"/>
        <v/>
      </c>
      <c r="X166" s="36" t="str">
        <f t="shared" si="93"/>
        <v/>
      </c>
      <c r="Y166" s="36" t="str">
        <f t="shared" si="93"/>
        <v/>
      </c>
      <c r="Z166" s="36" t="str">
        <f t="shared" si="93"/>
        <v/>
      </c>
      <c r="AA166" s="36" t="str">
        <f t="shared" si="93"/>
        <v/>
      </c>
      <c r="AB166" s="36" t="str">
        <f t="shared" si="93"/>
        <v/>
      </c>
      <c r="AC166" s="36" t="str">
        <f t="shared" ref="AC166" si="94">+IFERROR(AC165/AC164,"")</f>
        <v/>
      </c>
      <c r="AD166" s="49" t="str">
        <f t="shared" si="93"/>
        <v/>
      </c>
      <c r="AE166" s="50" t="str">
        <f t="shared" si="93"/>
        <v/>
      </c>
      <c r="AI166" s="36"/>
      <c r="AJ166" s="36"/>
      <c r="AK166" s="36"/>
      <c r="AL166" s="36"/>
      <c r="AM166" s="36"/>
      <c r="AN166" s="36"/>
      <c r="AO166" s="36"/>
      <c r="AP166" s="36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49"/>
      <c r="BH166" s="50"/>
    </row>
    <row r="167" spans="1:60" ht="15" customHeight="1">
      <c r="A167" s="235"/>
      <c r="B167" s="226"/>
      <c r="C167" s="225" t="s">
        <v>73</v>
      </c>
      <c r="D167" s="10" t="s">
        <v>40</v>
      </c>
      <c r="E167" s="19"/>
      <c r="F167" s="19"/>
      <c r="G167" s="19"/>
      <c r="H167" s="19"/>
      <c r="I167" s="19"/>
      <c r="J167" s="19"/>
      <c r="K167" s="19"/>
      <c r="L167" s="19"/>
      <c r="M167" s="97">
        <f>+(EOP!L167+EOP!M167)/2</f>
        <v>0</v>
      </c>
      <c r="N167" s="97">
        <f>+(EOP!M167+EOP!N167)/2</f>
        <v>0</v>
      </c>
      <c r="O167" s="97">
        <f>+(EOP!N167+EOP!O167)/2</f>
        <v>0</v>
      </c>
      <c r="P167" s="97">
        <f>+(EOP!O167+EOP!P167)/2</f>
        <v>0</v>
      </c>
      <c r="Q167" s="97">
        <f>+(EOP!P167+EOP!Q167)/2</f>
        <v>0</v>
      </c>
      <c r="R167" s="97">
        <f>+(EOP!Q167+EOP!R167)/2</f>
        <v>0</v>
      </c>
      <c r="S167" s="97">
        <f>+(EOP!R167+EOP!S167)/2</f>
        <v>0</v>
      </c>
      <c r="T167" s="97">
        <f>+(EOP!S167+EOP!T167)/2</f>
        <v>0</v>
      </c>
      <c r="U167" s="97">
        <f>+(EOP!T167+EOP!U167)/2</f>
        <v>0</v>
      </c>
      <c r="V167" s="97">
        <f>+(EOP!U167+EOP!V167)/2</f>
        <v>0</v>
      </c>
      <c r="W167" s="97">
        <f>+(EOP!V167+EOP!W167)/2</f>
        <v>0</v>
      </c>
      <c r="X167" s="97">
        <f>+(EOP!W167+EOP!X167)/2</f>
        <v>0</v>
      </c>
      <c r="Y167" s="97">
        <f>+(EOP!X167+EOP!Y167)/2</f>
        <v>0</v>
      </c>
      <c r="Z167" s="97">
        <f>+(EOP!Y167+EOP!Z167)/2</f>
        <v>0</v>
      </c>
      <c r="AA167" s="97">
        <f>+(EOP!Z167+EOP!AA167)/2</f>
        <v>0</v>
      </c>
      <c r="AB167" s="97">
        <f>+(EOP!AA167+EOP!AB167)/2</f>
        <v>0</v>
      </c>
      <c r="AC167" s="97">
        <f>+(EOP!AB167+EOP!AC167)/2</f>
        <v>0</v>
      </c>
      <c r="AD167" s="100">
        <f t="shared" ref="AD167:AD168" si="95">+AVERAGE(M167:P167)</f>
        <v>0</v>
      </c>
      <c r="AE167" s="101">
        <f t="shared" ref="AE167:AE168" si="96">+AVERAGE(Q167:AB167)</f>
        <v>0</v>
      </c>
      <c r="AG167" s="124">
        <f>+SUMIF($M$1:$AB$1,"REAL",M167:AB167)</f>
        <v>0</v>
      </c>
      <c r="AI167" s="19"/>
      <c r="AJ167" s="19"/>
      <c r="AK167" s="19"/>
      <c r="AL167" s="19"/>
      <c r="AM167" s="19"/>
      <c r="AN167" s="19"/>
      <c r="AO167" s="19"/>
      <c r="AP167" s="19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44"/>
      <c r="BH167" s="59"/>
    </row>
    <row r="168" spans="1:60">
      <c r="A168" s="235"/>
      <c r="B168" s="226"/>
      <c r="C168" s="225"/>
      <c r="D168" s="11" t="s">
        <v>88</v>
      </c>
      <c r="E168" s="34"/>
      <c r="F168" s="34"/>
      <c r="G168" s="34"/>
      <c r="H168" s="34"/>
      <c r="I168" s="34"/>
      <c r="J168" s="34"/>
      <c r="K168" s="34"/>
      <c r="L168" s="34"/>
      <c r="M168" s="98">
        <f>+(EOP!L168+EOP!M168)/2</f>
        <v>0</v>
      </c>
      <c r="N168" s="98">
        <f>+(EOP!M168+EOP!N168)/2</f>
        <v>0</v>
      </c>
      <c r="O168" s="98">
        <f>+(EOP!N168+EOP!O168)/2</f>
        <v>0</v>
      </c>
      <c r="P168" s="98">
        <f>+(EOP!O168+EOP!P168)/2</f>
        <v>0</v>
      </c>
      <c r="Q168" s="98">
        <f>+(EOP!P168+EOP!Q168)/2</f>
        <v>0</v>
      </c>
      <c r="R168" s="98">
        <f>+(EOP!Q168+EOP!R168)/2</f>
        <v>0</v>
      </c>
      <c r="S168" s="98">
        <f>+(EOP!R168+EOP!S168)/2</f>
        <v>0</v>
      </c>
      <c r="T168" s="98">
        <f>+(EOP!S168+EOP!T168)/2</f>
        <v>0</v>
      </c>
      <c r="U168" s="98">
        <f>+(EOP!T168+EOP!U168)/2</f>
        <v>0</v>
      </c>
      <c r="V168" s="98">
        <f>+(EOP!U168+EOP!V168)/2</f>
        <v>0</v>
      </c>
      <c r="W168" s="98">
        <f>+(EOP!V168+EOP!W168)/2</f>
        <v>0</v>
      </c>
      <c r="X168" s="98">
        <f>+(EOP!W168+EOP!X168)/2</f>
        <v>0</v>
      </c>
      <c r="Y168" s="98">
        <f>+(EOP!X168+EOP!Y168)/2</f>
        <v>0</v>
      </c>
      <c r="Z168" s="98">
        <f>+(EOP!Y168+EOP!Z168)/2</f>
        <v>0</v>
      </c>
      <c r="AA168" s="98">
        <f>+(EOP!Z168+EOP!AA168)/2</f>
        <v>0</v>
      </c>
      <c r="AB168" s="98">
        <f>+(EOP!AA168+EOP!AB168)/2</f>
        <v>0</v>
      </c>
      <c r="AC168" s="98">
        <f>+(EOP!AB168+EOP!AC168)/2</f>
        <v>0</v>
      </c>
      <c r="AD168" s="102">
        <f t="shared" si="95"/>
        <v>0</v>
      </c>
      <c r="AE168" s="103">
        <f t="shared" si="96"/>
        <v>0</v>
      </c>
      <c r="AG168" s="124">
        <f>+SUMIF($M$1:$AB$1,"REAL",M168:AB168)</f>
        <v>0</v>
      </c>
      <c r="AI168" s="34"/>
      <c r="AJ168" s="34"/>
      <c r="AK168" s="34"/>
      <c r="AL168" s="34"/>
      <c r="AM168" s="34"/>
      <c r="AN168" s="34"/>
      <c r="AO168" s="34"/>
      <c r="AP168" s="34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45"/>
      <c r="BH168" s="46"/>
    </row>
    <row r="169" spans="1:60">
      <c r="A169" s="235"/>
      <c r="B169" s="226"/>
      <c r="C169" s="225"/>
      <c r="D169" s="13" t="s">
        <v>90</v>
      </c>
      <c r="E169" s="36"/>
      <c r="F169" s="36"/>
      <c r="G169" s="36"/>
      <c r="H169" s="36"/>
      <c r="I169" s="36"/>
      <c r="J169" s="36"/>
      <c r="K169" s="36"/>
      <c r="L169" s="36"/>
      <c r="M169" s="36" t="str">
        <f t="shared" ref="M169:AE169" si="97">+IFERROR(M168/M167,"")</f>
        <v/>
      </c>
      <c r="N169" s="36" t="str">
        <f t="shared" si="97"/>
        <v/>
      </c>
      <c r="O169" s="36" t="str">
        <f t="shared" si="97"/>
        <v/>
      </c>
      <c r="P169" s="36" t="str">
        <f t="shared" si="97"/>
        <v/>
      </c>
      <c r="Q169" s="36" t="str">
        <f t="shared" si="97"/>
        <v/>
      </c>
      <c r="R169" s="36" t="str">
        <f t="shared" si="97"/>
        <v/>
      </c>
      <c r="S169" s="36" t="str">
        <f t="shared" si="97"/>
        <v/>
      </c>
      <c r="T169" s="36" t="str">
        <f t="shared" si="97"/>
        <v/>
      </c>
      <c r="U169" s="36" t="str">
        <f t="shared" si="97"/>
        <v/>
      </c>
      <c r="V169" s="36" t="str">
        <f t="shared" si="97"/>
        <v/>
      </c>
      <c r="W169" s="36" t="str">
        <f t="shared" si="97"/>
        <v/>
      </c>
      <c r="X169" s="36" t="str">
        <f t="shared" si="97"/>
        <v/>
      </c>
      <c r="Y169" s="36" t="str">
        <f t="shared" si="97"/>
        <v/>
      </c>
      <c r="Z169" s="36" t="str">
        <f t="shared" si="97"/>
        <v/>
      </c>
      <c r="AA169" s="36" t="str">
        <f t="shared" si="97"/>
        <v/>
      </c>
      <c r="AB169" s="36" t="str">
        <f t="shared" si="97"/>
        <v/>
      </c>
      <c r="AC169" s="36" t="str">
        <f t="shared" ref="AC169" si="98">+IFERROR(AC168/AC167,"")</f>
        <v/>
      </c>
      <c r="AD169" s="49" t="str">
        <f t="shared" si="97"/>
        <v/>
      </c>
      <c r="AE169" s="50" t="str">
        <f t="shared" si="97"/>
        <v/>
      </c>
      <c r="AI169" s="36"/>
      <c r="AJ169" s="36"/>
      <c r="AK169" s="36"/>
      <c r="AL169" s="36"/>
      <c r="AM169" s="36"/>
      <c r="AN169" s="36"/>
      <c r="AO169" s="36"/>
      <c r="AP169" s="36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49"/>
      <c r="BH169" s="50"/>
    </row>
    <row r="170" spans="1:60" ht="15" customHeight="1">
      <c r="A170" s="235"/>
      <c r="B170" s="226" t="s">
        <v>39</v>
      </c>
      <c r="C170" s="225" t="s">
        <v>51</v>
      </c>
      <c r="D170" s="10" t="s">
        <v>40</v>
      </c>
      <c r="E170" s="19"/>
      <c r="F170" s="19"/>
      <c r="G170" s="19"/>
      <c r="H170" s="19"/>
      <c r="I170" s="19"/>
      <c r="J170" s="19"/>
      <c r="K170" s="19"/>
      <c r="L170" s="19"/>
      <c r="M170" s="97">
        <f>+(EOP!L170+EOP!M170)/2</f>
        <v>0</v>
      </c>
      <c r="N170" s="97">
        <f>+(EOP!M170+EOP!N170)/2</f>
        <v>0</v>
      </c>
      <c r="O170" s="97">
        <f>+(EOP!N170+EOP!O170)/2</f>
        <v>0.5</v>
      </c>
      <c r="P170" s="97">
        <f>+(EOP!O170+EOP!P170)/2</f>
        <v>3</v>
      </c>
      <c r="Q170" s="97">
        <f>+(EOP!P170+EOP!Q170)/2</f>
        <v>6.5</v>
      </c>
      <c r="R170" s="97">
        <f>+(EOP!Q170+EOP!R170)/2</f>
        <v>8</v>
      </c>
      <c r="S170" s="97">
        <f>+(EOP!R170+EOP!S170)/2</f>
        <v>8.5</v>
      </c>
      <c r="T170" s="97">
        <f>+(EOP!S170+EOP!T170)/2</f>
        <v>12</v>
      </c>
      <c r="U170" s="97">
        <f>+(EOP!T170+EOP!U170)/2</f>
        <v>16</v>
      </c>
      <c r="V170" s="97">
        <f>+(EOP!U170+EOP!V170)/2</f>
        <v>18.5</v>
      </c>
      <c r="W170" s="97">
        <f>+(EOP!V170+EOP!W170)/2</f>
        <v>21.5</v>
      </c>
      <c r="X170" s="97">
        <f>+(EOP!W170+EOP!X170)/2</f>
        <v>23.5</v>
      </c>
      <c r="Y170" s="97">
        <f>+(EOP!X170+EOP!Y170)/2</f>
        <v>24.5</v>
      </c>
      <c r="Z170" s="97">
        <f>+(EOP!Y170+EOP!Z170)/2</f>
        <v>25.5</v>
      </c>
      <c r="AA170" s="97">
        <f>+(EOP!Z170+EOP!AA170)/2</f>
        <v>26.5</v>
      </c>
      <c r="AB170" s="97">
        <f>+(EOP!AA170+EOP!AB170)/2</f>
        <v>27.5</v>
      </c>
      <c r="AC170" s="97">
        <f>+(EOP!AB170+EOP!AC170)/2</f>
        <v>28.5</v>
      </c>
      <c r="AD170" s="100">
        <f t="shared" ref="AD170:AD179" si="99">+AVERAGE(M170:P170)</f>
        <v>0.875</v>
      </c>
      <c r="AE170" s="101">
        <f t="shared" ref="AE170:AE179" si="100">+AVERAGE(Q170:AB170)</f>
        <v>18.208333333333332</v>
      </c>
      <c r="AG170" s="124">
        <f>+SUMIF($M$1:$AB$1,"REAL",M170:AB170)</f>
        <v>222</v>
      </c>
      <c r="AI170" s="19"/>
      <c r="AJ170" s="19"/>
      <c r="AK170" s="19"/>
      <c r="AL170" s="19"/>
      <c r="AM170" s="19"/>
      <c r="AN170" s="19"/>
      <c r="AO170" s="19"/>
      <c r="AP170" s="19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44"/>
      <c r="BH170" s="59"/>
    </row>
    <row r="171" spans="1:60">
      <c r="A171" s="235"/>
      <c r="B171" s="226"/>
      <c r="C171" s="225"/>
      <c r="D171" s="11" t="s">
        <v>88</v>
      </c>
      <c r="E171" s="34"/>
      <c r="F171" s="34"/>
      <c r="G171" s="34"/>
      <c r="H171" s="34"/>
      <c r="I171" s="34"/>
      <c r="J171" s="34"/>
      <c r="K171" s="34"/>
      <c r="L171" s="34"/>
      <c r="M171" s="98">
        <f>+(EOP!L171+EOP!M171)/2</f>
        <v>0</v>
      </c>
      <c r="N171" s="98">
        <f>+(EOP!M171+EOP!N171)/2</f>
        <v>0</v>
      </c>
      <c r="O171" s="98">
        <f>+(EOP!N171+EOP!O171)/2</f>
        <v>0.5</v>
      </c>
      <c r="P171" s="98">
        <f>+(EOP!O171+EOP!P171)/2</f>
        <v>3</v>
      </c>
      <c r="Q171" s="98">
        <f>+(EOP!P171+EOP!Q171)/2</f>
        <v>6.5</v>
      </c>
      <c r="R171" s="98">
        <f>+(EOP!Q171+EOP!R171)/2</f>
        <v>8</v>
      </c>
      <c r="S171" s="98">
        <f>+(EOP!R171+EOP!S171)/2</f>
        <v>8.5</v>
      </c>
      <c r="T171" s="98">
        <f>+(EOP!S171+EOP!T171)/2</f>
        <v>12</v>
      </c>
      <c r="U171" s="98">
        <f>+(EOP!T171+EOP!U171)/2</f>
        <v>17</v>
      </c>
      <c r="V171" s="98">
        <f>+(EOP!U171+EOP!V171)/2</f>
        <v>24.5</v>
      </c>
      <c r="W171" s="98">
        <f>+(EOP!V171+EOP!W171)/2</f>
        <v>31.5</v>
      </c>
      <c r="X171" s="98">
        <f>+(EOP!W171+EOP!X171)/2</f>
        <v>33.5</v>
      </c>
      <c r="Y171" s="98">
        <f>+(EOP!X171+EOP!Y171)/2</f>
        <v>40</v>
      </c>
      <c r="Z171" s="98">
        <f>+(EOP!Y171+EOP!Z171)/2</f>
        <v>54.5</v>
      </c>
      <c r="AA171" s="98">
        <f>+(EOP!Z171+EOP!AA171)/2</f>
        <v>63.5</v>
      </c>
      <c r="AB171" s="98">
        <f>+(EOP!AA171+EOP!AB171)/2</f>
        <v>64</v>
      </c>
      <c r="AC171" s="98">
        <f>+(EOP!AB171+EOP!AC171)/2</f>
        <v>68</v>
      </c>
      <c r="AD171" s="102">
        <f t="shared" si="99"/>
        <v>0.875</v>
      </c>
      <c r="AE171" s="103">
        <f t="shared" si="100"/>
        <v>30.291666666666668</v>
      </c>
      <c r="AG171" s="124">
        <f>+SUMIF($M$1:$AB$1,"REAL",M171:AB171)</f>
        <v>367</v>
      </c>
      <c r="AI171" s="34"/>
      <c r="AJ171" s="34"/>
      <c r="AK171" s="34"/>
      <c r="AL171" s="34"/>
      <c r="AM171" s="34"/>
      <c r="AN171" s="34"/>
      <c r="AO171" s="34"/>
      <c r="AP171" s="34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45"/>
      <c r="BH171" s="46"/>
    </row>
    <row r="172" spans="1:60">
      <c r="A172" s="235"/>
      <c r="B172" s="226"/>
      <c r="C172" s="225"/>
      <c r="D172" s="12" t="s">
        <v>63</v>
      </c>
      <c r="E172" s="35"/>
      <c r="F172" s="35"/>
      <c r="G172" s="35"/>
      <c r="H172" s="35"/>
      <c r="I172" s="35"/>
      <c r="J172" s="35"/>
      <c r="K172" s="35"/>
      <c r="L172" s="35"/>
      <c r="M172" s="99">
        <f>+(EOP!L172+EOP!M172)/2</f>
        <v>0</v>
      </c>
      <c r="N172" s="99">
        <f>+(EOP!M172+EOP!N172)/2</f>
        <v>0</v>
      </c>
      <c r="O172" s="99">
        <f>+(EOP!N172+EOP!O172)/2</f>
        <v>0</v>
      </c>
      <c r="P172" s="99">
        <f>+(EOP!O172+EOP!P172)/2</f>
        <v>0</v>
      </c>
      <c r="Q172" s="99">
        <f>+(EOP!P172+EOP!Q172)/2</f>
        <v>0</v>
      </c>
      <c r="R172" s="99">
        <f>+(EOP!Q172+EOP!R172)/2</f>
        <v>0</v>
      </c>
      <c r="S172" s="99">
        <f>+(EOP!R172+EOP!S172)/2</f>
        <v>0</v>
      </c>
      <c r="T172" s="99">
        <f>+(EOP!S172+EOP!T172)/2</f>
        <v>0.5</v>
      </c>
      <c r="U172" s="99">
        <f>+(EOP!T172+EOP!U172)/2</f>
        <v>1</v>
      </c>
      <c r="V172" s="99">
        <f>+(EOP!U172+EOP!V172)/2</f>
        <v>1</v>
      </c>
      <c r="W172" s="99">
        <f>+(EOP!V172+EOP!W172)/2</f>
        <v>1</v>
      </c>
      <c r="X172" s="99">
        <f>+(EOP!W172+EOP!X172)/2</f>
        <v>1</v>
      </c>
      <c r="Y172" s="99">
        <f>+(EOP!X172+EOP!Y172)/2</f>
        <v>1</v>
      </c>
      <c r="Z172" s="99">
        <f>+(EOP!Y172+EOP!Z172)/2</f>
        <v>1</v>
      </c>
      <c r="AA172" s="99">
        <f>+(EOP!Z172+EOP!AA172)/2</f>
        <v>1</v>
      </c>
      <c r="AB172" s="99">
        <f>+(EOP!AA172+EOP!AB172)/2</f>
        <v>1</v>
      </c>
      <c r="AC172" s="99">
        <f>+(EOP!AB172+EOP!AC172)/2</f>
        <v>2</v>
      </c>
      <c r="AD172" s="104">
        <f t="shared" si="99"/>
        <v>0</v>
      </c>
      <c r="AE172" s="105">
        <f t="shared" si="100"/>
        <v>0.70833333333333337</v>
      </c>
      <c r="AI172" s="35"/>
      <c r="AJ172" s="35"/>
      <c r="AK172" s="35"/>
      <c r="AL172" s="35"/>
      <c r="AM172" s="35"/>
      <c r="AN172" s="35"/>
      <c r="AO172" s="35"/>
      <c r="AP172" s="35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47"/>
      <c r="BH172" s="48"/>
    </row>
    <row r="173" spans="1:60">
      <c r="A173" s="235"/>
      <c r="B173" s="226"/>
      <c r="C173" s="225"/>
      <c r="D173" s="12" t="s">
        <v>64</v>
      </c>
      <c r="E173" s="35"/>
      <c r="F173" s="35"/>
      <c r="G173" s="35"/>
      <c r="H173" s="35"/>
      <c r="I173" s="35"/>
      <c r="J173" s="35"/>
      <c r="K173" s="35"/>
      <c r="L173" s="35"/>
      <c r="M173" s="99">
        <f>+(EOP!L173+EOP!M173)/2</f>
        <v>0</v>
      </c>
      <c r="N173" s="99">
        <f>+(EOP!M173+EOP!N173)/2</f>
        <v>0</v>
      </c>
      <c r="O173" s="99">
        <f>+(EOP!N173+EOP!O173)/2</f>
        <v>0</v>
      </c>
      <c r="P173" s="99">
        <f>+(EOP!O173+EOP!P173)/2</f>
        <v>0</v>
      </c>
      <c r="Q173" s="99">
        <f>+(EOP!P173+EOP!Q173)/2</f>
        <v>0.5</v>
      </c>
      <c r="R173" s="99">
        <f>+(EOP!Q173+EOP!R173)/2</f>
        <v>1</v>
      </c>
      <c r="S173" s="99">
        <f>+(EOP!R173+EOP!S173)/2</f>
        <v>1</v>
      </c>
      <c r="T173" s="99">
        <f>+(EOP!S173+EOP!T173)/2</f>
        <v>1</v>
      </c>
      <c r="U173" s="99">
        <f>+(EOP!T173+EOP!U173)/2</f>
        <v>1</v>
      </c>
      <c r="V173" s="99">
        <f>+(EOP!U173+EOP!V173)/2</f>
        <v>1</v>
      </c>
      <c r="W173" s="99">
        <f>+(EOP!V173+EOP!W173)/2</f>
        <v>1.5</v>
      </c>
      <c r="X173" s="99">
        <f>+(EOP!W173+EOP!X173)/2</f>
        <v>2</v>
      </c>
      <c r="Y173" s="99">
        <f>+(EOP!X173+EOP!Y173)/2</f>
        <v>2</v>
      </c>
      <c r="Z173" s="99">
        <f>+(EOP!Y173+EOP!Z173)/2</f>
        <v>2</v>
      </c>
      <c r="AA173" s="99">
        <f>+(EOP!Z173+EOP!AA173)/2</f>
        <v>2</v>
      </c>
      <c r="AB173" s="99">
        <f>+(EOP!AA173+EOP!AB173)/2</f>
        <v>2</v>
      </c>
      <c r="AC173" s="99">
        <f>+(EOP!AB173+EOP!AC173)/2</f>
        <v>2</v>
      </c>
      <c r="AD173" s="104">
        <f t="shared" si="99"/>
        <v>0</v>
      </c>
      <c r="AE173" s="105">
        <f t="shared" si="100"/>
        <v>1.4166666666666667</v>
      </c>
      <c r="AI173" s="35"/>
      <c r="AJ173" s="35"/>
      <c r="AK173" s="35"/>
      <c r="AL173" s="35"/>
      <c r="AM173" s="35"/>
      <c r="AN173" s="35"/>
      <c r="AO173" s="35"/>
      <c r="AP173" s="35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47"/>
      <c r="BH173" s="48"/>
    </row>
    <row r="174" spans="1:60">
      <c r="A174" s="235"/>
      <c r="B174" s="226"/>
      <c r="C174" s="225"/>
      <c r="D174" s="12" t="s">
        <v>65</v>
      </c>
      <c r="E174" s="35"/>
      <c r="F174" s="35"/>
      <c r="G174" s="35"/>
      <c r="H174" s="35"/>
      <c r="I174" s="35"/>
      <c r="J174" s="35"/>
      <c r="K174" s="35"/>
      <c r="L174" s="35"/>
      <c r="M174" s="99">
        <f>+(EOP!L174+EOP!M174)/2</f>
        <v>0</v>
      </c>
      <c r="N174" s="99">
        <f>+(EOP!M174+EOP!N174)/2</f>
        <v>0</v>
      </c>
      <c r="O174" s="99">
        <f>+(EOP!N174+EOP!O174)/2</f>
        <v>0</v>
      </c>
      <c r="P174" s="99">
        <f>+(EOP!O174+EOP!P174)/2</f>
        <v>1.5</v>
      </c>
      <c r="Q174" s="99">
        <f>+(EOP!P174+EOP!Q174)/2</f>
        <v>4</v>
      </c>
      <c r="R174" s="99">
        <f>+(EOP!Q174+EOP!R174)/2</f>
        <v>5</v>
      </c>
      <c r="S174" s="99">
        <f>+(EOP!R174+EOP!S174)/2</f>
        <v>5</v>
      </c>
      <c r="T174" s="99">
        <f>+(EOP!S174+EOP!T174)/2</f>
        <v>6.5</v>
      </c>
      <c r="U174" s="99">
        <f>+(EOP!T174+EOP!U174)/2</f>
        <v>8.5</v>
      </c>
      <c r="V174" s="99">
        <f>+(EOP!U174+EOP!V174)/2</f>
        <v>14.5</v>
      </c>
      <c r="W174" s="99">
        <f>+(EOP!V174+EOP!W174)/2</f>
        <v>20</v>
      </c>
      <c r="X174" s="99">
        <f>+(EOP!W174+EOP!X174)/2</f>
        <v>20</v>
      </c>
      <c r="Y174" s="99">
        <f>+(EOP!X174+EOP!Y174)/2</f>
        <v>26</v>
      </c>
      <c r="Z174" s="99">
        <f>+(EOP!Y174+EOP!Z174)/2</f>
        <v>34</v>
      </c>
      <c r="AA174" s="99">
        <f>+(EOP!Z174+EOP!AA174)/2</f>
        <v>36</v>
      </c>
      <c r="AB174" s="99">
        <f>+(EOP!AA174+EOP!AB174)/2</f>
        <v>36</v>
      </c>
      <c r="AC174" s="99">
        <f>+(EOP!AB174+EOP!AC174)/2</f>
        <v>36</v>
      </c>
      <c r="AD174" s="104">
        <f t="shared" si="99"/>
        <v>0.375</v>
      </c>
      <c r="AE174" s="105">
        <f t="shared" si="100"/>
        <v>17.958333333333332</v>
      </c>
      <c r="AI174" s="35"/>
      <c r="AJ174" s="35"/>
      <c r="AK174" s="35"/>
      <c r="AL174" s="35"/>
      <c r="AM174" s="35"/>
      <c r="AN174" s="35"/>
      <c r="AO174" s="35"/>
      <c r="AP174" s="35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47"/>
      <c r="BH174" s="48"/>
    </row>
    <row r="175" spans="1:60">
      <c r="A175" s="235"/>
      <c r="B175" s="226"/>
      <c r="C175" s="225"/>
      <c r="D175" s="12" t="s">
        <v>66</v>
      </c>
      <c r="E175" s="35"/>
      <c r="F175" s="35"/>
      <c r="G175" s="35"/>
      <c r="H175" s="35"/>
      <c r="I175" s="35"/>
      <c r="J175" s="35"/>
      <c r="K175" s="35"/>
      <c r="L175" s="35"/>
      <c r="M175" s="99">
        <f>+(EOP!L175+EOP!M175)/2</f>
        <v>0</v>
      </c>
      <c r="N175" s="99">
        <f>+(EOP!M175+EOP!N175)/2</f>
        <v>0</v>
      </c>
      <c r="O175" s="99">
        <f>+(EOP!N175+EOP!O175)/2</f>
        <v>0</v>
      </c>
      <c r="P175" s="99">
        <f>+(EOP!O175+EOP!P175)/2</f>
        <v>0</v>
      </c>
      <c r="Q175" s="99">
        <f>+(EOP!P175+EOP!Q175)/2</f>
        <v>0</v>
      </c>
      <c r="R175" s="99">
        <f>+(EOP!Q175+EOP!R175)/2</f>
        <v>0</v>
      </c>
      <c r="S175" s="99">
        <f>+(EOP!R175+EOP!S175)/2</f>
        <v>0</v>
      </c>
      <c r="T175" s="99">
        <f>+(EOP!S175+EOP!T175)/2</f>
        <v>0.5</v>
      </c>
      <c r="U175" s="99">
        <f>+(EOP!T175+EOP!U175)/2</f>
        <v>1.5</v>
      </c>
      <c r="V175" s="99">
        <f>+(EOP!U175+EOP!V175)/2</f>
        <v>2</v>
      </c>
      <c r="W175" s="99">
        <f>+(EOP!V175+EOP!W175)/2</f>
        <v>2</v>
      </c>
      <c r="X175" s="99">
        <f>+(EOP!W175+EOP!X175)/2</f>
        <v>2</v>
      </c>
      <c r="Y175" s="99">
        <f>+(EOP!X175+EOP!Y175)/2</f>
        <v>2</v>
      </c>
      <c r="Z175" s="99">
        <f>+(EOP!Y175+EOP!Z175)/2</f>
        <v>8.5</v>
      </c>
      <c r="AA175" s="99">
        <f>+(EOP!Z175+EOP!AA175)/2</f>
        <v>15</v>
      </c>
      <c r="AB175" s="99">
        <f>+(EOP!AA175+EOP!AB175)/2</f>
        <v>15.5</v>
      </c>
      <c r="AC175" s="99">
        <f>+(EOP!AB175+EOP!AC175)/2</f>
        <v>16</v>
      </c>
      <c r="AD175" s="104">
        <f t="shared" si="99"/>
        <v>0</v>
      </c>
      <c r="AE175" s="105">
        <f t="shared" si="100"/>
        <v>4.083333333333333</v>
      </c>
      <c r="AI175" s="35"/>
      <c r="AJ175" s="35"/>
      <c r="AK175" s="35"/>
      <c r="AL175" s="35"/>
      <c r="AM175" s="35"/>
      <c r="AN175" s="35"/>
      <c r="AO175" s="35"/>
      <c r="AP175" s="35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47"/>
      <c r="BH175" s="48"/>
    </row>
    <row r="176" spans="1:60">
      <c r="A176" s="235"/>
      <c r="B176" s="226"/>
      <c r="C176" s="225"/>
      <c r="D176" s="12" t="s">
        <v>67</v>
      </c>
      <c r="E176" s="35"/>
      <c r="F176" s="35"/>
      <c r="G176" s="35"/>
      <c r="H176" s="35"/>
      <c r="I176" s="35"/>
      <c r="J176" s="35"/>
      <c r="K176" s="35"/>
      <c r="L176" s="35"/>
      <c r="M176" s="99">
        <f>+(EOP!L176+EOP!M176)/2</f>
        <v>0</v>
      </c>
      <c r="N176" s="99">
        <f>+(EOP!M176+EOP!N176)/2</f>
        <v>0</v>
      </c>
      <c r="O176" s="99">
        <f>+(EOP!N176+EOP!O176)/2</f>
        <v>0</v>
      </c>
      <c r="P176" s="99">
        <f>+(EOP!O176+EOP!P176)/2</f>
        <v>0.5</v>
      </c>
      <c r="Q176" s="99">
        <f>+(EOP!P176+EOP!Q176)/2</f>
        <v>1</v>
      </c>
      <c r="R176" s="99">
        <f>+(EOP!Q176+EOP!R176)/2</f>
        <v>1</v>
      </c>
      <c r="S176" s="99">
        <f>+(EOP!R176+EOP!S176)/2</f>
        <v>1</v>
      </c>
      <c r="T176" s="99">
        <f>+(EOP!S176+EOP!T176)/2</f>
        <v>1</v>
      </c>
      <c r="U176" s="99">
        <f>+(EOP!T176+EOP!U176)/2</f>
        <v>1</v>
      </c>
      <c r="V176" s="99">
        <f>+(EOP!U176+EOP!V176)/2</f>
        <v>1</v>
      </c>
      <c r="W176" s="99">
        <f>+(EOP!V176+EOP!W176)/2</f>
        <v>1.5</v>
      </c>
      <c r="X176" s="99">
        <f>+(EOP!W176+EOP!X176)/2</f>
        <v>2.5</v>
      </c>
      <c r="Y176" s="99">
        <f>+(EOP!X176+EOP!Y176)/2</f>
        <v>2.5</v>
      </c>
      <c r="Z176" s="99">
        <f>+(EOP!Y176+EOP!Z176)/2</f>
        <v>2</v>
      </c>
      <c r="AA176" s="99">
        <f>+(EOP!Z176+EOP!AA176)/2</f>
        <v>2.5</v>
      </c>
      <c r="AB176" s="99">
        <f>+(EOP!AA176+EOP!AB176)/2</f>
        <v>2.5</v>
      </c>
      <c r="AC176" s="99">
        <f>+(EOP!AB176+EOP!AC176)/2</f>
        <v>3</v>
      </c>
      <c r="AD176" s="104">
        <f t="shared" si="99"/>
        <v>0.125</v>
      </c>
      <c r="AE176" s="105">
        <f t="shared" si="100"/>
        <v>1.625</v>
      </c>
      <c r="AI176" s="35"/>
      <c r="AJ176" s="35"/>
      <c r="AK176" s="35"/>
      <c r="AL176" s="35"/>
      <c r="AM176" s="35"/>
      <c r="AN176" s="35"/>
      <c r="AO176" s="35"/>
      <c r="AP176" s="35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47"/>
      <c r="BH176" s="48"/>
    </row>
    <row r="177" spans="1:60">
      <c r="A177" s="235"/>
      <c r="B177" s="226"/>
      <c r="C177" s="225"/>
      <c r="D177" s="12" t="s">
        <v>68</v>
      </c>
      <c r="E177" s="35"/>
      <c r="F177" s="35"/>
      <c r="G177" s="35"/>
      <c r="H177" s="35"/>
      <c r="I177" s="35"/>
      <c r="J177" s="35"/>
      <c r="K177" s="35"/>
      <c r="L177" s="35"/>
      <c r="M177" s="99">
        <f>+(EOP!L177+EOP!M177)/2</f>
        <v>0</v>
      </c>
      <c r="N177" s="99">
        <f>+(EOP!M177+EOP!N177)/2</f>
        <v>0</v>
      </c>
      <c r="O177" s="99">
        <f>+(EOP!N177+EOP!O177)/2</f>
        <v>0.5</v>
      </c>
      <c r="P177" s="99">
        <f>+(EOP!O177+EOP!P177)/2</f>
        <v>1</v>
      </c>
      <c r="Q177" s="99">
        <f>+(EOP!P177+EOP!Q177)/2</f>
        <v>1</v>
      </c>
      <c r="R177" s="99">
        <f>+(EOP!Q177+EOP!R177)/2</f>
        <v>1</v>
      </c>
      <c r="S177" s="99">
        <f>+(EOP!R177+EOP!S177)/2</f>
        <v>1.5</v>
      </c>
      <c r="T177" s="99">
        <f>+(EOP!S177+EOP!T177)/2</f>
        <v>2.5</v>
      </c>
      <c r="U177" s="99">
        <f>+(EOP!T177+EOP!U177)/2</f>
        <v>4</v>
      </c>
      <c r="V177" s="99">
        <f>+(EOP!U177+EOP!V177)/2</f>
        <v>5</v>
      </c>
      <c r="W177" s="99">
        <f>+(EOP!V177+EOP!W177)/2</f>
        <v>5.5</v>
      </c>
      <c r="X177" s="99">
        <f>+(EOP!W177+EOP!X177)/2</f>
        <v>6</v>
      </c>
      <c r="Y177" s="99">
        <f>+(EOP!X177+EOP!Y177)/2</f>
        <v>6.5</v>
      </c>
      <c r="Z177" s="99">
        <f>+(EOP!Y177+EOP!Z177)/2</f>
        <v>7</v>
      </c>
      <c r="AA177" s="99">
        <f>+(EOP!Z177+EOP!AA177)/2</f>
        <v>7</v>
      </c>
      <c r="AB177" s="99">
        <f>+(EOP!AA177+EOP!AB177)/2</f>
        <v>7</v>
      </c>
      <c r="AC177" s="99">
        <f>+(EOP!AB177+EOP!AC177)/2</f>
        <v>9</v>
      </c>
      <c r="AD177" s="104">
        <f t="shared" si="99"/>
        <v>0.375</v>
      </c>
      <c r="AE177" s="105">
        <f t="shared" si="100"/>
        <v>4.5</v>
      </c>
      <c r="AI177" s="35"/>
      <c r="AJ177" s="35"/>
      <c r="AK177" s="35"/>
      <c r="AL177" s="35"/>
      <c r="AM177" s="35"/>
      <c r="AN177" s="35"/>
      <c r="AO177" s="35"/>
      <c r="AP177" s="35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47"/>
      <c r="BH177" s="48"/>
    </row>
    <row r="178" spans="1:60">
      <c r="A178" s="235"/>
      <c r="B178" s="226"/>
      <c r="C178" s="225"/>
      <c r="D178" s="14" t="s">
        <v>3</v>
      </c>
      <c r="E178" s="37"/>
      <c r="F178" s="37"/>
      <c r="G178" s="37"/>
      <c r="H178" s="37"/>
      <c r="I178" s="37"/>
      <c r="J178" s="37"/>
      <c r="K178" s="37"/>
      <c r="L178" s="37"/>
      <c r="M178" s="106">
        <f>+(EOP!L178+EOP!M178)/2</f>
        <v>0</v>
      </c>
      <c r="N178" s="106">
        <f>+(EOP!M178+EOP!N178)/2</f>
        <v>0</v>
      </c>
      <c r="O178" s="106">
        <f>+(EOP!N178+EOP!O178)/2</f>
        <v>0</v>
      </c>
      <c r="P178" s="106">
        <f>+(EOP!O178+EOP!P178)/2</f>
        <v>2</v>
      </c>
      <c r="Q178" s="106">
        <f>+(EOP!P178+EOP!Q178)/2</f>
        <v>5</v>
      </c>
      <c r="R178" s="106">
        <f>+(EOP!Q178+EOP!R178)/2</f>
        <v>6</v>
      </c>
      <c r="S178" s="106">
        <f>+(EOP!R178+EOP!S178)/2</f>
        <v>6</v>
      </c>
      <c r="T178" s="106">
        <f>+(EOP!S178+EOP!T178)/2</f>
        <v>8</v>
      </c>
      <c r="U178" s="106">
        <f>+(EOP!T178+EOP!U178)/2</f>
        <v>10.5</v>
      </c>
      <c r="V178" s="106">
        <f>+(EOP!U178+EOP!V178)/2</f>
        <v>16.5</v>
      </c>
      <c r="W178" s="106">
        <f>+(EOP!V178+EOP!W178)/2</f>
        <v>22.5</v>
      </c>
      <c r="X178" s="106">
        <f>+(EOP!W178+EOP!X178)/2</f>
        <v>23.5</v>
      </c>
      <c r="Y178" s="106">
        <f>+(EOP!X178+EOP!Y178)/2</f>
        <v>29.5</v>
      </c>
      <c r="Z178" s="106">
        <f>+(EOP!Y178+EOP!Z178)/2</f>
        <v>37</v>
      </c>
      <c r="AA178" s="106">
        <f>+(EOP!Z178+EOP!AA178)/2</f>
        <v>39.5</v>
      </c>
      <c r="AB178" s="106">
        <f>+(EOP!AA178+EOP!AB178)/2</f>
        <v>39.5</v>
      </c>
      <c r="AC178" s="106">
        <f>+(EOP!AB178+EOP!AC178)/2</f>
        <v>41</v>
      </c>
      <c r="AD178" s="112">
        <f t="shared" si="99"/>
        <v>0.5</v>
      </c>
      <c r="AE178" s="113">
        <f t="shared" si="100"/>
        <v>20.291666666666668</v>
      </c>
      <c r="AI178" s="37"/>
      <c r="AJ178" s="37"/>
      <c r="AK178" s="37"/>
      <c r="AL178" s="37"/>
      <c r="AM178" s="37"/>
      <c r="AN178" s="37"/>
      <c r="AO178" s="37"/>
      <c r="AP178" s="37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55"/>
      <c r="BH178" s="56"/>
    </row>
    <row r="179" spans="1:60">
      <c r="A179" s="235"/>
      <c r="B179" s="226"/>
      <c r="C179" s="225"/>
      <c r="D179" s="14" t="s">
        <v>42</v>
      </c>
      <c r="E179" s="37"/>
      <c r="F179" s="37"/>
      <c r="G179" s="37"/>
      <c r="H179" s="37"/>
      <c r="I179" s="37"/>
      <c r="J179" s="37"/>
      <c r="K179" s="37"/>
      <c r="L179" s="37"/>
      <c r="M179" s="106">
        <f>+(EOP!L179+EOP!M179)/2</f>
        <v>0</v>
      </c>
      <c r="N179" s="106">
        <f>+(EOP!M179+EOP!N179)/2</f>
        <v>0</v>
      </c>
      <c r="O179" s="106">
        <f>+(EOP!N179+EOP!O179)/2</f>
        <v>0.5</v>
      </c>
      <c r="P179" s="106">
        <f>+(EOP!O179+EOP!P179)/2</f>
        <v>1</v>
      </c>
      <c r="Q179" s="106">
        <f>+(EOP!P179+EOP!Q179)/2</f>
        <v>1.5</v>
      </c>
      <c r="R179" s="106">
        <f>+(EOP!Q179+EOP!R179)/2</f>
        <v>2</v>
      </c>
      <c r="S179" s="106">
        <f>+(EOP!R179+EOP!S179)/2</f>
        <v>2.5</v>
      </c>
      <c r="T179" s="106">
        <f>+(EOP!S179+EOP!T179)/2</f>
        <v>4</v>
      </c>
      <c r="U179" s="106">
        <f>+(EOP!T179+EOP!U179)/2</f>
        <v>6.5</v>
      </c>
      <c r="V179" s="106">
        <f>+(EOP!U179+EOP!V179)/2</f>
        <v>8</v>
      </c>
      <c r="W179" s="106">
        <f>+(EOP!V179+EOP!W179)/2</f>
        <v>9</v>
      </c>
      <c r="X179" s="106">
        <f>+(EOP!W179+EOP!X179)/2</f>
        <v>10</v>
      </c>
      <c r="Y179" s="106">
        <f>+(EOP!X179+EOP!Y179)/2</f>
        <v>10.5</v>
      </c>
      <c r="Z179" s="106">
        <f>+(EOP!Y179+EOP!Z179)/2</f>
        <v>17.5</v>
      </c>
      <c r="AA179" s="106">
        <f>+(EOP!Z179+EOP!AA179)/2</f>
        <v>24</v>
      </c>
      <c r="AB179" s="106">
        <f>+(EOP!AA179+EOP!AB179)/2</f>
        <v>24.5</v>
      </c>
      <c r="AC179" s="106">
        <f>+(EOP!AB179+EOP!AC179)/2</f>
        <v>27</v>
      </c>
      <c r="AD179" s="112">
        <f t="shared" si="99"/>
        <v>0.375</v>
      </c>
      <c r="AE179" s="113">
        <f t="shared" si="100"/>
        <v>10</v>
      </c>
      <c r="AI179" s="37"/>
      <c r="AJ179" s="37"/>
      <c r="AK179" s="37"/>
      <c r="AL179" s="37"/>
      <c r="AM179" s="37"/>
      <c r="AN179" s="37"/>
      <c r="AO179" s="37"/>
      <c r="AP179" s="37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55"/>
      <c r="BH179" s="56"/>
    </row>
    <row r="180" spans="1:60">
      <c r="A180" s="235"/>
      <c r="B180" s="226"/>
      <c r="C180" s="225"/>
      <c r="D180" s="13" t="s">
        <v>90</v>
      </c>
      <c r="E180" s="36"/>
      <c r="F180" s="36"/>
      <c r="G180" s="36"/>
      <c r="H180" s="36"/>
      <c r="I180" s="36"/>
      <c r="J180" s="36"/>
      <c r="K180" s="36"/>
      <c r="L180" s="36"/>
      <c r="M180" s="36" t="str">
        <f t="shared" ref="M180:AE180" si="101">+IFERROR(M171/M170,"")</f>
        <v/>
      </c>
      <c r="N180" s="36" t="str">
        <f t="shared" si="101"/>
        <v/>
      </c>
      <c r="O180" s="36">
        <f t="shared" si="101"/>
        <v>1</v>
      </c>
      <c r="P180" s="36">
        <f t="shared" si="101"/>
        <v>1</v>
      </c>
      <c r="Q180" s="36">
        <f t="shared" si="101"/>
        <v>1</v>
      </c>
      <c r="R180" s="36">
        <f t="shared" si="101"/>
        <v>1</v>
      </c>
      <c r="S180" s="36">
        <f t="shared" si="101"/>
        <v>1</v>
      </c>
      <c r="T180" s="36">
        <f t="shared" si="101"/>
        <v>1</v>
      </c>
      <c r="U180" s="36">
        <f t="shared" si="101"/>
        <v>1.0625</v>
      </c>
      <c r="V180" s="36">
        <f t="shared" si="101"/>
        <v>1.3243243243243243</v>
      </c>
      <c r="W180" s="36">
        <f t="shared" si="101"/>
        <v>1.4651162790697674</v>
      </c>
      <c r="X180" s="36">
        <f t="shared" si="101"/>
        <v>1.425531914893617</v>
      </c>
      <c r="Y180" s="36">
        <f t="shared" si="101"/>
        <v>1.6326530612244898</v>
      </c>
      <c r="Z180" s="36">
        <f t="shared" si="101"/>
        <v>2.1372549019607843</v>
      </c>
      <c r="AA180" s="36">
        <f t="shared" si="101"/>
        <v>2.3962264150943398</v>
      </c>
      <c r="AB180" s="36">
        <f t="shared" si="101"/>
        <v>2.3272727272727272</v>
      </c>
      <c r="AC180" s="36">
        <f t="shared" ref="AC180" si="102">+IFERROR(AC171/AC170,"")</f>
        <v>2.3859649122807016</v>
      </c>
      <c r="AD180" s="49">
        <f t="shared" si="101"/>
        <v>1</v>
      </c>
      <c r="AE180" s="50">
        <f t="shared" si="101"/>
        <v>1.6636155606407323</v>
      </c>
      <c r="AI180" s="36"/>
      <c r="AJ180" s="36"/>
      <c r="AK180" s="36"/>
      <c r="AL180" s="36"/>
      <c r="AM180" s="36"/>
      <c r="AN180" s="36"/>
      <c r="AO180" s="36"/>
      <c r="AP180" s="36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49"/>
      <c r="BH180" s="50"/>
    </row>
    <row r="181" spans="1:60">
      <c r="A181" s="235"/>
      <c r="B181" s="226"/>
      <c r="C181" s="225" t="s">
        <v>52</v>
      </c>
      <c r="D181" s="10" t="s">
        <v>40</v>
      </c>
      <c r="E181" s="19"/>
      <c r="F181" s="19"/>
      <c r="G181" s="19"/>
      <c r="H181" s="19"/>
      <c r="I181" s="19"/>
      <c r="J181" s="19"/>
      <c r="K181" s="19"/>
      <c r="L181" s="19"/>
      <c r="M181" s="97">
        <f>+(EOP!L181+EOP!M181)/2</f>
        <v>0</v>
      </c>
      <c r="N181" s="97">
        <f>+(EOP!M181+EOP!N181)/2</f>
        <v>0</v>
      </c>
      <c r="O181" s="97">
        <f>+(EOP!N181+EOP!O181)/2</f>
        <v>0</v>
      </c>
      <c r="P181" s="97">
        <f>+(EOP!O181+EOP!P181)/2</f>
        <v>0</v>
      </c>
      <c r="Q181" s="97">
        <f>+(EOP!P181+EOP!Q181)/2</f>
        <v>0</v>
      </c>
      <c r="R181" s="97">
        <f>+(EOP!Q181+EOP!R181)/2</f>
        <v>0</v>
      </c>
      <c r="S181" s="97">
        <f>+(EOP!R181+EOP!S181)/2</f>
        <v>0</v>
      </c>
      <c r="T181" s="97">
        <f>+(EOP!S181+EOP!T181)/2</f>
        <v>0</v>
      </c>
      <c r="U181" s="97">
        <f>+(EOP!T181+EOP!U181)/2</f>
        <v>0</v>
      </c>
      <c r="V181" s="97">
        <f>+(EOP!U181+EOP!V181)/2</f>
        <v>0</v>
      </c>
      <c r="W181" s="97">
        <f>+(EOP!V181+EOP!W181)/2</f>
        <v>0</v>
      </c>
      <c r="X181" s="97">
        <f>+(EOP!W181+EOP!X181)/2</f>
        <v>0</v>
      </c>
      <c r="Y181" s="97">
        <f>+(EOP!X181+EOP!Y181)/2</f>
        <v>0</v>
      </c>
      <c r="Z181" s="97">
        <f>+(EOP!Y181+EOP!Z181)/2</f>
        <v>0</v>
      </c>
      <c r="AA181" s="97">
        <f>+(EOP!Z181+EOP!AA181)/2</f>
        <v>0</v>
      </c>
      <c r="AB181" s="97">
        <f>+(EOP!AA181+EOP!AB181)/2</f>
        <v>0</v>
      </c>
      <c r="AC181" s="97">
        <f>+(EOP!AB181+EOP!AC181)/2</f>
        <v>0</v>
      </c>
      <c r="AD181" s="100">
        <f t="shared" ref="AD181:AD185" si="103">+AVERAGE(M181:P181)</f>
        <v>0</v>
      </c>
      <c r="AE181" s="101">
        <f t="shared" ref="AE181:AE185" si="104">+AVERAGE(Q181:AB181)</f>
        <v>0</v>
      </c>
      <c r="AG181" s="124">
        <f>+SUMIF($M$1:$AB$1,"REAL",M181:AB181)</f>
        <v>0</v>
      </c>
      <c r="AI181" s="26"/>
      <c r="AJ181" s="26"/>
      <c r="AK181" s="26"/>
      <c r="AL181" s="26"/>
      <c r="AM181" s="26"/>
      <c r="AN181" s="26"/>
      <c r="AO181" s="26"/>
      <c r="AP181" s="26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44"/>
      <c r="BH181" s="59"/>
    </row>
    <row r="182" spans="1:60">
      <c r="A182" s="235"/>
      <c r="B182" s="226"/>
      <c r="C182" s="225"/>
      <c r="D182" s="11" t="s">
        <v>88</v>
      </c>
      <c r="E182" s="34"/>
      <c r="F182" s="34"/>
      <c r="G182" s="34"/>
      <c r="H182" s="34"/>
      <c r="I182" s="34"/>
      <c r="J182" s="34"/>
      <c r="K182" s="34"/>
      <c r="L182" s="34"/>
      <c r="M182" s="98">
        <f>+(EOP!L182+EOP!M182)/2</f>
        <v>0</v>
      </c>
      <c r="N182" s="98">
        <f>+(EOP!M182+EOP!N182)/2</f>
        <v>0</v>
      </c>
      <c r="O182" s="98">
        <f>+(EOP!N182+EOP!O182)/2</f>
        <v>0</v>
      </c>
      <c r="P182" s="98">
        <f>+(EOP!O182+EOP!P182)/2</f>
        <v>0</v>
      </c>
      <c r="Q182" s="98">
        <f>+(EOP!P182+EOP!Q182)/2</f>
        <v>0</v>
      </c>
      <c r="R182" s="98">
        <f>+(EOP!Q182+EOP!R182)/2</f>
        <v>0</v>
      </c>
      <c r="S182" s="98">
        <f>+(EOP!R182+EOP!S182)/2</f>
        <v>0</v>
      </c>
      <c r="T182" s="98">
        <f>+(EOP!S182+EOP!T182)/2</f>
        <v>0</v>
      </c>
      <c r="U182" s="98">
        <f>+(EOP!T182+EOP!U182)/2</f>
        <v>0</v>
      </c>
      <c r="V182" s="98">
        <f>+(EOP!U182+EOP!V182)/2</f>
        <v>0</v>
      </c>
      <c r="W182" s="98">
        <f>+(EOP!V182+EOP!W182)/2</f>
        <v>0</v>
      </c>
      <c r="X182" s="98">
        <f>+(EOP!W182+EOP!X182)/2</f>
        <v>0</v>
      </c>
      <c r="Y182" s="98">
        <f>+(EOP!X182+EOP!Y182)/2</f>
        <v>0</v>
      </c>
      <c r="Z182" s="98">
        <f>+(EOP!Y182+EOP!Z182)/2</f>
        <v>0</v>
      </c>
      <c r="AA182" s="98">
        <f>+(EOP!Z182+EOP!AA182)/2</f>
        <v>0</v>
      </c>
      <c r="AB182" s="98">
        <f>+(EOP!AA182+EOP!AB182)/2</f>
        <v>0</v>
      </c>
      <c r="AC182" s="98">
        <f>+(EOP!AB182+EOP!AC182)/2</f>
        <v>0</v>
      </c>
      <c r="AD182" s="102">
        <f t="shared" si="103"/>
        <v>0</v>
      </c>
      <c r="AE182" s="103">
        <f t="shared" si="104"/>
        <v>0</v>
      </c>
      <c r="AG182" s="124">
        <f>+SUMIF($M$1:$AB$1,"REAL",M182:AB182)</f>
        <v>0</v>
      </c>
      <c r="AI182" s="34"/>
      <c r="AJ182" s="34"/>
      <c r="AK182" s="34"/>
      <c r="AL182" s="34"/>
      <c r="AM182" s="34"/>
      <c r="AN182" s="34"/>
      <c r="AO182" s="34"/>
      <c r="AP182" s="34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45"/>
      <c r="BH182" s="46"/>
    </row>
    <row r="183" spans="1:60">
      <c r="A183" s="235"/>
      <c r="B183" s="226"/>
      <c r="C183" s="225"/>
      <c r="D183" s="12" t="s">
        <v>4</v>
      </c>
      <c r="E183" s="35"/>
      <c r="F183" s="35"/>
      <c r="G183" s="35"/>
      <c r="H183" s="35"/>
      <c r="I183" s="35"/>
      <c r="J183" s="35"/>
      <c r="K183" s="35"/>
      <c r="L183" s="35"/>
      <c r="M183" s="99">
        <f>+(EOP!L183+EOP!M183)/2</f>
        <v>0</v>
      </c>
      <c r="N183" s="99">
        <f>+(EOP!M183+EOP!N183)/2</f>
        <v>0</v>
      </c>
      <c r="O183" s="99">
        <f>+(EOP!N183+EOP!O183)/2</f>
        <v>0</v>
      </c>
      <c r="P183" s="99">
        <f>+(EOP!O183+EOP!P183)/2</f>
        <v>0</v>
      </c>
      <c r="Q183" s="99">
        <f>+(EOP!P183+EOP!Q183)/2</f>
        <v>0</v>
      </c>
      <c r="R183" s="99">
        <f>+(EOP!Q183+EOP!R183)/2</f>
        <v>0</v>
      </c>
      <c r="S183" s="99">
        <f>+(EOP!R183+EOP!S183)/2</f>
        <v>0</v>
      </c>
      <c r="T183" s="99">
        <f>+(EOP!S183+EOP!T183)/2</f>
        <v>0</v>
      </c>
      <c r="U183" s="99">
        <f>+(EOP!T183+EOP!U183)/2</f>
        <v>0</v>
      </c>
      <c r="V183" s="99">
        <f>+(EOP!U183+EOP!V183)/2</f>
        <v>0</v>
      </c>
      <c r="W183" s="99">
        <f>+(EOP!V183+EOP!W183)/2</f>
        <v>0</v>
      </c>
      <c r="X183" s="99">
        <f>+(EOP!W183+EOP!X183)/2</f>
        <v>0</v>
      </c>
      <c r="Y183" s="99">
        <f>+(EOP!X183+EOP!Y183)/2</f>
        <v>0</v>
      </c>
      <c r="Z183" s="99">
        <f>+(EOP!Y183+EOP!Z183)/2</f>
        <v>0</v>
      </c>
      <c r="AA183" s="99">
        <f>+(EOP!Z183+EOP!AA183)/2</f>
        <v>0</v>
      </c>
      <c r="AB183" s="99">
        <f>+(EOP!AA183+EOP!AB183)/2</f>
        <v>0</v>
      </c>
      <c r="AC183" s="99">
        <f>+(EOP!AB183+EOP!AC183)/2</f>
        <v>0</v>
      </c>
      <c r="AD183" s="104">
        <f t="shared" si="103"/>
        <v>0</v>
      </c>
      <c r="AE183" s="105">
        <f t="shared" si="104"/>
        <v>0</v>
      </c>
      <c r="AI183" s="35"/>
      <c r="AJ183" s="35"/>
      <c r="AK183" s="35"/>
      <c r="AL183" s="35"/>
      <c r="AM183" s="35"/>
      <c r="AN183" s="35"/>
      <c r="AO183" s="35"/>
      <c r="AP183" s="35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47"/>
      <c r="BH183" s="48"/>
    </row>
    <row r="184" spans="1:60">
      <c r="A184" s="235"/>
      <c r="B184" s="226"/>
      <c r="C184" s="225"/>
      <c r="D184" s="12" t="s">
        <v>5</v>
      </c>
      <c r="E184" s="35"/>
      <c r="F184" s="35"/>
      <c r="G184" s="35"/>
      <c r="H184" s="35"/>
      <c r="I184" s="35"/>
      <c r="J184" s="35"/>
      <c r="K184" s="35"/>
      <c r="L184" s="35"/>
      <c r="M184" s="99">
        <f>+(EOP!L184+EOP!M184)/2</f>
        <v>0</v>
      </c>
      <c r="N184" s="99">
        <f>+(EOP!M184+EOP!N184)/2</f>
        <v>0</v>
      </c>
      <c r="O184" s="99">
        <f>+(EOP!N184+EOP!O184)/2</f>
        <v>0</v>
      </c>
      <c r="P184" s="99">
        <f>+(EOP!O184+EOP!P184)/2</f>
        <v>0</v>
      </c>
      <c r="Q184" s="99">
        <f>+(EOP!P184+EOP!Q184)/2</f>
        <v>0</v>
      </c>
      <c r="R184" s="99">
        <f>+(EOP!Q184+EOP!R184)/2</f>
        <v>0</v>
      </c>
      <c r="S184" s="99">
        <f>+(EOP!R184+EOP!S184)/2</f>
        <v>0</v>
      </c>
      <c r="T184" s="99">
        <f>+(EOP!S184+EOP!T184)/2</f>
        <v>0</v>
      </c>
      <c r="U184" s="99">
        <f>+(EOP!T184+EOP!U184)/2</f>
        <v>0</v>
      </c>
      <c r="V184" s="99">
        <f>+(EOP!U184+EOP!V184)/2</f>
        <v>0</v>
      </c>
      <c r="W184" s="99">
        <f>+(EOP!V184+EOP!W184)/2</f>
        <v>0</v>
      </c>
      <c r="X184" s="99">
        <f>+(EOP!W184+EOP!X184)/2</f>
        <v>0</v>
      </c>
      <c r="Y184" s="99">
        <f>+(EOP!X184+EOP!Y184)/2</f>
        <v>0</v>
      </c>
      <c r="Z184" s="99">
        <f>+(EOP!Y184+EOP!Z184)/2</f>
        <v>0</v>
      </c>
      <c r="AA184" s="99">
        <f>+(EOP!Z184+EOP!AA184)/2</f>
        <v>0</v>
      </c>
      <c r="AB184" s="99">
        <f>+(EOP!AA184+EOP!AB184)/2</f>
        <v>0</v>
      </c>
      <c r="AC184" s="99">
        <f>+(EOP!AB184+EOP!AC184)/2</f>
        <v>0</v>
      </c>
      <c r="AD184" s="104">
        <f t="shared" si="103"/>
        <v>0</v>
      </c>
      <c r="AE184" s="105">
        <f t="shared" si="104"/>
        <v>0</v>
      </c>
      <c r="AI184" s="35"/>
      <c r="AJ184" s="35"/>
      <c r="AK184" s="35"/>
      <c r="AL184" s="35"/>
      <c r="AM184" s="35"/>
      <c r="AN184" s="35"/>
      <c r="AO184" s="35"/>
      <c r="AP184" s="35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47"/>
      <c r="BH184" s="48"/>
    </row>
    <row r="185" spans="1:60">
      <c r="A185" s="235"/>
      <c r="B185" s="226"/>
      <c r="C185" s="225"/>
      <c r="D185" s="14" t="s">
        <v>81</v>
      </c>
      <c r="E185" s="37"/>
      <c r="F185" s="37"/>
      <c r="G185" s="37"/>
      <c r="H185" s="37"/>
      <c r="I185" s="37"/>
      <c r="J185" s="37"/>
      <c r="K185" s="37"/>
      <c r="L185" s="37"/>
      <c r="M185" s="106">
        <f>+(EOP!L185+EOP!M185)/2</f>
        <v>0</v>
      </c>
      <c r="N185" s="106">
        <f>+(EOP!M185+EOP!N185)/2</f>
        <v>0</v>
      </c>
      <c r="O185" s="106">
        <f>+(EOP!N185+EOP!O185)/2</f>
        <v>0</v>
      </c>
      <c r="P185" s="106">
        <f>+(EOP!O185+EOP!P185)/2</f>
        <v>0</v>
      </c>
      <c r="Q185" s="106">
        <f>+(EOP!P185+EOP!Q185)/2</f>
        <v>0</v>
      </c>
      <c r="R185" s="106">
        <f>+(EOP!Q185+EOP!R185)/2</f>
        <v>0</v>
      </c>
      <c r="S185" s="106">
        <f>+(EOP!R185+EOP!S185)/2</f>
        <v>0</v>
      </c>
      <c r="T185" s="106">
        <f>+(EOP!S185+EOP!T185)/2</f>
        <v>0</v>
      </c>
      <c r="U185" s="106">
        <f>+(EOP!T185+EOP!U185)/2</f>
        <v>0</v>
      </c>
      <c r="V185" s="106">
        <f>+(EOP!U185+EOP!V185)/2</f>
        <v>0</v>
      </c>
      <c r="W185" s="106">
        <f>+(EOP!V185+EOP!W185)/2</f>
        <v>0</v>
      </c>
      <c r="X185" s="106">
        <f>+(EOP!W185+EOP!X185)/2</f>
        <v>0</v>
      </c>
      <c r="Y185" s="106">
        <f>+(EOP!X185+EOP!Y185)/2</f>
        <v>0</v>
      </c>
      <c r="Z185" s="106">
        <f>+(EOP!Y185+EOP!Z185)/2</f>
        <v>0</v>
      </c>
      <c r="AA185" s="106">
        <f>+(EOP!Z185+EOP!AA185)/2</f>
        <v>0</v>
      </c>
      <c r="AB185" s="106">
        <f>+(EOP!AA185+EOP!AB185)/2</f>
        <v>0</v>
      </c>
      <c r="AC185" s="106">
        <f>+(EOP!AB185+EOP!AC185)/2</f>
        <v>0</v>
      </c>
      <c r="AD185" s="112">
        <f t="shared" si="103"/>
        <v>0</v>
      </c>
      <c r="AE185" s="113">
        <f t="shared" si="104"/>
        <v>0</v>
      </c>
      <c r="AI185" s="37"/>
      <c r="AJ185" s="37"/>
      <c r="AK185" s="37"/>
      <c r="AL185" s="37"/>
      <c r="AM185" s="37"/>
      <c r="AN185" s="37"/>
      <c r="AO185" s="37"/>
      <c r="AP185" s="37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55"/>
      <c r="BH185" s="56"/>
    </row>
    <row r="186" spans="1:60" ht="15" thickBot="1">
      <c r="A186" s="235"/>
      <c r="B186" s="226"/>
      <c r="C186" s="225"/>
      <c r="D186" s="13" t="s">
        <v>90</v>
      </c>
      <c r="E186" s="36"/>
      <c r="F186" s="36"/>
      <c r="G186" s="36"/>
      <c r="H186" s="36"/>
      <c r="I186" s="36"/>
      <c r="J186" s="36"/>
      <c r="K186" s="36"/>
      <c r="L186" s="36"/>
      <c r="M186" s="36" t="str">
        <f t="shared" ref="M186:AE186" si="105">+IFERROR(M182/M181,"")</f>
        <v/>
      </c>
      <c r="N186" s="36" t="str">
        <f t="shared" si="105"/>
        <v/>
      </c>
      <c r="O186" s="36" t="str">
        <f t="shared" si="105"/>
        <v/>
      </c>
      <c r="P186" s="36" t="str">
        <f t="shared" si="105"/>
        <v/>
      </c>
      <c r="Q186" s="36" t="str">
        <f t="shared" si="105"/>
        <v/>
      </c>
      <c r="R186" s="36" t="str">
        <f t="shared" si="105"/>
        <v/>
      </c>
      <c r="S186" s="36" t="str">
        <f t="shared" si="105"/>
        <v/>
      </c>
      <c r="T186" s="36" t="str">
        <f t="shared" si="105"/>
        <v/>
      </c>
      <c r="U186" s="36" t="str">
        <f t="shared" si="105"/>
        <v/>
      </c>
      <c r="V186" s="36" t="str">
        <f t="shared" si="105"/>
        <v/>
      </c>
      <c r="W186" s="36" t="str">
        <f t="shared" si="105"/>
        <v/>
      </c>
      <c r="X186" s="36" t="str">
        <f t="shared" si="105"/>
        <v/>
      </c>
      <c r="Y186" s="36" t="str">
        <f t="shared" si="105"/>
        <v/>
      </c>
      <c r="Z186" s="36" t="str">
        <f t="shared" si="105"/>
        <v/>
      </c>
      <c r="AA186" s="36" t="str">
        <f t="shared" si="105"/>
        <v/>
      </c>
      <c r="AB186" s="36" t="str">
        <f t="shared" si="105"/>
        <v/>
      </c>
      <c r="AC186" s="36" t="str">
        <f t="shared" ref="AC186" si="106">+IFERROR(AC182/AC181,"")</f>
        <v/>
      </c>
      <c r="AD186" s="57" t="str">
        <f t="shared" si="105"/>
        <v/>
      </c>
      <c r="AE186" s="58" t="str">
        <f t="shared" si="105"/>
        <v/>
      </c>
      <c r="AI186" s="36"/>
      <c r="AJ186" s="36"/>
      <c r="AK186" s="36"/>
      <c r="AL186" s="36"/>
      <c r="AM186" s="36"/>
      <c r="AN186" s="36"/>
      <c r="AO186" s="36"/>
      <c r="AP186" s="36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57"/>
      <c r="BH186" s="58"/>
    </row>
    <row r="187" spans="1:60">
      <c r="B187" s="4"/>
      <c r="C187" s="4"/>
      <c r="D187" s="4"/>
      <c r="AD187"/>
      <c r="AE187"/>
    </row>
    <row r="188" spans="1:60">
      <c r="B188" s="4"/>
      <c r="C188" s="4"/>
      <c r="D188" s="4"/>
      <c r="AD188"/>
      <c r="AE188"/>
    </row>
    <row r="189" spans="1:60" ht="15" thickBot="1">
      <c r="B189" s="4"/>
      <c r="C189" s="4"/>
      <c r="D189" s="4"/>
      <c r="AD189"/>
      <c r="AE189"/>
    </row>
    <row r="190" spans="1:60" ht="15" customHeight="1">
      <c r="A190" s="236" t="s">
        <v>82</v>
      </c>
      <c r="B190" s="227" t="s">
        <v>34</v>
      </c>
      <c r="C190" s="228"/>
      <c r="D190" s="228"/>
      <c r="E190" s="32"/>
      <c r="F190" s="32"/>
      <c r="G190" s="32"/>
      <c r="H190" s="32"/>
      <c r="I190" s="32"/>
      <c r="J190" s="32"/>
      <c r="K190" s="32"/>
      <c r="L190" s="32"/>
      <c r="M190" s="114">
        <f>+(EOP!L190+EOP!M190)/2</f>
        <v>1</v>
      </c>
      <c r="N190" s="114">
        <f>+(EOP!M190+EOP!N190)/2</f>
        <v>5</v>
      </c>
      <c r="O190" s="114">
        <f>+(EOP!N190+EOP!O190)/2</f>
        <v>11.5</v>
      </c>
      <c r="P190" s="114">
        <f>+(EOP!O190+EOP!P190)/2</f>
        <v>19.5</v>
      </c>
      <c r="Q190" s="114">
        <f>+(EOP!P190+EOP!Q190)/2</f>
        <v>35.5</v>
      </c>
      <c r="R190" s="114">
        <f>+(EOP!Q190+EOP!R190)/2</f>
        <v>54</v>
      </c>
      <c r="S190" s="114">
        <f>+(EOP!R190+EOP!S190)/2</f>
        <v>64.5</v>
      </c>
      <c r="T190" s="114">
        <f>+(EOP!S190+EOP!T190)/2</f>
        <v>76</v>
      </c>
      <c r="U190" s="114">
        <f>+(EOP!T190+EOP!U190)/2</f>
        <v>102</v>
      </c>
      <c r="V190" s="114">
        <f>+(EOP!U190+EOP!V190)/2</f>
        <v>141.5</v>
      </c>
      <c r="W190" s="114">
        <f>+(EOP!V190+EOP!W190)/2</f>
        <v>170</v>
      </c>
      <c r="X190" s="114">
        <f>+(EOP!W190+EOP!X190)/2</f>
        <v>195</v>
      </c>
      <c r="Y190" s="114">
        <f>+(EOP!X190+EOP!Y190)/2</f>
        <v>233.5</v>
      </c>
      <c r="Z190" s="114">
        <f>+(EOP!Y190+EOP!Z190)/2</f>
        <v>272.5</v>
      </c>
      <c r="AA190" s="114">
        <f>+(EOP!Z190+EOP!AA190)/2</f>
        <v>308.5</v>
      </c>
      <c r="AB190" s="114">
        <f>+(EOP!AA190+EOP!AB190)/2</f>
        <v>341</v>
      </c>
      <c r="AC190" s="114">
        <f>+(EOP!AB190+EOP!AC190)/2</f>
        <v>356.5</v>
      </c>
      <c r="AD190" s="115">
        <f>+AVERAGE(M190:P190)</f>
        <v>9.25</v>
      </c>
      <c r="AE190" s="116">
        <f>+AVERAGE(Q190:AB190)</f>
        <v>166.16666666666666</v>
      </c>
      <c r="AG190" s="124">
        <f>+SUMIF($M$1:$AB$1,"REAL",M190:AB190)</f>
        <v>2031</v>
      </c>
      <c r="AI190" s="32"/>
      <c r="AJ190" s="32"/>
      <c r="AK190" s="32"/>
      <c r="AL190" s="32"/>
      <c r="AM190" s="32"/>
      <c r="AN190" s="32"/>
      <c r="AO190" s="32"/>
      <c r="AP190" s="32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39"/>
      <c r="BH190" s="60"/>
    </row>
    <row r="191" spans="1:60">
      <c r="A191" s="236"/>
      <c r="B191" s="229" t="s">
        <v>89</v>
      </c>
      <c r="C191" s="230"/>
      <c r="D191" s="230"/>
      <c r="E191" s="16"/>
      <c r="F191" s="16"/>
      <c r="G191" s="16"/>
      <c r="H191" s="16"/>
      <c r="I191" s="16"/>
      <c r="J191" s="16"/>
      <c r="K191" s="16"/>
      <c r="L191" s="16"/>
      <c r="M191" s="16" t="str">
        <f t="shared" ref="M191:AB191" si="107">IFERROR(+M190/(M194+M205+M222+M225+M233+M251+M254+M257+M260+M263+M274),"")</f>
        <v/>
      </c>
      <c r="N191" s="16">
        <f t="shared" si="107"/>
        <v>-10</v>
      </c>
      <c r="O191" s="16">
        <f t="shared" si="107"/>
        <v>5.75</v>
      </c>
      <c r="P191" s="16">
        <f t="shared" si="107"/>
        <v>2.2941176470588234</v>
      </c>
      <c r="Q191" s="16">
        <f t="shared" si="107"/>
        <v>2.0882352941176472</v>
      </c>
      <c r="R191" s="16">
        <f t="shared" si="107"/>
        <v>1.5652173913043479</v>
      </c>
      <c r="S191" s="16">
        <f t="shared" si="107"/>
        <v>1.2285714285714286</v>
      </c>
      <c r="T191" s="16">
        <f t="shared" si="107"/>
        <v>1.2666666666666666</v>
      </c>
      <c r="U191" s="16">
        <f t="shared" si="107"/>
        <v>1.4676258992805755</v>
      </c>
      <c r="V191" s="16">
        <f t="shared" si="107"/>
        <v>1.4816753926701571</v>
      </c>
      <c r="W191" s="16">
        <f t="shared" si="107"/>
        <v>1.25</v>
      </c>
      <c r="X191" s="16">
        <f t="shared" si="107"/>
        <v>1.2074303405572755</v>
      </c>
      <c r="Y191" s="16">
        <f t="shared" si="107"/>
        <v>1.2900552486187846</v>
      </c>
      <c r="Z191" s="16">
        <f t="shared" si="107"/>
        <v>1.2763466042154568</v>
      </c>
      <c r="AA191" s="16">
        <f t="shared" si="107"/>
        <v>1.2515212981744421</v>
      </c>
      <c r="AB191" s="16">
        <f t="shared" si="107"/>
        <v>1.2332730560578662</v>
      </c>
      <c r="AC191" s="16">
        <f t="shared" ref="AC191" si="108">IFERROR(+AC190/(AC194+AC205+AC222+AC225+AC233+AC251+AC254+AC257+AC260+AC263+AC274),"")</f>
        <v>1.1804635761589404</v>
      </c>
      <c r="AD191" s="40"/>
      <c r="AE191" s="41"/>
      <c r="AI191" s="16"/>
      <c r="AJ191" s="16"/>
      <c r="AK191" s="16"/>
      <c r="AL191" s="16"/>
      <c r="AM191" s="16"/>
      <c r="AN191" s="16"/>
      <c r="AO191" s="16"/>
      <c r="AP191" s="16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40"/>
      <c r="BH191" s="41"/>
    </row>
    <row r="192" spans="1:60">
      <c r="A192" s="236"/>
      <c r="B192" s="231" t="s">
        <v>91</v>
      </c>
      <c r="C192" s="232"/>
      <c r="D192" s="232"/>
      <c r="E192" s="33"/>
      <c r="F192" s="33"/>
      <c r="G192" s="33"/>
      <c r="H192" s="33"/>
      <c r="I192" s="33"/>
      <c r="J192" s="33"/>
      <c r="K192" s="33"/>
      <c r="L192" s="33"/>
      <c r="M192" s="117"/>
      <c r="N192" s="117">
        <f t="shared" ref="N192:AB192" si="109">+N195+N206+N223+N226+N234+N252+N255+N258+N261+N264+N275</f>
        <v>1</v>
      </c>
      <c r="O192" s="117">
        <f t="shared" si="109"/>
        <v>9</v>
      </c>
      <c r="P192" s="117">
        <f t="shared" si="109"/>
        <v>19.5</v>
      </c>
      <c r="Q192" s="117">
        <f t="shared" si="109"/>
        <v>35</v>
      </c>
      <c r="R192" s="117">
        <f t="shared" si="109"/>
        <v>73</v>
      </c>
      <c r="S192" s="117">
        <f t="shared" si="109"/>
        <v>108.5</v>
      </c>
      <c r="T192" s="117">
        <f t="shared" si="109"/>
        <v>125</v>
      </c>
      <c r="U192" s="117">
        <f t="shared" si="109"/>
        <v>151</v>
      </c>
      <c r="V192" s="117">
        <f t="shared" si="109"/>
        <v>217</v>
      </c>
      <c r="W192" s="117">
        <f t="shared" si="109"/>
        <v>301.5</v>
      </c>
      <c r="X192" s="117">
        <f t="shared" si="109"/>
        <v>338</v>
      </c>
      <c r="Y192" s="117">
        <f t="shared" si="109"/>
        <v>384</v>
      </c>
      <c r="Z192" s="117">
        <f t="shared" si="109"/>
        <v>480</v>
      </c>
      <c r="AA192" s="117">
        <f t="shared" si="109"/>
        <v>576</v>
      </c>
      <c r="AB192" s="117">
        <f t="shared" si="109"/>
        <v>671</v>
      </c>
      <c r="AC192" s="117">
        <f t="shared" ref="AC192" si="110">+AC195+AC206+AC223+AC226+AC234+AC252+AC255+AC258+AC261+AC264+AC275</f>
        <v>752</v>
      </c>
      <c r="AD192" s="118">
        <f>+AVERAGE(M192:P192)</f>
        <v>9.8333333333333339</v>
      </c>
      <c r="AE192" s="119">
        <f>+AVERAGE(Q192:AB192)</f>
        <v>288.33333333333331</v>
      </c>
      <c r="AG192" s="124">
        <f>+SUMIF($M$1:$AB$1,"REAL",M192:AB192)</f>
        <v>3489.5</v>
      </c>
      <c r="AI192" s="33"/>
      <c r="AJ192" s="33"/>
      <c r="AK192" s="33"/>
      <c r="AL192" s="33"/>
      <c r="AM192" s="33"/>
      <c r="AN192" s="33"/>
      <c r="AO192" s="33"/>
      <c r="AP192" s="33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42"/>
      <c r="BH192" s="43"/>
    </row>
    <row r="193" spans="1:60">
      <c r="A193" s="236"/>
      <c r="B193" s="233" t="s">
        <v>90</v>
      </c>
      <c r="C193" s="234"/>
      <c r="D193" s="230"/>
      <c r="E193" s="16"/>
      <c r="F193" s="16"/>
      <c r="G193" s="16"/>
      <c r="H193" s="16"/>
      <c r="I193" s="16"/>
      <c r="J193" s="16"/>
      <c r="K193" s="16"/>
      <c r="L193" s="16"/>
      <c r="M193" s="16">
        <f t="shared" ref="M193:AB193" si="111">+IFERROR(M192/M190,"")</f>
        <v>0</v>
      </c>
      <c r="N193" s="16">
        <f t="shared" si="111"/>
        <v>0.2</v>
      </c>
      <c r="O193" s="16">
        <f t="shared" si="111"/>
        <v>0.78260869565217395</v>
      </c>
      <c r="P193" s="16">
        <f t="shared" si="111"/>
        <v>1</v>
      </c>
      <c r="Q193" s="16">
        <f t="shared" si="111"/>
        <v>0.9859154929577465</v>
      </c>
      <c r="R193" s="16">
        <f t="shared" si="111"/>
        <v>1.3518518518518519</v>
      </c>
      <c r="S193" s="16">
        <f t="shared" si="111"/>
        <v>1.682170542635659</v>
      </c>
      <c r="T193" s="16">
        <f t="shared" si="111"/>
        <v>1.6447368421052631</v>
      </c>
      <c r="U193" s="16">
        <f t="shared" si="111"/>
        <v>1.4803921568627452</v>
      </c>
      <c r="V193" s="16">
        <f t="shared" si="111"/>
        <v>1.5335689045936396</v>
      </c>
      <c r="W193" s="16">
        <f t="shared" si="111"/>
        <v>1.7735294117647058</v>
      </c>
      <c r="X193" s="16">
        <f t="shared" si="111"/>
        <v>1.7333333333333334</v>
      </c>
      <c r="Y193" s="16">
        <f t="shared" si="111"/>
        <v>1.6445396145610278</v>
      </c>
      <c r="Z193" s="16">
        <f t="shared" si="111"/>
        <v>1.761467889908257</v>
      </c>
      <c r="AA193" s="16">
        <f t="shared" si="111"/>
        <v>1.86709886547812</v>
      </c>
      <c r="AB193" s="16">
        <f t="shared" si="111"/>
        <v>1.967741935483871</v>
      </c>
      <c r="AC193" s="16">
        <f t="shared" ref="AC193" si="112">+IFERROR(AC192/AC190,"")</f>
        <v>2.1093969144460027</v>
      </c>
      <c r="AD193" s="40"/>
      <c r="AE193" s="41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40"/>
      <c r="BH193" s="41"/>
    </row>
    <row r="194" spans="1:60" ht="15" customHeight="1">
      <c r="A194" s="236"/>
      <c r="B194" s="222" t="s">
        <v>35</v>
      </c>
      <c r="C194" s="225" t="s">
        <v>48</v>
      </c>
      <c r="D194" s="10" t="s">
        <v>40</v>
      </c>
      <c r="E194" s="19"/>
      <c r="F194" s="19"/>
      <c r="G194" s="19"/>
      <c r="H194" s="19"/>
      <c r="I194" s="19"/>
      <c r="J194" s="19"/>
      <c r="K194" s="19"/>
      <c r="L194" s="19"/>
      <c r="M194" s="97">
        <f>+(EOP!L194+EOP!M194)/2</f>
        <v>0</v>
      </c>
      <c r="N194" s="97">
        <f>+(EOP!M194+EOP!N194)/2</f>
        <v>0</v>
      </c>
      <c r="O194" s="97">
        <f>+(EOP!N194+EOP!O194)/2</f>
        <v>1</v>
      </c>
      <c r="P194" s="97">
        <f>+(EOP!O194+EOP!P194)/2</f>
        <v>2</v>
      </c>
      <c r="Q194" s="97">
        <f>+(EOP!P194+EOP!Q194)/2</f>
        <v>2</v>
      </c>
      <c r="R194" s="97">
        <f>+(EOP!Q194+EOP!R194)/2</f>
        <v>4.5</v>
      </c>
      <c r="S194" s="97">
        <f>+(EOP!R194+EOP!S194)/2</f>
        <v>10.5</v>
      </c>
      <c r="T194" s="97">
        <f>+(EOP!S194+EOP!T194)/2</f>
        <v>13.5</v>
      </c>
      <c r="U194" s="97">
        <f>+(EOP!T194+EOP!U194)/2</f>
        <v>13</v>
      </c>
      <c r="V194" s="97">
        <f>+(EOP!U194+EOP!V194)/2</f>
        <v>15</v>
      </c>
      <c r="W194" s="97">
        <f>+(EOP!V194+EOP!W194)/2</f>
        <v>18.5</v>
      </c>
      <c r="X194" s="97">
        <f>+(EOP!W194+EOP!X194)/2</f>
        <v>19.5</v>
      </c>
      <c r="Y194" s="97">
        <f>+(EOP!X194+EOP!Y194)/2</f>
        <v>20</v>
      </c>
      <c r="Z194" s="97">
        <f>+(EOP!Y194+EOP!Z194)/2</f>
        <v>21.5</v>
      </c>
      <c r="AA194" s="97">
        <f>+(EOP!Z194+EOP!AA194)/2</f>
        <v>22</v>
      </c>
      <c r="AB194" s="97">
        <f>+(EOP!AA194+EOP!AB194)/2</f>
        <v>22.5</v>
      </c>
      <c r="AC194" s="97">
        <f>+(EOP!AB194+EOP!AC194)/2</f>
        <v>24.5</v>
      </c>
      <c r="AD194" s="100">
        <f t="shared" ref="AD194:AD201" si="113">+AVERAGE(M194:P194)</f>
        <v>0.75</v>
      </c>
      <c r="AE194" s="101">
        <f t="shared" ref="AE194:AE201" si="114">+AVERAGE(Q194:AB194)</f>
        <v>15.208333333333334</v>
      </c>
      <c r="AG194" s="124">
        <f>+SUMIF($M$1:$AB$1,"REAL",M194:AB194)</f>
        <v>185.5</v>
      </c>
      <c r="AI194" s="19"/>
      <c r="AJ194" s="19"/>
      <c r="AK194" s="19"/>
      <c r="AL194" s="19"/>
      <c r="AM194" s="19"/>
      <c r="AN194" s="19"/>
      <c r="AO194" s="19"/>
      <c r="AP194" s="19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44"/>
      <c r="BH194" s="59"/>
    </row>
    <row r="195" spans="1:60">
      <c r="A195" s="236"/>
      <c r="B195" s="223"/>
      <c r="C195" s="225"/>
      <c r="D195" s="11" t="s">
        <v>88</v>
      </c>
      <c r="E195" s="34"/>
      <c r="F195" s="34"/>
      <c r="G195" s="34"/>
      <c r="H195" s="34"/>
      <c r="I195" s="34"/>
      <c r="J195" s="34"/>
      <c r="K195" s="34"/>
      <c r="L195" s="34"/>
      <c r="M195" s="98">
        <f>+(EOP!L195+EOP!M195)/2</f>
        <v>0</v>
      </c>
      <c r="N195" s="98">
        <f>+(EOP!M195+EOP!N195)/2</f>
        <v>0</v>
      </c>
      <c r="O195" s="98">
        <f>+(EOP!N195+EOP!O195)/2</f>
        <v>2.5</v>
      </c>
      <c r="P195" s="98">
        <f>+(EOP!O195+EOP!P195)/2</f>
        <v>5</v>
      </c>
      <c r="Q195" s="98">
        <f>+(EOP!P195+EOP!Q195)/2</f>
        <v>5</v>
      </c>
      <c r="R195" s="98">
        <f>+(EOP!Q195+EOP!R195)/2</f>
        <v>11</v>
      </c>
      <c r="S195" s="98">
        <f>+(EOP!R195+EOP!S195)/2</f>
        <v>24</v>
      </c>
      <c r="T195" s="98">
        <f>+(EOP!S195+EOP!T195)/2</f>
        <v>30</v>
      </c>
      <c r="U195" s="98">
        <f>+(EOP!T195+EOP!U195)/2</f>
        <v>33</v>
      </c>
      <c r="V195" s="98">
        <f>+(EOP!U195+EOP!V195)/2</f>
        <v>42.5</v>
      </c>
      <c r="W195" s="98">
        <f>+(EOP!V195+EOP!W195)/2</f>
        <v>50</v>
      </c>
      <c r="X195" s="98">
        <f>+(EOP!W195+EOP!X195)/2</f>
        <v>48</v>
      </c>
      <c r="Y195" s="98">
        <f>+(EOP!X195+EOP!Y195)/2</f>
        <v>47.5</v>
      </c>
      <c r="Z195" s="98">
        <f>+(EOP!Y195+EOP!Z195)/2</f>
        <v>51.5</v>
      </c>
      <c r="AA195" s="98">
        <f>+(EOP!Z195+EOP!AA195)/2</f>
        <v>52</v>
      </c>
      <c r="AB195" s="98">
        <f>+(EOP!AA195+EOP!AB195)/2</f>
        <v>53</v>
      </c>
      <c r="AC195" s="98">
        <f>+(EOP!AB195+EOP!AC195)/2</f>
        <v>59.5</v>
      </c>
      <c r="AD195" s="102">
        <f t="shared" si="113"/>
        <v>1.875</v>
      </c>
      <c r="AE195" s="103">
        <f t="shared" si="114"/>
        <v>37.291666666666664</v>
      </c>
      <c r="AG195" s="124">
        <f>+SUMIF($M$1:$AB$1,"REAL",M195:AB195)</f>
        <v>455</v>
      </c>
      <c r="AI195" s="34"/>
      <c r="AJ195" s="34"/>
      <c r="AK195" s="34"/>
      <c r="AL195" s="34"/>
      <c r="AM195" s="34"/>
      <c r="AN195" s="34"/>
      <c r="AO195" s="34"/>
      <c r="AP195" s="34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45"/>
      <c r="BH195" s="46"/>
    </row>
    <row r="196" spans="1:60">
      <c r="A196" s="236"/>
      <c r="B196" s="223"/>
      <c r="C196" s="225"/>
      <c r="D196" s="12" t="s">
        <v>76</v>
      </c>
      <c r="E196" s="35"/>
      <c r="F196" s="35"/>
      <c r="G196" s="35"/>
      <c r="H196" s="35"/>
      <c r="I196" s="35"/>
      <c r="J196" s="35"/>
      <c r="K196" s="35"/>
      <c r="L196" s="35"/>
      <c r="M196" s="99">
        <f>+(EOP!L196+EOP!M196)/2</f>
        <v>0</v>
      </c>
      <c r="N196" s="99">
        <f>+(EOP!M196+EOP!N196)/2</f>
        <v>0</v>
      </c>
      <c r="O196" s="99">
        <f>+(EOP!N196+EOP!O196)/2</f>
        <v>0</v>
      </c>
      <c r="P196" s="99">
        <f>+(EOP!O196+EOP!P196)/2</f>
        <v>0</v>
      </c>
      <c r="Q196" s="99">
        <f>+(EOP!P196+EOP!Q196)/2</f>
        <v>0</v>
      </c>
      <c r="R196" s="99">
        <f>+(EOP!Q196+EOP!R196)/2</f>
        <v>0</v>
      </c>
      <c r="S196" s="99">
        <f>+(EOP!R196+EOP!S196)/2</f>
        <v>0</v>
      </c>
      <c r="T196" s="99">
        <f>+(EOP!S196+EOP!T196)/2</f>
        <v>0</v>
      </c>
      <c r="U196" s="99">
        <f>+(EOP!T196+EOP!U196)/2</f>
        <v>0</v>
      </c>
      <c r="V196" s="99">
        <f>+(EOP!U196+EOP!V196)/2</f>
        <v>0</v>
      </c>
      <c r="W196" s="99">
        <f>+(EOP!V196+EOP!W196)/2</f>
        <v>0</v>
      </c>
      <c r="X196" s="99">
        <f>+(EOP!W196+EOP!X196)/2</f>
        <v>0</v>
      </c>
      <c r="Y196" s="99">
        <f>+(EOP!X196+EOP!Y196)/2</f>
        <v>0</v>
      </c>
      <c r="Z196" s="99">
        <f>+(EOP!Y196+EOP!Z196)/2</f>
        <v>0</v>
      </c>
      <c r="AA196" s="99">
        <f>+(EOP!Z196+EOP!AA196)/2</f>
        <v>0</v>
      </c>
      <c r="AB196" s="99">
        <f>+(EOP!AA196+EOP!AB196)/2</f>
        <v>0</v>
      </c>
      <c r="AC196" s="99">
        <f>+(EOP!AB196+EOP!AC196)/2</f>
        <v>0</v>
      </c>
      <c r="AD196" s="104">
        <f t="shared" si="113"/>
        <v>0</v>
      </c>
      <c r="AE196" s="105">
        <f t="shared" si="114"/>
        <v>0</v>
      </c>
      <c r="AI196" s="35"/>
      <c r="AJ196" s="35"/>
      <c r="AK196" s="35"/>
      <c r="AL196" s="35"/>
      <c r="AM196" s="35"/>
      <c r="AN196" s="35"/>
      <c r="AO196" s="35"/>
      <c r="AP196" s="35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47"/>
      <c r="BH196" s="48"/>
    </row>
    <row r="197" spans="1:60">
      <c r="A197" s="236"/>
      <c r="B197" s="223"/>
      <c r="C197" s="225"/>
      <c r="D197" s="12" t="s">
        <v>55</v>
      </c>
      <c r="E197" s="35"/>
      <c r="F197" s="35"/>
      <c r="G197" s="35"/>
      <c r="H197" s="35"/>
      <c r="I197" s="35"/>
      <c r="J197" s="35"/>
      <c r="K197" s="35"/>
      <c r="L197" s="35"/>
      <c r="M197" s="99">
        <f>+(EOP!L197+EOP!M197)/2</f>
        <v>0</v>
      </c>
      <c r="N197" s="99">
        <f>+(EOP!M197+EOP!N197)/2</f>
        <v>0</v>
      </c>
      <c r="O197" s="99">
        <f>+(EOP!N197+EOP!O197)/2</f>
        <v>2.5</v>
      </c>
      <c r="P197" s="99">
        <f>+(EOP!O197+EOP!P197)/2</f>
        <v>5</v>
      </c>
      <c r="Q197" s="99">
        <f>+(EOP!P197+EOP!Q197)/2</f>
        <v>5</v>
      </c>
      <c r="R197" s="99">
        <f>+(EOP!Q197+EOP!R197)/2</f>
        <v>10</v>
      </c>
      <c r="S197" s="99">
        <f>+(EOP!R197+EOP!S197)/2</f>
        <v>22</v>
      </c>
      <c r="T197" s="99">
        <f>+(EOP!S197+EOP!T197)/2</f>
        <v>28</v>
      </c>
      <c r="U197" s="99">
        <f>+(EOP!T197+EOP!U197)/2</f>
        <v>29</v>
      </c>
      <c r="V197" s="99">
        <f>+(EOP!U197+EOP!V197)/2</f>
        <v>33.5</v>
      </c>
      <c r="W197" s="99">
        <f>+(EOP!V197+EOP!W197)/2</f>
        <v>38.5</v>
      </c>
      <c r="X197" s="99">
        <f>+(EOP!W197+EOP!X197)/2</f>
        <v>37</v>
      </c>
      <c r="Y197" s="99">
        <f>+(EOP!X197+EOP!Y197)/2</f>
        <v>34.5</v>
      </c>
      <c r="Z197" s="99">
        <f>+(EOP!Y197+EOP!Z197)/2</f>
        <v>36</v>
      </c>
      <c r="AA197" s="99">
        <f>+(EOP!Z197+EOP!AA197)/2</f>
        <v>36</v>
      </c>
      <c r="AB197" s="99">
        <f>+(EOP!AA197+EOP!AB197)/2</f>
        <v>36</v>
      </c>
      <c r="AC197" s="99">
        <f>+(EOP!AB197+EOP!AC197)/2</f>
        <v>36.5</v>
      </c>
      <c r="AD197" s="104">
        <f t="shared" si="113"/>
        <v>1.875</v>
      </c>
      <c r="AE197" s="105">
        <f t="shared" si="114"/>
        <v>28.791666666666668</v>
      </c>
      <c r="AI197" s="35"/>
      <c r="AJ197" s="35"/>
      <c r="AK197" s="35"/>
      <c r="AL197" s="35"/>
      <c r="AM197" s="35"/>
      <c r="AN197" s="35"/>
      <c r="AO197" s="35"/>
      <c r="AP197" s="35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47"/>
      <c r="BH197" s="48"/>
    </row>
    <row r="198" spans="1:60">
      <c r="A198" s="236"/>
      <c r="B198" s="223"/>
      <c r="C198" s="225"/>
      <c r="D198" s="12" t="s">
        <v>56</v>
      </c>
      <c r="E198" s="35"/>
      <c r="F198" s="35"/>
      <c r="G198" s="35"/>
      <c r="H198" s="35"/>
      <c r="I198" s="35"/>
      <c r="J198" s="35"/>
      <c r="K198" s="35"/>
      <c r="L198" s="35"/>
      <c r="M198" s="99">
        <f>+(EOP!L198+EOP!M198)/2</f>
        <v>0</v>
      </c>
      <c r="N198" s="99">
        <f>+(EOP!M198+EOP!N198)/2</f>
        <v>0</v>
      </c>
      <c r="O198" s="99">
        <f>+(EOP!N198+EOP!O198)/2</f>
        <v>0</v>
      </c>
      <c r="P198" s="99">
        <f>+(EOP!O198+EOP!P198)/2</f>
        <v>0</v>
      </c>
      <c r="Q198" s="99">
        <f>+(EOP!P198+EOP!Q198)/2</f>
        <v>0</v>
      </c>
      <c r="R198" s="99">
        <f>+(EOP!Q198+EOP!R198)/2</f>
        <v>1</v>
      </c>
      <c r="S198" s="99">
        <f>+(EOP!R198+EOP!S198)/2</f>
        <v>2</v>
      </c>
      <c r="T198" s="99">
        <f>+(EOP!S198+EOP!T198)/2</f>
        <v>2</v>
      </c>
      <c r="U198" s="99">
        <f>+(EOP!T198+EOP!U198)/2</f>
        <v>2</v>
      </c>
      <c r="V198" s="99">
        <f>+(EOP!U198+EOP!V198)/2</f>
        <v>3.5</v>
      </c>
      <c r="W198" s="99">
        <f>+(EOP!V198+EOP!W198)/2</f>
        <v>4</v>
      </c>
      <c r="X198" s="99">
        <f>+(EOP!W198+EOP!X198)/2</f>
        <v>3</v>
      </c>
      <c r="Y198" s="99">
        <f>+(EOP!X198+EOP!Y198)/2</f>
        <v>3</v>
      </c>
      <c r="Z198" s="99">
        <f>+(EOP!Y198+EOP!Z198)/2</f>
        <v>3</v>
      </c>
      <c r="AA198" s="99">
        <f>+(EOP!Z198+EOP!AA198)/2</f>
        <v>3</v>
      </c>
      <c r="AB198" s="99">
        <f>+(EOP!AA198+EOP!AB198)/2</f>
        <v>4</v>
      </c>
      <c r="AC198" s="99">
        <f>+(EOP!AB198+EOP!AC198)/2</f>
        <v>5</v>
      </c>
      <c r="AD198" s="104">
        <f t="shared" si="113"/>
        <v>0</v>
      </c>
      <c r="AE198" s="105">
        <f t="shared" si="114"/>
        <v>2.5416666666666665</v>
      </c>
      <c r="AI198" s="35"/>
      <c r="AJ198" s="35"/>
      <c r="AK198" s="35"/>
      <c r="AL198" s="35"/>
      <c r="AM198" s="35"/>
      <c r="AN198" s="35"/>
      <c r="AO198" s="35"/>
      <c r="AP198" s="35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47"/>
      <c r="BH198" s="48"/>
    </row>
    <row r="199" spans="1:60">
      <c r="A199" s="236"/>
      <c r="B199" s="223"/>
      <c r="C199" s="225"/>
      <c r="D199" s="12" t="s">
        <v>57</v>
      </c>
      <c r="E199" s="35"/>
      <c r="F199" s="35"/>
      <c r="G199" s="35"/>
      <c r="H199" s="35"/>
      <c r="I199" s="35"/>
      <c r="J199" s="35"/>
      <c r="K199" s="35"/>
      <c r="L199" s="35"/>
      <c r="M199" s="99">
        <f>+(EOP!L199+EOP!M199)/2</f>
        <v>0</v>
      </c>
      <c r="N199" s="99">
        <f>+(EOP!M199+EOP!N199)/2</f>
        <v>0</v>
      </c>
      <c r="O199" s="99">
        <f>+(EOP!N199+EOP!O199)/2</f>
        <v>0</v>
      </c>
      <c r="P199" s="99">
        <f>+(EOP!O199+EOP!P199)/2</f>
        <v>0</v>
      </c>
      <c r="Q199" s="99">
        <f>+(EOP!P199+EOP!Q199)/2</f>
        <v>0</v>
      </c>
      <c r="R199" s="99">
        <f>+(EOP!Q199+EOP!R199)/2</f>
        <v>0</v>
      </c>
      <c r="S199" s="99">
        <f>+(EOP!R199+EOP!S199)/2</f>
        <v>0</v>
      </c>
      <c r="T199" s="99">
        <f>+(EOP!S199+EOP!T199)/2</f>
        <v>0</v>
      </c>
      <c r="U199" s="99">
        <f>+(EOP!T199+EOP!U199)/2</f>
        <v>2</v>
      </c>
      <c r="V199" s="99">
        <f>+(EOP!U199+EOP!V199)/2</f>
        <v>5.5</v>
      </c>
      <c r="W199" s="99">
        <f>+(EOP!V199+EOP!W199)/2</f>
        <v>7.5</v>
      </c>
      <c r="X199" s="99">
        <f>+(EOP!W199+EOP!X199)/2</f>
        <v>8</v>
      </c>
      <c r="Y199" s="99">
        <f>+(EOP!X199+EOP!Y199)/2</f>
        <v>10</v>
      </c>
      <c r="Z199" s="99">
        <f>+(EOP!Y199+EOP!Z199)/2</f>
        <v>12.5</v>
      </c>
      <c r="AA199" s="99">
        <f>+(EOP!Z199+EOP!AA199)/2</f>
        <v>13</v>
      </c>
      <c r="AB199" s="99">
        <f>+(EOP!AA199+EOP!AB199)/2</f>
        <v>13</v>
      </c>
      <c r="AC199" s="99">
        <f>+(EOP!AB199+EOP!AC199)/2</f>
        <v>18</v>
      </c>
      <c r="AD199" s="104">
        <f t="shared" si="113"/>
        <v>0</v>
      </c>
      <c r="AE199" s="105">
        <f t="shared" si="114"/>
        <v>5.958333333333333</v>
      </c>
      <c r="AI199" s="35"/>
      <c r="AJ199" s="35"/>
      <c r="AK199" s="35"/>
      <c r="AL199" s="35"/>
      <c r="AM199" s="35"/>
      <c r="AN199" s="35"/>
      <c r="AO199" s="35"/>
      <c r="AP199" s="35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47"/>
      <c r="BH199" s="48"/>
    </row>
    <row r="200" spans="1:60">
      <c r="A200" s="236"/>
      <c r="B200" s="223"/>
      <c r="C200" s="225"/>
      <c r="D200" s="12" t="s">
        <v>75</v>
      </c>
      <c r="E200" s="35"/>
      <c r="F200" s="35"/>
      <c r="G200" s="35"/>
      <c r="H200" s="35"/>
      <c r="I200" s="35"/>
      <c r="J200" s="35"/>
      <c r="K200" s="35"/>
      <c r="L200" s="35"/>
      <c r="M200" s="99">
        <f>+(EOP!L200+EOP!M200)/2</f>
        <v>0</v>
      </c>
      <c r="N200" s="99">
        <f>+(EOP!M200+EOP!N200)/2</f>
        <v>0</v>
      </c>
      <c r="O200" s="99">
        <f>+(EOP!N200+EOP!O200)/2</f>
        <v>0</v>
      </c>
      <c r="P200" s="99">
        <f>+(EOP!O200+EOP!P200)/2</f>
        <v>0</v>
      </c>
      <c r="Q200" s="99">
        <f>+(EOP!P200+EOP!Q200)/2</f>
        <v>0</v>
      </c>
      <c r="R200" s="99">
        <f>+(EOP!Q200+EOP!R200)/2</f>
        <v>0</v>
      </c>
      <c r="S200" s="99">
        <f>+(EOP!R200+EOP!S200)/2</f>
        <v>0</v>
      </c>
      <c r="T200" s="99">
        <f>+(EOP!S200+EOP!T200)/2</f>
        <v>0</v>
      </c>
      <c r="U200" s="99">
        <f>+(EOP!T200+EOP!U200)/2</f>
        <v>0</v>
      </c>
      <c r="V200" s="99">
        <f>+(EOP!U200+EOP!V200)/2</f>
        <v>0</v>
      </c>
      <c r="W200" s="99">
        <f>+(EOP!V200+EOP!W200)/2</f>
        <v>0</v>
      </c>
      <c r="X200" s="99">
        <f>+(EOP!W200+EOP!X200)/2</f>
        <v>0</v>
      </c>
      <c r="Y200" s="99">
        <f>+(EOP!X200+EOP!Y200)/2</f>
        <v>0</v>
      </c>
      <c r="Z200" s="99">
        <f>+(EOP!Y200+EOP!Z200)/2</f>
        <v>0</v>
      </c>
      <c r="AA200" s="99">
        <f>+(EOP!Z200+EOP!AA200)/2</f>
        <v>0</v>
      </c>
      <c r="AB200" s="99">
        <f>+(EOP!AA200+EOP!AB200)/2</f>
        <v>0</v>
      </c>
      <c r="AC200" s="99">
        <f>+(EOP!AB200+EOP!AC200)/2</f>
        <v>0</v>
      </c>
      <c r="AD200" s="104">
        <f t="shared" si="113"/>
        <v>0</v>
      </c>
      <c r="AE200" s="105">
        <f t="shared" si="114"/>
        <v>0</v>
      </c>
      <c r="AI200" s="35"/>
      <c r="AJ200" s="35"/>
      <c r="AK200" s="35"/>
      <c r="AL200" s="35"/>
      <c r="AM200" s="35"/>
      <c r="AN200" s="35"/>
      <c r="AO200" s="35"/>
      <c r="AP200" s="35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47"/>
      <c r="BH200" s="48"/>
    </row>
    <row r="201" spans="1:60">
      <c r="A201" s="236"/>
      <c r="B201" s="223"/>
      <c r="C201" s="225"/>
      <c r="D201" s="12" t="s">
        <v>78</v>
      </c>
      <c r="E201" s="35"/>
      <c r="F201" s="35"/>
      <c r="G201" s="35"/>
      <c r="H201" s="35"/>
      <c r="I201" s="35"/>
      <c r="J201" s="35"/>
      <c r="K201" s="35"/>
      <c r="L201" s="35"/>
      <c r="M201" s="99">
        <f>+(EOP!L201+EOP!M201)/2</f>
        <v>0</v>
      </c>
      <c r="N201" s="99">
        <f>+(EOP!M201+EOP!N201)/2</f>
        <v>0</v>
      </c>
      <c r="O201" s="99">
        <f>+(EOP!N201+EOP!O201)/2</f>
        <v>0</v>
      </c>
      <c r="P201" s="99">
        <f>+(EOP!O201+EOP!P201)/2</f>
        <v>0</v>
      </c>
      <c r="Q201" s="99">
        <f>+(EOP!P201+EOP!Q201)/2</f>
        <v>0</v>
      </c>
      <c r="R201" s="99">
        <f>+(EOP!Q201+EOP!R201)/2</f>
        <v>0</v>
      </c>
      <c r="S201" s="99">
        <f>+(EOP!R201+EOP!S201)/2</f>
        <v>0</v>
      </c>
      <c r="T201" s="99">
        <f>+(EOP!S201+EOP!T201)/2</f>
        <v>0</v>
      </c>
      <c r="U201" s="99">
        <f>+(EOP!T201+EOP!U201)/2</f>
        <v>0</v>
      </c>
      <c r="V201" s="99">
        <f>+(EOP!U201+EOP!V201)/2</f>
        <v>0</v>
      </c>
      <c r="W201" s="99">
        <f>+(EOP!V201+EOP!W201)/2</f>
        <v>0</v>
      </c>
      <c r="X201" s="99">
        <f>+(EOP!W201+EOP!X201)/2</f>
        <v>0</v>
      </c>
      <c r="Y201" s="99">
        <f>+(EOP!X201+EOP!Y201)/2</f>
        <v>0</v>
      </c>
      <c r="Z201" s="99">
        <f>+(EOP!Y201+EOP!Z201)/2</f>
        <v>0</v>
      </c>
      <c r="AA201" s="99">
        <f>+(EOP!Z201+EOP!AA201)/2</f>
        <v>0</v>
      </c>
      <c r="AB201" s="99">
        <f>+(EOP!AA201+EOP!AB201)/2</f>
        <v>0</v>
      </c>
      <c r="AC201" s="99">
        <f>+(EOP!AB201+EOP!AC201)/2</f>
        <v>0</v>
      </c>
      <c r="AD201" s="104">
        <f t="shared" si="113"/>
        <v>0</v>
      </c>
      <c r="AE201" s="105">
        <f t="shared" si="114"/>
        <v>0</v>
      </c>
      <c r="AI201" s="35"/>
      <c r="AJ201" s="35"/>
      <c r="AK201" s="35"/>
      <c r="AL201" s="35"/>
      <c r="AM201" s="35"/>
      <c r="AN201" s="35"/>
      <c r="AO201" s="35"/>
      <c r="AP201" s="35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47"/>
      <c r="BH201" s="48"/>
    </row>
    <row r="202" spans="1:60">
      <c r="A202" s="236"/>
      <c r="B202" s="223"/>
      <c r="C202" s="225"/>
      <c r="D202" s="12" t="s">
        <v>95</v>
      </c>
      <c r="E202" s="35"/>
      <c r="F202" s="35"/>
      <c r="G202" s="35"/>
      <c r="H202" s="35"/>
      <c r="I202" s="35"/>
      <c r="J202" s="35"/>
      <c r="K202" s="35"/>
      <c r="L202" s="35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104"/>
      <c r="AE202" s="105"/>
      <c r="AI202" s="35"/>
      <c r="AJ202" s="35"/>
      <c r="AK202" s="35"/>
      <c r="AL202" s="35"/>
      <c r="AM202" s="35"/>
      <c r="AN202" s="35"/>
      <c r="AO202" s="35"/>
      <c r="AP202" s="35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47"/>
      <c r="BH202" s="48"/>
    </row>
    <row r="203" spans="1:60">
      <c r="A203" s="236"/>
      <c r="B203" s="223"/>
      <c r="C203" s="225"/>
      <c r="D203" s="12" t="s">
        <v>96</v>
      </c>
      <c r="E203" s="35"/>
      <c r="F203" s="35"/>
      <c r="G203" s="35"/>
      <c r="H203" s="35"/>
      <c r="I203" s="35"/>
      <c r="J203" s="35"/>
      <c r="K203" s="35"/>
      <c r="L203" s="35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104"/>
      <c r="AE203" s="105"/>
      <c r="AI203" s="35"/>
      <c r="AJ203" s="35"/>
      <c r="AK203" s="35"/>
      <c r="AL203" s="35"/>
      <c r="AM203" s="35"/>
      <c r="AN203" s="35"/>
      <c r="AO203" s="35"/>
      <c r="AP203" s="35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47"/>
      <c r="BH203" s="48"/>
    </row>
    <row r="204" spans="1:60">
      <c r="A204" s="236"/>
      <c r="B204" s="223"/>
      <c r="C204" s="225"/>
      <c r="D204" s="13" t="s">
        <v>90</v>
      </c>
      <c r="E204" s="36"/>
      <c r="F204" s="36"/>
      <c r="G204" s="36"/>
      <c r="H204" s="36"/>
      <c r="I204" s="36"/>
      <c r="J204" s="36"/>
      <c r="K204" s="36"/>
      <c r="L204" s="36"/>
      <c r="M204" s="36" t="str">
        <f t="shared" ref="M204:AE204" si="115">+IFERROR(M195/M194,"")</f>
        <v/>
      </c>
      <c r="N204" s="36" t="str">
        <f t="shared" si="115"/>
        <v/>
      </c>
      <c r="O204" s="36">
        <f t="shared" si="115"/>
        <v>2.5</v>
      </c>
      <c r="P204" s="36">
        <f t="shared" si="115"/>
        <v>2.5</v>
      </c>
      <c r="Q204" s="36">
        <f t="shared" si="115"/>
        <v>2.5</v>
      </c>
      <c r="R204" s="36">
        <f t="shared" si="115"/>
        <v>2.4444444444444446</v>
      </c>
      <c r="S204" s="36">
        <f t="shared" si="115"/>
        <v>2.2857142857142856</v>
      </c>
      <c r="T204" s="36">
        <f t="shared" si="115"/>
        <v>2.2222222222222223</v>
      </c>
      <c r="U204" s="36">
        <f t="shared" si="115"/>
        <v>2.5384615384615383</v>
      </c>
      <c r="V204" s="36">
        <f t="shared" si="115"/>
        <v>2.8333333333333335</v>
      </c>
      <c r="W204" s="36">
        <f t="shared" si="115"/>
        <v>2.7027027027027026</v>
      </c>
      <c r="X204" s="36">
        <f t="shared" si="115"/>
        <v>2.4615384615384617</v>
      </c>
      <c r="Y204" s="36">
        <f t="shared" si="115"/>
        <v>2.375</v>
      </c>
      <c r="Z204" s="36">
        <f t="shared" si="115"/>
        <v>2.3953488372093021</v>
      </c>
      <c r="AA204" s="36">
        <f t="shared" si="115"/>
        <v>2.3636363636363638</v>
      </c>
      <c r="AB204" s="36">
        <f t="shared" si="115"/>
        <v>2.3555555555555556</v>
      </c>
      <c r="AC204" s="36">
        <f t="shared" ref="AC204" si="116">+IFERROR(AC195/AC194,"")</f>
        <v>2.4285714285714284</v>
      </c>
      <c r="AD204" s="49">
        <f t="shared" si="115"/>
        <v>2.5</v>
      </c>
      <c r="AE204" s="50">
        <f t="shared" si="115"/>
        <v>2.4520547945205475</v>
      </c>
      <c r="AI204" s="36"/>
      <c r="AJ204" s="36"/>
      <c r="AK204" s="36"/>
      <c r="AL204" s="36"/>
      <c r="AM204" s="36"/>
      <c r="AN204" s="36"/>
      <c r="AO204" s="36"/>
      <c r="AP204" s="36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49"/>
      <c r="BH204" s="50"/>
    </row>
    <row r="205" spans="1:60">
      <c r="A205" s="236"/>
      <c r="B205" s="223"/>
      <c r="C205" s="225" t="s">
        <v>49</v>
      </c>
      <c r="D205" s="10" t="s">
        <v>40</v>
      </c>
      <c r="E205" s="19"/>
      <c r="F205" s="19"/>
      <c r="G205" s="19"/>
      <c r="H205" s="19"/>
      <c r="I205" s="19"/>
      <c r="J205" s="19"/>
      <c r="K205" s="19"/>
      <c r="L205" s="19"/>
      <c r="M205" s="97">
        <f>+(EOP!L205+EOP!M205)/2</f>
        <v>0</v>
      </c>
      <c r="N205" s="97">
        <f>+(EOP!M205+EOP!N205)/2</f>
        <v>0</v>
      </c>
      <c r="O205" s="97">
        <f>+(EOP!N205+EOP!O205)/2</f>
        <v>0</v>
      </c>
      <c r="P205" s="97">
        <f>+(EOP!O205+EOP!P205)/2</f>
        <v>0</v>
      </c>
      <c r="Q205" s="97">
        <f>+(EOP!P205+EOP!Q205)/2</f>
        <v>0</v>
      </c>
      <c r="R205" s="97">
        <f>+(EOP!Q205+EOP!R205)/2</f>
        <v>0</v>
      </c>
      <c r="S205" s="97">
        <f>+(EOP!R205+EOP!S205)/2</f>
        <v>0</v>
      </c>
      <c r="T205" s="97">
        <f>+(EOP!S205+EOP!T205)/2</f>
        <v>0</v>
      </c>
      <c r="U205" s="97">
        <f>+(EOP!T205+EOP!U205)/2</f>
        <v>0.5</v>
      </c>
      <c r="V205" s="97">
        <f>+(EOP!U205+EOP!V205)/2</f>
        <v>2</v>
      </c>
      <c r="W205" s="97">
        <f>+(EOP!V205+EOP!W205)/2</f>
        <v>3.5</v>
      </c>
      <c r="X205" s="97">
        <f>+(EOP!W205+EOP!X205)/2</f>
        <v>4</v>
      </c>
      <c r="Y205" s="97">
        <f>+(EOP!X205+EOP!Y205)/2</f>
        <v>5.5</v>
      </c>
      <c r="Z205" s="97">
        <f>+(EOP!Y205+EOP!Z205)/2</f>
        <v>6.5</v>
      </c>
      <c r="AA205" s="97">
        <f>+(EOP!Z205+EOP!AA205)/2</f>
        <v>6.5</v>
      </c>
      <c r="AB205" s="97">
        <f>+(EOP!AA205+EOP!AB205)/2</f>
        <v>6.5</v>
      </c>
      <c r="AC205" s="97">
        <f>+(EOP!AB205+EOP!AC205)/2</f>
        <v>6</v>
      </c>
      <c r="AD205" s="100">
        <f t="shared" ref="AD205:AD212" si="117">+AVERAGE(M205:P205)</f>
        <v>0</v>
      </c>
      <c r="AE205" s="101">
        <f t="shared" ref="AE205:AE212" si="118">+AVERAGE(Q205:AB205)</f>
        <v>2.9166666666666665</v>
      </c>
      <c r="AG205" s="124">
        <f>+SUMIF($M$1:$AB$1,"REAL",M205:AB205)</f>
        <v>35</v>
      </c>
      <c r="AI205" s="19"/>
      <c r="AJ205" s="19"/>
      <c r="AK205" s="19"/>
      <c r="AL205" s="19"/>
      <c r="AM205" s="19"/>
      <c r="AN205" s="19"/>
      <c r="AO205" s="19"/>
      <c r="AP205" s="19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44"/>
      <c r="BH205" s="59"/>
    </row>
    <row r="206" spans="1:60">
      <c r="A206" s="236"/>
      <c r="B206" s="223"/>
      <c r="C206" s="225"/>
      <c r="D206" s="11" t="s">
        <v>88</v>
      </c>
      <c r="E206" s="34"/>
      <c r="F206" s="34"/>
      <c r="G206" s="34"/>
      <c r="H206" s="34"/>
      <c r="I206" s="34"/>
      <c r="J206" s="34"/>
      <c r="K206" s="34"/>
      <c r="L206" s="34"/>
      <c r="M206" s="98">
        <f>+(EOP!L206+EOP!M206)/2</f>
        <v>0</v>
      </c>
      <c r="N206" s="98">
        <f>+(EOP!M206+EOP!N206)/2</f>
        <v>0</v>
      </c>
      <c r="O206" s="98">
        <f>+(EOP!N206+EOP!O206)/2</f>
        <v>0</v>
      </c>
      <c r="P206" s="98">
        <f>+(EOP!O206+EOP!P206)/2</f>
        <v>0</v>
      </c>
      <c r="Q206" s="98">
        <f>+(EOP!P206+EOP!Q206)/2</f>
        <v>0</v>
      </c>
      <c r="R206" s="98">
        <f>+(EOP!Q206+EOP!R206)/2</f>
        <v>0</v>
      </c>
      <c r="S206" s="98">
        <f>+(EOP!R206+EOP!S206)/2</f>
        <v>0</v>
      </c>
      <c r="T206" s="98">
        <f>+(EOP!S206+EOP!T206)/2</f>
        <v>0</v>
      </c>
      <c r="U206" s="98">
        <f>+(EOP!T206+EOP!U206)/2</f>
        <v>1</v>
      </c>
      <c r="V206" s="98">
        <f>+(EOP!U206+EOP!V206)/2</f>
        <v>3</v>
      </c>
      <c r="W206" s="98">
        <f>+(EOP!V206+EOP!W206)/2</f>
        <v>4</v>
      </c>
      <c r="X206" s="98">
        <f>+(EOP!W206+EOP!X206)/2</f>
        <v>4</v>
      </c>
      <c r="Y206" s="98">
        <f>+(EOP!X206+EOP!Y206)/2</f>
        <v>18</v>
      </c>
      <c r="Z206" s="98">
        <f>+(EOP!Y206+EOP!Z206)/2</f>
        <v>34</v>
      </c>
      <c r="AA206" s="98">
        <f>+(EOP!Z206+EOP!AA206)/2</f>
        <v>37</v>
      </c>
      <c r="AB206" s="98">
        <f>+(EOP!AA206+EOP!AB206)/2</f>
        <v>37.5</v>
      </c>
      <c r="AC206" s="98">
        <f>+(EOP!AB206+EOP!AC206)/2</f>
        <v>37</v>
      </c>
      <c r="AD206" s="102">
        <f t="shared" si="117"/>
        <v>0</v>
      </c>
      <c r="AE206" s="103">
        <f t="shared" si="118"/>
        <v>11.541666666666666</v>
      </c>
      <c r="AG206" s="124">
        <f>+SUMIF($M$1:$AB$1,"REAL",M206:AB206)</f>
        <v>138.5</v>
      </c>
      <c r="AI206" s="34"/>
      <c r="AJ206" s="34"/>
      <c r="AK206" s="34"/>
      <c r="AL206" s="34"/>
      <c r="AM206" s="34"/>
      <c r="AN206" s="34"/>
      <c r="AO206" s="34"/>
      <c r="AP206" s="34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45"/>
      <c r="BH206" s="46"/>
    </row>
    <row r="207" spans="1:60">
      <c r="A207" s="236"/>
      <c r="B207" s="223"/>
      <c r="C207" s="225"/>
      <c r="D207" s="12" t="s">
        <v>77</v>
      </c>
      <c r="E207" s="35"/>
      <c r="F207" s="35"/>
      <c r="G207" s="35"/>
      <c r="H207" s="35"/>
      <c r="I207" s="35"/>
      <c r="J207" s="35"/>
      <c r="K207" s="35"/>
      <c r="L207" s="35"/>
      <c r="M207" s="99">
        <f>+(EOP!L207+EOP!M207)/2</f>
        <v>0</v>
      </c>
      <c r="N207" s="99">
        <f>+(EOP!M207+EOP!N207)/2</f>
        <v>0</v>
      </c>
      <c r="O207" s="99">
        <f>+(EOP!N207+EOP!O207)/2</f>
        <v>0</v>
      </c>
      <c r="P207" s="99">
        <f>+(EOP!O207+EOP!P207)/2</f>
        <v>0</v>
      </c>
      <c r="Q207" s="99">
        <f>+(EOP!P207+EOP!Q207)/2</f>
        <v>0</v>
      </c>
      <c r="R207" s="99">
        <f>+(EOP!Q207+EOP!R207)/2</f>
        <v>0</v>
      </c>
      <c r="S207" s="99">
        <f>+(EOP!R207+EOP!S207)/2</f>
        <v>0</v>
      </c>
      <c r="T207" s="99">
        <f>+(EOP!S207+EOP!T207)/2</f>
        <v>0</v>
      </c>
      <c r="U207" s="99">
        <f>+(EOP!T207+EOP!U207)/2</f>
        <v>0</v>
      </c>
      <c r="V207" s="99">
        <f>+(EOP!U207+EOP!V207)/2</f>
        <v>0</v>
      </c>
      <c r="W207" s="99">
        <f>+(EOP!V207+EOP!W207)/2</f>
        <v>0</v>
      </c>
      <c r="X207" s="99">
        <f>+(EOP!W207+EOP!X207)/2</f>
        <v>0</v>
      </c>
      <c r="Y207" s="99">
        <f>+(EOP!X207+EOP!Y207)/2</f>
        <v>0</v>
      </c>
      <c r="Z207" s="99">
        <f>+(EOP!Y207+EOP!Z207)/2</f>
        <v>0</v>
      </c>
      <c r="AA207" s="99">
        <f>+(EOP!Z207+EOP!AA207)/2</f>
        <v>0</v>
      </c>
      <c r="AB207" s="99">
        <f>+(EOP!AA207+EOP!AB207)/2</f>
        <v>0</v>
      </c>
      <c r="AC207" s="99">
        <f>+(EOP!AB207+EOP!AC207)/2</f>
        <v>0</v>
      </c>
      <c r="AD207" s="104">
        <f t="shared" si="117"/>
        <v>0</v>
      </c>
      <c r="AE207" s="105">
        <f t="shared" si="118"/>
        <v>0</v>
      </c>
      <c r="AI207" s="35"/>
      <c r="AJ207" s="35"/>
      <c r="AK207" s="35"/>
      <c r="AL207" s="35"/>
      <c r="AM207" s="35"/>
      <c r="AN207" s="35"/>
      <c r="AO207" s="35"/>
      <c r="AP207" s="35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47"/>
      <c r="BH207" s="48"/>
    </row>
    <row r="208" spans="1:60">
      <c r="A208" s="236"/>
      <c r="B208" s="223"/>
      <c r="C208" s="225"/>
      <c r="D208" s="12" t="s">
        <v>58</v>
      </c>
      <c r="E208" s="35"/>
      <c r="F208" s="35"/>
      <c r="G208" s="35"/>
      <c r="H208" s="35"/>
      <c r="I208" s="35"/>
      <c r="J208" s="35"/>
      <c r="K208" s="35"/>
      <c r="L208" s="35"/>
      <c r="M208" s="99">
        <f>+(EOP!L208+EOP!M208)/2</f>
        <v>0</v>
      </c>
      <c r="N208" s="99">
        <f>+(EOP!M208+EOP!N208)/2</f>
        <v>0</v>
      </c>
      <c r="O208" s="99">
        <f>+(EOP!N208+EOP!O208)/2</f>
        <v>0</v>
      </c>
      <c r="P208" s="99">
        <f>+(EOP!O208+EOP!P208)/2</f>
        <v>0</v>
      </c>
      <c r="Q208" s="99">
        <f>+(EOP!P208+EOP!Q208)/2</f>
        <v>0</v>
      </c>
      <c r="R208" s="99">
        <f>+(EOP!Q208+EOP!R208)/2</f>
        <v>0</v>
      </c>
      <c r="S208" s="99">
        <f>+(EOP!R208+EOP!S208)/2</f>
        <v>0</v>
      </c>
      <c r="T208" s="99">
        <f>+(EOP!S208+EOP!T208)/2</f>
        <v>0</v>
      </c>
      <c r="U208" s="99">
        <f>+(EOP!T208+EOP!U208)/2</f>
        <v>0</v>
      </c>
      <c r="V208" s="99">
        <f>+(EOP!U208+EOP!V208)/2</f>
        <v>0</v>
      </c>
      <c r="W208" s="99">
        <f>+(EOP!V208+EOP!W208)/2</f>
        <v>0</v>
      </c>
      <c r="X208" s="99">
        <f>+(EOP!W208+EOP!X208)/2</f>
        <v>0</v>
      </c>
      <c r="Y208" s="99">
        <f>+(EOP!X208+EOP!Y208)/2</f>
        <v>0</v>
      </c>
      <c r="Z208" s="99">
        <f>+(EOP!Y208+EOP!Z208)/2</f>
        <v>0</v>
      </c>
      <c r="AA208" s="99">
        <f>+(EOP!Z208+EOP!AA208)/2</f>
        <v>0</v>
      </c>
      <c r="AB208" s="99">
        <f>+(EOP!AA208+EOP!AB208)/2</f>
        <v>0</v>
      </c>
      <c r="AC208" s="99">
        <f>+(EOP!AB208+EOP!AC208)/2</f>
        <v>0</v>
      </c>
      <c r="AD208" s="104">
        <f t="shared" si="117"/>
        <v>0</v>
      </c>
      <c r="AE208" s="105">
        <f t="shared" si="118"/>
        <v>0</v>
      </c>
      <c r="AI208" s="35"/>
      <c r="AJ208" s="35"/>
      <c r="AK208" s="35"/>
      <c r="AL208" s="35"/>
      <c r="AM208" s="35"/>
      <c r="AN208" s="35"/>
      <c r="AO208" s="35"/>
      <c r="AP208" s="35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47"/>
      <c r="BH208" s="48"/>
    </row>
    <row r="209" spans="1:60">
      <c r="A209" s="236"/>
      <c r="B209" s="223"/>
      <c r="C209" s="225"/>
      <c r="D209" s="12" t="s">
        <v>59</v>
      </c>
      <c r="E209" s="35"/>
      <c r="F209" s="35"/>
      <c r="G209" s="35"/>
      <c r="H209" s="35"/>
      <c r="I209" s="35"/>
      <c r="J209" s="35"/>
      <c r="K209" s="35"/>
      <c r="L209" s="35"/>
      <c r="M209" s="99">
        <f>+(EOP!L209+EOP!M209)/2</f>
        <v>0</v>
      </c>
      <c r="N209" s="99">
        <f>+(EOP!M209+EOP!N209)/2</f>
        <v>0</v>
      </c>
      <c r="O209" s="99">
        <f>+(EOP!N209+EOP!O209)/2</f>
        <v>0</v>
      </c>
      <c r="P209" s="99">
        <f>+(EOP!O209+EOP!P209)/2</f>
        <v>0</v>
      </c>
      <c r="Q209" s="99">
        <f>+(EOP!P209+EOP!Q209)/2</f>
        <v>0</v>
      </c>
      <c r="R209" s="99">
        <f>+(EOP!Q209+EOP!R209)/2</f>
        <v>0</v>
      </c>
      <c r="S209" s="99">
        <f>+(EOP!R209+EOP!S209)/2</f>
        <v>0</v>
      </c>
      <c r="T209" s="99">
        <f>+(EOP!S209+EOP!T209)/2</f>
        <v>0</v>
      </c>
      <c r="U209" s="99">
        <f>+(EOP!T209+EOP!U209)/2</f>
        <v>1</v>
      </c>
      <c r="V209" s="99">
        <f>+(EOP!U209+EOP!V209)/2</f>
        <v>2.5</v>
      </c>
      <c r="W209" s="99">
        <f>+(EOP!V209+EOP!W209)/2</f>
        <v>3</v>
      </c>
      <c r="X209" s="99">
        <f>+(EOP!W209+EOP!X209)/2</f>
        <v>3</v>
      </c>
      <c r="Y209" s="99">
        <f>+(EOP!X209+EOP!Y209)/2</f>
        <v>15.5</v>
      </c>
      <c r="Z209" s="99">
        <f>+(EOP!Y209+EOP!Z209)/2</f>
        <v>31</v>
      </c>
      <c r="AA209" s="99">
        <f>+(EOP!Z209+EOP!AA209)/2</f>
        <v>34</v>
      </c>
      <c r="AB209" s="99">
        <f>+(EOP!AA209+EOP!AB209)/2</f>
        <v>34.5</v>
      </c>
      <c r="AC209" s="99">
        <f>+(EOP!AB209+EOP!AC209)/2</f>
        <v>35</v>
      </c>
      <c r="AD209" s="104">
        <f t="shared" si="117"/>
        <v>0</v>
      </c>
      <c r="AE209" s="105">
        <f t="shared" si="118"/>
        <v>10.375</v>
      </c>
      <c r="AI209" s="35"/>
      <c r="AJ209" s="35"/>
      <c r="AK209" s="35"/>
      <c r="AL209" s="35"/>
      <c r="AM209" s="35"/>
      <c r="AN209" s="35"/>
      <c r="AO209" s="35"/>
      <c r="AP209" s="35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47"/>
      <c r="BH209" s="48"/>
    </row>
    <row r="210" spans="1:60">
      <c r="A210" s="236"/>
      <c r="B210" s="223"/>
      <c r="C210" s="225"/>
      <c r="D210" s="12" t="s">
        <v>60</v>
      </c>
      <c r="E210" s="35"/>
      <c r="F210" s="35"/>
      <c r="G210" s="35"/>
      <c r="H210" s="35"/>
      <c r="I210" s="35"/>
      <c r="J210" s="35"/>
      <c r="K210" s="35"/>
      <c r="L210" s="35"/>
      <c r="M210" s="99">
        <f>+(EOP!L210+EOP!M210)/2</f>
        <v>0</v>
      </c>
      <c r="N210" s="99">
        <f>+(EOP!M210+EOP!N210)/2</f>
        <v>0</v>
      </c>
      <c r="O210" s="99">
        <f>+(EOP!N210+EOP!O210)/2</f>
        <v>0</v>
      </c>
      <c r="P210" s="99">
        <f>+(EOP!O210+EOP!P210)/2</f>
        <v>0</v>
      </c>
      <c r="Q210" s="99">
        <f>+(EOP!P210+EOP!Q210)/2</f>
        <v>0</v>
      </c>
      <c r="R210" s="99">
        <f>+(EOP!Q210+EOP!R210)/2</f>
        <v>0</v>
      </c>
      <c r="S210" s="99">
        <f>+(EOP!R210+EOP!S210)/2</f>
        <v>0</v>
      </c>
      <c r="T210" s="99">
        <f>+(EOP!S210+EOP!T210)/2</f>
        <v>0</v>
      </c>
      <c r="U210" s="99">
        <f>+(EOP!T210+EOP!U210)/2</f>
        <v>0</v>
      </c>
      <c r="V210" s="99">
        <f>+(EOP!U210+EOP!V210)/2</f>
        <v>0.5</v>
      </c>
      <c r="W210" s="99">
        <f>+(EOP!V210+EOP!W210)/2</f>
        <v>1</v>
      </c>
      <c r="X210" s="99">
        <f>+(EOP!W210+EOP!X210)/2</f>
        <v>1</v>
      </c>
      <c r="Y210" s="99">
        <f>+(EOP!X210+EOP!Y210)/2</f>
        <v>2.5</v>
      </c>
      <c r="Z210" s="99">
        <f>+(EOP!Y210+EOP!Z210)/2</f>
        <v>3</v>
      </c>
      <c r="AA210" s="99">
        <f>+(EOP!Z210+EOP!AA210)/2</f>
        <v>3</v>
      </c>
      <c r="AB210" s="99">
        <f>+(EOP!AA210+EOP!AB210)/2</f>
        <v>3</v>
      </c>
      <c r="AC210" s="99">
        <f>+(EOP!AB210+EOP!AC210)/2</f>
        <v>2</v>
      </c>
      <c r="AD210" s="104">
        <f t="shared" si="117"/>
        <v>0</v>
      </c>
      <c r="AE210" s="105">
        <f t="shared" si="118"/>
        <v>1.1666666666666667</v>
      </c>
      <c r="AI210" s="35"/>
      <c r="AJ210" s="35"/>
      <c r="AK210" s="35"/>
      <c r="AL210" s="35"/>
      <c r="AM210" s="35"/>
      <c r="AN210" s="35"/>
      <c r="AO210" s="35"/>
      <c r="AP210" s="35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47"/>
      <c r="BH210" s="48"/>
    </row>
    <row r="211" spans="1:60">
      <c r="A211" s="236"/>
      <c r="B211" s="223"/>
      <c r="C211" s="225"/>
      <c r="D211" s="12" t="s">
        <v>74</v>
      </c>
      <c r="E211" s="35"/>
      <c r="F211" s="35"/>
      <c r="G211" s="35"/>
      <c r="H211" s="35"/>
      <c r="I211" s="35"/>
      <c r="J211" s="35"/>
      <c r="K211" s="35"/>
      <c r="L211" s="35"/>
      <c r="M211" s="99">
        <f>+(EOP!L211+EOP!M211)/2</f>
        <v>0</v>
      </c>
      <c r="N211" s="99">
        <f>+(EOP!M211+EOP!N211)/2</f>
        <v>0</v>
      </c>
      <c r="O211" s="99">
        <f>+(EOP!N211+EOP!O211)/2</f>
        <v>0</v>
      </c>
      <c r="P211" s="99">
        <f>+(EOP!O211+EOP!P211)/2</f>
        <v>0</v>
      </c>
      <c r="Q211" s="99">
        <f>+(EOP!P211+EOP!Q211)/2</f>
        <v>0</v>
      </c>
      <c r="R211" s="99">
        <f>+(EOP!Q211+EOP!R211)/2</f>
        <v>0</v>
      </c>
      <c r="S211" s="99">
        <f>+(EOP!R211+EOP!S211)/2</f>
        <v>0</v>
      </c>
      <c r="T211" s="99">
        <f>+(EOP!S211+EOP!T211)/2</f>
        <v>0</v>
      </c>
      <c r="U211" s="99">
        <f>+(EOP!T211+EOP!U211)/2</f>
        <v>0</v>
      </c>
      <c r="V211" s="99">
        <f>+(EOP!U211+EOP!V211)/2</f>
        <v>0</v>
      </c>
      <c r="W211" s="99">
        <f>+(EOP!V211+EOP!W211)/2</f>
        <v>0</v>
      </c>
      <c r="X211" s="99">
        <f>+(EOP!W211+EOP!X211)/2</f>
        <v>0</v>
      </c>
      <c r="Y211" s="99">
        <f>+(EOP!X211+EOP!Y211)/2</f>
        <v>0</v>
      </c>
      <c r="Z211" s="99">
        <f>+(EOP!Y211+EOP!Z211)/2</f>
        <v>0</v>
      </c>
      <c r="AA211" s="99">
        <f>+(EOP!Z211+EOP!AA211)/2</f>
        <v>0</v>
      </c>
      <c r="AB211" s="99">
        <f>+(EOP!AA211+EOP!AB211)/2</f>
        <v>0</v>
      </c>
      <c r="AC211" s="99">
        <f>+(EOP!AB211+EOP!AC211)/2</f>
        <v>0</v>
      </c>
      <c r="AD211" s="104">
        <f t="shared" si="117"/>
        <v>0</v>
      </c>
      <c r="AE211" s="105">
        <f t="shared" si="118"/>
        <v>0</v>
      </c>
      <c r="AI211" s="35"/>
      <c r="AJ211" s="35"/>
      <c r="AK211" s="35"/>
      <c r="AL211" s="35"/>
      <c r="AM211" s="35"/>
      <c r="AN211" s="35"/>
      <c r="AO211" s="35"/>
      <c r="AP211" s="35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47"/>
      <c r="BH211" s="48"/>
    </row>
    <row r="212" spans="1:60">
      <c r="A212" s="236"/>
      <c r="B212" s="223"/>
      <c r="C212" s="225"/>
      <c r="D212" s="12" t="s">
        <v>79</v>
      </c>
      <c r="E212" s="35"/>
      <c r="F212" s="35"/>
      <c r="G212" s="35"/>
      <c r="H212" s="35"/>
      <c r="I212" s="35"/>
      <c r="J212" s="35"/>
      <c r="K212" s="35"/>
      <c r="L212" s="35"/>
      <c r="M212" s="99">
        <f>+(EOP!L212+EOP!M212)/2</f>
        <v>0</v>
      </c>
      <c r="N212" s="99">
        <f>+(EOP!M212+EOP!N212)/2</f>
        <v>0</v>
      </c>
      <c r="O212" s="99">
        <f>+(EOP!N212+EOP!O212)/2</f>
        <v>0</v>
      </c>
      <c r="P212" s="99">
        <f>+(EOP!O212+EOP!P212)/2</f>
        <v>0</v>
      </c>
      <c r="Q212" s="99">
        <f>+(EOP!P212+EOP!Q212)/2</f>
        <v>0</v>
      </c>
      <c r="R212" s="99">
        <f>+(EOP!Q212+EOP!R212)/2</f>
        <v>0</v>
      </c>
      <c r="S212" s="99">
        <f>+(EOP!R212+EOP!S212)/2</f>
        <v>0</v>
      </c>
      <c r="T212" s="99">
        <f>+(EOP!S212+EOP!T212)/2</f>
        <v>0</v>
      </c>
      <c r="U212" s="99">
        <f>+(EOP!T212+EOP!U212)/2</f>
        <v>0</v>
      </c>
      <c r="V212" s="99">
        <f>+(EOP!U212+EOP!V212)/2</f>
        <v>0</v>
      </c>
      <c r="W212" s="99">
        <f>+(EOP!V212+EOP!W212)/2</f>
        <v>0</v>
      </c>
      <c r="X212" s="99">
        <f>+(EOP!W212+EOP!X212)/2</f>
        <v>0</v>
      </c>
      <c r="Y212" s="99">
        <f>+(EOP!X212+EOP!Y212)/2</f>
        <v>0</v>
      </c>
      <c r="Z212" s="99">
        <f>+(EOP!Y212+EOP!Z212)/2</f>
        <v>0</v>
      </c>
      <c r="AA212" s="99">
        <f>+(EOP!Z212+EOP!AA212)/2</f>
        <v>0</v>
      </c>
      <c r="AB212" s="99">
        <f>+(EOP!AA212+EOP!AB212)/2</f>
        <v>0</v>
      </c>
      <c r="AC212" s="99">
        <f>+(EOP!AB212+EOP!AC212)/2</f>
        <v>0</v>
      </c>
      <c r="AD212" s="104">
        <f t="shared" si="117"/>
        <v>0</v>
      </c>
      <c r="AE212" s="105">
        <f t="shared" si="118"/>
        <v>0</v>
      </c>
      <c r="AI212" s="35"/>
      <c r="AJ212" s="35"/>
      <c r="AK212" s="35"/>
      <c r="AL212" s="35"/>
      <c r="AM212" s="35"/>
      <c r="AN212" s="35"/>
      <c r="AO212" s="35"/>
      <c r="AP212" s="35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47"/>
      <c r="BH212" s="48"/>
    </row>
    <row r="213" spans="1:60">
      <c r="A213" s="236"/>
      <c r="B213" s="223"/>
      <c r="C213" s="225"/>
      <c r="D213" s="12" t="s">
        <v>97</v>
      </c>
      <c r="E213" s="35"/>
      <c r="F213" s="35"/>
      <c r="G213" s="35"/>
      <c r="H213" s="35"/>
      <c r="I213" s="35"/>
      <c r="J213" s="35"/>
      <c r="K213" s="35"/>
      <c r="L213" s="35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104"/>
      <c r="AE213" s="105"/>
      <c r="AI213" s="35"/>
      <c r="AJ213" s="35"/>
      <c r="AK213" s="35"/>
      <c r="AL213" s="35"/>
      <c r="AM213" s="35"/>
      <c r="AN213" s="35"/>
      <c r="AO213" s="35"/>
      <c r="AP213" s="35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47"/>
      <c r="BH213" s="48"/>
    </row>
    <row r="214" spans="1:60">
      <c r="A214" s="236"/>
      <c r="B214" s="223"/>
      <c r="C214" s="225"/>
      <c r="D214" s="12" t="s">
        <v>98</v>
      </c>
      <c r="E214" s="35"/>
      <c r="F214" s="35"/>
      <c r="G214" s="35"/>
      <c r="H214" s="35"/>
      <c r="I214" s="35"/>
      <c r="J214" s="35"/>
      <c r="K214" s="35"/>
      <c r="L214" s="35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104"/>
      <c r="AE214" s="105"/>
      <c r="AI214" s="35"/>
      <c r="AJ214" s="35"/>
      <c r="AK214" s="35"/>
      <c r="AL214" s="35"/>
      <c r="AM214" s="35"/>
      <c r="AN214" s="35"/>
      <c r="AO214" s="35"/>
      <c r="AP214" s="35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47"/>
      <c r="BH214" s="48"/>
    </row>
    <row r="215" spans="1:60">
      <c r="A215" s="236"/>
      <c r="B215" s="223"/>
      <c r="C215" s="225"/>
      <c r="D215" s="13" t="s">
        <v>90</v>
      </c>
      <c r="E215" s="36"/>
      <c r="F215" s="36"/>
      <c r="G215" s="36"/>
      <c r="H215" s="36"/>
      <c r="I215" s="36"/>
      <c r="J215" s="36"/>
      <c r="K215" s="36"/>
      <c r="L215" s="36"/>
      <c r="M215" s="36" t="str">
        <f t="shared" ref="M215:AE215" si="119">+IFERROR(M206/M205,"")</f>
        <v/>
      </c>
      <c r="N215" s="36" t="str">
        <f t="shared" si="119"/>
        <v/>
      </c>
      <c r="O215" s="36" t="str">
        <f t="shared" si="119"/>
        <v/>
      </c>
      <c r="P215" s="36" t="str">
        <f t="shared" si="119"/>
        <v/>
      </c>
      <c r="Q215" s="36" t="str">
        <f t="shared" si="119"/>
        <v/>
      </c>
      <c r="R215" s="36" t="str">
        <f t="shared" si="119"/>
        <v/>
      </c>
      <c r="S215" s="36" t="str">
        <f t="shared" si="119"/>
        <v/>
      </c>
      <c r="T215" s="36" t="str">
        <f t="shared" si="119"/>
        <v/>
      </c>
      <c r="U215" s="36">
        <f t="shared" si="119"/>
        <v>2</v>
      </c>
      <c r="V215" s="36">
        <f t="shared" si="119"/>
        <v>1.5</v>
      </c>
      <c r="W215" s="36">
        <f t="shared" si="119"/>
        <v>1.1428571428571428</v>
      </c>
      <c r="X215" s="36">
        <f t="shared" si="119"/>
        <v>1</v>
      </c>
      <c r="Y215" s="36">
        <f t="shared" si="119"/>
        <v>3.2727272727272729</v>
      </c>
      <c r="Z215" s="36">
        <f t="shared" si="119"/>
        <v>5.2307692307692308</v>
      </c>
      <c r="AA215" s="36">
        <f t="shared" si="119"/>
        <v>5.6923076923076925</v>
      </c>
      <c r="AB215" s="36">
        <f t="shared" si="119"/>
        <v>5.7692307692307692</v>
      </c>
      <c r="AC215" s="36">
        <f t="shared" ref="AC215" si="120">+IFERROR(AC206/AC205,"")</f>
        <v>6.166666666666667</v>
      </c>
      <c r="AD215" s="49" t="str">
        <f t="shared" si="119"/>
        <v/>
      </c>
      <c r="AE215" s="50">
        <f t="shared" si="119"/>
        <v>3.9571428571428573</v>
      </c>
      <c r="AI215" s="36"/>
      <c r="AJ215" s="36"/>
      <c r="AK215" s="36"/>
      <c r="AL215" s="36"/>
      <c r="AM215" s="36"/>
      <c r="AN215" s="36"/>
      <c r="AO215" s="36"/>
      <c r="AP215" s="36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49"/>
      <c r="BH215" s="50"/>
    </row>
    <row r="216" spans="1:60">
      <c r="A216" s="236"/>
      <c r="B216" s="223"/>
      <c r="C216" s="225" t="s">
        <v>99</v>
      </c>
      <c r="D216" s="10" t="s">
        <v>40</v>
      </c>
      <c r="E216" s="19"/>
      <c r="F216" s="19"/>
      <c r="G216" s="19"/>
      <c r="H216" s="19"/>
      <c r="I216" s="19"/>
      <c r="J216" s="19"/>
      <c r="K216" s="19"/>
      <c r="L216" s="19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100"/>
      <c r="AE216" s="101"/>
      <c r="AG216" s="124">
        <f>+SUMIF($M$1:$AB$1,"REAL",M216:AB216)</f>
        <v>0</v>
      </c>
      <c r="AI216" s="36"/>
      <c r="AJ216" s="36"/>
      <c r="AK216" s="36"/>
      <c r="AL216" s="36"/>
      <c r="AM216" s="36"/>
      <c r="AN216" s="36"/>
      <c r="AO216" s="36"/>
      <c r="AP216" s="36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49"/>
      <c r="BH216" s="50"/>
    </row>
    <row r="217" spans="1:60">
      <c r="A217" s="236"/>
      <c r="B217" s="223"/>
      <c r="C217" s="225"/>
      <c r="D217" s="11" t="s">
        <v>88</v>
      </c>
      <c r="E217" s="34"/>
      <c r="F217" s="34"/>
      <c r="G217" s="34"/>
      <c r="H217" s="34"/>
      <c r="I217" s="34"/>
      <c r="J217" s="34"/>
      <c r="K217" s="34"/>
      <c r="L217" s="34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102"/>
      <c r="AE217" s="103"/>
      <c r="AG217" s="124">
        <f>+SUMIF($M$1:$AB$1,"REAL",M217:AB217)</f>
        <v>0</v>
      </c>
      <c r="AI217" s="36"/>
      <c r="AJ217" s="36"/>
      <c r="AK217" s="36"/>
      <c r="AL217" s="36"/>
      <c r="AM217" s="36"/>
      <c r="AN217" s="36"/>
      <c r="AO217" s="36"/>
      <c r="AP217" s="36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49"/>
      <c r="BH217" s="50"/>
    </row>
    <row r="218" spans="1:60">
      <c r="A218" s="236"/>
      <c r="B218" s="223"/>
      <c r="C218" s="225"/>
      <c r="D218" s="12" t="s">
        <v>100</v>
      </c>
      <c r="E218" s="35"/>
      <c r="F218" s="35"/>
      <c r="G218" s="35"/>
      <c r="H218" s="35"/>
      <c r="I218" s="35"/>
      <c r="J218" s="35"/>
      <c r="K218" s="35"/>
      <c r="L218" s="35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104"/>
      <c r="AE218" s="105"/>
      <c r="AI218" s="36"/>
      <c r="AJ218" s="36"/>
      <c r="AK218" s="36"/>
      <c r="AL218" s="36"/>
      <c r="AM218" s="36"/>
      <c r="AN218" s="36"/>
      <c r="AO218" s="36"/>
      <c r="AP218" s="36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49"/>
      <c r="BH218" s="50"/>
    </row>
    <row r="219" spans="1:60">
      <c r="A219" s="236"/>
      <c r="B219" s="223"/>
      <c r="C219" s="225"/>
      <c r="D219" s="12" t="s">
        <v>101</v>
      </c>
      <c r="E219" s="35"/>
      <c r="F219" s="35"/>
      <c r="G219" s="35"/>
      <c r="H219" s="35"/>
      <c r="I219" s="35"/>
      <c r="J219" s="35"/>
      <c r="K219" s="35"/>
      <c r="L219" s="35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104"/>
      <c r="AE219" s="105"/>
      <c r="AI219" s="36"/>
      <c r="AJ219" s="36"/>
      <c r="AK219" s="36"/>
      <c r="AL219" s="36"/>
      <c r="AM219" s="36"/>
      <c r="AN219" s="36"/>
      <c r="AO219" s="36"/>
      <c r="AP219" s="36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49"/>
      <c r="BH219" s="50"/>
    </row>
    <row r="220" spans="1:60">
      <c r="A220" s="236"/>
      <c r="B220" s="223"/>
      <c r="C220" s="225"/>
      <c r="D220" s="12" t="s">
        <v>102</v>
      </c>
      <c r="E220" s="35"/>
      <c r="F220" s="35"/>
      <c r="G220" s="35"/>
      <c r="H220" s="35"/>
      <c r="I220" s="35"/>
      <c r="J220" s="35"/>
      <c r="K220" s="35"/>
      <c r="L220" s="35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104"/>
      <c r="AE220" s="105"/>
      <c r="AG220" s="129"/>
      <c r="AI220" s="36"/>
      <c r="AJ220" s="36"/>
      <c r="AK220" s="36"/>
      <c r="AL220" s="36"/>
      <c r="AM220" s="36"/>
      <c r="AN220" s="36"/>
      <c r="AO220" s="36"/>
      <c r="AP220" s="36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49"/>
      <c r="BH220" s="50"/>
    </row>
    <row r="221" spans="1:60">
      <c r="A221" s="236"/>
      <c r="B221" s="223"/>
      <c r="C221" s="225"/>
      <c r="D221" s="13" t="s">
        <v>90</v>
      </c>
      <c r="E221" s="36"/>
      <c r="F221" s="36"/>
      <c r="G221" s="36"/>
      <c r="H221" s="36"/>
      <c r="I221" s="36"/>
      <c r="J221" s="36"/>
      <c r="K221" s="36"/>
      <c r="L221" s="36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I221" s="36"/>
      <c r="AJ221" s="36"/>
      <c r="AK221" s="36"/>
      <c r="AL221" s="36"/>
      <c r="AM221" s="36"/>
      <c r="AN221" s="36"/>
      <c r="AO221" s="36"/>
      <c r="AP221" s="36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49"/>
      <c r="BH221" s="50"/>
    </row>
    <row r="222" spans="1:60" ht="15" customHeight="1">
      <c r="A222" s="236"/>
      <c r="B222" s="223"/>
      <c r="C222" s="225" t="s">
        <v>54</v>
      </c>
      <c r="D222" s="10" t="s">
        <v>40</v>
      </c>
      <c r="E222" s="19"/>
      <c r="F222" s="19"/>
      <c r="G222" s="19"/>
      <c r="H222" s="19"/>
      <c r="I222" s="19"/>
      <c r="J222" s="19"/>
      <c r="K222" s="19"/>
      <c r="L222" s="19"/>
      <c r="M222" s="97">
        <f>+(EOP!L222+EOP!M222)/2</f>
        <v>0</v>
      </c>
      <c r="N222" s="97">
        <f>+(EOP!M222+EOP!N222)/2</f>
        <v>0</v>
      </c>
      <c r="O222" s="97">
        <f>+(EOP!N222+EOP!O222)/2</f>
        <v>0</v>
      </c>
      <c r="P222" s="97">
        <f>+(EOP!O222+EOP!P222)/2</f>
        <v>0.5</v>
      </c>
      <c r="Q222" s="97">
        <f>+(EOP!P222+EOP!Q222)/2</f>
        <v>2</v>
      </c>
      <c r="R222" s="97">
        <f>+(EOP!Q222+EOP!R222)/2</f>
        <v>5.5</v>
      </c>
      <c r="S222" s="97">
        <f>+(EOP!R222+EOP!S222)/2</f>
        <v>10</v>
      </c>
      <c r="T222" s="97">
        <f>+(EOP!S222+EOP!T222)/2</f>
        <v>13.5</v>
      </c>
      <c r="U222" s="97">
        <f>+(EOP!T222+EOP!U222)/2</f>
        <v>16</v>
      </c>
      <c r="V222" s="97">
        <f>+(EOP!U222+EOP!V222)/2</f>
        <v>22.5</v>
      </c>
      <c r="W222" s="97">
        <f>+(EOP!V222+EOP!W222)/2</f>
        <v>36.5</v>
      </c>
      <c r="X222" s="97">
        <f>+(EOP!W222+EOP!X222)/2</f>
        <v>47.5</v>
      </c>
      <c r="Y222" s="97">
        <f>+(EOP!X222+EOP!Y222)/2</f>
        <v>54</v>
      </c>
      <c r="Z222" s="97">
        <f>+(EOP!Y222+EOP!Z222)/2</f>
        <v>65.5</v>
      </c>
      <c r="AA222" s="97">
        <f>+(EOP!Z222+EOP!AA222)/2</f>
        <v>77</v>
      </c>
      <c r="AB222" s="97">
        <f>+(EOP!AA222+EOP!AB222)/2</f>
        <v>82</v>
      </c>
      <c r="AC222" s="97">
        <f>+(EOP!AB222+EOP!AC222)/2</f>
        <v>82.5</v>
      </c>
      <c r="AD222" s="100">
        <f t="shared" ref="AD222:AD223" si="121">+AVERAGE(M222:P222)</f>
        <v>0.125</v>
      </c>
      <c r="AE222" s="101">
        <f t="shared" ref="AE222:AE223" si="122">+AVERAGE(Q222:AB222)</f>
        <v>36</v>
      </c>
      <c r="AG222" s="124">
        <f>+SUMIF($M$1:$AB$1,"REAL",M222:AB222)</f>
        <v>432.5</v>
      </c>
      <c r="AI222" s="19"/>
      <c r="AJ222" s="19"/>
      <c r="AK222" s="19"/>
      <c r="AL222" s="19"/>
      <c r="AM222" s="19"/>
      <c r="AN222" s="19"/>
      <c r="AO222" s="19"/>
      <c r="AP222" s="19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44"/>
      <c r="BH222" s="59"/>
    </row>
    <row r="223" spans="1:60">
      <c r="A223" s="236"/>
      <c r="B223" s="223"/>
      <c r="C223" s="225"/>
      <c r="D223" s="11" t="s">
        <v>88</v>
      </c>
      <c r="E223" s="34"/>
      <c r="F223" s="34"/>
      <c r="G223" s="34"/>
      <c r="H223" s="34"/>
      <c r="I223" s="34"/>
      <c r="J223" s="34"/>
      <c r="K223" s="34"/>
      <c r="L223" s="34"/>
      <c r="M223" s="98">
        <f>+(EOP!L223+EOP!M223)/2</f>
        <v>0</v>
      </c>
      <c r="N223" s="98">
        <f>+(EOP!M223+EOP!N223)/2</f>
        <v>0</v>
      </c>
      <c r="O223" s="98">
        <f>+(EOP!N223+EOP!O223)/2</f>
        <v>0</v>
      </c>
      <c r="P223" s="98">
        <f>+(EOP!O223+EOP!P223)/2</f>
        <v>0.5</v>
      </c>
      <c r="Q223" s="98">
        <f>+(EOP!P223+EOP!Q223)/2</f>
        <v>2</v>
      </c>
      <c r="R223" s="98">
        <f>+(EOP!Q223+EOP!R223)/2</f>
        <v>5.5</v>
      </c>
      <c r="S223" s="98">
        <f>+(EOP!R223+EOP!S223)/2</f>
        <v>13</v>
      </c>
      <c r="T223" s="98">
        <f>+(EOP!S223+EOP!T223)/2</f>
        <v>19.5</v>
      </c>
      <c r="U223" s="98">
        <f>+(EOP!T223+EOP!U223)/2</f>
        <v>22</v>
      </c>
      <c r="V223" s="98">
        <f>+(EOP!U223+EOP!V223)/2</f>
        <v>35.5</v>
      </c>
      <c r="W223" s="98">
        <f>+(EOP!V223+EOP!W223)/2</f>
        <v>58</v>
      </c>
      <c r="X223" s="98">
        <f>+(EOP!W223+EOP!X223)/2</f>
        <v>70</v>
      </c>
      <c r="Y223" s="98">
        <f>+(EOP!X223+EOP!Y223)/2</f>
        <v>78</v>
      </c>
      <c r="Z223" s="98">
        <f>+(EOP!Y223+EOP!Z223)/2</f>
        <v>97</v>
      </c>
      <c r="AA223" s="98">
        <f>+(EOP!Z223+EOP!AA223)/2</f>
        <v>120</v>
      </c>
      <c r="AB223" s="98">
        <f>+(EOP!AA223+EOP!AB223)/2</f>
        <v>131</v>
      </c>
      <c r="AC223" s="98">
        <f>+(EOP!AB223+EOP!AC223)/2</f>
        <v>133.5</v>
      </c>
      <c r="AD223" s="102">
        <f t="shared" si="121"/>
        <v>0.125</v>
      </c>
      <c r="AE223" s="103">
        <f t="shared" si="122"/>
        <v>54.291666666666664</v>
      </c>
      <c r="AG223" s="124">
        <f>+SUMIF($M$1:$AB$1,"REAL",M223:AB223)</f>
        <v>652</v>
      </c>
      <c r="AI223" s="34"/>
      <c r="AJ223" s="34"/>
      <c r="AK223" s="34"/>
      <c r="AL223" s="34"/>
      <c r="AM223" s="34"/>
      <c r="AN223" s="34"/>
      <c r="AO223" s="34"/>
      <c r="AP223" s="34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45"/>
      <c r="BH223" s="46"/>
    </row>
    <row r="224" spans="1:60">
      <c r="A224" s="236"/>
      <c r="B224" s="224"/>
      <c r="C224" s="225"/>
      <c r="D224" s="13" t="s">
        <v>90</v>
      </c>
      <c r="E224" s="36"/>
      <c r="F224" s="36"/>
      <c r="G224" s="36"/>
      <c r="H224" s="36"/>
      <c r="I224" s="36"/>
      <c r="J224" s="36"/>
      <c r="K224" s="36"/>
      <c r="L224" s="36"/>
      <c r="M224" s="36" t="str">
        <f t="shared" ref="M224:AE224" si="123">+IFERROR(M223/M222,"")</f>
        <v/>
      </c>
      <c r="N224" s="36" t="str">
        <f t="shared" si="123"/>
        <v/>
      </c>
      <c r="O224" s="36" t="str">
        <f t="shared" si="123"/>
        <v/>
      </c>
      <c r="P224" s="36">
        <f t="shared" si="123"/>
        <v>1</v>
      </c>
      <c r="Q224" s="36">
        <f t="shared" si="123"/>
        <v>1</v>
      </c>
      <c r="R224" s="36">
        <f t="shared" si="123"/>
        <v>1</v>
      </c>
      <c r="S224" s="36">
        <f t="shared" si="123"/>
        <v>1.3</v>
      </c>
      <c r="T224" s="36">
        <f t="shared" si="123"/>
        <v>1.4444444444444444</v>
      </c>
      <c r="U224" s="36">
        <f t="shared" si="123"/>
        <v>1.375</v>
      </c>
      <c r="V224" s="36">
        <f t="shared" si="123"/>
        <v>1.5777777777777777</v>
      </c>
      <c r="W224" s="36">
        <f t="shared" si="123"/>
        <v>1.5890410958904109</v>
      </c>
      <c r="X224" s="36">
        <f t="shared" si="123"/>
        <v>1.4736842105263157</v>
      </c>
      <c r="Y224" s="36">
        <f t="shared" si="123"/>
        <v>1.4444444444444444</v>
      </c>
      <c r="Z224" s="36">
        <f t="shared" si="123"/>
        <v>1.4809160305343512</v>
      </c>
      <c r="AA224" s="36">
        <f t="shared" si="123"/>
        <v>1.5584415584415585</v>
      </c>
      <c r="AB224" s="36">
        <f t="shared" si="123"/>
        <v>1.5975609756097562</v>
      </c>
      <c r="AC224" s="36">
        <f t="shared" ref="AC224" si="124">+IFERROR(AC223/AC222,"")</f>
        <v>1.6181818181818182</v>
      </c>
      <c r="AD224" s="49">
        <f t="shared" si="123"/>
        <v>1</v>
      </c>
      <c r="AE224" s="50">
        <f t="shared" si="123"/>
        <v>1.5081018518518519</v>
      </c>
      <c r="AI224" s="36"/>
      <c r="AJ224" s="36"/>
      <c r="AK224" s="36"/>
      <c r="AL224" s="36"/>
      <c r="AM224" s="36"/>
      <c r="AN224" s="36"/>
      <c r="AO224" s="36"/>
      <c r="AP224" s="36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49"/>
      <c r="BH224" s="50"/>
    </row>
    <row r="225" spans="1:60" ht="15" customHeight="1">
      <c r="A225" s="236"/>
      <c r="B225" s="226" t="s">
        <v>36</v>
      </c>
      <c r="C225" s="225" t="s">
        <v>50</v>
      </c>
      <c r="D225" s="10" t="s">
        <v>40</v>
      </c>
      <c r="E225" s="19"/>
      <c r="F225" s="19"/>
      <c r="G225" s="19"/>
      <c r="H225" s="19"/>
      <c r="I225" s="19"/>
      <c r="J225" s="19"/>
      <c r="K225" s="19"/>
      <c r="L225" s="19"/>
      <c r="M225" s="97">
        <f>+(EOP!L225+EOP!M225)/2</f>
        <v>0</v>
      </c>
      <c r="N225" s="97">
        <f>+(EOP!M225+EOP!N225)/2</f>
        <v>-1.5</v>
      </c>
      <c r="O225" s="97">
        <f>+(EOP!N225+EOP!O225)/2</f>
        <v>-2.5</v>
      </c>
      <c r="P225" s="97">
        <f>+(EOP!O225+EOP!P225)/2</f>
        <v>-2</v>
      </c>
      <c r="Q225" s="97">
        <f>+(EOP!P225+EOP!Q225)/2</f>
        <v>0</v>
      </c>
      <c r="R225" s="97">
        <f>+(EOP!Q225+EOP!R225)/2</f>
        <v>4.5</v>
      </c>
      <c r="S225" s="97">
        <f>+(EOP!R225+EOP!S225)/2</f>
        <v>6.5</v>
      </c>
      <c r="T225" s="97">
        <f>+(EOP!S225+EOP!T225)/2</f>
        <v>6.5</v>
      </c>
      <c r="U225" s="97">
        <f>+(EOP!T225+EOP!U225)/2</f>
        <v>11</v>
      </c>
      <c r="V225" s="97">
        <f>+(EOP!U225+EOP!V225)/2</f>
        <v>22.5</v>
      </c>
      <c r="W225" s="97">
        <f>+(EOP!V225+EOP!W225)/2</f>
        <v>36</v>
      </c>
      <c r="X225" s="97">
        <f>+(EOP!W225+EOP!X225)/2</f>
        <v>42.5</v>
      </c>
      <c r="Y225" s="97">
        <f>+(EOP!X225+EOP!Y225)/2</f>
        <v>51</v>
      </c>
      <c r="Z225" s="97">
        <f>+(EOP!Y225+EOP!Z225)/2</f>
        <v>68.5</v>
      </c>
      <c r="AA225" s="97">
        <f>+(EOP!Z225+EOP!AA225)/2</f>
        <v>89.5</v>
      </c>
      <c r="AB225" s="97">
        <f>+(EOP!AA225+EOP!AB225)/2</f>
        <v>113.5</v>
      </c>
      <c r="AC225" s="97">
        <f>+(EOP!AB225+EOP!AC225)/2</f>
        <v>136.5</v>
      </c>
      <c r="AD225" s="100">
        <f t="shared" ref="AD225:AD229" si="125">+AVERAGE(M225:P225)</f>
        <v>-1.5</v>
      </c>
      <c r="AE225" s="101">
        <f t="shared" ref="AE225:AE229" si="126">+AVERAGE(Q225:AB225)</f>
        <v>37.666666666666664</v>
      </c>
      <c r="AG225" s="124">
        <f>+SUMIF($M$1:$AB$1,"REAL",M225:AB225)</f>
        <v>446</v>
      </c>
      <c r="AI225" s="19"/>
      <c r="AJ225" s="19"/>
      <c r="AK225" s="19"/>
      <c r="AL225" s="19"/>
      <c r="AM225" s="19"/>
      <c r="AN225" s="19"/>
      <c r="AO225" s="19"/>
      <c r="AP225" s="19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44"/>
      <c r="BH225" s="59"/>
    </row>
    <row r="226" spans="1:60">
      <c r="A226" s="236"/>
      <c r="B226" s="226"/>
      <c r="C226" s="225"/>
      <c r="D226" s="11" t="s">
        <v>88</v>
      </c>
      <c r="E226" s="34"/>
      <c r="F226" s="34"/>
      <c r="G226" s="34"/>
      <c r="H226" s="34"/>
      <c r="I226" s="34"/>
      <c r="J226" s="34"/>
      <c r="K226" s="34"/>
      <c r="L226" s="34"/>
      <c r="M226" s="98">
        <f>+(EOP!L226+EOP!M226)/2</f>
        <v>0</v>
      </c>
      <c r="N226" s="98">
        <f>+(EOP!M226+EOP!N226)/2</f>
        <v>0</v>
      </c>
      <c r="O226" s="98">
        <f>+(EOP!N226+EOP!O226)/2</f>
        <v>2.5</v>
      </c>
      <c r="P226" s="98">
        <f>+(EOP!O226+EOP!P226)/2</f>
        <v>5</v>
      </c>
      <c r="Q226" s="98">
        <f>+(EOP!P226+EOP!Q226)/2</f>
        <v>13</v>
      </c>
      <c r="R226" s="98">
        <f>+(EOP!Q226+EOP!R226)/2</f>
        <v>31</v>
      </c>
      <c r="S226" s="98">
        <f>+(EOP!R226+EOP!S226)/2</f>
        <v>38.5</v>
      </c>
      <c r="T226" s="98">
        <f>+(EOP!S226+EOP!T226)/2</f>
        <v>41.5</v>
      </c>
      <c r="U226" s="98">
        <f>+(EOP!T226+EOP!U226)/2</f>
        <v>55.5</v>
      </c>
      <c r="V226" s="98">
        <f>+(EOP!U226+EOP!V226)/2</f>
        <v>90</v>
      </c>
      <c r="W226" s="98">
        <f>+(EOP!V226+EOP!W226)/2</f>
        <v>136.5</v>
      </c>
      <c r="X226" s="98">
        <f>+(EOP!W226+EOP!X226)/2</f>
        <v>158</v>
      </c>
      <c r="Y226" s="98">
        <f>+(EOP!X226+EOP!Y226)/2</f>
        <v>179.5</v>
      </c>
      <c r="Z226" s="98">
        <f>+(EOP!Y226+EOP!Z226)/2</f>
        <v>234</v>
      </c>
      <c r="AA226" s="98">
        <f>+(EOP!Z226+EOP!AA226)/2</f>
        <v>303.5</v>
      </c>
      <c r="AB226" s="98">
        <f>+(EOP!AA226+EOP!AB226)/2</f>
        <v>385.5</v>
      </c>
      <c r="AC226" s="98">
        <f>+(EOP!AB226+EOP!AC226)/2</f>
        <v>457.5</v>
      </c>
      <c r="AD226" s="102">
        <f t="shared" si="125"/>
        <v>1.875</v>
      </c>
      <c r="AE226" s="103">
        <f t="shared" si="126"/>
        <v>138.875</v>
      </c>
      <c r="AG226" s="124">
        <f>+SUMIF($M$1:$AB$1,"REAL",M226:AB226)</f>
        <v>1674</v>
      </c>
      <c r="AI226" s="34"/>
      <c r="AJ226" s="34"/>
      <c r="AK226" s="34"/>
      <c r="AL226" s="34"/>
      <c r="AM226" s="34"/>
      <c r="AN226" s="34"/>
      <c r="AO226" s="34"/>
      <c r="AP226" s="34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45"/>
      <c r="BH226" s="46"/>
    </row>
    <row r="227" spans="1:60">
      <c r="A227" s="236"/>
      <c r="B227" s="226"/>
      <c r="C227" s="225"/>
      <c r="D227" s="12" t="s">
        <v>1</v>
      </c>
      <c r="E227" s="35"/>
      <c r="F227" s="35"/>
      <c r="G227" s="35"/>
      <c r="H227" s="35"/>
      <c r="I227" s="35"/>
      <c r="J227" s="35"/>
      <c r="K227" s="35"/>
      <c r="L227" s="35"/>
      <c r="M227" s="99">
        <f>+(EOP!L227+EOP!M227)/2</f>
        <v>0</v>
      </c>
      <c r="N227" s="99">
        <f>+(EOP!M227+EOP!N227)/2</f>
        <v>0</v>
      </c>
      <c r="O227" s="99">
        <f>+(EOP!N227+EOP!O227)/2</f>
        <v>2.5</v>
      </c>
      <c r="P227" s="99">
        <f>+(EOP!O227+EOP!P227)/2</f>
        <v>5</v>
      </c>
      <c r="Q227" s="99">
        <f>+(EOP!P227+EOP!Q227)/2</f>
        <v>13</v>
      </c>
      <c r="R227" s="99">
        <f>+(EOP!Q227+EOP!R227)/2</f>
        <v>31</v>
      </c>
      <c r="S227" s="99">
        <f>+(EOP!R227+EOP!S227)/2</f>
        <v>38.5</v>
      </c>
      <c r="T227" s="99">
        <f>+(EOP!S227+EOP!T227)/2</f>
        <v>41.5</v>
      </c>
      <c r="U227" s="99">
        <f>+(EOP!T227+EOP!U227)/2</f>
        <v>55.5</v>
      </c>
      <c r="V227" s="99">
        <f>+(EOP!U227+EOP!V227)/2</f>
        <v>90</v>
      </c>
      <c r="W227" s="99">
        <f>+(EOP!V227+EOP!W227)/2</f>
        <v>137</v>
      </c>
      <c r="X227" s="99">
        <f>+(EOP!W227+EOP!X227)/2</f>
        <v>158.5</v>
      </c>
      <c r="Y227" s="99">
        <f>+(EOP!X227+EOP!Y227)/2</f>
        <v>180</v>
      </c>
      <c r="Z227" s="99">
        <f>+(EOP!Y227+EOP!Z227)/2</f>
        <v>236</v>
      </c>
      <c r="AA227" s="99">
        <f>+(EOP!Z227+EOP!AA227)/2</f>
        <v>305.5</v>
      </c>
      <c r="AB227" s="99">
        <f>+(EOP!AA227+EOP!AB227)/2</f>
        <v>386</v>
      </c>
      <c r="AC227" s="99">
        <f>+(EOP!AB227+EOP!AC227)/2</f>
        <v>457.5</v>
      </c>
      <c r="AD227" s="104">
        <f t="shared" si="125"/>
        <v>1.875</v>
      </c>
      <c r="AE227" s="105">
        <f t="shared" si="126"/>
        <v>139.375</v>
      </c>
      <c r="AI227" s="35"/>
      <c r="AJ227" s="35"/>
      <c r="AK227" s="35"/>
      <c r="AL227" s="35"/>
      <c r="AM227" s="35"/>
      <c r="AN227" s="35"/>
      <c r="AO227" s="35"/>
      <c r="AP227" s="35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47"/>
      <c r="BH227" s="48"/>
    </row>
    <row r="228" spans="1:60">
      <c r="A228" s="236"/>
      <c r="B228" s="226"/>
      <c r="C228" s="225"/>
      <c r="D228" s="12" t="s">
        <v>2</v>
      </c>
      <c r="E228" s="35"/>
      <c r="F228" s="35"/>
      <c r="G228" s="35"/>
      <c r="H228" s="35"/>
      <c r="I228" s="35"/>
      <c r="J228" s="35"/>
      <c r="K228" s="35"/>
      <c r="L228" s="35"/>
      <c r="M228" s="99">
        <f>+(EOP!L228+EOP!M228)/2</f>
        <v>0</v>
      </c>
      <c r="N228" s="99">
        <f>+(EOP!M228+EOP!N228)/2</f>
        <v>0</v>
      </c>
      <c r="O228" s="99">
        <f>+(EOP!N228+EOP!O228)/2</f>
        <v>0</v>
      </c>
      <c r="P228" s="99">
        <f>+(EOP!O228+EOP!P228)/2</f>
        <v>0</v>
      </c>
      <c r="Q228" s="99">
        <f>+(EOP!P228+EOP!Q228)/2</f>
        <v>0</v>
      </c>
      <c r="R228" s="99">
        <f>+(EOP!Q228+EOP!R228)/2</f>
        <v>0</v>
      </c>
      <c r="S228" s="99">
        <f>+(EOP!R228+EOP!S228)/2</f>
        <v>0</v>
      </c>
      <c r="T228" s="99">
        <f>+(EOP!S228+EOP!T228)/2</f>
        <v>0</v>
      </c>
      <c r="U228" s="99">
        <f>+(EOP!T228+EOP!U228)/2</f>
        <v>0</v>
      </c>
      <c r="V228" s="99">
        <f>+(EOP!U228+EOP!V228)/2</f>
        <v>0</v>
      </c>
      <c r="W228" s="99">
        <f>+(EOP!V228+EOP!W228)/2</f>
        <v>0</v>
      </c>
      <c r="X228" s="99">
        <f>+(EOP!W228+EOP!X228)/2</f>
        <v>0</v>
      </c>
      <c r="Y228" s="99">
        <f>+(EOP!X228+EOP!Y228)/2</f>
        <v>0</v>
      </c>
      <c r="Z228" s="99">
        <f>+(EOP!Y228+EOP!Z228)/2</f>
        <v>0</v>
      </c>
      <c r="AA228" s="99">
        <f>+(EOP!Z228+EOP!AA228)/2</f>
        <v>0</v>
      </c>
      <c r="AB228" s="99">
        <f>+(EOP!AA228+EOP!AB228)/2</f>
        <v>0</v>
      </c>
      <c r="AC228" s="99">
        <f>+(EOP!AB228+EOP!AC228)/2</f>
        <v>0</v>
      </c>
      <c r="AD228" s="104">
        <f t="shared" si="125"/>
        <v>0</v>
      </c>
      <c r="AE228" s="105">
        <f t="shared" si="126"/>
        <v>0</v>
      </c>
      <c r="AI228" s="35"/>
      <c r="AJ228" s="35"/>
      <c r="AK228" s="35"/>
      <c r="AL228" s="35"/>
      <c r="AM228" s="35"/>
      <c r="AN228" s="35"/>
      <c r="AO228" s="35"/>
      <c r="AP228" s="35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47"/>
      <c r="BH228" s="48"/>
    </row>
    <row r="229" spans="1:60">
      <c r="A229" s="236"/>
      <c r="B229" s="226"/>
      <c r="C229" s="225"/>
      <c r="D229" s="14" t="s">
        <v>83</v>
      </c>
      <c r="E229" s="37"/>
      <c r="F229" s="37"/>
      <c r="G229" s="37"/>
      <c r="H229" s="37"/>
      <c r="I229" s="37"/>
      <c r="J229" s="37"/>
      <c r="K229" s="37"/>
      <c r="L229" s="37"/>
      <c r="M229" s="106">
        <f>+(EOP!L229+EOP!M229)/2</f>
        <v>0</v>
      </c>
      <c r="N229" s="106">
        <f>+(EOP!M229+EOP!N229)/2</f>
        <v>0</v>
      </c>
      <c r="O229" s="106">
        <f>+(EOP!N229+EOP!O229)/2</f>
        <v>0</v>
      </c>
      <c r="P229" s="106">
        <f>+(EOP!O229+EOP!P229)/2</f>
        <v>0</v>
      </c>
      <c r="Q229" s="106">
        <f>+(EOP!P229+EOP!Q229)/2</f>
        <v>0</v>
      </c>
      <c r="R229" s="106">
        <f>+(EOP!Q229+EOP!R229)/2</f>
        <v>0</v>
      </c>
      <c r="S229" s="106">
        <f>+(EOP!R229+EOP!S229)/2</f>
        <v>0</v>
      </c>
      <c r="T229" s="106">
        <f>+(EOP!S229+EOP!T229)/2</f>
        <v>0</v>
      </c>
      <c r="U229" s="106">
        <f>+(EOP!T229+EOP!U229)/2</f>
        <v>0</v>
      </c>
      <c r="V229" s="106">
        <f>+(EOP!U229+EOP!V229)/2</f>
        <v>0</v>
      </c>
      <c r="W229" s="106">
        <f>+(EOP!V229+EOP!W229)/2</f>
        <v>0</v>
      </c>
      <c r="X229" s="106">
        <f>+(EOP!W229+EOP!X229)/2</f>
        <v>0</v>
      </c>
      <c r="Y229" s="106">
        <f>+(EOP!X229+EOP!Y229)/2</f>
        <v>0</v>
      </c>
      <c r="Z229" s="106">
        <f>+(EOP!Y229+EOP!Z229)/2</f>
        <v>0</v>
      </c>
      <c r="AA229" s="106">
        <f>+(EOP!Z229+EOP!AA229)/2</f>
        <v>0</v>
      </c>
      <c r="AB229" s="106">
        <f>+(EOP!AA229+EOP!AB229)/2</f>
        <v>0</v>
      </c>
      <c r="AC229" s="106">
        <f>+(EOP!AB229+EOP!AC229)/2</f>
        <v>0</v>
      </c>
      <c r="AD229" s="107">
        <f t="shared" si="125"/>
        <v>0</v>
      </c>
      <c r="AE229" s="108">
        <f t="shared" si="126"/>
        <v>0</v>
      </c>
      <c r="AI229" s="37"/>
      <c r="AJ229" s="37"/>
      <c r="AK229" s="37"/>
      <c r="AL229" s="37"/>
      <c r="AM229" s="37"/>
      <c r="AN229" s="37"/>
      <c r="AO229" s="37"/>
      <c r="AP229" s="37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51"/>
      <c r="BH229" s="52"/>
    </row>
    <row r="230" spans="1:60">
      <c r="A230" s="236"/>
      <c r="B230" s="226"/>
      <c r="C230" s="225"/>
      <c r="D230" s="14" t="s">
        <v>103</v>
      </c>
      <c r="E230" s="37"/>
      <c r="F230" s="37"/>
      <c r="G230" s="37"/>
      <c r="H230" s="37"/>
      <c r="I230" s="37"/>
      <c r="J230" s="37"/>
      <c r="K230" s="37"/>
      <c r="L230" s="37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7"/>
      <c r="AE230" s="108"/>
      <c r="AI230" s="37"/>
      <c r="AJ230" s="37"/>
      <c r="AK230" s="37"/>
      <c r="AL230" s="37"/>
      <c r="AM230" s="37"/>
      <c r="AN230" s="37"/>
      <c r="AO230" s="37"/>
      <c r="AP230" s="37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51"/>
      <c r="BH230" s="52"/>
    </row>
    <row r="231" spans="1:60">
      <c r="A231" s="236"/>
      <c r="B231" s="226"/>
      <c r="C231" s="225"/>
      <c r="D231" s="14" t="s">
        <v>104</v>
      </c>
      <c r="E231" s="37"/>
      <c r="F231" s="37"/>
      <c r="G231" s="37"/>
      <c r="H231" s="37"/>
      <c r="I231" s="37"/>
      <c r="J231" s="37"/>
      <c r="K231" s="37"/>
      <c r="L231" s="37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7"/>
      <c r="AE231" s="108"/>
      <c r="AI231" s="37"/>
      <c r="AJ231" s="37"/>
      <c r="AK231" s="37"/>
      <c r="AL231" s="37"/>
      <c r="AM231" s="37"/>
      <c r="AN231" s="37"/>
      <c r="AO231" s="37"/>
      <c r="AP231" s="37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51"/>
      <c r="BH231" s="52"/>
    </row>
    <row r="232" spans="1:60">
      <c r="A232" s="236"/>
      <c r="B232" s="226"/>
      <c r="C232" s="225"/>
      <c r="D232" s="13" t="s">
        <v>90</v>
      </c>
      <c r="E232" s="36"/>
      <c r="F232" s="36"/>
      <c r="G232" s="36"/>
      <c r="H232" s="36"/>
      <c r="I232" s="36"/>
      <c r="J232" s="36"/>
      <c r="K232" s="36"/>
      <c r="L232" s="36"/>
      <c r="M232" s="36" t="str">
        <f t="shared" ref="M232:AE232" si="127">+IFERROR(M226/M225,"")</f>
        <v/>
      </c>
      <c r="N232" s="36">
        <f t="shared" si="127"/>
        <v>0</v>
      </c>
      <c r="O232" s="36">
        <f t="shared" si="127"/>
        <v>-1</v>
      </c>
      <c r="P232" s="36">
        <f t="shared" si="127"/>
        <v>-2.5</v>
      </c>
      <c r="Q232" s="36" t="str">
        <f t="shared" si="127"/>
        <v/>
      </c>
      <c r="R232" s="36">
        <f t="shared" si="127"/>
        <v>6.8888888888888893</v>
      </c>
      <c r="S232" s="36">
        <f t="shared" si="127"/>
        <v>5.9230769230769234</v>
      </c>
      <c r="T232" s="36">
        <f t="shared" si="127"/>
        <v>6.384615384615385</v>
      </c>
      <c r="U232" s="36">
        <f t="shared" si="127"/>
        <v>5.0454545454545459</v>
      </c>
      <c r="V232" s="36">
        <f t="shared" si="127"/>
        <v>4</v>
      </c>
      <c r="W232" s="36">
        <f t="shared" si="127"/>
        <v>3.7916666666666665</v>
      </c>
      <c r="X232" s="36">
        <f t="shared" si="127"/>
        <v>3.7176470588235295</v>
      </c>
      <c r="Y232" s="36">
        <f t="shared" si="127"/>
        <v>3.5196078431372548</v>
      </c>
      <c r="Z232" s="36">
        <f t="shared" si="127"/>
        <v>3.4160583941605838</v>
      </c>
      <c r="AA232" s="36">
        <f t="shared" si="127"/>
        <v>3.3910614525139664</v>
      </c>
      <c r="AB232" s="36">
        <f t="shared" si="127"/>
        <v>3.3964757709251101</v>
      </c>
      <c r="AC232" s="36">
        <f t="shared" ref="AC232" si="128">+IFERROR(AC226/AC225,"")</f>
        <v>3.3516483516483517</v>
      </c>
      <c r="AD232" s="53">
        <f t="shared" si="127"/>
        <v>-1.25</v>
      </c>
      <c r="AE232" s="54">
        <f t="shared" si="127"/>
        <v>3.6869469026548676</v>
      </c>
      <c r="AI232" s="36"/>
      <c r="AJ232" s="36"/>
      <c r="AK232" s="36"/>
      <c r="AL232" s="36"/>
      <c r="AM232" s="36"/>
      <c r="AN232" s="36"/>
      <c r="AO232" s="36"/>
      <c r="AP232" s="36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53"/>
      <c r="BH232" s="54"/>
    </row>
    <row r="233" spans="1:60" ht="15" customHeight="1">
      <c r="A233" s="236"/>
      <c r="B233" s="222" t="s">
        <v>37</v>
      </c>
      <c r="C233" s="225" t="s">
        <v>41</v>
      </c>
      <c r="D233" s="10" t="s">
        <v>40</v>
      </c>
      <c r="E233" s="19"/>
      <c r="F233" s="19"/>
      <c r="G233" s="19"/>
      <c r="H233" s="19"/>
      <c r="I233" s="19"/>
      <c r="J233" s="19"/>
      <c r="K233" s="19"/>
      <c r="L233" s="19"/>
      <c r="M233" s="97">
        <f>+(EOP!L233+EOP!M233)/2</f>
        <v>0</v>
      </c>
      <c r="N233" s="97">
        <f>+(EOP!M233+EOP!N233)/2</f>
        <v>0</v>
      </c>
      <c r="O233" s="97">
        <f>+(EOP!N233+EOP!O233)/2</f>
        <v>0</v>
      </c>
      <c r="P233" s="97">
        <f>+(EOP!O233+EOP!P233)/2</f>
        <v>0</v>
      </c>
      <c r="Q233" s="97">
        <f>+(EOP!P233+EOP!Q233)/2</f>
        <v>0</v>
      </c>
      <c r="R233" s="97">
        <f>+(EOP!Q233+EOP!R233)/2</f>
        <v>0</v>
      </c>
      <c r="S233" s="97">
        <f>+(EOP!R233+EOP!S233)/2</f>
        <v>0</v>
      </c>
      <c r="T233" s="97">
        <f>+(EOP!S233+EOP!T233)/2</f>
        <v>0</v>
      </c>
      <c r="U233" s="97">
        <f>+(EOP!T233+EOP!U233)/2</f>
        <v>0</v>
      </c>
      <c r="V233" s="97">
        <f>+(EOP!U233+EOP!V233)/2</f>
        <v>0</v>
      </c>
      <c r="W233" s="97">
        <f>+(EOP!V233+EOP!W233)/2</f>
        <v>0</v>
      </c>
      <c r="X233" s="97">
        <f>+(EOP!W233+EOP!X233)/2</f>
        <v>0</v>
      </c>
      <c r="Y233" s="97">
        <f>+(EOP!X233+EOP!Y233)/2</f>
        <v>0</v>
      </c>
      <c r="Z233" s="97">
        <f>+(EOP!Y233+EOP!Z233)/2</f>
        <v>0</v>
      </c>
      <c r="AA233" s="97">
        <f>+(EOP!Z233+EOP!AA233)/2</f>
        <v>0</v>
      </c>
      <c r="AB233" s="97">
        <f>+(EOP!AA233+EOP!AB233)/2</f>
        <v>0</v>
      </c>
      <c r="AC233" s="97">
        <f>+(EOP!AB233+EOP!AC233)/2</f>
        <v>0</v>
      </c>
      <c r="AD233" s="100">
        <f t="shared" ref="AD233:AD236" si="129">+AVERAGE(M233:P233)</f>
        <v>0</v>
      </c>
      <c r="AE233" s="101">
        <f t="shared" ref="AE233:AE236" si="130">+AVERAGE(Q233:AB233)</f>
        <v>0</v>
      </c>
      <c r="AG233" s="124">
        <f>+SUMIF($M$1:$AB$1,"REAL",M233:AB233)</f>
        <v>0</v>
      </c>
      <c r="AI233" s="19"/>
      <c r="AJ233" s="19"/>
      <c r="AK233" s="19"/>
      <c r="AL233" s="19"/>
      <c r="AM233" s="19"/>
      <c r="AN233" s="19"/>
      <c r="AO233" s="19"/>
      <c r="AP233" s="19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44"/>
      <c r="BH233" s="59"/>
    </row>
    <row r="234" spans="1:60">
      <c r="A234" s="236"/>
      <c r="B234" s="223"/>
      <c r="C234" s="225"/>
      <c r="D234" s="11" t="s">
        <v>88</v>
      </c>
      <c r="E234" s="34"/>
      <c r="F234" s="34"/>
      <c r="G234" s="34"/>
      <c r="H234" s="34"/>
      <c r="I234" s="34"/>
      <c r="J234" s="34"/>
      <c r="K234" s="34"/>
      <c r="L234" s="34"/>
      <c r="M234" s="98">
        <f>+(EOP!L234+EOP!M234)/2</f>
        <v>0</v>
      </c>
      <c r="N234" s="98">
        <f>+(EOP!M234+EOP!N234)/2</f>
        <v>0</v>
      </c>
      <c r="O234" s="98">
        <f>+(EOP!N234+EOP!O234)/2</f>
        <v>0</v>
      </c>
      <c r="P234" s="98">
        <f>+(EOP!O234+EOP!P234)/2</f>
        <v>0</v>
      </c>
      <c r="Q234" s="98">
        <f>+(EOP!P234+EOP!Q234)/2</f>
        <v>0</v>
      </c>
      <c r="R234" s="98">
        <f>+(EOP!Q234+EOP!R234)/2</f>
        <v>0</v>
      </c>
      <c r="S234" s="98">
        <f>+(EOP!R234+EOP!S234)/2</f>
        <v>0</v>
      </c>
      <c r="T234" s="98">
        <f>+(EOP!S234+EOP!T234)/2</f>
        <v>0</v>
      </c>
      <c r="U234" s="98">
        <f>+(EOP!T234+EOP!U234)/2</f>
        <v>0</v>
      </c>
      <c r="V234" s="98">
        <f>+(EOP!U234+EOP!V234)/2</f>
        <v>0</v>
      </c>
      <c r="W234" s="98">
        <f>+(EOP!V234+EOP!W234)/2</f>
        <v>0</v>
      </c>
      <c r="X234" s="98">
        <f>+(EOP!W234+EOP!X234)/2</f>
        <v>0</v>
      </c>
      <c r="Y234" s="98">
        <f>+(EOP!X234+EOP!Y234)/2</f>
        <v>0</v>
      </c>
      <c r="Z234" s="98">
        <f>+(EOP!Y234+EOP!Z234)/2</f>
        <v>0</v>
      </c>
      <c r="AA234" s="98">
        <f>+(EOP!Z234+EOP!AA234)/2</f>
        <v>0</v>
      </c>
      <c r="AB234" s="98">
        <f>+(EOP!AA234+EOP!AB234)/2</f>
        <v>0</v>
      </c>
      <c r="AC234" s="98">
        <f>+(EOP!AB234+EOP!AC234)/2</f>
        <v>0</v>
      </c>
      <c r="AD234" s="102">
        <f t="shared" si="129"/>
        <v>0</v>
      </c>
      <c r="AE234" s="103">
        <f t="shared" si="130"/>
        <v>0</v>
      </c>
      <c r="AG234" s="124">
        <f>+SUMIF($M$1:$AB$1,"REAL",M234:AB234)</f>
        <v>0</v>
      </c>
      <c r="AI234" s="34"/>
      <c r="AJ234" s="34"/>
      <c r="AK234" s="34"/>
      <c r="AL234" s="34"/>
      <c r="AM234" s="34"/>
      <c r="AN234" s="34"/>
      <c r="AO234" s="34"/>
      <c r="AP234" s="34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45"/>
      <c r="BH234" s="46"/>
    </row>
    <row r="235" spans="1:60">
      <c r="A235" s="236"/>
      <c r="B235" s="223"/>
      <c r="C235" s="225"/>
      <c r="D235" s="12" t="s">
        <v>105</v>
      </c>
      <c r="E235" s="35"/>
      <c r="F235" s="35"/>
      <c r="G235" s="35"/>
      <c r="H235" s="35"/>
      <c r="I235" s="35"/>
      <c r="J235" s="35"/>
      <c r="K235" s="35"/>
      <c r="L235" s="35"/>
      <c r="M235" s="99">
        <f>+(EOP!L235+EOP!M235)/2</f>
        <v>0</v>
      </c>
      <c r="N235" s="99">
        <f>+(EOP!M235+EOP!N235)/2</f>
        <v>0</v>
      </c>
      <c r="O235" s="99">
        <f>+(EOP!N235+EOP!O235)/2</f>
        <v>0</v>
      </c>
      <c r="P235" s="99">
        <f>+(EOP!O235+EOP!P235)/2</f>
        <v>0</v>
      </c>
      <c r="Q235" s="99">
        <f>+(EOP!P235+EOP!Q235)/2</f>
        <v>0</v>
      </c>
      <c r="R235" s="99">
        <f>+(EOP!Q235+EOP!R235)/2</f>
        <v>0</v>
      </c>
      <c r="S235" s="99">
        <f>+(EOP!R235+EOP!S235)/2</f>
        <v>0</v>
      </c>
      <c r="T235" s="99">
        <f>+(EOP!S235+EOP!T235)/2</f>
        <v>0</v>
      </c>
      <c r="U235" s="99">
        <f>+(EOP!T235+EOP!U235)/2</f>
        <v>0</v>
      </c>
      <c r="V235" s="99">
        <f>+(EOP!U235+EOP!V235)/2</f>
        <v>0</v>
      </c>
      <c r="W235" s="99">
        <f>+(EOP!V235+EOP!W235)/2</f>
        <v>0</v>
      </c>
      <c r="X235" s="99">
        <f>+(EOP!W235+EOP!X235)/2</f>
        <v>0</v>
      </c>
      <c r="Y235" s="99">
        <f>+(EOP!X235+EOP!Y235)/2</f>
        <v>0</v>
      </c>
      <c r="Z235" s="99">
        <f>+(EOP!Y235+EOP!Z235)/2</f>
        <v>0</v>
      </c>
      <c r="AA235" s="99">
        <f>+(EOP!Z235+EOP!AA235)/2</f>
        <v>0</v>
      </c>
      <c r="AB235" s="99">
        <f>+(EOP!AA235+EOP!AB235)/2</f>
        <v>0</v>
      </c>
      <c r="AC235" s="99">
        <f>+(EOP!AB235+EOP!AC235)/2</f>
        <v>0</v>
      </c>
      <c r="AD235" s="104">
        <f t="shared" si="129"/>
        <v>0</v>
      </c>
      <c r="AE235" s="105">
        <f t="shared" si="130"/>
        <v>0</v>
      </c>
      <c r="AI235" s="35"/>
      <c r="AJ235" s="35"/>
      <c r="AK235" s="35"/>
      <c r="AL235" s="35"/>
      <c r="AM235" s="35"/>
      <c r="AN235" s="35"/>
      <c r="AO235" s="35"/>
      <c r="AP235" s="35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47"/>
      <c r="BH235" s="48"/>
    </row>
    <row r="236" spans="1:60">
      <c r="A236" s="236"/>
      <c r="B236" s="223"/>
      <c r="C236" s="225"/>
      <c r="D236" s="12" t="s">
        <v>106</v>
      </c>
      <c r="E236" s="35"/>
      <c r="F236" s="35"/>
      <c r="G236" s="35"/>
      <c r="H236" s="35"/>
      <c r="I236" s="35"/>
      <c r="J236" s="35"/>
      <c r="K236" s="35"/>
      <c r="L236" s="35"/>
      <c r="M236" s="99">
        <f>+(EOP!L236+EOP!M236)/2</f>
        <v>0</v>
      </c>
      <c r="N236" s="99">
        <f>+(EOP!M236+EOP!N236)/2</f>
        <v>0</v>
      </c>
      <c r="O236" s="99">
        <f>+(EOP!N236+EOP!O236)/2</f>
        <v>0</v>
      </c>
      <c r="P236" s="99">
        <f>+(EOP!O236+EOP!P236)/2</f>
        <v>0</v>
      </c>
      <c r="Q236" s="99">
        <f>+(EOP!P236+EOP!Q236)/2</f>
        <v>0</v>
      </c>
      <c r="R236" s="99">
        <f>+(EOP!Q236+EOP!R236)/2</f>
        <v>0</v>
      </c>
      <c r="S236" s="99">
        <f>+(EOP!R236+EOP!S236)/2</f>
        <v>0</v>
      </c>
      <c r="T236" s="99">
        <f>+(EOP!S236+EOP!T236)/2</f>
        <v>0</v>
      </c>
      <c r="U236" s="99">
        <f>+(EOP!T236+EOP!U236)/2</f>
        <v>0</v>
      </c>
      <c r="V236" s="99">
        <f>+(EOP!U236+EOP!V236)/2</f>
        <v>0</v>
      </c>
      <c r="W236" s="99">
        <f>+(EOP!V236+EOP!W236)/2</f>
        <v>0</v>
      </c>
      <c r="X236" s="99">
        <f>+(EOP!W236+EOP!X236)/2</f>
        <v>0</v>
      </c>
      <c r="Y236" s="99">
        <f>+(EOP!X236+EOP!Y236)/2</f>
        <v>0</v>
      </c>
      <c r="Z236" s="99">
        <f>+(EOP!Y236+EOP!Z236)/2</f>
        <v>0</v>
      </c>
      <c r="AA236" s="99">
        <f>+(EOP!Z236+EOP!AA236)/2</f>
        <v>0</v>
      </c>
      <c r="AB236" s="99">
        <f>+(EOP!AA236+EOP!AB236)/2</f>
        <v>0</v>
      </c>
      <c r="AC236" s="99">
        <f>+(EOP!AB236+EOP!AC236)/2</f>
        <v>0</v>
      </c>
      <c r="AD236" s="104">
        <f t="shared" si="129"/>
        <v>0</v>
      </c>
      <c r="AE236" s="105">
        <f t="shared" si="130"/>
        <v>0</v>
      </c>
      <c r="AI236" s="35"/>
      <c r="AJ236" s="35"/>
      <c r="AK236" s="35"/>
      <c r="AL236" s="35"/>
      <c r="AM236" s="35"/>
      <c r="AN236" s="35"/>
      <c r="AO236" s="35"/>
      <c r="AP236" s="35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47"/>
      <c r="BH236" s="48"/>
    </row>
    <row r="237" spans="1:60">
      <c r="A237" s="236"/>
      <c r="B237" s="223"/>
      <c r="C237" s="225"/>
      <c r="D237" s="12" t="s">
        <v>107</v>
      </c>
      <c r="E237" s="35"/>
      <c r="F237" s="35"/>
      <c r="G237" s="35"/>
      <c r="H237" s="35"/>
      <c r="I237" s="35"/>
      <c r="J237" s="35"/>
      <c r="K237" s="35"/>
      <c r="L237" s="35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104"/>
      <c r="AE237" s="105"/>
      <c r="AI237" s="35"/>
      <c r="AJ237" s="35"/>
      <c r="AK237" s="35"/>
      <c r="AL237" s="35"/>
      <c r="AM237" s="35"/>
      <c r="AN237" s="35"/>
      <c r="AO237" s="35"/>
      <c r="AP237" s="35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47"/>
      <c r="BH237" s="48"/>
    </row>
    <row r="238" spans="1:60">
      <c r="A238" s="236"/>
      <c r="B238" s="223"/>
      <c r="C238" s="225"/>
      <c r="D238" s="13" t="s">
        <v>90</v>
      </c>
      <c r="E238" s="36"/>
      <c r="F238" s="36"/>
      <c r="G238" s="36"/>
      <c r="H238" s="36"/>
      <c r="I238" s="36"/>
      <c r="J238" s="36"/>
      <c r="K238" s="36"/>
      <c r="L238" s="36"/>
      <c r="M238" s="109" t="str">
        <f t="shared" ref="M238:AE238" si="131">+IFERROR(M234/M233,"")</f>
        <v/>
      </c>
      <c r="N238" s="109" t="str">
        <f t="shared" si="131"/>
        <v/>
      </c>
      <c r="O238" s="109" t="str">
        <f t="shared" si="131"/>
        <v/>
      </c>
      <c r="P238" s="109" t="str">
        <f t="shared" si="131"/>
        <v/>
      </c>
      <c r="Q238" s="109" t="str">
        <f t="shared" si="131"/>
        <v/>
      </c>
      <c r="R238" s="109" t="str">
        <f t="shared" si="131"/>
        <v/>
      </c>
      <c r="S238" s="109" t="str">
        <f t="shared" si="131"/>
        <v/>
      </c>
      <c r="T238" s="109" t="str">
        <f t="shared" si="131"/>
        <v/>
      </c>
      <c r="U238" s="109" t="str">
        <f t="shared" si="131"/>
        <v/>
      </c>
      <c r="V238" s="109" t="str">
        <f t="shared" si="131"/>
        <v/>
      </c>
      <c r="W238" s="109" t="str">
        <f t="shared" si="131"/>
        <v/>
      </c>
      <c r="X238" s="109" t="str">
        <f t="shared" si="131"/>
        <v/>
      </c>
      <c r="Y238" s="109" t="str">
        <f t="shared" si="131"/>
        <v/>
      </c>
      <c r="Z238" s="109" t="str">
        <f t="shared" si="131"/>
        <v/>
      </c>
      <c r="AA238" s="109" t="str">
        <f t="shared" si="131"/>
        <v/>
      </c>
      <c r="AB238" s="109" t="str">
        <f t="shared" si="131"/>
        <v/>
      </c>
      <c r="AC238" s="109" t="str">
        <f t="shared" ref="AC238" si="132">+IFERROR(AC234/AC233,"")</f>
        <v/>
      </c>
      <c r="AD238" s="110" t="str">
        <f t="shared" si="131"/>
        <v/>
      </c>
      <c r="AE238" s="111" t="str">
        <f t="shared" si="131"/>
        <v/>
      </c>
      <c r="AI238" s="36"/>
      <c r="AJ238" s="36"/>
      <c r="AK238" s="36"/>
      <c r="AL238" s="36"/>
      <c r="AM238" s="36"/>
      <c r="AN238" s="36"/>
      <c r="AO238" s="36"/>
      <c r="AP238" s="36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49"/>
      <c r="BH238" s="50"/>
    </row>
    <row r="239" spans="1:60">
      <c r="A239" s="236"/>
      <c r="B239" s="223"/>
      <c r="C239" s="225" t="s">
        <v>108</v>
      </c>
      <c r="D239" s="10" t="s">
        <v>40</v>
      </c>
      <c r="E239" s="19"/>
      <c r="F239" s="19"/>
      <c r="G239" s="19"/>
      <c r="H239" s="19"/>
      <c r="I239" s="19"/>
      <c r="J239" s="19"/>
      <c r="K239" s="19"/>
      <c r="L239" s="19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100"/>
      <c r="AE239" s="101"/>
      <c r="AG239" s="124">
        <f>+SUMIF($M$1:$AB$1,"REAL",M239:AB239)</f>
        <v>0</v>
      </c>
      <c r="AI239" s="36"/>
      <c r="AJ239" s="36"/>
      <c r="AK239" s="36"/>
      <c r="AL239" s="36"/>
      <c r="AM239" s="36"/>
      <c r="AN239" s="36"/>
      <c r="AO239" s="36"/>
      <c r="AP239" s="36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49"/>
      <c r="BH239" s="50"/>
    </row>
    <row r="240" spans="1:60">
      <c r="A240" s="236"/>
      <c r="B240" s="223"/>
      <c r="C240" s="225"/>
      <c r="D240" s="11" t="s">
        <v>88</v>
      </c>
      <c r="E240" s="34"/>
      <c r="F240" s="34"/>
      <c r="G240" s="34"/>
      <c r="H240" s="34"/>
      <c r="I240" s="34"/>
      <c r="J240" s="34"/>
      <c r="K240" s="34"/>
      <c r="L240" s="34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102"/>
      <c r="AE240" s="103"/>
      <c r="AG240" s="124">
        <f>+SUMIF($M$1:$AB$1,"REAL",M240:AB240)</f>
        <v>0</v>
      </c>
      <c r="AI240" s="36"/>
      <c r="AJ240" s="36"/>
      <c r="AK240" s="36"/>
      <c r="AL240" s="36"/>
      <c r="AM240" s="36"/>
      <c r="AN240" s="36"/>
      <c r="AO240" s="36"/>
      <c r="AP240" s="36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49"/>
      <c r="BH240" s="50"/>
    </row>
    <row r="241" spans="1:60">
      <c r="A241" s="236"/>
      <c r="B241" s="223"/>
      <c r="C241" s="225"/>
      <c r="D241" s="12" t="s">
        <v>110</v>
      </c>
      <c r="E241" s="35"/>
      <c r="F241" s="35"/>
      <c r="G241" s="35"/>
      <c r="H241" s="35"/>
      <c r="I241" s="35"/>
      <c r="J241" s="35"/>
      <c r="K241" s="35"/>
      <c r="L241" s="35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104"/>
      <c r="AE241" s="105"/>
      <c r="AI241" s="36"/>
      <c r="AJ241" s="36"/>
      <c r="AK241" s="36"/>
      <c r="AL241" s="36"/>
      <c r="AM241" s="36"/>
      <c r="AN241" s="36"/>
      <c r="AO241" s="36"/>
      <c r="AP241" s="36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49"/>
      <c r="BH241" s="50"/>
    </row>
    <row r="242" spans="1:60">
      <c r="A242" s="236"/>
      <c r="B242" s="223"/>
      <c r="C242" s="225"/>
      <c r="D242" s="12" t="s">
        <v>111</v>
      </c>
      <c r="E242" s="35"/>
      <c r="F242" s="35"/>
      <c r="G242" s="35"/>
      <c r="H242" s="35"/>
      <c r="I242" s="35"/>
      <c r="J242" s="35"/>
      <c r="K242" s="35"/>
      <c r="L242" s="35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104"/>
      <c r="AE242" s="105"/>
      <c r="AI242" s="36"/>
      <c r="AJ242" s="36"/>
      <c r="AK242" s="36"/>
      <c r="AL242" s="36"/>
      <c r="AM242" s="36"/>
      <c r="AN242" s="36"/>
      <c r="AO242" s="36"/>
      <c r="AP242" s="36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49"/>
      <c r="BH242" s="50"/>
    </row>
    <row r="243" spans="1:60">
      <c r="A243" s="236"/>
      <c r="B243" s="223"/>
      <c r="C243" s="225"/>
      <c r="D243" s="12" t="s">
        <v>112</v>
      </c>
      <c r="E243" s="35"/>
      <c r="F243" s="35"/>
      <c r="G243" s="35"/>
      <c r="H243" s="35"/>
      <c r="I243" s="35"/>
      <c r="J243" s="35"/>
      <c r="K243" s="35"/>
      <c r="L243" s="35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104"/>
      <c r="AE243" s="105"/>
      <c r="AI243" s="36"/>
      <c r="AJ243" s="36"/>
      <c r="AK243" s="36"/>
      <c r="AL243" s="36"/>
      <c r="AM243" s="36"/>
      <c r="AN243" s="36"/>
      <c r="AO243" s="36"/>
      <c r="AP243" s="36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49"/>
      <c r="BH243" s="50"/>
    </row>
    <row r="244" spans="1:60">
      <c r="A244" s="236"/>
      <c r="B244" s="223"/>
      <c r="C244" s="225"/>
      <c r="D244" s="13" t="s">
        <v>90</v>
      </c>
      <c r="E244" s="36"/>
      <c r="F244" s="36"/>
      <c r="G244" s="36"/>
      <c r="H244" s="36"/>
      <c r="I244" s="36"/>
      <c r="J244" s="36"/>
      <c r="K244" s="36"/>
      <c r="L244" s="36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I244" s="36"/>
      <c r="AJ244" s="36"/>
      <c r="AK244" s="36"/>
      <c r="AL244" s="36"/>
      <c r="AM244" s="36"/>
      <c r="AN244" s="36"/>
      <c r="AO244" s="36"/>
      <c r="AP244" s="36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49"/>
      <c r="BH244" s="50"/>
    </row>
    <row r="245" spans="1:60">
      <c r="A245" s="236"/>
      <c r="B245" s="223"/>
      <c r="C245" s="225" t="s">
        <v>109</v>
      </c>
      <c r="D245" s="10" t="s">
        <v>40</v>
      </c>
      <c r="E245" s="19"/>
      <c r="F245" s="19"/>
      <c r="G245" s="19"/>
      <c r="H245" s="19"/>
      <c r="I245" s="19"/>
      <c r="J245" s="19"/>
      <c r="K245" s="19"/>
      <c r="L245" s="19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100"/>
      <c r="AE245" s="101"/>
      <c r="AG245" s="124">
        <f>+SUMIF($M$1:$AB$1,"REAL",M245:AB245)</f>
        <v>0</v>
      </c>
      <c r="AI245" s="36"/>
      <c r="AJ245" s="36"/>
      <c r="AK245" s="36"/>
      <c r="AL245" s="36"/>
      <c r="AM245" s="36"/>
      <c r="AN245" s="36"/>
      <c r="AO245" s="36"/>
      <c r="AP245" s="36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49"/>
      <c r="BH245" s="50"/>
    </row>
    <row r="246" spans="1:60">
      <c r="A246" s="236"/>
      <c r="B246" s="223"/>
      <c r="C246" s="225"/>
      <c r="D246" s="11" t="s">
        <v>88</v>
      </c>
      <c r="E246" s="34"/>
      <c r="F246" s="34"/>
      <c r="G246" s="34"/>
      <c r="H246" s="34"/>
      <c r="I246" s="34"/>
      <c r="J246" s="34"/>
      <c r="K246" s="34"/>
      <c r="L246" s="34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102"/>
      <c r="AE246" s="103"/>
      <c r="AG246" s="124">
        <f>+SUMIF($M$1:$AB$1,"REAL",M246:AB246)</f>
        <v>0</v>
      </c>
      <c r="AI246" s="36"/>
      <c r="AJ246" s="36"/>
      <c r="AK246" s="36"/>
      <c r="AL246" s="36"/>
      <c r="AM246" s="36"/>
      <c r="AN246" s="36"/>
      <c r="AO246" s="36"/>
      <c r="AP246" s="36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49"/>
      <c r="BH246" s="50"/>
    </row>
    <row r="247" spans="1:60">
      <c r="A247" s="236"/>
      <c r="B247" s="223"/>
      <c r="C247" s="225"/>
      <c r="D247" s="12" t="s">
        <v>113</v>
      </c>
      <c r="E247" s="35"/>
      <c r="F247" s="35"/>
      <c r="G247" s="35"/>
      <c r="H247" s="35"/>
      <c r="I247" s="35"/>
      <c r="J247" s="35"/>
      <c r="K247" s="35"/>
      <c r="L247" s="35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104"/>
      <c r="AE247" s="105"/>
      <c r="AI247" s="36"/>
      <c r="AJ247" s="36"/>
      <c r="AK247" s="36"/>
      <c r="AL247" s="36"/>
      <c r="AM247" s="36"/>
      <c r="AN247" s="36"/>
      <c r="AO247" s="36"/>
      <c r="AP247" s="36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49"/>
      <c r="BH247" s="50"/>
    </row>
    <row r="248" spans="1:60">
      <c r="A248" s="236"/>
      <c r="B248" s="223"/>
      <c r="C248" s="225"/>
      <c r="D248" s="12" t="s">
        <v>114</v>
      </c>
      <c r="E248" s="35"/>
      <c r="F248" s="35"/>
      <c r="G248" s="35"/>
      <c r="H248" s="35"/>
      <c r="I248" s="35"/>
      <c r="J248" s="35"/>
      <c r="K248" s="35"/>
      <c r="L248" s="35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104"/>
      <c r="AE248" s="105"/>
      <c r="AI248" s="36"/>
      <c r="AJ248" s="36"/>
      <c r="AK248" s="36"/>
      <c r="AL248" s="36"/>
      <c r="AM248" s="36"/>
      <c r="AN248" s="36"/>
      <c r="AO248" s="36"/>
      <c r="AP248" s="36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49"/>
      <c r="BH248" s="50"/>
    </row>
    <row r="249" spans="1:60">
      <c r="A249" s="236"/>
      <c r="B249" s="223"/>
      <c r="C249" s="225"/>
      <c r="D249" s="12" t="s">
        <v>115</v>
      </c>
      <c r="E249" s="35"/>
      <c r="F249" s="35"/>
      <c r="G249" s="35"/>
      <c r="H249" s="35"/>
      <c r="I249" s="35"/>
      <c r="J249" s="35"/>
      <c r="K249" s="35"/>
      <c r="L249" s="35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104"/>
      <c r="AE249" s="105"/>
      <c r="AI249" s="36"/>
      <c r="AJ249" s="36"/>
      <c r="AK249" s="36"/>
      <c r="AL249" s="36"/>
      <c r="AM249" s="36"/>
      <c r="AN249" s="36"/>
      <c r="AO249" s="36"/>
      <c r="AP249" s="36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49"/>
      <c r="BH249" s="50"/>
    </row>
    <row r="250" spans="1:60">
      <c r="A250" s="236"/>
      <c r="B250" s="224"/>
      <c r="C250" s="225"/>
      <c r="D250" s="13" t="s">
        <v>90</v>
      </c>
      <c r="E250" s="36"/>
      <c r="F250" s="36"/>
      <c r="G250" s="36"/>
      <c r="H250" s="36"/>
      <c r="I250" s="36"/>
      <c r="J250" s="36"/>
      <c r="K250" s="36"/>
      <c r="L250" s="36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I250" s="36"/>
      <c r="AJ250" s="36"/>
      <c r="AK250" s="36"/>
      <c r="AL250" s="36"/>
      <c r="AM250" s="36"/>
      <c r="AN250" s="36"/>
      <c r="AO250" s="36"/>
      <c r="AP250" s="36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49"/>
      <c r="BH250" s="50"/>
    </row>
    <row r="251" spans="1:60" ht="15" customHeight="1">
      <c r="A251" s="236"/>
      <c r="B251" s="226" t="s">
        <v>38</v>
      </c>
      <c r="C251" s="225" t="s">
        <v>61</v>
      </c>
      <c r="D251" s="10" t="s">
        <v>40</v>
      </c>
      <c r="E251" s="19"/>
      <c r="F251" s="19"/>
      <c r="G251" s="19"/>
      <c r="H251" s="19"/>
      <c r="I251" s="19"/>
      <c r="J251" s="19"/>
      <c r="K251" s="19"/>
      <c r="L251" s="19"/>
      <c r="M251" s="97">
        <f>+(EOP!L251+EOP!M251)/2</f>
        <v>0</v>
      </c>
      <c r="N251" s="97">
        <f>+(EOP!M251+EOP!N251)/2</f>
        <v>1</v>
      </c>
      <c r="O251" s="97">
        <f>+(EOP!N251+EOP!O251)/2</f>
        <v>2.5</v>
      </c>
      <c r="P251" s="97">
        <f>+(EOP!O251+EOP!P251)/2</f>
        <v>4.5</v>
      </c>
      <c r="Q251" s="97">
        <f>+(EOP!P251+EOP!Q251)/2</f>
        <v>6</v>
      </c>
      <c r="R251" s="97">
        <f>+(EOP!Q251+EOP!R251)/2</f>
        <v>8</v>
      </c>
      <c r="S251" s="97">
        <f>+(EOP!R251+EOP!S251)/2</f>
        <v>10</v>
      </c>
      <c r="T251" s="97">
        <f>+(EOP!S251+EOP!T251)/2</f>
        <v>9.5</v>
      </c>
      <c r="U251" s="97">
        <f>+(EOP!T251+EOP!U251)/2</f>
        <v>9</v>
      </c>
      <c r="V251" s="97">
        <f>+(EOP!U251+EOP!V251)/2</f>
        <v>9</v>
      </c>
      <c r="W251" s="97">
        <f>+(EOP!V251+EOP!W251)/2</f>
        <v>9</v>
      </c>
      <c r="X251" s="97">
        <f>+(EOP!W251+EOP!X251)/2</f>
        <v>9</v>
      </c>
      <c r="Y251" s="97">
        <f>+(EOP!X251+EOP!Y251)/2</f>
        <v>9.5</v>
      </c>
      <c r="Z251" s="97">
        <f>+(EOP!Y251+EOP!Z251)/2</f>
        <v>10</v>
      </c>
      <c r="AA251" s="97">
        <f>+(EOP!Z251+EOP!AA251)/2</f>
        <v>10</v>
      </c>
      <c r="AB251" s="97">
        <f>+(EOP!AA251+EOP!AB251)/2</f>
        <v>10</v>
      </c>
      <c r="AC251" s="97">
        <f>+(EOP!AB251+EOP!AC251)/2</f>
        <v>10.5</v>
      </c>
      <c r="AD251" s="100">
        <f t="shared" ref="AD251:AD252" si="133">+AVERAGE(M251:P251)</f>
        <v>2</v>
      </c>
      <c r="AE251" s="101">
        <f t="shared" ref="AE251:AE252" si="134">+AVERAGE(Q251:AB251)</f>
        <v>9.0833333333333339</v>
      </c>
      <c r="AG251" s="124">
        <f>+SUMIF($M$1:$AB$1,"REAL",M251:AB251)</f>
        <v>117</v>
      </c>
      <c r="AI251" s="19"/>
      <c r="AJ251" s="19"/>
      <c r="AK251" s="19"/>
      <c r="AL251" s="19"/>
      <c r="AM251" s="19"/>
      <c r="AN251" s="19"/>
      <c r="AO251" s="19"/>
      <c r="AP251" s="19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44"/>
      <c r="BH251" s="59"/>
    </row>
    <row r="252" spans="1:60">
      <c r="A252" s="236"/>
      <c r="B252" s="226"/>
      <c r="C252" s="225"/>
      <c r="D252" s="11" t="s">
        <v>88</v>
      </c>
      <c r="E252" s="34"/>
      <c r="F252" s="34"/>
      <c r="G252" s="34"/>
      <c r="H252" s="34"/>
      <c r="I252" s="34"/>
      <c r="J252" s="34"/>
      <c r="K252" s="34"/>
      <c r="L252" s="34"/>
      <c r="M252" s="98">
        <f>+(EOP!L252+EOP!M252)/2</f>
        <v>0</v>
      </c>
      <c r="N252" s="98">
        <f>+(EOP!M252+EOP!N252)/2</f>
        <v>1</v>
      </c>
      <c r="O252" s="98">
        <f>+(EOP!N252+EOP!O252)/2</f>
        <v>2.5</v>
      </c>
      <c r="P252" s="98">
        <f>+(EOP!O252+EOP!P252)/2</f>
        <v>4.5</v>
      </c>
      <c r="Q252" s="98">
        <f>+(EOP!P252+EOP!Q252)/2</f>
        <v>7</v>
      </c>
      <c r="R252" s="98">
        <f>+(EOP!Q252+EOP!R252)/2</f>
        <v>11.5</v>
      </c>
      <c r="S252" s="98">
        <f>+(EOP!R252+EOP!S252)/2</f>
        <v>15</v>
      </c>
      <c r="T252" s="98">
        <f>+(EOP!S252+EOP!T252)/2</f>
        <v>14.5</v>
      </c>
      <c r="U252" s="98">
        <f>+(EOP!T252+EOP!U252)/2</f>
        <v>14</v>
      </c>
      <c r="V252" s="98">
        <f>+(EOP!U252+EOP!V252)/2</f>
        <v>14</v>
      </c>
      <c r="W252" s="98">
        <f>+(EOP!V252+EOP!W252)/2</f>
        <v>14</v>
      </c>
      <c r="X252" s="98">
        <f>+(EOP!W252+EOP!X252)/2</f>
        <v>14</v>
      </c>
      <c r="Y252" s="98">
        <f>+(EOP!X252+EOP!Y252)/2</f>
        <v>15.5</v>
      </c>
      <c r="Z252" s="98">
        <f>+(EOP!Y252+EOP!Z252)/2</f>
        <v>17</v>
      </c>
      <c r="AA252" s="98">
        <f>+(EOP!Z252+EOP!AA252)/2</f>
        <v>17</v>
      </c>
      <c r="AB252" s="98">
        <f>+(EOP!AA252+EOP!AB252)/2</f>
        <v>17</v>
      </c>
      <c r="AC252" s="98">
        <f>+(EOP!AB252+EOP!AC252)/2</f>
        <v>17.5</v>
      </c>
      <c r="AD252" s="102">
        <f t="shared" si="133"/>
        <v>2</v>
      </c>
      <c r="AE252" s="103">
        <f t="shared" si="134"/>
        <v>14.208333333333334</v>
      </c>
      <c r="AG252" s="124">
        <f>+SUMIF($M$1:$AB$1,"REAL",M252:AB252)</f>
        <v>178.5</v>
      </c>
      <c r="AI252" s="34"/>
      <c r="AJ252" s="34"/>
      <c r="AK252" s="34"/>
      <c r="AL252" s="34"/>
      <c r="AM252" s="34"/>
      <c r="AN252" s="34"/>
      <c r="AO252" s="34"/>
      <c r="AP252" s="34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45"/>
      <c r="BH252" s="46"/>
    </row>
    <row r="253" spans="1:60">
      <c r="A253" s="236"/>
      <c r="B253" s="226"/>
      <c r="C253" s="225"/>
      <c r="D253" s="13" t="s">
        <v>90</v>
      </c>
      <c r="E253" s="36"/>
      <c r="F253" s="36"/>
      <c r="G253" s="36"/>
      <c r="H253" s="36"/>
      <c r="I253" s="36"/>
      <c r="J253" s="36"/>
      <c r="K253" s="36"/>
      <c r="L253" s="36"/>
      <c r="M253" s="36" t="str">
        <f t="shared" ref="M253:AE253" si="135">+IFERROR(M252/M251,"")</f>
        <v/>
      </c>
      <c r="N253" s="36">
        <f t="shared" si="135"/>
        <v>1</v>
      </c>
      <c r="O253" s="36">
        <f t="shared" si="135"/>
        <v>1</v>
      </c>
      <c r="P253" s="36">
        <f t="shared" si="135"/>
        <v>1</v>
      </c>
      <c r="Q253" s="36">
        <f t="shared" si="135"/>
        <v>1.1666666666666667</v>
      </c>
      <c r="R253" s="36">
        <f t="shared" si="135"/>
        <v>1.4375</v>
      </c>
      <c r="S253" s="36">
        <f t="shared" si="135"/>
        <v>1.5</v>
      </c>
      <c r="T253" s="36">
        <f t="shared" si="135"/>
        <v>1.5263157894736843</v>
      </c>
      <c r="U253" s="36">
        <f t="shared" si="135"/>
        <v>1.5555555555555556</v>
      </c>
      <c r="V253" s="36">
        <f t="shared" si="135"/>
        <v>1.5555555555555556</v>
      </c>
      <c r="W253" s="36">
        <f t="shared" si="135"/>
        <v>1.5555555555555556</v>
      </c>
      <c r="X253" s="36">
        <f t="shared" si="135"/>
        <v>1.5555555555555556</v>
      </c>
      <c r="Y253" s="36">
        <f t="shared" si="135"/>
        <v>1.631578947368421</v>
      </c>
      <c r="Z253" s="36">
        <f t="shared" si="135"/>
        <v>1.7</v>
      </c>
      <c r="AA253" s="36">
        <f t="shared" si="135"/>
        <v>1.7</v>
      </c>
      <c r="AB253" s="36">
        <f t="shared" si="135"/>
        <v>1.7</v>
      </c>
      <c r="AC253" s="36">
        <f t="shared" ref="AC253" si="136">+IFERROR(AC252/AC251,"")</f>
        <v>1.6666666666666667</v>
      </c>
      <c r="AD253" s="53">
        <f t="shared" si="135"/>
        <v>1</v>
      </c>
      <c r="AE253" s="54">
        <f t="shared" si="135"/>
        <v>1.5642201834862386</v>
      </c>
      <c r="AI253" s="36"/>
      <c r="AJ253" s="36"/>
      <c r="AK253" s="36"/>
      <c r="AL253" s="36"/>
      <c r="AM253" s="36"/>
      <c r="AN253" s="36"/>
      <c r="AO253" s="36"/>
      <c r="AP253" s="36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53"/>
      <c r="BH253" s="54"/>
    </row>
    <row r="254" spans="1:60" ht="15" customHeight="1">
      <c r="A254" s="236"/>
      <c r="B254" s="226"/>
      <c r="C254" s="225" t="s">
        <v>62</v>
      </c>
      <c r="D254" s="10" t="s">
        <v>40</v>
      </c>
      <c r="E254" s="19"/>
      <c r="F254" s="19"/>
      <c r="G254" s="19"/>
      <c r="H254" s="19"/>
      <c r="I254" s="19"/>
      <c r="J254" s="19"/>
      <c r="K254" s="19"/>
      <c r="L254" s="19"/>
      <c r="M254" s="97">
        <f>+(EOP!L254+EOP!M254)/2</f>
        <v>0</v>
      </c>
      <c r="N254" s="97">
        <f>+(EOP!M254+EOP!N254)/2</f>
        <v>0</v>
      </c>
      <c r="O254" s="97">
        <f>+(EOP!N254+EOP!O254)/2</f>
        <v>0</v>
      </c>
      <c r="P254" s="97">
        <f>+(EOP!O254+EOP!P254)/2</f>
        <v>0</v>
      </c>
      <c r="Q254" s="97">
        <f>+(EOP!P254+EOP!Q254)/2</f>
        <v>0</v>
      </c>
      <c r="R254" s="97">
        <f>+(EOP!Q254+EOP!R254)/2</f>
        <v>0</v>
      </c>
      <c r="S254" s="97">
        <f>+(EOP!R254+EOP!S254)/2</f>
        <v>0</v>
      </c>
      <c r="T254" s="97">
        <f>+(EOP!S254+EOP!T254)/2</f>
        <v>0</v>
      </c>
      <c r="U254" s="97">
        <f>+(EOP!T254+EOP!U254)/2</f>
        <v>0</v>
      </c>
      <c r="V254" s="97">
        <f>+(EOP!U254+EOP!V254)/2</f>
        <v>0</v>
      </c>
      <c r="W254" s="97">
        <f>+(EOP!V254+EOP!W254)/2</f>
        <v>0</v>
      </c>
      <c r="X254" s="97">
        <f>+(EOP!W254+EOP!X254)/2</f>
        <v>0</v>
      </c>
      <c r="Y254" s="97">
        <f>+(EOP!X254+EOP!Y254)/2</f>
        <v>0</v>
      </c>
      <c r="Z254" s="97">
        <f>+(EOP!Y254+EOP!Z254)/2</f>
        <v>0</v>
      </c>
      <c r="AA254" s="97">
        <f>+(EOP!Z254+EOP!AA254)/2</f>
        <v>0</v>
      </c>
      <c r="AB254" s="97">
        <f>+(EOP!AA254+EOP!AB254)/2</f>
        <v>0</v>
      </c>
      <c r="AC254" s="97">
        <f>+(EOP!AB254+EOP!AC254)/2</f>
        <v>0</v>
      </c>
      <c r="AD254" s="100">
        <f t="shared" ref="AD254:AD255" si="137">+AVERAGE(M254:P254)</f>
        <v>0</v>
      </c>
      <c r="AE254" s="101">
        <f t="shared" ref="AE254:AE255" si="138">+AVERAGE(Q254:AB254)</f>
        <v>0</v>
      </c>
      <c r="AG254" s="124">
        <f>+SUMIF($M$1:$AB$1,"REAL",M254:AB254)</f>
        <v>0</v>
      </c>
      <c r="AI254" s="19"/>
      <c r="AJ254" s="19"/>
      <c r="AK254" s="19"/>
      <c r="AL254" s="19"/>
      <c r="AM254" s="19"/>
      <c r="AN254" s="19"/>
      <c r="AO254" s="19"/>
      <c r="AP254" s="19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44"/>
      <c r="BH254" s="59"/>
    </row>
    <row r="255" spans="1:60">
      <c r="A255" s="236"/>
      <c r="B255" s="226"/>
      <c r="C255" s="225"/>
      <c r="D255" s="11" t="s">
        <v>88</v>
      </c>
      <c r="E255" s="34"/>
      <c r="F255" s="34"/>
      <c r="G255" s="34"/>
      <c r="H255" s="34"/>
      <c r="I255" s="34"/>
      <c r="J255" s="34"/>
      <c r="K255" s="34"/>
      <c r="L255" s="34"/>
      <c r="M255" s="98">
        <f>+(EOP!L255+EOP!M255)/2</f>
        <v>0</v>
      </c>
      <c r="N255" s="98">
        <f>+(EOP!M255+EOP!N255)/2</f>
        <v>0</v>
      </c>
      <c r="O255" s="98">
        <f>+(EOP!N255+EOP!O255)/2</f>
        <v>0</v>
      </c>
      <c r="P255" s="98">
        <f>+(EOP!O255+EOP!P255)/2</f>
        <v>0</v>
      </c>
      <c r="Q255" s="98">
        <f>+(EOP!P255+EOP!Q255)/2</f>
        <v>0</v>
      </c>
      <c r="R255" s="98">
        <f>+(EOP!Q255+EOP!R255)/2</f>
        <v>0</v>
      </c>
      <c r="S255" s="98">
        <f>+(EOP!R255+EOP!S255)/2</f>
        <v>0</v>
      </c>
      <c r="T255" s="98">
        <f>+(EOP!S255+EOP!T255)/2</f>
        <v>0</v>
      </c>
      <c r="U255" s="98">
        <f>+(EOP!T255+EOP!U255)/2</f>
        <v>0</v>
      </c>
      <c r="V255" s="98">
        <f>+(EOP!U255+EOP!V255)/2</f>
        <v>0</v>
      </c>
      <c r="W255" s="98">
        <f>+(EOP!V255+EOP!W255)/2</f>
        <v>0</v>
      </c>
      <c r="X255" s="98">
        <f>+(EOP!W255+EOP!X255)/2</f>
        <v>0</v>
      </c>
      <c r="Y255" s="98">
        <f>+(EOP!X255+EOP!Y255)/2</f>
        <v>0</v>
      </c>
      <c r="Z255" s="98">
        <f>+(EOP!Y255+EOP!Z255)/2</f>
        <v>0</v>
      </c>
      <c r="AA255" s="98">
        <f>+(EOP!Z255+EOP!AA255)/2</f>
        <v>0</v>
      </c>
      <c r="AB255" s="98">
        <f>+(EOP!AA255+EOP!AB255)/2</f>
        <v>0</v>
      </c>
      <c r="AC255" s="98">
        <f>+(EOP!AB255+EOP!AC255)/2</f>
        <v>0</v>
      </c>
      <c r="AD255" s="102">
        <f t="shared" si="137"/>
        <v>0</v>
      </c>
      <c r="AE255" s="103">
        <f t="shared" si="138"/>
        <v>0</v>
      </c>
      <c r="AG255" s="124">
        <f>+SUMIF($M$1:$AB$1,"REAL",M255:AB255)</f>
        <v>0</v>
      </c>
      <c r="AI255" s="34"/>
      <c r="AJ255" s="34"/>
      <c r="AK255" s="34"/>
      <c r="AL255" s="34"/>
      <c r="AM255" s="34"/>
      <c r="AN255" s="34"/>
      <c r="AO255" s="34"/>
      <c r="AP255" s="34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45"/>
      <c r="BH255" s="46"/>
    </row>
    <row r="256" spans="1:60">
      <c r="A256" s="236"/>
      <c r="B256" s="226"/>
      <c r="C256" s="225"/>
      <c r="D256" s="13" t="s">
        <v>90</v>
      </c>
      <c r="E256" s="36"/>
      <c r="F256" s="36"/>
      <c r="G256" s="36"/>
      <c r="H256" s="36"/>
      <c r="I256" s="36"/>
      <c r="J256" s="36"/>
      <c r="K256" s="36"/>
      <c r="L256" s="36"/>
      <c r="M256" s="36" t="str">
        <f t="shared" ref="M256:AE256" si="139">+IFERROR(M255/M254,"")</f>
        <v/>
      </c>
      <c r="N256" s="36" t="str">
        <f t="shared" si="139"/>
        <v/>
      </c>
      <c r="O256" s="36" t="str">
        <f t="shared" si="139"/>
        <v/>
      </c>
      <c r="P256" s="36" t="str">
        <f t="shared" si="139"/>
        <v/>
      </c>
      <c r="Q256" s="36" t="str">
        <f t="shared" si="139"/>
        <v/>
      </c>
      <c r="R256" s="36" t="str">
        <f t="shared" si="139"/>
        <v/>
      </c>
      <c r="S256" s="36" t="str">
        <f t="shared" si="139"/>
        <v/>
      </c>
      <c r="T256" s="36" t="str">
        <f t="shared" si="139"/>
        <v/>
      </c>
      <c r="U256" s="36" t="str">
        <f t="shared" si="139"/>
        <v/>
      </c>
      <c r="V256" s="36" t="str">
        <f t="shared" si="139"/>
        <v/>
      </c>
      <c r="W256" s="36" t="str">
        <f t="shared" si="139"/>
        <v/>
      </c>
      <c r="X256" s="36" t="str">
        <f t="shared" si="139"/>
        <v/>
      </c>
      <c r="Y256" s="36" t="str">
        <f t="shared" si="139"/>
        <v/>
      </c>
      <c r="Z256" s="36" t="str">
        <f t="shared" si="139"/>
        <v/>
      </c>
      <c r="AA256" s="36" t="str">
        <f t="shared" si="139"/>
        <v/>
      </c>
      <c r="AB256" s="36" t="str">
        <f t="shared" si="139"/>
        <v/>
      </c>
      <c r="AC256" s="36" t="str">
        <f t="shared" ref="AC256" si="140">+IFERROR(AC255/AC254,"")</f>
        <v/>
      </c>
      <c r="AD256" s="49" t="str">
        <f t="shared" si="139"/>
        <v/>
      </c>
      <c r="AE256" s="50" t="str">
        <f t="shared" si="139"/>
        <v/>
      </c>
      <c r="AI256" s="36"/>
      <c r="AJ256" s="36"/>
      <c r="AK256" s="36"/>
      <c r="AL256" s="36"/>
      <c r="AM256" s="36"/>
      <c r="AN256" s="36"/>
      <c r="AO256" s="36"/>
      <c r="AP256" s="36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49"/>
      <c r="BH256" s="50"/>
    </row>
    <row r="257" spans="1:60" ht="15" customHeight="1">
      <c r="A257" s="236"/>
      <c r="B257" s="226"/>
      <c r="C257" s="225" t="s">
        <v>72</v>
      </c>
      <c r="D257" s="10" t="s">
        <v>40</v>
      </c>
      <c r="E257" s="19"/>
      <c r="F257" s="19"/>
      <c r="G257" s="19"/>
      <c r="H257" s="19"/>
      <c r="I257" s="19"/>
      <c r="J257" s="19"/>
      <c r="K257" s="19"/>
      <c r="L257" s="19"/>
      <c r="M257" s="97">
        <f>+(EOP!L257+EOP!M257)/2</f>
        <v>0</v>
      </c>
      <c r="N257" s="97">
        <f>+(EOP!M257+EOP!N257)/2</f>
        <v>0</v>
      </c>
      <c r="O257" s="97">
        <f>+(EOP!N257+EOP!O257)/2</f>
        <v>0</v>
      </c>
      <c r="P257" s="97">
        <f>+(EOP!O257+EOP!P257)/2</f>
        <v>0</v>
      </c>
      <c r="Q257" s="97">
        <f>+(EOP!P257+EOP!Q257)/2</f>
        <v>0</v>
      </c>
      <c r="R257" s="97">
        <f>+(EOP!Q257+EOP!R257)/2</f>
        <v>0</v>
      </c>
      <c r="S257" s="97">
        <f>+(EOP!R257+EOP!S257)/2</f>
        <v>0</v>
      </c>
      <c r="T257" s="97">
        <f>+(EOP!S257+EOP!T257)/2</f>
        <v>0</v>
      </c>
      <c r="U257" s="97">
        <f>+(EOP!T257+EOP!U257)/2</f>
        <v>0</v>
      </c>
      <c r="V257" s="97">
        <f>+(EOP!U257+EOP!V257)/2</f>
        <v>0</v>
      </c>
      <c r="W257" s="97">
        <f>+(EOP!V257+EOP!W257)/2</f>
        <v>0</v>
      </c>
      <c r="X257" s="97">
        <f>+(EOP!W257+EOP!X257)/2</f>
        <v>0</v>
      </c>
      <c r="Y257" s="97">
        <f>+(EOP!X257+EOP!Y257)/2</f>
        <v>0</v>
      </c>
      <c r="Z257" s="97">
        <f>+(EOP!Y257+EOP!Z257)/2</f>
        <v>0</v>
      </c>
      <c r="AA257" s="97">
        <f>+(EOP!Z257+EOP!AA257)/2</f>
        <v>0</v>
      </c>
      <c r="AB257" s="97">
        <f>+(EOP!AA257+EOP!AB257)/2</f>
        <v>0</v>
      </c>
      <c r="AC257" s="97">
        <f>+(EOP!AB257+EOP!AC257)/2</f>
        <v>0</v>
      </c>
      <c r="AD257" s="100">
        <f t="shared" ref="AD257:AD258" si="141">+AVERAGE(M257:P257)</f>
        <v>0</v>
      </c>
      <c r="AE257" s="101">
        <f t="shared" ref="AE257:AE258" si="142">+AVERAGE(Q257:AB257)</f>
        <v>0</v>
      </c>
      <c r="AG257" s="124">
        <f>+SUMIF($M$1:$AB$1,"REAL",M257:AB257)</f>
        <v>0</v>
      </c>
      <c r="AI257" s="19"/>
      <c r="AJ257" s="19"/>
      <c r="AK257" s="19"/>
      <c r="AL257" s="19"/>
      <c r="AM257" s="19"/>
      <c r="AN257" s="19"/>
      <c r="AO257" s="19"/>
      <c r="AP257" s="19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44"/>
      <c r="BH257" s="59"/>
    </row>
    <row r="258" spans="1:60">
      <c r="A258" s="236"/>
      <c r="B258" s="226"/>
      <c r="C258" s="225"/>
      <c r="D258" s="11" t="s">
        <v>88</v>
      </c>
      <c r="E258" s="34"/>
      <c r="F258" s="34"/>
      <c r="G258" s="34"/>
      <c r="H258" s="34"/>
      <c r="I258" s="34"/>
      <c r="J258" s="34"/>
      <c r="K258" s="34"/>
      <c r="L258" s="34"/>
      <c r="M258" s="98">
        <f>+(EOP!L258+EOP!M258)/2</f>
        <v>0</v>
      </c>
      <c r="N258" s="98">
        <f>+(EOP!M258+EOP!N258)/2</f>
        <v>0</v>
      </c>
      <c r="O258" s="98">
        <f>+(EOP!N258+EOP!O258)/2</f>
        <v>0</v>
      </c>
      <c r="P258" s="98">
        <f>+(EOP!O258+EOP!P258)/2</f>
        <v>0</v>
      </c>
      <c r="Q258" s="98">
        <f>+(EOP!P258+EOP!Q258)/2</f>
        <v>0</v>
      </c>
      <c r="R258" s="98">
        <f>+(EOP!Q258+EOP!R258)/2</f>
        <v>0</v>
      </c>
      <c r="S258" s="98">
        <f>+(EOP!R258+EOP!S258)/2</f>
        <v>0</v>
      </c>
      <c r="T258" s="98">
        <f>+(EOP!S258+EOP!T258)/2</f>
        <v>0</v>
      </c>
      <c r="U258" s="98">
        <f>+(EOP!T258+EOP!U258)/2</f>
        <v>0</v>
      </c>
      <c r="V258" s="98">
        <f>+(EOP!U258+EOP!V258)/2</f>
        <v>0</v>
      </c>
      <c r="W258" s="98">
        <f>+(EOP!V258+EOP!W258)/2</f>
        <v>0</v>
      </c>
      <c r="X258" s="98">
        <f>+(EOP!W258+EOP!X258)/2</f>
        <v>0</v>
      </c>
      <c r="Y258" s="98">
        <f>+(EOP!X258+EOP!Y258)/2</f>
        <v>0</v>
      </c>
      <c r="Z258" s="98">
        <f>+(EOP!Y258+EOP!Z258)/2</f>
        <v>0</v>
      </c>
      <c r="AA258" s="98">
        <f>+(EOP!Z258+EOP!AA258)/2</f>
        <v>0</v>
      </c>
      <c r="AB258" s="98">
        <f>+(EOP!AA258+EOP!AB258)/2</f>
        <v>0</v>
      </c>
      <c r="AC258" s="98">
        <f>+(EOP!AB258+EOP!AC258)/2</f>
        <v>0</v>
      </c>
      <c r="AD258" s="102">
        <f t="shared" si="141"/>
        <v>0</v>
      </c>
      <c r="AE258" s="103">
        <f t="shared" si="142"/>
        <v>0</v>
      </c>
      <c r="AG258" s="124">
        <f>+SUMIF($M$1:$AB$1,"REAL",M258:AB258)</f>
        <v>0</v>
      </c>
      <c r="AI258" s="34"/>
      <c r="AJ258" s="34"/>
      <c r="AK258" s="34"/>
      <c r="AL258" s="34"/>
      <c r="AM258" s="34"/>
      <c r="AN258" s="34"/>
      <c r="AO258" s="34"/>
      <c r="AP258" s="34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45"/>
      <c r="BH258" s="46"/>
    </row>
    <row r="259" spans="1:60">
      <c r="A259" s="236"/>
      <c r="B259" s="226"/>
      <c r="C259" s="225"/>
      <c r="D259" s="13" t="s">
        <v>90</v>
      </c>
      <c r="E259" s="36"/>
      <c r="F259" s="36"/>
      <c r="G259" s="36"/>
      <c r="H259" s="36"/>
      <c r="I259" s="36"/>
      <c r="J259" s="36"/>
      <c r="K259" s="36"/>
      <c r="L259" s="36"/>
      <c r="M259" s="36" t="str">
        <f t="shared" ref="M259:AE259" si="143">+IFERROR(M258/M257,"")</f>
        <v/>
      </c>
      <c r="N259" s="36" t="str">
        <f t="shared" si="143"/>
        <v/>
      </c>
      <c r="O259" s="36" t="str">
        <f t="shared" si="143"/>
        <v/>
      </c>
      <c r="P259" s="36" t="str">
        <f t="shared" si="143"/>
        <v/>
      </c>
      <c r="Q259" s="36" t="str">
        <f t="shared" si="143"/>
        <v/>
      </c>
      <c r="R259" s="36" t="str">
        <f t="shared" si="143"/>
        <v/>
      </c>
      <c r="S259" s="36" t="str">
        <f t="shared" si="143"/>
        <v/>
      </c>
      <c r="T259" s="36" t="str">
        <f t="shared" si="143"/>
        <v/>
      </c>
      <c r="U259" s="36" t="str">
        <f t="shared" si="143"/>
        <v/>
      </c>
      <c r="V259" s="36" t="str">
        <f t="shared" si="143"/>
        <v/>
      </c>
      <c r="W259" s="36" t="str">
        <f t="shared" si="143"/>
        <v/>
      </c>
      <c r="X259" s="36" t="str">
        <f t="shared" si="143"/>
        <v/>
      </c>
      <c r="Y259" s="36" t="str">
        <f t="shared" si="143"/>
        <v/>
      </c>
      <c r="Z259" s="36" t="str">
        <f t="shared" si="143"/>
        <v/>
      </c>
      <c r="AA259" s="36" t="str">
        <f t="shared" si="143"/>
        <v/>
      </c>
      <c r="AB259" s="36" t="str">
        <f t="shared" si="143"/>
        <v/>
      </c>
      <c r="AC259" s="36" t="str">
        <f t="shared" ref="AC259" si="144">+IFERROR(AC258/AC257,"")</f>
        <v/>
      </c>
      <c r="AD259" s="49" t="str">
        <f t="shared" si="143"/>
        <v/>
      </c>
      <c r="AE259" s="50" t="str">
        <f t="shared" si="143"/>
        <v/>
      </c>
      <c r="AI259" s="36"/>
      <c r="AJ259" s="36"/>
      <c r="AK259" s="36"/>
      <c r="AL259" s="36"/>
      <c r="AM259" s="36"/>
      <c r="AN259" s="36"/>
      <c r="AO259" s="36"/>
      <c r="AP259" s="36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49"/>
      <c r="BH259" s="50"/>
    </row>
    <row r="260" spans="1:60" ht="15" customHeight="1">
      <c r="A260" s="236"/>
      <c r="B260" s="226"/>
      <c r="C260" s="225" t="s">
        <v>73</v>
      </c>
      <c r="D260" s="10" t="s">
        <v>40</v>
      </c>
      <c r="E260" s="19"/>
      <c r="F260" s="19"/>
      <c r="G260" s="19"/>
      <c r="H260" s="19"/>
      <c r="I260" s="19"/>
      <c r="J260" s="19"/>
      <c r="K260" s="19"/>
      <c r="L260" s="19"/>
      <c r="M260" s="97">
        <f>+(EOP!L260+EOP!M260)/2</f>
        <v>0</v>
      </c>
      <c r="N260" s="97">
        <f>+(EOP!M260+EOP!N260)/2</f>
        <v>0</v>
      </c>
      <c r="O260" s="97">
        <f>+(EOP!N260+EOP!O260)/2</f>
        <v>0</v>
      </c>
      <c r="P260" s="97">
        <f>+(EOP!O260+EOP!P260)/2</f>
        <v>0</v>
      </c>
      <c r="Q260" s="97">
        <f>+(EOP!P260+EOP!Q260)/2</f>
        <v>0</v>
      </c>
      <c r="R260" s="97">
        <f>+(EOP!Q260+EOP!R260)/2</f>
        <v>0</v>
      </c>
      <c r="S260" s="97">
        <f>+(EOP!R260+EOP!S260)/2</f>
        <v>0</v>
      </c>
      <c r="T260" s="97">
        <f>+(EOP!S260+EOP!T260)/2</f>
        <v>0</v>
      </c>
      <c r="U260" s="97">
        <f>+(EOP!T260+EOP!U260)/2</f>
        <v>0</v>
      </c>
      <c r="V260" s="97">
        <f>+(EOP!U260+EOP!V260)/2</f>
        <v>0</v>
      </c>
      <c r="W260" s="97">
        <f>+(EOP!V260+EOP!W260)/2</f>
        <v>0</v>
      </c>
      <c r="X260" s="97">
        <f>+(EOP!W260+EOP!X260)/2</f>
        <v>0</v>
      </c>
      <c r="Y260" s="97">
        <f>+(EOP!X260+EOP!Y260)/2</f>
        <v>0</v>
      </c>
      <c r="Z260" s="97">
        <f>+(EOP!Y260+EOP!Z260)/2</f>
        <v>0</v>
      </c>
      <c r="AA260" s="97">
        <f>+(EOP!Z260+EOP!AA260)/2</f>
        <v>0</v>
      </c>
      <c r="AB260" s="97">
        <f>+(EOP!AA260+EOP!AB260)/2</f>
        <v>0</v>
      </c>
      <c r="AC260" s="97">
        <f>+(EOP!AB260+EOP!AC260)/2</f>
        <v>0</v>
      </c>
      <c r="AD260" s="100">
        <f t="shared" ref="AD260:AD261" si="145">+AVERAGE(M260:P260)</f>
        <v>0</v>
      </c>
      <c r="AE260" s="101">
        <f t="shared" ref="AE260:AE261" si="146">+AVERAGE(Q260:AB260)</f>
        <v>0</v>
      </c>
      <c r="AG260" s="124">
        <f>+SUMIF($M$1:$AB$1,"REAL",M260:AB260)</f>
        <v>0</v>
      </c>
      <c r="AI260" s="19"/>
      <c r="AJ260" s="19"/>
      <c r="AK260" s="19"/>
      <c r="AL260" s="19"/>
      <c r="AM260" s="19"/>
      <c r="AN260" s="19"/>
      <c r="AO260" s="19"/>
      <c r="AP260" s="19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44"/>
      <c r="BH260" s="59"/>
    </row>
    <row r="261" spans="1:60">
      <c r="A261" s="236"/>
      <c r="B261" s="226"/>
      <c r="C261" s="225"/>
      <c r="D261" s="11" t="s">
        <v>88</v>
      </c>
      <c r="E261" s="34"/>
      <c r="F261" s="34"/>
      <c r="G261" s="34"/>
      <c r="H261" s="34"/>
      <c r="I261" s="34"/>
      <c r="J261" s="34"/>
      <c r="K261" s="34"/>
      <c r="L261" s="34"/>
      <c r="M261" s="98">
        <f>+(EOP!L261+EOP!M261)/2</f>
        <v>0</v>
      </c>
      <c r="N261" s="98">
        <f>+(EOP!M261+EOP!N261)/2</f>
        <v>0</v>
      </c>
      <c r="O261" s="98">
        <f>+(EOP!N261+EOP!O261)/2</f>
        <v>0</v>
      </c>
      <c r="P261" s="98">
        <f>+(EOP!O261+EOP!P261)/2</f>
        <v>0</v>
      </c>
      <c r="Q261" s="98">
        <f>+(EOP!P261+EOP!Q261)/2</f>
        <v>0</v>
      </c>
      <c r="R261" s="98">
        <f>+(EOP!Q261+EOP!R261)/2</f>
        <v>0</v>
      </c>
      <c r="S261" s="98">
        <f>+(EOP!R261+EOP!S261)/2</f>
        <v>0</v>
      </c>
      <c r="T261" s="98">
        <f>+(EOP!S261+EOP!T261)/2</f>
        <v>0</v>
      </c>
      <c r="U261" s="98">
        <f>+(EOP!T261+EOP!U261)/2</f>
        <v>0</v>
      </c>
      <c r="V261" s="98">
        <f>+(EOP!U261+EOP!V261)/2</f>
        <v>0</v>
      </c>
      <c r="W261" s="98">
        <f>+(EOP!V261+EOP!W261)/2</f>
        <v>0</v>
      </c>
      <c r="X261" s="98">
        <f>+(EOP!W261+EOP!X261)/2</f>
        <v>0</v>
      </c>
      <c r="Y261" s="98">
        <f>+(EOP!X261+EOP!Y261)/2</f>
        <v>0</v>
      </c>
      <c r="Z261" s="98">
        <f>+(EOP!Y261+EOP!Z261)/2</f>
        <v>0</v>
      </c>
      <c r="AA261" s="98">
        <f>+(EOP!Z261+EOP!AA261)/2</f>
        <v>0</v>
      </c>
      <c r="AB261" s="98">
        <f>+(EOP!AA261+EOP!AB261)/2</f>
        <v>0</v>
      </c>
      <c r="AC261" s="98">
        <f>+(EOP!AB261+EOP!AC261)/2</f>
        <v>0</v>
      </c>
      <c r="AD261" s="102">
        <f t="shared" si="145"/>
        <v>0</v>
      </c>
      <c r="AE261" s="103">
        <f t="shared" si="146"/>
        <v>0</v>
      </c>
      <c r="AG261" s="124">
        <f>+SUMIF($M$1:$AB$1,"REAL",M261:AB261)</f>
        <v>0</v>
      </c>
      <c r="AI261" s="34"/>
      <c r="AJ261" s="34"/>
      <c r="AK261" s="34"/>
      <c r="AL261" s="34"/>
      <c r="AM261" s="34"/>
      <c r="AN261" s="34"/>
      <c r="AO261" s="34"/>
      <c r="AP261" s="34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45"/>
      <c r="BH261" s="46"/>
    </row>
    <row r="262" spans="1:60">
      <c r="A262" s="236"/>
      <c r="B262" s="226"/>
      <c r="C262" s="225"/>
      <c r="D262" s="13" t="s">
        <v>90</v>
      </c>
      <c r="E262" s="36"/>
      <c r="F262" s="36"/>
      <c r="G262" s="36"/>
      <c r="H262" s="36"/>
      <c r="I262" s="36"/>
      <c r="J262" s="36"/>
      <c r="K262" s="36"/>
      <c r="L262" s="36"/>
      <c r="M262" s="36" t="str">
        <f t="shared" ref="M262:AE262" si="147">+IFERROR(M261/M260,"")</f>
        <v/>
      </c>
      <c r="N262" s="36" t="str">
        <f t="shared" si="147"/>
        <v/>
      </c>
      <c r="O262" s="36" t="str">
        <f t="shared" si="147"/>
        <v/>
      </c>
      <c r="P262" s="36" t="str">
        <f t="shared" si="147"/>
        <v/>
      </c>
      <c r="Q262" s="36" t="str">
        <f t="shared" si="147"/>
        <v/>
      </c>
      <c r="R262" s="36" t="str">
        <f t="shared" si="147"/>
        <v/>
      </c>
      <c r="S262" s="36" t="str">
        <f t="shared" si="147"/>
        <v/>
      </c>
      <c r="T262" s="36" t="str">
        <f t="shared" si="147"/>
        <v/>
      </c>
      <c r="U262" s="36" t="str">
        <f t="shared" si="147"/>
        <v/>
      </c>
      <c r="V262" s="36" t="str">
        <f t="shared" si="147"/>
        <v/>
      </c>
      <c r="W262" s="36" t="str">
        <f t="shared" si="147"/>
        <v/>
      </c>
      <c r="X262" s="36" t="str">
        <f t="shared" si="147"/>
        <v/>
      </c>
      <c r="Y262" s="36" t="str">
        <f t="shared" si="147"/>
        <v/>
      </c>
      <c r="Z262" s="36" t="str">
        <f t="shared" si="147"/>
        <v/>
      </c>
      <c r="AA262" s="36" t="str">
        <f t="shared" si="147"/>
        <v/>
      </c>
      <c r="AB262" s="36" t="str">
        <f t="shared" si="147"/>
        <v/>
      </c>
      <c r="AC262" s="36" t="str">
        <f t="shared" ref="AC262" si="148">+IFERROR(AC261/AC260,"")</f>
        <v/>
      </c>
      <c r="AD262" s="49" t="str">
        <f t="shared" si="147"/>
        <v/>
      </c>
      <c r="AE262" s="50" t="str">
        <f t="shared" si="147"/>
        <v/>
      </c>
      <c r="AI262" s="36"/>
      <c r="AJ262" s="36"/>
      <c r="AK262" s="36"/>
      <c r="AL262" s="36"/>
      <c r="AM262" s="36"/>
      <c r="AN262" s="36"/>
      <c r="AO262" s="36"/>
      <c r="AP262" s="36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49"/>
      <c r="BH262" s="50"/>
    </row>
    <row r="263" spans="1:60" ht="15" customHeight="1">
      <c r="A263" s="236"/>
      <c r="B263" s="226" t="s">
        <v>39</v>
      </c>
      <c r="C263" s="225" t="s">
        <v>51</v>
      </c>
      <c r="D263" s="10" t="s">
        <v>40</v>
      </c>
      <c r="E263" s="19"/>
      <c r="F263" s="19"/>
      <c r="G263" s="19"/>
      <c r="H263" s="19"/>
      <c r="I263" s="19"/>
      <c r="J263" s="19"/>
      <c r="K263" s="19"/>
      <c r="L263" s="19"/>
      <c r="M263" s="97">
        <f>+(EOP!L263+EOP!M263)/2</f>
        <v>0</v>
      </c>
      <c r="N263" s="97">
        <f>+(EOP!M263+EOP!N263)/2</f>
        <v>0</v>
      </c>
      <c r="O263" s="97">
        <f>+(EOP!N263+EOP!O263)/2</f>
        <v>1</v>
      </c>
      <c r="P263" s="97">
        <f>+(EOP!O263+EOP!P263)/2</f>
        <v>3.5</v>
      </c>
      <c r="Q263" s="97">
        <f>+(EOP!P263+EOP!Q263)/2</f>
        <v>7</v>
      </c>
      <c r="R263" s="97">
        <f>+(EOP!Q263+EOP!R263)/2</f>
        <v>12</v>
      </c>
      <c r="S263" s="97">
        <f>+(EOP!R263+EOP!S263)/2</f>
        <v>15.5</v>
      </c>
      <c r="T263" s="97">
        <f>+(EOP!S263+EOP!T263)/2</f>
        <v>17</v>
      </c>
      <c r="U263" s="97">
        <f>+(EOP!T263+EOP!U263)/2</f>
        <v>20</v>
      </c>
      <c r="V263" s="97">
        <f>+(EOP!U263+EOP!V263)/2</f>
        <v>24.5</v>
      </c>
      <c r="W263" s="97">
        <f>+(EOP!V263+EOP!W263)/2</f>
        <v>32.5</v>
      </c>
      <c r="X263" s="97">
        <f>+(EOP!W263+EOP!X263)/2</f>
        <v>39</v>
      </c>
      <c r="Y263" s="97">
        <f>+(EOP!X263+EOP!Y263)/2</f>
        <v>41</v>
      </c>
      <c r="Z263" s="97">
        <f>+(EOP!Y263+EOP!Z263)/2</f>
        <v>41.5</v>
      </c>
      <c r="AA263" s="97">
        <f>+(EOP!Z263+EOP!AA263)/2</f>
        <v>41.5</v>
      </c>
      <c r="AB263" s="97">
        <f>+(EOP!AA263+EOP!AB263)/2</f>
        <v>42</v>
      </c>
      <c r="AC263" s="97">
        <f>+(EOP!AB263+EOP!AC263)/2</f>
        <v>42</v>
      </c>
      <c r="AD263" s="100">
        <f t="shared" ref="AD263:AD272" si="149">+AVERAGE(M263:P263)</f>
        <v>1.125</v>
      </c>
      <c r="AE263" s="101">
        <f t="shared" ref="AE263:AE272" si="150">+AVERAGE(Q263:AB263)</f>
        <v>27.791666666666668</v>
      </c>
      <c r="AG263" s="124">
        <f>+SUMIF($M$1:$AB$1,"REAL",M263:AB263)</f>
        <v>338</v>
      </c>
      <c r="AI263" s="19"/>
      <c r="AJ263" s="19"/>
      <c r="AK263" s="19"/>
      <c r="AL263" s="19"/>
      <c r="AM263" s="19"/>
      <c r="AN263" s="19"/>
      <c r="AO263" s="19"/>
      <c r="AP263" s="19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44"/>
      <c r="BH263" s="59"/>
    </row>
    <row r="264" spans="1:60">
      <c r="A264" s="236"/>
      <c r="B264" s="226"/>
      <c r="C264" s="225"/>
      <c r="D264" s="11" t="s">
        <v>88</v>
      </c>
      <c r="E264" s="34"/>
      <c r="F264" s="34"/>
      <c r="G264" s="34"/>
      <c r="H264" s="34"/>
      <c r="I264" s="34"/>
      <c r="J264" s="34"/>
      <c r="K264" s="34"/>
      <c r="L264" s="34"/>
      <c r="M264" s="98">
        <f>+(EOP!L264+EOP!M264)/2</f>
        <v>0</v>
      </c>
      <c r="N264" s="98">
        <f>+(EOP!M264+EOP!N264)/2</f>
        <v>0</v>
      </c>
      <c r="O264" s="98">
        <f>+(EOP!N264+EOP!O264)/2</f>
        <v>1.5</v>
      </c>
      <c r="P264" s="98">
        <f>+(EOP!O264+EOP!P264)/2</f>
        <v>4.5</v>
      </c>
      <c r="Q264" s="98">
        <f>+(EOP!P264+EOP!Q264)/2</f>
        <v>8</v>
      </c>
      <c r="R264" s="98">
        <f>+(EOP!Q264+EOP!R264)/2</f>
        <v>14</v>
      </c>
      <c r="S264" s="98">
        <f>+(EOP!R264+EOP!S264)/2</f>
        <v>18</v>
      </c>
      <c r="T264" s="98">
        <f>+(EOP!S264+EOP!T264)/2</f>
        <v>19.5</v>
      </c>
      <c r="U264" s="98">
        <f>+(EOP!T264+EOP!U264)/2</f>
        <v>25.5</v>
      </c>
      <c r="V264" s="98">
        <f>+(EOP!U264+EOP!V264)/2</f>
        <v>32</v>
      </c>
      <c r="W264" s="98">
        <f>+(EOP!V264+EOP!W264)/2</f>
        <v>39</v>
      </c>
      <c r="X264" s="98">
        <f>+(EOP!W264+EOP!X264)/2</f>
        <v>44</v>
      </c>
      <c r="Y264" s="98">
        <f>+(EOP!X264+EOP!Y264)/2</f>
        <v>45.5</v>
      </c>
      <c r="Z264" s="98">
        <f>+(EOP!Y264+EOP!Z264)/2</f>
        <v>46.5</v>
      </c>
      <c r="AA264" s="98">
        <f>+(EOP!Z264+EOP!AA264)/2</f>
        <v>46.5</v>
      </c>
      <c r="AB264" s="98">
        <f>+(EOP!AA264+EOP!AB264)/2</f>
        <v>47</v>
      </c>
      <c r="AC264" s="98">
        <f>+(EOP!AB264+EOP!AC264)/2</f>
        <v>47</v>
      </c>
      <c r="AD264" s="102">
        <f t="shared" si="149"/>
        <v>1.5</v>
      </c>
      <c r="AE264" s="103">
        <f t="shared" si="150"/>
        <v>32.125</v>
      </c>
      <c r="AG264" s="124">
        <f>+SUMIF($M$1:$AB$1,"REAL",M264:AB264)</f>
        <v>391.5</v>
      </c>
      <c r="AI264" s="34"/>
      <c r="AJ264" s="34"/>
      <c r="AK264" s="34"/>
      <c r="AL264" s="34"/>
      <c r="AM264" s="34"/>
      <c r="AN264" s="34"/>
      <c r="AO264" s="34"/>
      <c r="AP264" s="34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45"/>
      <c r="BH264" s="46"/>
    </row>
    <row r="265" spans="1:60">
      <c r="A265" s="236"/>
      <c r="B265" s="226"/>
      <c r="C265" s="225"/>
      <c r="D265" s="12" t="s">
        <v>63</v>
      </c>
      <c r="E265" s="35"/>
      <c r="F265" s="35"/>
      <c r="G265" s="35"/>
      <c r="H265" s="35"/>
      <c r="I265" s="35"/>
      <c r="J265" s="35"/>
      <c r="K265" s="35"/>
      <c r="L265" s="35"/>
      <c r="M265" s="99">
        <f>+(EOP!L265+EOP!M265)/2</f>
        <v>0</v>
      </c>
      <c r="N265" s="99">
        <f>+(EOP!M265+EOP!N265)/2</f>
        <v>0</v>
      </c>
      <c r="O265" s="99">
        <f>+(EOP!N265+EOP!O265)/2</f>
        <v>1</v>
      </c>
      <c r="P265" s="99">
        <f>+(EOP!O265+EOP!P265)/2</f>
        <v>2.5</v>
      </c>
      <c r="Q265" s="99">
        <f>+(EOP!P265+EOP!Q265)/2</f>
        <v>4</v>
      </c>
      <c r="R265" s="99">
        <f>+(EOP!Q265+EOP!R265)/2</f>
        <v>5</v>
      </c>
      <c r="S265" s="99">
        <f>+(EOP!R265+EOP!S265)/2</f>
        <v>5</v>
      </c>
      <c r="T265" s="99">
        <f>+(EOP!S265+EOP!T265)/2</f>
        <v>5</v>
      </c>
      <c r="U265" s="99">
        <f>+(EOP!T265+EOP!U265)/2</f>
        <v>5</v>
      </c>
      <c r="V265" s="99">
        <f>+(EOP!U265+EOP!V265)/2</f>
        <v>5.5</v>
      </c>
      <c r="W265" s="99">
        <f>+(EOP!V265+EOP!W265)/2</f>
        <v>7.5</v>
      </c>
      <c r="X265" s="99">
        <f>+(EOP!W265+EOP!X265)/2</f>
        <v>9.5</v>
      </c>
      <c r="Y265" s="99">
        <f>+(EOP!X265+EOP!Y265)/2</f>
        <v>9.5</v>
      </c>
      <c r="Z265" s="99">
        <f>+(EOP!Y265+EOP!Z265)/2</f>
        <v>9</v>
      </c>
      <c r="AA265" s="99">
        <f>+(EOP!Z265+EOP!AA265)/2</f>
        <v>9</v>
      </c>
      <c r="AB265" s="99">
        <f>+(EOP!AA265+EOP!AB265)/2</f>
        <v>9</v>
      </c>
      <c r="AC265" s="99">
        <f>+(EOP!AB265+EOP!AC265)/2</f>
        <v>9</v>
      </c>
      <c r="AD265" s="104">
        <f t="shared" si="149"/>
        <v>0.875</v>
      </c>
      <c r="AE265" s="105">
        <f t="shared" si="150"/>
        <v>6.916666666666667</v>
      </c>
      <c r="AI265" s="35"/>
      <c r="AJ265" s="35"/>
      <c r="AK265" s="35"/>
      <c r="AL265" s="35"/>
      <c r="AM265" s="35"/>
      <c r="AN265" s="35"/>
      <c r="AO265" s="35"/>
      <c r="AP265" s="35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47"/>
      <c r="BH265" s="48"/>
    </row>
    <row r="266" spans="1:60">
      <c r="A266" s="236"/>
      <c r="B266" s="226"/>
      <c r="C266" s="225"/>
      <c r="D266" s="12" t="s">
        <v>64</v>
      </c>
      <c r="E266" s="35"/>
      <c r="F266" s="35"/>
      <c r="G266" s="35"/>
      <c r="H266" s="35"/>
      <c r="I266" s="35"/>
      <c r="J266" s="35"/>
      <c r="K266" s="35"/>
      <c r="L266" s="35"/>
      <c r="M266" s="99">
        <f>+(EOP!L266+EOP!M266)/2</f>
        <v>0</v>
      </c>
      <c r="N266" s="99">
        <f>+(EOP!M266+EOP!N266)/2</f>
        <v>0</v>
      </c>
      <c r="O266" s="99">
        <f>+(EOP!N266+EOP!O266)/2</f>
        <v>0.5</v>
      </c>
      <c r="P266" s="99">
        <f>+(EOP!O266+EOP!P266)/2</f>
        <v>1.5</v>
      </c>
      <c r="Q266" s="99">
        <f>+(EOP!P266+EOP!Q266)/2</f>
        <v>2</v>
      </c>
      <c r="R266" s="99">
        <f>+(EOP!Q266+EOP!R266)/2</f>
        <v>3.5</v>
      </c>
      <c r="S266" s="99">
        <f>+(EOP!R266+EOP!S266)/2</f>
        <v>5</v>
      </c>
      <c r="T266" s="99">
        <f>+(EOP!S266+EOP!T266)/2</f>
        <v>5</v>
      </c>
      <c r="U266" s="99">
        <f>+(EOP!T266+EOP!U266)/2</f>
        <v>5</v>
      </c>
      <c r="V266" s="99">
        <f>+(EOP!U266+EOP!V266)/2</f>
        <v>5</v>
      </c>
      <c r="W266" s="99">
        <f>+(EOP!V266+EOP!W266)/2</f>
        <v>6.5</v>
      </c>
      <c r="X266" s="99">
        <f>+(EOP!W266+EOP!X266)/2</f>
        <v>8.5</v>
      </c>
      <c r="Y266" s="99">
        <f>+(EOP!X266+EOP!Y266)/2</f>
        <v>9</v>
      </c>
      <c r="Z266" s="99">
        <f>+(EOP!Y266+EOP!Z266)/2</f>
        <v>9</v>
      </c>
      <c r="AA266" s="99">
        <f>+(EOP!Z266+EOP!AA266)/2</f>
        <v>9.5</v>
      </c>
      <c r="AB266" s="99">
        <f>+(EOP!AA266+EOP!AB266)/2</f>
        <v>10</v>
      </c>
      <c r="AC266" s="99">
        <f>+(EOP!AB266+EOP!AC266)/2</f>
        <v>9.5</v>
      </c>
      <c r="AD266" s="104">
        <f t="shared" si="149"/>
        <v>0.5</v>
      </c>
      <c r="AE266" s="105">
        <f t="shared" si="150"/>
        <v>6.5</v>
      </c>
      <c r="AI266" s="35"/>
      <c r="AJ266" s="35"/>
      <c r="AK266" s="35"/>
      <c r="AL266" s="35"/>
      <c r="AM266" s="35"/>
      <c r="AN266" s="35"/>
      <c r="AO266" s="35"/>
      <c r="AP266" s="35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47"/>
      <c r="BH266" s="48"/>
    </row>
    <row r="267" spans="1:60">
      <c r="A267" s="236"/>
      <c r="B267" s="226"/>
      <c r="C267" s="225"/>
      <c r="D267" s="12" t="s">
        <v>65</v>
      </c>
      <c r="E267" s="35"/>
      <c r="F267" s="35"/>
      <c r="G267" s="35"/>
      <c r="H267" s="35"/>
      <c r="I267" s="35"/>
      <c r="J267" s="35"/>
      <c r="K267" s="35"/>
      <c r="L267" s="35"/>
      <c r="M267" s="99">
        <f>+(EOP!L267+EOP!M267)/2</f>
        <v>0</v>
      </c>
      <c r="N267" s="99">
        <f>+(EOP!M267+EOP!N267)/2</f>
        <v>0</v>
      </c>
      <c r="O267" s="99">
        <f>+(EOP!N267+EOP!O267)/2</f>
        <v>0</v>
      </c>
      <c r="P267" s="99">
        <f>+(EOP!O267+EOP!P267)/2</f>
        <v>0.5</v>
      </c>
      <c r="Q267" s="99">
        <f>+(EOP!P267+EOP!Q267)/2</f>
        <v>1.5</v>
      </c>
      <c r="R267" s="99">
        <f>+(EOP!Q267+EOP!R267)/2</f>
        <v>3</v>
      </c>
      <c r="S267" s="99">
        <f>+(EOP!R267+EOP!S267)/2</f>
        <v>4</v>
      </c>
      <c r="T267" s="99">
        <f>+(EOP!S267+EOP!T267)/2</f>
        <v>4.5</v>
      </c>
      <c r="U267" s="99">
        <f>+(EOP!T267+EOP!U267)/2</f>
        <v>6</v>
      </c>
      <c r="V267" s="99">
        <f>+(EOP!U267+EOP!V267)/2</f>
        <v>7</v>
      </c>
      <c r="W267" s="99">
        <f>+(EOP!V267+EOP!W267)/2</f>
        <v>7</v>
      </c>
      <c r="X267" s="99">
        <f>+(EOP!W267+EOP!X267)/2</f>
        <v>7</v>
      </c>
      <c r="Y267" s="99">
        <f>+(EOP!X267+EOP!Y267)/2</f>
        <v>8</v>
      </c>
      <c r="Z267" s="99">
        <f>+(EOP!Y267+EOP!Z267)/2</f>
        <v>9</v>
      </c>
      <c r="AA267" s="99">
        <f>+(EOP!Z267+EOP!AA267)/2</f>
        <v>9</v>
      </c>
      <c r="AB267" s="99">
        <f>+(EOP!AA267+EOP!AB267)/2</f>
        <v>9</v>
      </c>
      <c r="AC267" s="99">
        <f>+(EOP!AB267+EOP!AC267)/2</f>
        <v>9</v>
      </c>
      <c r="AD267" s="104">
        <f t="shared" si="149"/>
        <v>0.125</v>
      </c>
      <c r="AE267" s="105">
        <f t="shared" si="150"/>
        <v>6.25</v>
      </c>
      <c r="AI267" s="35"/>
      <c r="AJ267" s="35"/>
      <c r="AK267" s="35"/>
      <c r="AL267" s="35"/>
      <c r="AM267" s="35"/>
      <c r="AN267" s="35"/>
      <c r="AO267" s="35"/>
      <c r="AP267" s="35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47"/>
      <c r="BH267" s="48"/>
    </row>
    <row r="268" spans="1:60">
      <c r="A268" s="236"/>
      <c r="B268" s="226"/>
      <c r="C268" s="225"/>
      <c r="D268" s="12" t="s">
        <v>66</v>
      </c>
      <c r="E268" s="35"/>
      <c r="F268" s="35"/>
      <c r="G268" s="35"/>
      <c r="H268" s="35"/>
      <c r="I268" s="35"/>
      <c r="J268" s="35"/>
      <c r="K268" s="35"/>
      <c r="L268" s="35"/>
      <c r="M268" s="99">
        <f>+(EOP!L268+EOP!M268)/2</f>
        <v>0</v>
      </c>
      <c r="N268" s="99">
        <f>+(EOP!M268+EOP!N268)/2</f>
        <v>0</v>
      </c>
      <c r="O268" s="99">
        <f>+(EOP!N268+EOP!O268)/2</f>
        <v>0</v>
      </c>
      <c r="P268" s="99">
        <f>+(EOP!O268+EOP!P268)/2</f>
        <v>0</v>
      </c>
      <c r="Q268" s="99">
        <f>+(EOP!P268+EOP!Q268)/2</f>
        <v>0.5</v>
      </c>
      <c r="R268" s="99">
        <f>+(EOP!Q268+EOP!R268)/2</f>
        <v>2</v>
      </c>
      <c r="S268" s="99">
        <f>+(EOP!R268+EOP!S268)/2</f>
        <v>3</v>
      </c>
      <c r="T268" s="99">
        <f>+(EOP!S268+EOP!T268)/2</f>
        <v>3.5</v>
      </c>
      <c r="U268" s="99">
        <f>+(EOP!T268+EOP!U268)/2</f>
        <v>4.5</v>
      </c>
      <c r="V268" s="99">
        <f>+(EOP!U268+EOP!V268)/2</f>
        <v>5</v>
      </c>
      <c r="W268" s="99">
        <f>+(EOP!V268+EOP!W268)/2</f>
        <v>5.5</v>
      </c>
      <c r="X268" s="99">
        <f>+(EOP!W268+EOP!X268)/2</f>
        <v>6.5</v>
      </c>
      <c r="Y268" s="99">
        <f>+(EOP!X268+EOP!Y268)/2</f>
        <v>7</v>
      </c>
      <c r="Z268" s="99">
        <f>+(EOP!Y268+EOP!Z268)/2</f>
        <v>7</v>
      </c>
      <c r="AA268" s="99">
        <f>+(EOP!Z268+EOP!AA268)/2</f>
        <v>7</v>
      </c>
      <c r="AB268" s="99">
        <f>+(EOP!AA268+EOP!AB268)/2</f>
        <v>6.5</v>
      </c>
      <c r="AC268" s="99">
        <f>+(EOP!AB268+EOP!AC268)/2</f>
        <v>6.5</v>
      </c>
      <c r="AD268" s="104">
        <f t="shared" si="149"/>
        <v>0</v>
      </c>
      <c r="AE268" s="105">
        <f t="shared" si="150"/>
        <v>4.833333333333333</v>
      </c>
      <c r="AI268" s="35"/>
      <c r="AJ268" s="35"/>
      <c r="AK268" s="35"/>
      <c r="AL268" s="35"/>
      <c r="AM268" s="35"/>
      <c r="AN268" s="35"/>
      <c r="AO268" s="35"/>
      <c r="AP268" s="35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47"/>
      <c r="BH268" s="48"/>
    </row>
    <row r="269" spans="1:60">
      <c r="A269" s="236"/>
      <c r="B269" s="226"/>
      <c r="C269" s="225"/>
      <c r="D269" s="12" t="s">
        <v>67</v>
      </c>
      <c r="E269" s="35"/>
      <c r="F269" s="35"/>
      <c r="G269" s="35"/>
      <c r="H269" s="35"/>
      <c r="I269" s="35"/>
      <c r="J269" s="35"/>
      <c r="K269" s="35"/>
      <c r="L269" s="35"/>
      <c r="M269" s="99">
        <f>+(EOP!L269+EOP!M269)/2</f>
        <v>0</v>
      </c>
      <c r="N269" s="99">
        <f>+(EOP!M269+EOP!N269)/2</f>
        <v>0</v>
      </c>
      <c r="O269" s="99">
        <f>+(EOP!N269+EOP!O269)/2</f>
        <v>0</v>
      </c>
      <c r="P269" s="99">
        <f>+(EOP!O269+EOP!P269)/2</f>
        <v>0</v>
      </c>
      <c r="Q269" s="99">
        <f>+(EOP!P269+EOP!Q269)/2</f>
        <v>0</v>
      </c>
      <c r="R269" s="99">
        <f>+(EOP!Q269+EOP!R269)/2</f>
        <v>0</v>
      </c>
      <c r="S269" s="99">
        <f>+(EOP!R269+EOP!S269)/2</f>
        <v>0</v>
      </c>
      <c r="T269" s="99">
        <f>+(EOP!S269+EOP!T269)/2</f>
        <v>0</v>
      </c>
      <c r="U269" s="99">
        <f>+(EOP!T269+EOP!U269)/2</f>
        <v>3</v>
      </c>
      <c r="V269" s="99">
        <f>+(EOP!U269+EOP!V269)/2</f>
        <v>6</v>
      </c>
      <c r="W269" s="99">
        <f>+(EOP!V269+EOP!W269)/2</f>
        <v>5.5</v>
      </c>
      <c r="X269" s="99">
        <f>+(EOP!W269+EOP!X269)/2</f>
        <v>3.5</v>
      </c>
      <c r="Y269" s="99">
        <f>+(EOP!X269+EOP!Y269)/2</f>
        <v>2.5</v>
      </c>
      <c r="Z269" s="99">
        <f>+(EOP!Y269+EOP!Z269)/2</f>
        <v>3</v>
      </c>
      <c r="AA269" s="99">
        <f>+(EOP!Z269+EOP!AA269)/2</f>
        <v>3</v>
      </c>
      <c r="AB269" s="99">
        <f>+(EOP!AA269+EOP!AB269)/2</f>
        <v>3.5</v>
      </c>
      <c r="AC269" s="99">
        <f>+(EOP!AB269+EOP!AC269)/2</f>
        <v>4</v>
      </c>
      <c r="AD269" s="104">
        <f t="shared" si="149"/>
        <v>0</v>
      </c>
      <c r="AE269" s="105">
        <f t="shared" si="150"/>
        <v>2.5</v>
      </c>
      <c r="AI269" s="35"/>
      <c r="AJ269" s="35"/>
      <c r="AK269" s="35"/>
      <c r="AL269" s="35"/>
      <c r="AM269" s="35"/>
      <c r="AN269" s="35"/>
      <c r="AO269" s="35"/>
      <c r="AP269" s="35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47"/>
      <c r="BH269" s="48"/>
    </row>
    <row r="270" spans="1:60">
      <c r="A270" s="236"/>
      <c r="B270" s="226"/>
      <c r="C270" s="225"/>
      <c r="D270" s="12" t="s">
        <v>68</v>
      </c>
      <c r="E270" s="35"/>
      <c r="F270" s="35"/>
      <c r="G270" s="35"/>
      <c r="H270" s="35"/>
      <c r="I270" s="35"/>
      <c r="J270" s="35"/>
      <c r="K270" s="35"/>
      <c r="L270" s="35"/>
      <c r="M270" s="99">
        <f>+(EOP!L270+EOP!M270)/2</f>
        <v>0</v>
      </c>
      <c r="N270" s="99">
        <f>+(EOP!M270+EOP!N270)/2</f>
        <v>0</v>
      </c>
      <c r="O270" s="99">
        <f>+(EOP!N270+EOP!O270)/2</f>
        <v>0</v>
      </c>
      <c r="P270" s="99">
        <f>+(EOP!O270+EOP!P270)/2</f>
        <v>0</v>
      </c>
      <c r="Q270" s="99">
        <f>+(EOP!P270+EOP!Q270)/2</f>
        <v>0</v>
      </c>
      <c r="R270" s="99">
        <f>+(EOP!Q270+EOP!R270)/2</f>
        <v>0.5</v>
      </c>
      <c r="S270" s="99">
        <f>+(EOP!R270+EOP!S270)/2</f>
        <v>1</v>
      </c>
      <c r="T270" s="99">
        <f>+(EOP!S270+EOP!T270)/2</f>
        <v>1.5</v>
      </c>
      <c r="U270" s="99">
        <f>+(EOP!T270+EOP!U270)/2</f>
        <v>2</v>
      </c>
      <c r="V270" s="99">
        <f>+(EOP!U270+EOP!V270)/2</f>
        <v>3.5</v>
      </c>
      <c r="W270" s="99">
        <f>+(EOP!V270+EOP!W270)/2</f>
        <v>7</v>
      </c>
      <c r="X270" s="99">
        <f>+(EOP!W270+EOP!X270)/2</f>
        <v>9</v>
      </c>
      <c r="Y270" s="99">
        <f>+(EOP!X270+EOP!Y270)/2</f>
        <v>9.5</v>
      </c>
      <c r="Z270" s="99">
        <f>+(EOP!Y270+EOP!Z270)/2</f>
        <v>9.5</v>
      </c>
      <c r="AA270" s="99">
        <f>+(EOP!Z270+EOP!AA270)/2</f>
        <v>9</v>
      </c>
      <c r="AB270" s="99">
        <f>+(EOP!AA270+EOP!AB270)/2</f>
        <v>9</v>
      </c>
      <c r="AC270" s="99">
        <f>+(EOP!AB270+EOP!AC270)/2</f>
        <v>9</v>
      </c>
      <c r="AD270" s="104">
        <f t="shared" si="149"/>
        <v>0</v>
      </c>
      <c r="AE270" s="105">
        <f t="shared" si="150"/>
        <v>5.125</v>
      </c>
      <c r="AI270" s="35"/>
      <c r="AJ270" s="35"/>
      <c r="AK270" s="35"/>
      <c r="AL270" s="35"/>
      <c r="AM270" s="35"/>
      <c r="AN270" s="35"/>
      <c r="AO270" s="35"/>
      <c r="AP270" s="35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47"/>
      <c r="BH270" s="48"/>
    </row>
    <row r="271" spans="1:60">
      <c r="A271" s="236"/>
      <c r="B271" s="226"/>
      <c r="C271" s="225"/>
      <c r="D271" s="14" t="s">
        <v>3</v>
      </c>
      <c r="E271" s="37"/>
      <c r="F271" s="37"/>
      <c r="G271" s="37"/>
      <c r="H271" s="37"/>
      <c r="I271" s="37"/>
      <c r="J271" s="37"/>
      <c r="K271" s="37"/>
      <c r="L271" s="37"/>
      <c r="M271" s="106">
        <f>+(EOP!L271+EOP!M271)/2</f>
        <v>0</v>
      </c>
      <c r="N271" s="106">
        <f>+(EOP!M271+EOP!N271)/2</f>
        <v>0</v>
      </c>
      <c r="O271" s="106">
        <f>+(EOP!N271+EOP!O271)/2</f>
        <v>1</v>
      </c>
      <c r="P271" s="106">
        <f>+(EOP!O271+EOP!P271)/2</f>
        <v>3</v>
      </c>
      <c r="Q271" s="106">
        <f>+(EOP!P271+EOP!Q271)/2</f>
        <v>5.5</v>
      </c>
      <c r="R271" s="106">
        <f>+(EOP!Q271+EOP!R271)/2</f>
        <v>10</v>
      </c>
      <c r="S271" s="106">
        <f>+(EOP!R271+EOP!S271)/2</f>
        <v>13</v>
      </c>
      <c r="T271" s="106">
        <f>+(EOP!S271+EOP!T271)/2</f>
        <v>13.5</v>
      </c>
      <c r="U271" s="106">
        <f>+(EOP!T271+EOP!U271)/2</f>
        <v>17</v>
      </c>
      <c r="V271" s="106">
        <f>+(EOP!U271+EOP!V271)/2</f>
        <v>22</v>
      </c>
      <c r="W271" s="106">
        <f>+(EOP!V271+EOP!W271)/2</f>
        <v>27</v>
      </c>
      <c r="X271" s="106">
        <f>+(EOP!W271+EOP!X271)/2</f>
        <v>29.5</v>
      </c>
      <c r="Y271" s="106">
        <f>+(EOP!X271+EOP!Y271)/2</f>
        <v>30</v>
      </c>
      <c r="Z271" s="106">
        <f>+(EOP!Y271+EOP!Z271)/2</f>
        <v>31</v>
      </c>
      <c r="AA271" s="106">
        <f>+(EOP!Z271+EOP!AA271)/2</f>
        <v>31.5</v>
      </c>
      <c r="AB271" s="106">
        <f>+(EOP!AA271+EOP!AB271)/2</f>
        <v>32.5</v>
      </c>
      <c r="AC271" s="106">
        <f>+(EOP!AB271+EOP!AC271)/2</f>
        <v>33.5</v>
      </c>
      <c r="AD271" s="112">
        <f t="shared" si="149"/>
        <v>1</v>
      </c>
      <c r="AE271" s="113">
        <f t="shared" si="150"/>
        <v>21.875</v>
      </c>
      <c r="AI271" s="37"/>
      <c r="AJ271" s="37"/>
      <c r="AK271" s="37"/>
      <c r="AL271" s="37"/>
      <c r="AM271" s="37"/>
      <c r="AN271" s="37"/>
      <c r="AO271" s="37"/>
      <c r="AP271" s="37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55"/>
      <c r="BH271" s="56"/>
    </row>
    <row r="272" spans="1:60">
      <c r="A272" s="236"/>
      <c r="B272" s="226"/>
      <c r="C272" s="225"/>
      <c r="D272" s="14" t="s">
        <v>42</v>
      </c>
      <c r="E272" s="37"/>
      <c r="F272" s="37"/>
      <c r="G272" s="37"/>
      <c r="H272" s="37"/>
      <c r="I272" s="37"/>
      <c r="J272" s="37"/>
      <c r="K272" s="37"/>
      <c r="L272" s="37"/>
      <c r="M272" s="106">
        <f>+(EOP!L272+EOP!M272)/2</f>
        <v>0</v>
      </c>
      <c r="N272" s="106">
        <f>+(EOP!M272+EOP!N272)/2</f>
        <v>0</v>
      </c>
      <c r="O272" s="106">
        <f>+(EOP!N272+EOP!O272)/2</f>
        <v>0.5</v>
      </c>
      <c r="P272" s="106">
        <f>+(EOP!O272+EOP!P272)/2</f>
        <v>1.5</v>
      </c>
      <c r="Q272" s="106">
        <f>+(EOP!P272+EOP!Q272)/2</f>
        <v>2.5</v>
      </c>
      <c r="R272" s="106">
        <f>+(EOP!Q272+EOP!R272)/2</f>
        <v>4</v>
      </c>
      <c r="S272" s="106">
        <f>+(EOP!R272+EOP!S272)/2</f>
        <v>5</v>
      </c>
      <c r="T272" s="106">
        <f>+(EOP!S272+EOP!T272)/2</f>
        <v>6</v>
      </c>
      <c r="U272" s="106">
        <f>+(EOP!T272+EOP!U272)/2</f>
        <v>8.5</v>
      </c>
      <c r="V272" s="106">
        <f>+(EOP!U272+EOP!V272)/2</f>
        <v>10</v>
      </c>
      <c r="W272" s="106">
        <f>+(EOP!V272+EOP!W272)/2</f>
        <v>12</v>
      </c>
      <c r="X272" s="106">
        <f>+(EOP!W272+EOP!X272)/2</f>
        <v>14.5</v>
      </c>
      <c r="Y272" s="106">
        <f>+(EOP!X272+EOP!Y272)/2</f>
        <v>15.5</v>
      </c>
      <c r="Z272" s="106">
        <f>+(EOP!Y272+EOP!Z272)/2</f>
        <v>15.5</v>
      </c>
      <c r="AA272" s="106">
        <f>+(EOP!Z272+EOP!AA272)/2</f>
        <v>15</v>
      </c>
      <c r="AB272" s="106">
        <f>+(EOP!AA272+EOP!AB272)/2</f>
        <v>14.5</v>
      </c>
      <c r="AC272" s="106">
        <f>+(EOP!AB272+EOP!AC272)/2</f>
        <v>13.5</v>
      </c>
      <c r="AD272" s="112">
        <f t="shared" si="149"/>
        <v>0.5</v>
      </c>
      <c r="AE272" s="113">
        <f t="shared" si="150"/>
        <v>10.25</v>
      </c>
      <c r="AI272" s="37"/>
      <c r="AJ272" s="37"/>
      <c r="AK272" s="37"/>
      <c r="AL272" s="37"/>
      <c r="AM272" s="37"/>
      <c r="AN272" s="37"/>
      <c r="AO272" s="37"/>
      <c r="AP272" s="37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55"/>
      <c r="BH272" s="56"/>
    </row>
    <row r="273" spans="1:60">
      <c r="A273" s="236"/>
      <c r="B273" s="226"/>
      <c r="C273" s="225"/>
      <c r="D273" s="13" t="s">
        <v>90</v>
      </c>
      <c r="E273" s="36"/>
      <c r="F273" s="36"/>
      <c r="G273" s="36"/>
      <c r="H273" s="36"/>
      <c r="I273" s="36"/>
      <c r="J273" s="36"/>
      <c r="K273" s="36"/>
      <c r="L273" s="36"/>
      <c r="M273" s="36" t="str">
        <f t="shared" ref="M273:AE273" si="151">+IFERROR(M264/M263,"")</f>
        <v/>
      </c>
      <c r="N273" s="36" t="str">
        <f t="shared" si="151"/>
        <v/>
      </c>
      <c r="O273" s="36">
        <f t="shared" si="151"/>
        <v>1.5</v>
      </c>
      <c r="P273" s="36">
        <f t="shared" si="151"/>
        <v>1.2857142857142858</v>
      </c>
      <c r="Q273" s="36">
        <f t="shared" si="151"/>
        <v>1.1428571428571428</v>
      </c>
      <c r="R273" s="36">
        <f t="shared" si="151"/>
        <v>1.1666666666666667</v>
      </c>
      <c r="S273" s="36">
        <f t="shared" si="151"/>
        <v>1.1612903225806452</v>
      </c>
      <c r="T273" s="36">
        <f t="shared" si="151"/>
        <v>1.1470588235294117</v>
      </c>
      <c r="U273" s="36">
        <f t="shared" si="151"/>
        <v>1.2749999999999999</v>
      </c>
      <c r="V273" s="36">
        <f t="shared" si="151"/>
        <v>1.3061224489795917</v>
      </c>
      <c r="W273" s="36">
        <f t="shared" si="151"/>
        <v>1.2</v>
      </c>
      <c r="X273" s="36">
        <f t="shared" si="151"/>
        <v>1.1282051282051282</v>
      </c>
      <c r="Y273" s="36">
        <f t="shared" si="151"/>
        <v>1.1097560975609757</v>
      </c>
      <c r="Z273" s="36">
        <f t="shared" si="151"/>
        <v>1.1204819277108433</v>
      </c>
      <c r="AA273" s="36">
        <f t="shared" si="151"/>
        <v>1.1204819277108433</v>
      </c>
      <c r="AB273" s="36">
        <f t="shared" si="151"/>
        <v>1.1190476190476191</v>
      </c>
      <c r="AC273" s="36">
        <f t="shared" ref="AC273" si="152">+IFERROR(AC264/AC263,"")</f>
        <v>1.1190476190476191</v>
      </c>
      <c r="AD273" s="49">
        <f t="shared" si="151"/>
        <v>1.3333333333333333</v>
      </c>
      <c r="AE273" s="50">
        <f t="shared" si="151"/>
        <v>1.1559220389805096</v>
      </c>
      <c r="AI273" s="36"/>
      <c r="AJ273" s="36"/>
      <c r="AK273" s="36"/>
      <c r="AL273" s="36"/>
      <c r="AM273" s="36"/>
      <c r="AN273" s="36"/>
      <c r="AO273" s="36"/>
      <c r="AP273" s="36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49"/>
      <c r="BH273" s="50"/>
    </row>
    <row r="274" spans="1:60">
      <c r="A274" s="236"/>
      <c r="B274" s="226"/>
      <c r="C274" s="225" t="s">
        <v>52</v>
      </c>
      <c r="D274" s="10" t="s">
        <v>40</v>
      </c>
      <c r="E274" s="19"/>
      <c r="F274" s="19"/>
      <c r="G274" s="19"/>
      <c r="H274" s="19"/>
      <c r="I274" s="19"/>
      <c r="J274" s="19"/>
      <c r="K274" s="19"/>
      <c r="L274" s="19"/>
      <c r="M274" s="97">
        <f>+(EOP!L274+EOP!M274)/2</f>
        <v>0</v>
      </c>
      <c r="N274" s="97">
        <f>+(EOP!M274+EOP!N274)/2</f>
        <v>0</v>
      </c>
      <c r="O274" s="97">
        <f>+(EOP!N274+EOP!O274)/2</f>
        <v>0</v>
      </c>
      <c r="P274" s="97">
        <f>+(EOP!O274+EOP!P274)/2</f>
        <v>0</v>
      </c>
      <c r="Q274" s="97">
        <f>+(EOP!P274+EOP!Q274)/2</f>
        <v>0</v>
      </c>
      <c r="R274" s="97">
        <f>+(EOP!Q274+EOP!R274)/2</f>
        <v>0</v>
      </c>
      <c r="S274" s="97">
        <f>+(EOP!R274+EOP!S274)/2</f>
        <v>0</v>
      </c>
      <c r="T274" s="97">
        <f>+(EOP!S274+EOP!T274)/2</f>
        <v>0</v>
      </c>
      <c r="U274" s="97">
        <f>+(EOP!T274+EOP!U274)/2</f>
        <v>0</v>
      </c>
      <c r="V274" s="97">
        <f>+(EOP!U274+EOP!V274)/2</f>
        <v>0</v>
      </c>
      <c r="W274" s="97">
        <f>+(EOP!V274+EOP!W274)/2</f>
        <v>0</v>
      </c>
      <c r="X274" s="97">
        <f>+(EOP!W274+EOP!X274)/2</f>
        <v>0</v>
      </c>
      <c r="Y274" s="97">
        <f>+(EOP!X274+EOP!Y274)/2</f>
        <v>0</v>
      </c>
      <c r="Z274" s="97">
        <f>+(EOP!Y274+EOP!Z274)/2</f>
        <v>0</v>
      </c>
      <c r="AA274" s="97">
        <f>+(EOP!Z274+EOP!AA274)/2</f>
        <v>0</v>
      </c>
      <c r="AB274" s="97">
        <f>+(EOP!AA274+EOP!AB274)/2</f>
        <v>0</v>
      </c>
      <c r="AC274" s="97">
        <f>+(EOP!AB274+EOP!AC274)/2</f>
        <v>0</v>
      </c>
      <c r="AD274" s="100">
        <f t="shared" ref="AD274:AD278" si="153">+AVERAGE(M274:P274)</f>
        <v>0</v>
      </c>
      <c r="AE274" s="101">
        <f t="shared" ref="AE274:AE278" si="154">+AVERAGE(Q274:AB274)</f>
        <v>0</v>
      </c>
      <c r="AG274" s="124">
        <f>+SUMIF($M$1:$AB$1,"REAL",M274:AB274)</f>
        <v>0</v>
      </c>
      <c r="AI274" s="26"/>
      <c r="AJ274" s="26"/>
      <c r="AK274" s="26"/>
      <c r="AL274" s="26"/>
      <c r="AM274" s="26"/>
      <c r="AN274" s="26"/>
      <c r="AO274" s="26"/>
      <c r="AP274" s="26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44"/>
      <c r="BH274" s="59"/>
    </row>
    <row r="275" spans="1:60">
      <c r="A275" s="236"/>
      <c r="B275" s="226"/>
      <c r="C275" s="225"/>
      <c r="D275" s="11" t="s">
        <v>88</v>
      </c>
      <c r="E275" s="34"/>
      <c r="F275" s="34"/>
      <c r="G275" s="34"/>
      <c r="H275" s="34"/>
      <c r="I275" s="34"/>
      <c r="J275" s="34"/>
      <c r="K275" s="34"/>
      <c r="L275" s="34"/>
      <c r="M275" s="98">
        <f>+(EOP!L275+EOP!M275)/2</f>
        <v>0</v>
      </c>
      <c r="N275" s="98">
        <f>+(EOP!M275+EOP!N275)/2</f>
        <v>0</v>
      </c>
      <c r="O275" s="98">
        <f>+(EOP!N275+EOP!O275)/2</f>
        <v>0</v>
      </c>
      <c r="P275" s="98">
        <f>+(EOP!O275+EOP!P275)/2</f>
        <v>0</v>
      </c>
      <c r="Q275" s="98">
        <f>+(EOP!P275+EOP!Q275)/2</f>
        <v>0</v>
      </c>
      <c r="R275" s="98">
        <f>+(EOP!Q275+EOP!R275)/2</f>
        <v>0</v>
      </c>
      <c r="S275" s="98">
        <f>+(EOP!R275+EOP!S275)/2</f>
        <v>0</v>
      </c>
      <c r="T275" s="98">
        <f>+(EOP!S275+EOP!T275)/2</f>
        <v>0</v>
      </c>
      <c r="U275" s="98">
        <f>+(EOP!T275+EOP!U275)/2</f>
        <v>0</v>
      </c>
      <c r="V275" s="98">
        <f>+(EOP!U275+EOP!V275)/2</f>
        <v>0</v>
      </c>
      <c r="W275" s="98">
        <f>+(EOP!V275+EOP!W275)/2</f>
        <v>0</v>
      </c>
      <c r="X275" s="98">
        <f>+(EOP!W275+EOP!X275)/2</f>
        <v>0</v>
      </c>
      <c r="Y275" s="98">
        <f>+(EOP!X275+EOP!Y275)/2</f>
        <v>0</v>
      </c>
      <c r="Z275" s="98">
        <f>+(EOP!Y275+EOP!Z275)/2</f>
        <v>0</v>
      </c>
      <c r="AA275" s="98">
        <f>+(EOP!Z275+EOP!AA275)/2</f>
        <v>0</v>
      </c>
      <c r="AB275" s="98">
        <f>+(EOP!AA275+EOP!AB275)/2</f>
        <v>0</v>
      </c>
      <c r="AC275" s="98">
        <f>+(EOP!AB275+EOP!AC275)/2</f>
        <v>0</v>
      </c>
      <c r="AD275" s="102">
        <f t="shared" si="153"/>
        <v>0</v>
      </c>
      <c r="AE275" s="103">
        <f t="shared" si="154"/>
        <v>0</v>
      </c>
      <c r="AG275" s="124">
        <f>+SUMIF($M$1:$AB$1,"REAL",M275:AB275)</f>
        <v>0</v>
      </c>
      <c r="AI275" s="34"/>
      <c r="AJ275" s="34"/>
      <c r="AK275" s="34"/>
      <c r="AL275" s="34"/>
      <c r="AM275" s="34"/>
      <c r="AN275" s="34"/>
      <c r="AO275" s="34"/>
      <c r="AP275" s="34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45"/>
      <c r="BH275" s="46"/>
    </row>
    <row r="276" spans="1:60">
      <c r="A276" s="236"/>
      <c r="B276" s="226"/>
      <c r="C276" s="225"/>
      <c r="D276" s="12" t="s">
        <v>4</v>
      </c>
      <c r="E276" s="35"/>
      <c r="F276" s="35"/>
      <c r="G276" s="35"/>
      <c r="H276" s="35"/>
      <c r="I276" s="35"/>
      <c r="J276" s="35"/>
      <c r="K276" s="35"/>
      <c r="L276" s="35"/>
      <c r="M276" s="99">
        <f>+(EOP!L276+EOP!M276)/2</f>
        <v>0</v>
      </c>
      <c r="N276" s="99">
        <f>+(EOP!M276+EOP!N276)/2</f>
        <v>0</v>
      </c>
      <c r="O276" s="99">
        <f>+(EOP!N276+EOP!O276)/2</f>
        <v>0</v>
      </c>
      <c r="P276" s="99">
        <f>+(EOP!O276+EOP!P276)/2</f>
        <v>0</v>
      </c>
      <c r="Q276" s="99">
        <f>+(EOP!P276+EOP!Q276)/2</f>
        <v>0</v>
      </c>
      <c r="R276" s="99">
        <f>+(EOP!Q276+EOP!R276)/2</f>
        <v>0</v>
      </c>
      <c r="S276" s="99">
        <f>+(EOP!R276+EOP!S276)/2</f>
        <v>0</v>
      </c>
      <c r="T276" s="99">
        <f>+(EOP!S276+EOP!T276)/2</f>
        <v>0</v>
      </c>
      <c r="U276" s="99">
        <f>+(EOP!T276+EOP!U276)/2</f>
        <v>0</v>
      </c>
      <c r="V276" s="99">
        <f>+(EOP!U276+EOP!V276)/2</f>
        <v>0</v>
      </c>
      <c r="W276" s="99">
        <f>+(EOP!V276+EOP!W276)/2</f>
        <v>0</v>
      </c>
      <c r="X276" s="99">
        <f>+(EOP!W276+EOP!X276)/2</f>
        <v>0</v>
      </c>
      <c r="Y276" s="99">
        <f>+(EOP!X276+EOP!Y276)/2</f>
        <v>0</v>
      </c>
      <c r="Z276" s="99">
        <f>+(EOP!Y276+EOP!Z276)/2</f>
        <v>0</v>
      </c>
      <c r="AA276" s="99">
        <f>+(EOP!Z276+EOP!AA276)/2</f>
        <v>0</v>
      </c>
      <c r="AB276" s="99">
        <f>+(EOP!AA276+EOP!AB276)/2</f>
        <v>0</v>
      </c>
      <c r="AC276" s="99">
        <f>+(EOP!AB276+EOP!AC276)/2</f>
        <v>0</v>
      </c>
      <c r="AD276" s="104">
        <f t="shared" si="153"/>
        <v>0</v>
      </c>
      <c r="AE276" s="105">
        <f t="shared" si="154"/>
        <v>0</v>
      </c>
      <c r="AI276" s="35"/>
      <c r="AJ276" s="35"/>
      <c r="AK276" s="35"/>
      <c r="AL276" s="35"/>
      <c r="AM276" s="35"/>
      <c r="AN276" s="35"/>
      <c r="AO276" s="35"/>
      <c r="AP276" s="35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47"/>
      <c r="BH276" s="48"/>
    </row>
    <row r="277" spans="1:60">
      <c r="A277" s="236"/>
      <c r="B277" s="226"/>
      <c r="C277" s="225"/>
      <c r="D277" s="12" t="s">
        <v>5</v>
      </c>
      <c r="E277" s="35"/>
      <c r="F277" s="35"/>
      <c r="G277" s="35"/>
      <c r="H277" s="35"/>
      <c r="I277" s="35"/>
      <c r="J277" s="35"/>
      <c r="K277" s="35"/>
      <c r="L277" s="35"/>
      <c r="M277" s="99">
        <f>+(EOP!L277+EOP!M277)/2</f>
        <v>0</v>
      </c>
      <c r="N277" s="99">
        <f>+(EOP!M277+EOP!N277)/2</f>
        <v>0</v>
      </c>
      <c r="O277" s="99">
        <f>+(EOP!N277+EOP!O277)/2</f>
        <v>0</v>
      </c>
      <c r="P277" s="99">
        <f>+(EOP!O277+EOP!P277)/2</f>
        <v>0</v>
      </c>
      <c r="Q277" s="99">
        <f>+(EOP!P277+EOP!Q277)/2</f>
        <v>0</v>
      </c>
      <c r="R277" s="99">
        <f>+(EOP!Q277+EOP!R277)/2</f>
        <v>0</v>
      </c>
      <c r="S277" s="99">
        <f>+(EOP!R277+EOP!S277)/2</f>
        <v>0</v>
      </c>
      <c r="T277" s="99">
        <f>+(EOP!S277+EOP!T277)/2</f>
        <v>0</v>
      </c>
      <c r="U277" s="99">
        <f>+(EOP!T277+EOP!U277)/2</f>
        <v>0</v>
      </c>
      <c r="V277" s="99">
        <f>+(EOP!U277+EOP!V277)/2</f>
        <v>0</v>
      </c>
      <c r="W277" s="99">
        <f>+(EOP!V277+EOP!W277)/2</f>
        <v>0</v>
      </c>
      <c r="X277" s="99">
        <f>+(EOP!W277+EOP!X277)/2</f>
        <v>0</v>
      </c>
      <c r="Y277" s="99">
        <f>+(EOP!X277+EOP!Y277)/2</f>
        <v>0</v>
      </c>
      <c r="Z277" s="99">
        <f>+(EOP!Y277+EOP!Z277)/2</f>
        <v>0</v>
      </c>
      <c r="AA277" s="99">
        <f>+(EOP!Z277+EOP!AA277)/2</f>
        <v>0</v>
      </c>
      <c r="AB277" s="99">
        <f>+(EOP!AA277+EOP!AB277)/2</f>
        <v>0</v>
      </c>
      <c r="AC277" s="99">
        <f>+(EOP!AB277+EOP!AC277)/2</f>
        <v>0</v>
      </c>
      <c r="AD277" s="104">
        <f t="shared" si="153"/>
        <v>0</v>
      </c>
      <c r="AE277" s="105">
        <f t="shared" si="154"/>
        <v>0</v>
      </c>
      <c r="AI277" s="35"/>
      <c r="AJ277" s="35"/>
      <c r="AK277" s="35"/>
      <c r="AL277" s="35"/>
      <c r="AM277" s="35"/>
      <c r="AN277" s="35"/>
      <c r="AO277" s="35"/>
      <c r="AP277" s="35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47"/>
      <c r="BH277" s="48"/>
    </row>
    <row r="278" spans="1:60">
      <c r="A278" s="236"/>
      <c r="B278" s="226"/>
      <c r="C278" s="225"/>
      <c r="D278" s="14" t="s">
        <v>81</v>
      </c>
      <c r="E278" s="37"/>
      <c r="F278" s="37"/>
      <c r="G278" s="37"/>
      <c r="H278" s="37"/>
      <c r="I278" s="37"/>
      <c r="J278" s="37"/>
      <c r="K278" s="37"/>
      <c r="L278" s="37"/>
      <c r="M278" s="106">
        <f>+(EOP!L278+EOP!M278)/2</f>
        <v>0</v>
      </c>
      <c r="N278" s="106">
        <f>+(EOP!M278+EOP!N278)/2</f>
        <v>0</v>
      </c>
      <c r="O278" s="106">
        <f>+(EOP!N278+EOP!O278)/2</f>
        <v>0</v>
      </c>
      <c r="P278" s="106">
        <f>+(EOP!O278+EOP!P278)/2</f>
        <v>0</v>
      </c>
      <c r="Q278" s="106">
        <f>+(EOP!P278+EOP!Q278)/2</f>
        <v>0</v>
      </c>
      <c r="R278" s="106">
        <f>+(EOP!Q278+EOP!R278)/2</f>
        <v>0</v>
      </c>
      <c r="S278" s="106">
        <f>+(EOP!R278+EOP!S278)/2</f>
        <v>0</v>
      </c>
      <c r="T278" s="106">
        <f>+(EOP!S278+EOP!T278)/2</f>
        <v>0</v>
      </c>
      <c r="U278" s="106">
        <f>+(EOP!T278+EOP!U278)/2</f>
        <v>0</v>
      </c>
      <c r="V278" s="106">
        <f>+(EOP!U278+EOP!V278)/2</f>
        <v>0</v>
      </c>
      <c r="W278" s="106">
        <f>+(EOP!V278+EOP!W278)/2</f>
        <v>0</v>
      </c>
      <c r="X278" s="106">
        <f>+(EOP!W278+EOP!X278)/2</f>
        <v>0</v>
      </c>
      <c r="Y278" s="106">
        <f>+(EOP!X278+EOP!Y278)/2</f>
        <v>0</v>
      </c>
      <c r="Z278" s="106">
        <f>+(EOP!Y278+EOP!Z278)/2</f>
        <v>0</v>
      </c>
      <c r="AA278" s="106">
        <f>+(EOP!Z278+EOP!AA278)/2</f>
        <v>0</v>
      </c>
      <c r="AB278" s="106">
        <f>+(EOP!AA278+EOP!AB278)/2</f>
        <v>0</v>
      </c>
      <c r="AC278" s="106">
        <f>+(EOP!AB278+EOP!AC278)/2</f>
        <v>0</v>
      </c>
      <c r="AD278" s="112">
        <f t="shared" si="153"/>
        <v>0</v>
      </c>
      <c r="AE278" s="113">
        <f t="shared" si="154"/>
        <v>0</v>
      </c>
      <c r="AI278" s="37"/>
      <c r="AJ278" s="37"/>
      <c r="AK278" s="37"/>
      <c r="AL278" s="37"/>
      <c r="AM278" s="37"/>
      <c r="AN278" s="37"/>
      <c r="AO278" s="37"/>
      <c r="AP278" s="37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55"/>
      <c r="BH278" s="56"/>
    </row>
    <row r="279" spans="1:60" ht="15" thickBot="1">
      <c r="A279" s="236"/>
      <c r="B279" s="226"/>
      <c r="C279" s="225"/>
      <c r="D279" s="13" t="s">
        <v>90</v>
      </c>
      <c r="E279" s="36"/>
      <c r="F279" s="36"/>
      <c r="G279" s="36"/>
      <c r="H279" s="36"/>
      <c r="I279" s="36"/>
      <c r="J279" s="36"/>
      <c r="K279" s="36"/>
      <c r="L279" s="36"/>
      <c r="M279" s="36" t="str">
        <f t="shared" ref="M279:AE279" si="155">+IFERROR(M275/M274,"")</f>
        <v/>
      </c>
      <c r="N279" s="36" t="str">
        <f t="shared" si="155"/>
        <v/>
      </c>
      <c r="O279" s="36" t="str">
        <f t="shared" si="155"/>
        <v/>
      </c>
      <c r="P279" s="36" t="str">
        <f t="shared" si="155"/>
        <v/>
      </c>
      <c r="Q279" s="36" t="str">
        <f t="shared" si="155"/>
        <v/>
      </c>
      <c r="R279" s="36" t="str">
        <f t="shared" si="155"/>
        <v/>
      </c>
      <c r="S279" s="36" t="str">
        <f t="shared" si="155"/>
        <v/>
      </c>
      <c r="T279" s="36" t="str">
        <f t="shared" si="155"/>
        <v/>
      </c>
      <c r="U279" s="36" t="str">
        <f t="shared" si="155"/>
        <v/>
      </c>
      <c r="V279" s="36" t="str">
        <f t="shared" si="155"/>
        <v/>
      </c>
      <c r="W279" s="36" t="str">
        <f t="shared" si="155"/>
        <v/>
      </c>
      <c r="X279" s="36" t="str">
        <f t="shared" si="155"/>
        <v/>
      </c>
      <c r="Y279" s="36" t="str">
        <f t="shared" si="155"/>
        <v/>
      </c>
      <c r="Z279" s="36" t="str">
        <f t="shared" si="155"/>
        <v/>
      </c>
      <c r="AA279" s="36" t="str">
        <f t="shared" si="155"/>
        <v/>
      </c>
      <c r="AB279" s="36" t="str">
        <f t="shared" si="155"/>
        <v/>
      </c>
      <c r="AC279" s="36" t="str">
        <f t="shared" ref="AC279" si="156">+IFERROR(AC275/AC274,"")</f>
        <v/>
      </c>
      <c r="AD279" s="57" t="str">
        <f t="shared" si="155"/>
        <v/>
      </c>
      <c r="AE279" s="58" t="str">
        <f t="shared" si="155"/>
        <v/>
      </c>
      <c r="AI279" s="36"/>
      <c r="AJ279" s="36"/>
      <c r="AK279" s="36"/>
      <c r="AL279" s="36"/>
      <c r="AM279" s="36"/>
      <c r="AN279" s="36"/>
      <c r="AO279" s="36"/>
      <c r="AP279" s="36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57"/>
      <c r="BH279" s="58"/>
    </row>
    <row r="280" spans="1:60">
      <c r="AD280"/>
      <c r="AE280"/>
    </row>
    <row r="281" spans="1:60">
      <c r="AD281"/>
      <c r="AE281"/>
    </row>
    <row r="282" spans="1:60" ht="15" thickBot="1">
      <c r="AD282"/>
      <c r="AE282"/>
    </row>
    <row r="283" spans="1:60" ht="15" customHeight="1">
      <c r="A283" s="237" t="s">
        <v>87</v>
      </c>
      <c r="B283" s="227" t="s">
        <v>34</v>
      </c>
      <c r="C283" s="228"/>
      <c r="D283" s="228"/>
      <c r="E283" s="32"/>
      <c r="F283" s="32"/>
      <c r="G283" s="32"/>
      <c r="H283" s="32"/>
      <c r="I283" s="32"/>
      <c r="J283" s="32"/>
      <c r="K283" s="32"/>
      <c r="L283" s="32"/>
      <c r="M283" s="114">
        <f>+(EOP!L283+EOP!M283)/2</f>
        <v>0.5</v>
      </c>
      <c r="N283" s="114">
        <f>+(EOP!M283+EOP!N283)/2</f>
        <v>3</v>
      </c>
      <c r="O283" s="114">
        <f>+(EOP!N283+EOP!O283)/2</f>
        <v>9</v>
      </c>
      <c r="P283" s="114">
        <f>+(EOP!O283+EOP!P283)/2</f>
        <v>13.5</v>
      </c>
      <c r="Q283" s="114">
        <f>+(EOP!P283+EOP!Q283)/2</f>
        <v>14.5</v>
      </c>
      <c r="R283" s="114">
        <f>+(EOP!Q283+EOP!R283)/2</f>
        <v>18.5</v>
      </c>
      <c r="S283" s="114">
        <f>+(EOP!R283+EOP!S283)/2</f>
        <v>24</v>
      </c>
      <c r="T283" s="114">
        <f>+(EOP!S283+EOP!T283)/2</f>
        <v>29.5</v>
      </c>
      <c r="U283" s="114">
        <f>+(EOP!T283+EOP!U283)/2</f>
        <v>36</v>
      </c>
      <c r="V283" s="114">
        <f>+(EOP!U283+EOP!V283)/2</f>
        <v>41</v>
      </c>
      <c r="W283" s="114">
        <f>+(EOP!V283+EOP!W283)/2</f>
        <v>44.5</v>
      </c>
      <c r="X283" s="114">
        <f>+(EOP!W283+EOP!X283)/2</f>
        <v>50.5</v>
      </c>
      <c r="Y283" s="114">
        <f>+(EOP!X283+EOP!Y283)/2</f>
        <v>58.5</v>
      </c>
      <c r="Z283" s="114">
        <f>+(EOP!Y283+EOP!Z283)/2</f>
        <v>64</v>
      </c>
      <c r="AA283" s="114">
        <f>+(EOP!Z283+EOP!AA283)/2</f>
        <v>67.5</v>
      </c>
      <c r="AB283" s="114">
        <f>+(EOP!AA283+EOP!AB283)/2</f>
        <v>71.5</v>
      </c>
      <c r="AC283" s="114">
        <f>+(EOP!AB283+EOP!AC283)/2</f>
        <v>74</v>
      </c>
      <c r="AD283" s="115">
        <f>+AVERAGE(M283:P283)</f>
        <v>6.5</v>
      </c>
      <c r="AE283" s="116">
        <f>+AVERAGE(Q283:AB283)</f>
        <v>43.333333333333336</v>
      </c>
      <c r="AG283" s="124">
        <f>+SUMIF($M$1:$AB$1,"REAL",M283:AB283)</f>
        <v>546</v>
      </c>
      <c r="AI283" s="32"/>
      <c r="AJ283" s="32"/>
      <c r="AK283" s="32"/>
      <c r="AL283" s="32"/>
      <c r="AM283" s="32"/>
      <c r="AN283" s="32"/>
      <c r="AO283" s="32"/>
      <c r="AP283" s="32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39"/>
      <c r="BH283" s="60"/>
    </row>
    <row r="284" spans="1:60">
      <c r="A284" s="237"/>
      <c r="B284" s="229" t="s">
        <v>89</v>
      </c>
      <c r="C284" s="230"/>
      <c r="D284" s="230"/>
      <c r="E284" s="16"/>
      <c r="F284" s="16"/>
      <c r="G284" s="16"/>
      <c r="H284" s="16"/>
      <c r="I284" s="16"/>
      <c r="J284" s="16"/>
      <c r="K284" s="16"/>
      <c r="L284" s="16"/>
      <c r="M284" s="16" t="str">
        <f t="shared" ref="M284:AB284" si="157">IFERROR(+M283/(M287+M298+M315+M318+M326+M344+M347+M350+M353+M356+M367),"")</f>
        <v/>
      </c>
      <c r="N284" s="16" t="str">
        <f t="shared" si="157"/>
        <v/>
      </c>
      <c r="O284" s="16">
        <f t="shared" si="157"/>
        <v>4.5</v>
      </c>
      <c r="P284" s="16">
        <f t="shared" si="157"/>
        <v>1.8</v>
      </c>
      <c r="Q284" s="16">
        <f t="shared" si="157"/>
        <v>1.3809523809523809</v>
      </c>
      <c r="R284" s="16">
        <f t="shared" si="157"/>
        <v>1.7619047619047619</v>
      </c>
      <c r="S284" s="16">
        <f t="shared" si="157"/>
        <v>1.6551724137931034</v>
      </c>
      <c r="T284" s="16">
        <f t="shared" si="157"/>
        <v>1.5945945945945945</v>
      </c>
      <c r="U284" s="16">
        <f t="shared" si="157"/>
        <v>1.6744186046511629</v>
      </c>
      <c r="V284" s="16">
        <f t="shared" si="157"/>
        <v>1.607843137254902</v>
      </c>
      <c r="W284" s="16">
        <f t="shared" si="157"/>
        <v>1.5614035087719298</v>
      </c>
      <c r="X284" s="16">
        <f t="shared" si="157"/>
        <v>1.6833333333333333</v>
      </c>
      <c r="Y284" s="16">
        <f t="shared" si="157"/>
        <v>1.7462686567164178</v>
      </c>
      <c r="Z284" s="16">
        <f t="shared" si="157"/>
        <v>1.6842105263157894</v>
      </c>
      <c r="AA284" s="16">
        <f t="shared" si="157"/>
        <v>1.7088607594936709</v>
      </c>
      <c r="AB284" s="16">
        <f t="shared" si="157"/>
        <v>1.7439024390243902</v>
      </c>
      <c r="AC284" s="16">
        <f t="shared" ref="AC284" si="158">IFERROR(+AC283/(AC287+AC298+AC315+AC318+AC326+AC344+AC347+AC350+AC353+AC356+AC367),"")</f>
        <v>1.6629213483146068</v>
      </c>
      <c r="AD284" s="40"/>
      <c r="AE284" s="41"/>
      <c r="AI284" s="16"/>
      <c r="AJ284" s="16"/>
      <c r="AK284" s="16"/>
      <c r="AL284" s="16"/>
      <c r="AM284" s="16"/>
      <c r="AN284" s="16"/>
      <c r="AO284" s="16"/>
      <c r="AP284" s="16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40"/>
      <c r="BH284" s="41"/>
    </row>
    <row r="285" spans="1:60">
      <c r="A285" s="237"/>
      <c r="B285" s="231" t="s">
        <v>91</v>
      </c>
      <c r="C285" s="232"/>
      <c r="D285" s="232"/>
      <c r="E285" s="33"/>
      <c r="F285" s="33"/>
      <c r="G285" s="33"/>
      <c r="H285" s="33"/>
      <c r="I285" s="33"/>
      <c r="J285" s="33"/>
      <c r="K285" s="33"/>
      <c r="L285" s="33"/>
      <c r="M285" s="117"/>
      <c r="N285" s="117">
        <f t="shared" ref="N285:AB285" si="159">+N288+N299+N316+N319+N327+N345+N348+N351+N354+N357+N368</f>
        <v>0.5</v>
      </c>
      <c r="O285" s="117">
        <f t="shared" si="159"/>
        <v>5.5</v>
      </c>
      <c r="P285" s="117">
        <f t="shared" si="159"/>
        <v>16</v>
      </c>
      <c r="Q285" s="117">
        <f t="shared" si="159"/>
        <v>21.5</v>
      </c>
      <c r="R285" s="117">
        <f t="shared" si="159"/>
        <v>21.5</v>
      </c>
      <c r="S285" s="117">
        <f t="shared" si="159"/>
        <v>34</v>
      </c>
      <c r="T285" s="117">
        <f t="shared" si="159"/>
        <v>49</v>
      </c>
      <c r="U285" s="117">
        <f t="shared" si="159"/>
        <v>55</v>
      </c>
      <c r="V285" s="117">
        <f t="shared" si="159"/>
        <v>61.5</v>
      </c>
      <c r="W285" s="117">
        <f t="shared" si="159"/>
        <v>68</v>
      </c>
      <c r="X285" s="117">
        <f t="shared" si="159"/>
        <v>71</v>
      </c>
      <c r="Y285" s="117">
        <f t="shared" si="159"/>
        <v>72</v>
      </c>
      <c r="Z285" s="117">
        <f t="shared" si="159"/>
        <v>79</v>
      </c>
      <c r="AA285" s="117">
        <f t="shared" si="159"/>
        <v>82.5</v>
      </c>
      <c r="AB285" s="117">
        <f t="shared" si="159"/>
        <v>87.5</v>
      </c>
      <c r="AC285" s="117">
        <f t="shared" ref="AC285" si="160">+AC288+AC299+AC316+AC319+AC327+AC345+AC348+AC351+AC354+AC357+AC368</f>
        <v>103</v>
      </c>
      <c r="AD285" s="118">
        <f>+AVERAGE(M285:P285)</f>
        <v>7.333333333333333</v>
      </c>
      <c r="AE285" s="119">
        <f>+AVERAGE(Q285:AB285)</f>
        <v>58.541666666666664</v>
      </c>
      <c r="AG285" s="124">
        <f>+SUMIF($M$1:$AB$1,"REAL",M285:AB285)</f>
        <v>724.5</v>
      </c>
      <c r="AI285" s="33"/>
      <c r="AJ285" s="33"/>
      <c r="AK285" s="33"/>
      <c r="AL285" s="33"/>
      <c r="AM285" s="33"/>
      <c r="AN285" s="33"/>
      <c r="AO285" s="33"/>
      <c r="AP285" s="33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42"/>
      <c r="BH285" s="43"/>
    </row>
    <row r="286" spans="1:60">
      <c r="A286" s="237"/>
      <c r="B286" s="233" t="s">
        <v>90</v>
      </c>
      <c r="C286" s="234"/>
      <c r="D286" s="230"/>
      <c r="E286" s="16"/>
      <c r="F286" s="16"/>
      <c r="G286" s="16"/>
      <c r="H286" s="16"/>
      <c r="I286" s="16"/>
      <c r="J286" s="16"/>
      <c r="K286" s="16"/>
      <c r="L286" s="16"/>
      <c r="M286" s="16">
        <f t="shared" ref="M286:AB286" si="161">+IFERROR(M285/M283,"")</f>
        <v>0</v>
      </c>
      <c r="N286" s="16">
        <f t="shared" si="161"/>
        <v>0.16666666666666666</v>
      </c>
      <c r="O286" s="16">
        <f t="shared" si="161"/>
        <v>0.61111111111111116</v>
      </c>
      <c r="P286" s="16">
        <f t="shared" si="161"/>
        <v>1.1851851851851851</v>
      </c>
      <c r="Q286" s="16">
        <f t="shared" si="161"/>
        <v>1.4827586206896552</v>
      </c>
      <c r="R286" s="16">
        <f t="shared" si="161"/>
        <v>1.1621621621621621</v>
      </c>
      <c r="S286" s="16">
        <f t="shared" si="161"/>
        <v>1.4166666666666667</v>
      </c>
      <c r="T286" s="16">
        <f t="shared" si="161"/>
        <v>1.6610169491525424</v>
      </c>
      <c r="U286" s="16">
        <f t="shared" si="161"/>
        <v>1.5277777777777777</v>
      </c>
      <c r="V286" s="16">
        <f t="shared" si="161"/>
        <v>1.5</v>
      </c>
      <c r="W286" s="16">
        <f t="shared" si="161"/>
        <v>1.5280898876404494</v>
      </c>
      <c r="X286" s="16">
        <f t="shared" si="161"/>
        <v>1.4059405940594059</v>
      </c>
      <c r="Y286" s="16">
        <f t="shared" si="161"/>
        <v>1.2307692307692308</v>
      </c>
      <c r="Z286" s="16">
        <f t="shared" si="161"/>
        <v>1.234375</v>
      </c>
      <c r="AA286" s="16">
        <f t="shared" si="161"/>
        <v>1.2222222222222223</v>
      </c>
      <c r="AB286" s="16">
        <f t="shared" si="161"/>
        <v>1.2237762237762237</v>
      </c>
      <c r="AC286" s="16">
        <f t="shared" ref="AC286" si="162">+IFERROR(AC285/AC283,"")</f>
        <v>1.3918918918918919</v>
      </c>
      <c r="AD286" s="40"/>
      <c r="AE286" s="41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40"/>
      <c r="BH286" s="41"/>
    </row>
    <row r="287" spans="1:60" ht="15" customHeight="1">
      <c r="A287" s="237"/>
      <c r="B287" s="222" t="s">
        <v>35</v>
      </c>
      <c r="C287" s="225" t="s">
        <v>48</v>
      </c>
      <c r="D287" s="10" t="s">
        <v>40</v>
      </c>
      <c r="E287" s="19"/>
      <c r="F287" s="19"/>
      <c r="G287" s="19"/>
      <c r="H287" s="19"/>
      <c r="I287" s="19"/>
      <c r="J287" s="19"/>
      <c r="K287" s="19"/>
      <c r="L287" s="19"/>
      <c r="M287" s="97">
        <f>+(EOP!L287+EOP!M287)/2</f>
        <v>0</v>
      </c>
      <c r="N287" s="97">
        <f>+(EOP!M287+EOP!N287)/2</f>
        <v>0</v>
      </c>
      <c r="O287" s="97">
        <f>+(EOP!N287+EOP!O287)/2</f>
        <v>0</v>
      </c>
      <c r="P287" s="97">
        <f>+(EOP!O287+EOP!P287)/2</f>
        <v>0.5</v>
      </c>
      <c r="Q287" s="97">
        <f>+(EOP!P287+EOP!Q287)/2</f>
        <v>1</v>
      </c>
      <c r="R287" s="97">
        <f>+(EOP!Q287+EOP!R287)/2</f>
        <v>1</v>
      </c>
      <c r="S287" s="97">
        <f>+(EOP!R287+EOP!S287)/2</f>
        <v>1</v>
      </c>
      <c r="T287" s="97">
        <f>+(EOP!S287+EOP!T287)/2</f>
        <v>1</v>
      </c>
      <c r="U287" s="97">
        <f>+(EOP!T287+EOP!U287)/2</f>
        <v>1</v>
      </c>
      <c r="V287" s="97">
        <f>+(EOP!U287+EOP!V287)/2</f>
        <v>1</v>
      </c>
      <c r="W287" s="97">
        <f>+(EOP!V287+EOP!W287)/2</f>
        <v>1</v>
      </c>
      <c r="X287" s="97">
        <f>+(EOP!W287+EOP!X287)/2</f>
        <v>1</v>
      </c>
      <c r="Y287" s="97">
        <f>+(EOP!X287+EOP!Y287)/2</f>
        <v>1</v>
      </c>
      <c r="Z287" s="97">
        <f>+(EOP!Y287+EOP!Z287)/2</f>
        <v>1</v>
      </c>
      <c r="AA287" s="97">
        <f>+(EOP!Z287+EOP!AA287)/2</f>
        <v>1</v>
      </c>
      <c r="AB287" s="97">
        <f>+(EOP!AA287+EOP!AB287)/2</f>
        <v>1</v>
      </c>
      <c r="AC287" s="97">
        <f>+(EOP!AB287+EOP!AC287)/2</f>
        <v>1</v>
      </c>
      <c r="AD287" s="100">
        <f t="shared" ref="AD287:AD294" si="163">+AVERAGE(M287:P287)</f>
        <v>0.125</v>
      </c>
      <c r="AE287" s="101">
        <f t="shared" ref="AE287:AE294" si="164">+AVERAGE(Q287:AB287)</f>
        <v>1</v>
      </c>
      <c r="AG287" s="124">
        <f>+SUMIF($M$1:$AB$1,"REAL",M287:AB287)</f>
        <v>12.5</v>
      </c>
      <c r="AI287" s="19"/>
      <c r="AJ287" s="19"/>
      <c r="AK287" s="19"/>
      <c r="AL287" s="19"/>
      <c r="AM287" s="19"/>
      <c r="AN287" s="19"/>
      <c r="AO287" s="19"/>
      <c r="AP287" s="19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44"/>
      <c r="BH287" s="59"/>
    </row>
    <row r="288" spans="1:60">
      <c r="A288" s="237"/>
      <c r="B288" s="223"/>
      <c r="C288" s="225"/>
      <c r="D288" s="11" t="s">
        <v>88</v>
      </c>
      <c r="E288" s="34"/>
      <c r="F288" s="34"/>
      <c r="G288" s="34"/>
      <c r="H288" s="34"/>
      <c r="I288" s="34"/>
      <c r="J288" s="34"/>
      <c r="K288" s="34"/>
      <c r="L288" s="34"/>
      <c r="M288" s="98">
        <f>+(EOP!L288+EOP!M288)/2</f>
        <v>0</v>
      </c>
      <c r="N288" s="98">
        <f>+(EOP!M288+EOP!N288)/2</f>
        <v>0</v>
      </c>
      <c r="O288" s="98">
        <f>+(EOP!N288+EOP!O288)/2</f>
        <v>0</v>
      </c>
      <c r="P288" s="98">
        <f>+(EOP!O288+EOP!P288)/2</f>
        <v>1</v>
      </c>
      <c r="Q288" s="98">
        <f>+(EOP!P288+EOP!Q288)/2</f>
        <v>2</v>
      </c>
      <c r="R288" s="98">
        <f>+(EOP!Q288+EOP!R288)/2</f>
        <v>2</v>
      </c>
      <c r="S288" s="98">
        <f>+(EOP!R288+EOP!S288)/2</f>
        <v>2</v>
      </c>
      <c r="T288" s="98">
        <f>+(EOP!S288+EOP!T288)/2</f>
        <v>2</v>
      </c>
      <c r="U288" s="98">
        <f>+(EOP!T288+EOP!U288)/2</f>
        <v>2</v>
      </c>
      <c r="V288" s="98">
        <f>+(EOP!U288+EOP!V288)/2</f>
        <v>2</v>
      </c>
      <c r="W288" s="98">
        <f>+(EOP!V288+EOP!W288)/2</f>
        <v>2</v>
      </c>
      <c r="X288" s="98">
        <f>+(EOP!W288+EOP!X288)/2</f>
        <v>2</v>
      </c>
      <c r="Y288" s="98">
        <f>+(EOP!X288+EOP!Y288)/2</f>
        <v>2</v>
      </c>
      <c r="Z288" s="98">
        <f>+(EOP!Y288+EOP!Z288)/2</f>
        <v>2</v>
      </c>
      <c r="AA288" s="98">
        <f>+(EOP!Z288+EOP!AA288)/2</f>
        <v>2</v>
      </c>
      <c r="AB288" s="98">
        <f>+(EOP!AA288+EOP!AB288)/2</f>
        <v>2</v>
      </c>
      <c r="AC288" s="98">
        <f>+(EOP!AB288+EOP!AC288)/2</f>
        <v>2</v>
      </c>
      <c r="AD288" s="102">
        <f t="shared" si="163"/>
        <v>0.25</v>
      </c>
      <c r="AE288" s="103">
        <f t="shared" si="164"/>
        <v>2</v>
      </c>
      <c r="AG288" s="124">
        <f>+SUMIF($M$1:$AB$1,"REAL",M288:AB288)</f>
        <v>25</v>
      </c>
      <c r="AI288" s="34"/>
      <c r="AJ288" s="34"/>
      <c r="AK288" s="34"/>
      <c r="AL288" s="34"/>
      <c r="AM288" s="34"/>
      <c r="AN288" s="34"/>
      <c r="AO288" s="34"/>
      <c r="AP288" s="34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45"/>
      <c r="BH288" s="46"/>
    </row>
    <row r="289" spans="1:60">
      <c r="A289" s="237"/>
      <c r="B289" s="223"/>
      <c r="C289" s="225"/>
      <c r="D289" s="12" t="s">
        <v>76</v>
      </c>
      <c r="E289" s="35"/>
      <c r="F289" s="35"/>
      <c r="G289" s="35"/>
      <c r="H289" s="35"/>
      <c r="I289" s="35"/>
      <c r="J289" s="35"/>
      <c r="K289" s="35"/>
      <c r="L289" s="35"/>
      <c r="M289" s="99">
        <f>+(EOP!L289+EOP!M289)/2</f>
        <v>0</v>
      </c>
      <c r="N289" s="99">
        <f>+(EOP!M289+EOP!N289)/2</f>
        <v>0</v>
      </c>
      <c r="O289" s="99">
        <f>+(EOP!N289+EOP!O289)/2</f>
        <v>0</v>
      </c>
      <c r="P289" s="99">
        <f>+(EOP!O289+EOP!P289)/2</f>
        <v>0</v>
      </c>
      <c r="Q289" s="99">
        <f>+(EOP!P289+EOP!Q289)/2</f>
        <v>0</v>
      </c>
      <c r="R289" s="99">
        <f>+(EOP!Q289+EOP!R289)/2</f>
        <v>0</v>
      </c>
      <c r="S289" s="99">
        <f>+(EOP!R289+EOP!S289)/2</f>
        <v>0</v>
      </c>
      <c r="T289" s="99">
        <f>+(EOP!S289+EOP!T289)/2</f>
        <v>0</v>
      </c>
      <c r="U289" s="99">
        <f>+(EOP!T289+EOP!U289)/2</f>
        <v>0</v>
      </c>
      <c r="V289" s="99">
        <f>+(EOP!U289+EOP!V289)/2</f>
        <v>0</v>
      </c>
      <c r="W289" s="99">
        <f>+(EOP!V289+EOP!W289)/2</f>
        <v>0</v>
      </c>
      <c r="X289" s="99">
        <f>+(EOP!W289+EOP!X289)/2</f>
        <v>0</v>
      </c>
      <c r="Y289" s="99">
        <f>+(EOP!X289+EOP!Y289)/2</f>
        <v>0</v>
      </c>
      <c r="Z289" s="99">
        <f>+(EOP!Y289+EOP!Z289)/2</f>
        <v>0</v>
      </c>
      <c r="AA289" s="99">
        <f>+(EOP!Z289+EOP!AA289)/2</f>
        <v>0</v>
      </c>
      <c r="AB289" s="99">
        <f>+(EOP!AA289+EOP!AB289)/2</f>
        <v>0</v>
      </c>
      <c r="AC289" s="99">
        <f>+(EOP!AB289+EOP!AC289)/2</f>
        <v>0</v>
      </c>
      <c r="AD289" s="104">
        <f t="shared" si="163"/>
        <v>0</v>
      </c>
      <c r="AE289" s="105">
        <f t="shared" si="164"/>
        <v>0</v>
      </c>
      <c r="AI289" s="35"/>
      <c r="AJ289" s="35"/>
      <c r="AK289" s="35"/>
      <c r="AL289" s="35"/>
      <c r="AM289" s="35"/>
      <c r="AN289" s="35"/>
      <c r="AO289" s="35"/>
      <c r="AP289" s="35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47"/>
      <c r="BH289" s="48"/>
    </row>
    <row r="290" spans="1:60">
      <c r="A290" s="237"/>
      <c r="B290" s="223"/>
      <c r="C290" s="225"/>
      <c r="D290" s="12" t="s">
        <v>55</v>
      </c>
      <c r="E290" s="35"/>
      <c r="F290" s="35"/>
      <c r="G290" s="35"/>
      <c r="H290" s="35"/>
      <c r="I290" s="35"/>
      <c r="J290" s="35"/>
      <c r="K290" s="35"/>
      <c r="L290" s="35"/>
      <c r="M290" s="99">
        <f>+(EOP!L290+EOP!M290)/2</f>
        <v>0</v>
      </c>
      <c r="N290" s="99">
        <f>+(EOP!M290+EOP!N290)/2</f>
        <v>0</v>
      </c>
      <c r="O290" s="99">
        <f>+(EOP!N290+EOP!O290)/2</f>
        <v>0</v>
      </c>
      <c r="P290" s="99">
        <f>+(EOP!O290+EOP!P290)/2</f>
        <v>1</v>
      </c>
      <c r="Q290" s="99">
        <f>+(EOP!P290+EOP!Q290)/2</f>
        <v>2</v>
      </c>
      <c r="R290" s="99">
        <f>+(EOP!Q290+EOP!R290)/2</f>
        <v>2</v>
      </c>
      <c r="S290" s="99">
        <f>+(EOP!R290+EOP!S290)/2</f>
        <v>2</v>
      </c>
      <c r="T290" s="99">
        <f>+(EOP!S290+EOP!T290)/2</f>
        <v>2</v>
      </c>
      <c r="U290" s="99">
        <f>+(EOP!T290+EOP!U290)/2</f>
        <v>2</v>
      </c>
      <c r="V290" s="99">
        <f>+(EOP!U290+EOP!V290)/2</f>
        <v>2</v>
      </c>
      <c r="W290" s="99">
        <f>+(EOP!V290+EOP!W290)/2</f>
        <v>2</v>
      </c>
      <c r="X290" s="99">
        <f>+(EOP!W290+EOP!X290)/2</f>
        <v>2</v>
      </c>
      <c r="Y290" s="99">
        <f>+(EOP!X290+EOP!Y290)/2</f>
        <v>2</v>
      </c>
      <c r="Z290" s="99">
        <f>+(EOP!Y290+EOP!Z290)/2</f>
        <v>2</v>
      </c>
      <c r="AA290" s="99">
        <f>+(EOP!Z290+EOP!AA290)/2</f>
        <v>2</v>
      </c>
      <c r="AB290" s="99">
        <f>+(EOP!AA290+EOP!AB290)/2</f>
        <v>2</v>
      </c>
      <c r="AC290" s="99">
        <f>+(EOP!AB290+EOP!AC290)/2</f>
        <v>2</v>
      </c>
      <c r="AD290" s="104">
        <f t="shared" si="163"/>
        <v>0.25</v>
      </c>
      <c r="AE290" s="105">
        <f t="shared" si="164"/>
        <v>2</v>
      </c>
      <c r="AI290" s="35"/>
      <c r="AJ290" s="35"/>
      <c r="AK290" s="35"/>
      <c r="AL290" s="35"/>
      <c r="AM290" s="35"/>
      <c r="AN290" s="35"/>
      <c r="AO290" s="35"/>
      <c r="AP290" s="35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47"/>
      <c r="BH290" s="48"/>
    </row>
    <row r="291" spans="1:60">
      <c r="A291" s="237"/>
      <c r="B291" s="223"/>
      <c r="C291" s="225"/>
      <c r="D291" s="12" t="s">
        <v>56</v>
      </c>
      <c r="E291" s="35"/>
      <c r="F291" s="35"/>
      <c r="G291" s="35"/>
      <c r="H291" s="35"/>
      <c r="I291" s="35"/>
      <c r="J291" s="35"/>
      <c r="K291" s="35"/>
      <c r="L291" s="35"/>
      <c r="M291" s="99">
        <f>+(EOP!L291+EOP!M291)/2</f>
        <v>0</v>
      </c>
      <c r="N291" s="99">
        <f>+(EOP!M291+EOP!N291)/2</f>
        <v>0</v>
      </c>
      <c r="O291" s="99">
        <f>+(EOP!N291+EOP!O291)/2</f>
        <v>0</v>
      </c>
      <c r="P291" s="99">
        <f>+(EOP!O291+EOP!P291)/2</f>
        <v>0</v>
      </c>
      <c r="Q291" s="99">
        <f>+(EOP!P291+EOP!Q291)/2</f>
        <v>0</v>
      </c>
      <c r="R291" s="99">
        <f>+(EOP!Q291+EOP!R291)/2</f>
        <v>0</v>
      </c>
      <c r="S291" s="99">
        <f>+(EOP!R291+EOP!S291)/2</f>
        <v>0</v>
      </c>
      <c r="T291" s="99">
        <f>+(EOP!S291+EOP!T291)/2</f>
        <v>0</v>
      </c>
      <c r="U291" s="99">
        <f>+(EOP!T291+EOP!U291)/2</f>
        <v>0</v>
      </c>
      <c r="V291" s="99">
        <f>+(EOP!U291+EOP!V291)/2</f>
        <v>0</v>
      </c>
      <c r="W291" s="99">
        <f>+(EOP!V291+EOP!W291)/2</f>
        <v>0</v>
      </c>
      <c r="X291" s="99">
        <f>+(EOP!W291+EOP!X291)/2</f>
        <v>0</v>
      </c>
      <c r="Y291" s="99">
        <f>+(EOP!X291+EOP!Y291)/2</f>
        <v>0</v>
      </c>
      <c r="Z291" s="99">
        <f>+(EOP!Y291+EOP!Z291)/2</f>
        <v>0</v>
      </c>
      <c r="AA291" s="99">
        <f>+(EOP!Z291+EOP!AA291)/2</f>
        <v>0</v>
      </c>
      <c r="AB291" s="99">
        <f>+(EOP!AA291+EOP!AB291)/2</f>
        <v>0</v>
      </c>
      <c r="AC291" s="99">
        <f>+(EOP!AB291+EOP!AC291)/2</f>
        <v>0</v>
      </c>
      <c r="AD291" s="104">
        <f t="shared" si="163"/>
        <v>0</v>
      </c>
      <c r="AE291" s="105">
        <f t="shared" si="164"/>
        <v>0</v>
      </c>
      <c r="AI291" s="35"/>
      <c r="AJ291" s="35"/>
      <c r="AK291" s="35"/>
      <c r="AL291" s="35"/>
      <c r="AM291" s="35"/>
      <c r="AN291" s="35"/>
      <c r="AO291" s="35"/>
      <c r="AP291" s="35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47"/>
      <c r="BH291" s="48"/>
    </row>
    <row r="292" spans="1:60">
      <c r="A292" s="237"/>
      <c r="B292" s="223"/>
      <c r="C292" s="225"/>
      <c r="D292" s="12" t="s">
        <v>57</v>
      </c>
      <c r="E292" s="35"/>
      <c r="F292" s="35"/>
      <c r="G292" s="35"/>
      <c r="H292" s="35"/>
      <c r="I292" s="35"/>
      <c r="J292" s="35"/>
      <c r="K292" s="35"/>
      <c r="L292" s="35"/>
      <c r="M292" s="99">
        <f>+(EOP!L292+EOP!M292)/2</f>
        <v>0</v>
      </c>
      <c r="N292" s="99">
        <f>+(EOP!M292+EOP!N292)/2</f>
        <v>0</v>
      </c>
      <c r="O292" s="99">
        <f>+(EOP!N292+EOP!O292)/2</f>
        <v>0</v>
      </c>
      <c r="P292" s="99">
        <f>+(EOP!O292+EOP!P292)/2</f>
        <v>0</v>
      </c>
      <c r="Q292" s="99">
        <f>+(EOP!P292+EOP!Q292)/2</f>
        <v>0</v>
      </c>
      <c r="R292" s="99">
        <f>+(EOP!Q292+EOP!R292)/2</f>
        <v>0</v>
      </c>
      <c r="S292" s="99">
        <f>+(EOP!R292+EOP!S292)/2</f>
        <v>0</v>
      </c>
      <c r="T292" s="99">
        <f>+(EOP!S292+EOP!T292)/2</f>
        <v>0</v>
      </c>
      <c r="U292" s="99">
        <f>+(EOP!T292+EOP!U292)/2</f>
        <v>0</v>
      </c>
      <c r="V292" s="99">
        <f>+(EOP!U292+EOP!V292)/2</f>
        <v>0</v>
      </c>
      <c r="W292" s="99">
        <f>+(EOP!V292+EOP!W292)/2</f>
        <v>0</v>
      </c>
      <c r="X292" s="99">
        <f>+(EOP!W292+EOP!X292)/2</f>
        <v>0</v>
      </c>
      <c r="Y292" s="99">
        <f>+(EOP!X292+EOP!Y292)/2</f>
        <v>0</v>
      </c>
      <c r="Z292" s="99">
        <f>+(EOP!Y292+EOP!Z292)/2</f>
        <v>0</v>
      </c>
      <c r="AA292" s="99">
        <f>+(EOP!Z292+EOP!AA292)/2</f>
        <v>0</v>
      </c>
      <c r="AB292" s="99">
        <f>+(EOP!AA292+EOP!AB292)/2</f>
        <v>0</v>
      </c>
      <c r="AC292" s="99">
        <f>+(EOP!AB292+EOP!AC292)/2</f>
        <v>0</v>
      </c>
      <c r="AD292" s="104">
        <f t="shared" si="163"/>
        <v>0</v>
      </c>
      <c r="AE292" s="105">
        <f t="shared" si="164"/>
        <v>0</v>
      </c>
      <c r="AI292" s="35"/>
      <c r="AJ292" s="35"/>
      <c r="AK292" s="35"/>
      <c r="AL292" s="35"/>
      <c r="AM292" s="35"/>
      <c r="AN292" s="35"/>
      <c r="AO292" s="35"/>
      <c r="AP292" s="35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47"/>
      <c r="BH292" s="48"/>
    </row>
    <row r="293" spans="1:60">
      <c r="A293" s="237"/>
      <c r="B293" s="223"/>
      <c r="C293" s="225"/>
      <c r="D293" s="12" t="s">
        <v>75</v>
      </c>
      <c r="E293" s="35"/>
      <c r="F293" s="35"/>
      <c r="G293" s="35"/>
      <c r="H293" s="35"/>
      <c r="I293" s="35"/>
      <c r="J293" s="35"/>
      <c r="K293" s="35"/>
      <c r="L293" s="35"/>
      <c r="M293" s="99">
        <f>+(EOP!L293+EOP!M293)/2</f>
        <v>0</v>
      </c>
      <c r="N293" s="99">
        <f>+(EOP!M293+EOP!N293)/2</f>
        <v>0</v>
      </c>
      <c r="O293" s="99">
        <f>+(EOP!N293+EOP!O293)/2</f>
        <v>0</v>
      </c>
      <c r="P293" s="99">
        <f>+(EOP!O293+EOP!P293)/2</f>
        <v>0</v>
      </c>
      <c r="Q293" s="99">
        <f>+(EOP!P293+EOP!Q293)/2</f>
        <v>0</v>
      </c>
      <c r="R293" s="99">
        <f>+(EOP!Q293+EOP!R293)/2</f>
        <v>0</v>
      </c>
      <c r="S293" s="99">
        <f>+(EOP!R293+EOP!S293)/2</f>
        <v>0</v>
      </c>
      <c r="T293" s="99">
        <f>+(EOP!S293+EOP!T293)/2</f>
        <v>0</v>
      </c>
      <c r="U293" s="99">
        <f>+(EOP!T293+EOP!U293)/2</f>
        <v>0</v>
      </c>
      <c r="V293" s="99">
        <f>+(EOP!U293+EOP!V293)/2</f>
        <v>0</v>
      </c>
      <c r="W293" s="99">
        <f>+(EOP!V293+EOP!W293)/2</f>
        <v>0</v>
      </c>
      <c r="X293" s="99">
        <f>+(EOP!W293+EOP!X293)/2</f>
        <v>0</v>
      </c>
      <c r="Y293" s="99">
        <f>+(EOP!X293+EOP!Y293)/2</f>
        <v>0</v>
      </c>
      <c r="Z293" s="99">
        <f>+(EOP!Y293+EOP!Z293)/2</f>
        <v>0</v>
      </c>
      <c r="AA293" s="99">
        <f>+(EOP!Z293+EOP!AA293)/2</f>
        <v>0</v>
      </c>
      <c r="AB293" s="99">
        <f>+(EOP!AA293+EOP!AB293)/2</f>
        <v>0</v>
      </c>
      <c r="AC293" s="99">
        <f>+(EOP!AB293+EOP!AC293)/2</f>
        <v>0</v>
      </c>
      <c r="AD293" s="104">
        <f t="shared" si="163"/>
        <v>0</v>
      </c>
      <c r="AE293" s="105">
        <f t="shared" si="164"/>
        <v>0</v>
      </c>
      <c r="AI293" s="35"/>
      <c r="AJ293" s="35"/>
      <c r="AK293" s="35"/>
      <c r="AL293" s="35"/>
      <c r="AM293" s="35"/>
      <c r="AN293" s="35"/>
      <c r="AO293" s="35"/>
      <c r="AP293" s="35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47"/>
      <c r="BH293" s="48"/>
    </row>
    <row r="294" spans="1:60">
      <c r="A294" s="237"/>
      <c r="B294" s="223"/>
      <c r="C294" s="225"/>
      <c r="D294" s="12" t="s">
        <v>78</v>
      </c>
      <c r="E294" s="35"/>
      <c r="F294" s="35"/>
      <c r="G294" s="35"/>
      <c r="H294" s="35"/>
      <c r="I294" s="35"/>
      <c r="J294" s="35"/>
      <c r="K294" s="35"/>
      <c r="L294" s="35"/>
      <c r="M294" s="99">
        <f>+(EOP!L294+EOP!M294)/2</f>
        <v>0</v>
      </c>
      <c r="N294" s="99">
        <f>+(EOP!M294+EOP!N294)/2</f>
        <v>0</v>
      </c>
      <c r="O294" s="99">
        <f>+(EOP!N294+EOP!O294)/2</f>
        <v>0</v>
      </c>
      <c r="P294" s="99">
        <f>+(EOP!O294+EOP!P294)/2</f>
        <v>0</v>
      </c>
      <c r="Q294" s="99">
        <f>+(EOP!P294+EOP!Q294)/2</f>
        <v>0</v>
      </c>
      <c r="R294" s="99">
        <f>+(EOP!Q294+EOP!R294)/2</f>
        <v>0</v>
      </c>
      <c r="S294" s="99">
        <f>+(EOP!R294+EOP!S294)/2</f>
        <v>0</v>
      </c>
      <c r="T294" s="99">
        <f>+(EOP!S294+EOP!T294)/2</f>
        <v>0</v>
      </c>
      <c r="U294" s="99">
        <f>+(EOP!T294+EOP!U294)/2</f>
        <v>0</v>
      </c>
      <c r="V294" s="99">
        <f>+(EOP!U294+EOP!V294)/2</f>
        <v>0</v>
      </c>
      <c r="W294" s="99">
        <f>+(EOP!V294+EOP!W294)/2</f>
        <v>0</v>
      </c>
      <c r="X294" s="99">
        <f>+(EOP!W294+EOP!X294)/2</f>
        <v>0</v>
      </c>
      <c r="Y294" s="99">
        <f>+(EOP!X294+EOP!Y294)/2</f>
        <v>0</v>
      </c>
      <c r="Z294" s="99">
        <f>+(EOP!Y294+EOP!Z294)/2</f>
        <v>0</v>
      </c>
      <c r="AA294" s="99">
        <f>+(EOP!Z294+EOP!AA294)/2</f>
        <v>0</v>
      </c>
      <c r="AB294" s="99">
        <f>+(EOP!AA294+EOP!AB294)/2</f>
        <v>0</v>
      </c>
      <c r="AC294" s="99">
        <f>+(EOP!AB294+EOP!AC294)/2</f>
        <v>0</v>
      </c>
      <c r="AD294" s="104">
        <f t="shared" si="163"/>
        <v>0</v>
      </c>
      <c r="AE294" s="105">
        <f t="shared" si="164"/>
        <v>0</v>
      </c>
      <c r="AI294" s="35"/>
      <c r="AJ294" s="35"/>
      <c r="AK294" s="35"/>
      <c r="AL294" s="35"/>
      <c r="AM294" s="35"/>
      <c r="AN294" s="35"/>
      <c r="AO294" s="35"/>
      <c r="AP294" s="35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47"/>
      <c r="BH294" s="48"/>
    </row>
    <row r="295" spans="1:60">
      <c r="A295" s="237"/>
      <c r="B295" s="223"/>
      <c r="C295" s="225"/>
      <c r="D295" s="12" t="s">
        <v>95</v>
      </c>
      <c r="E295" s="35"/>
      <c r="F295" s="35"/>
      <c r="G295" s="35"/>
      <c r="H295" s="35"/>
      <c r="I295" s="35"/>
      <c r="J295" s="35"/>
      <c r="K295" s="35"/>
      <c r="L295" s="35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104"/>
      <c r="AE295" s="105"/>
      <c r="AI295" s="35"/>
      <c r="AJ295" s="35"/>
      <c r="AK295" s="35"/>
      <c r="AL295" s="35"/>
      <c r="AM295" s="35"/>
      <c r="AN295" s="35"/>
      <c r="AO295" s="35"/>
      <c r="AP295" s="35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47"/>
      <c r="BH295" s="48"/>
    </row>
    <row r="296" spans="1:60">
      <c r="A296" s="237"/>
      <c r="B296" s="223"/>
      <c r="C296" s="225"/>
      <c r="D296" s="12" t="s">
        <v>96</v>
      </c>
      <c r="E296" s="35"/>
      <c r="F296" s="35"/>
      <c r="G296" s="35"/>
      <c r="H296" s="35"/>
      <c r="I296" s="35"/>
      <c r="J296" s="35"/>
      <c r="K296" s="35"/>
      <c r="L296" s="35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04"/>
      <c r="AE296" s="105"/>
      <c r="AI296" s="35"/>
      <c r="AJ296" s="35"/>
      <c r="AK296" s="35"/>
      <c r="AL296" s="35"/>
      <c r="AM296" s="35"/>
      <c r="AN296" s="35"/>
      <c r="AO296" s="35"/>
      <c r="AP296" s="35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47"/>
      <c r="BH296" s="48"/>
    </row>
    <row r="297" spans="1:60">
      <c r="A297" s="237"/>
      <c r="B297" s="223"/>
      <c r="C297" s="225"/>
      <c r="D297" s="13" t="s">
        <v>90</v>
      </c>
      <c r="E297" s="36"/>
      <c r="F297" s="36"/>
      <c r="G297" s="36"/>
      <c r="H297" s="36"/>
      <c r="I297" s="36"/>
      <c r="J297" s="36"/>
      <c r="K297" s="36"/>
      <c r="L297" s="36"/>
      <c r="M297" s="36" t="str">
        <f t="shared" ref="M297:AE297" si="165">+IFERROR(M288/M287,"")</f>
        <v/>
      </c>
      <c r="N297" s="36" t="str">
        <f t="shared" si="165"/>
        <v/>
      </c>
      <c r="O297" s="36" t="str">
        <f t="shared" si="165"/>
        <v/>
      </c>
      <c r="P297" s="36">
        <f t="shared" si="165"/>
        <v>2</v>
      </c>
      <c r="Q297" s="36">
        <f t="shared" si="165"/>
        <v>2</v>
      </c>
      <c r="R297" s="36">
        <f t="shared" si="165"/>
        <v>2</v>
      </c>
      <c r="S297" s="36">
        <f t="shared" si="165"/>
        <v>2</v>
      </c>
      <c r="T297" s="36">
        <f t="shared" si="165"/>
        <v>2</v>
      </c>
      <c r="U297" s="36">
        <f t="shared" si="165"/>
        <v>2</v>
      </c>
      <c r="V297" s="36">
        <f t="shared" si="165"/>
        <v>2</v>
      </c>
      <c r="W297" s="36">
        <f t="shared" si="165"/>
        <v>2</v>
      </c>
      <c r="X297" s="36">
        <f t="shared" si="165"/>
        <v>2</v>
      </c>
      <c r="Y297" s="36">
        <f t="shared" si="165"/>
        <v>2</v>
      </c>
      <c r="Z297" s="36">
        <f t="shared" si="165"/>
        <v>2</v>
      </c>
      <c r="AA297" s="36">
        <f t="shared" si="165"/>
        <v>2</v>
      </c>
      <c r="AB297" s="36">
        <f t="shared" si="165"/>
        <v>2</v>
      </c>
      <c r="AC297" s="36">
        <f t="shared" ref="AC297" si="166">+IFERROR(AC288/AC287,"")</f>
        <v>2</v>
      </c>
      <c r="AD297" s="49">
        <f t="shared" si="165"/>
        <v>2</v>
      </c>
      <c r="AE297" s="50">
        <f t="shared" si="165"/>
        <v>2</v>
      </c>
      <c r="AI297" s="36"/>
      <c r="AJ297" s="36"/>
      <c r="AK297" s="36"/>
      <c r="AL297" s="36"/>
      <c r="AM297" s="36"/>
      <c r="AN297" s="36"/>
      <c r="AO297" s="36"/>
      <c r="AP297" s="36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49"/>
      <c r="BH297" s="50"/>
    </row>
    <row r="298" spans="1:60">
      <c r="A298" s="237"/>
      <c r="B298" s="223"/>
      <c r="C298" s="225" t="s">
        <v>49</v>
      </c>
      <c r="D298" s="10" t="s">
        <v>40</v>
      </c>
      <c r="E298" s="19"/>
      <c r="F298" s="19"/>
      <c r="G298" s="19"/>
      <c r="H298" s="19"/>
      <c r="I298" s="19"/>
      <c r="J298" s="19"/>
      <c r="K298" s="19"/>
      <c r="L298" s="19"/>
      <c r="M298" s="97">
        <f>+(EOP!L298+EOP!M298)/2</f>
        <v>0</v>
      </c>
      <c r="N298" s="97">
        <f>+(EOP!M298+EOP!N298)/2</f>
        <v>0</v>
      </c>
      <c r="O298" s="97">
        <f>+(EOP!N298+EOP!O298)/2</f>
        <v>0</v>
      </c>
      <c r="P298" s="97">
        <f>+(EOP!O298+EOP!P298)/2</f>
        <v>0</v>
      </c>
      <c r="Q298" s="97">
        <f>+(EOP!P298+EOP!Q298)/2</f>
        <v>0</v>
      </c>
      <c r="R298" s="97">
        <f>+(EOP!Q298+EOP!R298)/2</f>
        <v>0</v>
      </c>
      <c r="S298" s="97">
        <f>+(EOP!R298+EOP!S298)/2</f>
        <v>0</v>
      </c>
      <c r="T298" s="97">
        <f>+(EOP!S298+EOP!T298)/2</f>
        <v>0</v>
      </c>
      <c r="U298" s="97">
        <f>+(EOP!T298+EOP!U298)/2</f>
        <v>0</v>
      </c>
      <c r="V298" s="97">
        <f>+(EOP!U298+EOP!V298)/2</f>
        <v>0</v>
      </c>
      <c r="W298" s="97">
        <f>+(EOP!V298+EOP!W298)/2</f>
        <v>0</v>
      </c>
      <c r="X298" s="97">
        <f>+(EOP!W298+EOP!X298)/2</f>
        <v>0</v>
      </c>
      <c r="Y298" s="97">
        <f>+(EOP!X298+EOP!Y298)/2</f>
        <v>0</v>
      </c>
      <c r="Z298" s="97">
        <f>+(EOP!Y298+EOP!Z298)/2</f>
        <v>0</v>
      </c>
      <c r="AA298" s="97">
        <f>+(EOP!Z298+EOP!AA298)/2</f>
        <v>0</v>
      </c>
      <c r="AB298" s="97">
        <f>+(EOP!AA298+EOP!AB298)/2</f>
        <v>0</v>
      </c>
      <c r="AC298" s="97">
        <f>+(EOP!AB298+EOP!AC298)/2</f>
        <v>0.5</v>
      </c>
      <c r="AD298" s="100">
        <f t="shared" ref="AD298:AD305" si="167">+AVERAGE(M298:P298)</f>
        <v>0</v>
      </c>
      <c r="AE298" s="101">
        <f t="shared" ref="AE298:AE305" si="168">+AVERAGE(Q298:AB298)</f>
        <v>0</v>
      </c>
      <c r="AG298" s="124">
        <f>+SUMIF($M$1:$AB$1,"REAL",M298:AB298)</f>
        <v>0</v>
      </c>
      <c r="AI298" s="19"/>
      <c r="AJ298" s="19"/>
      <c r="AK298" s="19"/>
      <c r="AL298" s="19"/>
      <c r="AM298" s="19"/>
      <c r="AN298" s="19"/>
      <c r="AO298" s="19"/>
      <c r="AP298" s="19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44"/>
      <c r="BH298" s="59"/>
    </row>
    <row r="299" spans="1:60">
      <c r="A299" s="237"/>
      <c r="B299" s="223"/>
      <c r="C299" s="225"/>
      <c r="D299" s="11" t="s">
        <v>88</v>
      </c>
      <c r="E299" s="34"/>
      <c r="F299" s="34"/>
      <c r="G299" s="34"/>
      <c r="H299" s="34"/>
      <c r="I299" s="34"/>
      <c r="J299" s="34"/>
      <c r="K299" s="34"/>
      <c r="L299" s="34"/>
      <c r="M299" s="98">
        <f>+(EOP!L299+EOP!M299)/2</f>
        <v>0</v>
      </c>
      <c r="N299" s="98">
        <f>+(EOP!M299+EOP!N299)/2</f>
        <v>0</v>
      </c>
      <c r="O299" s="98">
        <f>+(EOP!N299+EOP!O299)/2</f>
        <v>0</v>
      </c>
      <c r="P299" s="98">
        <f>+(EOP!O299+EOP!P299)/2</f>
        <v>0</v>
      </c>
      <c r="Q299" s="98">
        <f>+(EOP!P299+EOP!Q299)/2</f>
        <v>0</v>
      </c>
      <c r="R299" s="98">
        <f>+(EOP!Q299+EOP!R299)/2</f>
        <v>0</v>
      </c>
      <c r="S299" s="98">
        <f>+(EOP!R299+EOP!S299)/2</f>
        <v>0</v>
      </c>
      <c r="T299" s="98">
        <f>+(EOP!S299+EOP!T299)/2</f>
        <v>0</v>
      </c>
      <c r="U299" s="98">
        <f>+(EOP!T299+EOP!U299)/2</f>
        <v>0</v>
      </c>
      <c r="V299" s="98">
        <f>+(EOP!U299+EOP!V299)/2</f>
        <v>0</v>
      </c>
      <c r="W299" s="98">
        <f>+(EOP!V299+EOP!W299)/2</f>
        <v>0</v>
      </c>
      <c r="X299" s="98">
        <f>+(EOP!W299+EOP!X299)/2</f>
        <v>0</v>
      </c>
      <c r="Y299" s="98">
        <f>+(EOP!X299+EOP!Y299)/2</f>
        <v>0</v>
      </c>
      <c r="Z299" s="98">
        <f>+(EOP!Y299+EOP!Z299)/2</f>
        <v>0</v>
      </c>
      <c r="AA299" s="98">
        <f>+(EOP!Z299+EOP!AA299)/2</f>
        <v>0</v>
      </c>
      <c r="AB299" s="98">
        <f>+(EOP!AA299+EOP!AB299)/2</f>
        <v>0</v>
      </c>
      <c r="AC299" s="98">
        <f>+(EOP!AB299+EOP!AC299)/2</f>
        <v>0.5</v>
      </c>
      <c r="AD299" s="102">
        <f t="shared" si="167"/>
        <v>0</v>
      </c>
      <c r="AE299" s="103">
        <f t="shared" si="168"/>
        <v>0</v>
      </c>
      <c r="AG299" s="124">
        <f>+SUMIF($M$1:$AB$1,"REAL",M299:AB299)</f>
        <v>0</v>
      </c>
      <c r="AI299" s="34"/>
      <c r="AJ299" s="34"/>
      <c r="AK299" s="34"/>
      <c r="AL299" s="34"/>
      <c r="AM299" s="34"/>
      <c r="AN299" s="34"/>
      <c r="AO299" s="34"/>
      <c r="AP299" s="34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45"/>
      <c r="BH299" s="46"/>
    </row>
    <row r="300" spans="1:60">
      <c r="A300" s="237"/>
      <c r="B300" s="223"/>
      <c r="C300" s="225"/>
      <c r="D300" s="12" t="s">
        <v>77</v>
      </c>
      <c r="E300" s="35"/>
      <c r="F300" s="35"/>
      <c r="G300" s="35"/>
      <c r="H300" s="35"/>
      <c r="I300" s="35"/>
      <c r="J300" s="35"/>
      <c r="K300" s="35"/>
      <c r="L300" s="35"/>
      <c r="M300" s="99">
        <f>+(EOP!L300+EOP!M300)/2</f>
        <v>0</v>
      </c>
      <c r="N300" s="99">
        <f>+(EOP!M300+EOP!N300)/2</f>
        <v>0</v>
      </c>
      <c r="O300" s="99">
        <f>+(EOP!N300+EOP!O300)/2</f>
        <v>0</v>
      </c>
      <c r="P300" s="99">
        <f>+(EOP!O300+EOP!P300)/2</f>
        <v>0</v>
      </c>
      <c r="Q300" s="99">
        <f>+(EOP!P300+EOP!Q300)/2</f>
        <v>0</v>
      </c>
      <c r="R300" s="99">
        <f>+(EOP!Q300+EOP!R300)/2</f>
        <v>0</v>
      </c>
      <c r="S300" s="99">
        <f>+(EOP!R300+EOP!S300)/2</f>
        <v>0</v>
      </c>
      <c r="T300" s="99">
        <f>+(EOP!S300+EOP!T300)/2</f>
        <v>0</v>
      </c>
      <c r="U300" s="99">
        <f>+(EOP!T300+EOP!U300)/2</f>
        <v>0</v>
      </c>
      <c r="V300" s="99">
        <f>+(EOP!U300+EOP!V300)/2</f>
        <v>0</v>
      </c>
      <c r="W300" s="99">
        <f>+(EOP!V300+EOP!W300)/2</f>
        <v>0</v>
      </c>
      <c r="X300" s="99">
        <f>+(EOP!W300+EOP!X300)/2</f>
        <v>0</v>
      </c>
      <c r="Y300" s="99">
        <f>+(EOP!X300+EOP!Y300)/2</f>
        <v>0</v>
      </c>
      <c r="Z300" s="99">
        <f>+(EOP!Y300+EOP!Z300)/2</f>
        <v>0</v>
      </c>
      <c r="AA300" s="99">
        <f>+(EOP!Z300+EOP!AA300)/2</f>
        <v>0</v>
      </c>
      <c r="AB300" s="99">
        <f>+(EOP!AA300+EOP!AB300)/2</f>
        <v>0</v>
      </c>
      <c r="AC300" s="99">
        <f>+(EOP!AB300+EOP!AC300)/2</f>
        <v>0</v>
      </c>
      <c r="AD300" s="104">
        <f t="shared" si="167"/>
        <v>0</v>
      </c>
      <c r="AE300" s="105">
        <f t="shared" si="168"/>
        <v>0</v>
      </c>
      <c r="AI300" s="35"/>
      <c r="AJ300" s="35"/>
      <c r="AK300" s="35"/>
      <c r="AL300" s="35"/>
      <c r="AM300" s="35"/>
      <c r="AN300" s="35"/>
      <c r="AO300" s="35"/>
      <c r="AP300" s="35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47"/>
      <c r="BH300" s="48"/>
    </row>
    <row r="301" spans="1:60">
      <c r="A301" s="237"/>
      <c r="B301" s="223"/>
      <c r="C301" s="225"/>
      <c r="D301" s="12" t="s">
        <v>58</v>
      </c>
      <c r="E301" s="35"/>
      <c r="F301" s="35"/>
      <c r="G301" s="35"/>
      <c r="H301" s="35"/>
      <c r="I301" s="35"/>
      <c r="J301" s="35"/>
      <c r="K301" s="35"/>
      <c r="L301" s="35"/>
      <c r="M301" s="99" t="e">
        <f>+(EOP!L301+EOP!M301)/2</f>
        <v>#VALUE!</v>
      </c>
      <c r="N301" s="99" t="e">
        <f>+(EOP!M301+EOP!N301)/2</f>
        <v>#VALUE!</v>
      </c>
      <c r="O301" s="99" t="e">
        <f>+(EOP!N301+EOP!O301)/2</f>
        <v>#VALUE!</v>
      </c>
      <c r="P301" s="99" t="e">
        <f>+(EOP!O301+EOP!P301)/2</f>
        <v>#VALUE!</v>
      </c>
      <c r="Q301" s="99" t="e">
        <f>+(EOP!P301+EOP!Q301)/2</f>
        <v>#VALUE!</v>
      </c>
      <c r="R301" s="99" t="e">
        <f>+(EOP!Q301+EOP!R301)/2</f>
        <v>#VALUE!</v>
      </c>
      <c r="S301" s="99" t="e">
        <f>+(EOP!R301+EOP!S301)/2</f>
        <v>#VALUE!</v>
      </c>
      <c r="T301" s="99" t="e">
        <f>+(EOP!S301+EOP!T301)/2</f>
        <v>#VALUE!</v>
      </c>
      <c r="U301" s="99" t="e">
        <f>+(EOP!T301+EOP!U301)/2</f>
        <v>#VALUE!</v>
      </c>
      <c r="V301" s="99" t="e">
        <f>+(EOP!U301+EOP!V301)/2</f>
        <v>#VALUE!</v>
      </c>
      <c r="W301" s="99" t="e">
        <f>+(EOP!V301+EOP!W301)/2</f>
        <v>#VALUE!</v>
      </c>
      <c r="X301" s="99" t="e">
        <f>+(EOP!W301+EOP!X301)/2</f>
        <v>#VALUE!</v>
      </c>
      <c r="Y301" s="99" t="e">
        <f>+(EOP!X301+EOP!Y301)/2</f>
        <v>#VALUE!</v>
      </c>
      <c r="Z301" s="99" t="e">
        <f>+(EOP!Y301+EOP!Z301)/2</f>
        <v>#VALUE!</v>
      </c>
      <c r="AA301" s="99" t="e">
        <f>+(EOP!Z301+EOP!AA301)/2</f>
        <v>#VALUE!</v>
      </c>
      <c r="AB301" s="99" t="e">
        <f>+(EOP!AA301+EOP!AB301)/2</f>
        <v>#VALUE!</v>
      </c>
      <c r="AC301" s="99" t="e">
        <f>+(EOP!AB301+EOP!AC301)/2</f>
        <v>#VALUE!</v>
      </c>
      <c r="AD301" s="104" t="e">
        <f t="shared" si="167"/>
        <v>#VALUE!</v>
      </c>
      <c r="AE301" s="105" t="e">
        <f t="shared" si="168"/>
        <v>#VALUE!</v>
      </c>
      <c r="AI301" s="35"/>
      <c r="AJ301" s="35"/>
      <c r="AK301" s="35"/>
      <c r="AL301" s="35"/>
      <c r="AM301" s="35"/>
      <c r="AN301" s="35"/>
      <c r="AO301" s="35"/>
      <c r="AP301" s="35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47"/>
      <c r="BH301" s="48"/>
    </row>
    <row r="302" spans="1:60">
      <c r="A302" s="237"/>
      <c r="B302" s="223"/>
      <c r="C302" s="225"/>
      <c r="D302" s="12" t="s">
        <v>59</v>
      </c>
      <c r="E302" s="35"/>
      <c r="F302" s="35"/>
      <c r="G302" s="35"/>
      <c r="H302" s="35"/>
      <c r="I302" s="35"/>
      <c r="J302" s="35"/>
      <c r="K302" s="35"/>
      <c r="L302" s="35"/>
      <c r="M302" s="99">
        <f>+(EOP!L302+EOP!M302)/2</f>
        <v>0</v>
      </c>
      <c r="N302" s="99">
        <f>+(EOP!M302+EOP!N302)/2</f>
        <v>0</v>
      </c>
      <c r="O302" s="99">
        <f>+(EOP!N302+EOP!O302)/2</f>
        <v>0</v>
      </c>
      <c r="P302" s="99">
        <f>+(EOP!O302+EOP!P302)/2</f>
        <v>0</v>
      </c>
      <c r="Q302" s="99">
        <f>+(EOP!P302+EOP!Q302)/2</f>
        <v>0</v>
      </c>
      <c r="R302" s="99">
        <f>+(EOP!Q302+EOP!R302)/2</f>
        <v>0</v>
      </c>
      <c r="S302" s="99">
        <f>+(EOP!R302+EOP!S302)/2</f>
        <v>0</v>
      </c>
      <c r="T302" s="99">
        <f>+(EOP!S302+EOP!T302)/2</f>
        <v>0</v>
      </c>
      <c r="U302" s="99">
        <f>+(EOP!T302+EOP!U302)/2</f>
        <v>0</v>
      </c>
      <c r="V302" s="99">
        <f>+(EOP!U302+EOP!V302)/2</f>
        <v>0</v>
      </c>
      <c r="W302" s="99">
        <f>+(EOP!V302+EOP!W302)/2</f>
        <v>0</v>
      </c>
      <c r="X302" s="99">
        <f>+(EOP!W302+EOP!X302)/2</f>
        <v>0</v>
      </c>
      <c r="Y302" s="99">
        <f>+(EOP!X302+EOP!Y302)/2</f>
        <v>0</v>
      </c>
      <c r="Z302" s="99">
        <f>+(EOP!Y302+EOP!Z302)/2</f>
        <v>0</v>
      </c>
      <c r="AA302" s="99">
        <f>+(EOP!Z302+EOP!AA302)/2</f>
        <v>0</v>
      </c>
      <c r="AB302" s="99">
        <f>+(EOP!AA302+EOP!AB302)/2</f>
        <v>0</v>
      </c>
      <c r="AC302" s="99">
        <f>+(EOP!AB302+EOP!AC302)/2</f>
        <v>0</v>
      </c>
      <c r="AD302" s="104">
        <f t="shared" si="167"/>
        <v>0</v>
      </c>
      <c r="AE302" s="105">
        <f t="shared" si="168"/>
        <v>0</v>
      </c>
      <c r="AI302" s="35"/>
      <c r="AJ302" s="35"/>
      <c r="AK302" s="35"/>
      <c r="AL302" s="35"/>
      <c r="AM302" s="35"/>
      <c r="AN302" s="35"/>
      <c r="AO302" s="35"/>
      <c r="AP302" s="35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47"/>
      <c r="BH302" s="48"/>
    </row>
    <row r="303" spans="1:60">
      <c r="A303" s="237"/>
      <c r="B303" s="223"/>
      <c r="C303" s="225"/>
      <c r="D303" s="12" t="s">
        <v>60</v>
      </c>
      <c r="E303" s="35"/>
      <c r="F303" s="35"/>
      <c r="G303" s="35"/>
      <c r="H303" s="35"/>
      <c r="I303" s="35"/>
      <c r="J303" s="35"/>
      <c r="K303" s="35"/>
      <c r="L303" s="35"/>
      <c r="M303" s="99">
        <f>+(EOP!L303+EOP!M303)/2</f>
        <v>0</v>
      </c>
      <c r="N303" s="99">
        <f>+(EOP!M303+EOP!N303)/2</f>
        <v>0</v>
      </c>
      <c r="O303" s="99">
        <f>+(EOP!N303+EOP!O303)/2</f>
        <v>0</v>
      </c>
      <c r="P303" s="99">
        <f>+(EOP!O303+EOP!P303)/2</f>
        <v>0</v>
      </c>
      <c r="Q303" s="99">
        <f>+(EOP!P303+EOP!Q303)/2</f>
        <v>0</v>
      </c>
      <c r="R303" s="99">
        <f>+(EOP!Q303+EOP!R303)/2</f>
        <v>0</v>
      </c>
      <c r="S303" s="99">
        <f>+(EOP!R303+EOP!S303)/2</f>
        <v>0</v>
      </c>
      <c r="T303" s="99">
        <f>+(EOP!S303+EOP!T303)/2</f>
        <v>0</v>
      </c>
      <c r="U303" s="99">
        <f>+(EOP!T303+EOP!U303)/2</f>
        <v>0</v>
      </c>
      <c r="V303" s="99">
        <f>+(EOP!U303+EOP!V303)/2</f>
        <v>0</v>
      </c>
      <c r="W303" s="99">
        <f>+(EOP!V303+EOP!W303)/2</f>
        <v>0</v>
      </c>
      <c r="X303" s="99">
        <f>+(EOP!W303+EOP!X303)/2</f>
        <v>0</v>
      </c>
      <c r="Y303" s="99">
        <f>+(EOP!X303+EOP!Y303)/2</f>
        <v>0</v>
      </c>
      <c r="Z303" s="99">
        <f>+(EOP!Y303+EOP!Z303)/2</f>
        <v>0</v>
      </c>
      <c r="AA303" s="99">
        <f>+(EOP!Z303+EOP!AA303)/2</f>
        <v>0</v>
      </c>
      <c r="AB303" s="99">
        <f>+(EOP!AA303+EOP!AB303)/2</f>
        <v>0</v>
      </c>
      <c r="AC303" s="99">
        <f>+(EOP!AB303+EOP!AC303)/2</f>
        <v>0</v>
      </c>
      <c r="AD303" s="104">
        <f t="shared" si="167"/>
        <v>0</v>
      </c>
      <c r="AE303" s="105">
        <f t="shared" si="168"/>
        <v>0</v>
      </c>
      <c r="AI303" s="35"/>
      <c r="AJ303" s="35"/>
      <c r="AK303" s="35"/>
      <c r="AL303" s="35"/>
      <c r="AM303" s="35"/>
      <c r="AN303" s="35"/>
      <c r="AO303" s="35"/>
      <c r="AP303" s="35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47"/>
      <c r="BH303" s="48"/>
    </row>
    <row r="304" spans="1:60">
      <c r="A304" s="237"/>
      <c r="B304" s="223"/>
      <c r="C304" s="225"/>
      <c r="D304" s="12" t="s">
        <v>74</v>
      </c>
      <c r="E304" s="35"/>
      <c r="F304" s="35"/>
      <c r="G304" s="35"/>
      <c r="H304" s="35"/>
      <c r="I304" s="35"/>
      <c r="J304" s="35"/>
      <c r="K304" s="35"/>
      <c r="L304" s="35"/>
      <c r="M304" s="99">
        <f>+(EOP!L304+EOP!M304)/2</f>
        <v>0</v>
      </c>
      <c r="N304" s="99">
        <f>+(EOP!M304+EOP!N304)/2</f>
        <v>0</v>
      </c>
      <c r="O304" s="99">
        <f>+(EOP!N304+EOP!O304)/2</f>
        <v>0</v>
      </c>
      <c r="P304" s="99">
        <f>+(EOP!O304+EOP!P304)/2</f>
        <v>0</v>
      </c>
      <c r="Q304" s="99">
        <f>+(EOP!P304+EOP!Q304)/2</f>
        <v>0</v>
      </c>
      <c r="R304" s="99">
        <f>+(EOP!Q304+EOP!R304)/2</f>
        <v>0</v>
      </c>
      <c r="S304" s="99">
        <f>+(EOP!R304+EOP!S304)/2</f>
        <v>0</v>
      </c>
      <c r="T304" s="99">
        <f>+(EOP!S304+EOP!T304)/2</f>
        <v>0</v>
      </c>
      <c r="U304" s="99">
        <f>+(EOP!T304+EOP!U304)/2</f>
        <v>0</v>
      </c>
      <c r="V304" s="99">
        <f>+(EOP!U304+EOP!V304)/2</f>
        <v>0</v>
      </c>
      <c r="W304" s="99">
        <f>+(EOP!V304+EOP!W304)/2</f>
        <v>0</v>
      </c>
      <c r="X304" s="99">
        <f>+(EOP!W304+EOP!X304)/2</f>
        <v>0</v>
      </c>
      <c r="Y304" s="99">
        <f>+(EOP!X304+EOP!Y304)/2</f>
        <v>0</v>
      </c>
      <c r="Z304" s="99">
        <f>+(EOP!Y304+EOP!Z304)/2</f>
        <v>0</v>
      </c>
      <c r="AA304" s="99">
        <f>+(EOP!Z304+EOP!AA304)/2</f>
        <v>0</v>
      </c>
      <c r="AB304" s="99">
        <f>+(EOP!AA304+EOP!AB304)/2</f>
        <v>0</v>
      </c>
      <c r="AC304" s="99">
        <f>+(EOP!AB304+EOP!AC304)/2</f>
        <v>0</v>
      </c>
      <c r="AD304" s="104">
        <f t="shared" si="167"/>
        <v>0</v>
      </c>
      <c r="AE304" s="105">
        <f t="shared" si="168"/>
        <v>0</v>
      </c>
      <c r="AI304" s="35"/>
      <c r="AJ304" s="35"/>
      <c r="AK304" s="35"/>
      <c r="AL304" s="35"/>
      <c r="AM304" s="35"/>
      <c r="AN304" s="35"/>
      <c r="AO304" s="35"/>
      <c r="AP304" s="35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47"/>
      <c r="BH304" s="48"/>
    </row>
    <row r="305" spans="1:60">
      <c r="A305" s="237"/>
      <c r="B305" s="223"/>
      <c r="C305" s="225"/>
      <c r="D305" s="12" t="s">
        <v>79</v>
      </c>
      <c r="E305" s="35"/>
      <c r="F305" s="35"/>
      <c r="G305" s="35"/>
      <c r="H305" s="35"/>
      <c r="I305" s="35"/>
      <c r="J305" s="35"/>
      <c r="K305" s="35"/>
      <c r="L305" s="35"/>
      <c r="M305" s="99">
        <f>+(EOP!L305+EOP!M305)/2</f>
        <v>0</v>
      </c>
      <c r="N305" s="99">
        <f>+(EOP!M305+EOP!N305)/2</f>
        <v>0</v>
      </c>
      <c r="O305" s="99">
        <f>+(EOP!N305+EOP!O305)/2</f>
        <v>0</v>
      </c>
      <c r="P305" s="99">
        <f>+(EOP!O305+EOP!P305)/2</f>
        <v>0</v>
      </c>
      <c r="Q305" s="99">
        <f>+(EOP!P305+EOP!Q305)/2</f>
        <v>0</v>
      </c>
      <c r="R305" s="99">
        <f>+(EOP!Q305+EOP!R305)/2</f>
        <v>0</v>
      </c>
      <c r="S305" s="99">
        <f>+(EOP!R305+EOP!S305)/2</f>
        <v>0</v>
      </c>
      <c r="T305" s="99">
        <f>+(EOP!S305+EOP!T305)/2</f>
        <v>0</v>
      </c>
      <c r="U305" s="99">
        <f>+(EOP!T305+EOP!U305)/2</f>
        <v>0</v>
      </c>
      <c r="V305" s="99">
        <f>+(EOP!U305+EOP!V305)/2</f>
        <v>0</v>
      </c>
      <c r="W305" s="99">
        <f>+(EOP!V305+EOP!W305)/2</f>
        <v>0</v>
      </c>
      <c r="X305" s="99">
        <f>+(EOP!W305+EOP!X305)/2</f>
        <v>0</v>
      </c>
      <c r="Y305" s="99">
        <f>+(EOP!X305+EOP!Y305)/2</f>
        <v>0</v>
      </c>
      <c r="Z305" s="99">
        <f>+(EOP!Y305+EOP!Z305)/2</f>
        <v>0</v>
      </c>
      <c r="AA305" s="99">
        <f>+(EOP!Z305+EOP!AA305)/2</f>
        <v>0</v>
      </c>
      <c r="AB305" s="99">
        <f>+(EOP!AA305+EOP!AB305)/2</f>
        <v>0</v>
      </c>
      <c r="AC305" s="99">
        <f>+(EOP!AB305+EOP!AC305)/2</f>
        <v>0</v>
      </c>
      <c r="AD305" s="104">
        <f t="shared" si="167"/>
        <v>0</v>
      </c>
      <c r="AE305" s="105">
        <f t="shared" si="168"/>
        <v>0</v>
      </c>
      <c r="AI305" s="35"/>
      <c r="AJ305" s="35"/>
      <c r="AK305" s="35"/>
      <c r="AL305" s="35"/>
      <c r="AM305" s="35"/>
      <c r="AN305" s="35"/>
      <c r="AO305" s="35"/>
      <c r="AP305" s="35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47"/>
      <c r="BH305" s="48"/>
    </row>
    <row r="306" spans="1:60">
      <c r="A306" s="237"/>
      <c r="B306" s="223"/>
      <c r="C306" s="225"/>
      <c r="D306" s="12" t="s">
        <v>97</v>
      </c>
      <c r="E306" s="35"/>
      <c r="F306" s="35"/>
      <c r="G306" s="35"/>
      <c r="H306" s="35"/>
      <c r="I306" s="35"/>
      <c r="J306" s="35"/>
      <c r="K306" s="35"/>
      <c r="L306" s="35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104"/>
      <c r="AE306" s="105"/>
      <c r="AI306" s="35"/>
      <c r="AJ306" s="35"/>
      <c r="AK306" s="35"/>
      <c r="AL306" s="35"/>
      <c r="AM306" s="35"/>
      <c r="AN306" s="35"/>
      <c r="AO306" s="35"/>
      <c r="AP306" s="35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47"/>
      <c r="BH306" s="48"/>
    </row>
    <row r="307" spans="1:60">
      <c r="A307" s="237"/>
      <c r="B307" s="223"/>
      <c r="C307" s="225"/>
      <c r="D307" s="12" t="s">
        <v>98</v>
      </c>
      <c r="E307" s="35"/>
      <c r="F307" s="35"/>
      <c r="G307" s="35"/>
      <c r="H307" s="35"/>
      <c r="I307" s="35"/>
      <c r="J307" s="35"/>
      <c r="K307" s="35"/>
      <c r="L307" s="35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104"/>
      <c r="AE307" s="105"/>
      <c r="AI307" s="35"/>
      <c r="AJ307" s="35"/>
      <c r="AK307" s="35"/>
      <c r="AL307" s="35"/>
      <c r="AM307" s="35"/>
      <c r="AN307" s="35"/>
      <c r="AO307" s="35"/>
      <c r="AP307" s="35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47"/>
      <c r="BH307" s="48"/>
    </row>
    <row r="308" spans="1:60">
      <c r="A308" s="237"/>
      <c r="B308" s="223"/>
      <c r="C308" s="225"/>
      <c r="D308" s="13" t="s">
        <v>90</v>
      </c>
      <c r="E308" s="36"/>
      <c r="F308" s="36"/>
      <c r="G308" s="36"/>
      <c r="H308" s="36"/>
      <c r="I308" s="36"/>
      <c r="J308" s="36"/>
      <c r="K308" s="36"/>
      <c r="L308" s="36"/>
      <c r="M308" s="36" t="str">
        <f t="shared" ref="M308:AE308" si="169">+IFERROR(M299/M298,"")</f>
        <v/>
      </c>
      <c r="N308" s="36" t="str">
        <f t="shared" si="169"/>
        <v/>
      </c>
      <c r="O308" s="36" t="str">
        <f t="shared" si="169"/>
        <v/>
      </c>
      <c r="P308" s="36" t="str">
        <f t="shared" si="169"/>
        <v/>
      </c>
      <c r="Q308" s="36" t="str">
        <f t="shared" si="169"/>
        <v/>
      </c>
      <c r="R308" s="36" t="str">
        <f t="shared" si="169"/>
        <v/>
      </c>
      <c r="S308" s="36" t="str">
        <f t="shared" si="169"/>
        <v/>
      </c>
      <c r="T308" s="36" t="str">
        <f t="shared" si="169"/>
        <v/>
      </c>
      <c r="U308" s="36" t="str">
        <f t="shared" si="169"/>
        <v/>
      </c>
      <c r="V308" s="36" t="str">
        <f t="shared" si="169"/>
        <v/>
      </c>
      <c r="W308" s="36" t="str">
        <f t="shared" si="169"/>
        <v/>
      </c>
      <c r="X308" s="36" t="str">
        <f t="shared" si="169"/>
        <v/>
      </c>
      <c r="Y308" s="36" t="str">
        <f t="shared" si="169"/>
        <v/>
      </c>
      <c r="Z308" s="36" t="str">
        <f t="shared" si="169"/>
        <v/>
      </c>
      <c r="AA308" s="36" t="str">
        <f t="shared" si="169"/>
        <v/>
      </c>
      <c r="AB308" s="36" t="str">
        <f t="shared" si="169"/>
        <v/>
      </c>
      <c r="AC308" s="36">
        <f t="shared" ref="AC308" si="170">+IFERROR(AC299/AC298,"")</f>
        <v>1</v>
      </c>
      <c r="AD308" s="49" t="str">
        <f t="shared" si="169"/>
        <v/>
      </c>
      <c r="AE308" s="50" t="str">
        <f t="shared" si="169"/>
        <v/>
      </c>
      <c r="AI308" s="36"/>
      <c r="AJ308" s="36"/>
      <c r="AK308" s="36"/>
      <c r="AL308" s="36"/>
      <c r="AM308" s="36"/>
      <c r="AN308" s="36"/>
      <c r="AO308" s="36"/>
      <c r="AP308" s="36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49"/>
      <c r="BH308" s="50"/>
    </row>
    <row r="309" spans="1:60">
      <c r="A309" s="237"/>
      <c r="B309" s="223"/>
      <c r="C309" s="225" t="s">
        <v>99</v>
      </c>
      <c r="D309" s="10" t="s">
        <v>40</v>
      </c>
      <c r="E309" s="19"/>
      <c r="F309" s="19"/>
      <c r="G309" s="19"/>
      <c r="H309" s="19"/>
      <c r="I309" s="19"/>
      <c r="J309" s="19"/>
      <c r="K309" s="19"/>
      <c r="L309" s="19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100"/>
      <c r="AE309" s="101"/>
      <c r="AG309" s="124">
        <f>+SUMIF($M$1:$AB$1,"REAL",M309:AB309)</f>
        <v>0</v>
      </c>
      <c r="AI309" s="36"/>
      <c r="AJ309" s="36"/>
      <c r="AK309" s="36"/>
      <c r="AL309" s="36"/>
      <c r="AM309" s="36"/>
      <c r="AN309" s="36"/>
      <c r="AO309" s="36"/>
      <c r="AP309" s="36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49"/>
      <c r="BH309" s="50"/>
    </row>
    <row r="310" spans="1:60">
      <c r="A310" s="237"/>
      <c r="B310" s="223"/>
      <c r="C310" s="225"/>
      <c r="D310" s="11" t="s">
        <v>88</v>
      </c>
      <c r="E310" s="34"/>
      <c r="F310" s="34"/>
      <c r="G310" s="34"/>
      <c r="H310" s="34"/>
      <c r="I310" s="34"/>
      <c r="J310" s="34"/>
      <c r="K310" s="34"/>
      <c r="L310" s="34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102"/>
      <c r="AE310" s="103"/>
      <c r="AG310" s="124">
        <f>+SUMIF($M$1:$AB$1,"REAL",M310:AB310)</f>
        <v>0</v>
      </c>
      <c r="AI310" s="36"/>
      <c r="AJ310" s="36"/>
      <c r="AK310" s="36"/>
      <c r="AL310" s="36"/>
      <c r="AM310" s="36"/>
      <c r="AN310" s="36"/>
      <c r="AO310" s="36"/>
      <c r="AP310" s="36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49"/>
      <c r="BH310" s="50"/>
    </row>
    <row r="311" spans="1:60">
      <c r="A311" s="237"/>
      <c r="B311" s="223"/>
      <c r="C311" s="225"/>
      <c r="D311" s="12" t="s">
        <v>100</v>
      </c>
      <c r="E311" s="35"/>
      <c r="F311" s="35"/>
      <c r="G311" s="35"/>
      <c r="H311" s="35"/>
      <c r="I311" s="35"/>
      <c r="J311" s="35"/>
      <c r="K311" s="35"/>
      <c r="L311" s="35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104"/>
      <c r="AE311" s="105"/>
      <c r="AI311" s="36"/>
      <c r="AJ311" s="36"/>
      <c r="AK311" s="36"/>
      <c r="AL311" s="36"/>
      <c r="AM311" s="36"/>
      <c r="AN311" s="36"/>
      <c r="AO311" s="36"/>
      <c r="AP311" s="36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49"/>
      <c r="BH311" s="50"/>
    </row>
    <row r="312" spans="1:60">
      <c r="A312" s="237"/>
      <c r="B312" s="223"/>
      <c r="C312" s="225"/>
      <c r="D312" s="12" t="s">
        <v>101</v>
      </c>
      <c r="E312" s="35"/>
      <c r="F312" s="35"/>
      <c r="G312" s="35"/>
      <c r="H312" s="35"/>
      <c r="I312" s="35"/>
      <c r="J312" s="35"/>
      <c r="K312" s="35"/>
      <c r="L312" s="35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104"/>
      <c r="AE312" s="105"/>
      <c r="AI312" s="36"/>
      <c r="AJ312" s="36"/>
      <c r="AK312" s="36"/>
      <c r="AL312" s="36"/>
      <c r="AM312" s="36"/>
      <c r="AN312" s="36"/>
      <c r="AO312" s="36"/>
      <c r="AP312" s="36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49"/>
      <c r="BH312" s="50"/>
    </row>
    <row r="313" spans="1:60">
      <c r="A313" s="237"/>
      <c r="B313" s="223"/>
      <c r="C313" s="225"/>
      <c r="D313" s="12" t="s">
        <v>102</v>
      </c>
      <c r="E313" s="35"/>
      <c r="F313" s="35"/>
      <c r="G313" s="35"/>
      <c r="H313" s="35"/>
      <c r="I313" s="35"/>
      <c r="J313" s="35"/>
      <c r="K313" s="35"/>
      <c r="L313" s="35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104"/>
      <c r="AE313" s="105"/>
      <c r="AG313" s="129"/>
      <c r="AI313" s="36"/>
      <c r="AJ313" s="36"/>
      <c r="AK313" s="36"/>
      <c r="AL313" s="36"/>
      <c r="AM313" s="36"/>
      <c r="AN313" s="36"/>
      <c r="AO313" s="36"/>
      <c r="AP313" s="36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49"/>
      <c r="BH313" s="50"/>
    </row>
    <row r="314" spans="1:60">
      <c r="A314" s="237"/>
      <c r="B314" s="223"/>
      <c r="C314" s="225"/>
      <c r="D314" s="13" t="s">
        <v>90</v>
      </c>
      <c r="E314" s="36"/>
      <c r="F314" s="36"/>
      <c r="G314" s="36"/>
      <c r="H314" s="36"/>
      <c r="I314" s="36"/>
      <c r="J314" s="36"/>
      <c r="K314" s="36"/>
      <c r="L314" s="36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I314" s="36"/>
      <c r="AJ314" s="36"/>
      <c r="AK314" s="36"/>
      <c r="AL314" s="36"/>
      <c r="AM314" s="36"/>
      <c r="AN314" s="36"/>
      <c r="AO314" s="36"/>
      <c r="AP314" s="36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49"/>
      <c r="BH314" s="50"/>
    </row>
    <row r="315" spans="1:60" ht="15" customHeight="1">
      <c r="A315" s="237"/>
      <c r="B315" s="223"/>
      <c r="C315" s="225" t="s">
        <v>54</v>
      </c>
      <c r="D315" s="10" t="s">
        <v>40</v>
      </c>
      <c r="E315" s="19"/>
      <c r="F315" s="19"/>
      <c r="G315" s="19"/>
      <c r="H315" s="19"/>
      <c r="I315" s="19"/>
      <c r="J315" s="19"/>
      <c r="K315" s="19"/>
      <c r="L315" s="19"/>
      <c r="M315" s="97">
        <f>+(EOP!L315+EOP!M315)/2</f>
        <v>0</v>
      </c>
      <c r="N315" s="97">
        <f>+(EOP!M315+EOP!N315)/2</f>
        <v>0</v>
      </c>
      <c r="O315" s="97">
        <f>+(EOP!N315+EOP!O315)/2</f>
        <v>0</v>
      </c>
      <c r="P315" s="97">
        <f>+(EOP!O315+EOP!P315)/2</f>
        <v>1.5</v>
      </c>
      <c r="Q315" s="97">
        <f>+(EOP!P315+EOP!Q315)/2</f>
        <v>2</v>
      </c>
      <c r="R315" s="97">
        <f>+(EOP!Q315+EOP!R315)/2</f>
        <v>1</v>
      </c>
      <c r="S315" s="97">
        <f>+(EOP!R315+EOP!S315)/2</f>
        <v>1.5</v>
      </c>
      <c r="T315" s="97">
        <f>+(EOP!S315+EOP!T315)/2</f>
        <v>2.5</v>
      </c>
      <c r="U315" s="97">
        <f>+(EOP!T315+EOP!U315)/2</f>
        <v>2.5</v>
      </c>
      <c r="V315" s="97">
        <f>+(EOP!U315+EOP!V315)/2</f>
        <v>2.5</v>
      </c>
      <c r="W315" s="97">
        <f>+(EOP!V315+EOP!W315)/2</f>
        <v>3</v>
      </c>
      <c r="X315" s="97">
        <f>+(EOP!W315+EOP!X315)/2</f>
        <v>3</v>
      </c>
      <c r="Y315" s="97">
        <f>+(EOP!X315+EOP!Y315)/2</f>
        <v>3</v>
      </c>
      <c r="Z315" s="97">
        <f>+(EOP!Y315+EOP!Z315)/2</f>
        <v>3.5</v>
      </c>
      <c r="AA315" s="97">
        <f>+(EOP!Z315+EOP!AA315)/2</f>
        <v>4</v>
      </c>
      <c r="AB315" s="97">
        <f>+(EOP!AA315+EOP!AB315)/2</f>
        <v>4</v>
      </c>
      <c r="AC315" s="97">
        <f>+(EOP!AB315+EOP!AC315)/2</f>
        <v>4</v>
      </c>
      <c r="AD315" s="100">
        <f t="shared" ref="AD315:AD316" si="171">+AVERAGE(M315:P315)</f>
        <v>0.375</v>
      </c>
      <c r="AE315" s="101">
        <f t="shared" ref="AE315:AE316" si="172">+AVERAGE(Q315:AB315)</f>
        <v>2.7083333333333335</v>
      </c>
      <c r="AG315" s="124">
        <f>+SUMIF($M$1:$AB$1,"REAL",M315:AB315)</f>
        <v>34</v>
      </c>
      <c r="AI315" s="19"/>
      <c r="AJ315" s="19"/>
      <c r="AK315" s="19"/>
      <c r="AL315" s="19"/>
      <c r="AM315" s="19"/>
      <c r="AN315" s="19"/>
      <c r="AO315" s="19"/>
      <c r="AP315" s="19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44"/>
      <c r="BH315" s="59"/>
    </row>
    <row r="316" spans="1:60">
      <c r="A316" s="237"/>
      <c r="B316" s="223"/>
      <c r="C316" s="225"/>
      <c r="D316" s="11" t="s">
        <v>88</v>
      </c>
      <c r="E316" s="34"/>
      <c r="F316" s="34"/>
      <c r="G316" s="34"/>
      <c r="H316" s="34"/>
      <c r="I316" s="34"/>
      <c r="J316" s="34"/>
      <c r="K316" s="34"/>
      <c r="L316" s="34"/>
      <c r="M316" s="98">
        <f>+(EOP!L316+EOP!M316)/2</f>
        <v>0</v>
      </c>
      <c r="N316" s="98">
        <f>+(EOP!M316+EOP!N316)/2</f>
        <v>0</v>
      </c>
      <c r="O316" s="98">
        <f>+(EOP!N316+EOP!O316)/2</f>
        <v>0</v>
      </c>
      <c r="P316" s="98">
        <f>+(EOP!O316+EOP!P316)/2</f>
        <v>1.5</v>
      </c>
      <c r="Q316" s="98">
        <f>+(EOP!P316+EOP!Q316)/2</f>
        <v>2</v>
      </c>
      <c r="R316" s="98">
        <f>+(EOP!Q316+EOP!R316)/2</f>
        <v>1</v>
      </c>
      <c r="S316" s="98">
        <f>+(EOP!R316+EOP!S316)/2</f>
        <v>8.5</v>
      </c>
      <c r="T316" s="98">
        <f>+(EOP!S316+EOP!T316)/2</f>
        <v>19</v>
      </c>
      <c r="U316" s="98">
        <f>+(EOP!T316+EOP!U316)/2</f>
        <v>21.5</v>
      </c>
      <c r="V316" s="98">
        <f>+(EOP!U316+EOP!V316)/2</f>
        <v>21.5</v>
      </c>
      <c r="W316" s="98">
        <f>+(EOP!V316+EOP!W316)/2</f>
        <v>22</v>
      </c>
      <c r="X316" s="98">
        <f>+(EOP!W316+EOP!X316)/2</f>
        <v>22</v>
      </c>
      <c r="Y316" s="98">
        <f>+(EOP!X316+EOP!Y316)/2</f>
        <v>22</v>
      </c>
      <c r="Z316" s="98">
        <f>+(EOP!Y316+EOP!Z316)/2</f>
        <v>22.5</v>
      </c>
      <c r="AA316" s="98">
        <f>+(EOP!Z316+EOP!AA316)/2</f>
        <v>20.5</v>
      </c>
      <c r="AB316" s="98">
        <f>+(EOP!AA316+EOP!AB316)/2</f>
        <v>18</v>
      </c>
      <c r="AC316" s="98">
        <f>+(EOP!AB316+EOP!AC316)/2</f>
        <v>18</v>
      </c>
      <c r="AD316" s="102">
        <f t="shared" si="171"/>
        <v>0.375</v>
      </c>
      <c r="AE316" s="103">
        <f t="shared" si="172"/>
        <v>16.708333333333332</v>
      </c>
      <c r="AG316" s="124">
        <f>+SUMIF($M$1:$AB$1,"REAL",M316:AB316)</f>
        <v>202</v>
      </c>
      <c r="AI316" s="34"/>
      <c r="AJ316" s="34"/>
      <c r="AK316" s="34"/>
      <c r="AL316" s="34"/>
      <c r="AM316" s="34"/>
      <c r="AN316" s="34"/>
      <c r="AO316" s="34"/>
      <c r="AP316" s="34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45"/>
      <c r="BH316" s="46"/>
    </row>
    <row r="317" spans="1:60">
      <c r="A317" s="237"/>
      <c r="B317" s="224"/>
      <c r="C317" s="225"/>
      <c r="D317" s="13" t="s">
        <v>90</v>
      </c>
      <c r="E317" s="36"/>
      <c r="F317" s="36"/>
      <c r="G317" s="36"/>
      <c r="H317" s="36"/>
      <c r="I317" s="36"/>
      <c r="J317" s="36"/>
      <c r="K317" s="36"/>
      <c r="L317" s="36"/>
      <c r="M317" s="36" t="str">
        <f t="shared" ref="M317:AE317" si="173">+IFERROR(M316/M315,"")</f>
        <v/>
      </c>
      <c r="N317" s="36" t="str">
        <f t="shared" si="173"/>
        <v/>
      </c>
      <c r="O317" s="36" t="str">
        <f t="shared" si="173"/>
        <v/>
      </c>
      <c r="P317" s="36">
        <f t="shared" si="173"/>
        <v>1</v>
      </c>
      <c r="Q317" s="36">
        <f t="shared" si="173"/>
        <v>1</v>
      </c>
      <c r="R317" s="36">
        <f t="shared" si="173"/>
        <v>1</v>
      </c>
      <c r="S317" s="36">
        <f t="shared" si="173"/>
        <v>5.666666666666667</v>
      </c>
      <c r="T317" s="36">
        <f t="shared" si="173"/>
        <v>7.6</v>
      </c>
      <c r="U317" s="36">
        <f t="shared" si="173"/>
        <v>8.6</v>
      </c>
      <c r="V317" s="36">
        <f t="shared" si="173"/>
        <v>8.6</v>
      </c>
      <c r="W317" s="36">
        <f t="shared" si="173"/>
        <v>7.333333333333333</v>
      </c>
      <c r="X317" s="36">
        <f t="shared" si="173"/>
        <v>7.333333333333333</v>
      </c>
      <c r="Y317" s="36">
        <f t="shared" si="173"/>
        <v>7.333333333333333</v>
      </c>
      <c r="Z317" s="36">
        <f t="shared" si="173"/>
        <v>6.4285714285714288</v>
      </c>
      <c r="AA317" s="36">
        <f t="shared" si="173"/>
        <v>5.125</v>
      </c>
      <c r="AB317" s="36">
        <f t="shared" si="173"/>
        <v>4.5</v>
      </c>
      <c r="AC317" s="36">
        <f t="shared" ref="AC317" si="174">+IFERROR(AC316/AC315,"")</f>
        <v>4.5</v>
      </c>
      <c r="AD317" s="49">
        <f t="shared" si="173"/>
        <v>1</v>
      </c>
      <c r="AE317" s="50">
        <f t="shared" si="173"/>
        <v>6.1692307692307686</v>
      </c>
      <c r="AI317" s="36"/>
      <c r="AJ317" s="36"/>
      <c r="AK317" s="36"/>
      <c r="AL317" s="36"/>
      <c r="AM317" s="36"/>
      <c r="AN317" s="36"/>
      <c r="AO317" s="36"/>
      <c r="AP317" s="36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49"/>
      <c r="BH317" s="50"/>
    </row>
    <row r="318" spans="1:60" ht="15" customHeight="1">
      <c r="A318" s="237"/>
      <c r="B318" s="226" t="s">
        <v>36</v>
      </c>
      <c r="C318" s="225" t="s">
        <v>50</v>
      </c>
      <c r="D318" s="10" t="s">
        <v>40</v>
      </c>
      <c r="E318" s="19"/>
      <c r="F318" s="19"/>
      <c r="G318" s="19"/>
      <c r="H318" s="19"/>
      <c r="I318" s="19"/>
      <c r="J318" s="19"/>
      <c r="K318" s="19"/>
      <c r="L318" s="19"/>
      <c r="M318" s="97">
        <f>+(EOP!L318+EOP!M318)/2</f>
        <v>0</v>
      </c>
      <c r="N318" s="97">
        <f>+(EOP!M318+EOP!N318)/2</f>
        <v>0</v>
      </c>
      <c r="O318" s="97">
        <f>+(EOP!N318+EOP!O318)/2</f>
        <v>1.5</v>
      </c>
      <c r="P318" s="97">
        <f>+(EOP!O318+EOP!P318)/2</f>
        <v>4.5</v>
      </c>
      <c r="Q318" s="97">
        <f>+(EOP!P318+EOP!Q318)/2</f>
        <v>6.5</v>
      </c>
      <c r="R318" s="97">
        <f>+(EOP!Q318+EOP!R318)/2</f>
        <v>7</v>
      </c>
      <c r="S318" s="97">
        <f>+(EOP!R318+EOP!S318)/2</f>
        <v>9.5</v>
      </c>
      <c r="T318" s="97">
        <f>+(EOP!S318+EOP!T318)/2</f>
        <v>12.5</v>
      </c>
      <c r="U318" s="97">
        <f>+(EOP!T318+EOP!U318)/2</f>
        <v>14</v>
      </c>
      <c r="V318" s="97">
        <f>+(EOP!U318+EOP!V318)/2</f>
        <v>16</v>
      </c>
      <c r="W318" s="97">
        <f>+(EOP!V318+EOP!W318)/2</f>
        <v>18</v>
      </c>
      <c r="X318" s="97">
        <f>+(EOP!W318+EOP!X318)/2</f>
        <v>19.5</v>
      </c>
      <c r="Y318" s="97">
        <f>+(EOP!X318+EOP!Y318)/2</f>
        <v>22</v>
      </c>
      <c r="Z318" s="97">
        <f>+(EOP!Y318+EOP!Z318)/2</f>
        <v>25</v>
      </c>
      <c r="AA318" s="97">
        <f>+(EOP!Z318+EOP!AA318)/2</f>
        <v>26.5</v>
      </c>
      <c r="AB318" s="97">
        <f>+(EOP!AA318+EOP!AB318)/2</f>
        <v>27.5</v>
      </c>
      <c r="AC318" s="97">
        <f>+(EOP!AB318+EOP!AC318)/2</f>
        <v>29.5</v>
      </c>
      <c r="AD318" s="100">
        <f t="shared" ref="AD318:AD322" si="175">+AVERAGE(M318:P318)</f>
        <v>1.5</v>
      </c>
      <c r="AE318" s="101">
        <f t="shared" ref="AE318:AE322" si="176">+AVERAGE(Q318:AB318)</f>
        <v>17</v>
      </c>
      <c r="AG318" s="124">
        <f>+SUMIF($M$1:$AB$1,"REAL",M318:AB318)</f>
        <v>210</v>
      </c>
      <c r="AI318" s="19"/>
      <c r="AJ318" s="19"/>
      <c r="AK318" s="19"/>
      <c r="AL318" s="19"/>
      <c r="AM318" s="19"/>
      <c r="AN318" s="19"/>
      <c r="AO318" s="19"/>
      <c r="AP318" s="19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44"/>
      <c r="BH318" s="59"/>
    </row>
    <row r="319" spans="1:60">
      <c r="A319" s="237"/>
      <c r="B319" s="226"/>
      <c r="C319" s="225"/>
      <c r="D319" s="11" t="s">
        <v>88</v>
      </c>
      <c r="E319" s="34"/>
      <c r="F319" s="34"/>
      <c r="G319" s="34"/>
      <c r="H319" s="34"/>
      <c r="I319" s="34"/>
      <c r="J319" s="34"/>
      <c r="K319" s="34"/>
      <c r="L319" s="34"/>
      <c r="M319" s="98">
        <f>+(EOP!L319+EOP!M319)/2</f>
        <v>0</v>
      </c>
      <c r="N319" s="98">
        <f>+(EOP!M319+EOP!N319)/2</f>
        <v>0</v>
      </c>
      <c r="O319" s="98">
        <f>+(EOP!N319+EOP!O319)/2</f>
        <v>4</v>
      </c>
      <c r="P319" s="98">
        <f>+(EOP!O319+EOP!P319)/2</f>
        <v>11.5</v>
      </c>
      <c r="Q319" s="98">
        <f>+(EOP!P319+EOP!Q319)/2</f>
        <v>15.5</v>
      </c>
      <c r="R319" s="98">
        <f>+(EOP!Q319+EOP!R319)/2</f>
        <v>15.5</v>
      </c>
      <c r="S319" s="98">
        <f>+(EOP!R319+EOP!S319)/2</f>
        <v>19.5</v>
      </c>
      <c r="T319" s="98">
        <f>+(EOP!S319+EOP!T319)/2</f>
        <v>24.5</v>
      </c>
      <c r="U319" s="98">
        <f>+(EOP!T319+EOP!U319)/2</f>
        <v>26.5</v>
      </c>
      <c r="V319" s="98">
        <f>+(EOP!U319+EOP!V319)/2</f>
        <v>31</v>
      </c>
      <c r="W319" s="98">
        <f>+(EOP!V319+EOP!W319)/2</f>
        <v>36.5</v>
      </c>
      <c r="X319" s="98">
        <f>+(EOP!W319+EOP!X319)/2</f>
        <v>39.5</v>
      </c>
      <c r="Y319" s="98">
        <f>+(EOP!X319+EOP!Y319)/2</f>
        <v>39.5</v>
      </c>
      <c r="Z319" s="98">
        <f>+(EOP!Y319+EOP!Z319)/2</f>
        <v>45</v>
      </c>
      <c r="AA319" s="98">
        <f>+(EOP!Z319+EOP!AA319)/2</f>
        <v>51</v>
      </c>
      <c r="AB319" s="98">
        <f>+(EOP!AA319+EOP!AB319)/2</f>
        <v>58</v>
      </c>
      <c r="AC319" s="98">
        <f>+(EOP!AB319+EOP!AC319)/2</f>
        <v>67.5</v>
      </c>
      <c r="AD319" s="102">
        <f t="shared" si="175"/>
        <v>3.875</v>
      </c>
      <c r="AE319" s="103">
        <f t="shared" si="176"/>
        <v>33.5</v>
      </c>
      <c r="AG319" s="124">
        <f>+SUMIF($M$1:$AB$1,"REAL",M319:AB319)</f>
        <v>417.5</v>
      </c>
      <c r="AI319" s="34"/>
      <c r="AJ319" s="34"/>
      <c r="AK319" s="34"/>
      <c r="AL319" s="34"/>
      <c r="AM319" s="34"/>
      <c r="AN319" s="34"/>
      <c r="AO319" s="34"/>
      <c r="AP319" s="34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45"/>
      <c r="BH319" s="46"/>
    </row>
    <row r="320" spans="1:60">
      <c r="A320" s="237"/>
      <c r="B320" s="226"/>
      <c r="C320" s="225"/>
      <c r="D320" s="12" t="s">
        <v>1</v>
      </c>
      <c r="E320" s="35"/>
      <c r="F320" s="35"/>
      <c r="G320" s="35"/>
      <c r="H320" s="35"/>
      <c r="I320" s="35"/>
      <c r="J320" s="35"/>
      <c r="K320" s="35"/>
      <c r="L320" s="35"/>
      <c r="M320" s="99">
        <f>+(EOP!L320+EOP!M320)/2</f>
        <v>0</v>
      </c>
      <c r="N320" s="99">
        <f>+(EOP!M320+EOP!N320)/2</f>
        <v>0</v>
      </c>
      <c r="O320" s="99">
        <f>+(EOP!N320+EOP!O320)/2</f>
        <v>4</v>
      </c>
      <c r="P320" s="99">
        <f>+(EOP!O320+EOP!P320)/2</f>
        <v>11.5</v>
      </c>
      <c r="Q320" s="99">
        <f>+(EOP!P320+EOP!Q320)/2</f>
        <v>15.5</v>
      </c>
      <c r="R320" s="99">
        <f>+(EOP!Q320+EOP!R320)/2</f>
        <v>15.5</v>
      </c>
      <c r="S320" s="99">
        <f>+(EOP!R320+EOP!S320)/2</f>
        <v>19.5</v>
      </c>
      <c r="T320" s="99">
        <f>+(EOP!S320+EOP!T320)/2</f>
        <v>24.5</v>
      </c>
      <c r="U320" s="99">
        <f>+(EOP!T320+EOP!U320)/2</f>
        <v>26.5</v>
      </c>
      <c r="V320" s="99">
        <f>+(EOP!U320+EOP!V320)/2</f>
        <v>31</v>
      </c>
      <c r="W320" s="99">
        <f>+(EOP!V320+EOP!W320)/2</f>
        <v>36.5</v>
      </c>
      <c r="X320" s="99">
        <f>+(EOP!W320+EOP!X320)/2</f>
        <v>39.5</v>
      </c>
      <c r="Y320" s="99">
        <f>+(EOP!X320+EOP!Y320)/2</f>
        <v>39.5</v>
      </c>
      <c r="Z320" s="99">
        <f>+(EOP!Y320+EOP!Z320)/2</f>
        <v>45</v>
      </c>
      <c r="AA320" s="99">
        <f>+(EOP!Z320+EOP!AA320)/2</f>
        <v>51</v>
      </c>
      <c r="AB320" s="99">
        <f>+(EOP!AA320+EOP!AB320)/2</f>
        <v>58</v>
      </c>
      <c r="AC320" s="99">
        <f>+(EOP!AB320+EOP!AC320)/2</f>
        <v>67.5</v>
      </c>
      <c r="AD320" s="104">
        <f t="shared" si="175"/>
        <v>3.875</v>
      </c>
      <c r="AE320" s="105">
        <f t="shared" si="176"/>
        <v>33.5</v>
      </c>
      <c r="AI320" s="35"/>
      <c r="AJ320" s="35"/>
      <c r="AK320" s="35"/>
      <c r="AL320" s="35"/>
      <c r="AM320" s="35"/>
      <c r="AN320" s="35"/>
      <c r="AO320" s="35"/>
      <c r="AP320" s="35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47"/>
      <c r="BH320" s="48"/>
    </row>
    <row r="321" spans="1:60">
      <c r="A321" s="237"/>
      <c r="B321" s="226"/>
      <c r="C321" s="225"/>
      <c r="D321" s="12" t="s">
        <v>2</v>
      </c>
      <c r="E321" s="35"/>
      <c r="F321" s="35"/>
      <c r="G321" s="35"/>
      <c r="H321" s="35"/>
      <c r="I321" s="35"/>
      <c r="J321" s="35"/>
      <c r="K321" s="35"/>
      <c r="L321" s="35"/>
      <c r="M321" s="99">
        <f>+(EOP!L321+EOP!M321)/2</f>
        <v>0</v>
      </c>
      <c r="N321" s="99">
        <f>+(EOP!M321+EOP!N321)/2</f>
        <v>0</v>
      </c>
      <c r="O321" s="99">
        <f>+(EOP!N321+EOP!O321)/2</f>
        <v>0</v>
      </c>
      <c r="P321" s="99">
        <f>+(EOP!O321+EOP!P321)/2</f>
        <v>0</v>
      </c>
      <c r="Q321" s="99">
        <f>+(EOP!P321+EOP!Q321)/2</f>
        <v>0</v>
      </c>
      <c r="R321" s="99">
        <f>+(EOP!Q321+EOP!R321)/2</f>
        <v>0</v>
      </c>
      <c r="S321" s="99">
        <f>+(EOP!R321+EOP!S321)/2</f>
        <v>0</v>
      </c>
      <c r="T321" s="99">
        <f>+(EOP!S321+EOP!T321)/2</f>
        <v>0</v>
      </c>
      <c r="U321" s="99">
        <f>+(EOP!T321+EOP!U321)/2</f>
        <v>0</v>
      </c>
      <c r="V321" s="99">
        <f>+(EOP!U321+EOP!V321)/2</f>
        <v>0</v>
      </c>
      <c r="W321" s="99">
        <f>+(EOP!V321+EOP!W321)/2</f>
        <v>0</v>
      </c>
      <c r="X321" s="99">
        <f>+(EOP!W321+EOP!X321)/2</f>
        <v>0</v>
      </c>
      <c r="Y321" s="99">
        <f>+(EOP!X321+EOP!Y321)/2</f>
        <v>0</v>
      </c>
      <c r="Z321" s="99">
        <f>+(EOP!Y321+EOP!Z321)/2</f>
        <v>0</v>
      </c>
      <c r="AA321" s="99">
        <f>+(EOP!Z321+EOP!AA321)/2</f>
        <v>0</v>
      </c>
      <c r="AB321" s="99">
        <f>+(EOP!AA321+EOP!AB321)/2</f>
        <v>0</v>
      </c>
      <c r="AC321" s="99">
        <f>+(EOP!AB321+EOP!AC321)/2</f>
        <v>0</v>
      </c>
      <c r="AD321" s="104">
        <f t="shared" si="175"/>
        <v>0</v>
      </c>
      <c r="AE321" s="105">
        <f t="shared" si="176"/>
        <v>0</v>
      </c>
      <c r="AI321" s="35"/>
      <c r="AJ321" s="35"/>
      <c r="AK321" s="35"/>
      <c r="AL321" s="35"/>
      <c r="AM321" s="35"/>
      <c r="AN321" s="35"/>
      <c r="AO321" s="35"/>
      <c r="AP321" s="35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47"/>
      <c r="BH321" s="48"/>
    </row>
    <row r="322" spans="1:60">
      <c r="A322" s="237"/>
      <c r="B322" s="226"/>
      <c r="C322" s="225"/>
      <c r="D322" s="14" t="s">
        <v>83</v>
      </c>
      <c r="E322" s="37"/>
      <c r="F322" s="37"/>
      <c r="G322" s="37"/>
      <c r="H322" s="37"/>
      <c r="I322" s="37"/>
      <c r="J322" s="37"/>
      <c r="K322" s="37"/>
      <c r="L322" s="37"/>
      <c r="M322" s="106">
        <f>+(EOP!L322+EOP!M322)/2</f>
        <v>0</v>
      </c>
      <c r="N322" s="106">
        <f>+(EOP!M322+EOP!N322)/2</f>
        <v>0</v>
      </c>
      <c r="O322" s="106">
        <f>+(EOP!N322+EOP!O322)/2</f>
        <v>0</v>
      </c>
      <c r="P322" s="106">
        <f>+(EOP!O322+EOP!P322)/2</f>
        <v>0</v>
      </c>
      <c r="Q322" s="106">
        <f>+(EOP!P322+EOP!Q322)/2</f>
        <v>0</v>
      </c>
      <c r="R322" s="106">
        <f>+(EOP!Q322+EOP!R322)/2</f>
        <v>0</v>
      </c>
      <c r="S322" s="106">
        <f>+(EOP!R322+EOP!S322)/2</f>
        <v>0</v>
      </c>
      <c r="T322" s="106">
        <f>+(EOP!S322+EOP!T322)/2</f>
        <v>0</v>
      </c>
      <c r="U322" s="106">
        <f>+(EOP!T322+EOP!U322)/2</f>
        <v>0</v>
      </c>
      <c r="V322" s="106">
        <f>+(EOP!U322+EOP!V322)/2</f>
        <v>0</v>
      </c>
      <c r="W322" s="106">
        <f>+(EOP!V322+EOP!W322)/2</f>
        <v>0</v>
      </c>
      <c r="X322" s="106">
        <f>+(EOP!W322+EOP!X322)/2</f>
        <v>0</v>
      </c>
      <c r="Y322" s="106">
        <f>+(EOP!X322+EOP!Y322)/2</f>
        <v>0</v>
      </c>
      <c r="Z322" s="106">
        <f>+(EOP!Y322+EOP!Z322)/2</f>
        <v>0</v>
      </c>
      <c r="AA322" s="106">
        <f>+(EOP!Z322+EOP!AA322)/2</f>
        <v>0</v>
      </c>
      <c r="AB322" s="106">
        <f>+(EOP!AA322+EOP!AB322)/2</f>
        <v>0</v>
      </c>
      <c r="AC322" s="106">
        <f>+(EOP!AB322+EOP!AC322)/2</f>
        <v>0</v>
      </c>
      <c r="AD322" s="107">
        <f t="shared" si="175"/>
        <v>0</v>
      </c>
      <c r="AE322" s="108">
        <f t="shared" si="176"/>
        <v>0</v>
      </c>
      <c r="AI322" s="37"/>
      <c r="AJ322" s="37"/>
      <c r="AK322" s="37"/>
      <c r="AL322" s="37"/>
      <c r="AM322" s="37"/>
      <c r="AN322" s="37"/>
      <c r="AO322" s="37"/>
      <c r="AP322" s="37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51"/>
      <c r="BH322" s="52"/>
    </row>
    <row r="323" spans="1:60">
      <c r="A323" s="237"/>
      <c r="B323" s="226"/>
      <c r="C323" s="225"/>
      <c r="D323" s="14" t="s">
        <v>103</v>
      </c>
      <c r="E323" s="37"/>
      <c r="F323" s="37"/>
      <c r="G323" s="37"/>
      <c r="H323" s="37"/>
      <c r="I323" s="37"/>
      <c r="J323" s="37"/>
      <c r="K323" s="37"/>
      <c r="L323" s="37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7"/>
      <c r="AE323" s="108"/>
      <c r="AI323" s="37"/>
      <c r="AJ323" s="37"/>
      <c r="AK323" s="37"/>
      <c r="AL323" s="37"/>
      <c r="AM323" s="37"/>
      <c r="AN323" s="37"/>
      <c r="AO323" s="37"/>
      <c r="AP323" s="37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51"/>
      <c r="BH323" s="52"/>
    </row>
    <row r="324" spans="1:60">
      <c r="A324" s="237"/>
      <c r="B324" s="226"/>
      <c r="C324" s="225"/>
      <c r="D324" s="14" t="s">
        <v>104</v>
      </c>
      <c r="E324" s="37"/>
      <c r="F324" s="37"/>
      <c r="G324" s="37"/>
      <c r="H324" s="37"/>
      <c r="I324" s="37"/>
      <c r="J324" s="37"/>
      <c r="K324" s="37"/>
      <c r="L324" s="37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7"/>
      <c r="AE324" s="108"/>
      <c r="AI324" s="37"/>
      <c r="AJ324" s="37"/>
      <c r="AK324" s="37"/>
      <c r="AL324" s="37"/>
      <c r="AM324" s="37"/>
      <c r="AN324" s="37"/>
      <c r="AO324" s="37"/>
      <c r="AP324" s="37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51"/>
      <c r="BH324" s="52"/>
    </row>
    <row r="325" spans="1:60">
      <c r="A325" s="237"/>
      <c r="B325" s="226"/>
      <c r="C325" s="225"/>
      <c r="D325" s="13" t="s">
        <v>90</v>
      </c>
      <c r="E325" s="36"/>
      <c r="F325" s="36"/>
      <c r="G325" s="36"/>
      <c r="H325" s="36"/>
      <c r="I325" s="36"/>
      <c r="J325" s="36"/>
      <c r="K325" s="36"/>
      <c r="L325" s="36"/>
      <c r="M325" s="36" t="str">
        <f t="shared" ref="M325:AE325" si="177">+IFERROR(M319/M318,"")</f>
        <v/>
      </c>
      <c r="N325" s="36" t="str">
        <f t="shared" si="177"/>
        <v/>
      </c>
      <c r="O325" s="36">
        <f t="shared" si="177"/>
        <v>2.6666666666666665</v>
      </c>
      <c r="P325" s="36">
        <f t="shared" si="177"/>
        <v>2.5555555555555554</v>
      </c>
      <c r="Q325" s="36">
        <f t="shared" si="177"/>
        <v>2.3846153846153846</v>
      </c>
      <c r="R325" s="36">
        <f t="shared" si="177"/>
        <v>2.2142857142857144</v>
      </c>
      <c r="S325" s="36">
        <f t="shared" si="177"/>
        <v>2.0526315789473686</v>
      </c>
      <c r="T325" s="36">
        <f t="shared" si="177"/>
        <v>1.96</v>
      </c>
      <c r="U325" s="36">
        <f t="shared" si="177"/>
        <v>1.8928571428571428</v>
      </c>
      <c r="V325" s="36">
        <f t="shared" si="177"/>
        <v>1.9375</v>
      </c>
      <c r="W325" s="36">
        <f t="shared" si="177"/>
        <v>2.0277777777777777</v>
      </c>
      <c r="X325" s="36">
        <f t="shared" si="177"/>
        <v>2.0256410256410255</v>
      </c>
      <c r="Y325" s="36">
        <f t="shared" si="177"/>
        <v>1.7954545454545454</v>
      </c>
      <c r="Z325" s="36">
        <f t="shared" si="177"/>
        <v>1.8</v>
      </c>
      <c r="AA325" s="36">
        <f t="shared" si="177"/>
        <v>1.9245283018867925</v>
      </c>
      <c r="AB325" s="36">
        <f t="shared" si="177"/>
        <v>2.1090909090909089</v>
      </c>
      <c r="AC325" s="36">
        <f t="shared" ref="AC325" si="178">+IFERROR(AC319/AC318,"")</f>
        <v>2.2881355932203391</v>
      </c>
      <c r="AD325" s="53">
        <f t="shared" si="177"/>
        <v>2.5833333333333335</v>
      </c>
      <c r="AE325" s="54">
        <f t="shared" si="177"/>
        <v>1.9705882352941178</v>
      </c>
      <c r="AI325" s="36"/>
      <c r="AJ325" s="36"/>
      <c r="AK325" s="36"/>
      <c r="AL325" s="36"/>
      <c r="AM325" s="36"/>
      <c r="AN325" s="36"/>
      <c r="AO325" s="36"/>
      <c r="AP325" s="36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53"/>
      <c r="BH325" s="54"/>
    </row>
    <row r="326" spans="1:60" ht="15" customHeight="1">
      <c r="A326" s="237"/>
      <c r="B326" s="222" t="s">
        <v>37</v>
      </c>
      <c r="C326" s="225" t="s">
        <v>41</v>
      </c>
      <c r="D326" s="10" t="s">
        <v>40</v>
      </c>
      <c r="E326" s="19"/>
      <c r="F326" s="19"/>
      <c r="G326" s="19"/>
      <c r="H326" s="19"/>
      <c r="I326" s="19"/>
      <c r="J326" s="19"/>
      <c r="K326" s="19"/>
      <c r="L326" s="19"/>
      <c r="M326" s="97">
        <f>+(EOP!L326+EOP!M326)/2</f>
        <v>0</v>
      </c>
      <c r="N326" s="97">
        <f>+(EOP!M326+EOP!N326)/2</f>
        <v>0</v>
      </c>
      <c r="O326" s="97">
        <f>+(EOP!N326+EOP!O326)/2</f>
        <v>0</v>
      </c>
      <c r="P326" s="97">
        <f>+(EOP!O326+EOP!P326)/2</f>
        <v>0</v>
      </c>
      <c r="Q326" s="97">
        <f>+(EOP!P326+EOP!Q326)/2</f>
        <v>0</v>
      </c>
      <c r="R326" s="97">
        <f>+(EOP!Q326+EOP!R326)/2</f>
        <v>0</v>
      </c>
      <c r="S326" s="97">
        <f>+(EOP!R326+EOP!S326)/2</f>
        <v>0</v>
      </c>
      <c r="T326" s="97">
        <f>+(EOP!S326+EOP!T326)/2</f>
        <v>0</v>
      </c>
      <c r="U326" s="97">
        <f>+(EOP!T326+EOP!U326)/2</f>
        <v>0</v>
      </c>
      <c r="V326" s="97">
        <f>+(EOP!U326+EOP!V326)/2</f>
        <v>0</v>
      </c>
      <c r="W326" s="97">
        <f>+(EOP!V326+EOP!W326)/2</f>
        <v>0</v>
      </c>
      <c r="X326" s="97">
        <f>+(EOP!W326+EOP!X326)/2</f>
        <v>0</v>
      </c>
      <c r="Y326" s="97">
        <f>+(EOP!X326+EOP!Y326)/2</f>
        <v>0</v>
      </c>
      <c r="Z326" s="97">
        <f>+(EOP!Y326+EOP!Z326)/2</f>
        <v>0</v>
      </c>
      <c r="AA326" s="97">
        <f>+(EOP!Z326+EOP!AA326)/2</f>
        <v>0</v>
      </c>
      <c r="AB326" s="97">
        <f>+(EOP!AA326+EOP!AB326)/2</f>
        <v>0</v>
      </c>
      <c r="AC326" s="97">
        <f>+(EOP!AB326+EOP!AC326)/2</f>
        <v>0</v>
      </c>
      <c r="AD326" s="100">
        <f t="shared" ref="AD326:AD329" si="179">+AVERAGE(M326:P326)</f>
        <v>0</v>
      </c>
      <c r="AE326" s="101">
        <f t="shared" ref="AE326:AE329" si="180">+AVERAGE(Q326:AB326)</f>
        <v>0</v>
      </c>
      <c r="AG326" s="124">
        <f>+SUMIF($M$1:$AB$1,"REAL",M326:AB326)</f>
        <v>0</v>
      </c>
      <c r="AI326" s="19"/>
      <c r="AJ326" s="19"/>
      <c r="AK326" s="19"/>
      <c r="AL326" s="19"/>
      <c r="AM326" s="19"/>
      <c r="AN326" s="19"/>
      <c r="AO326" s="19"/>
      <c r="AP326" s="19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44"/>
      <c r="BH326" s="59"/>
    </row>
    <row r="327" spans="1:60">
      <c r="A327" s="237"/>
      <c r="B327" s="223"/>
      <c r="C327" s="225"/>
      <c r="D327" s="11" t="s">
        <v>88</v>
      </c>
      <c r="E327" s="34"/>
      <c r="F327" s="34"/>
      <c r="G327" s="34"/>
      <c r="H327" s="34"/>
      <c r="I327" s="34"/>
      <c r="J327" s="34"/>
      <c r="K327" s="34"/>
      <c r="L327" s="34"/>
      <c r="M327" s="98">
        <f>+(EOP!L327+EOP!M327)/2</f>
        <v>0</v>
      </c>
      <c r="N327" s="98">
        <f>+(EOP!M327+EOP!N327)/2</f>
        <v>0</v>
      </c>
      <c r="O327" s="98">
        <f>+(EOP!N327+EOP!O327)/2</f>
        <v>0</v>
      </c>
      <c r="P327" s="98">
        <f>+(EOP!O327+EOP!P327)/2</f>
        <v>0</v>
      </c>
      <c r="Q327" s="98">
        <f>+(EOP!P327+EOP!Q327)/2</f>
        <v>0</v>
      </c>
      <c r="R327" s="98">
        <f>+(EOP!Q327+EOP!R327)/2</f>
        <v>0</v>
      </c>
      <c r="S327" s="98">
        <f>+(EOP!R327+EOP!S327)/2</f>
        <v>0</v>
      </c>
      <c r="T327" s="98">
        <f>+(EOP!S327+EOP!T327)/2</f>
        <v>0</v>
      </c>
      <c r="U327" s="98">
        <f>+(EOP!T327+EOP!U327)/2</f>
        <v>0</v>
      </c>
      <c r="V327" s="98">
        <f>+(EOP!U327+EOP!V327)/2</f>
        <v>0</v>
      </c>
      <c r="W327" s="98">
        <f>+(EOP!V327+EOP!W327)/2</f>
        <v>0</v>
      </c>
      <c r="X327" s="98">
        <f>+(EOP!W327+EOP!X327)/2</f>
        <v>0</v>
      </c>
      <c r="Y327" s="98">
        <f>+(EOP!X327+EOP!Y327)/2</f>
        <v>0</v>
      </c>
      <c r="Z327" s="98">
        <f>+(EOP!Y327+EOP!Z327)/2</f>
        <v>0</v>
      </c>
      <c r="AA327" s="98">
        <f>+(EOP!Z327+EOP!AA327)/2</f>
        <v>0</v>
      </c>
      <c r="AB327" s="98">
        <f>+(EOP!AA327+EOP!AB327)/2</f>
        <v>0</v>
      </c>
      <c r="AC327" s="98">
        <f>+(EOP!AB327+EOP!AC327)/2</f>
        <v>0</v>
      </c>
      <c r="AD327" s="102">
        <f t="shared" si="179"/>
        <v>0</v>
      </c>
      <c r="AE327" s="103">
        <f t="shared" si="180"/>
        <v>0</v>
      </c>
      <c r="AG327" s="124">
        <f>+SUMIF($M$1:$AB$1,"REAL",M327:AB327)</f>
        <v>0</v>
      </c>
      <c r="AI327" s="34"/>
      <c r="AJ327" s="34"/>
      <c r="AK327" s="34"/>
      <c r="AL327" s="34"/>
      <c r="AM327" s="34"/>
      <c r="AN327" s="34"/>
      <c r="AO327" s="34"/>
      <c r="AP327" s="34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45"/>
      <c r="BH327" s="46"/>
    </row>
    <row r="328" spans="1:60">
      <c r="A328" s="237"/>
      <c r="B328" s="223"/>
      <c r="C328" s="225"/>
      <c r="D328" s="12" t="s">
        <v>105</v>
      </c>
      <c r="E328" s="35"/>
      <c r="F328" s="35"/>
      <c r="G328" s="35"/>
      <c r="H328" s="35"/>
      <c r="I328" s="35"/>
      <c r="J328" s="35"/>
      <c r="K328" s="35"/>
      <c r="L328" s="35"/>
      <c r="M328" s="99">
        <f>+(EOP!L328+EOP!M328)/2</f>
        <v>0</v>
      </c>
      <c r="N328" s="99">
        <f>+(EOP!M328+EOP!N328)/2</f>
        <v>0</v>
      </c>
      <c r="O328" s="99">
        <f>+(EOP!N328+EOP!O328)/2</f>
        <v>0</v>
      </c>
      <c r="P328" s="99">
        <f>+(EOP!O328+EOP!P328)/2</f>
        <v>0</v>
      </c>
      <c r="Q328" s="99">
        <f>+(EOP!P328+EOP!Q328)/2</f>
        <v>0</v>
      </c>
      <c r="R328" s="99">
        <f>+(EOP!Q328+EOP!R328)/2</f>
        <v>0</v>
      </c>
      <c r="S328" s="99">
        <f>+(EOP!R328+EOP!S328)/2</f>
        <v>0</v>
      </c>
      <c r="T328" s="99">
        <f>+(EOP!S328+EOP!T328)/2</f>
        <v>0</v>
      </c>
      <c r="U328" s="99">
        <f>+(EOP!T328+EOP!U328)/2</f>
        <v>0</v>
      </c>
      <c r="V328" s="99">
        <f>+(EOP!U328+EOP!V328)/2</f>
        <v>0</v>
      </c>
      <c r="W328" s="99">
        <f>+(EOP!V328+EOP!W328)/2</f>
        <v>0</v>
      </c>
      <c r="X328" s="99">
        <f>+(EOP!W328+EOP!X328)/2</f>
        <v>0</v>
      </c>
      <c r="Y328" s="99">
        <f>+(EOP!X328+EOP!Y328)/2</f>
        <v>0</v>
      </c>
      <c r="Z328" s="99">
        <f>+(EOP!Y328+EOP!Z328)/2</f>
        <v>0</v>
      </c>
      <c r="AA328" s="99">
        <f>+(EOP!Z328+EOP!AA328)/2</f>
        <v>0</v>
      </c>
      <c r="AB328" s="99">
        <f>+(EOP!AA328+EOP!AB328)/2</f>
        <v>0</v>
      </c>
      <c r="AC328" s="99">
        <f>+(EOP!AB328+EOP!AC328)/2</f>
        <v>0</v>
      </c>
      <c r="AD328" s="104">
        <f t="shared" si="179"/>
        <v>0</v>
      </c>
      <c r="AE328" s="105">
        <f t="shared" si="180"/>
        <v>0</v>
      </c>
      <c r="AI328" s="35"/>
      <c r="AJ328" s="35"/>
      <c r="AK328" s="35"/>
      <c r="AL328" s="35"/>
      <c r="AM328" s="35"/>
      <c r="AN328" s="35"/>
      <c r="AO328" s="35"/>
      <c r="AP328" s="35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47"/>
      <c r="BH328" s="48"/>
    </row>
    <row r="329" spans="1:60">
      <c r="A329" s="237"/>
      <c r="B329" s="223"/>
      <c r="C329" s="225"/>
      <c r="D329" s="12" t="s">
        <v>106</v>
      </c>
      <c r="E329" s="35"/>
      <c r="F329" s="35"/>
      <c r="G329" s="35"/>
      <c r="H329" s="35"/>
      <c r="I329" s="35"/>
      <c r="J329" s="35"/>
      <c r="K329" s="35"/>
      <c r="L329" s="35"/>
      <c r="M329" s="99">
        <f>+(EOP!L329+EOP!M329)/2</f>
        <v>0</v>
      </c>
      <c r="N329" s="99">
        <f>+(EOP!M329+EOP!N329)/2</f>
        <v>0</v>
      </c>
      <c r="O329" s="99">
        <f>+(EOP!N329+EOP!O329)/2</f>
        <v>0</v>
      </c>
      <c r="P329" s="99">
        <f>+(EOP!O329+EOP!P329)/2</f>
        <v>0</v>
      </c>
      <c r="Q329" s="99">
        <f>+(EOP!P329+EOP!Q329)/2</f>
        <v>0</v>
      </c>
      <c r="R329" s="99">
        <f>+(EOP!Q329+EOP!R329)/2</f>
        <v>0</v>
      </c>
      <c r="S329" s="99">
        <f>+(EOP!R329+EOP!S329)/2</f>
        <v>0</v>
      </c>
      <c r="T329" s="99">
        <f>+(EOP!S329+EOP!T329)/2</f>
        <v>0</v>
      </c>
      <c r="U329" s="99">
        <f>+(EOP!T329+EOP!U329)/2</f>
        <v>0</v>
      </c>
      <c r="V329" s="99">
        <f>+(EOP!U329+EOP!V329)/2</f>
        <v>0</v>
      </c>
      <c r="W329" s="99">
        <f>+(EOP!V329+EOP!W329)/2</f>
        <v>0</v>
      </c>
      <c r="X329" s="99">
        <f>+(EOP!W329+EOP!X329)/2</f>
        <v>0</v>
      </c>
      <c r="Y329" s="99">
        <f>+(EOP!X329+EOP!Y329)/2</f>
        <v>0</v>
      </c>
      <c r="Z329" s="99">
        <f>+(EOP!Y329+EOP!Z329)/2</f>
        <v>0</v>
      </c>
      <c r="AA329" s="99">
        <f>+(EOP!Z329+EOP!AA329)/2</f>
        <v>0</v>
      </c>
      <c r="AB329" s="99">
        <f>+(EOP!AA329+EOP!AB329)/2</f>
        <v>0</v>
      </c>
      <c r="AC329" s="99">
        <f>+(EOP!AB329+EOP!AC329)/2</f>
        <v>0</v>
      </c>
      <c r="AD329" s="104">
        <f t="shared" si="179"/>
        <v>0</v>
      </c>
      <c r="AE329" s="105">
        <f t="shared" si="180"/>
        <v>0</v>
      </c>
      <c r="AI329" s="35"/>
      <c r="AJ329" s="35"/>
      <c r="AK329" s="35"/>
      <c r="AL329" s="35"/>
      <c r="AM329" s="35"/>
      <c r="AN329" s="35"/>
      <c r="AO329" s="35"/>
      <c r="AP329" s="35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47"/>
      <c r="BH329" s="48"/>
    </row>
    <row r="330" spans="1:60">
      <c r="A330" s="237"/>
      <c r="B330" s="223"/>
      <c r="C330" s="225"/>
      <c r="D330" s="12" t="s">
        <v>107</v>
      </c>
      <c r="E330" s="35"/>
      <c r="F330" s="35"/>
      <c r="G330" s="35"/>
      <c r="H330" s="35"/>
      <c r="I330" s="35"/>
      <c r="J330" s="35"/>
      <c r="K330" s="35"/>
      <c r="L330" s="35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104"/>
      <c r="AE330" s="105"/>
      <c r="AI330" s="35"/>
      <c r="AJ330" s="35"/>
      <c r="AK330" s="35"/>
      <c r="AL330" s="35"/>
      <c r="AM330" s="35"/>
      <c r="AN330" s="35"/>
      <c r="AO330" s="35"/>
      <c r="AP330" s="35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47"/>
      <c r="BH330" s="48"/>
    </row>
    <row r="331" spans="1:60">
      <c r="A331" s="237"/>
      <c r="B331" s="223"/>
      <c r="C331" s="225"/>
      <c r="D331" s="13" t="s">
        <v>90</v>
      </c>
      <c r="E331" s="36"/>
      <c r="F331" s="36"/>
      <c r="G331" s="36"/>
      <c r="H331" s="36"/>
      <c r="I331" s="36"/>
      <c r="J331" s="36"/>
      <c r="K331" s="36"/>
      <c r="L331" s="36"/>
      <c r="M331" s="109" t="str">
        <f t="shared" ref="M331:AE331" si="181">+IFERROR(M327/M326,"")</f>
        <v/>
      </c>
      <c r="N331" s="109" t="str">
        <f t="shared" si="181"/>
        <v/>
      </c>
      <c r="O331" s="109" t="str">
        <f t="shared" si="181"/>
        <v/>
      </c>
      <c r="P331" s="109" t="str">
        <f t="shared" si="181"/>
        <v/>
      </c>
      <c r="Q331" s="109" t="str">
        <f t="shared" si="181"/>
        <v/>
      </c>
      <c r="R331" s="109" t="str">
        <f t="shared" si="181"/>
        <v/>
      </c>
      <c r="S331" s="109" t="str">
        <f t="shared" si="181"/>
        <v/>
      </c>
      <c r="T331" s="109" t="str">
        <f t="shared" si="181"/>
        <v/>
      </c>
      <c r="U331" s="109" t="str">
        <f t="shared" si="181"/>
        <v/>
      </c>
      <c r="V331" s="109" t="str">
        <f t="shared" si="181"/>
        <v/>
      </c>
      <c r="W331" s="109" t="str">
        <f t="shared" si="181"/>
        <v/>
      </c>
      <c r="X331" s="109" t="str">
        <f t="shared" si="181"/>
        <v/>
      </c>
      <c r="Y331" s="109" t="str">
        <f t="shared" si="181"/>
        <v/>
      </c>
      <c r="Z331" s="109" t="str">
        <f t="shared" si="181"/>
        <v/>
      </c>
      <c r="AA331" s="109" t="str">
        <f t="shared" si="181"/>
        <v/>
      </c>
      <c r="AB331" s="109" t="str">
        <f t="shared" si="181"/>
        <v/>
      </c>
      <c r="AC331" s="109" t="str">
        <f t="shared" ref="AC331" si="182">+IFERROR(AC327/AC326,"")</f>
        <v/>
      </c>
      <c r="AD331" s="110" t="str">
        <f t="shared" si="181"/>
        <v/>
      </c>
      <c r="AE331" s="111" t="str">
        <f t="shared" si="181"/>
        <v/>
      </c>
      <c r="AI331" s="36"/>
      <c r="AJ331" s="36"/>
      <c r="AK331" s="36"/>
      <c r="AL331" s="36"/>
      <c r="AM331" s="36"/>
      <c r="AN331" s="36"/>
      <c r="AO331" s="36"/>
      <c r="AP331" s="36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49"/>
      <c r="BH331" s="50"/>
    </row>
    <row r="332" spans="1:60">
      <c r="A332" s="237"/>
      <c r="B332" s="223"/>
      <c r="C332" s="225" t="s">
        <v>108</v>
      </c>
      <c r="D332" s="10" t="s">
        <v>40</v>
      </c>
      <c r="E332" s="19"/>
      <c r="F332" s="19"/>
      <c r="G332" s="19"/>
      <c r="H332" s="19"/>
      <c r="I332" s="19"/>
      <c r="J332" s="19"/>
      <c r="K332" s="19"/>
      <c r="L332" s="19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100"/>
      <c r="AE332" s="101"/>
      <c r="AG332" s="124">
        <f>+SUMIF($M$1:$AB$1,"REAL",M332:AB332)</f>
        <v>0</v>
      </c>
      <c r="AI332" s="36"/>
      <c r="AJ332" s="36"/>
      <c r="AK332" s="36"/>
      <c r="AL332" s="36"/>
      <c r="AM332" s="36"/>
      <c r="AN332" s="36"/>
      <c r="AO332" s="36"/>
      <c r="AP332" s="36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49"/>
      <c r="BH332" s="50"/>
    </row>
    <row r="333" spans="1:60">
      <c r="A333" s="237"/>
      <c r="B333" s="223"/>
      <c r="C333" s="225"/>
      <c r="D333" s="11" t="s">
        <v>88</v>
      </c>
      <c r="E333" s="34"/>
      <c r="F333" s="34"/>
      <c r="G333" s="34"/>
      <c r="H333" s="34"/>
      <c r="I333" s="34"/>
      <c r="J333" s="34"/>
      <c r="K333" s="34"/>
      <c r="L333" s="34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102"/>
      <c r="AE333" s="103"/>
      <c r="AG333" s="124">
        <f>+SUMIF($M$1:$AB$1,"REAL",M333:AB333)</f>
        <v>0</v>
      </c>
      <c r="AI333" s="36"/>
      <c r="AJ333" s="36"/>
      <c r="AK333" s="36"/>
      <c r="AL333" s="36"/>
      <c r="AM333" s="36"/>
      <c r="AN333" s="36"/>
      <c r="AO333" s="36"/>
      <c r="AP333" s="36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49"/>
      <c r="BH333" s="50"/>
    </row>
    <row r="334" spans="1:60">
      <c r="A334" s="237"/>
      <c r="B334" s="223"/>
      <c r="C334" s="225"/>
      <c r="D334" s="12" t="s">
        <v>110</v>
      </c>
      <c r="E334" s="35"/>
      <c r="F334" s="35"/>
      <c r="G334" s="35"/>
      <c r="H334" s="35"/>
      <c r="I334" s="35"/>
      <c r="J334" s="35"/>
      <c r="K334" s="35"/>
      <c r="L334" s="35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104"/>
      <c r="AE334" s="105"/>
      <c r="AI334" s="36"/>
      <c r="AJ334" s="36"/>
      <c r="AK334" s="36"/>
      <c r="AL334" s="36"/>
      <c r="AM334" s="36"/>
      <c r="AN334" s="36"/>
      <c r="AO334" s="36"/>
      <c r="AP334" s="36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49"/>
      <c r="BH334" s="50"/>
    </row>
    <row r="335" spans="1:60">
      <c r="A335" s="237"/>
      <c r="B335" s="223"/>
      <c r="C335" s="225"/>
      <c r="D335" s="12" t="s">
        <v>111</v>
      </c>
      <c r="E335" s="35"/>
      <c r="F335" s="35"/>
      <c r="G335" s="35"/>
      <c r="H335" s="35"/>
      <c r="I335" s="35"/>
      <c r="J335" s="35"/>
      <c r="K335" s="35"/>
      <c r="L335" s="35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104"/>
      <c r="AE335" s="105"/>
      <c r="AI335" s="36"/>
      <c r="AJ335" s="36"/>
      <c r="AK335" s="36"/>
      <c r="AL335" s="36"/>
      <c r="AM335" s="36"/>
      <c r="AN335" s="36"/>
      <c r="AO335" s="36"/>
      <c r="AP335" s="36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49"/>
      <c r="BH335" s="50"/>
    </row>
    <row r="336" spans="1:60">
      <c r="A336" s="237"/>
      <c r="B336" s="223"/>
      <c r="C336" s="225"/>
      <c r="D336" s="12" t="s">
        <v>112</v>
      </c>
      <c r="E336" s="35"/>
      <c r="F336" s="35"/>
      <c r="G336" s="35"/>
      <c r="H336" s="35"/>
      <c r="I336" s="35"/>
      <c r="J336" s="35"/>
      <c r="K336" s="35"/>
      <c r="L336" s="35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104"/>
      <c r="AE336" s="105"/>
      <c r="AI336" s="36"/>
      <c r="AJ336" s="36"/>
      <c r="AK336" s="36"/>
      <c r="AL336" s="36"/>
      <c r="AM336" s="36"/>
      <c r="AN336" s="36"/>
      <c r="AO336" s="36"/>
      <c r="AP336" s="36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49"/>
      <c r="BH336" s="50"/>
    </row>
    <row r="337" spans="1:60">
      <c r="A337" s="237"/>
      <c r="B337" s="223"/>
      <c r="C337" s="225"/>
      <c r="D337" s="13" t="s">
        <v>90</v>
      </c>
      <c r="E337" s="36"/>
      <c r="F337" s="36"/>
      <c r="G337" s="36"/>
      <c r="H337" s="36"/>
      <c r="I337" s="36"/>
      <c r="J337" s="36"/>
      <c r="K337" s="36"/>
      <c r="L337" s="36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I337" s="36"/>
      <c r="AJ337" s="36"/>
      <c r="AK337" s="36"/>
      <c r="AL337" s="36"/>
      <c r="AM337" s="36"/>
      <c r="AN337" s="36"/>
      <c r="AO337" s="36"/>
      <c r="AP337" s="36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49"/>
      <c r="BH337" s="50"/>
    </row>
    <row r="338" spans="1:60">
      <c r="A338" s="237"/>
      <c r="B338" s="223"/>
      <c r="C338" s="225" t="s">
        <v>109</v>
      </c>
      <c r="D338" s="10" t="s">
        <v>40</v>
      </c>
      <c r="E338" s="19"/>
      <c r="F338" s="19"/>
      <c r="G338" s="19"/>
      <c r="H338" s="19"/>
      <c r="I338" s="19"/>
      <c r="J338" s="19"/>
      <c r="K338" s="19"/>
      <c r="L338" s="19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100"/>
      <c r="AE338" s="101"/>
      <c r="AG338" s="124">
        <f>+SUMIF($M$1:$AB$1,"REAL",M338:AB338)</f>
        <v>0</v>
      </c>
      <c r="AI338" s="36"/>
      <c r="AJ338" s="36"/>
      <c r="AK338" s="36"/>
      <c r="AL338" s="36"/>
      <c r="AM338" s="36"/>
      <c r="AN338" s="36"/>
      <c r="AO338" s="36"/>
      <c r="AP338" s="36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49"/>
      <c r="BH338" s="50"/>
    </row>
    <row r="339" spans="1:60">
      <c r="A339" s="237"/>
      <c r="B339" s="223"/>
      <c r="C339" s="225"/>
      <c r="D339" s="11" t="s">
        <v>88</v>
      </c>
      <c r="E339" s="34"/>
      <c r="F339" s="34"/>
      <c r="G339" s="34"/>
      <c r="H339" s="34"/>
      <c r="I339" s="34"/>
      <c r="J339" s="34"/>
      <c r="K339" s="34"/>
      <c r="L339" s="34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102"/>
      <c r="AE339" s="103"/>
      <c r="AG339" s="124">
        <f>+SUMIF($M$1:$AB$1,"REAL",M339:AB339)</f>
        <v>0</v>
      </c>
      <c r="AI339" s="36"/>
      <c r="AJ339" s="36"/>
      <c r="AK339" s="36"/>
      <c r="AL339" s="36"/>
      <c r="AM339" s="36"/>
      <c r="AN339" s="36"/>
      <c r="AO339" s="36"/>
      <c r="AP339" s="36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49"/>
      <c r="BH339" s="50"/>
    </row>
    <row r="340" spans="1:60">
      <c r="A340" s="237"/>
      <c r="B340" s="223"/>
      <c r="C340" s="225"/>
      <c r="D340" s="12" t="s">
        <v>113</v>
      </c>
      <c r="E340" s="35"/>
      <c r="F340" s="35"/>
      <c r="G340" s="35"/>
      <c r="H340" s="35"/>
      <c r="I340" s="35"/>
      <c r="J340" s="35"/>
      <c r="K340" s="35"/>
      <c r="L340" s="35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104"/>
      <c r="AE340" s="105"/>
      <c r="AI340" s="36"/>
      <c r="AJ340" s="36"/>
      <c r="AK340" s="36"/>
      <c r="AL340" s="36"/>
      <c r="AM340" s="36"/>
      <c r="AN340" s="36"/>
      <c r="AO340" s="36"/>
      <c r="AP340" s="36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49"/>
      <c r="BH340" s="50"/>
    </row>
    <row r="341" spans="1:60">
      <c r="A341" s="237"/>
      <c r="B341" s="223"/>
      <c r="C341" s="225"/>
      <c r="D341" s="12" t="s">
        <v>114</v>
      </c>
      <c r="E341" s="35"/>
      <c r="F341" s="35"/>
      <c r="G341" s="35"/>
      <c r="H341" s="35"/>
      <c r="I341" s="35"/>
      <c r="J341" s="35"/>
      <c r="K341" s="35"/>
      <c r="L341" s="35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104"/>
      <c r="AE341" s="105"/>
      <c r="AI341" s="36"/>
      <c r="AJ341" s="36"/>
      <c r="AK341" s="36"/>
      <c r="AL341" s="36"/>
      <c r="AM341" s="36"/>
      <c r="AN341" s="36"/>
      <c r="AO341" s="36"/>
      <c r="AP341" s="36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49"/>
      <c r="BH341" s="50"/>
    </row>
    <row r="342" spans="1:60">
      <c r="A342" s="237"/>
      <c r="B342" s="223"/>
      <c r="C342" s="225"/>
      <c r="D342" s="12" t="s">
        <v>115</v>
      </c>
      <c r="E342" s="35"/>
      <c r="F342" s="35"/>
      <c r="G342" s="35"/>
      <c r="H342" s="35"/>
      <c r="I342" s="35"/>
      <c r="J342" s="35"/>
      <c r="K342" s="35"/>
      <c r="L342" s="35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104"/>
      <c r="AE342" s="105"/>
      <c r="AI342" s="36"/>
      <c r="AJ342" s="36"/>
      <c r="AK342" s="36"/>
      <c r="AL342" s="36"/>
      <c r="AM342" s="36"/>
      <c r="AN342" s="36"/>
      <c r="AO342" s="36"/>
      <c r="AP342" s="36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49"/>
      <c r="BH342" s="50"/>
    </row>
    <row r="343" spans="1:60">
      <c r="A343" s="237"/>
      <c r="B343" s="224"/>
      <c r="C343" s="225"/>
      <c r="D343" s="13" t="s">
        <v>90</v>
      </c>
      <c r="E343" s="36"/>
      <c r="F343" s="36"/>
      <c r="G343" s="36"/>
      <c r="H343" s="36"/>
      <c r="I343" s="36"/>
      <c r="J343" s="36"/>
      <c r="K343" s="36"/>
      <c r="L343" s="36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I343" s="36"/>
      <c r="AJ343" s="36"/>
      <c r="AK343" s="36"/>
      <c r="AL343" s="36"/>
      <c r="AM343" s="36"/>
      <c r="AN343" s="36"/>
      <c r="AO343" s="36"/>
      <c r="AP343" s="36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49"/>
      <c r="BH343" s="50"/>
    </row>
    <row r="344" spans="1:60" ht="15" customHeight="1">
      <c r="A344" s="237"/>
      <c r="B344" s="226" t="s">
        <v>38</v>
      </c>
      <c r="C344" s="225" t="s">
        <v>61</v>
      </c>
      <c r="D344" s="10" t="s">
        <v>40</v>
      </c>
      <c r="E344" s="19"/>
      <c r="F344" s="19"/>
      <c r="G344" s="19"/>
      <c r="H344" s="19"/>
      <c r="I344" s="19"/>
      <c r="J344" s="19"/>
      <c r="K344" s="19"/>
      <c r="L344" s="19"/>
      <c r="M344" s="97">
        <f>+(EOP!L344+EOP!M344)/2</f>
        <v>0</v>
      </c>
      <c r="N344" s="97">
        <f>+(EOP!M344+EOP!N344)/2</f>
        <v>0.5</v>
      </c>
      <c r="O344" s="97">
        <f>+(EOP!N344+EOP!O344)/2</f>
        <v>1.5</v>
      </c>
      <c r="P344" s="97">
        <f>+(EOP!O344+EOP!P344)/2</f>
        <v>1.5</v>
      </c>
      <c r="Q344" s="97">
        <f>+(EOP!P344+EOP!Q344)/2</f>
        <v>1</v>
      </c>
      <c r="R344" s="97">
        <f>+(EOP!Q344+EOP!R344)/2</f>
        <v>1</v>
      </c>
      <c r="S344" s="97">
        <f>+(EOP!R344+EOP!S344)/2</f>
        <v>1.5</v>
      </c>
      <c r="T344" s="97">
        <f>+(EOP!S344+EOP!T344)/2</f>
        <v>1.5</v>
      </c>
      <c r="U344" s="97">
        <f>+(EOP!T344+EOP!U344)/2</f>
        <v>3</v>
      </c>
      <c r="V344" s="97">
        <f>+(EOP!U344+EOP!V344)/2</f>
        <v>5</v>
      </c>
      <c r="W344" s="97">
        <f>+(EOP!V344+EOP!W344)/2</f>
        <v>5</v>
      </c>
      <c r="X344" s="97">
        <f>+(EOP!W344+EOP!X344)/2</f>
        <v>4.5</v>
      </c>
      <c r="Y344" s="97">
        <f>+(EOP!X344+EOP!Y344)/2</f>
        <v>4.5</v>
      </c>
      <c r="Z344" s="97">
        <f>+(EOP!Y344+EOP!Z344)/2</f>
        <v>5</v>
      </c>
      <c r="AA344" s="97">
        <f>+(EOP!Z344+EOP!AA344)/2</f>
        <v>5</v>
      </c>
      <c r="AB344" s="97">
        <f>+(EOP!AA344+EOP!AB344)/2</f>
        <v>5</v>
      </c>
      <c r="AC344" s="97">
        <f>+(EOP!AB344+EOP!AC344)/2</f>
        <v>5</v>
      </c>
      <c r="AD344" s="100">
        <f t="shared" ref="AD344:AD345" si="183">+AVERAGE(M344:P344)</f>
        <v>0.875</v>
      </c>
      <c r="AE344" s="101">
        <f t="shared" ref="AE344:AE345" si="184">+AVERAGE(Q344:AB344)</f>
        <v>3.5</v>
      </c>
      <c r="AG344" s="124">
        <f>+SUMIF($M$1:$AB$1,"REAL",M344:AB344)</f>
        <v>45.5</v>
      </c>
      <c r="AI344" s="19"/>
      <c r="AJ344" s="19"/>
      <c r="AK344" s="19"/>
      <c r="AL344" s="19"/>
      <c r="AM344" s="19"/>
      <c r="AN344" s="19"/>
      <c r="AO344" s="19"/>
      <c r="AP344" s="19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44"/>
      <c r="BH344" s="59"/>
    </row>
    <row r="345" spans="1:60">
      <c r="A345" s="237"/>
      <c r="B345" s="226"/>
      <c r="C345" s="225"/>
      <c r="D345" s="11" t="s">
        <v>88</v>
      </c>
      <c r="E345" s="34"/>
      <c r="F345" s="34"/>
      <c r="G345" s="34"/>
      <c r="H345" s="34"/>
      <c r="I345" s="34"/>
      <c r="J345" s="34"/>
      <c r="K345" s="34"/>
      <c r="L345" s="34"/>
      <c r="M345" s="98">
        <f>+(EOP!L345+EOP!M345)/2</f>
        <v>0</v>
      </c>
      <c r="N345" s="98">
        <f>+(EOP!M345+EOP!N345)/2</f>
        <v>0.5</v>
      </c>
      <c r="O345" s="98">
        <f>+(EOP!N345+EOP!O345)/2</f>
        <v>1.5</v>
      </c>
      <c r="P345" s="98">
        <f>+(EOP!O345+EOP!P345)/2</f>
        <v>1.5</v>
      </c>
      <c r="Q345" s="98">
        <f>+(EOP!P345+EOP!Q345)/2</f>
        <v>1</v>
      </c>
      <c r="R345" s="98">
        <f>+(EOP!Q345+EOP!R345)/2</f>
        <v>1</v>
      </c>
      <c r="S345" s="98">
        <f>+(EOP!R345+EOP!S345)/2</f>
        <v>1.5</v>
      </c>
      <c r="T345" s="98">
        <f>+(EOP!S345+EOP!T345)/2</f>
        <v>1.5</v>
      </c>
      <c r="U345" s="98">
        <f>+(EOP!T345+EOP!U345)/2</f>
        <v>3</v>
      </c>
      <c r="V345" s="98">
        <f>+(EOP!U345+EOP!V345)/2</f>
        <v>5</v>
      </c>
      <c r="W345" s="98">
        <f>+(EOP!V345+EOP!W345)/2</f>
        <v>5</v>
      </c>
      <c r="X345" s="98">
        <f>+(EOP!W345+EOP!X345)/2</f>
        <v>4.5</v>
      </c>
      <c r="Y345" s="98">
        <f>+(EOP!X345+EOP!Y345)/2</f>
        <v>4.5</v>
      </c>
      <c r="Z345" s="98">
        <f>+(EOP!Y345+EOP!Z345)/2</f>
        <v>5</v>
      </c>
      <c r="AA345" s="98">
        <f>+(EOP!Z345+EOP!AA345)/2</f>
        <v>5</v>
      </c>
      <c r="AB345" s="98">
        <f>+(EOP!AA345+EOP!AB345)/2</f>
        <v>5</v>
      </c>
      <c r="AC345" s="98">
        <f>+(EOP!AB345+EOP!AC345)/2</f>
        <v>5</v>
      </c>
      <c r="AD345" s="102">
        <f t="shared" si="183"/>
        <v>0.875</v>
      </c>
      <c r="AE345" s="103">
        <f t="shared" si="184"/>
        <v>3.5</v>
      </c>
      <c r="AG345" s="124">
        <f>+SUMIF($M$1:$AB$1,"REAL",M345:AB345)</f>
        <v>45.5</v>
      </c>
      <c r="AI345" s="34"/>
      <c r="AJ345" s="34"/>
      <c r="AK345" s="34"/>
      <c r="AL345" s="34"/>
      <c r="AM345" s="34"/>
      <c r="AN345" s="34"/>
      <c r="AO345" s="34"/>
      <c r="AP345" s="34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45"/>
      <c r="BH345" s="46"/>
    </row>
    <row r="346" spans="1:60">
      <c r="A346" s="237"/>
      <c r="B346" s="226"/>
      <c r="C346" s="225"/>
      <c r="D346" s="13" t="s">
        <v>90</v>
      </c>
      <c r="E346" s="36"/>
      <c r="F346" s="36"/>
      <c r="G346" s="36"/>
      <c r="H346" s="36"/>
      <c r="I346" s="36"/>
      <c r="J346" s="36"/>
      <c r="K346" s="36"/>
      <c r="L346" s="36"/>
      <c r="M346" s="36" t="str">
        <f t="shared" ref="M346:AE346" si="185">+IFERROR(M345/M344,"")</f>
        <v/>
      </c>
      <c r="N346" s="36">
        <f t="shared" si="185"/>
        <v>1</v>
      </c>
      <c r="O346" s="36">
        <f t="shared" si="185"/>
        <v>1</v>
      </c>
      <c r="P346" s="36">
        <f t="shared" si="185"/>
        <v>1</v>
      </c>
      <c r="Q346" s="36">
        <f t="shared" si="185"/>
        <v>1</v>
      </c>
      <c r="R346" s="36">
        <f t="shared" si="185"/>
        <v>1</v>
      </c>
      <c r="S346" s="36">
        <f t="shared" si="185"/>
        <v>1</v>
      </c>
      <c r="T346" s="36">
        <f t="shared" si="185"/>
        <v>1</v>
      </c>
      <c r="U346" s="36">
        <f t="shared" si="185"/>
        <v>1</v>
      </c>
      <c r="V346" s="36">
        <f t="shared" si="185"/>
        <v>1</v>
      </c>
      <c r="W346" s="36">
        <f t="shared" si="185"/>
        <v>1</v>
      </c>
      <c r="X346" s="36">
        <f t="shared" si="185"/>
        <v>1</v>
      </c>
      <c r="Y346" s="36">
        <f t="shared" si="185"/>
        <v>1</v>
      </c>
      <c r="Z346" s="36">
        <f t="shared" si="185"/>
        <v>1</v>
      </c>
      <c r="AA346" s="36">
        <f t="shared" si="185"/>
        <v>1</v>
      </c>
      <c r="AB346" s="36">
        <f t="shared" si="185"/>
        <v>1</v>
      </c>
      <c r="AC346" s="36">
        <f t="shared" ref="AC346" si="186">+IFERROR(AC345/AC344,"")</f>
        <v>1</v>
      </c>
      <c r="AD346" s="53">
        <f t="shared" si="185"/>
        <v>1</v>
      </c>
      <c r="AE346" s="54">
        <f t="shared" si="185"/>
        <v>1</v>
      </c>
      <c r="AI346" s="36"/>
      <c r="AJ346" s="36"/>
      <c r="AK346" s="36"/>
      <c r="AL346" s="36"/>
      <c r="AM346" s="36"/>
      <c r="AN346" s="36"/>
      <c r="AO346" s="36"/>
      <c r="AP346" s="36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53"/>
      <c r="BH346" s="54"/>
    </row>
    <row r="347" spans="1:60" ht="15" customHeight="1">
      <c r="A347" s="237"/>
      <c r="B347" s="226"/>
      <c r="C347" s="225" t="s">
        <v>62</v>
      </c>
      <c r="D347" s="10" t="s">
        <v>40</v>
      </c>
      <c r="E347" s="19"/>
      <c r="F347" s="19"/>
      <c r="G347" s="19"/>
      <c r="H347" s="19"/>
      <c r="I347" s="19"/>
      <c r="J347" s="19"/>
      <c r="K347" s="19"/>
      <c r="L347" s="19"/>
      <c r="M347" s="97">
        <f>+(EOP!L347+EOP!M347)/2</f>
        <v>0</v>
      </c>
      <c r="N347" s="97">
        <f>+(EOP!M347+EOP!N347)/2</f>
        <v>0</v>
      </c>
      <c r="O347" s="97">
        <f>+(EOP!N347+EOP!O347)/2</f>
        <v>0</v>
      </c>
      <c r="P347" s="97">
        <f>+(EOP!O347+EOP!P347)/2</f>
        <v>0</v>
      </c>
      <c r="Q347" s="97">
        <f>+(EOP!P347+EOP!Q347)/2</f>
        <v>0</v>
      </c>
      <c r="R347" s="97">
        <f>+(EOP!Q347+EOP!R347)/2</f>
        <v>0</v>
      </c>
      <c r="S347" s="97">
        <f>+(EOP!R347+EOP!S347)/2</f>
        <v>0</v>
      </c>
      <c r="T347" s="97">
        <f>+(EOP!S347+EOP!T347)/2</f>
        <v>0</v>
      </c>
      <c r="U347" s="97">
        <f>+(EOP!T347+EOP!U347)/2</f>
        <v>0</v>
      </c>
      <c r="V347" s="97">
        <f>+(EOP!U347+EOP!V347)/2</f>
        <v>0</v>
      </c>
      <c r="W347" s="97">
        <f>+(EOP!V347+EOP!W347)/2</f>
        <v>0</v>
      </c>
      <c r="X347" s="97">
        <f>+(EOP!W347+EOP!X347)/2</f>
        <v>0</v>
      </c>
      <c r="Y347" s="97">
        <f>+(EOP!X347+EOP!Y347)/2</f>
        <v>0</v>
      </c>
      <c r="Z347" s="97">
        <f>+(EOP!Y347+EOP!Z347)/2</f>
        <v>0</v>
      </c>
      <c r="AA347" s="97">
        <f>+(EOP!Z347+EOP!AA347)/2</f>
        <v>0</v>
      </c>
      <c r="AB347" s="97">
        <f>+(EOP!AA347+EOP!AB347)/2</f>
        <v>0</v>
      </c>
      <c r="AC347" s="97">
        <f>+(EOP!AB347+EOP!AC347)/2</f>
        <v>0</v>
      </c>
      <c r="AD347" s="100">
        <f t="shared" ref="AD347:AD348" si="187">+AVERAGE(M347:P347)</f>
        <v>0</v>
      </c>
      <c r="AE347" s="101">
        <f t="shared" ref="AE347:AE348" si="188">+AVERAGE(Q347:AB347)</f>
        <v>0</v>
      </c>
      <c r="AG347" s="124">
        <f>+SUMIF($M$1:$AB$1,"REAL",M347:AB347)</f>
        <v>0</v>
      </c>
      <c r="AI347" s="19"/>
      <c r="AJ347" s="19"/>
      <c r="AK347" s="19"/>
      <c r="AL347" s="19"/>
      <c r="AM347" s="19"/>
      <c r="AN347" s="19"/>
      <c r="AO347" s="19"/>
      <c r="AP347" s="19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44"/>
      <c r="BH347" s="59"/>
    </row>
    <row r="348" spans="1:60">
      <c r="A348" s="237"/>
      <c r="B348" s="226"/>
      <c r="C348" s="225"/>
      <c r="D348" s="11" t="s">
        <v>88</v>
      </c>
      <c r="E348" s="34"/>
      <c r="F348" s="34"/>
      <c r="G348" s="34"/>
      <c r="H348" s="34"/>
      <c r="I348" s="34"/>
      <c r="J348" s="34"/>
      <c r="K348" s="34"/>
      <c r="L348" s="34"/>
      <c r="M348" s="98">
        <f>+(EOP!L348+EOP!M348)/2</f>
        <v>0</v>
      </c>
      <c r="N348" s="98">
        <f>+(EOP!M348+EOP!N348)/2</f>
        <v>0</v>
      </c>
      <c r="O348" s="98">
        <f>+(EOP!N348+EOP!O348)/2</f>
        <v>0</v>
      </c>
      <c r="P348" s="98">
        <f>+(EOP!O348+EOP!P348)/2</f>
        <v>0</v>
      </c>
      <c r="Q348" s="98">
        <f>+(EOP!P348+EOP!Q348)/2</f>
        <v>0</v>
      </c>
      <c r="R348" s="98">
        <f>+(EOP!Q348+EOP!R348)/2</f>
        <v>0</v>
      </c>
      <c r="S348" s="98">
        <f>+(EOP!R348+EOP!S348)/2</f>
        <v>0</v>
      </c>
      <c r="T348" s="98">
        <f>+(EOP!S348+EOP!T348)/2</f>
        <v>0</v>
      </c>
      <c r="U348" s="98">
        <f>+(EOP!T348+EOP!U348)/2</f>
        <v>0</v>
      </c>
      <c r="V348" s="98">
        <f>+(EOP!U348+EOP!V348)/2</f>
        <v>0</v>
      </c>
      <c r="W348" s="98">
        <f>+(EOP!V348+EOP!W348)/2</f>
        <v>0</v>
      </c>
      <c r="X348" s="98">
        <f>+(EOP!W348+EOP!X348)/2</f>
        <v>0</v>
      </c>
      <c r="Y348" s="98">
        <f>+(EOP!X348+EOP!Y348)/2</f>
        <v>0</v>
      </c>
      <c r="Z348" s="98">
        <f>+(EOP!Y348+EOP!Z348)/2</f>
        <v>0</v>
      </c>
      <c r="AA348" s="98">
        <f>+(EOP!Z348+EOP!AA348)/2</f>
        <v>0</v>
      </c>
      <c r="AB348" s="98">
        <f>+(EOP!AA348+EOP!AB348)/2</f>
        <v>0</v>
      </c>
      <c r="AC348" s="98">
        <f>+(EOP!AB348+EOP!AC348)/2</f>
        <v>0</v>
      </c>
      <c r="AD348" s="102">
        <f t="shared" si="187"/>
        <v>0</v>
      </c>
      <c r="AE348" s="103">
        <f t="shared" si="188"/>
        <v>0</v>
      </c>
      <c r="AG348" s="124">
        <f>+SUMIF($M$1:$AB$1,"REAL",M348:AB348)</f>
        <v>0</v>
      </c>
      <c r="AI348" s="34"/>
      <c r="AJ348" s="34"/>
      <c r="AK348" s="34"/>
      <c r="AL348" s="34"/>
      <c r="AM348" s="34"/>
      <c r="AN348" s="34"/>
      <c r="AO348" s="34"/>
      <c r="AP348" s="34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45"/>
      <c r="BH348" s="46"/>
    </row>
    <row r="349" spans="1:60">
      <c r="A349" s="237"/>
      <c r="B349" s="226"/>
      <c r="C349" s="225"/>
      <c r="D349" s="13" t="s">
        <v>90</v>
      </c>
      <c r="E349" s="36"/>
      <c r="F349" s="36"/>
      <c r="G349" s="36"/>
      <c r="H349" s="36"/>
      <c r="I349" s="36"/>
      <c r="J349" s="36"/>
      <c r="K349" s="36"/>
      <c r="L349" s="36"/>
      <c r="M349" s="36" t="str">
        <f t="shared" ref="M349:AE349" si="189">+IFERROR(M348/M347,"")</f>
        <v/>
      </c>
      <c r="N349" s="36" t="str">
        <f t="shared" si="189"/>
        <v/>
      </c>
      <c r="O349" s="36" t="str">
        <f t="shared" si="189"/>
        <v/>
      </c>
      <c r="P349" s="36" t="str">
        <f t="shared" si="189"/>
        <v/>
      </c>
      <c r="Q349" s="36" t="str">
        <f t="shared" si="189"/>
        <v/>
      </c>
      <c r="R349" s="36" t="str">
        <f t="shared" si="189"/>
        <v/>
      </c>
      <c r="S349" s="36" t="str">
        <f t="shared" si="189"/>
        <v/>
      </c>
      <c r="T349" s="36" t="str">
        <f t="shared" si="189"/>
        <v/>
      </c>
      <c r="U349" s="36" t="str">
        <f t="shared" si="189"/>
        <v/>
      </c>
      <c r="V349" s="36" t="str">
        <f t="shared" si="189"/>
        <v/>
      </c>
      <c r="W349" s="36" t="str">
        <f t="shared" si="189"/>
        <v/>
      </c>
      <c r="X349" s="36" t="str">
        <f t="shared" si="189"/>
        <v/>
      </c>
      <c r="Y349" s="36" t="str">
        <f t="shared" si="189"/>
        <v/>
      </c>
      <c r="Z349" s="36" t="str">
        <f t="shared" si="189"/>
        <v/>
      </c>
      <c r="AA349" s="36" t="str">
        <f t="shared" si="189"/>
        <v/>
      </c>
      <c r="AB349" s="36" t="str">
        <f t="shared" si="189"/>
        <v/>
      </c>
      <c r="AC349" s="36" t="str">
        <f t="shared" ref="AC349" si="190">+IFERROR(AC348/AC347,"")</f>
        <v/>
      </c>
      <c r="AD349" s="49" t="str">
        <f t="shared" si="189"/>
        <v/>
      </c>
      <c r="AE349" s="50" t="str">
        <f t="shared" si="189"/>
        <v/>
      </c>
      <c r="AI349" s="36"/>
      <c r="AJ349" s="36"/>
      <c r="AK349" s="36"/>
      <c r="AL349" s="36"/>
      <c r="AM349" s="36"/>
      <c r="AN349" s="36"/>
      <c r="AO349" s="36"/>
      <c r="AP349" s="36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49"/>
      <c r="BH349" s="50"/>
    </row>
    <row r="350" spans="1:60" ht="15" customHeight="1">
      <c r="A350" s="237"/>
      <c r="B350" s="226"/>
      <c r="C350" s="225" t="s">
        <v>72</v>
      </c>
      <c r="D350" s="10" t="s">
        <v>40</v>
      </c>
      <c r="E350" s="19"/>
      <c r="F350" s="19"/>
      <c r="G350" s="19"/>
      <c r="H350" s="19"/>
      <c r="I350" s="19"/>
      <c r="J350" s="19"/>
      <c r="K350" s="19"/>
      <c r="L350" s="19"/>
      <c r="M350" s="97">
        <f>+(EOP!L350+EOP!M350)/2</f>
        <v>0</v>
      </c>
      <c r="N350" s="97">
        <f>+(EOP!M350+EOP!N350)/2</f>
        <v>0</v>
      </c>
      <c r="O350" s="97">
        <f>+(EOP!N350+EOP!O350)/2</f>
        <v>0</v>
      </c>
      <c r="P350" s="97">
        <f>+(EOP!O350+EOP!P350)/2</f>
        <v>0</v>
      </c>
      <c r="Q350" s="97">
        <f>+(EOP!P350+EOP!Q350)/2</f>
        <v>0</v>
      </c>
      <c r="R350" s="97">
        <f>+(EOP!Q350+EOP!R350)/2</f>
        <v>0</v>
      </c>
      <c r="S350" s="97">
        <f>+(EOP!R350+EOP!S350)/2</f>
        <v>0</v>
      </c>
      <c r="T350" s="97">
        <f>+(EOP!S350+EOP!T350)/2</f>
        <v>0</v>
      </c>
      <c r="U350" s="97">
        <f>+(EOP!T350+EOP!U350)/2</f>
        <v>0</v>
      </c>
      <c r="V350" s="97">
        <f>+(EOP!U350+EOP!V350)/2</f>
        <v>0</v>
      </c>
      <c r="W350" s="97">
        <f>+(EOP!V350+EOP!W350)/2</f>
        <v>0</v>
      </c>
      <c r="X350" s="97">
        <f>+(EOP!W350+EOP!X350)/2</f>
        <v>0</v>
      </c>
      <c r="Y350" s="97">
        <f>+(EOP!X350+EOP!Y350)/2</f>
        <v>0</v>
      </c>
      <c r="Z350" s="97">
        <f>+(EOP!Y350+EOP!Z350)/2</f>
        <v>0</v>
      </c>
      <c r="AA350" s="97">
        <f>+(EOP!Z350+EOP!AA350)/2</f>
        <v>0</v>
      </c>
      <c r="AB350" s="97">
        <f>+(EOP!AA350+EOP!AB350)/2</f>
        <v>0</v>
      </c>
      <c r="AC350" s="97">
        <f>+(EOP!AB350+EOP!AC350)/2</f>
        <v>0</v>
      </c>
      <c r="AD350" s="100">
        <f t="shared" ref="AD350:AD351" si="191">+AVERAGE(M350:P350)</f>
        <v>0</v>
      </c>
      <c r="AE350" s="101">
        <f t="shared" ref="AE350:AE351" si="192">+AVERAGE(Q350:AB350)</f>
        <v>0</v>
      </c>
      <c r="AG350" s="124">
        <f>+SUMIF($M$1:$AB$1,"REAL",M350:AB350)</f>
        <v>0</v>
      </c>
      <c r="AI350" s="19"/>
      <c r="AJ350" s="19"/>
      <c r="AK350" s="19"/>
      <c r="AL350" s="19"/>
      <c r="AM350" s="19"/>
      <c r="AN350" s="19"/>
      <c r="AO350" s="19"/>
      <c r="AP350" s="19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44"/>
      <c r="BH350" s="59"/>
    </row>
    <row r="351" spans="1:60">
      <c r="A351" s="237"/>
      <c r="B351" s="226"/>
      <c r="C351" s="225"/>
      <c r="D351" s="11" t="s">
        <v>88</v>
      </c>
      <c r="E351" s="34"/>
      <c r="F351" s="34"/>
      <c r="G351" s="34"/>
      <c r="H351" s="34"/>
      <c r="I351" s="34"/>
      <c r="J351" s="34"/>
      <c r="K351" s="34"/>
      <c r="L351" s="34"/>
      <c r="M351" s="98">
        <f>+(EOP!L351+EOP!M351)/2</f>
        <v>0</v>
      </c>
      <c r="N351" s="98">
        <f>+(EOP!M351+EOP!N351)/2</f>
        <v>0</v>
      </c>
      <c r="O351" s="98">
        <f>+(EOP!N351+EOP!O351)/2</f>
        <v>0</v>
      </c>
      <c r="P351" s="98">
        <f>+(EOP!O351+EOP!P351)/2</f>
        <v>0</v>
      </c>
      <c r="Q351" s="98">
        <f>+(EOP!P351+EOP!Q351)/2</f>
        <v>0</v>
      </c>
      <c r="R351" s="98">
        <f>+(EOP!Q351+EOP!R351)/2</f>
        <v>0</v>
      </c>
      <c r="S351" s="98">
        <f>+(EOP!R351+EOP!S351)/2</f>
        <v>0</v>
      </c>
      <c r="T351" s="98">
        <f>+(EOP!S351+EOP!T351)/2</f>
        <v>0</v>
      </c>
      <c r="U351" s="98">
        <f>+(EOP!T351+EOP!U351)/2</f>
        <v>0</v>
      </c>
      <c r="V351" s="98">
        <f>+(EOP!U351+EOP!V351)/2</f>
        <v>0</v>
      </c>
      <c r="W351" s="98">
        <f>+(EOP!V351+EOP!W351)/2</f>
        <v>0</v>
      </c>
      <c r="X351" s="98">
        <f>+(EOP!W351+EOP!X351)/2</f>
        <v>0</v>
      </c>
      <c r="Y351" s="98">
        <f>+(EOP!X351+EOP!Y351)/2</f>
        <v>0</v>
      </c>
      <c r="Z351" s="98">
        <f>+(EOP!Y351+EOP!Z351)/2</f>
        <v>0</v>
      </c>
      <c r="AA351" s="98">
        <f>+(EOP!Z351+EOP!AA351)/2</f>
        <v>0</v>
      </c>
      <c r="AB351" s="98">
        <f>+(EOP!AA351+EOP!AB351)/2</f>
        <v>0</v>
      </c>
      <c r="AC351" s="98">
        <f>+(EOP!AB351+EOP!AC351)/2</f>
        <v>0</v>
      </c>
      <c r="AD351" s="102">
        <f t="shared" si="191"/>
        <v>0</v>
      </c>
      <c r="AE351" s="103">
        <f t="shared" si="192"/>
        <v>0</v>
      </c>
      <c r="AG351" s="124">
        <f>+SUMIF($M$1:$AB$1,"REAL",M351:AB351)</f>
        <v>0</v>
      </c>
      <c r="AI351" s="34"/>
      <c r="AJ351" s="34"/>
      <c r="AK351" s="34"/>
      <c r="AL351" s="34"/>
      <c r="AM351" s="34"/>
      <c r="AN351" s="34"/>
      <c r="AO351" s="34"/>
      <c r="AP351" s="34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45"/>
      <c r="BH351" s="46"/>
    </row>
    <row r="352" spans="1:60">
      <c r="A352" s="237"/>
      <c r="B352" s="226"/>
      <c r="C352" s="225"/>
      <c r="D352" s="13" t="s">
        <v>90</v>
      </c>
      <c r="E352" s="36"/>
      <c r="F352" s="36"/>
      <c r="G352" s="36"/>
      <c r="H352" s="36"/>
      <c r="I352" s="36"/>
      <c r="J352" s="36"/>
      <c r="K352" s="36"/>
      <c r="L352" s="36"/>
      <c r="M352" s="36" t="str">
        <f t="shared" ref="M352:AE352" si="193">+IFERROR(M351/M350,"")</f>
        <v/>
      </c>
      <c r="N352" s="36" t="str">
        <f t="shared" si="193"/>
        <v/>
      </c>
      <c r="O352" s="36" t="str">
        <f t="shared" si="193"/>
        <v/>
      </c>
      <c r="P352" s="36" t="str">
        <f t="shared" si="193"/>
        <v/>
      </c>
      <c r="Q352" s="36" t="str">
        <f t="shared" si="193"/>
        <v/>
      </c>
      <c r="R352" s="36" t="str">
        <f t="shared" si="193"/>
        <v/>
      </c>
      <c r="S352" s="36" t="str">
        <f t="shared" si="193"/>
        <v/>
      </c>
      <c r="T352" s="36" t="str">
        <f t="shared" si="193"/>
        <v/>
      </c>
      <c r="U352" s="36" t="str">
        <f t="shared" si="193"/>
        <v/>
      </c>
      <c r="V352" s="36" t="str">
        <f t="shared" si="193"/>
        <v/>
      </c>
      <c r="W352" s="36" t="str">
        <f t="shared" si="193"/>
        <v/>
      </c>
      <c r="X352" s="36" t="str">
        <f t="shared" si="193"/>
        <v/>
      </c>
      <c r="Y352" s="36" t="str">
        <f t="shared" si="193"/>
        <v/>
      </c>
      <c r="Z352" s="36" t="str">
        <f t="shared" si="193"/>
        <v/>
      </c>
      <c r="AA352" s="36" t="str">
        <f t="shared" si="193"/>
        <v/>
      </c>
      <c r="AB352" s="36" t="str">
        <f t="shared" si="193"/>
        <v/>
      </c>
      <c r="AC352" s="36" t="str">
        <f t="shared" ref="AC352" si="194">+IFERROR(AC351/AC350,"")</f>
        <v/>
      </c>
      <c r="AD352" s="49" t="str">
        <f t="shared" si="193"/>
        <v/>
      </c>
      <c r="AE352" s="50" t="str">
        <f t="shared" si="193"/>
        <v/>
      </c>
      <c r="AI352" s="36"/>
      <c r="AJ352" s="36"/>
      <c r="AK352" s="36"/>
      <c r="AL352" s="36"/>
      <c r="AM352" s="36"/>
      <c r="AN352" s="36"/>
      <c r="AO352" s="36"/>
      <c r="AP352" s="36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49"/>
      <c r="BH352" s="50"/>
    </row>
    <row r="353" spans="1:60" ht="15" customHeight="1">
      <c r="A353" s="237"/>
      <c r="B353" s="226"/>
      <c r="C353" s="225" t="s">
        <v>73</v>
      </c>
      <c r="D353" s="10" t="s">
        <v>40</v>
      </c>
      <c r="E353" s="19"/>
      <c r="F353" s="19"/>
      <c r="G353" s="19"/>
      <c r="H353" s="19"/>
      <c r="I353" s="19"/>
      <c r="J353" s="19"/>
      <c r="K353" s="19"/>
      <c r="L353" s="19"/>
      <c r="M353" s="97">
        <f>+(EOP!L353+EOP!M353)/2</f>
        <v>0</v>
      </c>
      <c r="N353" s="97">
        <f>+(EOP!M353+EOP!N353)/2</f>
        <v>0</v>
      </c>
      <c r="O353" s="97">
        <f>+(EOP!N353+EOP!O353)/2</f>
        <v>0</v>
      </c>
      <c r="P353" s="97">
        <f>+(EOP!O353+EOP!P353)/2</f>
        <v>0</v>
      </c>
      <c r="Q353" s="97">
        <f>+(EOP!P353+EOP!Q353)/2</f>
        <v>0</v>
      </c>
      <c r="R353" s="97">
        <f>+(EOP!Q353+EOP!R353)/2</f>
        <v>0</v>
      </c>
      <c r="S353" s="97">
        <f>+(EOP!R353+EOP!S353)/2</f>
        <v>0</v>
      </c>
      <c r="T353" s="97">
        <f>+(EOP!S353+EOP!T353)/2</f>
        <v>0</v>
      </c>
      <c r="U353" s="97">
        <f>+(EOP!T353+EOP!U353)/2</f>
        <v>0</v>
      </c>
      <c r="V353" s="97">
        <f>+(EOP!U353+EOP!V353)/2</f>
        <v>0</v>
      </c>
      <c r="W353" s="97">
        <f>+(EOP!V353+EOP!W353)/2</f>
        <v>0</v>
      </c>
      <c r="X353" s="97">
        <f>+(EOP!W353+EOP!X353)/2</f>
        <v>0</v>
      </c>
      <c r="Y353" s="97">
        <f>+(EOP!X353+EOP!Y353)/2</f>
        <v>0</v>
      </c>
      <c r="Z353" s="97">
        <f>+(EOP!Y353+EOP!Z353)/2</f>
        <v>0</v>
      </c>
      <c r="AA353" s="97">
        <f>+(EOP!Z353+EOP!AA353)/2</f>
        <v>0</v>
      </c>
      <c r="AB353" s="97">
        <f>+(EOP!AA353+EOP!AB353)/2</f>
        <v>0</v>
      </c>
      <c r="AC353" s="97">
        <f>+(EOP!AB353+EOP!AC353)/2</f>
        <v>0</v>
      </c>
      <c r="AD353" s="100">
        <f t="shared" ref="AD353:AD354" si="195">+AVERAGE(M353:P353)</f>
        <v>0</v>
      </c>
      <c r="AE353" s="101">
        <f t="shared" ref="AE353:AE354" si="196">+AVERAGE(Q353:AB353)</f>
        <v>0</v>
      </c>
      <c r="AG353" s="124">
        <f>+SUMIF($M$1:$AB$1,"REAL",M353:AB353)</f>
        <v>0</v>
      </c>
      <c r="AI353" s="19"/>
      <c r="AJ353" s="19"/>
      <c r="AK353" s="19"/>
      <c r="AL353" s="19"/>
      <c r="AM353" s="19"/>
      <c r="AN353" s="19"/>
      <c r="AO353" s="19"/>
      <c r="AP353" s="19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44"/>
      <c r="BH353" s="59"/>
    </row>
    <row r="354" spans="1:60">
      <c r="A354" s="237"/>
      <c r="B354" s="226"/>
      <c r="C354" s="225"/>
      <c r="D354" s="11" t="s">
        <v>88</v>
      </c>
      <c r="E354" s="34"/>
      <c r="F354" s="34"/>
      <c r="G354" s="34"/>
      <c r="H354" s="34"/>
      <c r="I354" s="34"/>
      <c r="J354" s="34"/>
      <c r="K354" s="34"/>
      <c r="L354" s="34"/>
      <c r="M354" s="98">
        <f>+(EOP!L354+EOP!M354)/2</f>
        <v>0</v>
      </c>
      <c r="N354" s="98">
        <f>+(EOP!M354+EOP!N354)/2</f>
        <v>0</v>
      </c>
      <c r="O354" s="98">
        <f>+(EOP!N354+EOP!O354)/2</f>
        <v>0</v>
      </c>
      <c r="P354" s="98">
        <f>+(EOP!O354+EOP!P354)/2</f>
        <v>0</v>
      </c>
      <c r="Q354" s="98">
        <f>+(EOP!P354+EOP!Q354)/2</f>
        <v>0</v>
      </c>
      <c r="R354" s="98">
        <f>+(EOP!Q354+EOP!R354)/2</f>
        <v>0</v>
      </c>
      <c r="S354" s="98">
        <f>+(EOP!R354+EOP!S354)/2</f>
        <v>0</v>
      </c>
      <c r="T354" s="98">
        <f>+(EOP!S354+EOP!T354)/2</f>
        <v>0</v>
      </c>
      <c r="U354" s="98">
        <f>+(EOP!T354+EOP!U354)/2</f>
        <v>0</v>
      </c>
      <c r="V354" s="98">
        <f>+(EOP!U354+EOP!V354)/2</f>
        <v>0</v>
      </c>
      <c r="W354" s="98">
        <f>+(EOP!V354+EOP!W354)/2</f>
        <v>0</v>
      </c>
      <c r="X354" s="98">
        <f>+(EOP!W354+EOP!X354)/2</f>
        <v>0</v>
      </c>
      <c r="Y354" s="98">
        <f>+(EOP!X354+EOP!Y354)/2</f>
        <v>0</v>
      </c>
      <c r="Z354" s="98">
        <f>+(EOP!Y354+EOP!Z354)/2</f>
        <v>0</v>
      </c>
      <c r="AA354" s="98">
        <f>+(EOP!Z354+EOP!AA354)/2</f>
        <v>0</v>
      </c>
      <c r="AB354" s="98">
        <f>+(EOP!AA354+EOP!AB354)/2</f>
        <v>0</v>
      </c>
      <c r="AC354" s="98">
        <f>+(EOP!AB354+EOP!AC354)/2</f>
        <v>0</v>
      </c>
      <c r="AD354" s="102">
        <f t="shared" si="195"/>
        <v>0</v>
      </c>
      <c r="AE354" s="103">
        <f t="shared" si="196"/>
        <v>0</v>
      </c>
      <c r="AG354" s="124">
        <f>+SUMIF($M$1:$AB$1,"REAL",M354:AB354)</f>
        <v>0</v>
      </c>
      <c r="AI354" s="34"/>
      <c r="AJ354" s="34"/>
      <c r="AK354" s="34"/>
      <c r="AL354" s="34"/>
      <c r="AM354" s="34"/>
      <c r="AN354" s="34"/>
      <c r="AO354" s="34"/>
      <c r="AP354" s="34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45"/>
      <c r="BH354" s="46"/>
    </row>
    <row r="355" spans="1:60">
      <c r="A355" s="237"/>
      <c r="B355" s="226"/>
      <c r="C355" s="225"/>
      <c r="D355" s="13" t="s">
        <v>90</v>
      </c>
      <c r="E355" s="36"/>
      <c r="F355" s="36"/>
      <c r="G355" s="36"/>
      <c r="H355" s="36"/>
      <c r="I355" s="36"/>
      <c r="J355" s="36"/>
      <c r="K355" s="36"/>
      <c r="L355" s="36"/>
      <c r="M355" s="36" t="str">
        <f t="shared" ref="M355:AE355" si="197">+IFERROR(M354/M353,"")</f>
        <v/>
      </c>
      <c r="N355" s="36" t="str">
        <f t="shared" si="197"/>
        <v/>
      </c>
      <c r="O355" s="36" t="str">
        <f t="shared" si="197"/>
        <v/>
      </c>
      <c r="P355" s="36" t="str">
        <f t="shared" si="197"/>
        <v/>
      </c>
      <c r="Q355" s="36" t="str">
        <f t="shared" si="197"/>
        <v/>
      </c>
      <c r="R355" s="36" t="str">
        <f t="shared" si="197"/>
        <v/>
      </c>
      <c r="S355" s="36" t="str">
        <f t="shared" si="197"/>
        <v/>
      </c>
      <c r="T355" s="36" t="str">
        <f t="shared" si="197"/>
        <v/>
      </c>
      <c r="U355" s="36" t="str">
        <f t="shared" si="197"/>
        <v/>
      </c>
      <c r="V355" s="36" t="str">
        <f t="shared" si="197"/>
        <v/>
      </c>
      <c r="W355" s="36" t="str">
        <f t="shared" si="197"/>
        <v/>
      </c>
      <c r="X355" s="36" t="str">
        <f t="shared" si="197"/>
        <v/>
      </c>
      <c r="Y355" s="36" t="str">
        <f t="shared" si="197"/>
        <v/>
      </c>
      <c r="Z355" s="36" t="str">
        <f t="shared" si="197"/>
        <v/>
      </c>
      <c r="AA355" s="36" t="str">
        <f t="shared" si="197"/>
        <v/>
      </c>
      <c r="AB355" s="36" t="str">
        <f t="shared" si="197"/>
        <v/>
      </c>
      <c r="AC355" s="36" t="str">
        <f t="shared" ref="AC355" si="198">+IFERROR(AC354/AC353,"")</f>
        <v/>
      </c>
      <c r="AD355" s="49" t="str">
        <f t="shared" si="197"/>
        <v/>
      </c>
      <c r="AE355" s="50" t="str">
        <f t="shared" si="197"/>
        <v/>
      </c>
      <c r="AI355" s="36"/>
      <c r="AJ355" s="36"/>
      <c r="AK355" s="36"/>
      <c r="AL355" s="36"/>
      <c r="AM355" s="36"/>
      <c r="AN355" s="36"/>
      <c r="AO355" s="36"/>
      <c r="AP355" s="36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49"/>
      <c r="BH355" s="50"/>
    </row>
    <row r="356" spans="1:60" ht="15" customHeight="1">
      <c r="A356" s="237"/>
      <c r="B356" s="226" t="s">
        <v>39</v>
      </c>
      <c r="C356" s="225" t="s">
        <v>51</v>
      </c>
      <c r="D356" s="10" t="s">
        <v>40</v>
      </c>
      <c r="E356" s="19"/>
      <c r="F356" s="19"/>
      <c r="G356" s="19"/>
      <c r="H356" s="19"/>
      <c r="I356" s="19"/>
      <c r="J356" s="19"/>
      <c r="K356" s="19"/>
      <c r="L356" s="19"/>
      <c r="M356" s="97">
        <f>+(EOP!L356+EOP!M356)/2</f>
        <v>0</v>
      </c>
      <c r="N356" s="97">
        <f>+(EOP!M356+EOP!N356)/2</f>
        <v>-0.5</v>
      </c>
      <c r="O356" s="97">
        <f>+(EOP!N356+EOP!O356)/2</f>
        <v>-1</v>
      </c>
      <c r="P356" s="97">
        <f>+(EOP!O356+EOP!P356)/2</f>
        <v>-0.5</v>
      </c>
      <c r="Q356" s="97">
        <f>+(EOP!P356+EOP!Q356)/2</f>
        <v>0</v>
      </c>
      <c r="R356" s="97">
        <f>+(EOP!Q356+EOP!R356)/2</f>
        <v>0.5</v>
      </c>
      <c r="S356" s="97">
        <f>+(EOP!R356+EOP!S356)/2</f>
        <v>1</v>
      </c>
      <c r="T356" s="97">
        <f>+(EOP!S356+EOP!T356)/2</f>
        <v>1</v>
      </c>
      <c r="U356" s="97">
        <f>+(EOP!T356+EOP!U356)/2</f>
        <v>1</v>
      </c>
      <c r="V356" s="97">
        <f>+(EOP!U356+EOP!V356)/2</f>
        <v>1</v>
      </c>
      <c r="W356" s="97">
        <f>+(EOP!V356+EOP!W356)/2</f>
        <v>1.5</v>
      </c>
      <c r="X356" s="97">
        <f>+(EOP!W356+EOP!X356)/2</f>
        <v>2</v>
      </c>
      <c r="Y356" s="97">
        <f>+(EOP!X356+EOP!Y356)/2</f>
        <v>3</v>
      </c>
      <c r="Z356" s="97">
        <f>+(EOP!Y356+EOP!Z356)/2</f>
        <v>3.5</v>
      </c>
      <c r="AA356" s="97">
        <f>+(EOP!Z356+EOP!AA356)/2</f>
        <v>3</v>
      </c>
      <c r="AB356" s="97">
        <f>+(EOP!AA356+EOP!AB356)/2</f>
        <v>3.5</v>
      </c>
      <c r="AC356" s="97">
        <f>+(EOP!AB356+EOP!AC356)/2</f>
        <v>4.5</v>
      </c>
      <c r="AD356" s="100">
        <f t="shared" ref="AD356:AD365" si="199">+AVERAGE(M356:P356)</f>
        <v>-0.5</v>
      </c>
      <c r="AE356" s="101">
        <f t="shared" ref="AE356:AE365" si="200">+AVERAGE(Q356:AB356)</f>
        <v>1.75</v>
      </c>
      <c r="AG356" s="124">
        <f>+SUMIF($M$1:$AB$1,"REAL",M356:AB356)</f>
        <v>19</v>
      </c>
      <c r="AI356" s="19"/>
      <c r="AJ356" s="19"/>
      <c r="AK356" s="19"/>
      <c r="AL356" s="19"/>
      <c r="AM356" s="19"/>
      <c r="AN356" s="19"/>
      <c r="AO356" s="19"/>
      <c r="AP356" s="19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44"/>
      <c r="BH356" s="59"/>
    </row>
    <row r="357" spans="1:60">
      <c r="A357" s="237"/>
      <c r="B357" s="226"/>
      <c r="C357" s="225"/>
      <c r="D357" s="11" t="s">
        <v>88</v>
      </c>
      <c r="E357" s="34"/>
      <c r="F357" s="34"/>
      <c r="G357" s="34"/>
      <c r="H357" s="34"/>
      <c r="I357" s="34"/>
      <c r="J357" s="34"/>
      <c r="K357" s="34"/>
      <c r="L357" s="34"/>
      <c r="M357" s="98">
        <f>+(EOP!L357+EOP!M357)/2</f>
        <v>0</v>
      </c>
      <c r="N357" s="98">
        <f>+(EOP!M357+EOP!N357)/2</f>
        <v>0</v>
      </c>
      <c r="O357" s="98">
        <f>+(EOP!N357+EOP!O357)/2</f>
        <v>0</v>
      </c>
      <c r="P357" s="98">
        <f>+(EOP!O357+EOP!P357)/2</f>
        <v>0.5</v>
      </c>
      <c r="Q357" s="98">
        <f>+(EOP!P357+EOP!Q357)/2</f>
        <v>1</v>
      </c>
      <c r="R357" s="98">
        <f>+(EOP!Q357+EOP!R357)/2</f>
        <v>2</v>
      </c>
      <c r="S357" s="98">
        <f>+(EOP!R357+EOP!S357)/2</f>
        <v>2.5</v>
      </c>
      <c r="T357" s="98">
        <f>+(EOP!S357+EOP!T357)/2</f>
        <v>2</v>
      </c>
      <c r="U357" s="98">
        <f>+(EOP!T357+EOP!U357)/2</f>
        <v>2</v>
      </c>
      <c r="V357" s="98">
        <f>+(EOP!U357+EOP!V357)/2</f>
        <v>2</v>
      </c>
      <c r="W357" s="98">
        <f>+(EOP!V357+EOP!W357)/2</f>
        <v>2.5</v>
      </c>
      <c r="X357" s="98">
        <f>+(EOP!W357+EOP!X357)/2</f>
        <v>3</v>
      </c>
      <c r="Y357" s="98">
        <f>+(EOP!X357+EOP!Y357)/2</f>
        <v>4</v>
      </c>
      <c r="Z357" s="98">
        <f>+(EOP!Y357+EOP!Z357)/2</f>
        <v>4.5</v>
      </c>
      <c r="AA357" s="98">
        <f>+(EOP!Z357+EOP!AA357)/2</f>
        <v>4</v>
      </c>
      <c r="AB357" s="98">
        <f>+(EOP!AA357+EOP!AB357)/2</f>
        <v>4.5</v>
      </c>
      <c r="AC357" s="98">
        <f>+(EOP!AB357+EOP!AC357)/2</f>
        <v>10</v>
      </c>
      <c r="AD357" s="102">
        <f t="shared" si="199"/>
        <v>0.125</v>
      </c>
      <c r="AE357" s="103">
        <f t="shared" si="200"/>
        <v>2.8333333333333335</v>
      </c>
      <c r="AG357" s="124">
        <f>+SUMIF($M$1:$AB$1,"REAL",M357:AB357)</f>
        <v>34.5</v>
      </c>
      <c r="AI357" s="34"/>
      <c r="AJ357" s="34"/>
      <c r="AK357" s="34"/>
      <c r="AL357" s="34"/>
      <c r="AM357" s="34"/>
      <c r="AN357" s="34"/>
      <c r="AO357" s="34"/>
      <c r="AP357" s="34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45"/>
      <c r="BH357" s="46"/>
    </row>
    <row r="358" spans="1:60">
      <c r="A358" s="237"/>
      <c r="B358" s="226"/>
      <c r="C358" s="225"/>
      <c r="D358" s="12" t="s">
        <v>63</v>
      </c>
      <c r="E358" s="35"/>
      <c r="F358" s="35"/>
      <c r="G358" s="35"/>
      <c r="H358" s="35"/>
      <c r="I358" s="35"/>
      <c r="J358" s="35"/>
      <c r="K358" s="35"/>
      <c r="L358" s="35"/>
      <c r="M358" s="99">
        <f>+(EOP!L358+EOP!M358)/2</f>
        <v>0</v>
      </c>
      <c r="N358" s="99">
        <f>+(EOP!M358+EOP!N358)/2</f>
        <v>0</v>
      </c>
      <c r="O358" s="99">
        <f>+(EOP!N358+EOP!O358)/2</f>
        <v>0</v>
      </c>
      <c r="P358" s="99">
        <f>+(EOP!O358+EOP!P358)/2</f>
        <v>0</v>
      </c>
      <c r="Q358" s="99">
        <f>+(EOP!P358+EOP!Q358)/2</f>
        <v>0</v>
      </c>
      <c r="R358" s="99">
        <f>+(EOP!Q358+EOP!R358)/2</f>
        <v>0</v>
      </c>
      <c r="S358" s="99">
        <f>+(EOP!R358+EOP!S358)/2</f>
        <v>0</v>
      </c>
      <c r="T358" s="99">
        <f>+(EOP!S358+EOP!T358)/2</f>
        <v>0</v>
      </c>
      <c r="U358" s="99">
        <f>+(EOP!T358+EOP!U358)/2</f>
        <v>0</v>
      </c>
      <c r="V358" s="99">
        <f>+(EOP!U358+EOP!V358)/2</f>
        <v>0</v>
      </c>
      <c r="W358" s="99">
        <f>+(EOP!V358+EOP!W358)/2</f>
        <v>0.5</v>
      </c>
      <c r="X358" s="99">
        <f>+(EOP!W358+EOP!X358)/2</f>
        <v>1</v>
      </c>
      <c r="Y358" s="99">
        <f>+(EOP!X358+EOP!Y358)/2</f>
        <v>1</v>
      </c>
      <c r="Z358" s="99">
        <f>+(EOP!Y358+EOP!Z358)/2</f>
        <v>0.5</v>
      </c>
      <c r="AA358" s="99">
        <f>+(EOP!Z358+EOP!AA358)/2</f>
        <v>0</v>
      </c>
      <c r="AB358" s="99">
        <f>+(EOP!AA358+EOP!AB358)/2</f>
        <v>0</v>
      </c>
      <c r="AC358" s="99">
        <f>+(EOP!AB358+EOP!AC358)/2</f>
        <v>5.5</v>
      </c>
      <c r="AD358" s="104">
        <f t="shared" si="199"/>
        <v>0</v>
      </c>
      <c r="AE358" s="105">
        <f t="shared" si="200"/>
        <v>0.25</v>
      </c>
      <c r="AI358" s="35"/>
      <c r="AJ358" s="35"/>
      <c r="AK358" s="35"/>
      <c r="AL358" s="35"/>
      <c r="AM358" s="35"/>
      <c r="AN358" s="35"/>
      <c r="AO358" s="35"/>
      <c r="AP358" s="35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47"/>
      <c r="BH358" s="48"/>
    </row>
    <row r="359" spans="1:60">
      <c r="A359" s="237"/>
      <c r="B359" s="226"/>
      <c r="C359" s="225"/>
      <c r="D359" s="12" t="s">
        <v>64</v>
      </c>
      <c r="E359" s="35"/>
      <c r="F359" s="35"/>
      <c r="G359" s="35"/>
      <c r="H359" s="35"/>
      <c r="I359" s="35"/>
      <c r="J359" s="35"/>
      <c r="K359" s="35"/>
      <c r="L359" s="35"/>
      <c r="M359" s="99">
        <f>+(EOP!L359+EOP!M359)/2</f>
        <v>0</v>
      </c>
      <c r="N359" s="99">
        <f>+(EOP!M359+EOP!N359)/2</f>
        <v>0</v>
      </c>
      <c r="O359" s="99">
        <f>+(EOP!N359+EOP!O359)/2</f>
        <v>0</v>
      </c>
      <c r="P359" s="99">
        <f>+(EOP!O359+EOP!P359)/2</f>
        <v>0</v>
      </c>
      <c r="Q359" s="99">
        <f>+(EOP!P359+EOP!Q359)/2</f>
        <v>0</v>
      </c>
      <c r="R359" s="99">
        <f>+(EOP!Q359+EOP!R359)/2</f>
        <v>0</v>
      </c>
      <c r="S359" s="99">
        <f>+(EOP!R359+EOP!S359)/2</f>
        <v>0</v>
      </c>
      <c r="T359" s="99">
        <f>+(EOP!S359+EOP!T359)/2</f>
        <v>0</v>
      </c>
      <c r="U359" s="99">
        <f>+(EOP!T359+EOP!U359)/2</f>
        <v>0</v>
      </c>
      <c r="V359" s="99">
        <f>+(EOP!U359+EOP!V359)/2</f>
        <v>0</v>
      </c>
      <c r="W359" s="99">
        <f>+(EOP!V359+EOP!W359)/2</f>
        <v>0</v>
      </c>
      <c r="X359" s="99">
        <f>+(EOP!W359+EOP!X359)/2</f>
        <v>0</v>
      </c>
      <c r="Y359" s="99">
        <f>+(EOP!X359+EOP!Y359)/2</f>
        <v>0</v>
      </c>
      <c r="Z359" s="99">
        <f>+(EOP!Y359+EOP!Z359)/2</f>
        <v>0</v>
      </c>
      <c r="AA359" s="99">
        <f>+(EOP!Z359+EOP!AA359)/2</f>
        <v>0</v>
      </c>
      <c r="AB359" s="99">
        <f>+(EOP!AA359+EOP!AB359)/2</f>
        <v>0</v>
      </c>
      <c r="AC359" s="99">
        <f>+(EOP!AB359+EOP!AC359)/2</f>
        <v>0</v>
      </c>
      <c r="AD359" s="104">
        <f t="shared" si="199"/>
        <v>0</v>
      </c>
      <c r="AE359" s="105">
        <f t="shared" si="200"/>
        <v>0</v>
      </c>
      <c r="AI359" s="35"/>
      <c r="AJ359" s="35"/>
      <c r="AK359" s="35"/>
      <c r="AL359" s="35"/>
      <c r="AM359" s="35"/>
      <c r="AN359" s="35"/>
      <c r="AO359" s="35"/>
      <c r="AP359" s="35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47"/>
      <c r="BH359" s="48"/>
    </row>
    <row r="360" spans="1:60">
      <c r="A360" s="237"/>
      <c r="B360" s="226"/>
      <c r="C360" s="225"/>
      <c r="D360" s="12" t="s">
        <v>65</v>
      </c>
      <c r="E360" s="35"/>
      <c r="F360" s="35"/>
      <c r="G360" s="35"/>
      <c r="H360" s="35"/>
      <c r="I360" s="35"/>
      <c r="J360" s="35"/>
      <c r="K360" s="35"/>
      <c r="L360" s="35"/>
      <c r="M360" s="99">
        <f>+(EOP!L360+EOP!M360)/2</f>
        <v>0</v>
      </c>
      <c r="N360" s="99">
        <f>+(EOP!M360+EOP!N360)/2</f>
        <v>0</v>
      </c>
      <c r="O360" s="99">
        <f>+(EOP!N360+EOP!O360)/2</f>
        <v>0</v>
      </c>
      <c r="P360" s="99">
        <f>+(EOP!O360+EOP!P360)/2</f>
        <v>0</v>
      </c>
      <c r="Q360" s="99">
        <f>+(EOP!P360+EOP!Q360)/2</f>
        <v>0</v>
      </c>
      <c r="R360" s="99">
        <f>+(EOP!Q360+EOP!R360)/2</f>
        <v>0</v>
      </c>
      <c r="S360" s="99">
        <f>+(EOP!R360+EOP!S360)/2</f>
        <v>0</v>
      </c>
      <c r="T360" s="99">
        <f>+(EOP!S360+EOP!T360)/2</f>
        <v>0</v>
      </c>
      <c r="U360" s="99">
        <f>+(EOP!T360+EOP!U360)/2</f>
        <v>0</v>
      </c>
      <c r="V360" s="99">
        <f>+(EOP!U360+EOP!V360)/2</f>
        <v>0.5</v>
      </c>
      <c r="W360" s="99">
        <f>+(EOP!V360+EOP!W360)/2</f>
        <v>1</v>
      </c>
      <c r="X360" s="99">
        <f>+(EOP!W360+EOP!X360)/2</f>
        <v>1</v>
      </c>
      <c r="Y360" s="99">
        <f>+(EOP!X360+EOP!Y360)/2</f>
        <v>1.5</v>
      </c>
      <c r="Z360" s="99">
        <f>+(EOP!Y360+EOP!Z360)/2</f>
        <v>2</v>
      </c>
      <c r="AA360" s="99">
        <f>+(EOP!Z360+EOP!AA360)/2</f>
        <v>2</v>
      </c>
      <c r="AB360" s="99">
        <f>+(EOP!AA360+EOP!AB360)/2</f>
        <v>2</v>
      </c>
      <c r="AC360" s="99">
        <f>+(EOP!AB360+EOP!AC360)/2</f>
        <v>2</v>
      </c>
      <c r="AD360" s="104">
        <f t="shared" si="199"/>
        <v>0</v>
      </c>
      <c r="AE360" s="105">
        <f t="shared" si="200"/>
        <v>0.83333333333333337</v>
      </c>
      <c r="AI360" s="35"/>
      <c r="AJ360" s="35"/>
      <c r="AK360" s="35"/>
      <c r="AL360" s="35"/>
      <c r="AM360" s="35"/>
      <c r="AN360" s="35"/>
      <c r="AO360" s="35"/>
      <c r="AP360" s="35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47"/>
      <c r="BH360" s="48"/>
    </row>
    <row r="361" spans="1:60">
      <c r="A361" s="237"/>
      <c r="B361" s="226"/>
      <c r="C361" s="225"/>
      <c r="D361" s="12" t="s">
        <v>66</v>
      </c>
      <c r="E361" s="35"/>
      <c r="F361" s="35"/>
      <c r="G361" s="35"/>
      <c r="H361" s="35"/>
      <c r="I361" s="35"/>
      <c r="J361" s="35"/>
      <c r="K361" s="35"/>
      <c r="L361" s="35"/>
      <c r="M361" s="99">
        <f>+(EOP!L361+EOP!M361)/2</f>
        <v>0</v>
      </c>
      <c r="N361" s="99">
        <f>+(EOP!M361+EOP!N361)/2</f>
        <v>0</v>
      </c>
      <c r="O361" s="99">
        <f>+(EOP!N361+EOP!O361)/2</f>
        <v>0</v>
      </c>
      <c r="P361" s="99">
        <f>+(EOP!O361+EOP!P361)/2</f>
        <v>0</v>
      </c>
      <c r="Q361" s="99">
        <f>+(EOP!P361+EOP!Q361)/2</f>
        <v>0</v>
      </c>
      <c r="R361" s="99">
        <f>+(EOP!Q361+EOP!R361)/2</f>
        <v>0</v>
      </c>
      <c r="S361" s="99">
        <f>+(EOP!R361+EOP!S361)/2</f>
        <v>0</v>
      </c>
      <c r="T361" s="99">
        <f>+(EOP!S361+EOP!T361)/2</f>
        <v>0</v>
      </c>
      <c r="U361" s="99">
        <f>+(EOP!T361+EOP!U361)/2</f>
        <v>0</v>
      </c>
      <c r="V361" s="99">
        <f>+(EOP!U361+EOP!V361)/2</f>
        <v>0</v>
      </c>
      <c r="W361" s="99">
        <f>+(EOP!V361+EOP!W361)/2</f>
        <v>0</v>
      </c>
      <c r="X361" s="99">
        <f>+(EOP!W361+EOP!X361)/2</f>
        <v>0</v>
      </c>
      <c r="Y361" s="99">
        <f>+(EOP!X361+EOP!Y361)/2</f>
        <v>0</v>
      </c>
      <c r="Z361" s="99">
        <f>+(EOP!Y361+EOP!Z361)/2</f>
        <v>0</v>
      </c>
      <c r="AA361" s="99">
        <f>+(EOP!Z361+EOP!AA361)/2</f>
        <v>0</v>
      </c>
      <c r="AB361" s="99">
        <f>+(EOP!AA361+EOP!AB361)/2</f>
        <v>0</v>
      </c>
      <c r="AC361" s="99">
        <f>+(EOP!AB361+EOP!AC361)/2</f>
        <v>0</v>
      </c>
      <c r="AD361" s="104">
        <f t="shared" si="199"/>
        <v>0</v>
      </c>
      <c r="AE361" s="105">
        <f t="shared" si="200"/>
        <v>0</v>
      </c>
      <c r="AI361" s="35"/>
      <c r="AJ361" s="35"/>
      <c r="AK361" s="35"/>
      <c r="AL361" s="35"/>
      <c r="AM361" s="35"/>
      <c r="AN361" s="35"/>
      <c r="AO361" s="35"/>
      <c r="AP361" s="35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47"/>
      <c r="BH361" s="48"/>
    </row>
    <row r="362" spans="1:60">
      <c r="A362" s="237"/>
      <c r="B362" s="226"/>
      <c r="C362" s="225"/>
      <c r="D362" s="12" t="s">
        <v>67</v>
      </c>
      <c r="E362" s="35"/>
      <c r="F362" s="35"/>
      <c r="G362" s="35"/>
      <c r="H362" s="35"/>
      <c r="I362" s="35"/>
      <c r="J362" s="35"/>
      <c r="K362" s="35"/>
      <c r="L362" s="35"/>
      <c r="M362" s="99">
        <f>+(EOP!L362+EOP!M362)/2</f>
        <v>0</v>
      </c>
      <c r="N362" s="99">
        <f>+(EOP!M362+EOP!N362)/2</f>
        <v>0</v>
      </c>
      <c r="O362" s="99">
        <f>+(EOP!N362+EOP!O362)/2</f>
        <v>0</v>
      </c>
      <c r="P362" s="99">
        <f>+(EOP!O362+EOP!P362)/2</f>
        <v>0</v>
      </c>
      <c r="Q362" s="99">
        <f>+(EOP!P362+EOP!Q362)/2</f>
        <v>0</v>
      </c>
      <c r="R362" s="99">
        <f>+(EOP!Q362+EOP!R362)/2</f>
        <v>0</v>
      </c>
      <c r="S362" s="99">
        <f>+(EOP!R362+EOP!S362)/2</f>
        <v>0</v>
      </c>
      <c r="T362" s="99">
        <f>+(EOP!S362+EOP!T362)/2</f>
        <v>0</v>
      </c>
      <c r="U362" s="99">
        <f>+(EOP!T362+EOP!U362)/2</f>
        <v>0</v>
      </c>
      <c r="V362" s="99">
        <f>+(EOP!U362+EOP!V362)/2</f>
        <v>0</v>
      </c>
      <c r="W362" s="99">
        <f>+(EOP!V362+EOP!W362)/2</f>
        <v>0</v>
      </c>
      <c r="X362" s="99">
        <f>+(EOP!W362+EOP!X362)/2</f>
        <v>0</v>
      </c>
      <c r="Y362" s="99">
        <f>+(EOP!X362+EOP!Y362)/2</f>
        <v>0.5</v>
      </c>
      <c r="Z362" s="99">
        <f>+(EOP!Y362+EOP!Z362)/2</f>
        <v>1</v>
      </c>
      <c r="AA362" s="99">
        <f>+(EOP!Z362+EOP!AA362)/2</f>
        <v>1</v>
      </c>
      <c r="AB362" s="99">
        <f>+(EOP!AA362+EOP!AB362)/2</f>
        <v>1.5</v>
      </c>
      <c r="AC362" s="99">
        <f>+(EOP!AB362+EOP!AC362)/2</f>
        <v>1.5</v>
      </c>
      <c r="AD362" s="104">
        <f t="shared" si="199"/>
        <v>0</v>
      </c>
      <c r="AE362" s="105">
        <f t="shared" si="200"/>
        <v>0.33333333333333331</v>
      </c>
      <c r="AI362" s="35"/>
      <c r="AJ362" s="35"/>
      <c r="AK362" s="35"/>
      <c r="AL362" s="35"/>
      <c r="AM362" s="35"/>
      <c r="AN362" s="35"/>
      <c r="AO362" s="35"/>
      <c r="AP362" s="35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47"/>
      <c r="BH362" s="48"/>
    </row>
    <row r="363" spans="1:60">
      <c r="A363" s="237"/>
      <c r="B363" s="226"/>
      <c r="C363" s="225"/>
      <c r="D363" s="12" t="s">
        <v>68</v>
      </c>
      <c r="E363" s="35"/>
      <c r="F363" s="35"/>
      <c r="G363" s="35"/>
      <c r="H363" s="35"/>
      <c r="I363" s="35"/>
      <c r="J363" s="35"/>
      <c r="K363" s="35"/>
      <c r="L363" s="35"/>
      <c r="M363" s="99">
        <f>+(EOP!L363+EOP!M363)/2</f>
        <v>0</v>
      </c>
      <c r="N363" s="99">
        <f>+(EOP!M363+EOP!N363)/2</f>
        <v>0</v>
      </c>
      <c r="O363" s="99">
        <f>+(EOP!N363+EOP!O363)/2</f>
        <v>0</v>
      </c>
      <c r="P363" s="99">
        <f>+(EOP!O363+EOP!P363)/2</f>
        <v>0.5</v>
      </c>
      <c r="Q363" s="99">
        <f>+(EOP!P363+EOP!Q363)/2</f>
        <v>1</v>
      </c>
      <c r="R363" s="99">
        <f>+(EOP!Q363+EOP!R363)/2</f>
        <v>2</v>
      </c>
      <c r="S363" s="99">
        <f>+(EOP!R363+EOP!S363)/2</f>
        <v>2.5</v>
      </c>
      <c r="T363" s="99">
        <f>+(EOP!S363+EOP!T363)/2</f>
        <v>2</v>
      </c>
      <c r="U363" s="99">
        <f>+(EOP!T363+EOP!U363)/2</f>
        <v>2</v>
      </c>
      <c r="V363" s="99">
        <f>+(EOP!U363+EOP!V363)/2</f>
        <v>1.5</v>
      </c>
      <c r="W363" s="99">
        <f>+(EOP!V363+EOP!W363)/2</f>
        <v>1</v>
      </c>
      <c r="X363" s="99">
        <f>+(EOP!W363+EOP!X363)/2</f>
        <v>1</v>
      </c>
      <c r="Y363" s="99">
        <f>+(EOP!X363+EOP!Y363)/2</f>
        <v>1</v>
      </c>
      <c r="Z363" s="99">
        <f>+(EOP!Y363+EOP!Z363)/2</f>
        <v>1</v>
      </c>
      <c r="AA363" s="99">
        <f>+(EOP!Z363+EOP!AA363)/2</f>
        <v>1</v>
      </c>
      <c r="AB363" s="99">
        <f>+(EOP!AA363+EOP!AB363)/2</f>
        <v>1</v>
      </c>
      <c r="AC363" s="99">
        <f>+(EOP!AB363+EOP!AC363)/2</f>
        <v>1</v>
      </c>
      <c r="AD363" s="104">
        <f t="shared" si="199"/>
        <v>0.125</v>
      </c>
      <c r="AE363" s="105">
        <f t="shared" si="200"/>
        <v>1.4166666666666667</v>
      </c>
      <c r="AI363" s="35"/>
      <c r="AJ363" s="35"/>
      <c r="AK363" s="35"/>
      <c r="AL363" s="35"/>
      <c r="AM363" s="35"/>
      <c r="AN363" s="35"/>
      <c r="AO363" s="35"/>
      <c r="AP363" s="35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47"/>
      <c r="BH363" s="48"/>
    </row>
    <row r="364" spans="1:60">
      <c r="A364" s="237"/>
      <c r="B364" s="226"/>
      <c r="C364" s="225"/>
      <c r="D364" s="14" t="s">
        <v>3</v>
      </c>
      <c r="E364" s="37"/>
      <c r="F364" s="37"/>
      <c r="G364" s="37"/>
      <c r="H364" s="37"/>
      <c r="I364" s="37"/>
      <c r="J364" s="37"/>
      <c r="K364" s="37"/>
      <c r="L364" s="37"/>
      <c r="M364" s="106">
        <f>+(EOP!L364+EOP!M364)/2</f>
        <v>0</v>
      </c>
      <c r="N364" s="106">
        <f>+(EOP!M364+EOP!N364)/2</f>
        <v>0</v>
      </c>
      <c r="O364" s="106">
        <f>+(EOP!N364+EOP!O364)/2</f>
        <v>0</v>
      </c>
      <c r="P364" s="106">
        <f>+(EOP!O364+EOP!P364)/2</f>
        <v>0</v>
      </c>
      <c r="Q364" s="106">
        <f>+(EOP!P364+EOP!Q364)/2</f>
        <v>0</v>
      </c>
      <c r="R364" s="106">
        <f>+(EOP!Q364+EOP!R364)/2</f>
        <v>0</v>
      </c>
      <c r="S364" s="106">
        <f>+(EOP!R364+EOP!S364)/2</f>
        <v>0</v>
      </c>
      <c r="T364" s="106">
        <f>+(EOP!S364+EOP!T364)/2</f>
        <v>0</v>
      </c>
      <c r="U364" s="106">
        <f>+(EOP!T364+EOP!U364)/2</f>
        <v>0</v>
      </c>
      <c r="V364" s="106">
        <f>+(EOP!U364+EOP!V364)/2</f>
        <v>0.5</v>
      </c>
      <c r="W364" s="106">
        <f>+(EOP!V364+EOP!W364)/2</f>
        <v>1.5</v>
      </c>
      <c r="X364" s="106">
        <f>+(EOP!W364+EOP!X364)/2</f>
        <v>2</v>
      </c>
      <c r="Y364" s="106">
        <f>+(EOP!X364+EOP!Y364)/2</f>
        <v>3</v>
      </c>
      <c r="Z364" s="106">
        <f>+(EOP!Y364+EOP!Z364)/2</f>
        <v>3.5</v>
      </c>
      <c r="AA364" s="106">
        <f>+(EOP!Z364+EOP!AA364)/2</f>
        <v>3</v>
      </c>
      <c r="AB364" s="106">
        <f>+(EOP!AA364+EOP!AB364)/2</f>
        <v>3.5</v>
      </c>
      <c r="AC364" s="106">
        <f>+(EOP!AB364+EOP!AC364)/2</f>
        <v>9</v>
      </c>
      <c r="AD364" s="112">
        <f t="shared" si="199"/>
        <v>0</v>
      </c>
      <c r="AE364" s="113">
        <f t="shared" si="200"/>
        <v>1.4166666666666667</v>
      </c>
      <c r="AI364" s="37"/>
      <c r="AJ364" s="37"/>
      <c r="AK364" s="37"/>
      <c r="AL364" s="37"/>
      <c r="AM364" s="37"/>
      <c r="AN364" s="37"/>
      <c r="AO364" s="37"/>
      <c r="AP364" s="37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55"/>
      <c r="BH364" s="56"/>
    </row>
    <row r="365" spans="1:60">
      <c r="A365" s="237"/>
      <c r="B365" s="226"/>
      <c r="C365" s="225"/>
      <c r="D365" s="14" t="s">
        <v>42</v>
      </c>
      <c r="E365" s="37"/>
      <c r="F365" s="37"/>
      <c r="G365" s="37"/>
      <c r="H365" s="37"/>
      <c r="I365" s="37"/>
      <c r="J365" s="37"/>
      <c r="K365" s="37"/>
      <c r="L365" s="37"/>
      <c r="M365" s="106">
        <f>+(EOP!L365+EOP!M365)/2</f>
        <v>0</v>
      </c>
      <c r="N365" s="106">
        <f>+(EOP!M365+EOP!N365)/2</f>
        <v>0</v>
      </c>
      <c r="O365" s="106">
        <f>+(EOP!N365+EOP!O365)/2</f>
        <v>0</v>
      </c>
      <c r="P365" s="106">
        <f>+(EOP!O365+EOP!P365)/2</f>
        <v>0.5</v>
      </c>
      <c r="Q365" s="106">
        <f>+(EOP!P365+EOP!Q365)/2</f>
        <v>1</v>
      </c>
      <c r="R365" s="106">
        <f>+(EOP!Q365+EOP!R365)/2</f>
        <v>2</v>
      </c>
      <c r="S365" s="106">
        <f>+(EOP!R365+EOP!S365)/2</f>
        <v>2.5</v>
      </c>
      <c r="T365" s="106">
        <f>+(EOP!S365+EOP!T365)/2</f>
        <v>2</v>
      </c>
      <c r="U365" s="106">
        <f>+(EOP!T365+EOP!U365)/2</f>
        <v>2</v>
      </c>
      <c r="V365" s="106">
        <f>+(EOP!U365+EOP!V365)/2</f>
        <v>1.5</v>
      </c>
      <c r="W365" s="106">
        <f>+(EOP!V365+EOP!W365)/2</f>
        <v>1</v>
      </c>
      <c r="X365" s="106">
        <f>+(EOP!W365+EOP!X365)/2</f>
        <v>1</v>
      </c>
      <c r="Y365" s="106">
        <f>+(EOP!X365+EOP!Y365)/2</f>
        <v>1</v>
      </c>
      <c r="Z365" s="106">
        <f>+(EOP!Y365+EOP!Z365)/2</f>
        <v>1</v>
      </c>
      <c r="AA365" s="106">
        <f>+(EOP!Z365+EOP!AA365)/2</f>
        <v>1</v>
      </c>
      <c r="AB365" s="106">
        <f>+(EOP!AA365+EOP!AB365)/2</f>
        <v>1</v>
      </c>
      <c r="AC365" s="106">
        <f>+(EOP!AB365+EOP!AC365)/2</f>
        <v>1</v>
      </c>
      <c r="AD365" s="112">
        <f t="shared" si="199"/>
        <v>0.125</v>
      </c>
      <c r="AE365" s="113">
        <f t="shared" si="200"/>
        <v>1.4166666666666667</v>
      </c>
      <c r="AI365" s="37"/>
      <c r="AJ365" s="37"/>
      <c r="AK365" s="37"/>
      <c r="AL365" s="37"/>
      <c r="AM365" s="37"/>
      <c r="AN365" s="37"/>
      <c r="AO365" s="37"/>
      <c r="AP365" s="37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55"/>
      <c r="BH365" s="56"/>
    </row>
    <row r="366" spans="1:60">
      <c r="A366" s="237"/>
      <c r="B366" s="226"/>
      <c r="C366" s="225"/>
      <c r="D366" s="13" t="s">
        <v>90</v>
      </c>
      <c r="E366" s="36"/>
      <c r="F366" s="36"/>
      <c r="G366" s="36"/>
      <c r="H366" s="36"/>
      <c r="I366" s="36"/>
      <c r="J366" s="36"/>
      <c r="K366" s="36"/>
      <c r="L366" s="36"/>
      <c r="M366" s="36" t="str">
        <f t="shared" ref="M366:AE366" si="201">+IFERROR(M357/M356,"")</f>
        <v/>
      </c>
      <c r="N366" s="36">
        <f t="shared" si="201"/>
        <v>0</v>
      </c>
      <c r="O366" s="36">
        <f t="shared" si="201"/>
        <v>0</v>
      </c>
      <c r="P366" s="36">
        <f t="shared" si="201"/>
        <v>-1</v>
      </c>
      <c r="Q366" s="36" t="str">
        <f t="shared" si="201"/>
        <v/>
      </c>
      <c r="R366" s="36">
        <f t="shared" si="201"/>
        <v>4</v>
      </c>
      <c r="S366" s="36">
        <f t="shared" si="201"/>
        <v>2.5</v>
      </c>
      <c r="T366" s="36">
        <f t="shared" si="201"/>
        <v>2</v>
      </c>
      <c r="U366" s="36">
        <f t="shared" si="201"/>
        <v>2</v>
      </c>
      <c r="V366" s="36">
        <f t="shared" si="201"/>
        <v>2</v>
      </c>
      <c r="W366" s="36">
        <f t="shared" si="201"/>
        <v>1.6666666666666667</v>
      </c>
      <c r="X366" s="36">
        <f t="shared" si="201"/>
        <v>1.5</v>
      </c>
      <c r="Y366" s="36">
        <f t="shared" si="201"/>
        <v>1.3333333333333333</v>
      </c>
      <c r="Z366" s="36">
        <f t="shared" si="201"/>
        <v>1.2857142857142858</v>
      </c>
      <c r="AA366" s="36">
        <f t="shared" si="201"/>
        <v>1.3333333333333333</v>
      </c>
      <c r="AB366" s="36">
        <f t="shared" si="201"/>
        <v>1.2857142857142858</v>
      </c>
      <c r="AC366" s="36">
        <f t="shared" ref="AC366" si="202">+IFERROR(AC357/AC356,"")</f>
        <v>2.2222222222222223</v>
      </c>
      <c r="AD366" s="49">
        <f t="shared" si="201"/>
        <v>-0.25</v>
      </c>
      <c r="AE366" s="50">
        <f t="shared" si="201"/>
        <v>1.6190476190476191</v>
      </c>
      <c r="AI366" s="36"/>
      <c r="AJ366" s="36"/>
      <c r="AK366" s="36"/>
      <c r="AL366" s="36"/>
      <c r="AM366" s="36"/>
      <c r="AN366" s="36"/>
      <c r="AO366" s="36"/>
      <c r="AP366" s="36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49"/>
      <c r="BH366" s="50"/>
    </row>
    <row r="367" spans="1:60">
      <c r="A367" s="237"/>
      <c r="B367" s="226"/>
      <c r="C367" s="225" t="s">
        <v>52</v>
      </c>
      <c r="D367" s="10" t="s">
        <v>40</v>
      </c>
      <c r="E367" s="19"/>
      <c r="F367" s="19"/>
      <c r="G367" s="19"/>
      <c r="H367" s="19"/>
      <c r="I367" s="19"/>
      <c r="J367" s="19"/>
      <c r="K367" s="19"/>
      <c r="L367" s="19"/>
      <c r="M367" s="97">
        <f>+(EOP!L367+EOP!M367)/2</f>
        <v>0</v>
      </c>
      <c r="N367" s="97">
        <f>+(EOP!M367+EOP!N367)/2</f>
        <v>0</v>
      </c>
      <c r="O367" s="97">
        <f>+(EOP!N367+EOP!O367)/2</f>
        <v>0</v>
      </c>
      <c r="P367" s="97">
        <f>+(EOP!O367+EOP!P367)/2</f>
        <v>0</v>
      </c>
      <c r="Q367" s="97">
        <f>+(EOP!P367+EOP!Q367)/2</f>
        <v>0</v>
      </c>
      <c r="R367" s="97">
        <f>+(EOP!Q367+EOP!R367)/2</f>
        <v>0</v>
      </c>
      <c r="S367" s="97">
        <f>+(EOP!R367+EOP!S367)/2</f>
        <v>0</v>
      </c>
      <c r="T367" s="97">
        <f>+(EOP!S367+EOP!T367)/2</f>
        <v>0</v>
      </c>
      <c r="U367" s="97">
        <f>+(EOP!T367+EOP!U367)/2</f>
        <v>0</v>
      </c>
      <c r="V367" s="97">
        <f>+(EOP!U367+EOP!V367)/2</f>
        <v>0</v>
      </c>
      <c r="W367" s="97">
        <f>+(EOP!V367+EOP!W367)/2</f>
        <v>0</v>
      </c>
      <c r="X367" s="97">
        <f>+(EOP!W367+EOP!X367)/2</f>
        <v>0</v>
      </c>
      <c r="Y367" s="97">
        <f>+(EOP!X367+EOP!Y367)/2</f>
        <v>0</v>
      </c>
      <c r="Z367" s="97">
        <f>+(EOP!Y367+EOP!Z367)/2</f>
        <v>0</v>
      </c>
      <c r="AA367" s="97">
        <f>+(EOP!Z367+EOP!AA367)/2</f>
        <v>0</v>
      </c>
      <c r="AB367" s="97">
        <f>+(EOP!AA367+EOP!AB367)/2</f>
        <v>0</v>
      </c>
      <c r="AC367" s="97">
        <f>+(EOP!AB367+EOP!AC367)/2</f>
        <v>0</v>
      </c>
      <c r="AD367" s="100">
        <f t="shared" ref="AD367:AD371" si="203">+AVERAGE(M367:P367)</f>
        <v>0</v>
      </c>
      <c r="AE367" s="101">
        <f t="shared" ref="AE367:AE371" si="204">+AVERAGE(Q367:AB367)</f>
        <v>0</v>
      </c>
      <c r="AG367" s="124">
        <f>+SUMIF($M$1:$AB$1,"REAL",M367:AB367)</f>
        <v>0</v>
      </c>
      <c r="AI367" s="26"/>
      <c r="AJ367" s="26"/>
      <c r="AK367" s="26"/>
      <c r="AL367" s="26"/>
      <c r="AM367" s="26"/>
      <c r="AN367" s="26"/>
      <c r="AO367" s="26"/>
      <c r="AP367" s="26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44"/>
      <c r="BH367" s="59"/>
    </row>
    <row r="368" spans="1:60">
      <c r="A368" s="237"/>
      <c r="B368" s="226"/>
      <c r="C368" s="225"/>
      <c r="D368" s="11" t="s">
        <v>88</v>
      </c>
      <c r="E368" s="34"/>
      <c r="F368" s="34"/>
      <c r="G368" s="34"/>
      <c r="H368" s="34"/>
      <c r="I368" s="34"/>
      <c r="J368" s="34"/>
      <c r="K368" s="34"/>
      <c r="L368" s="34"/>
      <c r="M368" s="98">
        <f>+(EOP!L368+EOP!M368)/2</f>
        <v>0</v>
      </c>
      <c r="N368" s="98">
        <f>+(EOP!M368+EOP!N368)/2</f>
        <v>0</v>
      </c>
      <c r="O368" s="98">
        <f>+(EOP!N368+EOP!O368)/2</f>
        <v>0</v>
      </c>
      <c r="P368" s="98">
        <f>+(EOP!O368+EOP!P368)/2</f>
        <v>0</v>
      </c>
      <c r="Q368" s="98">
        <f>+(EOP!P368+EOP!Q368)/2</f>
        <v>0</v>
      </c>
      <c r="R368" s="98">
        <f>+(EOP!Q368+EOP!R368)/2</f>
        <v>0</v>
      </c>
      <c r="S368" s="98">
        <f>+(EOP!R368+EOP!S368)/2</f>
        <v>0</v>
      </c>
      <c r="T368" s="98">
        <f>+(EOP!S368+EOP!T368)/2</f>
        <v>0</v>
      </c>
      <c r="U368" s="98">
        <f>+(EOP!T368+EOP!U368)/2</f>
        <v>0</v>
      </c>
      <c r="V368" s="98">
        <f>+(EOP!U368+EOP!V368)/2</f>
        <v>0</v>
      </c>
      <c r="W368" s="98">
        <f>+(EOP!V368+EOP!W368)/2</f>
        <v>0</v>
      </c>
      <c r="X368" s="98">
        <f>+(EOP!W368+EOP!X368)/2</f>
        <v>0</v>
      </c>
      <c r="Y368" s="98">
        <f>+(EOP!X368+EOP!Y368)/2</f>
        <v>0</v>
      </c>
      <c r="Z368" s="98">
        <f>+(EOP!Y368+EOP!Z368)/2</f>
        <v>0</v>
      </c>
      <c r="AA368" s="98">
        <f>+(EOP!Z368+EOP!AA368)/2</f>
        <v>0</v>
      </c>
      <c r="AB368" s="98">
        <f>+(EOP!AA368+EOP!AB368)/2</f>
        <v>0</v>
      </c>
      <c r="AC368" s="98">
        <f>+(EOP!AB368+EOP!AC368)/2</f>
        <v>0</v>
      </c>
      <c r="AD368" s="102">
        <f t="shared" si="203"/>
        <v>0</v>
      </c>
      <c r="AE368" s="103">
        <f t="shared" si="204"/>
        <v>0</v>
      </c>
      <c r="AG368" s="124">
        <f>+SUMIF($M$1:$AB$1,"REAL",M368:AB368)</f>
        <v>0</v>
      </c>
      <c r="AI368" s="34"/>
      <c r="AJ368" s="34"/>
      <c r="AK368" s="34"/>
      <c r="AL368" s="34"/>
      <c r="AM368" s="34"/>
      <c r="AN368" s="34"/>
      <c r="AO368" s="34"/>
      <c r="AP368" s="34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45"/>
      <c r="BH368" s="46"/>
    </row>
    <row r="369" spans="1:60">
      <c r="A369" s="237"/>
      <c r="B369" s="226"/>
      <c r="C369" s="225"/>
      <c r="D369" s="12" t="s">
        <v>4</v>
      </c>
      <c r="E369" s="35"/>
      <c r="F369" s="35"/>
      <c r="G369" s="35"/>
      <c r="H369" s="35"/>
      <c r="I369" s="35"/>
      <c r="J369" s="35"/>
      <c r="K369" s="35"/>
      <c r="L369" s="35"/>
      <c r="M369" s="99">
        <f>+(EOP!L369+EOP!M369)/2</f>
        <v>0</v>
      </c>
      <c r="N369" s="99">
        <f>+(EOP!M369+EOP!N369)/2</f>
        <v>0</v>
      </c>
      <c r="O369" s="99">
        <f>+(EOP!N369+EOP!O369)/2</f>
        <v>0</v>
      </c>
      <c r="P369" s="99">
        <f>+(EOP!O369+EOP!P369)/2</f>
        <v>0</v>
      </c>
      <c r="Q369" s="99">
        <f>+(EOP!P369+EOP!Q369)/2</f>
        <v>0</v>
      </c>
      <c r="R369" s="99">
        <f>+(EOP!Q369+EOP!R369)/2</f>
        <v>0</v>
      </c>
      <c r="S369" s="99">
        <f>+(EOP!R369+EOP!S369)/2</f>
        <v>0</v>
      </c>
      <c r="T369" s="99">
        <f>+(EOP!S369+EOP!T369)/2</f>
        <v>0</v>
      </c>
      <c r="U369" s="99">
        <f>+(EOP!T369+EOP!U369)/2</f>
        <v>0</v>
      </c>
      <c r="V369" s="99">
        <f>+(EOP!U369+EOP!V369)/2</f>
        <v>0</v>
      </c>
      <c r="W369" s="99">
        <f>+(EOP!V369+EOP!W369)/2</f>
        <v>0</v>
      </c>
      <c r="X369" s="99">
        <f>+(EOP!W369+EOP!X369)/2</f>
        <v>0</v>
      </c>
      <c r="Y369" s="99">
        <f>+(EOP!X369+EOP!Y369)/2</f>
        <v>0</v>
      </c>
      <c r="Z369" s="99">
        <f>+(EOP!Y369+EOP!Z369)/2</f>
        <v>0</v>
      </c>
      <c r="AA369" s="99">
        <f>+(EOP!Z369+EOP!AA369)/2</f>
        <v>0</v>
      </c>
      <c r="AB369" s="99">
        <f>+(EOP!AA369+EOP!AB369)/2</f>
        <v>0</v>
      </c>
      <c r="AC369" s="99">
        <f>+(EOP!AB369+EOP!AC369)/2</f>
        <v>0</v>
      </c>
      <c r="AD369" s="104">
        <f t="shared" si="203"/>
        <v>0</v>
      </c>
      <c r="AE369" s="105">
        <f t="shared" si="204"/>
        <v>0</v>
      </c>
      <c r="AI369" s="35"/>
      <c r="AJ369" s="35"/>
      <c r="AK369" s="35"/>
      <c r="AL369" s="35"/>
      <c r="AM369" s="35"/>
      <c r="AN369" s="35"/>
      <c r="AO369" s="35"/>
      <c r="AP369" s="35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47"/>
      <c r="BH369" s="48"/>
    </row>
    <row r="370" spans="1:60">
      <c r="A370" s="237"/>
      <c r="B370" s="226"/>
      <c r="C370" s="225"/>
      <c r="D370" s="12" t="s">
        <v>5</v>
      </c>
      <c r="E370" s="35"/>
      <c r="F370" s="35"/>
      <c r="G370" s="35"/>
      <c r="H370" s="35"/>
      <c r="I370" s="35"/>
      <c r="J370" s="35"/>
      <c r="K370" s="35"/>
      <c r="L370" s="35"/>
      <c r="M370" s="99">
        <f>+(EOP!L370+EOP!M370)/2</f>
        <v>0</v>
      </c>
      <c r="N370" s="99">
        <f>+(EOP!M370+EOP!N370)/2</f>
        <v>0</v>
      </c>
      <c r="O370" s="99">
        <f>+(EOP!N370+EOP!O370)/2</f>
        <v>0</v>
      </c>
      <c r="P370" s="99">
        <f>+(EOP!O370+EOP!P370)/2</f>
        <v>0</v>
      </c>
      <c r="Q370" s="99">
        <f>+(EOP!P370+EOP!Q370)/2</f>
        <v>0</v>
      </c>
      <c r="R370" s="99">
        <f>+(EOP!Q370+EOP!R370)/2</f>
        <v>0</v>
      </c>
      <c r="S370" s="99">
        <f>+(EOP!R370+EOP!S370)/2</f>
        <v>0</v>
      </c>
      <c r="T370" s="99">
        <f>+(EOP!S370+EOP!T370)/2</f>
        <v>0</v>
      </c>
      <c r="U370" s="99">
        <f>+(EOP!T370+EOP!U370)/2</f>
        <v>0</v>
      </c>
      <c r="V370" s="99">
        <f>+(EOP!U370+EOP!V370)/2</f>
        <v>0</v>
      </c>
      <c r="W370" s="99">
        <f>+(EOP!V370+EOP!W370)/2</f>
        <v>0</v>
      </c>
      <c r="X370" s="99">
        <f>+(EOP!W370+EOP!X370)/2</f>
        <v>0</v>
      </c>
      <c r="Y370" s="99">
        <f>+(EOP!X370+EOP!Y370)/2</f>
        <v>0</v>
      </c>
      <c r="Z370" s="99">
        <f>+(EOP!Y370+EOP!Z370)/2</f>
        <v>0</v>
      </c>
      <c r="AA370" s="99">
        <f>+(EOP!Z370+EOP!AA370)/2</f>
        <v>0</v>
      </c>
      <c r="AB370" s="99">
        <f>+(EOP!AA370+EOP!AB370)/2</f>
        <v>0</v>
      </c>
      <c r="AC370" s="99">
        <f>+(EOP!AB370+EOP!AC370)/2</f>
        <v>0</v>
      </c>
      <c r="AD370" s="104">
        <f t="shared" si="203"/>
        <v>0</v>
      </c>
      <c r="AE370" s="105">
        <f t="shared" si="204"/>
        <v>0</v>
      </c>
      <c r="AI370" s="35"/>
      <c r="AJ370" s="35"/>
      <c r="AK370" s="35"/>
      <c r="AL370" s="35"/>
      <c r="AM370" s="35"/>
      <c r="AN370" s="35"/>
      <c r="AO370" s="35"/>
      <c r="AP370" s="35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47"/>
      <c r="BH370" s="48"/>
    </row>
    <row r="371" spans="1:60">
      <c r="A371" s="237"/>
      <c r="B371" s="226"/>
      <c r="C371" s="225"/>
      <c r="D371" s="14" t="s">
        <v>81</v>
      </c>
      <c r="E371" s="37"/>
      <c r="F371" s="37"/>
      <c r="G371" s="37"/>
      <c r="H371" s="37"/>
      <c r="I371" s="37"/>
      <c r="J371" s="37"/>
      <c r="K371" s="37"/>
      <c r="L371" s="37"/>
      <c r="M371" s="106">
        <f>+(EOP!L371+EOP!M371)/2</f>
        <v>0</v>
      </c>
      <c r="N371" s="106">
        <f>+(EOP!M371+EOP!N371)/2</f>
        <v>0</v>
      </c>
      <c r="O371" s="106">
        <f>+(EOP!N371+EOP!O371)/2</f>
        <v>0</v>
      </c>
      <c r="P371" s="106">
        <f>+(EOP!O371+EOP!P371)/2</f>
        <v>0</v>
      </c>
      <c r="Q371" s="106">
        <f>+(EOP!P371+EOP!Q371)/2</f>
        <v>0</v>
      </c>
      <c r="R371" s="106">
        <f>+(EOP!Q371+EOP!R371)/2</f>
        <v>0</v>
      </c>
      <c r="S371" s="106">
        <f>+(EOP!R371+EOP!S371)/2</f>
        <v>0</v>
      </c>
      <c r="T371" s="106">
        <f>+(EOP!S371+EOP!T371)/2</f>
        <v>0</v>
      </c>
      <c r="U371" s="106">
        <f>+(EOP!T371+EOP!U371)/2</f>
        <v>0</v>
      </c>
      <c r="V371" s="106">
        <f>+(EOP!U371+EOP!V371)/2</f>
        <v>0</v>
      </c>
      <c r="W371" s="106">
        <f>+(EOP!V371+EOP!W371)/2</f>
        <v>0</v>
      </c>
      <c r="X371" s="106">
        <f>+(EOP!W371+EOP!X371)/2</f>
        <v>0</v>
      </c>
      <c r="Y371" s="106">
        <f>+(EOP!X371+EOP!Y371)/2</f>
        <v>0</v>
      </c>
      <c r="Z371" s="106">
        <f>+(EOP!Y371+EOP!Z371)/2</f>
        <v>0</v>
      </c>
      <c r="AA371" s="106">
        <f>+(EOP!Z371+EOP!AA371)/2</f>
        <v>0</v>
      </c>
      <c r="AB371" s="106">
        <f>+(EOP!AA371+EOP!AB371)/2</f>
        <v>0</v>
      </c>
      <c r="AC371" s="106">
        <f>+(EOP!AB371+EOP!AC371)/2</f>
        <v>0</v>
      </c>
      <c r="AD371" s="112">
        <f t="shared" si="203"/>
        <v>0</v>
      </c>
      <c r="AE371" s="113">
        <f t="shared" si="204"/>
        <v>0</v>
      </c>
      <c r="AI371" s="37"/>
      <c r="AJ371" s="37"/>
      <c r="AK371" s="37"/>
      <c r="AL371" s="37"/>
      <c r="AM371" s="37"/>
      <c r="AN371" s="37"/>
      <c r="AO371" s="37"/>
      <c r="AP371" s="37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55"/>
      <c r="BH371" s="56"/>
    </row>
    <row r="372" spans="1:60" ht="15" thickBot="1">
      <c r="A372" s="237"/>
      <c r="B372" s="226"/>
      <c r="C372" s="225"/>
      <c r="D372" s="13" t="s">
        <v>90</v>
      </c>
      <c r="E372" s="36"/>
      <c r="F372" s="36"/>
      <c r="G372" s="36"/>
      <c r="H372" s="36"/>
      <c r="I372" s="36"/>
      <c r="J372" s="36"/>
      <c r="K372" s="36"/>
      <c r="L372" s="36"/>
      <c r="M372" s="36" t="str">
        <f t="shared" ref="M372:AE372" si="205">+IFERROR(M368/M367,"")</f>
        <v/>
      </c>
      <c r="N372" s="36" t="str">
        <f t="shared" si="205"/>
        <v/>
      </c>
      <c r="O372" s="36" t="str">
        <f t="shared" si="205"/>
        <v/>
      </c>
      <c r="P372" s="36" t="str">
        <f t="shared" si="205"/>
        <v/>
      </c>
      <c r="Q372" s="36" t="str">
        <f t="shared" si="205"/>
        <v/>
      </c>
      <c r="R372" s="36" t="str">
        <f t="shared" si="205"/>
        <v/>
      </c>
      <c r="S372" s="36" t="str">
        <f t="shared" si="205"/>
        <v/>
      </c>
      <c r="T372" s="36" t="str">
        <f t="shared" si="205"/>
        <v/>
      </c>
      <c r="U372" s="36" t="str">
        <f t="shared" si="205"/>
        <v/>
      </c>
      <c r="V372" s="36" t="str">
        <f t="shared" si="205"/>
        <v/>
      </c>
      <c r="W372" s="36" t="str">
        <f t="shared" si="205"/>
        <v/>
      </c>
      <c r="X372" s="36" t="str">
        <f t="shared" si="205"/>
        <v/>
      </c>
      <c r="Y372" s="36" t="str">
        <f t="shared" si="205"/>
        <v/>
      </c>
      <c r="Z372" s="36" t="str">
        <f t="shared" si="205"/>
        <v/>
      </c>
      <c r="AA372" s="36" t="str">
        <f t="shared" si="205"/>
        <v/>
      </c>
      <c r="AB372" s="36" t="str">
        <f t="shared" si="205"/>
        <v/>
      </c>
      <c r="AC372" s="36" t="str">
        <f t="shared" ref="AC372" si="206">+IFERROR(AC368/AC367,"")</f>
        <v/>
      </c>
      <c r="AD372" s="57" t="str">
        <f t="shared" si="205"/>
        <v/>
      </c>
      <c r="AE372" s="58" t="str">
        <f t="shared" si="205"/>
        <v/>
      </c>
      <c r="AI372" s="36"/>
      <c r="AJ372" s="36"/>
      <c r="AK372" s="36"/>
      <c r="AL372" s="36"/>
      <c r="AM372" s="36"/>
      <c r="AN372" s="36"/>
      <c r="AO372" s="36"/>
      <c r="AP372" s="36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57"/>
      <c r="BH372" s="58"/>
    </row>
    <row r="375" spans="1:60" ht="15" thickBot="1"/>
    <row r="376" spans="1:60" ht="14.4" customHeight="1">
      <c r="A376" s="238" t="s">
        <v>116</v>
      </c>
      <c r="B376" s="227" t="s">
        <v>34</v>
      </c>
      <c r="C376" s="228"/>
      <c r="D376" s="228"/>
      <c r="E376" s="32"/>
      <c r="F376" s="32"/>
      <c r="G376" s="32"/>
      <c r="H376" s="32"/>
      <c r="I376" s="32"/>
      <c r="J376" s="32"/>
      <c r="K376" s="32"/>
      <c r="L376" s="32"/>
      <c r="M376" s="114">
        <f>+(EOP!L376+EOP!M376)/2</f>
        <v>0</v>
      </c>
      <c r="N376" s="114">
        <f>+(EOP!M376+EOP!N376)/2</f>
        <v>0</v>
      </c>
      <c r="O376" s="114">
        <f>+(EOP!N376+EOP!O376)/2</f>
        <v>0</v>
      </c>
      <c r="P376" s="114">
        <f>+(EOP!O376+EOP!P376)/2</f>
        <v>0</v>
      </c>
      <c r="Q376" s="114">
        <f>+(EOP!P376+EOP!Q376)/2</f>
        <v>0</v>
      </c>
      <c r="R376" s="114">
        <f>+(EOP!Q376+EOP!R376)/2</f>
        <v>0</v>
      </c>
      <c r="S376" s="114">
        <f>+(EOP!R376+EOP!S376)/2</f>
        <v>0</v>
      </c>
      <c r="T376" s="114">
        <f>+(EOP!S376+EOP!T376)/2</f>
        <v>0</v>
      </c>
      <c r="U376" s="114">
        <f>+(EOP!T376+EOP!U376)/2</f>
        <v>0</v>
      </c>
      <c r="V376" s="114">
        <f>+(EOP!U376+EOP!V376)/2</f>
        <v>0</v>
      </c>
      <c r="W376" s="114">
        <f>+(EOP!V376+EOP!W376)/2</f>
        <v>0</v>
      </c>
      <c r="X376" s="114">
        <f>+(EOP!W376+EOP!X376)/2</f>
        <v>0</v>
      </c>
      <c r="Y376" s="114">
        <f>+(EOP!X376+EOP!Y376)/2</f>
        <v>0</v>
      </c>
      <c r="Z376" s="114">
        <f>+(EOP!Y376+EOP!Z376)/2</f>
        <v>0</v>
      </c>
      <c r="AA376" s="114">
        <f>+(EOP!Z376+EOP!AA376)/2</f>
        <v>0</v>
      </c>
      <c r="AB376" s="114">
        <f>+(EOP!AA376+EOP!AB376)/2</f>
        <v>0</v>
      </c>
      <c r="AC376" s="114">
        <f>+(EOP!AB376+EOP!AC376)/2</f>
        <v>0</v>
      </c>
      <c r="AD376" s="115">
        <f>+AVERAGE(M376:P376)</f>
        <v>0</v>
      </c>
      <c r="AE376" s="116">
        <f>+AVERAGE(Q376:AB376)</f>
        <v>0</v>
      </c>
      <c r="AG376" s="124">
        <f>+SUMIF($M$1:$AB$1,"REAL",M376:AB376)</f>
        <v>0</v>
      </c>
    </row>
    <row r="377" spans="1:60">
      <c r="A377" s="238"/>
      <c r="B377" s="229" t="s">
        <v>89</v>
      </c>
      <c r="C377" s="230"/>
      <c r="D377" s="230"/>
      <c r="E377" s="16"/>
      <c r="F377" s="16"/>
      <c r="G377" s="16"/>
      <c r="H377" s="16"/>
      <c r="I377" s="16"/>
      <c r="J377" s="16"/>
      <c r="K377" s="16"/>
      <c r="L377" s="16"/>
      <c r="M377" s="16" t="str">
        <f t="shared" ref="M377:AB377" si="207">IFERROR(+M376/(M380+M391+M408+M411+M419+M437+M440+M443+M446+M449+M460),"")</f>
        <v/>
      </c>
      <c r="N377" s="16" t="str">
        <f t="shared" si="207"/>
        <v/>
      </c>
      <c r="O377" s="16" t="str">
        <f t="shared" si="207"/>
        <v/>
      </c>
      <c r="P377" s="16" t="str">
        <f t="shared" si="207"/>
        <v/>
      </c>
      <c r="Q377" s="16" t="str">
        <f t="shared" si="207"/>
        <v/>
      </c>
      <c r="R377" s="16" t="str">
        <f t="shared" si="207"/>
        <v/>
      </c>
      <c r="S377" s="16" t="str">
        <f t="shared" si="207"/>
        <v/>
      </c>
      <c r="T377" s="16" t="str">
        <f t="shared" si="207"/>
        <v/>
      </c>
      <c r="U377" s="16" t="str">
        <f t="shared" si="207"/>
        <v/>
      </c>
      <c r="V377" s="16" t="str">
        <f t="shared" si="207"/>
        <v/>
      </c>
      <c r="W377" s="16" t="str">
        <f t="shared" si="207"/>
        <v/>
      </c>
      <c r="X377" s="16" t="str">
        <f t="shared" si="207"/>
        <v/>
      </c>
      <c r="Y377" s="16" t="str">
        <f t="shared" si="207"/>
        <v/>
      </c>
      <c r="Z377" s="16" t="str">
        <f t="shared" si="207"/>
        <v/>
      </c>
      <c r="AA377" s="16" t="str">
        <f t="shared" si="207"/>
        <v/>
      </c>
      <c r="AB377" s="16" t="str">
        <f t="shared" si="207"/>
        <v/>
      </c>
      <c r="AC377" s="16" t="str">
        <f t="shared" ref="AC377" si="208">IFERROR(+AC376/(AC380+AC391+AC408+AC411+AC419+AC437+AC440+AC443+AC446+AC449+AC460),"")</f>
        <v/>
      </c>
      <c r="AD377" s="40"/>
      <c r="AE377" s="41"/>
    </row>
    <row r="378" spans="1:60">
      <c r="A378" s="238"/>
      <c r="B378" s="231" t="s">
        <v>91</v>
      </c>
      <c r="C378" s="232"/>
      <c r="D378" s="232"/>
      <c r="E378" s="33"/>
      <c r="F378" s="33"/>
      <c r="G378" s="33"/>
      <c r="H378" s="33"/>
      <c r="I378" s="33"/>
      <c r="J378" s="33"/>
      <c r="K378" s="33"/>
      <c r="L378" s="33"/>
      <c r="M378" s="117"/>
      <c r="N378" s="117">
        <f t="shared" ref="N378:AB378" si="209">+N381+N392+N409+N412+N420+N438+N441+N444+N447+N450+N461</f>
        <v>0</v>
      </c>
      <c r="O378" s="117">
        <f t="shared" si="209"/>
        <v>0</v>
      </c>
      <c r="P378" s="117">
        <f t="shared" si="209"/>
        <v>0</v>
      </c>
      <c r="Q378" s="117">
        <f t="shared" si="209"/>
        <v>0</v>
      </c>
      <c r="R378" s="117">
        <f t="shared" si="209"/>
        <v>0</v>
      </c>
      <c r="S378" s="117">
        <f t="shared" si="209"/>
        <v>0</v>
      </c>
      <c r="T378" s="117">
        <f t="shared" si="209"/>
        <v>0</v>
      </c>
      <c r="U378" s="117">
        <f t="shared" si="209"/>
        <v>0</v>
      </c>
      <c r="V378" s="117">
        <f t="shared" si="209"/>
        <v>0</v>
      </c>
      <c r="W378" s="117">
        <f t="shared" si="209"/>
        <v>0</v>
      </c>
      <c r="X378" s="117">
        <f t="shared" si="209"/>
        <v>0</v>
      </c>
      <c r="Y378" s="117">
        <f t="shared" si="209"/>
        <v>0</v>
      </c>
      <c r="Z378" s="117">
        <f t="shared" si="209"/>
        <v>0</v>
      </c>
      <c r="AA378" s="117">
        <f t="shared" si="209"/>
        <v>0</v>
      </c>
      <c r="AB378" s="117">
        <f t="shared" si="209"/>
        <v>0</v>
      </c>
      <c r="AC378" s="117">
        <f t="shared" ref="AC378" si="210">+AC381+AC392+AC409+AC412+AC420+AC438+AC441+AC444+AC447+AC450+AC461</f>
        <v>0</v>
      </c>
      <c r="AD378" s="118">
        <f>+AVERAGE(M378:P378)</f>
        <v>0</v>
      </c>
      <c r="AE378" s="119">
        <f>+AVERAGE(Q378:AB378)</f>
        <v>0</v>
      </c>
      <c r="AG378" s="124">
        <f>+SUMIF($M$1:$AB$1,"REAL",M378:AB378)</f>
        <v>0</v>
      </c>
    </row>
    <row r="379" spans="1:60">
      <c r="A379" s="238"/>
      <c r="B379" s="233" t="s">
        <v>90</v>
      </c>
      <c r="C379" s="234"/>
      <c r="D379" s="230"/>
      <c r="E379" s="16"/>
      <c r="F379" s="16"/>
      <c r="G379" s="16"/>
      <c r="H379" s="16"/>
      <c r="I379" s="16"/>
      <c r="J379" s="16"/>
      <c r="K379" s="16"/>
      <c r="L379" s="16"/>
      <c r="M379" s="16" t="str">
        <f t="shared" ref="M379:AB379" si="211">+IFERROR(M378/M376,"")</f>
        <v/>
      </c>
      <c r="N379" s="16" t="str">
        <f t="shared" si="211"/>
        <v/>
      </c>
      <c r="O379" s="16" t="str">
        <f t="shared" si="211"/>
        <v/>
      </c>
      <c r="P379" s="16" t="str">
        <f t="shared" si="211"/>
        <v/>
      </c>
      <c r="Q379" s="16" t="str">
        <f t="shared" si="211"/>
        <v/>
      </c>
      <c r="R379" s="16" t="str">
        <f t="shared" si="211"/>
        <v/>
      </c>
      <c r="S379" s="16" t="str">
        <f t="shared" si="211"/>
        <v/>
      </c>
      <c r="T379" s="16" t="str">
        <f t="shared" si="211"/>
        <v/>
      </c>
      <c r="U379" s="16" t="str">
        <f t="shared" si="211"/>
        <v/>
      </c>
      <c r="V379" s="16" t="str">
        <f t="shared" si="211"/>
        <v/>
      </c>
      <c r="W379" s="16" t="str">
        <f t="shared" si="211"/>
        <v/>
      </c>
      <c r="X379" s="16" t="str">
        <f t="shared" si="211"/>
        <v/>
      </c>
      <c r="Y379" s="16" t="str">
        <f t="shared" si="211"/>
        <v/>
      </c>
      <c r="Z379" s="16" t="str">
        <f t="shared" si="211"/>
        <v/>
      </c>
      <c r="AA379" s="16" t="str">
        <f t="shared" si="211"/>
        <v/>
      </c>
      <c r="AB379" s="16" t="str">
        <f t="shared" si="211"/>
        <v/>
      </c>
      <c r="AC379" s="16" t="str">
        <f t="shared" ref="AC379" si="212">+IFERROR(AC378/AC376,"")</f>
        <v/>
      </c>
      <c r="AD379" s="40"/>
      <c r="AE379" s="41"/>
    </row>
    <row r="380" spans="1:60" ht="14.4" customHeight="1">
      <c r="A380" s="238"/>
      <c r="B380" s="222" t="s">
        <v>35</v>
      </c>
      <c r="C380" s="225" t="s">
        <v>48</v>
      </c>
      <c r="D380" s="10" t="s">
        <v>40</v>
      </c>
      <c r="E380" s="19"/>
      <c r="F380" s="19"/>
      <c r="G380" s="19"/>
      <c r="H380" s="19"/>
      <c r="I380" s="19"/>
      <c r="J380" s="19"/>
      <c r="K380" s="19"/>
      <c r="L380" s="19"/>
      <c r="M380" s="97">
        <f>+(EOP!L380+EOP!M380)/2</f>
        <v>0</v>
      </c>
      <c r="N380" s="97">
        <f>+(EOP!M380+EOP!N380)/2</f>
        <v>0</v>
      </c>
      <c r="O380" s="97">
        <f>+(EOP!N380+EOP!O380)/2</f>
        <v>0</v>
      </c>
      <c r="P380" s="97">
        <f>+(EOP!O380+EOP!P380)/2</f>
        <v>0</v>
      </c>
      <c r="Q380" s="97">
        <f>+(EOP!P380+EOP!Q380)/2</f>
        <v>0</v>
      </c>
      <c r="R380" s="97">
        <f>+(EOP!Q380+EOP!R380)/2</f>
        <v>0</v>
      </c>
      <c r="S380" s="97">
        <f>+(EOP!R380+EOP!S380)/2</f>
        <v>0</v>
      </c>
      <c r="T380" s="97">
        <f>+(EOP!S380+EOP!T380)/2</f>
        <v>0</v>
      </c>
      <c r="U380" s="97">
        <f>+(EOP!T380+EOP!U380)/2</f>
        <v>0</v>
      </c>
      <c r="V380" s="97">
        <f>+(EOP!U380+EOP!V380)/2</f>
        <v>0</v>
      </c>
      <c r="W380" s="97">
        <f>+(EOP!V380+EOP!W380)/2</f>
        <v>0</v>
      </c>
      <c r="X380" s="97">
        <f>+(EOP!W380+EOP!X380)/2</f>
        <v>0</v>
      </c>
      <c r="Y380" s="97">
        <f>+(EOP!X380+EOP!Y380)/2</f>
        <v>0</v>
      </c>
      <c r="Z380" s="97">
        <f>+(EOP!Y380+EOP!Z380)/2</f>
        <v>0</v>
      </c>
      <c r="AA380" s="97">
        <f>+(EOP!Z380+EOP!AA380)/2</f>
        <v>0</v>
      </c>
      <c r="AB380" s="97">
        <f>+(EOP!AA380+EOP!AB380)/2</f>
        <v>0</v>
      </c>
      <c r="AC380" s="97">
        <f>+(EOP!AB380+EOP!AC380)/2</f>
        <v>0</v>
      </c>
      <c r="AD380" s="100">
        <f t="shared" ref="AD380:AD387" si="213">+AVERAGE(M380:P380)</f>
        <v>0</v>
      </c>
      <c r="AE380" s="101">
        <f t="shared" ref="AE380:AE387" si="214">+AVERAGE(Q380:AB380)</f>
        <v>0</v>
      </c>
      <c r="AG380" s="124">
        <f>+SUMIF($M$1:$AB$1,"REAL",M380:AB380)</f>
        <v>0</v>
      </c>
    </row>
    <row r="381" spans="1:60">
      <c r="A381" s="238"/>
      <c r="B381" s="223"/>
      <c r="C381" s="225"/>
      <c r="D381" s="11" t="s">
        <v>88</v>
      </c>
      <c r="E381" s="34"/>
      <c r="F381" s="34"/>
      <c r="G381" s="34"/>
      <c r="H381" s="34"/>
      <c r="I381" s="34"/>
      <c r="J381" s="34"/>
      <c r="K381" s="34"/>
      <c r="L381" s="34"/>
      <c r="M381" s="98">
        <f>+(EOP!L381+EOP!M381)/2</f>
        <v>0</v>
      </c>
      <c r="N381" s="98">
        <f>+(EOP!M381+EOP!N381)/2</f>
        <v>0</v>
      </c>
      <c r="O381" s="98">
        <f>+(EOP!N381+EOP!O381)/2</f>
        <v>0</v>
      </c>
      <c r="P381" s="98">
        <f>+(EOP!O381+EOP!P381)/2</f>
        <v>0</v>
      </c>
      <c r="Q381" s="98">
        <f>+(EOP!P381+EOP!Q381)/2</f>
        <v>0</v>
      </c>
      <c r="R381" s="98">
        <f>+(EOP!Q381+EOP!R381)/2</f>
        <v>0</v>
      </c>
      <c r="S381" s="98">
        <f>+(EOP!R381+EOP!S381)/2</f>
        <v>0</v>
      </c>
      <c r="T381" s="98">
        <f>+(EOP!S381+EOP!T381)/2</f>
        <v>0</v>
      </c>
      <c r="U381" s="98">
        <f>+(EOP!T381+EOP!U381)/2</f>
        <v>0</v>
      </c>
      <c r="V381" s="98">
        <f>+(EOP!U381+EOP!V381)/2</f>
        <v>0</v>
      </c>
      <c r="W381" s="98">
        <f>+(EOP!V381+EOP!W381)/2</f>
        <v>0</v>
      </c>
      <c r="X381" s="98">
        <f>+(EOP!W381+EOP!X381)/2</f>
        <v>0</v>
      </c>
      <c r="Y381" s="98">
        <f>+(EOP!X381+EOP!Y381)/2</f>
        <v>0</v>
      </c>
      <c r="Z381" s="98">
        <f>+(EOP!Y381+EOP!Z381)/2</f>
        <v>0</v>
      </c>
      <c r="AA381" s="98">
        <f>+(EOP!Z381+EOP!AA381)/2</f>
        <v>0</v>
      </c>
      <c r="AB381" s="98">
        <f>+(EOP!AA381+EOP!AB381)/2</f>
        <v>0</v>
      </c>
      <c r="AC381" s="98">
        <f>+(EOP!AB381+EOP!AC381)/2</f>
        <v>0</v>
      </c>
      <c r="AD381" s="102">
        <f t="shared" si="213"/>
        <v>0</v>
      </c>
      <c r="AE381" s="103">
        <f t="shared" si="214"/>
        <v>0</v>
      </c>
      <c r="AG381" s="124">
        <f>+SUMIF($M$1:$AB$1,"REAL",M381:AB381)</f>
        <v>0</v>
      </c>
    </row>
    <row r="382" spans="1:60">
      <c r="A382" s="238"/>
      <c r="B382" s="223"/>
      <c r="C382" s="225"/>
      <c r="D382" s="12" t="s">
        <v>76</v>
      </c>
      <c r="E382" s="35"/>
      <c r="F382" s="35"/>
      <c r="G382" s="35"/>
      <c r="H382" s="35"/>
      <c r="I382" s="35"/>
      <c r="J382" s="35"/>
      <c r="K382" s="35"/>
      <c r="L382" s="35"/>
      <c r="M382" s="99">
        <f>+(EOP!L382+EOP!M382)/2</f>
        <v>0</v>
      </c>
      <c r="N382" s="99">
        <f>+(EOP!M382+EOP!N382)/2</f>
        <v>0</v>
      </c>
      <c r="O382" s="99">
        <f>+(EOP!N382+EOP!O382)/2</f>
        <v>0</v>
      </c>
      <c r="P382" s="99">
        <f>+(EOP!O382+EOP!P382)/2</f>
        <v>0</v>
      </c>
      <c r="Q382" s="99">
        <f>+(EOP!P382+EOP!Q382)/2</f>
        <v>0</v>
      </c>
      <c r="R382" s="99">
        <f>+(EOP!Q382+EOP!R382)/2</f>
        <v>0</v>
      </c>
      <c r="S382" s="99">
        <f>+(EOP!R382+EOP!S382)/2</f>
        <v>0</v>
      </c>
      <c r="T382" s="99">
        <f>+(EOP!S382+EOP!T382)/2</f>
        <v>0</v>
      </c>
      <c r="U382" s="99">
        <f>+(EOP!T382+EOP!U382)/2</f>
        <v>0</v>
      </c>
      <c r="V382" s="99">
        <f>+(EOP!U382+EOP!V382)/2</f>
        <v>0</v>
      </c>
      <c r="W382" s="99">
        <f>+(EOP!V382+EOP!W382)/2</f>
        <v>0</v>
      </c>
      <c r="X382" s="99">
        <f>+(EOP!W382+EOP!X382)/2</f>
        <v>0</v>
      </c>
      <c r="Y382" s="99">
        <f>+(EOP!X382+EOP!Y382)/2</f>
        <v>0</v>
      </c>
      <c r="Z382" s="99">
        <f>+(EOP!Y382+EOP!Z382)/2</f>
        <v>0</v>
      </c>
      <c r="AA382" s="99">
        <f>+(EOP!Z382+EOP!AA382)/2</f>
        <v>0</v>
      </c>
      <c r="AB382" s="99">
        <f>+(EOP!AA382+EOP!AB382)/2</f>
        <v>0</v>
      </c>
      <c r="AC382" s="99">
        <f>+(EOP!AB382+EOP!AC382)/2</f>
        <v>0</v>
      </c>
      <c r="AD382" s="104">
        <f t="shared" si="213"/>
        <v>0</v>
      </c>
      <c r="AE382" s="105">
        <f t="shared" si="214"/>
        <v>0</v>
      </c>
    </row>
    <row r="383" spans="1:60">
      <c r="A383" s="238"/>
      <c r="B383" s="223"/>
      <c r="C383" s="225"/>
      <c r="D383" s="12" t="s">
        <v>55</v>
      </c>
      <c r="E383" s="35"/>
      <c r="F383" s="35"/>
      <c r="G383" s="35"/>
      <c r="H383" s="35"/>
      <c r="I383" s="35"/>
      <c r="J383" s="35"/>
      <c r="K383" s="35"/>
      <c r="L383" s="35"/>
      <c r="M383" s="99">
        <f>+(EOP!L383+EOP!M383)/2</f>
        <v>0</v>
      </c>
      <c r="N383" s="99">
        <f>+(EOP!M383+EOP!N383)/2</f>
        <v>0</v>
      </c>
      <c r="O383" s="99">
        <f>+(EOP!N383+EOP!O383)/2</f>
        <v>0</v>
      </c>
      <c r="P383" s="99">
        <f>+(EOP!O383+EOP!P383)/2</f>
        <v>0</v>
      </c>
      <c r="Q383" s="99">
        <f>+(EOP!P383+EOP!Q383)/2</f>
        <v>0</v>
      </c>
      <c r="R383" s="99">
        <f>+(EOP!Q383+EOP!R383)/2</f>
        <v>0</v>
      </c>
      <c r="S383" s="99">
        <f>+(EOP!R383+EOP!S383)/2</f>
        <v>0</v>
      </c>
      <c r="T383" s="99">
        <f>+(EOP!S383+EOP!T383)/2</f>
        <v>0</v>
      </c>
      <c r="U383" s="99">
        <f>+(EOP!T383+EOP!U383)/2</f>
        <v>0</v>
      </c>
      <c r="V383" s="99">
        <f>+(EOP!U383+EOP!V383)/2</f>
        <v>0</v>
      </c>
      <c r="W383" s="99">
        <f>+(EOP!V383+EOP!W383)/2</f>
        <v>0</v>
      </c>
      <c r="X383" s="99">
        <f>+(EOP!W383+EOP!X383)/2</f>
        <v>0</v>
      </c>
      <c r="Y383" s="99">
        <f>+(EOP!X383+EOP!Y383)/2</f>
        <v>0</v>
      </c>
      <c r="Z383" s="99">
        <f>+(EOP!Y383+EOP!Z383)/2</f>
        <v>0</v>
      </c>
      <c r="AA383" s="99">
        <f>+(EOP!Z383+EOP!AA383)/2</f>
        <v>0</v>
      </c>
      <c r="AB383" s="99">
        <f>+(EOP!AA383+EOP!AB383)/2</f>
        <v>0</v>
      </c>
      <c r="AC383" s="99">
        <f>+(EOP!AB383+EOP!AC383)/2</f>
        <v>0</v>
      </c>
      <c r="AD383" s="104">
        <f t="shared" si="213"/>
        <v>0</v>
      </c>
      <c r="AE383" s="105">
        <f t="shared" si="214"/>
        <v>0</v>
      </c>
    </row>
    <row r="384" spans="1:60">
      <c r="A384" s="238"/>
      <c r="B384" s="223"/>
      <c r="C384" s="225"/>
      <c r="D384" s="12" t="s">
        <v>56</v>
      </c>
      <c r="E384" s="35"/>
      <c r="F384" s="35"/>
      <c r="G384" s="35"/>
      <c r="H384" s="35"/>
      <c r="I384" s="35"/>
      <c r="J384" s="35"/>
      <c r="K384" s="35"/>
      <c r="L384" s="35"/>
      <c r="M384" s="99">
        <f>+(EOP!L384+EOP!M384)/2</f>
        <v>0</v>
      </c>
      <c r="N384" s="99">
        <f>+(EOP!M384+EOP!N384)/2</f>
        <v>0</v>
      </c>
      <c r="O384" s="99">
        <f>+(EOP!N384+EOP!O384)/2</f>
        <v>0</v>
      </c>
      <c r="P384" s="99">
        <f>+(EOP!O384+EOP!P384)/2</f>
        <v>0</v>
      </c>
      <c r="Q384" s="99">
        <f>+(EOP!P384+EOP!Q384)/2</f>
        <v>0</v>
      </c>
      <c r="R384" s="99">
        <f>+(EOP!Q384+EOP!R384)/2</f>
        <v>0</v>
      </c>
      <c r="S384" s="99">
        <f>+(EOP!R384+EOP!S384)/2</f>
        <v>0</v>
      </c>
      <c r="T384" s="99">
        <f>+(EOP!S384+EOP!T384)/2</f>
        <v>0</v>
      </c>
      <c r="U384" s="99">
        <f>+(EOP!T384+EOP!U384)/2</f>
        <v>0</v>
      </c>
      <c r="V384" s="99">
        <f>+(EOP!U384+EOP!V384)/2</f>
        <v>0</v>
      </c>
      <c r="W384" s="99">
        <f>+(EOP!V384+EOP!W384)/2</f>
        <v>0</v>
      </c>
      <c r="X384" s="99">
        <f>+(EOP!W384+EOP!X384)/2</f>
        <v>0</v>
      </c>
      <c r="Y384" s="99">
        <f>+(EOP!X384+EOP!Y384)/2</f>
        <v>0</v>
      </c>
      <c r="Z384" s="99">
        <f>+(EOP!Y384+EOP!Z384)/2</f>
        <v>0</v>
      </c>
      <c r="AA384" s="99">
        <f>+(EOP!Z384+EOP!AA384)/2</f>
        <v>0</v>
      </c>
      <c r="AB384" s="99">
        <f>+(EOP!AA384+EOP!AB384)/2</f>
        <v>0</v>
      </c>
      <c r="AC384" s="99">
        <f>+(EOP!AB384+EOP!AC384)/2</f>
        <v>0</v>
      </c>
      <c r="AD384" s="104">
        <f t="shared" si="213"/>
        <v>0</v>
      </c>
      <c r="AE384" s="105">
        <f t="shared" si="214"/>
        <v>0</v>
      </c>
    </row>
    <row r="385" spans="1:33">
      <c r="A385" s="238"/>
      <c r="B385" s="223"/>
      <c r="C385" s="225"/>
      <c r="D385" s="12" t="s">
        <v>57</v>
      </c>
      <c r="E385" s="35"/>
      <c r="F385" s="35"/>
      <c r="G385" s="35"/>
      <c r="H385" s="35"/>
      <c r="I385" s="35"/>
      <c r="J385" s="35"/>
      <c r="K385" s="35"/>
      <c r="L385" s="35"/>
      <c r="M385" s="99">
        <f>+(EOP!L385+EOP!M385)/2</f>
        <v>0</v>
      </c>
      <c r="N385" s="99">
        <f>+(EOP!M385+EOP!N385)/2</f>
        <v>0</v>
      </c>
      <c r="O385" s="99">
        <f>+(EOP!N385+EOP!O385)/2</f>
        <v>0</v>
      </c>
      <c r="P385" s="99">
        <f>+(EOP!O385+EOP!P385)/2</f>
        <v>0</v>
      </c>
      <c r="Q385" s="99">
        <f>+(EOP!P385+EOP!Q385)/2</f>
        <v>0</v>
      </c>
      <c r="R385" s="99">
        <f>+(EOP!Q385+EOP!R385)/2</f>
        <v>0</v>
      </c>
      <c r="S385" s="99">
        <f>+(EOP!R385+EOP!S385)/2</f>
        <v>0</v>
      </c>
      <c r="T385" s="99">
        <f>+(EOP!S385+EOP!T385)/2</f>
        <v>0</v>
      </c>
      <c r="U385" s="99">
        <f>+(EOP!T385+EOP!U385)/2</f>
        <v>0</v>
      </c>
      <c r="V385" s="99">
        <f>+(EOP!U385+EOP!V385)/2</f>
        <v>0</v>
      </c>
      <c r="W385" s="99">
        <f>+(EOP!V385+EOP!W385)/2</f>
        <v>0</v>
      </c>
      <c r="X385" s="99">
        <f>+(EOP!W385+EOP!X385)/2</f>
        <v>0</v>
      </c>
      <c r="Y385" s="99">
        <f>+(EOP!X385+EOP!Y385)/2</f>
        <v>0</v>
      </c>
      <c r="Z385" s="99">
        <f>+(EOP!Y385+EOP!Z385)/2</f>
        <v>0</v>
      </c>
      <c r="AA385" s="99">
        <f>+(EOP!Z385+EOP!AA385)/2</f>
        <v>0</v>
      </c>
      <c r="AB385" s="99">
        <f>+(EOP!AA385+EOP!AB385)/2</f>
        <v>0</v>
      </c>
      <c r="AC385" s="99">
        <f>+(EOP!AB385+EOP!AC385)/2</f>
        <v>0</v>
      </c>
      <c r="AD385" s="104">
        <f t="shared" si="213"/>
        <v>0</v>
      </c>
      <c r="AE385" s="105">
        <f t="shared" si="214"/>
        <v>0</v>
      </c>
    </row>
    <row r="386" spans="1:33">
      <c r="A386" s="238"/>
      <c r="B386" s="223"/>
      <c r="C386" s="225"/>
      <c r="D386" s="12" t="s">
        <v>75</v>
      </c>
      <c r="E386" s="35"/>
      <c r="F386" s="35"/>
      <c r="G386" s="35"/>
      <c r="H386" s="35"/>
      <c r="I386" s="35"/>
      <c r="J386" s="35"/>
      <c r="K386" s="35"/>
      <c r="L386" s="35"/>
      <c r="M386" s="99">
        <f>+(EOP!L386+EOP!M386)/2</f>
        <v>0</v>
      </c>
      <c r="N386" s="99">
        <f>+(EOP!M386+EOP!N386)/2</f>
        <v>0</v>
      </c>
      <c r="O386" s="99">
        <f>+(EOP!N386+EOP!O386)/2</f>
        <v>0</v>
      </c>
      <c r="P386" s="99">
        <f>+(EOP!O386+EOP!P386)/2</f>
        <v>0</v>
      </c>
      <c r="Q386" s="99">
        <f>+(EOP!P386+EOP!Q386)/2</f>
        <v>0</v>
      </c>
      <c r="R386" s="99">
        <f>+(EOP!Q386+EOP!R386)/2</f>
        <v>0</v>
      </c>
      <c r="S386" s="99">
        <f>+(EOP!R386+EOP!S386)/2</f>
        <v>0</v>
      </c>
      <c r="T386" s="99">
        <f>+(EOP!S386+EOP!T386)/2</f>
        <v>0</v>
      </c>
      <c r="U386" s="99">
        <f>+(EOP!T386+EOP!U386)/2</f>
        <v>0</v>
      </c>
      <c r="V386" s="99">
        <f>+(EOP!U386+EOP!V386)/2</f>
        <v>0</v>
      </c>
      <c r="W386" s="99">
        <f>+(EOP!V386+EOP!W386)/2</f>
        <v>0</v>
      </c>
      <c r="X386" s="99">
        <f>+(EOP!W386+EOP!X386)/2</f>
        <v>0</v>
      </c>
      <c r="Y386" s="99">
        <f>+(EOP!X386+EOP!Y386)/2</f>
        <v>0</v>
      </c>
      <c r="Z386" s="99">
        <f>+(EOP!Y386+EOP!Z386)/2</f>
        <v>0</v>
      </c>
      <c r="AA386" s="99">
        <f>+(EOP!Z386+EOP!AA386)/2</f>
        <v>0</v>
      </c>
      <c r="AB386" s="99">
        <f>+(EOP!AA386+EOP!AB386)/2</f>
        <v>0</v>
      </c>
      <c r="AC386" s="99">
        <f>+(EOP!AB386+EOP!AC386)/2</f>
        <v>0</v>
      </c>
      <c r="AD386" s="104">
        <f t="shared" si="213"/>
        <v>0</v>
      </c>
      <c r="AE386" s="105">
        <f t="shared" si="214"/>
        <v>0</v>
      </c>
    </row>
    <row r="387" spans="1:33">
      <c r="A387" s="238"/>
      <c r="B387" s="223"/>
      <c r="C387" s="225"/>
      <c r="D387" s="12" t="s">
        <v>78</v>
      </c>
      <c r="E387" s="35"/>
      <c r="F387" s="35"/>
      <c r="G387" s="35"/>
      <c r="H387" s="35"/>
      <c r="I387" s="35"/>
      <c r="J387" s="35"/>
      <c r="K387" s="35"/>
      <c r="L387" s="35"/>
      <c r="M387" s="99">
        <f>+(EOP!L387+EOP!M387)/2</f>
        <v>0</v>
      </c>
      <c r="N387" s="99">
        <f>+(EOP!M387+EOP!N387)/2</f>
        <v>0</v>
      </c>
      <c r="O387" s="99">
        <f>+(EOP!N387+EOP!O387)/2</f>
        <v>0</v>
      </c>
      <c r="P387" s="99">
        <f>+(EOP!O387+EOP!P387)/2</f>
        <v>0</v>
      </c>
      <c r="Q387" s="99">
        <f>+(EOP!P387+EOP!Q387)/2</f>
        <v>0</v>
      </c>
      <c r="R387" s="99">
        <f>+(EOP!Q387+EOP!R387)/2</f>
        <v>0</v>
      </c>
      <c r="S387" s="99">
        <f>+(EOP!R387+EOP!S387)/2</f>
        <v>0</v>
      </c>
      <c r="T387" s="99">
        <f>+(EOP!S387+EOP!T387)/2</f>
        <v>0</v>
      </c>
      <c r="U387" s="99">
        <f>+(EOP!T387+EOP!U387)/2</f>
        <v>0</v>
      </c>
      <c r="V387" s="99">
        <f>+(EOP!U387+EOP!V387)/2</f>
        <v>0</v>
      </c>
      <c r="W387" s="99">
        <f>+(EOP!V387+EOP!W387)/2</f>
        <v>0</v>
      </c>
      <c r="X387" s="99">
        <f>+(EOP!W387+EOP!X387)/2</f>
        <v>0</v>
      </c>
      <c r="Y387" s="99">
        <f>+(EOP!X387+EOP!Y387)/2</f>
        <v>0</v>
      </c>
      <c r="Z387" s="99">
        <f>+(EOP!Y387+EOP!Z387)/2</f>
        <v>0</v>
      </c>
      <c r="AA387" s="99">
        <f>+(EOP!Z387+EOP!AA387)/2</f>
        <v>0</v>
      </c>
      <c r="AB387" s="99">
        <f>+(EOP!AA387+EOP!AB387)/2</f>
        <v>0</v>
      </c>
      <c r="AC387" s="99">
        <f>+(EOP!AB387+EOP!AC387)/2</f>
        <v>0</v>
      </c>
      <c r="AD387" s="104">
        <f t="shared" si="213"/>
        <v>0</v>
      </c>
      <c r="AE387" s="105">
        <f t="shared" si="214"/>
        <v>0</v>
      </c>
    </row>
    <row r="388" spans="1:33">
      <c r="A388" s="238"/>
      <c r="B388" s="223"/>
      <c r="C388" s="225"/>
      <c r="D388" s="12" t="s">
        <v>95</v>
      </c>
      <c r="E388" s="35"/>
      <c r="F388" s="35"/>
      <c r="G388" s="35"/>
      <c r="H388" s="35"/>
      <c r="I388" s="35"/>
      <c r="J388" s="35"/>
      <c r="K388" s="35"/>
      <c r="L388" s="35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104"/>
      <c r="AE388" s="105"/>
    </row>
    <row r="389" spans="1:33">
      <c r="A389" s="238"/>
      <c r="B389" s="223"/>
      <c r="C389" s="225"/>
      <c r="D389" s="12" t="s">
        <v>96</v>
      </c>
      <c r="E389" s="35"/>
      <c r="F389" s="35"/>
      <c r="G389" s="35"/>
      <c r="H389" s="35"/>
      <c r="I389" s="35"/>
      <c r="J389" s="35"/>
      <c r="K389" s="35"/>
      <c r="L389" s="35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104"/>
      <c r="AE389" s="105"/>
    </row>
    <row r="390" spans="1:33">
      <c r="A390" s="238"/>
      <c r="B390" s="223"/>
      <c r="C390" s="225"/>
      <c r="D390" s="13" t="s">
        <v>90</v>
      </c>
      <c r="E390" s="36"/>
      <c r="F390" s="36"/>
      <c r="G390" s="36"/>
      <c r="H390" s="36"/>
      <c r="I390" s="36"/>
      <c r="J390" s="36"/>
      <c r="K390" s="36"/>
      <c r="L390" s="36"/>
      <c r="M390" s="36" t="str">
        <f t="shared" ref="M390:AE390" si="215">+IFERROR(M381/M380,"")</f>
        <v/>
      </c>
      <c r="N390" s="36" t="str">
        <f t="shared" si="215"/>
        <v/>
      </c>
      <c r="O390" s="36" t="str">
        <f t="shared" si="215"/>
        <v/>
      </c>
      <c r="P390" s="36" t="str">
        <f t="shared" si="215"/>
        <v/>
      </c>
      <c r="Q390" s="36" t="str">
        <f t="shared" si="215"/>
        <v/>
      </c>
      <c r="R390" s="36" t="str">
        <f t="shared" si="215"/>
        <v/>
      </c>
      <c r="S390" s="36" t="str">
        <f t="shared" si="215"/>
        <v/>
      </c>
      <c r="T390" s="36" t="str">
        <f t="shared" si="215"/>
        <v/>
      </c>
      <c r="U390" s="36" t="str">
        <f t="shared" si="215"/>
        <v/>
      </c>
      <c r="V390" s="36" t="str">
        <f t="shared" si="215"/>
        <v/>
      </c>
      <c r="W390" s="36" t="str">
        <f t="shared" si="215"/>
        <v/>
      </c>
      <c r="X390" s="36" t="str">
        <f t="shared" si="215"/>
        <v/>
      </c>
      <c r="Y390" s="36" t="str">
        <f t="shared" si="215"/>
        <v/>
      </c>
      <c r="Z390" s="36" t="str">
        <f t="shared" si="215"/>
        <v/>
      </c>
      <c r="AA390" s="36" t="str">
        <f t="shared" si="215"/>
        <v/>
      </c>
      <c r="AB390" s="36" t="str">
        <f t="shared" si="215"/>
        <v/>
      </c>
      <c r="AC390" s="36" t="str">
        <f t="shared" ref="AC390" si="216">+IFERROR(AC381/AC380,"")</f>
        <v/>
      </c>
      <c r="AD390" s="49" t="str">
        <f t="shared" si="215"/>
        <v/>
      </c>
      <c r="AE390" s="50" t="str">
        <f t="shared" si="215"/>
        <v/>
      </c>
    </row>
    <row r="391" spans="1:33">
      <c r="A391" s="238"/>
      <c r="B391" s="223"/>
      <c r="C391" s="225" t="s">
        <v>49</v>
      </c>
      <c r="D391" s="10" t="s">
        <v>40</v>
      </c>
      <c r="E391" s="19"/>
      <c r="F391" s="19"/>
      <c r="G391" s="19"/>
      <c r="H391" s="19"/>
      <c r="I391" s="19"/>
      <c r="J391" s="19"/>
      <c r="K391" s="19"/>
      <c r="L391" s="19"/>
      <c r="M391" s="97">
        <f>+(EOP!L391+EOP!M391)/2</f>
        <v>0</v>
      </c>
      <c r="N391" s="97">
        <f>+(EOP!M391+EOP!N391)/2</f>
        <v>0</v>
      </c>
      <c r="O391" s="97">
        <f>+(EOP!N391+EOP!O391)/2</f>
        <v>0</v>
      </c>
      <c r="P391" s="97">
        <f>+(EOP!O391+EOP!P391)/2</f>
        <v>0</v>
      </c>
      <c r="Q391" s="97">
        <f>+(EOP!P391+EOP!Q391)/2</f>
        <v>0</v>
      </c>
      <c r="R391" s="97">
        <f>+(EOP!Q391+EOP!R391)/2</f>
        <v>0</v>
      </c>
      <c r="S391" s="97">
        <f>+(EOP!R391+EOP!S391)/2</f>
        <v>0</v>
      </c>
      <c r="T391" s="97">
        <f>+(EOP!S391+EOP!T391)/2</f>
        <v>0</v>
      </c>
      <c r="U391" s="97">
        <f>+(EOP!T391+EOP!U391)/2</f>
        <v>0</v>
      </c>
      <c r="V391" s="97">
        <f>+(EOP!U391+EOP!V391)/2</f>
        <v>0</v>
      </c>
      <c r="W391" s="97">
        <f>+(EOP!V391+EOP!W391)/2</f>
        <v>0</v>
      </c>
      <c r="X391" s="97">
        <f>+(EOP!W391+EOP!X391)/2</f>
        <v>0</v>
      </c>
      <c r="Y391" s="97">
        <f>+(EOP!X391+EOP!Y391)/2</f>
        <v>0</v>
      </c>
      <c r="Z391" s="97">
        <f>+(EOP!Y391+EOP!Z391)/2</f>
        <v>0</v>
      </c>
      <c r="AA391" s="97">
        <f>+(EOP!Z391+EOP!AA391)/2</f>
        <v>0</v>
      </c>
      <c r="AB391" s="97">
        <f>+(EOP!AA391+EOP!AB391)/2</f>
        <v>0</v>
      </c>
      <c r="AC391" s="97">
        <f>+(EOP!AB391+EOP!AC391)/2</f>
        <v>0</v>
      </c>
      <c r="AD391" s="100">
        <f t="shared" ref="AD391:AD398" si="217">+AVERAGE(M391:P391)</f>
        <v>0</v>
      </c>
      <c r="AE391" s="101">
        <f t="shared" ref="AE391:AE398" si="218">+AVERAGE(Q391:AB391)</f>
        <v>0</v>
      </c>
      <c r="AG391" s="124">
        <f>+SUMIF($M$1:$AB$1,"REAL",M391:AB391)</f>
        <v>0</v>
      </c>
    </row>
    <row r="392" spans="1:33">
      <c r="A392" s="238"/>
      <c r="B392" s="223"/>
      <c r="C392" s="225"/>
      <c r="D392" s="11" t="s">
        <v>88</v>
      </c>
      <c r="E392" s="34"/>
      <c r="F392" s="34"/>
      <c r="G392" s="34"/>
      <c r="H392" s="34"/>
      <c r="I392" s="34"/>
      <c r="J392" s="34"/>
      <c r="K392" s="34"/>
      <c r="L392" s="34"/>
      <c r="M392" s="98">
        <f>+(EOP!L392+EOP!M392)/2</f>
        <v>0</v>
      </c>
      <c r="N392" s="98">
        <f>+(EOP!M392+EOP!N392)/2</f>
        <v>0</v>
      </c>
      <c r="O392" s="98">
        <f>+(EOP!N392+EOP!O392)/2</f>
        <v>0</v>
      </c>
      <c r="P392" s="98">
        <f>+(EOP!O392+EOP!P392)/2</f>
        <v>0</v>
      </c>
      <c r="Q392" s="98">
        <f>+(EOP!P392+EOP!Q392)/2</f>
        <v>0</v>
      </c>
      <c r="R392" s="98">
        <f>+(EOP!Q392+EOP!R392)/2</f>
        <v>0</v>
      </c>
      <c r="S392" s="98">
        <f>+(EOP!R392+EOP!S392)/2</f>
        <v>0</v>
      </c>
      <c r="T392" s="98">
        <f>+(EOP!S392+EOP!T392)/2</f>
        <v>0</v>
      </c>
      <c r="U392" s="98">
        <f>+(EOP!T392+EOP!U392)/2</f>
        <v>0</v>
      </c>
      <c r="V392" s="98">
        <f>+(EOP!U392+EOP!V392)/2</f>
        <v>0</v>
      </c>
      <c r="W392" s="98">
        <f>+(EOP!V392+EOP!W392)/2</f>
        <v>0</v>
      </c>
      <c r="X392" s="98">
        <f>+(EOP!W392+EOP!X392)/2</f>
        <v>0</v>
      </c>
      <c r="Y392" s="98">
        <f>+(EOP!X392+EOP!Y392)/2</f>
        <v>0</v>
      </c>
      <c r="Z392" s="98">
        <f>+(EOP!Y392+EOP!Z392)/2</f>
        <v>0</v>
      </c>
      <c r="AA392" s="98">
        <f>+(EOP!Z392+EOP!AA392)/2</f>
        <v>0</v>
      </c>
      <c r="AB392" s="98">
        <f>+(EOP!AA392+EOP!AB392)/2</f>
        <v>0</v>
      </c>
      <c r="AC392" s="98">
        <f>+(EOP!AB392+EOP!AC392)/2</f>
        <v>0</v>
      </c>
      <c r="AD392" s="102">
        <f t="shared" si="217"/>
        <v>0</v>
      </c>
      <c r="AE392" s="103">
        <f t="shared" si="218"/>
        <v>0</v>
      </c>
      <c r="AG392" s="124">
        <f>+SUMIF($M$1:$AB$1,"REAL",M392:AB392)</f>
        <v>0</v>
      </c>
    </row>
    <row r="393" spans="1:33">
      <c r="A393" s="238"/>
      <c r="B393" s="223"/>
      <c r="C393" s="225"/>
      <c r="D393" s="12" t="s">
        <v>77</v>
      </c>
      <c r="E393" s="35"/>
      <c r="F393" s="35"/>
      <c r="G393" s="35"/>
      <c r="H393" s="35"/>
      <c r="I393" s="35"/>
      <c r="J393" s="35"/>
      <c r="K393" s="35"/>
      <c r="L393" s="35"/>
      <c r="M393" s="99">
        <f>+(EOP!L393+EOP!M393)/2</f>
        <v>0</v>
      </c>
      <c r="N393" s="99">
        <f>+(EOP!M393+EOP!N393)/2</f>
        <v>0</v>
      </c>
      <c r="O393" s="99">
        <f>+(EOP!N393+EOP!O393)/2</f>
        <v>0</v>
      </c>
      <c r="P393" s="99">
        <f>+(EOP!O393+EOP!P393)/2</f>
        <v>0</v>
      </c>
      <c r="Q393" s="99">
        <f>+(EOP!P393+EOP!Q393)/2</f>
        <v>0</v>
      </c>
      <c r="R393" s="99">
        <f>+(EOP!Q393+EOP!R393)/2</f>
        <v>0</v>
      </c>
      <c r="S393" s="99">
        <f>+(EOP!R393+EOP!S393)/2</f>
        <v>0</v>
      </c>
      <c r="T393" s="99">
        <f>+(EOP!S393+EOP!T393)/2</f>
        <v>0</v>
      </c>
      <c r="U393" s="99">
        <f>+(EOP!T393+EOP!U393)/2</f>
        <v>0</v>
      </c>
      <c r="V393" s="99">
        <f>+(EOP!U393+EOP!V393)/2</f>
        <v>0</v>
      </c>
      <c r="W393" s="99">
        <f>+(EOP!V393+EOP!W393)/2</f>
        <v>0</v>
      </c>
      <c r="X393" s="99">
        <f>+(EOP!W393+EOP!X393)/2</f>
        <v>0</v>
      </c>
      <c r="Y393" s="99">
        <f>+(EOP!X393+EOP!Y393)/2</f>
        <v>0</v>
      </c>
      <c r="Z393" s="99">
        <f>+(EOP!Y393+EOP!Z393)/2</f>
        <v>0</v>
      </c>
      <c r="AA393" s="99">
        <f>+(EOP!Z393+EOP!AA393)/2</f>
        <v>0</v>
      </c>
      <c r="AB393" s="99">
        <f>+(EOP!AA393+EOP!AB393)/2</f>
        <v>0</v>
      </c>
      <c r="AC393" s="99">
        <f>+(EOP!AB393+EOP!AC393)/2</f>
        <v>0</v>
      </c>
      <c r="AD393" s="104">
        <f t="shared" si="217"/>
        <v>0</v>
      </c>
      <c r="AE393" s="105">
        <f t="shared" si="218"/>
        <v>0</v>
      </c>
    </row>
    <row r="394" spans="1:33">
      <c r="A394" s="238"/>
      <c r="B394" s="223"/>
      <c r="C394" s="225"/>
      <c r="D394" s="12" t="s">
        <v>58</v>
      </c>
      <c r="E394" s="35"/>
      <c r="F394" s="35"/>
      <c r="G394" s="35"/>
      <c r="H394" s="35"/>
      <c r="I394" s="35"/>
      <c r="J394" s="35"/>
      <c r="K394" s="35"/>
      <c r="L394" s="35"/>
      <c r="M394" s="99">
        <f>+(EOP!L394+EOP!M394)/2</f>
        <v>0</v>
      </c>
      <c r="N394" s="99">
        <f>+(EOP!M394+EOP!N394)/2</f>
        <v>0</v>
      </c>
      <c r="O394" s="99">
        <f>+(EOP!N394+EOP!O394)/2</f>
        <v>0</v>
      </c>
      <c r="P394" s="99">
        <f>+(EOP!O394+EOP!P394)/2</f>
        <v>0</v>
      </c>
      <c r="Q394" s="99">
        <f>+(EOP!P394+EOP!Q394)/2</f>
        <v>0</v>
      </c>
      <c r="R394" s="99">
        <f>+(EOP!Q394+EOP!R394)/2</f>
        <v>0</v>
      </c>
      <c r="S394" s="99">
        <f>+(EOP!R394+EOP!S394)/2</f>
        <v>0</v>
      </c>
      <c r="T394" s="99">
        <f>+(EOP!S394+EOP!T394)/2</f>
        <v>0</v>
      </c>
      <c r="U394" s="99">
        <f>+(EOP!T394+EOP!U394)/2</f>
        <v>0</v>
      </c>
      <c r="V394" s="99">
        <f>+(EOP!U394+EOP!V394)/2</f>
        <v>0</v>
      </c>
      <c r="W394" s="99">
        <f>+(EOP!V394+EOP!W394)/2</f>
        <v>0</v>
      </c>
      <c r="X394" s="99">
        <f>+(EOP!W394+EOP!X394)/2</f>
        <v>0</v>
      </c>
      <c r="Y394" s="99">
        <f>+(EOP!X394+EOP!Y394)/2</f>
        <v>0</v>
      </c>
      <c r="Z394" s="99">
        <f>+(EOP!Y394+EOP!Z394)/2</f>
        <v>0</v>
      </c>
      <c r="AA394" s="99">
        <f>+(EOP!Z394+EOP!AA394)/2</f>
        <v>0</v>
      </c>
      <c r="AB394" s="99">
        <f>+(EOP!AA394+EOP!AB394)/2</f>
        <v>0</v>
      </c>
      <c r="AC394" s="99">
        <f>+(EOP!AB394+EOP!AC394)/2</f>
        <v>0</v>
      </c>
      <c r="AD394" s="104">
        <f t="shared" si="217"/>
        <v>0</v>
      </c>
      <c r="AE394" s="105">
        <f t="shared" si="218"/>
        <v>0</v>
      </c>
    </row>
    <row r="395" spans="1:33">
      <c r="A395" s="238"/>
      <c r="B395" s="223"/>
      <c r="C395" s="225"/>
      <c r="D395" s="12" t="s">
        <v>59</v>
      </c>
      <c r="E395" s="35"/>
      <c r="F395" s="35"/>
      <c r="G395" s="35"/>
      <c r="H395" s="35"/>
      <c r="I395" s="35"/>
      <c r="J395" s="35"/>
      <c r="K395" s="35"/>
      <c r="L395" s="35"/>
      <c r="M395" s="99">
        <f>+(EOP!L395+EOP!M395)/2</f>
        <v>0</v>
      </c>
      <c r="N395" s="99">
        <f>+(EOP!M395+EOP!N395)/2</f>
        <v>0</v>
      </c>
      <c r="O395" s="99">
        <f>+(EOP!N395+EOP!O395)/2</f>
        <v>0</v>
      </c>
      <c r="P395" s="99">
        <f>+(EOP!O395+EOP!P395)/2</f>
        <v>0</v>
      </c>
      <c r="Q395" s="99">
        <f>+(EOP!P395+EOP!Q395)/2</f>
        <v>0</v>
      </c>
      <c r="R395" s="99">
        <f>+(EOP!Q395+EOP!R395)/2</f>
        <v>0</v>
      </c>
      <c r="S395" s="99">
        <f>+(EOP!R395+EOP!S395)/2</f>
        <v>0</v>
      </c>
      <c r="T395" s="99">
        <f>+(EOP!S395+EOP!T395)/2</f>
        <v>0</v>
      </c>
      <c r="U395" s="99">
        <f>+(EOP!T395+EOP!U395)/2</f>
        <v>0</v>
      </c>
      <c r="V395" s="99">
        <f>+(EOP!U395+EOP!V395)/2</f>
        <v>0</v>
      </c>
      <c r="W395" s="99">
        <f>+(EOP!V395+EOP!W395)/2</f>
        <v>0</v>
      </c>
      <c r="X395" s="99">
        <f>+(EOP!W395+EOP!X395)/2</f>
        <v>0</v>
      </c>
      <c r="Y395" s="99">
        <f>+(EOP!X395+EOP!Y395)/2</f>
        <v>0</v>
      </c>
      <c r="Z395" s="99">
        <f>+(EOP!Y395+EOP!Z395)/2</f>
        <v>0</v>
      </c>
      <c r="AA395" s="99">
        <f>+(EOP!Z395+EOP!AA395)/2</f>
        <v>0</v>
      </c>
      <c r="AB395" s="99">
        <f>+(EOP!AA395+EOP!AB395)/2</f>
        <v>0</v>
      </c>
      <c r="AC395" s="99">
        <f>+(EOP!AB395+EOP!AC395)/2</f>
        <v>0</v>
      </c>
      <c r="AD395" s="104">
        <f t="shared" si="217"/>
        <v>0</v>
      </c>
      <c r="AE395" s="105">
        <f t="shared" si="218"/>
        <v>0</v>
      </c>
    </row>
    <row r="396" spans="1:33">
      <c r="A396" s="238"/>
      <c r="B396" s="223"/>
      <c r="C396" s="225"/>
      <c r="D396" s="12" t="s">
        <v>60</v>
      </c>
      <c r="E396" s="35"/>
      <c r="F396" s="35"/>
      <c r="G396" s="35"/>
      <c r="H396" s="35"/>
      <c r="I396" s="35"/>
      <c r="J396" s="35"/>
      <c r="K396" s="35"/>
      <c r="L396" s="35"/>
      <c r="M396" s="99">
        <f>+(EOP!L396+EOP!M396)/2</f>
        <v>0</v>
      </c>
      <c r="N396" s="99">
        <f>+(EOP!M396+EOP!N396)/2</f>
        <v>0</v>
      </c>
      <c r="O396" s="99">
        <f>+(EOP!N396+EOP!O396)/2</f>
        <v>0</v>
      </c>
      <c r="P396" s="99">
        <f>+(EOP!O396+EOP!P396)/2</f>
        <v>0</v>
      </c>
      <c r="Q396" s="99">
        <f>+(EOP!P396+EOP!Q396)/2</f>
        <v>0</v>
      </c>
      <c r="R396" s="99">
        <f>+(EOP!Q396+EOP!R396)/2</f>
        <v>0</v>
      </c>
      <c r="S396" s="99">
        <f>+(EOP!R396+EOP!S396)/2</f>
        <v>0</v>
      </c>
      <c r="T396" s="99">
        <f>+(EOP!S396+EOP!T396)/2</f>
        <v>0</v>
      </c>
      <c r="U396" s="99">
        <f>+(EOP!T396+EOP!U396)/2</f>
        <v>0</v>
      </c>
      <c r="V396" s="99">
        <f>+(EOP!U396+EOP!V396)/2</f>
        <v>0</v>
      </c>
      <c r="W396" s="99">
        <f>+(EOP!V396+EOP!W396)/2</f>
        <v>0</v>
      </c>
      <c r="X396" s="99">
        <f>+(EOP!W396+EOP!X396)/2</f>
        <v>0</v>
      </c>
      <c r="Y396" s="99">
        <f>+(EOP!X396+EOP!Y396)/2</f>
        <v>0</v>
      </c>
      <c r="Z396" s="99">
        <f>+(EOP!Y396+EOP!Z396)/2</f>
        <v>0</v>
      </c>
      <c r="AA396" s="99">
        <f>+(EOP!Z396+EOP!AA396)/2</f>
        <v>0</v>
      </c>
      <c r="AB396" s="99">
        <f>+(EOP!AA396+EOP!AB396)/2</f>
        <v>0</v>
      </c>
      <c r="AC396" s="99">
        <f>+(EOP!AB396+EOP!AC396)/2</f>
        <v>0</v>
      </c>
      <c r="AD396" s="104">
        <f t="shared" si="217"/>
        <v>0</v>
      </c>
      <c r="AE396" s="105">
        <f t="shared" si="218"/>
        <v>0</v>
      </c>
    </row>
    <row r="397" spans="1:33">
      <c r="A397" s="238"/>
      <c r="B397" s="223"/>
      <c r="C397" s="225"/>
      <c r="D397" s="12" t="s">
        <v>74</v>
      </c>
      <c r="E397" s="35"/>
      <c r="F397" s="35"/>
      <c r="G397" s="35"/>
      <c r="H397" s="35"/>
      <c r="I397" s="35"/>
      <c r="J397" s="35"/>
      <c r="K397" s="35"/>
      <c r="L397" s="35"/>
      <c r="M397" s="99">
        <f>+(EOP!L397+EOP!M397)/2</f>
        <v>0</v>
      </c>
      <c r="N397" s="99">
        <f>+(EOP!M397+EOP!N397)/2</f>
        <v>0</v>
      </c>
      <c r="O397" s="99">
        <f>+(EOP!N397+EOP!O397)/2</f>
        <v>0</v>
      </c>
      <c r="P397" s="99">
        <f>+(EOP!O397+EOP!P397)/2</f>
        <v>0</v>
      </c>
      <c r="Q397" s="99">
        <f>+(EOP!P397+EOP!Q397)/2</f>
        <v>0</v>
      </c>
      <c r="R397" s="99">
        <f>+(EOP!Q397+EOP!R397)/2</f>
        <v>0</v>
      </c>
      <c r="S397" s="99">
        <f>+(EOP!R397+EOP!S397)/2</f>
        <v>0</v>
      </c>
      <c r="T397" s="99">
        <f>+(EOP!S397+EOP!T397)/2</f>
        <v>0</v>
      </c>
      <c r="U397" s="99">
        <f>+(EOP!T397+EOP!U397)/2</f>
        <v>0</v>
      </c>
      <c r="V397" s="99">
        <f>+(EOP!U397+EOP!V397)/2</f>
        <v>0</v>
      </c>
      <c r="W397" s="99">
        <f>+(EOP!V397+EOP!W397)/2</f>
        <v>0</v>
      </c>
      <c r="X397" s="99">
        <f>+(EOP!W397+EOP!X397)/2</f>
        <v>0</v>
      </c>
      <c r="Y397" s="99">
        <f>+(EOP!X397+EOP!Y397)/2</f>
        <v>0</v>
      </c>
      <c r="Z397" s="99">
        <f>+(EOP!Y397+EOP!Z397)/2</f>
        <v>0</v>
      </c>
      <c r="AA397" s="99">
        <f>+(EOP!Z397+EOP!AA397)/2</f>
        <v>0</v>
      </c>
      <c r="AB397" s="99">
        <f>+(EOP!AA397+EOP!AB397)/2</f>
        <v>0</v>
      </c>
      <c r="AC397" s="99">
        <f>+(EOP!AB397+EOP!AC397)/2</f>
        <v>0</v>
      </c>
      <c r="AD397" s="104">
        <f t="shared" si="217"/>
        <v>0</v>
      </c>
      <c r="AE397" s="105">
        <f t="shared" si="218"/>
        <v>0</v>
      </c>
    </row>
    <row r="398" spans="1:33">
      <c r="A398" s="238"/>
      <c r="B398" s="223"/>
      <c r="C398" s="225"/>
      <c r="D398" s="12" t="s">
        <v>79</v>
      </c>
      <c r="E398" s="35"/>
      <c r="F398" s="35"/>
      <c r="G398" s="35"/>
      <c r="H398" s="35"/>
      <c r="I398" s="35"/>
      <c r="J398" s="35"/>
      <c r="K398" s="35"/>
      <c r="L398" s="35"/>
      <c r="M398" s="99">
        <f>+(EOP!L398+EOP!M398)/2</f>
        <v>0</v>
      </c>
      <c r="N398" s="99">
        <f>+(EOP!M398+EOP!N398)/2</f>
        <v>0</v>
      </c>
      <c r="O398" s="99">
        <f>+(EOP!N398+EOP!O398)/2</f>
        <v>0</v>
      </c>
      <c r="P398" s="99">
        <f>+(EOP!O398+EOP!P398)/2</f>
        <v>0</v>
      </c>
      <c r="Q398" s="99">
        <f>+(EOP!P398+EOP!Q398)/2</f>
        <v>0</v>
      </c>
      <c r="R398" s="99">
        <f>+(EOP!Q398+EOP!R398)/2</f>
        <v>0</v>
      </c>
      <c r="S398" s="99">
        <f>+(EOP!R398+EOP!S398)/2</f>
        <v>0</v>
      </c>
      <c r="T398" s="99">
        <f>+(EOP!S398+EOP!T398)/2</f>
        <v>0</v>
      </c>
      <c r="U398" s="99">
        <f>+(EOP!T398+EOP!U398)/2</f>
        <v>0</v>
      </c>
      <c r="V398" s="99">
        <f>+(EOP!U398+EOP!V398)/2</f>
        <v>0</v>
      </c>
      <c r="W398" s="99">
        <f>+(EOP!V398+EOP!W398)/2</f>
        <v>0</v>
      </c>
      <c r="X398" s="99">
        <f>+(EOP!W398+EOP!X398)/2</f>
        <v>0</v>
      </c>
      <c r="Y398" s="99">
        <f>+(EOP!X398+EOP!Y398)/2</f>
        <v>0</v>
      </c>
      <c r="Z398" s="99">
        <f>+(EOP!Y398+EOP!Z398)/2</f>
        <v>0</v>
      </c>
      <c r="AA398" s="99">
        <f>+(EOP!Z398+EOP!AA398)/2</f>
        <v>0</v>
      </c>
      <c r="AB398" s="99">
        <f>+(EOP!AA398+EOP!AB398)/2</f>
        <v>0</v>
      </c>
      <c r="AC398" s="99">
        <f>+(EOP!AB398+EOP!AC398)/2</f>
        <v>0</v>
      </c>
      <c r="AD398" s="104">
        <f t="shared" si="217"/>
        <v>0</v>
      </c>
      <c r="AE398" s="105">
        <f t="shared" si="218"/>
        <v>0</v>
      </c>
    </row>
    <row r="399" spans="1:33">
      <c r="A399" s="238"/>
      <c r="B399" s="223"/>
      <c r="C399" s="225"/>
      <c r="D399" s="12" t="s">
        <v>97</v>
      </c>
      <c r="E399" s="35"/>
      <c r="F399" s="35"/>
      <c r="G399" s="35"/>
      <c r="H399" s="35"/>
      <c r="I399" s="35"/>
      <c r="J399" s="35"/>
      <c r="K399" s="35"/>
      <c r="L399" s="35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104"/>
      <c r="AE399" s="105"/>
    </row>
    <row r="400" spans="1:33">
      <c r="A400" s="238"/>
      <c r="B400" s="223"/>
      <c r="C400" s="225"/>
      <c r="D400" s="12" t="s">
        <v>98</v>
      </c>
      <c r="E400" s="35"/>
      <c r="F400" s="35"/>
      <c r="G400" s="35"/>
      <c r="H400" s="35"/>
      <c r="I400" s="35"/>
      <c r="J400" s="35"/>
      <c r="K400" s="35"/>
      <c r="L400" s="35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104"/>
      <c r="AE400" s="105"/>
    </row>
    <row r="401" spans="1:59">
      <c r="A401" s="238"/>
      <c r="B401" s="223"/>
      <c r="C401" s="225"/>
      <c r="D401" s="13" t="s">
        <v>90</v>
      </c>
      <c r="E401" s="36"/>
      <c r="F401" s="36"/>
      <c r="G401" s="36"/>
      <c r="H401" s="36"/>
      <c r="I401" s="36"/>
      <c r="J401" s="36"/>
      <c r="K401" s="36"/>
      <c r="L401" s="36"/>
      <c r="M401" s="36" t="str">
        <f t="shared" ref="M401:AE401" si="219">+IFERROR(M392/M391,"")</f>
        <v/>
      </c>
      <c r="N401" s="36" t="str">
        <f t="shared" si="219"/>
        <v/>
      </c>
      <c r="O401" s="36" t="str">
        <f t="shared" si="219"/>
        <v/>
      </c>
      <c r="P401" s="36" t="str">
        <f t="shared" si="219"/>
        <v/>
      </c>
      <c r="Q401" s="36" t="str">
        <f t="shared" si="219"/>
        <v/>
      </c>
      <c r="R401" s="36" t="str">
        <f t="shared" si="219"/>
        <v/>
      </c>
      <c r="S401" s="36" t="str">
        <f t="shared" si="219"/>
        <v/>
      </c>
      <c r="T401" s="36" t="str">
        <f t="shared" si="219"/>
        <v/>
      </c>
      <c r="U401" s="36" t="str">
        <f t="shared" si="219"/>
        <v/>
      </c>
      <c r="V401" s="36" t="str">
        <f t="shared" si="219"/>
        <v/>
      </c>
      <c r="W401" s="36" t="str">
        <f t="shared" si="219"/>
        <v/>
      </c>
      <c r="X401" s="36" t="str">
        <f t="shared" si="219"/>
        <v/>
      </c>
      <c r="Y401" s="36" t="str">
        <f t="shared" si="219"/>
        <v/>
      </c>
      <c r="Z401" s="36" t="str">
        <f t="shared" si="219"/>
        <v/>
      </c>
      <c r="AA401" s="36" t="str">
        <f t="shared" si="219"/>
        <v/>
      </c>
      <c r="AB401" s="36" t="str">
        <f t="shared" si="219"/>
        <v/>
      </c>
      <c r="AC401" s="36" t="str">
        <f t="shared" ref="AC401" si="220">+IFERROR(AC392/AC391,"")</f>
        <v/>
      </c>
      <c r="AD401" s="49" t="str">
        <f t="shared" si="219"/>
        <v/>
      </c>
      <c r="AE401" s="50" t="str">
        <f t="shared" si="219"/>
        <v/>
      </c>
    </row>
    <row r="402" spans="1:59">
      <c r="A402" s="238"/>
      <c r="B402" s="223"/>
      <c r="C402" s="225" t="s">
        <v>99</v>
      </c>
      <c r="D402" s="10" t="s">
        <v>40</v>
      </c>
      <c r="E402" s="19"/>
      <c r="F402" s="19"/>
      <c r="G402" s="19"/>
      <c r="H402" s="19"/>
      <c r="I402" s="19"/>
      <c r="J402" s="19"/>
      <c r="K402" s="19"/>
      <c r="L402" s="19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100"/>
      <c r="AE402" s="101"/>
      <c r="AG402" s="124">
        <f>+SUMIF($M$1:$AB$1,"REAL",M402:AB402)</f>
        <v>0</v>
      </c>
    </row>
    <row r="403" spans="1:59">
      <c r="A403" s="238"/>
      <c r="B403" s="223"/>
      <c r="C403" s="225"/>
      <c r="D403" s="11" t="s">
        <v>88</v>
      </c>
      <c r="E403" s="34"/>
      <c r="F403" s="34"/>
      <c r="G403" s="34"/>
      <c r="H403" s="34"/>
      <c r="I403" s="34"/>
      <c r="J403" s="34"/>
      <c r="K403" s="34"/>
      <c r="L403" s="34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102"/>
      <c r="AE403" s="103"/>
      <c r="AG403" s="124">
        <f>+SUMIF($M$1:$AB$1,"REAL",M403:AB403)</f>
        <v>0</v>
      </c>
    </row>
    <row r="404" spans="1:59">
      <c r="A404" s="238"/>
      <c r="B404" s="223"/>
      <c r="C404" s="225"/>
      <c r="D404" s="12" t="s">
        <v>100</v>
      </c>
      <c r="E404" s="35"/>
      <c r="F404" s="35"/>
      <c r="G404" s="35"/>
      <c r="H404" s="35"/>
      <c r="I404" s="35"/>
      <c r="J404" s="35"/>
      <c r="K404" s="35"/>
      <c r="L404" s="35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104"/>
      <c r="AE404" s="105"/>
    </row>
    <row r="405" spans="1:59">
      <c r="A405" s="238"/>
      <c r="B405" s="223"/>
      <c r="C405" s="225"/>
      <c r="D405" s="12" t="s">
        <v>101</v>
      </c>
      <c r="E405" s="35"/>
      <c r="F405" s="35"/>
      <c r="G405" s="35"/>
      <c r="H405" s="35"/>
      <c r="I405" s="35"/>
      <c r="J405" s="35"/>
      <c r="K405" s="35"/>
      <c r="L405" s="35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104"/>
      <c r="AE405" s="105"/>
    </row>
    <row r="406" spans="1:59">
      <c r="A406" s="238"/>
      <c r="B406" s="223"/>
      <c r="C406" s="225"/>
      <c r="D406" s="12" t="s">
        <v>102</v>
      </c>
      <c r="E406" s="35"/>
      <c r="F406" s="35"/>
      <c r="G406" s="35"/>
      <c r="H406" s="35"/>
      <c r="I406" s="35"/>
      <c r="J406" s="35"/>
      <c r="K406" s="35"/>
      <c r="L406" s="35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104"/>
      <c r="AE406" s="105"/>
      <c r="AG406" s="129"/>
    </row>
    <row r="407" spans="1:59">
      <c r="A407" s="238"/>
      <c r="B407" s="223"/>
      <c r="C407" s="225"/>
      <c r="D407" s="13" t="s">
        <v>90</v>
      </c>
      <c r="E407" s="36"/>
      <c r="F407" s="36"/>
      <c r="G407" s="36"/>
      <c r="H407" s="36"/>
      <c r="I407" s="36"/>
      <c r="J407" s="36"/>
      <c r="K407" s="36"/>
      <c r="L407" s="36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10"/>
      <c r="AE407" s="111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</row>
    <row r="408" spans="1:59" ht="14.4" customHeight="1">
      <c r="A408" s="238"/>
      <c r="B408" s="223"/>
      <c r="C408" s="225" t="s">
        <v>54</v>
      </c>
      <c r="D408" s="10" t="s">
        <v>40</v>
      </c>
      <c r="E408" s="19"/>
      <c r="F408" s="19"/>
      <c r="G408" s="19"/>
      <c r="H408" s="19"/>
      <c r="I408" s="19"/>
      <c r="J408" s="19"/>
      <c r="K408" s="19"/>
      <c r="L408" s="19"/>
      <c r="M408" s="97">
        <f>+(EOP!L408+EOP!M408)/2</f>
        <v>0</v>
      </c>
      <c r="N408" s="97">
        <f>+(EOP!M408+EOP!N408)/2</f>
        <v>0</v>
      </c>
      <c r="O408" s="97">
        <f>+(EOP!N408+EOP!O408)/2</f>
        <v>0</v>
      </c>
      <c r="P408" s="97">
        <f>+(EOP!O408+EOP!P408)/2</f>
        <v>0</v>
      </c>
      <c r="Q408" s="97">
        <f>+(EOP!P408+EOP!Q408)/2</f>
        <v>0</v>
      </c>
      <c r="R408" s="97">
        <f>+(EOP!Q408+EOP!R408)/2</f>
        <v>0</v>
      </c>
      <c r="S408" s="97">
        <f>+(EOP!R408+EOP!S408)/2</f>
        <v>0</v>
      </c>
      <c r="T408" s="97">
        <f>+(EOP!S408+EOP!T408)/2</f>
        <v>0</v>
      </c>
      <c r="U408" s="97">
        <f>+(EOP!T408+EOP!U408)/2</f>
        <v>0</v>
      </c>
      <c r="V408" s="97">
        <f>+(EOP!U408+EOP!V408)/2</f>
        <v>0</v>
      </c>
      <c r="W408" s="97">
        <f>+(EOP!V408+EOP!W408)/2</f>
        <v>0</v>
      </c>
      <c r="X408" s="97">
        <f>+(EOP!W408+EOP!X408)/2</f>
        <v>0</v>
      </c>
      <c r="Y408" s="97">
        <f>+(EOP!X408+EOP!Y408)/2</f>
        <v>0</v>
      </c>
      <c r="Z408" s="97">
        <f>+(EOP!Y408+EOP!Z408)/2</f>
        <v>0</v>
      </c>
      <c r="AA408" s="97">
        <f>+(EOP!Z408+EOP!AA408)/2</f>
        <v>0</v>
      </c>
      <c r="AB408" s="97">
        <f>+(EOP!AA408+EOP!AB408)/2</f>
        <v>0</v>
      </c>
      <c r="AC408" s="97">
        <f>+(EOP!AB408+EOP!AC408)/2</f>
        <v>0</v>
      </c>
      <c r="AD408" s="100">
        <f t="shared" ref="AD408:AD409" si="221">+AVERAGE(M408:P408)</f>
        <v>0</v>
      </c>
      <c r="AE408" s="101">
        <f t="shared" ref="AE408:AE409" si="222">+AVERAGE(Q408:AB408)</f>
        <v>0</v>
      </c>
      <c r="AG408" s="124">
        <f>+SUMIF($M$1:$AB$1,"REAL",M408:AB408)</f>
        <v>0</v>
      </c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</row>
    <row r="409" spans="1:59">
      <c r="A409" s="238"/>
      <c r="B409" s="223"/>
      <c r="C409" s="225"/>
      <c r="D409" s="11" t="s">
        <v>88</v>
      </c>
      <c r="E409" s="34"/>
      <c r="F409" s="34"/>
      <c r="G409" s="34"/>
      <c r="H409" s="34"/>
      <c r="I409" s="34"/>
      <c r="J409" s="34"/>
      <c r="K409" s="34"/>
      <c r="L409" s="34"/>
      <c r="M409" s="98">
        <f>+(EOP!L409+EOP!M409)/2</f>
        <v>0</v>
      </c>
      <c r="N409" s="98">
        <f>+(EOP!M409+EOP!N409)/2</f>
        <v>0</v>
      </c>
      <c r="O409" s="98">
        <f>+(EOP!N409+EOP!O409)/2</f>
        <v>0</v>
      </c>
      <c r="P409" s="98">
        <f>+(EOP!O409+EOP!P409)/2</f>
        <v>0</v>
      </c>
      <c r="Q409" s="98">
        <f>+(EOP!P409+EOP!Q409)/2</f>
        <v>0</v>
      </c>
      <c r="R409" s="98">
        <f>+(EOP!Q409+EOP!R409)/2</f>
        <v>0</v>
      </c>
      <c r="S409" s="98">
        <f>+(EOP!R409+EOP!S409)/2</f>
        <v>0</v>
      </c>
      <c r="T409" s="98">
        <f>+(EOP!S409+EOP!T409)/2</f>
        <v>0</v>
      </c>
      <c r="U409" s="98">
        <f>+(EOP!T409+EOP!U409)/2</f>
        <v>0</v>
      </c>
      <c r="V409" s="98">
        <f>+(EOP!U409+EOP!V409)/2</f>
        <v>0</v>
      </c>
      <c r="W409" s="98">
        <f>+(EOP!V409+EOP!W409)/2</f>
        <v>0</v>
      </c>
      <c r="X409" s="98">
        <f>+(EOP!W409+EOP!X409)/2</f>
        <v>0</v>
      </c>
      <c r="Y409" s="98">
        <f>+(EOP!X409+EOP!Y409)/2</f>
        <v>0</v>
      </c>
      <c r="Z409" s="98">
        <f>+(EOP!Y409+EOP!Z409)/2</f>
        <v>0</v>
      </c>
      <c r="AA409" s="98">
        <f>+(EOP!Z409+EOP!AA409)/2</f>
        <v>0</v>
      </c>
      <c r="AB409" s="98">
        <f>+(EOP!AA409+EOP!AB409)/2</f>
        <v>0</v>
      </c>
      <c r="AC409" s="98">
        <f>+(EOP!AB409+EOP!AC409)/2</f>
        <v>0</v>
      </c>
      <c r="AD409" s="102">
        <f t="shared" si="221"/>
        <v>0</v>
      </c>
      <c r="AE409" s="103">
        <f t="shared" si="222"/>
        <v>0</v>
      </c>
      <c r="AG409" s="124">
        <f>+SUMIF($M$1:$AB$1,"REAL",M409:AB409)</f>
        <v>0</v>
      </c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</row>
    <row r="410" spans="1:59">
      <c r="A410" s="238"/>
      <c r="B410" s="224"/>
      <c r="C410" s="225"/>
      <c r="D410" s="13" t="s">
        <v>90</v>
      </c>
      <c r="E410" s="36"/>
      <c r="F410" s="36"/>
      <c r="G410" s="36"/>
      <c r="H410" s="36"/>
      <c r="I410" s="36"/>
      <c r="J410" s="36"/>
      <c r="K410" s="36"/>
      <c r="L410" s="36"/>
      <c r="M410" s="36" t="str">
        <f t="shared" ref="M410:AE410" si="223">+IFERROR(M409/M408,"")</f>
        <v/>
      </c>
      <c r="N410" s="36" t="str">
        <f t="shared" si="223"/>
        <v/>
      </c>
      <c r="O410" s="36" t="str">
        <f t="shared" si="223"/>
        <v/>
      </c>
      <c r="P410" s="36" t="str">
        <f t="shared" si="223"/>
        <v/>
      </c>
      <c r="Q410" s="36" t="str">
        <f t="shared" si="223"/>
        <v/>
      </c>
      <c r="R410" s="36" t="str">
        <f t="shared" si="223"/>
        <v/>
      </c>
      <c r="S410" s="36" t="str">
        <f t="shared" si="223"/>
        <v/>
      </c>
      <c r="T410" s="36" t="str">
        <f t="shared" si="223"/>
        <v/>
      </c>
      <c r="U410" s="36" t="str">
        <f t="shared" si="223"/>
        <v/>
      </c>
      <c r="V410" s="36" t="str">
        <f t="shared" si="223"/>
        <v/>
      </c>
      <c r="W410" s="36" t="str">
        <f t="shared" si="223"/>
        <v/>
      </c>
      <c r="X410" s="36" t="str">
        <f t="shared" si="223"/>
        <v/>
      </c>
      <c r="Y410" s="36" t="str">
        <f t="shared" si="223"/>
        <v/>
      </c>
      <c r="Z410" s="36" t="str">
        <f t="shared" si="223"/>
        <v/>
      </c>
      <c r="AA410" s="36" t="str">
        <f t="shared" si="223"/>
        <v/>
      </c>
      <c r="AB410" s="36" t="str">
        <f t="shared" si="223"/>
        <v/>
      </c>
      <c r="AC410" s="36" t="str">
        <f t="shared" ref="AC410" si="224">+IFERROR(AC409/AC408,"")</f>
        <v/>
      </c>
      <c r="AD410" s="49" t="str">
        <f t="shared" si="223"/>
        <v/>
      </c>
      <c r="AE410" s="50" t="str">
        <f t="shared" si="223"/>
        <v/>
      </c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</row>
    <row r="411" spans="1:59" ht="14.4" customHeight="1">
      <c r="A411" s="238"/>
      <c r="B411" s="226" t="s">
        <v>36</v>
      </c>
      <c r="C411" s="225" t="s">
        <v>50</v>
      </c>
      <c r="D411" s="10" t="s">
        <v>40</v>
      </c>
      <c r="E411" s="19"/>
      <c r="F411" s="19"/>
      <c r="G411" s="19"/>
      <c r="H411" s="19"/>
      <c r="I411" s="19"/>
      <c r="J411" s="19"/>
      <c r="K411" s="19"/>
      <c r="L411" s="19"/>
      <c r="M411" s="97">
        <f>+(EOP!L411+EOP!M411)/2</f>
        <v>0</v>
      </c>
      <c r="N411" s="97">
        <f>+(EOP!M411+EOP!N411)/2</f>
        <v>0</v>
      </c>
      <c r="O411" s="97">
        <f>+(EOP!N411+EOP!O411)/2</f>
        <v>0</v>
      </c>
      <c r="P411" s="97">
        <f>+(EOP!O411+EOP!P411)/2</f>
        <v>0</v>
      </c>
      <c r="Q411" s="97">
        <f>+(EOP!P411+EOP!Q411)/2</f>
        <v>0</v>
      </c>
      <c r="R411" s="97">
        <f>+(EOP!Q411+EOP!R411)/2</f>
        <v>0</v>
      </c>
      <c r="S411" s="97">
        <f>+(EOP!R411+EOP!S411)/2</f>
        <v>0</v>
      </c>
      <c r="T411" s="97">
        <f>+(EOP!S411+EOP!T411)/2</f>
        <v>0</v>
      </c>
      <c r="U411" s="97">
        <f>+(EOP!T411+EOP!U411)/2</f>
        <v>0</v>
      </c>
      <c r="V411" s="97">
        <f>+(EOP!U411+EOP!V411)/2</f>
        <v>0</v>
      </c>
      <c r="W411" s="97">
        <f>+(EOP!V411+EOP!W411)/2</f>
        <v>0</v>
      </c>
      <c r="X411" s="97">
        <f>+(EOP!W411+EOP!X411)/2</f>
        <v>0</v>
      </c>
      <c r="Y411" s="97">
        <f>+(EOP!X411+EOP!Y411)/2</f>
        <v>0</v>
      </c>
      <c r="Z411" s="97">
        <f>+(EOP!Y411+EOP!Z411)/2</f>
        <v>0</v>
      </c>
      <c r="AA411" s="97">
        <f>+(EOP!Z411+EOP!AA411)/2</f>
        <v>0</v>
      </c>
      <c r="AB411" s="97">
        <f>+(EOP!AA411+EOP!AB411)/2</f>
        <v>0</v>
      </c>
      <c r="AC411" s="97">
        <f>+(EOP!AB411+EOP!AC411)/2</f>
        <v>0</v>
      </c>
      <c r="AD411" s="100">
        <f t="shared" ref="AD411:AD415" si="225">+AVERAGE(M411:P411)</f>
        <v>0</v>
      </c>
      <c r="AE411" s="101">
        <f t="shared" ref="AE411:AE415" si="226">+AVERAGE(Q411:AB411)</f>
        <v>0</v>
      </c>
      <c r="AG411" s="124">
        <f>+SUMIF($M$1:$AB$1,"REAL",M411:AB411)</f>
        <v>0</v>
      </c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</row>
    <row r="412" spans="1:59">
      <c r="A412" s="238"/>
      <c r="B412" s="226"/>
      <c r="C412" s="225"/>
      <c r="D412" s="11" t="s">
        <v>88</v>
      </c>
      <c r="E412" s="34"/>
      <c r="F412" s="34"/>
      <c r="G412" s="34"/>
      <c r="H412" s="34"/>
      <c r="I412" s="34"/>
      <c r="J412" s="34"/>
      <c r="K412" s="34"/>
      <c r="L412" s="34"/>
      <c r="M412" s="98">
        <f>+(EOP!L412+EOP!M412)/2</f>
        <v>0</v>
      </c>
      <c r="N412" s="98">
        <f>+(EOP!M412+EOP!N412)/2</f>
        <v>0</v>
      </c>
      <c r="O412" s="98">
        <f>+(EOP!N412+EOP!O412)/2</f>
        <v>0</v>
      </c>
      <c r="P412" s="98">
        <f>+(EOP!O412+EOP!P412)/2</f>
        <v>0</v>
      </c>
      <c r="Q412" s="98">
        <f>+(EOP!P412+EOP!Q412)/2</f>
        <v>0</v>
      </c>
      <c r="R412" s="98">
        <f>+(EOP!Q412+EOP!R412)/2</f>
        <v>0</v>
      </c>
      <c r="S412" s="98">
        <f>+(EOP!R412+EOP!S412)/2</f>
        <v>0</v>
      </c>
      <c r="T412" s="98">
        <f>+(EOP!S412+EOP!T412)/2</f>
        <v>0</v>
      </c>
      <c r="U412" s="98">
        <f>+(EOP!T412+EOP!U412)/2</f>
        <v>0</v>
      </c>
      <c r="V412" s="98">
        <f>+(EOP!U412+EOP!V412)/2</f>
        <v>0</v>
      </c>
      <c r="W412" s="98">
        <f>+(EOP!V412+EOP!W412)/2</f>
        <v>0</v>
      </c>
      <c r="X412" s="98">
        <f>+(EOP!W412+EOP!X412)/2</f>
        <v>0</v>
      </c>
      <c r="Y412" s="98">
        <f>+(EOP!X412+EOP!Y412)/2</f>
        <v>0</v>
      </c>
      <c r="Z412" s="98">
        <f>+(EOP!Y412+EOP!Z412)/2</f>
        <v>0</v>
      </c>
      <c r="AA412" s="98">
        <f>+(EOP!Z412+EOP!AA412)/2</f>
        <v>0</v>
      </c>
      <c r="AB412" s="98">
        <f>+(EOP!AA412+EOP!AB412)/2</f>
        <v>0</v>
      </c>
      <c r="AC412" s="98">
        <f>+(EOP!AB412+EOP!AC412)/2</f>
        <v>0</v>
      </c>
      <c r="AD412" s="102">
        <f t="shared" si="225"/>
        <v>0</v>
      </c>
      <c r="AE412" s="103">
        <f t="shared" si="226"/>
        <v>0</v>
      </c>
      <c r="AG412" s="124">
        <f>+SUMIF($M$1:$AB$1,"REAL",M412:AB412)</f>
        <v>0</v>
      </c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</row>
    <row r="413" spans="1:59">
      <c r="A413" s="238"/>
      <c r="B413" s="226"/>
      <c r="C413" s="225"/>
      <c r="D413" s="12" t="s">
        <v>1</v>
      </c>
      <c r="E413" s="35"/>
      <c r="F413" s="35"/>
      <c r="G413" s="35"/>
      <c r="H413" s="35"/>
      <c r="I413" s="35"/>
      <c r="J413" s="35"/>
      <c r="K413" s="35"/>
      <c r="L413" s="35"/>
      <c r="M413" s="99">
        <f>+(EOP!L413+EOP!M413)/2</f>
        <v>0</v>
      </c>
      <c r="N413" s="99">
        <f>+(EOP!M413+EOP!N413)/2</f>
        <v>0</v>
      </c>
      <c r="O413" s="99">
        <f>+(EOP!N413+EOP!O413)/2</f>
        <v>0</v>
      </c>
      <c r="P413" s="99">
        <f>+(EOP!O413+EOP!P413)/2</f>
        <v>0</v>
      </c>
      <c r="Q413" s="99">
        <f>+(EOP!P413+EOP!Q413)/2</f>
        <v>0</v>
      </c>
      <c r="R413" s="99">
        <f>+(EOP!Q413+EOP!R413)/2</f>
        <v>0</v>
      </c>
      <c r="S413" s="99">
        <f>+(EOP!R413+EOP!S413)/2</f>
        <v>0</v>
      </c>
      <c r="T413" s="99">
        <f>+(EOP!S413+EOP!T413)/2</f>
        <v>0</v>
      </c>
      <c r="U413" s="99">
        <f>+(EOP!T413+EOP!U413)/2</f>
        <v>0</v>
      </c>
      <c r="V413" s="99">
        <f>+(EOP!U413+EOP!V413)/2</f>
        <v>0</v>
      </c>
      <c r="W413" s="99">
        <f>+(EOP!V413+EOP!W413)/2</f>
        <v>0</v>
      </c>
      <c r="X413" s="99">
        <f>+(EOP!W413+EOP!X413)/2</f>
        <v>0</v>
      </c>
      <c r="Y413" s="99">
        <f>+(EOP!X413+EOP!Y413)/2</f>
        <v>0</v>
      </c>
      <c r="Z413" s="99">
        <f>+(EOP!Y413+EOP!Z413)/2</f>
        <v>0</v>
      </c>
      <c r="AA413" s="99">
        <f>+(EOP!Z413+EOP!AA413)/2</f>
        <v>0</v>
      </c>
      <c r="AB413" s="99">
        <f>+(EOP!AA413+EOP!AB413)/2</f>
        <v>0</v>
      </c>
      <c r="AC413" s="99">
        <f>+(EOP!AB413+EOP!AC413)/2</f>
        <v>0</v>
      </c>
      <c r="AD413" s="104">
        <f t="shared" si="225"/>
        <v>0</v>
      </c>
      <c r="AE413" s="105">
        <f t="shared" si="226"/>
        <v>0</v>
      </c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</row>
    <row r="414" spans="1:59">
      <c r="A414" s="238"/>
      <c r="B414" s="226"/>
      <c r="C414" s="225"/>
      <c r="D414" s="12" t="s">
        <v>2</v>
      </c>
      <c r="E414" s="35"/>
      <c r="F414" s="35"/>
      <c r="G414" s="35"/>
      <c r="H414" s="35"/>
      <c r="I414" s="35"/>
      <c r="J414" s="35"/>
      <c r="K414" s="35"/>
      <c r="L414" s="35"/>
      <c r="M414" s="99">
        <f>+(EOP!L414+EOP!M414)/2</f>
        <v>0</v>
      </c>
      <c r="N414" s="99">
        <f>+(EOP!M414+EOP!N414)/2</f>
        <v>0</v>
      </c>
      <c r="O414" s="99">
        <f>+(EOP!N414+EOP!O414)/2</f>
        <v>0</v>
      </c>
      <c r="P414" s="99">
        <f>+(EOP!O414+EOP!P414)/2</f>
        <v>0</v>
      </c>
      <c r="Q414" s="99">
        <f>+(EOP!P414+EOP!Q414)/2</f>
        <v>0</v>
      </c>
      <c r="R414" s="99">
        <f>+(EOP!Q414+EOP!R414)/2</f>
        <v>0</v>
      </c>
      <c r="S414" s="99">
        <f>+(EOP!R414+EOP!S414)/2</f>
        <v>0</v>
      </c>
      <c r="T414" s="99">
        <f>+(EOP!S414+EOP!T414)/2</f>
        <v>0</v>
      </c>
      <c r="U414" s="99">
        <f>+(EOP!T414+EOP!U414)/2</f>
        <v>0</v>
      </c>
      <c r="V414" s="99">
        <f>+(EOP!U414+EOP!V414)/2</f>
        <v>0</v>
      </c>
      <c r="W414" s="99">
        <f>+(EOP!V414+EOP!W414)/2</f>
        <v>0</v>
      </c>
      <c r="X414" s="99">
        <f>+(EOP!W414+EOP!X414)/2</f>
        <v>0</v>
      </c>
      <c r="Y414" s="99">
        <f>+(EOP!X414+EOP!Y414)/2</f>
        <v>0</v>
      </c>
      <c r="Z414" s="99">
        <f>+(EOP!Y414+EOP!Z414)/2</f>
        <v>0</v>
      </c>
      <c r="AA414" s="99">
        <f>+(EOP!Z414+EOP!AA414)/2</f>
        <v>0</v>
      </c>
      <c r="AB414" s="99">
        <f>+(EOP!AA414+EOP!AB414)/2</f>
        <v>0</v>
      </c>
      <c r="AC414" s="99">
        <f>+(EOP!AB414+EOP!AC414)/2</f>
        <v>0</v>
      </c>
      <c r="AD414" s="104">
        <f t="shared" si="225"/>
        <v>0</v>
      </c>
      <c r="AE414" s="105">
        <f t="shared" si="226"/>
        <v>0</v>
      </c>
    </row>
    <row r="415" spans="1:59">
      <c r="A415" s="238"/>
      <c r="B415" s="226"/>
      <c r="C415" s="225"/>
      <c r="D415" s="14" t="s">
        <v>83</v>
      </c>
      <c r="E415" s="37"/>
      <c r="F415" s="37"/>
      <c r="G415" s="37"/>
      <c r="H415" s="37"/>
      <c r="I415" s="37"/>
      <c r="J415" s="37"/>
      <c r="K415" s="37"/>
      <c r="L415" s="37"/>
      <c r="M415" s="106">
        <f>+(EOP!L415+EOP!M415)/2</f>
        <v>0</v>
      </c>
      <c r="N415" s="106">
        <f>+(EOP!M415+EOP!N415)/2</f>
        <v>0</v>
      </c>
      <c r="O415" s="106">
        <f>+(EOP!N415+EOP!O415)/2</f>
        <v>0</v>
      </c>
      <c r="P415" s="106">
        <f>+(EOP!O415+EOP!P415)/2</f>
        <v>0</v>
      </c>
      <c r="Q415" s="106">
        <f>+(EOP!P415+EOP!Q415)/2</f>
        <v>0</v>
      </c>
      <c r="R415" s="106">
        <f>+(EOP!Q415+EOP!R415)/2</f>
        <v>0</v>
      </c>
      <c r="S415" s="106">
        <f>+(EOP!R415+EOP!S415)/2</f>
        <v>0</v>
      </c>
      <c r="T415" s="106">
        <f>+(EOP!S415+EOP!T415)/2</f>
        <v>0</v>
      </c>
      <c r="U415" s="106">
        <f>+(EOP!T415+EOP!U415)/2</f>
        <v>0</v>
      </c>
      <c r="V415" s="106">
        <f>+(EOP!U415+EOP!V415)/2</f>
        <v>0</v>
      </c>
      <c r="W415" s="106">
        <f>+(EOP!V415+EOP!W415)/2</f>
        <v>0</v>
      </c>
      <c r="X415" s="106">
        <f>+(EOP!W415+EOP!X415)/2</f>
        <v>0</v>
      </c>
      <c r="Y415" s="106">
        <f>+(EOP!X415+EOP!Y415)/2</f>
        <v>0</v>
      </c>
      <c r="Z415" s="106">
        <f>+(EOP!Y415+EOP!Z415)/2</f>
        <v>0</v>
      </c>
      <c r="AA415" s="106">
        <f>+(EOP!Z415+EOP!AA415)/2</f>
        <v>0</v>
      </c>
      <c r="AB415" s="106">
        <f>+(EOP!AA415+EOP!AB415)/2</f>
        <v>0</v>
      </c>
      <c r="AC415" s="106">
        <f>+(EOP!AB415+EOP!AC415)/2</f>
        <v>0</v>
      </c>
      <c r="AD415" s="107">
        <f t="shared" si="225"/>
        <v>0</v>
      </c>
      <c r="AE415" s="108">
        <f t="shared" si="226"/>
        <v>0</v>
      </c>
    </row>
    <row r="416" spans="1:59">
      <c r="A416" s="238"/>
      <c r="B416" s="226"/>
      <c r="C416" s="225"/>
      <c r="D416" s="14" t="s">
        <v>103</v>
      </c>
      <c r="E416" s="37"/>
      <c r="F416" s="37"/>
      <c r="G416" s="37"/>
      <c r="H416" s="37"/>
      <c r="I416" s="37"/>
      <c r="J416" s="37"/>
      <c r="K416" s="37"/>
      <c r="L416" s="37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7"/>
      <c r="AE416" s="108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</row>
    <row r="417" spans="1:59">
      <c r="A417" s="238"/>
      <c r="B417" s="226"/>
      <c r="C417" s="225"/>
      <c r="D417" s="14" t="s">
        <v>104</v>
      </c>
      <c r="E417" s="37"/>
      <c r="F417" s="37"/>
      <c r="G417" s="37"/>
      <c r="H417" s="37"/>
      <c r="I417" s="37"/>
      <c r="J417" s="37"/>
      <c r="K417" s="37"/>
      <c r="L417" s="37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7"/>
      <c r="AE417" s="108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</row>
    <row r="418" spans="1:59">
      <c r="A418" s="238"/>
      <c r="B418" s="226"/>
      <c r="C418" s="225"/>
      <c r="D418" s="13" t="s">
        <v>90</v>
      </c>
      <c r="E418" s="36"/>
      <c r="F418" s="36"/>
      <c r="G418" s="36"/>
      <c r="H418" s="36"/>
      <c r="I418" s="36"/>
      <c r="J418" s="36"/>
      <c r="K418" s="36"/>
      <c r="L418" s="36"/>
      <c r="M418" s="36" t="str">
        <f t="shared" ref="M418:AE418" si="227">+IFERROR(M412/M411,"")</f>
        <v/>
      </c>
      <c r="N418" s="36" t="str">
        <f t="shared" si="227"/>
        <v/>
      </c>
      <c r="O418" s="36" t="str">
        <f t="shared" si="227"/>
        <v/>
      </c>
      <c r="P418" s="36" t="str">
        <f t="shared" si="227"/>
        <v/>
      </c>
      <c r="Q418" s="36" t="str">
        <f t="shared" si="227"/>
        <v/>
      </c>
      <c r="R418" s="36" t="str">
        <f t="shared" si="227"/>
        <v/>
      </c>
      <c r="S418" s="36" t="str">
        <f t="shared" si="227"/>
        <v/>
      </c>
      <c r="T418" s="36" t="str">
        <f t="shared" si="227"/>
        <v/>
      </c>
      <c r="U418" s="36" t="str">
        <f t="shared" si="227"/>
        <v/>
      </c>
      <c r="V418" s="36" t="str">
        <f t="shared" si="227"/>
        <v/>
      </c>
      <c r="W418" s="36" t="str">
        <f t="shared" si="227"/>
        <v/>
      </c>
      <c r="X418" s="36" t="str">
        <f t="shared" si="227"/>
        <v/>
      </c>
      <c r="Y418" s="36" t="str">
        <f t="shared" si="227"/>
        <v/>
      </c>
      <c r="Z418" s="36" t="str">
        <f t="shared" si="227"/>
        <v/>
      </c>
      <c r="AA418" s="36" t="str">
        <f t="shared" si="227"/>
        <v/>
      </c>
      <c r="AB418" s="36" t="str">
        <f t="shared" si="227"/>
        <v/>
      </c>
      <c r="AC418" s="36" t="str">
        <f t="shared" ref="AC418" si="228">+IFERROR(AC412/AC411,"")</f>
        <v/>
      </c>
      <c r="AD418" s="53" t="str">
        <f t="shared" si="227"/>
        <v/>
      </c>
      <c r="AE418" s="54" t="str">
        <f t="shared" si="227"/>
        <v/>
      </c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</row>
    <row r="419" spans="1:59" ht="14.4" customHeight="1">
      <c r="A419" s="238"/>
      <c r="B419" s="222" t="s">
        <v>37</v>
      </c>
      <c r="C419" s="225" t="s">
        <v>41</v>
      </c>
      <c r="D419" s="10" t="s">
        <v>40</v>
      </c>
      <c r="E419" s="19"/>
      <c r="F419" s="19"/>
      <c r="G419" s="19"/>
      <c r="H419" s="19"/>
      <c r="I419" s="19"/>
      <c r="J419" s="19"/>
      <c r="K419" s="19"/>
      <c r="L419" s="19"/>
      <c r="M419" s="97">
        <f>+(EOP!L419+EOP!M419)/2</f>
        <v>0</v>
      </c>
      <c r="N419" s="97">
        <f>+(EOP!M419+EOP!N419)/2</f>
        <v>0</v>
      </c>
      <c r="O419" s="97">
        <f>+(EOP!N419+EOP!O419)/2</f>
        <v>0</v>
      </c>
      <c r="P419" s="97">
        <f>+(EOP!O419+EOP!P419)/2</f>
        <v>0</v>
      </c>
      <c r="Q419" s="97">
        <f>+(EOP!P419+EOP!Q419)/2</f>
        <v>0</v>
      </c>
      <c r="R419" s="97">
        <f>+(EOP!Q419+EOP!R419)/2</f>
        <v>0</v>
      </c>
      <c r="S419" s="97">
        <f>+(EOP!R419+EOP!S419)/2</f>
        <v>0</v>
      </c>
      <c r="T419" s="97">
        <f>+(EOP!S419+EOP!T419)/2</f>
        <v>0</v>
      </c>
      <c r="U419" s="97">
        <f>+(EOP!T419+EOP!U419)/2</f>
        <v>0</v>
      </c>
      <c r="V419" s="97">
        <f>+(EOP!U419+EOP!V419)/2</f>
        <v>0</v>
      </c>
      <c r="W419" s="97">
        <f>+(EOP!V419+EOP!W419)/2</f>
        <v>0</v>
      </c>
      <c r="X419" s="97">
        <f>+(EOP!W419+EOP!X419)/2</f>
        <v>0</v>
      </c>
      <c r="Y419" s="97">
        <f>+(EOP!X419+EOP!Y419)/2</f>
        <v>0</v>
      </c>
      <c r="Z419" s="97">
        <f>+(EOP!Y419+EOP!Z419)/2</f>
        <v>0</v>
      </c>
      <c r="AA419" s="97">
        <f>+(EOP!Z419+EOP!AA419)/2</f>
        <v>0</v>
      </c>
      <c r="AB419" s="97">
        <f>+(EOP!AA419+EOP!AB419)/2</f>
        <v>0</v>
      </c>
      <c r="AC419" s="97">
        <f>+(EOP!AB419+EOP!AC419)/2</f>
        <v>0</v>
      </c>
      <c r="AD419" s="100">
        <f t="shared" ref="AD419:AD422" si="229">+AVERAGE(M419:P419)</f>
        <v>0</v>
      </c>
      <c r="AE419" s="101">
        <f t="shared" ref="AE419:AE422" si="230">+AVERAGE(Q419:AB419)</f>
        <v>0</v>
      </c>
      <c r="AG419" s="124">
        <f>+SUMIF($M$1:$AB$1,"REAL",M419:AB419)</f>
        <v>0</v>
      </c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</row>
    <row r="420" spans="1:59">
      <c r="A420" s="238"/>
      <c r="B420" s="223"/>
      <c r="C420" s="225"/>
      <c r="D420" s="11" t="s">
        <v>88</v>
      </c>
      <c r="E420" s="34"/>
      <c r="F420" s="34"/>
      <c r="G420" s="34"/>
      <c r="H420" s="34"/>
      <c r="I420" s="34"/>
      <c r="J420" s="34"/>
      <c r="K420" s="34"/>
      <c r="L420" s="34"/>
      <c r="M420" s="98">
        <f>+(EOP!L420+EOP!M420)/2</f>
        <v>0</v>
      </c>
      <c r="N420" s="98">
        <f>+(EOP!M420+EOP!N420)/2</f>
        <v>0</v>
      </c>
      <c r="O420" s="98">
        <f>+(EOP!N420+EOP!O420)/2</f>
        <v>0</v>
      </c>
      <c r="P420" s="98">
        <f>+(EOP!O420+EOP!P420)/2</f>
        <v>0</v>
      </c>
      <c r="Q420" s="98">
        <f>+(EOP!P420+EOP!Q420)/2</f>
        <v>0</v>
      </c>
      <c r="R420" s="98">
        <f>+(EOP!Q420+EOP!R420)/2</f>
        <v>0</v>
      </c>
      <c r="S420" s="98">
        <f>+(EOP!R420+EOP!S420)/2</f>
        <v>0</v>
      </c>
      <c r="T420" s="98">
        <f>+(EOP!S420+EOP!T420)/2</f>
        <v>0</v>
      </c>
      <c r="U420" s="98">
        <f>+(EOP!T420+EOP!U420)/2</f>
        <v>0</v>
      </c>
      <c r="V420" s="98">
        <f>+(EOP!U420+EOP!V420)/2</f>
        <v>0</v>
      </c>
      <c r="W420" s="98">
        <f>+(EOP!V420+EOP!W420)/2</f>
        <v>0</v>
      </c>
      <c r="X420" s="98">
        <f>+(EOP!W420+EOP!X420)/2</f>
        <v>0</v>
      </c>
      <c r="Y420" s="98">
        <f>+(EOP!X420+EOP!Y420)/2</f>
        <v>0</v>
      </c>
      <c r="Z420" s="98">
        <f>+(EOP!Y420+EOP!Z420)/2</f>
        <v>0</v>
      </c>
      <c r="AA420" s="98">
        <f>+(EOP!Z420+EOP!AA420)/2</f>
        <v>0</v>
      </c>
      <c r="AB420" s="98">
        <f>+(EOP!AA420+EOP!AB420)/2</f>
        <v>0</v>
      </c>
      <c r="AC420" s="98">
        <f>+(EOP!AB420+EOP!AC420)/2</f>
        <v>0</v>
      </c>
      <c r="AD420" s="102">
        <f t="shared" si="229"/>
        <v>0</v>
      </c>
      <c r="AE420" s="103">
        <f t="shared" si="230"/>
        <v>0</v>
      </c>
      <c r="AG420" s="124">
        <f>+SUMIF($M$1:$AB$1,"REAL",M420:AB420)</f>
        <v>0</v>
      </c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</row>
    <row r="421" spans="1:59">
      <c r="A421" s="238"/>
      <c r="B421" s="223"/>
      <c r="C421" s="225"/>
      <c r="D421" s="12" t="s">
        <v>105</v>
      </c>
      <c r="E421" s="35"/>
      <c r="F421" s="35"/>
      <c r="G421" s="35"/>
      <c r="H421" s="35"/>
      <c r="I421" s="35"/>
      <c r="J421" s="35"/>
      <c r="K421" s="35"/>
      <c r="L421" s="35"/>
      <c r="M421" s="99">
        <f>+(EOP!L421+EOP!M421)/2</f>
        <v>0</v>
      </c>
      <c r="N421" s="99">
        <f>+(EOP!M421+EOP!N421)/2</f>
        <v>0</v>
      </c>
      <c r="O421" s="99">
        <f>+(EOP!N421+EOP!O421)/2</f>
        <v>0</v>
      </c>
      <c r="P421" s="99">
        <f>+(EOP!O421+EOP!P421)/2</f>
        <v>0</v>
      </c>
      <c r="Q421" s="99">
        <f>+(EOP!P421+EOP!Q421)/2</f>
        <v>0</v>
      </c>
      <c r="R421" s="99">
        <f>+(EOP!Q421+EOP!R421)/2</f>
        <v>0</v>
      </c>
      <c r="S421" s="99">
        <f>+(EOP!R421+EOP!S421)/2</f>
        <v>0</v>
      </c>
      <c r="T421" s="99">
        <f>+(EOP!S421+EOP!T421)/2</f>
        <v>0</v>
      </c>
      <c r="U421" s="99">
        <f>+(EOP!T421+EOP!U421)/2</f>
        <v>0</v>
      </c>
      <c r="V421" s="99">
        <f>+(EOP!U421+EOP!V421)/2</f>
        <v>0</v>
      </c>
      <c r="W421" s="99">
        <f>+(EOP!V421+EOP!W421)/2</f>
        <v>0</v>
      </c>
      <c r="X421" s="99">
        <f>+(EOP!W421+EOP!X421)/2</f>
        <v>0</v>
      </c>
      <c r="Y421" s="99">
        <f>+(EOP!X421+EOP!Y421)/2</f>
        <v>0</v>
      </c>
      <c r="Z421" s="99">
        <f>+(EOP!Y421+EOP!Z421)/2</f>
        <v>0</v>
      </c>
      <c r="AA421" s="99">
        <f>+(EOP!Z421+EOP!AA421)/2</f>
        <v>0</v>
      </c>
      <c r="AB421" s="99">
        <f>+(EOP!AA421+EOP!AB421)/2</f>
        <v>0</v>
      </c>
      <c r="AC421" s="99">
        <f>+(EOP!AB421+EOP!AC421)/2</f>
        <v>0</v>
      </c>
      <c r="AD421" s="104">
        <f t="shared" si="229"/>
        <v>0</v>
      </c>
      <c r="AE421" s="105">
        <f t="shared" si="230"/>
        <v>0</v>
      </c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</row>
    <row r="422" spans="1:59">
      <c r="A422" s="238"/>
      <c r="B422" s="223"/>
      <c r="C422" s="225"/>
      <c r="D422" s="12" t="s">
        <v>106</v>
      </c>
      <c r="E422" s="35"/>
      <c r="F422" s="35"/>
      <c r="G422" s="35"/>
      <c r="H422" s="35"/>
      <c r="I422" s="35"/>
      <c r="J422" s="35"/>
      <c r="K422" s="35"/>
      <c r="L422" s="35"/>
      <c r="M422" s="99">
        <f>+(EOP!L422+EOP!M422)/2</f>
        <v>0</v>
      </c>
      <c r="N422" s="99">
        <f>+(EOP!M422+EOP!N422)/2</f>
        <v>0</v>
      </c>
      <c r="O422" s="99">
        <f>+(EOP!N422+EOP!O422)/2</f>
        <v>0</v>
      </c>
      <c r="P422" s="99">
        <f>+(EOP!O422+EOP!P422)/2</f>
        <v>0</v>
      </c>
      <c r="Q422" s="99">
        <f>+(EOP!P422+EOP!Q422)/2</f>
        <v>0</v>
      </c>
      <c r="R422" s="99">
        <f>+(EOP!Q422+EOP!R422)/2</f>
        <v>0</v>
      </c>
      <c r="S422" s="99">
        <f>+(EOP!R422+EOP!S422)/2</f>
        <v>0</v>
      </c>
      <c r="T422" s="99">
        <f>+(EOP!S422+EOP!T422)/2</f>
        <v>0</v>
      </c>
      <c r="U422" s="99">
        <f>+(EOP!T422+EOP!U422)/2</f>
        <v>0</v>
      </c>
      <c r="V422" s="99">
        <f>+(EOP!U422+EOP!V422)/2</f>
        <v>0</v>
      </c>
      <c r="W422" s="99">
        <f>+(EOP!V422+EOP!W422)/2</f>
        <v>0</v>
      </c>
      <c r="X422" s="99">
        <f>+(EOP!W422+EOP!X422)/2</f>
        <v>0</v>
      </c>
      <c r="Y422" s="99">
        <f>+(EOP!X422+EOP!Y422)/2</f>
        <v>0</v>
      </c>
      <c r="Z422" s="99">
        <f>+(EOP!Y422+EOP!Z422)/2</f>
        <v>0</v>
      </c>
      <c r="AA422" s="99">
        <f>+(EOP!Z422+EOP!AA422)/2</f>
        <v>0</v>
      </c>
      <c r="AB422" s="99">
        <f>+(EOP!AA422+EOP!AB422)/2</f>
        <v>0</v>
      </c>
      <c r="AC422" s="99">
        <f>+(EOP!AB422+EOP!AC422)/2</f>
        <v>0</v>
      </c>
      <c r="AD422" s="104">
        <f t="shared" si="229"/>
        <v>0</v>
      </c>
      <c r="AE422" s="105">
        <f t="shared" si="230"/>
        <v>0</v>
      </c>
    </row>
    <row r="423" spans="1:59">
      <c r="A423" s="238"/>
      <c r="B423" s="223"/>
      <c r="C423" s="225"/>
      <c r="D423" s="12" t="s">
        <v>107</v>
      </c>
      <c r="E423" s="35"/>
      <c r="F423" s="35"/>
      <c r="G423" s="35"/>
      <c r="H423" s="35"/>
      <c r="I423" s="35"/>
      <c r="J423" s="35"/>
      <c r="K423" s="35"/>
      <c r="L423" s="35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104"/>
      <c r="AE423" s="105"/>
    </row>
    <row r="424" spans="1:59">
      <c r="A424" s="238"/>
      <c r="B424" s="223"/>
      <c r="C424" s="225"/>
      <c r="D424" s="13" t="s">
        <v>90</v>
      </c>
      <c r="E424" s="36"/>
      <c r="F424" s="36"/>
      <c r="G424" s="36"/>
      <c r="H424" s="36"/>
      <c r="I424" s="36"/>
      <c r="J424" s="36"/>
      <c r="K424" s="36"/>
      <c r="L424" s="36"/>
      <c r="M424" s="109" t="str">
        <f t="shared" ref="M424:AE424" si="231">+IFERROR(M420/M419,"")</f>
        <v/>
      </c>
      <c r="N424" s="109" t="str">
        <f t="shared" si="231"/>
        <v/>
      </c>
      <c r="O424" s="109" t="str">
        <f t="shared" si="231"/>
        <v/>
      </c>
      <c r="P424" s="109" t="str">
        <f t="shared" si="231"/>
        <v/>
      </c>
      <c r="Q424" s="109" t="str">
        <f t="shared" si="231"/>
        <v/>
      </c>
      <c r="R424" s="109" t="str">
        <f t="shared" si="231"/>
        <v/>
      </c>
      <c r="S424" s="109" t="str">
        <f t="shared" si="231"/>
        <v/>
      </c>
      <c r="T424" s="109" t="str">
        <f t="shared" si="231"/>
        <v/>
      </c>
      <c r="U424" s="109" t="str">
        <f t="shared" si="231"/>
        <v/>
      </c>
      <c r="V424" s="109" t="str">
        <f t="shared" si="231"/>
        <v/>
      </c>
      <c r="W424" s="109" t="str">
        <f t="shared" si="231"/>
        <v/>
      </c>
      <c r="X424" s="109" t="str">
        <f t="shared" si="231"/>
        <v/>
      </c>
      <c r="Y424" s="109" t="str">
        <f t="shared" si="231"/>
        <v/>
      </c>
      <c r="Z424" s="109" t="str">
        <f t="shared" si="231"/>
        <v/>
      </c>
      <c r="AA424" s="109" t="str">
        <f t="shared" si="231"/>
        <v/>
      </c>
      <c r="AB424" s="109" t="str">
        <f t="shared" si="231"/>
        <v/>
      </c>
      <c r="AC424" s="109" t="str">
        <f t="shared" ref="AC424" si="232">+IFERROR(AC420/AC419,"")</f>
        <v/>
      </c>
      <c r="AD424" s="110" t="str">
        <f t="shared" si="231"/>
        <v/>
      </c>
      <c r="AE424" s="111" t="str">
        <f t="shared" si="231"/>
        <v/>
      </c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</row>
    <row r="425" spans="1:59">
      <c r="A425" s="238"/>
      <c r="B425" s="223"/>
      <c r="C425" s="225" t="s">
        <v>108</v>
      </c>
      <c r="D425" s="10" t="s">
        <v>40</v>
      </c>
      <c r="E425" s="19"/>
      <c r="F425" s="19"/>
      <c r="G425" s="19"/>
      <c r="H425" s="19"/>
      <c r="I425" s="19"/>
      <c r="J425" s="19"/>
      <c r="K425" s="19"/>
      <c r="L425" s="19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100"/>
      <c r="AE425" s="101"/>
      <c r="AG425" s="124">
        <f>+SUMIF($M$1:$AB$1,"REAL",M425:AB425)</f>
        <v>0</v>
      </c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</row>
    <row r="426" spans="1:59">
      <c r="A426" s="238"/>
      <c r="B426" s="223"/>
      <c r="C426" s="225"/>
      <c r="D426" s="11" t="s">
        <v>88</v>
      </c>
      <c r="E426" s="34"/>
      <c r="F426" s="34"/>
      <c r="G426" s="34"/>
      <c r="H426" s="34"/>
      <c r="I426" s="34"/>
      <c r="J426" s="34"/>
      <c r="K426" s="34"/>
      <c r="L426" s="34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102"/>
      <c r="AE426" s="103"/>
      <c r="AG426" s="124">
        <f>+SUMIF($M$1:$AB$1,"REAL",M426:AB426)</f>
        <v>0</v>
      </c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</row>
    <row r="427" spans="1:59">
      <c r="A427" s="238"/>
      <c r="B427" s="223"/>
      <c r="C427" s="225"/>
      <c r="D427" s="12" t="s">
        <v>110</v>
      </c>
      <c r="E427" s="35"/>
      <c r="F427" s="35"/>
      <c r="G427" s="35"/>
      <c r="H427" s="35"/>
      <c r="I427" s="35"/>
      <c r="J427" s="35"/>
      <c r="K427" s="35"/>
      <c r="L427" s="35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104"/>
      <c r="AE427" s="105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</row>
    <row r="428" spans="1:59">
      <c r="A428" s="238"/>
      <c r="B428" s="223"/>
      <c r="C428" s="225"/>
      <c r="D428" s="12" t="s">
        <v>111</v>
      </c>
      <c r="E428" s="35"/>
      <c r="F428" s="35"/>
      <c r="G428" s="35"/>
      <c r="H428" s="35"/>
      <c r="I428" s="35"/>
      <c r="J428" s="35"/>
      <c r="K428" s="35"/>
      <c r="L428" s="35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104"/>
      <c r="AE428" s="105"/>
    </row>
    <row r="429" spans="1:59">
      <c r="A429" s="238"/>
      <c r="B429" s="223"/>
      <c r="C429" s="225"/>
      <c r="D429" s="12" t="s">
        <v>112</v>
      </c>
      <c r="E429" s="35"/>
      <c r="F429" s="35"/>
      <c r="G429" s="35"/>
      <c r="H429" s="35"/>
      <c r="I429" s="35"/>
      <c r="J429" s="35"/>
      <c r="K429" s="35"/>
      <c r="L429" s="35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104"/>
      <c r="AE429" s="105"/>
    </row>
    <row r="430" spans="1:59">
      <c r="A430" s="238"/>
      <c r="B430" s="223"/>
      <c r="C430" s="225"/>
      <c r="D430" s="13" t="s">
        <v>90</v>
      </c>
      <c r="E430" s="36"/>
      <c r="F430" s="36"/>
      <c r="G430" s="36"/>
      <c r="H430" s="36"/>
      <c r="I430" s="36"/>
      <c r="J430" s="36"/>
      <c r="K430" s="36"/>
      <c r="L430" s="36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10"/>
      <c r="AE430" s="111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</row>
    <row r="431" spans="1:59">
      <c r="A431" s="238"/>
      <c r="B431" s="223"/>
      <c r="C431" s="225" t="s">
        <v>109</v>
      </c>
      <c r="D431" s="10" t="s">
        <v>40</v>
      </c>
      <c r="E431" s="19"/>
      <c r="F431" s="19"/>
      <c r="G431" s="19"/>
      <c r="H431" s="19"/>
      <c r="I431" s="19"/>
      <c r="J431" s="19"/>
      <c r="K431" s="19"/>
      <c r="L431" s="19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100"/>
      <c r="AE431" s="101"/>
      <c r="AG431" s="124">
        <f>+SUMIF($M$1:$AB$1,"REAL",M431:AB431)</f>
        <v>0</v>
      </c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</row>
    <row r="432" spans="1:59">
      <c r="A432" s="238"/>
      <c r="B432" s="223"/>
      <c r="C432" s="225"/>
      <c r="D432" s="11" t="s">
        <v>88</v>
      </c>
      <c r="E432" s="34"/>
      <c r="F432" s="34"/>
      <c r="G432" s="34"/>
      <c r="H432" s="34"/>
      <c r="I432" s="34"/>
      <c r="J432" s="34"/>
      <c r="K432" s="34"/>
      <c r="L432" s="34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102"/>
      <c r="AE432" s="103"/>
      <c r="AG432" s="124">
        <f>+SUMIF($M$1:$AB$1,"REAL",M432:AB432)</f>
        <v>0</v>
      </c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</row>
    <row r="433" spans="1:59">
      <c r="A433" s="238"/>
      <c r="B433" s="223"/>
      <c r="C433" s="225"/>
      <c r="D433" s="12" t="s">
        <v>113</v>
      </c>
      <c r="E433" s="35"/>
      <c r="F433" s="35"/>
      <c r="G433" s="35"/>
      <c r="H433" s="35"/>
      <c r="I433" s="35"/>
      <c r="J433" s="35"/>
      <c r="K433" s="35"/>
      <c r="L433" s="35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104"/>
      <c r="AE433" s="105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</row>
    <row r="434" spans="1:59">
      <c r="A434" s="238"/>
      <c r="B434" s="223"/>
      <c r="C434" s="225"/>
      <c r="D434" s="12" t="s">
        <v>114</v>
      </c>
      <c r="E434" s="35"/>
      <c r="F434" s="35"/>
      <c r="G434" s="35"/>
      <c r="H434" s="35"/>
      <c r="I434" s="35"/>
      <c r="J434" s="35"/>
      <c r="K434" s="35"/>
      <c r="L434" s="35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104"/>
      <c r="AE434" s="105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</row>
    <row r="435" spans="1:59">
      <c r="A435" s="238"/>
      <c r="B435" s="223"/>
      <c r="C435" s="225"/>
      <c r="D435" s="12" t="s">
        <v>115</v>
      </c>
      <c r="E435" s="35"/>
      <c r="F435" s="35"/>
      <c r="G435" s="35"/>
      <c r="H435" s="35"/>
      <c r="I435" s="35"/>
      <c r="J435" s="35"/>
      <c r="K435" s="35"/>
      <c r="L435" s="35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104"/>
      <c r="AE435" s="105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</row>
    <row r="436" spans="1:59">
      <c r="A436" s="238"/>
      <c r="B436" s="224"/>
      <c r="C436" s="225"/>
      <c r="D436" s="13" t="s">
        <v>90</v>
      </c>
      <c r="E436" s="36"/>
      <c r="F436" s="36"/>
      <c r="G436" s="36"/>
      <c r="H436" s="36"/>
      <c r="I436" s="36"/>
      <c r="J436" s="36"/>
      <c r="K436" s="36"/>
      <c r="L436" s="36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</row>
    <row r="437" spans="1:59" ht="14.4" customHeight="1">
      <c r="A437" s="238"/>
      <c r="B437" s="226" t="s">
        <v>38</v>
      </c>
      <c r="C437" s="225" t="s">
        <v>61</v>
      </c>
      <c r="D437" s="10" t="s">
        <v>40</v>
      </c>
      <c r="E437" s="19"/>
      <c r="F437" s="19"/>
      <c r="G437" s="19"/>
      <c r="H437" s="19"/>
      <c r="I437" s="19"/>
      <c r="J437" s="19"/>
      <c r="K437" s="19"/>
      <c r="L437" s="19"/>
      <c r="M437" s="97">
        <f>+(EOP!L437+EOP!M437)/2</f>
        <v>0</v>
      </c>
      <c r="N437" s="97">
        <f>+(EOP!M437+EOP!N437)/2</f>
        <v>0</v>
      </c>
      <c r="O437" s="97">
        <f>+(EOP!N437+EOP!O437)/2</f>
        <v>0</v>
      </c>
      <c r="P437" s="97">
        <f>+(EOP!O437+EOP!P437)/2</f>
        <v>0</v>
      </c>
      <c r="Q437" s="97">
        <f>+(EOP!P437+EOP!Q437)/2</f>
        <v>0</v>
      </c>
      <c r="R437" s="97">
        <f>+(EOP!Q437+EOP!R437)/2</f>
        <v>0</v>
      </c>
      <c r="S437" s="97">
        <f>+(EOP!R437+EOP!S437)/2</f>
        <v>0</v>
      </c>
      <c r="T437" s="97">
        <f>+(EOP!S437+EOP!T437)/2</f>
        <v>0</v>
      </c>
      <c r="U437" s="97">
        <f>+(EOP!T437+EOP!U437)/2</f>
        <v>0</v>
      </c>
      <c r="V437" s="97">
        <f>+(EOP!U437+EOP!V437)/2</f>
        <v>0</v>
      </c>
      <c r="W437" s="97">
        <f>+(EOP!V437+EOP!W437)/2</f>
        <v>0</v>
      </c>
      <c r="X437" s="97">
        <f>+(EOP!W437+EOP!X437)/2</f>
        <v>0</v>
      </c>
      <c r="Y437" s="97">
        <f>+(EOP!X437+EOP!Y437)/2</f>
        <v>0</v>
      </c>
      <c r="Z437" s="97">
        <f>+(EOP!Y437+EOP!Z437)/2</f>
        <v>0</v>
      </c>
      <c r="AA437" s="97">
        <f>+(EOP!Z437+EOP!AA437)/2</f>
        <v>0</v>
      </c>
      <c r="AB437" s="97">
        <f>+(EOP!AA437+EOP!AB437)/2</f>
        <v>0</v>
      </c>
      <c r="AC437" s="97">
        <f>+(EOP!AB437+EOP!AC437)/2</f>
        <v>0</v>
      </c>
      <c r="AD437" s="100">
        <f t="shared" ref="AD437:AD438" si="233">+AVERAGE(M437:P437)</f>
        <v>0</v>
      </c>
      <c r="AE437" s="101">
        <f t="shared" ref="AE437:AE438" si="234">+AVERAGE(Q437:AB437)</f>
        <v>0</v>
      </c>
      <c r="AG437" s="124">
        <f>+SUMIF($M$1:$AB$1,"REAL",M437:AB437)</f>
        <v>0</v>
      </c>
    </row>
    <row r="438" spans="1:59">
      <c r="A438" s="238"/>
      <c r="B438" s="226"/>
      <c r="C438" s="225"/>
      <c r="D438" s="11" t="s">
        <v>88</v>
      </c>
      <c r="E438" s="34"/>
      <c r="F438" s="34"/>
      <c r="G438" s="34"/>
      <c r="H438" s="34"/>
      <c r="I438" s="34"/>
      <c r="J438" s="34"/>
      <c r="K438" s="34"/>
      <c r="L438" s="34"/>
      <c r="M438" s="98">
        <f>+(EOP!L438+EOP!M438)/2</f>
        <v>0</v>
      </c>
      <c r="N438" s="98">
        <f>+(EOP!M438+EOP!N438)/2</f>
        <v>0</v>
      </c>
      <c r="O438" s="98">
        <f>+(EOP!N438+EOP!O438)/2</f>
        <v>0</v>
      </c>
      <c r="P438" s="98">
        <f>+(EOP!O438+EOP!P438)/2</f>
        <v>0</v>
      </c>
      <c r="Q438" s="98">
        <f>+(EOP!P438+EOP!Q438)/2</f>
        <v>0</v>
      </c>
      <c r="R438" s="98">
        <f>+(EOP!Q438+EOP!R438)/2</f>
        <v>0</v>
      </c>
      <c r="S438" s="98">
        <f>+(EOP!R438+EOP!S438)/2</f>
        <v>0</v>
      </c>
      <c r="T438" s="98">
        <f>+(EOP!S438+EOP!T438)/2</f>
        <v>0</v>
      </c>
      <c r="U438" s="98">
        <f>+(EOP!T438+EOP!U438)/2</f>
        <v>0</v>
      </c>
      <c r="V438" s="98">
        <f>+(EOP!U438+EOP!V438)/2</f>
        <v>0</v>
      </c>
      <c r="W438" s="98">
        <f>+(EOP!V438+EOP!W438)/2</f>
        <v>0</v>
      </c>
      <c r="X438" s="98">
        <f>+(EOP!W438+EOP!X438)/2</f>
        <v>0</v>
      </c>
      <c r="Y438" s="98">
        <f>+(EOP!X438+EOP!Y438)/2</f>
        <v>0</v>
      </c>
      <c r="Z438" s="98">
        <f>+(EOP!Y438+EOP!Z438)/2</f>
        <v>0</v>
      </c>
      <c r="AA438" s="98">
        <f>+(EOP!Z438+EOP!AA438)/2</f>
        <v>0</v>
      </c>
      <c r="AB438" s="98">
        <f>+(EOP!AA438+EOP!AB438)/2</f>
        <v>0</v>
      </c>
      <c r="AC438" s="98">
        <f>+(EOP!AB438+EOP!AC438)/2</f>
        <v>0</v>
      </c>
      <c r="AD438" s="102">
        <f t="shared" si="233"/>
        <v>0</v>
      </c>
      <c r="AE438" s="103">
        <f t="shared" si="234"/>
        <v>0</v>
      </c>
      <c r="AG438" s="124">
        <f>+SUMIF($M$1:$AB$1,"REAL",M438:AB438)</f>
        <v>0</v>
      </c>
    </row>
    <row r="439" spans="1:59">
      <c r="A439" s="238"/>
      <c r="B439" s="226"/>
      <c r="C439" s="225"/>
      <c r="D439" s="13" t="s">
        <v>90</v>
      </c>
      <c r="E439" s="36"/>
      <c r="F439" s="36"/>
      <c r="G439" s="36"/>
      <c r="H439" s="36"/>
      <c r="I439" s="36"/>
      <c r="J439" s="36"/>
      <c r="K439" s="36"/>
      <c r="L439" s="36"/>
      <c r="M439" s="36" t="str">
        <f t="shared" ref="M439:AE439" si="235">+IFERROR(M438/M437,"")</f>
        <v/>
      </c>
      <c r="N439" s="36" t="str">
        <f t="shared" si="235"/>
        <v/>
      </c>
      <c r="O439" s="36" t="str">
        <f t="shared" si="235"/>
        <v/>
      </c>
      <c r="P439" s="36" t="str">
        <f t="shared" si="235"/>
        <v/>
      </c>
      <c r="Q439" s="36" t="str">
        <f t="shared" si="235"/>
        <v/>
      </c>
      <c r="R439" s="36" t="str">
        <f t="shared" si="235"/>
        <v/>
      </c>
      <c r="S439" s="36" t="str">
        <f t="shared" si="235"/>
        <v/>
      </c>
      <c r="T439" s="36" t="str">
        <f t="shared" si="235"/>
        <v/>
      </c>
      <c r="U439" s="36" t="str">
        <f t="shared" si="235"/>
        <v/>
      </c>
      <c r="V439" s="36" t="str">
        <f t="shared" si="235"/>
        <v/>
      </c>
      <c r="W439" s="36" t="str">
        <f t="shared" si="235"/>
        <v/>
      </c>
      <c r="X439" s="36" t="str">
        <f t="shared" si="235"/>
        <v/>
      </c>
      <c r="Y439" s="36" t="str">
        <f t="shared" si="235"/>
        <v/>
      </c>
      <c r="Z439" s="36" t="str">
        <f t="shared" si="235"/>
        <v/>
      </c>
      <c r="AA439" s="36" t="str">
        <f t="shared" si="235"/>
        <v/>
      </c>
      <c r="AB439" s="36" t="str">
        <f t="shared" si="235"/>
        <v/>
      </c>
      <c r="AC439" s="36" t="str">
        <f t="shared" ref="AC439" si="236">+IFERROR(AC438/AC437,"")</f>
        <v/>
      </c>
      <c r="AD439" s="53" t="str">
        <f t="shared" si="235"/>
        <v/>
      </c>
      <c r="AE439" s="54" t="str">
        <f t="shared" si="235"/>
        <v/>
      </c>
    </row>
    <row r="440" spans="1:59">
      <c r="A440" s="238"/>
      <c r="B440" s="226"/>
      <c r="C440" s="225" t="s">
        <v>62</v>
      </c>
      <c r="D440" s="10" t="s">
        <v>40</v>
      </c>
      <c r="E440" s="19"/>
      <c r="F440" s="19"/>
      <c r="G440" s="19"/>
      <c r="H440" s="19"/>
      <c r="I440" s="19"/>
      <c r="J440" s="19"/>
      <c r="K440" s="19"/>
      <c r="L440" s="19"/>
      <c r="M440" s="97">
        <f>+(EOP!L440+EOP!M440)/2</f>
        <v>0</v>
      </c>
      <c r="N440" s="97">
        <f>+(EOP!M440+EOP!N440)/2</f>
        <v>0</v>
      </c>
      <c r="O440" s="97">
        <f>+(EOP!N440+EOP!O440)/2</f>
        <v>0</v>
      </c>
      <c r="P440" s="97">
        <f>+(EOP!O440+EOP!P440)/2</f>
        <v>0</v>
      </c>
      <c r="Q440" s="97">
        <f>+(EOP!P440+EOP!Q440)/2</f>
        <v>0</v>
      </c>
      <c r="R440" s="97">
        <f>+(EOP!Q440+EOP!R440)/2</f>
        <v>0</v>
      </c>
      <c r="S440" s="97">
        <f>+(EOP!R440+EOP!S440)/2</f>
        <v>0</v>
      </c>
      <c r="T440" s="97">
        <f>+(EOP!S440+EOP!T440)/2</f>
        <v>0</v>
      </c>
      <c r="U440" s="97">
        <f>+(EOP!T440+EOP!U440)/2</f>
        <v>0</v>
      </c>
      <c r="V440" s="97">
        <f>+(EOP!U440+EOP!V440)/2</f>
        <v>0</v>
      </c>
      <c r="W440" s="97">
        <f>+(EOP!V440+EOP!W440)/2</f>
        <v>0</v>
      </c>
      <c r="X440" s="97">
        <f>+(EOP!W440+EOP!X440)/2</f>
        <v>0</v>
      </c>
      <c r="Y440" s="97">
        <f>+(EOP!X440+EOP!Y440)/2</f>
        <v>0</v>
      </c>
      <c r="Z440" s="97">
        <f>+(EOP!Y440+EOP!Z440)/2</f>
        <v>0</v>
      </c>
      <c r="AA440" s="97">
        <f>+(EOP!Z440+EOP!AA440)/2</f>
        <v>0</v>
      </c>
      <c r="AB440" s="97">
        <f>+(EOP!AA440+EOP!AB440)/2</f>
        <v>0</v>
      </c>
      <c r="AC440" s="97">
        <f>+(EOP!AB440+EOP!AC440)/2</f>
        <v>0</v>
      </c>
      <c r="AD440" s="100">
        <f t="shared" ref="AD440:AD441" si="237">+AVERAGE(M440:P440)</f>
        <v>0</v>
      </c>
      <c r="AE440" s="101">
        <f t="shared" ref="AE440:AE441" si="238">+AVERAGE(Q440:AB440)</f>
        <v>0</v>
      </c>
      <c r="AG440" s="124">
        <f>+SUMIF($M$1:$AB$1,"REAL",M440:AB440)</f>
        <v>0</v>
      </c>
    </row>
    <row r="441" spans="1:59">
      <c r="A441" s="238"/>
      <c r="B441" s="226"/>
      <c r="C441" s="225"/>
      <c r="D441" s="11" t="s">
        <v>88</v>
      </c>
      <c r="E441" s="34"/>
      <c r="F441" s="34"/>
      <c r="G441" s="34"/>
      <c r="H441" s="34"/>
      <c r="I441" s="34"/>
      <c r="J441" s="34"/>
      <c r="K441" s="34"/>
      <c r="L441" s="34"/>
      <c r="M441" s="98">
        <f>+(EOP!L441+EOP!M441)/2</f>
        <v>0</v>
      </c>
      <c r="N441" s="98">
        <f>+(EOP!M441+EOP!N441)/2</f>
        <v>0</v>
      </c>
      <c r="O441" s="98">
        <f>+(EOP!N441+EOP!O441)/2</f>
        <v>0</v>
      </c>
      <c r="P441" s="98">
        <f>+(EOP!O441+EOP!P441)/2</f>
        <v>0</v>
      </c>
      <c r="Q441" s="98">
        <f>+(EOP!P441+EOP!Q441)/2</f>
        <v>0</v>
      </c>
      <c r="R441" s="98">
        <f>+(EOP!Q441+EOP!R441)/2</f>
        <v>0</v>
      </c>
      <c r="S441" s="98">
        <f>+(EOP!R441+EOP!S441)/2</f>
        <v>0</v>
      </c>
      <c r="T441" s="98">
        <f>+(EOP!S441+EOP!T441)/2</f>
        <v>0</v>
      </c>
      <c r="U441" s="98">
        <f>+(EOP!T441+EOP!U441)/2</f>
        <v>0</v>
      </c>
      <c r="V441" s="98">
        <f>+(EOP!U441+EOP!V441)/2</f>
        <v>0</v>
      </c>
      <c r="W441" s="98">
        <f>+(EOP!V441+EOP!W441)/2</f>
        <v>0</v>
      </c>
      <c r="X441" s="98">
        <f>+(EOP!W441+EOP!X441)/2</f>
        <v>0</v>
      </c>
      <c r="Y441" s="98">
        <f>+(EOP!X441+EOP!Y441)/2</f>
        <v>0</v>
      </c>
      <c r="Z441" s="98">
        <f>+(EOP!Y441+EOP!Z441)/2</f>
        <v>0</v>
      </c>
      <c r="AA441" s="98">
        <f>+(EOP!Z441+EOP!AA441)/2</f>
        <v>0</v>
      </c>
      <c r="AB441" s="98">
        <f>+(EOP!AA441+EOP!AB441)/2</f>
        <v>0</v>
      </c>
      <c r="AC441" s="98">
        <f>+(EOP!AB441+EOP!AC441)/2</f>
        <v>0</v>
      </c>
      <c r="AD441" s="102">
        <f t="shared" si="237"/>
        <v>0</v>
      </c>
      <c r="AE441" s="103">
        <f t="shared" si="238"/>
        <v>0</v>
      </c>
      <c r="AG441" s="124">
        <f>+SUMIF($M$1:$AB$1,"REAL",M441:AB441)</f>
        <v>0</v>
      </c>
    </row>
    <row r="442" spans="1:59">
      <c r="A442" s="238"/>
      <c r="B442" s="226"/>
      <c r="C442" s="225"/>
      <c r="D442" s="13" t="s">
        <v>90</v>
      </c>
      <c r="E442" s="36"/>
      <c r="F442" s="36"/>
      <c r="G442" s="36"/>
      <c r="H442" s="36"/>
      <c r="I442" s="36"/>
      <c r="J442" s="36"/>
      <c r="K442" s="36"/>
      <c r="L442" s="36"/>
      <c r="M442" s="36" t="str">
        <f t="shared" ref="M442:AE442" si="239">+IFERROR(M441/M440,"")</f>
        <v/>
      </c>
      <c r="N442" s="36" t="str">
        <f t="shared" si="239"/>
        <v/>
      </c>
      <c r="O442" s="36" t="str">
        <f t="shared" si="239"/>
        <v/>
      </c>
      <c r="P442" s="36" t="str">
        <f t="shared" si="239"/>
        <v/>
      </c>
      <c r="Q442" s="36" t="str">
        <f t="shared" si="239"/>
        <v/>
      </c>
      <c r="R442" s="36" t="str">
        <f t="shared" si="239"/>
        <v/>
      </c>
      <c r="S442" s="36" t="str">
        <f t="shared" si="239"/>
        <v/>
      </c>
      <c r="T442" s="36" t="str">
        <f t="shared" si="239"/>
        <v/>
      </c>
      <c r="U442" s="36" t="str">
        <f t="shared" si="239"/>
        <v/>
      </c>
      <c r="V442" s="36" t="str">
        <f t="shared" si="239"/>
        <v/>
      </c>
      <c r="W442" s="36" t="str">
        <f t="shared" si="239"/>
        <v/>
      </c>
      <c r="X442" s="36" t="str">
        <f t="shared" si="239"/>
        <v/>
      </c>
      <c r="Y442" s="36" t="str">
        <f t="shared" si="239"/>
        <v/>
      </c>
      <c r="Z442" s="36" t="str">
        <f t="shared" si="239"/>
        <v/>
      </c>
      <c r="AA442" s="36" t="str">
        <f t="shared" si="239"/>
        <v/>
      </c>
      <c r="AB442" s="36" t="str">
        <f t="shared" si="239"/>
        <v/>
      </c>
      <c r="AC442" s="36" t="str">
        <f t="shared" ref="AC442" si="240">+IFERROR(AC441/AC440,"")</f>
        <v/>
      </c>
      <c r="AD442" s="49" t="str">
        <f t="shared" si="239"/>
        <v/>
      </c>
      <c r="AE442" s="50" t="str">
        <f t="shared" si="239"/>
        <v/>
      </c>
    </row>
    <row r="443" spans="1:59" ht="14.4" customHeight="1">
      <c r="A443" s="238"/>
      <c r="B443" s="226"/>
      <c r="C443" s="225" t="s">
        <v>72</v>
      </c>
      <c r="D443" s="10" t="s">
        <v>40</v>
      </c>
      <c r="E443" s="19"/>
      <c r="F443" s="19"/>
      <c r="G443" s="19"/>
      <c r="H443" s="19"/>
      <c r="I443" s="19"/>
      <c r="J443" s="19"/>
      <c r="K443" s="19"/>
      <c r="L443" s="19"/>
      <c r="M443" s="97">
        <f>+(EOP!L443+EOP!M443)/2</f>
        <v>0</v>
      </c>
      <c r="N443" s="97">
        <f>+(EOP!M443+EOP!N443)/2</f>
        <v>0</v>
      </c>
      <c r="O443" s="97">
        <f>+(EOP!N443+EOP!O443)/2</f>
        <v>0</v>
      </c>
      <c r="P443" s="97">
        <f>+(EOP!O443+EOP!P443)/2</f>
        <v>0</v>
      </c>
      <c r="Q443" s="97">
        <f>+(EOP!P443+EOP!Q443)/2</f>
        <v>0</v>
      </c>
      <c r="R443" s="97">
        <f>+(EOP!Q443+EOP!R443)/2</f>
        <v>0</v>
      </c>
      <c r="S443" s="97">
        <f>+(EOP!R443+EOP!S443)/2</f>
        <v>0</v>
      </c>
      <c r="T443" s="97">
        <f>+(EOP!S443+EOP!T443)/2</f>
        <v>0</v>
      </c>
      <c r="U443" s="97">
        <f>+(EOP!T443+EOP!U443)/2</f>
        <v>0</v>
      </c>
      <c r="V443" s="97">
        <f>+(EOP!U443+EOP!V443)/2</f>
        <v>0</v>
      </c>
      <c r="W443" s="97">
        <f>+(EOP!V443+EOP!W443)/2</f>
        <v>0</v>
      </c>
      <c r="X443" s="97">
        <f>+(EOP!W443+EOP!X443)/2</f>
        <v>0</v>
      </c>
      <c r="Y443" s="97">
        <f>+(EOP!X443+EOP!Y443)/2</f>
        <v>0</v>
      </c>
      <c r="Z443" s="97">
        <f>+(EOP!Y443+EOP!Z443)/2</f>
        <v>0</v>
      </c>
      <c r="AA443" s="97">
        <f>+(EOP!Z443+EOP!AA443)/2</f>
        <v>0</v>
      </c>
      <c r="AB443" s="97">
        <f>+(EOP!AA443+EOP!AB443)/2</f>
        <v>0</v>
      </c>
      <c r="AC443" s="97">
        <f>+(EOP!AB443+EOP!AC443)/2</f>
        <v>0</v>
      </c>
      <c r="AD443" s="100">
        <f t="shared" ref="AD443:AD444" si="241">+AVERAGE(M443:P443)</f>
        <v>0</v>
      </c>
      <c r="AE443" s="101">
        <f t="shared" ref="AE443:AE444" si="242">+AVERAGE(Q443:AB443)</f>
        <v>0</v>
      </c>
      <c r="AG443" s="124">
        <f>+SUMIF($M$1:$AB$1,"REAL",M443:AB443)</f>
        <v>0</v>
      </c>
    </row>
    <row r="444" spans="1:59">
      <c r="A444" s="238"/>
      <c r="B444" s="226"/>
      <c r="C444" s="225"/>
      <c r="D444" s="11" t="s">
        <v>88</v>
      </c>
      <c r="E444" s="34"/>
      <c r="F444" s="34"/>
      <c r="G444" s="34"/>
      <c r="H444" s="34"/>
      <c r="I444" s="34"/>
      <c r="J444" s="34"/>
      <c r="K444" s="34"/>
      <c r="L444" s="34"/>
      <c r="M444" s="98">
        <f>+(EOP!L444+EOP!M444)/2</f>
        <v>0</v>
      </c>
      <c r="N444" s="98">
        <f>+(EOP!M444+EOP!N444)/2</f>
        <v>0</v>
      </c>
      <c r="O444" s="98">
        <f>+(EOP!N444+EOP!O444)/2</f>
        <v>0</v>
      </c>
      <c r="P444" s="98">
        <f>+(EOP!O444+EOP!P444)/2</f>
        <v>0</v>
      </c>
      <c r="Q444" s="98">
        <f>+(EOP!P444+EOP!Q444)/2</f>
        <v>0</v>
      </c>
      <c r="R444" s="98">
        <f>+(EOP!Q444+EOP!R444)/2</f>
        <v>0</v>
      </c>
      <c r="S444" s="98">
        <f>+(EOP!R444+EOP!S444)/2</f>
        <v>0</v>
      </c>
      <c r="T444" s="98">
        <f>+(EOP!S444+EOP!T444)/2</f>
        <v>0</v>
      </c>
      <c r="U444" s="98">
        <f>+(EOP!T444+EOP!U444)/2</f>
        <v>0</v>
      </c>
      <c r="V444" s="98">
        <f>+(EOP!U444+EOP!V444)/2</f>
        <v>0</v>
      </c>
      <c r="W444" s="98">
        <f>+(EOP!V444+EOP!W444)/2</f>
        <v>0</v>
      </c>
      <c r="X444" s="98">
        <f>+(EOP!W444+EOP!X444)/2</f>
        <v>0</v>
      </c>
      <c r="Y444" s="98">
        <f>+(EOP!X444+EOP!Y444)/2</f>
        <v>0</v>
      </c>
      <c r="Z444" s="98">
        <f>+(EOP!Y444+EOP!Z444)/2</f>
        <v>0</v>
      </c>
      <c r="AA444" s="98">
        <f>+(EOP!Z444+EOP!AA444)/2</f>
        <v>0</v>
      </c>
      <c r="AB444" s="98">
        <f>+(EOP!AA444+EOP!AB444)/2</f>
        <v>0</v>
      </c>
      <c r="AC444" s="98">
        <f>+(EOP!AB444+EOP!AC444)/2</f>
        <v>0</v>
      </c>
      <c r="AD444" s="102">
        <f t="shared" si="241"/>
        <v>0</v>
      </c>
      <c r="AE444" s="103">
        <f t="shared" si="242"/>
        <v>0</v>
      </c>
      <c r="AG444" s="124">
        <f>+SUMIF($M$1:$AB$1,"REAL",M444:AB444)</f>
        <v>0</v>
      </c>
    </row>
    <row r="445" spans="1:59">
      <c r="A445" s="238"/>
      <c r="B445" s="226"/>
      <c r="C445" s="225"/>
      <c r="D445" s="13" t="s">
        <v>90</v>
      </c>
      <c r="E445" s="36"/>
      <c r="F445" s="36"/>
      <c r="G445" s="36"/>
      <c r="H445" s="36"/>
      <c r="I445" s="36"/>
      <c r="J445" s="36"/>
      <c r="K445" s="36"/>
      <c r="L445" s="36"/>
      <c r="M445" s="36" t="str">
        <f t="shared" ref="M445:AE445" si="243">+IFERROR(M444/M443,"")</f>
        <v/>
      </c>
      <c r="N445" s="36" t="str">
        <f t="shared" si="243"/>
        <v/>
      </c>
      <c r="O445" s="36" t="str">
        <f t="shared" si="243"/>
        <v/>
      </c>
      <c r="P445" s="36" t="str">
        <f t="shared" si="243"/>
        <v/>
      </c>
      <c r="Q445" s="36" t="str">
        <f t="shared" si="243"/>
        <v/>
      </c>
      <c r="R445" s="36" t="str">
        <f t="shared" si="243"/>
        <v/>
      </c>
      <c r="S445" s="36" t="str">
        <f t="shared" si="243"/>
        <v/>
      </c>
      <c r="T445" s="36" t="str">
        <f t="shared" si="243"/>
        <v/>
      </c>
      <c r="U445" s="36" t="str">
        <f t="shared" si="243"/>
        <v/>
      </c>
      <c r="V445" s="36" t="str">
        <f t="shared" si="243"/>
        <v/>
      </c>
      <c r="W445" s="36" t="str">
        <f t="shared" si="243"/>
        <v/>
      </c>
      <c r="X445" s="36" t="str">
        <f t="shared" si="243"/>
        <v/>
      </c>
      <c r="Y445" s="36" t="str">
        <f t="shared" si="243"/>
        <v/>
      </c>
      <c r="Z445" s="36" t="str">
        <f t="shared" si="243"/>
        <v/>
      </c>
      <c r="AA445" s="36" t="str">
        <f t="shared" si="243"/>
        <v/>
      </c>
      <c r="AB445" s="36" t="str">
        <f t="shared" si="243"/>
        <v/>
      </c>
      <c r="AC445" s="36" t="str">
        <f t="shared" ref="AC445" si="244">+IFERROR(AC444/AC443,"")</f>
        <v/>
      </c>
      <c r="AD445" s="49" t="str">
        <f t="shared" si="243"/>
        <v/>
      </c>
      <c r="AE445" s="50" t="str">
        <f t="shared" si="243"/>
        <v/>
      </c>
    </row>
    <row r="446" spans="1:59" ht="14.4" customHeight="1">
      <c r="A446" s="238"/>
      <c r="B446" s="226"/>
      <c r="C446" s="225" t="s">
        <v>73</v>
      </c>
      <c r="D446" s="10" t="s">
        <v>40</v>
      </c>
      <c r="E446" s="19"/>
      <c r="F446" s="19"/>
      <c r="G446" s="19"/>
      <c r="H446" s="19"/>
      <c r="I446" s="19"/>
      <c r="J446" s="19"/>
      <c r="K446" s="19"/>
      <c r="L446" s="19"/>
      <c r="M446" s="97">
        <f>+(EOP!L446+EOP!M446)/2</f>
        <v>0</v>
      </c>
      <c r="N446" s="97">
        <f>+(EOP!M446+EOP!N446)/2</f>
        <v>0</v>
      </c>
      <c r="O446" s="97">
        <f>+(EOP!N446+EOP!O446)/2</f>
        <v>0</v>
      </c>
      <c r="P446" s="97">
        <f>+(EOP!O446+EOP!P446)/2</f>
        <v>0</v>
      </c>
      <c r="Q446" s="97">
        <f>+(EOP!P446+EOP!Q446)/2</f>
        <v>0</v>
      </c>
      <c r="R446" s="97">
        <f>+(EOP!Q446+EOP!R446)/2</f>
        <v>0</v>
      </c>
      <c r="S446" s="97">
        <f>+(EOP!R446+EOP!S446)/2</f>
        <v>0</v>
      </c>
      <c r="T446" s="97">
        <f>+(EOP!S446+EOP!T446)/2</f>
        <v>0</v>
      </c>
      <c r="U446" s="97">
        <f>+(EOP!T446+EOP!U446)/2</f>
        <v>0</v>
      </c>
      <c r="V446" s="97">
        <f>+(EOP!U446+EOP!V446)/2</f>
        <v>0</v>
      </c>
      <c r="W446" s="97">
        <f>+(EOP!V446+EOP!W446)/2</f>
        <v>0</v>
      </c>
      <c r="X446" s="97">
        <f>+(EOP!W446+EOP!X446)/2</f>
        <v>0</v>
      </c>
      <c r="Y446" s="97">
        <f>+(EOP!X446+EOP!Y446)/2</f>
        <v>0</v>
      </c>
      <c r="Z446" s="97">
        <f>+(EOP!Y446+EOP!Z446)/2</f>
        <v>0</v>
      </c>
      <c r="AA446" s="97">
        <f>+(EOP!Z446+EOP!AA446)/2</f>
        <v>0</v>
      </c>
      <c r="AB446" s="97">
        <f>+(EOP!AA446+EOP!AB446)/2</f>
        <v>0</v>
      </c>
      <c r="AC446" s="97">
        <f>+(EOP!AB446+EOP!AC446)/2</f>
        <v>0</v>
      </c>
      <c r="AD446" s="100">
        <f t="shared" ref="AD446:AD447" si="245">+AVERAGE(M446:P446)</f>
        <v>0</v>
      </c>
      <c r="AE446" s="101">
        <f t="shared" ref="AE446:AE447" si="246">+AVERAGE(Q446:AB446)</f>
        <v>0</v>
      </c>
      <c r="AG446" s="124">
        <f>+SUMIF($M$1:$AB$1,"REAL",M446:AB446)</f>
        <v>0</v>
      </c>
    </row>
    <row r="447" spans="1:59">
      <c r="A447" s="238"/>
      <c r="B447" s="226"/>
      <c r="C447" s="225"/>
      <c r="D447" s="11" t="s">
        <v>88</v>
      </c>
      <c r="E447" s="34"/>
      <c r="F447" s="34"/>
      <c r="G447" s="34"/>
      <c r="H447" s="34"/>
      <c r="I447" s="34"/>
      <c r="J447" s="34"/>
      <c r="K447" s="34"/>
      <c r="L447" s="34"/>
      <c r="M447" s="98">
        <f>+(EOP!L447+EOP!M447)/2</f>
        <v>0</v>
      </c>
      <c r="N447" s="98">
        <f>+(EOP!M447+EOP!N447)/2</f>
        <v>0</v>
      </c>
      <c r="O447" s="98">
        <f>+(EOP!N447+EOP!O447)/2</f>
        <v>0</v>
      </c>
      <c r="P447" s="98">
        <f>+(EOP!O447+EOP!P447)/2</f>
        <v>0</v>
      </c>
      <c r="Q447" s="98">
        <f>+(EOP!P447+EOP!Q447)/2</f>
        <v>0</v>
      </c>
      <c r="R447" s="98">
        <f>+(EOP!Q447+EOP!R447)/2</f>
        <v>0</v>
      </c>
      <c r="S447" s="98">
        <f>+(EOP!R447+EOP!S447)/2</f>
        <v>0</v>
      </c>
      <c r="T447" s="98">
        <f>+(EOP!S447+EOP!T447)/2</f>
        <v>0</v>
      </c>
      <c r="U447" s="98">
        <f>+(EOP!T447+EOP!U447)/2</f>
        <v>0</v>
      </c>
      <c r="V447" s="98">
        <f>+(EOP!U447+EOP!V447)/2</f>
        <v>0</v>
      </c>
      <c r="W447" s="98">
        <f>+(EOP!V447+EOP!W447)/2</f>
        <v>0</v>
      </c>
      <c r="X447" s="98">
        <f>+(EOP!W447+EOP!X447)/2</f>
        <v>0</v>
      </c>
      <c r="Y447" s="98">
        <f>+(EOP!X447+EOP!Y447)/2</f>
        <v>0</v>
      </c>
      <c r="Z447" s="98">
        <f>+(EOP!Y447+EOP!Z447)/2</f>
        <v>0</v>
      </c>
      <c r="AA447" s="98">
        <f>+(EOP!Z447+EOP!AA447)/2</f>
        <v>0</v>
      </c>
      <c r="AB447" s="98">
        <f>+(EOP!AA447+EOP!AB447)/2</f>
        <v>0</v>
      </c>
      <c r="AC447" s="98">
        <f>+(EOP!AB447+EOP!AC447)/2</f>
        <v>0</v>
      </c>
      <c r="AD447" s="102">
        <f t="shared" si="245"/>
        <v>0</v>
      </c>
      <c r="AE447" s="103">
        <f t="shared" si="246"/>
        <v>0</v>
      </c>
      <c r="AG447" s="124">
        <f>+SUMIF($M$1:$AB$1,"REAL",M447:AB447)</f>
        <v>0</v>
      </c>
    </row>
    <row r="448" spans="1:59">
      <c r="A448" s="238"/>
      <c r="B448" s="226"/>
      <c r="C448" s="225"/>
      <c r="D448" s="13" t="s">
        <v>90</v>
      </c>
      <c r="E448" s="36"/>
      <c r="F448" s="36"/>
      <c r="G448" s="36"/>
      <c r="H448" s="36"/>
      <c r="I448" s="36"/>
      <c r="J448" s="36"/>
      <c r="K448" s="36"/>
      <c r="L448" s="36"/>
      <c r="M448" s="36" t="str">
        <f t="shared" ref="M448:AE448" si="247">+IFERROR(M447/M446,"")</f>
        <v/>
      </c>
      <c r="N448" s="36" t="str">
        <f t="shared" si="247"/>
        <v/>
      </c>
      <c r="O448" s="36" t="str">
        <f t="shared" si="247"/>
        <v/>
      </c>
      <c r="P448" s="36" t="str">
        <f t="shared" si="247"/>
        <v/>
      </c>
      <c r="Q448" s="36" t="str">
        <f t="shared" si="247"/>
        <v/>
      </c>
      <c r="R448" s="36" t="str">
        <f t="shared" si="247"/>
        <v/>
      </c>
      <c r="S448" s="36" t="str">
        <f t="shared" si="247"/>
        <v/>
      </c>
      <c r="T448" s="36" t="str">
        <f t="shared" si="247"/>
        <v/>
      </c>
      <c r="U448" s="36" t="str">
        <f t="shared" si="247"/>
        <v/>
      </c>
      <c r="V448" s="36" t="str">
        <f t="shared" si="247"/>
        <v/>
      </c>
      <c r="W448" s="36" t="str">
        <f t="shared" si="247"/>
        <v/>
      </c>
      <c r="X448" s="36" t="str">
        <f t="shared" si="247"/>
        <v/>
      </c>
      <c r="Y448" s="36" t="str">
        <f t="shared" si="247"/>
        <v/>
      </c>
      <c r="Z448" s="36" t="str">
        <f t="shared" si="247"/>
        <v/>
      </c>
      <c r="AA448" s="36" t="str">
        <f t="shared" si="247"/>
        <v/>
      </c>
      <c r="AB448" s="36" t="str">
        <f t="shared" si="247"/>
        <v/>
      </c>
      <c r="AC448" s="36" t="str">
        <f t="shared" ref="AC448" si="248">+IFERROR(AC447/AC446,"")</f>
        <v/>
      </c>
      <c r="AD448" s="49" t="str">
        <f t="shared" si="247"/>
        <v/>
      </c>
      <c r="AE448" s="50" t="str">
        <f t="shared" si="247"/>
        <v/>
      </c>
    </row>
    <row r="449" spans="1:33" ht="14.4" customHeight="1">
      <c r="A449" s="238"/>
      <c r="B449" s="226" t="s">
        <v>39</v>
      </c>
      <c r="C449" s="225" t="s">
        <v>51</v>
      </c>
      <c r="D449" s="10" t="s">
        <v>40</v>
      </c>
      <c r="E449" s="19"/>
      <c r="F449" s="19"/>
      <c r="G449" s="19"/>
      <c r="H449" s="19"/>
      <c r="I449" s="19"/>
      <c r="J449" s="19"/>
      <c r="K449" s="19"/>
      <c r="L449" s="19"/>
      <c r="M449" s="97">
        <f>+(EOP!L449+EOP!M449)/2</f>
        <v>0</v>
      </c>
      <c r="N449" s="97">
        <f>+(EOP!M449+EOP!N449)/2</f>
        <v>0</v>
      </c>
      <c r="O449" s="97">
        <f>+(EOP!N449+EOP!O449)/2</f>
        <v>0</v>
      </c>
      <c r="P449" s="97">
        <f>+(EOP!O449+EOP!P449)/2</f>
        <v>0</v>
      </c>
      <c r="Q449" s="97">
        <f>+(EOP!P449+EOP!Q449)/2</f>
        <v>0</v>
      </c>
      <c r="R449" s="97">
        <f>+(EOP!Q449+EOP!R449)/2</f>
        <v>0</v>
      </c>
      <c r="S449" s="97">
        <f>+(EOP!R449+EOP!S449)/2</f>
        <v>0</v>
      </c>
      <c r="T449" s="97">
        <f>+(EOP!S449+EOP!T449)/2</f>
        <v>0</v>
      </c>
      <c r="U449" s="97">
        <f>+(EOP!T449+EOP!U449)/2</f>
        <v>0</v>
      </c>
      <c r="V449" s="97">
        <f>+(EOP!U449+EOP!V449)/2</f>
        <v>0</v>
      </c>
      <c r="W449" s="97">
        <f>+(EOP!V449+EOP!W449)/2</f>
        <v>0</v>
      </c>
      <c r="X449" s="97">
        <f>+(EOP!W449+EOP!X449)/2</f>
        <v>0</v>
      </c>
      <c r="Y449" s="97">
        <f>+(EOP!X449+EOP!Y449)/2</f>
        <v>0</v>
      </c>
      <c r="Z449" s="97">
        <f>+(EOP!Y449+EOP!Z449)/2</f>
        <v>0</v>
      </c>
      <c r="AA449" s="97">
        <f>+(EOP!Z449+EOP!AA449)/2</f>
        <v>0</v>
      </c>
      <c r="AB449" s="97">
        <f>+(EOP!AA449+EOP!AB449)/2</f>
        <v>0</v>
      </c>
      <c r="AC449" s="97">
        <f>+(EOP!AB449+EOP!AC449)/2</f>
        <v>0</v>
      </c>
      <c r="AD449" s="100">
        <f t="shared" ref="AD449:AD458" si="249">+AVERAGE(M449:P449)</f>
        <v>0</v>
      </c>
      <c r="AE449" s="101">
        <f t="shared" ref="AE449:AE458" si="250">+AVERAGE(Q449:AB449)</f>
        <v>0</v>
      </c>
      <c r="AG449" s="124">
        <f>+SUMIF($M$1:$AB$1,"REAL",M449:AB449)</f>
        <v>0</v>
      </c>
    </row>
    <row r="450" spans="1:33">
      <c r="A450" s="238"/>
      <c r="B450" s="226"/>
      <c r="C450" s="225"/>
      <c r="D450" s="11" t="s">
        <v>88</v>
      </c>
      <c r="E450" s="34"/>
      <c r="F450" s="34"/>
      <c r="G450" s="34"/>
      <c r="H450" s="34"/>
      <c r="I450" s="34"/>
      <c r="J450" s="34"/>
      <c r="K450" s="34"/>
      <c r="L450" s="34"/>
      <c r="M450" s="98">
        <f>+(EOP!L450+EOP!M450)/2</f>
        <v>0</v>
      </c>
      <c r="N450" s="98">
        <f>+(EOP!M450+EOP!N450)/2</f>
        <v>0</v>
      </c>
      <c r="O450" s="98">
        <f>+(EOP!N450+EOP!O450)/2</f>
        <v>0</v>
      </c>
      <c r="P450" s="98">
        <f>+(EOP!O450+EOP!P450)/2</f>
        <v>0</v>
      </c>
      <c r="Q450" s="98">
        <f>+(EOP!P450+EOP!Q450)/2</f>
        <v>0</v>
      </c>
      <c r="R450" s="98">
        <f>+(EOP!Q450+EOP!R450)/2</f>
        <v>0</v>
      </c>
      <c r="S450" s="98">
        <f>+(EOP!R450+EOP!S450)/2</f>
        <v>0</v>
      </c>
      <c r="T450" s="98">
        <f>+(EOP!S450+EOP!T450)/2</f>
        <v>0</v>
      </c>
      <c r="U450" s="98">
        <f>+(EOP!T450+EOP!U450)/2</f>
        <v>0</v>
      </c>
      <c r="V450" s="98">
        <f>+(EOP!U450+EOP!V450)/2</f>
        <v>0</v>
      </c>
      <c r="W450" s="98">
        <f>+(EOP!V450+EOP!W450)/2</f>
        <v>0</v>
      </c>
      <c r="X450" s="98">
        <f>+(EOP!W450+EOP!X450)/2</f>
        <v>0</v>
      </c>
      <c r="Y450" s="98">
        <f>+(EOP!X450+EOP!Y450)/2</f>
        <v>0</v>
      </c>
      <c r="Z450" s="98">
        <f>+(EOP!Y450+EOP!Z450)/2</f>
        <v>0</v>
      </c>
      <c r="AA450" s="98">
        <f>+(EOP!Z450+EOP!AA450)/2</f>
        <v>0</v>
      </c>
      <c r="AB450" s="98">
        <f>+(EOP!AA450+EOP!AB450)/2</f>
        <v>0</v>
      </c>
      <c r="AC450" s="98">
        <f>+(EOP!AB450+EOP!AC450)/2</f>
        <v>0</v>
      </c>
      <c r="AD450" s="102">
        <f t="shared" si="249"/>
        <v>0</v>
      </c>
      <c r="AE450" s="103">
        <f t="shared" si="250"/>
        <v>0</v>
      </c>
      <c r="AG450" s="124">
        <f>+SUMIF($M$1:$AB$1,"REAL",M450:AB450)</f>
        <v>0</v>
      </c>
    </row>
    <row r="451" spans="1:33">
      <c r="A451" s="238"/>
      <c r="B451" s="226"/>
      <c r="C451" s="225"/>
      <c r="D451" s="12" t="s">
        <v>63</v>
      </c>
      <c r="E451" s="35"/>
      <c r="F451" s="35"/>
      <c r="G451" s="35"/>
      <c r="H451" s="35"/>
      <c r="I451" s="35"/>
      <c r="J451" s="35"/>
      <c r="K451" s="35"/>
      <c r="L451" s="35"/>
      <c r="M451" s="99">
        <f>+(EOP!L451+EOP!M451)/2</f>
        <v>0</v>
      </c>
      <c r="N451" s="99">
        <f>+(EOP!M451+EOP!N451)/2</f>
        <v>0</v>
      </c>
      <c r="O451" s="99">
        <f>+(EOP!N451+EOP!O451)/2</f>
        <v>0</v>
      </c>
      <c r="P451" s="99">
        <f>+(EOP!O451+EOP!P451)/2</f>
        <v>0</v>
      </c>
      <c r="Q451" s="99">
        <f>+(EOP!P451+EOP!Q451)/2</f>
        <v>0</v>
      </c>
      <c r="R451" s="99">
        <f>+(EOP!Q451+EOP!R451)/2</f>
        <v>0</v>
      </c>
      <c r="S451" s="99">
        <f>+(EOP!R451+EOP!S451)/2</f>
        <v>0</v>
      </c>
      <c r="T451" s="99">
        <f>+(EOP!S451+EOP!T451)/2</f>
        <v>0</v>
      </c>
      <c r="U451" s="99">
        <f>+(EOP!T451+EOP!U451)/2</f>
        <v>0</v>
      </c>
      <c r="V451" s="99">
        <f>+(EOP!U451+EOP!V451)/2</f>
        <v>0</v>
      </c>
      <c r="W451" s="99">
        <f>+(EOP!V451+EOP!W451)/2</f>
        <v>0</v>
      </c>
      <c r="X451" s="99">
        <f>+(EOP!W451+EOP!X451)/2</f>
        <v>0</v>
      </c>
      <c r="Y451" s="99">
        <f>+(EOP!X451+EOP!Y451)/2</f>
        <v>0</v>
      </c>
      <c r="Z451" s="99">
        <f>+(EOP!Y451+EOP!Z451)/2</f>
        <v>0</v>
      </c>
      <c r="AA451" s="99">
        <f>+(EOP!Z451+EOP!AA451)/2</f>
        <v>0</v>
      </c>
      <c r="AB451" s="99">
        <f>+(EOP!AA451+EOP!AB451)/2</f>
        <v>0</v>
      </c>
      <c r="AC451" s="99">
        <f>+(EOP!AB451+EOP!AC451)/2</f>
        <v>0</v>
      </c>
      <c r="AD451" s="104">
        <f t="shared" si="249"/>
        <v>0</v>
      </c>
      <c r="AE451" s="105">
        <f t="shared" si="250"/>
        <v>0</v>
      </c>
    </row>
    <row r="452" spans="1:33">
      <c r="A452" s="238"/>
      <c r="B452" s="226"/>
      <c r="C452" s="225"/>
      <c r="D452" s="12" t="s">
        <v>64</v>
      </c>
      <c r="E452" s="35"/>
      <c r="F452" s="35"/>
      <c r="G452" s="35"/>
      <c r="H452" s="35"/>
      <c r="I452" s="35"/>
      <c r="J452" s="35"/>
      <c r="K452" s="35"/>
      <c r="L452" s="35"/>
      <c r="M452" s="99">
        <f>+(EOP!L452+EOP!M452)/2</f>
        <v>0</v>
      </c>
      <c r="N452" s="99">
        <f>+(EOP!M452+EOP!N452)/2</f>
        <v>0</v>
      </c>
      <c r="O452" s="99">
        <f>+(EOP!N452+EOP!O452)/2</f>
        <v>0</v>
      </c>
      <c r="P452" s="99">
        <f>+(EOP!O452+EOP!P452)/2</f>
        <v>0</v>
      </c>
      <c r="Q452" s="99">
        <f>+(EOP!P452+EOP!Q452)/2</f>
        <v>0</v>
      </c>
      <c r="R452" s="99">
        <f>+(EOP!Q452+EOP!R452)/2</f>
        <v>0</v>
      </c>
      <c r="S452" s="99">
        <f>+(EOP!R452+EOP!S452)/2</f>
        <v>0</v>
      </c>
      <c r="T452" s="99">
        <f>+(EOP!S452+EOP!T452)/2</f>
        <v>0</v>
      </c>
      <c r="U452" s="99">
        <f>+(EOP!T452+EOP!U452)/2</f>
        <v>0</v>
      </c>
      <c r="V452" s="99">
        <f>+(EOP!U452+EOP!V452)/2</f>
        <v>0</v>
      </c>
      <c r="W452" s="99">
        <f>+(EOP!V452+EOP!W452)/2</f>
        <v>0</v>
      </c>
      <c r="X452" s="99">
        <f>+(EOP!W452+EOP!X452)/2</f>
        <v>0</v>
      </c>
      <c r="Y452" s="99">
        <f>+(EOP!X452+EOP!Y452)/2</f>
        <v>0</v>
      </c>
      <c r="Z452" s="99">
        <f>+(EOP!Y452+EOP!Z452)/2</f>
        <v>0</v>
      </c>
      <c r="AA452" s="99">
        <f>+(EOP!Z452+EOP!AA452)/2</f>
        <v>0</v>
      </c>
      <c r="AB452" s="99">
        <f>+(EOP!AA452+EOP!AB452)/2</f>
        <v>0</v>
      </c>
      <c r="AC452" s="99">
        <f>+(EOP!AB452+EOP!AC452)/2</f>
        <v>0</v>
      </c>
      <c r="AD452" s="104">
        <f t="shared" si="249"/>
        <v>0</v>
      </c>
      <c r="AE452" s="105">
        <f t="shared" si="250"/>
        <v>0</v>
      </c>
    </row>
    <row r="453" spans="1:33">
      <c r="A453" s="238"/>
      <c r="B453" s="226"/>
      <c r="C453" s="225"/>
      <c r="D453" s="12" t="s">
        <v>65</v>
      </c>
      <c r="E453" s="35"/>
      <c r="F453" s="35"/>
      <c r="G453" s="35"/>
      <c r="H453" s="35"/>
      <c r="I453" s="35"/>
      <c r="J453" s="35"/>
      <c r="K453" s="35"/>
      <c r="L453" s="35"/>
      <c r="M453" s="99">
        <f>+(EOP!L453+EOP!M453)/2</f>
        <v>0</v>
      </c>
      <c r="N453" s="99">
        <f>+(EOP!M453+EOP!N453)/2</f>
        <v>0</v>
      </c>
      <c r="O453" s="99">
        <f>+(EOP!N453+EOP!O453)/2</f>
        <v>0</v>
      </c>
      <c r="P453" s="99">
        <f>+(EOP!O453+EOP!P453)/2</f>
        <v>0</v>
      </c>
      <c r="Q453" s="99">
        <f>+(EOP!P453+EOP!Q453)/2</f>
        <v>0</v>
      </c>
      <c r="R453" s="99">
        <f>+(EOP!Q453+EOP!R453)/2</f>
        <v>0</v>
      </c>
      <c r="S453" s="99">
        <f>+(EOP!R453+EOP!S453)/2</f>
        <v>0</v>
      </c>
      <c r="T453" s="99">
        <f>+(EOP!S453+EOP!T453)/2</f>
        <v>0</v>
      </c>
      <c r="U453" s="99">
        <f>+(EOP!T453+EOP!U453)/2</f>
        <v>0</v>
      </c>
      <c r="V453" s="99">
        <f>+(EOP!U453+EOP!V453)/2</f>
        <v>0</v>
      </c>
      <c r="W453" s="99">
        <f>+(EOP!V453+EOP!W453)/2</f>
        <v>0</v>
      </c>
      <c r="X453" s="99">
        <f>+(EOP!W453+EOP!X453)/2</f>
        <v>0</v>
      </c>
      <c r="Y453" s="99">
        <f>+(EOP!X453+EOP!Y453)/2</f>
        <v>0</v>
      </c>
      <c r="Z453" s="99">
        <f>+(EOP!Y453+EOP!Z453)/2</f>
        <v>0</v>
      </c>
      <c r="AA453" s="99">
        <f>+(EOP!Z453+EOP!AA453)/2</f>
        <v>0</v>
      </c>
      <c r="AB453" s="99">
        <f>+(EOP!AA453+EOP!AB453)/2</f>
        <v>0</v>
      </c>
      <c r="AC453" s="99">
        <f>+(EOP!AB453+EOP!AC453)/2</f>
        <v>0</v>
      </c>
      <c r="AD453" s="104">
        <f t="shared" si="249"/>
        <v>0</v>
      </c>
      <c r="AE453" s="105">
        <f t="shared" si="250"/>
        <v>0</v>
      </c>
    </row>
    <row r="454" spans="1:33">
      <c r="A454" s="238"/>
      <c r="B454" s="226"/>
      <c r="C454" s="225"/>
      <c r="D454" s="12" t="s">
        <v>66</v>
      </c>
      <c r="E454" s="35"/>
      <c r="F454" s="35"/>
      <c r="G454" s="35"/>
      <c r="H454" s="35"/>
      <c r="I454" s="35"/>
      <c r="J454" s="35"/>
      <c r="K454" s="35"/>
      <c r="L454" s="35"/>
      <c r="M454" s="99">
        <f>+(EOP!L454+EOP!M454)/2</f>
        <v>0</v>
      </c>
      <c r="N454" s="99">
        <f>+(EOP!M454+EOP!N454)/2</f>
        <v>0</v>
      </c>
      <c r="O454" s="99">
        <f>+(EOP!N454+EOP!O454)/2</f>
        <v>0</v>
      </c>
      <c r="P454" s="99">
        <f>+(EOP!O454+EOP!P454)/2</f>
        <v>0</v>
      </c>
      <c r="Q454" s="99">
        <f>+(EOP!P454+EOP!Q454)/2</f>
        <v>0</v>
      </c>
      <c r="R454" s="99">
        <f>+(EOP!Q454+EOP!R454)/2</f>
        <v>0</v>
      </c>
      <c r="S454" s="99">
        <f>+(EOP!R454+EOP!S454)/2</f>
        <v>0</v>
      </c>
      <c r="T454" s="99">
        <f>+(EOP!S454+EOP!T454)/2</f>
        <v>0</v>
      </c>
      <c r="U454" s="99">
        <f>+(EOP!T454+EOP!U454)/2</f>
        <v>0</v>
      </c>
      <c r="V454" s="99">
        <f>+(EOP!U454+EOP!V454)/2</f>
        <v>0</v>
      </c>
      <c r="W454" s="99">
        <f>+(EOP!V454+EOP!W454)/2</f>
        <v>0</v>
      </c>
      <c r="X454" s="99">
        <f>+(EOP!W454+EOP!X454)/2</f>
        <v>0</v>
      </c>
      <c r="Y454" s="99">
        <f>+(EOP!X454+EOP!Y454)/2</f>
        <v>0</v>
      </c>
      <c r="Z454" s="99">
        <f>+(EOP!Y454+EOP!Z454)/2</f>
        <v>0</v>
      </c>
      <c r="AA454" s="99">
        <f>+(EOP!Z454+EOP!AA454)/2</f>
        <v>0</v>
      </c>
      <c r="AB454" s="99">
        <f>+(EOP!AA454+EOP!AB454)/2</f>
        <v>0</v>
      </c>
      <c r="AC454" s="99">
        <f>+(EOP!AB454+EOP!AC454)/2</f>
        <v>0</v>
      </c>
      <c r="AD454" s="104">
        <f t="shared" si="249"/>
        <v>0</v>
      </c>
      <c r="AE454" s="105">
        <f t="shared" si="250"/>
        <v>0</v>
      </c>
    </row>
    <row r="455" spans="1:33">
      <c r="A455" s="238"/>
      <c r="B455" s="226"/>
      <c r="C455" s="225"/>
      <c r="D455" s="12" t="s">
        <v>67</v>
      </c>
      <c r="E455" s="35"/>
      <c r="F455" s="35"/>
      <c r="G455" s="35"/>
      <c r="H455" s="35"/>
      <c r="I455" s="35"/>
      <c r="J455" s="35"/>
      <c r="K455" s="35"/>
      <c r="L455" s="35"/>
      <c r="M455" s="99">
        <f>+(EOP!L455+EOP!M455)/2</f>
        <v>0</v>
      </c>
      <c r="N455" s="99">
        <f>+(EOP!M455+EOP!N455)/2</f>
        <v>0</v>
      </c>
      <c r="O455" s="99">
        <f>+(EOP!N455+EOP!O455)/2</f>
        <v>0</v>
      </c>
      <c r="P455" s="99">
        <f>+(EOP!O455+EOP!P455)/2</f>
        <v>0</v>
      </c>
      <c r="Q455" s="99">
        <f>+(EOP!P455+EOP!Q455)/2</f>
        <v>0</v>
      </c>
      <c r="R455" s="99">
        <f>+(EOP!Q455+EOP!R455)/2</f>
        <v>0</v>
      </c>
      <c r="S455" s="99">
        <f>+(EOP!R455+EOP!S455)/2</f>
        <v>0</v>
      </c>
      <c r="T455" s="99">
        <f>+(EOP!S455+EOP!T455)/2</f>
        <v>0</v>
      </c>
      <c r="U455" s="99">
        <f>+(EOP!T455+EOP!U455)/2</f>
        <v>0</v>
      </c>
      <c r="V455" s="99">
        <f>+(EOP!U455+EOP!V455)/2</f>
        <v>0</v>
      </c>
      <c r="W455" s="99">
        <f>+(EOP!V455+EOP!W455)/2</f>
        <v>0</v>
      </c>
      <c r="X455" s="99">
        <f>+(EOP!W455+EOP!X455)/2</f>
        <v>0</v>
      </c>
      <c r="Y455" s="99">
        <f>+(EOP!X455+EOP!Y455)/2</f>
        <v>0</v>
      </c>
      <c r="Z455" s="99">
        <f>+(EOP!Y455+EOP!Z455)/2</f>
        <v>0</v>
      </c>
      <c r="AA455" s="99">
        <f>+(EOP!Z455+EOP!AA455)/2</f>
        <v>0</v>
      </c>
      <c r="AB455" s="99">
        <f>+(EOP!AA455+EOP!AB455)/2</f>
        <v>0</v>
      </c>
      <c r="AC455" s="99">
        <f>+(EOP!AB455+EOP!AC455)/2</f>
        <v>0</v>
      </c>
      <c r="AD455" s="104">
        <f t="shared" si="249"/>
        <v>0</v>
      </c>
      <c r="AE455" s="105">
        <f t="shared" si="250"/>
        <v>0</v>
      </c>
    </row>
    <row r="456" spans="1:33">
      <c r="A456" s="238"/>
      <c r="B456" s="226"/>
      <c r="C456" s="225"/>
      <c r="D456" s="12" t="s">
        <v>68</v>
      </c>
      <c r="E456" s="35"/>
      <c r="F456" s="35"/>
      <c r="G456" s="35"/>
      <c r="H456" s="35"/>
      <c r="I456" s="35"/>
      <c r="J456" s="35"/>
      <c r="K456" s="35"/>
      <c r="L456" s="35"/>
      <c r="M456" s="99">
        <f>+(EOP!L456+EOP!M456)/2</f>
        <v>0</v>
      </c>
      <c r="N456" s="99">
        <f>+(EOP!M456+EOP!N456)/2</f>
        <v>0</v>
      </c>
      <c r="O456" s="99">
        <f>+(EOP!N456+EOP!O456)/2</f>
        <v>0</v>
      </c>
      <c r="P456" s="99">
        <f>+(EOP!O456+EOP!P456)/2</f>
        <v>0</v>
      </c>
      <c r="Q456" s="99">
        <f>+(EOP!P456+EOP!Q456)/2</f>
        <v>0</v>
      </c>
      <c r="R456" s="99">
        <f>+(EOP!Q456+EOP!R456)/2</f>
        <v>0</v>
      </c>
      <c r="S456" s="99">
        <f>+(EOP!R456+EOP!S456)/2</f>
        <v>0</v>
      </c>
      <c r="T456" s="99">
        <f>+(EOP!S456+EOP!T456)/2</f>
        <v>0</v>
      </c>
      <c r="U456" s="99">
        <f>+(EOP!T456+EOP!U456)/2</f>
        <v>0</v>
      </c>
      <c r="V456" s="99">
        <f>+(EOP!U456+EOP!V456)/2</f>
        <v>0</v>
      </c>
      <c r="W456" s="99">
        <f>+(EOP!V456+EOP!W456)/2</f>
        <v>0</v>
      </c>
      <c r="X456" s="99">
        <f>+(EOP!W456+EOP!X456)/2</f>
        <v>0</v>
      </c>
      <c r="Y456" s="99">
        <f>+(EOP!X456+EOP!Y456)/2</f>
        <v>0</v>
      </c>
      <c r="Z456" s="99">
        <f>+(EOP!Y456+EOP!Z456)/2</f>
        <v>0</v>
      </c>
      <c r="AA456" s="99">
        <f>+(EOP!Z456+EOP!AA456)/2</f>
        <v>0</v>
      </c>
      <c r="AB456" s="99">
        <f>+(EOP!AA456+EOP!AB456)/2</f>
        <v>0</v>
      </c>
      <c r="AC456" s="99">
        <f>+(EOP!AB456+EOP!AC456)/2</f>
        <v>0</v>
      </c>
      <c r="AD456" s="104">
        <f t="shared" si="249"/>
        <v>0</v>
      </c>
      <c r="AE456" s="105">
        <f t="shared" si="250"/>
        <v>0</v>
      </c>
    </row>
    <row r="457" spans="1:33">
      <c r="A457" s="238"/>
      <c r="B457" s="226"/>
      <c r="C457" s="225"/>
      <c r="D457" s="14" t="s">
        <v>3</v>
      </c>
      <c r="E457" s="37"/>
      <c r="F457" s="37"/>
      <c r="G457" s="37"/>
      <c r="H457" s="37"/>
      <c r="I457" s="37"/>
      <c r="J457" s="37"/>
      <c r="K457" s="37"/>
      <c r="L457" s="37"/>
      <c r="M457" s="106">
        <f>+(EOP!L457+EOP!M457)/2</f>
        <v>0</v>
      </c>
      <c r="N457" s="106">
        <f>+(EOP!M457+EOP!N457)/2</f>
        <v>0</v>
      </c>
      <c r="O457" s="106">
        <f>+(EOP!N457+EOP!O457)/2</f>
        <v>0</v>
      </c>
      <c r="P457" s="106">
        <f>+(EOP!O457+EOP!P457)/2</f>
        <v>0</v>
      </c>
      <c r="Q457" s="106">
        <f>+(EOP!P457+EOP!Q457)/2</f>
        <v>0</v>
      </c>
      <c r="R457" s="106">
        <f>+(EOP!Q457+EOP!R457)/2</f>
        <v>0</v>
      </c>
      <c r="S457" s="106">
        <f>+(EOP!R457+EOP!S457)/2</f>
        <v>0</v>
      </c>
      <c r="T457" s="106">
        <f>+(EOP!S457+EOP!T457)/2</f>
        <v>0</v>
      </c>
      <c r="U457" s="106">
        <f>+(EOP!T457+EOP!U457)/2</f>
        <v>0</v>
      </c>
      <c r="V457" s="106">
        <f>+(EOP!U457+EOP!V457)/2</f>
        <v>0</v>
      </c>
      <c r="W457" s="106">
        <f>+(EOP!V457+EOP!W457)/2</f>
        <v>0</v>
      </c>
      <c r="X457" s="106">
        <f>+(EOP!W457+EOP!X457)/2</f>
        <v>0</v>
      </c>
      <c r="Y457" s="106">
        <f>+(EOP!X457+EOP!Y457)/2</f>
        <v>0</v>
      </c>
      <c r="Z457" s="106">
        <f>+(EOP!Y457+EOP!Z457)/2</f>
        <v>0</v>
      </c>
      <c r="AA457" s="106">
        <f>+(EOP!Z457+EOP!AA457)/2</f>
        <v>0</v>
      </c>
      <c r="AB457" s="106">
        <f>+(EOP!AA457+EOP!AB457)/2</f>
        <v>0</v>
      </c>
      <c r="AC457" s="106">
        <f>+(EOP!AB457+EOP!AC457)/2</f>
        <v>0</v>
      </c>
      <c r="AD457" s="112">
        <f t="shared" si="249"/>
        <v>0</v>
      </c>
      <c r="AE457" s="113">
        <f t="shared" si="250"/>
        <v>0</v>
      </c>
    </row>
    <row r="458" spans="1:33">
      <c r="A458" s="238"/>
      <c r="B458" s="226"/>
      <c r="C458" s="225"/>
      <c r="D458" s="14" t="s">
        <v>42</v>
      </c>
      <c r="E458" s="37"/>
      <c r="F458" s="37"/>
      <c r="G458" s="37"/>
      <c r="H458" s="37"/>
      <c r="I458" s="37"/>
      <c r="J458" s="37"/>
      <c r="K458" s="37"/>
      <c r="L458" s="37"/>
      <c r="M458" s="106">
        <f>+(EOP!L458+EOP!M458)/2</f>
        <v>0</v>
      </c>
      <c r="N458" s="106">
        <f>+(EOP!M458+EOP!N458)/2</f>
        <v>0</v>
      </c>
      <c r="O458" s="106">
        <f>+(EOP!N458+EOP!O458)/2</f>
        <v>0</v>
      </c>
      <c r="P458" s="106">
        <f>+(EOP!O458+EOP!P458)/2</f>
        <v>0</v>
      </c>
      <c r="Q458" s="106">
        <f>+(EOP!P458+EOP!Q458)/2</f>
        <v>0</v>
      </c>
      <c r="R458" s="106">
        <f>+(EOP!Q458+EOP!R458)/2</f>
        <v>0</v>
      </c>
      <c r="S458" s="106">
        <f>+(EOP!R458+EOP!S458)/2</f>
        <v>0</v>
      </c>
      <c r="T458" s="106">
        <f>+(EOP!S458+EOP!T458)/2</f>
        <v>0</v>
      </c>
      <c r="U458" s="106">
        <f>+(EOP!T458+EOP!U458)/2</f>
        <v>0</v>
      </c>
      <c r="V458" s="106">
        <f>+(EOP!U458+EOP!V458)/2</f>
        <v>0</v>
      </c>
      <c r="W458" s="106">
        <f>+(EOP!V458+EOP!W458)/2</f>
        <v>0</v>
      </c>
      <c r="X458" s="106">
        <f>+(EOP!W458+EOP!X458)/2</f>
        <v>0</v>
      </c>
      <c r="Y458" s="106">
        <f>+(EOP!X458+EOP!Y458)/2</f>
        <v>0</v>
      </c>
      <c r="Z458" s="106">
        <f>+(EOP!Y458+EOP!Z458)/2</f>
        <v>0</v>
      </c>
      <c r="AA458" s="106">
        <f>+(EOP!Z458+EOP!AA458)/2</f>
        <v>0</v>
      </c>
      <c r="AB458" s="106">
        <f>+(EOP!AA458+EOP!AB458)/2</f>
        <v>0</v>
      </c>
      <c r="AC458" s="106">
        <f>+(EOP!AB458+EOP!AC458)/2</f>
        <v>0</v>
      </c>
      <c r="AD458" s="112">
        <f t="shared" si="249"/>
        <v>0</v>
      </c>
      <c r="AE458" s="113">
        <f t="shared" si="250"/>
        <v>0</v>
      </c>
    </row>
    <row r="459" spans="1:33">
      <c r="A459" s="238"/>
      <c r="B459" s="226"/>
      <c r="C459" s="225"/>
      <c r="D459" s="13" t="s">
        <v>90</v>
      </c>
      <c r="E459" s="36"/>
      <c r="F459" s="36"/>
      <c r="G459" s="36"/>
      <c r="H459" s="36"/>
      <c r="I459" s="36"/>
      <c r="J459" s="36"/>
      <c r="K459" s="36"/>
      <c r="L459" s="36"/>
      <c r="M459" s="36" t="str">
        <f t="shared" ref="M459:AE459" si="251">+IFERROR(M450/M449,"")</f>
        <v/>
      </c>
      <c r="N459" s="36" t="str">
        <f t="shared" si="251"/>
        <v/>
      </c>
      <c r="O459" s="36" t="str">
        <f t="shared" si="251"/>
        <v/>
      </c>
      <c r="P459" s="36" t="str">
        <f t="shared" si="251"/>
        <v/>
      </c>
      <c r="Q459" s="36" t="str">
        <f t="shared" si="251"/>
        <v/>
      </c>
      <c r="R459" s="36" t="str">
        <f t="shared" si="251"/>
        <v/>
      </c>
      <c r="S459" s="36" t="str">
        <f t="shared" si="251"/>
        <v/>
      </c>
      <c r="T459" s="36" t="str">
        <f t="shared" si="251"/>
        <v/>
      </c>
      <c r="U459" s="36" t="str">
        <f t="shared" si="251"/>
        <v/>
      </c>
      <c r="V459" s="36" t="str">
        <f t="shared" si="251"/>
        <v/>
      </c>
      <c r="W459" s="36" t="str">
        <f t="shared" si="251"/>
        <v/>
      </c>
      <c r="X459" s="36" t="str">
        <f t="shared" si="251"/>
        <v/>
      </c>
      <c r="Y459" s="36" t="str">
        <f t="shared" si="251"/>
        <v/>
      </c>
      <c r="Z459" s="36" t="str">
        <f t="shared" si="251"/>
        <v/>
      </c>
      <c r="AA459" s="36" t="str">
        <f t="shared" si="251"/>
        <v/>
      </c>
      <c r="AB459" s="36" t="str">
        <f t="shared" si="251"/>
        <v/>
      </c>
      <c r="AC459" s="36" t="str">
        <f t="shared" ref="AC459" si="252">+IFERROR(AC450/AC449,"")</f>
        <v/>
      </c>
      <c r="AD459" s="49" t="str">
        <f t="shared" si="251"/>
        <v/>
      </c>
      <c r="AE459" s="50" t="str">
        <f t="shared" si="251"/>
        <v/>
      </c>
    </row>
    <row r="460" spans="1:33">
      <c r="A460" s="238"/>
      <c r="B460" s="226"/>
      <c r="C460" s="225" t="s">
        <v>52</v>
      </c>
      <c r="D460" s="10" t="s">
        <v>40</v>
      </c>
      <c r="E460" s="19"/>
      <c r="F460" s="19"/>
      <c r="G460" s="19"/>
      <c r="H460" s="19"/>
      <c r="I460" s="19"/>
      <c r="J460" s="19"/>
      <c r="K460" s="19"/>
      <c r="L460" s="19"/>
      <c r="M460" s="97">
        <f>+(EOP!L460+EOP!M460)/2</f>
        <v>0</v>
      </c>
      <c r="N460" s="97">
        <f>+(EOP!M460+EOP!N460)/2</f>
        <v>0</v>
      </c>
      <c r="O460" s="97">
        <f>+(EOP!N460+EOP!O460)/2</f>
        <v>0</v>
      </c>
      <c r="P460" s="97">
        <f>+(EOP!O460+EOP!P460)/2</f>
        <v>0</v>
      </c>
      <c r="Q460" s="97">
        <f>+(EOP!P460+EOP!Q460)/2</f>
        <v>0</v>
      </c>
      <c r="R460" s="97">
        <f>+(EOP!Q460+EOP!R460)/2</f>
        <v>0</v>
      </c>
      <c r="S460" s="97">
        <f>+(EOP!R460+EOP!S460)/2</f>
        <v>0</v>
      </c>
      <c r="T460" s="97">
        <f>+(EOP!S460+EOP!T460)/2</f>
        <v>0</v>
      </c>
      <c r="U460" s="97">
        <f>+(EOP!T460+EOP!U460)/2</f>
        <v>0</v>
      </c>
      <c r="V460" s="97">
        <f>+(EOP!U460+EOP!V460)/2</f>
        <v>0</v>
      </c>
      <c r="W460" s="97">
        <f>+(EOP!V460+EOP!W460)/2</f>
        <v>0</v>
      </c>
      <c r="X460" s="97">
        <f>+(EOP!W460+EOP!X460)/2</f>
        <v>0</v>
      </c>
      <c r="Y460" s="97">
        <f>+(EOP!X460+EOP!Y460)/2</f>
        <v>0</v>
      </c>
      <c r="Z460" s="97">
        <f>+(EOP!Y460+EOP!Z460)/2</f>
        <v>0</v>
      </c>
      <c r="AA460" s="97">
        <f>+(EOP!Z460+EOP!AA460)/2</f>
        <v>0</v>
      </c>
      <c r="AB460" s="97">
        <f>+(EOP!AA460+EOP!AB460)/2</f>
        <v>0</v>
      </c>
      <c r="AC460" s="97">
        <f>+(EOP!AB460+EOP!AC460)/2</f>
        <v>0</v>
      </c>
      <c r="AD460" s="100">
        <f t="shared" ref="AD460:AD464" si="253">+AVERAGE(M460:P460)</f>
        <v>0</v>
      </c>
      <c r="AE460" s="101">
        <f t="shared" ref="AE460:AE464" si="254">+AVERAGE(Q460:AB460)</f>
        <v>0</v>
      </c>
      <c r="AG460" s="124">
        <f>+SUMIF($M$1:$AB$1,"REAL",M460:AB460)</f>
        <v>0</v>
      </c>
    </row>
    <row r="461" spans="1:33">
      <c r="A461" s="238"/>
      <c r="B461" s="226"/>
      <c r="C461" s="225"/>
      <c r="D461" s="11" t="s">
        <v>88</v>
      </c>
      <c r="E461" s="34"/>
      <c r="F461" s="34"/>
      <c r="G461" s="34"/>
      <c r="H461" s="34"/>
      <c r="I461" s="34"/>
      <c r="J461" s="34"/>
      <c r="K461" s="34"/>
      <c r="L461" s="34"/>
      <c r="M461" s="98">
        <f>+(EOP!L461+EOP!M461)/2</f>
        <v>0</v>
      </c>
      <c r="N461" s="98">
        <f>+(EOP!M461+EOP!N461)/2</f>
        <v>0</v>
      </c>
      <c r="O461" s="98">
        <f>+(EOP!N461+EOP!O461)/2</f>
        <v>0</v>
      </c>
      <c r="P461" s="98">
        <f>+(EOP!O461+EOP!P461)/2</f>
        <v>0</v>
      </c>
      <c r="Q461" s="98">
        <f>+(EOP!P461+EOP!Q461)/2</f>
        <v>0</v>
      </c>
      <c r="R461" s="98">
        <f>+(EOP!Q461+EOP!R461)/2</f>
        <v>0</v>
      </c>
      <c r="S461" s="98">
        <f>+(EOP!R461+EOP!S461)/2</f>
        <v>0</v>
      </c>
      <c r="T461" s="98">
        <f>+(EOP!S461+EOP!T461)/2</f>
        <v>0</v>
      </c>
      <c r="U461" s="98">
        <f>+(EOP!T461+EOP!U461)/2</f>
        <v>0</v>
      </c>
      <c r="V461" s="98">
        <f>+(EOP!U461+EOP!V461)/2</f>
        <v>0</v>
      </c>
      <c r="W461" s="98">
        <f>+(EOP!V461+EOP!W461)/2</f>
        <v>0</v>
      </c>
      <c r="X461" s="98">
        <f>+(EOP!W461+EOP!X461)/2</f>
        <v>0</v>
      </c>
      <c r="Y461" s="98">
        <f>+(EOP!X461+EOP!Y461)/2</f>
        <v>0</v>
      </c>
      <c r="Z461" s="98">
        <f>+(EOP!Y461+EOP!Z461)/2</f>
        <v>0</v>
      </c>
      <c r="AA461" s="98">
        <f>+(EOP!Z461+EOP!AA461)/2</f>
        <v>0</v>
      </c>
      <c r="AB461" s="98">
        <f>+(EOP!AA461+EOP!AB461)/2</f>
        <v>0</v>
      </c>
      <c r="AC461" s="98">
        <f>+(EOP!AB461+EOP!AC461)/2</f>
        <v>0</v>
      </c>
      <c r="AD461" s="102">
        <f t="shared" si="253"/>
        <v>0</v>
      </c>
      <c r="AE461" s="103">
        <f t="shared" si="254"/>
        <v>0</v>
      </c>
      <c r="AG461" s="124">
        <f>+SUMIF($M$1:$AB$1,"REAL",M461:AB461)</f>
        <v>0</v>
      </c>
    </row>
    <row r="462" spans="1:33">
      <c r="A462" s="238"/>
      <c r="B462" s="226"/>
      <c r="C462" s="225"/>
      <c r="D462" s="12" t="s">
        <v>4</v>
      </c>
      <c r="E462" s="35"/>
      <c r="F462" s="35"/>
      <c r="G462" s="35"/>
      <c r="H462" s="35"/>
      <c r="I462" s="35"/>
      <c r="J462" s="35"/>
      <c r="K462" s="35"/>
      <c r="L462" s="35"/>
      <c r="M462" s="99">
        <f>+(EOP!L462+EOP!M462)/2</f>
        <v>0</v>
      </c>
      <c r="N462" s="99">
        <f>+(EOP!M462+EOP!N462)/2</f>
        <v>0</v>
      </c>
      <c r="O462" s="99">
        <f>+(EOP!N462+EOP!O462)/2</f>
        <v>0</v>
      </c>
      <c r="P462" s="99">
        <f>+(EOP!O462+EOP!P462)/2</f>
        <v>0</v>
      </c>
      <c r="Q462" s="99">
        <f>+(EOP!P462+EOP!Q462)/2</f>
        <v>0</v>
      </c>
      <c r="R462" s="99">
        <f>+(EOP!Q462+EOP!R462)/2</f>
        <v>0</v>
      </c>
      <c r="S462" s="99">
        <f>+(EOP!R462+EOP!S462)/2</f>
        <v>0</v>
      </c>
      <c r="T462" s="99">
        <f>+(EOP!S462+EOP!T462)/2</f>
        <v>0</v>
      </c>
      <c r="U462" s="99">
        <f>+(EOP!T462+EOP!U462)/2</f>
        <v>0</v>
      </c>
      <c r="V462" s="99">
        <f>+(EOP!U462+EOP!V462)/2</f>
        <v>0</v>
      </c>
      <c r="W462" s="99">
        <f>+(EOP!V462+EOP!W462)/2</f>
        <v>0</v>
      </c>
      <c r="X462" s="99">
        <f>+(EOP!W462+EOP!X462)/2</f>
        <v>0</v>
      </c>
      <c r="Y462" s="99">
        <f>+(EOP!X462+EOP!Y462)/2</f>
        <v>0</v>
      </c>
      <c r="Z462" s="99">
        <f>+(EOP!Y462+EOP!Z462)/2</f>
        <v>0</v>
      </c>
      <c r="AA462" s="99">
        <f>+(EOP!Z462+EOP!AA462)/2</f>
        <v>0</v>
      </c>
      <c r="AB462" s="99">
        <f>+(EOP!AA462+EOP!AB462)/2</f>
        <v>0</v>
      </c>
      <c r="AC462" s="99">
        <f>+(EOP!AB462+EOP!AC462)/2</f>
        <v>0</v>
      </c>
      <c r="AD462" s="104">
        <f t="shared" si="253"/>
        <v>0</v>
      </c>
      <c r="AE462" s="105">
        <f t="shared" si="254"/>
        <v>0</v>
      </c>
    </row>
    <row r="463" spans="1:33">
      <c r="A463" s="238"/>
      <c r="B463" s="226"/>
      <c r="C463" s="225"/>
      <c r="D463" s="12" t="s">
        <v>5</v>
      </c>
      <c r="E463" s="35"/>
      <c r="F463" s="35"/>
      <c r="G463" s="35"/>
      <c r="H463" s="35"/>
      <c r="I463" s="35"/>
      <c r="J463" s="35"/>
      <c r="K463" s="35"/>
      <c r="L463" s="35"/>
      <c r="M463" s="99">
        <f>+(EOP!L463+EOP!M463)/2</f>
        <v>0</v>
      </c>
      <c r="N463" s="99">
        <f>+(EOP!M463+EOP!N463)/2</f>
        <v>0</v>
      </c>
      <c r="O463" s="99">
        <f>+(EOP!N463+EOP!O463)/2</f>
        <v>0</v>
      </c>
      <c r="P463" s="99">
        <f>+(EOP!O463+EOP!P463)/2</f>
        <v>0</v>
      </c>
      <c r="Q463" s="99">
        <f>+(EOP!P463+EOP!Q463)/2</f>
        <v>0</v>
      </c>
      <c r="R463" s="99">
        <f>+(EOP!Q463+EOP!R463)/2</f>
        <v>0</v>
      </c>
      <c r="S463" s="99">
        <f>+(EOP!R463+EOP!S463)/2</f>
        <v>0</v>
      </c>
      <c r="T463" s="99">
        <f>+(EOP!S463+EOP!T463)/2</f>
        <v>0</v>
      </c>
      <c r="U463" s="99">
        <f>+(EOP!T463+EOP!U463)/2</f>
        <v>0</v>
      </c>
      <c r="V463" s="99">
        <f>+(EOP!U463+EOP!V463)/2</f>
        <v>0</v>
      </c>
      <c r="W463" s="99">
        <f>+(EOP!V463+EOP!W463)/2</f>
        <v>0</v>
      </c>
      <c r="X463" s="99">
        <f>+(EOP!W463+EOP!X463)/2</f>
        <v>0</v>
      </c>
      <c r="Y463" s="99">
        <f>+(EOP!X463+EOP!Y463)/2</f>
        <v>0</v>
      </c>
      <c r="Z463" s="99">
        <f>+(EOP!Y463+EOP!Z463)/2</f>
        <v>0</v>
      </c>
      <c r="AA463" s="99">
        <f>+(EOP!Z463+EOP!AA463)/2</f>
        <v>0</v>
      </c>
      <c r="AB463" s="99">
        <f>+(EOP!AA463+EOP!AB463)/2</f>
        <v>0</v>
      </c>
      <c r="AC463" s="99">
        <f>+(EOP!AB463+EOP!AC463)/2</f>
        <v>0</v>
      </c>
      <c r="AD463" s="104">
        <f t="shared" si="253"/>
        <v>0</v>
      </c>
      <c r="AE463" s="105">
        <f t="shared" si="254"/>
        <v>0</v>
      </c>
    </row>
    <row r="464" spans="1:33">
      <c r="A464" s="238"/>
      <c r="B464" s="226"/>
      <c r="C464" s="225"/>
      <c r="D464" s="14" t="s">
        <v>81</v>
      </c>
      <c r="E464" s="37"/>
      <c r="F464" s="37"/>
      <c r="G464" s="37"/>
      <c r="H464" s="37"/>
      <c r="I464" s="37"/>
      <c r="J464" s="37"/>
      <c r="K464" s="37"/>
      <c r="L464" s="37"/>
      <c r="M464" s="106">
        <f>+(EOP!L464+EOP!M464)/2</f>
        <v>0</v>
      </c>
      <c r="N464" s="106">
        <f>+(EOP!M464+EOP!N464)/2</f>
        <v>0</v>
      </c>
      <c r="O464" s="106">
        <f>+(EOP!N464+EOP!O464)/2</f>
        <v>0</v>
      </c>
      <c r="P464" s="106">
        <f>+(EOP!O464+EOP!P464)/2</f>
        <v>0</v>
      </c>
      <c r="Q464" s="106">
        <f>+(EOP!P464+EOP!Q464)/2</f>
        <v>0</v>
      </c>
      <c r="R464" s="106">
        <f>+(EOP!Q464+EOP!R464)/2</f>
        <v>0</v>
      </c>
      <c r="S464" s="106">
        <f>+(EOP!R464+EOP!S464)/2</f>
        <v>0</v>
      </c>
      <c r="T464" s="106">
        <f>+(EOP!S464+EOP!T464)/2</f>
        <v>0</v>
      </c>
      <c r="U464" s="106">
        <f>+(EOP!T464+EOP!U464)/2</f>
        <v>0</v>
      </c>
      <c r="V464" s="106">
        <f>+(EOP!U464+EOP!V464)/2</f>
        <v>0</v>
      </c>
      <c r="W464" s="106">
        <f>+(EOP!V464+EOP!W464)/2</f>
        <v>0</v>
      </c>
      <c r="X464" s="106">
        <f>+(EOP!W464+EOP!X464)/2</f>
        <v>0</v>
      </c>
      <c r="Y464" s="106">
        <f>+(EOP!X464+EOP!Y464)/2</f>
        <v>0</v>
      </c>
      <c r="Z464" s="106">
        <f>+(EOP!Y464+EOP!Z464)/2</f>
        <v>0</v>
      </c>
      <c r="AA464" s="106">
        <f>+(EOP!Z464+EOP!AA464)/2</f>
        <v>0</v>
      </c>
      <c r="AB464" s="106">
        <f>+(EOP!AA464+EOP!AB464)/2</f>
        <v>0</v>
      </c>
      <c r="AC464" s="106">
        <f>+(EOP!AB464+EOP!AC464)/2</f>
        <v>0</v>
      </c>
      <c r="AD464" s="112">
        <f t="shared" si="253"/>
        <v>0</v>
      </c>
      <c r="AE464" s="113">
        <f t="shared" si="254"/>
        <v>0</v>
      </c>
    </row>
    <row r="465" spans="1:31" ht="15" thickBot="1">
      <c r="A465" s="238"/>
      <c r="B465" s="226"/>
      <c r="C465" s="225"/>
      <c r="D465" s="13" t="s">
        <v>90</v>
      </c>
      <c r="E465" s="36"/>
      <c r="F465" s="36"/>
      <c r="G465" s="36"/>
      <c r="H465" s="36"/>
      <c r="I465" s="36"/>
      <c r="J465" s="36"/>
      <c r="K465" s="36"/>
      <c r="L465" s="36"/>
      <c r="M465" s="36" t="str">
        <f t="shared" ref="M465:AE465" si="255">+IFERROR(M461/M460,"")</f>
        <v/>
      </c>
      <c r="N465" s="36" t="str">
        <f t="shared" si="255"/>
        <v/>
      </c>
      <c r="O465" s="36" t="str">
        <f t="shared" si="255"/>
        <v/>
      </c>
      <c r="P465" s="36" t="str">
        <f t="shared" si="255"/>
        <v/>
      </c>
      <c r="Q465" s="36" t="str">
        <f t="shared" si="255"/>
        <v/>
      </c>
      <c r="R465" s="36" t="str">
        <f t="shared" si="255"/>
        <v/>
      </c>
      <c r="S465" s="36" t="str">
        <f t="shared" si="255"/>
        <v/>
      </c>
      <c r="T465" s="36" t="str">
        <f t="shared" si="255"/>
        <v/>
      </c>
      <c r="U465" s="36" t="str">
        <f t="shared" si="255"/>
        <v/>
      </c>
      <c r="V465" s="36" t="str">
        <f t="shared" si="255"/>
        <v/>
      </c>
      <c r="W465" s="36" t="str">
        <f t="shared" si="255"/>
        <v/>
      </c>
      <c r="X465" s="36" t="str">
        <f t="shared" si="255"/>
        <v/>
      </c>
      <c r="Y465" s="36" t="str">
        <f t="shared" si="255"/>
        <v/>
      </c>
      <c r="Z465" s="36" t="str">
        <f t="shared" si="255"/>
        <v/>
      </c>
      <c r="AA465" s="36" t="str">
        <f t="shared" si="255"/>
        <v/>
      </c>
      <c r="AB465" s="36" t="str">
        <f t="shared" si="255"/>
        <v/>
      </c>
      <c r="AC465" s="36" t="str">
        <f t="shared" ref="AC465" si="256">+IFERROR(AC461/AC460,"")</f>
        <v/>
      </c>
      <c r="AD465" s="57" t="str">
        <f t="shared" si="255"/>
        <v/>
      </c>
      <c r="AE465" s="58" t="str">
        <f t="shared" si="255"/>
        <v/>
      </c>
    </row>
  </sheetData>
  <customSheetViews>
    <customSheetView guid="{E3E51C85-2C38-4529-9680-8931FE0FBA16}" scale="85" showGridLines="0" hiddenRows="1">
      <pane xSplit="3" ySplit="4" topLeftCell="D14" activePane="bottomRight" state="frozen"/>
      <selection pane="bottomRight" activeCell="Q23" sqref="Q23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C353:C355"/>
    <mergeCell ref="B356:B372"/>
    <mergeCell ref="C356:C366"/>
    <mergeCell ref="C367:C372"/>
    <mergeCell ref="B344:B355"/>
    <mergeCell ref="C347:C349"/>
    <mergeCell ref="C309:C314"/>
    <mergeCell ref="B318:B325"/>
    <mergeCell ref="C318:C325"/>
    <mergeCell ref="C326:C331"/>
    <mergeCell ref="C344:C346"/>
    <mergeCell ref="B326:B343"/>
    <mergeCell ref="C332:C337"/>
    <mergeCell ref="C338:C343"/>
    <mergeCell ref="C350:C352"/>
    <mergeCell ref="A283:A372"/>
    <mergeCell ref="B4:D4"/>
    <mergeCell ref="B5:D5"/>
    <mergeCell ref="B6:D6"/>
    <mergeCell ref="B7:D7"/>
    <mergeCell ref="B97:D97"/>
    <mergeCell ref="B98:D98"/>
    <mergeCell ref="B99:D99"/>
    <mergeCell ref="B100:D100"/>
    <mergeCell ref="B101:B131"/>
    <mergeCell ref="C101:C111"/>
    <mergeCell ref="C112:C122"/>
    <mergeCell ref="C129:C131"/>
    <mergeCell ref="B132:B139"/>
    <mergeCell ref="C132:C139"/>
    <mergeCell ref="C140:C145"/>
    <mergeCell ref="C158:C160"/>
    <mergeCell ref="C164:C166"/>
    <mergeCell ref="C167:C169"/>
    <mergeCell ref="B170:B186"/>
    <mergeCell ref="C170:C180"/>
    <mergeCell ref="C181:C186"/>
    <mergeCell ref="B158:B169"/>
    <mergeCell ref="C161:C163"/>
    <mergeCell ref="C8:C18"/>
    <mergeCell ref="B8:B38"/>
    <mergeCell ref="C19:C29"/>
    <mergeCell ref="C36:C38"/>
    <mergeCell ref="B39:B46"/>
    <mergeCell ref="C30:C35"/>
    <mergeCell ref="A4:A93"/>
    <mergeCell ref="A97:A186"/>
    <mergeCell ref="A190:A279"/>
    <mergeCell ref="B190:D190"/>
    <mergeCell ref="B191:D191"/>
    <mergeCell ref="B192:D192"/>
    <mergeCell ref="B193:D193"/>
    <mergeCell ref="B194:B224"/>
    <mergeCell ref="C194:C204"/>
    <mergeCell ref="C205:C215"/>
    <mergeCell ref="C222:C224"/>
    <mergeCell ref="B225:B232"/>
    <mergeCell ref="C225:C232"/>
    <mergeCell ref="C233:C238"/>
    <mergeCell ref="C251:C253"/>
    <mergeCell ref="B233:B250"/>
    <mergeCell ref="C239:C244"/>
    <mergeCell ref="C245:C250"/>
    <mergeCell ref="C47:C52"/>
    <mergeCell ref="C77:C87"/>
    <mergeCell ref="C88:C93"/>
    <mergeCell ref="C39:C46"/>
    <mergeCell ref="B77:B93"/>
    <mergeCell ref="C65:C67"/>
    <mergeCell ref="C68:C70"/>
    <mergeCell ref="C71:C73"/>
    <mergeCell ref="C74:C76"/>
    <mergeCell ref="B65:B76"/>
    <mergeCell ref="B47:B64"/>
    <mergeCell ref="C53:C58"/>
    <mergeCell ref="C59:C64"/>
    <mergeCell ref="C443:C445"/>
    <mergeCell ref="C446:C448"/>
    <mergeCell ref="B449:B465"/>
    <mergeCell ref="C449:C459"/>
    <mergeCell ref="C460:C465"/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8:C410"/>
    <mergeCell ref="B411:B418"/>
    <mergeCell ref="C411:C418"/>
    <mergeCell ref="C419:C424"/>
    <mergeCell ref="B437:B448"/>
    <mergeCell ref="C437:C439"/>
    <mergeCell ref="C440:C442"/>
    <mergeCell ref="C402:C407"/>
    <mergeCell ref="B419:B436"/>
    <mergeCell ref="C425:C430"/>
    <mergeCell ref="C431:C436"/>
    <mergeCell ref="B283:D283"/>
    <mergeCell ref="B284:D284"/>
    <mergeCell ref="B285:D285"/>
    <mergeCell ref="B286:D286"/>
    <mergeCell ref="B287:B317"/>
    <mergeCell ref="C287:C297"/>
    <mergeCell ref="C298:C308"/>
    <mergeCell ref="C315:C317"/>
    <mergeCell ref="C123:C128"/>
    <mergeCell ref="B140:B157"/>
    <mergeCell ref="C146:C151"/>
    <mergeCell ref="C152:C157"/>
    <mergeCell ref="C216:C221"/>
    <mergeCell ref="C257:C259"/>
    <mergeCell ref="C260:C262"/>
    <mergeCell ref="B263:B279"/>
    <mergeCell ref="C263:C273"/>
    <mergeCell ref="C274:C279"/>
    <mergeCell ref="B251:B262"/>
    <mergeCell ref="C254:C256"/>
  </mergeCells>
  <conditionalFormatting sqref="AQ1:BF1">
    <cfRule type="cellIs" dxfId="37" priority="34" operator="equal">
      <formula>"REAL"</formula>
    </cfRule>
  </conditionalFormatting>
  <conditionalFormatting sqref="BG1:BH1">
    <cfRule type="cellIs" dxfId="36" priority="33" operator="equal">
      <formula>"REAL"</formula>
    </cfRule>
  </conditionalFormatting>
  <conditionalFormatting sqref="AI1:AP1">
    <cfRule type="cellIs" dxfId="35" priority="32" operator="equal">
      <formula>"REAL"</formula>
    </cfRule>
  </conditionalFormatting>
  <conditionalFormatting sqref="U1">
    <cfRule type="cellIs" dxfId="34" priority="10" operator="equal">
      <formula>"REAL"</formula>
    </cfRule>
  </conditionalFormatting>
  <conditionalFormatting sqref="V1">
    <cfRule type="cellIs" dxfId="33" priority="9" operator="equal">
      <formula>"REAL"</formula>
    </cfRule>
  </conditionalFormatting>
  <conditionalFormatting sqref="W1">
    <cfRule type="cellIs" dxfId="32" priority="8" operator="equal">
      <formula>"REAL"</formula>
    </cfRule>
  </conditionalFormatting>
  <conditionalFormatting sqref="T1">
    <cfRule type="cellIs" dxfId="31" priority="13" operator="equal">
      <formula>"REAL"</formula>
    </cfRule>
  </conditionalFormatting>
  <conditionalFormatting sqref="X1">
    <cfRule type="cellIs" dxfId="30" priority="7" operator="equal">
      <formula>"REAL"</formula>
    </cfRule>
  </conditionalFormatting>
  <conditionalFormatting sqref="M1">
    <cfRule type="cellIs" dxfId="29" priority="6" operator="equal">
      <formula>"REAL"</formula>
    </cfRule>
  </conditionalFormatting>
  <conditionalFormatting sqref="N1:R1 AD1:AE1">
    <cfRule type="cellIs" dxfId="28" priority="16" operator="equal">
      <formula>"REAL"</formula>
    </cfRule>
  </conditionalFormatting>
  <conditionalFormatting sqref="E1:L1">
    <cfRule type="cellIs" dxfId="27" priority="15" operator="equal">
      <formula>"REAL"</formula>
    </cfRule>
  </conditionalFormatting>
  <conditionalFormatting sqref="S1">
    <cfRule type="cellIs" dxfId="26" priority="14" operator="equal">
      <formula>"REAL"</formula>
    </cfRule>
  </conditionalFormatting>
  <conditionalFormatting sqref="C1">
    <cfRule type="cellIs" dxfId="25" priority="11" operator="equal">
      <formula>"OK"</formula>
    </cfRule>
    <cfRule type="cellIs" dxfId="24" priority="12" operator="equal">
      <formula>"OJO"</formula>
    </cfRule>
  </conditionalFormatting>
  <conditionalFormatting sqref="Y1">
    <cfRule type="cellIs" dxfId="23" priority="5" operator="equal">
      <formula>"REAL"</formula>
    </cfRule>
  </conditionalFormatting>
  <conditionalFormatting sqref="Z1">
    <cfRule type="cellIs" dxfId="22" priority="4" operator="equal">
      <formula>"REAL"</formula>
    </cfRule>
  </conditionalFormatting>
  <conditionalFormatting sqref="AA1">
    <cfRule type="cellIs" dxfId="21" priority="3" operator="equal">
      <formula>"REAL"</formula>
    </cfRule>
  </conditionalFormatting>
  <conditionalFormatting sqref="AB1">
    <cfRule type="cellIs" dxfId="20" priority="2" operator="equal">
      <formula>"REAL"</formula>
    </cfRule>
  </conditionalFormatting>
  <conditionalFormatting sqref="AC1">
    <cfRule type="cellIs" dxfId="19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23">
    <tabColor rgb="FFFF6600"/>
  </sheetPr>
  <dimension ref="A1:BI465"/>
  <sheetViews>
    <sheetView showGridLines="0" zoomScale="85" zoomScaleNormal="85" workbookViewId="0">
      <pane xSplit="4" ySplit="7" topLeftCell="M53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B7" sqref="AB7"/>
    </sheetView>
  </sheetViews>
  <sheetFormatPr baseColWidth="10" defaultRowHeight="14.4" outlineLevelRow="1" outlineLevelCol="1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3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9" width="6.6640625" style="27" customWidth="1"/>
    <col min="30" max="30" width="6.44140625" style="27" customWidth="1"/>
    <col min="31" max="31" width="6.44140625" style="30" customWidth="1"/>
    <col min="32" max="32" width="7.33203125" customWidth="1" collapsed="1"/>
    <col min="33" max="34" width="7.33203125" customWidth="1"/>
    <col min="35" max="42" width="6.6640625" style="27" hidden="1" customWidth="1" outlineLevel="1"/>
    <col min="43" max="43" width="6.6640625" style="27" customWidth="1" collapsed="1"/>
    <col min="44" max="58" width="6.6640625" style="27" customWidth="1"/>
    <col min="59" max="59" width="6.44140625" style="27" customWidth="1"/>
    <col min="60" max="60" width="6.44140625" style="30" customWidth="1"/>
    <col min="61" max="61" width="7.33203125" customWidth="1" collapsed="1"/>
  </cols>
  <sheetData>
    <row r="1" spans="1:61" ht="15" thickBot="1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I1" s="27" t="s">
        <v>6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e">
        <f>+VTAS!#REF!</f>
        <v>#REF!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30" t="e">
        <f>+VTAS!#REF!</f>
        <v>#REF!</v>
      </c>
    </row>
    <row r="2" spans="1:61" ht="15" thickBot="1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31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+VTAS!AF2</f>
        <v>ENE20</v>
      </c>
      <c r="AD2" s="61" t="s">
        <v>31</v>
      </c>
      <c r="AE2" s="62" t="s">
        <v>32</v>
      </c>
      <c r="AI2" s="31" t="s">
        <v>7</v>
      </c>
      <c r="AJ2" s="31" t="s">
        <v>8</v>
      </c>
      <c r="AK2" s="31" t="s">
        <v>9</v>
      </c>
      <c r="AL2" s="31" t="s">
        <v>10</v>
      </c>
      <c r="AM2" s="31" t="s">
        <v>11</v>
      </c>
      <c r="AN2" s="31" t="s">
        <v>12</v>
      </c>
      <c r="AO2" s="31" t="s">
        <v>13</v>
      </c>
      <c r="AP2" s="31" t="s">
        <v>14</v>
      </c>
      <c r="AQ2" s="31" t="s">
        <v>15</v>
      </c>
      <c r="AR2" s="31" t="s">
        <v>16</v>
      </c>
      <c r="AS2" s="31" t="s">
        <v>17</v>
      </c>
      <c r="AT2" s="31" t="s">
        <v>18</v>
      </c>
      <c r="AU2" s="31" t="s">
        <v>19</v>
      </c>
      <c r="AV2" s="31" t="s">
        <v>20</v>
      </c>
      <c r="AW2" s="31" t="s">
        <v>21</v>
      </c>
      <c r="AX2" s="31" t="s">
        <v>22</v>
      </c>
      <c r="AY2" s="31" t="s">
        <v>23</v>
      </c>
      <c r="AZ2" s="31" t="s">
        <v>24</v>
      </c>
      <c r="BA2" s="31" t="s">
        <v>25</v>
      </c>
      <c r="BB2" s="31" t="s">
        <v>26</v>
      </c>
      <c r="BC2" s="31" t="s">
        <v>27</v>
      </c>
      <c r="BD2" s="31" t="s">
        <v>28</v>
      </c>
      <c r="BE2" s="31" t="s">
        <v>29</v>
      </c>
      <c r="BF2" s="31" t="s">
        <v>30</v>
      </c>
      <c r="BG2" s="61" t="s">
        <v>31</v>
      </c>
      <c r="BH2" s="62" t="s">
        <v>32</v>
      </c>
    </row>
    <row r="3" spans="1:61" ht="14.25" customHeight="1" thickBot="1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</row>
    <row r="4" spans="1:61" ht="15" customHeight="1">
      <c r="A4" s="221" t="s">
        <v>85</v>
      </c>
      <c r="B4" s="227" t="s">
        <v>34</v>
      </c>
      <c r="C4" s="228"/>
      <c r="D4" s="228"/>
      <c r="E4" s="74"/>
      <c r="F4" s="74"/>
      <c r="G4" s="74"/>
      <c r="H4" s="74"/>
      <c r="I4" s="74"/>
      <c r="J4" s="74"/>
      <c r="K4" s="74"/>
      <c r="L4" s="74"/>
      <c r="M4" s="130" t="str">
        <f>+IFERROR(BAJAS!O4/AOP!M4*12,"")</f>
        <v/>
      </c>
      <c r="N4" s="130" t="str">
        <f>+IFERROR(BAJAS!P4/AOP!N4*12,"")</f>
        <v/>
      </c>
      <c r="O4" s="130">
        <f>+IFERROR(BAJAS!Q4/AOP!O4*12,"")</f>
        <v>0</v>
      </c>
      <c r="P4" s="130">
        <f>+IFERROR(BAJAS!R4/AOP!P4*12,"")</f>
        <v>0.60000000000000009</v>
      </c>
      <c r="Q4" s="130">
        <f>+IFERROR(BAJAS!S4/AOP!Q4*12,"")</f>
        <v>1.0588235294117647</v>
      </c>
      <c r="R4" s="130">
        <f>+IFERROR(BAJAS!T4/AOP!R4*12,"")</f>
        <v>0</v>
      </c>
      <c r="S4" s="130">
        <f>+IFERROR(BAJAS!U4/AOP!S4*12,"")</f>
        <v>0.32432432432432434</v>
      </c>
      <c r="T4" s="130">
        <f>+IFERROR(BAJAS!V4/AOP!T4*12,"")</f>
        <v>0.79558011049723754</v>
      </c>
      <c r="U4" s="130">
        <f>+IFERROR(BAJAS!W4/AOP!U4*12,"")</f>
        <v>0.90995260663507116</v>
      </c>
      <c r="V4" s="130">
        <f>+IFERROR(BAJAS!X4/AOP!V4*12,"")</f>
        <v>0.44776119402985071</v>
      </c>
      <c r="W4" s="130">
        <f>+IFERROR(BAJAS!Y4/AOP!W4*12,"")</f>
        <v>0.27042253521126763</v>
      </c>
      <c r="X4" s="130">
        <f>+IFERROR(BAJAS!Z4/AOP!X4*12,"")</f>
        <v>0.29055690072639223</v>
      </c>
      <c r="Y4" s="130">
        <f>+IFERROR(BAJAS!AA4/AOP!Y4*12,"")</f>
        <v>0.41113490364025695</v>
      </c>
      <c r="Z4" s="130">
        <f>+IFERROR(BAJAS!AB4/AOP!Z4*12,"")</f>
        <v>0.43715846994535523</v>
      </c>
      <c r="AA4" s="130">
        <f>+IFERROR(BAJAS!AC4/AOP!AA4*12,"")</f>
        <v>0.2696629213483146</v>
      </c>
      <c r="AB4" s="130">
        <f>+IFERROR(BAJAS!AD4/AOP!AB4*12,"")</f>
        <v>0.24383164005805513</v>
      </c>
      <c r="AC4" s="130">
        <f>+IFERROR(BAJAS!AE4/AOP!AC4*12,"")</f>
        <v>0.192</v>
      </c>
      <c r="AD4" s="131">
        <f>+IFERROR(BAJAS!AF4/AOP!AD4,"")</f>
        <v>0.62745098039215685</v>
      </c>
      <c r="AE4" s="132">
        <f>+IFERROR(BAJAS!AG4/AOP!AE4,"")</f>
        <v>0.38282208588957056</v>
      </c>
      <c r="AF4" t="str">
        <f>+IFERROR(BAJAS!AH4/AOP!AF4*12,"")</f>
        <v/>
      </c>
      <c r="AI4" s="32"/>
      <c r="AJ4" s="32"/>
      <c r="AK4" s="32"/>
      <c r="AL4" s="32"/>
      <c r="AM4" s="32"/>
      <c r="AN4" s="32"/>
      <c r="AO4" s="32"/>
      <c r="AP4" s="32"/>
      <c r="AQ4" s="15">
        <v>0</v>
      </c>
      <c r="AR4" s="15">
        <v>0</v>
      </c>
      <c r="AS4" s="15">
        <v>0</v>
      </c>
      <c r="AT4" s="15">
        <v>0</v>
      </c>
      <c r="AU4" s="15">
        <v>4.1095890410958902E-2</v>
      </c>
      <c r="AV4" s="15">
        <v>3.0769230769230771E-2</v>
      </c>
      <c r="AW4" s="15">
        <v>7.3921971252566734E-2</v>
      </c>
      <c r="AX4" s="15">
        <v>8.2403433476394838E-2</v>
      </c>
      <c r="AY4" s="15">
        <v>8.8626292466765136E-2</v>
      </c>
      <c r="AZ4" s="15">
        <v>9.3445814406229732E-2</v>
      </c>
      <c r="BA4" s="15">
        <v>9.7334878331402086E-2</v>
      </c>
      <c r="BB4" s="15">
        <v>0.10057621791513882</v>
      </c>
      <c r="BC4" s="15">
        <v>0.15841584158415842</v>
      </c>
      <c r="BD4" s="15">
        <v>0.15241320914479256</v>
      </c>
      <c r="BE4" s="15">
        <v>0.15692307692307692</v>
      </c>
      <c r="BF4" s="15">
        <v>0.15238095238095239</v>
      </c>
      <c r="BG4" s="39"/>
      <c r="BH4" s="60"/>
      <c r="BI4" t="str">
        <f>+IFERROR(BAJAS!BK4/AOP!BI4*12,"")</f>
        <v/>
      </c>
    </row>
    <row r="5" spans="1:61">
      <c r="A5" s="221"/>
      <c r="B5" s="229" t="s">
        <v>89</v>
      </c>
      <c r="C5" s="230"/>
      <c r="D5" s="230"/>
      <c r="E5" s="75"/>
      <c r="F5" s="75"/>
      <c r="G5" s="75"/>
      <c r="H5" s="75"/>
      <c r="I5" s="75"/>
      <c r="J5" s="75"/>
      <c r="K5" s="75"/>
      <c r="L5" s="75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40"/>
      <c r="AE5" s="41"/>
      <c r="AI5" s="16"/>
      <c r="AJ5" s="16"/>
      <c r="AK5" s="16"/>
      <c r="AL5" s="16"/>
      <c r="AM5" s="16"/>
      <c r="AN5" s="16"/>
      <c r="AO5" s="16"/>
      <c r="AP5" s="16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40"/>
      <c r="BH5" s="41"/>
    </row>
    <row r="6" spans="1:61">
      <c r="A6" s="221"/>
      <c r="B6" s="231" t="s">
        <v>91</v>
      </c>
      <c r="C6" s="232"/>
      <c r="D6" s="232"/>
      <c r="E6" s="76"/>
      <c r="F6" s="76"/>
      <c r="G6" s="76"/>
      <c r="H6" s="76"/>
      <c r="I6" s="76"/>
      <c r="J6" s="76"/>
      <c r="K6" s="76"/>
      <c r="L6" s="76"/>
      <c r="M6" s="133" t="str">
        <f>+IFERROR(BAJAS!O6/AOP!M6*12,"")</f>
        <v/>
      </c>
      <c r="N6" s="133">
        <f>+IFERROR(BAJAS!P6/AOP!N6*12,"")</f>
        <v>0</v>
      </c>
      <c r="O6" s="133">
        <f>+IFERROR(BAJAS!Q6/AOP!O6*12,"")</f>
        <v>0</v>
      </c>
      <c r="P6" s="133">
        <f>+IFERROR(BAJAS!R6/AOP!P6*12,"")</f>
        <v>0.27586206896551724</v>
      </c>
      <c r="Q6" s="133">
        <f>+IFERROR(BAJAS!S6/AOP!Q6*12,"")</f>
        <v>0.96644295302013417</v>
      </c>
      <c r="R6" s="133">
        <f>+IFERROR(BAJAS!T6/AOP!R6*12,"")</f>
        <v>0.20689655172413793</v>
      </c>
      <c r="S6" s="133">
        <f>+IFERROR(BAJAS!U6/AOP!S6*12,"")</f>
        <v>0.65256797583081572</v>
      </c>
      <c r="T6" s="133">
        <f>+IFERROR(BAJAS!V6/AOP!T6*12,"")</f>
        <v>0.64864864864864868</v>
      </c>
      <c r="U6" s="133">
        <f>+IFERROR(BAJAS!W6/AOP!U6*12,"")</f>
        <v>0.5901639344262295</v>
      </c>
      <c r="V6" s="133">
        <f>+IFERROR(BAJAS!X6/AOP!V6*12,"")</f>
        <v>0.50832072617246593</v>
      </c>
      <c r="W6" s="133">
        <f>+IFERROR(BAJAS!Y6/AOP!W6*12,"")</f>
        <v>0.49541284403669728</v>
      </c>
      <c r="X6" s="133">
        <f>+IFERROR(BAJAS!Z6/AOP!X6*12,"")</f>
        <v>0.60125260960334037</v>
      </c>
      <c r="Y6" s="133">
        <f>+IFERROR(BAJAS!AA6/AOP!Y6*12,"")</f>
        <v>0.59178082191780823</v>
      </c>
      <c r="Z6" s="133">
        <f>+IFERROR(BAJAS!AB6/AOP!Z6*12,"")</f>
        <v>0.4335260115606937</v>
      </c>
      <c r="AA6" s="133">
        <f>+IFERROR(BAJAS!AC6/AOP!AA6*12,"")</f>
        <v>0.29593094944512949</v>
      </c>
      <c r="AB6" s="133">
        <f>+IFERROR(BAJAS!AD6/AOP!AB6*12,"")</f>
        <v>0.26373626373626374</v>
      </c>
      <c r="AC6" s="133">
        <f>+IFERROR(BAJAS!AE6/AOP!AC6*12,"")</f>
        <v>0.33267326732673269</v>
      </c>
      <c r="AD6" s="134">
        <f>+IFERROR(BAJAS!AF6/AOP!AD6,"")</f>
        <v>0.05</v>
      </c>
      <c r="AE6" s="135">
        <f>+IFERROR(BAJAS!AG6/AOP!AE6,"")</f>
        <v>0.45034434574308813</v>
      </c>
      <c r="AI6" s="33"/>
      <c r="AJ6" s="33"/>
      <c r="AK6" s="33"/>
      <c r="AL6" s="33"/>
      <c r="AM6" s="33"/>
      <c r="AN6" s="33"/>
      <c r="AO6" s="33"/>
      <c r="AP6" s="33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42"/>
      <c r="BH6" s="43"/>
    </row>
    <row r="7" spans="1:61">
      <c r="A7" s="221"/>
      <c r="B7" s="233" t="s">
        <v>90</v>
      </c>
      <c r="C7" s="234"/>
      <c r="D7" s="230"/>
      <c r="E7" s="75"/>
      <c r="F7" s="75"/>
      <c r="G7" s="75"/>
      <c r="H7" s="75"/>
      <c r="I7" s="75"/>
      <c r="J7" s="75"/>
      <c r="K7" s="75"/>
      <c r="L7" s="75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40"/>
      <c r="AE7" s="41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40"/>
      <c r="BH7" s="41"/>
    </row>
    <row r="8" spans="1:61" ht="15" customHeight="1">
      <c r="A8" s="221"/>
      <c r="B8" s="222" t="s">
        <v>35</v>
      </c>
      <c r="C8" s="225" t="s">
        <v>48</v>
      </c>
      <c r="D8" s="10" t="s">
        <v>40</v>
      </c>
      <c r="E8" s="77"/>
      <c r="F8" s="77"/>
      <c r="G8" s="77"/>
      <c r="H8" s="77"/>
      <c r="I8" s="77"/>
      <c r="J8" s="77"/>
      <c r="K8" s="77"/>
      <c r="L8" s="77"/>
      <c r="M8" s="136" t="str">
        <f>+IFERROR(BAJAS!O8/AOP!M8*12,"")</f>
        <v/>
      </c>
      <c r="N8" s="136" t="str">
        <f>+IFERROR(BAJAS!P8/AOP!N8*12,"")</f>
        <v/>
      </c>
      <c r="O8" s="136">
        <f>+IFERROR(BAJAS!Q8/AOP!O8*12,"")</f>
        <v>0</v>
      </c>
      <c r="P8" s="136">
        <f>+IFERROR(BAJAS!R8/AOP!P8*12,"")</f>
        <v>0</v>
      </c>
      <c r="Q8" s="136">
        <f>+IFERROR(BAJAS!S8/AOP!Q8*12,"")</f>
        <v>0</v>
      </c>
      <c r="R8" s="136">
        <f>+IFERROR(BAJAS!T8/AOP!R8*12,"")</f>
        <v>0</v>
      </c>
      <c r="S8" s="136">
        <f>+IFERROR(BAJAS!U8/AOP!S8*12,"")</f>
        <v>0</v>
      </c>
      <c r="T8" s="136">
        <f>+IFERROR(BAJAS!V8/AOP!T8*12,"")</f>
        <v>2.32258064516129</v>
      </c>
      <c r="U8" s="136">
        <f>+IFERROR(BAJAS!W8/AOP!U8*12,"")</f>
        <v>1.6</v>
      </c>
      <c r="V8" s="136">
        <f>+IFERROR(BAJAS!X8/AOP!V8*12,"")</f>
        <v>0.70588235294117641</v>
      </c>
      <c r="W8" s="136">
        <f>+IFERROR(BAJAS!Y8/AOP!W8*12,"")</f>
        <v>0</v>
      </c>
      <c r="X8" s="136">
        <f>+IFERROR(BAJAS!Z8/AOP!X8*12,"")</f>
        <v>1.1162790697674418</v>
      </c>
      <c r="Y8" s="136">
        <f>+IFERROR(BAJAS!AA8/AOP!Y8*12,"")</f>
        <v>0.54545454545454541</v>
      </c>
      <c r="Z8" s="136">
        <f>+IFERROR(BAJAS!AB8/AOP!Z8*12,"")</f>
        <v>0.51063829787234039</v>
      </c>
      <c r="AA8" s="136">
        <f>+IFERROR(BAJAS!AC8/AOP!AA8*12,"")</f>
        <v>0</v>
      </c>
      <c r="AB8" s="136">
        <f>+IFERROR(BAJAS!AD8/AOP!AB8*12,"")</f>
        <v>0</v>
      </c>
      <c r="AC8" s="136">
        <f>+IFERROR(BAJAS!AE8/AOP!AC8*12,"")</f>
        <v>0</v>
      </c>
      <c r="AD8" s="137">
        <f>+IFERROR(BAJAS!AF8/AOP!AD8,"")</f>
        <v>0</v>
      </c>
      <c r="AE8" s="138">
        <f>+IFERROR(BAJAS!AG8/AOP!AE8,"")</f>
        <v>0.58111380145278457</v>
      </c>
      <c r="AF8" t="str">
        <f>+IFERROR(BAJAS!AH8/AOP!AF8*12,"")</f>
        <v/>
      </c>
      <c r="AI8" s="19"/>
      <c r="AJ8" s="19"/>
      <c r="AK8" s="19"/>
      <c r="AL8" s="19"/>
      <c r="AM8" s="19"/>
      <c r="AN8" s="19"/>
      <c r="AO8" s="19"/>
      <c r="AP8" s="19"/>
      <c r="AQ8" s="20">
        <v>0</v>
      </c>
      <c r="AR8" s="20">
        <v>0</v>
      </c>
      <c r="AS8" s="20">
        <v>0</v>
      </c>
      <c r="AT8" s="20">
        <v>0</v>
      </c>
      <c r="AU8" s="20">
        <v>5.3884149079479124E-2</v>
      </c>
      <c r="AV8" s="20">
        <v>3.8498556304138593E-2</v>
      </c>
      <c r="AW8" s="20">
        <v>9.0067550662997251E-2</v>
      </c>
      <c r="AX8" s="20">
        <v>9.8724804607157546E-2</v>
      </c>
      <c r="AY8" s="20">
        <v>0.10495014867937728</v>
      </c>
      <c r="AZ8" s="20">
        <v>0.1097226455348979</v>
      </c>
      <c r="BA8" s="20">
        <v>9.7271007835720069E-2</v>
      </c>
      <c r="BB8" s="20">
        <v>9.1871889753732283E-2</v>
      </c>
      <c r="BC8" s="20">
        <v>0.14155951397900199</v>
      </c>
      <c r="BD8" s="20">
        <v>0.13577453198930262</v>
      </c>
      <c r="BE8" s="20">
        <v>0.13142283471753216</v>
      </c>
      <c r="BF8" s="20">
        <v>0.12805779018223606</v>
      </c>
      <c r="BG8" s="44"/>
      <c r="BH8" s="59"/>
      <c r="BI8" t="str">
        <f>+IFERROR(BAJAS!BK8/AOP!BI8*12,"")</f>
        <v/>
      </c>
    </row>
    <row r="9" spans="1:61" ht="15" customHeight="1">
      <c r="A9" s="221"/>
      <c r="B9" s="223"/>
      <c r="C9" s="225"/>
      <c r="D9" s="11" t="s">
        <v>88</v>
      </c>
      <c r="E9" s="78"/>
      <c r="F9" s="78"/>
      <c r="G9" s="78"/>
      <c r="H9" s="78"/>
      <c r="I9" s="78"/>
      <c r="J9" s="78"/>
      <c r="K9" s="78"/>
      <c r="L9" s="78"/>
      <c r="M9" s="139" t="str">
        <f>+IFERROR(BAJAS!O9/AOP!M9*12,"")</f>
        <v/>
      </c>
      <c r="N9" s="139" t="str">
        <f>+IFERROR(BAJAS!P9/AOP!N9*12,"")</f>
        <v/>
      </c>
      <c r="O9" s="139">
        <f>+IFERROR(BAJAS!Q9/AOP!O9*12,"")</f>
        <v>0</v>
      </c>
      <c r="P9" s="139">
        <f>+IFERROR(BAJAS!R9/AOP!P9*12,"")</f>
        <v>0</v>
      </c>
      <c r="Q9" s="139">
        <f>+IFERROR(BAJAS!S9/AOP!Q9*12,"")</f>
        <v>0</v>
      </c>
      <c r="R9" s="139">
        <f>+IFERROR(BAJAS!T9/AOP!R9*12,"")</f>
        <v>0</v>
      </c>
      <c r="S9" s="139">
        <f>+IFERROR(BAJAS!U9/AOP!S9*12,"")</f>
        <v>0</v>
      </c>
      <c r="T9" s="139">
        <f>+IFERROR(BAJAS!V9/AOP!T9*12,"")</f>
        <v>2.1176470588235294</v>
      </c>
      <c r="U9" s="139">
        <f>+IFERROR(BAJAS!W9/AOP!U9*12,"")</f>
        <v>1.2972972972972974</v>
      </c>
      <c r="V9" s="139">
        <f>+IFERROR(BAJAS!X9/AOP!V9*12,"")</f>
        <v>0.5161290322580645</v>
      </c>
      <c r="W9" s="139">
        <f>+IFERROR(BAJAS!Y9/AOP!W9*12,"")</f>
        <v>0.44444444444444442</v>
      </c>
      <c r="X9" s="139">
        <f>+IFERROR(BAJAS!Z9/AOP!X9*12,"")</f>
        <v>2.3076923076923079</v>
      </c>
      <c r="Y9" s="139">
        <f>+IFERROR(BAJAS!AA9/AOP!Y9*12,"")</f>
        <v>0.46601941747572811</v>
      </c>
      <c r="Z9" s="139">
        <f>+IFERROR(BAJAS!AB9/AOP!Z9*12,"")</f>
        <v>1.0810810810810811</v>
      </c>
      <c r="AA9" s="139">
        <f>+IFERROR(BAJAS!AC9/AOP!AA9*12,"")</f>
        <v>0</v>
      </c>
      <c r="AB9" s="139">
        <f>+IFERROR(BAJAS!AD9/AOP!AB9*12,"")</f>
        <v>0</v>
      </c>
      <c r="AC9" s="139">
        <f>+IFERROR(BAJAS!AE9/AOP!AC9*12,"")</f>
        <v>0</v>
      </c>
      <c r="AD9" s="140">
        <f>+IFERROR(BAJAS!AF9/AOP!AD9,"")</f>
        <v>0</v>
      </c>
      <c r="AE9" s="141">
        <f>+IFERROR(BAJAS!AG9/AOP!AE9,"")</f>
        <v>0.75075681130171545</v>
      </c>
      <c r="AF9" t="str">
        <f>+IFERROR(BAJAS!AH9/AOP!AF9*12,"")</f>
        <v/>
      </c>
      <c r="AI9" s="34"/>
      <c r="AJ9" s="34"/>
      <c r="AK9" s="34"/>
      <c r="AL9" s="34"/>
      <c r="AM9" s="34"/>
      <c r="AN9" s="34"/>
      <c r="AO9" s="34"/>
      <c r="AP9" s="34"/>
      <c r="AQ9" s="21">
        <v>0</v>
      </c>
      <c r="AR9" s="21">
        <v>0</v>
      </c>
      <c r="AS9" s="21">
        <v>3.3845719926667607E-2</v>
      </c>
      <c r="AT9" s="21">
        <v>2.4227740763173834E-2</v>
      </c>
      <c r="AU9" s="21">
        <v>3.330557868442964E-2</v>
      </c>
      <c r="AV9" s="21">
        <v>3.2843718638810332E-2</v>
      </c>
      <c r="AW9" s="21">
        <v>7.3564471085075953E-2</v>
      </c>
      <c r="AX9" s="21">
        <v>7.1891509177060081E-2</v>
      </c>
      <c r="AY9" s="21">
        <v>7.6308139534883718E-2</v>
      </c>
      <c r="AZ9" s="21">
        <v>7.9560079560079558E-2</v>
      </c>
      <c r="BA9" s="21">
        <v>7.385625384667989E-2</v>
      </c>
      <c r="BB9" s="21">
        <v>6.9353026167924228E-2</v>
      </c>
      <c r="BC9" s="21">
        <v>0.10255201273059468</v>
      </c>
      <c r="BD9" s="21">
        <v>9.7712409984986912E-2</v>
      </c>
      <c r="BE9" s="21">
        <v>9.6798046113513642E-2</v>
      </c>
      <c r="BF9" s="21">
        <v>9.6155772351208965E-2</v>
      </c>
      <c r="BG9" s="45"/>
      <c r="BH9" s="46"/>
      <c r="BI9" t="str">
        <f>+IFERROR(BAJAS!BK9/AOP!BI9*12,"")</f>
        <v/>
      </c>
    </row>
    <row r="10" spans="1:61" ht="15" customHeight="1" outlineLevel="1">
      <c r="A10" s="221"/>
      <c r="B10" s="223"/>
      <c r="C10" s="225"/>
      <c r="D10" s="12" t="s">
        <v>76</v>
      </c>
      <c r="E10" s="79"/>
      <c r="F10" s="79"/>
      <c r="G10" s="79"/>
      <c r="H10" s="79"/>
      <c r="I10" s="79"/>
      <c r="J10" s="79"/>
      <c r="K10" s="79"/>
      <c r="L10" s="79"/>
      <c r="M10" s="142" t="str">
        <f>+IFERROR(BAJAS!O10/AOP!M10*12,"")</f>
        <v/>
      </c>
      <c r="N10" s="142" t="str">
        <f>+IFERROR(BAJAS!P10/AOP!N10*12,"")</f>
        <v/>
      </c>
      <c r="O10" s="142" t="str">
        <f>+IFERROR(BAJAS!Q10/AOP!O10*12,"")</f>
        <v/>
      </c>
      <c r="P10" s="142" t="str">
        <f>+IFERROR(BAJAS!R10/AOP!P10*12,"")</f>
        <v/>
      </c>
      <c r="Q10" s="142" t="str">
        <f>+IFERROR(BAJAS!S10/AOP!Q10*12,"")</f>
        <v/>
      </c>
      <c r="R10" s="142" t="str">
        <f>+IFERROR(BAJAS!T10/AOP!R10*12,"")</f>
        <v/>
      </c>
      <c r="S10" s="142" t="str">
        <f>+IFERROR(BAJAS!U10/AOP!S10*12,"")</f>
        <v/>
      </c>
      <c r="T10" s="142" t="str">
        <f>+IFERROR(BAJAS!V10/AOP!T10*12,"")</f>
        <v/>
      </c>
      <c r="U10" s="142" t="str">
        <f>+IFERROR(BAJAS!W10/AOP!U10*12,"")</f>
        <v/>
      </c>
      <c r="V10" s="142" t="str">
        <f>+IFERROR(BAJAS!X10/AOP!V10*12,"")</f>
        <v/>
      </c>
      <c r="W10" s="142" t="str">
        <f>+IFERROR(BAJAS!Y10/AOP!W10*12,"")</f>
        <v/>
      </c>
      <c r="X10" s="142" t="str">
        <f>+IFERROR(BAJAS!Z10/AOP!X10*12,"")</f>
        <v/>
      </c>
      <c r="Y10" s="142" t="str">
        <f>+IFERROR(BAJAS!AA10/AOP!Y10*12,"")</f>
        <v/>
      </c>
      <c r="Z10" s="142" t="str">
        <f>+IFERROR(BAJAS!AB10/AOP!Z10*12,"")</f>
        <v/>
      </c>
      <c r="AA10" s="142" t="str">
        <f>+IFERROR(BAJAS!AC10/AOP!AA10*12,"")</f>
        <v/>
      </c>
      <c r="AB10" s="142" t="str">
        <f>+IFERROR(BAJAS!AD10/AOP!AB10*12,"")</f>
        <v/>
      </c>
      <c r="AC10" s="142" t="str">
        <f>+IFERROR(BAJAS!AE10/AOP!AC10*12,"")</f>
        <v/>
      </c>
      <c r="AD10" s="143" t="str">
        <f>+IFERROR(BAJAS!AF10/AOP!AD10,"")</f>
        <v/>
      </c>
      <c r="AE10" s="144" t="str">
        <f>+IFERROR(BAJAS!AG10/AOP!AE10,"")</f>
        <v/>
      </c>
      <c r="AI10" s="35"/>
      <c r="AJ10" s="35"/>
      <c r="AK10" s="35"/>
      <c r="AL10" s="35"/>
      <c r="AM10" s="35"/>
      <c r="AN10" s="35"/>
      <c r="AO10" s="35"/>
      <c r="AP10" s="35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47"/>
      <c r="BH10" s="48"/>
    </row>
    <row r="11" spans="1:61" ht="15" customHeight="1" outlineLevel="1">
      <c r="A11" s="221"/>
      <c r="B11" s="223"/>
      <c r="C11" s="225"/>
      <c r="D11" s="12" t="s">
        <v>55</v>
      </c>
      <c r="E11" s="79"/>
      <c r="F11" s="79"/>
      <c r="G11" s="79"/>
      <c r="H11" s="79"/>
      <c r="I11" s="79"/>
      <c r="J11" s="79"/>
      <c r="K11" s="79"/>
      <c r="L11" s="79"/>
      <c r="M11" s="142" t="str">
        <f>+IFERROR(BAJAS!O11/AOP!M11*12,"")</f>
        <v/>
      </c>
      <c r="N11" s="142" t="str">
        <f>+IFERROR(BAJAS!P11/AOP!N11*12,"")</f>
        <v/>
      </c>
      <c r="O11" s="142">
        <f>+IFERROR(BAJAS!Q11/AOP!O11*12,"")</f>
        <v>0</v>
      </c>
      <c r="P11" s="142">
        <f>+IFERROR(BAJAS!R11/AOP!P11*12,"")</f>
        <v>0</v>
      </c>
      <c r="Q11" s="142">
        <f>+IFERROR(BAJAS!S11/AOP!Q11*12,"")</f>
        <v>0</v>
      </c>
      <c r="R11" s="142">
        <f>+IFERROR(BAJAS!T11/AOP!R11*12,"")</f>
        <v>0</v>
      </c>
      <c r="S11" s="142">
        <f>+IFERROR(BAJAS!U11/AOP!S11*12,"")</f>
        <v>0</v>
      </c>
      <c r="T11" s="142">
        <f>+IFERROR(BAJAS!V11/AOP!T11*12,"")</f>
        <v>1.5483870967741935</v>
      </c>
      <c r="U11" s="142">
        <f>+IFERROR(BAJAS!W11/AOP!U11*12,"")</f>
        <v>1.5</v>
      </c>
      <c r="V11" s="142">
        <f>+IFERROR(BAJAS!X11/AOP!V11*12,"")</f>
        <v>0</v>
      </c>
      <c r="W11" s="142">
        <f>+IFERROR(BAJAS!Y11/AOP!W11*12,"")</f>
        <v>0</v>
      </c>
      <c r="X11" s="142">
        <f>+IFERROR(BAJAS!Z11/AOP!X11*12,"")</f>
        <v>3</v>
      </c>
      <c r="Y11" s="142">
        <f>+IFERROR(BAJAS!AA11/AOP!Y11*12,"")</f>
        <v>0.64</v>
      </c>
      <c r="Z11" s="142">
        <f>+IFERROR(BAJAS!AB11/AOP!Z11*12,"")</f>
        <v>0</v>
      </c>
      <c r="AA11" s="142">
        <f>+IFERROR(BAJAS!AC11/AOP!AA11*12,"")</f>
        <v>0</v>
      </c>
      <c r="AB11" s="142">
        <f>+IFERROR(BAJAS!AD11/AOP!AB11*12,"")</f>
        <v>0</v>
      </c>
      <c r="AC11" s="142">
        <f>+IFERROR(BAJAS!AE11/AOP!AC11*12,"")</f>
        <v>0</v>
      </c>
      <c r="AD11" s="143">
        <f>+IFERROR(BAJAS!AF11/AOP!AD11,"")</f>
        <v>0</v>
      </c>
      <c r="AE11" s="144">
        <f>+IFERROR(BAJAS!AG11/AOP!AE11,"")</f>
        <v>0.62909567496723462</v>
      </c>
      <c r="AF11" t="str">
        <f>+IFERROR(BAJAS!AH11/AOP!AF11*12,"")</f>
        <v/>
      </c>
      <c r="AI11" s="35"/>
      <c r="AJ11" s="35"/>
      <c r="AK11" s="35"/>
      <c r="AL11" s="35"/>
      <c r="AM11" s="35"/>
      <c r="AN11" s="35"/>
      <c r="AO11" s="35"/>
      <c r="AP11" s="35"/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5.4545454545454543E-2</v>
      </c>
      <c r="AW11" s="22">
        <v>8.1604896293777623E-2</v>
      </c>
      <c r="AX11" s="22">
        <v>6.527060103345117E-2</v>
      </c>
      <c r="AY11" s="22">
        <v>8.1669691470054429E-2</v>
      </c>
      <c r="AZ11" s="22">
        <v>7.0120763537202951E-2</v>
      </c>
      <c r="BA11" s="22">
        <v>6.1433447098976107E-2</v>
      </c>
      <c r="BB11" s="22">
        <v>5.7655349135169759E-2</v>
      </c>
      <c r="BC11" s="22">
        <v>8.8144557073600707E-2</v>
      </c>
      <c r="BD11" s="22">
        <v>7.6035990368774536E-2</v>
      </c>
      <c r="BE11" s="22">
        <v>8.0267558528428096E-2</v>
      </c>
      <c r="BF11" s="22">
        <v>7.1684587813620068E-2</v>
      </c>
      <c r="BG11" s="47"/>
      <c r="BH11" s="48"/>
      <c r="BI11" t="str">
        <f>+IFERROR(BAJAS!BK11/AOP!BI11*12,"")</f>
        <v/>
      </c>
    </row>
    <row r="12" spans="1:61" ht="15" customHeight="1" outlineLevel="1">
      <c r="A12" s="221"/>
      <c r="B12" s="223"/>
      <c r="C12" s="225"/>
      <c r="D12" s="12" t="s">
        <v>56</v>
      </c>
      <c r="E12" s="79"/>
      <c r="F12" s="79"/>
      <c r="G12" s="79"/>
      <c r="H12" s="79"/>
      <c r="I12" s="79"/>
      <c r="J12" s="79"/>
      <c r="K12" s="79"/>
      <c r="L12" s="79"/>
      <c r="M12" s="142" t="str">
        <f>+IFERROR(BAJAS!O12/AOP!M12*12,"")</f>
        <v/>
      </c>
      <c r="N12" s="142" t="str">
        <f>+IFERROR(BAJAS!P12/AOP!N12*12,"")</f>
        <v/>
      </c>
      <c r="O12" s="142" t="str">
        <f>+IFERROR(BAJAS!Q12/AOP!O12*12,"")</f>
        <v/>
      </c>
      <c r="P12" s="142" t="str">
        <f>+IFERROR(BAJAS!R12/AOP!P12*12,"")</f>
        <v/>
      </c>
      <c r="Q12" s="142" t="str">
        <f>+IFERROR(BAJAS!S12/AOP!Q12*12,"")</f>
        <v/>
      </c>
      <c r="R12" s="142">
        <f>+IFERROR(BAJAS!T12/AOP!R12*12,"")</f>
        <v>0</v>
      </c>
      <c r="S12" s="142">
        <f>+IFERROR(BAJAS!U12/AOP!S12*12,"")</f>
        <v>0</v>
      </c>
      <c r="T12" s="142">
        <f>+IFERROR(BAJAS!V12/AOP!T12*12,"")</f>
        <v>12</v>
      </c>
      <c r="U12" s="142">
        <f>+IFERROR(BAJAS!W12/AOP!U12*12,"")</f>
        <v>0</v>
      </c>
      <c r="V12" s="142">
        <f>+IFERROR(BAJAS!X12/AOP!V12*12,"")</f>
        <v>0</v>
      </c>
      <c r="W12" s="142">
        <f>+IFERROR(BAJAS!Y12/AOP!W12*12,"")</f>
        <v>6</v>
      </c>
      <c r="X12" s="142">
        <f>+IFERROR(BAJAS!Z12/AOP!X12*12,"")</f>
        <v>0</v>
      </c>
      <c r="Y12" s="142">
        <f>+IFERROR(BAJAS!AA12/AOP!Y12*12,"")</f>
        <v>0</v>
      </c>
      <c r="Z12" s="142">
        <f>+IFERROR(BAJAS!AB12/AOP!Z12*12,"")</f>
        <v>8</v>
      </c>
      <c r="AA12" s="142">
        <f>+IFERROR(BAJAS!AC12/AOP!AA12*12,"")</f>
        <v>0</v>
      </c>
      <c r="AB12" s="142">
        <f>+IFERROR(BAJAS!AD12/AOP!AB12*12,"")</f>
        <v>0</v>
      </c>
      <c r="AC12" s="142">
        <f>+IFERROR(BAJAS!AE12/AOP!AC12*12,"")</f>
        <v>0</v>
      </c>
      <c r="AD12" s="143" t="str">
        <f>+IFERROR(BAJAS!AF12/AOP!AD12,"")</f>
        <v/>
      </c>
      <c r="AE12" s="144">
        <f>+IFERROR(BAJAS!AG12/AOP!AE12,"")</f>
        <v>2.360655737704918</v>
      </c>
      <c r="AF12" t="str">
        <f>+IFERROR(BAJAS!AH12/AOP!AF12*12,"")</f>
        <v/>
      </c>
      <c r="AI12" s="35"/>
      <c r="AJ12" s="35"/>
      <c r="AK12" s="35"/>
      <c r="AL12" s="35"/>
      <c r="AM12" s="35"/>
      <c r="AN12" s="35"/>
      <c r="AO12" s="35"/>
      <c r="AP12" s="35"/>
      <c r="AQ12" s="22">
        <v>0</v>
      </c>
      <c r="AR12" s="22">
        <v>0</v>
      </c>
      <c r="AS12" s="22">
        <v>0</v>
      </c>
      <c r="AT12" s="22">
        <v>0</v>
      </c>
      <c r="AU12" s="22">
        <v>5.5684454756380508E-2</v>
      </c>
      <c r="AV12" s="22">
        <v>3.6596523330283619E-2</v>
      </c>
      <c r="AW12" s="22">
        <v>8.1948554518552236E-2</v>
      </c>
      <c r="AX12" s="22">
        <v>6.5490267418591958E-2</v>
      </c>
      <c r="AY12" s="22">
        <v>7.2771376591873882E-2</v>
      </c>
      <c r="AZ12" s="22">
        <v>7.8074170461938847E-2</v>
      </c>
      <c r="BA12" s="22">
        <v>8.2154267457781843E-2</v>
      </c>
      <c r="BB12" s="22">
        <v>7.7174553834610651E-2</v>
      </c>
      <c r="BC12" s="22">
        <v>0.10626260638559551</v>
      </c>
      <c r="BD12" s="22">
        <v>0.10195845193083819</v>
      </c>
      <c r="BE12" s="22">
        <v>9.8761737308742673E-2</v>
      </c>
      <c r="BF12" s="22">
        <v>9.6311406882252648E-2</v>
      </c>
      <c r="BG12" s="47"/>
      <c r="BH12" s="48"/>
      <c r="BI12" t="str">
        <f>+IFERROR(BAJAS!BK12/AOP!BI12*12,"")</f>
        <v/>
      </c>
    </row>
    <row r="13" spans="1:61" ht="15" customHeight="1" outlineLevel="1">
      <c r="A13" s="221"/>
      <c r="B13" s="223"/>
      <c r="C13" s="225"/>
      <c r="D13" s="12" t="s">
        <v>57</v>
      </c>
      <c r="E13" s="79"/>
      <c r="F13" s="79"/>
      <c r="G13" s="79"/>
      <c r="H13" s="79"/>
      <c r="I13" s="79"/>
      <c r="J13" s="79"/>
      <c r="K13" s="79"/>
      <c r="L13" s="79"/>
      <c r="M13" s="142" t="str">
        <f>+IFERROR(BAJAS!O13/AOP!M13*12,"")</f>
        <v/>
      </c>
      <c r="N13" s="142" t="str">
        <f>+IFERROR(BAJAS!P13/AOP!N13*12,"")</f>
        <v/>
      </c>
      <c r="O13" s="142" t="str">
        <f>+IFERROR(BAJAS!Q13/AOP!O13*12,"")</f>
        <v/>
      </c>
      <c r="P13" s="142">
        <f>+IFERROR(BAJAS!R13/AOP!P13*12,"")</f>
        <v>0</v>
      </c>
      <c r="Q13" s="142">
        <f>+IFERROR(BAJAS!S13/AOP!Q13*12,"")</f>
        <v>0</v>
      </c>
      <c r="R13" s="142">
        <f>+IFERROR(BAJAS!T13/AOP!R13*12,"")</f>
        <v>0</v>
      </c>
      <c r="S13" s="142">
        <f>+IFERROR(BAJAS!U13/AOP!S13*12,"")</f>
        <v>0</v>
      </c>
      <c r="T13" s="142">
        <f>+IFERROR(BAJAS!V13/AOP!T13*12,"")</f>
        <v>0</v>
      </c>
      <c r="U13" s="142">
        <f>+IFERROR(BAJAS!W13/AOP!U13*12,"")</f>
        <v>0</v>
      </c>
      <c r="V13" s="142">
        <f>+IFERROR(BAJAS!X13/AOP!V13*12,"")</f>
        <v>3.6923076923076925</v>
      </c>
      <c r="W13" s="142">
        <f>+IFERROR(BAJAS!Y13/AOP!W13*12,"")</f>
        <v>0</v>
      </c>
      <c r="X13" s="142">
        <f>+IFERROR(BAJAS!Z13/AOP!X13*12,"")</f>
        <v>0</v>
      </c>
      <c r="Y13" s="142">
        <f>+IFERROR(BAJAS!AA13/AOP!Y13*12,"")</f>
        <v>0</v>
      </c>
      <c r="Z13" s="142">
        <f>+IFERROR(BAJAS!AB13/AOP!Z13*12,"")</f>
        <v>2.6666666666666665</v>
      </c>
      <c r="AA13" s="142">
        <f>+IFERROR(BAJAS!AC13/AOP!AA13*12,"")</f>
        <v>0</v>
      </c>
      <c r="AB13" s="142">
        <f>+IFERROR(BAJAS!AD13/AOP!AB13*12,"")</f>
        <v>0</v>
      </c>
      <c r="AC13" s="142">
        <f>+IFERROR(BAJAS!AE13/AOP!AC13*12,"")</f>
        <v>0</v>
      </c>
      <c r="AD13" s="143">
        <f>+IFERROR(BAJAS!AF13/AOP!AD13,"")</f>
        <v>0</v>
      </c>
      <c r="AE13" s="144">
        <f>+IFERROR(BAJAS!AG13/AOP!AE13,"")</f>
        <v>0.71856287425149701</v>
      </c>
      <c r="AF13" t="str">
        <f>+IFERROR(BAJAS!AH13/AOP!AF13*12,"")</f>
        <v/>
      </c>
      <c r="AI13" s="35"/>
      <c r="AJ13" s="35"/>
      <c r="AK13" s="35"/>
      <c r="AL13" s="35"/>
      <c r="AM13" s="35"/>
      <c r="AN13" s="35"/>
      <c r="AO13" s="35"/>
      <c r="AP13" s="35"/>
      <c r="AQ13" s="22">
        <v>0</v>
      </c>
      <c r="AR13" s="22">
        <v>0</v>
      </c>
      <c r="AS13" s="22">
        <v>6.7529544175576828E-2</v>
      </c>
      <c r="AT13" s="22">
        <v>4.8426150121065367E-2</v>
      </c>
      <c r="AU13" s="22">
        <v>3.3314825097168238E-2</v>
      </c>
      <c r="AV13" s="22">
        <v>2.1889821233126595E-2</v>
      </c>
      <c r="AW13" s="22">
        <v>6.5332788893425892E-2</v>
      </c>
      <c r="AX13" s="22">
        <v>7.837161206052029E-2</v>
      </c>
      <c r="AY13" s="22">
        <v>7.628042135851798E-2</v>
      </c>
      <c r="AZ13" s="22">
        <v>8.4230229293401959E-2</v>
      </c>
      <c r="BA13" s="22">
        <v>7.3861304883052925E-2</v>
      </c>
      <c r="BB13" s="22">
        <v>6.9357480011559572E-2</v>
      </c>
      <c r="BC13" s="22">
        <v>0.1061101777345477</v>
      </c>
      <c r="BD13" s="22">
        <v>0.10387758739211241</v>
      </c>
      <c r="BE13" s="22">
        <v>0.10227196267970483</v>
      </c>
      <c r="BF13" s="22">
        <v>0.10592412783116334</v>
      </c>
      <c r="BG13" s="47"/>
      <c r="BH13" s="48"/>
      <c r="BI13" t="str">
        <f>+IFERROR(BAJAS!BK13/AOP!BI13*12,"")</f>
        <v/>
      </c>
    </row>
    <row r="14" spans="1:61" ht="15" customHeight="1" outlineLevel="1">
      <c r="A14" s="221"/>
      <c r="B14" s="223"/>
      <c r="C14" s="225"/>
      <c r="D14" s="12" t="s">
        <v>75</v>
      </c>
      <c r="E14" s="79"/>
      <c r="F14" s="79"/>
      <c r="G14" s="79"/>
      <c r="H14" s="79"/>
      <c r="I14" s="79"/>
      <c r="J14" s="79"/>
      <c r="K14" s="79"/>
      <c r="L14" s="79"/>
      <c r="M14" s="142" t="str">
        <f>+IFERROR(BAJAS!O14/AOP!M14*12,"")</f>
        <v/>
      </c>
      <c r="N14" s="142" t="str">
        <f>+IFERROR(BAJAS!P14/AOP!N14*12,"")</f>
        <v/>
      </c>
      <c r="O14" s="142" t="str">
        <f>+IFERROR(BAJAS!Q14/AOP!O14*12,"")</f>
        <v/>
      </c>
      <c r="P14" s="142" t="str">
        <f>+IFERROR(BAJAS!R14/AOP!P14*12,"")</f>
        <v/>
      </c>
      <c r="Q14" s="142" t="str">
        <f>+IFERROR(BAJAS!S14/AOP!Q14*12,"")</f>
        <v/>
      </c>
      <c r="R14" s="142" t="str">
        <f>+IFERROR(BAJAS!T14/AOP!R14*12,"")</f>
        <v/>
      </c>
      <c r="S14" s="142" t="str">
        <f>+IFERROR(BAJAS!U14/AOP!S14*12,"")</f>
        <v/>
      </c>
      <c r="T14" s="142" t="str">
        <f>+IFERROR(BAJAS!V14/AOP!T14*12,"")</f>
        <v/>
      </c>
      <c r="U14" s="142" t="str">
        <f>+IFERROR(BAJAS!W14/AOP!U14*12,"")</f>
        <v/>
      </c>
      <c r="V14" s="142" t="str">
        <f>+IFERROR(BAJAS!X14/AOP!V14*12,"")</f>
        <v/>
      </c>
      <c r="W14" s="142" t="str">
        <f>+IFERROR(BAJAS!Y14/AOP!W14*12,"")</f>
        <v/>
      </c>
      <c r="X14" s="142" t="str">
        <f>+IFERROR(BAJAS!Z14/AOP!X14*12,"")</f>
        <v/>
      </c>
      <c r="Y14" s="142" t="str">
        <f>+IFERROR(BAJAS!AA14/AOP!Y14*12,"")</f>
        <v/>
      </c>
      <c r="Z14" s="142" t="str">
        <f>+IFERROR(BAJAS!AB14/AOP!Z14*12,"")</f>
        <v/>
      </c>
      <c r="AA14" s="142" t="str">
        <f>+IFERROR(BAJAS!AC14/AOP!AA14*12,"")</f>
        <v/>
      </c>
      <c r="AB14" s="142" t="str">
        <f>+IFERROR(BAJAS!AD14/AOP!AB14*12,"")</f>
        <v/>
      </c>
      <c r="AC14" s="142" t="str">
        <f>+IFERROR(BAJAS!AE14/AOP!AC14*12,"")</f>
        <v/>
      </c>
      <c r="AD14" s="143" t="str">
        <f>+IFERROR(BAJAS!AF14/AOP!AD14,"")</f>
        <v/>
      </c>
      <c r="AE14" s="144" t="str">
        <f>+IFERROR(BAJAS!AG14/AOP!AE14,"")</f>
        <v/>
      </c>
      <c r="AI14" s="35"/>
      <c r="AJ14" s="35"/>
      <c r="AK14" s="35"/>
      <c r="AL14" s="35"/>
      <c r="AM14" s="35"/>
      <c r="AN14" s="35"/>
      <c r="AO14" s="35"/>
      <c r="AP14" s="35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47"/>
      <c r="BH14" s="48"/>
    </row>
    <row r="15" spans="1:61" ht="15" customHeight="1" outlineLevel="1">
      <c r="A15" s="221"/>
      <c r="B15" s="223"/>
      <c r="C15" s="225"/>
      <c r="D15" s="12" t="s">
        <v>78</v>
      </c>
      <c r="E15" s="79"/>
      <c r="F15" s="79"/>
      <c r="G15" s="79"/>
      <c r="H15" s="79"/>
      <c r="I15" s="79"/>
      <c r="J15" s="79"/>
      <c r="K15" s="79"/>
      <c r="L15" s="79"/>
      <c r="M15" s="142" t="str">
        <f>+IFERROR(BAJAS!O15/AOP!M15*12,"")</f>
        <v/>
      </c>
      <c r="N15" s="142" t="str">
        <f>+IFERROR(BAJAS!P15/AOP!N15*12,"")</f>
        <v/>
      </c>
      <c r="O15" s="142" t="str">
        <f>+IFERROR(BAJAS!Q15/AOP!O15*12,"")</f>
        <v/>
      </c>
      <c r="P15" s="142" t="str">
        <f>+IFERROR(BAJAS!R15/AOP!P15*12,"")</f>
        <v/>
      </c>
      <c r="Q15" s="142" t="str">
        <f>+IFERROR(BAJAS!S15/AOP!Q15*12,"")</f>
        <v/>
      </c>
      <c r="R15" s="142" t="str">
        <f>+IFERROR(BAJAS!T15/AOP!R15*12,"")</f>
        <v/>
      </c>
      <c r="S15" s="142" t="str">
        <f>+IFERROR(BAJAS!U15/AOP!S15*12,"")</f>
        <v/>
      </c>
      <c r="T15" s="142" t="str">
        <f>+IFERROR(BAJAS!V15/AOP!T15*12,"")</f>
        <v/>
      </c>
      <c r="U15" s="142" t="str">
        <f>+IFERROR(BAJAS!W15/AOP!U15*12,"")</f>
        <v/>
      </c>
      <c r="V15" s="142" t="str">
        <f>+IFERROR(BAJAS!X15/AOP!V15*12,"")</f>
        <v/>
      </c>
      <c r="W15" s="142" t="str">
        <f>+IFERROR(BAJAS!Y15/AOP!W15*12,"")</f>
        <v/>
      </c>
      <c r="X15" s="142" t="str">
        <f>+IFERROR(BAJAS!Z15/AOP!X15*12,"")</f>
        <v/>
      </c>
      <c r="Y15" s="142" t="str">
        <f>+IFERROR(BAJAS!AA15/AOP!Y15*12,"")</f>
        <v/>
      </c>
      <c r="Z15" s="142" t="str">
        <f>+IFERROR(BAJAS!AB15/AOP!Z15*12,"")</f>
        <v/>
      </c>
      <c r="AA15" s="142" t="str">
        <f>+IFERROR(BAJAS!AC15/AOP!AA15*12,"")</f>
        <v/>
      </c>
      <c r="AB15" s="142" t="str">
        <f>+IFERROR(BAJAS!AD15/AOP!AB15*12,"")</f>
        <v/>
      </c>
      <c r="AC15" s="142" t="str">
        <f>+IFERROR(BAJAS!AE15/AOP!AC15*12,"")</f>
        <v/>
      </c>
      <c r="AD15" s="143" t="str">
        <f>+IFERROR(BAJAS!AF15/AOP!AD15,"")</f>
        <v/>
      </c>
      <c r="AE15" s="144" t="str">
        <f>+IFERROR(BAJAS!AG15/AOP!AE15,"")</f>
        <v/>
      </c>
      <c r="AI15" s="35"/>
      <c r="AJ15" s="35"/>
      <c r="AK15" s="35"/>
      <c r="AL15" s="35"/>
      <c r="AM15" s="35"/>
      <c r="AN15" s="35"/>
      <c r="AO15" s="35"/>
      <c r="AP15" s="35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47"/>
      <c r="BH15" s="48"/>
    </row>
    <row r="16" spans="1:61" ht="15" customHeight="1" outlineLevel="1">
      <c r="A16" s="221"/>
      <c r="B16" s="223"/>
      <c r="C16" s="225"/>
      <c r="D16" s="12" t="s">
        <v>95</v>
      </c>
      <c r="E16" s="79"/>
      <c r="F16" s="79"/>
      <c r="G16" s="79"/>
      <c r="H16" s="79"/>
      <c r="I16" s="79"/>
      <c r="J16" s="79"/>
      <c r="K16" s="79"/>
      <c r="L16" s="79"/>
      <c r="M16" s="142" t="str">
        <f>+IFERROR(BAJAS!O16/AOP!M16*12,"")</f>
        <v/>
      </c>
      <c r="N16" s="142" t="str">
        <f>+IFERROR(BAJAS!P16/AOP!N16*12,"")</f>
        <v/>
      </c>
      <c r="O16" s="142" t="str">
        <f>+IFERROR(BAJAS!Q16/AOP!O16*12,"")</f>
        <v/>
      </c>
      <c r="P16" s="142" t="str">
        <f>+IFERROR(BAJAS!R16/AOP!P16*12,"")</f>
        <v/>
      </c>
      <c r="Q16" s="142" t="str">
        <f>+IFERROR(BAJAS!S16/AOP!Q16*12,"")</f>
        <v/>
      </c>
      <c r="R16" s="142" t="str">
        <f>+IFERROR(BAJAS!T16/AOP!R16*12,"")</f>
        <v/>
      </c>
      <c r="S16" s="142" t="str">
        <f>+IFERROR(BAJAS!U16/AOP!S16*12,"")</f>
        <v/>
      </c>
      <c r="T16" s="142" t="str">
        <f>+IFERROR(BAJAS!V16/AOP!T16*12,"")</f>
        <v/>
      </c>
      <c r="U16" s="142" t="str">
        <f>+IFERROR(BAJAS!W16/AOP!U16*12,"")</f>
        <v/>
      </c>
      <c r="V16" s="142" t="str">
        <f>+IFERROR(BAJAS!X16/AOP!V16*12,"")</f>
        <v/>
      </c>
      <c r="W16" s="142" t="str">
        <f>+IFERROR(BAJAS!Y16/AOP!W16*12,"")</f>
        <v/>
      </c>
      <c r="X16" s="142" t="str">
        <f>+IFERROR(BAJAS!Z16/AOP!X16*12,"")</f>
        <v/>
      </c>
      <c r="Y16" s="142" t="str">
        <f>+IFERROR(BAJAS!AA16/AOP!Y16*12,"")</f>
        <v/>
      </c>
      <c r="Z16" s="142" t="str">
        <f>+IFERROR(BAJAS!AB16/AOP!Z16*12,"")</f>
        <v/>
      </c>
      <c r="AA16" s="142" t="str">
        <f>+IFERROR(BAJAS!AC16/AOP!AA16*12,"")</f>
        <v/>
      </c>
      <c r="AB16" s="142" t="str">
        <f>+IFERROR(BAJAS!AD16/AOP!AB16*12,"")</f>
        <v/>
      </c>
      <c r="AC16" s="142" t="str">
        <f>+IFERROR(BAJAS!AE16/AOP!AC16*12,"")</f>
        <v/>
      </c>
      <c r="AD16" s="143" t="str">
        <f>+IFERROR(BAJAS!AF16/AOP!AD16,"")</f>
        <v/>
      </c>
      <c r="AE16" s="144" t="str">
        <f>+IFERROR(BAJAS!AG16/AOP!AE16,"")</f>
        <v/>
      </c>
      <c r="AI16" s="35"/>
      <c r="AJ16" s="35"/>
      <c r="AK16" s="35"/>
      <c r="AL16" s="35"/>
      <c r="AM16" s="35"/>
      <c r="AN16" s="35"/>
      <c r="AO16" s="35"/>
      <c r="AP16" s="35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47"/>
      <c r="BH16" s="48"/>
    </row>
    <row r="17" spans="1:61" ht="15" customHeight="1" outlineLevel="1">
      <c r="A17" s="221"/>
      <c r="B17" s="223"/>
      <c r="C17" s="225"/>
      <c r="D17" s="12" t="s">
        <v>96</v>
      </c>
      <c r="E17" s="79"/>
      <c r="F17" s="79"/>
      <c r="G17" s="79"/>
      <c r="H17" s="79"/>
      <c r="I17" s="79"/>
      <c r="J17" s="79"/>
      <c r="K17" s="79"/>
      <c r="L17" s="79"/>
      <c r="M17" s="142" t="str">
        <f>+IFERROR(BAJAS!O17/AOP!M17*12,"")</f>
        <v/>
      </c>
      <c r="N17" s="142" t="str">
        <f>+IFERROR(BAJAS!P17/AOP!N17*12,"")</f>
        <v/>
      </c>
      <c r="O17" s="142" t="str">
        <f>+IFERROR(BAJAS!Q17/AOP!O17*12,"")</f>
        <v/>
      </c>
      <c r="P17" s="142" t="str">
        <f>+IFERROR(BAJAS!R17/AOP!P17*12,"")</f>
        <v/>
      </c>
      <c r="Q17" s="142" t="str">
        <f>+IFERROR(BAJAS!S17/AOP!Q17*12,"")</f>
        <v/>
      </c>
      <c r="R17" s="142" t="str">
        <f>+IFERROR(BAJAS!T17/AOP!R17*12,"")</f>
        <v/>
      </c>
      <c r="S17" s="142" t="str">
        <f>+IFERROR(BAJAS!U17/AOP!S17*12,"")</f>
        <v/>
      </c>
      <c r="T17" s="142" t="str">
        <f>+IFERROR(BAJAS!V17/AOP!T17*12,"")</f>
        <v/>
      </c>
      <c r="U17" s="142" t="str">
        <f>+IFERROR(BAJAS!W17/AOP!U17*12,"")</f>
        <v/>
      </c>
      <c r="V17" s="142" t="str">
        <f>+IFERROR(BAJAS!X17/AOP!V17*12,"")</f>
        <v/>
      </c>
      <c r="W17" s="142" t="str">
        <f>+IFERROR(BAJAS!Y17/AOP!W17*12,"")</f>
        <v/>
      </c>
      <c r="X17" s="142" t="str">
        <f>+IFERROR(BAJAS!Z17/AOP!X17*12,"")</f>
        <v/>
      </c>
      <c r="Y17" s="142" t="str">
        <f>+IFERROR(BAJAS!AA17/AOP!Y17*12,"")</f>
        <v/>
      </c>
      <c r="Z17" s="142" t="str">
        <f>+IFERROR(BAJAS!AB17/AOP!Z17*12,"")</f>
        <v/>
      </c>
      <c r="AA17" s="142" t="str">
        <f>+IFERROR(BAJAS!AC17/AOP!AA17*12,"")</f>
        <v/>
      </c>
      <c r="AB17" s="142" t="str">
        <f>+IFERROR(BAJAS!AD17/AOP!AB17*12,"")</f>
        <v/>
      </c>
      <c r="AC17" s="142" t="str">
        <f>+IFERROR(BAJAS!AE17/AOP!AC17*12,"")</f>
        <v/>
      </c>
      <c r="AD17" s="143" t="str">
        <f>+IFERROR(BAJAS!AF17/AOP!AD17,"")</f>
        <v/>
      </c>
      <c r="AE17" s="144" t="str">
        <f>+IFERROR(BAJAS!AG17/AOP!AE17,"")</f>
        <v/>
      </c>
      <c r="AI17" s="35"/>
      <c r="AJ17" s="35"/>
      <c r="AK17" s="35"/>
      <c r="AL17" s="35"/>
      <c r="AM17" s="35"/>
      <c r="AN17" s="35"/>
      <c r="AO17" s="35"/>
      <c r="AP17" s="35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47"/>
      <c r="BH17" s="48"/>
    </row>
    <row r="18" spans="1:61" ht="15" customHeight="1">
      <c r="A18" s="221"/>
      <c r="B18" s="223"/>
      <c r="C18" s="225"/>
      <c r="D18" s="13" t="s">
        <v>90</v>
      </c>
      <c r="E18" s="80"/>
      <c r="F18" s="80"/>
      <c r="G18" s="80"/>
      <c r="H18" s="80"/>
      <c r="I18" s="80"/>
      <c r="J18" s="80"/>
      <c r="K18" s="80"/>
      <c r="L18" s="80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49"/>
      <c r="AE18" s="50"/>
      <c r="AI18" s="36"/>
      <c r="AJ18" s="36"/>
      <c r="AK18" s="36"/>
      <c r="AL18" s="36"/>
      <c r="AM18" s="36"/>
      <c r="AN18" s="36"/>
      <c r="AO18" s="36"/>
      <c r="AP18" s="36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49"/>
      <c r="BH18" s="50"/>
    </row>
    <row r="19" spans="1:61" ht="15" customHeight="1">
      <c r="A19" s="221"/>
      <c r="B19" s="223"/>
      <c r="C19" s="225" t="s">
        <v>49</v>
      </c>
      <c r="D19" s="10" t="s">
        <v>40</v>
      </c>
      <c r="E19" s="77"/>
      <c r="F19" s="77"/>
      <c r="G19" s="77"/>
      <c r="H19" s="77"/>
      <c r="I19" s="77"/>
      <c r="J19" s="77"/>
      <c r="K19" s="77"/>
      <c r="L19" s="77"/>
      <c r="M19" s="136" t="str">
        <f>+IFERROR(BAJAS!O19/AOP!M19*12,"")</f>
        <v/>
      </c>
      <c r="N19" s="136" t="str">
        <f>+IFERROR(BAJAS!P19/AOP!N19*12,"")</f>
        <v/>
      </c>
      <c r="O19" s="136" t="str">
        <f>+IFERROR(BAJAS!Q19/AOP!O19*12,"")</f>
        <v/>
      </c>
      <c r="P19" s="136">
        <f>+IFERROR(BAJAS!R19/AOP!P19*12,"")</f>
        <v>0</v>
      </c>
      <c r="Q19" s="136">
        <f>+IFERROR(BAJAS!S19/AOP!Q19*12,"")</f>
        <v>0</v>
      </c>
      <c r="R19" s="136">
        <f>+IFERROR(BAJAS!T19/AOP!R19*12,"")</f>
        <v>0</v>
      </c>
      <c r="S19" s="136">
        <f>+IFERROR(BAJAS!U19/AOP!S19*12,"")</f>
        <v>0</v>
      </c>
      <c r="T19" s="136">
        <f>+IFERROR(BAJAS!V19/AOP!T19*12,"")</f>
        <v>0</v>
      </c>
      <c r="U19" s="136">
        <f>+IFERROR(BAJAS!W19/AOP!U19*12,"")</f>
        <v>0</v>
      </c>
      <c r="V19" s="136">
        <f>+IFERROR(BAJAS!X19/AOP!V19*12,"")</f>
        <v>0</v>
      </c>
      <c r="W19" s="136">
        <f>+IFERROR(BAJAS!Y19/AOP!W19*12,"")</f>
        <v>1</v>
      </c>
      <c r="X19" s="136">
        <f>+IFERROR(BAJAS!Z19/AOP!X19*12,"")</f>
        <v>0</v>
      </c>
      <c r="Y19" s="136">
        <f>+IFERROR(BAJAS!AA19/AOP!Y19*12,"")</f>
        <v>0</v>
      </c>
      <c r="Z19" s="136">
        <f>+IFERROR(BAJAS!AB19/AOP!Z19*12,"")</f>
        <v>1.3714285714285714</v>
      </c>
      <c r="AA19" s="136">
        <f>+IFERROR(BAJAS!AC19/AOP!AA19*12,"")</f>
        <v>0</v>
      </c>
      <c r="AB19" s="136">
        <f>+IFERROR(BAJAS!AD19/AOP!AB19*12,"")</f>
        <v>1.2972972972972974</v>
      </c>
      <c r="AC19" s="136">
        <f>+IFERROR(BAJAS!AE19/AOP!AC19*12,"")</f>
        <v>0</v>
      </c>
      <c r="AD19" s="137">
        <f>+IFERROR(BAJAS!AF19/AOP!AD19,"")</f>
        <v>0</v>
      </c>
      <c r="AE19" s="138">
        <f>+IFERROR(BAJAS!AG19/AOP!AE19,"")</f>
        <v>0.48780487804878048</v>
      </c>
      <c r="AF19" t="str">
        <f>+IFERROR(BAJAS!AH19/AOP!AF19*12,"")</f>
        <v/>
      </c>
      <c r="AI19" s="19"/>
      <c r="AJ19" s="19"/>
      <c r="AK19" s="19"/>
      <c r="AL19" s="19"/>
      <c r="AM19" s="19"/>
      <c r="AN19" s="19"/>
      <c r="AO19" s="19"/>
      <c r="AP19" s="19"/>
      <c r="AQ19" s="20" t="s">
        <v>0</v>
      </c>
      <c r="AR19" s="20" t="s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5.5917986952469717E-2</v>
      </c>
      <c r="AX19" s="20">
        <v>9.2987214258039519E-2</v>
      </c>
      <c r="AY19" s="20">
        <v>7.9707738292925934E-2</v>
      </c>
      <c r="AZ19" s="20">
        <v>0.10477299185098951</v>
      </c>
      <c r="BA19" s="20">
        <v>9.3360995850622394E-2</v>
      </c>
      <c r="BB19" s="20">
        <v>8.8376089358045903E-2</v>
      </c>
      <c r="BC19" s="20">
        <v>0.13656538067599863</v>
      </c>
      <c r="BD19" s="20">
        <v>0.14361224693328012</v>
      </c>
      <c r="BE19" s="20">
        <v>0.12792040508128277</v>
      </c>
      <c r="BF19" s="20">
        <v>0.1346477518634287</v>
      </c>
      <c r="BG19" s="44"/>
      <c r="BH19" s="59"/>
      <c r="BI19" t="str">
        <f>+IFERROR(BAJAS!BK19/AOP!BI19*12,"")</f>
        <v/>
      </c>
    </row>
    <row r="20" spans="1:61" ht="15" customHeight="1">
      <c r="A20" s="221"/>
      <c r="B20" s="223"/>
      <c r="C20" s="225"/>
      <c r="D20" s="11" t="s">
        <v>88</v>
      </c>
      <c r="E20" s="78"/>
      <c r="F20" s="78"/>
      <c r="G20" s="78"/>
      <c r="H20" s="78"/>
      <c r="I20" s="78"/>
      <c r="J20" s="78"/>
      <c r="K20" s="78"/>
      <c r="L20" s="78"/>
      <c r="M20" s="139" t="str">
        <f>+IFERROR(BAJAS!O20/AOP!M20*12,"")</f>
        <v/>
      </c>
      <c r="N20" s="139" t="str">
        <f>+IFERROR(BAJAS!P20/AOP!N20*12,"")</f>
        <v/>
      </c>
      <c r="O20" s="139" t="str">
        <f>+IFERROR(BAJAS!Q20/AOP!O20*12,"")</f>
        <v/>
      </c>
      <c r="P20" s="139">
        <f>+IFERROR(BAJAS!R20/AOP!P20*12,"")</f>
        <v>0</v>
      </c>
      <c r="Q20" s="139">
        <f>+IFERROR(BAJAS!S20/AOP!Q20*12,"")</f>
        <v>0</v>
      </c>
      <c r="R20" s="139">
        <f>+IFERROR(BAJAS!T20/AOP!R20*12,"")</f>
        <v>0</v>
      </c>
      <c r="S20" s="139">
        <f>+IFERROR(BAJAS!U20/AOP!S20*12,"")</f>
        <v>0</v>
      </c>
      <c r="T20" s="139">
        <f>+IFERROR(BAJAS!V20/AOP!T20*12,"")</f>
        <v>0</v>
      </c>
      <c r="U20" s="139">
        <f>+IFERROR(BAJAS!W20/AOP!U20*12,"")</f>
        <v>0</v>
      </c>
      <c r="V20" s="139">
        <f>+IFERROR(BAJAS!X20/AOP!V20*12,"")</f>
        <v>0</v>
      </c>
      <c r="W20" s="139">
        <f>+IFERROR(BAJAS!Y20/AOP!W20*12,"")</f>
        <v>1.0212765957446808</v>
      </c>
      <c r="X20" s="139">
        <f>+IFERROR(BAJAS!Z20/AOP!X20*12,"")</f>
        <v>0</v>
      </c>
      <c r="Y20" s="139">
        <f>+IFERROR(BAJAS!AA20/AOP!Y20*12,"")</f>
        <v>0</v>
      </c>
      <c r="Z20" s="139">
        <f>+IFERROR(BAJAS!AB20/AOP!Z20*12,"")</f>
        <v>0.39779005524861877</v>
      </c>
      <c r="AA20" s="139">
        <f>+IFERROR(BAJAS!AC20/AOP!AA20*12,"")</f>
        <v>0</v>
      </c>
      <c r="AB20" s="139">
        <f>+IFERROR(BAJAS!AD20/AOP!AB20*12,"")</f>
        <v>0.34449760765550241</v>
      </c>
      <c r="AC20" s="139">
        <f>+IFERROR(BAJAS!AE20/AOP!AC20*12,"")</f>
        <v>0</v>
      </c>
      <c r="AD20" s="140">
        <f>+IFERROR(BAJAS!AF20/AOP!AD20,"")</f>
        <v>0</v>
      </c>
      <c r="AE20" s="141">
        <f>+IFERROR(BAJAS!AG20/AOP!AE20,"")</f>
        <v>0.22018348623853209</v>
      </c>
      <c r="AI20" s="34"/>
      <c r="AJ20" s="34"/>
      <c r="AK20" s="34"/>
      <c r="AL20" s="34"/>
      <c r="AM20" s="34"/>
      <c r="AN20" s="34"/>
      <c r="AO20" s="34"/>
      <c r="AP20" s="34"/>
      <c r="AQ20" s="21" t="s">
        <v>0</v>
      </c>
      <c r="AR20" s="21" t="s">
        <v>0</v>
      </c>
      <c r="AS20" s="21">
        <v>0.17661343733902424</v>
      </c>
      <c r="AT20" s="21">
        <v>6.381620931716657E-2</v>
      </c>
      <c r="AU20" s="21">
        <v>3.5907717166881119E-2</v>
      </c>
      <c r="AV20" s="21">
        <v>2.2980141327869165E-2</v>
      </c>
      <c r="AW20" s="21">
        <v>6.7730601532404844E-2</v>
      </c>
      <c r="AX20" s="21">
        <v>8.0655098634464364E-2</v>
      </c>
      <c r="AY20" s="21">
        <v>7.8125726615760921E-2</v>
      </c>
      <c r="AZ20" s="21">
        <v>7.6391154540897122E-2</v>
      </c>
      <c r="BA20" s="21">
        <v>7.5146640318955737E-2</v>
      </c>
      <c r="BB20" s="21">
        <v>7.0489641938726227E-2</v>
      </c>
      <c r="BC20" s="21">
        <v>0.10769801476659446</v>
      </c>
      <c r="BD20" s="21">
        <v>0.10521755276350805</v>
      </c>
      <c r="BE20" s="21">
        <v>0.10343231987805873</v>
      </c>
      <c r="BF20" s="21">
        <v>0.10211358921161826</v>
      </c>
      <c r="BG20" s="45"/>
      <c r="BH20" s="46"/>
    </row>
    <row r="21" spans="1:61" ht="15" customHeight="1" outlineLevel="1">
      <c r="A21" s="221"/>
      <c r="B21" s="223"/>
      <c r="C21" s="225"/>
      <c r="D21" s="12" t="s">
        <v>77</v>
      </c>
      <c r="E21" s="79"/>
      <c r="F21" s="79"/>
      <c r="G21" s="79"/>
      <c r="H21" s="79"/>
      <c r="I21" s="79"/>
      <c r="J21" s="79"/>
      <c r="K21" s="79"/>
      <c r="L21" s="79"/>
      <c r="M21" s="142" t="str">
        <f>+IFERROR(BAJAS!O21/AOP!M21*12,"")</f>
        <v/>
      </c>
      <c r="N21" s="142" t="str">
        <f>+IFERROR(BAJAS!P21/AOP!N21*12,"")</f>
        <v/>
      </c>
      <c r="O21" s="142" t="str">
        <f>+IFERROR(BAJAS!Q21/AOP!O21*12,"")</f>
        <v/>
      </c>
      <c r="P21" s="142" t="str">
        <f>+IFERROR(BAJAS!R21/AOP!P21*12,"")</f>
        <v/>
      </c>
      <c r="Q21" s="142" t="str">
        <f>+IFERROR(BAJAS!S21/AOP!Q21*12,"")</f>
        <v/>
      </c>
      <c r="R21" s="142" t="str">
        <f>+IFERROR(BAJAS!T21/AOP!R21*12,"")</f>
        <v/>
      </c>
      <c r="S21" s="142" t="str">
        <f>+IFERROR(BAJAS!U21/AOP!S21*12,"")</f>
        <v/>
      </c>
      <c r="T21" s="142" t="str">
        <f>+IFERROR(BAJAS!V21/AOP!T21*12,"")</f>
        <v/>
      </c>
      <c r="U21" s="142" t="str">
        <f>+IFERROR(BAJAS!W21/AOP!U21*12,"")</f>
        <v/>
      </c>
      <c r="V21" s="142" t="str">
        <f>+IFERROR(BAJAS!X21/AOP!V21*12,"")</f>
        <v/>
      </c>
      <c r="W21" s="142" t="str">
        <f>+IFERROR(BAJAS!Y21/AOP!W21*12,"")</f>
        <v/>
      </c>
      <c r="X21" s="142" t="str">
        <f>+IFERROR(BAJAS!Z21/AOP!X21*12,"")</f>
        <v/>
      </c>
      <c r="Y21" s="142" t="str">
        <f>+IFERROR(BAJAS!AA21/AOP!Y21*12,"")</f>
        <v/>
      </c>
      <c r="Z21" s="142" t="str">
        <f>+IFERROR(BAJAS!AB21/AOP!Z21*12,"")</f>
        <v/>
      </c>
      <c r="AA21" s="142" t="str">
        <f>+IFERROR(BAJAS!AC21/AOP!AA21*12,"")</f>
        <v/>
      </c>
      <c r="AB21" s="142" t="str">
        <f>+IFERROR(BAJAS!AD21/AOP!AB21*12,"")</f>
        <v/>
      </c>
      <c r="AC21" s="142" t="str">
        <f>+IFERROR(BAJAS!AE21/AOP!AC21*12,"")</f>
        <v/>
      </c>
      <c r="AD21" s="143" t="str">
        <f>+IFERROR(BAJAS!AF21/AOP!AD21,"")</f>
        <v/>
      </c>
      <c r="AE21" s="144" t="str">
        <f>+IFERROR(BAJAS!AG21/AOP!AE21,"")</f>
        <v/>
      </c>
      <c r="AI21" s="35"/>
      <c r="AJ21" s="35"/>
      <c r="AK21" s="35"/>
      <c r="AL21" s="35"/>
      <c r="AM21" s="35"/>
      <c r="AN21" s="35"/>
      <c r="AO21" s="35"/>
      <c r="AP21" s="35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47"/>
      <c r="BH21" s="48"/>
    </row>
    <row r="22" spans="1:61" ht="15" customHeight="1" outlineLevel="1">
      <c r="A22" s="221"/>
      <c r="B22" s="223"/>
      <c r="C22" s="225"/>
      <c r="D22" s="12" t="s">
        <v>58</v>
      </c>
      <c r="E22" s="79"/>
      <c r="F22" s="79"/>
      <c r="G22" s="79"/>
      <c r="H22" s="79"/>
      <c r="I22" s="79"/>
      <c r="J22" s="79"/>
      <c r="K22" s="79"/>
      <c r="L22" s="79"/>
      <c r="M22" s="142" t="str">
        <f>+IFERROR(BAJAS!O22/AOP!M22*12,"")</f>
        <v/>
      </c>
      <c r="N22" s="142" t="str">
        <f>+IFERROR(BAJAS!P22/AOP!N22*12,"")</f>
        <v/>
      </c>
      <c r="O22" s="142" t="str">
        <f>+IFERROR(BAJAS!Q22/AOP!O22*12,"")</f>
        <v/>
      </c>
      <c r="P22" s="142" t="str">
        <f>+IFERROR(BAJAS!R22/AOP!P22*12,"")</f>
        <v/>
      </c>
      <c r="Q22" s="142" t="str">
        <f>+IFERROR(BAJAS!S22/AOP!Q22*12,"")</f>
        <v/>
      </c>
      <c r="R22" s="142" t="str">
        <f>+IFERROR(BAJAS!T22/AOP!R22*12,"")</f>
        <v/>
      </c>
      <c r="S22" s="142" t="str">
        <f>+IFERROR(BAJAS!U22/AOP!S22*12,"")</f>
        <v/>
      </c>
      <c r="T22" s="142" t="str">
        <f>+IFERROR(BAJAS!V22/AOP!T22*12,"")</f>
        <v/>
      </c>
      <c r="U22" s="142" t="str">
        <f>+IFERROR(BAJAS!W22/AOP!U22*12,"")</f>
        <v/>
      </c>
      <c r="V22" s="142" t="str">
        <f>+IFERROR(BAJAS!X22/AOP!V22*12,"")</f>
        <v/>
      </c>
      <c r="W22" s="142" t="str">
        <f>+IFERROR(BAJAS!Y22/AOP!W22*12,"")</f>
        <v/>
      </c>
      <c r="X22" s="142" t="str">
        <f>+IFERROR(BAJAS!Z22/AOP!X22*12,"")</f>
        <v/>
      </c>
      <c r="Y22" s="142" t="str">
        <f>+IFERROR(BAJAS!AA22/AOP!Y22*12,"")</f>
        <v/>
      </c>
      <c r="Z22" s="142" t="str">
        <f>+IFERROR(BAJAS!AB22/AOP!Z22*12,"")</f>
        <v/>
      </c>
      <c r="AA22" s="142" t="str">
        <f>+IFERROR(BAJAS!AC22/AOP!AA22*12,"")</f>
        <v/>
      </c>
      <c r="AB22" s="142" t="str">
        <f>+IFERROR(BAJAS!AD22/AOP!AB22*12,"")</f>
        <v/>
      </c>
      <c r="AC22" s="142" t="str">
        <f>+IFERROR(BAJAS!AE22/AOP!AC22*12,"")</f>
        <v/>
      </c>
      <c r="AD22" s="143" t="str">
        <f>+IFERROR(BAJAS!AF22/AOP!AD22,"")</f>
        <v/>
      </c>
      <c r="AE22" s="144" t="str">
        <f>+IFERROR(BAJAS!AG22/AOP!AE22,"")</f>
        <v/>
      </c>
      <c r="AI22" s="35"/>
      <c r="AJ22" s="35"/>
      <c r="AK22" s="35"/>
      <c r="AL22" s="35"/>
      <c r="AM22" s="35"/>
      <c r="AN22" s="35"/>
      <c r="AO22" s="35"/>
      <c r="AP22" s="35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47"/>
      <c r="BH22" s="48"/>
    </row>
    <row r="23" spans="1:61" ht="15" customHeight="1" outlineLevel="1">
      <c r="A23" s="221"/>
      <c r="B23" s="223"/>
      <c r="C23" s="225"/>
      <c r="D23" s="12" t="s">
        <v>59</v>
      </c>
      <c r="E23" s="79"/>
      <c r="F23" s="79"/>
      <c r="G23" s="79"/>
      <c r="H23" s="79"/>
      <c r="I23" s="79"/>
      <c r="J23" s="79"/>
      <c r="K23" s="79"/>
      <c r="L23" s="79"/>
      <c r="M23" s="142" t="str">
        <f>+IFERROR(BAJAS!O23/AOP!M23*12,"")</f>
        <v/>
      </c>
      <c r="N23" s="142" t="str">
        <f>+IFERROR(BAJAS!P23/AOP!N23*12,"")</f>
        <v/>
      </c>
      <c r="O23" s="142" t="str">
        <f>+IFERROR(BAJAS!Q23/AOP!O23*12,"")</f>
        <v/>
      </c>
      <c r="P23" s="142">
        <f>+IFERROR(BAJAS!R23/AOP!P23*12,"")</f>
        <v>0</v>
      </c>
      <c r="Q23" s="142">
        <f>+IFERROR(BAJAS!S23/AOP!Q23*12,"")</f>
        <v>0</v>
      </c>
      <c r="R23" s="142">
        <f>+IFERROR(BAJAS!T23/AOP!R23*12,"")</f>
        <v>0</v>
      </c>
      <c r="S23" s="142">
        <f>+IFERROR(BAJAS!U23/AOP!S23*12,"")</f>
        <v>0</v>
      </c>
      <c r="T23" s="142">
        <f>+IFERROR(BAJAS!V23/AOP!T23*12,"")</f>
        <v>0</v>
      </c>
      <c r="U23" s="142">
        <f>+IFERROR(BAJAS!W23/AOP!U23*12,"")</f>
        <v>0</v>
      </c>
      <c r="V23" s="142">
        <f>+IFERROR(BAJAS!X23/AOP!V23*12,"")</f>
        <v>0</v>
      </c>
      <c r="W23" s="142">
        <f>+IFERROR(BAJAS!Y23/AOP!W23*12,"")</f>
        <v>1.2000000000000002</v>
      </c>
      <c r="X23" s="142">
        <f>+IFERROR(BAJAS!Z23/AOP!X23*12,"")</f>
        <v>0</v>
      </c>
      <c r="Y23" s="142">
        <f>+IFERROR(BAJAS!AA23/AOP!Y23*12,"")</f>
        <v>0</v>
      </c>
      <c r="Z23" s="142">
        <f>+IFERROR(BAJAS!AB23/AOP!Z23*12,"")</f>
        <v>0</v>
      </c>
      <c r="AA23" s="142">
        <f>+IFERROR(BAJAS!AC23/AOP!AA23*12,"")</f>
        <v>0</v>
      </c>
      <c r="AB23" s="142">
        <f>+IFERROR(BAJAS!AD23/AOP!AB23*12,"")</f>
        <v>0.12307692307692308</v>
      </c>
      <c r="AC23" s="142">
        <f>+IFERROR(BAJAS!AE23/AOP!AC23*12,"")</f>
        <v>0</v>
      </c>
      <c r="AD23" s="143">
        <f>+IFERROR(BAJAS!AF23/AOP!AD23,"")</f>
        <v>0</v>
      </c>
      <c r="AE23" s="144">
        <f>+IFERROR(BAJAS!AG23/AOP!AE23,"")</f>
        <v>9.0225563909774431E-2</v>
      </c>
      <c r="AI23" s="35"/>
      <c r="AJ23" s="35"/>
      <c r="AK23" s="35"/>
      <c r="AL23" s="35"/>
      <c r="AM23" s="35"/>
      <c r="AN23" s="35"/>
      <c r="AO23" s="35"/>
      <c r="AP23" s="35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47"/>
      <c r="BH23" s="48"/>
    </row>
    <row r="24" spans="1:61" ht="15" customHeight="1" outlineLevel="1">
      <c r="A24" s="221"/>
      <c r="B24" s="223"/>
      <c r="C24" s="225"/>
      <c r="D24" s="12" t="s">
        <v>60</v>
      </c>
      <c r="E24" s="79"/>
      <c r="F24" s="79"/>
      <c r="G24" s="79"/>
      <c r="H24" s="79"/>
      <c r="I24" s="79"/>
      <c r="J24" s="79"/>
      <c r="K24" s="79"/>
      <c r="L24" s="79"/>
      <c r="M24" s="142" t="str">
        <f>+IFERROR(BAJAS!O24/AOP!M24*12,"")</f>
        <v/>
      </c>
      <c r="N24" s="142" t="str">
        <f>+IFERROR(BAJAS!P24/AOP!N24*12,"")</f>
        <v/>
      </c>
      <c r="O24" s="142" t="str">
        <f>+IFERROR(BAJAS!Q24/AOP!O24*12,"")</f>
        <v/>
      </c>
      <c r="P24" s="142" t="str">
        <f>+IFERROR(BAJAS!R24/AOP!P24*12,"")</f>
        <v/>
      </c>
      <c r="Q24" s="142" t="str">
        <f>+IFERROR(BAJAS!S24/AOP!Q24*12,"")</f>
        <v/>
      </c>
      <c r="R24" s="142" t="str">
        <f>+IFERROR(BAJAS!T24/AOP!R24*12,"")</f>
        <v/>
      </c>
      <c r="S24" s="142" t="str">
        <f>+IFERROR(BAJAS!U24/AOP!S24*12,"")</f>
        <v/>
      </c>
      <c r="T24" s="142" t="str">
        <f>+IFERROR(BAJAS!V24/AOP!T24*12,"")</f>
        <v/>
      </c>
      <c r="U24" s="142" t="str">
        <f>+IFERROR(BAJAS!W24/AOP!U24*12,"")</f>
        <v/>
      </c>
      <c r="V24" s="142">
        <f>+IFERROR(BAJAS!X24/AOP!V24*12,"")</f>
        <v>0</v>
      </c>
      <c r="W24" s="142">
        <f>+IFERROR(BAJAS!Y24/AOP!W24*12,"")</f>
        <v>0</v>
      </c>
      <c r="X24" s="142">
        <f>+IFERROR(BAJAS!Z24/AOP!X24*12,"")</f>
        <v>0</v>
      </c>
      <c r="Y24" s="142">
        <f>+IFERROR(BAJAS!AA24/AOP!Y24*12,"")</f>
        <v>0</v>
      </c>
      <c r="Z24" s="142">
        <f>+IFERROR(BAJAS!AB24/AOP!Z24*12,"")</f>
        <v>5.1428571428571423</v>
      </c>
      <c r="AA24" s="142">
        <f>+IFERROR(BAJAS!AC24/AOP!AA24*12,"")</f>
        <v>0</v>
      </c>
      <c r="AB24" s="142">
        <f>+IFERROR(BAJAS!AD24/AOP!AB24*12,"")</f>
        <v>3.4285714285714284</v>
      </c>
      <c r="AC24" s="142">
        <f>+IFERROR(BAJAS!AE24/AOP!AC24*12,"")</f>
        <v>0</v>
      </c>
      <c r="AD24" s="143" t="str">
        <f>+IFERROR(BAJAS!AF24/AOP!AD24,"")</f>
        <v/>
      </c>
      <c r="AE24" s="144">
        <f>+IFERROR(BAJAS!AG24/AOP!AE24,"")</f>
        <v>1.6216216216216215</v>
      </c>
      <c r="AI24" s="35"/>
      <c r="AJ24" s="35"/>
      <c r="AK24" s="35"/>
      <c r="AL24" s="35"/>
      <c r="AM24" s="35"/>
      <c r="AN24" s="35"/>
      <c r="AO24" s="35"/>
      <c r="AP24" s="35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47"/>
      <c r="BH24" s="48"/>
    </row>
    <row r="25" spans="1:61" ht="15" customHeight="1" outlineLevel="1">
      <c r="A25" s="221"/>
      <c r="B25" s="223"/>
      <c r="C25" s="225"/>
      <c r="D25" s="12" t="s">
        <v>74</v>
      </c>
      <c r="E25" s="79"/>
      <c r="F25" s="79"/>
      <c r="G25" s="79"/>
      <c r="H25" s="79"/>
      <c r="I25" s="79"/>
      <c r="J25" s="79"/>
      <c r="K25" s="79"/>
      <c r="L25" s="79"/>
      <c r="M25" s="142" t="str">
        <f>+IFERROR(BAJAS!O25/AOP!M25*12,"")</f>
        <v/>
      </c>
      <c r="N25" s="142" t="str">
        <f>+IFERROR(BAJAS!P25/AOP!N25*12,"")</f>
        <v/>
      </c>
      <c r="O25" s="142" t="str">
        <f>+IFERROR(BAJAS!Q25/AOP!O25*12,"")</f>
        <v/>
      </c>
      <c r="P25" s="142" t="str">
        <f>+IFERROR(BAJAS!R25/AOP!P25*12,"")</f>
        <v/>
      </c>
      <c r="Q25" s="142" t="str">
        <f>+IFERROR(BAJAS!S25/AOP!Q25*12,"")</f>
        <v/>
      </c>
      <c r="R25" s="142" t="str">
        <f>+IFERROR(BAJAS!T25/AOP!R25*12,"")</f>
        <v/>
      </c>
      <c r="S25" s="142" t="str">
        <f>+IFERROR(BAJAS!U25/AOP!S25*12,"")</f>
        <v/>
      </c>
      <c r="T25" s="142" t="str">
        <f>+IFERROR(BAJAS!V25/AOP!T25*12,"")</f>
        <v/>
      </c>
      <c r="U25" s="142" t="str">
        <f>+IFERROR(BAJAS!W25/AOP!U25*12,"")</f>
        <v/>
      </c>
      <c r="V25" s="142" t="str">
        <f>+IFERROR(BAJAS!X25/AOP!V25*12,"")</f>
        <v/>
      </c>
      <c r="W25" s="142" t="str">
        <f>+IFERROR(BAJAS!Y25/AOP!W25*12,"")</f>
        <v/>
      </c>
      <c r="X25" s="142" t="str">
        <f>+IFERROR(BAJAS!Z25/AOP!X25*12,"")</f>
        <v/>
      </c>
      <c r="Y25" s="142" t="str">
        <f>+IFERROR(BAJAS!AA25/AOP!Y25*12,"")</f>
        <v/>
      </c>
      <c r="Z25" s="142" t="str">
        <f>+IFERROR(BAJAS!AB25/AOP!Z25*12,"")</f>
        <v/>
      </c>
      <c r="AA25" s="142" t="str">
        <f>+IFERROR(BAJAS!AC25/AOP!AA25*12,"")</f>
        <v/>
      </c>
      <c r="AB25" s="142" t="str">
        <f>+IFERROR(BAJAS!AD25/AOP!AB25*12,"")</f>
        <v/>
      </c>
      <c r="AC25" s="142" t="str">
        <f>+IFERROR(BAJAS!AE25/AOP!AC25*12,"")</f>
        <v/>
      </c>
      <c r="AD25" s="143" t="str">
        <f>+IFERROR(BAJAS!AF25/AOP!AD25,"")</f>
        <v/>
      </c>
      <c r="AE25" s="144" t="str">
        <f>+IFERROR(BAJAS!AG25/AOP!AE25,"")</f>
        <v/>
      </c>
      <c r="AI25" s="35"/>
      <c r="AJ25" s="35"/>
      <c r="AK25" s="35"/>
      <c r="AL25" s="35"/>
      <c r="AM25" s="35"/>
      <c r="AN25" s="35"/>
      <c r="AO25" s="35"/>
      <c r="AP25" s="35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47"/>
      <c r="BH25" s="48"/>
    </row>
    <row r="26" spans="1:61" ht="15" customHeight="1" outlineLevel="1">
      <c r="A26" s="221"/>
      <c r="B26" s="223"/>
      <c r="C26" s="225"/>
      <c r="D26" s="12" t="s">
        <v>79</v>
      </c>
      <c r="E26" s="79"/>
      <c r="F26" s="79"/>
      <c r="G26" s="79"/>
      <c r="H26" s="79"/>
      <c r="I26" s="79"/>
      <c r="J26" s="79"/>
      <c r="K26" s="79"/>
      <c r="L26" s="79"/>
      <c r="M26" s="142" t="str">
        <f>+IFERROR(BAJAS!O26/AOP!M26*12,"")</f>
        <v/>
      </c>
      <c r="N26" s="142" t="str">
        <f>+IFERROR(BAJAS!P26/AOP!N26*12,"")</f>
        <v/>
      </c>
      <c r="O26" s="142" t="str">
        <f>+IFERROR(BAJAS!Q26/AOP!O26*12,"")</f>
        <v/>
      </c>
      <c r="P26" s="142" t="str">
        <f>+IFERROR(BAJAS!R26/AOP!P26*12,"")</f>
        <v/>
      </c>
      <c r="Q26" s="142" t="str">
        <f>+IFERROR(BAJAS!S26/AOP!Q26*12,"")</f>
        <v/>
      </c>
      <c r="R26" s="142" t="str">
        <f>+IFERROR(BAJAS!T26/AOP!R26*12,"")</f>
        <v/>
      </c>
      <c r="S26" s="142" t="str">
        <f>+IFERROR(BAJAS!U26/AOP!S26*12,"")</f>
        <v/>
      </c>
      <c r="T26" s="142" t="str">
        <f>+IFERROR(BAJAS!V26/AOP!T26*12,"")</f>
        <v/>
      </c>
      <c r="U26" s="142" t="str">
        <f>+IFERROR(BAJAS!W26/AOP!U26*12,"")</f>
        <v/>
      </c>
      <c r="V26" s="142" t="str">
        <f>+IFERROR(BAJAS!X26/AOP!V26*12,"")</f>
        <v/>
      </c>
      <c r="W26" s="142" t="str">
        <f>+IFERROR(BAJAS!Y26/AOP!W26*12,"")</f>
        <v/>
      </c>
      <c r="X26" s="142" t="str">
        <f>+IFERROR(BAJAS!Z26/AOP!X26*12,"")</f>
        <v/>
      </c>
      <c r="Y26" s="142" t="str">
        <f>+IFERROR(BAJAS!AA26/AOP!Y26*12,"")</f>
        <v/>
      </c>
      <c r="Z26" s="142" t="str">
        <f>+IFERROR(BAJAS!AB26/AOP!Z26*12,"")</f>
        <v/>
      </c>
      <c r="AA26" s="142" t="str">
        <f>+IFERROR(BAJAS!AC26/AOP!AA26*12,"")</f>
        <v/>
      </c>
      <c r="AB26" s="142" t="str">
        <f>+IFERROR(BAJAS!AD26/AOP!AB26*12,"")</f>
        <v/>
      </c>
      <c r="AC26" s="142" t="str">
        <f>+IFERROR(BAJAS!AE26/AOP!AC26*12,"")</f>
        <v/>
      </c>
      <c r="AD26" s="143" t="str">
        <f>+IFERROR(BAJAS!AF26/AOP!AD26,"")</f>
        <v/>
      </c>
      <c r="AE26" s="144" t="str">
        <f>+IFERROR(BAJAS!AG26/AOP!AE26,"")</f>
        <v/>
      </c>
      <c r="AI26" s="35"/>
      <c r="AJ26" s="35"/>
      <c r="AK26" s="35"/>
      <c r="AL26" s="35"/>
      <c r="AM26" s="35"/>
      <c r="AN26" s="35"/>
      <c r="AO26" s="35"/>
      <c r="AP26" s="35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47"/>
      <c r="BH26" s="48"/>
    </row>
    <row r="27" spans="1:61" ht="15" customHeight="1" outlineLevel="1">
      <c r="A27" s="221"/>
      <c r="B27" s="223"/>
      <c r="C27" s="225"/>
      <c r="D27" s="12" t="s">
        <v>97</v>
      </c>
      <c r="E27" s="79"/>
      <c r="F27" s="79"/>
      <c r="G27" s="79"/>
      <c r="H27" s="79"/>
      <c r="I27" s="79"/>
      <c r="J27" s="79"/>
      <c r="K27" s="79"/>
      <c r="L27" s="79"/>
      <c r="M27" s="142" t="str">
        <f>+IFERROR(BAJAS!O27/AOP!M27*12,"")</f>
        <v/>
      </c>
      <c r="N27" s="142" t="str">
        <f>+IFERROR(BAJAS!P27/AOP!N27*12,"")</f>
        <v/>
      </c>
      <c r="O27" s="142" t="str">
        <f>+IFERROR(BAJAS!Q27/AOP!O27*12,"")</f>
        <v/>
      </c>
      <c r="P27" s="142" t="str">
        <f>+IFERROR(BAJAS!R27/AOP!P27*12,"")</f>
        <v/>
      </c>
      <c r="Q27" s="142" t="str">
        <f>+IFERROR(BAJAS!S27/AOP!Q27*12,"")</f>
        <v/>
      </c>
      <c r="R27" s="142" t="str">
        <f>+IFERROR(BAJAS!T27/AOP!R27*12,"")</f>
        <v/>
      </c>
      <c r="S27" s="142" t="str">
        <f>+IFERROR(BAJAS!U27/AOP!S27*12,"")</f>
        <v/>
      </c>
      <c r="T27" s="142" t="str">
        <f>+IFERROR(BAJAS!V27/AOP!T27*12,"")</f>
        <v/>
      </c>
      <c r="U27" s="142" t="str">
        <f>+IFERROR(BAJAS!W27/AOP!U27*12,"")</f>
        <v/>
      </c>
      <c r="V27" s="142" t="str">
        <f>+IFERROR(BAJAS!X27/AOP!V27*12,"")</f>
        <v/>
      </c>
      <c r="W27" s="142" t="str">
        <f>+IFERROR(BAJAS!Y27/AOP!W27*12,"")</f>
        <v/>
      </c>
      <c r="X27" s="142" t="str">
        <f>+IFERROR(BAJAS!Z27/AOP!X27*12,"")</f>
        <v/>
      </c>
      <c r="Y27" s="142" t="str">
        <f>+IFERROR(BAJAS!AA27/AOP!Y27*12,"")</f>
        <v/>
      </c>
      <c r="Z27" s="142" t="str">
        <f>+IFERROR(BAJAS!AB27/AOP!Z27*12,"")</f>
        <v/>
      </c>
      <c r="AA27" s="142" t="str">
        <f>+IFERROR(BAJAS!AC27/AOP!AA27*12,"")</f>
        <v/>
      </c>
      <c r="AB27" s="142" t="str">
        <f>+IFERROR(BAJAS!AD27/AOP!AB27*12,"")</f>
        <v/>
      </c>
      <c r="AC27" s="142" t="str">
        <f>+IFERROR(BAJAS!AE27/AOP!AC27*12,"")</f>
        <v/>
      </c>
      <c r="AD27" s="143" t="str">
        <f>+IFERROR(BAJAS!AF27/AOP!AD27,"")</f>
        <v/>
      </c>
      <c r="AE27" s="144" t="str">
        <f>+IFERROR(BAJAS!AG27/AOP!AE27,"")</f>
        <v/>
      </c>
      <c r="AI27" s="35"/>
      <c r="AJ27" s="35"/>
      <c r="AK27" s="35"/>
      <c r="AL27" s="35"/>
      <c r="AM27" s="35"/>
      <c r="AN27" s="35"/>
      <c r="AO27" s="35"/>
      <c r="AP27" s="35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47"/>
      <c r="BH27" s="48"/>
    </row>
    <row r="28" spans="1:61" ht="15" customHeight="1" outlineLevel="1">
      <c r="A28" s="221"/>
      <c r="B28" s="223"/>
      <c r="C28" s="225"/>
      <c r="D28" s="12" t="s">
        <v>98</v>
      </c>
      <c r="E28" s="79"/>
      <c r="F28" s="79"/>
      <c r="G28" s="79"/>
      <c r="H28" s="79"/>
      <c r="I28" s="79"/>
      <c r="J28" s="79"/>
      <c r="K28" s="79"/>
      <c r="L28" s="79"/>
      <c r="M28" s="142" t="str">
        <f>+IFERROR(BAJAS!O28/AOP!M28*12,"")</f>
        <v/>
      </c>
      <c r="N28" s="142" t="str">
        <f>+IFERROR(BAJAS!P28/AOP!N28*12,"")</f>
        <v/>
      </c>
      <c r="O28" s="142" t="str">
        <f>+IFERROR(BAJAS!Q28/AOP!O28*12,"")</f>
        <v/>
      </c>
      <c r="P28" s="142" t="str">
        <f>+IFERROR(BAJAS!R28/AOP!P28*12,"")</f>
        <v/>
      </c>
      <c r="Q28" s="142" t="str">
        <f>+IFERROR(BAJAS!S28/AOP!Q28*12,"")</f>
        <v/>
      </c>
      <c r="R28" s="142" t="str">
        <f>+IFERROR(BAJAS!T28/AOP!R28*12,"")</f>
        <v/>
      </c>
      <c r="S28" s="142" t="str">
        <f>+IFERROR(BAJAS!U28/AOP!S28*12,"")</f>
        <v/>
      </c>
      <c r="T28" s="142" t="str">
        <f>+IFERROR(BAJAS!V28/AOP!T28*12,"")</f>
        <v/>
      </c>
      <c r="U28" s="142" t="str">
        <f>+IFERROR(BAJAS!W28/AOP!U28*12,"")</f>
        <v/>
      </c>
      <c r="V28" s="142" t="str">
        <f>+IFERROR(BAJAS!X28/AOP!V28*12,"")</f>
        <v/>
      </c>
      <c r="W28" s="142" t="str">
        <f>+IFERROR(BAJAS!Y28/AOP!W28*12,"")</f>
        <v/>
      </c>
      <c r="X28" s="142" t="str">
        <f>+IFERROR(BAJAS!Z28/AOP!X28*12,"")</f>
        <v/>
      </c>
      <c r="Y28" s="142" t="str">
        <f>+IFERROR(BAJAS!AA28/AOP!Y28*12,"")</f>
        <v/>
      </c>
      <c r="Z28" s="142" t="str">
        <f>+IFERROR(BAJAS!AB28/AOP!Z28*12,"")</f>
        <v/>
      </c>
      <c r="AA28" s="142" t="str">
        <f>+IFERROR(BAJAS!AC28/AOP!AA28*12,"")</f>
        <v/>
      </c>
      <c r="AB28" s="142" t="str">
        <f>+IFERROR(BAJAS!AD28/AOP!AB28*12,"")</f>
        <v/>
      </c>
      <c r="AC28" s="142" t="str">
        <f>+IFERROR(BAJAS!AE28/AOP!AC28*12,"")</f>
        <v/>
      </c>
      <c r="AD28" s="143" t="str">
        <f>+IFERROR(BAJAS!AF28/AOP!AD28,"")</f>
        <v/>
      </c>
      <c r="AE28" s="144" t="str">
        <f>+IFERROR(BAJAS!AG28/AOP!AE28,"")</f>
        <v/>
      </c>
      <c r="AI28" s="35"/>
      <c r="AJ28" s="35"/>
      <c r="AK28" s="35"/>
      <c r="AL28" s="35"/>
      <c r="AM28" s="35"/>
      <c r="AN28" s="35"/>
      <c r="AO28" s="35"/>
      <c r="AP28" s="35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47"/>
      <c r="BH28" s="48"/>
    </row>
    <row r="29" spans="1:61" ht="15" customHeight="1">
      <c r="A29" s="221"/>
      <c r="B29" s="223"/>
      <c r="C29" s="225"/>
      <c r="D29" s="13" t="s">
        <v>90</v>
      </c>
      <c r="E29" s="80"/>
      <c r="F29" s="80"/>
      <c r="G29" s="80"/>
      <c r="H29" s="80"/>
      <c r="I29" s="80"/>
      <c r="J29" s="80"/>
      <c r="K29" s="80"/>
      <c r="L29" s="80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49"/>
      <c r="AE29" s="50"/>
      <c r="AI29" s="36"/>
      <c r="AJ29" s="36"/>
      <c r="AK29" s="36"/>
      <c r="AL29" s="36"/>
      <c r="AM29" s="36"/>
      <c r="AN29" s="36"/>
      <c r="AO29" s="36"/>
      <c r="AP29" s="36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49"/>
      <c r="BH29" s="50"/>
    </row>
    <row r="30" spans="1:61" ht="15" customHeight="1">
      <c r="A30" s="221"/>
      <c r="B30" s="223"/>
      <c r="C30" s="225" t="s">
        <v>99</v>
      </c>
      <c r="D30" s="10" t="s">
        <v>40</v>
      </c>
      <c r="E30" s="80"/>
      <c r="F30" s="80"/>
      <c r="G30" s="80"/>
      <c r="H30" s="80"/>
      <c r="I30" s="80"/>
      <c r="J30" s="80"/>
      <c r="K30" s="80"/>
      <c r="L30" s="80"/>
      <c r="M30" s="136" t="str">
        <f>+IFERROR(BAJAS!O30/AOP!M30*12,"")</f>
        <v/>
      </c>
      <c r="N30" s="136" t="str">
        <f>+IFERROR(BAJAS!P30/AOP!N30*12,"")</f>
        <v/>
      </c>
      <c r="O30" s="136" t="str">
        <f>+IFERROR(BAJAS!Q30/AOP!O30*12,"")</f>
        <v/>
      </c>
      <c r="P30" s="136" t="str">
        <f>+IFERROR(BAJAS!R30/AOP!P30*12,"")</f>
        <v/>
      </c>
      <c r="Q30" s="136" t="str">
        <f>+IFERROR(BAJAS!S30/AOP!Q30*12,"")</f>
        <v/>
      </c>
      <c r="R30" s="136" t="str">
        <f>+IFERROR(BAJAS!T30/AOP!R30*12,"")</f>
        <v/>
      </c>
      <c r="S30" s="136" t="str">
        <f>+IFERROR(BAJAS!U30/AOP!S30*12,"")</f>
        <v/>
      </c>
      <c r="T30" s="136" t="str">
        <f>+IFERROR(BAJAS!V30/AOP!T30*12,"")</f>
        <v/>
      </c>
      <c r="U30" s="136" t="str">
        <f>+IFERROR(BAJAS!W30/AOP!U30*12,"")</f>
        <v/>
      </c>
      <c r="V30" s="136" t="str">
        <f>+IFERROR(BAJAS!X30/AOP!V30*12,"")</f>
        <v/>
      </c>
      <c r="W30" s="136" t="str">
        <f>+IFERROR(BAJAS!Y30/AOP!W30*12,"")</f>
        <v/>
      </c>
      <c r="X30" s="136" t="str">
        <f>+IFERROR(BAJAS!Z30/AOP!X30*12,"")</f>
        <v/>
      </c>
      <c r="Y30" s="136" t="str">
        <f>+IFERROR(BAJAS!AA30/AOP!Y30*12,"")</f>
        <v/>
      </c>
      <c r="Z30" s="136" t="str">
        <f>+IFERROR(BAJAS!AB30/AOP!Z30*12,"")</f>
        <v/>
      </c>
      <c r="AA30" s="136" t="str">
        <f>+IFERROR(BAJAS!AC30/AOP!AA30*12,"")</f>
        <v/>
      </c>
      <c r="AB30" s="136" t="str">
        <f>+IFERROR(BAJAS!AD30/AOP!AB30*12,"")</f>
        <v/>
      </c>
      <c r="AC30" s="136" t="str">
        <f>+IFERROR(BAJAS!AE30/AOP!AC30*12,"")</f>
        <v/>
      </c>
      <c r="AD30" s="137" t="str">
        <f>+IFERROR(BAJAS!AF30/AOP!AD30,"")</f>
        <v/>
      </c>
      <c r="AE30" s="138" t="str">
        <f>+IFERROR(BAJAS!AG30/AOP!AE30,"")</f>
        <v/>
      </c>
      <c r="AI30" s="36"/>
      <c r="AJ30" s="36"/>
      <c r="AK30" s="36"/>
      <c r="AL30" s="36"/>
      <c r="AM30" s="36"/>
      <c r="AN30" s="36"/>
      <c r="AO30" s="36"/>
      <c r="AP30" s="36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49"/>
      <c r="BH30" s="50"/>
    </row>
    <row r="31" spans="1:61" ht="15" customHeight="1">
      <c r="A31" s="221"/>
      <c r="B31" s="223"/>
      <c r="C31" s="225"/>
      <c r="D31" s="11" t="s">
        <v>88</v>
      </c>
      <c r="E31" s="80"/>
      <c r="F31" s="80"/>
      <c r="G31" s="80"/>
      <c r="H31" s="80"/>
      <c r="I31" s="80"/>
      <c r="J31" s="80"/>
      <c r="K31" s="80"/>
      <c r="L31" s="80"/>
      <c r="M31" s="139" t="str">
        <f>+IFERROR(BAJAS!O31/AOP!M31*12,"")</f>
        <v/>
      </c>
      <c r="N31" s="139" t="str">
        <f>+IFERROR(BAJAS!P31/AOP!N31*12,"")</f>
        <v/>
      </c>
      <c r="O31" s="139" t="str">
        <f>+IFERROR(BAJAS!Q31/AOP!O31*12,"")</f>
        <v/>
      </c>
      <c r="P31" s="139" t="str">
        <f>+IFERROR(BAJAS!R31/AOP!P31*12,"")</f>
        <v/>
      </c>
      <c r="Q31" s="139" t="str">
        <f>+IFERROR(BAJAS!S31/AOP!Q31*12,"")</f>
        <v/>
      </c>
      <c r="R31" s="139" t="str">
        <f>+IFERROR(BAJAS!T31/AOP!R31*12,"")</f>
        <v/>
      </c>
      <c r="S31" s="139" t="str">
        <f>+IFERROR(BAJAS!U31/AOP!S31*12,"")</f>
        <v/>
      </c>
      <c r="T31" s="139" t="str">
        <f>+IFERROR(BAJAS!V31/AOP!T31*12,"")</f>
        <v/>
      </c>
      <c r="U31" s="139" t="str">
        <f>+IFERROR(BAJAS!W31/AOP!U31*12,"")</f>
        <v/>
      </c>
      <c r="V31" s="139" t="str">
        <f>+IFERROR(BAJAS!X31/AOP!V31*12,"")</f>
        <v/>
      </c>
      <c r="W31" s="139" t="str">
        <f>+IFERROR(BAJAS!Y31/AOP!W31*12,"")</f>
        <v/>
      </c>
      <c r="X31" s="139" t="str">
        <f>+IFERROR(BAJAS!Z31/AOP!X31*12,"")</f>
        <v/>
      </c>
      <c r="Y31" s="139" t="str">
        <f>+IFERROR(BAJAS!AA31/AOP!Y31*12,"")</f>
        <v/>
      </c>
      <c r="Z31" s="139" t="str">
        <f>+IFERROR(BAJAS!AB31/AOP!Z31*12,"")</f>
        <v/>
      </c>
      <c r="AA31" s="139" t="str">
        <f>+IFERROR(BAJAS!AC31/AOP!AA31*12,"")</f>
        <v/>
      </c>
      <c r="AB31" s="139" t="str">
        <f>+IFERROR(BAJAS!AD31/AOP!AB31*12,"")</f>
        <v/>
      </c>
      <c r="AC31" s="139" t="str">
        <f>+IFERROR(BAJAS!AE31/AOP!AC31*12,"")</f>
        <v/>
      </c>
      <c r="AD31" s="140" t="str">
        <f>+IFERROR(BAJAS!AF31/AOP!AD31,"")</f>
        <v/>
      </c>
      <c r="AE31" s="141" t="str">
        <f>+IFERROR(BAJAS!AG31/AOP!AE31,"")</f>
        <v/>
      </c>
      <c r="AI31" s="36"/>
      <c r="AJ31" s="36"/>
      <c r="AK31" s="36"/>
      <c r="AL31" s="36"/>
      <c r="AM31" s="36"/>
      <c r="AN31" s="36"/>
      <c r="AO31" s="36"/>
      <c r="AP31" s="36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49"/>
      <c r="BH31" s="50"/>
    </row>
    <row r="32" spans="1:61" ht="15" customHeight="1">
      <c r="A32" s="221"/>
      <c r="B32" s="223"/>
      <c r="C32" s="225"/>
      <c r="D32" s="12" t="s">
        <v>100</v>
      </c>
      <c r="E32" s="80"/>
      <c r="F32" s="80"/>
      <c r="G32" s="80"/>
      <c r="H32" s="80"/>
      <c r="I32" s="80"/>
      <c r="J32" s="80"/>
      <c r="K32" s="80"/>
      <c r="L32" s="80"/>
      <c r="M32" s="142" t="str">
        <f>+IFERROR(BAJAS!O32/AOP!M32*12,"")</f>
        <v/>
      </c>
      <c r="N32" s="142" t="str">
        <f>+IFERROR(BAJAS!P32/AOP!N32*12,"")</f>
        <v/>
      </c>
      <c r="O32" s="142" t="str">
        <f>+IFERROR(BAJAS!Q32/AOP!O32*12,"")</f>
        <v/>
      </c>
      <c r="P32" s="142" t="str">
        <f>+IFERROR(BAJAS!R32/AOP!P32*12,"")</f>
        <v/>
      </c>
      <c r="Q32" s="142" t="str">
        <f>+IFERROR(BAJAS!S32/AOP!Q32*12,"")</f>
        <v/>
      </c>
      <c r="R32" s="142" t="str">
        <f>+IFERROR(BAJAS!T32/AOP!R32*12,"")</f>
        <v/>
      </c>
      <c r="S32" s="142" t="str">
        <f>+IFERROR(BAJAS!U32/AOP!S32*12,"")</f>
        <v/>
      </c>
      <c r="T32" s="142" t="str">
        <f>+IFERROR(BAJAS!V32/AOP!T32*12,"")</f>
        <v/>
      </c>
      <c r="U32" s="142" t="str">
        <f>+IFERROR(BAJAS!W32/AOP!U32*12,"")</f>
        <v/>
      </c>
      <c r="V32" s="142" t="str">
        <f>+IFERROR(BAJAS!X32/AOP!V32*12,"")</f>
        <v/>
      </c>
      <c r="W32" s="142" t="str">
        <f>+IFERROR(BAJAS!Y32/AOP!W32*12,"")</f>
        <v/>
      </c>
      <c r="X32" s="142" t="str">
        <f>+IFERROR(BAJAS!Z32/AOP!X32*12,"")</f>
        <v/>
      </c>
      <c r="Y32" s="142" t="str">
        <f>+IFERROR(BAJAS!AA32/AOP!Y32*12,"")</f>
        <v/>
      </c>
      <c r="Z32" s="142" t="str">
        <f>+IFERROR(BAJAS!AB32/AOP!Z32*12,"")</f>
        <v/>
      </c>
      <c r="AA32" s="142" t="str">
        <f>+IFERROR(BAJAS!AC32/AOP!AA32*12,"")</f>
        <v/>
      </c>
      <c r="AB32" s="142" t="str">
        <f>+IFERROR(BAJAS!AD32/AOP!AB32*12,"")</f>
        <v/>
      </c>
      <c r="AC32" s="142" t="str">
        <f>+IFERROR(BAJAS!AE32/AOP!AC32*12,"")</f>
        <v/>
      </c>
      <c r="AD32" s="143" t="str">
        <f>+IFERROR(BAJAS!AF32/AOP!AD32,"")</f>
        <v/>
      </c>
      <c r="AE32" s="144" t="str">
        <f>+IFERROR(BAJAS!AG32/AOP!AE32,"")</f>
        <v/>
      </c>
      <c r="AI32" s="36"/>
      <c r="AJ32" s="36"/>
      <c r="AK32" s="36"/>
      <c r="AL32" s="36"/>
      <c r="AM32" s="36"/>
      <c r="AN32" s="36"/>
      <c r="AO32" s="36"/>
      <c r="AP32" s="36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49"/>
      <c r="BH32" s="50"/>
    </row>
    <row r="33" spans="1:61" ht="15" customHeight="1">
      <c r="A33" s="221"/>
      <c r="B33" s="223"/>
      <c r="C33" s="225"/>
      <c r="D33" s="12" t="s">
        <v>101</v>
      </c>
      <c r="E33" s="80"/>
      <c r="F33" s="80"/>
      <c r="G33" s="80"/>
      <c r="H33" s="80"/>
      <c r="I33" s="80"/>
      <c r="J33" s="80"/>
      <c r="K33" s="80"/>
      <c r="L33" s="80"/>
      <c r="M33" s="142" t="str">
        <f>+IFERROR(BAJAS!O33/AOP!M33*12,"")</f>
        <v/>
      </c>
      <c r="N33" s="142" t="str">
        <f>+IFERROR(BAJAS!P33/AOP!N33*12,"")</f>
        <v/>
      </c>
      <c r="O33" s="142" t="str">
        <f>+IFERROR(BAJAS!Q33/AOP!O33*12,"")</f>
        <v/>
      </c>
      <c r="P33" s="142" t="str">
        <f>+IFERROR(BAJAS!R33/AOP!P33*12,"")</f>
        <v/>
      </c>
      <c r="Q33" s="142" t="str">
        <f>+IFERROR(BAJAS!S33/AOP!Q33*12,"")</f>
        <v/>
      </c>
      <c r="R33" s="142" t="str">
        <f>+IFERROR(BAJAS!T33/AOP!R33*12,"")</f>
        <v/>
      </c>
      <c r="S33" s="142" t="str">
        <f>+IFERROR(BAJAS!U33/AOP!S33*12,"")</f>
        <v/>
      </c>
      <c r="T33" s="142" t="str">
        <f>+IFERROR(BAJAS!V33/AOP!T33*12,"")</f>
        <v/>
      </c>
      <c r="U33" s="142" t="str">
        <f>+IFERROR(BAJAS!W33/AOP!U33*12,"")</f>
        <v/>
      </c>
      <c r="V33" s="142" t="str">
        <f>+IFERROR(BAJAS!X33/AOP!V33*12,"")</f>
        <v/>
      </c>
      <c r="W33" s="142" t="str">
        <f>+IFERROR(BAJAS!Y33/AOP!W33*12,"")</f>
        <v/>
      </c>
      <c r="X33" s="142" t="str">
        <f>+IFERROR(BAJAS!Z33/AOP!X33*12,"")</f>
        <v/>
      </c>
      <c r="Y33" s="142" t="str">
        <f>+IFERROR(BAJAS!AA33/AOP!Y33*12,"")</f>
        <v/>
      </c>
      <c r="Z33" s="142" t="str">
        <f>+IFERROR(BAJAS!AB33/AOP!Z33*12,"")</f>
        <v/>
      </c>
      <c r="AA33" s="142" t="str">
        <f>+IFERROR(BAJAS!AC33/AOP!AA33*12,"")</f>
        <v/>
      </c>
      <c r="AB33" s="142" t="str">
        <f>+IFERROR(BAJAS!AD33/AOP!AB33*12,"")</f>
        <v/>
      </c>
      <c r="AC33" s="142" t="str">
        <f>+IFERROR(BAJAS!AE33/AOP!AC33*12,"")</f>
        <v/>
      </c>
      <c r="AD33" s="143" t="str">
        <f>+IFERROR(BAJAS!AF33/AOP!AD33,"")</f>
        <v/>
      </c>
      <c r="AE33" s="144" t="str">
        <f>+IFERROR(BAJAS!AG33/AOP!AE33,"")</f>
        <v/>
      </c>
      <c r="AI33" s="36"/>
      <c r="AJ33" s="36"/>
      <c r="AK33" s="36"/>
      <c r="AL33" s="36"/>
      <c r="AM33" s="36"/>
      <c r="AN33" s="36"/>
      <c r="AO33" s="36"/>
      <c r="AP33" s="36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49"/>
      <c r="BH33" s="50"/>
    </row>
    <row r="34" spans="1:61" ht="15" customHeight="1">
      <c r="A34" s="221"/>
      <c r="B34" s="223"/>
      <c r="C34" s="225"/>
      <c r="D34" s="12" t="s">
        <v>102</v>
      </c>
      <c r="E34" s="80"/>
      <c r="F34" s="80"/>
      <c r="G34" s="80"/>
      <c r="H34" s="80"/>
      <c r="I34" s="80"/>
      <c r="J34" s="80"/>
      <c r="K34" s="80"/>
      <c r="L34" s="80"/>
      <c r="M34" s="142" t="str">
        <f>+IFERROR(BAJAS!O34/AOP!M34*12,"")</f>
        <v/>
      </c>
      <c r="N34" s="142" t="str">
        <f>+IFERROR(BAJAS!P34/AOP!N34*12,"")</f>
        <v/>
      </c>
      <c r="O34" s="142" t="str">
        <f>+IFERROR(BAJAS!Q34/AOP!O34*12,"")</f>
        <v/>
      </c>
      <c r="P34" s="142" t="str">
        <f>+IFERROR(BAJAS!R34/AOP!P34*12,"")</f>
        <v/>
      </c>
      <c r="Q34" s="142" t="str">
        <f>+IFERROR(BAJAS!S34/AOP!Q34*12,"")</f>
        <v/>
      </c>
      <c r="R34" s="142" t="str">
        <f>+IFERROR(BAJAS!T34/AOP!R34*12,"")</f>
        <v/>
      </c>
      <c r="S34" s="142" t="str">
        <f>+IFERROR(BAJAS!U34/AOP!S34*12,"")</f>
        <v/>
      </c>
      <c r="T34" s="142" t="str">
        <f>+IFERROR(BAJAS!V34/AOP!T34*12,"")</f>
        <v/>
      </c>
      <c r="U34" s="142" t="str">
        <f>+IFERROR(BAJAS!W34/AOP!U34*12,"")</f>
        <v/>
      </c>
      <c r="V34" s="142" t="str">
        <f>+IFERROR(BAJAS!X34/AOP!V34*12,"")</f>
        <v/>
      </c>
      <c r="W34" s="142" t="str">
        <f>+IFERROR(BAJAS!Y34/AOP!W34*12,"")</f>
        <v/>
      </c>
      <c r="X34" s="142" t="str">
        <f>+IFERROR(BAJAS!Z34/AOP!X34*12,"")</f>
        <v/>
      </c>
      <c r="Y34" s="142" t="str">
        <f>+IFERROR(BAJAS!AA34/AOP!Y34*12,"")</f>
        <v/>
      </c>
      <c r="Z34" s="142" t="str">
        <f>+IFERROR(BAJAS!AB34/AOP!Z34*12,"")</f>
        <v/>
      </c>
      <c r="AA34" s="142" t="str">
        <f>+IFERROR(BAJAS!AC34/AOP!AA34*12,"")</f>
        <v/>
      </c>
      <c r="AB34" s="142" t="str">
        <f>+IFERROR(BAJAS!AD34/AOP!AB34*12,"")</f>
        <v/>
      </c>
      <c r="AC34" s="142" t="str">
        <f>+IFERROR(BAJAS!AE34/AOP!AC34*12,"")</f>
        <v/>
      </c>
      <c r="AD34" s="145" t="str">
        <f>+IFERROR(BAJAS!AF34/AOP!AD34,"")</f>
        <v/>
      </c>
      <c r="AE34" s="146" t="str">
        <f>+IFERROR(BAJAS!AG34/AOP!AE34,"")</f>
        <v/>
      </c>
      <c r="AI34" s="36"/>
      <c r="AJ34" s="36"/>
      <c r="AK34" s="36"/>
      <c r="AL34" s="36"/>
      <c r="AM34" s="36"/>
      <c r="AN34" s="36"/>
      <c r="AO34" s="36"/>
      <c r="AP34" s="36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49"/>
      <c r="BH34" s="50"/>
    </row>
    <row r="35" spans="1:61" ht="15" customHeight="1">
      <c r="A35" s="221"/>
      <c r="B35" s="223"/>
      <c r="C35" s="225"/>
      <c r="D35" s="13" t="s">
        <v>90</v>
      </c>
      <c r="E35" s="80"/>
      <c r="F35" s="80"/>
      <c r="G35" s="80"/>
      <c r="H35" s="80"/>
      <c r="I35" s="80"/>
      <c r="J35" s="80"/>
      <c r="K35" s="80"/>
      <c r="L35" s="80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I35" s="36"/>
      <c r="AJ35" s="36"/>
      <c r="AK35" s="36"/>
      <c r="AL35" s="36"/>
      <c r="AM35" s="36"/>
      <c r="AN35" s="36"/>
      <c r="AO35" s="36"/>
      <c r="AP35" s="36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49"/>
      <c r="BH35" s="50"/>
    </row>
    <row r="36" spans="1:61" ht="15" customHeight="1" collapsed="1">
      <c r="A36" s="221"/>
      <c r="B36" s="223"/>
      <c r="C36" s="225" t="s">
        <v>54</v>
      </c>
      <c r="D36" s="10" t="s">
        <v>40</v>
      </c>
      <c r="E36" s="77"/>
      <c r="F36" s="77"/>
      <c r="G36" s="77"/>
      <c r="H36" s="77"/>
      <c r="I36" s="77"/>
      <c r="J36" s="77"/>
      <c r="K36" s="77"/>
      <c r="L36" s="77"/>
      <c r="M36" s="136" t="str">
        <f>+IFERROR(BAJAS!O36/AOP!M36*12,"")</f>
        <v/>
      </c>
      <c r="N36" s="136" t="str">
        <f>+IFERROR(BAJAS!P36/AOP!N36*12,"")</f>
        <v/>
      </c>
      <c r="O36" s="136" t="str">
        <f>+IFERROR(BAJAS!Q36/AOP!O36*12,"")</f>
        <v/>
      </c>
      <c r="P36" s="136">
        <f>+IFERROR(BAJAS!R36/AOP!P36*12,"")</f>
        <v>0</v>
      </c>
      <c r="Q36" s="136">
        <f>+IFERROR(BAJAS!S36/AOP!Q36*12,"")</f>
        <v>6</v>
      </c>
      <c r="R36" s="136">
        <f>+IFERROR(BAJAS!T36/AOP!R36*12,"")</f>
        <v>0</v>
      </c>
      <c r="S36" s="136">
        <f>+IFERROR(BAJAS!U36/AOP!S36*12,"")</f>
        <v>0</v>
      </c>
      <c r="T36" s="136">
        <f>+IFERROR(BAJAS!V36/AOP!T36*12,"")</f>
        <v>1.4117647058823528</v>
      </c>
      <c r="U36" s="136">
        <f>+IFERROR(BAJAS!W36/AOP!U36*12,"")</f>
        <v>1.7560975609756095</v>
      </c>
      <c r="V36" s="136">
        <f>+IFERROR(BAJAS!X36/AOP!V36*12,"")</f>
        <v>1.8113207547169812</v>
      </c>
      <c r="W36" s="136">
        <f>+IFERROR(BAJAS!Y36/AOP!W36*12,"")</f>
        <v>0</v>
      </c>
      <c r="X36" s="136">
        <f>+IFERROR(BAJAS!Z36/AOP!X36*12,"")</f>
        <v>0</v>
      </c>
      <c r="Y36" s="136">
        <f>+IFERROR(BAJAS!AA36/AOP!Y36*12,"")</f>
        <v>0.40677966101694918</v>
      </c>
      <c r="Z36" s="136">
        <f>+IFERROR(BAJAS!AB36/AOP!Z36*12,"")</f>
        <v>0.16666666666666666</v>
      </c>
      <c r="AA36" s="136">
        <f>+IFERROR(BAJAS!AC36/AOP!AA36*12,"")</f>
        <v>0.42603550295857989</v>
      </c>
      <c r="AB36" s="136">
        <f>+IFERROR(BAJAS!AD36/AOP!AB36*12,"")</f>
        <v>0.26666666666666666</v>
      </c>
      <c r="AC36" s="136">
        <f>+IFERROR(BAJAS!AE36/AOP!AC36*12,"")</f>
        <v>0.53038674033149169</v>
      </c>
      <c r="AD36" s="137">
        <f>+IFERROR(BAJAS!AF36/AOP!AD36,"")</f>
        <v>0</v>
      </c>
      <c r="AE36" s="138">
        <f>+IFERROR(BAJAS!AG36/AOP!AE36,"")</f>
        <v>0.47156153050672184</v>
      </c>
      <c r="AF36" t="str">
        <f>+IFERROR(BAJAS!AH28/AOP!AF36*12,"")</f>
        <v/>
      </c>
      <c r="AI36" s="19"/>
      <c r="AJ36" s="19"/>
      <c r="AK36" s="19"/>
      <c r="AL36" s="19"/>
      <c r="AM36" s="19"/>
      <c r="AN36" s="19"/>
      <c r="AO36" s="19"/>
      <c r="AP36" s="19"/>
      <c r="AQ36" s="20" t="s">
        <v>0</v>
      </c>
      <c r="AR36" s="20" t="s">
        <v>0</v>
      </c>
      <c r="AS36" s="20" t="s">
        <v>0</v>
      </c>
      <c r="AT36" s="20" t="s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0</v>
      </c>
      <c r="BB36" s="20">
        <v>0</v>
      </c>
      <c r="BC36" s="20">
        <v>0</v>
      </c>
      <c r="BD36" s="20">
        <v>0</v>
      </c>
      <c r="BE36" s="20">
        <v>0</v>
      </c>
      <c r="BF36" s="20">
        <v>0</v>
      </c>
      <c r="BG36" s="44"/>
      <c r="BH36" s="59"/>
      <c r="BI36" t="str">
        <f>+IFERROR(BAJAS!BK28/AOP!BI36*12,"")</f>
        <v/>
      </c>
    </row>
    <row r="37" spans="1:61" ht="15" customHeight="1">
      <c r="A37" s="221"/>
      <c r="B37" s="223"/>
      <c r="C37" s="225"/>
      <c r="D37" s="11" t="s">
        <v>88</v>
      </c>
      <c r="E37" s="78"/>
      <c r="F37" s="78"/>
      <c r="G37" s="78"/>
      <c r="H37" s="78"/>
      <c r="I37" s="78"/>
      <c r="J37" s="78"/>
      <c r="K37" s="78"/>
      <c r="L37" s="78"/>
      <c r="M37" s="139" t="str">
        <f>+IFERROR(BAJAS!O37/AOP!M37*12,"")</f>
        <v/>
      </c>
      <c r="N37" s="139" t="str">
        <f>+IFERROR(BAJAS!P37/AOP!N37*12,"")</f>
        <v/>
      </c>
      <c r="O37" s="139" t="str">
        <f>+IFERROR(BAJAS!Q37/AOP!O37*12,"")</f>
        <v/>
      </c>
      <c r="P37" s="139">
        <f>+IFERROR(BAJAS!R37/AOP!P37*12,"")</f>
        <v>0</v>
      </c>
      <c r="Q37" s="139">
        <f>+IFERROR(BAJAS!S37/AOP!Q37*12,"")</f>
        <v>6</v>
      </c>
      <c r="R37" s="139">
        <f>+IFERROR(BAJAS!T37/AOP!R37*12,"")</f>
        <v>0</v>
      </c>
      <c r="S37" s="139">
        <f>+IFERROR(BAJAS!U37/AOP!S37*12,"")</f>
        <v>0</v>
      </c>
      <c r="T37" s="139">
        <f>+IFERROR(BAJAS!V37/AOP!T37*12,"")</f>
        <v>0.60759493670886078</v>
      </c>
      <c r="U37" s="139">
        <f>+IFERROR(BAJAS!W37/AOP!U37*12,"")</f>
        <v>0.79120879120879128</v>
      </c>
      <c r="V37" s="139">
        <f>+IFERROR(BAJAS!X37/AOP!V37*12,"")</f>
        <v>0.8205128205128206</v>
      </c>
      <c r="W37" s="139">
        <f>+IFERROR(BAJAS!Y37/AOP!W37*12,"")</f>
        <v>0</v>
      </c>
      <c r="X37" s="139">
        <f>+IFERROR(BAJAS!Z37/AOP!X37*12,"")</f>
        <v>0.12903225806451613</v>
      </c>
      <c r="Y37" s="139">
        <f>+IFERROR(BAJAS!AA37/AOP!Y37*12,"")</f>
        <v>0.23076923076923078</v>
      </c>
      <c r="Z37" s="139">
        <f>+IFERROR(BAJAS!AB37/AOP!Z37*12,"")</f>
        <v>9.4861660079051377E-2</v>
      </c>
      <c r="AA37" s="139">
        <f>+IFERROR(BAJAS!AC37/AOP!AA37*12,"")</f>
        <v>1.0576271186440678</v>
      </c>
      <c r="AB37" s="139">
        <f>+IFERROR(BAJAS!AD37/AOP!AB37*12,"")</f>
        <v>0.15384615384615385</v>
      </c>
      <c r="AC37" s="139">
        <f>+IFERROR(BAJAS!AE37/AOP!AC37*12,"")</f>
        <v>0.45425867507886436</v>
      </c>
      <c r="AD37" s="140">
        <f>+IFERROR(BAJAS!AF37/AOP!AD37,"")</f>
        <v>0</v>
      </c>
      <c r="AE37" s="141">
        <f>+IFERROR(BAJAS!AG37/AOP!AE37,"")</f>
        <v>0.40747028862478779</v>
      </c>
      <c r="AF37" t="str">
        <f>+IFERROR(BAJAS!AH29/AOP!AF37*12,"")</f>
        <v/>
      </c>
      <c r="AI37" s="34"/>
      <c r="AJ37" s="34"/>
      <c r="AK37" s="34"/>
      <c r="AL37" s="34"/>
      <c r="AM37" s="34"/>
      <c r="AN37" s="34"/>
      <c r="AO37" s="34"/>
      <c r="AP37" s="34"/>
      <c r="AQ37" s="21" t="s">
        <v>0</v>
      </c>
      <c r="AR37" s="21" t="s">
        <v>0</v>
      </c>
      <c r="AS37" s="21" t="s">
        <v>0</v>
      </c>
      <c r="AT37" s="21" t="s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45"/>
      <c r="BH37" s="46"/>
      <c r="BI37" t="str">
        <f>+IFERROR(BAJAS!BK29/AOP!BI37*12,"")</f>
        <v/>
      </c>
    </row>
    <row r="38" spans="1:61" s="2" customFormat="1" ht="15" customHeight="1">
      <c r="A38" s="221"/>
      <c r="B38" s="224"/>
      <c r="C38" s="225"/>
      <c r="D38" s="13" t="s">
        <v>90</v>
      </c>
      <c r="E38" s="80"/>
      <c r="F38" s="80"/>
      <c r="G38" s="80"/>
      <c r="H38" s="80"/>
      <c r="I38" s="80"/>
      <c r="J38" s="80"/>
      <c r="K38" s="80"/>
      <c r="L38" s="80"/>
      <c r="M38" s="36" t="str">
        <f>+IFERROR(BAJAS!O30/AOP!M38*12,"")</f>
        <v/>
      </c>
      <c r="N38" s="36" t="str">
        <f>+IFERROR(BAJAS!P30/AOP!N38*12,"")</f>
        <v/>
      </c>
      <c r="O38" s="36" t="str">
        <f>+IFERROR(BAJAS!Q30/AOP!O38*12,"")</f>
        <v/>
      </c>
      <c r="P38" s="36">
        <f>+IFERROR(BAJAS!R30/AOP!P38*12,"")</f>
        <v>0</v>
      </c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49"/>
      <c r="AE38" s="50"/>
      <c r="AF38" t="str">
        <f>+IFERROR(BAJAS!AH30/AOP!AF38*12,"")</f>
        <v/>
      </c>
      <c r="AG38"/>
      <c r="AH38"/>
      <c r="AI38" s="36"/>
      <c r="AJ38" s="36"/>
      <c r="AK38" s="36"/>
      <c r="AL38" s="36"/>
      <c r="AM38" s="36"/>
      <c r="AN38" s="36"/>
      <c r="AO38" s="36"/>
      <c r="AP38" s="36"/>
      <c r="AQ38" s="23" t="s">
        <v>0</v>
      </c>
      <c r="AR38" s="23" t="s">
        <v>0</v>
      </c>
      <c r="AS38" s="23" t="s">
        <v>0</v>
      </c>
      <c r="AT38" s="23" t="s">
        <v>0</v>
      </c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49"/>
      <c r="BH38" s="50"/>
      <c r="BI38" s="2" t="str">
        <f>+IFERROR(BAJAS!BK30/AOP!BI38*12,"")</f>
        <v/>
      </c>
    </row>
    <row r="39" spans="1:61" ht="15" customHeight="1">
      <c r="A39" s="221"/>
      <c r="B39" s="226" t="s">
        <v>36</v>
      </c>
      <c r="C39" s="225" t="s">
        <v>50</v>
      </c>
      <c r="D39" s="10" t="s">
        <v>40</v>
      </c>
      <c r="E39" s="77"/>
      <c r="F39" s="77"/>
      <c r="G39" s="77"/>
      <c r="H39" s="77"/>
      <c r="I39" s="77"/>
      <c r="J39" s="77"/>
      <c r="K39" s="77"/>
      <c r="L39" s="77"/>
      <c r="M39" s="136" t="str">
        <f>+IFERROR(BAJAS!O39/AOP!M39*12,"")</f>
        <v/>
      </c>
      <c r="N39" s="136">
        <f>+IFERROR(BAJAS!P39/AOP!N39*12,"")</f>
        <v>-24</v>
      </c>
      <c r="O39" s="136">
        <f>+IFERROR(BAJAS!Q39/AOP!O39*12,"")</f>
        <v>0</v>
      </c>
      <c r="P39" s="136">
        <f>+IFERROR(BAJAS!R39/AOP!P39*12,"")</f>
        <v>0</v>
      </c>
      <c r="Q39" s="136">
        <f>+IFERROR(BAJAS!S39/AOP!Q39*12,"")</f>
        <v>0</v>
      </c>
      <c r="R39" s="136">
        <f>+IFERROR(BAJAS!T39/AOP!R39*12,"")</f>
        <v>0</v>
      </c>
      <c r="S39" s="136">
        <f>+IFERROR(BAJAS!U39/AOP!S39*12,"")</f>
        <v>1.2972972972972974</v>
      </c>
      <c r="T39" s="136">
        <f>+IFERROR(BAJAS!V39/AOP!T39*12,"")</f>
        <v>0.52173913043478259</v>
      </c>
      <c r="U39" s="136">
        <f>+IFERROR(BAJAS!W39/AOP!U39*12,"")</f>
        <v>0.4</v>
      </c>
      <c r="V39" s="136">
        <f>+IFERROR(BAJAS!X39/AOP!V39*12,"")</f>
        <v>0.55172413793103448</v>
      </c>
      <c r="W39" s="136">
        <f>+IFERROR(BAJAS!Y39/AOP!W39*12,"")</f>
        <v>0.61016949152542377</v>
      </c>
      <c r="X39" s="136">
        <f>+IFERROR(BAJAS!Z39/AOP!X39*12,"")</f>
        <v>0.71641791044776115</v>
      </c>
      <c r="Y39" s="136">
        <f>+IFERROR(BAJAS!AA39/AOP!Y39*12,"")</f>
        <v>0.30769230769230771</v>
      </c>
      <c r="Z39" s="136">
        <f>+IFERROR(BAJAS!AB39/AOP!Z39*12,"")</f>
        <v>0.73096446700507611</v>
      </c>
      <c r="AA39" s="136">
        <f>+IFERROR(BAJAS!AC39/AOP!AA39*12,"")</f>
        <v>0.39669421487603307</v>
      </c>
      <c r="AB39" s="136">
        <f>+IFERROR(BAJAS!AD39/AOP!AB39*12,"")</f>
        <v>0.24657534246575341</v>
      </c>
      <c r="AC39" s="136">
        <f>+IFERROR(BAJAS!AE39/AOP!AC39*12,"")</f>
        <v>7.0175438596491224E-2</v>
      </c>
      <c r="AD39" s="137">
        <f>+IFERROR(BAJAS!AF39/AOP!AD39,"")</f>
        <v>24</v>
      </c>
      <c r="AE39" s="138">
        <f>+IFERROR(BAJAS!AG39/AOP!AE39,"")</f>
        <v>0.47659574468085109</v>
      </c>
      <c r="AF39" t="str">
        <f>+IFERROR(BAJAS!AH31/AOP!AF39*12,"")</f>
        <v/>
      </c>
      <c r="AI39" s="19"/>
      <c r="AJ39" s="19"/>
      <c r="AK39" s="19"/>
      <c r="AL39" s="19"/>
      <c r="AM39" s="19"/>
      <c r="AN39" s="19"/>
      <c r="AO39" s="19"/>
      <c r="AP39" s="19"/>
      <c r="AQ39" s="20" t="s">
        <v>0</v>
      </c>
      <c r="AR39" s="20" t="s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0.11499760421657881</v>
      </c>
      <c r="AX39" s="20">
        <v>9.049773755656107E-2</v>
      </c>
      <c r="AY39" s="20">
        <v>7.3170731707317083E-2</v>
      </c>
      <c r="AZ39" s="20">
        <v>0.12314007183170855</v>
      </c>
      <c r="BA39" s="20">
        <v>0.10652463382157124</v>
      </c>
      <c r="BB39" s="20">
        <v>9.6930533117932149E-2</v>
      </c>
      <c r="BC39" s="20">
        <v>0.17850502045370023</v>
      </c>
      <c r="BD39" s="20">
        <v>0.15976035946080877</v>
      </c>
      <c r="BE39" s="20">
        <v>0.14321945397583172</v>
      </c>
      <c r="BF39" s="20">
        <v>0.16384489350081921</v>
      </c>
      <c r="BG39" s="44"/>
      <c r="BH39" s="59"/>
      <c r="BI39" t="str">
        <f>+IFERROR(BAJAS!BK31/AOP!BI39*12,"")</f>
        <v/>
      </c>
    </row>
    <row r="40" spans="1:61">
      <c r="A40" s="221"/>
      <c r="B40" s="226"/>
      <c r="C40" s="225"/>
      <c r="D40" s="11" t="s">
        <v>88</v>
      </c>
      <c r="E40" s="78"/>
      <c r="F40" s="78"/>
      <c r="G40" s="78"/>
      <c r="H40" s="78"/>
      <c r="I40" s="78"/>
      <c r="J40" s="78"/>
      <c r="K40" s="78"/>
      <c r="L40" s="78"/>
      <c r="M40" s="139" t="str">
        <f>+IFERROR(BAJAS!O40/AOP!M40*12,"")</f>
        <v/>
      </c>
      <c r="N40" s="139" t="str">
        <f>+IFERROR(BAJAS!P40/AOP!N40*12,"")</f>
        <v/>
      </c>
      <c r="O40" s="139">
        <f>+IFERROR(BAJAS!Q40/AOP!O40*12,"")</f>
        <v>0</v>
      </c>
      <c r="P40" s="139">
        <f>+IFERROR(BAJAS!R40/AOP!P40*12,"")</f>
        <v>0</v>
      </c>
      <c r="Q40" s="139">
        <f>+IFERROR(BAJAS!S40/AOP!Q40*12,"")</f>
        <v>1.0434782608695652</v>
      </c>
      <c r="R40" s="139">
        <f>+IFERROR(BAJAS!T40/AOP!R40*12,"")</f>
        <v>0.45283018867924529</v>
      </c>
      <c r="S40" s="139">
        <f>+IFERROR(BAJAS!U40/AOP!S40*12,"")</f>
        <v>1.0992366412213741</v>
      </c>
      <c r="T40" s="139">
        <f>+IFERROR(BAJAS!V40/AOP!T40*12,"")</f>
        <v>0.15894039735099338</v>
      </c>
      <c r="U40" s="139">
        <f>+IFERROR(BAJAS!W40/AOP!U40*12,"")</f>
        <v>0.38918918918918921</v>
      </c>
      <c r="V40" s="139">
        <f>+IFERROR(BAJAS!X40/AOP!V40*12,"")</f>
        <v>0.6387832699619771</v>
      </c>
      <c r="W40" s="139">
        <f>+IFERROR(BAJAS!Y40/AOP!W40*12,"")</f>
        <v>0.71544715447154472</v>
      </c>
      <c r="X40" s="139">
        <f>+IFERROR(BAJAS!Z40/AOP!X40*12,"")</f>
        <v>0.51674641148325362</v>
      </c>
      <c r="Y40" s="139">
        <f>+IFERROR(BAJAS!AA40/AOP!Y40*12,"")</f>
        <v>0.9913043478260869</v>
      </c>
      <c r="Z40" s="139">
        <f>+IFERROR(BAJAS!AB40/AOP!Z40*12,"")</f>
        <v>0.57731958762886604</v>
      </c>
      <c r="AA40" s="139">
        <f>+IFERROR(BAJAS!AC40/AOP!AA40*12,"")</f>
        <v>0.22919508867667121</v>
      </c>
      <c r="AB40" s="139">
        <f>+IFERROR(BAJAS!AD40/AOP!AB40*12,"")</f>
        <v>0.34361233480176212</v>
      </c>
      <c r="AC40" s="139">
        <f>+IFERROR(BAJAS!AE40/AOP!AC40*12,"")</f>
        <v>0.44859813084112143</v>
      </c>
      <c r="AD40" s="140">
        <f>+IFERROR(BAJAS!AF40/AOP!AD40,"")</f>
        <v>0</v>
      </c>
      <c r="AE40" s="141">
        <f>+IFERROR(BAJAS!AG40/AOP!AE40,"")</f>
        <v>0.52114285714285713</v>
      </c>
      <c r="AF40" t="str">
        <f>+IFERROR(BAJAS!AH32/AOP!AF40*12,"")</f>
        <v/>
      </c>
      <c r="AI40" s="34"/>
      <c r="AJ40" s="34"/>
      <c r="AK40" s="34"/>
      <c r="AL40" s="34"/>
      <c r="AM40" s="34"/>
      <c r="AN40" s="34"/>
      <c r="AO40" s="34"/>
      <c r="AP40" s="34"/>
      <c r="AQ40" s="21" t="s">
        <v>0</v>
      </c>
      <c r="AR40" s="21" t="s">
        <v>0</v>
      </c>
      <c r="AS40" s="21">
        <v>7.1322436849925702E-2</v>
      </c>
      <c r="AT40" s="21">
        <v>4.4637321760694362E-2</v>
      </c>
      <c r="AU40" s="21">
        <v>3.3512866546977854E-2</v>
      </c>
      <c r="AV40" s="21">
        <v>2.4371667936024376E-2</v>
      </c>
      <c r="AW40" s="21">
        <v>4.1725308386455828E-2</v>
      </c>
      <c r="AX40" s="21">
        <v>3.8928351697522234E-2</v>
      </c>
      <c r="AY40" s="21">
        <v>3.6553739760424815E-2</v>
      </c>
      <c r="AZ40" s="21">
        <v>3.5189469225505851E-2</v>
      </c>
      <c r="BA40" s="21">
        <v>3.4310684325519925E-2</v>
      </c>
      <c r="BB40" s="21">
        <v>3.3858587790822792E-2</v>
      </c>
      <c r="BC40" s="21">
        <v>5.003761418592155E-2</v>
      </c>
      <c r="BD40" s="21">
        <v>4.9862429108877532E-2</v>
      </c>
      <c r="BE40" s="21">
        <v>4.9236021073017014E-2</v>
      </c>
      <c r="BF40" s="21">
        <v>4.9220236953538811E-2</v>
      </c>
      <c r="BG40" s="45"/>
      <c r="BH40" s="46"/>
      <c r="BI40" t="str">
        <f>+IFERROR(BAJAS!BK32/AOP!BI40*12,"")</f>
        <v/>
      </c>
    </row>
    <row r="41" spans="1:61" outlineLevel="1">
      <c r="A41" s="221"/>
      <c r="B41" s="226"/>
      <c r="C41" s="225"/>
      <c r="D41" s="12" t="s">
        <v>1</v>
      </c>
      <c r="E41" s="79"/>
      <c r="F41" s="79"/>
      <c r="G41" s="79"/>
      <c r="H41" s="79"/>
      <c r="I41" s="79"/>
      <c r="J41" s="79"/>
      <c r="K41" s="79"/>
      <c r="L41" s="79"/>
      <c r="M41" s="142" t="str">
        <f>+IFERROR(BAJAS!O41/AOP!M41*12,"")</f>
        <v/>
      </c>
      <c r="N41" s="142" t="str">
        <f>+IFERROR(BAJAS!P41/AOP!N41*12,"")</f>
        <v/>
      </c>
      <c r="O41" s="142">
        <f>+IFERROR(BAJAS!Q41/AOP!O41*12,"")</f>
        <v>0</v>
      </c>
      <c r="P41" s="142">
        <f>+IFERROR(BAJAS!R41/AOP!P41*12,"")</f>
        <v>0</v>
      </c>
      <c r="Q41" s="142">
        <f>+IFERROR(BAJAS!S41/AOP!Q41*12,"")</f>
        <v>1.0434782608695652</v>
      </c>
      <c r="R41" s="142">
        <f>+IFERROR(BAJAS!T41/AOP!R41*12,"")</f>
        <v>0.45283018867924529</v>
      </c>
      <c r="S41" s="142">
        <f>+IFERROR(BAJAS!U41/AOP!S41*12,"")</f>
        <v>1.0992366412213741</v>
      </c>
      <c r="T41" s="142">
        <f>+IFERROR(BAJAS!V41/AOP!T41*12,"")</f>
        <v>0.15894039735099338</v>
      </c>
      <c r="U41" s="142">
        <f>+IFERROR(BAJAS!W41/AOP!U41*12,"")</f>
        <v>0.38918918918918921</v>
      </c>
      <c r="V41" s="142">
        <f>+IFERROR(BAJAS!X41/AOP!V41*12,"")</f>
        <v>0.6387832699619771</v>
      </c>
      <c r="W41" s="142">
        <f>+IFERROR(BAJAS!Y41/AOP!W41*12,"")</f>
        <v>0.71544715447154472</v>
      </c>
      <c r="X41" s="142">
        <f>+IFERROR(BAJAS!Z41/AOP!X41*12,"")</f>
        <v>0.51674641148325362</v>
      </c>
      <c r="Y41" s="142">
        <f>+IFERROR(BAJAS!AA41/AOP!Y41*12,"")</f>
        <v>0.9913043478260869</v>
      </c>
      <c r="Z41" s="142">
        <f>+IFERROR(BAJAS!AB41/AOP!Z41*12,"")</f>
        <v>0.57731958762886604</v>
      </c>
      <c r="AA41" s="142">
        <f>+IFERROR(BAJAS!AC41/AOP!AA41*12,"")</f>
        <v>0.22919508867667121</v>
      </c>
      <c r="AB41" s="142">
        <f>+IFERROR(BAJAS!AD41/AOP!AB41*12,"")</f>
        <v>0.34361233480176212</v>
      </c>
      <c r="AC41" s="142">
        <f>+IFERROR(BAJAS!AE41/AOP!AC41*12,"")</f>
        <v>0.44859813084112143</v>
      </c>
      <c r="AD41" s="143">
        <f>+IFERROR(BAJAS!AF41/AOP!AD41,"")</f>
        <v>0</v>
      </c>
      <c r="AE41" s="144">
        <f>+IFERROR(BAJAS!AG41/AOP!AE41,"")</f>
        <v>0.52114285714285713</v>
      </c>
      <c r="AF41" t="str">
        <f>+IFERROR(BAJAS!AH33/AOP!AF41*12,"")</f>
        <v/>
      </c>
      <c r="AI41" s="35"/>
      <c r="AJ41" s="35"/>
      <c r="AK41" s="35"/>
      <c r="AL41" s="35"/>
      <c r="AM41" s="35"/>
      <c r="AN41" s="35"/>
      <c r="AO41" s="35"/>
      <c r="AP41" s="35"/>
      <c r="AQ41" s="22" t="s">
        <v>0</v>
      </c>
      <c r="AR41" s="22" t="s">
        <v>0</v>
      </c>
      <c r="AS41" s="22">
        <v>6.8571428571428575E-2</v>
      </c>
      <c r="AT41" s="22">
        <v>4.2913338896173561E-2</v>
      </c>
      <c r="AU41" s="22">
        <v>2.7609479254544059E-2</v>
      </c>
      <c r="AV41" s="22">
        <v>2.3423775131758737E-2</v>
      </c>
      <c r="AW41" s="22">
        <v>4.201814419863123E-2</v>
      </c>
      <c r="AX41" s="22">
        <v>3.8713840197870733E-2</v>
      </c>
      <c r="AY41" s="22">
        <v>3.6091368147784651E-2</v>
      </c>
      <c r="AZ41" s="22">
        <v>3.4581699264512412E-2</v>
      </c>
      <c r="BA41" s="22">
        <v>3.3606820939953742E-2</v>
      </c>
      <c r="BB41" s="22">
        <v>3.3100404560500188E-2</v>
      </c>
      <c r="BC41" s="22">
        <v>4.9588416145988301E-2</v>
      </c>
      <c r="BD41" s="22">
        <v>4.8362024296159836E-2</v>
      </c>
      <c r="BE41" s="22">
        <v>4.8461596708649898E-2</v>
      </c>
      <c r="BF41" s="22">
        <v>4.8330279600878129E-2</v>
      </c>
      <c r="BG41" s="47"/>
      <c r="BH41" s="48"/>
      <c r="BI41" t="str">
        <f>+IFERROR(BAJAS!BK33/AOP!BI41*12,"")</f>
        <v/>
      </c>
    </row>
    <row r="42" spans="1:61" outlineLevel="1">
      <c r="A42" s="221"/>
      <c r="B42" s="226"/>
      <c r="C42" s="225"/>
      <c r="D42" s="12" t="s">
        <v>2</v>
      </c>
      <c r="E42" s="79"/>
      <c r="F42" s="79"/>
      <c r="G42" s="79"/>
      <c r="H42" s="79"/>
      <c r="I42" s="79"/>
      <c r="J42" s="79"/>
      <c r="K42" s="79"/>
      <c r="L42" s="79"/>
      <c r="M42" s="142" t="str">
        <f>+IFERROR(BAJAS!O42/AOP!M42*12,"")</f>
        <v/>
      </c>
      <c r="N42" s="142" t="str">
        <f>+IFERROR(BAJAS!P42/AOP!N42*12,"")</f>
        <v/>
      </c>
      <c r="O42" s="142" t="str">
        <f>+IFERROR(BAJAS!Q42/AOP!O42*12,"")</f>
        <v/>
      </c>
      <c r="P42" s="142" t="str">
        <f>+IFERROR(BAJAS!R42/AOP!P42*12,"")</f>
        <v/>
      </c>
      <c r="Q42" s="142" t="str">
        <f>+IFERROR(BAJAS!S42/AOP!Q42*12,"")</f>
        <v/>
      </c>
      <c r="R42" s="142" t="str">
        <f>+IFERROR(BAJAS!T42/AOP!R42*12,"")</f>
        <v/>
      </c>
      <c r="S42" s="142" t="str">
        <f>+IFERROR(BAJAS!U42/AOP!S42*12,"")</f>
        <v/>
      </c>
      <c r="T42" s="142" t="str">
        <f>+IFERROR(BAJAS!V42/AOP!T42*12,"")</f>
        <v/>
      </c>
      <c r="U42" s="142" t="str">
        <f>+IFERROR(BAJAS!W42/AOP!U42*12,"")</f>
        <v/>
      </c>
      <c r="V42" s="142" t="str">
        <f>+IFERROR(BAJAS!X42/AOP!V42*12,"")</f>
        <v/>
      </c>
      <c r="W42" s="142" t="str">
        <f>+IFERROR(BAJAS!Y42/AOP!W42*12,"")</f>
        <v/>
      </c>
      <c r="X42" s="142" t="str">
        <f>+IFERROR(BAJAS!Z42/AOP!X42*12,"")</f>
        <v/>
      </c>
      <c r="Y42" s="142" t="str">
        <f>+IFERROR(BAJAS!AA42/AOP!Y42*12,"")</f>
        <v/>
      </c>
      <c r="Z42" s="142" t="str">
        <f>+IFERROR(BAJAS!AB42/AOP!Z42*12,"")</f>
        <v/>
      </c>
      <c r="AA42" s="142" t="str">
        <f>+IFERROR(BAJAS!AC42/AOP!AA42*12,"")</f>
        <v/>
      </c>
      <c r="AB42" s="142" t="str">
        <f>+IFERROR(BAJAS!AD42/AOP!AB42*12,"")</f>
        <v/>
      </c>
      <c r="AC42" s="142" t="str">
        <f>+IFERROR(BAJAS!AE42/AOP!AC42*12,"")</f>
        <v/>
      </c>
      <c r="AD42" s="143" t="str">
        <f>+IFERROR(BAJAS!AF42/AOP!AD42,"")</f>
        <v/>
      </c>
      <c r="AE42" s="144" t="str">
        <f>+IFERROR(BAJAS!AG42/AOP!AE42,"")</f>
        <v/>
      </c>
      <c r="AF42" t="str">
        <f>+IFERROR(BAJAS!AH34/AOP!AF42*12,"")</f>
        <v/>
      </c>
      <c r="AI42" s="35"/>
      <c r="AJ42" s="35"/>
      <c r="AK42" s="35"/>
      <c r="AL42" s="35"/>
      <c r="AM42" s="35"/>
      <c r="AN42" s="35"/>
      <c r="AO42" s="35"/>
      <c r="AP42" s="35"/>
      <c r="AQ42" s="22" t="s">
        <v>0</v>
      </c>
      <c r="AR42" s="22" t="s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6.6024759284731782E-2</v>
      </c>
      <c r="AX42" s="22">
        <v>4.4692737430167599E-2</v>
      </c>
      <c r="AY42" s="22">
        <v>3.2903756512201815E-2</v>
      </c>
      <c r="AZ42" s="22">
        <v>5.2128583840139013E-2</v>
      </c>
      <c r="BA42" s="22">
        <v>4.3196544276457888E-2</v>
      </c>
      <c r="BB42" s="22">
        <v>3.830806065442937E-2</v>
      </c>
      <c r="BC42" s="22">
        <v>6.8925904652498565E-2</v>
      </c>
      <c r="BD42" s="22">
        <v>6.0071334709968088E-2</v>
      </c>
      <c r="BE42" s="22">
        <v>6.5887003788502707E-2</v>
      </c>
      <c r="BF42" s="22">
        <v>7.116030836133623E-2</v>
      </c>
      <c r="BG42" s="47"/>
      <c r="BH42" s="48"/>
      <c r="BI42" t="str">
        <f>+IFERROR(BAJAS!BK34/AOP!BI42*12,"")</f>
        <v/>
      </c>
    </row>
    <row r="43" spans="1:61" outlineLevel="1">
      <c r="A43" s="221"/>
      <c r="B43" s="226"/>
      <c r="C43" s="225"/>
      <c r="D43" s="14" t="s">
        <v>83</v>
      </c>
      <c r="E43" s="81"/>
      <c r="F43" s="81"/>
      <c r="G43" s="81"/>
      <c r="H43" s="81"/>
      <c r="I43" s="81"/>
      <c r="J43" s="81"/>
      <c r="K43" s="81"/>
      <c r="L43" s="81"/>
      <c r="M43" s="147" t="str">
        <f>+IFERROR(BAJAS!O43/AOP!M43*12,"")</f>
        <v/>
      </c>
      <c r="N43" s="147" t="str">
        <f>+IFERROR(BAJAS!P43/AOP!N43*12,"")</f>
        <v/>
      </c>
      <c r="O43" s="147" t="str">
        <f>+IFERROR(BAJAS!Q43/AOP!O43*12,"")</f>
        <v/>
      </c>
      <c r="P43" s="147" t="str">
        <f>+IFERROR(BAJAS!R43/AOP!P43*12,"")</f>
        <v/>
      </c>
      <c r="Q43" s="147" t="str">
        <f>+IFERROR(BAJAS!S43/AOP!Q43*12,"")</f>
        <v/>
      </c>
      <c r="R43" s="147" t="str">
        <f>+IFERROR(BAJAS!T43/AOP!R43*12,"")</f>
        <v/>
      </c>
      <c r="S43" s="147" t="str">
        <f>+IFERROR(BAJAS!U43/AOP!S43*12,"")</f>
        <v/>
      </c>
      <c r="T43" s="147" t="str">
        <f>+IFERROR(BAJAS!V43/AOP!T43*12,"")</f>
        <v/>
      </c>
      <c r="U43" s="147" t="str">
        <f>+IFERROR(BAJAS!W43/AOP!U43*12,"")</f>
        <v/>
      </c>
      <c r="V43" s="147" t="str">
        <f>+IFERROR(BAJAS!X43/AOP!V43*12,"")</f>
        <v/>
      </c>
      <c r="W43" s="147" t="str">
        <f>+IFERROR(BAJAS!Y43/AOP!W43*12,"")</f>
        <v/>
      </c>
      <c r="X43" s="147" t="str">
        <f>+IFERROR(BAJAS!Z43/AOP!X43*12,"")</f>
        <v/>
      </c>
      <c r="Y43" s="147" t="str">
        <f>+IFERROR(BAJAS!AA43/AOP!Y43*12,"")</f>
        <v/>
      </c>
      <c r="Z43" s="147" t="str">
        <f>+IFERROR(BAJAS!AB43/AOP!Z43*12,"")</f>
        <v/>
      </c>
      <c r="AA43" s="147" t="str">
        <f>+IFERROR(BAJAS!AC43/AOP!AA43*12,"")</f>
        <v/>
      </c>
      <c r="AB43" s="147" t="str">
        <f>+IFERROR(BAJAS!AD43/AOP!AB43*12,"")</f>
        <v/>
      </c>
      <c r="AC43" s="147" t="str">
        <f>+IFERROR(BAJAS!AE43/AOP!AC43*12,"")</f>
        <v/>
      </c>
      <c r="AD43" s="148" t="str">
        <f>+IFERROR(BAJAS!AF43/AOP!AD43,"")</f>
        <v/>
      </c>
      <c r="AE43" s="149" t="str">
        <f>+IFERROR(BAJAS!AG43/AOP!AE43,"")</f>
        <v/>
      </c>
      <c r="AI43" s="37"/>
      <c r="AJ43" s="37"/>
      <c r="AK43" s="37"/>
      <c r="AL43" s="37"/>
      <c r="AM43" s="37"/>
      <c r="AN43" s="37"/>
      <c r="AO43" s="37"/>
      <c r="AP43" s="37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51"/>
      <c r="BH43" s="52"/>
    </row>
    <row r="44" spans="1:61" outlineLevel="1">
      <c r="A44" s="221"/>
      <c r="B44" s="226"/>
      <c r="C44" s="225"/>
      <c r="D44" s="14" t="s">
        <v>103</v>
      </c>
      <c r="E44" s="81"/>
      <c r="F44" s="81"/>
      <c r="G44" s="81"/>
      <c r="H44" s="81"/>
      <c r="I44" s="81"/>
      <c r="J44" s="81"/>
      <c r="K44" s="81"/>
      <c r="L44" s="81"/>
      <c r="M44" s="147" t="str">
        <f>+IFERROR(BAJAS!O44/AOP!M44*12,"")</f>
        <v/>
      </c>
      <c r="N44" s="147" t="str">
        <f>+IFERROR(BAJAS!P44/AOP!N44*12,"")</f>
        <v/>
      </c>
      <c r="O44" s="147" t="str">
        <f>+IFERROR(BAJAS!Q44/AOP!O44*12,"")</f>
        <v/>
      </c>
      <c r="P44" s="147" t="str">
        <f>+IFERROR(BAJAS!R44/AOP!P44*12,"")</f>
        <v/>
      </c>
      <c r="Q44" s="147" t="str">
        <f>+IFERROR(BAJAS!S44/AOP!Q44*12,"")</f>
        <v/>
      </c>
      <c r="R44" s="147" t="str">
        <f>+IFERROR(BAJAS!T44/AOP!R44*12,"")</f>
        <v/>
      </c>
      <c r="S44" s="147" t="str">
        <f>+IFERROR(BAJAS!U44/AOP!S44*12,"")</f>
        <v/>
      </c>
      <c r="T44" s="147" t="str">
        <f>+IFERROR(BAJAS!V44/AOP!T44*12,"")</f>
        <v/>
      </c>
      <c r="U44" s="147" t="str">
        <f>+IFERROR(BAJAS!W44/AOP!U44*12,"")</f>
        <v/>
      </c>
      <c r="V44" s="147" t="str">
        <f>+IFERROR(BAJAS!X44/AOP!V44*12,"")</f>
        <v/>
      </c>
      <c r="W44" s="147" t="str">
        <f>+IFERROR(BAJAS!Y44/AOP!W44*12,"")</f>
        <v/>
      </c>
      <c r="X44" s="147" t="str">
        <f>+IFERROR(BAJAS!Z44/AOP!X44*12,"")</f>
        <v/>
      </c>
      <c r="Y44" s="147" t="str">
        <f>+IFERROR(BAJAS!AA44/AOP!Y44*12,"")</f>
        <v/>
      </c>
      <c r="Z44" s="147" t="str">
        <f>+IFERROR(BAJAS!AB44/AOP!Z44*12,"")</f>
        <v/>
      </c>
      <c r="AA44" s="147" t="str">
        <f>+IFERROR(BAJAS!AC44/AOP!AA44*12,"")</f>
        <v/>
      </c>
      <c r="AB44" s="147" t="str">
        <f>+IFERROR(BAJAS!AD44/AOP!AB44*12,"")</f>
        <v/>
      </c>
      <c r="AC44" s="147" t="str">
        <f>+IFERROR(BAJAS!AE44/AOP!AC44*12,"")</f>
        <v/>
      </c>
      <c r="AD44" s="148" t="str">
        <f>+IFERROR(BAJAS!AF44/AOP!AD44,"")</f>
        <v/>
      </c>
      <c r="AE44" s="149" t="str">
        <f>+IFERROR(BAJAS!AG44/AOP!AE44,"")</f>
        <v/>
      </c>
      <c r="AI44" s="37"/>
      <c r="AJ44" s="37"/>
      <c r="AK44" s="37"/>
      <c r="AL44" s="37"/>
      <c r="AM44" s="37"/>
      <c r="AN44" s="37"/>
      <c r="AO44" s="37"/>
      <c r="AP44" s="37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51"/>
      <c r="BH44" s="52"/>
    </row>
    <row r="45" spans="1:61" outlineLevel="1">
      <c r="A45" s="221"/>
      <c r="B45" s="226"/>
      <c r="C45" s="225"/>
      <c r="D45" s="14" t="s">
        <v>104</v>
      </c>
      <c r="E45" s="81"/>
      <c r="F45" s="81"/>
      <c r="G45" s="81"/>
      <c r="H45" s="81"/>
      <c r="I45" s="81"/>
      <c r="J45" s="81"/>
      <c r="K45" s="81"/>
      <c r="L45" s="81"/>
      <c r="M45" s="147" t="str">
        <f>+IFERROR(BAJAS!O45/AOP!M45*12,"")</f>
        <v/>
      </c>
      <c r="N45" s="147" t="str">
        <f>+IFERROR(BAJAS!P45/AOP!N45*12,"")</f>
        <v/>
      </c>
      <c r="O45" s="147" t="str">
        <f>+IFERROR(BAJAS!Q45/AOP!O45*12,"")</f>
        <v/>
      </c>
      <c r="P45" s="147" t="str">
        <f>+IFERROR(BAJAS!R45/AOP!P45*12,"")</f>
        <v/>
      </c>
      <c r="Q45" s="147" t="str">
        <f>+IFERROR(BAJAS!S45/AOP!Q45*12,"")</f>
        <v/>
      </c>
      <c r="R45" s="147" t="str">
        <f>+IFERROR(BAJAS!T45/AOP!R45*12,"")</f>
        <v/>
      </c>
      <c r="S45" s="147" t="str">
        <f>+IFERROR(BAJAS!U45/AOP!S45*12,"")</f>
        <v/>
      </c>
      <c r="T45" s="147" t="str">
        <f>+IFERROR(BAJAS!V45/AOP!T45*12,"")</f>
        <v/>
      </c>
      <c r="U45" s="147" t="str">
        <f>+IFERROR(BAJAS!W45/AOP!U45*12,"")</f>
        <v/>
      </c>
      <c r="V45" s="147" t="str">
        <f>+IFERROR(BAJAS!X45/AOP!V45*12,"")</f>
        <v/>
      </c>
      <c r="W45" s="147" t="str">
        <f>+IFERROR(BAJAS!Y45/AOP!W45*12,"")</f>
        <v/>
      </c>
      <c r="X45" s="147" t="str">
        <f>+IFERROR(BAJAS!Z45/AOP!X45*12,"")</f>
        <v/>
      </c>
      <c r="Y45" s="147" t="str">
        <f>+IFERROR(BAJAS!AA45/AOP!Y45*12,"")</f>
        <v/>
      </c>
      <c r="Z45" s="147" t="str">
        <f>+IFERROR(BAJAS!AB45/AOP!Z45*12,"")</f>
        <v/>
      </c>
      <c r="AA45" s="147" t="str">
        <f>+IFERROR(BAJAS!AC45/AOP!AA45*12,"")</f>
        <v/>
      </c>
      <c r="AB45" s="147" t="str">
        <f>+IFERROR(BAJAS!AD45/AOP!AB45*12,"")</f>
        <v/>
      </c>
      <c r="AC45" s="147" t="str">
        <f>+IFERROR(BAJAS!AE45/AOP!AC45*12,"")</f>
        <v/>
      </c>
      <c r="AD45" s="148" t="str">
        <f>+IFERROR(BAJAS!AF45/AOP!AD45,"")</f>
        <v/>
      </c>
      <c r="AE45" s="149" t="str">
        <f>+IFERROR(BAJAS!AG45/AOP!AE45,"")</f>
        <v/>
      </c>
      <c r="AI45" s="37"/>
      <c r="AJ45" s="37"/>
      <c r="AK45" s="37"/>
      <c r="AL45" s="37"/>
      <c r="AM45" s="37"/>
      <c r="AN45" s="37"/>
      <c r="AO45" s="37"/>
      <c r="AP45" s="37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51"/>
      <c r="BH45" s="52"/>
    </row>
    <row r="46" spans="1:61" s="2" customFormat="1">
      <c r="A46" s="221"/>
      <c r="B46" s="226"/>
      <c r="C46" s="225"/>
      <c r="D46" s="13" t="s">
        <v>90</v>
      </c>
      <c r="E46" s="80"/>
      <c r="F46" s="80"/>
      <c r="G46" s="80"/>
      <c r="H46" s="80"/>
      <c r="I46" s="80"/>
      <c r="J46" s="80"/>
      <c r="K46" s="80"/>
      <c r="L46" s="80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53"/>
      <c r="AE46" s="54"/>
      <c r="AF46" t="str">
        <f>+IFERROR(BAJAS!AH36/AOP!#REF!*12,"")</f>
        <v/>
      </c>
      <c r="AG46"/>
      <c r="AH46"/>
      <c r="AI46" s="36"/>
      <c r="AJ46" s="36"/>
      <c r="AK46" s="36"/>
      <c r="AL46" s="36"/>
      <c r="AM46" s="36"/>
      <c r="AN46" s="36"/>
      <c r="AO46" s="36"/>
      <c r="AP46" s="36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53"/>
      <c r="BH46" s="54"/>
      <c r="BI46" s="2" t="str">
        <f>+IFERROR(BAJAS!BK36/AOP!#REF!*12,"")</f>
        <v/>
      </c>
    </row>
    <row r="47" spans="1:61" ht="15" customHeight="1">
      <c r="A47" s="221"/>
      <c r="B47" s="222" t="s">
        <v>37</v>
      </c>
      <c r="C47" s="225" t="s">
        <v>41</v>
      </c>
      <c r="D47" s="10" t="s">
        <v>40</v>
      </c>
      <c r="E47" s="77"/>
      <c r="F47" s="77"/>
      <c r="G47" s="77"/>
      <c r="H47" s="77"/>
      <c r="I47" s="77"/>
      <c r="J47" s="77"/>
      <c r="K47" s="77"/>
      <c r="L47" s="77"/>
      <c r="M47" s="136" t="str">
        <f>+IFERROR(BAJAS!O47/AOP!M47*12,"")</f>
        <v/>
      </c>
      <c r="N47" s="136" t="str">
        <f>+IFERROR(BAJAS!P47/AOP!N47*12,"")</f>
        <v/>
      </c>
      <c r="O47" s="136" t="str">
        <f>+IFERROR(BAJAS!Q47/AOP!O47*12,"")</f>
        <v/>
      </c>
      <c r="P47" s="136" t="str">
        <f>+IFERROR(BAJAS!R47/AOP!P47*12,"")</f>
        <v/>
      </c>
      <c r="Q47" s="136" t="str">
        <f>+IFERROR(BAJAS!S47/AOP!Q47*12,"")</f>
        <v/>
      </c>
      <c r="R47" s="136" t="str">
        <f>+IFERROR(BAJAS!T47/AOP!R47*12,"")</f>
        <v/>
      </c>
      <c r="S47" s="136" t="str">
        <f>+IFERROR(BAJAS!U47/AOP!S47*12,"")</f>
        <v/>
      </c>
      <c r="T47" s="136" t="str">
        <f>+IFERROR(BAJAS!V47/AOP!T47*12,"")</f>
        <v/>
      </c>
      <c r="U47" s="136" t="str">
        <f>+IFERROR(BAJAS!W47/AOP!U47*12,"")</f>
        <v/>
      </c>
      <c r="V47" s="136" t="str">
        <f>+IFERROR(BAJAS!X47/AOP!V47*12,"")</f>
        <v/>
      </c>
      <c r="W47" s="136" t="str">
        <f>+IFERROR(BAJAS!Y47/AOP!W47*12,"")</f>
        <v/>
      </c>
      <c r="X47" s="136" t="str">
        <f>+IFERROR(BAJAS!Z47/AOP!X47*12,"")</f>
        <v/>
      </c>
      <c r="Y47" s="136" t="str">
        <f>+IFERROR(BAJAS!AA47/AOP!Y47*12,"")</f>
        <v/>
      </c>
      <c r="Z47" s="136" t="str">
        <f>+IFERROR(BAJAS!AB47/AOP!Z47*12,"")</f>
        <v/>
      </c>
      <c r="AA47" s="136" t="str">
        <f>+IFERROR(BAJAS!AC47/AOP!AA47*12,"")</f>
        <v/>
      </c>
      <c r="AB47" s="136" t="str">
        <f>+IFERROR(BAJAS!AD47/AOP!AB47*12,"")</f>
        <v/>
      </c>
      <c r="AC47" s="136" t="str">
        <f>+IFERROR(BAJAS!AE47/AOP!AC47*12,"")</f>
        <v/>
      </c>
      <c r="AD47" s="137" t="str">
        <f>+IFERROR(BAJAS!AF47/AOP!AD47,"")</f>
        <v/>
      </c>
      <c r="AE47" s="138" t="str">
        <f>+IFERROR(BAJAS!AG47/AOP!AE47,"")</f>
        <v/>
      </c>
      <c r="AF47" t="str">
        <f>+IFERROR(BAJAS!AH37/AOP!AF47*12,"")</f>
        <v/>
      </c>
      <c r="AI47" s="19"/>
      <c r="AJ47" s="19"/>
      <c r="AK47" s="19"/>
      <c r="AL47" s="19"/>
      <c r="AM47" s="19"/>
      <c r="AN47" s="19"/>
      <c r="AO47" s="19"/>
      <c r="AP47" s="19"/>
      <c r="AQ47" s="20" t="s">
        <v>0</v>
      </c>
      <c r="AR47" s="20" t="s">
        <v>0</v>
      </c>
      <c r="AS47" s="20" t="s">
        <v>0</v>
      </c>
      <c r="AT47" s="20" t="s">
        <v>0</v>
      </c>
      <c r="AU47" s="20" t="s">
        <v>0</v>
      </c>
      <c r="AV47" s="20" t="s">
        <v>0</v>
      </c>
      <c r="AW47" s="20" t="s">
        <v>0</v>
      </c>
      <c r="AX47" s="20" t="s">
        <v>0</v>
      </c>
      <c r="AY47" s="20" t="s">
        <v>0</v>
      </c>
      <c r="AZ47" s="20" t="s">
        <v>0</v>
      </c>
      <c r="BA47" s="20" t="s">
        <v>0</v>
      </c>
      <c r="BB47" s="20" t="s">
        <v>0</v>
      </c>
      <c r="BC47" s="20" t="s">
        <v>0</v>
      </c>
      <c r="BD47" s="20" t="s">
        <v>0</v>
      </c>
      <c r="BE47" s="20" t="s">
        <v>0</v>
      </c>
      <c r="BF47" s="20" t="s">
        <v>0</v>
      </c>
      <c r="BG47" s="44"/>
      <c r="BH47" s="59"/>
      <c r="BI47" t="str">
        <f>+IFERROR(BAJAS!BK37/AOP!BI47*12,"")</f>
        <v/>
      </c>
    </row>
    <row r="48" spans="1:61">
      <c r="A48" s="221"/>
      <c r="B48" s="223"/>
      <c r="C48" s="225"/>
      <c r="D48" s="11" t="s">
        <v>88</v>
      </c>
      <c r="E48" s="78"/>
      <c r="F48" s="78"/>
      <c r="G48" s="78"/>
      <c r="H48" s="78"/>
      <c r="I48" s="78"/>
      <c r="J48" s="78"/>
      <c r="K48" s="78"/>
      <c r="L48" s="78"/>
      <c r="M48" s="139" t="str">
        <f>+IFERROR(BAJAS!O48/AOP!M48*12,"")</f>
        <v/>
      </c>
      <c r="N48" s="139" t="str">
        <f>+IFERROR(BAJAS!P48/AOP!N48*12,"")</f>
        <v/>
      </c>
      <c r="O48" s="139" t="str">
        <f>+IFERROR(BAJAS!Q48/AOP!O48*12,"")</f>
        <v/>
      </c>
      <c r="P48" s="139" t="str">
        <f>+IFERROR(BAJAS!R48/AOP!P48*12,"")</f>
        <v/>
      </c>
      <c r="Q48" s="139" t="str">
        <f>+IFERROR(BAJAS!S48/AOP!Q48*12,"")</f>
        <v/>
      </c>
      <c r="R48" s="139" t="str">
        <f>+IFERROR(BAJAS!T48/AOP!R48*12,"")</f>
        <v/>
      </c>
      <c r="S48" s="139" t="str">
        <f>+IFERROR(BAJAS!U48/AOP!S48*12,"")</f>
        <v/>
      </c>
      <c r="T48" s="139" t="str">
        <f>+IFERROR(BAJAS!V48/AOP!T48*12,"")</f>
        <v/>
      </c>
      <c r="U48" s="139" t="str">
        <f>+IFERROR(BAJAS!W48/AOP!U48*12,"")</f>
        <v/>
      </c>
      <c r="V48" s="139" t="str">
        <f>+IFERROR(BAJAS!X48/AOP!V48*12,"")</f>
        <v/>
      </c>
      <c r="W48" s="139" t="str">
        <f>+IFERROR(BAJAS!Y48/AOP!W48*12,"")</f>
        <v/>
      </c>
      <c r="X48" s="139" t="str">
        <f>+IFERROR(BAJAS!Z48/AOP!X48*12,"")</f>
        <v/>
      </c>
      <c r="Y48" s="139" t="str">
        <f>+IFERROR(BAJAS!AA48/AOP!Y48*12,"")</f>
        <v/>
      </c>
      <c r="Z48" s="139" t="str">
        <f>+IFERROR(BAJAS!AB48/AOP!Z48*12,"")</f>
        <v/>
      </c>
      <c r="AA48" s="139" t="str">
        <f>+IFERROR(BAJAS!AC48/AOP!AA48*12,"")</f>
        <v/>
      </c>
      <c r="AB48" s="139" t="str">
        <f>+IFERROR(BAJAS!AD48/AOP!AB48*12,"")</f>
        <v/>
      </c>
      <c r="AC48" s="139" t="str">
        <f>+IFERROR(BAJAS!AE48/AOP!AC48*12,"")</f>
        <v/>
      </c>
      <c r="AD48" s="140" t="str">
        <f>+IFERROR(BAJAS!AF48/AOP!AD48,"")</f>
        <v/>
      </c>
      <c r="AE48" s="141" t="str">
        <f>+IFERROR(BAJAS!AG48/AOP!AE48,"")</f>
        <v/>
      </c>
      <c r="AF48" t="str">
        <f>+IFERROR(BAJAS!AH38/AOP!AF48*12,"")</f>
        <v/>
      </c>
      <c r="AI48" s="34"/>
      <c r="AJ48" s="34"/>
      <c r="AK48" s="34"/>
      <c r="AL48" s="34"/>
      <c r="AM48" s="34"/>
      <c r="AN48" s="34"/>
      <c r="AO48" s="34"/>
      <c r="AP48" s="34"/>
      <c r="AQ48" s="21" t="s">
        <v>0</v>
      </c>
      <c r="AR48" s="21" t="s">
        <v>0</v>
      </c>
      <c r="AS48" s="21" t="s">
        <v>0</v>
      </c>
      <c r="AT48" s="21" t="s">
        <v>0</v>
      </c>
      <c r="AU48" s="21" t="s">
        <v>0</v>
      </c>
      <c r="AV48" s="21" t="s">
        <v>0</v>
      </c>
      <c r="AW48" s="21" t="s">
        <v>0</v>
      </c>
      <c r="AX48" s="21" t="s">
        <v>0</v>
      </c>
      <c r="AY48" s="21" t="s">
        <v>0</v>
      </c>
      <c r="AZ48" s="21" t="s">
        <v>0</v>
      </c>
      <c r="BA48" s="21" t="s">
        <v>0</v>
      </c>
      <c r="BB48" s="21" t="s">
        <v>0</v>
      </c>
      <c r="BC48" s="21" t="s">
        <v>0</v>
      </c>
      <c r="BD48" s="21" t="s">
        <v>0</v>
      </c>
      <c r="BE48" s="21" t="s">
        <v>0</v>
      </c>
      <c r="BF48" s="21" t="s">
        <v>0</v>
      </c>
      <c r="BG48" s="45"/>
      <c r="BH48" s="46"/>
      <c r="BI48" t="str">
        <f>+IFERROR(BAJAS!BK38/AOP!BI48*12,"")</f>
        <v/>
      </c>
    </row>
    <row r="49" spans="1:61" outlineLevel="1">
      <c r="A49" s="221"/>
      <c r="B49" s="223"/>
      <c r="C49" s="225"/>
      <c r="D49" s="12" t="s">
        <v>105</v>
      </c>
      <c r="E49" s="79"/>
      <c r="F49" s="79"/>
      <c r="G49" s="79"/>
      <c r="H49" s="79"/>
      <c r="I49" s="79"/>
      <c r="J49" s="79"/>
      <c r="K49" s="79"/>
      <c r="L49" s="79"/>
      <c r="M49" s="142" t="str">
        <f>+IFERROR(BAJAS!O49/AOP!M49*12,"")</f>
        <v/>
      </c>
      <c r="N49" s="142" t="str">
        <f>+IFERROR(BAJAS!P49/AOP!N49*12,"")</f>
        <v/>
      </c>
      <c r="O49" s="142" t="str">
        <f>+IFERROR(BAJAS!Q49/AOP!O49*12,"")</f>
        <v/>
      </c>
      <c r="P49" s="142" t="str">
        <f>+IFERROR(BAJAS!R49/AOP!P49*12,"")</f>
        <v/>
      </c>
      <c r="Q49" s="142" t="str">
        <f>+IFERROR(BAJAS!S49/AOP!Q49*12,"")</f>
        <v/>
      </c>
      <c r="R49" s="142" t="str">
        <f>+IFERROR(BAJAS!T49/AOP!R49*12,"")</f>
        <v/>
      </c>
      <c r="S49" s="142" t="str">
        <f>+IFERROR(BAJAS!U49/AOP!S49*12,"")</f>
        <v/>
      </c>
      <c r="T49" s="142" t="str">
        <f>+IFERROR(BAJAS!V49/AOP!T49*12,"")</f>
        <v/>
      </c>
      <c r="U49" s="142" t="str">
        <f>+IFERROR(BAJAS!W49/AOP!U49*12,"")</f>
        <v/>
      </c>
      <c r="V49" s="142" t="str">
        <f>+IFERROR(BAJAS!X49/AOP!V49*12,"")</f>
        <v/>
      </c>
      <c r="W49" s="142" t="str">
        <f>+IFERROR(BAJAS!Y49/AOP!W49*12,"")</f>
        <v/>
      </c>
      <c r="X49" s="142" t="str">
        <f>+IFERROR(BAJAS!Z49/AOP!X49*12,"")</f>
        <v/>
      </c>
      <c r="Y49" s="142" t="str">
        <f>+IFERROR(BAJAS!AA49/AOP!Y49*12,"")</f>
        <v/>
      </c>
      <c r="Z49" s="142" t="str">
        <f>+IFERROR(BAJAS!AB49/AOP!Z49*12,"")</f>
        <v/>
      </c>
      <c r="AA49" s="142" t="str">
        <f>+IFERROR(BAJAS!AC49/AOP!AA49*12,"")</f>
        <v/>
      </c>
      <c r="AB49" s="142" t="str">
        <f>+IFERROR(BAJAS!AD49/AOP!AB49*12,"")</f>
        <v/>
      </c>
      <c r="AC49" s="142" t="str">
        <f>+IFERROR(BAJAS!AE49/AOP!AC49*12,"")</f>
        <v/>
      </c>
      <c r="AD49" s="143" t="str">
        <f>+IFERROR(BAJAS!AF49/AOP!AD49,"")</f>
        <v/>
      </c>
      <c r="AE49" s="144" t="str">
        <f>+IFERROR(BAJAS!AG49/AOP!AE49,"")</f>
        <v/>
      </c>
      <c r="AI49" s="35"/>
      <c r="AJ49" s="35"/>
      <c r="AK49" s="35"/>
      <c r="AL49" s="35"/>
      <c r="AM49" s="35"/>
      <c r="AN49" s="35"/>
      <c r="AO49" s="35"/>
      <c r="AP49" s="35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47"/>
      <c r="BH49" s="48"/>
    </row>
    <row r="50" spans="1:61" outlineLevel="1">
      <c r="A50" s="221"/>
      <c r="B50" s="223"/>
      <c r="C50" s="225"/>
      <c r="D50" s="12" t="s">
        <v>106</v>
      </c>
      <c r="E50" s="79"/>
      <c r="F50" s="79"/>
      <c r="G50" s="79"/>
      <c r="H50" s="79"/>
      <c r="I50" s="79"/>
      <c r="J50" s="79"/>
      <c r="K50" s="79"/>
      <c r="L50" s="79"/>
      <c r="M50" s="142" t="str">
        <f>+IFERROR(BAJAS!O50/AOP!M50*12,"")</f>
        <v/>
      </c>
      <c r="N50" s="142" t="str">
        <f>+IFERROR(BAJAS!P50/AOP!N50*12,"")</f>
        <v/>
      </c>
      <c r="O50" s="142" t="str">
        <f>+IFERROR(BAJAS!Q50/AOP!O50*12,"")</f>
        <v/>
      </c>
      <c r="P50" s="142" t="str">
        <f>+IFERROR(BAJAS!R50/AOP!P50*12,"")</f>
        <v/>
      </c>
      <c r="Q50" s="142" t="str">
        <f>+IFERROR(BAJAS!S50/AOP!Q50*12,"")</f>
        <v/>
      </c>
      <c r="R50" s="142" t="str">
        <f>+IFERROR(BAJAS!T50/AOP!R50*12,"")</f>
        <v/>
      </c>
      <c r="S50" s="142" t="str">
        <f>+IFERROR(BAJAS!U50/AOP!S50*12,"")</f>
        <v/>
      </c>
      <c r="T50" s="142" t="str">
        <f>+IFERROR(BAJAS!V50/AOP!T50*12,"")</f>
        <v/>
      </c>
      <c r="U50" s="142" t="str">
        <f>+IFERROR(BAJAS!W50/AOP!U50*12,"")</f>
        <v/>
      </c>
      <c r="V50" s="142" t="str">
        <f>+IFERROR(BAJAS!X50/AOP!V50*12,"")</f>
        <v/>
      </c>
      <c r="W50" s="142" t="str">
        <f>+IFERROR(BAJAS!Y50/AOP!W50*12,"")</f>
        <v/>
      </c>
      <c r="X50" s="142" t="str">
        <f>+IFERROR(BAJAS!Z50/AOP!X50*12,"")</f>
        <v/>
      </c>
      <c r="Y50" s="142" t="str">
        <f>+IFERROR(BAJAS!AA50/AOP!Y50*12,"")</f>
        <v/>
      </c>
      <c r="Z50" s="142" t="str">
        <f>+IFERROR(BAJAS!AB50/AOP!Z50*12,"")</f>
        <v/>
      </c>
      <c r="AA50" s="142" t="str">
        <f>+IFERROR(BAJAS!AC50/AOP!AA50*12,"")</f>
        <v/>
      </c>
      <c r="AB50" s="142" t="str">
        <f>+IFERROR(BAJAS!AD50/AOP!AB50*12,"")</f>
        <v/>
      </c>
      <c r="AC50" s="142" t="str">
        <f>+IFERROR(BAJAS!AE50/AOP!AC50*12,"")</f>
        <v/>
      </c>
      <c r="AD50" s="143" t="str">
        <f>+IFERROR(BAJAS!AF50/AOP!AD50,"")</f>
        <v/>
      </c>
      <c r="AE50" s="144" t="str">
        <f>+IFERROR(BAJAS!AG50/AOP!AE50,"")</f>
        <v/>
      </c>
      <c r="AI50" s="35"/>
      <c r="AJ50" s="35"/>
      <c r="AK50" s="35"/>
      <c r="AL50" s="35"/>
      <c r="AM50" s="35"/>
      <c r="AN50" s="35"/>
      <c r="AO50" s="35"/>
      <c r="AP50" s="35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47"/>
      <c r="BH50" s="48"/>
    </row>
    <row r="51" spans="1:61" outlineLevel="1">
      <c r="A51" s="221"/>
      <c r="B51" s="223"/>
      <c r="C51" s="225"/>
      <c r="D51" s="12" t="s">
        <v>107</v>
      </c>
      <c r="E51" s="79"/>
      <c r="F51" s="79"/>
      <c r="G51" s="79"/>
      <c r="H51" s="79"/>
      <c r="I51" s="79"/>
      <c r="J51" s="79"/>
      <c r="K51" s="79"/>
      <c r="L51" s="79"/>
      <c r="M51" s="142" t="str">
        <f>+IFERROR(BAJAS!O51/AOP!M51*12,"")</f>
        <v/>
      </c>
      <c r="N51" s="142" t="str">
        <f>+IFERROR(BAJAS!P51/AOP!N51*12,"")</f>
        <v/>
      </c>
      <c r="O51" s="142" t="str">
        <f>+IFERROR(BAJAS!Q51/AOP!O51*12,"")</f>
        <v/>
      </c>
      <c r="P51" s="142" t="str">
        <f>+IFERROR(BAJAS!R51/AOP!P51*12,"")</f>
        <v/>
      </c>
      <c r="Q51" s="142" t="str">
        <f>+IFERROR(BAJAS!S51/AOP!Q51*12,"")</f>
        <v/>
      </c>
      <c r="R51" s="142" t="str">
        <f>+IFERROR(BAJAS!T51/AOP!R51*12,"")</f>
        <v/>
      </c>
      <c r="S51" s="142" t="str">
        <f>+IFERROR(BAJAS!U51/AOP!S51*12,"")</f>
        <v/>
      </c>
      <c r="T51" s="142" t="str">
        <f>+IFERROR(BAJAS!V51/AOP!T51*12,"")</f>
        <v/>
      </c>
      <c r="U51" s="142" t="str">
        <f>+IFERROR(BAJAS!W51/AOP!U51*12,"")</f>
        <v/>
      </c>
      <c r="V51" s="142" t="str">
        <f>+IFERROR(BAJAS!X51/AOP!V51*12,"")</f>
        <v/>
      </c>
      <c r="W51" s="142" t="str">
        <f>+IFERROR(BAJAS!Y51/AOP!W51*12,"")</f>
        <v/>
      </c>
      <c r="X51" s="142" t="str">
        <f>+IFERROR(BAJAS!Z51/AOP!X51*12,"")</f>
        <v/>
      </c>
      <c r="Y51" s="142" t="str">
        <f>+IFERROR(BAJAS!AA51/AOP!Y51*12,"")</f>
        <v/>
      </c>
      <c r="Z51" s="142" t="str">
        <f>+IFERROR(BAJAS!AB51/AOP!Z51*12,"")</f>
        <v/>
      </c>
      <c r="AA51" s="142" t="str">
        <f>+IFERROR(BAJAS!AC51/AOP!AA51*12,"")</f>
        <v/>
      </c>
      <c r="AB51" s="142" t="str">
        <f>+IFERROR(BAJAS!AD51/AOP!AB51*12,"")</f>
        <v/>
      </c>
      <c r="AC51" s="142" t="str">
        <f>+IFERROR(BAJAS!AE51/AOP!AC51*12,"")</f>
        <v/>
      </c>
      <c r="AD51" s="143" t="str">
        <f>+IFERROR(BAJAS!AF51/AOP!AD51,"")</f>
        <v/>
      </c>
      <c r="AE51" s="144" t="str">
        <f>+IFERROR(BAJAS!AG51/AOP!AE51,"")</f>
        <v/>
      </c>
      <c r="AI51" s="35"/>
      <c r="AJ51" s="35"/>
      <c r="AK51" s="35"/>
      <c r="AL51" s="35"/>
      <c r="AM51" s="35"/>
      <c r="AN51" s="35"/>
      <c r="AO51" s="35"/>
      <c r="AP51" s="35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47"/>
      <c r="BH51" s="48"/>
    </row>
    <row r="52" spans="1:61" s="2" customFormat="1">
      <c r="A52" s="221"/>
      <c r="B52" s="223"/>
      <c r="C52" s="225"/>
      <c r="D52" s="13" t="s">
        <v>90</v>
      </c>
      <c r="E52" s="80"/>
      <c r="F52" s="80"/>
      <c r="G52" s="80"/>
      <c r="H52" s="80"/>
      <c r="I52" s="80"/>
      <c r="J52" s="80"/>
      <c r="K52" s="80"/>
      <c r="L52" s="80"/>
      <c r="M52" s="109" t="str">
        <f>+IFERROR(BAJAS!O41/AOP!M52*12,"")</f>
        <v/>
      </c>
      <c r="N52" s="109" t="str">
        <f>+IFERROR(BAJAS!P41/AOP!N52*12,"")</f>
        <v/>
      </c>
      <c r="O52" s="109" t="str">
        <f>+IFERROR(BAJAS!Q41/AOP!O52*12,"")</f>
        <v/>
      </c>
      <c r="P52" s="109" t="str">
        <f>+IFERROR(BAJAS!R41/AOP!P52*12,"")</f>
        <v/>
      </c>
      <c r="Q52" s="109" t="str">
        <f>+IFERROR(BAJAS!S41/AOP!Q52*12,"")</f>
        <v/>
      </c>
      <c r="R52" s="109" t="str">
        <f>+IFERROR(BAJAS!T41/AOP!R52*12,"")</f>
        <v/>
      </c>
      <c r="S52" s="109" t="str">
        <f>+IFERROR(BAJAS!U41/AOP!S52*12,"")</f>
        <v/>
      </c>
      <c r="T52" s="109" t="str">
        <f>+IFERROR(BAJAS!V41/AOP!T52*12,"")</f>
        <v/>
      </c>
      <c r="U52" s="109" t="str">
        <f>+IFERROR(BAJAS!W41/AOP!U52*12,"")</f>
        <v/>
      </c>
      <c r="V52" s="109"/>
      <c r="W52" s="109"/>
      <c r="X52" s="109"/>
      <c r="Y52" s="109"/>
      <c r="Z52" s="109"/>
      <c r="AA52" s="109"/>
      <c r="AB52" s="109"/>
      <c r="AC52" s="109"/>
      <c r="AD52" s="110"/>
      <c r="AE52" s="111"/>
      <c r="AF52" t="str">
        <f>+IFERROR(BAJAS!AH41/AOP!AF52*12,"")</f>
        <v/>
      </c>
      <c r="AG52"/>
      <c r="AH52"/>
      <c r="AI52" s="36"/>
      <c r="AJ52" s="36"/>
      <c r="AK52" s="36"/>
      <c r="AL52" s="36"/>
      <c r="AM52" s="36"/>
      <c r="AN52" s="36"/>
      <c r="AO52" s="36"/>
      <c r="AP52" s="36"/>
      <c r="AQ52" s="23" t="s">
        <v>0</v>
      </c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49"/>
      <c r="BH52" s="50"/>
      <c r="BI52" s="2" t="str">
        <f>+IFERROR(BAJAS!BK41/AOP!BI52*12,"")</f>
        <v/>
      </c>
    </row>
    <row r="53" spans="1:61" s="2" customFormat="1">
      <c r="A53" s="221"/>
      <c r="B53" s="223"/>
      <c r="C53" s="225" t="s">
        <v>108</v>
      </c>
      <c r="D53" s="10" t="s">
        <v>40</v>
      </c>
      <c r="E53" s="80"/>
      <c r="F53" s="80"/>
      <c r="G53" s="80"/>
      <c r="H53" s="80"/>
      <c r="I53" s="80"/>
      <c r="J53" s="80"/>
      <c r="K53" s="80"/>
      <c r="L53" s="80"/>
      <c r="M53" s="136" t="str">
        <f>+IFERROR(BAJAS!O53/AOP!M53*12,"")</f>
        <v/>
      </c>
      <c r="N53" s="136" t="str">
        <f>+IFERROR(BAJAS!P53/AOP!N53*12,"")</f>
        <v/>
      </c>
      <c r="O53" s="136" t="str">
        <f>+IFERROR(BAJAS!Q53/AOP!O53*12,"")</f>
        <v/>
      </c>
      <c r="P53" s="136" t="str">
        <f>+IFERROR(BAJAS!R53/AOP!P53*12,"")</f>
        <v/>
      </c>
      <c r="Q53" s="136" t="str">
        <f>+IFERROR(BAJAS!S53/AOP!Q53*12,"")</f>
        <v/>
      </c>
      <c r="R53" s="136" t="str">
        <f>+IFERROR(BAJAS!T53/AOP!R53*12,"")</f>
        <v/>
      </c>
      <c r="S53" s="136" t="str">
        <f>+IFERROR(BAJAS!U53/AOP!S53*12,"")</f>
        <v/>
      </c>
      <c r="T53" s="136" t="str">
        <f>+IFERROR(BAJAS!V53/AOP!T53*12,"")</f>
        <v/>
      </c>
      <c r="U53" s="136" t="str">
        <f>+IFERROR(BAJAS!W53/AOP!U53*12,"")</f>
        <v/>
      </c>
      <c r="V53" s="136" t="str">
        <f>+IFERROR(BAJAS!X53/AOP!V53*12,"")</f>
        <v/>
      </c>
      <c r="W53" s="136" t="str">
        <f>+IFERROR(BAJAS!Y53/AOP!W53*12,"")</f>
        <v/>
      </c>
      <c r="X53" s="136" t="str">
        <f>+IFERROR(BAJAS!Z53/AOP!X53*12,"")</f>
        <v/>
      </c>
      <c r="Y53" s="136" t="str">
        <f>+IFERROR(BAJAS!AA53/AOP!Y53*12,"")</f>
        <v/>
      </c>
      <c r="Z53" s="136" t="str">
        <f>+IFERROR(BAJAS!AB53/AOP!Z53*12,"")</f>
        <v/>
      </c>
      <c r="AA53" s="136" t="str">
        <f>+IFERROR(BAJAS!AC53/AOP!AA53*12,"")</f>
        <v/>
      </c>
      <c r="AB53" s="136" t="str">
        <f>+IFERROR(BAJAS!AD53/AOP!AB53*12,"")</f>
        <v/>
      </c>
      <c r="AC53" s="136" t="str">
        <f>+IFERROR(BAJAS!AE53/AOP!AC53*12,"")</f>
        <v/>
      </c>
      <c r="AD53" s="137" t="str">
        <f>+IFERROR(BAJAS!AF53/AOP!AD53,"")</f>
        <v/>
      </c>
      <c r="AE53" s="138" t="str">
        <f>+IFERROR(BAJAS!AG53/AOP!AE53,"")</f>
        <v/>
      </c>
      <c r="AF53"/>
      <c r="AG53"/>
      <c r="AH53"/>
      <c r="AI53" s="36"/>
      <c r="AJ53" s="36"/>
      <c r="AK53" s="36"/>
      <c r="AL53" s="36"/>
      <c r="AM53" s="36"/>
      <c r="AN53" s="36"/>
      <c r="AO53" s="36"/>
      <c r="AP53" s="36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49"/>
      <c r="BH53" s="50"/>
    </row>
    <row r="54" spans="1:61" s="2" customFormat="1">
      <c r="A54" s="221"/>
      <c r="B54" s="223"/>
      <c r="C54" s="225"/>
      <c r="D54" s="11" t="s">
        <v>88</v>
      </c>
      <c r="E54" s="80"/>
      <c r="F54" s="80"/>
      <c r="G54" s="80"/>
      <c r="H54" s="80"/>
      <c r="I54" s="80"/>
      <c r="J54" s="80"/>
      <c r="K54" s="80"/>
      <c r="L54" s="80"/>
      <c r="M54" s="139" t="str">
        <f>+IFERROR(BAJAS!O54/AOP!M54*12,"")</f>
        <v/>
      </c>
      <c r="N54" s="139" t="str">
        <f>+IFERROR(BAJAS!P54/AOP!N54*12,"")</f>
        <v/>
      </c>
      <c r="O54" s="139" t="str">
        <f>+IFERROR(BAJAS!Q54/AOP!O54*12,"")</f>
        <v/>
      </c>
      <c r="P54" s="139" t="str">
        <f>+IFERROR(BAJAS!R54/AOP!P54*12,"")</f>
        <v/>
      </c>
      <c r="Q54" s="139" t="str">
        <f>+IFERROR(BAJAS!S54/AOP!Q54*12,"")</f>
        <v/>
      </c>
      <c r="R54" s="139" t="str">
        <f>+IFERROR(BAJAS!T54/AOP!R54*12,"")</f>
        <v/>
      </c>
      <c r="S54" s="139" t="str">
        <f>+IFERROR(BAJAS!U54/AOP!S54*12,"")</f>
        <v/>
      </c>
      <c r="T54" s="139" t="str">
        <f>+IFERROR(BAJAS!V54/AOP!T54*12,"")</f>
        <v/>
      </c>
      <c r="U54" s="139" t="str">
        <f>+IFERROR(BAJAS!W54/AOP!U54*12,"")</f>
        <v/>
      </c>
      <c r="V54" s="139" t="str">
        <f>+IFERROR(BAJAS!X54/AOP!V54*12,"")</f>
        <v/>
      </c>
      <c r="W54" s="139" t="str">
        <f>+IFERROR(BAJAS!Y54/AOP!W54*12,"")</f>
        <v/>
      </c>
      <c r="X54" s="139" t="str">
        <f>+IFERROR(BAJAS!Z54/AOP!X54*12,"")</f>
        <v/>
      </c>
      <c r="Y54" s="139" t="str">
        <f>+IFERROR(BAJAS!AA54/AOP!Y54*12,"")</f>
        <v/>
      </c>
      <c r="Z54" s="139" t="str">
        <f>+IFERROR(BAJAS!AB54/AOP!Z54*12,"")</f>
        <v/>
      </c>
      <c r="AA54" s="139" t="str">
        <f>+IFERROR(BAJAS!AC54/AOP!AA54*12,"")</f>
        <v/>
      </c>
      <c r="AB54" s="139" t="str">
        <f>+IFERROR(BAJAS!AD54/AOP!AB54*12,"")</f>
        <v/>
      </c>
      <c r="AC54" s="139" t="str">
        <f>+IFERROR(BAJAS!AE54/AOP!AC54*12,"")</f>
        <v/>
      </c>
      <c r="AD54" s="140" t="str">
        <f>+IFERROR(BAJAS!AF54/AOP!AD54,"")</f>
        <v/>
      </c>
      <c r="AE54" s="141" t="str">
        <f>+IFERROR(BAJAS!AG54/AOP!AE54,"")</f>
        <v/>
      </c>
      <c r="AF54"/>
      <c r="AG54"/>
      <c r="AH54"/>
      <c r="AI54" s="36"/>
      <c r="AJ54" s="36"/>
      <c r="AK54" s="36"/>
      <c r="AL54" s="36"/>
      <c r="AM54" s="36"/>
      <c r="AN54" s="36"/>
      <c r="AO54" s="36"/>
      <c r="AP54" s="36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49"/>
      <c r="BH54" s="50"/>
    </row>
    <row r="55" spans="1:61" s="2" customFormat="1">
      <c r="A55" s="221"/>
      <c r="B55" s="223"/>
      <c r="C55" s="225"/>
      <c r="D55" s="12" t="s">
        <v>110</v>
      </c>
      <c r="E55" s="80"/>
      <c r="F55" s="80"/>
      <c r="G55" s="80"/>
      <c r="H55" s="80"/>
      <c r="I55" s="80"/>
      <c r="J55" s="80"/>
      <c r="K55" s="80"/>
      <c r="L55" s="80"/>
      <c r="M55" s="142" t="str">
        <f>+IFERROR(BAJAS!O55/AOP!M55*12,"")</f>
        <v/>
      </c>
      <c r="N55" s="142" t="str">
        <f>+IFERROR(BAJAS!P55/AOP!N55*12,"")</f>
        <v/>
      </c>
      <c r="O55" s="142" t="str">
        <f>+IFERROR(BAJAS!Q55/AOP!O55*12,"")</f>
        <v/>
      </c>
      <c r="P55" s="142" t="str">
        <f>+IFERROR(BAJAS!R55/AOP!P55*12,"")</f>
        <v/>
      </c>
      <c r="Q55" s="142" t="str">
        <f>+IFERROR(BAJAS!S55/AOP!Q55*12,"")</f>
        <v/>
      </c>
      <c r="R55" s="142" t="str">
        <f>+IFERROR(BAJAS!T55/AOP!R55*12,"")</f>
        <v/>
      </c>
      <c r="S55" s="142" t="str">
        <f>+IFERROR(BAJAS!U55/AOP!S55*12,"")</f>
        <v/>
      </c>
      <c r="T55" s="142" t="str">
        <f>+IFERROR(BAJAS!V55/AOP!T55*12,"")</f>
        <v/>
      </c>
      <c r="U55" s="142" t="str">
        <f>+IFERROR(BAJAS!W55/AOP!U55*12,"")</f>
        <v/>
      </c>
      <c r="V55" s="142" t="str">
        <f>+IFERROR(BAJAS!X55/AOP!V55*12,"")</f>
        <v/>
      </c>
      <c r="W55" s="142" t="str">
        <f>+IFERROR(BAJAS!Y55/AOP!W55*12,"")</f>
        <v/>
      </c>
      <c r="X55" s="142" t="str">
        <f>+IFERROR(BAJAS!Z55/AOP!X55*12,"")</f>
        <v/>
      </c>
      <c r="Y55" s="142" t="str">
        <f>+IFERROR(BAJAS!AA55/AOP!Y55*12,"")</f>
        <v/>
      </c>
      <c r="Z55" s="142" t="str">
        <f>+IFERROR(BAJAS!AB55/AOP!Z55*12,"")</f>
        <v/>
      </c>
      <c r="AA55" s="142" t="str">
        <f>+IFERROR(BAJAS!AC55/AOP!AA55*12,"")</f>
        <v/>
      </c>
      <c r="AB55" s="142" t="str">
        <f>+IFERROR(BAJAS!AD55/AOP!AB55*12,"")</f>
        <v/>
      </c>
      <c r="AC55" s="142" t="str">
        <f>+IFERROR(BAJAS!AE55/AOP!AC55*12,"")</f>
        <v/>
      </c>
      <c r="AD55" s="143" t="str">
        <f>+IFERROR(BAJAS!AF55/AOP!AD55,"")</f>
        <v/>
      </c>
      <c r="AE55" s="144" t="str">
        <f>+IFERROR(BAJAS!AG55/AOP!AE55,"")</f>
        <v/>
      </c>
      <c r="AF55"/>
      <c r="AG55"/>
      <c r="AH55"/>
      <c r="AI55" s="36"/>
      <c r="AJ55" s="36"/>
      <c r="AK55" s="36"/>
      <c r="AL55" s="36"/>
      <c r="AM55" s="36"/>
      <c r="AN55" s="36"/>
      <c r="AO55" s="36"/>
      <c r="AP55" s="36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49"/>
      <c r="BH55" s="50"/>
    </row>
    <row r="56" spans="1:61" s="2" customFormat="1">
      <c r="A56" s="221"/>
      <c r="B56" s="223"/>
      <c r="C56" s="225"/>
      <c r="D56" s="12" t="s">
        <v>111</v>
      </c>
      <c r="E56" s="80"/>
      <c r="F56" s="80"/>
      <c r="G56" s="80"/>
      <c r="H56" s="80"/>
      <c r="I56" s="80"/>
      <c r="J56" s="80"/>
      <c r="K56" s="80"/>
      <c r="L56" s="80"/>
      <c r="M56" s="142" t="str">
        <f>+IFERROR(BAJAS!O56/AOP!M56*12,"")</f>
        <v/>
      </c>
      <c r="N56" s="142" t="str">
        <f>+IFERROR(BAJAS!P56/AOP!N56*12,"")</f>
        <v/>
      </c>
      <c r="O56" s="142" t="str">
        <f>+IFERROR(BAJAS!Q56/AOP!O56*12,"")</f>
        <v/>
      </c>
      <c r="P56" s="142" t="str">
        <f>+IFERROR(BAJAS!R56/AOP!P56*12,"")</f>
        <v/>
      </c>
      <c r="Q56" s="142" t="str">
        <f>+IFERROR(BAJAS!S56/AOP!Q56*12,"")</f>
        <v/>
      </c>
      <c r="R56" s="142" t="str">
        <f>+IFERROR(BAJAS!T56/AOP!R56*12,"")</f>
        <v/>
      </c>
      <c r="S56" s="142" t="str">
        <f>+IFERROR(BAJAS!U56/AOP!S56*12,"")</f>
        <v/>
      </c>
      <c r="T56" s="142" t="str">
        <f>+IFERROR(BAJAS!V56/AOP!T56*12,"")</f>
        <v/>
      </c>
      <c r="U56" s="142" t="str">
        <f>+IFERROR(BAJAS!W56/AOP!U56*12,"")</f>
        <v/>
      </c>
      <c r="V56" s="142" t="str">
        <f>+IFERROR(BAJAS!X56/AOP!V56*12,"")</f>
        <v/>
      </c>
      <c r="W56" s="142" t="str">
        <f>+IFERROR(BAJAS!Y56/AOP!W56*12,"")</f>
        <v/>
      </c>
      <c r="X56" s="142" t="str">
        <f>+IFERROR(BAJAS!Z56/AOP!X56*12,"")</f>
        <v/>
      </c>
      <c r="Y56" s="142" t="str">
        <f>+IFERROR(BAJAS!AA56/AOP!Y56*12,"")</f>
        <v/>
      </c>
      <c r="Z56" s="142" t="str">
        <f>+IFERROR(BAJAS!AB56/AOP!Z56*12,"")</f>
        <v/>
      </c>
      <c r="AA56" s="142" t="str">
        <f>+IFERROR(BAJAS!AC56/AOP!AA56*12,"")</f>
        <v/>
      </c>
      <c r="AB56" s="142" t="str">
        <f>+IFERROR(BAJAS!AD56/AOP!AB56*12,"")</f>
        <v/>
      </c>
      <c r="AC56" s="142" t="str">
        <f>+IFERROR(BAJAS!AE56/AOP!AC56*12,"")</f>
        <v/>
      </c>
      <c r="AD56" s="143" t="str">
        <f>+IFERROR(BAJAS!AF56/AOP!AD56,"")</f>
        <v/>
      </c>
      <c r="AE56" s="144" t="str">
        <f>+IFERROR(BAJAS!AG56/AOP!AE56,"")</f>
        <v/>
      </c>
      <c r="AF56"/>
      <c r="AG56"/>
      <c r="AH56"/>
      <c r="AI56" s="36"/>
      <c r="AJ56" s="36"/>
      <c r="AK56" s="36"/>
      <c r="AL56" s="36"/>
      <c r="AM56" s="36"/>
      <c r="AN56" s="36"/>
      <c r="AO56" s="36"/>
      <c r="AP56" s="36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49"/>
      <c r="BH56" s="50"/>
    </row>
    <row r="57" spans="1:61" s="2" customFormat="1">
      <c r="A57" s="221"/>
      <c r="B57" s="223"/>
      <c r="C57" s="225"/>
      <c r="D57" s="12" t="s">
        <v>112</v>
      </c>
      <c r="E57" s="80"/>
      <c r="F57" s="80"/>
      <c r="G57" s="80"/>
      <c r="H57" s="80"/>
      <c r="I57" s="80"/>
      <c r="J57" s="80"/>
      <c r="K57" s="80"/>
      <c r="L57" s="80"/>
      <c r="M57" s="142" t="str">
        <f>+IFERROR(BAJAS!O57/AOP!M57*12,"")</f>
        <v/>
      </c>
      <c r="N57" s="142" t="str">
        <f>+IFERROR(BAJAS!P57/AOP!N57*12,"")</f>
        <v/>
      </c>
      <c r="O57" s="142" t="str">
        <f>+IFERROR(BAJAS!Q57/AOP!O57*12,"")</f>
        <v/>
      </c>
      <c r="P57" s="142" t="str">
        <f>+IFERROR(BAJAS!R57/AOP!P57*12,"")</f>
        <v/>
      </c>
      <c r="Q57" s="142" t="str">
        <f>+IFERROR(BAJAS!S57/AOP!Q57*12,"")</f>
        <v/>
      </c>
      <c r="R57" s="142" t="str">
        <f>+IFERROR(BAJAS!T57/AOP!R57*12,"")</f>
        <v/>
      </c>
      <c r="S57" s="142" t="str">
        <f>+IFERROR(BAJAS!U57/AOP!S57*12,"")</f>
        <v/>
      </c>
      <c r="T57" s="142" t="str">
        <f>+IFERROR(BAJAS!V57/AOP!T57*12,"")</f>
        <v/>
      </c>
      <c r="U57" s="142" t="str">
        <f>+IFERROR(BAJAS!W57/AOP!U57*12,"")</f>
        <v/>
      </c>
      <c r="V57" s="142" t="str">
        <f>+IFERROR(BAJAS!X57/AOP!V57*12,"")</f>
        <v/>
      </c>
      <c r="W57" s="142" t="str">
        <f>+IFERROR(BAJAS!Y57/AOP!W57*12,"")</f>
        <v/>
      </c>
      <c r="X57" s="142" t="str">
        <f>+IFERROR(BAJAS!Z57/AOP!X57*12,"")</f>
        <v/>
      </c>
      <c r="Y57" s="142" t="str">
        <f>+IFERROR(BAJAS!AA57/AOP!Y57*12,"")</f>
        <v/>
      </c>
      <c r="Z57" s="142" t="str">
        <f>+IFERROR(BAJAS!AB57/AOP!Z57*12,"")</f>
        <v/>
      </c>
      <c r="AA57" s="142" t="str">
        <f>+IFERROR(BAJAS!AC57/AOP!AA57*12,"")</f>
        <v/>
      </c>
      <c r="AB57" s="142" t="str">
        <f>+IFERROR(BAJAS!AD57/AOP!AB57*12,"")</f>
        <v/>
      </c>
      <c r="AC57" s="142" t="str">
        <f>+IFERROR(BAJAS!AE57/AOP!AC57*12,"")</f>
        <v/>
      </c>
      <c r="AD57" s="143" t="str">
        <f>+IFERROR(BAJAS!AF57/AOP!AD57,"")</f>
        <v/>
      </c>
      <c r="AE57" s="144" t="str">
        <f>+IFERROR(BAJAS!AG57/AOP!AE57,"")</f>
        <v/>
      </c>
      <c r="AF57"/>
      <c r="AG57"/>
      <c r="AH57"/>
      <c r="AI57" s="36"/>
      <c r="AJ57" s="36"/>
      <c r="AK57" s="36"/>
      <c r="AL57" s="36"/>
      <c r="AM57" s="36"/>
      <c r="AN57" s="36"/>
      <c r="AO57" s="36"/>
      <c r="AP57" s="36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49"/>
      <c r="BH57" s="50"/>
    </row>
    <row r="58" spans="1:61" s="2" customFormat="1">
      <c r="A58" s="221"/>
      <c r="B58" s="223"/>
      <c r="C58" s="225"/>
      <c r="D58" s="13" t="s">
        <v>90</v>
      </c>
      <c r="E58" s="80"/>
      <c r="F58" s="80"/>
      <c r="G58" s="80"/>
      <c r="H58" s="80"/>
      <c r="I58" s="80"/>
      <c r="J58" s="80"/>
      <c r="K58" s="80"/>
      <c r="L58" s="80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/>
      <c r="AH58"/>
      <c r="AI58" s="36"/>
      <c r="AJ58" s="36"/>
      <c r="AK58" s="36"/>
      <c r="AL58" s="36"/>
      <c r="AM58" s="36"/>
      <c r="AN58" s="36"/>
      <c r="AO58" s="36"/>
      <c r="AP58" s="36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49"/>
      <c r="BH58" s="50"/>
    </row>
    <row r="59" spans="1:61" s="2" customFormat="1">
      <c r="A59" s="221"/>
      <c r="B59" s="223"/>
      <c r="C59" s="225" t="s">
        <v>109</v>
      </c>
      <c r="D59" s="10" t="s">
        <v>40</v>
      </c>
      <c r="E59" s="80"/>
      <c r="F59" s="80"/>
      <c r="G59" s="80"/>
      <c r="H59" s="80"/>
      <c r="I59" s="80"/>
      <c r="J59" s="80"/>
      <c r="K59" s="80"/>
      <c r="L59" s="80"/>
      <c r="M59" s="136" t="str">
        <f>+IFERROR(BAJAS!O59/AOP!M59*12,"")</f>
        <v/>
      </c>
      <c r="N59" s="136" t="str">
        <f>+IFERROR(BAJAS!P59/AOP!N59*12,"")</f>
        <v/>
      </c>
      <c r="O59" s="136" t="str">
        <f>+IFERROR(BAJAS!Q59/AOP!O59*12,"")</f>
        <v/>
      </c>
      <c r="P59" s="136" t="str">
        <f>+IFERROR(BAJAS!R59/AOP!P59*12,"")</f>
        <v/>
      </c>
      <c r="Q59" s="136" t="str">
        <f>+IFERROR(BAJAS!S59/AOP!Q59*12,"")</f>
        <v/>
      </c>
      <c r="R59" s="136" t="str">
        <f>+IFERROR(BAJAS!T59/AOP!R59*12,"")</f>
        <v/>
      </c>
      <c r="S59" s="136" t="str">
        <f>+IFERROR(BAJAS!U59/AOP!S59*12,"")</f>
        <v/>
      </c>
      <c r="T59" s="136" t="str">
        <f>+IFERROR(BAJAS!V59/AOP!T59*12,"")</f>
        <v/>
      </c>
      <c r="U59" s="136" t="str">
        <f>+IFERROR(BAJAS!W59/AOP!U59*12,"")</f>
        <v/>
      </c>
      <c r="V59" s="136" t="str">
        <f>+IFERROR(BAJAS!X59/AOP!V59*12,"")</f>
        <v/>
      </c>
      <c r="W59" s="136" t="str">
        <f>+IFERROR(BAJAS!Y59/AOP!W59*12,"")</f>
        <v/>
      </c>
      <c r="X59" s="136" t="str">
        <f>+IFERROR(BAJAS!Z59/AOP!X59*12,"")</f>
        <v/>
      </c>
      <c r="Y59" s="136" t="str">
        <f>+IFERROR(BAJAS!AA59/AOP!Y59*12,"")</f>
        <v/>
      </c>
      <c r="Z59" s="136" t="str">
        <f>+IFERROR(BAJAS!AB59/AOP!Z59*12,"")</f>
        <v/>
      </c>
      <c r="AA59" s="136" t="str">
        <f>+IFERROR(BAJAS!AC59/AOP!AA59*12,"")</f>
        <v/>
      </c>
      <c r="AB59" s="136" t="str">
        <f>+IFERROR(BAJAS!AD59/AOP!AB59*12,"")</f>
        <v/>
      </c>
      <c r="AC59" s="136" t="str">
        <f>+IFERROR(BAJAS!AE59/AOP!AC59*12,"")</f>
        <v/>
      </c>
      <c r="AD59" s="137" t="str">
        <f>+IFERROR(BAJAS!AF59/AOP!AD59,"")</f>
        <v/>
      </c>
      <c r="AE59" s="138" t="str">
        <f>+IFERROR(BAJAS!AG59/AOP!AE59,"")</f>
        <v/>
      </c>
      <c r="AF59"/>
      <c r="AG59"/>
      <c r="AH59"/>
      <c r="AI59" s="36"/>
      <c r="AJ59" s="36"/>
      <c r="AK59" s="36"/>
      <c r="AL59" s="36"/>
      <c r="AM59" s="36"/>
      <c r="AN59" s="36"/>
      <c r="AO59" s="36"/>
      <c r="AP59" s="36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49"/>
      <c r="BH59" s="50"/>
    </row>
    <row r="60" spans="1:61" s="2" customFormat="1">
      <c r="A60" s="221"/>
      <c r="B60" s="223"/>
      <c r="C60" s="225"/>
      <c r="D60" s="11" t="s">
        <v>88</v>
      </c>
      <c r="E60" s="80"/>
      <c r="F60" s="80"/>
      <c r="G60" s="80"/>
      <c r="H60" s="80"/>
      <c r="I60" s="80"/>
      <c r="J60" s="80"/>
      <c r="K60" s="80"/>
      <c r="L60" s="80"/>
      <c r="M60" s="139" t="str">
        <f>+IFERROR(BAJAS!O60/AOP!M60*12,"")</f>
        <v/>
      </c>
      <c r="N60" s="139" t="str">
        <f>+IFERROR(BAJAS!P60/AOP!N60*12,"")</f>
        <v/>
      </c>
      <c r="O60" s="139" t="str">
        <f>+IFERROR(BAJAS!Q60/AOP!O60*12,"")</f>
        <v/>
      </c>
      <c r="P60" s="139" t="str">
        <f>+IFERROR(BAJAS!R60/AOP!P60*12,"")</f>
        <v/>
      </c>
      <c r="Q60" s="139" t="str">
        <f>+IFERROR(BAJAS!S60/AOP!Q60*12,"")</f>
        <v/>
      </c>
      <c r="R60" s="139" t="str">
        <f>+IFERROR(BAJAS!T60/AOP!R60*12,"")</f>
        <v/>
      </c>
      <c r="S60" s="139" t="str">
        <f>+IFERROR(BAJAS!U60/AOP!S60*12,"")</f>
        <v/>
      </c>
      <c r="T60" s="139" t="str">
        <f>+IFERROR(BAJAS!V60/AOP!T60*12,"")</f>
        <v/>
      </c>
      <c r="U60" s="139" t="str">
        <f>+IFERROR(BAJAS!W60/AOP!U60*12,"")</f>
        <v/>
      </c>
      <c r="V60" s="139" t="str">
        <f>+IFERROR(BAJAS!X60/AOP!V60*12,"")</f>
        <v/>
      </c>
      <c r="W60" s="139" t="str">
        <f>+IFERROR(BAJAS!Y60/AOP!W60*12,"")</f>
        <v/>
      </c>
      <c r="X60" s="139" t="str">
        <f>+IFERROR(BAJAS!Z60/AOP!X60*12,"")</f>
        <v/>
      </c>
      <c r="Y60" s="139" t="str">
        <f>+IFERROR(BAJAS!AA60/AOP!Y60*12,"")</f>
        <v/>
      </c>
      <c r="Z60" s="139" t="str">
        <f>+IFERROR(BAJAS!AB60/AOP!Z60*12,"")</f>
        <v/>
      </c>
      <c r="AA60" s="139" t="str">
        <f>+IFERROR(BAJAS!AC60/AOP!AA60*12,"")</f>
        <v/>
      </c>
      <c r="AB60" s="139" t="str">
        <f>+IFERROR(BAJAS!AD60/AOP!AB60*12,"")</f>
        <v/>
      </c>
      <c r="AC60" s="139" t="str">
        <f>+IFERROR(BAJAS!AE60/AOP!AC60*12,"")</f>
        <v/>
      </c>
      <c r="AD60" s="140" t="str">
        <f>+IFERROR(BAJAS!AF60/AOP!AD60,"")</f>
        <v/>
      </c>
      <c r="AE60" s="141" t="str">
        <f>+IFERROR(BAJAS!AG60/AOP!AE60,"")</f>
        <v/>
      </c>
      <c r="AF60"/>
      <c r="AG60"/>
      <c r="AH60"/>
      <c r="AI60" s="36"/>
      <c r="AJ60" s="36"/>
      <c r="AK60" s="36"/>
      <c r="AL60" s="36"/>
      <c r="AM60" s="36"/>
      <c r="AN60" s="36"/>
      <c r="AO60" s="36"/>
      <c r="AP60" s="36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49"/>
      <c r="BH60" s="50"/>
    </row>
    <row r="61" spans="1:61" s="2" customFormat="1">
      <c r="A61" s="221"/>
      <c r="B61" s="223"/>
      <c r="C61" s="225"/>
      <c r="D61" s="12" t="s">
        <v>113</v>
      </c>
      <c r="E61" s="80"/>
      <c r="F61" s="80"/>
      <c r="G61" s="80"/>
      <c r="H61" s="80"/>
      <c r="I61" s="80"/>
      <c r="J61" s="80"/>
      <c r="K61" s="80"/>
      <c r="L61" s="80"/>
      <c r="M61" s="142" t="str">
        <f>+IFERROR(BAJAS!O61/AOP!M61*12,"")</f>
        <v/>
      </c>
      <c r="N61" s="142" t="str">
        <f>+IFERROR(BAJAS!P61/AOP!N61*12,"")</f>
        <v/>
      </c>
      <c r="O61" s="142" t="str">
        <f>+IFERROR(BAJAS!Q61/AOP!O61*12,"")</f>
        <v/>
      </c>
      <c r="P61" s="142" t="str">
        <f>+IFERROR(BAJAS!R61/AOP!P61*12,"")</f>
        <v/>
      </c>
      <c r="Q61" s="142" t="str">
        <f>+IFERROR(BAJAS!S61/AOP!Q61*12,"")</f>
        <v/>
      </c>
      <c r="R61" s="142" t="str">
        <f>+IFERROR(BAJAS!T61/AOP!R61*12,"")</f>
        <v/>
      </c>
      <c r="S61" s="142" t="str">
        <f>+IFERROR(BAJAS!U61/AOP!S61*12,"")</f>
        <v/>
      </c>
      <c r="T61" s="142" t="str">
        <f>+IFERROR(BAJAS!V61/AOP!T61*12,"")</f>
        <v/>
      </c>
      <c r="U61" s="142" t="str">
        <f>+IFERROR(BAJAS!W61/AOP!U61*12,"")</f>
        <v/>
      </c>
      <c r="V61" s="142" t="str">
        <f>+IFERROR(BAJAS!X61/AOP!V61*12,"")</f>
        <v/>
      </c>
      <c r="W61" s="142" t="str">
        <f>+IFERROR(BAJAS!Y61/AOP!W61*12,"")</f>
        <v/>
      </c>
      <c r="X61" s="142" t="str">
        <f>+IFERROR(BAJAS!Z61/AOP!X61*12,"")</f>
        <v/>
      </c>
      <c r="Y61" s="142" t="str">
        <f>+IFERROR(BAJAS!AA61/AOP!Y61*12,"")</f>
        <v/>
      </c>
      <c r="Z61" s="142" t="str">
        <f>+IFERROR(BAJAS!AB61/AOP!Z61*12,"")</f>
        <v/>
      </c>
      <c r="AA61" s="142" t="str">
        <f>+IFERROR(BAJAS!AC61/AOP!AA61*12,"")</f>
        <v/>
      </c>
      <c r="AB61" s="142" t="str">
        <f>+IFERROR(BAJAS!AD61/AOP!AB61*12,"")</f>
        <v/>
      </c>
      <c r="AC61" s="142" t="str">
        <f>+IFERROR(BAJAS!AE61/AOP!AC61*12,"")</f>
        <v/>
      </c>
      <c r="AD61" s="143" t="str">
        <f>+IFERROR(BAJAS!AF61/AOP!AD61,"")</f>
        <v/>
      </c>
      <c r="AE61" s="144" t="str">
        <f>+IFERROR(BAJAS!AG61/AOP!AE61,"")</f>
        <v/>
      </c>
      <c r="AF61"/>
      <c r="AG61"/>
      <c r="AH61"/>
      <c r="AI61" s="36"/>
      <c r="AJ61" s="36"/>
      <c r="AK61" s="36"/>
      <c r="AL61" s="36"/>
      <c r="AM61" s="36"/>
      <c r="AN61" s="36"/>
      <c r="AO61" s="36"/>
      <c r="AP61" s="36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49"/>
      <c r="BH61" s="50"/>
    </row>
    <row r="62" spans="1:61" s="2" customFormat="1">
      <c r="A62" s="221"/>
      <c r="B62" s="223"/>
      <c r="C62" s="225"/>
      <c r="D62" s="12" t="s">
        <v>114</v>
      </c>
      <c r="E62" s="80"/>
      <c r="F62" s="80"/>
      <c r="G62" s="80"/>
      <c r="H62" s="80"/>
      <c r="I62" s="80"/>
      <c r="J62" s="80"/>
      <c r="K62" s="80"/>
      <c r="L62" s="80"/>
      <c r="M62" s="142" t="str">
        <f>+IFERROR(BAJAS!O62/AOP!M62*12,"")</f>
        <v/>
      </c>
      <c r="N62" s="142" t="str">
        <f>+IFERROR(BAJAS!P62/AOP!N62*12,"")</f>
        <v/>
      </c>
      <c r="O62" s="142" t="str">
        <f>+IFERROR(BAJAS!Q62/AOP!O62*12,"")</f>
        <v/>
      </c>
      <c r="P62" s="142" t="str">
        <f>+IFERROR(BAJAS!R62/AOP!P62*12,"")</f>
        <v/>
      </c>
      <c r="Q62" s="142" t="str">
        <f>+IFERROR(BAJAS!S62/AOP!Q62*12,"")</f>
        <v/>
      </c>
      <c r="R62" s="142" t="str">
        <f>+IFERROR(BAJAS!T62/AOP!R62*12,"")</f>
        <v/>
      </c>
      <c r="S62" s="142" t="str">
        <f>+IFERROR(BAJAS!U62/AOP!S62*12,"")</f>
        <v/>
      </c>
      <c r="T62" s="142" t="str">
        <f>+IFERROR(BAJAS!V62/AOP!T62*12,"")</f>
        <v/>
      </c>
      <c r="U62" s="142" t="str">
        <f>+IFERROR(BAJAS!W62/AOP!U62*12,"")</f>
        <v/>
      </c>
      <c r="V62" s="142" t="str">
        <f>+IFERROR(BAJAS!X62/AOP!V62*12,"")</f>
        <v/>
      </c>
      <c r="W62" s="142" t="str">
        <f>+IFERROR(BAJAS!Y62/AOP!W62*12,"")</f>
        <v/>
      </c>
      <c r="X62" s="142" t="str">
        <f>+IFERROR(BAJAS!Z62/AOP!X62*12,"")</f>
        <v/>
      </c>
      <c r="Y62" s="142" t="str">
        <f>+IFERROR(BAJAS!AA62/AOP!Y62*12,"")</f>
        <v/>
      </c>
      <c r="Z62" s="142" t="str">
        <f>+IFERROR(BAJAS!AB62/AOP!Z62*12,"")</f>
        <v/>
      </c>
      <c r="AA62" s="142" t="str">
        <f>+IFERROR(BAJAS!AC62/AOP!AA62*12,"")</f>
        <v/>
      </c>
      <c r="AB62" s="142" t="str">
        <f>+IFERROR(BAJAS!AD62/AOP!AB62*12,"")</f>
        <v/>
      </c>
      <c r="AC62" s="142" t="str">
        <f>+IFERROR(BAJAS!AE62/AOP!AC62*12,"")</f>
        <v/>
      </c>
      <c r="AD62" s="143" t="str">
        <f>+IFERROR(BAJAS!AF62/AOP!AD62,"")</f>
        <v/>
      </c>
      <c r="AE62" s="144" t="str">
        <f>+IFERROR(BAJAS!AG62/AOP!AE62,"")</f>
        <v/>
      </c>
      <c r="AF62"/>
      <c r="AG62"/>
      <c r="AH62"/>
      <c r="AI62" s="36"/>
      <c r="AJ62" s="36"/>
      <c r="AK62" s="36"/>
      <c r="AL62" s="36"/>
      <c r="AM62" s="36"/>
      <c r="AN62" s="36"/>
      <c r="AO62" s="36"/>
      <c r="AP62" s="36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49"/>
      <c r="BH62" s="50"/>
    </row>
    <row r="63" spans="1:61" s="2" customFormat="1">
      <c r="A63" s="221"/>
      <c r="B63" s="223"/>
      <c r="C63" s="225"/>
      <c r="D63" s="12" t="s">
        <v>115</v>
      </c>
      <c r="E63" s="80"/>
      <c r="F63" s="80"/>
      <c r="G63" s="80"/>
      <c r="H63" s="80"/>
      <c r="I63" s="80"/>
      <c r="J63" s="80"/>
      <c r="K63" s="80"/>
      <c r="L63" s="80"/>
      <c r="M63" s="142" t="str">
        <f>+IFERROR(BAJAS!O63/AOP!M63*12,"")</f>
        <v/>
      </c>
      <c r="N63" s="142" t="str">
        <f>+IFERROR(BAJAS!P63/AOP!N63*12,"")</f>
        <v/>
      </c>
      <c r="O63" s="142" t="str">
        <f>+IFERROR(BAJAS!Q63/AOP!O63*12,"")</f>
        <v/>
      </c>
      <c r="P63" s="142" t="str">
        <f>+IFERROR(BAJAS!R63/AOP!P63*12,"")</f>
        <v/>
      </c>
      <c r="Q63" s="142" t="str">
        <f>+IFERROR(BAJAS!S63/AOP!Q63*12,"")</f>
        <v/>
      </c>
      <c r="R63" s="142" t="str">
        <f>+IFERROR(BAJAS!T63/AOP!R63*12,"")</f>
        <v/>
      </c>
      <c r="S63" s="142" t="str">
        <f>+IFERROR(BAJAS!U63/AOP!S63*12,"")</f>
        <v/>
      </c>
      <c r="T63" s="142" t="str">
        <f>+IFERROR(BAJAS!V63/AOP!T63*12,"")</f>
        <v/>
      </c>
      <c r="U63" s="142" t="str">
        <f>+IFERROR(BAJAS!W63/AOP!U63*12,"")</f>
        <v/>
      </c>
      <c r="V63" s="142" t="str">
        <f>+IFERROR(BAJAS!X63/AOP!V63*12,"")</f>
        <v/>
      </c>
      <c r="W63" s="142" t="str">
        <f>+IFERROR(BAJAS!Y63/AOP!W63*12,"")</f>
        <v/>
      </c>
      <c r="X63" s="142" t="str">
        <f>+IFERROR(BAJAS!Z63/AOP!X63*12,"")</f>
        <v/>
      </c>
      <c r="Y63" s="142" t="str">
        <f>+IFERROR(BAJAS!AA63/AOP!Y63*12,"")</f>
        <v/>
      </c>
      <c r="Z63" s="142" t="str">
        <f>+IFERROR(BAJAS!AB63/AOP!Z63*12,"")</f>
        <v/>
      </c>
      <c r="AA63" s="142" t="str">
        <f>+IFERROR(BAJAS!AC63/AOP!AA63*12,"")</f>
        <v/>
      </c>
      <c r="AB63" s="142" t="str">
        <f>+IFERROR(BAJAS!AD63/AOP!AB63*12,"")</f>
        <v/>
      </c>
      <c r="AC63" s="142" t="str">
        <f>+IFERROR(BAJAS!AE63/AOP!AC63*12,"")</f>
        <v/>
      </c>
      <c r="AD63" s="143" t="str">
        <f>+IFERROR(BAJAS!AF63/AOP!AD63,"")</f>
        <v/>
      </c>
      <c r="AE63" s="144" t="str">
        <f>+IFERROR(BAJAS!AG63/AOP!AE63,"")</f>
        <v/>
      </c>
      <c r="AF63"/>
      <c r="AG63"/>
      <c r="AH63"/>
      <c r="AI63" s="36"/>
      <c r="AJ63" s="36"/>
      <c r="AK63" s="36"/>
      <c r="AL63" s="36"/>
      <c r="AM63" s="36"/>
      <c r="AN63" s="36"/>
      <c r="AO63" s="36"/>
      <c r="AP63" s="36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49"/>
      <c r="BH63" s="50"/>
    </row>
    <row r="64" spans="1:61" s="2" customFormat="1">
      <c r="A64" s="221"/>
      <c r="B64" s="224"/>
      <c r="C64" s="225"/>
      <c r="D64" s="13" t="s">
        <v>90</v>
      </c>
      <c r="E64" s="80"/>
      <c r="F64" s="80"/>
      <c r="G64" s="80"/>
      <c r="H64" s="80"/>
      <c r="I64" s="80"/>
      <c r="J64" s="80"/>
      <c r="K64" s="80"/>
      <c r="L64" s="80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/>
      <c r="AH64"/>
      <c r="AI64" s="36"/>
      <c r="AJ64" s="36"/>
      <c r="AK64" s="36"/>
      <c r="AL64" s="36"/>
      <c r="AM64" s="36"/>
      <c r="AN64" s="36"/>
      <c r="AO64" s="36"/>
      <c r="AP64" s="36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49"/>
      <c r="BH64" s="50"/>
    </row>
    <row r="65" spans="1:61" ht="15" customHeight="1">
      <c r="A65" s="221"/>
      <c r="B65" s="226" t="s">
        <v>38</v>
      </c>
      <c r="C65" s="225" t="s">
        <v>61</v>
      </c>
      <c r="D65" s="10" t="s">
        <v>40</v>
      </c>
      <c r="E65" s="77"/>
      <c r="F65" s="77"/>
      <c r="G65" s="77"/>
      <c r="H65" s="77"/>
      <c r="I65" s="77"/>
      <c r="J65" s="77"/>
      <c r="K65" s="77"/>
      <c r="L65" s="77"/>
      <c r="M65" s="136" t="str">
        <f>+IFERROR(BAJAS!O65/AOP!M65*12,"")</f>
        <v/>
      </c>
      <c r="N65" s="136">
        <f>+IFERROR(BAJAS!P65/AOP!N65*12,"")</f>
        <v>0</v>
      </c>
      <c r="O65" s="136">
        <f>+IFERROR(BAJAS!Q65/AOP!O65*12,"")</f>
        <v>0</v>
      </c>
      <c r="P65" s="136">
        <f>+IFERROR(BAJAS!R65/AOP!P65*12,"")</f>
        <v>2</v>
      </c>
      <c r="Q65" s="136">
        <f>+IFERROR(BAJAS!S65/AOP!Q65*12,"")</f>
        <v>1.6</v>
      </c>
      <c r="R65" s="136">
        <f>+IFERROR(BAJAS!T65/AOP!R65*12,"")</f>
        <v>0</v>
      </c>
      <c r="S65" s="136">
        <f>+IFERROR(BAJAS!U65/AOP!S65*12,"")</f>
        <v>0.96</v>
      </c>
      <c r="T65" s="136">
        <f>+IFERROR(BAJAS!V65/AOP!T65*12,"")</f>
        <v>2</v>
      </c>
      <c r="U65" s="136">
        <f>+IFERROR(BAJAS!W65/AOP!U65*12,"")</f>
        <v>1.8461538461538463</v>
      </c>
      <c r="V65" s="136">
        <f>+IFERROR(BAJAS!X65/AOP!V65*12,"")</f>
        <v>0</v>
      </c>
      <c r="W65" s="136">
        <f>+IFERROR(BAJAS!Y65/AOP!W65*12,"")</f>
        <v>0</v>
      </c>
      <c r="X65" s="136">
        <f>+IFERROR(BAJAS!Z65/AOP!X65*12,"")</f>
        <v>0.82758620689655171</v>
      </c>
      <c r="Y65" s="136">
        <f>+IFERROR(BAJAS!AA65/AOP!Y65*12,"")</f>
        <v>0.8</v>
      </c>
      <c r="Z65" s="136">
        <f>+IFERROR(BAJAS!AB65/AOP!Z65*12,"")</f>
        <v>0</v>
      </c>
      <c r="AA65" s="136">
        <f>+IFERROR(BAJAS!AC65/AOP!AA65*12,"")</f>
        <v>0</v>
      </c>
      <c r="AB65" s="136">
        <f>+IFERROR(BAJAS!AD65/AOP!AB65*12,"")</f>
        <v>0</v>
      </c>
      <c r="AC65" s="136">
        <f>+IFERROR(BAJAS!AE65/AOP!AC65*12,"")</f>
        <v>0</v>
      </c>
      <c r="AD65" s="137">
        <f>+IFERROR(BAJAS!AF65/AOP!AD65,"")</f>
        <v>0.34782608695652173</v>
      </c>
      <c r="AE65" s="138">
        <f>+IFERROR(BAJAS!AG65/AOP!AE65,"")</f>
        <v>0.59076923076923082</v>
      </c>
      <c r="AF65" t="str">
        <f>+IFERROR(BAJAS!AH42/AOP!AF65*12,"")</f>
        <v/>
      </c>
      <c r="AI65" s="19"/>
      <c r="AJ65" s="19"/>
      <c r="AK65" s="19"/>
      <c r="AL65" s="19"/>
      <c r="AM65" s="19"/>
      <c r="AN65" s="19"/>
      <c r="AO65" s="19"/>
      <c r="AP65" s="19"/>
      <c r="AQ65" s="20">
        <v>0</v>
      </c>
      <c r="AR65" s="20">
        <v>0</v>
      </c>
      <c r="AS65" s="20">
        <v>0</v>
      </c>
      <c r="AT65" s="20">
        <v>0</v>
      </c>
      <c r="AU65" s="20">
        <v>8.9458774414790526E-2</v>
      </c>
      <c r="AV65" s="20">
        <v>5.1692943913155862E-2</v>
      </c>
      <c r="AW65" s="20">
        <v>0.10937594944400558</v>
      </c>
      <c r="AX65" s="20">
        <v>0.11303692539562925</v>
      </c>
      <c r="AY65" s="20">
        <v>0.11557575991062141</v>
      </c>
      <c r="AZ65" s="20">
        <v>0.11752415774353618</v>
      </c>
      <c r="BA65" s="20">
        <v>0.11912528008622403</v>
      </c>
      <c r="BB65" s="20">
        <v>0.12050612572805783</v>
      </c>
      <c r="BC65" s="20">
        <v>0.18990775908844276</v>
      </c>
      <c r="BD65" s="20">
        <v>0.18573167963348947</v>
      </c>
      <c r="BE65" s="20">
        <v>0.19389054688539548</v>
      </c>
      <c r="BF65" s="20">
        <v>0.1905366783105748</v>
      </c>
      <c r="BG65" s="44"/>
      <c r="BH65" s="59"/>
      <c r="BI65" t="str">
        <f>+IFERROR(BAJAS!BK42/AOP!BI65*12,"")</f>
        <v/>
      </c>
    </row>
    <row r="66" spans="1:61">
      <c r="A66" s="221"/>
      <c r="B66" s="226"/>
      <c r="C66" s="225"/>
      <c r="D66" s="11" t="s">
        <v>88</v>
      </c>
      <c r="E66" s="78"/>
      <c r="F66" s="78"/>
      <c r="G66" s="78"/>
      <c r="H66" s="78"/>
      <c r="I66" s="78"/>
      <c r="J66" s="78"/>
      <c r="K66" s="78"/>
      <c r="L66" s="78"/>
      <c r="M66" s="139" t="str">
        <f>+IFERROR(BAJAS!O66/AOP!M66*12,"")</f>
        <v/>
      </c>
      <c r="N66" s="139">
        <f>+IFERROR(BAJAS!P66/AOP!N66*12,"")</f>
        <v>0</v>
      </c>
      <c r="O66" s="139">
        <f>+IFERROR(BAJAS!Q66/AOP!O66*12,"")</f>
        <v>0</v>
      </c>
      <c r="P66" s="139">
        <f>+IFERROR(BAJAS!R66/AOP!P66*12,"")</f>
        <v>2</v>
      </c>
      <c r="Q66" s="139">
        <f>+IFERROR(BAJAS!S66/AOP!Q66*12,"")</f>
        <v>1.4117647058823528</v>
      </c>
      <c r="R66" s="139">
        <f>+IFERROR(BAJAS!T66/AOP!R66*12,"")</f>
        <v>0</v>
      </c>
      <c r="S66" s="139">
        <f>+IFERROR(BAJAS!U66/AOP!S66*12,"")</f>
        <v>0.68571428571428572</v>
      </c>
      <c r="T66" s="139">
        <f>+IFERROR(BAJAS!V66/AOP!T66*12,"")</f>
        <v>1.4117647058823528</v>
      </c>
      <c r="U66" s="139">
        <f>+IFERROR(BAJAS!W66/AOP!U66*12,"")</f>
        <v>1.3333333333333333</v>
      </c>
      <c r="V66" s="139">
        <f>+IFERROR(BAJAS!X66/AOP!V66*12,"")</f>
        <v>0</v>
      </c>
      <c r="W66" s="139">
        <f>+IFERROR(BAJAS!Y66/AOP!W66*12,"")</f>
        <v>0</v>
      </c>
      <c r="X66" s="139">
        <f>+IFERROR(BAJAS!Z66/AOP!X66*12,"")</f>
        <v>0.61538461538461542</v>
      </c>
      <c r="Y66" s="139">
        <f>+IFERROR(BAJAS!AA66/AOP!Y66*12,"")</f>
        <v>0.5714285714285714</v>
      </c>
      <c r="Z66" s="139">
        <f>+IFERROR(BAJAS!AB66/AOP!Z66*12,"")</f>
        <v>0</v>
      </c>
      <c r="AA66" s="139">
        <f>+IFERROR(BAJAS!AC66/AOP!AA66*12,"")</f>
        <v>0</v>
      </c>
      <c r="AB66" s="139">
        <f>+IFERROR(BAJAS!AD66/AOP!AB66*12,"")</f>
        <v>0</v>
      </c>
      <c r="AC66" s="139">
        <f>+IFERROR(BAJAS!AE66/AOP!AC66*12,"")</f>
        <v>0</v>
      </c>
      <c r="AD66" s="140">
        <f>+IFERROR(BAJAS!AF66/AOP!AD66,"")</f>
        <v>0.34782608695652173</v>
      </c>
      <c r="AE66" s="141">
        <f>+IFERROR(BAJAS!AG66/AOP!AE66,"")</f>
        <v>0.42857142857142855</v>
      </c>
      <c r="AF66" t="str">
        <f>+IFERROR(BAJAS!AH43/AOP!AF66*12,"")</f>
        <v/>
      </c>
      <c r="AI66" s="34"/>
      <c r="AJ66" s="34"/>
      <c r="AK66" s="34"/>
      <c r="AL66" s="34"/>
      <c r="AM66" s="34"/>
      <c r="AN66" s="34"/>
      <c r="AO66" s="34"/>
      <c r="AP66" s="34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45"/>
      <c r="BH66" s="46"/>
      <c r="BI66" t="str">
        <f>+IFERROR(BAJAS!BK43/AOP!BI66*12,"")</f>
        <v/>
      </c>
    </row>
    <row r="67" spans="1:61" s="2" customFormat="1">
      <c r="A67" s="221"/>
      <c r="B67" s="226"/>
      <c r="C67" s="225"/>
      <c r="D67" s="13" t="s">
        <v>90</v>
      </c>
      <c r="E67" s="80"/>
      <c r="F67" s="80"/>
      <c r="G67" s="80"/>
      <c r="H67" s="80"/>
      <c r="I67" s="80"/>
      <c r="J67" s="80"/>
      <c r="K67" s="80"/>
      <c r="L67" s="80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53"/>
      <c r="AE67" s="54"/>
      <c r="AF67" t="str">
        <f>+IFERROR(BAJAS!AH44/AOP!AF67*12,"")</f>
        <v/>
      </c>
      <c r="AG67"/>
      <c r="AH67"/>
      <c r="AI67" s="36"/>
      <c r="AJ67" s="36"/>
      <c r="AK67" s="36"/>
      <c r="AL67" s="36"/>
      <c r="AM67" s="36"/>
      <c r="AN67" s="36"/>
      <c r="AO67" s="36"/>
      <c r="AP67" s="36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53"/>
      <c r="BH67" s="54"/>
      <c r="BI67" s="2" t="str">
        <f>+IFERROR(BAJAS!BK44/AOP!BI67*12,"")</f>
        <v/>
      </c>
    </row>
    <row r="68" spans="1:61" ht="15" customHeight="1">
      <c r="A68" s="221"/>
      <c r="B68" s="226"/>
      <c r="C68" s="225" t="s">
        <v>62</v>
      </c>
      <c r="D68" s="10" t="s">
        <v>40</v>
      </c>
      <c r="E68" s="77"/>
      <c r="F68" s="77"/>
      <c r="G68" s="77"/>
      <c r="H68" s="77"/>
      <c r="I68" s="77"/>
      <c r="J68" s="77"/>
      <c r="K68" s="77"/>
      <c r="L68" s="77"/>
      <c r="M68" s="136" t="str">
        <f>+IFERROR(BAJAS!O68/AOP!M68*12,"")</f>
        <v/>
      </c>
      <c r="N68" s="136" t="str">
        <f>+IFERROR(BAJAS!P68/AOP!N68*12,"")</f>
        <v/>
      </c>
      <c r="O68" s="136" t="str">
        <f>+IFERROR(BAJAS!Q68/AOP!O68*12,"")</f>
        <v/>
      </c>
      <c r="P68" s="136" t="str">
        <f>+IFERROR(BAJAS!R68/AOP!P68*12,"")</f>
        <v/>
      </c>
      <c r="Q68" s="136" t="str">
        <f>+IFERROR(BAJAS!S68/AOP!Q68*12,"")</f>
        <v/>
      </c>
      <c r="R68" s="136" t="str">
        <f>+IFERROR(BAJAS!T68/AOP!R68*12,"")</f>
        <v/>
      </c>
      <c r="S68" s="136" t="str">
        <f>+IFERROR(BAJAS!U68/AOP!S68*12,"")</f>
        <v/>
      </c>
      <c r="T68" s="136" t="str">
        <f>+IFERROR(BAJAS!V68/AOP!T68*12,"")</f>
        <v/>
      </c>
      <c r="U68" s="136" t="str">
        <f>+IFERROR(BAJAS!W68/AOP!U68*12,"")</f>
        <v/>
      </c>
      <c r="V68" s="136" t="str">
        <f>+IFERROR(BAJAS!X68/AOP!V68*12,"")</f>
        <v/>
      </c>
      <c r="W68" s="136" t="str">
        <f>+IFERROR(BAJAS!Y68/AOP!W68*12,"")</f>
        <v/>
      </c>
      <c r="X68" s="136" t="str">
        <f>+IFERROR(BAJAS!Z68/AOP!X68*12,"")</f>
        <v/>
      </c>
      <c r="Y68" s="136" t="str">
        <f>+IFERROR(BAJAS!AA68/AOP!Y68*12,"")</f>
        <v/>
      </c>
      <c r="Z68" s="136" t="str">
        <f>+IFERROR(BAJAS!AB68/AOP!Z68*12,"")</f>
        <v/>
      </c>
      <c r="AA68" s="136" t="str">
        <f>+IFERROR(BAJAS!AC68/AOP!AA68*12,"")</f>
        <v/>
      </c>
      <c r="AB68" s="136" t="str">
        <f>+IFERROR(BAJAS!AD68/AOP!AB68*12,"")</f>
        <v/>
      </c>
      <c r="AC68" s="136" t="str">
        <f>+IFERROR(BAJAS!AE68/AOP!AC68*12,"")</f>
        <v/>
      </c>
      <c r="AD68" s="137" t="str">
        <f>+IFERROR(BAJAS!AF68/AOP!AD68,"")</f>
        <v/>
      </c>
      <c r="AE68" s="138" t="str">
        <f>+IFERROR(BAJAS!AG68/AOP!AE68,"")</f>
        <v/>
      </c>
      <c r="AF68" t="str">
        <f>+IFERROR(BAJAS!AH45/AOP!AF68*12,"")</f>
        <v/>
      </c>
      <c r="AI68" s="19"/>
      <c r="AJ68" s="19"/>
      <c r="AK68" s="19"/>
      <c r="AL68" s="19"/>
      <c r="AM68" s="19"/>
      <c r="AN68" s="19"/>
      <c r="AO68" s="19"/>
      <c r="AP68" s="19"/>
      <c r="AQ68" s="20" t="s">
        <v>0</v>
      </c>
      <c r="AR68" s="20" t="s">
        <v>0</v>
      </c>
      <c r="AS68" s="20" t="s">
        <v>0</v>
      </c>
      <c r="AT68" s="20" t="s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44"/>
      <c r="BH68" s="59"/>
      <c r="BI68" t="str">
        <f>+IFERROR(BAJAS!BK45/AOP!BI68*12,"")</f>
        <v/>
      </c>
    </row>
    <row r="69" spans="1:61">
      <c r="A69" s="221"/>
      <c r="B69" s="226"/>
      <c r="C69" s="225"/>
      <c r="D69" s="11" t="s">
        <v>88</v>
      </c>
      <c r="E69" s="78"/>
      <c r="F69" s="78"/>
      <c r="G69" s="78"/>
      <c r="H69" s="78"/>
      <c r="I69" s="78"/>
      <c r="J69" s="78"/>
      <c r="K69" s="78"/>
      <c r="L69" s="78"/>
      <c r="M69" s="139" t="str">
        <f>+IFERROR(BAJAS!O69/AOP!M69*12,"")</f>
        <v/>
      </c>
      <c r="N69" s="139" t="str">
        <f>+IFERROR(BAJAS!P69/AOP!N69*12,"")</f>
        <v/>
      </c>
      <c r="O69" s="139" t="str">
        <f>+IFERROR(BAJAS!Q69/AOP!O69*12,"")</f>
        <v/>
      </c>
      <c r="P69" s="139" t="str">
        <f>+IFERROR(BAJAS!R69/AOP!P69*12,"")</f>
        <v/>
      </c>
      <c r="Q69" s="139" t="str">
        <f>+IFERROR(BAJAS!S69/AOP!Q69*12,"")</f>
        <v/>
      </c>
      <c r="R69" s="139" t="str">
        <f>+IFERROR(BAJAS!T69/AOP!R69*12,"")</f>
        <v/>
      </c>
      <c r="S69" s="139" t="str">
        <f>+IFERROR(BAJAS!U69/AOP!S69*12,"")</f>
        <v/>
      </c>
      <c r="T69" s="139" t="str">
        <f>+IFERROR(BAJAS!V69/AOP!T69*12,"")</f>
        <v/>
      </c>
      <c r="U69" s="139" t="str">
        <f>+IFERROR(BAJAS!W69/AOP!U69*12,"")</f>
        <v/>
      </c>
      <c r="V69" s="139" t="str">
        <f>+IFERROR(BAJAS!X69/AOP!V69*12,"")</f>
        <v/>
      </c>
      <c r="W69" s="139" t="str">
        <f>+IFERROR(BAJAS!Y69/AOP!W69*12,"")</f>
        <v/>
      </c>
      <c r="X69" s="139" t="str">
        <f>+IFERROR(BAJAS!Z69/AOP!X69*12,"")</f>
        <v/>
      </c>
      <c r="Y69" s="139" t="str">
        <f>+IFERROR(BAJAS!AA69/AOP!Y69*12,"")</f>
        <v/>
      </c>
      <c r="Z69" s="139" t="str">
        <f>+IFERROR(BAJAS!AB69/AOP!Z69*12,"")</f>
        <v/>
      </c>
      <c r="AA69" s="139" t="str">
        <f>+IFERROR(BAJAS!AC69/AOP!AA69*12,"")</f>
        <v/>
      </c>
      <c r="AB69" s="139" t="str">
        <f>+IFERROR(BAJAS!AD69/AOP!AB69*12,"")</f>
        <v/>
      </c>
      <c r="AC69" s="139" t="str">
        <f>+IFERROR(BAJAS!AE69/AOP!AC69*12,"")</f>
        <v/>
      </c>
      <c r="AD69" s="140" t="str">
        <f>+IFERROR(BAJAS!AF69/AOP!AD69,"")</f>
        <v/>
      </c>
      <c r="AE69" s="141" t="str">
        <f>+IFERROR(BAJAS!AG69/AOP!AE69,"")</f>
        <v/>
      </c>
      <c r="AF69" t="str">
        <f>+IFERROR(BAJAS!AH46/AOP!AF69*12,"")</f>
        <v/>
      </c>
      <c r="AI69" s="34"/>
      <c r="AJ69" s="34"/>
      <c r="AK69" s="34"/>
      <c r="AL69" s="34"/>
      <c r="AM69" s="34"/>
      <c r="AN69" s="34"/>
      <c r="AO69" s="34"/>
      <c r="AP69" s="34"/>
      <c r="AQ69" s="21" t="s">
        <v>0</v>
      </c>
      <c r="AR69" s="21" t="s">
        <v>0</v>
      </c>
      <c r="AS69" s="21" t="s">
        <v>0</v>
      </c>
      <c r="AT69" s="21" t="s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45"/>
      <c r="BH69" s="46"/>
      <c r="BI69" t="str">
        <f>+IFERROR(BAJAS!BK46/AOP!BI69*12,"")</f>
        <v/>
      </c>
    </row>
    <row r="70" spans="1:61" s="2" customFormat="1">
      <c r="A70" s="221"/>
      <c r="B70" s="226"/>
      <c r="C70" s="225"/>
      <c r="D70" s="13" t="s">
        <v>90</v>
      </c>
      <c r="E70" s="80"/>
      <c r="F70" s="80"/>
      <c r="G70" s="80"/>
      <c r="H70" s="80"/>
      <c r="I70" s="80"/>
      <c r="J70" s="80"/>
      <c r="K70" s="80"/>
      <c r="L70" s="80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49"/>
      <c r="AE70" s="50"/>
      <c r="AF70" t="str">
        <f>+IFERROR(BAJAS!AH47/AOP!AF70*12,"")</f>
        <v/>
      </c>
      <c r="AG70"/>
      <c r="AH70"/>
      <c r="AI70" s="36"/>
      <c r="AJ70" s="36"/>
      <c r="AK70" s="36"/>
      <c r="AL70" s="36"/>
      <c r="AM70" s="36"/>
      <c r="AN70" s="36"/>
      <c r="AO70" s="36"/>
      <c r="AP70" s="36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49"/>
      <c r="BH70" s="50"/>
      <c r="BI70" s="2" t="str">
        <f>+IFERROR(BAJAS!BK47/AOP!BI70*12,"")</f>
        <v/>
      </c>
    </row>
    <row r="71" spans="1:61" s="2" customFormat="1" ht="15" customHeight="1">
      <c r="A71" s="221"/>
      <c r="B71" s="226"/>
      <c r="C71" s="225" t="s">
        <v>72</v>
      </c>
      <c r="D71" s="10" t="s">
        <v>40</v>
      </c>
      <c r="E71" s="77"/>
      <c r="F71" s="77"/>
      <c r="G71" s="77"/>
      <c r="H71" s="77"/>
      <c r="I71" s="77"/>
      <c r="J71" s="77"/>
      <c r="K71" s="77"/>
      <c r="L71" s="77"/>
      <c r="M71" s="136" t="str">
        <f>+IFERROR(BAJAS!O71/AOP!M71*12,"")</f>
        <v/>
      </c>
      <c r="N71" s="136" t="str">
        <f>+IFERROR(BAJAS!P71/AOP!N71*12,"")</f>
        <v/>
      </c>
      <c r="O71" s="136" t="str">
        <f>+IFERROR(BAJAS!Q71/AOP!O71*12,"")</f>
        <v/>
      </c>
      <c r="P71" s="136" t="str">
        <f>+IFERROR(BAJAS!R71/AOP!P71*12,"")</f>
        <v/>
      </c>
      <c r="Q71" s="136" t="str">
        <f>+IFERROR(BAJAS!S71/AOP!Q71*12,"")</f>
        <v/>
      </c>
      <c r="R71" s="136" t="str">
        <f>+IFERROR(BAJAS!T71/AOP!R71*12,"")</f>
        <v/>
      </c>
      <c r="S71" s="136" t="str">
        <f>+IFERROR(BAJAS!U71/AOP!S71*12,"")</f>
        <v/>
      </c>
      <c r="T71" s="136" t="str">
        <f>+IFERROR(BAJAS!V71/AOP!T71*12,"")</f>
        <v/>
      </c>
      <c r="U71" s="136" t="str">
        <f>+IFERROR(BAJAS!W71/AOP!U71*12,"")</f>
        <v/>
      </c>
      <c r="V71" s="136" t="str">
        <f>+IFERROR(BAJAS!X71/AOP!V71*12,"")</f>
        <v/>
      </c>
      <c r="W71" s="136" t="str">
        <f>+IFERROR(BAJAS!Y71/AOP!W71*12,"")</f>
        <v/>
      </c>
      <c r="X71" s="136" t="str">
        <f>+IFERROR(BAJAS!Z71/AOP!X71*12,"")</f>
        <v/>
      </c>
      <c r="Y71" s="136" t="str">
        <f>+IFERROR(BAJAS!AA71/AOP!Y71*12,"")</f>
        <v/>
      </c>
      <c r="Z71" s="136" t="str">
        <f>+IFERROR(BAJAS!AB71/AOP!Z71*12,"")</f>
        <v/>
      </c>
      <c r="AA71" s="136" t="str">
        <f>+IFERROR(BAJAS!AC71/AOP!AA71*12,"")</f>
        <v/>
      </c>
      <c r="AB71" s="136" t="str">
        <f>+IFERROR(BAJAS!AD71/AOP!AB71*12,"")</f>
        <v/>
      </c>
      <c r="AC71" s="136" t="str">
        <f>+IFERROR(BAJAS!AE71/AOP!AC71*12,"")</f>
        <v/>
      </c>
      <c r="AD71" s="137" t="str">
        <f>+IFERROR(BAJAS!AF71/AOP!AD71,"")</f>
        <v/>
      </c>
      <c r="AE71" s="138" t="str">
        <f>+IFERROR(BAJAS!AG71/AOP!AE71,"")</f>
        <v/>
      </c>
      <c r="AF71"/>
      <c r="AG71"/>
      <c r="AH71"/>
      <c r="AI71" s="19"/>
      <c r="AJ71" s="19"/>
      <c r="AK71" s="19"/>
      <c r="AL71" s="19"/>
      <c r="AM71" s="19"/>
      <c r="AN71" s="19"/>
      <c r="AO71" s="19"/>
      <c r="AP71" s="19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44"/>
      <c r="BH71" s="59"/>
    </row>
    <row r="72" spans="1:61" s="2" customFormat="1">
      <c r="A72" s="221"/>
      <c r="B72" s="226"/>
      <c r="C72" s="225"/>
      <c r="D72" s="11" t="s">
        <v>88</v>
      </c>
      <c r="E72" s="78"/>
      <c r="F72" s="78"/>
      <c r="G72" s="78"/>
      <c r="H72" s="78"/>
      <c r="I72" s="78"/>
      <c r="J72" s="78"/>
      <c r="K72" s="78"/>
      <c r="L72" s="78"/>
      <c r="M72" s="139" t="str">
        <f>+IFERROR(BAJAS!O72/AOP!M72*12,"")</f>
        <v/>
      </c>
      <c r="N72" s="139" t="str">
        <f>+IFERROR(BAJAS!P72/AOP!N72*12,"")</f>
        <v/>
      </c>
      <c r="O72" s="139" t="str">
        <f>+IFERROR(BAJAS!Q72/AOP!O72*12,"")</f>
        <v/>
      </c>
      <c r="P72" s="139" t="str">
        <f>+IFERROR(BAJAS!R72/AOP!P72*12,"")</f>
        <v/>
      </c>
      <c r="Q72" s="139" t="str">
        <f>+IFERROR(BAJAS!S72/AOP!Q72*12,"")</f>
        <v/>
      </c>
      <c r="R72" s="139" t="str">
        <f>+IFERROR(BAJAS!T72/AOP!R72*12,"")</f>
        <v/>
      </c>
      <c r="S72" s="139" t="str">
        <f>+IFERROR(BAJAS!U72/AOP!S72*12,"")</f>
        <v/>
      </c>
      <c r="T72" s="139" t="str">
        <f>+IFERROR(BAJAS!V72/AOP!T72*12,"")</f>
        <v/>
      </c>
      <c r="U72" s="139" t="str">
        <f>+IFERROR(BAJAS!W72/AOP!U72*12,"")</f>
        <v/>
      </c>
      <c r="V72" s="139" t="str">
        <f>+IFERROR(BAJAS!X72/AOP!V72*12,"")</f>
        <v/>
      </c>
      <c r="W72" s="139" t="str">
        <f>+IFERROR(BAJAS!Y72/AOP!W72*12,"")</f>
        <v/>
      </c>
      <c r="X72" s="139" t="str">
        <f>+IFERROR(BAJAS!Z72/AOP!X72*12,"")</f>
        <v/>
      </c>
      <c r="Y72" s="139" t="str">
        <f>+IFERROR(BAJAS!AA72/AOP!Y72*12,"")</f>
        <v/>
      </c>
      <c r="Z72" s="139" t="str">
        <f>+IFERROR(BAJAS!AB72/AOP!Z72*12,"")</f>
        <v/>
      </c>
      <c r="AA72" s="139" t="str">
        <f>+IFERROR(BAJAS!AC72/AOP!AA72*12,"")</f>
        <v/>
      </c>
      <c r="AB72" s="139" t="str">
        <f>+IFERROR(BAJAS!AD72/AOP!AB72*12,"")</f>
        <v/>
      </c>
      <c r="AC72" s="139" t="str">
        <f>+IFERROR(BAJAS!AE72/AOP!AC72*12,"")</f>
        <v/>
      </c>
      <c r="AD72" s="140" t="str">
        <f>+IFERROR(BAJAS!AF72/AOP!AD72,"")</f>
        <v/>
      </c>
      <c r="AE72" s="141" t="str">
        <f>+IFERROR(BAJAS!AG72/AOP!AE72,"")</f>
        <v/>
      </c>
      <c r="AF72"/>
      <c r="AG72"/>
      <c r="AH72"/>
      <c r="AI72" s="34"/>
      <c r="AJ72" s="34"/>
      <c r="AK72" s="34"/>
      <c r="AL72" s="34"/>
      <c r="AM72" s="34"/>
      <c r="AN72" s="34"/>
      <c r="AO72" s="34"/>
      <c r="AP72" s="34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45"/>
      <c r="BH72" s="46"/>
    </row>
    <row r="73" spans="1:61" s="2" customFormat="1">
      <c r="A73" s="221"/>
      <c r="B73" s="226"/>
      <c r="C73" s="225"/>
      <c r="D73" s="13" t="s">
        <v>90</v>
      </c>
      <c r="E73" s="80"/>
      <c r="F73" s="80"/>
      <c r="G73" s="80"/>
      <c r="H73" s="80"/>
      <c r="I73" s="80"/>
      <c r="J73" s="80"/>
      <c r="K73" s="80"/>
      <c r="L73" s="80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49"/>
      <c r="AE73" s="50"/>
      <c r="AF73"/>
      <c r="AG73"/>
      <c r="AH73"/>
      <c r="AI73" s="36"/>
      <c r="AJ73" s="36"/>
      <c r="AK73" s="36"/>
      <c r="AL73" s="36"/>
      <c r="AM73" s="36"/>
      <c r="AN73" s="36"/>
      <c r="AO73" s="36"/>
      <c r="AP73" s="36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49"/>
      <c r="BH73" s="50"/>
    </row>
    <row r="74" spans="1:61" s="2" customFormat="1" ht="15" customHeight="1">
      <c r="A74" s="221"/>
      <c r="B74" s="226"/>
      <c r="C74" s="225" t="s">
        <v>73</v>
      </c>
      <c r="D74" s="10" t="s">
        <v>40</v>
      </c>
      <c r="E74" s="77"/>
      <c r="F74" s="77"/>
      <c r="G74" s="77"/>
      <c r="H74" s="77"/>
      <c r="I74" s="77"/>
      <c r="J74" s="77"/>
      <c r="K74" s="77"/>
      <c r="L74" s="77"/>
      <c r="M74" s="136" t="str">
        <f>+IFERROR(BAJAS!O74/AOP!M74*12,"")</f>
        <v/>
      </c>
      <c r="N74" s="136" t="str">
        <f>+IFERROR(BAJAS!P74/AOP!N74*12,"")</f>
        <v/>
      </c>
      <c r="O74" s="136" t="str">
        <f>+IFERROR(BAJAS!Q74/AOP!O74*12,"")</f>
        <v/>
      </c>
      <c r="P74" s="136" t="str">
        <f>+IFERROR(BAJAS!R74/AOP!P74*12,"")</f>
        <v/>
      </c>
      <c r="Q74" s="136" t="str">
        <f>+IFERROR(BAJAS!S74/AOP!Q74*12,"")</f>
        <v/>
      </c>
      <c r="R74" s="136" t="str">
        <f>+IFERROR(BAJAS!T74/AOP!R74*12,"")</f>
        <v/>
      </c>
      <c r="S74" s="136" t="str">
        <f>+IFERROR(BAJAS!U74/AOP!S74*12,"")</f>
        <v/>
      </c>
      <c r="T74" s="136" t="str">
        <f>+IFERROR(BAJAS!V74/AOP!T74*12,"")</f>
        <v/>
      </c>
      <c r="U74" s="136" t="str">
        <f>+IFERROR(BAJAS!W74/AOP!U74*12,"")</f>
        <v/>
      </c>
      <c r="V74" s="136" t="str">
        <f>+IFERROR(BAJAS!X74/AOP!V74*12,"")</f>
        <v/>
      </c>
      <c r="W74" s="136" t="str">
        <f>+IFERROR(BAJAS!Y74/AOP!W74*12,"")</f>
        <v/>
      </c>
      <c r="X74" s="136" t="str">
        <f>+IFERROR(BAJAS!Z74/AOP!X74*12,"")</f>
        <v/>
      </c>
      <c r="Y74" s="136" t="str">
        <f>+IFERROR(BAJAS!AA74/AOP!Y74*12,"")</f>
        <v/>
      </c>
      <c r="Z74" s="136" t="str">
        <f>+IFERROR(BAJAS!AB74/AOP!Z74*12,"")</f>
        <v/>
      </c>
      <c r="AA74" s="136" t="str">
        <f>+IFERROR(BAJAS!AC74/AOP!AA74*12,"")</f>
        <v/>
      </c>
      <c r="AB74" s="136" t="str">
        <f>+IFERROR(BAJAS!AD74/AOP!AB74*12,"")</f>
        <v/>
      </c>
      <c r="AC74" s="136" t="str">
        <f>+IFERROR(BAJAS!AE74/AOP!AC74*12,"")</f>
        <v/>
      </c>
      <c r="AD74" s="137" t="str">
        <f>+IFERROR(BAJAS!AF74/AOP!AD74,"")</f>
        <v/>
      </c>
      <c r="AE74" s="138" t="str">
        <f>+IFERROR(BAJAS!AG74/AOP!AE74,"")</f>
        <v/>
      </c>
      <c r="AF74"/>
      <c r="AG74"/>
      <c r="AH74"/>
      <c r="AI74" s="19"/>
      <c r="AJ74" s="19"/>
      <c r="AK74" s="19"/>
      <c r="AL74" s="19"/>
      <c r="AM74" s="19"/>
      <c r="AN74" s="19"/>
      <c r="AO74" s="19"/>
      <c r="AP74" s="19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44"/>
      <c r="BH74" s="59"/>
    </row>
    <row r="75" spans="1:61" s="2" customFormat="1" ht="15" customHeight="1">
      <c r="A75" s="221"/>
      <c r="B75" s="226"/>
      <c r="C75" s="225"/>
      <c r="D75" s="11" t="s">
        <v>88</v>
      </c>
      <c r="E75" s="78"/>
      <c r="F75" s="78"/>
      <c r="G75" s="78"/>
      <c r="H75" s="78"/>
      <c r="I75" s="78"/>
      <c r="J75" s="78"/>
      <c r="K75" s="78"/>
      <c r="L75" s="78"/>
      <c r="M75" s="139" t="str">
        <f>+IFERROR(BAJAS!O75/AOP!M75*12,"")</f>
        <v/>
      </c>
      <c r="N75" s="139" t="str">
        <f>+IFERROR(BAJAS!P75/AOP!N75*12,"")</f>
        <v/>
      </c>
      <c r="O75" s="139" t="str">
        <f>+IFERROR(BAJAS!Q75/AOP!O75*12,"")</f>
        <v/>
      </c>
      <c r="P75" s="139" t="str">
        <f>+IFERROR(BAJAS!R75/AOP!P75*12,"")</f>
        <v/>
      </c>
      <c r="Q75" s="139" t="str">
        <f>+IFERROR(BAJAS!S75/AOP!Q75*12,"")</f>
        <v/>
      </c>
      <c r="R75" s="139" t="str">
        <f>+IFERROR(BAJAS!T75/AOP!R75*12,"")</f>
        <v/>
      </c>
      <c r="S75" s="139" t="str">
        <f>+IFERROR(BAJAS!U75/AOP!S75*12,"")</f>
        <v/>
      </c>
      <c r="T75" s="139" t="str">
        <f>+IFERROR(BAJAS!V75/AOP!T75*12,"")</f>
        <v/>
      </c>
      <c r="U75" s="139" t="str">
        <f>+IFERROR(BAJAS!W75/AOP!U75*12,"")</f>
        <v/>
      </c>
      <c r="V75" s="139" t="str">
        <f>+IFERROR(BAJAS!X75/AOP!V75*12,"")</f>
        <v/>
      </c>
      <c r="W75" s="139" t="str">
        <f>+IFERROR(BAJAS!Y75/AOP!W75*12,"")</f>
        <v/>
      </c>
      <c r="X75" s="139" t="str">
        <f>+IFERROR(BAJAS!Z75/AOP!X75*12,"")</f>
        <v/>
      </c>
      <c r="Y75" s="139" t="str">
        <f>+IFERROR(BAJAS!AA75/AOP!Y75*12,"")</f>
        <v/>
      </c>
      <c r="Z75" s="139" t="str">
        <f>+IFERROR(BAJAS!AB75/AOP!Z75*12,"")</f>
        <v/>
      </c>
      <c r="AA75" s="139" t="str">
        <f>+IFERROR(BAJAS!AC75/AOP!AA75*12,"")</f>
        <v/>
      </c>
      <c r="AB75" s="139" t="str">
        <f>+IFERROR(BAJAS!AD75/AOP!AB75*12,"")</f>
        <v/>
      </c>
      <c r="AC75" s="139" t="str">
        <f>+IFERROR(BAJAS!AE75/AOP!AC75*12,"")</f>
        <v/>
      </c>
      <c r="AD75" s="140" t="str">
        <f>+IFERROR(BAJAS!AF75/AOP!AD75,"")</f>
        <v/>
      </c>
      <c r="AE75" s="141" t="str">
        <f>+IFERROR(BAJAS!AG75/AOP!AE75,"")</f>
        <v/>
      </c>
      <c r="AF75"/>
      <c r="AG75"/>
      <c r="AH75"/>
      <c r="AI75" s="34"/>
      <c r="AJ75" s="34"/>
      <c r="AK75" s="34"/>
      <c r="AL75" s="34"/>
      <c r="AM75" s="34"/>
      <c r="AN75" s="34"/>
      <c r="AO75" s="34"/>
      <c r="AP75" s="34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45"/>
      <c r="BH75" s="46"/>
    </row>
    <row r="76" spans="1:61" s="2" customFormat="1" ht="15" customHeight="1">
      <c r="A76" s="221"/>
      <c r="B76" s="226"/>
      <c r="C76" s="225"/>
      <c r="D76" s="13" t="s">
        <v>90</v>
      </c>
      <c r="E76" s="80"/>
      <c r="F76" s="80"/>
      <c r="G76" s="80"/>
      <c r="H76" s="80"/>
      <c r="I76" s="80"/>
      <c r="J76" s="80"/>
      <c r="K76" s="80"/>
      <c r="L76" s="80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49"/>
      <c r="AE76" s="50"/>
      <c r="AF76"/>
      <c r="AG76"/>
      <c r="AH76"/>
      <c r="AI76" s="36"/>
      <c r="AJ76" s="36"/>
      <c r="AK76" s="36"/>
      <c r="AL76" s="36"/>
      <c r="AM76" s="36"/>
      <c r="AN76" s="36"/>
      <c r="AO76" s="36"/>
      <c r="AP76" s="36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49"/>
      <c r="BH76" s="50"/>
    </row>
    <row r="77" spans="1:61" ht="15" customHeight="1">
      <c r="A77" s="221"/>
      <c r="B77" s="226" t="s">
        <v>39</v>
      </c>
      <c r="C77" s="225" t="s">
        <v>51</v>
      </c>
      <c r="D77" s="10" t="s">
        <v>40</v>
      </c>
      <c r="E77" s="77"/>
      <c r="F77" s="77"/>
      <c r="G77" s="77"/>
      <c r="H77" s="77"/>
      <c r="I77" s="77"/>
      <c r="J77" s="77"/>
      <c r="K77" s="77"/>
      <c r="L77" s="77"/>
      <c r="M77" s="136" t="str">
        <f>+IFERROR(BAJAS!O77/AOP!M77*12,"")</f>
        <v/>
      </c>
      <c r="N77" s="136">
        <f>+IFERROR(BAJAS!P77/AOP!N77*12,"")</f>
        <v>-24</v>
      </c>
      <c r="O77" s="136">
        <f>+IFERROR(BAJAS!Q77/AOP!O77*12,"")</f>
        <v>0</v>
      </c>
      <c r="P77" s="136">
        <f>+IFERROR(BAJAS!R77/AOP!P77*12,"")</f>
        <v>0</v>
      </c>
      <c r="Q77" s="136">
        <f>+IFERROR(BAJAS!S77/AOP!Q77*12,"")</f>
        <v>0</v>
      </c>
      <c r="R77" s="136">
        <f>+IFERROR(BAJAS!T77/AOP!R77*12,"")</f>
        <v>0</v>
      </c>
      <c r="S77" s="136">
        <f>+IFERROR(BAJAS!U77/AOP!S77*12,"")</f>
        <v>0</v>
      </c>
      <c r="T77" s="136">
        <f>+IFERROR(BAJAS!V77/AOP!T77*12,"")</f>
        <v>0</v>
      </c>
      <c r="U77" s="136">
        <f>+IFERROR(BAJAS!W77/AOP!U77*12,"")</f>
        <v>0</v>
      </c>
      <c r="V77" s="136">
        <f>+IFERROR(BAJAS!X77/AOP!V77*12,"")</f>
        <v>0.27272727272727271</v>
      </c>
      <c r="W77" s="136">
        <f>+IFERROR(BAJAS!Y77/AOP!W77*12,"")</f>
        <v>0.21621621621621623</v>
      </c>
      <c r="X77" s="136">
        <f>+IFERROR(BAJAS!Z77/AOP!X77*12,"")</f>
        <v>0.18604651162790697</v>
      </c>
      <c r="Y77" s="136">
        <f>+IFERROR(BAJAS!AA77/AOP!Y77*12,"")</f>
        <v>0.52554744525547448</v>
      </c>
      <c r="Z77" s="136">
        <f>+IFERROR(BAJAS!AB77/AOP!Z77*12,"")</f>
        <v>0.34042553191489361</v>
      </c>
      <c r="AA77" s="136">
        <f>+IFERROR(BAJAS!AC77/AOP!AA77*12,"")</f>
        <v>0</v>
      </c>
      <c r="AB77" s="136">
        <f>+IFERROR(BAJAS!AD77/AOP!AB77*12,"")</f>
        <v>0.16438356164383561</v>
      </c>
      <c r="AC77" s="136">
        <f>+IFERROR(BAJAS!AE77/AOP!AC77*12,"")</f>
        <v>0.16</v>
      </c>
      <c r="AD77" s="137">
        <f>+IFERROR(BAJAS!AF77/AOP!AD77,"")</f>
        <v>0.66666666666666663</v>
      </c>
      <c r="AE77" s="138">
        <f>+IFERROR(BAJAS!AG77/AOP!AE77,"")</f>
        <v>0.18848167539267016</v>
      </c>
      <c r="AF77" t="str">
        <f>+IFERROR(BAJAS!AH54/AOP!AF77*12,"")</f>
        <v/>
      </c>
      <c r="AI77" s="19"/>
      <c r="AJ77" s="19"/>
      <c r="AK77" s="19"/>
      <c r="AL77" s="19"/>
      <c r="AM77" s="19"/>
      <c r="AN77" s="19"/>
      <c r="AO77" s="19"/>
      <c r="AP77" s="19"/>
      <c r="AQ77" s="20" t="s">
        <v>0</v>
      </c>
      <c r="AR77" s="20" t="s">
        <v>0</v>
      </c>
      <c r="AS77" s="20" t="s">
        <v>0</v>
      </c>
      <c r="AT77" s="20">
        <v>0</v>
      </c>
      <c r="AU77" s="20">
        <v>0</v>
      </c>
      <c r="AV77" s="20">
        <v>6.6852367688022288E-2</v>
      </c>
      <c r="AW77" s="20">
        <v>0.10084033613445378</v>
      </c>
      <c r="AX77" s="20">
        <v>0.12182741116751268</v>
      </c>
      <c r="AY77" s="20">
        <v>0.10212765957446809</v>
      </c>
      <c r="AZ77" s="20">
        <v>0.11735941320293398</v>
      </c>
      <c r="BA77" s="20">
        <v>0.1032258064516129</v>
      </c>
      <c r="BB77" s="20">
        <v>0.12158054711246201</v>
      </c>
      <c r="BC77" s="20">
        <v>0.17943925233644861</v>
      </c>
      <c r="BD77" s="20">
        <v>0.17518248175182483</v>
      </c>
      <c r="BE77" s="20">
        <v>0.17216642754662842</v>
      </c>
      <c r="BF77" s="20">
        <v>0.16999356084996781</v>
      </c>
      <c r="BG77" s="44"/>
      <c r="BH77" s="59"/>
      <c r="BI77" t="str">
        <f>+IFERROR(BAJAS!BK54/AOP!BI77*12,"")</f>
        <v/>
      </c>
    </row>
    <row r="78" spans="1:61" ht="15" customHeight="1">
      <c r="A78" s="221"/>
      <c r="B78" s="226"/>
      <c r="C78" s="225"/>
      <c r="D78" s="11" t="s">
        <v>88</v>
      </c>
      <c r="E78" s="78"/>
      <c r="F78" s="78"/>
      <c r="G78" s="78"/>
      <c r="H78" s="78"/>
      <c r="I78" s="78"/>
      <c r="J78" s="78"/>
      <c r="K78" s="78"/>
      <c r="L78" s="78"/>
      <c r="M78" s="139" t="str">
        <f>+IFERROR(BAJAS!O78/AOP!M78*12,"")</f>
        <v/>
      </c>
      <c r="N78" s="139" t="str">
        <f>+IFERROR(BAJAS!P78/AOP!N78*12,"")</f>
        <v/>
      </c>
      <c r="O78" s="139">
        <f>+IFERROR(BAJAS!Q78/AOP!O78*12,"")</f>
        <v>0</v>
      </c>
      <c r="P78" s="139">
        <f>+IFERROR(BAJAS!R78/AOP!P78*12,"")</f>
        <v>0</v>
      </c>
      <c r="Q78" s="139">
        <f>+IFERROR(BAJAS!S78/AOP!Q78*12,"")</f>
        <v>0</v>
      </c>
      <c r="R78" s="139">
        <f>+IFERROR(BAJAS!T78/AOP!R78*12,"")</f>
        <v>0</v>
      </c>
      <c r="S78" s="139">
        <f>+IFERROR(BAJAS!U78/AOP!S78*12,"")</f>
        <v>0.82758620689655171</v>
      </c>
      <c r="T78" s="139">
        <f>+IFERROR(BAJAS!V78/AOP!T78*12,"")</f>
        <v>0</v>
      </c>
      <c r="U78" s="139">
        <f>+IFERROR(BAJAS!W78/AOP!U78*12,"")</f>
        <v>0</v>
      </c>
      <c r="V78" s="139">
        <f>+IFERROR(BAJAS!X78/AOP!V78*12,"")</f>
        <v>0.20512820512820515</v>
      </c>
      <c r="W78" s="139">
        <f>+IFERROR(BAJAS!Y78/AOP!W78*12,"")</f>
        <v>0.49315068493150682</v>
      </c>
      <c r="X78" s="139">
        <f>+IFERROR(BAJAS!Z78/AOP!X78*12,"")</f>
        <v>0.44720496894409939</v>
      </c>
      <c r="Y78" s="139">
        <f>+IFERROR(BAJAS!AA78/AOP!Y78*12,"")</f>
        <v>0.4022346368715084</v>
      </c>
      <c r="Z78" s="139">
        <f>+IFERROR(BAJAS!AB78/AOP!Z78*12,"")</f>
        <v>0.22748815165876779</v>
      </c>
      <c r="AA78" s="139">
        <f>+IFERROR(BAJAS!AC78/AOP!AA78*12,"")</f>
        <v>0</v>
      </c>
      <c r="AB78" s="139">
        <f>+IFERROR(BAJAS!AD78/AOP!AB78*12,"")</f>
        <v>0.20779220779220781</v>
      </c>
      <c r="AC78" s="139">
        <f>+IFERROR(BAJAS!AE78/AOP!AC78*12,"")</f>
        <v>0.192</v>
      </c>
      <c r="AD78" s="140">
        <f>+IFERROR(BAJAS!AF78/AOP!AD78,"")</f>
        <v>0</v>
      </c>
      <c r="AE78" s="141">
        <f>+IFERROR(BAJAS!AG78/AOP!AE78,"")</f>
        <v>0.24521072796934865</v>
      </c>
      <c r="AF78" t="str">
        <f>+IFERROR(BAJAS!AH55/AOP!AF78*12,"")</f>
        <v/>
      </c>
      <c r="AI78" s="34"/>
      <c r="AJ78" s="34"/>
      <c r="AK78" s="34"/>
      <c r="AL78" s="34"/>
      <c r="AM78" s="34"/>
      <c r="AN78" s="34"/>
      <c r="AO78" s="34"/>
      <c r="AP78" s="34"/>
      <c r="AQ78" s="21" t="s">
        <v>0</v>
      </c>
      <c r="AR78" s="21" t="s">
        <v>0</v>
      </c>
      <c r="AS78" s="21" t="s">
        <v>0</v>
      </c>
      <c r="AT78" s="21">
        <v>0.1056570548095972</v>
      </c>
      <c r="AU78" s="21">
        <v>3.6513007759014157E-2</v>
      </c>
      <c r="AV78" s="21">
        <v>4.5184975995481505E-2</v>
      </c>
      <c r="AW78" s="21">
        <v>9.8475005128906529E-2</v>
      </c>
      <c r="AX78" s="21">
        <v>0.10343155739912729</v>
      </c>
      <c r="AY78" s="21">
        <v>0.10684236299692826</v>
      </c>
      <c r="AZ78" s="21">
        <v>0.10025443360042532</v>
      </c>
      <c r="BA78" s="21">
        <v>0.1034037052994399</v>
      </c>
      <c r="BB78" s="21">
        <v>0.11202041260851976</v>
      </c>
      <c r="BC78" s="21">
        <v>0.17142367360932542</v>
      </c>
      <c r="BD78" s="21">
        <v>0.1655539405286886</v>
      </c>
      <c r="BE78" s="21">
        <v>0.1560772582428302</v>
      </c>
      <c r="BF78" s="21">
        <v>0.1534259313070262</v>
      </c>
      <c r="BG78" s="45"/>
      <c r="BH78" s="46"/>
      <c r="BI78" t="str">
        <f>+IFERROR(BAJAS!BK55/AOP!BI78*12,"")</f>
        <v/>
      </c>
    </row>
    <row r="79" spans="1:61" ht="15" customHeight="1" outlineLevel="1">
      <c r="A79" s="221"/>
      <c r="B79" s="226"/>
      <c r="C79" s="225"/>
      <c r="D79" s="12" t="s">
        <v>63</v>
      </c>
      <c r="E79" s="79"/>
      <c r="F79" s="79"/>
      <c r="G79" s="79"/>
      <c r="H79" s="79"/>
      <c r="I79" s="79"/>
      <c r="J79" s="79"/>
      <c r="K79" s="79"/>
      <c r="L79" s="79"/>
      <c r="M79" s="142" t="str">
        <f>+IFERROR(BAJAS!O79/AOP!M79*12,"")</f>
        <v/>
      </c>
      <c r="N79" s="142" t="str">
        <f>+IFERROR(BAJAS!P79/AOP!N79*12,"")</f>
        <v/>
      </c>
      <c r="O79" s="142">
        <f>+IFERROR(BAJAS!Q79/AOP!O79*12,"")</f>
        <v>0</v>
      </c>
      <c r="P79" s="142">
        <f>+IFERROR(BAJAS!R79/AOP!P79*12,"")</f>
        <v>0</v>
      </c>
      <c r="Q79" s="142">
        <f>+IFERROR(BAJAS!S79/AOP!Q79*12,"")</f>
        <v>0</v>
      </c>
      <c r="R79" s="142">
        <f>+IFERROR(BAJAS!T79/AOP!R79*12,"")</f>
        <v>0</v>
      </c>
      <c r="S79" s="142">
        <f>+IFERROR(BAJAS!U79/AOP!S79*12,"")</f>
        <v>2.4000000000000004</v>
      </c>
      <c r="T79" s="142">
        <f>+IFERROR(BAJAS!V79/AOP!T79*12,"")</f>
        <v>0</v>
      </c>
      <c r="U79" s="142">
        <f>+IFERROR(BAJAS!W79/AOP!U79*12,"")</f>
        <v>0</v>
      </c>
      <c r="V79" s="142">
        <f>+IFERROR(BAJAS!X79/AOP!V79*12,"")</f>
        <v>0</v>
      </c>
      <c r="W79" s="142">
        <f>+IFERROR(BAJAS!Y79/AOP!W79*12,"")</f>
        <v>0</v>
      </c>
      <c r="X79" s="142">
        <f>+IFERROR(BAJAS!Z79/AOP!X79*12,"")</f>
        <v>0</v>
      </c>
      <c r="Y79" s="142">
        <f>+IFERROR(BAJAS!AA79/AOP!Y79*12,"")</f>
        <v>1.0434782608695652</v>
      </c>
      <c r="Z79" s="142">
        <f>+IFERROR(BAJAS!AB79/AOP!Z79*12,"")</f>
        <v>1.1428571428571428</v>
      </c>
      <c r="AA79" s="142">
        <f>+IFERROR(BAJAS!AC79/AOP!AA79*12,"")</f>
        <v>0</v>
      </c>
      <c r="AB79" s="142">
        <f>+IFERROR(BAJAS!AD79/AOP!AB79*12,"")</f>
        <v>0</v>
      </c>
      <c r="AC79" s="142">
        <f>+IFERROR(BAJAS!AE79/AOP!AC79*12,"")</f>
        <v>0</v>
      </c>
      <c r="AD79" s="143">
        <f>+IFERROR(BAJAS!AF79/AOP!AD79,"")</f>
        <v>0</v>
      </c>
      <c r="AE79" s="144">
        <f>+IFERROR(BAJAS!AG79/AOP!AE79,"")</f>
        <v>0.38095238095238093</v>
      </c>
      <c r="AF79" t="str">
        <f>+IFERROR(BAJAS!AH56/AOP!AF79*12,"")</f>
        <v/>
      </c>
      <c r="AI79" s="35"/>
      <c r="AJ79" s="35"/>
      <c r="AK79" s="35"/>
      <c r="AL79" s="35"/>
      <c r="AM79" s="35"/>
      <c r="AN79" s="35"/>
      <c r="AO79" s="35"/>
      <c r="AP79" s="35"/>
      <c r="AQ79" s="22" t="s">
        <v>0</v>
      </c>
      <c r="AR79" s="22" t="s">
        <v>0</v>
      </c>
      <c r="AS79" s="22" t="s">
        <v>0</v>
      </c>
      <c r="AT79" s="22">
        <v>0</v>
      </c>
      <c r="AU79" s="22">
        <v>0</v>
      </c>
      <c r="AV79" s="22">
        <v>9.0225563909774431E-2</v>
      </c>
      <c r="AW79" s="22">
        <v>0.13150684931506851</v>
      </c>
      <c r="AX79" s="22">
        <v>0.10367170626349892</v>
      </c>
      <c r="AY79" s="22">
        <v>0.12857142857142856</v>
      </c>
      <c r="AZ79" s="22">
        <v>0.1097560975609756</v>
      </c>
      <c r="BA79" s="22">
        <v>0.12782956058588549</v>
      </c>
      <c r="BB79" s="22">
        <v>0.12011260556771974</v>
      </c>
      <c r="BC79" s="22">
        <v>0.19310344827586207</v>
      </c>
      <c r="BD79" s="22">
        <v>0.19047619047619047</v>
      </c>
      <c r="BE79" s="22">
        <v>0.18881118881118883</v>
      </c>
      <c r="BF79" s="22">
        <v>0.18779342723004694</v>
      </c>
      <c r="BG79" s="47"/>
      <c r="BH79" s="48"/>
      <c r="BI79" t="str">
        <f>+IFERROR(BAJAS!BK56/AOP!BI79*12,"")</f>
        <v/>
      </c>
    </row>
    <row r="80" spans="1:61" ht="15" customHeight="1" outlineLevel="1">
      <c r="A80" s="221"/>
      <c r="B80" s="226"/>
      <c r="C80" s="225"/>
      <c r="D80" s="12" t="s">
        <v>64</v>
      </c>
      <c r="E80" s="79"/>
      <c r="F80" s="79"/>
      <c r="G80" s="79"/>
      <c r="H80" s="79"/>
      <c r="I80" s="79"/>
      <c r="J80" s="79"/>
      <c r="K80" s="79"/>
      <c r="L80" s="79"/>
      <c r="M80" s="142" t="str">
        <f>+IFERROR(BAJAS!O80/AOP!M80*12,"")</f>
        <v/>
      </c>
      <c r="N80" s="142" t="str">
        <f>+IFERROR(BAJAS!P80/AOP!N80*12,"")</f>
        <v/>
      </c>
      <c r="O80" s="142">
        <f>+IFERROR(BAJAS!Q80/AOP!O80*12,"")</f>
        <v>0</v>
      </c>
      <c r="P80" s="142">
        <f>+IFERROR(BAJAS!R80/AOP!P80*12,"")</f>
        <v>0</v>
      </c>
      <c r="Q80" s="142">
        <f>+IFERROR(BAJAS!S80/AOP!Q80*12,"")</f>
        <v>0</v>
      </c>
      <c r="R80" s="142">
        <f>+IFERROR(BAJAS!T80/AOP!R80*12,"")</f>
        <v>0</v>
      </c>
      <c r="S80" s="142">
        <f>+IFERROR(BAJAS!U80/AOP!S80*12,"")</f>
        <v>0</v>
      </c>
      <c r="T80" s="142">
        <f>+IFERROR(BAJAS!V80/AOP!T80*12,"")</f>
        <v>0</v>
      </c>
      <c r="U80" s="142">
        <f>+IFERROR(BAJAS!W80/AOP!U80*12,"")</f>
        <v>0</v>
      </c>
      <c r="V80" s="142">
        <f>+IFERROR(BAJAS!X80/AOP!V80*12,"")</f>
        <v>0</v>
      </c>
      <c r="W80" s="142">
        <f>+IFERROR(BAJAS!Y80/AOP!W80*12,"")</f>
        <v>0</v>
      </c>
      <c r="X80" s="142">
        <f>+IFERROR(BAJAS!Z80/AOP!X80*12,"")</f>
        <v>0</v>
      </c>
      <c r="Y80" s="142">
        <f>+IFERROR(BAJAS!AA80/AOP!Y80*12,"")</f>
        <v>0</v>
      </c>
      <c r="Z80" s="142">
        <f>+IFERROR(BAJAS!AB80/AOP!Z80*12,"")</f>
        <v>0</v>
      </c>
      <c r="AA80" s="142">
        <f>+IFERROR(BAJAS!AC80/AOP!AA80*12,"")</f>
        <v>0</v>
      </c>
      <c r="AB80" s="142">
        <f>+IFERROR(BAJAS!AD80/AOP!AB80*12,"")</f>
        <v>0</v>
      </c>
      <c r="AC80" s="142">
        <f>+IFERROR(BAJAS!AE80/AOP!AC80*12,"")</f>
        <v>1.0434782608695652</v>
      </c>
      <c r="AD80" s="143">
        <f>+IFERROR(BAJAS!AF80/AOP!AD80,"")</f>
        <v>0</v>
      </c>
      <c r="AE80" s="144">
        <f>+IFERROR(BAJAS!AG80/AOP!AE80,"")</f>
        <v>0</v>
      </c>
      <c r="AI80" s="35"/>
      <c r="AJ80" s="35"/>
      <c r="AK80" s="35"/>
      <c r="AL80" s="35"/>
      <c r="AM80" s="35"/>
      <c r="AN80" s="35"/>
      <c r="AO80" s="35"/>
      <c r="AP80" s="35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47"/>
      <c r="BH80" s="48"/>
    </row>
    <row r="81" spans="1:61" ht="15" customHeight="1" outlineLevel="1">
      <c r="A81" s="221"/>
      <c r="B81" s="226"/>
      <c r="C81" s="225"/>
      <c r="D81" s="12" t="s">
        <v>65</v>
      </c>
      <c r="E81" s="79"/>
      <c r="F81" s="79"/>
      <c r="G81" s="79"/>
      <c r="H81" s="79"/>
      <c r="I81" s="79"/>
      <c r="J81" s="79"/>
      <c r="K81" s="79"/>
      <c r="L81" s="79"/>
      <c r="M81" s="142" t="str">
        <f>+IFERROR(BAJAS!O81/AOP!M81*12,"")</f>
        <v/>
      </c>
      <c r="N81" s="142" t="str">
        <f>+IFERROR(BAJAS!P81/AOP!N81*12,"")</f>
        <v/>
      </c>
      <c r="O81" s="142" t="str">
        <f>+IFERROR(BAJAS!Q81/AOP!O81*12,"")</f>
        <v/>
      </c>
      <c r="P81" s="142">
        <f>+IFERROR(BAJAS!R81/AOP!P81*12,"")</f>
        <v>0</v>
      </c>
      <c r="Q81" s="142">
        <f>+IFERROR(BAJAS!S81/AOP!Q81*12,"")</f>
        <v>0</v>
      </c>
      <c r="R81" s="142">
        <f>+IFERROR(BAJAS!T81/AOP!R81*12,"")</f>
        <v>0</v>
      </c>
      <c r="S81" s="142">
        <f>+IFERROR(BAJAS!U81/AOP!S81*12,"")</f>
        <v>0</v>
      </c>
      <c r="T81" s="142">
        <f>+IFERROR(BAJAS!V81/AOP!T81*12,"")</f>
        <v>0</v>
      </c>
      <c r="U81" s="142">
        <f>+IFERROR(BAJAS!W81/AOP!U81*12,"")</f>
        <v>0</v>
      </c>
      <c r="V81" s="142">
        <f>+IFERROR(BAJAS!X81/AOP!V81*12,"")</f>
        <v>0</v>
      </c>
      <c r="W81" s="142">
        <f>+IFERROR(BAJAS!Y81/AOP!W81*12,"")</f>
        <v>0.42857142857142855</v>
      </c>
      <c r="X81" s="142">
        <f>+IFERROR(BAJAS!Z81/AOP!X81*12,"")</f>
        <v>0</v>
      </c>
      <c r="Y81" s="142">
        <f>+IFERROR(BAJAS!AA81/AOP!Y81*12,"")</f>
        <v>0</v>
      </c>
      <c r="Z81" s="142">
        <f>+IFERROR(BAJAS!AB81/AOP!Z81*12,"")</f>
        <v>0</v>
      </c>
      <c r="AA81" s="142">
        <f>+IFERROR(BAJAS!AC81/AOP!AA81*12,"")</f>
        <v>0</v>
      </c>
      <c r="AB81" s="142">
        <f>+IFERROR(BAJAS!AD81/AOP!AB81*12,"")</f>
        <v>0</v>
      </c>
      <c r="AC81" s="142">
        <f>+IFERROR(BAJAS!AE81/AOP!AC81*12,"")</f>
        <v>0</v>
      </c>
      <c r="AD81" s="143">
        <f>+IFERROR(BAJAS!AF81/AOP!AD81,"")</f>
        <v>0</v>
      </c>
      <c r="AE81" s="144">
        <f>+IFERROR(BAJAS!AG81/AOP!AE81,"")</f>
        <v>3.9933444259567387E-2</v>
      </c>
      <c r="AF81" t="str">
        <f>+IFERROR(BAJAS!AH58/AOP!AF81*12,"")</f>
        <v/>
      </c>
      <c r="AI81" s="35"/>
      <c r="AJ81" s="35"/>
      <c r="AK81" s="35"/>
      <c r="AL81" s="35"/>
      <c r="AM81" s="35"/>
      <c r="AN81" s="35"/>
      <c r="AO81" s="35"/>
      <c r="AP81" s="35"/>
      <c r="AQ81" s="22" t="s">
        <v>0</v>
      </c>
      <c r="AR81" s="22" t="s">
        <v>0</v>
      </c>
      <c r="AS81" s="22" t="s">
        <v>0</v>
      </c>
      <c r="AT81" s="22">
        <v>0.15118110236220472</v>
      </c>
      <c r="AU81" s="22">
        <v>5.2287581699346414E-2</v>
      </c>
      <c r="AV81" s="22">
        <v>3.2345013477088951E-2</v>
      </c>
      <c r="AW81" s="22">
        <v>7.0381231671554245E-2</v>
      </c>
      <c r="AX81" s="22">
        <v>7.3789392774788631E-2</v>
      </c>
      <c r="AY81" s="22">
        <v>7.6093849080532655E-2</v>
      </c>
      <c r="AZ81" s="22">
        <v>7.7795786061588323E-2</v>
      </c>
      <c r="BA81" s="22">
        <v>7.9133301931229388E-2</v>
      </c>
      <c r="BB81" s="22">
        <v>8.4777569268131139E-2</v>
      </c>
      <c r="BC81" s="22">
        <v>0.12618806875631949</v>
      </c>
      <c r="BD81" s="22">
        <v>0.11688989389459037</v>
      </c>
      <c r="BE81" s="22">
        <v>0.11730563616923781</v>
      </c>
      <c r="BF81" s="22">
        <v>0.11118681019212426</v>
      </c>
      <c r="BG81" s="47"/>
      <c r="BH81" s="48"/>
      <c r="BI81" t="str">
        <f>+IFERROR(BAJAS!BK58/AOP!BI81*12,"")</f>
        <v/>
      </c>
    </row>
    <row r="82" spans="1:61" ht="15" customHeight="1" outlineLevel="1">
      <c r="A82" s="221"/>
      <c r="B82" s="226"/>
      <c r="C82" s="225"/>
      <c r="D82" s="12" t="s">
        <v>66</v>
      </c>
      <c r="E82" s="79"/>
      <c r="F82" s="79"/>
      <c r="G82" s="79"/>
      <c r="H82" s="79"/>
      <c r="I82" s="79"/>
      <c r="J82" s="79"/>
      <c r="K82" s="79"/>
      <c r="L82" s="79"/>
      <c r="M82" s="142" t="str">
        <f>+IFERROR(BAJAS!O82/AOP!M82*12,"")</f>
        <v/>
      </c>
      <c r="N82" s="142" t="str">
        <f>+IFERROR(BAJAS!P82/AOP!N82*12,"")</f>
        <v/>
      </c>
      <c r="O82" s="142" t="str">
        <f>+IFERROR(BAJAS!Q82/AOP!O82*12,"")</f>
        <v/>
      </c>
      <c r="P82" s="142" t="str">
        <f>+IFERROR(BAJAS!R82/AOP!P82*12,"")</f>
        <v/>
      </c>
      <c r="Q82" s="142">
        <f>+IFERROR(BAJAS!S82/AOP!Q82*12,"")</f>
        <v>0</v>
      </c>
      <c r="R82" s="142">
        <f>+IFERROR(BAJAS!T82/AOP!R82*12,"")</f>
        <v>0</v>
      </c>
      <c r="S82" s="142">
        <f>+IFERROR(BAJAS!U82/AOP!S82*12,"")</f>
        <v>0</v>
      </c>
      <c r="T82" s="142">
        <f>+IFERROR(BAJAS!V82/AOP!T82*12,"")</f>
        <v>0</v>
      </c>
      <c r="U82" s="142">
        <f>+IFERROR(BAJAS!W82/AOP!U82*12,"")</f>
        <v>0</v>
      </c>
      <c r="V82" s="142">
        <f>+IFERROR(BAJAS!X82/AOP!V82*12,"")</f>
        <v>0</v>
      </c>
      <c r="W82" s="142">
        <f>+IFERROR(BAJAS!Y82/AOP!W82*12,"")</f>
        <v>0</v>
      </c>
      <c r="X82" s="142">
        <f>+IFERROR(BAJAS!Z82/AOP!X82*12,"")</f>
        <v>0</v>
      </c>
      <c r="Y82" s="142">
        <f>+IFERROR(BAJAS!AA82/AOP!Y82*12,"")</f>
        <v>1.3333333333333333</v>
      </c>
      <c r="Z82" s="142">
        <f>+IFERROR(BAJAS!AB82/AOP!Z82*12,"")</f>
        <v>0</v>
      </c>
      <c r="AA82" s="142">
        <f>+IFERROR(BAJAS!AC82/AOP!AA82*12,"")</f>
        <v>0</v>
      </c>
      <c r="AB82" s="142">
        <f>+IFERROR(BAJAS!AD82/AOP!AB82*12,"")</f>
        <v>0.54545454545454541</v>
      </c>
      <c r="AC82" s="142">
        <f>+IFERROR(BAJAS!AE82/AOP!AC82*12,"")</f>
        <v>0</v>
      </c>
      <c r="AD82" s="143" t="str">
        <f>+IFERROR(BAJAS!AF82/AOP!AD82,"")</f>
        <v/>
      </c>
      <c r="AE82" s="144">
        <f>+IFERROR(BAJAS!AG82/AOP!AE82,"")</f>
        <v>0.22429906542056077</v>
      </c>
      <c r="AI82" s="35"/>
      <c r="AJ82" s="35"/>
      <c r="AK82" s="35"/>
      <c r="AL82" s="35"/>
      <c r="AM82" s="35"/>
      <c r="AN82" s="35"/>
      <c r="AO82" s="35"/>
      <c r="AP82" s="35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47"/>
      <c r="BH82" s="48"/>
    </row>
    <row r="83" spans="1:61" ht="15" customHeight="1" outlineLevel="1">
      <c r="A83" s="221"/>
      <c r="B83" s="226"/>
      <c r="C83" s="225"/>
      <c r="D83" s="12" t="s">
        <v>67</v>
      </c>
      <c r="E83" s="79"/>
      <c r="F83" s="79"/>
      <c r="G83" s="79"/>
      <c r="H83" s="79"/>
      <c r="I83" s="79"/>
      <c r="J83" s="79"/>
      <c r="K83" s="79"/>
      <c r="L83" s="79"/>
      <c r="M83" s="142" t="str">
        <f>+IFERROR(BAJAS!O83/AOP!M83*12,"")</f>
        <v/>
      </c>
      <c r="N83" s="142" t="str">
        <f>+IFERROR(BAJAS!P83/AOP!N83*12,"")</f>
        <v/>
      </c>
      <c r="O83" s="142" t="str">
        <f>+IFERROR(BAJAS!Q83/AOP!O83*12,"")</f>
        <v/>
      </c>
      <c r="P83" s="142">
        <f>+IFERROR(BAJAS!R83/AOP!P83*12,"")</f>
        <v>0</v>
      </c>
      <c r="Q83" s="142">
        <f>+IFERROR(BAJAS!S83/AOP!Q83*12,"")</f>
        <v>0</v>
      </c>
      <c r="R83" s="142">
        <f>+IFERROR(BAJAS!T83/AOP!R83*12,"")</f>
        <v>0</v>
      </c>
      <c r="S83" s="142">
        <f>+IFERROR(BAJAS!U83/AOP!S83*12,"")</f>
        <v>0</v>
      </c>
      <c r="T83" s="142">
        <f>+IFERROR(BAJAS!V83/AOP!T83*12,"")</f>
        <v>0</v>
      </c>
      <c r="U83" s="142">
        <f>+IFERROR(BAJAS!W83/AOP!U83*12,"")</f>
        <v>0</v>
      </c>
      <c r="V83" s="142">
        <f>+IFERROR(BAJAS!X83/AOP!V83*12,"")</f>
        <v>0</v>
      </c>
      <c r="W83" s="142">
        <f>+IFERROR(BAJAS!Y83/AOP!W83*12,"")</f>
        <v>3.4285714285714284</v>
      </c>
      <c r="X83" s="142">
        <f>+IFERROR(BAJAS!Z83/AOP!X83*12,"")</f>
        <v>6</v>
      </c>
      <c r="Y83" s="142">
        <f>+IFERROR(BAJAS!AA83/AOP!Y83*12,"")</f>
        <v>2.1818181818181817</v>
      </c>
      <c r="Z83" s="142">
        <f>+IFERROR(BAJAS!AB83/AOP!Z83*12,"")</f>
        <v>0</v>
      </c>
      <c r="AA83" s="142">
        <f>+IFERROR(BAJAS!AC83/AOP!AA83*12,"")</f>
        <v>0</v>
      </c>
      <c r="AB83" s="142">
        <f>+IFERROR(BAJAS!AD83/AOP!AB83*12,"")</f>
        <v>1.6</v>
      </c>
      <c r="AC83" s="142">
        <f>+IFERROR(BAJAS!AE83/AOP!AC83*12,"")</f>
        <v>1.4117647058823528</v>
      </c>
      <c r="AD83" s="143">
        <f>+IFERROR(BAJAS!AF83/AOP!AD83,"")</f>
        <v>0</v>
      </c>
      <c r="AE83" s="144">
        <f>+IFERROR(BAJAS!AG83/AOP!AE83,"")</f>
        <v>1.5700934579439254</v>
      </c>
      <c r="AF83" t="str">
        <f>+IFERROR(BAJAS!AH60/AOP!AF83*12,"")</f>
        <v/>
      </c>
      <c r="AI83" s="35"/>
      <c r="AJ83" s="35"/>
      <c r="AK83" s="35"/>
      <c r="AL83" s="35"/>
      <c r="AM83" s="35"/>
      <c r="AN83" s="35"/>
      <c r="AO83" s="35"/>
      <c r="AP83" s="35"/>
      <c r="AQ83" s="22" t="s">
        <v>0</v>
      </c>
      <c r="AR83" s="22" t="s">
        <v>0</v>
      </c>
      <c r="AS83" s="22" t="s">
        <v>0</v>
      </c>
      <c r="AT83" s="22">
        <v>0</v>
      </c>
      <c r="AU83" s="22">
        <v>0</v>
      </c>
      <c r="AV83" s="22">
        <v>0</v>
      </c>
      <c r="AW83" s="22">
        <v>0.32301480484522216</v>
      </c>
      <c r="AX83" s="22">
        <v>0.25723472668810293</v>
      </c>
      <c r="AY83" s="22">
        <v>0.43126684636118606</v>
      </c>
      <c r="AZ83" s="22">
        <v>0.37412314886983633</v>
      </c>
      <c r="BA83" s="22">
        <v>0.33035099793530631</v>
      </c>
      <c r="BB83" s="22">
        <v>0.47462096242584051</v>
      </c>
      <c r="BC83" s="22">
        <v>0.75187969924812026</v>
      </c>
      <c r="BD83" s="22">
        <v>0.66815144766146994</v>
      </c>
      <c r="BE83" s="22">
        <v>0.72507552870090641</v>
      </c>
      <c r="BF83" s="22">
        <v>0.66481994459833793</v>
      </c>
      <c r="BG83" s="47"/>
      <c r="BH83" s="48"/>
      <c r="BI83" t="str">
        <f>+IFERROR(BAJAS!BK60/AOP!BI83*12,"")</f>
        <v/>
      </c>
    </row>
    <row r="84" spans="1:61" ht="15" customHeight="1" outlineLevel="1">
      <c r="A84" s="221"/>
      <c r="B84" s="226"/>
      <c r="C84" s="225"/>
      <c r="D84" s="12" t="s">
        <v>68</v>
      </c>
      <c r="E84" s="79"/>
      <c r="F84" s="79"/>
      <c r="G84" s="79"/>
      <c r="H84" s="79"/>
      <c r="I84" s="79"/>
      <c r="J84" s="79"/>
      <c r="K84" s="79"/>
      <c r="L84" s="79"/>
      <c r="M84" s="142" t="str">
        <f>+IFERROR(BAJAS!O84/AOP!M84*12,"")</f>
        <v/>
      </c>
      <c r="N84" s="142" t="str">
        <f>+IFERROR(BAJAS!P84/AOP!N84*12,"")</f>
        <v/>
      </c>
      <c r="O84" s="142">
        <f>+IFERROR(BAJAS!Q84/AOP!O84*12,"")</f>
        <v>0</v>
      </c>
      <c r="P84" s="142">
        <f>+IFERROR(BAJAS!R84/AOP!P84*12,"")</f>
        <v>0</v>
      </c>
      <c r="Q84" s="142">
        <f>+IFERROR(BAJAS!S84/AOP!Q84*12,"")</f>
        <v>0</v>
      </c>
      <c r="R84" s="142">
        <f>+IFERROR(BAJAS!T84/AOP!R84*12,"")</f>
        <v>0</v>
      </c>
      <c r="S84" s="142">
        <f>+IFERROR(BAJAS!U84/AOP!S84*12,"")</f>
        <v>2.4000000000000004</v>
      </c>
      <c r="T84" s="142">
        <f>+IFERROR(BAJAS!V84/AOP!T84*12,"")</f>
        <v>0</v>
      </c>
      <c r="U84" s="142">
        <f>+IFERROR(BAJAS!W84/AOP!U84*12,"")</f>
        <v>0</v>
      </c>
      <c r="V84" s="142">
        <f>+IFERROR(BAJAS!X84/AOP!V84*12,"")</f>
        <v>1.2000000000000002</v>
      </c>
      <c r="W84" s="142">
        <f>+IFERROR(BAJAS!Y84/AOP!W84*12,"")</f>
        <v>0</v>
      </c>
      <c r="X84" s="142">
        <f>+IFERROR(BAJAS!Z84/AOP!X84*12,"")</f>
        <v>0</v>
      </c>
      <c r="Y84" s="142">
        <f>+IFERROR(BAJAS!AA84/AOP!Y84*12,"")</f>
        <v>0</v>
      </c>
      <c r="Z84" s="142">
        <f>+IFERROR(BAJAS!AB84/AOP!Z84*12,"")</f>
        <v>0.68571428571428572</v>
      </c>
      <c r="AA84" s="142">
        <f>+IFERROR(BAJAS!AC84/AOP!AA84*12,"")</f>
        <v>0</v>
      </c>
      <c r="AB84" s="142">
        <f>+IFERROR(BAJAS!AD84/AOP!AB84*12,"")</f>
        <v>0</v>
      </c>
      <c r="AC84" s="142">
        <f>+IFERROR(BAJAS!AE84/AOP!AC84*12,"")</f>
        <v>0</v>
      </c>
      <c r="AD84" s="143">
        <f>+IFERROR(BAJAS!AF84/AOP!AD84,"")</f>
        <v>0</v>
      </c>
      <c r="AE84" s="144">
        <f>+IFERROR(BAJAS!AG84/AOP!AE84,"")</f>
        <v>0.27169811320754716</v>
      </c>
      <c r="AI84" s="35"/>
      <c r="AJ84" s="35"/>
      <c r="AK84" s="35"/>
      <c r="AL84" s="35"/>
      <c r="AM84" s="35"/>
      <c r="AN84" s="35"/>
      <c r="AO84" s="35"/>
      <c r="AP84" s="35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47"/>
      <c r="BH84" s="48"/>
    </row>
    <row r="85" spans="1:61" ht="15" customHeight="1" outlineLevel="1">
      <c r="A85" s="221"/>
      <c r="B85" s="226"/>
      <c r="C85" s="225"/>
      <c r="D85" s="14" t="s">
        <v>3</v>
      </c>
      <c r="E85" s="81"/>
      <c r="F85" s="81"/>
      <c r="G85" s="81"/>
      <c r="H85" s="81"/>
      <c r="I85" s="81"/>
      <c r="J85" s="81"/>
      <c r="K85" s="81"/>
      <c r="L85" s="81"/>
      <c r="M85" s="147" t="str">
        <f>+IFERROR(BAJAS!O85/AOP!M85*12,"")</f>
        <v/>
      </c>
      <c r="N85" s="147" t="str">
        <f>+IFERROR(BAJAS!P85/AOP!N85*12,"")</f>
        <v/>
      </c>
      <c r="O85" s="147">
        <f>+IFERROR(BAJAS!Q85/AOP!O85*12,"")</f>
        <v>0</v>
      </c>
      <c r="P85" s="147">
        <f>+IFERROR(BAJAS!R85/AOP!P85*12,"")</f>
        <v>0</v>
      </c>
      <c r="Q85" s="147">
        <f>+IFERROR(BAJAS!S85/AOP!Q85*12,"")</f>
        <v>0</v>
      </c>
      <c r="R85" s="147">
        <f>+IFERROR(BAJAS!T85/AOP!R85*12,"")</f>
        <v>0</v>
      </c>
      <c r="S85" s="147">
        <f>+IFERROR(BAJAS!U85/AOP!S85*12,"")</f>
        <v>0.8</v>
      </c>
      <c r="T85" s="147">
        <f>+IFERROR(BAJAS!V85/AOP!T85*12,"")</f>
        <v>0</v>
      </c>
      <c r="U85" s="147">
        <f>+IFERROR(BAJAS!W85/AOP!U85*12,"")</f>
        <v>0</v>
      </c>
      <c r="V85" s="147">
        <f>+IFERROR(BAJAS!X85/AOP!V85*12,"")</f>
        <v>0</v>
      </c>
      <c r="W85" s="147">
        <f>+IFERROR(BAJAS!Y85/AOP!W85*12,"")</f>
        <v>0.76595744680851063</v>
      </c>
      <c r="X85" s="147">
        <f>+IFERROR(BAJAS!Z85/AOP!X85*12,"")</f>
        <v>0.70588235294117641</v>
      </c>
      <c r="Y85" s="147">
        <f>+IFERROR(BAJAS!AA85/AOP!Y85*12,"")</f>
        <v>0.4102564102564103</v>
      </c>
      <c r="Z85" s="147">
        <f>+IFERROR(BAJAS!AB85/AOP!Z85*12,"")</f>
        <v>0.17777777777777778</v>
      </c>
      <c r="AA85" s="147">
        <f>+IFERROR(BAJAS!AC85/AOP!AA85*12,"")</f>
        <v>0</v>
      </c>
      <c r="AB85" s="147">
        <f>+IFERROR(BAJAS!AD85/AOP!AB85*12,"")</f>
        <v>0.16783216783216784</v>
      </c>
      <c r="AC85" s="147">
        <f>+IFERROR(BAJAS!AE85/AOP!AC85*12,"")</f>
        <v>0.15094339622641512</v>
      </c>
      <c r="AD85" s="150">
        <f>+IFERROR(BAJAS!AF85/AOP!AD85,"")</f>
        <v>0</v>
      </c>
      <c r="AE85" s="151">
        <f>+IFERROR(BAJAS!AG85/AOP!AE85,"")</f>
        <v>0.27442827442827439</v>
      </c>
      <c r="AF85" t="str">
        <f>+IFERROR(BAJAS!AH62/AOP!AF85*12,"")</f>
        <v/>
      </c>
      <c r="AI85" s="37"/>
      <c r="AJ85" s="37"/>
      <c r="AK85" s="37"/>
      <c r="AL85" s="37"/>
      <c r="AM85" s="37"/>
      <c r="AN85" s="37"/>
      <c r="AO85" s="37"/>
      <c r="AP85" s="37"/>
      <c r="AQ85" s="24" t="s">
        <v>0</v>
      </c>
      <c r="AR85" s="24" t="s">
        <v>0</v>
      </c>
      <c r="AS85" s="24" t="s">
        <v>0</v>
      </c>
      <c r="AT85" s="24">
        <v>0.15118110236220472</v>
      </c>
      <c r="AU85" s="24">
        <v>5.2287581699346414E-2</v>
      </c>
      <c r="AV85" s="24">
        <v>6.4777327935222673E-2</v>
      </c>
      <c r="AW85" s="24">
        <v>9.4117647058823528E-2</v>
      </c>
      <c r="AX85" s="24">
        <v>0.11119691119691119</v>
      </c>
      <c r="AY85" s="24">
        <v>0.10721123165283983</v>
      </c>
      <c r="AZ85" s="24">
        <v>0.10451823625476321</v>
      </c>
      <c r="BA85" s="24">
        <v>0.10261282660332541</v>
      </c>
      <c r="BB85" s="24">
        <v>0.10701148144019618</v>
      </c>
      <c r="BC85" s="24">
        <v>0.17679558011049723</v>
      </c>
      <c r="BD85" s="24">
        <v>0.16081819784870394</v>
      </c>
      <c r="BE85" s="24">
        <v>0.15630330283764926</v>
      </c>
      <c r="BF85" s="24">
        <v>0.15292976866602023</v>
      </c>
      <c r="BG85" s="55"/>
      <c r="BH85" s="56"/>
      <c r="BI85" t="str">
        <f>+IFERROR(BAJAS!BK62/AOP!BI85*12,"")</f>
        <v/>
      </c>
    </row>
    <row r="86" spans="1:61" ht="15" customHeight="1" outlineLevel="1">
      <c r="A86" s="221"/>
      <c r="B86" s="226"/>
      <c r="C86" s="225"/>
      <c r="D86" s="14" t="s">
        <v>42</v>
      </c>
      <c r="E86" s="81"/>
      <c r="F86" s="81"/>
      <c r="G86" s="81"/>
      <c r="H86" s="81"/>
      <c r="I86" s="81"/>
      <c r="J86" s="81"/>
      <c r="K86" s="81"/>
      <c r="L86" s="81"/>
      <c r="M86" s="147" t="str">
        <f>+IFERROR(BAJAS!O86/AOP!M86*12,"")</f>
        <v/>
      </c>
      <c r="N86" s="147" t="str">
        <f>+IFERROR(BAJAS!P86/AOP!N86*12,"")</f>
        <v/>
      </c>
      <c r="O86" s="147">
        <f>+IFERROR(BAJAS!Q86/AOP!O86*12,"")</f>
        <v>0</v>
      </c>
      <c r="P86" s="147">
        <f>+IFERROR(BAJAS!R86/AOP!P86*12,"")</f>
        <v>0</v>
      </c>
      <c r="Q86" s="147">
        <f>+IFERROR(BAJAS!S86/AOP!Q86*12,"")</f>
        <v>0</v>
      </c>
      <c r="R86" s="147">
        <f>+IFERROR(BAJAS!T86/AOP!R86*12,"")</f>
        <v>0</v>
      </c>
      <c r="S86" s="147">
        <f>+IFERROR(BAJAS!U86/AOP!S86*12,"")</f>
        <v>0.8571428571428571</v>
      </c>
      <c r="T86" s="147">
        <f>+IFERROR(BAJAS!V86/AOP!T86*12,"")</f>
        <v>0</v>
      </c>
      <c r="U86" s="147">
        <f>+IFERROR(BAJAS!W86/AOP!U86*12,"")</f>
        <v>0</v>
      </c>
      <c r="V86" s="147">
        <f>+IFERROR(BAJAS!X86/AOP!V86*12,"")</f>
        <v>0.51063829787234039</v>
      </c>
      <c r="W86" s="147">
        <f>+IFERROR(BAJAS!Y86/AOP!W86*12,"")</f>
        <v>0</v>
      </c>
      <c r="X86" s="147">
        <f>+IFERROR(BAJAS!Z86/AOP!X86*12,"")</f>
        <v>0</v>
      </c>
      <c r="Y86" s="147">
        <f>+IFERROR(BAJAS!AA86/AOP!Y86*12,"")</f>
        <v>0.38709677419354838</v>
      </c>
      <c r="Z86" s="147">
        <f>+IFERROR(BAJAS!AB86/AOP!Z86*12,"")</f>
        <v>0.31578947368421051</v>
      </c>
      <c r="AA86" s="147">
        <f>+IFERROR(BAJAS!AC86/AOP!AA86*12,"")</f>
        <v>0</v>
      </c>
      <c r="AB86" s="147">
        <f>+IFERROR(BAJAS!AD86/AOP!AB86*12,"")</f>
        <v>0.27272727272727271</v>
      </c>
      <c r="AC86" s="147">
        <f>+IFERROR(BAJAS!AE86/AOP!AC86*12,"")</f>
        <v>0.26373626373626374</v>
      </c>
      <c r="AD86" s="150">
        <f>+IFERROR(BAJAS!AF86/AOP!AD86,"")</f>
        <v>0</v>
      </c>
      <c r="AE86" s="151">
        <f>+IFERROR(BAJAS!AG86/AOP!AE86,"")</f>
        <v>0.19867549668874171</v>
      </c>
      <c r="AF86" t="str">
        <f>+IFERROR(BAJAS!AH64/AOP!AF86*12,"")</f>
        <v/>
      </c>
      <c r="AI86" s="37"/>
      <c r="AJ86" s="37"/>
      <c r="AK86" s="37"/>
      <c r="AL86" s="37"/>
      <c r="AM86" s="37"/>
      <c r="AN86" s="37"/>
      <c r="AO86" s="37"/>
      <c r="AP86" s="37"/>
      <c r="AQ86" s="25" t="s">
        <v>0</v>
      </c>
      <c r="AR86" s="25" t="s">
        <v>0</v>
      </c>
      <c r="AS86" s="25" t="s">
        <v>0</v>
      </c>
      <c r="AT86" s="25">
        <v>0</v>
      </c>
      <c r="AU86" s="25">
        <v>0</v>
      </c>
      <c r="AV86" s="25">
        <v>7.4929753356228548E-2</v>
      </c>
      <c r="AW86" s="25">
        <v>0.10901657960481491</v>
      </c>
      <c r="AX86" s="25">
        <v>8.5821562667620255E-2</v>
      </c>
      <c r="AY86" s="25">
        <v>0.10630444411634432</v>
      </c>
      <c r="AZ86" s="25">
        <v>9.0645851693314877E-2</v>
      </c>
      <c r="BA86" s="25">
        <v>0.10545973854773152</v>
      </c>
      <c r="BB86" s="25">
        <v>0.12384539965942516</v>
      </c>
      <c r="BC86" s="25">
        <v>0.18223234624145787</v>
      </c>
      <c r="BD86" s="25">
        <v>0.1572996886776995</v>
      </c>
      <c r="BE86" s="25">
        <v>0.15577672003461707</v>
      </c>
      <c r="BF86" s="25">
        <v>0.15477879530504324</v>
      </c>
      <c r="BG86" s="55"/>
      <c r="BH86" s="56"/>
      <c r="BI86" t="str">
        <f>+IFERROR(BAJAS!BK64/AOP!BI86*12,"")</f>
        <v/>
      </c>
    </row>
    <row r="87" spans="1:61" s="2" customFormat="1" ht="15" customHeight="1">
      <c r="A87" s="221"/>
      <c r="B87" s="226"/>
      <c r="C87" s="225"/>
      <c r="D87" s="13" t="s">
        <v>90</v>
      </c>
      <c r="E87" s="80"/>
      <c r="F87" s="80"/>
      <c r="G87" s="80"/>
      <c r="H87" s="80"/>
      <c r="I87" s="80"/>
      <c r="J87" s="80"/>
      <c r="K87" s="80"/>
      <c r="L87" s="80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49"/>
      <c r="AE87" s="50"/>
      <c r="AF87" t="str">
        <f>+IFERROR(BAJAS!AH65/AOP!AF87*12,"")</f>
        <v/>
      </c>
      <c r="AG87"/>
      <c r="AH87"/>
      <c r="AI87" s="36"/>
      <c r="AJ87" s="36"/>
      <c r="AK87" s="36"/>
      <c r="AL87" s="36"/>
      <c r="AM87" s="36"/>
      <c r="AN87" s="36"/>
      <c r="AO87" s="36"/>
      <c r="AP87" s="36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49"/>
      <c r="BH87" s="50"/>
      <c r="BI87" s="2" t="str">
        <f>+IFERROR(BAJAS!BK65/AOP!BI87*12,"")</f>
        <v/>
      </c>
    </row>
    <row r="88" spans="1:61" ht="15" customHeight="1">
      <c r="A88" s="221"/>
      <c r="B88" s="226"/>
      <c r="C88" s="225" t="s">
        <v>52</v>
      </c>
      <c r="D88" s="10" t="s">
        <v>40</v>
      </c>
      <c r="E88" s="82"/>
      <c r="F88" s="82"/>
      <c r="G88" s="82"/>
      <c r="H88" s="82"/>
      <c r="I88" s="82"/>
      <c r="J88" s="82"/>
      <c r="K88" s="82"/>
      <c r="L88" s="82"/>
      <c r="M88" s="152" t="str">
        <f>+IFERROR(BAJAS!O88/AOP!M88*12,"")</f>
        <v/>
      </c>
      <c r="N88" s="152" t="str">
        <f>+IFERROR(BAJAS!P88/AOP!N88*12,"")</f>
        <v/>
      </c>
      <c r="O88" s="152" t="str">
        <f>+IFERROR(BAJAS!Q88/AOP!O88*12,"")</f>
        <v/>
      </c>
      <c r="P88" s="152" t="str">
        <f>+IFERROR(BAJAS!R88/AOP!P88*12,"")</f>
        <v/>
      </c>
      <c r="Q88" s="152" t="str">
        <f>+IFERROR(BAJAS!S88/AOP!Q88*12,"")</f>
        <v/>
      </c>
      <c r="R88" s="152" t="str">
        <f>+IFERROR(BAJAS!T88/AOP!R88*12,"")</f>
        <v/>
      </c>
      <c r="S88" s="152" t="str">
        <f>+IFERROR(BAJAS!U88/AOP!S88*12,"")</f>
        <v/>
      </c>
      <c r="T88" s="152" t="str">
        <f>+IFERROR(BAJAS!V88/AOP!T88*12,"")</f>
        <v/>
      </c>
      <c r="U88" s="152" t="str">
        <f>+IFERROR(BAJAS!W88/AOP!U88*12,"")</f>
        <v/>
      </c>
      <c r="V88" s="152" t="str">
        <f>+IFERROR(BAJAS!X88/AOP!V88*12,"")</f>
        <v/>
      </c>
      <c r="W88" s="152" t="str">
        <f>+IFERROR(BAJAS!Y88/AOP!W88*12,"")</f>
        <v/>
      </c>
      <c r="X88" s="152" t="str">
        <f>+IFERROR(BAJAS!Z88/AOP!X88*12,"")</f>
        <v/>
      </c>
      <c r="Y88" s="152" t="str">
        <f>+IFERROR(BAJAS!AA88/AOP!Y88*12,"")</f>
        <v/>
      </c>
      <c r="Z88" s="152" t="str">
        <f>+IFERROR(BAJAS!AB88/AOP!Z88*12,"")</f>
        <v/>
      </c>
      <c r="AA88" s="152" t="str">
        <f>+IFERROR(BAJAS!AC88/AOP!AA88*12,"")</f>
        <v/>
      </c>
      <c r="AB88" s="152" t="str">
        <f>+IFERROR(BAJAS!AD88/AOP!AB88*12,"")</f>
        <v/>
      </c>
      <c r="AC88" s="152" t="str">
        <f>+IFERROR(BAJAS!AE88/AOP!AC88*12,"")</f>
        <v/>
      </c>
      <c r="AD88" s="137" t="str">
        <f>+IFERROR(BAJAS!AF88/AOP!AD88,"")</f>
        <v/>
      </c>
      <c r="AE88" s="138" t="str">
        <f>+IFERROR(BAJAS!AG88/AOP!AE88,"")</f>
        <v/>
      </c>
      <c r="AF88" t="str">
        <f>+IFERROR(BAJAS!AH66/AOP!AF88*12,"")</f>
        <v/>
      </c>
      <c r="AI88" s="26"/>
      <c r="AJ88" s="26"/>
      <c r="AK88" s="26"/>
      <c r="AL88" s="26"/>
      <c r="AM88" s="26"/>
      <c r="AN88" s="26"/>
      <c r="AO88" s="26"/>
      <c r="AP88" s="26"/>
      <c r="AQ88" s="20" t="s">
        <v>0</v>
      </c>
      <c r="AR88" s="20" t="s">
        <v>0</v>
      </c>
      <c r="AS88" s="20" t="s">
        <v>0</v>
      </c>
      <c r="AT88" s="20">
        <v>0</v>
      </c>
      <c r="AU88" s="20">
        <v>0</v>
      </c>
      <c r="AV88" s="20">
        <v>6.6852367688022288E-2</v>
      </c>
      <c r="AW88" s="20">
        <v>0.10084033613445378</v>
      </c>
      <c r="AX88" s="20">
        <v>8.1081081081081086E-2</v>
      </c>
      <c r="AY88" s="20">
        <v>0.10183875530410183</v>
      </c>
      <c r="AZ88" s="20">
        <v>0.11707317073170731</v>
      </c>
      <c r="BA88" s="20">
        <v>0.10300429184549356</v>
      </c>
      <c r="BB88" s="20">
        <v>0.12133468149646107</v>
      </c>
      <c r="BC88" s="20">
        <v>0.17910447761194029</v>
      </c>
      <c r="BD88" s="20">
        <v>0.15533980582524273</v>
      </c>
      <c r="BE88" s="20">
        <v>0.15439599714081487</v>
      </c>
      <c r="BF88" s="20">
        <v>0.15384615384615385</v>
      </c>
      <c r="BG88" s="44"/>
      <c r="BH88" s="59"/>
      <c r="BI88" t="str">
        <f>+IFERROR(BAJAS!BK66/AOP!BI88*12,"")</f>
        <v/>
      </c>
    </row>
    <row r="89" spans="1:61" ht="15" customHeight="1">
      <c r="A89" s="221"/>
      <c r="B89" s="226"/>
      <c r="C89" s="225"/>
      <c r="D89" s="11" t="s">
        <v>88</v>
      </c>
      <c r="E89" s="78"/>
      <c r="F89" s="78"/>
      <c r="G89" s="78"/>
      <c r="H89" s="78"/>
      <c r="I89" s="78"/>
      <c r="J89" s="78"/>
      <c r="K89" s="78"/>
      <c r="L89" s="78"/>
      <c r="M89" s="139" t="str">
        <f>+IFERROR(BAJAS!O89/AOP!M89*12,"")</f>
        <v/>
      </c>
      <c r="N89" s="139" t="str">
        <f>+IFERROR(BAJAS!P89/AOP!N89*12,"")</f>
        <v/>
      </c>
      <c r="O89" s="139" t="str">
        <f>+IFERROR(BAJAS!Q89/AOP!O89*12,"")</f>
        <v/>
      </c>
      <c r="P89" s="139" t="str">
        <f>+IFERROR(BAJAS!R89/AOP!P89*12,"")</f>
        <v/>
      </c>
      <c r="Q89" s="139" t="str">
        <f>+IFERROR(BAJAS!S89/AOP!Q89*12,"")</f>
        <v/>
      </c>
      <c r="R89" s="139" t="str">
        <f>+IFERROR(BAJAS!T89/AOP!R89*12,"")</f>
        <v/>
      </c>
      <c r="S89" s="139" t="str">
        <f>+IFERROR(BAJAS!U89/AOP!S89*12,"")</f>
        <v/>
      </c>
      <c r="T89" s="139" t="str">
        <f>+IFERROR(BAJAS!V89/AOP!T89*12,"")</f>
        <v/>
      </c>
      <c r="U89" s="139" t="str">
        <f>+IFERROR(BAJAS!W89/AOP!U89*12,"")</f>
        <v/>
      </c>
      <c r="V89" s="139" t="str">
        <f>+IFERROR(BAJAS!X89/AOP!V89*12,"")</f>
        <v/>
      </c>
      <c r="W89" s="139" t="str">
        <f>+IFERROR(BAJAS!Y89/AOP!W89*12,"")</f>
        <v/>
      </c>
      <c r="X89" s="139" t="str">
        <f>+IFERROR(BAJAS!Z89/AOP!X89*12,"")</f>
        <v/>
      </c>
      <c r="Y89" s="139" t="str">
        <f>+IFERROR(BAJAS!AA89/AOP!Y89*12,"")</f>
        <v/>
      </c>
      <c r="Z89" s="139" t="str">
        <f>+IFERROR(BAJAS!AB89/AOP!Z89*12,"")</f>
        <v/>
      </c>
      <c r="AA89" s="139" t="str">
        <f>+IFERROR(BAJAS!AC89/AOP!AA89*12,"")</f>
        <v/>
      </c>
      <c r="AB89" s="139" t="str">
        <f>+IFERROR(BAJAS!AD89/AOP!AB89*12,"")</f>
        <v/>
      </c>
      <c r="AC89" s="139" t="str">
        <f>+IFERROR(BAJAS!AE89/AOP!AC89*12,"")</f>
        <v/>
      </c>
      <c r="AD89" s="140" t="str">
        <f>+IFERROR(BAJAS!AF89/AOP!AD89,"")</f>
        <v/>
      </c>
      <c r="AE89" s="141" t="str">
        <f>+IFERROR(BAJAS!AG89/AOP!AE89,"")</f>
        <v/>
      </c>
      <c r="AF89" t="str">
        <f>+IFERROR(BAJAS!AH67/AOP!AF89*12,"")</f>
        <v/>
      </c>
      <c r="AI89" s="34"/>
      <c r="AJ89" s="34"/>
      <c r="AK89" s="34"/>
      <c r="AL89" s="34"/>
      <c r="AM89" s="34"/>
      <c r="AN89" s="34"/>
      <c r="AO89" s="34"/>
      <c r="AP89" s="34"/>
      <c r="AQ89" s="21" t="s">
        <v>0</v>
      </c>
      <c r="AR89" s="21" t="s">
        <v>0</v>
      </c>
      <c r="AS89" s="21" t="s">
        <v>0</v>
      </c>
      <c r="AT89" s="21">
        <v>6.3282794990112079E-2</v>
      </c>
      <c r="AU89" s="21">
        <v>4.0659171415370399E-2</v>
      </c>
      <c r="AV89" s="21">
        <v>4.3449261553120538E-2</v>
      </c>
      <c r="AW89" s="21">
        <v>9.0151618631334515E-2</v>
      </c>
      <c r="AX89" s="21">
        <v>8.9228544872456877E-2</v>
      </c>
      <c r="AY89" s="21">
        <v>8.555109976910924E-2</v>
      </c>
      <c r="AZ89" s="21">
        <v>8.3091980425446924E-2</v>
      </c>
      <c r="BA89" s="21">
        <v>8.1450267258689438E-2</v>
      </c>
      <c r="BB89" s="21">
        <v>8.0301129234629856E-2</v>
      </c>
      <c r="BC89" s="21">
        <v>0.11536150610855198</v>
      </c>
      <c r="BD89" s="21">
        <v>0.10745274317898941</v>
      </c>
      <c r="BE89" s="21">
        <v>0.10148385943366162</v>
      </c>
      <c r="BF89" s="21">
        <v>9.6965032946948207E-2</v>
      </c>
      <c r="BG89" s="45"/>
      <c r="BH89" s="46"/>
      <c r="BI89" t="str">
        <f>+IFERROR(BAJAS!BK67/AOP!BI89*12,"")</f>
        <v/>
      </c>
    </row>
    <row r="90" spans="1:61" ht="15" customHeight="1" outlineLevel="1">
      <c r="A90" s="221"/>
      <c r="B90" s="226"/>
      <c r="C90" s="225"/>
      <c r="D90" s="12" t="s">
        <v>4</v>
      </c>
      <c r="E90" s="79"/>
      <c r="F90" s="79"/>
      <c r="G90" s="79"/>
      <c r="H90" s="79"/>
      <c r="I90" s="79"/>
      <c r="J90" s="79"/>
      <c r="K90" s="79"/>
      <c r="L90" s="79"/>
      <c r="M90" s="142" t="str">
        <f>+IFERROR(BAJAS!O90/AOP!M90*12,"")</f>
        <v/>
      </c>
      <c r="N90" s="142" t="str">
        <f>+IFERROR(BAJAS!P90/AOP!N90*12,"")</f>
        <v/>
      </c>
      <c r="O90" s="142" t="str">
        <f>+IFERROR(BAJAS!Q90/AOP!O90*12,"")</f>
        <v/>
      </c>
      <c r="P90" s="142" t="str">
        <f>+IFERROR(BAJAS!R90/AOP!P90*12,"")</f>
        <v/>
      </c>
      <c r="Q90" s="142" t="str">
        <f>+IFERROR(BAJAS!S90/AOP!Q90*12,"")</f>
        <v/>
      </c>
      <c r="R90" s="142" t="str">
        <f>+IFERROR(BAJAS!T90/AOP!R90*12,"")</f>
        <v/>
      </c>
      <c r="S90" s="142" t="str">
        <f>+IFERROR(BAJAS!U90/AOP!S90*12,"")</f>
        <v/>
      </c>
      <c r="T90" s="142" t="str">
        <f>+IFERROR(BAJAS!V90/AOP!T90*12,"")</f>
        <v/>
      </c>
      <c r="U90" s="142" t="str">
        <f>+IFERROR(BAJAS!W90/AOP!U90*12,"")</f>
        <v/>
      </c>
      <c r="V90" s="142" t="str">
        <f>+IFERROR(BAJAS!X90/AOP!V90*12,"")</f>
        <v/>
      </c>
      <c r="W90" s="142" t="str">
        <f>+IFERROR(BAJAS!Y90/AOP!W90*12,"")</f>
        <v/>
      </c>
      <c r="X90" s="142" t="str">
        <f>+IFERROR(BAJAS!Z90/AOP!X90*12,"")</f>
        <v/>
      </c>
      <c r="Y90" s="142" t="str">
        <f>+IFERROR(BAJAS!AA90/AOP!Y90*12,"")</f>
        <v/>
      </c>
      <c r="Z90" s="142" t="str">
        <f>+IFERROR(BAJAS!AB90/AOP!Z90*12,"")</f>
        <v/>
      </c>
      <c r="AA90" s="142" t="str">
        <f>+IFERROR(BAJAS!AC90/AOP!AA90*12,"")</f>
        <v/>
      </c>
      <c r="AB90" s="142" t="str">
        <f>+IFERROR(BAJAS!AD90/AOP!AB90*12,"")</f>
        <v/>
      </c>
      <c r="AC90" s="142" t="str">
        <f>+IFERROR(BAJAS!AE90/AOP!AC90*12,"")</f>
        <v/>
      </c>
      <c r="AD90" s="143" t="str">
        <f>+IFERROR(BAJAS!AF90/AOP!AD90,"")</f>
        <v/>
      </c>
      <c r="AE90" s="144" t="str">
        <f>+IFERROR(BAJAS!AG90/AOP!AE90,"")</f>
        <v/>
      </c>
      <c r="AF90" t="str">
        <f>+IFERROR(BAJAS!AH68/AOP!AF90*12,"")</f>
        <v/>
      </c>
      <c r="AI90" s="35"/>
      <c r="AJ90" s="35"/>
      <c r="AK90" s="35"/>
      <c r="AL90" s="35"/>
      <c r="AM90" s="35"/>
      <c r="AN90" s="35"/>
      <c r="AO90" s="35"/>
      <c r="AP90" s="35"/>
      <c r="AQ90" s="22" t="s">
        <v>0</v>
      </c>
      <c r="AR90" s="22" t="s">
        <v>0</v>
      </c>
      <c r="AS90" s="22" t="s">
        <v>0</v>
      </c>
      <c r="AT90" s="22">
        <v>5.8579448376861118E-2</v>
      </c>
      <c r="AU90" s="22">
        <v>4.1060735671514109E-2</v>
      </c>
      <c r="AV90" s="22">
        <v>4.3187170869829844E-2</v>
      </c>
      <c r="AW90" s="22">
        <v>9.1053949465058043E-2</v>
      </c>
      <c r="AX90" s="22">
        <v>8.9502144322207725E-2</v>
      </c>
      <c r="AY90" s="22">
        <v>8.5334293494160274E-2</v>
      </c>
      <c r="AZ90" s="22">
        <v>8.344892637185819E-2</v>
      </c>
      <c r="BA90" s="22">
        <v>8.1454362616469989E-2</v>
      </c>
      <c r="BB90" s="22">
        <v>8.070093905056111E-2</v>
      </c>
      <c r="BC90" s="22">
        <v>0.11525892261019291</v>
      </c>
      <c r="BD90" s="22">
        <v>0.10746108267040791</v>
      </c>
      <c r="BE90" s="22">
        <v>0.10157501738262945</v>
      </c>
      <c r="BF90" s="22">
        <v>9.6752396477149949E-2</v>
      </c>
      <c r="BG90" s="47"/>
      <c r="BH90" s="48"/>
      <c r="BI90" t="str">
        <f>+IFERROR(BAJAS!BK68/AOP!BI90*12,"")</f>
        <v/>
      </c>
    </row>
    <row r="91" spans="1:61" ht="15" customHeight="1" outlineLevel="1">
      <c r="A91" s="221"/>
      <c r="B91" s="226"/>
      <c r="C91" s="225"/>
      <c r="D91" s="12" t="s">
        <v>5</v>
      </c>
      <c r="E91" s="79"/>
      <c r="F91" s="79"/>
      <c r="G91" s="79"/>
      <c r="H91" s="79"/>
      <c r="I91" s="79"/>
      <c r="J91" s="79"/>
      <c r="K91" s="79"/>
      <c r="L91" s="79"/>
      <c r="M91" s="142" t="str">
        <f>+IFERROR(BAJAS!O91/AOP!M91*12,"")</f>
        <v/>
      </c>
      <c r="N91" s="142" t="str">
        <f>+IFERROR(BAJAS!P91/AOP!N91*12,"")</f>
        <v/>
      </c>
      <c r="O91" s="142" t="str">
        <f>+IFERROR(BAJAS!Q91/AOP!O91*12,"")</f>
        <v/>
      </c>
      <c r="P91" s="142" t="str">
        <f>+IFERROR(BAJAS!R91/AOP!P91*12,"")</f>
        <v/>
      </c>
      <c r="Q91" s="142" t="str">
        <f>+IFERROR(BAJAS!S91/AOP!Q91*12,"")</f>
        <v/>
      </c>
      <c r="R91" s="142" t="str">
        <f>+IFERROR(BAJAS!T91/AOP!R91*12,"")</f>
        <v/>
      </c>
      <c r="S91" s="142" t="str">
        <f>+IFERROR(BAJAS!U91/AOP!S91*12,"")</f>
        <v/>
      </c>
      <c r="T91" s="142" t="str">
        <f>+IFERROR(BAJAS!V91/AOP!T91*12,"")</f>
        <v/>
      </c>
      <c r="U91" s="142" t="str">
        <f>+IFERROR(BAJAS!W91/AOP!U91*12,"")</f>
        <v/>
      </c>
      <c r="V91" s="142" t="str">
        <f>+IFERROR(BAJAS!X91/AOP!V91*12,"")</f>
        <v/>
      </c>
      <c r="W91" s="142" t="str">
        <f>+IFERROR(BAJAS!Y91/AOP!W91*12,"")</f>
        <v/>
      </c>
      <c r="X91" s="142" t="str">
        <f>+IFERROR(BAJAS!Z91/AOP!X91*12,"")</f>
        <v/>
      </c>
      <c r="Y91" s="142" t="str">
        <f>+IFERROR(BAJAS!AA91/AOP!Y91*12,"")</f>
        <v/>
      </c>
      <c r="Z91" s="142" t="str">
        <f>+IFERROR(BAJAS!AB91/AOP!Z91*12,"")</f>
        <v/>
      </c>
      <c r="AA91" s="142" t="str">
        <f>+IFERROR(BAJAS!AC91/AOP!AA91*12,"")</f>
        <v/>
      </c>
      <c r="AB91" s="142" t="str">
        <f>+IFERROR(BAJAS!AD91/AOP!AB91*12,"")</f>
        <v/>
      </c>
      <c r="AC91" s="142" t="str">
        <f>+IFERROR(BAJAS!AE91/AOP!AC91*12,"")</f>
        <v/>
      </c>
      <c r="AD91" s="143" t="str">
        <f>+IFERROR(BAJAS!AF91/AOP!AD91,"")</f>
        <v/>
      </c>
      <c r="AE91" s="144" t="str">
        <f>+IFERROR(BAJAS!AG91/AOP!AE91,"")</f>
        <v/>
      </c>
      <c r="AF91" t="str">
        <f>+IFERROR(BAJAS!AH69/AOP!AF91*12,"")</f>
        <v/>
      </c>
      <c r="AI91" s="35"/>
      <c r="AJ91" s="35"/>
      <c r="AK91" s="35"/>
      <c r="AL91" s="35"/>
      <c r="AM91" s="35"/>
      <c r="AN91" s="35"/>
      <c r="AO91" s="35"/>
      <c r="AP91" s="35"/>
      <c r="AQ91" s="22" t="s">
        <v>0</v>
      </c>
      <c r="AR91" s="22" t="s">
        <v>0</v>
      </c>
      <c r="AS91" s="22" t="s">
        <v>0</v>
      </c>
      <c r="AT91" s="22">
        <v>0.10572687224669619</v>
      </c>
      <c r="AU91" s="22">
        <v>3.7037037037037077E-2</v>
      </c>
      <c r="AV91" s="22">
        <v>4.5812455261274199E-2</v>
      </c>
      <c r="AW91" s="22">
        <v>9.8495212038303817E-2</v>
      </c>
      <c r="AX91" s="22">
        <v>8.6855370298565437E-2</v>
      </c>
      <c r="AY91" s="22">
        <v>8.7573484694911927E-2</v>
      </c>
      <c r="AZ91" s="22">
        <v>7.9933388842631251E-2</v>
      </c>
      <c r="BA91" s="22">
        <v>8.1459482392872401E-2</v>
      </c>
      <c r="BB91" s="22">
        <v>8.2666994710296593E-2</v>
      </c>
      <c r="BC91" s="22">
        <v>0.11638203668564215</v>
      </c>
      <c r="BD91" s="22">
        <v>0.10745466756212235</v>
      </c>
      <c r="BE91" s="22">
        <v>0.10072669335095027</v>
      </c>
      <c r="BF91" s="22">
        <v>9.5620814013395283E-2</v>
      </c>
      <c r="BG91" s="47"/>
      <c r="BH91" s="48"/>
      <c r="BI91" t="str">
        <f>+IFERROR(BAJAS!BK69/AOP!BI91*12,"")</f>
        <v/>
      </c>
    </row>
    <row r="92" spans="1:61" ht="15" customHeight="1" outlineLevel="1">
      <c r="A92" s="221"/>
      <c r="B92" s="226"/>
      <c r="C92" s="225"/>
      <c r="D92" s="14" t="s">
        <v>81</v>
      </c>
      <c r="E92" s="81"/>
      <c r="F92" s="81"/>
      <c r="G92" s="81"/>
      <c r="H92" s="81"/>
      <c r="I92" s="81"/>
      <c r="J92" s="81"/>
      <c r="K92" s="81"/>
      <c r="L92" s="81"/>
      <c r="M92" s="147" t="str">
        <f>+IFERROR(BAJAS!O92/AOP!M92*12,"")</f>
        <v/>
      </c>
      <c r="N92" s="147" t="str">
        <f>+IFERROR(BAJAS!P92/AOP!N92*12,"")</f>
        <v/>
      </c>
      <c r="O92" s="147" t="str">
        <f>+IFERROR(BAJAS!Q92/AOP!O92*12,"")</f>
        <v/>
      </c>
      <c r="P92" s="147" t="str">
        <f>+IFERROR(BAJAS!R92/AOP!P92*12,"")</f>
        <v/>
      </c>
      <c r="Q92" s="147" t="str">
        <f>+IFERROR(BAJAS!S92/AOP!Q92*12,"")</f>
        <v/>
      </c>
      <c r="R92" s="147" t="str">
        <f>+IFERROR(BAJAS!T92/AOP!R92*12,"")</f>
        <v/>
      </c>
      <c r="S92" s="147" t="str">
        <f>+IFERROR(BAJAS!U92/AOP!S92*12,"")</f>
        <v/>
      </c>
      <c r="T92" s="147" t="str">
        <f>+IFERROR(BAJAS!V92/AOP!T92*12,"")</f>
        <v/>
      </c>
      <c r="U92" s="147" t="str">
        <f>+IFERROR(BAJAS!W92/AOP!U92*12,"")</f>
        <v/>
      </c>
      <c r="V92" s="147" t="str">
        <f>+IFERROR(BAJAS!X92/AOP!V92*12,"")</f>
        <v/>
      </c>
      <c r="W92" s="147" t="str">
        <f>+IFERROR(BAJAS!Y92/AOP!W92*12,"")</f>
        <v/>
      </c>
      <c r="X92" s="147" t="str">
        <f>+IFERROR(BAJAS!Z92/AOP!X92*12,"")</f>
        <v/>
      </c>
      <c r="Y92" s="147" t="str">
        <f>+IFERROR(BAJAS!AA92/AOP!Y92*12,"")</f>
        <v/>
      </c>
      <c r="Z92" s="147" t="str">
        <f>+IFERROR(BAJAS!AB92/AOP!Z92*12,"")</f>
        <v/>
      </c>
      <c r="AA92" s="147" t="str">
        <f>+IFERROR(BAJAS!AC92/AOP!AA92*12,"")</f>
        <v/>
      </c>
      <c r="AB92" s="147" t="str">
        <f>+IFERROR(BAJAS!AD92/AOP!AB92*12,"")</f>
        <v/>
      </c>
      <c r="AC92" s="147" t="str">
        <f>+IFERROR(BAJAS!AE92/AOP!AC92*12,"")</f>
        <v/>
      </c>
      <c r="AD92" s="150" t="str">
        <f>+IFERROR(BAJAS!AF92/AOP!AD92,"")</f>
        <v/>
      </c>
      <c r="AE92" s="151" t="str">
        <f>+IFERROR(BAJAS!AG92/AOP!AE92,"")</f>
        <v/>
      </c>
      <c r="AI92" s="37"/>
      <c r="AJ92" s="37"/>
      <c r="AK92" s="37"/>
      <c r="AL92" s="37"/>
      <c r="AM92" s="37"/>
      <c r="AN92" s="37"/>
      <c r="AO92" s="37"/>
      <c r="AP92" s="37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55"/>
      <c r="BH92" s="56"/>
    </row>
    <row r="93" spans="1:61" s="2" customFormat="1" ht="15" customHeight="1" thickBot="1">
      <c r="A93" s="221"/>
      <c r="B93" s="226"/>
      <c r="C93" s="225"/>
      <c r="D93" s="13" t="s">
        <v>90</v>
      </c>
      <c r="E93" s="80"/>
      <c r="F93" s="80"/>
      <c r="G93" s="80"/>
      <c r="H93" s="80"/>
      <c r="I93" s="80"/>
      <c r="J93" s="80"/>
      <c r="K93" s="80"/>
      <c r="L93" s="80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57"/>
      <c r="AE93" s="58"/>
      <c r="AF93" t="str">
        <f>+IFERROR(BAJAS!AH71/AOP!AF93*12,"")</f>
        <v/>
      </c>
      <c r="AG93"/>
      <c r="AH93"/>
      <c r="AI93" s="36"/>
      <c r="AJ93" s="36"/>
      <c r="AK93" s="36"/>
      <c r="AL93" s="36"/>
      <c r="AM93" s="36"/>
      <c r="AN93" s="36"/>
      <c r="AO93" s="36"/>
      <c r="AP93" s="36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57"/>
      <c r="BH93" s="58"/>
      <c r="BI93" s="2" t="str">
        <f>+IFERROR(BAJAS!BK71/AOP!BI93*12,"")</f>
        <v/>
      </c>
    </row>
    <row r="94" spans="1:61">
      <c r="M94" s="153"/>
      <c r="N94" s="153"/>
      <c r="O94" s="153"/>
      <c r="P94" s="153"/>
      <c r="Q94" s="153"/>
      <c r="R94" s="153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4"/>
      <c r="AE94" s="154"/>
    </row>
    <row r="95" spans="1:61">
      <c r="M95" s="153"/>
      <c r="N95" s="153"/>
      <c r="O95" s="153"/>
      <c r="P95" s="153"/>
      <c r="Q95" s="153"/>
      <c r="R95" s="153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4"/>
      <c r="AE95" s="154"/>
    </row>
    <row r="96" spans="1:61" ht="15" thickBot="1">
      <c r="D96" s="7" t="s">
        <v>93</v>
      </c>
      <c r="M96" s="153"/>
      <c r="N96" s="153"/>
      <c r="O96" s="153"/>
      <c r="P96" s="153"/>
      <c r="Q96" s="153"/>
      <c r="R96" s="153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53"/>
      <c r="AD96" s="154"/>
      <c r="AE96" s="154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</row>
    <row r="97" spans="1:60" ht="15" customHeight="1">
      <c r="A97" s="235" t="s">
        <v>86</v>
      </c>
      <c r="B97" s="227" t="s">
        <v>34</v>
      </c>
      <c r="C97" s="228"/>
      <c r="D97" s="228"/>
      <c r="E97" s="74"/>
      <c r="F97" s="74"/>
      <c r="G97" s="74"/>
      <c r="H97" s="74"/>
      <c r="I97" s="74"/>
      <c r="J97" s="74"/>
      <c r="K97" s="74"/>
      <c r="L97" s="74"/>
      <c r="M97" s="130" t="str">
        <f>+IFERROR(BAJAS!O75/AOP!M97*12,"")</f>
        <v/>
      </c>
      <c r="N97" s="130">
        <f>+IFERROR(BAJAS!P75/AOP!N97*12,"")</f>
        <v>0</v>
      </c>
      <c r="O97" s="130">
        <f>+IFERROR(BAJAS!Q75/AOP!O97*12,"")</f>
        <v>0</v>
      </c>
      <c r="P97" s="130">
        <f>+IFERROR(BAJAS!R75/AOP!P97*12,"")</f>
        <v>0</v>
      </c>
      <c r="Q97" s="130">
        <f>+IFERROR(BAJAS!S75/AOP!Q97*12,"")</f>
        <v>0</v>
      </c>
      <c r="R97" s="130">
        <f>+IFERROR(BAJAS!T75/AOP!R97*12,"")</f>
        <v>0</v>
      </c>
      <c r="S97" s="130">
        <f>+IFERROR(BAJAS!U75/AOP!S97*12,"")</f>
        <v>0</v>
      </c>
      <c r="T97" s="130">
        <f>+IFERROR(BAJAS!V75/AOP!T97*12,"")</f>
        <v>0</v>
      </c>
      <c r="U97" s="130">
        <f>+IFERROR(BAJAS!W75/AOP!U97*12,"")</f>
        <v>0</v>
      </c>
      <c r="V97" s="130">
        <f>+IFERROR(BAJAS!X75/AOP!V97*12,"")</f>
        <v>0</v>
      </c>
      <c r="W97" s="130">
        <f>+IFERROR(BAJAS!Y75/AOP!W97*12,"")</f>
        <v>0</v>
      </c>
      <c r="X97" s="130">
        <f>+IFERROR(BAJAS!Z75/AOP!X97*12,"")</f>
        <v>0</v>
      </c>
      <c r="Y97" s="130">
        <f>+IFERROR(BAJAS!AA75/AOP!Y97*12,"")</f>
        <v>0</v>
      </c>
      <c r="Z97" s="130">
        <f>+IFERROR(BAJAS!AB75/AOP!Z97*12,"")</f>
        <v>0</v>
      </c>
      <c r="AA97" s="130">
        <f>+IFERROR(BAJAS!AC75/AOP!AA97*12,"")</f>
        <v>0</v>
      </c>
      <c r="AB97" s="130">
        <f>+IFERROR(BAJAS!AD75/AOP!AB97*12,"")</f>
        <v>0</v>
      </c>
      <c r="AC97" s="130">
        <f>+IFERROR(BAJAS!AE75/AOP!AC97*12,"")</f>
        <v>0</v>
      </c>
      <c r="AD97" s="131">
        <f>+IFERROR(BAJAS!AF75/AOP!AD97,"")</f>
        <v>0</v>
      </c>
      <c r="AE97" s="132">
        <f>+IFERROR(BAJAS!AG75/AOP!AE97,"")</f>
        <v>0</v>
      </c>
      <c r="AI97" s="32"/>
      <c r="AJ97" s="32"/>
      <c r="AK97" s="32"/>
      <c r="AL97" s="32"/>
      <c r="AM97" s="32"/>
      <c r="AN97" s="32"/>
      <c r="AO97" s="32"/>
      <c r="AP97" s="32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39"/>
      <c r="BH97" s="60"/>
    </row>
    <row r="98" spans="1:60">
      <c r="A98" s="235"/>
      <c r="B98" s="229" t="s">
        <v>89</v>
      </c>
      <c r="C98" s="230"/>
      <c r="D98" s="230"/>
      <c r="E98" s="75"/>
      <c r="F98" s="75"/>
      <c r="G98" s="75"/>
      <c r="H98" s="75"/>
      <c r="I98" s="75"/>
      <c r="J98" s="75"/>
      <c r="K98" s="75"/>
      <c r="L98" s="75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40"/>
      <c r="AE98" s="41"/>
      <c r="AI98" s="16"/>
      <c r="AJ98" s="16"/>
      <c r="AK98" s="16"/>
      <c r="AL98" s="16"/>
      <c r="AM98" s="16"/>
      <c r="AN98" s="16"/>
      <c r="AO98" s="16"/>
      <c r="AP98" s="16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40"/>
      <c r="BH98" s="41"/>
    </row>
    <row r="99" spans="1:60">
      <c r="A99" s="235"/>
      <c r="B99" s="231" t="s">
        <v>91</v>
      </c>
      <c r="C99" s="232"/>
      <c r="D99" s="232"/>
      <c r="E99" s="76"/>
      <c r="F99" s="76"/>
      <c r="G99" s="76"/>
      <c r="H99" s="76"/>
      <c r="I99" s="76"/>
      <c r="J99" s="76"/>
      <c r="K99" s="76"/>
      <c r="L99" s="76"/>
      <c r="M99" s="133"/>
      <c r="N99" s="133" t="str">
        <f>+IFERROR(BAJAS!P77/AOP!N99*12,"")</f>
        <v/>
      </c>
      <c r="O99" s="133">
        <f>+IFERROR(BAJAS!Q77/AOP!O99*12,"")</f>
        <v>0</v>
      </c>
      <c r="P99" s="133">
        <f>+IFERROR(BAJAS!R77/AOP!P99*12,"")</f>
        <v>0</v>
      </c>
      <c r="Q99" s="133">
        <f>+IFERROR(BAJAS!S77/AOP!Q99*12,"")</f>
        <v>0</v>
      </c>
      <c r="R99" s="133">
        <f>+IFERROR(BAJAS!T77/AOP!R99*12,"")</f>
        <v>0</v>
      </c>
      <c r="S99" s="133">
        <f>+IFERROR(BAJAS!U77/AOP!S99*12,"")</f>
        <v>0</v>
      </c>
      <c r="T99" s="133">
        <f>+IFERROR(BAJAS!V77/AOP!T99*12,"")</f>
        <v>0</v>
      </c>
      <c r="U99" s="133">
        <f>+IFERROR(BAJAS!W77/AOP!U99*12,"")</f>
        <v>0</v>
      </c>
      <c r="V99" s="133">
        <f>+IFERROR(BAJAS!X77/AOP!V99*12,"")</f>
        <v>0.23300970873786406</v>
      </c>
      <c r="W99" s="133">
        <f>+IFERROR(BAJAS!Y77/AOP!W99*12,"")</f>
        <v>0.18461538461538463</v>
      </c>
      <c r="X99" s="133">
        <f>+IFERROR(BAJAS!Z77/AOP!X99*12,"")</f>
        <v>0.17518248175182483</v>
      </c>
      <c r="Y99" s="133">
        <f>+IFERROR(BAJAS!AA77/AOP!Y99*12,"")</f>
        <v>0.39779005524861877</v>
      </c>
      <c r="Z99" s="133">
        <f>+IFERROR(BAJAS!AB77/AOP!Z99*12,"")</f>
        <v>0.18320610687022901</v>
      </c>
      <c r="AA99" s="133">
        <f>+IFERROR(BAJAS!AC77/AOP!AA99*12,"")</f>
        <v>0</v>
      </c>
      <c r="AB99" s="133">
        <f>+IFERROR(BAJAS!AD77/AOP!AB99*12,"")</f>
        <v>7.9470198675496692E-2</v>
      </c>
      <c r="AC99" s="133">
        <f>+IFERROR(BAJAS!AE77/AOP!AC99*12,"")</f>
        <v>7.7419354838709681E-2</v>
      </c>
      <c r="AD99" s="134">
        <f>+IFERROR(BAJAS!AF77/AOP!AD99,"")</f>
        <v>0.3529411764705882</v>
      </c>
      <c r="AE99" s="135">
        <f>+IFERROR(BAJAS!AG77/AOP!AE99,"")</f>
        <v>0.12887828162291171</v>
      </c>
      <c r="AI99" s="33"/>
      <c r="AJ99" s="33"/>
      <c r="AK99" s="33"/>
      <c r="AL99" s="33"/>
      <c r="AM99" s="33"/>
      <c r="AN99" s="33"/>
      <c r="AO99" s="33"/>
      <c r="AP99" s="33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42"/>
      <c r="BH99" s="43"/>
    </row>
    <row r="100" spans="1:60">
      <c r="A100" s="235"/>
      <c r="B100" s="233" t="s">
        <v>90</v>
      </c>
      <c r="C100" s="234"/>
      <c r="D100" s="230"/>
      <c r="E100" s="75"/>
      <c r="F100" s="75"/>
      <c r="G100" s="75"/>
      <c r="H100" s="75"/>
      <c r="I100" s="75"/>
      <c r="J100" s="75"/>
      <c r="K100" s="75"/>
      <c r="L100" s="75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40"/>
      <c r="AE100" s="41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40"/>
      <c r="BH100" s="41"/>
    </row>
    <row r="101" spans="1:60" ht="15" customHeight="1">
      <c r="A101" s="235"/>
      <c r="B101" s="222" t="s">
        <v>35</v>
      </c>
      <c r="C101" s="225" t="s">
        <v>48</v>
      </c>
      <c r="D101" s="10" t="s">
        <v>40</v>
      </c>
      <c r="E101" s="77"/>
      <c r="F101" s="77"/>
      <c r="G101" s="77"/>
      <c r="H101" s="77"/>
      <c r="I101" s="77"/>
      <c r="J101" s="77"/>
      <c r="K101" s="77"/>
      <c r="L101" s="77"/>
      <c r="M101" s="136" t="str">
        <f>+IFERROR(BAJAS!O79/AOP!M101*12,"")</f>
        <v/>
      </c>
      <c r="N101" s="136" t="str">
        <f>+IFERROR(BAJAS!P79/AOP!N101*12,"")</f>
        <v/>
      </c>
      <c r="O101" s="136" t="str">
        <f>+IFERROR(BAJAS!Q79/AOP!O101*12,"")</f>
        <v/>
      </c>
      <c r="P101" s="136">
        <f>+IFERROR(BAJAS!R79/AOP!P101*12,"")</f>
        <v>0</v>
      </c>
      <c r="Q101" s="136">
        <f>+IFERROR(BAJAS!S79/AOP!Q101*12,"")</f>
        <v>0</v>
      </c>
      <c r="R101" s="136">
        <f>+IFERROR(BAJAS!T79/AOP!R101*12,"")</f>
        <v>0</v>
      </c>
      <c r="S101" s="136">
        <f>+IFERROR(BAJAS!U79/AOP!S101*12,"")</f>
        <v>12</v>
      </c>
      <c r="T101" s="136">
        <f>+IFERROR(BAJAS!V79/AOP!T101*12,"")</f>
        <v>0</v>
      </c>
      <c r="U101" s="136">
        <f>+IFERROR(BAJAS!W79/AOP!U101*12,"")</f>
        <v>0</v>
      </c>
      <c r="V101" s="136">
        <f>+IFERROR(BAJAS!X79/AOP!V101*12,"")</f>
        <v>0</v>
      </c>
      <c r="W101" s="136">
        <f>+IFERROR(BAJAS!Y79/AOP!W101*12,"")</f>
        <v>0</v>
      </c>
      <c r="X101" s="136">
        <f>+IFERROR(BAJAS!Z79/AOP!X101*12,"")</f>
        <v>0</v>
      </c>
      <c r="Y101" s="136">
        <f>+IFERROR(BAJAS!AA79/AOP!Y101*12,"")</f>
        <v>12</v>
      </c>
      <c r="Z101" s="136">
        <f>+IFERROR(BAJAS!AB79/AOP!Z101*12,"")</f>
        <v>12</v>
      </c>
      <c r="AA101" s="136">
        <f>+IFERROR(BAJAS!AC79/AOP!AA101*12,"")</f>
        <v>0</v>
      </c>
      <c r="AB101" s="136">
        <f>+IFERROR(BAJAS!AD79/AOP!AB101*12,"")</f>
        <v>0</v>
      </c>
      <c r="AC101" s="136">
        <f>+IFERROR(BAJAS!AE79/AOP!AC101*12,"")</f>
        <v>0</v>
      </c>
      <c r="AD101" s="137">
        <f>+IFERROR(BAJAS!AF79/AOP!AD101,"")</f>
        <v>0</v>
      </c>
      <c r="AE101" s="138">
        <f>+IFERROR(BAJAS!AG79/AOP!AE101,"")</f>
        <v>3</v>
      </c>
      <c r="AI101" s="19"/>
      <c r="AJ101" s="19"/>
      <c r="AK101" s="19"/>
      <c r="AL101" s="19"/>
      <c r="AM101" s="19"/>
      <c r="AN101" s="19"/>
      <c r="AO101" s="19"/>
      <c r="AP101" s="19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44"/>
      <c r="BH101" s="59"/>
    </row>
    <row r="102" spans="1:60">
      <c r="A102" s="235"/>
      <c r="B102" s="223"/>
      <c r="C102" s="225"/>
      <c r="D102" s="11" t="s">
        <v>88</v>
      </c>
      <c r="E102" s="78"/>
      <c r="F102" s="78"/>
      <c r="G102" s="78"/>
      <c r="H102" s="78"/>
      <c r="I102" s="78"/>
      <c r="J102" s="78"/>
      <c r="K102" s="78"/>
      <c r="L102" s="78"/>
      <c r="M102" s="139" t="str">
        <f>+IFERROR(BAJAS!O80/AOP!M102*12,"")</f>
        <v/>
      </c>
      <c r="N102" s="139" t="str">
        <f>+IFERROR(BAJAS!P80/AOP!N102*12,"")</f>
        <v/>
      </c>
      <c r="O102" s="139" t="str">
        <f>+IFERROR(BAJAS!Q80/AOP!O102*12,"")</f>
        <v/>
      </c>
      <c r="P102" s="139">
        <f>+IFERROR(BAJAS!R80/AOP!P102*12,"")</f>
        <v>0</v>
      </c>
      <c r="Q102" s="139">
        <f>+IFERROR(BAJAS!S80/AOP!Q102*12,"")</f>
        <v>0</v>
      </c>
      <c r="R102" s="139">
        <f>+IFERROR(BAJAS!T80/AOP!R102*12,"")</f>
        <v>0</v>
      </c>
      <c r="S102" s="139">
        <f>+IFERROR(BAJAS!U80/AOP!S102*12,"")</f>
        <v>0</v>
      </c>
      <c r="T102" s="139">
        <f>+IFERROR(BAJAS!V80/AOP!T102*12,"")</f>
        <v>0</v>
      </c>
      <c r="U102" s="139">
        <f>+IFERROR(BAJAS!W80/AOP!U102*12,"")</f>
        <v>0</v>
      </c>
      <c r="V102" s="139">
        <f>+IFERROR(BAJAS!X80/AOP!V102*12,"")</f>
        <v>0</v>
      </c>
      <c r="W102" s="139">
        <f>+IFERROR(BAJAS!Y80/AOP!W102*12,"")</f>
        <v>0</v>
      </c>
      <c r="X102" s="139">
        <f>+IFERROR(BAJAS!Z80/AOP!X102*12,"")</f>
        <v>0</v>
      </c>
      <c r="Y102" s="139">
        <f>+IFERROR(BAJAS!AA80/AOP!Y102*12,"")</f>
        <v>0</v>
      </c>
      <c r="Z102" s="139">
        <f>+IFERROR(BAJAS!AB80/AOP!Z102*12,"")</f>
        <v>0</v>
      </c>
      <c r="AA102" s="139">
        <f>+IFERROR(BAJAS!AC80/AOP!AA102*12,"")</f>
        <v>0</v>
      </c>
      <c r="AB102" s="139">
        <f>+IFERROR(BAJAS!AD80/AOP!AB102*12,"")</f>
        <v>0</v>
      </c>
      <c r="AC102" s="139">
        <f>+IFERROR(BAJAS!AE80/AOP!AC102*12,"")</f>
        <v>6</v>
      </c>
      <c r="AD102" s="140">
        <f>+IFERROR(BAJAS!AF80/AOP!AD102,"")</f>
        <v>0</v>
      </c>
      <c r="AE102" s="141">
        <f>+IFERROR(BAJAS!AG80/AOP!AE102,"")</f>
        <v>0</v>
      </c>
      <c r="AI102" s="34"/>
      <c r="AJ102" s="34"/>
      <c r="AK102" s="34"/>
      <c r="AL102" s="34"/>
      <c r="AM102" s="34"/>
      <c r="AN102" s="34"/>
      <c r="AO102" s="34"/>
      <c r="AP102" s="34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45"/>
      <c r="BH102" s="46"/>
    </row>
    <row r="103" spans="1:60">
      <c r="A103" s="235"/>
      <c r="B103" s="223"/>
      <c r="C103" s="225"/>
      <c r="D103" s="12" t="s">
        <v>76</v>
      </c>
      <c r="E103" s="79"/>
      <c r="F103" s="79"/>
      <c r="G103" s="79"/>
      <c r="H103" s="79"/>
      <c r="I103" s="79"/>
      <c r="J103" s="79"/>
      <c r="K103" s="79"/>
      <c r="L103" s="79"/>
      <c r="M103" s="142"/>
      <c r="N103" s="142" t="str">
        <f>+IFERROR(BAJAS!P81/AOP!N103*12,"")</f>
        <v/>
      </c>
      <c r="O103" s="142" t="str">
        <f>+IFERROR(BAJAS!Q81/AOP!O103*12,"")</f>
        <v/>
      </c>
      <c r="P103" s="142" t="str">
        <f>+IFERROR(BAJAS!R81/AOP!P103*12,"")</f>
        <v/>
      </c>
      <c r="Q103" s="142" t="str">
        <f>+IFERROR(BAJAS!S81/AOP!Q103*12,"")</f>
        <v/>
      </c>
      <c r="R103" s="142" t="str">
        <f>+IFERROR(BAJAS!T81/AOP!R103*12,"")</f>
        <v/>
      </c>
      <c r="S103" s="142" t="str">
        <f>+IFERROR(BAJAS!U81/AOP!S103*12,"")</f>
        <v/>
      </c>
      <c r="T103" s="142" t="str">
        <f>+IFERROR(BAJAS!V81/AOP!T103*12,"")</f>
        <v/>
      </c>
      <c r="U103" s="142" t="str">
        <f>+IFERROR(BAJAS!W81/AOP!U103*12,"")</f>
        <v/>
      </c>
      <c r="V103" s="142" t="str">
        <f>+IFERROR(BAJAS!X81/AOP!V103*12,"")</f>
        <v/>
      </c>
      <c r="W103" s="142" t="str">
        <f>+IFERROR(BAJAS!Y81/AOP!W103*12,"")</f>
        <v/>
      </c>
      <c r="X103" s="142" t="str">
        <f>+IFERROR(BAJAS!Z81/AOP!X103*12,"")</f>
        <v/>
      </c>
      <c r="Y103" s="142" t="str">
        <f>+IFERROR(BAJAS!AA81/AOP!Y103*12,"")</f>
        <v/>
      </c>
      <c r="Z103" s="142" t="str">
        <f>+IFERROR(BAJAS!AB81/AOP!Z103*12,"")</f>
        <v/>
      </c>
      <c r="AA103" s="142" t="str">
        <f>+IFERROR(BAJAS!AC81/AOP!AA103*12,"")</f>
        <v/>
      </c>
      <c r="AB103" s="142" t="str">
        <f>+IFERROR(BAJAS!AD81/AOP!AB103*12,"")</f>
        <v/>
      </c>
      <c r="AC103" s="142" t="str">
        <f>+IFERROR(BAJAS!AE81/AOP!AC103*12,"")</f>
        <v/>
      </c>
      <c r="AD103" s="143" t="str">
        <f>+IFERROR(BAJAS!AF81/AOP!AD103,"")</f>
        <v/>
      </c>
      <c r="AE103" s="144" t="str">
        <f>+IFERROR(BAJAS!AG81/AOP!AE103,"")</f>
        <v/>
      </c>
      <c r="AI103" s="35"/>
      <c r="AJ103" s="35"/>
      <c r="AK103" s="35"/>
      <c r="AL103" s="35"/>
      <c r="AM103" s="35"/>
      <c r="AN103" s="35"/>
      <c r="AO103" s="35"/>
      <c r="AP103" s="35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47"/>
      <c r="BH103" s="48"/>
    </row>
    <row r="104" spans="1:60">
      <c r="A104" s="235"/>
      <c r="B104" s="223"/>
      <c r="C104" s="225"/>
      <c r="D104" s="12" t="s">
        <v>55</v>
      </c>
      <c r="E104" s="79"/>
      <c r="F104" s="79"/>
      <c r="G104" s="79"/>
      <c r="H104" s="79"/>
      <c r="I104" s="79"/>
      <c r="J104" s="79"/>
      <c r="K104" s="79"/>
      <c r="L104" s="79"/>
      <c r="M104" s="142" t="str">
        <f>+IFERROR(BAJAS!O82/AOP!M104*12,"")</f>
        <v/>
      </c>
      <c r="N104" s="142" t="str">
        <f>+IFERROR(BAJAS!P82/AOP!N104*12,"")</f>
        <v/>
      </c>
      <c r="O104" s="142" t="str">
        <f>+IFERROR(BAJAS!Q82/AOP!O104*12,"")</f>
        <v/>
      </c>
      <c r="P104" s="142">
        <f>+IFERROR(BAJAS!R82/AOP!P104*12,"")</f>
        <v>0</v>
      </c>
      <c r="Q104" s="142">
        <f>+IFERROR(BAJAS!S82/AOP!Q104*12,"")</f>
        <v>0</v>
      </c>
      <c r="R104" s="142">
        <f>+IFERROR(BAJAS!T82/AOP!R104*12,"")</f>
        <v>0</v>
      </c>
      <c r="S104" s="142">
        <f>+IFERROR(BAJAS!U82/AOP!S104*12,"")</f>
        <v>0</v>
      </c>
      <c r="T104" s="142">
        <f>+IFERROR(BAJAS!V82/AOP!T104*12,"")</f>
        <v>0</v>
      </c>
      <c r="U104" s="142">
        <f>+IFERROR(BAJAS!W82/AOP!U104*12,"")</f>
        <v>0</v>
      </c>
      <c r="V104" s="142">
        <f>+IFERROR(BAJAS!X82/AOP!V104*12,"")</f>
        <v>0</v>
      </c>
      <c r="W104" s="142">
        <f>+IFERROR(BAJAS!Y82/AOP!W104*12,"")</f>
        <v>0</v>
      </c>
      <c r="X104" s="142">
        <f>+IFERROR(BAJAS!Z82/AOP!X104*12,"")</f>
        <v>0</v>
      </c>
      <c r="Y104" s="142">
        <f>+IFERROR(BAJAS!AA82/AOP!Y104*12,"")</f>
        <v>12</v>
      </c>
      <c r="Z104" s="142">
        <f>+IFERROR(BAJAS!AB82/AOP!Z104*12,"")</f>
        <v>0</v>
      </c>
      <c r="AA104" s="142">
        <f>+IFERROR(BAJAS!AC82/AOP!AA104*12,"")</f>
        <v>0</v>
      </c>
      <c r="AB104" s="142">
        <f>+IFERROR(BAJAS!AD82/AOP!AB104*12,"")</f>
        <v>12</v>
      </c>
      <c r="AC104" s="142">
        <f>+IFERROR(BAJAS!AE82/AOP!AC104*12,"")</f>
        <v>0</v>
      </c>
      <c r="AD104" s="143">
        <f>+IFERROR(BAJAS!AF82/AOP!AD104,"")</f>
        <v>0</v>
      </c>
      <c r="AE104" s="144">
        <f>+IFERROR(BAJAS!AG82/AOP!AE104,"")</f>
        <v>2</v>
      </c>
      <c r="AI104" s="35"/>
      <c r="AJ104" s="35"/>
      <c r="AK104" s="35"/>
      <c r="AL104" s="35"/>
      <c r="AM104" s="35"/>
      <c r="AN104" s="35"/>
      <c r="AO104" s="35"/>
      <c r="AP104" s="35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47"/>
      <c r="BH104" s="48"/>
    </row>
    <row r="105" spans="1:60">
      <c r="A105" s="235"/>
      <c r="B105" s="223"/>
      <c r="C105" s="225"/>
      <c r="D105" s="12" t="s">
        <v>56</v>
      </c>
      <c r="E105" s="79"/>
      <c r="F105" s="79"/>
      <c r="G105" s="79"/>
      <c r="H105" s="79"/>
      <c r="I105" s="79"/>
      <c r="J105" s="79"/>
      <c r="K105" s="79"/>
      <c r="L105" s="79"/>
      <c r="M105" s="142" t="str">
        <f>+IFERROR(BAJAS!O83/AOP!M105*12,"")</f>
        <v/>
      </c>
      <c r="N105" s="142" t="str">
        <f>+IFERROR(BAJAS!P83/AOP!N105*12,"")</f>
        <v/>
      </c>
      <c r="O105" s="142" t="str">
        <f>+IFERROR(BAJAS!Q83/AOP!O105*12,"")</f>
        <v/>
      </c>
      <c r="P105" s="142" t="str">
        <f>+IFERROR(BAJAS!R83/AOP!P105*12,"")</f>
        <v/>
      </c>
      <c r="Q105" s="142" t="str">
        <f>+IFERROR(BAJAS!S83/AOP!Q105*12,"")</f>
        <v/>
      </c>
      <c r="R105" s="142" t="str">
        <f>+IFERROR(BAJAS!T83/AOP!R105*12,"")</f>
        <v/>
      </c>
      <c r="S105" s="142" t="str">
        <f>+IFERROR(BAJAS!U83/AOP!S105*12,"")</f>
        <v/>
      </c>
      <c r="T105" s="142" t="str">
        <f>+IFERROR(BAJAS!V83/AOP!T105*12,"")</f>
        <v/>
      </c>
      <c r="U105" s="142" t="str">
        <f>+IFERROR(BAJAS!W83/AOP!U105*12,"")</f>
        <v/>
      </c>
      <c r="V105" s="142" t="str">
        <f>+IFERROR(BAJAS!X83/AOP!V105*12,"")</f>
        <v/>
      </c>
      <c r="W105" s="142" t="str">
        <f>+IFERROR(BAJAS!Y83/AOP!W105*12,"")</f>
        <v/>
      </c>
      <c r="X105" s="142" t="str">
        <f>+IFERROR(BAJAS!Z83/AOP!X105*12,"")</f>
        <v/>
      </c>
      <c r="Y105" s="142" t="str">
        <f>+IFERROR(BAJAS!AA83/AOP!Y105*12,"")</f>
        <v/>
      </c>
      <c r="Z105" s="142" t="str">
        <f>+IFERROR(BAJAS!AB83/AOP!Z105*12,"")</f>
        <v/>
      </c>
      <c r="AA105" s="142" t="str">
        <f>+IFERROR(BAJAS!AC83/AOP!AA105*12,"")</f>
        <v/>
      </c>
      <c r="AB105" s="142" t="str">
        <f>+IFERROR(BAJAS!AD83/AOP!AB105*12,"")</f>
        <v/>
      </c>
      <c r="AC105" s="142" t="str">
        <f>+IFERROR(BAJAS!AE83/AOP!AC105*12,"")</f>
        <v/>
      </c>
      <c r="AD105" s="143" t="str">
        <f>+IFERROR(BAJAS!AF83/AOP!AD105,"")</f>
        <v/>
      </c>
      <c r="AE105" s="144" t="str">
        <f>+IFERROR(BAJAS!AG83/AOP!AE105,"")</f>
        <v/>
      </c>
      <c r="AI105" s="35"/>
      <c r="AJ105" s="35"/>
      <c r="AK105" s="35"/>
      <c r="AL105" s="35"/>
      <c r="AM105" s="35"/>
      <c r="AN105" s="35"/>
      <c r="AO105" s="35"/>
      <c r="AP105" s="35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47"/>
      <c r="BH105" s="48"/>
    </row>
    <row r="106" spans="1:60">
      <c r="A106" s="235"/>
      <c r="B106" s="223"/>
      <c r="C106" s="225"/>
      <c r="D106" s="12" t="s">
        <v>57</v>
      </c>
      <c r="E106" s="79"/>
      <c r="F106" s="79"/>
      <c r="G106" s="79"/>
      <c r="H106" s="79"/>
      <c r="I106" s="79"/>
      <c r="J106" s="79"/>
      <c r="K106" s="79"/>
      <c r="L106" s="79"/>
      <c r="M106" s="142" t="str">
        <f>+IFERROR(BAJAS!O84/AOP!M106*12,"")</f>
        <v/>
      </c>
      <c r="N106" s="142" t="str">
        <f>+IFERROR(BAJAS!P84/AOP!N106*12,"")</f>
        <v/>
      </c>
      <c r="O106" s="142" t="str">
        <f>+IFERROR(BAJAS!Q84/AOP!O106*12,"")</f>
        <v/>
      </c>
      <c r="P106" s="142">
        <f>+IFERROR(BAJAS!R84/AOP!P106*12,"")</f>
        <v>0</v>
      </c>
      <c r="Q106" s="142">
        <f>+IFERROR(BAJAS!S84/AOP!Q106*12,"")</f>
        <v>0</v>
      </c>
      <c r="R106" s="142">
        <f>+IFERROR(BAJAS!T84/AOP!R106*12,"")</f>
        <v>0</v>
      </c>
      <c r="S106" s="142">
        <f>+IFERROR(BAJAS!U84/AOP!S106*12,"")</f>
        <v>12</v>
      </c>
      <c r="T106" s="142">
        <f>+IFERROR(BAJAS!V84/AOP!T106*12,"")</f>
        <v>0</v>
      </c>
      <c r="U106" s="142">
        <f>+IFERROR(BAJAS!W84/AOP!U106*12,"")</f>
        <v>0</v>
      </c>
      <c r="V106" s="142">
        <f>+IFERROR(BAJAS!X84/AOP!V106*12,"")</f>
        <v>12</v>
      </c>
      <c r="W106" s="142">
        <f>+IFERROR(BAJAS!Y84/AOP!W106*12,"")</f>
        <v>0</v>
      </c>
      <c r="X106" s="142">
        <f>+IFERROR(BAJAS!Z84/AOP!X106*12,"")</f>
        <v>0</v>
      </c>
      <c r="Y106" s="142">
        <f>+IFERROR(BAJAS!AA84/AOP!Y106*12,"")</f>
        <v>0</v>
      </c>
      <c r="Z106" s="142">
        <f>+IFERROR(BAJAS!AB84/AOP!Z106*12,"")</f>
        <v>12</v>
      </c>
      <c r="AA106" s="142">
        <f>+IFERROR(BAJAS!AC84/AOP!AA106*12,"")</f>
        <v>0</v>
      </c>
      <c r="AB106" s="142">
        <f>+IFERROR(BAJAS!AD84/AOP!AB106*12,"")</f>
        <v>0</v>
      </c>
      <c r="AC106" s="142">
        <f>+IFERROR(BAJAS!AE84/AOP!AC106*12,"")</f>
        <v>0</v>
      </c>
      <c r="AD106" s="143">
        <f>+IFERROR(BAJAS!AF84/AOP!AD106,"")</f>
        <v>0</v>
      </c>
      <c r="AE106" s="144">
        <f>+IFERROR(BAJAS!AG84/AOP!AE106,"")</f>
        <v>3</v>
      </c>
      <c r="AI106" s="35"/>
      <c r="AJ106" s="35"/>
      <c r="AK106" s="35"/>
      <c r="AL106" s="35"/>
      <c r="AM106" s="35"/>
      <c r="AN106" s="35"/>
      <c r="AO106" s="35"/>
      <c r="AP106" s="35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47"/>
      <c r="BH106" s="48"/>
    </row>
    <row r="107" spans="1:60">
      <c r="A107" s="235"/>
      <c r="B107" s="223"/>
      <c r="C107" s="225"/>
      <c r="D107" s="12" t="s">
        <v>75</v>
      </c>
      <c r="E107" s="79"/>
      <c r="F107" s="79"/>
      <c r="G107" s="79"/>
      <c r="H107" s="79"/>
      <c r="I107" s="79"/>
      <c r="J107" s="79"/>
      <c r="K107" s="79"/>
      <c r="L107" s="79"/>
      <c r="M107" s="142"/>
      <c r="N107" s="142" t="str">
        <f>+IFERROR(BAJAS!P85/AOP!N107*12,"")</f>
        <v/>
      </c>
      <c r="O107" s="142" t="str">
        <f>+IFERROR(BAJAS!Q85/AOP!O107*12,"")</f>
        <v/>
      </c>
      <c r="P107" s="142" t="str">
        <f>+IFERROR(BAJAS!R85/AOP!P107*12,"")</f>
        <v/>
      </c>
      <c r="Q107" s="142" t="str">
        <f>+IFERROR(BAJAS!S85/AOP!Q107*12,"")</f>
        <v/>
      </c>
      <c r="R107" s="142" t="str">
        <f>+IFERROR(BAJAS!T85/AOP!R107*12,"")</f>
        <v/>
      </c>
      <c r="S107" s="142" t="str">
        <f>+IFERROR(BAJAS!U85/AOP!S107*12,"")</f>
        <v/>
      </c>
      <c r="T107" s="142" t="str">
        <f>+IFERROR(BAJAS!V85/AOP!T107*12,"")</f>
        <v/>
      </c>
      <c r="U107" s="142" t="str">
        <f>+IFERROR(BAJAS!W85/AOP!U107*12,"")</f>
        <v/>
      </c>
      <c r="V107" s="142" t="str">
        <f>+IFERROR(BAJAS!X85/AOP!V107*12,"")</f>
        <v/>
      </c>
      <c r="W107" s="142" t="str">
        <f>+IFERROR(BAJAS!Y85/AOP!W107*12,"")</f>
        <v/>
      </c>
      <c r="X107" s="142" t="str">
        <f>+IFERROR(BAJAS!Z85/AOP!X107*12,"")</f>
        <v/>
      </c>
      <c r="Y107" s="142" t="str">
        <f>+IFERROR(BAJAS!AA85/AOP!Y107*12,"")</f>
        <v/>
      </c>
      <c r="Z107" s="142" t="str">
        <f>+IFERROR(BAJAS!AB85/AOP!Z107*12,"")</f>
        <v/>
      </c>
      <c r="AA107" s="142" t="str">
        <f>+IFERROR(BAJAS!AC85/AOP!AA107*12,"")</f>
        <v/>
      </c>
      <c r="AB107" s="142" t="str">
        <f>+IFERROR(BAJAS!AD85/AOP!AB107*12,"")</f>
        <v/>
      </c>
      <c r="AC107" s="142" t="str">
        <f>+IFERROR(BAJAS!AE85/AOP!AC107*12,"")</f>
        <v/>
      </c>
      <c r="AD107" s="143" t="str">
        <f>+IFERROR(BAJAS!AF85/AOP!AD107,"")</f>
        <v/>
      </c>
      <c r="AE107" s="144" t="str">
        <f>+IFERROR(BAJAS!AG85/AOP!AE107,"")</f>
        <v/>
      </c>
      <c r="AI107" s="35"/>
      <c r="AJ107" s="35"/>
      <c r="AK107" s="35"/>
      <c r="AL107" s="35"/>
      <c r="AM107" s="35"/>
      <c r="AN107" s="35"/>
      <c r="AO107" s="35"/>
      <c r="AP107" s="35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47"/>
      <c r="BH107" s="48"/>
    </row>
    <row r="108" spans="1:60">
      <c r="A108" s="235"/>
      <c r="B108" s="223"/>
      <c r="C108" s="225"/>
      <c r="D108" s="12" t="s">
        <v>78</v>
      </c>
      <c r="E108" s="79"/>
      <c r="F108" s="79"/>
      <c r="G108" s="79"/>
      <c r="H108" s="79"/>
      <c r="I108" s="79"/>
      <c r="J108" s="79"/>
      <c r="K108" s="79"/>
      <c r="L108" s="79"/>
      <c r="M108" s="142"/>
      <c r="N108" s="142" t="str">
        <f>+IFERROR(BAJAS!P86/AOP!N108*12,"")</f>
        <v/>
      </c>
      <c r="O108" s="142" t="str">
        <f>+IFERROR(BAJAS!Q86/AOP!O108*12,"")</f>
        <v/>
      </c>
      <c r="P108" s="142" t="str">
        <f>+IFERROR(BAJAS!R86/AOP!P108*12,"")</f>
        <v/>
      </c>
      <c r="Q108" s="142" t="str">
        <f>+IFERROR(BAJAS!S86/AOP!Q108*12,"")</f>
        <v/>
      </c>
      <c r="R108" s="142" t="str">
        <f>+IFERROR(BAJAS!T86/AOP!R108*12,"")</f>
        <v/>
      </c>
      <c r="S108" s="142" t="str">
        <f>+IFERROR(BAJAS!U86/AOP!S108*12,"")</f>
        <v/>
      </c>
      <c r="T108" s="142" t="str">
        <f>+IFERROR(BAJAS!V86/AOP!T108*12,"")</f>
        <v/>
      </c>
      <c r="U108" s="142" t="str">
        <f>+IFERROR(BAJAS!W86/AOP!U108*12,"")</f>
        <v/>
      </c>
      <c r="V108" s="142" t="str">
        <f>+IFERROR(BAJAS!X86/AOP!V108*12,"")</f>
        <v/>
      </c>
      <c r="W108" s="142" t="str">
        <f>+IFERROR(BAJAS!Y86/AOP!W108*12,"")</f>
        <v/>
      </c>
      <c r="X108" s="142" t="str">
        <f>+IFERROR(BAJAS!Z86/AOP!X108*12,"")</f>
        <v/>
      </c>
      <c r="Y108" s="142" t="str">
        <f>+IFERROR(BAJAS!AA86/AOP!Y108*12,"")</f>
        <v/>
      </c>
      <c r="Z108" s="142" t="str">
        <f>+IFERROR(BAJAS!AB86/AOP!Z108*12,"")</f>
        <v/>
      </c>
      <c r="AA108" s="142" t="str">
        <f>+IFERROR(BAJAS!AC86/AOP!AA108*12,"")</f>
        <v/>
      </c>
      <c r="AB108" s="142" t="str">
        <f>+IFERROR(BAJAS!AD86/AOP!AB108*12,"")</f>
        <v/>
      </c>
      <c r="AC108" s="142" t="str">
        <f>+IFERROR(BAJAS!AE86/AOP!AC108*12,"")</f>
        <v/>
      </c>
      <c r="AD108" s="143" t="str">
        <f>+IFERROR(BAJAS!AF86/AOP!AD108,"")</f>
        <v/>
      </c>
      <c r="AE108" s="144" t="str">
        <f>+IFERROR(BAJAS!AG86/AOP!AE108,"")</f>
        <v/>
      </c>
      <c r="AI108" s="35"/>
      <c r="AJ108" s="35"/>
      <c r="AK108" s="35"/>
      <c r="AL108" s="35"/>
      <c r="AM108" s="35"/>
      <c r="AN108" s="35"/>
      <c r="AO108" s="35"/>
      <c r="AP108" s="35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47"/>
      <c r="BH108" s="48"/>
    </row>
    <row r="109" spans="1:60">
      <c r="A109" s="235"/>
      <c r="B109" s="223"/>
      <c r="C109" s="225"/>
      <c r="D109" s="12" t="s">
        <v>95</v>
      </c>
      <c r="E109" s="79"/>
      <c r="F109" s="79"/>
      <c r="G109" s="79"/>
      <c r="H109" s="79"/>
      <c r="I109" s="79"/>
      <c r="J109" s="79"/>
      <c r="K109" s="79"/>
      <c r="L109" s="79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3"/>
      <c r="AE109" s="144"/>
      <c r="AI109" s="35"/>
      <c r="AJ109" s="35"/>
      <c r="AK109" s="35"/>
      <c r="AL109" s="35"/>
      <c r="AM109" s="35"/>
      <c r="AN109" s="35"/>
      <c r="AO109" s="35"/>
      <c r="AP109" s="35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47"/>
      <c r="BH109" s="48"/>
    </row>
    <row r="110" spans="1:60">
      <c r="A110" s="235"/>
      <c r="B110" s="223"/>
      <c r="C110" s="225"/>
      <c r="D110" s="12" t="s">
        <v>96</v>
      </c>
      <c r="E110" s="79"/>
      <c r="F110" s="79"/>
      <c r="G110" s="79"/>
      <c r="H110" s="79"/>
      <c r="I110" s="79"/>
      <c r="J110" s="79"/>
      <c r="K110" s="79"/>
      <c r="L110" s="79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3"/>
      <c r="AE110" s="144"/>
      <c r="AI110" s="35"/>
      <c r="AJ110" s="35"/>
      <c r="AK110" s="35"/>
      <c r="AL110" s="35"/>
      <c r="AM110" s="35"/>
      <c r="AN110" s="35"/>
      <c r="AO110" s="35"/>
      <c r="AP110" s="35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47"/>
      <c r="BH110" s="48"/>
    </row>
    <row r="111" spans="1:60">
      <c r="A111" s="235"/>
      <c r="B111" s="223"/>
      <c r="C111" s="225"/>
      <c r="D111" s="13" t="s">
        <v>90</v>
      </c>
      <c r="E111" s="80"/>
      <c r="F111" s="80"/>
      <c r="G111" s="80"/>
      <c r="H111" s="80"/>
      <c r="I111" s="80"/>
      <c r="J111" s="80"/>
      <c r="K111" s="80"/>
      <c r="L111" s="80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49"/>
      <c r="AE111" s="50"/>
      <c r="AI111" s="36"/>
      <c r="AJ111" s="36"/>
      <c r="AK111" s="36"/>
      <c r="AL111" s="36"/>
      <c r="AM111" s="36"/>
      <c r="AN111" s="36"/>
      <c r="AO111" s="36"/>
      <c r="AP111" s="36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49"/>
      <c r="BH111" s="50"/>
    </row>
    <row r="112" spans="1:60">
      <c r="A112" s="235"/>
      <c r="B112" s="223"/>
      <c r="C112" s="225" t="s">
        <v>49</v>
      </c>
      <c r="D112" s="10" t="s">
        <v>40</v>
      </c>
      <c r="E112" s="77"/>
      <c r="F112" s="77"/>
      <c r="G112" s="77"/>
      <c r="H112" s="77"/>
      <c r="I112" s="77"/>
      <c r="J112" s="77"/>
      <c r="K112" s="77"/>
      <c r="L112" s="77"/>
      <c r="M112" s="136" t="str">
        <f>+IFERROR(BAJAS!O88/AOP!M112*12,"")</f>
        <v/>
      </c>
      <c r="N112" s="136" t="str">
        <f>+IFERROR(BAJAS!P88/AOP!N112*12,"")</f>
        <v/>
      </c>
      <c r="O112" s="136" t="str">
        <f>+IFERROR(BAJAS!Q88/AOP!O112*12,"")</f>
        <v/>
      </c>
      <c r="P112" s="136">
        <f>+IFERROR(BAJAS!R88/AOP!P112*12,"")</f>
        <v>0</v>
      </c>
      <c r="Q112" s="136">
        <f>+IFERROR(BAJAS!S88/AOP!Q112*12,"")</f>
        <v>0</v>
      </c>
      <c r="R112" s="136">
        <f>+IFERROR(BAJAS!T88/AOP!R112*12,"")</f>
        <v>0</v>
      </c>
      <c r="S112" s="136">
        <f>+IFERROR(BAJAS!U88/AOP!S112*12,"")</f>
        <v>0</v>
      </c>
      <c r="T112" s="136">
        <f>+IFERROR(BAJAS!V88/AOP!T112*12,"")</f>
        <v>0</v>
      </c>
      <c r="U112" s="136">
        <f>+IFERROR(BAJAS!W88/AOP!U112*12,"")</f>
        <v>0</v>
      </c>
      <c r="V112" s="136">
        <f>+IFERROR(BAJAS!X88/AOP!V112*12,"")</f>
        <v>0</v>
      </c>
      <c r="W112" s="136">
        <f>+IFERROR(BAJAS!Y88/AOP!W112*12,"")</f>
        <v>0</v>
      </c>
      <c r="X112" s="136">
        <f>+IFERROR(BAJAS!Z88/AOP!X112*12,"")</f>
        <v>0</v>
      </c>
      <c r="Y112" s="136">
        <f>+IFERROR(BAJAS!AA88/AOP!Y112*12,"")</f>
        <v>0</v>
      </c>
      <c r="Z112" s="136">
        <f>+IFERROR(BAJAS!AB88/AOP!Z112*12,"")</f>
        <v>0</v>
      </c>
      <c r="AA112" s="136">
        <f>+IFERROR(BAJAS!AC88/AOP!AA112*12,"")</f>
        <v>0</v>
      </c>
      <c r="AB112" s="136">
        <f>+IFERROR(BAJAS!AD88/AOP!AB112*12,"")</f>
        <v>0</v>
      </c>
      <c r="AC112" s="136">
        <f>+IFERROR(BAJAS!AE88/AOP!AC112*12,"")</f>
        <v>0</v>
      </c>
      <c r="AD112" s="137">
        <f>+IFERROR(BAJAS!AF88/AOP!AD112,"")</f>
        <v>0</v>
      </c>
      <c r="AE112" s="138">
        <f>+IFERROR(BAJAS!AG88/AOP!AE112,"")</f>
        <v>0</v>
      </c>
      <c r="AI112" s="19"/>
      <c r="AJ112" s="19"/>
      <c r="AK112" s="19"/>
      <c r="AL112" s="19"/>
      <c r="AM112" s="19"/>
      <c r="AN112" s="19"/>
      <c r="AO112" s="19"/>
      <c r="AP112" s="19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44"/>
      <c r="BH112" s="59"/>
    </row>
    <row r="113" spans="1:60">
      <c r="A113" s="235"/>
      <c r="B113" s="223"/>
      <c r="C113" s="225"/>
      <c r="D113" s="11" t="s">
        <v>88</v>
      </c>
      <c r="E113" s="78"/>
      <c r="F113" s="78"/>
      <c r="G113" s="78"/>
      <c r="H113" s="78"/>
      <c r="I113" s="78"/>
      <c r="J113" s="78"/>
      <c r="K113" s="78"/>
      <c r="L113" s="78"/>
      <c r="M113" s="139" t="str">
        <f>+IFERROR(BAJAS!O89/AOP!M113*12,"")</f>
        <v/>
      </c>
      <c r="N113" s="139" t="str">
        <f>+IFERROR(BAJAS!P89/AOP!N113*12,"")</f>
        <v/>
      </c>
      <c r="O113" s="139" t="str">
        <f>+IFERROR(BAJAS!Q89/AOP!O113*12,"")</f>
        <v/>
      </c>
      <c r="P113" s="139">
        <f>+IFERROR(BAJAS!R89/AOP!P113*12,"")</f>
        <v>0</v>
      </c>
      <c r="Q113" s="139">
        <f>+IFERROR(BAJAS!S89/AOP!Q113*12,"")</f>
        <v>0</v>
      </c>
      <c r="R113" s="139">
        <f>+IFERROR(BAJAS!T89/AOP!R113*12,"")</f>
        <v>0</v>
      </c>
      <c r="S113" s="139">
        <f>+IFERROR(BAJAS!U89/AOP!S113*12,"")</f>
        <v>0</v>
      </c>
      <c r="T113" s="139">
        <f>+IFERROR(BAJAS!V89/AOP!T113*12,"")</f>
        <v>0</v>
      </c>
      <c r="U113" s="139">
        <f>+IFERROR(BAJAS!W89/AOP!U113*12,"")</f>
        <v>0</v>
      </c>
      <c r="V113" s="139">
        <f>+IFERROR(BAJAS!X89/AOP!V113*12,"")</f>
        <v>0</v>
      </c>
      <c r="W113" s="139">
        <f>+IFERROR(BAJAS!Y89/AOP!W113*12,"")</f>
        <v>0</v>
      </c>
      <c r="X113" s="139">
        <f>+IFERROR(BAJAS!Z89/AOP!X113*12,"")</f>
        <v>0</v>
      </c>
      <c r="Y113" s="139">
        <f>+IFERROR(BAJAS!AA89/AOP!Y113*12,"")</f>
        <v>0</v>
      </c>
      <c r="Z113" s="139">
        <f>+IFERROR(BAJAS!AB89/AOP!Z113*12,"")</f>
        <v>0</v>
      </c>
      <c r="AA113" s="139">
        <f>+IFERROR(BAJAS!AC89/AOP!AA113*12,"")</f>
        <v>0</v>
      </c>
      <c r="AB113" s="139">
        <f>+IFERROR(BAJAS!AD89/AOP!AB113*12,"")</f>
        <v>0</v>
      </c>
      <c r="AC113" s="139">
        <f>+IFERROR(BAJAS!AE89/AOP!AC113*12,"")</f>
        <v>0</v>
      </c>
      <c r="AD113" s="140">
        <f>+IFERROR(BAJAS!AF89/AOP!AD113,"")</f>
        <v>0</v>
      </c>
      <c r="AE113" s="141">
        <f>+IFERROR(BAJAS!AG89/AOP!AE113,"")</f>
        <v>0</v>
      </c>
      <c r="AI113" s="34"/>
      <c r="AJ113" s="34"/>
      <c r="AK113" s="34"/>
      <c r="AL113" s="34"/>
      <c r="AM113" s="34"/>
      <c r="AN113" s="34"/>
      <c r="AO113" s="34"/>
      <c r="AP113" s="34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45"/>
      <c r="BH113" s="46"/>
    </row>
    <row r="114" spans="1:60">
      <c r="A114" s="235"/>
      <c r="B114" s="223"/>
      <c r="C114" s="225"/>
      <c r="D114" s="12" t="s">
        <v>77</v>
      </c>
      <c r="E114" s="79"/>
      <c r="F114" s="79"/>
      <c r="G114" s="79"/>
      <c r="H114" s="79"/>
      <c r="I114" s="79"/>
      <c r="J114" s="79"/>
      <c r="K114" s="79"/>
      <c r="L114" s="79"/>
      <c r="M114" s="142"/>
      <c r="N114" s="142" t="str">
        <f>+IFERROR(BAJAS!P90/AOP!N114*12,"")</f>
        <v/>
      </c>
      <c r="O114" s="142" t="str">
        <f>+IFERROR(BAJAS!Q90/AOP!O114*12,"")</f>
        <v/>
      </c>
      <c r="P114" s="142" t="str">
        <f>+IFERROR(BAJAS!R90/AOP!P114*12,"")</f>
        <v/>
      </c>
      <c r="Q114" s="142" t="str">
        <f>+IFERROR(BAJAS!S90/AOP!Q114*12,"")</f>
        <v/>
      </c>
      <c r="R114" s="142" t="str">
        <f>+IFERROR(BAJAS!T90/AOP!R114*12,"")</f>
        <v/>
      </c>
      <c r="S114" s="142" t="str">
        <f>+IFERROR(BAJAS!U90/AOP!S114*12,"")</f>
        <v/>
      </c>
      <c r="T114" s="142" t="str">
        <f>+IFERROR(BAJAS!V90/AOP!T114*12,"")</f>
        <v/>
      </c>
      <c r="U114" s="142" t="str">
        <f>+IFERROR(BAJAS!W90/AOP!U114*12,"")</f>
        <v/>
      </c>
      <c r="V114" s="142" t="str">
        <f>+IFERROR(BAJAS!X90/AOP!V114*12,"")</f>
        <v/>
      </c>
      <c r="W114" s="142" t="str">
        <f>+IFERROR(BAJAS!Y90/AOP!W114*12,"")</f>
        <v/>
      </c>
      <c r="X114" s="142" t="str">
        <f>+IFERROR(BAJAS!Z90/AOP!X114*12,"")</f>
        <v/>
      </c>
      <c r="Y114" s="142" t="str">
        <f>+IFERROR(BAJAS!AA90/AOP!Y114*12,"")</f>
        <v/>
      </c>
      <c r="Z114" s="142" t="str">
        <f>+IFERROR(BAJAS!AB90/AOP!Z114*12,"")</f>
        <v/>
      </c>
      <c r="AA114" s="142" t="str">
        <f>+IFERROR(BAJAS!AC90/AOP!AA114*12,"")</f>
        <v/>
      </c>
      <c r="AB114" s="142" t="str">
        <f>+IFERROR(BAJAS!AD90/AOP!AB114*12,"")</f>
        <v/>
      </c>
      <c r="AC114" s="142" t="str">
        <f>+IFERROR(BAJAS!AE90/AOP!AC114*12,"")</f>
        <v/>
      </c>
      <c r="AD114" s="143" t="str">
        <f>+IFERROR(BAJAS!AF90/AOP!AD114,"")</f>
        <v/>
      </c>
      <c r="AE114" s="144" t="str">
        <f>+IFERROR(BAJAS!AG90/AOP!AE114,"")</f>
        <v/>
      </c>
      <c r="AI114" s="35"/>
      <c r="AJ114" s="35"/>
      <c r="AK114" s="35"/>
      <c r="AL114" s="35"/>
      <c r="AM114" s="35"/>
      <c r="AN114" s="35"/>
      <c r="AO114" s="35"/>
      <c r="AP114" s="35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47"/>
      <c r="BH114" s="48"/>
    </row>
    <row r="115" spans="1:60">
      <c r="A115" s="235"/>
      <c r="B115" s="223"/>
      <c r="C115" s="225"/>
      <c r="D115" s="12" t="s">
        <v>58</v>
      </c>
      <c r="E115" s="79"/>
      <c r="F115" s="79"/>
      <c r="G115" s="79"/>
      <c r="H115" s="79"/>
      <c r="I115" s="79"/>
      <c r="J115" s="79"/>
      <c r="K115" s="79"/>
      <c r="L115" s="79"/>
      <c r="M115" s="142"/>
      <c r="N115" s="142" t="str">
        <f>+IFERROR(BAJAS!P91/AOP!N115*12,"")</f>
        <v/>
      </c>
      <c r="O115" s="142" t="str">
        <f>+IFERROR(BAJAS!Q91/AOP!O115*12,"")</f>
        <v/>
      </c>
      <c r="P115" s="142" t="str">
        <f>+IFERROR(BAJAS!R91/AOP!P115*12,"")</f>
        <v/>
      </c>
      <c r="Q115" s="142" t="str">
        <f>+IFERROR(BAJAS!S91/AOP!Q115*12,"")</f>
        <v/>
      </c>
      <c r="R115" s="142" t="str">
        <f>+IFERROR(BAJAS!T91/AOP!R115*12,"")</f>
        <v/>
      </c>
      <c r="S115" s="142" t="str">
        <f>+IFERROR(BAJAS!U91/AOP!S115*12,"")</f>
        <v/>
      </c>
      <c r="T115" s="142" t="str">
        <f>+IFERROR(BAJAS!V91/AOP!T115*12,"")</f>
        <v/>
      </c>
      <c r="U115" s="142" t="str">
        <f>+IFERROR(BAJAS!W91/AOP!U115*12,"")</f>
        <v/>
      </c>
      <c r="V115" s="142" t="str">
        <f>+IFERROR(BAJAS!X91/AOP!V115*12,"")</f>
        <v/>
      </c>
      <c r="W115" s="142" t="str">
        <f>+IFERROR(BAJAS!Y91/AOP!W115*12,"")</f>
        <v/>
      </c>
      <c r="X115" s="142" t="str">
        <f>+IFERROR(BAJAS!Z91/AOP!X115*12,"")</f>
        <v/>
      </c>
      <c r="Y115" s="142" t="str">
        <f>+IFERROR(BAJAS!AA91/AOP!Y115*12,"")</f>
        <v/>
      </c>
      <c r="Z115" s="142" t="str">
        <f>+IFERROR(BAJAS!AB91/AOP!Z115*12,"")</f>
        <v/>
      </c>
      <c r="AA115" s="142" t="str">
        <f>+IFERROR(BAJAS!AC91/AOP!AA115*12,"")</f>
        <v/>
      </c>
      <c r="AB115" s="142" t="str">
        <f>+IFERROR(BAJAS!AD91/AOP!AB115*12,"")</f>
        <v/>
      </c>
      <c r="AC115" s="142" t="str">
        <f>+IFERROR(BAJAS!AE91/AOP!AC115*12,"")</f>
        <v/>
      </c>
      <c r="AD115" s="143" t="str">
        <f>+IFERROR(BAJAS!AF91/AOP!AD115,"")</f>
        <v/>
      </c>
      <c r="AE115" s="144" t="str">
        <f>+IFERROR(BAJAS!AG91/AOP!AE115,"")</f>
        <v/>
      </c>
      <c r="AI115" s="35"/>
      <c r="AJ115" s="35"/>
      <c r="AK115" s="35"/>
      <c r="AL115" s="35"/>
      <c r="AM115" s="35"/>
      <c r="AN115" s="35"/>
      <c r="AO115" s="35"/>
      <c r="AP115" s="35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47"/>
      <c r="BH115" s="48"/>
    </row>
    <row r="116" spans="1:60">
      <c r="A116" s="235"/>
      <c r="B116" s="223"/>
      <c r="C116" s="225"/>
      <c r="D116" s="12" t="s">
        <v>59</v>
      </c>
      <c r="E116" s="79"/>
      <c r="F116" s="79"/>
      <c r="G116" s="79"/>
      <c r="H116" s="79"/>
      <c r="I116" s="79"/>
      <c r="J116" s="79"/>
      <c r="K116" s="79"/>
      <c r="L116" s="79"/>
      <c r="M116" s="142"/>
      <c r="N116" s="142" t="str">
        <f>+IFERROR(BAJAS!P92/AOP!N116*12,"")</f>
        <v/>
      </c>
      <c r="O116" s="142" t="str">
        <f>+IFERROR(BAJAS!Q92/AOP!O116*12,"")</f>
        <v/>
      </c>
      <c r="P116" s="142">
        <f>+IFERROR(BAJAS!R92/AOP!P116*12,"")</f>
        <v>0</v>
      </c>
      <c r="Q116" s="142">
        <f>+IFERROR(BAJAS!S92/AOP!Q116*12,"")</f>
        <v>0</v>
      </c>
      <c r="R116" s="142">
        <f>+IFERROR(BAJAS!T92/AOP!R116*12,"")</f>
        <v>0</v>
      </c>
      <c r="S116" s="142">
        <f>+IFERROR(BAJAS!U92/AOP!S116*12,"")</f>
        <v>0</v>
      </c>
      <c r="T116" s="142">
        <f>+IFERROR(BAJAS!V92/AOP!T116*12,"")</f>
        <v>0</v>
      </c>
      <c r="U116" s="142">
        <f>+IFERROR(BAJAS!W92/AOP!U116*12,"")</f>
        <v>0</v>
      </c>
      <c r="V116" s="142">
        <f>+IFERROR(BAJAS!X92/AOP!V116*12,"")</f>
        <v>0</v>
      </c>
      <c r="W116" s="142">
        <f>+IFERROR(BAJAS!Y92/AOP!W116*12,"")</f>
        <v>0</v>
      </c>
      <c r="X116" s="142">
        <f>+IFERROR(BAJAS!Z92/AOP!X116*12,"")</f>
        <v>0</v>
      </c>
      <c r="Y116" s="142">
        <f>+IFERROR(BAJAS!AA92/AOP!Y116*12,"")</f>
        <v>0</v>
      </c>
      <c r="Z116" s="142">
        <f>+IFERROR(BAJAS!AB92/AOP!Z116*12,"")</f>
        <v>0</v>
      </c>
      <c r="AA116" s="142">
        <f>+IFERROR(BAJAS!AC92/AOP!AA116*12,"")</f>
        <v>0</v>
      </c>
      <c r="AB116" s="142">
        <f>+IFERROR(BAJAS!AD92/AOP!AB116*12,"")</f>
        <v>0</v>
      </c>
      <c r="AC116" s="142">
        <f>+IFERROR(BAJAS!AE92/AOP!AC116*12,"")</f>
        <v>0</v>
      </c>
      <c r="AD116" s="143">
        <f>+IFERROR(BAJAS!AF92/AOP!AD116,"")</f>
        <v>0</v>
      </c>
      <c r="AE116" s="144">
        <f>+IFERROR(BAJAS!AG92/AOP!AE116,"")</f>
        <v>0</v>
      </c>
      <c r="AI116" s="35"/>
      <c r="AJ116" s="35"/>
      <c r="AK116" s="35"/>
      <c r="AL116" s="35"/>
      <c r="AM116" s="35"/>
      <c r="AN116" s="35"/>
      <c r="AO116" s="35"/>
      <c r="AP116" s="35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47"/>
      <c r="BH116" s="48"/>
    </row>
    <row r="117" spans="1:60">
      <c r="A117" s="235"/>
      <c r="B117" s="223"/>
      <c r="C117" s="225"/>
      <c r="D117" s="12" t="s">
        <v>60</v>
      </c>
      <c r="E117" s="79"/>
      <c r="F117" s="79"/>
      <c r="G117" s="79"/>
      <c r="H117" s="79"/>
      <c r="I117" s="79"/>
      <c r="J117" s="79"/>
      <c r="K117" s="79"/>
      <c r="L117" s="79"/>
      <c r="M117" s="142"/>
      <c r="N117" s="142" t="str">
        <f>+IFERROR(BAJAS!P93/AOP!N117*12,"")</f>
        <v/>
      </c>
      <c r="O117" s="142" t="str">
        <f>+IFERROR(BAJAS!Q93/AOP!O117*12,"")</f>
        <v/>
      </c>
      <c r="P117" s="142" t="str">
        <f>+IFERROR(BAJAS!R93/AOP!P117*12,"")</f>
        <v/>
      </c>
      <c r="Q117" s="142" t="str">
        <f>+IFERROR(BAJAS!S93/AOP!Q117*12,"")</f>
        <v/>
      </c>
      <c r="R117" s="142" t="str">
        <f>+IFERROR(BAJAS!T93/AOP!R117*12,"")</f>
        <v/>
      </c>
      <c r="S117" s="142" t="str">
        <f>+IFERROR(BAJAS!U93/AOP!S117*12,"")</f>
        <v/>
      </c>
      <c r="T117" s="142" t="str">
        <f>+IFERROR(BAJAS!V93/AOP!T117*12,"")</f>
        <v/>
      </c>
      <c r="U117" s="142" t="str">
        <f>+IFERROR(BAJAS!W93/AOP!U117*12,"")</f>
        <v/>
      </c>
      <c r="V117" s="142" t="str">
        <f>+IFERROR(BAJAS!X93/AOP!V117*12,"")</f>
        <v/>
      </c>
      <c r="W117" s="142" t="str">
        <f>+IFERROR(BAJAS!Y93/AOP!W117*12,"")</f>
        <v/>
      </c>
      <c r="X117" s="142" t="str">
        <f>+IFERROR(BAJAS!Z93/AOP!X117*12,"")</f>
        <v/>
      </c>
      <c r="Y117" s="142" t="str">
        <f>+IFERROR(BAJAS!AA93/AOP!Y117*12,"")</f>
        <v/>
      </c>
      <c r="Z117" s="142" t="str">
        <f>+IFERROR(BAJAS!AB93/AOP!Z117*12,"")</f>
        <v/>
      </c>
      <c r="AA117" s="142" t="str">
        <f>+IFERROR(BAJAS!AC93/AOP!AA117*12,"")</f>
        <v/>
      </c>
      <c r="AB117" s="142" t="str">
        <f>+IFERROR(BAJAS!AD93/AOP!AB117*12,"")</f>
        <v/>
      </c>
      <c r="AC117" s="142" t="str">
        <f>+IFERROR(BAJAS!AE93/AOP!AC117*12,"")</f>
        <v/>
      </c>
      <c r="AD117" s="143" t="str">
        <f>+IFERROR(BAJAS!AF93/AOP!AD117,"")</f>
        <v/>
      </c>
      <c r="AE117" s="144" t="str">
        <f>+IFERROR(BAJAS!AG93/AOP!AE117,"")</f>
        <v/>
      </c>
      <c r="AI117" s="35"/>
      <c r="AJ117" s="35"/>
      <c r="AK117" s="35"/>
      <c r="AL117" s="35"/>
      <c r="AM117" s="35"/>
      <c r="AN117" s="35"/>
      <c r="AO117" s="35"/>
      <c r="AP117" s="35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47"/>
      <c r="BH117" s="48"/>
    </row>
    <row r="118" spans="1:60">
      <c r="A118" s="235"/>
      <c r="B118" s="223"/>
      <c r="C118" s="225"/>
      <c r="D118" s="12" t="s">
        <v>74</v>
      </c>
      <c r="E118" s="79"/>
      <c r="F118" s="79"/>
      <c r="G118" s="79"/>
      <c r="H118" s="79"/>
      <c r="I118" s="79"/>
      <c r="J118" s="79"/>
      <c r="K118" s="79"/>
      <c r="L118" s="79"/>
      <c r="M118" s="142"/>
      <c r="N118" s="142" t="str">
        <f>+IFERROR(BAJAS!P94/AOP!N118*12,"")</f>
        <v/>
      </c>
      <c r="O118" s="142" t="str">
        <f>+IFERROR(BAJAS!Q94/AOP!O118*12,"")</f>
        <v/>
      </c>
      <c r="P118" s="142" t="str">
        <f>+IFERROR(BAJAS!R94/AOP!P118*12,"")</f>
        <v/>
      </c>
      <c r="Q118" s="142" t="str">
        <f>+IFERROR(BAJAS!S94/AOP!Q118*12,"")</f>
        <v/>
      </c>
      <c r="R118" s="142" t="str">
        <f>+IFERROR(BAJAS!T94/AOP!R118*12,"")</f>
        <v/>
      </c>
      <c r="S118" s="142" t="str">
        <f>+IFERROR(BAJAS!U94/AOP!S118*12,"")</f>
        <v/>
      </c>
      <c r="T118" s="142" t="str">
        <f>+IFERROR(BAJAS!V94/AOP!T118*12,"")</f>
        <v/>
      </c>
      <c r="U118" s="142" t="str">
        <f>+IFERROR(BAJAS!W94/AOP!U118*12,"")</f>
        <v/>
      </c>
      <c r="V118" s="142" t="str">
        <f>+IFERROR(BAJAS!X94/AOP!V118*12,"")</f>
        <v/>
      </c>
      <c r="W118" s="142" t="str">
        <f>+IFERROR(BAJAS!Y94/AOP!W118*12,"")</f>
        <v/>
      </c>
      <c r="X118" s="142" t="str">
        <f>+IFERROR(BAJAS!Z94/AOP!X118*12,"")</f>
        <v/>
      </c>
      <c r="Y118" s="142" t="str">
        <f>+IFERROR(BAJAS!AA94/AOP!Y118*12,"")</f>
        <v/>
      </c>
      <c r="Z118" s="142" t="str">
        <f>+IFERROR(BAJAS!AB94/AOP!Z118*12,"")</f>
        <v/>
      </c>
      <c r="AA118" s="142" t="str">
        <f>+IFERROR(BAJAS!AC94/AOP!AA118*12,"")</f>
        <v/>
      </c>
      <c r="AB118" s="142" t="str">
        <f>+IFERROR(BAJAS!AD94/AOP!AB118*12,"")</f>
        <v/>
      </c>
      <c r="AC118" s="142" t="str">
        <f>+IFERROR(BAJAS!AE94/AOP!AC118*12,"")</f>
        <v/>
      </c>
      <c r="AD118" s="143" t="str">
        <f>+IFERROR(BAJAS!AF94/AOP!AD118,"")</f>
        <v/>
      </c>
      <c r="AE118" s="144" t="str">
        <f>+IFERROR(BAJAS!AG94/AOP!AE118,"")</f>
        <v/>
      </c>
      <c r="AI118" s="35"/>
      <c r="AJ118" s="35"/>
      <c r="AK118" s="35"/>
      <c r="AL118" s="35"/>
      <c r="AM118" s="35"/>
      <c r="AN118" s="35"/>
      <c r="AO118" s="35"/>
      <c r="AP118" s="35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47"/>
      <c r="BH118" s="48"/>
    </row>
    <row r="119" spans="1:60">
      <c r="A119" s="235"/>
      <c r="B119" s="223"/>
      <c r="C119" s="225"/>
      <c r="D119" s="12" t="s">
        <v>79</v>
      </c>
      <c r="E119" s="79"/>
      <c r="F119" s="79"/>
      <c r="G119" s="79"/>
      <c r="H119" s="79"/>
      <c r="I119" s="79"/>
      <c r="J119" s="79"/>
      <c r="K119" s="79"/>
      <c r="L119" s="79"/>
      <c r="M119" s="142"/>
      <c r="N119" s="142" t="str">
        <f>+IFERROR(BAJAS!P95/AOP!N119*12,"")</f>
        <v/>
      </c>
      <c r="O119" s="142" t="str">
        <f>+IFERROR(BAJAS!Q95/AOP!O119*12,"")</f>
        <v/>
      </c>
      <c r="P119" s="142" t="str">
        <f>+IFERROR(BAJAS!R95/AOP!P119*12,"")</f>
        <v/>
      </c>
      <c r="Q119" s="142" t="str">
        <f>+IFERROR(BAJAS!S95/AOP!Q119*12,"")</f>
        <v/>
      </c>
      <c r="R119" s="142" t="str">
        <f>+IFERROR(BAJAS!T95/AOP!R119*12,"")</f>
        <v/>
      </c>
      <c r="S119" s="142" t="str">
        <f>+IFERROR(BAJAS!U95/AOP!S119*12,"")</f>
        <v/>
      </c>
      <c r="T119" s="142" t="str">
        <f>+IFERROR(BAJAS!V95/AOP!T119*12,"")</f>
        <v/>
      </c>
      <c r="U119" s="142" t="str">
        <f>+IFERROR(BAJAS!W95/AOP!U119*12,"")</f>
        <v/>
      </c>
      <c r="V119" s="142" t="str">
        <f>+IFERROR(BAJAS!X95/AOP!V119*12,"")</f>
        <v/>
      </c>
      <c r="W119" s="142" t="str">
        <f>+IFERROR(BAJAS!Y95/AOP!W119*12,"")</f>
        <v/>
      </c>
      <c r="X119" s="142" t="str">
        <f>+IFERROR(BAJAS!Z95/AOP!X119*12,"")</f>
        <v/>
      </c>
      <c r="Y119" s="142" t="str">
        <f>+IFERROR(BAJAS!AA95/AOP!Y119*12,"")</f>
        <v/>
      </c>
      <c r="Z119" s="142" t="str">
        <f>+IFERROR(BAJAS!AB95/AOP!Z119*12,"")</f>
        <v/>
      </c>
      <c r="AA119" s="142" t="str">
        <f>+IFERROR(BAJAS!AC95/AOP!AA119*12,"")</f>
        <v/>
      </c>
      <c r="AB119" s="142" t="str">
        <f>+IFERROR(BAJAS!AD95/AOP!AB119*12,"")</f>
        <v/>
      </c>
      <c r="AC119" s="142" t="str">
        <f>+IFERROR(BAJAS!AE95/AOP!AC119*12,"")</f>
        <v/>
      </c>
      <c r="AD119" s="143" t="str">
        <f>+IFERROR(BAJAS!AF95/AOP!AD119,"")</f>
        <v/>
      </c>
      <c r="AE119" s="144" t="str">
        <f>+IFERROR(BAJAS!AG95/AOP!AE119,"")</f>
        <v/>
      </c>
      <c r="AI119" s="35"/>
      <c r="AJ119" s="35"/>
      <c r="AK119" s="35"/>
      <c r="AL119" s="35"/>
      <c r="AM119" s="35"/>
      <c r="AN119" s="35"/>
      <c r="AO119" s="35"/>
      <c r="AP119" s="35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47"/>
      <c r="BH119" s="48"/>
    </row>
    <row r="120" spans="1:60">
      <c r="A120" s="235"/>
      <c r="B120" s="223"/>
      <c r="C120" s="225"/>
      <c r="D120" s="12" t="s">
        <v>97</v>
      </c>
      <c r="E120" s="79"/>
      <c r="F120" s="79"/>
      <c r="G120" s="79"/>
      <c r="H120" s="79"/>
      <c r="I120" s="79"/>
      <c r="J120" s="79"/>
      <c r="K120" s="79"/>
      <c r="L120" s="79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3"/>
      <c r="AE120" s="144"/>
      <c r="AI120" s="35"/>
      <c r="AJ120" s="35"/>
      <c r="AK120" s="35"/>
      <c r="AL120" s="35"/>
      <c r="AM120" s="35"/>
      <c r="AN120" s="35"/>
      <c r="AO120" s="35"/>
      <c r="AP120" s="35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47"/>
      <c r="BH120" s="48"/>
    </row>
    <row r="121" spans="1:60">
      <c r="A121" s="235"/>
      <c r="B121" s="223"/>
      <c r="C121" s="225"/>
      <c r="D121" s="12" t="s">
        <v>98</v>
      </c>
      <c r="E121" s="79"/>
      <c r="F121" s="79"/>
      <c r="G121" s="79"/>
      <c r="H121" s="79"/>
      <c r="I121" s="79"/>
      <c r="J121" s="79"/>
      <c r="K121" s="79"/>
      <c r="L121" s="79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3"/>
      <c r="AE121" s="144"/>
      <c r="AI121" s="35"/>
      <c r="AJ121" s="35"/>
      <c r="AK121" s="35"/>
      <c r="AL121" s="35"/>
      <c r="AM121" s="35"/>
      <c r="AN121" s="35"/>
      <c r="AO121" s="35"/>
      <c r="AP121" s="35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47"/>
      <c r="BH121" s="48"/>
    </row>
    <row r="122" spans="1:60">
      <c r="A122" s="235"/>
      <c r="B122" s="223"/>
      <c r="C122" s="225"/>
      <c r="D122" s="13" t="s">
        <v>90</v>
      </c>
      <c r="E122" s="80"/>
      <c r="F122" s="80"/>
      <c r="G122" s="80"/>
      <c r="H122" s="80"/>
      <c r="I122" s="80"/>
      <c r="J122" s="80"/>
      <c r="K122" s="80"/>
      <c r="L122" s="80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49"/>
      <c r="AE122" s="50"/>
      <c r="AI122" s="36"/>
      <c r="AJ122" s="36"/>
      <c r="AK122" s="36"/>
      <c r="AL122" s="36"/>
      <c r="AM122" s="36"/>
      <c r="AN122" s="36"/>
      <c r="AO122" s="36"/>
      <c r="AP122" s="36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49"/>
      <c r="BH122" s="50"/>
    </row>
    <row r="123" spans="1:60">
      <c r="A123" s="235"/>
      <c r="B123" s="223"/>
      <c r="C123" s="225" t="s">
        <v>99</v>
      </c>
      <c r="D123" s="10" t="s">
        <v>40</v>
      </c>
      <c r="E123" s="80"/>
      <c r="F123" s="80"/>
      <c r="G123" s="80"/>
      <c r="H123" s="80"/>
      <c r="I123" s="80"/>
      <c r="J123" s="80"/>
      <c r="K123" s="80"/>
      <c r="L123" s="80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7"/>
      <c r="AE123" s="138"/>
      <c r="AI123" s="36"/>
      <c r="AJ123" s="36"/>
      <c r="AK123" s="36"/>
      <c r="AL123" s="36"/>
      <c r="AM123" s="36"/>
      <c r="AN123" s="36"/>
      <c r="AO123" s="36"/>
      <c r="AP123" s="36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49"/>
      <c r="BH123" s="50"/>
    </row>
    <row r="124" spans="1:60">
      <c r="A124" s="235"/>
      <c r="B124" s="223"/>
      <c r="C124" s="225"/>
      <c r="D124" s="11" t="s">
        <v>88</v>
      </c>
      <c r="E124" s="80"/>
      <c r="F124" s="80"/>
      <c r="G124" s="80"/>
      <c r="H124" s="80"/>
      <c r="I124" s="80"/>
      <c r="J124" s="80"/>
      <c r="K124" s="80"/>
      <c r="L124" s="80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40"/>
      <c r="AE124" s="141"/>
      <c r="AI124" s="36"/>
      <c r="AJ124" s="36"/>
      <c r="AK124" s="36"/>
      <c r="AL124" s="36"/>
      <c r="AM124" s="36"/>
      <c r="AN124" s="36"/>
      <c r="AO124" s="36"/>
      <c r="AP124" s="36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49"/>
      <c r="BH124" s="50"/>
    </row>
    <row r="125" spans="1:60">
      <c r="A125" s="235"/>
      <c r="B125" s="223"/>
      <c r="C125" s="225"/>
      <c r="D125" s="12" t="s">
        <v>100</v>
      </c>
      <c r="E125" s="80"/>
      <c r="F125" s="80"/>
      <c r="G125" s="80"/>
      <c r="H125" s="80"/>
      <c r="I125" s="80"/>
      <c r="J125" s="80"/>
      <c r="K125" s="80"/>
      <c r="L125" s="80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3"/>
      <c r="AE125" s="144"/>
      <c r="AI125" s="36"/>
      <c r="AJ125" s="36"/>
      <c r="AK125" s="36"/>
      <c r="AL125" s="36"/>
      <c r="AM125" s="36"/>
      <c r="AN125" s="36"/>
      <c r="AO125" s="36"/>
      <c r="AP125" s="36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49"/>
      <c r="BH125" s="50"/>
    </row>
    <row r="126" spans="1:60">
      <c r="A126" s="235"/>
      <c r="B126" s="223"/>
      <c r="C126" s="225"/>
      <c r="D126" s="12" t="s">
        <v>101</v>
      </c>
      <c r="E126" s="80"/>
      <c r="F126" s="80"/>
      <c r="G126" s="80"/>
      <c r="H126" s="80"/>
      <c r="I126" s="80"/>
      <c r="J126" s="80"/>
      <c r="K126" s="80"/>
      <c r="L126" s="80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3"/>
      <c r="AE126" s="144"/>
      <c r="AI126" s="36"/>
      <c r="AJ126" s="36"/>
      <c r="AK126" s="36"/>
      <c r="AL126" s="36"/>
      <c r="AM126" s="36"/>
      <c r="AN126" s="36"/>
      <c r="AO126" s="36"/>
      <c r="AP126" s="36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49"/>
      <c r="BH126" s="50"/>
    </row>
    <row r="127" spans="1:60">
      <c r="A127" s="235"/>
      <c r="B127" s="223"/>
      <c r="C127" s="225"/>
      <c r="D127" s="12" t="s">
        <v>102</v>
      </c>
      <c r="E127" s="80"/>
      <c r="F127" s="80"/>
      <c r="G127" s="80"/>
      <c r="H127" s="80"/>
      <c r="I127" s="80"/>
      <c r="J127" s="80"/>
      <c r="K127" s="80"/>
      <c r="L127" s="80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3"/>
      <c r="AE127" s="144"/>
      <c r="AI127" s="36"/>
      <c r="AJ127" s="36"/>
      <c r="AK127" s="36"/>
      <c r="AL127" s="36"/>
      <c r="AM127" s="36"/>
      <c r="AN127" s="36"/>
      <c r="AO127" s="36"/>
      <c r="AP127" s="36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49"/>
      <c r="BH127" s="50"/>
    </row>
    <row r="128" spans="1:60">
      <c r="A128" s="235"/>
      <c r="B128" s="223"/>
      <c r="C128" s="225"/>
      <c r="D128" s="13" t="s">
        <v>90</v>
      </c>
      <c r="E128" s="80"/>
      <c r="F128" s="80"/>
      <c r="G128" s="80"/>
      <c r="H128" s="80"/>
      <c r="I128" s="80"/>
      <c r="J128" s="80"/>
      <c r="K128" s="80"/>
      <c r="L128" s="80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I128" s="36"/>
      <c r="AJ128" s="36"/>
      <c r="AK128" s="36"/>
      <c r="AL128" s="36"/>
      <c r="AM128" s="36"/>
      <c r="AN128" s="36"/>
      <c r="AO128" s="36"/>
      <c r="AP128" s="36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49"/>
      <c r="BH128" s="50"/>
    </row>
    <row r="129" spans="1:60" ht="15" customHeight="1">
      <c r="A129" s="235"/>
      <c r="B129" s="223"/>
      <c r="C129" s="225" t="s">
        <v>54</v>
      </c>
      <c r="D129" s="10" t="s">
        <v>40</v>
      </c>
      <c r="E129" s="77"/>
      <c r="F129" s="77"/>
      <c r="G129" s="77"/>
      <c r="H129" s="77"/>
      <c r="I129" s="77"/>
      <c r="J129" s="77"/>
      <c r="K129" s="77"/>
      <c r="L129" s="77"/>
      <c r="M129" s="136" t="str">
        <f>+IFERROR(BAJAS!O97/AOP!M129*12,"")</f>
        <v/>
      </c>
      <c r="N129" s="136" t="str">
        <f>+IFERROR(BAJAS!P97/AOP!N129*12,"")</f>
        <v/>
      </c>
      <c r="O129" s="136" t="str">
        <f>+IFERROR(BAJAS!Q97/AOP!O129*12,"")</f>
        <v/>
      </c>
      <c r="P129" s="136" t="str">
        <f>+IFERROR(BAJAS!R97/AOP!P129*12,"")</f>
        <v/>
      </c>
      <c r="Q129" s="136" t="str">
        <f>+IFERROR(BAJAS!S97/AOP!Q129*12,"")</f>
        <v/>
      </c>
      <c r="R129" s="136" t="str">
        <f>+IFERROR(BAJAS!T97/AOP!R129*12,"")</f>
        <v/>
      </c>
      <c r="S129" s="136" t="str">
        <f>+IFERROR(BAJAS!U97/AOP!S129*12,"")</f>
        <v/>
      </c>
      <c r="T129" s="136">
        <f>+IFERROR(BAJAS!V97/AOP!T129*12,"")</f>
        <v>12</v>
      </c>
      <c r="U129" s="136">
        <f>+IFERROR(BAJAS!W97/AOP!U129*12,"")</f>
        <v>12</v>
      </c>
      <c r="V129" s="136">
        <f>+IFERROR(BAJAS!X97/AOP!V129*12,"")</f>
        <v>8</v>
      </c>
      <c r="W129" s="136">
        <f>+IFERROR(BAJAS!Y97/AOP!W129*12,"")</f>
        <v>0</v>
      </c>
      <c r="X129" s="136">
        <f>+IFERROR(BAJAS!Z97/AOP!X129*12,"")</f>
        <v>0</v>
      </c>
      <c r="Y129" s="136">
        <f>+IFERROR(BAJAS!AA97/AOP!Y129*12,"")</f>
        <v>24</v>
      </c>
      <c r="Z129" s="136">
        <f>+IFERROR(BAJAS!AB97/AOP!Z129*12,"")</f>
        <v>0</v>
      </c>
      <c r="AA129" s="136">
        <f>+IFERROR(BAJAS!AC97/AOP!AA129*12,"")</f>
        <v>3.4285714285714284</v>
      </c>
      <c r="AB129" s="136">
        <f>+IFERROR(BAJAS!AD97/AOP!AB129*12,"")</f>
        <v>3</v>
      </c>
      <c r="AC129" s="136">
        <f>+IFERROR(BAJAS!AE97/AOP!AC129*12,"")</f>
        <v>0</v>
      </c>
      <c r="AD129" s="137" t="str">
        <f>+IFERROR(BAJAS!AF97/AOP!AD129,"")</f>
        <v/>
      </c>
      <c r="AE129" s="138">
        <f>+IFERROR(BAJAS!AG97/AOP!AE129,"")</f>
        <v>6.3157894736842106</v>
      </c>
      <c r="AI129" s="19"/>
      <c r="AJ129" s="19"/>
      <c r="AK129" s="19"/>
      <c r="AL129" s="19"/>
      <c r="AM129" s="19"/>
      <c r="AN129" s="19"/>
      <c r="AO129" s="19"/>
      <c r="AP129" s="19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44"/>
      <c r="BH129" s="59"/>
    </row>
    <row r="130" spans="1:60">
      <c r="A130" s="235"/>
      <c r="B130" s="223"/>
      <c r="C130" s="225"/>
      <c r="D130" s="11" t="s">
        <v>88</v>
      </c>
      <c r="E130" s="78"/>
      <c r="F130" s="78"/>
      <c r="G130" s="78"/>
      <c r="H130" s="78"/>
      <c r="I130" s="78"/>
      <c r="J130" s="78"/>
      <c r="K130" s="78"/>
      <c r="L130" s="78"/>
      <c r="M130" s="139" t="str">
        <f>+IFERROR(BAJAS!O98/AOP!M130*12,"")</f>
        <v/>
      </c>
      <c r="N130" s="139" t="str">
        <f>+IFERROR(BAJAS!P98/AOP!N130*12,"")</f>
        <v/>
      </c>
      <c r="O130" s="139" t="str">
        <f>+IFERROR(BAJAS!Q98/AOP!O130*12,"")</f>
        <v/>
      </c>
      <c r="P130" s="139" t="str">
        <f>+IFERROR(BAJAS!R98/AOP!P130*12,"")</f>
        <v/>
      </c>
      <c r="Q130" s="139" t="str">
        <f>+IFERROR(BAJAS!S98/AOP!Q130*12,"")</f>
        <v/>
      </c>
      <c r="R130" s="139" t="str">
        <f>+IFERROR(BAJAS!T98/AOP!R130*12,"")</f>
        <v/>
      </c>
      <c r="S130" s="139" t="str">
        <f>+IFERROR(BAJAS!U98/AOP!S130*12,"")</f>
        <v/>
      </c>
      <c r="T130" s="139">
        <f>+IFERROR(BAJAS!V98/AOP!T130*12,"")</f>
        <v>12</v>
      </c>
      <c r="U130" s="139">
        <f>+IFERROR(BAJAS!W98/AOP!U130*12,"")</f>
        <v>6</v>
      </c>
      <c r="V130" s="139">
        <f>+IFERROR(BAJAS!X98/AOP!V130*12,"")</f>
        <v>8</v>
      </c>
      <c r="W130" s="139" t="str">
        <f>+IFERROR(BAJAS!Y98/AOP!W130*12,"")</f>
        <v/>
      </c>
      <c r="X130" s="139" t="str">
        <f>+IFERROR(BAJAS!Z98/AOP!X130*12,"")</f>
        <v/>
      </c>
      <c r="Y130" s="139">
        <f>+IFERROR(BAJAS!AA98/AOP!Y130*12,"")</f>
        <v>3</v>
      </c>
      <c r="Z130" s="139" t="str">
        <f>+IFERROR(BAJAS!AB98/AOP!Z130*12,"")</f>
        <v/>
      </c>
      <c r="AA130" s="139" t="str">
        <f>+IFERROR(BAJAS!AC98/AOP!AA130*12,"")</f>
        <v/>
      </c>
      <c r="AB130" s="139" t="str">
        <f>+IFERROR(BAJAS!AD98/AOP!AB130*12,"")</f>
        <v/>
      </c>
      <c r="AC130" s="139" t="str">
        <f>+IFERROR(BAJAS!AE98/AOP!AC130*12,"")</f>
        <v/>
      </c>
      <c r="AD130" s="140" t="str">
        <f>+IFERROR(BAJAS!AF98/AOP!AD130,"")</f>
        <v/>
      </c>
      <c r="AE130" s="141">
        <f>+IFERROR(BAJAS!AG98/AOP!AE130,"")</f>
        <v>0</v>
      </c>
      <c r="AI130" s="34"/>
      <c r="AJ130" s="34"/>
      <c r="AK130" s="34"/>
      <c r="AL130" s="34"/>
      <c r="AM130" s="34"/>
      <c r="AN130" s="34"/>
      <c r="AO130" s="34"/>
      <c r="AP130" s="34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45"/>
      <c r="BH130" s="46"/>
    </row>
    <row r="131" spans="1:60">
      <c r="A131" s="235"/>
      <c r="B131" s="224"/>
      <c r="C131" s="225"/>
      <c r="D131" s="13" t="s">
        <v>90</v>
      </c>
      <c r="E131" s="80"/>
      <c r="F131" s="80"/>
      <c r="G131" s="80"/>
      <c r="H131" s="80"/>
      <c r="I131" s="80"/>
      <c r="J131" s="80"/>
      <c r="K131" s="80"/>
      <c r="L131" s="80"/>
      <c r="M131" s="36" t="str">
        <f>+IFERROR(BAJAS!O99/AOP!M131*12,"")</f>
        <v/>
      </c>
      <c r="N131" s="36" t="str">
        <f>+IFERROR(BAJAS!P99/AOP!N131*12,"")</f>
        <v/>
      </c>
      <c r="O131" s="36" t="str">
        <f>+IFERROR(BAJAS!Q99/AOP!O131*12,"")</f>
        <v/>
      </c>
      <c r="P131" s="36" t="str">
        <f>+IFERROR(BAJAS!R99/AOP!P131*12,"")</f>
        <v/>
      </c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49"/>
      <c r="AE131" s="50"/>
      <c r="AI131" s="36"/>
      <c r="AJ131" s="36"/>
      <c r="AK131" s="36"/>
      <c r="AL131" s="36"/>
      <c r="AM131" s="36"/>
      <c r="AN131" s="36"/>
      <c r="AO131" s="36"/>
      <c r="AP131" s="36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49"/>
      <c r="BH131" s="50"/>
    </row>
    <row r="132" spans="1:60" ht="15" customHeight="1">
      <c r="A132" s="235"/>
      <c r="B132" s="226" t="s">
        <v>36</v>
      </c>
      <c r="C132" s="225" t="s">
        <v>50</v>
      </c>
      <c r="D132" s="10" t="s">
        <v>40</v>
      </c>
      <c r="E132" s="77"/>
      <c r="F132" s="77"/>
      <c r="G132" s="77"/>
      <c r="H132" s="77"/>
      <c r="I132" s="77"/>
      <c r="J132" s="77"/>
      <c r="K132" s="77"/>
      <c r="L132" s="77"/>
      <c r="M132" s="136" t="str">
        <f>+IFERROR(BAJAS!O100/AOP!M132*12,"")</f>
        <v/>
      </c>
      <c r="N132" s="136" t="str">
        <f>+IFERROR(BAJAS!P100/AOP!N132*12,"")</f>
        <v/>
      </c>
      <c r="O132" s="136" t="str">
        <f>+IFERROR(BAJAS!Q100/AOP!O132*12,"")</f>
        <v/>
      </c>
      <c r="P132" s="136" t="str">
        <f>+IFERROR(BAJAS!R100/AOP!P132*12,"")</f>
        <v/>
      </c>
      <c r="Q132" s="136" t="str">
        <f>+IFERROR(BAJAS!S100/AOP!Q132*12,"")</f>
        <v/>
      </c>
      <c r="R132" s="136" t="str">
        <f>+IFERROR(BAJAS!T100/AOP!R132*12,"")</f>
        <v/>
      </c>
      <c r="S132" s="136" t="str">
        <f>+IFERROR(BAJAS!U100/AOP!S132*12,"")</f>
        <v/>
      </c>
      <c r="T132" s="136">
        <f>+IFERROR(BAJAS!V100/AOP!T132*12,"")</f>
        <v>3</v>
      </c>
      <c r="U132" s="136">
        <f>+IFERROR(BAJAS!W100/AOP!U132*12,"")</f>
        <v>3.5999999999999996</v>
      </c>
      <c r="V132" s="136">
        <f>+IFERROR(BAJAS!X100/AOP!V132*12,"")</f>
        <v>2.4000000000000004</v>
      </c>
      <c r="W132" s="136" t="str">
        <f>+IFERROR(BAJAS!Y100/AOP!W132*12,"")</f>
        <v/>
      </c>
      <c r="X132" s="136" t="str">
        <f>+IFERROR(BAJAS!Z100/AOP!X132*12,"")</f>
        <v/>
      </c>
      <c r="Y132" s="136">
        <f>+IFERROR(BAJAS!AA100/AOP!Y132*12,"")</f>
        <v>2.4000000000000004</v>
      </c>
      <c r="Z132" s="136" t="str">
        <f>+IFERROR(BAJAS!AB100/AOP!Z132*12,"")</f>
        <v/>
      </c>
      <c r="AA132" s="136">
        <f>+IFERROR(BAJAS!AC100/AOP!AA132*12,"")</f>
        <v>9.6000000000000014</v>
      </c>
      <c r="AB132" s="136">
        <f>+IFERROR(BAJAS!AD100/AOP!AB132*12,"")</f>
        <v>2.4000000000000004</v>
      </c>
      <c r="AC132" s="136" t="str">
        <f>+IFERROR(BAJAS!AE100/AOP!AC132*12,"")</f>
        <v/>
      </c>
      <c r="AD132" s="137">
        <f>+IFERROR(BAJAS!AF100/AOP!AD132,"")</f>
        <v>0</v>
      </c>
      <c r="AE132" s="138">
        <f>+IFERROR(BAJAS!AG100/AOP!AE132,"")</f>
        <v>0</v>
      </c>
      <c r="AI132" s="19"/>
      <c r="AJ132" s="19"/>
      <c r="AK132" s="19"/>
      <c r="AL132" s="19"/>
      <c r="AM132" s="19"/>
      <c r="AN132" s="19"/>
      <c r="AO132" s="19"/>
      <c r="AP132" s="19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44"/>
      <c r="BH132" s="59"/>
    </row>
    <row r="133" spans="1:60">
      <c r="A133" s="235"/>
      <c r="B133" s="226"/>
      <c r="C133" s="225"/>
      <c r="D133" s="11" t="s">
        <v>88</v>
      </c>
      <c r="E133" s="78"/>
      <c r="F133" s="78"/>
      <c r="G133" s="78"/>
      <c r="H133" s="78"/>
      <c r="I133" s="78"/>
      <c r="J133" s="78"/>
      <c r="K133" s="78"/>
      <c r="L133" s="78"/>
      <c r="M133" s="139" t="str">
        <f>+IFERROR(BAJAS!O101/AOP!M133*12,"")</f>
        <v/>
      </c>
      <c r="N133" s="139" t="str">
        <f>+IFERROR(BAJAS!P101/AOP!N133*12,"")</f>
        <v/>
      </c>
      <c r="O133" s="139" t="str">
        <f>+IFERROR(BAJAS!Q101/AOP!O133*12,"")</f>
        <v/>
      </c>
      <c r="P133" s="139">
        <f>+IFERROR(BAJAS!R101/AOP!P133*12,"")</f>
        <v>0</v>
      </c>
      <c r="Q133" s="139">
        <f>+IFERROR(BAJAS!S101/AOP!Q133*12,"")</f>
        <v>0</v>
      </c>
      <c r="R133" s="139">
        <f>+IFERROR(BAJAS!T101/AOP!R133*12,"")</f>
        <v>0</v>
      </c>
      <c r="S133" s="139">
        <f>+IFERROR(BAJAS!U101/AOP!S133*12,"")</f>
        <v>0</v>
      </c>
      <c r="T133" s="139">
        <f>+IFERROR(BAJAS!V101/AOP!T133*12,"")</f>
        <v>0</v>
      </c>
      <c r="U133" s="139">
        <f>+IFERROR(BAJAS!W101/AOP!U133*12,"")</f>
        <v>0</v>
      </c>
      <c r="V133" s="139">
        <f>+IFERROR(BAJAS!X101/AOP!V133*12,"")</f>
        <v>0</v>
      </c>
      <c r="W133" s="139">
        <f>+IFERROR(BAJAS!Y101/AOP!W133*12,"")</f>
        <v>0</v>
      </c>
      <c r="X133" s="139">
        <f>+IFERROR(BAJAS!Z101/AOP!X133*12,"")</f>
        <v>0</v>
      </c>
      <c r="Y133" s="139">
        <f>+IFERROR(BAJAS!AA101/AOP!Y133*12,"")</f>
        <v>0</v>
      </c>
      <c r="Z133" s="139">
        <f>+IFERROR(BAJAS!AB101/AOP!Z133*12,"")</f>
        <v>0</v>
      </c>
      <c r="AA133" s="139">
        <f>+IFERROR(BAJAS!AC101/AOP!AA133*12,"")</f>
        <v>0</v>
      </c>
      <c r="AB133" s="139">
        <f>+IFERROR(BAJAS!AD101/AOP!AB133*12,"")</f>
        <v>0</v>
      </c>
      <c r="AC133" s="139">
        <f>+IFERROR(BAJAS!AE101/AOP!AC133*12,"")</f>
        <v>0</v>
      </c>
      <c r="AD133" s="140">
        <f>+IFERROR(BAJAS!AF101/AOP!AD133,"")</f>
        <v>0</v>
      </c>
      <c r="AE133" s="141">
        <f>+IFERROR(BAJAS!AG101/AOP!AE133,"")</f>
        <v>0</v>
      </c>
      <c r="AI133" s="34"/>
      <c r="AJ133" s="34"/>
      <c r="AK133" s="34"/>
      <c r="AL133" s="34"/>
      <c r="AM133" s="34"/>
      <c r="AN133" s="34"/>
      <c r="AO133" s="34"/>
      <c r="AP133" s="34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45"/>
      <c r="BH133" s="46"/>
    </row>
    <row r="134" spans="1:60">
      <c r="A134" s="235"/>
      <c r="B134" s="226"/>
      <c r="C134" s="225"/>
      <c r="D134" s="12" t="s">
        <v>1</v>
      </c>
      <c r="E134" s="79"/>
      <c r="F134" s="79"/>
      <c r="G134" s="79"/>
      <c r="H134" s="79"/>
      <c r="I134" s="79"/>
      <c r="J134" s="79"/>
      <c r="K134" s="79"/>
      <c r="L134" s="79"/>
      <c r="M134" s="142" t="str">
        <f>+IFERROR(BAJAS!O102/AOP!M134*12,"")</f>
        <v/>
      </c>
      <c r="N134" s="142" t="str">
        <f>+IFERROR(BAJAS!P102/AOP!N134*12,"")</f>
        <v/>
      </c>
      <c r="O134" s="142" t="str">
        <f>+IFERROR(BAJAS!Q102/AOP!O134*12,"")</f>
        <v/>
      </c>
      <c r="P134" s="142">
        <f>+IFERROR(BAJAS!R102/AOP!P134*12,"")</f>
        <v>0</v>
      </c>
      <c r="Q134" s="142">
        <f>+IFERROR(BAJAS!S102/AOP!Q134*12,"")</f>
        <v>0</v>
      </c>
      <c r="R134" s="142">
        <f>+IFERROR(BAJAS!T102/AOP!R134*12,"")</f>
        <v>0</v>
      </c>
      <c r="S134" s="142">
        <f>+IFERROR(BAJAS!U102/AOP!S134*12,"")</f>
        <v>0</v>
      </c>
      <c r="T134" s="142">
        <f>+IFERROR(BAJAS!V102/AOP!T134*12,"")</f>
        <v>0</v>
      </c>
      <c r="U134" s="142">
        <f>+IFERROR(BAJAS!W102/AOP!U134*12,"")</f>
        <v>0</v>
      </c>
      <c r="V134" s="142">
        <f>+IFERROR(BAJAS!X102/AOP!V134*12,"")</f>
        <v>0</v>
      </c>
      <c r="W134" s="142">
        <f>+IFERROR(BAJAS!Y102/AOP!W134*12,"")</f>
        <v>0</v>
      </c>
      <c r="X134" s="142">
        <f>+IFERROR(BAJAS!Z102/AOP!X134*12,"")</f>
        <v>0</v>
      </c>
      <c r="Y134" s="142">
        <f>+IFERROR(BAJAS!AA102/AOP!Y134*12,"")</f>
        <v>0</v>
      </c>
      <c r="Z134" s="142">
        <f>+IFERROR(BAJAS!AB102/AOP!Z134*12,"")</f>
        <v>0</v>
      </c>
      <c r="AA134" s="142">
        <f>+IFERROR(BAJAS!AC102/AOP!AA134*12,"")</f>
        <v>0</v>
      </c>
      <c r="AB134" s="142">
        <f>+IFERROR(BAJAS!AD102/AOP!AB134*12,"")</f>
        <v>0</v>
      </c>
      <c r="AC134" s="142">
        <f>+IFERROR(BAJAS!AE102/AOP!AC134*12,"")</f>
        <v>0</v>
      </c>
      <c r="AD134" s="143">
        <f>+IFERROR(BAJAS!AF102/AOP!AD134,"")</f>
        <v>0</v>
      </c>
      <c r="AE134" s="144">
        <f>+IFERROR(BAJAS!AG102/AOP!AE134,"")</f>
        <v>0</v>
      </c>
      <c r="AI134" s="35"/>
      <c r="AJ134" s="35"/>
      <c r="AK134" s="35"/>
      <c r="AL134" s="35"/>
      <c r="AM134" s="35"/>
      <c r="AN134" s="35"/>
      <c r="AO134" s="35"/>
      <c r="AP134" s="35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47"/>
      <c r="BH134" s="48"/>
    </row>
    <row r="135" spans="1:60">
      <c r="A135" s="235"/>
      <c r="B135" s="226"/>
      <c r="C135" s="225"/>
      <c r="D135" s="12" t="s">
        <v>2</v>
      </c>
      <c r="E135" s="79"/>
      <c r="F135" s="79"/>
      <c r="G135" s="79"/>
      <c r="H135" s="79"/>
      <c r="I135" s="79"/>
      <c r="J135" s="79"/>
      <c r="K135" s="79"/>
      <c r="L135" s="79"/>
      <c r="M135" s="142" t="str">
        <f>+IFERROR(BAJAS!O103/AOP!M135*12,"")</f>
        <v/>
      </c>
      <c r="N135" s="142" t="str">
        <f>+IFERROR(BAJAS!P103/AOP!N135*12,"")</f>
        <v/>
      </c>
      <c r="O135" s="142" t="str">
        <f>+IFERROR(BAJAS!Q103/AOP!O135*12,"")</f>
        <v/>
      </c>
      <c r="P135" s="142" t="str">
        <f>+IFERROR(BAJAS!R103/AOP!P135*12,"")</f>
        <v/>
      </c>
      <c r="Q135" s="142" t="str">
        <f>+IFERROR(BAJAS!S103/AOP!Q135*12,"")</f>
        <v/>
      </c>
      <c r="R135" s="142" t="str">
        <f>+IFERROR(BAJAS!T103/AOP!R135*12,"")</f>
        <v/>
      </c>
      <c r="S135" s="142" t="str">
        <f>+IFERROR(BAJAS!U103/AOP!S135*12,"")</f>
        <v/>
      </c>
      <c r="T135" s="142" t="str">
        <f>+IFERROR(BAJAS!V103/AOP!T135*12,"")</f>
        <v/>
      </c>
      <c r="U135" s="142" t="str">
        <f>+IFERROR(BAJAS!W103/AOP!U135*12,"")</f>
        <v/>
      </c>
      <c r="V135" s="142" t="str">
        <f>+IFERROR(BAJAS!X103/AOP!V135*12,"")</f>
        <v/>
      </c>
      <c r="W135" s="142" t="str">
        <f>+IFERROR(BAJAS!Y103/AOP!W135*12,"")</f>
        <v/>
      </c>
      <c r="X135" s="142" t="str">
        <f>+IFERROR(BAJAS!Z103/AOP!X135*12,"")</f>
        <v/>
      </c>
      <c r="Y135" s="142" t="str">
        <f>+IFERROR(BAJAS!AA103/AOP!Y135*12,"")</f>
        <v/>
      </c>
      <c r="Z135" s="142" t="str">
        <f>+IFERROR(BAJAS!AB103/AOP!Z135*12,"")</f>
        <v/>
      </c>
      <c r="AA135" s="142" t="str">
        <f>+IFERROR(BAJAS!AC103/AOP!AA135*12,"")</f>
        <v/>
      </c>
      <c r="AB135" s="142" t="str">
        <f>+IFERROR(BAJAS!AD103/AOP!AB135*12,"")</f>
        <v/>
      </c>
      <c r="AC135" s="142" t="str">
        <f>+IFERROR(BAJAS!AE103/AOP!AC135*12,"")</f>
        <v/>
      </c>
      <c r="AD135" s="143" t="str">
        <f>+IFERROR(BAJAS!AF103/AOP!AD135,"")</f>
        <v/>
      </c>
      <c r="AE135" s="144" t="str">
        <f>+IFERROR(BAJAS!AG103/AOP!AE135,"")</f>
        <v/>
      </c>
      <c r="AI135" s="35"/>
      <c r="AJ135" s="35"/>
      <c r="AK135" s="35"/>
      <c r="AL135" s="35"/>
      <c r="AM135" s="35"/>
      <c r="AN135" s="35"/>
      <c r="AO135" s="35"/>
      <c r="AP135" s="35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47"/>
      <c r="BH135" s="48"/>
    </row>
    <row r="136" spans="1:60">
      <c r="A136" s="235"/>
      <c r="B136" s="226"/>
      <c r="C136" s="225"/>
      <c r="D136" s="14" t="s">
        <v>83</v>
      </c>
      <c r="E136" s="81"/>
      <c r="F136" s="81"/>
      <c r="G136" s="81"/>
      <c r="H136" s="81"/>
      <c r="I136" s="81"/>
      <c r="J136" s="81"/>
      <c r="K136" s="81"/>
      <c r="L136" s="81"/>
      <c r="M136" s="147"/>
      <c r="N136" s="147" t="str">
        <f>+IFERROR(BAJAS!P104/AOP!N136*12,"")</f>
        <v/>
      </c>
      <c r="O136" s="147" t="str">
        <f>+IFERROR(BAJAS!Q104/AOP!O136*12,"")</f>
        <v/>
      </c>
      <c r="P136" s="147" t="str">
        <f>+IFERROR(BAJAS!R104/AOP!P136*12,"")</f>
        <v/>
      </c>
      <c r="Q136" s="147" t="str">
        <f>+IFERROR(BAJAS!S104/AOP!Q136*12,"")</f>
        <v/>
      </c>
      <c r="R136" s="147" t="str">
        <f>+IFERROR(BAJAS!T104/AOP!R136*12,"")</f>
        <v/>
      </c>
      <c r="S136" s="147" t="str">
        <f>+IFERROR(BAJAS!U104/AOP!S136*12,"")</f>
        <v/>
      </c>
      <c r="T136" s="147" t="str">
        <f>+IFERROR(BAJAS!V104/AOP!T136*12,"")</f>
        <v/>
      </c>
      <c r="U136" s="147" t="str">
        <f>+IFERROR(BAJAS!W104/AOP!U136*12,"")</f>
        <v/>
      </c>
      <c r="V136" s="147" t="str">
        <f>+IFERROR(BAJAS!X104/AOP!V136*12,"")</f>
        <v/>
      </c>
      <c r="W136" s="147" t="str">
        <f>+IFERROR(BAJAS!Y104/AOP!W136*12,"")</f>
        <v/>
      </c>
      <c r="X136" s="147" t="str">
        <f>+IFERROR(BAJAS!Z104/AOP!X136*12,"")</f>
        <v/>
      </c>
      <c r="Y136" s="147" t="str">
        <f>+IFERROR(BAJAS!AA104/AOP!Y136*12,"")</f>
        <v/>
      </c>
      <c r="Z136" s="147" t="str">
        <f>+IFERROR(BAJAS!AB104/AOP!Z136*12,"")</f>
        <v/>
      </c>
      <c r="AA136" s="147" t="str">
        <f>+IFERROR(BAJAS!AC104/AOP!AA136*12,"")</f>
        <v/>
      </c>
      <c r="AB136" s="147" t="str">
        <f>+IFERROR(BAJAS!AD104/AOP!AB136*12,"")</f>
        <v/>
      </c>
      <c r="AC136" s="147" t="str">
        <f>+IFERROR(BAJAS!AE104/AOP!AC136*12,"")</f>
        <v/>
      </c>
      <c r="AD136" s="148" t="str">
        <f>+IFERROR(BAJAS!AF104/AOP!AD136,"")</f>
        <v/>
      </c>
      <c r="AE136" s="149" t="str">
        <f>+IFERROR(BAJAS!AG104/AOP!AE136,"")</f>
        <v/>
      </c>
      <c r="AI136" s="37"/>
      <c r="AJ136" s="37"/>
      <c r="AK136" s="37"/>
      <c r="AL136" s="37"/>
      <c r="AM136" s="37"/>
      <c r="AN136" s="37"/>
      <c r="AO136" s="37"/>
      <c r="AP136" s="37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51"/>
      <c r="BH136" s="52"/>
    </row>
    <row r="137" spans="1:60">
      <c r="A137" s="235"/>
      <c r="B137" s="226"/>
      <c r="C137" s="225"/>
      <c r="D137" s="14" t="s">
        <v>103</v>
      </c>
      <c r="E137" s="81"/>
      <c r="F137" s="81"/>
      <c r="G137" s="81"/>
      <c r="H137" s="81"/>
      <c r="I137" s="81"/>
      <c r="J137" s="81"/>
      <c r="K137" s="81"/>
      <c r="L137" s="81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8"/>
      <c r="AE137" s="149"/>
      <c r="AI137" s="37"/>
      <c r="AJ137" s="37"/>
      <c r="AK137" s="37"/>
      <c r="AL137" s="37"/>
      <c r="AM137" s="37"/>
      <c r="AN137" s="37"/>
      <c r="AO137" s="37"/>
      <c r="AP137" s="37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51"/>
      <c r="BH137" s="52"/>
    </row>
    <row r="138" spans="1:60">
      <c r="A138" s="235"/>
      <c r="B138" s="226"/>
      <c r="C138" s="225"/>
      <c r="D138" s="14" t="s">
        <v>104</v>
      </c>
      <c r="E138" s="81"/>
      <c r="F138" s="81"/>
      <c r="G138" s="81"/>
      <c r="H138" s="81"/>
      <c r="I138" s="81"/>
      <c r="J138" s="81"/>
      <c r="K138" s="81"/>
      <c r="L138" s="81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8"/>
      <c r="AE138" s="149"/>
      <c r="AI138" s="37"/>
      <c r="AJ138" s="37"/>
      <c r="AK138" s="37"/>
      <c r="AL138" s="37"/>
      <c r="AM138" s="37"/>
      <c r="AN138" s="37"/>
      <c r="AO138" s="37"/>
      <c r="AP138" s="37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51"/>
      <c r="BH138" s="52"/>
    </row>
    <row r="139" spans="1:60">
      <c r="A139" s="235"/>
      <c r="B139" s="226"/>
      <c r="C139" s="225"/>
      <c r="D139" s="13" t="s">
        <v>90</v>
      </c>
      <c r="E139" s="80"/>
      <c r="F139" s="80"/>
      <c r="G139" s="80"/>
      <c r="H139" s="80"/>
      <c r="I139" s="80"/>
      <c r="J139" s="80"/>
      <c r="K139" s="80"/>
      <c r="L139" s="80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53"/>
      <c r="AE139" s="54"/>
      <c r="AI139" s="36"/>
      <c r="AJ139" s="36"/>
      <c r="AK139" s="36"/>
      <c r="AL139" s="36"/>
      <c r="AM139" s="36"/>
      <c r="AN139" s="36"/>
      <c r="AO139" s="36"/>
      <c r="AP139" s="36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53"/>
      <c r="BH139" s="54"/>
    </row>
    <row r="140" spans="1:60" ht="15" customHeight="1">
      <c r="A140" s="235"/>
      <c r="B140" s="222" t="s">
        <v>37</v>
      </c>
      <c r="C140" s="225" t="s">
        <v>41</v>
      </c>
      <c r="D140" s="10" t="s">
        <v>40</v>
      </c>
      <c r="E140" s="77"/>
      <c r="F140" s="77"/>
      <c r="G140" s="77"/>
      <c r="H140" s="77"/>
      <c r="I140" s="77"/>
      <c r="J140" s="77"/>
      <c r="K140" s="77"/>
      <c r="L140" s="77"/>
      <c r="M140" s="136" t="str">
        <f>+IFERROR(BAJAS!O106/AOP!M140*12,"")</f>
        <v/>
      </c>
      <c r="N140" s="136" t="str">
        <f>+IFERROR(BAJAS!P106/AOP!N140*12,"")</f>
        <v/>
      </c>
      <c r="O140" s="136" t="str">
        <f>+IFERROR(BAJAS!Q106/AOP!O140*12,"")</f>
        <v/>
      </c>
      <c r="P140" s="136" t="str">
        <f>+IFERROR(BAJAS!R106/AOP!P140*12,"")</f>
        <v/>
      </c>
      <c r="Q140" s="136" t="str">
        <f>+IFERROR(BAJAS!S106/AOP!Q140*12,"")</f>
        <v/>
      </c>
      <c r="R140" s="136" t="str">
        <f>+IFERROR(BAJAS!T106/AOP!R140*12,"")</f>
        <v/>
      </c>
      <c r="S140" s="136" t="str">
        <f>+IFERROR(BAJAS!U106/AOP!S140*12,"")</f>
        <v/>
      </c>
      <c r="T140" s="136" t="str">
        <f>+IFERROR(BAJAS!V106/AOP!T140*12,"")</f>
        <v/>
      </c>
      <c r="U140" s="136" t="str">
        <f>+IFERROR(BAJAS!W106/AOP!U140*12,"")</f>
        <v/>
      </c>
      <c r="V140" s="136" t="str">
        <f>+IFERROR(BAJAS!X106/AOP!V140*12,"")</f>
        <v/>
      </c>
      <c r="W140" s="136" t="str">
        <f>+IFERROR(BAJAS!Y106/AOP!W140*12,"")</f>
        <v/>
      </c>
      <c r="X140" s="136" t="str">
        <f>+IFERROR(BAJAS!Z106/AOP!X140*12,"")</f>
        <v/>
      </c>
      <c r="Y140" s="136" t="str">
        <f>+IFERROR(BAJAS!AA106/AOP!Y140*12,"")</f>
        <v/>
      </c>
      <c r="Z140" s="136" t="str">
        <f>+IFERROR(BAJAS!AB106/AOP!Z140*12,"")</f>
        <v/>
      </c>
      <c r="AA140" s="136" t="str">
        <f>+IFERROR(BAJAS!AC106/AOP!AA140*12,"")</f>
        <v/>
      </c>
      <c r="AB140" s="136" t="str">
        <f>+IFERROR(BAJAS!AD106/AOP!AB140*12,"")</f>
        <v/>
      </c>
      <c r="AC140" s="136" t="str">
        <f>+IFERROR(BAJAS!AE106/AOP!AC140*12,"")</f>
        <v/>
      </c>
      <c r="AD140" s="137" t="str">
        <f>+IFERROR(BAJAS!AF106/AOP!AD140,"")</f>
        <v/>
      </c>
      <c r="AE140" s="138" t="str">
        <f>+IFERROR(BAJAS!AG106/AOP!AE140,"")</f>
        <v/>
      </c>
      <c r="AI140" s="19"/>
      <c r="AJ140" s="19"/>
      <c r="AK140" s="19"/>
      <c r="AL140" s="19"/>
      <c r="AM140" s="19"/>
      <c r="AN140" s="19"/>
      <c r="AO140" s="19"/>
      <c r="AP140" s="19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44"/>
      <c r="BH140" s="59"/>
    </row>
    <row r="141" spans="1:60">
      <c r="A141" s="235"/>
      <c r="B141" s="223"/>
      <c r="C141" s="225"/>
      <c r="D141" s="11" t="s">
        <v>88</v>
      </c>
      <c r="E141" s="78"/>
      <c r="F141" s="78"/>
      <c r="G141" s="78"/>
      <c r="H141" s="78"/>
      <c r="I141" s="78"/>
      <c r="J141" s="78"/>
      <c r="K141" s="78"/>
      <c r="L141" s="78"/>
      <c r="M141" s="139" t="str">
        <f>+IFERROR(BAJAS!O107/AOP!M141*12,"")</f>
        <v/>
      </c>
      <c r="N141" s="139" t="str">
        <f>+IFERROR(BAJAS!P107/AOP!N141*12,"")</f>
        <v/>
      </c>
      <c r="O141" s="139" t="str">
        <f>+IFERROR(BAJAS!Q107/AOP!O141*12,"")</f>
        <v/>
      </c>
      <c r="P141" s="139" t="str">
        <f>+IFERROR(BAJAS!R107/AOP!P141*12,"")</f>
        <v/>
      </c>
      <c r="Q141" s="139" t="str">
        <f>+IFERROR(BAJAS!S107/AOP!Q141*12,"")</f>
        <v/>
      </c>
      <c r="R141" s="139" t="str">
        <f>+IFERROR(BAJAS!T107/AOP!R141*12,"")</f>
        <v/>
      </c>
      <c r="S141" s="139" t="str">
        <f>+IFERROR(BAJAS!U107/AOP!S141*12,"")</f>
        <v/>
      </c>
      <c r="T141" s="139" t="str">
        <f>+IFERROR(BAJAS!V107/AOP!T141*12,"")</f>
        <v/>
      </c>
      <c r="U141" s="139" t="str">
        <f>+IFERROR(BAJAS!W107/AOP!U141*12,"")</f>
        <v/>
      </c>
      <c r="V141" s="139" t="str">
        <f>+IFERROR(BAJAS!X107/AOP!V141*12,"")</f>
        <v/>
      </c>
      <c r="W141" s="139" t="str">
        <f>+IFERROR(BAJAS!Y107/AOP!W141*12,"")</f>
        <v/>
      </c>
      <c r="X141" s="139" t="str">
        <f>+IFERROR(BAJAS!Z107/AOP!X141*12,"")</f>
        <v/>
      </c>
      <c r="Y141" s="139" t="str">
        <f>+IFERROR(BAJAS!AA107/AOP!Y141*12,"")</f>
        <v/>
      </c>
      <c r="Z141" s="139" t="str">
        <f>+IFERROR(BAJAS!AB107/AOP!Z141*12,"")</f>
        <v/>
      </c>
      <c r="AA141" s="139" t="str">
        <f>+IFERROR(BAJAS!AC107/AOP!AA141*12,"")</f>
        <v/>
      </c>
      <c r="AB141" s="139" t="str">
        <f>+IFERROR(BAJAS!AD107/AOP!AB141*12,"")</f>
        <v/>
      </c>
      <c r="AC141" s="139" t="str">
        <f>+IFERROR(BAJAS!AE107/AOP!AC141*12,"")</f>
        <v/>
      </c>
      <c r="AD141" s="140" t="str">
        <f>+IFERROR(BAJAS!AF107/AOP!AD141,"")</f>
        <v/>
      </c>
      <c r="AE141" s="141" t="str">
        <f>+IFERROR(BAJAS!AG107/AOP!AE141,"")</f>
        <v/>
      </c>
      <c r="AI141" s="34"/>
      <c r="AJ141" s="34"/>
      <c r="AK141" s="34"/>
      <c r="AL141" s="34"/>
      <c r="AM141" s="34"/>
      <c r="AN141" s="34"/>
      <c r="AO141" s="34"/>
      <c r="AP141" s="34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45"/>
      <c r="BH141" s="46"/>
    </row>
    <row r="142" spans="1:60">
      <c r="A142" s="235"/>
      <c r="B142" s="223"/>
      <c r="C142" s="225"/>
      <c r="D142" s="12" t="s">
        <v>105</v>
      </c>
      <c r="E142" s="79"/>
      <c r="F142" s="79"/>
      <c r="G142" s="79"/>
      <c r="H142" s="79"/>
      <c r="I142" s="79"/>
      <c r="J142" s="79"/>
      <c r="K142" s="79"/>
      <c r="L142" s="79"/>
      <c r="M142" s="142"/>
      <c r="N142" s="142" t="str">
        <f>+IFERROR(BAJAS!P108/AOP!N142*12,"")</f>
        <v/>
      </c>
      <c r="O142" s="142" t="str">
        <f>+IFERROR(BAJAS!Q108/AOP!O142*12,"")</f>
        <v/>
      </c>
      <c r="P142" s="142" t="str">
        <f>+IFERROR(BAJAS!R108/AOP!P142*12,"")</f>
        <v/>
      </c>
      <c r="Q142" s="142" t="str">
        <f>+IFERROR(BAJAS!S108/AOP!Q142*12,"")</f>
        <v/>
      </c>
      <c r="R142" s="142" t="str">
        <f>+IFERROR(BAJAS!T108/AOP!R142*12,"")</f>
        <v/>
      </c>
      <c r="S142" s="142" t="str">
        <f>+IFERROR(BAJAS!U108/AOP!S142*12,"")</f>
        <v/>
      </c>
      <c r="T142" s="142" t="str">
        <f>+IFERROR(BAJAS!V108/AOP!T142*12,"")</f>
        <v/>
      </c>
      <c r="U142" s="142" t="str">
        <f>+IFERROR(BAJAS!W108/AOP!U142*12,"")</f>
        <v/>
      </c>
      <c r="V142" s="142" t="str">
        <f>+IFERROR(BAJAS!X108/AOP!V142*12,"")</f>
        <v/>
      </c>
      <c r="W142" s="142" t="str">
        <f>+IFERROR(BAJAS!Y108/AOP!W142*12,"")</f>
        <v/>
      </c>
      <c r="X142" s="142" t="str">
        <f>+IFERROR(BAJAS!Z108/AOP!X142*12,"")</f>
        <v/>
      </c>
      <c r="Y142" s="142" t="str">
        <f>+IFERROR(BAJAS!AA108/AOP!Y142*12,"")</f>
        <v/>
      </c>
      <c r="Z142" s="142" t="str">
        <f>+IFERROR(BAJAS!AB108/AOP!Z142*12,"")</f>
        <v/>
      </c>
      <c r="AA142" s="142" t="str">
        <f>+IFERROR(BAJAS!AC108/AOP!AA142*12,"")</f>
        <v/>
      </c>
      <c r="AB142" s="142" t="str">
        <f>+IFERROR(BAJAS!AD108/AOP!AB142*12,"")</f>
        <v/>
      </c>
      <c r="AC142" s="142" t="str">
        <f>+IFERROR(BAJAS!AE108/AOP!AC142*12,"")</f>
        <v/>
      </c>
      <c r="AD142" s="143" t="str">
        <f>+IFERROR(BAJAS!AF108/AOP!AD142,"")</f>
        <v/>
      </c>
      <c r="AE142" s="144" t="str">
        <f>+IFERROR(BAJAS!AG108/AOP!AE142,"")</f>
        <v/>
      </c>
      <c r="AI142" s="35"/>
      <c r="AJ142" s="35"/>
      <c r="AK142" s="35"/>
      <c r="AL142" s="35"/>
      <c r="AM142" s="35"/>
      <c r="AN142" s="35"/>
      <c r="AO142" s="35"/>
      <c r="AP142" s="35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47"/>
      <c r="BH142" s="48"/>
    </row>
    <row r="143" spans="1:60">
      <c r="A143" s="235"/>
      <c r="B143" s="223"/>
      <c r="C143" s="225"/>
      <c r="D143" s="12" t="s">
        <v>106</v>
      </c>
      <c r="E143" s="79"/>
      <c r="F143" s="79"/>
      <c r="G143" s="79"/>
      <c r="H143" s="79"/>
      <c r="I143" s="79"/>
      <c r="J143" s="79"/>
      <c r="K143" s="79"/>
      <c r="L143" s="79"/>
      <c r="M143" s="142"/>
      <c r="N143" s="142" t="str">
        <f>+IFERROR(BAJAS!P109/AOP!N143*12,"")</f>
        <v/>
      </c>
      <c r="O143" s="142" t="str">
        <f>+IFERROR(BAJAS!Q109/AOP!O143*12,"")</f>
        <v/>
      </c>
      <c r="P143" s="142" t="str">
        <f>+IFERROR(BAJAS!R109/AOP!P143*12,"")</f>
        <v/>
      </c>
      <c r="Q143" s="142" t="str">
        <f>+IFERROR(BAJAS!S109/AOP!Q143*12,"")</f>
        <v/>
      </c>
      <c r="R143" s="142" t="str">
        <f>+IFERROR(BAJAS!T109/AOP!R143*12,"")</f>
        <v/>
      </c>
      <c r="S143" s="142" t="str">
        <f>+IFERROR(BAJAS!U109/AOP!S143*12,"")</f>
        <v/>
      </c>
      <c r="T143" s="142" t="str">
        <f>+IFERROR(BAJAS!V109/AOP!T143*12,"")</f>
        <v/>
      </c>
      <c r="U143" s="142" t="str">
        <f>+IFERROR(BAJAS!W109/AOP!U143*12,"")</f>
        <v/>
      </c>
      <c r="V143" s="142" t="str">
        <f>+IFERROR(BAJAS!X109/AOP!V143*12,"")</f>
        <v/>
      </c>
      <c r="W143" s="142" t="str">
        <f>+IFERROR(BAJAS!Y109/AOP!W143*12,"")</f>
        <v/>
      </c>
      <c r="X143" s="142" t="str">
        <f>+IFERROR(BAJAS!Z109/AOP!X143*12,"")</f>
        <v/>
      </c>
      <c r="Y143" s="142" t="str">
        <f>+IFERROR(BAJAS!AA109/AOP!Y143*12,"")</f>
        <v/>
      </c>
      <c r="Z143" s="142" t="str">
        <f>+IFERROR(BAJAS!AB109/AOP!Z143*12,"")</f>
        <v/>
      </c>
      <c r="AA143" s="142" t="str">
        <f>+IFERROR(BAJAS!AC109/AOP!AA143*12,"")</f>
        <v/>
      </c>
      <c r="AB143" s="142" t="str">
        <f>+IFERROR(BAJAS!AD109/AOP!AB143*12,"")</f>
        <v/>
      </c>
      <c r="AC143" s="142" t="str">
        <f>+IFERROR(BAJAS!AE109/AOP!AC143*12,"")</f>
        <v/>
      </c>
      <c r="AD143" s="143" t="str">
        <f>+IFERROR(BAJAS!AF109/AOP!AD143,"")</f>
        <v/>
      </c>
      <c r="AE143" s="144" t="str">
        <f>+IFERROR(BAJAS!AG109/AOP!AE143,"")</f>
        <v/>
      </c>
      <c r="AI143" s="35"/>
      <c r="AJ143" s="35"/>
      <c r="AK143" s="35"/>
      <c r="AL143" s="35"/>
      <c r="AM143" s="35"/>
      <c r="AN143" s="35"/>
      <c r="AO143" s="35"/>
      <c r="AP143" s="35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47"/>
      <c r="BH143" s="48"/>
    </row>
    <row r="144" spans="1:60">
      <c r="A144" s="235"/>
      <c r="B144" s="223"/>
      <c r="C144" s="225"/>
      <c r="D144" s="12" t="s">
        <v>107</v>
      </c>
      <c r="E144" s="79"/>
      <c r="F144" s="79"/>
      <c r="G144" s="79"/>
      <c r="H144" s="79"/>
      <c r="I144" s="79"/>
      <c r="J144" s="79"/>
      <c r="K144" s="79"/>
      <c r="L144" s="79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3"/>
      <c r="AE144" s="144"/>
      <c r="AI144" s="35"/>
      <c r="AJ144" s="35"/>
      <c r="AK144" s="35"/>
      <c r="AL144" s="35"/>
      <c r="AM144" s="35"/>
      <c r="AN144" s="35"/>
      <c r="AO144" s="35"/>
      <c r="AP144" s="35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47"/>
      <c r="BH144" s="48"/>
    </row>
    <row r="145" spans="1:60">
      <c r="A145" s="235"/>
      <c r="B145" s="223"/>
      <c r="C145" s="225"/>
      <c r="D145" s="13" t="s">
        <v>90</v>
      </c>
      <c r="E145" s="80"/>
      <c r="F145" s="80"/>
      <c r="G145" s="80"/>
      <c r="H145" s="80"/>
      <c r="I145" s="80"/>
      <c r="J145" s="80"/>
      <c r="K145" s="80"/>
      <c r="L145" s="80"/>
      <c r="M145" s="109" t="str">
        <f>+IFERROR(BAJAS!O110/AOP!M145*12,"")</f>
        <v/>
      </c>
      <c r="N145" s="109" t="str">
        <f>+IFERROR(BAJAS!P110/AOP!N145*12,"")</f>
        <v/>
      </c>
      <c r="O145" s="109" t="str">
        <f>+IFERROR(BAJAS!Q110/AOP!O145*12,"")</f>
        <v/>
      </c>
      <c r="P145" s="109" t="str">
        <f>+IFERROR(BAJAS!R110/AOP!P145*12,"")</f>
        <v/>
      </c>
      <c r="Q145" s="109" t="str">
        <f>+IFERROR(BAJAS!S110/AOP!Q145*12,"")</f>
        <v/>
      </c>
      <c r="R145" s="109" t="str">
        <f>+IFERROR(BAJAS!T110/AOP!R145*12,"")</f>
        <v/>
      </c>
      <c r="S145" s="109" t="str">
        <f>+IFERROR(BAJAS!U110/AOP!S145*12,"")</f>
        <v/>
      </c>
      <c r="T145" s="109" t="str">
        <f>+IFERROR(BAJAS!V110/AOP!T145*12,"")</f>
        <v/>
      </c>
      <c r="U145" s="109" t="str">
        <f>+IFERROR(BAJAS!W110/AOP!U145*12,"")</f>
        <v/>
      </c>
      <c r="V145" s="109" t="str">
        <f>+IFERROR(BAJAS!X110/AOP!V145*12,"")</f>
        <v/>
      </c>
      <c r="W145" s="109" t="str">
        <f>+IFERROR(BAJAS!Y110/AOP!W145*12,"")</f>
        <v/>
      </c>
      <c r="X145" s="109" t="str">
        <f>+IFERROR(BAJAS!Z110/AOP!X145*12,"")</f>
        <v/>
      </c>
      <c r="Y145" s="109" t="str">
        <f>+IFERROR(BAJAS!AA110/AOP!Y145*12,"")</f>
        <v/>
      </c>
      <c r="Z145" s="109" t="str">
        <f>+IFERROR(BAJAS!AB110/AOP!Z145*12,"")</f>
        <v/>
      </c>
      <c r="AA145" s="109" t="str">
        <f>+IFERROR(BAJAS!AC110/AOP!AA145*12,"")</f>
        <v/>
      </c>
      <c r="AB145" s="109" t="str">
        <f>+IFERROR(BAJAS!AD110/AOP!AB145*12,"")</f>
        <v/>
      </c>
      <c r="AC145" s="109" t="str">
        <f>+IFERROR(BAJAS!AE110/AOP!AC145*12,"")</f>
        <v/>
      </c>
      <c r="AD145" s="110"/>
      <c r="AE145" s="111"/>
      <c r="AI145" s="36"/>
      <c r="AJ145" s="36"/>
      <c r="AK145" s="36"/>
      <c r="AL145" s="36"/>
      <c r="AM145" s="36"/>
      <c r="AN145" s="36"/>
      <c r="AO145" s="36"/>
      <c r="AP145" s="36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49"/>
      <c r="BH145" s="50"/>
    </row>
    <row r="146" spans="1:60">
      <c r="A146" s="235"/>
      <c r="B146" s="223"/>
      <c r="C146" s="225" t="s">
        <v>108</v>
      </c>
      <c r="D146" s="10" t="s">
        <v>40</v>
      </c>
      <c r="E146" s="80"/>
      <c r="F146" s="80"/>
      <c r="G146" s="80"/>
      <c r="H146" s="80"/>
      <c r="I146" s="80"/>
      <c r="J146" s="80"/>
      <c r="K146" s="80"/>
      <c r="L146" s="80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7"/>
      <c r="AE146" s="138"/>
      <c r="AI146" s="36"/>
      <c r="AJ146" s="36"/>
      <c r="AK146" s="36"/>
      <c r="AL146" s="36"/>
      <c r="AM146" s="36"/>
      <c r="AN146" s="36"/>
      <c r="AO146" s="36"/>
      <c r="AP146" s="36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49"/>
      <c r="BH146" s="50"/>
    </row>
    <row r="147" spans="1:60">
      <c r="A147" s="235"/>
      <c r="B147" s="223"/>
      <c r="C147" s="225"/>
      <c r="D147" s="11" t="s">
        <v>88</v>
      </c>
      <c r="E147" s="80"/>
      <c r="F147" s="80"/>
      <c r="G147" s="80"/>
      <c r="H147" s="80"/>
      <c r="I147" s="80"/>
      <c r="J147" s="80"/>
      <c r="K147" s="80"/>
      <c r="L147" s="80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40"/>
      <c r="AE147" s="141"/>
      <c r="AI147" s="36"/>
      <c r="AJ147" s="36"/>
      <c r="AK147" s="36"/>
      <c r="AL147" s="36"/>
      <c r="AM147" s="36"/>
      <c r="AN147" s="36"/>
      <c r="AO147" s="36"/>
      <c r="AP147" s="36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49"/>
      <c r="BH147" s="50"/>
    </row>
    <row r="148" spans="1:60">
      <c r="A148" s="235"/>
      <c r="B148" s="223"/>
      <c r="C148" s="225"/>
      <c r="D148" s="12" t="s">
        <v>110</v>
      </c>
      <c r="E148" s="80"/>
      <c r="F148" s="80"/>
      <c r="G148" s="80"/>
      <c r="H148" s="80"/>
      <c r="I148" s="80"/>
      <c r="J148" s="80"/>
      <c r="K148" s="80"/>
      <c r="L148" s="80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3"/>
      <c r="AE148" s="144"/>
      <c r="AI148" s="36"/>
      <c r="AJ148" s="36"/>
      <c r="AK148" s="36"/>
      <c r="AL148" s="36"/>
      <c r="AM148" s="36"/>
      <c r="AN148" s="36"/>
      <c r="AO148" s="36"/>
      <c r="AP148" s="36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49"/>
      <c r="BH148" s="50"/>
    </row>
    <row r="149" spans="1:60">
      <c r="A149" s="235"/>
      <c r="B149" s="223"/>
      <c r="C149" s="225"/>
      <c r="D149" s="12" t="s">
        <v>111</v>
      </c>
      <c r="E149" s="80"/>
      <c r="F149" s="80"/>
      <c r="G149" s="80"/>
      <c r="H149" s="80"/>
      <c r="I149" s="80"/>
      <c r="J149" s="80"/>
      <c r="K149" s="80"/>
      <c r="L149" s="80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3"/>
      <c r="AE149" s="144"/>
      <c r="AI149" s="36"/>
      <c r="AJ149" s="36"/>
      <c r="AK149" s="36"/>
      <c r="AL149" s="36"/>
      <c r="AM149" s="36"/>
      <c r="AN149" s="36"/>
      <c r="AO149" s="36"/>
      <c r="AP149" s="36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49"/>
      <c r="BH149" s="50"/>
    </row>
    <row r="150" spans="1:60">
      <c r="A150" s="235"/>
      <c r="B150" s="223"/>
      <c r="C150" s="225"/>
      <c r="D150" s="12" t="s">
        <v>112</v>
      </c>
      <c r="E150" s="80"/>
      <c r="F150" s="80"/>
      <c r="G150" s="80"/>
      <c r="H150" s="80"/>
      <c r="I150" s="80"/>
      <c r="J150" s="80"/>
      <c r="K150" s="80"/>
      <c r="L150" s="80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3"/>
      <c r="AE150" s="144"/>
      <c r="AI150" s="36"/>
      <c r="AJ150" s="36"/>
      <c r="AK150" s="36"/>
      <c r="AL150" s="36"/>
      <c r="AM150" s="36"/>
      <c r="AN150" s="36"/>
      <c r="AO150" s="36"/>
      <c r="AP150" s="36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49"/>
      <c r="BH150" s="50"/>
    </row>
    <row r="151" spans="1:60">
      <c r="A151" s="235"/>
      <c r="B151" s="223"/>
      <c r="C151" s="225"/>
      <c r="D151" s="13" t="s">
        <v>90</v>
      </c>
      <c r="E151" s="80"/>
      <c r="F151" s="80"/>
      <c r="G151" s="80"/>
      <c r="H151" s="80"/>
      <c r="I151" s="80"/>
      <c r="J151" s="80"/>
      <c r="K151" s="80"/>
      <c r="L151" s="80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I151" s="36"/>
      <c r="AJ151" s="36"/>
      <c r="AK151" s="36"/>
      <c r="AL151" s="36"/>
      <c r="AM151" s="36"/>
      <c r="AN151" s="36"/>
      <c r="AO151" s="36"/>
      <c r="AP151" s="36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49"/>
      <c r="BH151" s="50"/>
    </row>
    <row r="152" spans="1:60">
      <c r="A152" s="235"/>
      <c r="B152" s="223"/>
      <c r="C152" s="225" t="s">
        <v>109</v>
      </c>
      <c r="D152" s="10" t="s">
        <v>40</v>
      </c>
      <c r="E152" s="80"/>
      <c r="F152" s="80"/>
      <c r="G152" s="80"/>
      <c r="H152" s="80"/>
      <c r="I152" s="80"/>
      <c r="J152" s="80"/>
      <c r="K152" s="80"/>
      <c r="L152" s="80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7"/>
      <c r="AE152" s="138"/>
      <c r="AI152" s="36"/>
      <c r="AJ152" s="36"/>
      <c r="AK152" s="36"/>
      <c r="AL152" s="36"/>
      <c r="AM152" s="36"/>
      <c r="AN152" s="36"/>
      <c r="AO152" s="36"/>
      <c r="AP152" s="36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49"/>
      <c r="BH152" s="50"/>
    </row>
    <row r="153" spans="1:60">
      <c r="A153" s="235"/>
      <c r="B153" s="223"/>
      <c r="C153" s="225"/>
      <c r="D153" s="11" t="s">
        <v>88</v>
      </c>
      <c r="E153" s="80"/>
      <c r="F153" s="80"/>
      <c r="G153" s="80"/>
      <c r="H153" s="80"/>
      <c r="I153" s="80"/>
      <c r="J153" s="80"/>
      <c r="K153" s="80"/>
      <c r="L153" s="80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40"/>
      <c r="AE153" s="141"/>
      <c r="AI153" s="36"/>
      <c r="AJ153" s="36"/>
      <c r="AK153" s="36"/>
      <c r="AL153" s="36"/>
      <c r="AM153" s="36"/>
      <c r="AN153" s="36"/>
      <c r="AO153" s="36"/>
      <c r="AP153" s="36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49"/>
      <c r="BH153" s="50"/>
    </row>
    <row r="154" spans="1:60">
      <c r="A154" s="235"/>
      <c r="B154" s="223"/>
      <c r="C154" s="225"/>
      <c r="D154" s="12" t="s">
        <v>113</v>
      </c>
      <c r="E154" s="80"/>
      <c r="F154" s="80"/>
      <c r="G154" s="80"/>
      <c r="H154" s="80"/>
      <c r="I154" s="80"/>
      <c r="J154" s="80"/>
      <c r="K154" s="80"/>
      <c r="L154" s="80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3"/>
      <c r="AE154" s="144"/>
      <c r="AI154" s="36"/>
      <c r="AJ154" s="36"/>
      <c r="AK154" s="36"/>
      <c r="AL154" s="36"/>
      <c r="AM154" s="36"/>
      <c r="AN154" s="36"/>
      <c r="AO154" s="36"/>
      <c r="AP154" s="36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49"/>
      <c r="BH154" s="50"/>
    </row>
    <row r="155" spans="1:60">
      <c r="A155" s="235"/>
      <c r="B155" s="223"/>
      <c r="C155" s="225"/>
      <c r="D155" s="12" t="s">
        <v>114</v>
      </c>
      <c r="E155" s="80"/>
      <c r="F155" s="80"/>
      <c r="G155" s="80"/>
      <c r="H155" s="80"/>
      <c r="I155" s="80"/>
      <c r="J155" s="80"/>
      <c r="K155" s="80"/>
      <c r="L155" s="80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3"/>
      <c r="AE155" s="144"/>
      <c r="AI155" s="36"/>
      <c r="AJ155" s="36"/>
      <c r="AK155" s="36"/>
      <c r="AL155" s="36"/>
      <c r="AM155" s="36"/>
      <c r="AN155" s="36"/>
      <c r="AO155" s="36"/>
      <c r="AP155" s="36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49"/>
      <c r="BH155" s="50"/>
    </row>
    <row r="156" spans="1:60">
      <c r="A156" s="235"/>
      <c r="B156" s="223"/>
      <c r="C156" s="225"/>
      <c r="D156" s="12" t="s">
        <v>115</v>
      </c>
      <c r="E156" s="80"/>
      <c r="F156" s="80"/>
      <c r="G156" s="80"/>
      <c r="H156" s="80"/>
      <c r="I156" s="80"/>
      <c r="J156" s="80"/>
      <c r="K156" s="80"/>
      <c r="L156" s="80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3"/>
      <c r="AE156" s="144"/>
      <c r="AI156" s="36"/>
      <c r="AJ156" s="36"/>
      <c r="AK156" s="36"/>
      <c r="AL156" s="36"/>
      <c r="AM156" s="36"/>
      <c r="AN156" s="36"/>
      <c r="AO156" s="36"/>
      <c r="AP156" s="36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49"/>
      <c r="BH156" s="50"/>
    </row>
    <row r="157" spans="1:60">
      <c r="A157" s="235"/>
      <c r="B157" s="224"/>
      <c r="C157" s="225"/>
      <c r="D157" s="13" t="s">
        <v>90</v>
      </c>
      <c r="E157" s="80"/>
      <c r="F157" s="80"/>
      <c r="G157" s="80"/>
      <c r="H157" s="80"/>
      <c r="I157" s="80"/>
      <c r="J157" s="80"/>
      <c r="K157" s="80"/>
      <c r="L157" s="80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I157" s="36"/>
      <c r="AJ157" s="36"/>
      <c r="AK157" s="36"/>
      <c r="AL157" s="36"/>
      <c r="AM157" s="36"/>
      <c r="AN157" s="36"/>
      <c r="AO157" s="36"/>
      <c r="AP157" s="36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49"/>
      <c r="BH157" s="50"/>
    </row>
    <row r="158" spans="1:60" ht="15" customHeight="1">
      <c r="A158" s="235"/>
      <c r="B158" s="226" t="s">
        <v>38</v>
      </c>
      <c r="C158" s="225" t="s">
        <v>61</v>
      </c>
      <c r="D158" s="10" t="s">
        <v>40</v>
      </c>
      <c r="E158" s="77"/>
      <c r="F158" s="77"/>
      <c r="G158" s="77"/>
      <c r="H158" s="77"/>
      <c r="I158" s="77"/>
      <c r="J158" s="77"/>
      <c r="K158" s="77"/>
      <c r="L158" s="77"/>
      <c r="M158" s="136" t="str">
        <f>+IFERROR(BAJAS!O111/AOP!M158*12,"")</f>
        <v/>
      </c>
      <c r="N158" s="136" t="str">
        <f>+IFERROR(BAJAS!P111/AOP!N158*12,"")</f>
        <v/>
      </c>
      <c r="O158" s="136" t="str">
        <f>+IFERROR(BAJAS!Q111/AOP!O158*12,"")</f>
        <v/>
      </c>
      <c r="P158" s="136" t="str">
        <f>+IFERROR(BAJAS!R111/AOP!P158*12,"")</f>
        <v/>
      </c>
      <c r="Q158" s="136" t="str">
        <f>+IFERROR(BAJAS!S111/AOP!Q158*12,"")</f>
        <v/>
      </c>
      <c r="R158" s="136" t="str">
        <f>+IFERROR(BAJAS!T111/AOP!R158*12,"")</f>
        <v/>
      </c>
      <c r="S158" s="136" t="str">
        <f>+IFERROR(BAJAS!U111/AOP!S158*12,"")</f>
        <v/>
      </c>
      <c r="T158" s="136" t="str">
        <f>+IFERROR(BAJAS!V111/AOP!T158*12,"")</f>
        <v/>
      </c>
      <c r="U158" s="136" t="str">
        <f>+IFERROR(BAJAS!W111/AOP!U158*12,"")</f>
        <v/>
      </c>
      <c r="V158" s="136" t="str">
        <f>+IFERROR(BAJAS!X111/AOP!V158*12,"")</f>
        <v/>
      </c>
      <c r="W158" s="136" t="str">
        <f>+IFERROR(BAJAS!Y111/AOP!W158*12,"")</f>
        <v/>
      </c>
      <c r="X158" s="136" t="str">
        <f>+IFERROR(BAJAS!Z111/AOP!X158*12,"")</f>
        <v/>
      </c>
      <c r="Y158" s="136" t="str">
        <f>+IFERROR(BAJAS!AA111/AOP!Y158*12,"")</f>
        <v/>
      </c>
      <c r="Z158" s="136" t="str">
        <f>+IFERROR(BAJAS!AB111/AOP!Z158*12,"")</f>
        <v/>
      </c>
      <c r="AA158" s="136" t="str">
        <f>+IFERROR(BAJAS!AC111/AOP!AA158*12,"")</f>
        <v/>
      </c>
      <c r="AB158" s="136" t="str">
        <f>+IFERROR(BAJAS!AD111/AOP!AB158*12,"")</f>
        <v/>
      </c>
      <c r="AC158" s="136" t="str">
        <f>+IFERROR(BAJAS!AE111/AOP!AC158*12,"")</f>
        <v/>
      </c>
      <c r="AD158" s="137" t="str">
        <f>+IFERROR(BAJAS!AF111/AOP!AD158,"")</f>
        <v/>
      </c>
      <c r="AE158" s="138" t="str">
        <f>+IFERROR(BAJAS!AG111/AOP!AE158,"")</f>
        <v/>
      </c>
      <c r="AI158" s="19"/>
      <c r="AJ158" s="19"/>
      <c r="AK158" s="19"/>
      <c r="AL158" s="19"/>
      <c r="AM158" s="19"/>
      <c r="AN158" s="19"/>
      <c r="AO158" s="19"/>
      <c r="AP158" s="19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44"/>
      <c r="BH158" s="59"/>
    </row>
    <row r="159" spans="1:60">
      <c r="A159" s="235"/>
      <c r="B159" s="226"/>
      <c r="C159" s="225"/>
      <c r="D159" s="11" t="s">
        <v>88</v>
      </c>
      <c r="E159" s="78"/>
      <c r="F159" s="78"/>
      <c r="G159" s="78"/>
      <c r="H159" s="78"/>
      <c r="I159" s="78"/>
      <c r="J159" s="78"/>
      <c r="K159" s="78"/>
      <c r="L159" s="78"/>
      <c r="M159" s="139"/>
      <c r="N159" s="139" t="str">
        <f>+IFERROR(BAJAS!P112/AOP!N159*12,"")</f>
        <v/>
      </c>
      <c r="O159" s="139" t="str">
        <f>+IFERROR(BAJAS!Q112/AOP!O159*12,"")</f>
        <v/>
      </c>
      <c r="P159" s="139" t="str">
        <f>+IFERROR(BAJAS!R112/AOP!P159*12,"")</f>
        <v/>
      </c>
      <c r="Q159" s="139">
        <f>+IFERROR(BAJAS!S112/AOP!Q159*12,"")</f>
        <v>0</v>
      </c>
      <c r="R159" s="139">
        <f>+IFERROR(BAJAS!T112/AOP!R159*12,"")</f>
        <v>0</v>
      </c>
      <c r="S159" s="139">
        <f>+IFERROR(BAJAS!U112/AOP!S159*12,"")</f>
        <v>0</v>
      </c>
      <c r="T159" s="139">
        <f>+IFERROR(BAJAS!V112/AOP!T159*12,"")</f>
        <v>0</v>
      </c>
      <c r="U159" s="139">
        <f>+IFERROR(BAJAS!W112/AOP!U159*12,"")</f>
        <v>0</v>
      </c>
      <c r="V159" s="139">
        <f>+IFERROR(BAJAS!X112/AOP!V159*12,"")</f>
        <v>0</v>
      </c>
      <c r="W159" s="139">
        <f>+IFERROR(BAJAS!Y112/AOP!W159*12,"")</f>
        <v>0</v>
      </c>
      <c r="X159" s="139">
        <f>+IFERROR(BAJAS!Z112/AOP!X159*12,"")</f>
        <v>0</v>
      </c>
      <c r="Y159" s="139">
        <f>+IFERROR(BAJAS!AA112/AOP!Y159*12,"")</f>
        <v>0</v>
      </c>
      <c r="Z159" s="139">
        <f>+IFERROR(BAJAS!AB112/AOP!Z159*12,"")</f>
        <v>0</v>
      </c>
      <c r="AA159" s="139">
        <f>+IFERROR(BAJAS!AC112/AOP!AA159*12,"")</f>
        <v>0</v>
      </c>
      <c r="AB159" s="139">
        <f>+IFERROR(BAJAS!AD112/AOP!AB159*12,"")</f>
        <v>0</v>
      </c>
      <c r="AC159" s="139">
        <f>+IFERROR(BAJAS!AE112/AOP!AC159*12,"")</f>
        <v>0</v>
      </c>
      <c r="AD159" s="140" t="str">
        <f>+IFERROR(BAJAS!AF112/AOP!AD159,"")</f>
        <v/>
      </c>
      <c r="AE159" s="141">
        <f>+IFERROR(BAJAS!AG112/AOP!AE159,"")</f>
        <v>0</v>
      </c>
      <c r="AI159" s="34"/>
      <c r="AJ159" s="34"/>
      <c r="AK159" s="34"/>
      <c r="AL159" s="34"/>
      <c r="AM159" s="34"/>
      <c r="AN159" s="34"/>
      <c r="AO159" s="34"/>
      <c r="AP159" s="34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45"/>
      <c r="BH159" s="46"/>
    </row>
    <row r="160" spans="1:60">
      <c r="A160" s="235"/>
      <c r="B160" s="226"/>
      <c r="C160" s="225"/>
      <c r="D160" s="13" t="s">
        <v>90</v>
      </c>
      <c r="E160" s="80"/>
      <c r="F160" s="80"/>
      <c r="G160" s="80"/>
      <c r="H160" s="80"/>
      <c r="I160" s="80"/>
      <c r="J160" s="80"/>
      <c r="K160" s="80"/>
      <c r="L160" s="80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53"/>
      <c r="AE160" s="54"/>
      <c r="AI160" s="36"/>
      <c r="AJ160" s="36"/>
      <c r="AK160" s="36"/>
      <c r="AL160" s="36"/>
      <c r="AM160" s="36"/>
      <c r="AN160" s="36"/>
      <c r="AO160" s="36"/>
      <c r="AP160" s="36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53"/>
      <c r="BH160" s="54"/>
    </row>
    <row r="161" spans="1:60" ht="15" customHeight="1">
      <c r="A161" s="235"/>
      <c r="B161" s="226"/>
      <c r="C161" s="225" t="s">
        <v>62</v>
      </c>
      <c r="D161" s="10" t="s">
        <v>40</v>
      </c>
      <c r="E161" s="77"/>
      <c r="F161" s="77"/>
      <c r="G161" s="77"/>
      <c r="H161" s="77"/>
      <c r="I161" s="77"/>
      <c r="J161" s="77"/>
      <c r="K161" s="77"/>
      <c r="L161" s="77"/>
      <c r="M161" s="136" t="str">
        <f>+IFERROR(BAJAS!O114/AOP!M161*12,"")</f>
        <v/>
      </c>
      <c r="N161" s="136" t="str">
        <f>+IFERROR(BAJAS!P114/AOP!N161*12,"")</f>
        <v/>
      </c>
      <c r="O161" s="136" t="str">
        <f>+IFERROR(BAJAS!Q114/AOP!O161*12,"")</f>
        <v/>
      </c>
      <c r="P161" s="136" t="str">
        <f>+IFERROR(BAJAS!R114/AOP!P161*12,"")</f>
        <v/>
      </c>
      <c r="Q161" s="136" t="str">
        <f>+IFERROR(BAJAS!S114/AOP!Q161*12,"")</f>
        <v/>
      </c>
      <c r="R161" s="136" t="str">
        <f>+IFERROR(BAJAS!T114/AOP!R161*12,"")</f>
        <v/>
      </c>
      <c r="S161" s="136" t="str">
        <f>+IFERROR(BAJAS!U114/AOP!S161*12,"")</f>
        <v/>
      </c>
      <c r="T161" s="136" t="str">
        <f>+IFERROR(BAJAS!V114/AOP!T161*12,"")</f>
        <v/>
      </c>
      <c r="U161" s="136" t="str">
        <f>+IFERROR(BAJAS!W114/AOP!U161*12,"")</f>
        <v/>
      </c>
      <c r="V161" s="136" t="str">
        <f>+IFERROR(BAJAS!X114/AOP!V161*12,"")</f>
        <v/>
      </c>
      <c r="W161" s="136" t="str">
        <f>+IFERROR(BAJAS!Y114/AOP!W161*12,"")</f>
        <v/>
      </c>
      <c r="X161" s="136" t="str">
        <f>+IFERROR(BAJAS!Z114/AOP!X161*12,"")</f>
        <v/>
      </c>
      <c r="Y161" s="136" t="str">
        <f>+IFERROR(BAJAS!AA114/AOP!Y161*12,"")</f>
        <v/>
      </c>
      <c r="Z161" s="136" t="str">
        <f>+IFERROR(BAJAS!AB114/AOP!Z161*12,"")</f>
        <v/>
      </c>
      <c r="AA161" s="136" t="str">
        <f>+IFERROR(BAJAS!AC114/AOP!AA161*12,"")</f>
        <v/>
      </c>
      <c r="AB161" s="136" t="str">
        <f>+IFERROR(BAJAS!AD114/AOP!AB161*12,"")</f>
        <v/>
      </c>
      <c r="AC161" s="136" t="str">
        <f>+IFERROR(BAJAS!AE114/AOP!AC161*12,"")</f>
        <v/>
      </c>
      <c r="AD161" s="137" t="str">
        <f>+IFERROR(BAJAS!AF114/AOP!AD161,"")</f>
        <v/>
      </c>
      <c r="AE161" s="138" t="str">
        <f>+IFERROR(BAJAS!AG114/AOP!AE161,"")</f>
        <v/>
      </c>
      <c r="AI161" s="19"/>
      <c r="AJ161" s="19"/>
      <c r="AK161" s="19"/>
      <c r="AL161" s="19"/>
      <c r="AM161" s="19"/>
      <c r="AN161" s="19"/>
      <c r="AO161" s="19"/>
      <c r="AP161" s="19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44"/>
      <c r="BH161" s="59"/>
    </row>
    <row r="162" spans="1:60">
      <c r="A162" s="235"/>
      <c r="B162" s="226"/>
      <c r="C162" s="225"/>
      <c r="D162" s="11" t="s">
        <v>88</v>
      </c>
      <c r="E162" s="78"/>
      <c r="F162" s="78"/>
      <c r="G162" s="78"/>
      <c r="H162" s="78"/>
      <c r="I162" s="78"/>
      <c r="J162" s="78"/>
      <c r="K162" s="78"/>
      <c r="L162" s="78"/>
      <c r="M162" s="139" t="str">
        <f>+IFERROR(BAJAS!O115/AOP!M162*12,"")</f>
        <v/>
      </c>
      <c r="N162" s="139" t="str">
        <f>+IFERROR(BAJAS!P115/AOP!N162*12,"")</f>
        <v/>
      </c>
      <c r="O162" s="139" t="str">
        <f>+IFERROR(BAJAS!Q115/AOP!O162*12,"")</f>
        <v/>
      </c>
      <c r="P162" s="139" t="str">
        <f>+IFERROR(BAJAS!R115/AOP!P162*12,"")</f>
        <v/>
      </c>
      <c r="Q162" s="139" t="str">
        <f>+IFERROR(BAJAS!S115/AOP!Q162*12,"")</f>
        <v/>
      </c>
      <c r="R162" s="139" t="str">
        <f>+IFERROR(BAJAS!T115/AOP!R162*12,"")</f>
        <v/>
      </c>
      <c r="S162" s="139" t="str">
        <f>+IFERROR(BAJAS!U115/AOP!S162*12,"")</f>
        <v/>
      </c>
      <c r="T162" s="139" t="str">
        <f>+IFERROR(BAJAS!V115/AOP!T162*12,"")</f>
        <v/>
      </c>
      <c r="U162" s="139" t="str">
        <f>+IFERROR(BAJAS!W115/AOP!U162*12,"")</f>
        <v/>
      </c>
      <c r="V162" s="139" t="str">
        <f>+IFERROR(BAJAS!X115/AOP!V162*12,"")</f>
        <v/>
      </c>
      <c r="W162" s="139" t="str">
        <f>+IFERROR(BAJAS!Y115/AOP!W162*12,"")</f>
        <v/>
      </c>
      <c r="X162" s="139" t="str">
        <f>+IFERROR(BAJAS!Z115/AOP!X162*12,"")</f>
        <v/>
      </c>
      <c r="Y162" s="139" t="str">
        <f>+IFERROR(BAJAS!AA115/AOP!Y162*12,"")</f>
        <v/>
      </c>
      <c r="Z162" s="139" t="str">
        <f>+IFERROR(BAJAS!AB115/AOP!Z162*12,"")</f>
        <v/>
      </c>
      <c r="AA162" s="139" t="str">
        <f>+IFERROR(BAJAS!AC115/AOP!AA162*12,"")</f>
        <v/>
      </c>
      <c r="AB162" s="139" t="str">
        <f>+IFERROR(BAJAS!AD115/AOP!AB162*12,"")</f>
        <v/>
      </c>
      <c r="AC162" s="139" t="str">
        <f>+IFERROR(BAJAS!AE115/AOP!AC162*12,"")</f>
        <v/>
      </c>
      <c r="AD162" s="140" t="str">
        <f>+IFERROR(BAJAS!AF115/AOP!AD162,"")</f>
        <v/>
      </c>
      <c r="AE162" s="141" t="str">
        <f>+IFERROR(BAJAS!AG115/AOP!AE162,"")</f>
        <v/>
      </c>
      <c r="AI162" s="34"/>
      <c r="AJ162" s="34"/>
      <c r="AK162" s="34"/>
      <c r="AL162" s="34"/>
      <c r="AM162" s="34"/>
      <c r="AN162" s="34"/>
      <c r="AO162" s="34"/>
      <c r="AP162" s="34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45"/>
      <c r="BH162" s="46"/>
    </row>
    <row r="163" spans="1:60">
      <c r="A163" s="235"/>
      <c r="B163" s="226"/>
      <c r="C163" s="225"/>
      <c r="D163" s="13" t="s">
        <v>90</v>
      </c>
      <c r="E163" s="80"/>
      <c r="F163" s="80"/>
      <c r="G163" s="80"/>
      <c r="H163" s="80"/>
      <c r="I163" s="80"/>
      <c r="J163" s="80"/>
      <c r="K163" s="80"/>
      <c r="L163" s="80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49"/>
      <c r="AE163" s="50"/>
      <c r="AI163" s="36"/>
      <c r="AJ163" s="36"/>
      <c r="AK163" s="36"/>
      <c r="AL163" s="36"/>
      <c r="AM163" s="36"/>
      <c r="AN163" s="36"/>
      <c r="AO163" s="36"/>
      <c r="AP163" s="36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49"/>
      <c r="BH163" s="50"/>
    </row>
    <row r="164" spans="1:60" ht="15" customHeight="1">
      <c r="A164" s="235"/>
      <c r="B164" s="226"/>
      <c r="C164" s="225" t="s">
        <v>72</v>
      </c>
      <c r="D164" s="10" t="s">
        <v>40</v>
      </c>
      <c r="E164" s="77"/>
      <c r="F164" s="77"/>
      <c r="G164" s="77"/>
      <c r="H164" s="77"/>
      <c r="I164" s="77"/>
      <c r="J164" s="77"/>
      <c r="K164" s="77"/>
      <c r="L164" s="77"/>
      <c r="M164" s="136"/>
      <c r="N164" s="136" t="str">
        <f>+IFERROR(BAJAS!P117/AOP!N164*12,"")</f>
        <v/>
      </c>
      <c r="O164" s="136" t="str">
        <f>+IFERROR(BAJAS!Q117/AOP!O164*12,"")</f>
        <v/>
      </c>
      <c r="P164" s="136" t="str">
        <f>+IFERROR(BAJAS!R117/AOP!P164*12,"")</f>
        <v/>
      </c>
      <c r="Q164" s="136" t="str">
        <f>+IFERROR(BAJAS!S117/AOP!Q164*12,"")</f>
        <v/>
      </c>
      <c r="R164" s="136" t="str">
        <f>+IFERROR(BAJAS!T117/AOP!R164*12,"")</f>
        <v/>
      </c>
      <c r="S164" s="136" t="str">
        <f>+IFERROR(BAJAS!U117/AOP!S164*12,"")</f>
        <v/>
      </c>
      <c r="T164" s="136" t="str">
        <f>+IFERROR(BAJAS!V117/AOP!T164*12,"")</f>
        <v/>
      </c>
      <c r="U164" s="136" t="str">
        <f>+IFERROR(BAJAS!W117/AOP!U164*12,"")</f>
        <v/>
      </c>
      <c r="V164" s="136" t="str">
        <f>+IFERROR(BAJAS!X117/AOP!V164*12,"")</f>
        <v/>
      </c>
      <c r="W164" s="136" t="str">
        <f>+IFERROR(BAJAS!Y117/AOP!W164*12,"")</f>
        <v/>
      </c>
      <c r="X164" s="136" t="str">
        <f>+IFERROR(BAJAS!Z117/AOP!X164*12,"")</f>
        <v/>
      </c>
      <c r="Y164" s="136" t="str">
        <f>+IFERROR(BAJAS!AA117/AOP!Y164*12,"")</f>
        <v/>
      </c>
      <c r="Z164" s="136" t="str">
        <f>+IFERROR(BAJAS!AB117/AOP!Z164*12,"")</f>
        <v/>
      </c>
      <c r="AA164" s="136" t="str">
        <f>+IFERROR(BAJAS!AC117/AOP!AA164*12,"")</f>
        <v/>
      </c>
      <c r="AB164" s="136" t="str">
        <f>+IFERROR(BAJAS!AD117/AOP!AB164*12,"")</f>
        <v/>
      </c>
      <c r="AC164" s="136" t="str">
        <f>+IFERROR(BAJAS!AE117/AOP!AC164*12,"")</f>
        <v/>
      </c>
      <c r="AD164" s="137" t="str">
        <f>+IFERROR(BAJAS!AF117/AOP!AD164,"")</f>
        <v/>
      </c>
      <c r="AE164" s="138" t="str">
        <f>+IFERROR(BAJAS!AG117/AOP!AE164,"")</f>
        <v/>
      </c>
      <c r="AI164" s="19"/>
      <c r="AJ164" s="19"/>
      <c r="AK164" s="19"/>
      <c r="AL164" s="19"/>
      <c r="AM164" s="19"/>
      <c r="AN164" s="19"/>
      <c r="AO164" s="19"/>
      <c r="AP164" s="19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44"/>
      <c r="BH164" s="59"/>
    </row>
    <row r="165" spans="1:60">
      <c r="A165" s="235"/>
      <c r="B165" s="226"/>
      <c r="C165" s="225"/>
      <c r="D165" s="11" t="s">
        <v>88</v>
      </c>
      <c r="E165" s="78"/>
      <c r="F165" s="78"/>
      <c r="G165" s="78"/>
      <c r="H165" s="78"/>
      <c r="I165" s="78"/>
      <c r="J165" s="78"/>
      <c r="K165" s="78"/>
      <c r="L165" s="78"/>
      <c r="M165" s="139"/>
      <c r="N165" s="139" t="str">
        <f>+IFERROR(BAJAS!P118/AOP!N165*12,"")</f>
        <v/>
      </c>
      <c r="O165" s="139" t="str">
        <f>+IFERROR(BAJAS!Q118/AOP!O165*12,"")</f>
        <v/>
      </c>
      <c r="P165" s="139" t="str">
        <f>+IFERROR(BAJAS!R118/AOP!P165*12,"")</f>
        <v/>
      </c>
      <c r="Q165" s="139" t="str">
        <f>+IFERROR(BAJAS!S118/AOP!Q165*12,"")</f>
        <v/>
      </c>
      <c r="R165" s="139" t="str">
        <f>+IFERROR(BAJAS!T118/AOP!R165*12,"")</f>
        <v/>
      </c>
      <c r="S165" s="139" t="str">
        <f>+IFERROR(BAJAS!U118/AOP!S165*12,"")</f>
        <v/>
      </c>
      <c r="T165" s="139" t="str">
        <f>+IFERROR(BAJAS!V118/AOP!T165*12,"")</f>
        <v/>
      </c>
      <c r="U165" s="139" t="str">
        <f>+IFERROR(BAJAS!W118/AOP!U165*12,"")</f>
        <v/>
      </c>
      <c r="V165" s="139" t="str">
        <f>+IFERROR(BAJAS!X118/AOP!V165*12,"")</f>
        <v/>
      </c>
      <c r="W165" s="139" t="str">
        <f>+IFERROR(BAJAS!Y118/AOP!W165*12,"")</f>
        <v/>
      </c>
      <c r="X165" s="139" t="str">
        <f>+IFERROR(BAJAS!Z118/AOP!X165*12,"")</f>
        <v/>
      </c>
      <c r="Y165" s="139" t="str">
        <f>+IFERROR(BAJAS!AA118/AOP!Y165*12,"")</f>
        <v/>
      </c>
      <c r="Z165" s="139" t="str">
        <f>+IFERROR(BAJAS!AB118/AOP!Z165*12,"")</f>
        <v/>
      </c>
      <c r="AA165" s="139" t="str">
        <f>+IFERROR(BAJAS!AC118/AOP!AA165*12,"")</f>
        <v/>
      </c>
      <c r="AB165" s="139" t="str">
        <f>+IFERROR(BAJAS!AD118/AOP!AB165*12,"")</f>
        <v/>
      </c>
      <c r="AC165" s="139" t="str">
        <f>+IFERROR(BAJAS!AE118/AOP!AC165*12,"")</f>
        <v/>
      </c>
      <c r="AD165" s="140" t="str">
        <f>+IFERROR(BAJAS!AF118/AOP!AD165,"")</f>
        <v/>
      </c>
      <c r="AE165" s="141" t="str">
        <f>+IFERROR(BAJAS!AG118/AOP!AE165,"")</f>
        <v/>
      </c>
      <c r="AI165" s="34"/>
      <c r="AJ165" s="34"/>
      <c r="AK165" s="34"/>
      <c r="AL165" s="34"/>
      <c r="AM165" s="34"/>
      <c r="AN165" s="34"/>
      <c r="AO165" s="34"/>
      <c r="AP165" s="34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45"/>
      <c r="BH165" s="46"/>
    </row>
    <row r="166" spans="1:60">
      <c r="A166" s="235"/>
      <c r="B166" s="226"/>
      <c r="C166" s="225"/>
      <c r="D166" s="13" t="s">
        <v>90</v>
      </c>
      <c r="E166" s="80"/>
      <c r="F166" s="80"/>
      <c r="G166" s="80"/>
      <c r="H166" s="80"/>
      <c r="I166" s="80"/>
      <c r="J166" s="80"/>
      <c r="K166" s="80"/>
      <c r="L166" s="80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49"/>
      <c r="AE166" s="50"/>
      <c r="AI166" s="36"/>
      <c r="AJ166" s="36"/>
      <c r="AK166" s="36"/>
      <c r="AL166" s="36"/>
      <c r="AM166" s="36"/>
      <c r="AN166" s="36"/>
      <c r="AO166" s="36"/>
      <c r="AP166" s="36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49"/>
      <c r="BH166" s="50"/>
    </row>
    <row r="167" spans="1:60" ht="15" customHeight="1">
      <c r="A167" s="235"/>
      <c r="B167" s="226"/>
      <c r="C167" s="225" t="s">
        <v>73</v>
      </c>
      <c r="D167" s="10" t="s">
        <v>40</v>
      </c>
      <c r="E167" s="77"/>
      <c r="F167" s="77"/>
      <c r="G167" s="77"/>
      <c r="H167" s="77"/>
      <c r="I167" s="77"/>
      <c r="J167" s="77"/>
      <c r="K167" s="77"/>
      <c r="L167" s="77"/>
      <c r="M167" s="136"/>
      <c r="N167" s="136" t="str">
        <f>+IFERROR(BAJAS!P120/AOP!N167*12,"")</f>
        <v/>
      </c>
      <c r="O167" s="136" t="str">
        <f>+IFERROR(BAJAS!Q120/AOP!O167*12,"")</f>
        <v/>
      </c>
      <c r="P167" s="136" t="str">
        <f>+IFERROR(BAJAS!R120/AOP!P167*12,"")</f>
        <v/>
      </c>
      <c r="Q167" s="136" t="str">
        <f>+IFERROR(BAJAS!S120/AOP!Q167*12,"")</f>
        <v/>
      </c>
      <c r="R167" s="136" t="str">
        <f>+IFERROR(BAJAS!T120/AOP!R167*12,"")</f>
        <v/>
      </c>
      <c r="S167" s="136" t="str">
        <f>+IFERROR(BAJAS!U120/AOP!S167*12,"")</f>
        <v/>
      </c>
      <c r="T167" s="136" t="str">
        <f>+IFERROR(BAJAS!V120/AOP!T167*12,"")</f>
        <v/>
      </c>
      <c r="U167" s="136" t="str">
        <f>+IFERROR(BAJAS!W120/AOP!U167*12,"")</f>
        <v/>
      </c>
      <c r="V167" s="136" t="str">
        <f>+IFERROR(BAJAS!X120/AOP!V167*12,"")</f>
        <v/>
      </c>
      <c r="W167" s="136" t="str">
        <f>+IFERROR(BAJAS!Y120/AOP!W167*12,"")</f>
        <v/>
      </c>
      <c r="X167" s="136" t="str">
        <f>+IFERROR(BAJAS!Z120/AOP!X167*12,"")</f>
        <v/>
      </c>
      <c r="Y167" s="136" t="str">
        <f>+IFERROR(BAJAS!AA120/AOP!Y167*12,"")</f>
        <v/>
      </c>
      <c r="Z167" s="136" t="str">
        <f>+IFERROR(BAJAS!AB120/AOP!Z167*12,"")</f>
        <v/>
      </c>
      <c r="AA167" s="136" t="str">
        <f>+IFERROR(BAJAS!AC120/AOP!AA167*12,"")</f>
        <v/>
      </c>
      <c r="AB167" s="136" t="str">
        <f>+IFERROR(BAJAS!AD120/AOP!AB167*12,"")</f>
        <v/>
      </c>
      <c r="AC167" s="136" t="str">
        <f>+IFERROR(BAJAS!AE120/AOP!AC167*12,"")</f>
        <v/>
      </c>
      <c r="AD167" s="137" t="str">
        <f>+IFERROR(BAJAS!AF120/AOP!AD167,"")</f>
        <v/>
      </c>
      <c r="AE167" s="138" t="str">
        <f>+IFERROR(BAJAS!AG120/AOP!AE167,"")</f>
        <v/>
      </c>
      <c r="AI167" s="19"/>
      <c r="AJ167" s="19"/>
      <c r="AK167" s="19"/>
      <c r="AL167" s="19"/>
      <c r="AM167" s="19"/>
      <c r="AN167" s="19"/>
      <c r="AO167" s="19"/>
      <c r="AP167" s="19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44"/>
      <c r="BH167" s="59"/>
    </row>
    <row r="168" spans="1:60">
      <c r="A168" s="235"/>
      <c r="B168" s="226"/>
      <c r="C168" s="225"/>
      <c r="D168" s="11" t="s">
        <v>88</v>
      </c>
      <c r="E168" s="78"/>
      <c r="F168" s="78"/>
      <c r="G168" s="78"/>
      <c r="H168" s="78"/>
      <c r="I168" s="78"/>
      <c r="J168" s="78"/>
      <c r="K168" s="78"/>
      <c r="L168" s="78"/>
      <c r="M168" s="139"/>
      <c r="N168" s="139" t="str">
        <f>+IFERROR(BAJAS!P121/AOP!N168*12,"")</f>
        <v/>
      </c>
      <c r="O168" s="139" t="str">
        <f>+IFERROR(BAJAS!Q121/AOP!O168*12,"")</f>
        <v/>
      </c>
      <c r="P168" s="139" t="str">
        <f>+IFERROR(BAJAS!R121/AOP!P168*12,"")</f>
        <v/>
      </c>
      <c r="Q168" s="139" t="str">
        <f>+IFERROR(BAJAS!S121/AOP!Q168*12,"")</f>
        <v/>
      </c>
      <c r="R168" s="139" t="str">
        <f>+IFERROR(BAJAS!T121/AOP!R168*12,"")</f>
        <v/>
      </c>
      <c r="S168" s="139" t="str">
        <f>+IFERROR(BAJAS!U121/AOP!S168*12,"")</f>
        <v/>
      </c>
      <c r="T168" s="139" t="str">
        <f>+IFERROR(BAJAS!V121/AOP!T168*12,"")</f>
        <v/>
      </c>
      <c r="U168" s="139" t="str">
        <f>+IFERROR(BAJAS!W121/AOP!U168*12,"")</f>
        <v/>
      </c>
      <c r="V168" s="139" t="str">
        <f>+IFERROR(BAJAS!X121/AOP!V168*12,"")</f>
        <v/>
      </c>
      <c r="W168" s="139" t="str">
        <f>+IFERROR(BAJAS!Y121/AOP!W168*12,"")</f>
        <v/>
      </c>
      <c r="X168" s="139" t="str">
        <f>+IFERROR(BAJAS!Z121/AOP!X168*12,"")</f>
        <v/>
      </c>
      <c r="Y168" s="139" t="str">
        <f>+IFERROR(BAJAS!AA121/AOP!Y168*12,"")</f>
        <v/>
      </c>
      <c r="Z168" s="139" t="str">
        <f>+IFERROR(BAJAS!AB121/AOP!Z168*12,"")</f>
        <v/>
      </c>
      <c r="AA168" s="139" t="str">
        <f>+IFERROR(BAJAS!AC121/AOP!AA168*12,"")</f>
        <v/>
      </c>
      <c r="AB168" s="139" t="str">
        <f>+IFERROR(BAJAS!AD121/AOP!AB168*12,"")</f>
        <v/>
      </c>
      <c r="AC168" s="139" t="str">
        <f>+IFERROR(BAJAS!AE121/AOP!AC168*12,"")</f>
        <v/>
      </c>
      <c r="AD168" s="140" t="str">
        <f>+IFERROR(BAJAS!AF121/AOP!AD168,"")</f>
        <v/>
      </c>
      <c r="AE168" s="141" t="str">
        <f>+IFERROR(BAJAS!AG121/AOP!AE168,"")</f>
        <v/>
      </c>
      <c r="AI168" s="34"/>
      <c r="AJ168" s="34"/>
      <c r="AK168" s="34"/>
      <c r="AL168" s="34"/>
      <c r="AM168" s="34"/>
      <c r="AN168" s="34"/>
      <c r="AO168" s="34"/>
      <c r="AP168" s="34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45"/>
      <c r="BH168" s="46"/>
    </row>
    <row r="169" spans="1:60">
      <c r="A169" s="235"/>
      <c r="B169" s="226"/>
      <c r="C169" s="225"/>
      <c r="D169" s="13" t="s">
        <v>90</v>
      </c>
      <c r="E169" s="80"/>
      <c r="F169" s="80"/>
      <c r="G169" s="80"/>
      <c r="H169" s="80"/>
      <c r="I169" s="80"/>
      <c r="J169" s="80"/>
      <c r="K169" s="80"/>
      <c r="L169" s="80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49"/>
      <c r="AE169" s="50"/>
      <c r="AI169" s="36"/>
      <c r="AJ169" s="36"/>
      <c r="AK169" s="36"/>
      <c r="AL169" s="36"/>
      <c r="AM169" s="36"/>
      <c r="AN169" s="36"/>
      <c r="AO169" s="36"/>
      <c r="AP169" s="36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49"/>
      <c r="BH169" s="50"/>
    </row>
    <row r="170" spans="1:60" ht="15" customHeight="1">
      <c r="A170" s="235"/>
      <c r="B170" s="226" t="s">
        <v>39</v>
      </c>
      <c r="C170" s="225" t="s">
        <v>51</v>
      </c>
      <c r="D170" s="10" t="s">
        <v>40</v>
      </c>
      <c r="E170" s="77"/>
      <c r="F170" s="77"/>
      <c r="G170" s="77"/>
      <c r="H170" s="77"/>
      <c r="I170" s="77"/>
      <c r="J170" s="77"/>
      <c r="K170" s="77"/>
      <c r="L170" s="77"/>
      <c r="M170" s="136" t="str">
        <f>+IFERROR(BAJAS!O123/AOP!M170*12,"")</f>
        <v/>
      </c>
      <c r="N170" s="136" t="str">
        <f>+IFERROR(BAJAS!P123/AOP!N170*12,"")</f>
        <v/>
      </c>
      <c r="O170" s="136">
        <f>+IFERROR(BAJAS!Q123/AOP!O170*12,"")</f>
        <v>0</v>
      </c>
      <c r="P170" s="136">
        <f>+IFERROR(BAJAS!R123/AOP!P170*12,"")</f>
        <v>0</v>
      </c>
      <c r="Q170" s="136">
        <f>+IFERROR(BAJAS!S123/AOP!Q170*12,"")</f>
        <v>0</v>
      </c>
      <c r="R170" s="136">
        <f>+IFERROR(BAJAS!T123/AOP!R170*12,"")</f>
        <v>0</v>
      </c>
      <c r="S170" s="136">
        <f>+IFERROR(BAJAS!U123/AOP!S170*12,"")</f>
        <v>0</v>
      </c>
      <c r="T170" s="136">
        <f>+IFERROR(BAJAS!V123/AOP!T170*12,"")</f>
        <v>0</v>
      </c>
      <c r="U170" s="136">
        <f>+IFERROR(BAJAS!W123/AOP!U170*12,"")</f>
        <v>0</v>
      </c>
      <c r="V170" s="136">
        <f>+IFERROR(BAJAS!X123/AOP!V170*12,"")</f>
        <v>0</v>
      </c>
      <c r="W170" s="136">
        <f>+IFERROR(BAJAS!Y123/AOP!W170*12,"")</f>
        <v>0</v>
      </c>
      <c r="X170" s="136">
        <f>+IFERROR(BAJAS!Z123/AOP!X170*12,"")</f>
        <v>0</v>
      </c>
      <c r="Y170" s="136">
        <f>+IFERROR(BAJAS!AA123/AOP!Y170*12,"")</f>
        <v>0</v>
      </c>
      <c r="Z170" s="136">
        <f>+IFERROR(BAJAS!AB123/AOP!Z170*12,"")</f>
        <v>0</v>
      </c>
      <c r="AA170" s="136">
        <f>+IFERROR(BAJAS!AC123/AOP!AA170*12,"")</f>
        <v>0</v>
      </c>
      <c r="AB170" s="136">
        <f>+IFERROR(BAJAS!AD123/AOP!AB170*12,"")</f>
        <v>0</v>
      </c>
      <c r="AC170" s="136">
        <f>+IFERROR(BAJAS!AE123/AOP!AC170*12,"")</f>
        <v>0</v>
      </c>
      <c r="AD170" s="137">
        <f>+IFERROR(BAJAS!AF123/AOP!AD170,"")</f>
        <v>0</v>
      </c>
      <c r="AE170" s="138">
        <f>+IFERROR(BAJAS!AG123/AOP!AE170,"")</f>
        <v>0</v>
      </c>
      <c r="AI170" s="19"/>
      <c r="AJ170" s="19"/>
      <c r="AK170" s="19"/>
      <c r="AL170" s="19"/>
      <c r="AM170" s="19"/>
      <c r="AN170" s="19"/>
      <c r="AO170" s="19"/>
      <c r="AP170" s="19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44"/>
      <c r="BH170" s="59"/>
    </row>
    <row r="171" spans="1:60">
      <c r="A171" s="235"/>
      <c r="B171" s="226"/>
      <c r="C171" s="225"/>
      <c r="D171" s="11" t="s">
        <v>88</v>
      </c>
      <c r="E171" s="78"/>
      <c r="F171" s="78"/>
      <c r="G171" s="78"/>
      <c r="H171" s="78"/>
      <c r="I171" s="78"/>
      <c r="J171" s="78"/>
      <c r="K171" s="78"/>
      <c r="L171" s="78"/>
      <c r="M171" s="139" t="str">
        <f>+IFERROR(BAJAS!O124/AOP!M171*12,"")</f>
        <v/>
      </c>
      <c r="N171" s="139" t="str">
        <f>+IFERROR(BAJAS!P124/AOP!N171*12,"")</f>
        <v/>
      </c>
      <c r="O171" s="139">
        <f>+IFERROR(BAJAS!Q124/AOP!O171*12,"")</f>
        <v>0</v>
      </c>
      <c r="P171" s="139">
        <f>+IFERROR(BAJAS!R124/AOP!P171*12,"")</f>
        <v>0</v>
      </c>
      <c r="Q171" s="139">
        <f>+IFERROR(BAJAS!S124/AOP!Q171*12,"")</f>
        <v>0</v>
      </c>
      <c r="R171" s="139">
        <f>+IFERROR(BAJAS!T124/AOP!R171*12,"")</f>
        <v>0</v>
      </c>
      <c r="S171" s="139">
        <f>+IFERROR(BAJAS!U124/AOP!S171*12,"")</f>
        <v>0</v>
      </c>
      <c r="T171" s="139">
        <f>+IFERROR(BAJAS!V124/AOP!T171*12,"")</f>
        <v>0</v>
      </c>
      <c r="U171" s="139">
        <f>+IFERROR(BAJAS!W124/AOP!U171*12,"")</f>
        <v>0</v>
      </c>
      <c r="V171" s="139">
        <f>+IFERROR(BAJAS!X124/AOP!V171*12,"")</f>
        <v>0</v>
      </c>
      <c r="W171" s="139">
        <f>+IFERROR(BAJAS!Y124/AOP!W171*12,"")</f>
        <v>0</v>
      </c>
      <c r="X171" s="139">
        <f>+IFERROR(BAJAS!Z124/AOP!X171*12,"")</f>
        <v>0</v>
      </c>
      <c r="Y171" s="139">
        <f>+IFERROR(BAJAS!AA124/AOP!Y171*12,"")</f>
        <v>0</v>
      </c>
      <c r="Z171" s="139">
        <f>+IFERROR(BAJAS!AB124/AOP!Z171*12,"")</f>
        <v>0</v>
      </c>
      <c r="AA171" s="139">
        <f>+IFERROR(BAJAS!AC124/AOP!AA171*12,"")</f>
        <v>0</v>
      </c>
      <c r="AB171" s="139">
        <f>+IFERROR(BAJAS!AD124/AOP!AB171*12,"")</f>
        <v>0</v>
      </c>
      <c r="AC171" s="139">
        <f>+IFERROR(BAJAS!AE124/AOP!AC171*12,"")</f>
        <v>0</v>
      </c>
      <c r="AD171" s="140">
        <f>+IFERROR(BAJAS!AF124/AOP!AD171,"")</f>
        <v>0</v>
      </c>
      <c r="AE171" s="141">
        <f>+IFERROR(BAJAS!AG124/AOP!AE171,"")</f>
        <v>0</v>
      </c>
      <c r="AI171" s="34"/>
      <c r="AJ171" s="34"/>
      <c r="AK171" s="34"/>
      <c r="AL171" s="34"/>
      <c r="AM171" s="34"/>
      <c r="AN171" s="34"/>
      <c r="AO171" s="34"/>
      <c r="AP171" s="34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45"/>
      <c r="BH171" s="46"/>
    </row>
    <row r="172" spans="1:60">
      <c r="A172" s="235"/>
      <c r="B172" s="226"/>
      <c r="C172" s="225"/>
      <c r="D172" s="12" t="s">
        <v>63</v>
      </c>
      <c r="E172" s="79"/>
      <c r="F172" s="79"/>
      <c r="G172" s="79"/>
      <c r="H172" s="79"/>
      <c r="I172" s="79"/>
      <c r="J172" s="79"/>
      <c r="K172" s="79"/>
      <c r="L172" s="79"/>
      <c r="M172" s="142" t="str">
        <f>+IFERROR(BAJAS!O125/AOP!M172*12,"")</f>
        <v/>
      </c>
      <c r="N172" s="142" t="str">
        <f>+IFERROR(BAJAS!P125/AOP!N172*12,"")</f>
        <v/>
      </c>
      <c r="O172" s="142" t="str">
        <f>+IFERROR(BAJAS!Q125/AOP!O172*12,"")</f>
        <v/>
      </c>
      <c r="P172" s="142" t="str">
        <f>+IFERROR(BAJAS!R125/AOP!P172*12,"")</f>
        <v/>
      </c>
      <c r="Q172" s="142" t="str">
        <f>+IFERROR(BAJAS!S125/AOP!Q172*12,"")</f>
        <v/>
      </c>
      <c r="R172" s="142" t="str">
        <f>+IFERROR(BAJAS!T125/AOP!R172*12,"")</f>
        <v/>
      </c>
      <c r="S172" s="142" t="str">
        <f>+IFERROR(BAJAS!U125/AOP!S172*12,"")</f>
        <v/>
      </c>
      <c r="T172" s="142">
        <f>+IFERROR(BAJAS!V125/AOP!T172*12,"")</f>
        <v>0</v>
      </c>
      <c r="U172" s="142">
        <f>+IFERROR(BAJAS!W125/AOP!U172*12,"")</f>
        <v>0</v>
      </c>
      <c r="V172" s="142">
        <f>+IFERROR(BAJAS!X125/AOP!V172*12,"")</f>
        <v>0</v>
      </c>
      <c r="W172" s="142">
        <f>+IFERROR(BAJAS!Y125/AOP!W172*12,"")</f>
        <v>0</v>
      </c>
      <c r="X172" s="142">
        <f>+IFERROR(BAJAS!Z125/AOP!X172*12,"")</f>
        <v>0</v>
      </c>
      <c r="Y172" s="142">
        <f>+IFERROR(BAJAS!AA125/AOP!Y172*12,"")</f>
        <v>0</v>
      </c>
      <c r="Z172" s="142">
        <f>+IFERROR(BAJAS!AB125/AOP!Z172*12,"")</f>
        <v>0</v>
      </c>
      <c r="AA172" s="142">
        <f>+IFERROR(BAJAS!AC125/AOP!AA172*12,"")</f>
        <v>0</v>
      </c>
      <c r="AB172" s="142">
        <f>+IFERROR(BAJAS!AD125/AOP!AB172*12,"")</f>
        <v>0</v>
      </c>
      <c r="AC172" s="142">
        <f>+IFERROR(BAJAS!AE125/AOP!AC172*12,"")</f>
        <v>0</v>
      </c>
      <c r="AD172" s="143" t="str">
        <f>+IFERROR(BAJAS!AF125/AOP!AD172,"")</f>
        <v/>
      </c>
      <c r="AE172" s="144">
        <f>+IFERROR(BAJAS!AG125/AOP!AE172,"")</f>
        <v>0</v>
      </c>
      <c r="AI172" s="35"/>
      <c r="AJ172" s="35"/>
      <c r="AK172" s="35"/>
      <c r="AL172" s="35"/>
      <c r="AM172" s="35"/>
      <c r="AN172" s="35"/>
      <c r="AO172" s="35"/>
      <c r="AP172" s="35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47"/>
      <c r="BH172" s="48"/>
    </row>
    <row r="173" spans="1:60">
      <c r="A173" s="235"/>
      <c r="B173" s="226"/>
      <c r="C173" s="225"/>
      <c r="D173" s="12" t="s">
        <v>64</v>
      </c>
      <c r="E173" s="79"/>
      <c r="F173" s="79"/>
      <c r="G173" s="79"/>
      <c r="H173" s="79"/>
      <c r="I173" s="79"/>
      <c r="J173" s="79"/>
      <c r="K173" s="79"/>
      <c r="L173" s="79"/>
      <c r="M173" s="142"/>
      <c r="N173" s="142" t="str">
        <f>+IFERROR(BAJAS!P126/AOP!N173*12,"")</f>
        <v/>
      </c>
      <c r="O173" s="142" t="str">
        <f>+IFERROR(BAJAS!Q126/AOP!O173*12,"")</f>
        <v/>
      </c>
      <c r="P173" s="142" t="str">
        <f>+IFERROR(BAJAS!R126/AOP!P173*12,"")</f>
        <v/>
      </c>
      <c r="Q173" s="142">
        <f>+IFERROR(BAJAS!S126/AOP!Q173*12,"")</f>
        <v>0</v>
      </c>
      <c r="R173" s="142">
        <f>+IFERROR(BAJAS!T126/AOP!R173*12,"")</f>
        <v>0</v>
      </c>
      <c r="S173" s="142">
        <f>+IFERROR(BAJAS!U126/AOP!S173*12,"")</f>
        <v>0</v>
      </c>
      <c r="T173" s="142">
        <f>+IFERROR(BAJAS!V126/AOP!T173*12,"")</f>
        <v>0</v>
      </c>
      <c r="U173" s="142">
        <f>+IFERROR(BAJAS!W126/AOP!U173*12,"")</f>
        <v>0</v>
      </c>
      <c r="V173" s="142">
        <f>+IFERROR(BAJAS!X126/AOP!V173*12,"")</f>
        <v>0</v>
      </c>
      <c r="W173" s="142">
        <f>+IFERROR(BAJAS!Y126/AOP!W173*12,"")</f>
        <v>0</v>
      </c>
      <c r="X173" s="142">
        <f>+IFERROR(BAJAS!Z126/AOP!X173*12,"")</f>
        <v>0</v>
      </c>
      <c r="Y173" s="142">
        <f>+IFERROR(BAJAS!AA126/AOP!Y173*12,"")</f>
        <v>0</v>
      </c>
      <c r="Z173" s="142">
        <f>+IFERROR(BAJAS!AB126/AOP!Z173*12,"")</f>
        <v>0</v>
      </c>
      <c r="AA173" s="142">
        <f>+IFERROR(BAJAS!AC126/AOP!AA173*12,"")</f>
        <v>0</v>
      </c>
      <c r="AB173" s="142">
        <f>+IFERROR(BAJAS!AD126/AOP!AB173*12,"")</f>
        <v>0</v>
      </c>
      <c r="AC173" s="142">
        <f>+IFERROR(BAJAS!AE126/AOP!AC173*12,"")</f>
        <v>0</v>
      </c>
      <c r="AD173" s="143" t="str">
        <f>+IFERROR(BAJAS!AF126/AOP!AD173,"")</f>
        <v/>
      </c>
      <c r="AE173" s="144">
        <f>+IFERROR(BAJAS!AG126/AOP!AE173,"")</f>
        <v>0</v>
      </c>
      <c r="AI173" s="35"/>
      <c r="AJ173" s="35"/>
      <c r="AK173" s="35"/>
      <c r="AL173" s="35"/>
      <c r="AM173" s="35"/>
      <c r="AN173" s="35"/>
      <c r="AO173" s="35"/>
      <c r="AP173" s="35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47"/>
      <c r="BH173" s="48"/>
    </row>
    <row r="174" spans="1:60">
      <c r="A174" s="235"/>
      <c r="B174" s="226"/>
      <c r="C174" s="225"/>
      <c r="D174" s="12" t="s">
        <v>65</v>
      </c>
      <c r="E174" s="79"/>
      <c r="F174" s="79"/>
      <c r="G174" s="79"/>
      <c r="H174" s="79"/>
      <c r="I174" s="79"/>
      <c r="J174" s="79"/>
      <c r="K174" s="79"/>
      <c r="L174" s="79"/>
      <c r="M174" s="142" t="str">
        <f>+IFERROR(BAJAS!O127/AOP!M174*12,"")</f>
        <v/>
      </c>
      <c r="N174" s="142" t="str">
        <f>+IFERROR(BAJAS!P127/AOP!N174*12,"")</f>
        <v/>
      </c>
      <c r="O174" s="142" t="str">
        <f>+IFERROR(BAJAS!Q127/AOP!O174*12,"")</f>
        <v/>
      </c>
      <c r="P174" s="142">
        <f>+IFERROR(BAJAS!R127/AOP!P174*12,"")</f>
        <v>0</v>
      </c>
      <c r="Q174" s="142">
        <f>+IFERROR(BAJAS!S127/AOP!Q174*12,"")</f>
        <v>0</v>
      </c>
      <c r="R174" s="142">
        <f>+IFERROR(BAJAS!T127/AOP!R174*12,"")</f>
        <v>0</v>
      </c>
      <c r="S174" s="142">
        <f>+IFERROR(BAJAS!U127/AOP!S174*12,"")</f>
        <v>0</v>
      </c>
      <c r="T174" s="142">
        <f>+IFERROR(BAJAS!V127/AOP!T174*12,"")</f>
        <v>0</v>
      </c>
      <c r="U174" s="142">
        <f>+IFERROR(BAJAS!W127/AOP!U174*12,"")</f>
        <v>0</v>
      </c>
      <c r="V174" s="142">
        <f>+IFERROR(BAJAS!X127/AOP!V174*12,"")</f>
        <v>0</v>
      </c>
      <c r="W174" s="142">
        <f>+IFERROR(BAJAS!Y127/AOP!W174*12,"")</f>
        <v>0</v>
      </c>
      <c r="X174" s="142">
        <f>+IFERROR(BAJAS!Z127/AOP!X174*12,"")</f>
        <v>0</v>
      </c>
      <c r="Y174" s="142">
        <f>+IFERROR(BAJAS!AA127/AOP!Y174*12,"")</f>
        <v>0</v>
      </c>
      <c r="Z174" s="142">
        <f>+IFERROR(BAJAS!AB127/AOP!Z174*12,"")</f>
        <v>0</v>
      </c>
      <c r="AA174" s="142">
        <f>+IFERROR(BAJAS!AC127/AOP!AA174*12,"")</f>
        <v>0</v>
      </c>
      <c r="AB174" s="142">
        <f>+IFERROR(BAJAS!AD127/AOP!AB174*12,"")</f>
        <v>0</v>
      </c>
      <c r="AC174" s="142">
        <f>+IFERROR(BAJAS!AE127/AOP!AC174*12,"")</f>
        <v>0</v>
      </c>
      <c r="AD174" s="143">
        <f>+IFERROR(BAJAS!AF127/AOP!AD174,"")</f>
        <v>0</v>
      </c>
      <c r="AE174" s="144">
        <f>+IFERROR(BAJAS!AG127/AOP!AE174,"")</f>
        <v>0</v>
      </c>
      <c r="AI174" s="35"/>
      <c r="AJ174" s="35"/>
      <c r="AK174" s="35"/>
      <c r="AL174" s="35"/>
      <c r="AM174" s="35"/>
      <c r="AN174" s="35"/>
      <c r="AO174" s="35"/>
      <c r="AP174" s="35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47"/>
      <c r="BH174" s="48"/>
    </row>
    <row r="175" spans="1:60">
      <c r="A175" s="235"/>
      <c r="B175" s="226"/>
      <c r="C175" s="225"/>
      <c r="D175" s="12" t="s">
        <v>66</v>
      </c>
      <c r="E175" s="79"/>
      <c r="F175" s="79"/>
      <c r="G175" s="79"/>
      <c r="H175" s="79"/>
      <c r="I175" s="79"/>
      <c r="J175" s="79"/>
      <c r="K175" s="79"/>
      <c r="L175" s="79"/>
      <c r="M175" s="142"/>
      <c r="N175" s="142" t="str">
        <f>+IFERROR(BAJAS!P128/AOP!N175*12,"")</f>
        <v/>
      </c>
      <c r="O175" s="142" t="str">
        <f>+IFERROR(BAJAS!Q128/AOP!O175*12,"")</f>
        <v/>
      </c>
      <c r="P175" s="142" t="str">
        <f>+IFERROR(BAJAS!R128/AOP!P175*12,"")</f>
        <v/>
      </c>
      <c r="Q175" s="142" t="str">
        <f>+IFERROR(BAJAS!S128/AOP!Q175*12,"")</f>
        <v/>
      </c>
      <c r="R175" s="142" t="str">
        <f>+IFERROR(BAJAS!T128/AOP!R175*12,"")</f>
        <v/>
      </c>
      <c r="S175" s="142" t="str">
        <f>+IFERROR(BAJAS!U128/AOP!S175*12,"")</f>
        <v/>
      </c>
      <c r="T175" s="142">
        <f>+IFERROR(BAJAS!V128/AOP!T175*12,"")</f>
        <v>0</v>
      </c>
      <c r="U175" s="142">
        <f>+IFERROR(BAJAS!W128/AOP!U175*12,"")</f>
        <v>0</v>
      </c>
      <c r="V175" s="142">
        <f>+IFERROR(BAJAS!X128/AOP!V175*12,"")</f>
        <v>0</v>
      </c>
      <c r="W175" s="142">
        <f>+IFERROR(BAJAS!Y128/AOP!W175*12,"")</f>
        <v>0</v>
      </c>
      <c r="X175" s="142">
        <f>+IFERROR(BAJAS!Z128/AOP!X175*12,"")</f>
        <v>0</v>
      </c>
      <c r="Y175" s="142">
        <f>+IFERROR(BAJAS!AA128/AOP!Y175*12,"")</f>
        <v>0</v>
      </c>
      <c r="Z175" s="142">
        <f>+IFERROR(BAJAS!AB128/AOP!Z175*12,"")</f>
        <v>0</v>
      </c>
      <c r="AA175" s="142">
        <f>+IFERROR(BAJAS!AC128/AOP!AA175*12,"")</f>
        <v>0</v>
      </c>
      <c r="AB175" s="142">
        <f>+IFERROR(BAJAS!AD128/AOP!AB175*12,"")</f>
        <v>0</v>
      </c>
      <c r="AC175" s="142">
        <f>+IFERROR(BAJAS!AE128/AOP!AC175*12,"")</f>
        <v>0</v>
      </c>
      <c r="AD175" s="143" t="str">
        <f>+IFERROR(BAJAS!AF128/AOP!AD175,"")</f>
        <v/>
      </c>
      <c r="AE175" s="144">
        <f>+IFERROR(BAJAS!AG128/AOP!AE175,"")</f>
        <v>0</v>
      </c>
      <c r="AI175" s="35"/>
      <c r="AJ175" s="35"/>
      <c r="AK175" s="35"/>
      <c r="AL175" s="35"/>
      <c r="AM175" s="35"/>
      <c r="AN175" s="35"/>
      <c r="AO175" s="35"/>
      <c r="AP175" s="35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47"/>
      <c r="BH175" s="48"/>
    </row>
    <row r="176" spans="1:60">
      <c r="A176" s="235"/>
      <c r="B176" s="226"/>
      <c r="C176" s="225"/>
      <c r="D176" s="12" t="s">
        <v>67</v>
      </c>
      <c r="E176" s="79"/>
      <c r="F176" s="79"/>
      <c r="G176" s="79"/>
      <c r="H176" s="79"/>
      <c r="I176" s="79"/>
      <c r="J176" s="79"/>
      <c r="K176" s="79"/>
      <c r="L176" s="79"/>
      <c r="M176" s="142" t="str">
        <f>+IFERROR(BAJAS!O129/AOP!M176*12,"")</f>
        <v/>
      </c>
      <c r="N176" s="142" t="str">
        <f>+IFERROR(BAJAS!P129/AOP!N176*12,"")</f>
        <v/>
      </c>
      <c r="O176" s="142" t="str">
        <f>+IFERROR(BAJAS!Q129/AOP!O176*12,"")</f>
        <v/>
      </c>
      <c r="P176" s="142">
        <f>+IFERROR(BAJAS!R129/AOP!P176*12,"")</f>
        <v>0</v>
      </c>
      <c r="Q176" s="142">
        <f>+IFERROR(BAJAS!S129/AOP!Q176*12,"")</f>
        <v>0</v>
      </c>
      <c r="R176" s="142">
        <f>+IFERROR(BAJAS!T129/AOP!R176*12,"")</f>
        <v>0</v>
      </c>
      <c r="S176" s="142">
        <f>+IFERROR(BAJAS!U129/AOP!S176*12,"")</f>
        <v>0</v>
      </c>
      <c r="T176" s="142">
        <f>+IFERROR(BAJAS!V129/AOP!T176*12,"")</f>
        <v>12</v>
      </c>
      <c r="U176" s="142">
        <f>+IFERROR(BAJAS!W129/AOP!U176*12,"")</f>
        <v>0</v>
      </c>
      <c r="V176" s="142">
        <f>+IFERROR(BAJAS!X129/AOP!V176*12,"")</f>
        <v>12</v>
      </c>
      <c r="W176" s="142">
        <f>+IFERROR(BAJAS!Y129/AOP!W176*12,"")</f>
        <v>0</v>
      </c>
      <c r="X176" s="142">
        <f>+IFERROR(BAJAS!Z129/AOP!X176*12,"")</f>
        <v>0</v>
      </c>
      <c r="Y176" s="142">
        <f>+IFERROR(BAJAS!AA129/AOP!Y176*12,"")</f>
        <v>4.8000000000000007</v>
      </c>
      <c r="Z176" s="142">
        <f>+IFERROR(BAJAS!AB129/AOP!Z176*12,"")</f>
        <v>0</v>
      </c>
      <c r="AA176" s="142">
        <f>+IFERROR(BAJAS!AC129/AOP!AA176*12,"")</f>
        <v>0</v>
      </c>
      <c r="AB176" s="142">
        <f>+IFERROR(BAJAS!AD129/AOP!AB176*12,"")</f>
        <v>0</v>
      </c>
      <c r="AC176" s="142">
        <f>+IFERROR(BAJAS!AE129/AOP!AC176*12,"")</f>
        <v>0</v>
      </c>
      <c r="AD176" s="143">
        <f>+IFERROR(BAJAS!AF129/AOP!AD176,"")</f>
        <v>0</v>
      </c>
      <c r="AE176" s="144">
        <f>+IFERROR(BAJAS!AG129/AOP!AE176,"")</f>
        <v>1.8461538461538463</v>
      </c>
      <c r="AI176" s="35"/>
      <c r="AJ176" s="35"/>
      <c r="AK176" s="35"/>
      <c r="AL176" s="35"/>
      <c r="AM176" s="35"/>
      <c r="AN176" s="35"/>
      <c r="AO176" s="35"/>
      <c r="AP176" s="35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47"/>
      <c r="BH176" s="48"/>
    </row>
    <row r="177" spans="1:60">
      <c r="A177" s="235"/>
      <c r="B177" s="226"/>
      <c r="C177" s="225"/>
      <c r="D177" s="12" t="s">
        <v>68</v>
      </c>
      <c r="E177" s="79"/>
      <c r="F177" s="79"/>
      <c r="G177" s="79"/>
      <c r="H177" s="79"/>
      <c r="I177" s="79"/>
      <c r="J177" s="79"/>
      <c r="K177" s="79"/>
      <c r="L177" s="79"/>
      <c r="M177" s="142"/>
      <c r="N177" s="142" t="str">
        <f>+IFERROR(BAJAS!P130/AOP!N177*12,"")</f>
        <v/>
      </c>
      <c r="O177" s="142">
        <f>+IFERROR(BAJAS!Q130/AOP!O177*12,"")</f>
        <v>0</v>
      </c>
      <c r="P177" s="142">
        <f>+IFERROR(BAJAS!R130/AOP!P177*12,"")</f>
        <v>0</v>
      </c>
      <c r="Q177" s="142">
        <f>+IFERROR(BAJAS!S130/AOP!Q177*12,"")</f>
        <v>0</v>
      </c>
      <c r="R177" s="142">
        <f>+IFERROR(BAJAS!T130/AOP!R177*12,"")</f>
        <v>0</v>
      </c>
      <c r="S177" s="142">
        <f>+IFERROR(BAJAS!U130/AOP!S177*12,"")</f>
        <v>0</v>
      </c>
      <c r="T177" s="142">
        <f>+IFERROR(BAJAS!V130/AOP!T177*12,"")</f>
        <v>4.8000000000000007</v>
      </c>
      <c r="U177" s="142">
        <f>+IFERROR(BAJAS!W130/AOP!U177*12,"")</f>
        <v>0</v>
      </c>
      <c r="V177" s="142">
        <f>+IFERROR(BAJAS!X130/AOP!V177*12,"")</f>
        <v>2.4000000000000004</v>
      </c>
      <c r="W177" s="142">
        <f>+IFERROR(BAJAS!Y130/AOP!W177*12,"")</f>
        <v>0</v>
      </c>
      <c r="X177" s="142">
        <f>+IFERROR(BAJAS!Z130/AOP!X177*12,"")</f>
        <v>0</v>
      </c>
      <c r="Y177" s="142">
        <f>+IFERROR(BAJAS!AA130/AOP!Y177*12,"")</f>
        <v>1.8461538461538463</v>
      </c>
      <c r="Z177" s="142">
        <f>+IFERROR(BAJAS!AB130/AOP!Z177*12,"")</f>
        <v>0</v>
      </c>
      <c r="AA177" s="142">
        <f>+IFERROR(BAJAS!AC130/AOP!AA177*12,"")</f>
        <v>6.8571428571428568</v>
      </c>
      <c r="AB177" s="142">
        <f>+IFERROR(BAJAS!AD130/AOP!AB177*12,"")</f>
        <v>0</v>
      </c>
      <c r="AC177" s="142">
        <f>+IFERROR(BAJAS!AE130/AOP!AC177*12,"")</f>
        <v>0</v>
      </c>
      <c r="AD177" s="143">
        <f>+IFERROR(BAJAS!AF130/AOP!AD177,"")</f>
        <v>0</v>
      </c>
      <c r="AE177" s="144">
        <f>+IFERROR(BAJAS!AG130/AOP!AE177,"")</f>
        <v>1.5555555555555556</v>
      </c>
      <c r="AI177" s="35"/>
      <c r="AJ177" s="35"/>
      <c r="AK177" s="35"/>
      <c r="AL177" s="35"/>
      <c r="AM177" s="35"/>
      <c r="AN177" s="35"/>
      <c r="AO177" s="35"/>
      <c r="AP177" s="35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47"/>
      <c r="BH177" s="48"/>
    </row>
    <row r="178" spans="1:60">
      <c r="A178" s="235"/>
      <c r="B178" s="226"/>
      <c r="C178" s="225"/>
      <c r="D178" s="14" t="s">
        <v>3</v>
      </c>
      <c r="E178" s="81"/>
      <c r="F178" s="81"/>
      <c r="G178" s="81"/>
      <c r="H178" s="81"/>
      <c r="I178" s="81"/>
      <c r="J178" s="81"/>
      <c r="K178" s="81"/>
      <c r="L178" s="81"/>
      <c r="M178" s="147" t="str">
        <f>+IFERROR(BAJAS!O131/AOP!M178*12,"")</f>
        <v/>
      </c>
      <c r="N178" s="147" t="str">
        <f>+IFERROR(BAJAS!P131/AOP!N178*12,"")</f>
        <v/>
      </c>
      <c r="O178" s="147" t="str">
        <f>+IFERROR(BAJAS!Q131/AOP!O178*12,"")</f>
        <v/>
      </c>
      <c r="P178" s="147" t="str">
        <f>+IFERROR(BAJAS!R131/AOP!P178*12,"")</f>
        <v/>
      </c>
      <c r="Q178" s="147" t="str">
        <f>+IFERROR(BAJAS!S131/AOP!Q178*12,"")</f>
        <v/>
      </c>
      <c r="R178" s="147" t="str">
        <f>+IFERROR(BAJAS!T131/AOP!R178*12,"")</f>
        <v/>
      </c>
      <c r="S178" s="147" t="str">
        <f>+IFERROR(BAJAS!U131/AOP!S178*12,"")</f>
        <v/>
      </c>
      <c r="T178" s="147">
        <f>+IFERROR(BAJAS!V131/AOP!T178*12,"")</f>
        <v>1.5</v>
      </c>
      <c r="U178" s="147" t="str">
        <f>+IFERROR(BAJAS!W131/AOP!U178*12,"")</f>
        <v/>
      </c>
      <c r="V178" s="147">
        <f>+IFERROR(BAJAS!X131/AOP!V178*12,"")</f>
        <v>0.72727272727272729</v>
      </c>
      <c r="W178" s="147" t="str">
        <f>+IFERROR(BAJAS!Y131/AOP!W178*12,"")</f>
        <v/>
      </c>
      <c r="X178" s="147" t="str">
        <f>+IFERROR(BAJAS!Z131/AOP!X178*12,"")</f>
        <v/>
      </c>
      <c r="Y178" s="147">
        <f>+IFERROR(BAJAS!AA131/AOP!Y178*12,"")</f>
        <v>0.40677966101694918</v>
      </c>
      <c r="Z178" s="147" t="str">
        <f>+IFERROR(BAJAS!AB131/AOP!Z178*12,"")</f>
        <v/>
      </c>
      <c r="AA178" s="147" t="str">
        <f>+IFERROR(BAJAS!AC131/AOP!AA178*12,"")</f>
        <v/>
      </c>
      <c r="AB178" s="147" t="str">
        <f>+IFERROR(BAJAS!AD131/AOP!AB178*12,"")</f>
        <v/>
      </c>
      <c r="AC178" s="147" t="str">
        <f>+IFERROR(BAJAS!AE131/AOP!AC178*12,"")</f>
        <v/>
      </c>
      <c r="AD178" s="150" t="str">
        <f>+IFERROR(BAJAS!AF131/AOP!AD178,"")</f>
        <v/>
      </c>
      <c r="AE178" s="151">
        <f>+IFERROR(BAJAS!AG131/AOP!AE178,"")</f>
        <v>0.11498973305954825</v>
      </c>
      <c r="AI178" s="37"/>
      <c r="AJ178" s="37"/>
      <c r="AK178" s="37"/>
      <c r="AL178" s="37"/>
      <c r="AM178" s="37"/>
      <c r="AN178" s="37"/>
      <c r="AO178" s="37"/>
      <c r="AP178" s="37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55"/>
      <c r="BH178" s="56"/>
    </row>
    <row r="179" spans="1:60">
      <c r="A179" s="235"/>
      <c r="B179" s="226"/>
      <c r="C179" s="225"/>
      <c r="D179" s="14" t="s">
        <v>42</v>
      </c>
      <c r="E179" s="81"/>
      <c r="F179" s="81"/>
      <c r="G179" s="81"/>
      <c r="H179" s="81"/>
      <c r="I179" s="81"/>
      <c r="J179" s="81"/>
      <c r="K179" s="81"/>
      <c r="L179" s="81"/>
      <c r="M179" s="147" t="str">
        <f>+IFERROR(BAJAS!O132/AOP!M179*12,"")</f>
        <v/>
      </c>
      <c r="N179" s="147" t="str">
        <f>+IFERROR(BAJAS!P132/AOP!N179*12,"")</f>
        <v/>
      </c>
      <c r="O179" s="147">
        <f>+IFERROR(BAJAS!Q132/AOP!O179*12,"")</f>
        <v>0</v>
      </c>
      <c r="P179" s="147">
        <f>+IFERROR(BAJAS!R132/AOP!P179*12,"")</f>
        <v>0</v>
      </c>
      <c r="Q179" s="147">
        <f>+IFERROR(BAJAS!S132/AOP!Q179*12,"")</f>
        <v>0</v>
      </c>
      <c r="R179" s="147">
        <f>+IFERROR(BAJAS!T132/AOP!R179*12,"")</f>
        <v>0</v>
      </c>
      <c r="S179" s="147">
        <f>+IFERROR(BAJAS!U132/AOP!S179*12,"")</f>
        <v>0</v>
      </c>
      <c r="T179" s="147">
        <f>+IFERROR(BAJAS!V132/AOP!T179*12,"")</f>
        <v>0</v>
      </c>
      <c r="U179" s="147">
        <f>+IFERROR(BAJAS!W132/AOP!U179*12,"")</f>
        <v>1.8461538461538463</v>
      </c>
      <c r="V179" s="147">
        <f>+IFERROR(BAJAS!X132/AOP!V179*12,"")</f>
        <v>0</v>
      </c>
      <c r="W179" s="147">
        <f>+IFERROR(BAJAS!Y132/AOP!W179*12,"")</f>
        <v>0</v>
      </c>
      <c r="X179" s="147">
        <f>+IFERROR(BAJAS!Z132/AOP!X179*12,"")</f>
        <v>0</v>
      </c>
      <c r="Y179" s="147">
        <f>+IFERROR(BAJAS!AA132/AOP!Y179*12,"")</f>
        <v>0</v>
      </c>
      <c r="Z179" s="147">
        <f>+IFERROR(BAJAS!AB132/AOP!Z179*12,"")</f>
        <v>0</v>
      </c>
      <c r="AA179" s="147">
        <f>+IFERROR(BAJAS!AC132/AOP!AA179*12,"")</f>
        <v>0</v>
      </c>
      <c r="AB179" s="147">
        <f>+IFERROR(BAJAS!AD132/AOP!AB179*12,"")</f>
        <v>0</v>
      </c>
      <c r="AC179" s="147">
        <f>+IFERROR(BAJAS!AE132/AOP!AC179*12,"")</f>
        <v>0</v>
      </c>
      <c r="AD179" s="150">
        <f>+IFERROR(BAJAS!AF132/AOP!AD179,"")</f>
        <v>0</v>
      </c>
      <c r="AE179" s="151">
        <f>+IFERROR(BAJAS!AG132/AOP!AE179,"")</f>
        <v>0.1</v>
      </c>
      <c r="AI179" s="37"/>
      <c r="AJ179" s="37"/>
      <c r="AK179" s="37"/>
      <c r="AL179" s="37"/>
      <c r="AM179" s="37"/>
      <c r="AN179" s="37"/>
      <c r="AO179" s="37"/>
      <c r="AP179" s="37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55"/>
      <c r="BH179" s="56"/>
    </row>
    <row r="180" spans="1:60">
      <c r="A180" s="235"/>
      <c r="B180" s="226"/>
      <c r="C180" s="225"/>
      <c r="D180" s="13" t="s">
        <v>90</v>
      </c>
      <c r="E180" s="80"/>
      <c r="F180" s="80"/>
      <c r="G180" s="80"/>
      <c r="H180" s="80"/>
      <c r="I180" s="80"/>
      <c r="J180" s="80"/>
      <c r="K180" s="80"/>
      <c r="L180" s="80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49"/>
      <c r="AE180" s="50"/>
      <c r="AI180" s="36"/>
      <c r="AJ180" s="36"/>
      <c r="AK180" s="36"/>
      <c r="AL180" s="36"/>
      <c r="AM180" s="36"/>
      <c r="AN180" s="36"/>
      <c r="AO180" s="36"/>
      <c r="AP180" s="36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49"/>
      <c r="BH180" s="50"/>
    </row>
    <row r="181" spans="1:60">
      <c r="A181" s="235"/>
      <c r="B181" s="226"/>
      <c r="C181" s="225" t="s">
        <v>52</v>
      </c>
      <c r="D181" s="10" t="s">
        <v>40</v>
      </c>
      <c r="E181" s="82"/>
      <c r="F181" s="82"/>
      <c r="G181" s="82"/>
      <c r="H181" s="82"/>
      <c r="I181" s="82"/>
      <c r="J181" s="82"/>
      <c r="K181" s="82"/>
      <c r="L181" s="82"/>
      <c r="M181" s="152" t="str">
        <f>+IFERROR(BAJAS!O134/AOP!M181*12,"")</f>
        <v/>
      </c>
      <c r="N181" s="152" t="str">
        <f>+IFERROR(BAJAS!P134/AOP!N181*12,"")</f>
        <v/>
      </c>
      <c r="O181" s="152" t="str">
        <f>+IFERROR(BAJAS!Q134/AOP!O181*12,"")</f>
        <v/>
      </c>
      <c r="P181" s="152" t="str">
        <f>+IFERROR(BAJAS!R134/AOP!P181*12,"")</f>
        <v/>
      </c>
      <c r="Q181" s="152" t="str">
        <f>+IFERROR(BAJAS!S134/AOP!Q181*12,"")</f>
        <v/>
      </c>
      <c r="R181" s="152" t="str">
        <f>+IFERROR(BAJAS!T134/AOP!R181*12,"")</f>
        <v/>
      </c>
      <c r="S181" s="152" t="str">
        <f>+IFERROR(BAJAS!U134/AOP!S181*12,"")</f>
        <v/>
      </c>
      <c r="T181" s="152" t="str">
        <f>+IFERROR(BAJAS!V134/AOP!T181*12,"")</f>
        <v/>
      </c>
      <c r="U181" s="152" t="str">
        <f>+IFERROR(BAJAS!W134/AOP!U181*12,"")</f>
        <v/>
      </c>
      <c r="V181" s="152" t="str">
        <f>+IFERROR(BAJAS!X134/AOP!V181*12,"")</f>
        <v/>
      </c>
      <c r="W181" s="152" t="str">
        <f>+IFERROR(BAJAS!Y134/AOP!W181*12,"")</f>
        <v/>
      </c>
      <c r="X181" s="152" t="str">
        <f>+IFERROR(BAJAS!Z134/AOP!X181*12,"")</f>
        <v/>
      </c>
      <c r="Y181" s="152" t="str">
        <f>+IFERROR(BAJAS!AA134/AOP!Y181*12,"")</f>
        <v/>
      </c>
      <c r="Z181" s="152" t="str">
        <f>+IFERROR(BAJAS!AB134/AOP!Z181*12,"")</f>
        <v/>
      </c>
      <c r="AA181" s="152" t="str">
        <f>+IFERROR(BAJAS!AC134/AOP!AA181*12,"")</f>
        <v/>
      </c>
      <c r="AB181" s="152" t="str">
        <f>+IFERROR(BAJAS!AD134/AOP!AB181*12,"")</f>
        <v/>
      </c>
      <c r="AC181" s="152" t="str">
        <f>+IFERROR(BAJAS!AE134/AOP!AC181*12,"")</f>
        <v/>
      </c>
      <c r="AD181" s="137" t="str">
        <f>+IFERROR(BAJAS!AF134/AOP!AD181,"")</f>
        <v/>
      </c>
      <c r="AE181" s="138" t="str">
        <f>+IFERROR(BAJAS!AG134/AOP!AE181,"")</f>
        <v/>
      </c>
      <c r="AI181" s="26"/>
      <c r="AJ181" s="26"/>
      <c r="AK181" s="26"/>
      <c r="AL181" s="26"/>
      <c r="AM181" s="26"/>
      <c r="AN181" s="26"/>
      <c r="AO181" s="26"/>
      <c r="AP181" s="26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44"/>
      <c r="BH181" s="59"/>
    </row>
    <row r="182" spans="1:60">
      <c r="A182" s="235"/>
      <c r="B182" s="226"/>
      <c r="C182" s="225"/>
      <c r="D182" s="11" t="s">
        <v>88</v>
      </c>
      <c r="E182" s="78"/>
      <c r="F182" s="78"/>
      <c r="G182" s="78"/>
      <c r="H182" s="78"/>
      <c r="I182" s="78"/>
      <c r="J182" s="78"/>
      <c r="K182" s="78"/>
      <c r="L182" s="78"/>
      <c r="M182" s="139" t="str">
        <f>+IFERROR(BAJAS!O135/AOP!M182*12,"")</f>
        <v/>
      </c>
      <c r="N182" s="139" t="str">
        <f>+IFERROR(BAJAS!P135/AOP!N182*12,"")</f>
        <v/>
      </c>
      <c r="O182" s="139" t="str">
        <f>+IFERROR(BAJAS!Q135/AOP!O182*12,"")</f>
        <v/>
      </c>
      <c r="P182" s="139" t="str">
        <f>+IFERROR(BAJAS!R135/AOP!P182*12,"")</f>
        <v/>
      </c>
      <c r="Q182" s="139" t="str">
        <f>+IFERROR(BAJAS!S135/AOP!Q182*12,"")</f>
        <v/>
      </c>
      <c r="R182" s="139" t="str">
        <f>+IFERROR(BAJAS!T135/AOP!R182*12,"")</f>
        <v/>
      </c>
      <c r="S182" s="139" t="str">
        <f>+IFERROR(BAJAS!U135/AOP!S182*12,"")</f>
        <v/>
      </c>
      <c r="T182" s="139" t="str">
        <f>+IFERROR(BAJAS!V135/AOP!T182*12,"")</f>
        <v/>
      </c>
      <c r="U182" s="139" t="str">
        <f>+IFERROR(BAJAS!W135/AOP!U182*12,"")</f>
        <v/>
      </c>
      <c r="V182" s="139" t="str">
        <f>+IFERROR(BAJAS!X135/AOP!V182*12,"")</f>
        <v/>
      </c>
      <c r="W182" s="139" t="str">
        <f>+IFERROR(BAJAS!Y135/AOP!W182*12,"")</f>
        <v/>
      </c>
      <c r="X182" s="139" t="str">
        <f>+IFERROR(BAJAS!Z135/AOP!X182*12,"")</f>
        <v/>
      </c>
      <c r="Y182" s="139" t="str">
        <f>+IFERROR(BAJAS!AA135/AOP!Y182*12,"")</f>
        <v/>
      </c>
      <c r="Z182" s="139" t="str">
        <f>+IFERROR(BAJAS!AB135/AOP!Z182*12,"")</f>
        <v/>
      </c>
      <c r="AA182" s="139" t="str">
        <f>+IFERROR(BAJAS!AC135/AOP!AA182*12,"")</f>
        <v/>
      </c>
      <c r="AB182" s="139" t="str">
        <f>+IFERROR(BAJAS!AD135/AOP!AB182*12,"")</f>
        <v/>
      </c>
      <c r="AC182" s="139" t="str">
        <f>+IFERROR(BAJAS!AE135/AOP!AC182*12,"")</f>
        <v/>
      </c>
      <c r="AD182" s="140" t="str">
        <f>+IFERROR(BAJAS!AF135/AOP!AD182,"")</f>
        <v/>
      </c>
      <c r="AE182" s="141" t="str">
        <f>+IFERROR(BAJAS!AG135/AOP!AE182,"")</f>
        <v/>
      </c>
      <c r="AI182" s="34"/>
      <c r="AJ182" s="34"/>
      <c r="AK182" s="34"/>
      <c r="AL182" s="34"/>
      <c r="AM182" s="34"/>
      <c r="AN182" s="34"/>
      <c r="AO182" s="34"/>
      <c r="AP182" s="34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45"/>
      <c r="BH182" s="46"/>
    </row>
    <row r="183" spans="1:60">
      <c r="A183" s="235"/>
      <c r="B183" s="226"/>
      <c r="C183" s="225"/>
      <c r="D183" s="12" t="s">
        <v>4</v>
      </c>
      <c r="E183" s="79"/>
      <c r="F183" s="79"/>
      <c r="G183" s="79"/>
      <c r="H183" s="79"/>
      <c r="I183" s="79"/>
      <c r="J183" s="79"/>
      <c r="K183" s="79"/>
      <c r="L183" s="79"/>
      <c r="M183" s="142" t="str">
        <f>+IFERROR(BAJAS!O136/AOP!M183*12,"")</f>
        <v/>
      </c>
      <c r="N183" s="142" t="str">
        <f>+IFERROR(BAJAS!P136/AOP!N183*12,"")</f>
        <v/>
      </c>
      <c r="O183" s="142" t="str">
        <f>+IFERROR(BAJAS!Q136/AOP!O183*12,"")</f>
        <v/>
      </c>
      <c r="P183" s="142" t="str">
        <f>+IFERROR(BAJAS!R136/AOP!P183*12,"")</f>
        <v/>
      </c>
      <c r="Q183" s="142" t="str">
        <f>+IFERROR(BAJAS!S136/AOP!Q183*12,"")</f>
        <v/>
      </c>
      <c r="R183" s="142" t="str">
        <f>+IFERROR(BAJAS!T136/AOP!R183*12,"")</f>
        <v/>
      </c>
      <c r="S183" s="142" t="str">
        <f>+IFERROR(BAJAS!U136/AOP!S183*12,"")</f>
        <v/>
      </c>
      <c r="T183" s="142" t="str">
        <f>+IFERROR(BAJAS!V136/AOP!T183*12,"")</f>
        <v/>
      </c>
      <c r="U183" s="142" t="str">
        <f>+IFERROR(BAJAS!W136/AOP!U183*12,"")</f>
        <v/>
      </c>
      <c r="V183" s="142" t="str">
        <f>+IFERROR(BAJAS!X136/AOP!V183*12,"")</f>
        <v/>
      </c>
      <c r="W183" s="142" t="str">
        <f>+IFERROR(BAJAS!Y136/AOP!W183*12,"")</f>
        <v/>
      </c>
      <c r="X183" s="142" t="str">
        <f>+IFERROR(BAJAS!Z136/AOP!X183*12,"")</f>
        <v/>
      </c>
      <c r="Y183" s="142" t="str">
        <f>+IFERROR(BAJAS!AA136/AOP!Y183*12,"")</f>
        <v/>
      </c>
      <c r="Z183" s="142" t="str">
        <f>+IFERROR(BAJAS!AB136/AOP!Z183*12,"")</f>
        <v/>
      </c>
      <c r="AA183" s="142" t="str">
        <f>+IFERROR(BAJAS!AC136/AOP!AA183*12,"")</f>
        <v/>
      </c>
      <c r="AB183" s="142" t="str">
        <f>+IFERROR(BAJAS!AD136/AOP!AB183*12,"")</f>
        <v/>
      </c>
      <c r="AC183" s="142" t="str">
        <f>+IFERROR(BAJAS!AE136/AOP!AC183*12,"")</f>
        <v/>
      </c>
      <c r="AD183" s="143" t="str">
        <f>+IFERROR(BAJAS!AF136/AOP!AD183,"")</f>
        <v/>
      </c>
      <c r="AE183" s="144" t="str">
        <f>+IFERROR(BAJAS!AG136/AOP!AE183,"")</f>
        <v/>
      </c>
      <c r="AI183" s="35"/>
      <c r="AJ183" s="35"/>
      <c r="AK183" s="35"/>
      <c r="AL183" s="35"/>
      <c r="AM183" s="35"/>
      <c r="AN183" s="35"/>
      <c r="AO183" s="35"/>
      <c r="AP183" s="35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47"/>
      <c r="BH183" s="48"/>
    </row>
    <row r="184" spans="1:60">
      <c r="A184" s="235"/>
      <c r="B184" s="226"/>
      <c r="C184" s="225"/>
      <c r="D184" s="12" t="s">
        <v>5</v>
      </c>
      <c r="E184" s="79"/>
      <c r="F184" s="79"/>
      <c r="G184" s="79"/>
      <c r="H184" s="79"/>
      <c r="I184" s="79"/>
      <c r="J184" s="79"/>
      <c r="K184" s="79"/>
      <c r="L184" s="79"/>
      <c r="M184" s="142" t="str">
        <f>+IFERROR(BAJAS!O137/AOP!M184*12,"")</f>
        <v/>
      </c>
      <c r="N184" s="142" t="str">
        <f>+IFERROR(BAJAS!P137/AOP!N184*12,"")</f>
        <v/>
      </c>
      <c r="O184" s="142" t="str">
        <f>+IFERROR(BAJAS!Q137/AOP!O184*12,"")</f>
        <v/>
      </c>
      <c r="P184" s="142" t="str">
        <f>+IFERROR(BAJAS!R137/AOP!P184*12,"")</f>
        <v/>
      </c>
      <c r="Q184" s="142" t="str">
        <f>+IFERROR(BAJAS!S137/AOP!Q184*12,"")</f>
        <v/>
      </c>
      <c r="R184" s="142" t="str">
        <f>+IFERROR(BAJAS!T137/AOP!R184*12,"")</f>
        <v/>
      </c>
      <c r="S184" s="142" t="str">
        <f>+IFERROR(BAJAS!U137/AOP!S184*12,"")</f>
        <v/>
      </c>
      <c r="T184" s="142" t="str">
        <f>+IFERROR(BAJAS!V137/AOP!T184*12,"")</f>
        <v/>
      </c>
      <c r="U184" s="142" t="str">
        <f>+IFERROR(BAJAS!W137/AOP!U184*12,"")</f>
        <v/>
      </c>
      <c r="V184" s="142" t="str">
        <f>+IFERROR(BAJAS!X137/AOP!V184*12,"")</f>
        <v/>
      </c>
      <c r="W184" s="142" t="str">
        <f>+IFERROR(BAJAS!Y137/AOP!W184*12,"")</f>
        <v/>
      </c>
      <c r="X184" s="142" t="str">
        <f>+IFERROR(BAJAS!Z137/AOP!X184*12,"")</f>
        <v/>
      </c>
      <c r="Y184" s="142" t="str">
        <f>+IFERROR(BAJAS!AA137/AOP!Y184*12,"")</f>
        <v/>
      </c>
      <c r="Z184" s="142" t="str">
        <f>+IFERROR(BAJAS!AB137/AOP!Z184*12,"")</f>
        <v/>
      </c>
      <c r="AA184" s="142" t="str">
        <f>+IFERROR(BAJAS!AC137/AOP!AA184*12,"")</f>
        <v/>
      </c>
      <c r="AB184" s="142" t="str">
        <f>+IFERROR(BAJAS!AD137/AOP!AB184*12,"")</f>
        <v/>
      </c>
      <c r="AC184" s="142" t="str">
        <f>+IFERROR(BAJAS!AE137/AOP!AC184*12,"")</f>
        <v/>
      </c>
      <c r="AD184" s="143" t="str">
        <f>+IFERROR(BAJAS!AF137/AOP!AD184,"")</f>
        <v/>
      </c>
      <c r="AE184" s="144" t="str">
        <f>+IFERROR(BAJAS!AG137/AOP!AE184,"")</f>
        <v/>
      </c>
      <c r="AI184" s="35"/>
      <c r="AJ184" s="35"/>
      <c r="AK184" s="35"/>
      <c r="AL184" s="35"/>
      <c r="AM184" s="35"/>
      <c r="AN184" s="35"/>
      <c r="AO184" s="35"/>
      <c r="AP184" s="35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47"/>
      <c r="BH184" s="48"/>
    </row>
    <row r="185" spans="1:60">
      <c r="A185" s="235"/>
      <c r="B185" s="226"/>
      <c r="C185" s="225"/>
      <c r="D185" s="14" t="s">
        <v>81</v>
      </c>
      <c r="E185" s="81"/>
      <c r="F185" s="81"/>
      <c r="G185" s="81"/>
      <c r="H185" s="81"/>
      <c r="I185" s="81"/>
      <c r="J185" s="81"/>
      <c r="K185" s="81"/>
      <c r="L185" s="81"/>
      <c r="M185" s="147"/>
      <c r="N185" s="147" t="str">
        <f>+IFERROR(BAJAS!P138/AOP!N185*12,"")</f>
        <v/>
      </c>
      <c r="O185" s="147" t="str">
        <f>+IFERROR(BAJAS!Q138/AOP!O185*12,"")</f>
        <v/>
      </c>
      <c r="P185" s="147" t="str">
        <f>+IFERROR(BAJAS!R138/AOP!P185*12,"")</f>
        <v/>
      </c>
      <c r="Q185" s="147" t="str">
        <f>+IFERROR(BAJAS!S138/AOP!Q185*12,"")</f>
        <v/>
      </c>
      <c r="R185" s="147" t="str">
        <f>+IFERROR(BAJAS!T138/AOP!R185*12,"")</f>
        <v/>
      </c>
      <c r="S185" s="147" t="str">
        <f>+IFERROR(BAJAS!U138/AOP!S185*12,"")</f>
        <v/>
      </c>
      <c r="T185" s="147" t="str">
        <f>+IFERROR(BAJAS!V138/AOP!T185*12,"")</f>
        <v/>
      </c>
      <c r="U185" s="147" t="str">
        <f>+IFERROR(BAJAS!W138/AOP!U185*12,"")</f>
        <v/>
      </c>
      <c r="V185" s="147" t="str">
        <f>+IFERROR(BAJAS!X138/AOP!V185*12,"")</f>
        <v/>
      </c>
      <c r="W185" s="147" t="str">
        <f>+IFERROR(BAJAS!Y138/AOP!W185*12,"")</f>
        <v/>
      </c>
      <c r="X185" s="147" t="str">
        <f>+IFERROR(BAJAS!Z138/AOP!X185*12,"")</f>
        <v/>
      </c>
      <c r="Y185" s="147" t="str">
        <f>+IFERROR(BAJAS!AA138/AOP!Y185*12,"")</f>
        <v/>
      </c>
      <c r="Z185" s="147" t="str">
        <f>+IFERROR(BAJAS!AB138/AOP!Z185*12,"")</f>
        <v/>
      </c>
      <c r="AA185" s="147" t="str">
        <f>+IFERROR(BAJAS!AC138/AOP!AA185*12,"")</f>
        <v/>
      </c>
      <c r="AB185" s="147" t="str">
        <f>+IFERROR(BAJAS!AD138/AOP!AB185*12,"")</f>
        <v/>
      </c>
      <c r="AC185" s="147" t="str">
        <f>+IFERROR(BAJAS!AE138/AOP!AC185*12,"")</f>
        <v/>
      </c>
      <c r="AD185" s="150" t="str">
        <f>+IFERROR(BAJAS!AF138/AOP!AD185,"")</f>
        <v/>
      </c>
      <c r="AE185" s="151" t="str">
        <f>+IFERROR(BAJAS!AG138/AOP!AE185,"")</f>
        <v/>
      </c>
      <c r="AI185" s="37"/>
      <c r="AJ185" s="37"/>
      <c r="AK185" s="37"/>
      <c r="AL185" s="37"/>
      <c r="AM185" s="37"/>
      <c r="AN185" s="37"/>
      <c r="AO185" s="37"/>
      <c r="AP185" s="37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55"/>
      <c r="BH185" s="56"/>
    </row>
    <row r="186" spans="1:60" ht="15" thickBot="1">
      <c r="A186" s="235"/>
      <c r="B186" s="226"/>
      <c r="C186" s="225"/>
      <c r="D186" s="13" t="s">
        <v>90</v>
      </c>
      <c r="E186" s="80"/>
      <c r="F186" s="80"/>
      <c r="G186" s="80"/>
      <c r="H186" s="80"/>
      <c r="I186" s="80"/>
      <c r="J186" s="80"/>
      <c r="K186" s="80"/>
      <c r="L186" s="80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57"/>
      <c r="AE186" s="58"/>
      <c r="AI186" s="36"/>
      <c r="AJ186" s="36"/>
      <c r="AK186" s="36"/>
      <c r="AL186" s="36"/>
      <c r="AM186" s="36"/>
      <c r="AN186" s="36"/>
      <c r="AO186" s="36"/>
      <c r="AP186" s="36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57"/>
      <c r="BH186" s="58"/>
    </row>
    <row r="187" spans="1:60">
      <c r="B187" s="4"/>
      <c r="C187" s="4"/>
      <c r="D187" s="4"/>
      <c r="M187" s="153"/>
      <c r="N187" s="153"/>
      <c r="O187" s="153"/>
      <c r="P187" s="153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4"/>
      <c r="AE187" s="154"/>
    </row>
    <row r="188" spans="1:60">
      <c r="B188" s="4"/>
      <c r="C188" s="4"/>
      <c r="D188" s="4"/>
      <c r="M188" s="153"/>
      <c r="N188" s="153"/>
      <c r="O188" s="153"/>
      <c r="P188" s="153"/>
      <c r="Q188" s="153"/>
      <c r="R188" s="153"/>
      <c r="S188" s="153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4"/>
      <c r="AE188" s="154"/>
    </row>
    <row r="189" spans="1:60" ht="15" thickBot="1">
      <c r="B189" s="4"/>
      <c r="C189" s="4"/>
      <c r="D189" s="4"/>
      <c r="M189" s="153"/>
      <c r="N189" s="153"/>
      <c r="O189" s="153"/>
      <c r="P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4"/>
      <c r="AE189" s="154"/>
    </row>
    <row r="190" spans="1:60" ht="15" customHeight="1">
      <c r="A190" s="236" t="s">
        <v>82</v>
      </c>
      <c r="B190" s="227" t="s">
        <v>34</v>
      </c>
      <c r="C190" s="228"/>
      <c r="D190" s="228"/>
      <c r="E190" s="74"/>
      <c r="F190" s="74"/>
      <c r="G190" s="74"/>
      <c r="H190" s="74"/>
      <c r="I190" s="74"/>
      <c r="J190" s="74"/>
      <c r="K190" s="74"/>
      <c r="L190" s="74"/>
      <c r="M190" s="130">
        <f>+IFERROR(BAJAS!O143/AOP!M190*12,"")</f>
        <v>0</v>
      </c>
      <c r="N190" s="130">
        <f>+IFERROR(BAJAS!P143/AOP!N190*12,"")</f>
        <v>0</v>
      </c>
      <c r="O190" s="130">
        <f>+IFERROR(BAJAS!Q143/AOP!O190*12,"")</f>
        <v>0</v>
      </c>
      <c r="P190" s="130">
        <f>+IFERROR(BAJAS!R143/AOP!P190*12,"")</f>
        <v>0</v>
      </c>
      <c r="Q190" s="130">
        <f>+IFERROR(BAJAS!S143/AOP!Q190*12,"")</f>
        <v>0</v>
      </c>
      <c r="R190" s="130">
        <f>+IFERROR(BAJAS!T143/AOP!R190*12,"")</f>
        <v>0</v>
      </c>
      <c r="S190" s="130">
        <f>+IFERROR(BAJAS!U143/AOP!S190*12,"")</f>
        <v>0</v>
      </c>
      <c r="T190" s="130">
        <f>+IFERROR(BAJAS!V143/AOP!T190*12,"")</f>
        <v>0</v>
      </c>
      <c r="U190" s="130">
        <f>+IFERROR(BAJAS!W143/AOP!U190*12,"")</f>
        <v>0</v>
      </c>
      <c r="V190" s="130">
        <f>+IFERROR(BAJAS!X143/AOP!V190*12,"")</f>
        <v>0</v>
      </c>
      <c r="W190" s="130">
        <f>+IFERROR(BAJAS!Y143/AOP!W190*12,"")</f>
        <v>0</v>
      </c>
      <c r="X190" s="130">
        <f>+IFERROR(BAJAS!Z143/AOP!X190*12,"")</f>
        <v>0</v>
      </c>
      <c r="Y190" s="130">
        <f>+IFERROR(BAJAS!AA143/AOP!Y190*12,"")</f>
        <v>0</v>
      </c>
      <c r="Z190" s="130">
        <f>+IFERROR(BAJAS!AB143/AOP!Z190*12,"")</f>
        <v>0</v>
      </c>
      <c r="AA190" s="130">
        <f>+IFERROR(BAJAS!AC143/AOP!AA190*12,"")</f>
        <v>0</v>
      </c>
      <c r="AB190" s="130">
        <f>+IFERROR(BAJAS!AD143/AOP!AB190*12,"")</f>
        <v>0</v>
      </c>
      <c r="AC190" s="130">
        <f>+IFERROR(BAJAS!AE143/AOP!AC190*12,"")</f>
        <v>0</v>
      </c>
      <c r="AD190" s="131">
        <f>+IFERROR(BAJAS!AF143/AOP!AD190,"")</f>
        <v>0</v>
      </c>
      <c r="AE190" s="132">
        <f>+IFERROR(BAJAS!AG143/AOP!AE190,"")</f>
        <v>0</v>
      </c>
      <c r="AI190" s="32"/>
      <c r="AJ190" s="32"/>
      <c r="AK190" s="32"/>
      <c r="AL190" s="32"/>
      <c r="AM190" s="32"/>
      <c r="AN190" s="32"/>
      <c r="AO190" s="32"/>
      <c r="AP190" s="32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39"/>
      <c r="BH190" s="60"/>
    </row>
    <row r="191" spans="1:60">
      <c r="A191" s="236"/>
      <c r="B191" s="229" t="s">
        <v>89</v>
      </c>
      <c r="C191" s="230"/>
      <c r="D191" s="230"/>
      <c r="E191" s="75"/>
      <c r="F191" s="75"/>
      <c r="G191" s="75"/>
      <c r="H191" s="75"/>
      <c r="I191" s="75"/>
      <c r="J191" s="75"/>
      <c r="K191" s="75"/>
      <c r="L191" s="75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40"/>
      <c r="AE191" s="41"/>
      <c r="AI191" s="16"/>
      <c r="AJ191" s="16"/>
      <c r="AK191" s="16"/>
      <c r="AL191" s="16"/>
      <c r="AM191" s="16"/>
      <c r="AN191" s="16"/>
      <c r="AO191" s="16"/>
      <c r="AP191" s="16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40"/>
      <c r="BH191" s="41"/>
    </row>
    <row r="192" spans="1:60">
      <c r="A192" s="236"/>
      <c r="B192" s="231" t="s">
        <v>91</v>
      </c>
      <c r="C192" s="232"/>
      <c r="D192" s="232"/>
      <c r="E192" s="76"/>
      <c r="F192" s="76"/>
      <c r="G192" s="76"/>
      <c r="H192" s="76"/>
      <c r="I192" s="76"/>
      <c r="J192" s="76"/>
      <c r="K192" s="76"/>
      <c r="L192" s="76"/>
      <c r="M192" s="133"/>
      <c r="N192" s="133">
        <f>+IFERROR(BAJAS!P145/AOP!N192*12,"")</f>
        <v>0</v>
      </c>
      <c r="O192" s="133">
        <f>+IFERROR(BAJAS!Q145/AOP!O192*12,"")</f>
        <v>0</v>
      </c>
      <c r="P192" s="133">
        <f>+IFERROR(BAJAS!R145/AOP!P192*12,"")</f>
        <v>0</v>
      </c>
      <c r="Q192" s="133">
        <f>+IFERROR(BAJAS!S145/AOP!Q192*12,"")</f>
        <v>0</v>
      </c>
      <c r="R192" s="133">
        <f>+IFERROR(BAJAS!T145/AOP!R192*12,"")</f>
        <v>0</v>
      </c>
      <c r="S192" s="133">
        <f>+IFERROR(BAJAS!U145/AOP!S192*12,"")</f>
        <v>0</v>
      </c>
      <c r="T192" s="133">
        <f>+IFERROR(BAJAS!V145/AOP!T192*12,"")</f>
        <v>0</v>
      </c>
      <c r="U192" s="133">
        <f>+IFERROR(BAJAS!W145/AOP!U192*12,"")</f>
        <v>0</v>
      </c>
      <c r="V192" s="133">
        <f>+IFERROR(BAJAS!X145/AOP!V192*12,"")</f>
        <v>0</v>
      </c>
      <c r="W192" s="133">
        <f>+IFERROR(BAJAS!Y145/AOP!W192*12,"")</f>
        <v>0</v>
      </c>
      <c r="X192" s="133">
        <f>+IFERROR(BAJAS!Z145/AOP!X192*12,"")</f>
        <v>0</v>
      </c>
      <c r="Y192" s="133">
        <f>+IFERROR(BAJAS!AA145/AOP!Y192*12,"")</f>
        <v>0</v>
      </c>
      <c r="Z192" s="133">
        <f>+IFERROR(BAJAS!AB145/AOP!Z192*12,"")</f>
        <v>0</v>
      </c>
      <c r="AA192" s="133">
        <f>+IFERROR(BAJAS!AC145/AOP!AA192*12,"")</f>
        <v>0</v>
      </c>
      <c r="AB192" s="133">
        <f>+IFERROR(BAJAS!AD145/AOP!AB192*12,"")</f>
        <v>0</v>
      </c>
      <c r="AC192" s="133">
        <f>+IFERROR(BAJAS!AE145/AOP!AC192*12,"")</f>
        <v>0</v>
      </c>
      <c r="AD192" s="134" t="str">
        <f>+IFERROR(BAJAS!AF145/AOP!AD192,"")</f>
        <v/>
      </c>
      <c r="AE192" s="135" t="str">
        <f>+IFERROR(BAJAS!AG145/AOP!AE192,"")</f>
        <v/>
      </c>
      <c r="AI192" s="33"/>
      <c r="AJ192" s="33"/>
      <c r="AK192" s="33"/>
      <c r="AL192" s="33"/>
      <c r="AM192" s="33"/>
      <c r="AN192" s="33"/>
      <c r="AO192" s="33"/>
      <c r="AP192" s="33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42"/>
      <c r="BH192" s="43"/>
    </row>
    <row r="193" spans="1:60">
      <c r="A193" s="236"/>
      <c r="B193" s="233" t="s">
        <v>90</v>
      </c>
      <c r="C193" s="234"/>
      <c r="D193" s="230"/>
      <c r="E193" s="75"/>
      <c r="F193" s="75"/>
      <c r="G193" s="75"/>
      <c r="H193" s="75"/>
      <c r="I193" s="75"/>
      <c r="J193" s="75"/>
      <c r="K193" s="75"/>
      <c r="L193" s="75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40"/>
      <c r="AE193" s="41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40"/>
      <c r="BH193" s="41"/>
    </row>
    <row r="194" spans="1:60" ht="15" customHeight="1">
      <c r="A194" s="236"/>
      <c r="B194" s="222" t="s">
        <v>35</v>
      </c>
      <c r="C194" s="225" t="s">
        <v>48</v>
      </c>
      <c r="D194" s="10" t="s">
        <v>40</v>
      </c>
      <c r="E194" s="77"/>
      <c r="F194" s="77"/>
      <c r="G194" s="77"/>
      <c r="H194" s="77"/>
      <c r="I194" s="77"/>
      <c r="J194" s="77"/>
      <c r="K194" s="77"/>
      <c r="L194" s="77"/>
      <c r="M194" s="136" t="str">
        <f>+IFERROR(BAJAS!O147/AOP!M194*12,"")</f>
        <v/>
      </c>
      <c r="N194" s="136" t="str">
        <f>+IFERROR(BAJAS!P147/AOP!N194*12,"")</f>
        <v/>
      </c>
      <c r="O194" s="136">
        <f>+IFERROR(BAJAS!Q147/AOP!O194*12,"")</f>
        <v>0</v>
      </c>
      <c r="P194" s="136">
        <f>+IFERROR(BAJAS!R147/AOP!P194*12,"")</f>
        <v>0</v>
      </c>
      <c r="Q194" s="136">
        <f>+IFERROR(BAJAS!S147/AOP!Q194*12,"")</f>
        <v>0</v>
      </c>
      <c r="R194" s="136">
        <f>+IFERROR(BAJAS!T147/AOP!R194*12,"")</f>
        <v>0</v>
      </c>
      <c r="S194" s="136">
        <f>+IFERROR(BAJAS!U147/AOP!S194*12,"")</f>
        <v>0</v>
      </c>
      <c r="T194" s="136">
        <f>+IFERROR(BAJAS!V147/AOP!T194*12,"")</f>
        <v>0</v>
      </c>
      <c r="U194" s="136">
        <f>+IFERROR(BAJAS!W147/AOP!U194*12,"")</f>
        <v>0</v>
      </c>
      <c r="V194" s="136">
        <f>+IFERROR(BAJAS!X147/AOP!V194*12,"")</f>
        <v>0</v>
      </c>
      <c r="W194" s="136">
        <f>+IFERROR(BAJAS!Y147/AOP!W194*12,"")</f>
        <v>0</v>
      </c>
      <c r="X194" s="136">
        <f>+IFERROR(BAJAS!Z147/AOP!X194*12,"")</f>
        <v>0</v>
      </c>
      <c r="Y194" s="136">
        <f>+IFERROR(BAJAS!AA147/AOP!Y194*12,"")</f>
        <v>0</v>
      </c>
      <c r="Z194" s="136">
        <f>+IFERROR(BAJAS!AB147/AOP!Z194*12,"")</f>
        <v>0</v>
      </c>
      <c r="AA194" s="136">
        <f>+IFERROR(BAJAS!AC147/AOP!AA194*12,"")</f>
        <v>0</v>
      </c>
      <c r="AB194" s="136">
        <f>+IFERROR(BAJAS!AD147/AOP!AB194*12,"")</f>
        <v>0</v>
      </c>
      <c r="AC194" s="136">
        <f>+IFERROR(BAJAS!AE147/AOP!AC194*12,"")</f>
        <v>0</v>
      </c>
      <c r="AD194" s="137">
        <f>+IFERROR(BAJAS!AF147/AOP!AD194,"")</f>
        <v>0</v>
      </c>
      <c r="AE194" s="138">
        <f>+IFERROR(BAJAS!AG147/AOP!AE194,"")</f>
        <v>0</v>
      </c>
      <c r="AI194" s="19"/>
      <c r="AJ194" s="19"/>
      <c r="AK194" s="19"/>
      <c r="AL194" s="19"/>
      <c r="AM194" s="19"/>
      <c r="AN194" s="19"/>
      <c r="AO194" s="19"/>
      <c r="AP194" s="19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44"/>
      <c r="BH194" s="59"/>
    </row>
    <row r="195" spans="1:60">
      <c r="A195" s="236"/>
      <c r="B195" s="223"/>
      <c r="C195" s="225"/>
      <c r="D195" s="11" t="s">
        <v>88</v>
      </c>
      <c r="E195" s="78"/>
      <c r="F195" s="78"/>
      <c r="G195" s="78"/>
      <c r="H195" s="78"/>
      <c r="I195" s="78"/>
      <c r="J195" s="78"/>
      <c r="K195" s="78"/>
      <c r="L195" s="78"/>
      <c r="M195" s="139" t="str">
        <f>+IFERROR(BAJAS!O148/AOP!M195*12,"")</f>
        <v/>
      </c>
      <c r="N195" s="139" t="str">
        <f>+IFERROR(BAJAS!P148/AOP!N195*12,"")</f>
        <v/>
      </c>
      <c r="O195" s="139">
        <f>+IFERROR(BAJAS!Q148/AOP!O195*12,"")</f>
        <v>0</v>
      </c>
      <c r="P195" s="139">
        <f>+IFERROR(BAJAS!R148/AOP!P195*12,"")</f>
        <v>0</v>
      </c>
      <c r="Q195" s="139">
        <f>+IFERROR(BAJAS!S148/AOP!Q195*12,"")</f>
        <v>0</v>
      </c>
      <c r="R195" s="139">
        <f>+IFERROR(BAJAS!T148/AOP!R195*12,"")</f>
        <v>0</v>
      </c>
      <c r="S195" s="139">
        <f>+IFERROR(BAJAS!U148/AOP!S195*12,"")</f>
        <v>0</v>
      </c>
      <c r="T195" s="139">
        <f>+IFERROR(BAJAS!V148/AOP!T195*12,"")</f>
        <v>0</v>
      </c>
      <c r="U195" s="139">
        <f>+IFERROR(BAJAS!W148/AOP!U195*12,"")</f>
        <v>0</v>
      </c>
      <c r="V195" s="139">
        <f>+IFERROR(BAJAS!X148/AOP!V195*12,"")</f>
        <v>0</v>
      </c>
      <c r="W195" s="139">
        <f>+IFERROR(BAJAS!Y148/AOP!W195*12,"")</f>
        <v>0</v>
      </c>
      <c r="X195" s="139">
        <f>+IFERROR(BAJAS!Z148/AOP!X195*12,"")</f>
        <v>0</v>
      </c>
      <c r="Y195" s="139">
        <f>+IFERROR(BAJAS!AA148/AOP!Y195*12,"")</f>
        <v>0</v>
      </c>
      <c r="Z195" s="139">
        <f>+IFERROR(BAJAS!AB148/AOP!Z195*12,"")</f>
        <v>0</v>
      </c>
      <c r="AA195" s="139">
        <f>+IFERROR(BAJAS!AC148/AOP!AA195*12,"")</f>
        <v>0</v>
      </c>
      <c r="AB195" s="139">
        <f>+IFERROR(BAJAS!AD148/AOP!AB195*12,"")</f>
        <v>0</v>
      </c>
      <c r="AC195" s="139">
        <f>+IFERROR(BAJAS!AE148/AOP!AC195*12,"")</f>
        <v>0</v>
      </c>
      <c r="AD195" s="140">
        <f>+IFERROR(BAJAS!AF148/AOP!AD195,"")</f>
        <v>0</v>
      </c>
      <c r="AE195" s="141">
        <f>+IFERROR(BAJAS!AG148/AOP!AE195,"")</f>
        <v>0</v>
      </c>
      <c r="AI195" s="34"/>
      <c r="AJ195" s="34"/>
      <c r="AK195" s="34"/>
      <c r="AL195" s="34"/>
      <c r="AM195" s="34"/>
      <c r="AN195" s="34"/>
      <c r="AO195" s="34"/>
      <c r="AP195" s="34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45"/>
      <c r="BH195" s="46"/>
    </row>
    <row r="196" spans="1:60">
      <c r="A196" s="236"/>
      <c r="B196" s="223"/>
      <c r="C196" s="225"/>
      <c r="D196" s="12" t="s">
        <v>76</v>
      </c>
      <c r="E196" s="79"/>
      <c r="F196" s="79"/>
      <c r="G196" s="79"/>
      <c r="H196" s="79"/>
      <c r="I196" s="79"/>
      <c r="J196" s="79"/>
      <c r="K196" s="79"/>
      <c r="L196" s="79"/>
      <c r="M196" s="142"/>
      <c r="N196" s="142" t="str">
        <f>+IFERROR(BAJAS!P149/AOP!N196*12,"")</f>
        <v/>
      </c>
      <c r="O196" s="142" t="str">
        <f>+IFERROR(BAJAS!Q149/AOP!O196*12,"")</f>
        <v/>
      </c>
      <c r="P196" s="142" t="str">
        <f>+IFERROR(BAJAS!R149/AOP!P196*12,"")</f>
        <v/>
      </c>
      <c r="Q196" s="142" t="str">
        <f>+IFERROR(BAJAS!S149/AOP!Q196*12,"")</f>
        <v/>
      </c>
      <c r="R196" s="142" t="str">
        <f>+IFERROR(BAJAS!T149/AOP!R196*12,"")</f>
        <v/>
      </c>
      <c r="S196" s="142" t="str">
        <f>+IFERROR(BAJAS!U149/AOP!S196*12,"")</f>
        <v/>
      </c>
      <c r="T196" s="142" t="str">
        <f>+IFERROR(BAJAS!V149/AOP!T196*12,"")</f>
        <v/>
      </c>
      <c r="U196" s="142" t="str">
        <f>+IFERROR(BAJAS!W149/AOP!U196*12,"")</f>
        <v/>
      </c>
      <c r="V196" s="142" t="str">
        <f>+IFERROR(BAJAS!X149/AOP!V196*12,"")</f>
        <v/>
      </c>
      <c r="W196" s="142" t="str">
        <f>+IFERROR(BAJAS!Y149/AOP!W196*12,"")</f>
        <v/>
      </c>
      <c r="X196" s="142" t="str">
        <f>+IFERROR(BAJAS!Z149/AOP!X196*12,"")</f>
        <v/>
      </c>
      <c r="Y196" s="142" t="str">
        <f>+IFERROR(BAJAS!AA149/AOP!Y196*12,"")</f>
        <v/>
      </c>
      <c r="Z196" s="142" t="str">
        <f>+IFERROR(BAJAS!AB149/AOP!Z196*12,"")</f>
        <v/>
      </c>
      <c r="AA196" s="142" t="str">
        <f>+IFERROR(BAJAS!AC149/AOP!AA196*12,"")</f>
        <v/>
      </c>
      <c r="AB196" s="142" t="str">
        <f>+IFERROR(BAJAS!AD149/AOP!AB196*12,"")</f>
        <v/>
      </c>
      <c r="AC196" s="142" t="str">
        <f>+IFERROR(BAJAS!AE149/AOP!AC196*12,"")</f>
        <v/>
      </c>
      <c r="AD196" s="143" t="str">
        <f>+IFERROR(BAJAS!AF149/AOP!AD196,"")</f>
        <v/>
      </c>
      <c r="AE196" s="144" t="str">
        <f>+IFERROR(BAJAS!AG149/AOP!AE196,"")</f>
        <v/>
      </c>
      <c r="AI196" s="35"/>
      <c r="AJ196" s="35"/>
      <c r="AK196" s="35"/>
      <c r="AL196" s="35"/>
      <c r="AM196" s="35"/>
      <c r="AN196" s="35"/>
      <c r="AO196" s="35"/>
      <c r="AP196" s="35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47"/>
      <c r="BH196" s="48"/>
    </row>
    <row r="197" spans="1:60">
      <c r="A197" s="236"/>
      <c r="B197" s="223"/>
      <c r="C197" s="225"/>
      <c r="D197" s="12" t="s">
        <v>55</v>
      </c>
      <c r="E197" s="79"/>
      <c r="F197" s="79"/>
      <c r="G197" s="79"/>
      <c r="H197" s="79"/>
      <c r="I197" s="79"/>
      <c r="J197" s="79"/>
      <c r="K197" s="79"/>
      <c r="L197" s="79"/>
      <c r="M197" s="142" t="str">
        <f>+IFERROR(BAJAS!O150/AOP!M197*12,"")</f>
        <v/>
      </c>
      <c r="N197" s="142" t="str">
        <f>+IFERROR(BAJAS!P150/AOP!N197*12,"")</f>
        <v/>
      </c>
      <c r="O197" s="142">
        <f>+IFERROR(BAJAS!Q150/AOP!O197*12,"")</f>
        <v>0</v>
      </c>
      <c r="P197" s="142">
        <f>+IFERROR(BAJAS!R150/AOP!P197*12,"")</f>
        <v>0</v>
      </c>
      <c r="Q197" s="142">
        <f>+IFERROR(BAJAS!S150/AOP!Q197*12,"")</f>
        <v>0</v>
      </c>
      <c r="R197" s="142">
        <f>+IFERROR(BAJAS!T150/AOP!R197*12,"")</f>
        <v>0</v>
      </c>
      <c r="S197" s="142">
        <f>+IFERROR(BAJAS!U150/AOP!S197*12,"")</f>
        <v>0</v>
      </c>
      <c r="T197" s="142">
        <f>+IFERROR(BAJAS!V150/AOP!T197*12,"")</f>
        <v>0</v>
      </c>
      <c r="U197" s="142">
        <f>+IFERROR(BAJAS!W150/AOP!U197*12,"")</f>
        <v>0</v>
      </c>
      <c r="V197" s="142">
        <f>+IFERROR(BAJAS!X150/AOP!V197*12,"")</f>
        <v>0</v>
      </c>
      <c r="W197" s="142">
        <f>+IFERROR(BAJAS!Y150/AOP!W197*12,"")</f>
        <v>0</v>
      </c>
      <c r="X197" s="142">
        <f>+IFERROR(BAJAS!Z150/AOP!X197*12,"")</f>
        <v>0</v>
      </c>
      <c r="Y197" s="142">
        <f>+IFERROR(BAJAS!AA150/AOP!Y197*12,"")</f>
        <v>0</v>
      </c>
      <c r="Z197" s="142">
        <f>+IFERROR(BAJAS!AB150/AOP!Z197*12,"")</f>
        <v>0</v>
      </c>
      <c r="AA197" s="142">
        <f>+IFERROR(BAJAS!AC150/AOP!AA197*12,"")</f>
        <v>0</v>
      </c>
      <c r="AB197" s="142">
        <f>+IFERROR(BAJAS!AD150/AOP!AB197*12,"")</f>
        <v>0</v>
      </c>
      <c r="AC197" s="142">
        <f>+IFERROR(BAJAS!AE150/AOP!AC197*12,"")</f>
        <v>0</v>
      </c>
      <c r="AD197" s="143">
        <f>+IFERROR(BAJAS!AF150/AOP!AD197,"")</f>
        <v>0</v>
      </c>
      <c r="AE197" s="144">
        <f>+IFERROR(BAJAS!AG150/AOP!AE197,"")</f>
        <v>0</v>
      </c>
      <c r="AI197" s="35"/>
      <c r="AJ197" s="35"/>
      <c r="AK197" s="35"/>
      <c r="AL197" s="35"/>
      <c r="AM197" s="35"/>
      <c r="AN197" s="35"/>
      <c r="AO197" s="35"/>
      <c r="AP197" s="35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47"/>
      <c r="BH197" s="48"/>
    </row>
    <row r="198" spans="1:60">
      <c r="A198" s="236"/>
      <c r="B198" s="223"/>
      <c r="C198" s="225"/>
      <c r="D198" s="12" t="s">
        <v>56</v>
      </c>
      <c r="E198" s="79"/>
      <c r="F198" s="79"/>
      <c r="G198" s="79"/>
      <c r="H198" s="79"/>
      <c r="I198" s="79"/>
      <c r="J198" s="79"/>
      <c r="K198" s="79"/>
      <c r="L198" s="79"/>
      <c r="M198" s="142" t="str">
        <f>+IFERROR(BAJAS!O151/AOP!M198*12,"")</f>
        <v/>
      </c>
      <c r="N198" s="142" t="str">
        <f>+IFERROR(BAJAS!P151/AOP!N198*12,"")</f>
        <v/>
      </c>
      <c r="O198" s="142" t="str">
        <f>+IFERROR(BAJAS!Q151/AOP!O198*12,"")</f>
        <v/>
      </c>
      <c r="P198" s="142" t="str">
        <f>+IFERROR(BAJAS!R151/AOP!P198*12,"")</f>
        <v/>
      </c>
      <c r="Q198" s="142" t="str">
        <f>+IFERROR(BAJAS!S151/AOP!Q198*12,"")</f>
        <v/>
      </c>
      <c r="R198" s="142">
        <f>+IFERROR(BAJAS!T151/AOP!R198*12,"")</f>
        <v>0</v>
      </c>
      <c r="S198" s="142">
        <f>+IFERROR(BAJAS!U151/AOP!S198*12,"")</f>
        <v>0</v>
      </c>
      <c r="T198" s="142">
        <f>+IFERROR(BAJAS!V151/AOP!T198*12,"")</f>
        <v>0</v>
      </c>
      <c r="U198" s="142">
        <f>+IFERROR(BAJAS!W151/AOP!U198*12,"")</f>
        <v>0</v>
      </c>
      <c r="V198" s="142">
        <f>+IFERROR(BAJAS!X151/AOP!V198*12,"")</f>
        <v>0</v>
      </c>
      <c r="W198" s="142">
        <f>+IFERROR(BAJAS!Y151/AOP!W198*12,"")</f>
        <v>0</v>
      </c>
      <c r="X198" s="142">
        <f>+IFERROR(BAJAS!Z151/AOP!X198*12,"")</f>
        <v>0</v>
      </c>
      <c r="Y198" s="142">
        <f>+IFERROR(BAJAS!AA151/AOP!Y198*12,"")</f>
        <v>0</v>
      </c>
      <c r="Z198" s="142">
        <f>+IFERROR(BAJAS!AB151/AOP!Z198*12,"")</f>
        <v>0</v>
      </c>
      <c r="AA198" s="142">
        <f>+IFERROR(BAJAS!AC151/AOP!AA198*12,"")</f>
        <v>0</v>
      </c>
      <c r="AB198" s="142">
        <f>+IFERROR(BAJAS!AD151/AOP!AB198*12,"")</f>
        <v>0</v>
      </c>
      <c r="AC198" s="142">
        <f>+IFERROR(BAJAS!AE151/AOP!AC198*12,"")</f>
        <v>0</v>
      </c>
      <c r="AD198" s="143" t="str">
        <f>+IFERROR(BAJAS!AF151/AOP!AD198,"")</f>
        <v/>
      </c>
      <c r="AE198" s="144">
        <f>+IFERROR(BAJAS!AG151/AOP!AE198,"")</f>
        <v>0</v>
      </c>
      <c r="AI198" s="35"/>
      <c r="AJ198" s="35"/>
      <c r="AK198" s="35"/>
      <c r="AL198" s="35"/>
      <c r="AM198" s="35"/>
      <c r="AN198" s="35"/>
      <c r="AO198" s="35"/>
      <c r="AP198" s="35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47"/>
      <c r="BH198" s="48"/>
    </row>
    <row r="199" spans="1:60">
      <c r="A199" s="236"/>
      <c r="B199" s="223"/>
      <c r="C199" s="225"/>
      <c r="D199" s="12" t="s">
        <v>57</v>
      </c>
      <c r="E199" s="79"/>
      <c r="F199" s="79"/>
      <c r="G199" s="79"/>
      <c r="H199" s="79"/>
      <c r="I199" s="79"/>
      <c r="J199" s="79"/>
      <c r="K199" s="79"/>
      <c r="L199" s="79"/>
      <c r="M199" s="142" t="str">
        <f>+IFERROR(BAJAS!O152/AOP!M199*12,"")</f>
        <v/>
      </c>
      <c r="N199" s="142" t="str">
        <f>+IFERROR(BAJAS!P152/AOP!N199*12,"")</f>
        <v/>
      </c>
      <c r="O199" s="142" t="str">
        <f>+IFERROR(BAJAS!Q152/AOP!O199*12,"")</f>
        <v/>
      </c>
      <c r="P199" s="142" t="str">
        <f>+IFERROR(BAJAS!R152/AOP!P199*12,"")</f>
        <v/>
      </c>
      <c r="Q199" s="142" t="str">
        <f>+IFERROR(BAJAS!S152/AOP!Q199*12,"")</f>
        <v/>
      </c>
      <c r="R199" s="142" t="str">
        <f>+IFERROR(BAJAS!T152/AOP!R199*12,"")</f>
        <v/>
      </c>
      <c r="S199" s="142" t="str">
        <f>+IFERROR(BAJAS!U152/AOP!S199*12,"")</f>
        <v/>
      </c>
      <c r="T199" s="142" t="str">
        <f>+IFERROR(BAJAS!V152/AOP!T199*12,"")</f>
        <v/>
      </c>
      <c r="U199" s="142">
        <f>+IFERROR(BAJAS!W152/AOP!U199*12,"")</f>
        <v>0</v>
      </c>
      <c r="V199" s="142">
        <f>+IFERROR(BAJAS!X152/AOP!V199*12,"")</f>
        <v>0</v>
      </c>
      <c r="W199" s="142">
        <f>+IFERROR(BAJAS!Y152/AOP!W199*12,"")</f>
        <v>0</v>
      </c>
      <c r="X199" s="142">
        <f>+IFERROR(BAJAS!Z152/AOP!X199*12,"")</f>
        <v>0</v>
      </c>
      <c r="Y199" s="142">
        <f>+IFERROR(BAJAS!AA152/AOP!Y199*12,"")</f>
        <v>0</v>
      </c>
      <c r="Z199" s="142">
        <f>+IFERROR(BAJAS!AB152/AOP!Z199*12,"")</f>
        <v>0</v>
      </c>
      <c r="AA199" s="142">
        <f>+IFERROR(BAJAS!AC152/AOP!AA199*12,"")</f>
        <v>0</v>
      </c>
      <c r="AB199" s="142">
        <f>+IFERROR(BAJAS!AD152/AOP!AB199*12,"")</f>
        <v>0</v>
      </c>
      <c r="AC199" s="142">
        <f>+IFERROR(BAJAS!AE152/AOP!AC199*12,"")</f>
        <v>0</v>
      </c>
      <c r="AD199" s="143" t="str">
        <f>+IFERROR(BAJAS!AF152/AOP!AD199,"")</f>
        <v/>
      </c>
      <c r="AE199" s="144">
        <f>+IFERROR(BAJAS!AG152/AOP!AE199,"")</f>
        <v>0</v>
      </c>
      <c r="AI199" s="35"/>
      <c r="AJ199" s="35"/>
      <c r="AK199" s="35"/>
      <c r="AL199" s="35"/>
      <c r="AM199" s="35"/>
      <c r="AN199" s="35"/>
      <c r="AO199" s="35"/>
      <c r="AP199" s="35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47"/>
      <c r="BH199" s="48"/>
    </row>
    <row r="200" spans="1:60">
      <c r="A200" s="236"/>
      <c r="B200" s="223"/>
      <c r="C200" s="225"/>
      <c r="D200" s="12" t="s">
        <v>75</v>
      </c>
      <c r="E200" s="79"/>
      <c r="F200" s="79"/>
      <c r="G200" s="79"/>
      <c r="H200" s="79"/>
      <c r="I200" s="79"/>
      <c r="J200" s="79"/>
      <c r="K200" s="79"/>
      <c r="L200" s="79"/>
      <c r="M200" s="142"/>
      <c r="N200" s="142" t="str">
        <f>+IFERROR(BAJAS!P153/AOP!N200*12,"")</f>
        <v/>
      </c>
      <c r="O200" s="142" t="str">
        <f>+IFERROR(BAJAS!Q153/AOP!O200*12,"")</f>
        <v/>
      </c>
      <c r="P200" s="142" t="str">
        <f>+IFERROR(BAJAS!R153/AOP!P200*12,"")</f>
        <v/>
      </c>
      <c r="Q200" s="142" t="str">
        <f>+IFERROR(BAJAS!S153/AOP!Q200*12,"")</f>
        <v/>
      </c>
      <c r="R200" s="142" t="str">
        <f>+IFERROR(BAJAS!T153/AOP!R200*12,"")</f>
        <v/>
      </c>
      <c r="S200" s="142" t="str">
        <f>+IFERROR(BAJAS!U153/AOP!S200*12,"")</f>
        <v/>
      </c>
      <c r="T200" s="142" t="str">
        <f>+IFERROR(BAJAS!V153/AOP!T200*12,"")</f>
        <v/>
      </c>
      <c r="U200" s="142" t="str">
        <f>+IFERROR(BAJAS!W153/AOP!U200*12,"")</f>
        <v/>
      </c>
      <c r="V200" s="142" t="str">
        <f>+IFERROR(BAJAS!X153/AOP!V200*12,"")</f>
        <v/>
      </c>
      <c r="W200" s="142" t="str">
        <f>+IFERROR(BAJAS!Y153/AOP!W200*12,"")</f>
        <v/>
      </c>
      <c r="X200" s="142" t="str">
        <f>+IFERROR(BAJAS!Z153/AOP!X200*12,"")</f>
        <v/>
      </c>
      <c r="Y200" s="142" t="str">
        <f>+IFERROR(BAJAS!AA153/AOP!Y200*12,"")</f>
        <v/>
      </c>
      <c r="Z200" s="142" t="str">
        <f>+IFERROR(BAJAS!AB153/AOP!Z200*12,"")</f>
        <v/>
      </c>
      <c r="AA200" s="142" t="str">
        <f>+IFERROR(BAJAS!AC153/AOP!AA200*12,"")</f>
        <v/>
      </c>
      <c r="AB200" s="142" t="str">
        <f>+IFERROR(BAJAS!AD153/AOP!AB200*12,"")</f>
        <v/>
      </c>
      <c r="AC200" s="142" t="str">
        <f>+IFERROR(BAJAS!AE153/AOP!AC200*12,"")</f>
        <v/>
      </c>
      <c r="AD200" s="143" t="str">
        <f>+IFERROR(BAJAS!AF153/AOP!AD200,"")</f>
        <v/>
      </c>
      <c r="AE200" s="144" t="str">
        <f>+IFERROR(BAJAS!AG153/AOP!AE200,"")</f>
        <v/>
      </c>
      <c r="AI200" s="35"/>
      <c r="AJ200" s="35"/>
      <c r="AK200" s="35"/>
      <c r="AL200" s="35"/>
      <c r="AM200" s="35"/>
      <c r="AN200" s="35"/>
      <c r="AO200" s="35"/>
      <c r="AP200" s="35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47"/>
      <c r="BH200" s="48"/>
    </row>
    <row r="201" spans="1:60">
      <c r="A201" s="236"/>
      <c r="B201" s="223"/>
      <c r="C201" s="225"/>
      <c r="D201" s="12" t="s">
        <v>78</v>
      </c>
      <c r="E201" s="79"/>
      <c r="F201" s="79"/>
      <c r="G201" s="79"/>
      <c r="H201" s="79"/>
      <c r="I201" s="79"/>
      <c r="J201" s="79"/>
      <c r="K201" s="79"/>
      <c r="L201" s="79"/>
      <c r="M201" s="142"/>
      <c r="N201" s="142" t="str">
        <f>+IFERROR(BAJAS!P154/AOP!N201*12,"")</f>
        <v/>
      </c>
      <c r="O201" s="142" t="str">
        <f>+IFERROR(BAJAS!Q154/AOP!O201*12,"")</f>
        <v/>
      </c>
      <c r="P201" s="142" t="str">
        <f>+IFERROR(BAJAS!R154/AOP!P201*12,"")</f>
        <v/>
      </c>
      <c r="Q201" s="142" t="str">
        <f>+IFERROR(BAJAS!S154/AOP!Q201*12,"")</f>
        <v/>
      </c>
      <c r="R201" s="142" t="str">
        <f>+IFERROR(BAJAS!T154/AOP!R201*12,"")</f>
        <v/>
      </c>
      <c r="S201" s="142" t="str">
        <f>+IFERROR(BAJAS!U154/AOP!S201*12,"")</f>
        <v/>
      </c>
      <c r="T201" s="142" t="str">
        <f>+IFERROR(BAJAS!V154/AOP!T201*12,"")</f>
        <v/>
      </c>
      <c r="U201" s="142" t="str">
        <f>+IFERROR(BAJAS!W154/AOP!U201*12,"")</f>
        <v/>
      </c>
      <c r="V201" s="142" t="str">
        <f>+IFERROR(BAJAS!X154/AOP!V201*12,"")</f>
        <v/>
      </c>
      <c r="W201" s="142" t="str">
        <f>+IFERROR(BAJAS!Y154/AOP!W201*12,"")</f>
        <v/>
      </c>
      <c r="X201" s="142" t="str">
        <f>+IFERROR(BAJAS!Z154/AOP!X201*12,"")</f>
        <v/>
      </c>
      <c r="Y201" s="142" t="str">
        <f>+IFERROR(BAJAS!AA154/AOP!Y201*12,"")</f>
        <v/>
      </c>
      <c r="Z201" s="142" t="str">
        <f>+IFERROR(BAJAS!AB154/AOP!Z201*12,"")</f>
        <v/>
      </c>
      <c r="AA201" s="142" t="str">
        <f>+IFERROR(BAJAS!AC154/AOP!AA201*12,"")</f>
        <v/>
      </c>
      <c r="AB201" s="142" t="str">
        <f>+IFERROR(BAJAS!AD154/AOP!AB201*12,"")</f>
        <v/>
      </c>
      <c r="AC201" s="142" t="str">
        <f>+IFERROR(BAJAS!AE154/AOP!AC201*12,"")</f>
        <v/>
      </c>
      <c r="AD201" s="143" t="str">
        <f>+IFERROR(BAJAS!AF154/AOP!AD201,"")</f>
        <v/>
      </c>
      <c r="AE201" s="144" t="str">
        <f>+IFERROR(BAJAS!AG154/AOP!AE201,"")</f>
        <v/>
      </c>
      <c r="AI201" s="35"/>
      <c r="AJ201" s="35"/>
      <c r="AK201" s="35"/>
      <c r="AL201" s="35"/>
      <c r="AM201" s="35"/>
      <c r="AN201" s="35"/>
      <c r="AO201" s="35"/>
      <c r="AP201" s="35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47"/>
      <c r="BH201" s="48"/>
    </row>
    <row r="202" spans="1:60">
      <c r="A202" s="236"/>
      <c r="B202" s="223"/>
      <c r="C202" s="225"/>
      <c r="D202" s="12" t="s">
        <v>95</v>
      </c>
      <c r="E202" s="79"/>
      <c r="F202" s="79"/>
      <c r="G202" s="79"/>
      <c r="H202" s="79"/>
      <c r="I202" s="79"/>
      <c r="J202" s="79"/>
      <c r="K202" s="79"/>
      <c r="L202" s="79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3"/>
      <c r="AE202" s="144"/>
      <c r="AI202" s="35"/>
      <c r="AJ202" s="35"/>
      <c r="AK202" s="35"/>
      <c r="AL202" s="35"/>
      <c r="AM202" s="35"/>
      <c r="AN202" s="35"/>
      <c r="AO202" s="35"/>
      <c r="AP202" s="35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47"/>
      <c r="BH202" s="48"/>
    </row>
    <row r="203" spans="1:60">
      <c r="A203" s="236"/>
      <c r="B203" s="223"/>
      <c r="C203" s="225"/>
      <c r="D203" s="12" t="s">
        <v>96</v>
      </c>
      <c r="E203" s="79"/>
      <c r="F203" s="79"/>
      <c r="G203" s="79"/>
      <c r="H203" s="79"/>
      <c r="I203" s="79"/>
      <c r="J203" s="79"/>
      <c r="K203" s="79"/>
      <c r="L203" s="79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3"/>
      <c r="AE203" s="144"/>
      <c r="AI203" s="35"/>
      <c r="AJ203" s="35"/>
      <c r="AK203" s="35"/>
      <c r="AL203" s="35"/>
      <c r="AM203" s="35"/>
      <c r="AN203" s="35"/>
      <c r="AO203" s="35"/>
      <c r="AP203" s="35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47"/>
      <c r="BH203" s="48"/>
    </row>
    <row r="204" spans="1:60">
      <c r="A204" s="236"/>
      <c r="B204" s="223"/>
      <c r="C204" s="225"/>
      <c r="D204" s="13" t="s">
        <v>90</v>
      </c>
      <c r="E204" s="80"/>
      <c r="F204" s="80"/>
      <c r="G204" s="80"/>
      <c r="H204" s="80"/>
      <c r="I204" s="80"/>
      <c r="J204" s="80"/>
      <c r="K204" s="80"/>
      <c r="L204" s="80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49"/>
      <c r="AE204" s="50"/>
      <c r="AI204" s="36"/>
      <c r="AJ204" s="36"/>
      <c r="AK204" s="36"/>
      <c r="AL204" s="36"/>
      <c r="AM204" s="36"/>
      <c r="AN204" s="36"/>
      <c r="AO204" s="36"/>
      <c r="AP204" s="36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49"/>
      <c r="BH204" s="50"/>
    </row>
    <row r="205" spans="1:60">
      <c r="A205" s="236"/>
      <c r="B205" s="223"/>
      <c r="C205" s="225" t="s">
        <v>49</v>
      </c>
      <c r="D205" s="10" t="s">
        <v>40</v>
      </c>
      <c r="E205" s="77"/>
      <c r="F205" s="77"/>
      <c r="G205" s="77"/>
      <c r="H205" s="77"/>
      <c r="I205" s="77"/>
      <c r="J205" s="77"/>
      <c r="K205" s="77"/>
      <c r="L205" s="77"/>
      <c r="M205" s="136" t="str">
        <f>+IFERROR(BAJAS!O156/AOP!M205*12,"")</f>
        <v/>
      </c>
      <c r="N205" s="136" t="str">
        <f>+IFERROR(BAJAS!P156/AOP!N205*12,"")</f>
        <v/>
      </c>
      <c r="O205" s="136" t="str">
        <f>+IFERROR(BAJAS!Q156/AOP!O205*12,"")</f>
        <v/>
      </c>
      <c r="P205" s="136" t="str">
        <f>+IFERROR(BAJAS!R156/AOP!P205*12,"")</f>
        <v/>
      </c>
      <c r="Q205" s="136" t="str">
        <f>+IFERROR(BAJAS!S156/AOP!Q205*12,"")</f>
        <v/>
      </c>
      <c r="R205" s="136" t="str">
        <f>+IFERROR(BAJAS!T156/AOP!R205*12,"")</f>
        <v/>
      </c>
      <c r="S205" s="136" t="str">
        <f>+IFERROR(BAJAS!U156/AOP!S205*12,"")</f>
        <v/>
      </c>
      <c r="T205" s="136" t="str">
        <f>+IFERROR(BAJAS!V156/AOP!T205*12,"")</f>
        <v/>
      </c>
      <c r="U205" s="136">
        <f>+IFERROR(BAJAS!W156/AOP!U205*12,"")</f>
        <v>0</v>
      </c>
      <c r="V205" s="136">
        <f>+IFERROR(BAJAS!X156/AOP!V205*12,"")</f>
        <v>0</v>
      </c>
      <c r="W205" s="136">
        <f>+IFERROR(BAJAS!Y156/AOP!W205*12,"")</f>
        <v>0</v>
      </c>
      <c r="X205" s="136">
        <f>+IFERROR(BAJAS!Z156/AOP!X205*12,"")</f>
        <v>0</v>
      </c>
      <c r="Y205" s="136">
        <f>+IFERROR(BAJAS!AA156/AOP!Y205*12,"")</f>
        <v>0</v>
      </c>
      <c r="Z205" s="136">
        <f>+IFERROR(BAJAS!AB156/AOP!Z205*12,"")</f>
        <v>0</v>
      </c>
      <c r="AA205" s="136">
        <f>+IFERROR(BAJAS!AC156/AOP!AA205*12,"")</f>
        <v>0</v>
      </c>
      <c r="AB205" s="136">
        <f>+IFERROR(BAJAS!AD156/AOP!AB205*12,"")</f>
        <v>0</v>
      </c>
      <c r="AC205" s="136">
        <f>+IFERROR(BAJAS!AE156/AOP!AC205*12,"")</f>
        <v>0</v>
      </c>
      <c r="AD205" s="137" t="str">
        <f>+IFERROR(BAJAS!AF156/AOP!AD205,"")</f>
        <v/>
      </c>
      <c r="AE205" s="138">
        <f>+IFERROR(BAJAS!AG156/AOP!AE205,"")</f>
        <v>0</v>
      </c>
      <c r="AI205" s="19"/>
      <c r="AJ205" s="19"/>
      <c r="AK205" s="19"/>
      <c r="AL205" s="19"/>
      <c r="AM205" s="19"/>
      <c r="AN205" s="19"/>
      <c r="AO205" s="19"/>
      <c r="AP205" s="19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44"/>
      <c r="BH205" s="59"/>
    </row>
    <row r="206" spans="1:60">
      <c r="A206" s="236"/>
      <c r="B206" s="223"/>
      <c r="C206" s="225"/>
      <c r="D206" s="11" t="s">
        <v>88</v>
      </c>
      <c r="E206" s="78"/>
      <c r="F206" s="78"/>
      <c r="G206" s="78"/>
      <c r="H206" s="78"/>
      <c r="I206" s="78"/>
      <c r="J206" s="78"/>
      <c r="K206" s="78"/>
      <c r="L206" s="78"/>
      <c r="M206" s="139" t="str">
        <f>+IFERROR(BAJAS!O157/AOP!M206*12,"")</f>
        <v/>
      </c>
      <c r="N206" s="139" t="str">
        <f>+IFERROR(BAJAS!P157/AOP!N206*12,"")</f>
        <v/>
      </c>
      <c r="O206" s="139" t="str">
        <f>+IFERROR(BAJAS!Q157/AOP!O206*12,"")</f>
        <v/>
      </c>
      <c r="P206" s="139" t="str">
        <f>+IFERROR(BAJAS!R157/AOP!P206*12,"")</f>
        <v/>
      </c>
      <c r="Q206" s="139" t="str">
        <f>+IFERROR(BAJAS!S157/AOP!Q206*12,"")</f>
        <v/>
      </c>
      <c r="R206" s="139" t="str">
        <f>+IFERROR(BAJAS!T157/AOP!R206*12,"")</f>
        <v/>
      </c>
      <c r="S206" s="139" t="str">
        <f>+IFERROR(BAJAS!U157/AOP!S206*12,"")</f>
        <v/>
      </c>
      <c r="T206" s="139" t="str">
        <f>+IFERROR(BAJAS!V157/AOP!T206*12,"")</f>
        <v/>
      </c>
      <c r="U206" s="139">
        <f>+IFERROR(BAJAS!W157/AOP!U206*12,"")</f>
        <v>0</v>
      </c>
      <c r="V206" s="139">
        <f>+IFERROR(BAJAS!X157/AOP!V206*12,"")</f>
        <v>0</v>
      </c>
      <c r="W206" s="139">
        <f>+IFERROR(BAJAS!Y157/AOP!W206*12,"")</f>
        <v>0</v>
      </c>
      <c r="X206" s="139">
        <f>+IFERROR(BAJAS!Z157/AOP!X206*12,"")</f>
        <v>0</v>
      </c>
      <c r="Y206" s="139">
        <f>+IFERROR(BAJAS!AA157/AOP!Y206*12,"")</f>
        <v>0</v>
      </c>
      <c r="Z206" s="139">
        <f>+IFERROR(BAJAS!AB157/AOP!Z206*12,"")</f>
        <v>0</v>
      </c>
      <c r="AA206" s="139">
        <f>+IFERROR(BAJAS!AC157/AOP!AA206*12,"")</f>
        <v>0</v>
      </c>
      <c r="AB206" s="139">
        <f>+IFERROR(BAJAS!AD157/AOP!AB206*12,"")</f>
        <v>0</v>
      </c>
      <c r="AC206" s="139">
        <f>+IFERROR(BAJAS!AE157/AOP!AC206*12,"")</f>
        <v>0</v>
      </c>
      <c r="AD206" s="140" t="str">
        <f>+IFERROR(BAJAS!AF157/AOP!AD206,"")</f>
        <v/>
      </c>
      <c r="AE206" s="141">
        <f>+IFERROR(BAJAS!AG157/AOP!AE206,"")</f>
        <v>0</v>
      </c>
      <c r="AI206" s="34"/>
      <c r="AJ206" s="34"/>
      <c r="AK206" s="34"/>
      <c r="AL206" s="34"/>
      <c r="AM206" s="34"/>
      <c r="AN206" s="34"/>
      <c r="AO206" s="34"/>
      <c r="AP206" s="34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45"/>
      <c r="BH206" s="46"/>
    </row>
    <row r="207" spans="1:60">
      <c r="A207" s="236"/>
      <c r="B207" s="223"/>
      <c r="C207" s="225"/>
      <c r="D207" s="12" t="s">
        <v>77</v>
      </c>
      <c r="E207" s="79"/>
      <c r="F207" s="79"/>
      <c r="G207" s="79"/>
      <c r="H207" s="79"/>
      <c r="I207" s="79"/>
      <c r="J207" s="79"/>
      <c r="K207" s="79"/>
      <c r="L207" s="79"/>
      <c r="M207" s="142"/>
      <c r="N207" s="142" t="str">
        <f>+IFERROR(BAJAS!P158/AOP!N207*12,"")</f>
        <v/>
      </c>
      <c r="O207" s="142" t="str">
        <f>+IFERROR(BAJAS!Q158/AOP!O207*12,"")</f>
        <v/>
      </c>
      <c r="P207" s="142" t="str">
        <f>+IFERROR(BAJAS!R158/AOP!P207*12,"")</f>
        <v/>
      </c>
      <c r="Q207" s="142" t="str">
        <f>+IFERROR(BAJAS!S158/AOP!Q207*12,"")</f>
        <v/>
      </c>
      <c r="R207" s="142" t="str">
        <f>+IFERROR(BAJAS!T158/AOP!R207*12,"")</f>
        <v/>
      </c>
      <c r="S207" s="142" t="str">
        <f>+IFERROR(BAJAS!U158/AOP!S207*12,"")</f>
        <v/>
      </c>
      <c r="T207" s="142" t="str">
        <f>+IFERROR(BAJAS!V158/AOP!T207*12,"")</f>
        <v/>
      </c>
      <c r="U207" s="142" t="str">
        <f>+IFERROR(BAJAS!W158/AOP!U207*12,"")</f>
        <v/>
      </c>
      <c r="V207" s="142" t="str">
        <f>+IFERROR(BAJAS!X158/AOP!V207*12,"")</f>
        <v/>
      </c>
      <c r="W207" s="142" t="str">
        <f>+IFERROR(BAJAS!Y158/AOP!W207*12,"")</f>
        <v/>
      </c>
      <c r="X207" s="142" t="str">
        <f>+IFERROR(BAJAS!Z158/AOP!X207*12,"")</f>
        <v/>
      </c>
      <c r="Y207" s="142" t="str">
        <f>+IFERROR(BAJAS!AA158/AOP!Y207*12,"")</f>
        <v/>
      </c>
      <c r="Z207" s="142" t="str">
        <f>+IFERROR(BAJAS!AB158/AOP!Z207*12,"")</f>
        <v/>
      </c>
      <c r="AA207" s="142" t="str">
        <f>+IFERROR(BAJAS!AC158/AOP!AA207*12,"")</f>
        <v/>
      </c>
      <c r="AB207" s="142" t="str">
        <f>+IFERROR(BAJAS!AD158/AOP!AB207*12,"")</f>
        <v/>
      </c>
      <c r="AC207" s="142" t="str">
        <f>+IFERROR(BAJAS!AE158/AOP!AC207*12,"")</f>
        <v/>
      </c>
      <c r="AD207" s="143" t="str">
        <f>+IFERROR(BAJAS!AF158/AOP!AD207,"")</f>
        <v/>
      </c>
      <c r="AE207" s="144" t="str">
        <f>+IFERROR(BAJAS!AG158/AOP!AE207,"")</f>
        <v/>
      </c>
      <c r="AI207" s="35"/>
      <c r="AJ207" s="35"/>
      <c r="AK207" s="35"/>
      <c r="AL207" s="35"/>
      <c r="AM207" s="35"/>
      <c r="AN207" s="35"/>
      <c r="AO207" s="35"/>
      <c r="AP207" s="35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47"/>
      <c r="BH207" s="48"/>
    </row>
    <row r="208" spans="1:60">
      <c r="A208" s="236"/>
      <c r="B208" s="223"/>
      <c r="C208" s="225"/>
      <c r="D208" s="12" t="s">
        <v>58</v>
      </c>
      <c r="E208" s="79"/>
      <c r="F208" s="79"/>
      <c r="G208" s="79"/>
      <c r="H208" s="79"/>
      <c r="I208" s="79"/>
      <c r="J208" s="79"/>
      <c r="K208" s="79"/>
      <c r="L208" s="79"/>
      <c r="M208" s="142"/>
      <c r="N208" s="142" t="str">
        <f>+IFERROR(BAJAS!P159/AOP!N208*12,"")</f>
        <v/>
      </c>
      <c r="O208" s="142" t="str">
        <f>+IFERROR(BAJAS!Q159/AOP!O208*12,"")</f>
        <v/>
      </c>
      <c r="P208" s="142" t="str">
        <f>+IFERROR(BAJAS!R159/AOP!P208*12,"")</f>
        <v/>
      </c>
      <c r="Q208" s="142" t="str">
        <f>+IFERROR(BAJAS!S159/AOP!Q208*12,"")</f>
        <v/>
      </c>
      <c r="R208" s="142" t="str">
        <f>+IFERROR(BAJAS!T159/AOP!R208*12,"")</f>
        <v/>
      </c>
      <c r="S208" s="142" t="str">
        <f>+IFERROR(BAJAS!U159/AOP!S208*12,"")</f>
        <v/>
      </c>
      <c r="T208" s="142" t="str">
        <f>+IFERROR(BAJAS!V159/AOP!T208*12,"")</f>
        <v/>
      </c>
      <c r="U208" s="142" t="str">
        <f>+IFERROR(BAJAS!W159/AOP!U208*12,"")</f>
        <v/>
      </c>
      <c r="V208" s="142" t="str">
        <f>+IFERROR(BAJAS!X159/AOP!V208*12,"")</f>
        <v/>
      </c>
      <c r="W208" s="142" t="str">
        <f>+IFERROR(BAJAS!Y159/AOP!W208*12,"")</f>
        <v/>
      </c>
      <c r="X208" s="142" t="str">
        <f>+IFERROR(BAJAS!Z159/AOP!X208*12,"")</f>
        <v/>
      </c>
      <c r="Y208" s="142" t="str">
        <f>+IFERROR(BAJAS!AA159/AOP!Y208*12,"")</f>
        <v/>
      </c>
      <c r="Z208" s="142" t="str">
        <f>+IFERROR(BAJAS!AB159/AOP!Z208*12,"")</f>
        <v/>
      </c>
      <c r="AA208" s="142" t="str">
        <f>+IFERROR(BAJAS!AC159/AOP!AA208*12,"")</f>
        <v/>
      </c>
      <c r="AB208" s="142" t="str">
        <f>+IFERROR(BAJAS!AD159/AOP!AB208*12,"")</f>
        <v/>
      </c>
      <c r="AC208" s="142" t="str">
        <f>+IFERROR(BAJAS!AE159/AOP!AC208*12,"")</f>
        <v/>
      </c>
      <c r="AD208" s="143" t="str">
        <f>+IFERROR(BAJAS!AF159/AOP!AD208,"")</f>
        <v/>
      </c>
      <c r="AE208" s="144" t="str">
        <f>+IFERROR(BAJAS!AG159/AOP!AE208,"")</f>
        <v/>
      </c>
      <c r="AI208" s="35"/>
      <c r="AJ208" s="35"/>
      <c r="AK208" s="35"/>
      <c r="AL208" s="35"/>
      <c r="AM208" s="35"/>
      <c r="AN208" s="35"/>
      <c r="AO208" s="35"/>
      <c r="AP208" s="35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47"/>
      <c r="BH208" s="48"/>
    </row>
    <row r="209" spans="1:60">
      <c r="A209" s="236"/>
      <c r="B209" s="223"/>
      <c r="C209" s="225"/>
      <c r="D209" s="12" t="s">
        <v>59</v>
      </c>
      <c r="E209" s="79"/>
      <c r="F209" s="79"/>
      <c r="G209" s="79"/>
      <c r="H209" s="79"/>
      <c r="I209" s="79"/>
      <c r="J209" s="79"/>
      <c r="K209" s="79"/>
      <c r="L209" s="79"/>
      <c r="M209" s="142"/>
      <c r="N209" s="142" t="str">
        <f>+IFERROR(BAJAS!P160/AOP!N209*12,"")</f>
        <v/>
      </c>
      <c r="O209" s="142" t="str">
        <f>+IFERROR(BAJAS!Q160/AOP!O209*12,"")</f>
        <v/>
      </c>
      <c r="P209" s="142" t="str">
        <f>+IFERROR(BAJAS!R160/AOP!P209*12,"")</f>
        <v/>
      </c>
      <c r="Q209" s="142" t="str">
        <f>+IFERROR(BAJAS!S160/AOP!Q209*12,"")</f>
        <v/>
      </c>
      <c r="R209" s="142" t="str">
        <f>+IFERROR(BAJAS!T160/AOP!R209*12,"")</f>
        <v/>
      </c>
      <c r="S209" s="142" t="str">
        <f>+IFERROR(BAJAS!U160/AOP!S209*12,"")</f>
        <v/>
      </c>
      <c r="T209" s="142" t="str">
        <f>+IFERROR(BAJAS!V160/AOP!T209*12,"")</f>
        <v/>
      </c>
      <c r="U209" s="142">
        <f>+IFERROR(BAJAS!W160/AOP!U209*12,"")</f>
        <v>12</v>
      </c>
      <c r="V209" s="142" t="str">
        <f>+IFERROR(BAJAS!X160/AOP!V209*12,"")</f>
        <v/>
      </c>
      <c r="W209" s="142" t="str">
        <f>+IFERROR(BAJAS!Y160/AOP!W209*12,"")</f>
        <v/>
      </c>
      <c r="X209" s="142" t="str">
        <f>+IFERROR(BAJAS!Z160/AOP!X209*12,"")</f>
        <v/>
      </c>
      <c r="Y209" s="142">
        <f>+IFERROR(BAJAS!AA160/AOP!Y209*12,"")</f>
        <v>0.77419354838709675</v>
      </c>
      <c r="Z209" s="142" t="str">
        <f>+IFERROR(BAJAS!AB160/AOP!Z209*12,"")</f>
        <v/>
      </c>
      <c r="AA209" s="142" t="str">
        <f>+IFERROR(BAJAS!AC160/AOP!AA209*12,"")</f>
        <v/>
      </c>
      <c r="AB209" s="142" t="str">
        <f>+IFERROR(BAJAS!AD160/AOP!AB209*12,"")</f>
        <v/>
      </c>
      <c r="AC209" s="142" t="str">
        <f>+IFERROR(BAJAS!AE160/AOP!AC209*12,"")</f>
        <v/>
      </c>
      <c r="AD209" s="143" t="str">
        <f>+IFERROR(BAJAS!AF160/AOP!AD209,"")</f>
        <v/>
      </c>
      <c r="AE209" s="144">
        <f>+IFERROR(BAJAS!AG160/AOP!AE209,"")</f>
        <v>9.6385542168674704E-2</v>
      </c>
      <c r="AI209" s="35"/>
      <c r="AJ209" s="35"/>
      <c r="AK209" s="35"/>
      <c r="AL209" s="35"/>
      <c r="AM209" s="35"/>
      <c r="AN209" s="35"/>
      <c r="AO209" s="35"/>
      <c r="AP209" s="35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47"/>
      <c r="BH209" s="48"/>
    </row>
    <row r="210" spans="1:60">
      <c r="A210" s="236"/>
      <c r="B210" s="223"/>
      <c r="C210" s="225"/>
      <c r="D210" s="12" t="s">
        <v>60</v>
      </c>
      <c r="E210" s="79"/>
      <c r="F210" s="79"/>
      <c r="G210" s="79"/>
      <c r="H210" s="79"/>
      <c r="I210" s="79"/>
      <c r="J210" s="79"/>
      <c r="K210" s="79"/>
      <c r="L210" s="79"/>
      <c r="M210" s="142"/>
      <c r="N210" s="142" t="str">
        <f>+IFERROR(BAJAS!P161/AOP!N210*12,"")</f>
        <v/>
      </c>
      <c r="O210" s="142" t="str">
        <f>+IFERROR(BAJAS!Q161/AOP!O210*12,"")</f>
        <v/>
      </c>
      <c r="P210" s="142" t="str">
        <f>+IFERROR(BAJAS!R161/AOP!P210*12,"")</f>
        <v/>
      </c>
      <c r="Q210" s="142" t="str">
        <f>+IFERROR(BAJAS!S161/AOP!Q210*12,"")</f>
        <v/>
      </c>
      <c r="R210" s="142" t="str">
        <f>+IFERROR(BAJAS!T161/AOP!R210*12,"")</f>
        <v/>
      </c>
      <c r="S210" s="142" t="str">
        <f>+IFERROR(BAJAS!U161/AOP!S210*12,"")</f>
        <v/>
      </c>
      <c r="T210" s="142" t="str">
        <f>+IFERROR(BAJAS!V161/AOP!T210*12,"")</f>
        <v/>
      </c>
      <c r="U210" s="142" t="str">
        <f>+IFERROR(BAJAS!W161/AOP!U210*12,"")</f>
        <v/>
      </c>
      <c r="V210" s="142">
        <f>+IFERROR(BAJAS!X161/AOP!V210*12,"")</f>
        <v>0</v>
      </c>
      <c r="W210" s="142">
        <f>+IFERROR(BAJAS!Y161/AOP!W210*12,"")</f>
        <v>0</v>
      </c>
      <c r="X210" s="142">
        <f>+IFERROR(BAJAS!Z161/AOP!X210*12,"")</f>
        <v>0</v>
      </c>
      <c r="Y210" s="142">
        <f>+IFERROR(BAJAS!AA161/AOP!Y210*12,"")</f>
        <v>0</v>
      </c>
      <c r="Z210" s="142">
        <f>+IFERROR(BAJAS!AB161/AOP!Z210*12,"")</f>
        <v>0</v>
      </c>
      <c r="AA210" s="142">
        <f>+IFERROR(BAJAS!AC161/AOP!AA210*12,"")</f>
        <v>0</v>
      </c>
      <c r="AB210" s="142">
        <f>+IFERROR(BAJAS!AD161/AOP!AB210*12,"")</f>
        <v>0</v>
      </c>
      <c r="AC210" s="142">
        <f>+IFERROR(BAJAS!AE161/AOP!AC210*12,"")</f>
        <v>0</v>
      </c>
      <c r="AD210" s="143" t="str">
        <f>+IFERROR(BAJAS!AF161/AOP!AD210,"")</f>
        <v/>
      </c>
      <c r="AE210" s="144">
        <f>+IFERROR(BAJAS!AG161/AOP!AE210,"")</f>
        <v>0</v>
      </c>
      <c r="AI210" s="35"/>
      <c r="AJ210" s="35"/>
      <c r="AK210" s="35"/>
      <c r="AL210" s="35"/>
      <c r="AM210" s="35"/>
      <c r="AN210" s="35"/>
      <c r="AO210" s="35"/>
      <c r="AP210" s="35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47"/>
      <c r="BH210" s="48"/>
    </row>
    <row r="211" spans="1:60">
      <c r="A211" s="236"/>
      <c r="B211" s="223"/>
      <c r="C211" s="225"/>
      <c r="D211" s="12" t="s">
        <v>74</v>
      </c>
      <c r="E211" s="79"/>
      <c r="F211" s="79"/>
      <c r="G211" s="79"/>
      <c r="H211" s="79"/>
      <c r="I211" s="79"/>
      <c r="J211" s="79"/>
      <c r="K211" s="79"/>
      <c r="L211" s="79"/>
      <c r="M211" s="142"/>
      <c r="N211" s="142" t="str">
        <f>+IFERROR(BAJAS!P162/AOP!N211*12,"")</f>
        <v/>
      </c>
      <c r="O211" s="142" t="str">
        <f>+IFERROR(BAJAS!Q162/AOP!O211*12,"")</f>
        <v/>
      </c>
      <c r="P211" s="142" t="str">
        <f>+IFERROR(BAJAS!R162/AOP!P211*12,"")</f>
        <v/>
      </c>
      <c r="Q211" s="142" t="str">
        <f>+IFERROR(BAJAS!S162/AOP!Q211*12,"")</f>
        <v/>
      </c>
      <c r="R211" s="142" t="str">
        <f>+IFERROR(BAJAS!T162/AOP!R211*12,"")</f>
        <v/>
      </c>
      <c r="S211" s="142" t="str">
        <f>+IFERROR(BAJAS!U162/AOP!S211*12,"")</f>
        <v/>
      </c>
      <c r="T211" s="142" t="str">
        <f>+IFERROR(BAJAS!V162/AOP!T211*12,"")</f>
        <v/>
      </c>
      <c r="U211" s="142" t="str">
        <f>+IFERROR(BAJAS!W162/AOP!U211*12,"")</f>
        <v/>
      </c>
      <c r="V211" s="142" t="str">
        <f>+IFERROR(BAJAS!X162/AOP!V211*12,"")</f>
        <v/>
      </c>
      <c r="W211" s="142" t="str">
        <f>+IFERROR(BAJAS!Y162/AOP!W211*12,"")</f>
        <v/>
      </c>
      <c r="X211" s="142" t="str">
        <f>+IFERROR(BAJAS!Z162/AOP!X211*12,"")</f>
        <v/>
      </c>
      <c r="Y211" s="142" t="str">
        <f>+IFERROR(BAJAS!AA162/AOP!Y211*12,"")</f>
        <v/>
      </c>
      <c r="Z211" s="142" t="str">
        <f>+IFERROR(BAJAS!AB162/AOP!Z211*12,"")</f>
        <v/>
      </c>
      <c r="AA211" s="142" t="str">
        <f>+IFERROR(BAJAS!AC162/AOP!AA211*12,"")</f>
        <v/>
      </c>
      <c r="AB211" s="142" t="str">
        <f>+IFERROR(BAJAS!AD162/AOP!AB211*12,"")</f>
        <v/>
      </c>
      <c r="AC211" s="142" t="str">
        <f>+IFERROR(BAJAS!AE162/AOP!AC211*12,"")</f>
        <v/>
      </c>
      <c r="AD211" s="143" t="str">
        <f>+IFERROR(BAJAS!AF162/AOP!AD211,"")</f>
        <v/>
      </c>
      <c r="AE211" s="144" t="str">
        <f>+IFERROR(BAJAS!AG162/AOP!AE211,"")</f>
        <v/>
      </c>
      <c r="AI211" s="35"/>
      <c r="AJ211" s="35"/>
      <c r="AK211" s="35"/>
      <c r="AL211" s="35"/>
      <c r="AM211" s="35"/>
      <c r="AN211" s="35"/>
      <c r="AO211" s="35"/>
      <c r="AP211" s="35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47"/>
      <c r="BH211" s="48"/>
    </row>
    <row r="212" spans="1:60">
      <c r="A212" s="236"/>
      <c r="B212" s="223"/>
      <c r="C212" s="225"/>
      <c r="D212" s="12" t="s">
        <v>79</v>
      </c>
      <c r="E212" s="79"/>
      <c r="F212" s="79"/>
      <c r="G212" s="79"/>
      <c r="H212" s="79"/>
      <c r="I212" s="79"/>
      <c r="J212" s="79"/>
      <c r="K212" s="79"/>
      <c r="L212" s="79"/>
      <c r="M212" s="142"/>
      <c r="N212" s="142" t="str">
        <f>+IFERROR(BAJAS!P163/AOP!N212*12,"")</f>
        <v/>
      </c>
      <c r="O212" s="142" t="str">
        <f>+IFERROR(BAJAS!Q163/AOP!O212*12,"")</f>
        <v/>
      </c>
      <c r="P212" s="142" t="str">
        <f>+IFERROR(BAJAS!R163/AOP!P212*12,"")</f>
        <v/>
      </c>
      <c r="Q212" s="142" t="str">
        <f>+IFERROR(BAJAS!S163/AOP!Q212*12,"")</f>
        <v/>
      </c>
      <c r="R212" s="142" t="str">
        <f>+IFERROR(BAJAS!T163/AOP!R212*12,"")</f>
        <v/>
      </c>
      <c r="S212" s="142" t="str">
        <f>+IFERROR(BAJAS!U163/AOP!S212*12,"")</f>
        <v/>
      </c>
      <c r="T212" s="142" t="str">
        <f>+IFERROR(BAJAS!V163/AOP!T212*12,"")</f>
        <v/>
      </c>
      <c r="U212" s="142" t="str">
        <f>+IFERROR(BAJAS!W163/AOP!U212*12,"")</f>
        <v/>
      </c>
      <c r="V212" s="142" t="str">
        <f>+IFERROR(BAJAS!X163/AOP!V212*12,"")</f>
        <v/>
      </c>
      <c r="W212" s="142" t="str">
        <f>+IFERROR(BAJAS!Y163/AOP!W212*12,"")</f>
        <v/>
      </c>
      <c r="X212" s="142" t="str">
        <f>+IFERROR(BAJAS!Z163/AOP!X212*12,"")</f>
        <v/>
      </c>
      <c r="Y212" s="142" t="str">
        <f>+IFERROR(BAJAS!AA163/AOP!Y212*12,"")</f>
        <v/>
      </c>
      <c r="Z212" s="142" t="str">
        <f>+IFERROR(BAJAS!AB163/AOP!Z212*12,"")</f>
        <v/>
      </c>
      <c r="AA212" s="142" t="str">
        <f>+IFERROR(BAJAS!AC163/AOP!AA212*12,"")</f>
        <v/>
      </c>
      <c r="AB212" s="142" t="str">
        <f>+IFERROR(BAJAS!AD163/AOP!AB212*12,"")</f>
        <v/>
      </c>
      <c r="AC212" s="142" t="str">
        <f>+IFERROR(BAJAS!AE163/AOP!AC212*12,"")</f>
        <v/>
      </c>
      <c r="AD212" s="143" t="str">
        <f>+IFERROR(BAJAS!AF163/AOP!AD212,"")</f>
        <v/>
      </c>
      <c r="AE212" s="144" t="str">
        <f>+IFERROR(BAJAS!AG163/AOP!AE212,"")</f>
        <v/>
      </c>
      <c r="AI212" s="35"/>
      <c r="AJ212" s="35"/>
      <c r="AK212" s="35"/>
      <c r="AL212" s="35"/>
      <c r="AM212" s="35"/>
      <c r="AN212" s="35"/>
      <c r="AO212" s="35"/>
      <c r="AP212" s="35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47"/>
      <c r="BH212" s="48"/>
    </row>
    <row r="213" spans="1:60">
      <c r="A213" s="236"/>
      <c r="B213" s="223"/>
      <c r="C213" s="225"/>
      <c r="D213" s="12" t="s">
        <v>97</v>
      </c>
      <c r="E213" s="79"/>
      <c r="F213" s="79"/>
      <c r="G213" s="79"/>
      <c r="H213" s="79"/>
      <c r="I213" s="79"/>
      <c r="J213" s="79"/>
      <c r="K213" s="79"/>
      <c r="L213" s="79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3"/>
      <c r="AE213" s="144"/>
      <c r="AI213" s="35"/>
      <c r="AJ213" s="35"/>
      <c r="AK213" s="35"/>
      <c r="AL213" s="35"/>
      <c r="AM213" s="35"/>
      <c r="AN213" s="35"/>
      <c r="AO213" s="35"/>
      <c r="AP213" s="35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47"/>
      <c r="BH213" s="48"/>
    </row>
    <row r="214" spans="1:60">
      <c r="A214" s="236"/>
      <c r="B214" s="223"/>
      <c r="C214" s="225"/>
      <c r="D214" s="12" t="s">
        <v>98</v>
      </c>
      <c r="E214" s="79"/>
      <c r="F214" s="79"/>
      <c r="G214" s="79"/>
      <c r="H214" s="79"/>
      <c r="I214" s="79"/>
      <c r="J214" s="79"/>
      <c r="K214" s="79"/>
      <c r="L214" s="79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3"/>
      <c r="AE214" s="144"/>
      <c r="AI214" s="35"/>
      <c r="AJ214" s="35"/>
      <c r="AK214" s="35"/>
      <c r="AL214" s="35"/>
      <c r="AM214" s="35"/>
      <c r="AN214" s="35"/>
      <c r="AO214" s="35"/>
      <c r="AP214" s="35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47"/>
      <c r="BH214" s="48"/>
    </row>
    <row r="215" spans="1:60">
      <c r="A215" s="236"/>
      <c r="B215" s="223"/>
      <c r="C215" s="225"/>
      <c r="D215" s="13" t="s">
        <v>90</v>
      </c>
      <c r="E215" s="80"/>
      <c r="F215" s="80"/>
      <c r="G215" s="80"/>
      <c r="H215" s="80"/>
      <c r="I215" s="80"/>
      <c r="J215" s="80"/>
      <c r="K215" s="80"/>
      <c r="L215" s="80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49"/>
      <c r="AE215" s="50"/>
      <c r="AI215" s="36"/>
      <c r="AJ215" s="36"/>
      <c r="AK215" s="36"/>
      <c r="AL215" s="36"/>
      <c r="AM215" s="36"/>
      <c r="AN215" s="36"/>
      <c r="AO215" s="36"/>
      <c r="AP215" s="36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49"/>
      <c r="BH215" s="50"/>
    </row>
    <row r="216" spans="1:60">
      <c r="A216" s="236"/>
      <c r="B216" s="223"/>
      <c r="C216" s="225" t="s">
        <v>99</v>
      </c>
      <c r="D216" s="10" t="s">
        <v>40</v>
      </c>
      <c r="E216" s="80"/>
      <c r="F216" s="80"/>
      <c r="G216" s="80"/>
      <c r="H216" s="80"/>
      <c r="I216" s="80"/>
      <c r="J216" s="80"/>
      <c r="K216" s="80"/>
      <c r="L216" s="80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7"/>
      <c r="AE216" s="138"/>
      <c r="AI216" s="36"/>
      <c r="AJ216" s="36"/>
      <c r="AK216" s="36"/>
      <c r="AL216" s="36"/>
      <c r="AM216" s="36"/>
      <c r="AN216" s="36"/>
      <c r="AO216" s="36"/>
      <c r="AP216" s="36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49"/>
      <c r="BH216" s="50"/>
    </row>
    <row r="217" spans="1:60">
      <c r="A217" s="236"/>
      <c r="B217" s="223"/>
      <c r="C217" s="225"/>
      <c r="D217" s="11" t="s">
        <v>88</v>
      </c>
      <c r="E217" s="80"/>
      <c r="F217" s="80"/>
      <c r="G217" s="80"/>
      <c r="H217" s="80"/>
      <c r="I217" s="80"/>
      <c r="J217" s="80"/>
      <c r="K217" s="80"/>
      <c r="L217" s="80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40"/>
      <c r="AE217" s="141"/>
      <c r="AI217" s="36"/>
      <c r="AJ217" s="36"/>
      <c r="AK217" s="36"/>
      <c r="AL217" s="36"/>
      <c r="AM217" s="36"/>
      <c r="AN217" s="36"/>
      <c r="AO217" s="36"/>
      <c r="AP217" s="36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49"/>
      <c r="BH217" s="50"/>
    </row>
    <row r="218" spans="1:60">
      <c r="A218" s="236"/>
      <c r="B218" s="223"/>
      <c r="C218" s="225"/>
      <c r="D218" s="12" t="s">
        <v>100</v>
      </c>
      <c r="E218" s="80"/>
      <c r="F218" s="80"/>
      <c r="G218" s="80"/>
      <c r="H218" s="80"/>
      <c r="I218" s="80"/>
      <c r="J218" s="80"/>
      <c r="K218" s="80"/>
      <c r="L218" s="80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3"/>
      <c r="AE218" s="144"/>
      <c r="AI218" s="36"/>
      <c r="AJ218" s="36"/>
      <c r="AK218" s="36"/>
      <c r="AL218" s="36"/>
      <c r="AM218" s="36"/>
      <c r="AN218" s="36"/>
      <c r="AO218" s="36"/>
      <c r="AP218" s="36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49"/>
      <c r="BH218" s="50"/>
    </row>
    <row r="219" spans="1:60">
      <c r="A219" s="236"/>
      <c r="B219" s="223"/>
      <c r="C219" s="225"/>
      <c r="D219" s="12" t="s">
        <v>101</v>
      </c>
      <c r="E219" s="80"/>
      <c r="F219" s="80"/>
      <c r="G219" s="80"/>
      <c r="H219" s="80"/>
      <c r="I219" s="80"/>
      <c r="J219" s="80"/>
      <c r="K219" s="80"/>
      <c r="L219" s="80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3"/>
      <c r="AE219" s="144"/>
      <c r="AI219" s="36"/>
      <c r="AJ219" s="36"/>
      <c r="AK219" s="36"/>
      <c r="AL219" s="36"/>
      <c r="AM219" s="36"/>
      <c r="AN219" s="36"/>
      <c r="AO219" s="36"/>
      <c r="AP219" s="36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49"/>
      <c r="BH219" s="50"/>
    </row>
    <row r="220" spans="1:60">
      <c r="A220" s="236"/>
      <c r="B220" s="223"/>
      <c r="C220" s="225"/>
      <c r="D220" s="12" t="s">
        <v>102</v>
      </c>
      <c r="E220" s="80"/>
      <c r="F220" s="80"/>
      <c r="G220" s="80"/>
      <c r="H220" s="80"/>
      <c r="I220" s="80"/>
      <c r="J220" s="80"/>
      <c r="K220" s="80"/>
      <c r="L220" s="80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3"/>
      <c r="AE220" s="144"/>
      <c r="AI220" s="36"/>
      <c r="AJ220" s="36"/>
      <c r="AK220" s="36"/>
      <c r="AL220" s="36"/>
      <c r="AM220" s="36"/>
      <c r="AN220" s="36"/>
      <c r="AO220" s="36"/>
      <c r="AP220" s="36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49"/>
      <c r="BH220" s="50"/>
    </row>
    <row r="221" spans="1:60">
      <c r="A221" s="236"/>
      <c r="B221" s="223"/>
      <c r="C221" s="225"/>
      <c r="D221" s="13" t="s">
        <v>90</v>
      </c>
      <c r="E221" s="80"/>
      <c r="F221" s="80"/>
      <c r="G221" s="80"/>
      <c r="H221" s="80"/>
      <c r="I221" s="80"/>
      <c r="J221" s="80"/>
      <c r="K221" s="80"/>
      <c r="L221" s="80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I221" s="36"/>
      <c r="AJ221" s="36"/>
      <c r="AK221" s="36"/>
      <c r="AL221" s="36"/>
      <c r="AM221" s="36"/>
      <c r="AN221" s="36"/>
      <c r="AO221" s="36"/>
      <c r="AP221" s="36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49"/>
      <c r="BH221" s="50"/>
    </row>
    <row r="222" spans="1:60" ht="15" customHeight="1">
      <c r="A222" s="236"/>
      <c r="B222" s="223"/>
      <c r="C222" s="225" t="s">
        <v>54</v>
      </c>
      <c r="D222" s="10" t="s">
        <v>40</v>
      </c>
      <c r="E222" s="77"/>
      <c r="F222" s="77"/>
      <c r="G222" s="77"/>
      <c r="H222" s="77"/>
      <c r="I222" s="77"/>
      <c r="J222" s="77"/>
      <c r="K222" s="77"/>
      <c r="L222" s="77"/>
      <c r="M222" s="136" t="str">
        <f>+IFERROR(BAJAS!O165/AOP!M222*12,"")</f>
        <v/>
      </c>
      <c r="N222" s="136" t="str">
        <f>+IFERROR(BAJAS!P165/AOP!N222*12,"")</f>
        <v/>
      </c>
      <c r="O222" s="136" t="str">
        <f>+IFERROR(BAJAS!Q165/AOP!O222*12,"")</f>
        <v/>
      </c>
      <c r="P222" s="136">
        <f>+IFERROR(BAJAS!R165/AOP!P222*12,"")</f>
        <v>0</v>
      </c>
      <c r="Q222" s="136">
        <f>+IFERROR(BAJAS!S165/AOP!Q222*12,"")</f>
        <v>0</v>
      </c>
      <c r="R222" s="136">
        <f>+IFERROR(BAJAS!T165/AOP!R222*12,"")</f>
        <v>0</v>
      </c>
      <c r="S222" s="136">
        <f>+IFERROR(BAJAS!U165/AOP!S222*12,"")</f>
        <v>0</v>
      </c>
      <c r="T222" s="136">
        <f>+IFERROR(BAJAS!V165/AOP!T222*12,"")</f>
        <v>0</v>
      </c>
      <c r="U222" s="136">
        <f>+IFERROR(BAJAS!W165/AOP!U222*12,"")</f>
        <v>0</v>
      </c>
      <c r="V222" s="136">
        <f>+IFERROR(BAJAS!X165/AOP!V222*12,"")</f>
        <v>0</v>
      </c>
      <c r="W222" s="136">
        <f>+IFERROR(BAJAS!Y165/AOP!W222*12,"")</f>
        <v>0</v>
      </c>
      <c r="X222" s="136">
        <f>+IFERROR(BAJAS!Z165/AOP!X222*12,"")</f>
        <v>0</v>
      </c>
      <c r="Y222" s="136">
        <f>+IFERROR(BAJAS!AA165/AOP!Y222*12,"")</f>
        <v>0</v>
      </c>
      <c r="Z222" s="136">
        <f>+IFERROR(BAJAS!AB165/AOP!Z222*12,"")</f>
        <v>0</v>
      </c>
      <c r="AA222" s="136">
        <f>+IFERROR(BAJAS!AC165/AOP!AA222*12,"")</f>
        <v>0</v>
      </c>
      <c r="AB222" s="136">
        <f>+IFERROR(BAJAS!AD165/AOP!AB222*12,"")</f>
        <v>0</v>
      </c>
      <c r="AC222" s="136">
        <f>+IFERROR(BAJAS!AE165/AOP!AC222*12,"")</f>
        <v>0</v>
      </c>
      <c r="AD222" s="137">
        <f>+IFERROR(BAJAS!AF165/AOP!AD222,"")</f>
        <v>0</v>
      </c>
      <c r="AE222" s="138">
        <f>+IFERROR(BAJAS!AG165/AOP!AE222,"")</f>
        <v>0</v>
      </c>
      <c r="AI222" s="19"/>
      <c r="AJ222" s="19"/>
      <c r="AK222" s="19"/>
      <c r="AL222" s="19"/>
      <c r="AM222" s="19"/>
      <c r="AN222" s="19"/>
      <c r="AO222" s="19"/>
      <c r="AP222" s="19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44"/>
      <c r="BH222" s="59"/>
    </row>
    <row r="223" spans="1:60">
      <c r="A223" s="236"/>
      <c r="B223" s="223"/>
      <c r="C223" s="225"/>
      <c r="D223" s="11" t="s">
        <v>88</v>
      </c>
      <c r="E223" s="78"/>
      <c r="F223" s="78"/>
      <c r="G223" s="78"/>
      <c r="H223" s="78"/>
      <c r="I223" s="78"/>
      <c r="J223" s="78"/>
      <c r="K223" s="78"/>
      <c r="L223" s="78"/>
      <c r="M223" s="139" t="str">
        <f>+IFERROR(BAJAS!O166/AOP!M223*12,"")</f>
        <v/>
      </c>
      <c r="N223" s="139" t="str">
        <f>+IFERROR(BAJAS!P166/AOP!N223*12,"")</f>
        <v/>
      </c>
      <c r="O223" s="139" t="str">
        <f>+IFERROR(BAJAS!Q166/AOP!O223*12,"")</f>
        <v/>
      </c>
      <c r="P223" s="139" t="str">
        <f>+IFERROR(BAJAS!R166/AOP!P223*12,"")</f>
        <v/>
      </c>
      <c r="Q223" s="139" t="str">
        <f>+IFERROR(BAJAS!S166/AOP!Q223*12,"")</f>
        <v/>
      </c>
      <c r="R223" s="139" t="str">
        <f>+IFERROR(BAJAS!T166/AOP!R223*12,"")</f>
        <v/>
      </c>
      <c r="S223" s="139" t="str">
        <f>+IFERROR(BAJAS!U166/AOP!S223*12,"")</f>
        <v/>
      </c>
      <c r="T223" s="139" t="str">
        <f>+IFERROR(BAJAS!V166/AOP!T223*12,"")</f>
        <v/>
      </c>
      <c r="U223" s="139" t="str">
        <f>+IFERROR(BAJAS!W166/AOP!U223*12,"")</f>
        <v/>
      </c>
      <c r="V223" s="139" t="str">
        <f>+IFERROR(BAJAS!X166/AOP!V223*12,"")</f>
        <v/>
      </c>
      <c r="W223" s="139" t="str">
        <f>+IFERROR(BAJAS!Y166/AOP!W223*12,"")</f>
        <v/>
      </c>
      <c r="X223" s="139" t="str">
        <f>+IFERROR(BAJAS!Z166/AOP!X223*12,"")</f>
        <v/>
      </c>
      <c r="Y223" s="139" t="str">
        <f>+IFERROR(BAJAS!AA166/AOP!Y223*12,"")</f>
        <v/>
      </c>
      <c r="Z223" s="139" t="str">
        <f>+IFERROR(BAJAS!AB166/AOP!Z223*12,"")</f>
        <v/>
      </c>
      <c r="AA223" s="139" t="str">
        <f>+IFERROR(BAJAS!AC166/AOP!AA223*12,"")</f>
        <v/>
      </c>
      <c r="AB223" s="139" t="str">
        <f>+IFERROR(BAJAS!AD166/AOP!AB223*12,"")</f>
        <v/>
      </c>
      <c r="AC223" s="139" t="str">
        <f>+IFERROR(BAJAS!AE166/AOP!AC223*12,"")</f>
        <v/>
      </c>
      <c r="AD223" s="140" t="str">
        <f>+IFERROR(BAJAS!AF166/AOP!AD223,"")</f>
        <v/>
      </c>
      <c r="AE223" s="141" t="str">
        <f>+IFERROR(BAJAS!AG166/AOP!AE223,"")</f>
        <v/>
      </c>
      <c r="AI223" s="34"/>
      <c r="AJ223" s="34"/>
      <c r="AK223" s="34"/>
      <c r="AL223" s="34"/>
      <c r="AM223" s="34"/>
      <c r="AN223" s="34"/>
      <c r="AO223" s="34"/>
      <c r="AP223" s="34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45"/>
      <c r="BH223" s="46"/>
    </row>
    <row r="224" spans="1:60">
      <c r="A224" s="236"/>
      <c r="B224" s="224"/>
      <c r="C224" s="225"/>
      <c r="D224" s="13" t="s">
        <v>90</v>
      </c>
      <c r="E224" s="80"/>
      <c r="F224" s="80"/>
      <c r="G224" s="80"/>
      <c r="H224" s="80"/>
      <c r="I224" s="80"/>
      <c r="J224" s="80"/>
      <c r="K224" s="80"/>
      <c r="L224" s="80"/>
      <c r="M224" s="36" t="str">
        <f>+IFERROR(BAJAS!O167/AOP!M224*12,"")</f>
        <v/>
      </c>
      <c r="N224" s="36" t="str">
        <f>+IFERROR(BAJAS!P167/AOP!N224*12,"")</f>
        <v/>
      </c>
      <c r="O224" s="36" t="str">
        <f>+IFERROR(BAJAS!Q167/AOP!O224*12,"")</f>
        <v/>
      </c>
      <c r="P224" s="36">
        <f>+IFERROR(BAJAS!R167/AOP!P224*12,"")</f>
        <v>0</v>
      </c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49"/>
      <c r="AE224" s="50"/>
      <c r="AI224" s="36"/>
      <c r="AJ224" s="36"/>
      <c r="AK224" s="36"/>
      <c r="AL224" s="36"/>
      <c r="AM224" s="36"/>
      <c r="AN224" s="36"/>
      <c r="AO224" s="36"/>
      <c r="AP224" s="36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49"/>
      <c r="BH224" s="50"/>
    </row>
    <row r="225" spans="1:60" ht="15" customHeight="1">
      <c r="A225" s="236"/>
      <c r="B225" s="226" t="s">
        <v>36</v>
      </c>
      <c r="C225" s="225" t="s">
        <v>50</v>
      </c>
      <c r="D225" s="10" t="s">
        <v>40</v>
      </c>
      <c r="E225" s="77"/>
      <c r="F225" s="77"/>
      <c r="G225" s="77"/>
      <c r="H225" s="77"/>
      <c r="I225" s="77"/>
      <c r="J225" s="77"/>
      <c r="K225" s="77"/>
      <c r="L225" s="77"/>
      <c r="M225" s="136" t="str">
        <f>+IFERROR(BAJAS!O168/AOP!M225*12,"")</f>
        <v/>
      </c>
      <c r="N225" s="136">
        <f>+IFERROR(BAJAS!P168/AOP!N225*12,"")</f>
        <v>0</v>
      </c>
      <c r="O225" s="136">
        <f>+IFERROR(BAJAS!Q168/AOP!O225*12,"")</f>
        <v>0</v>
      </c>
      <c r="P225" s="136">
        <f>+IFERROR(BAJAS!R168/AOP!P225*12,"")</f>
        <v>0</v>
      </c>
      <c r="Q225" s="136" t="str">
        <f>+IFERROR(BAJAS!S168/AOP!Q225*12,"")</f>
        <v/>
      </c>
      <c r="R225" s="136">
        <f>+IFERROR(BAJAS!T168/AOP!R225*12,"")</f>
        <v>0</v>
      </c>
      <c r="S225" s="136">
        <f>+IFERROR(BAJAS!U168/AOP!S225*12,"")</f>
        <v>0</v>
      </c>
      <c r="T225" s="136">
        <f>+IFERROR(BAJAS!V168/AOP!T225*12,"")</f>
        <v>0</v>
      </c>
      <c r="U225" s="136">
        <f>+IFERROR(BAJAS!W168/AOP!U225*12,"")</f>
        <v>0</v>
      </c>
      <c r="V225" s="136">
        <f>+IFERROR(BAJAS!X168/AOP!V225*12,"")</f>
        <v>0</v>
      </c>
      <c r="W225" s="136">
        <f>+IFERROR(BAJAS!Y168/AOP!W225*12,"")</f>
        <v>0</v>
      </c>
      <c r="X225" s="136">
        <f>+IFERROR(BAJAS!Z168/AOP!X225*12,"")</f>
        <v>0</v>
      </c>
      <c r="Y225" s="136">
        <f>+IFERROR(BAJAS!AA168/AOP!Y225*12,"")</f>
        <v>0</v>
      </c>
      <c r="Z225" s="136">
        <f>+IFERROR(BAJAS!AB168/AOP!Z225*12,"")</f>
        <v>0</v>
      </c>
      <c r="AA225" s="136">
        <f>+IFERROR(BAJAS!AC168/AOP!AA225*12,"")</f>
        <v>0</v>
      </c>
      <c r="AB225" s="136">
        <f>+IFERROR(BAJAS!AD168/AOP!AB225*12,"")</f>
        <v>0</v>
      </c>
      <c r="AC225" s="136">
        <f>+IFERROR(BAJAS!AE168/AOP!AC225*12,"")</f>
        <v>0</v>
      </c>
      <c r="AD225" s="137">
        <f>+IFERROR(BAJAS!AF168/AOP!AD225,"")</f>
        <v>0</v>
      </c>
      <c r="AE225" s="138">
        <f>+IFERROR(BAJAS!AG168/AOP!AE225,"")</f>
        <v>0</v>
      </c>
      <c r="AI225" s="19"/>
      <c r="AJ225" s="19"/>
      <c r="AK225" s="19"/>
      <c r="AL225" s="19"/>
      <c r="AM225" s="19"/>
      <c r="AN225" s="19"/>
      <c r="AO225" s="19"/>
      <c r="AP225" s="19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44"/>
      <c r="BH225" s="59"/>
    </row>
    <row r="226" spans="1:60">
      <c r="A226" s="236"/>
      <c r="B226" s="226"/>
      <c r="C226" s="225"/>
      <c r="D226" s="11" t="s">
        <v>88</v>
      </c>
      <c r="E226" s="78"/>
      <c r="F226" s="78"/>
      <c r="G226" s="78"/>
      <c r="H226" s="78"/>
      <c r="I226" s="78"/>
      <c r="J226" s="78"/>
      <c r="K226" s="78"/>
      <c r="L226" s="78"/>
      <c r="M226" s="139" t="str">
        <f>+IFERROR(BAJAS!O169/AOP!M226*12,"")</f>
        <v/>
      </c>
      <c r="N226" s="139" t="str">
        <f>+IFERROR(BAJAS!P169/AOP!N226*12,"")</f>
        <v/>
      </c>
      <c r="O226" s="139" t="str">
        <f>+IFERROR(BAJAS!Q169/AOP!O226*12,"")</f>
        <v/>
      </c>
      <c r="P226" s="139" t="str">
        <f>+IFERROR(BAJAS!R169/AOP!P226*12,"")</f>
        <v/>
      </c>
      <c r="Q226" s="139" t="str">
        <f>+IFERROR(BAJAS!S169/AOP!Q226*12,"")</f>
        <v/>
      </c>
      <c r="R226" s="139" t="str">
        <f>+IFERROR(BAJAS!T169/AOP!R226*12,"")</f>
        <v/>
      </c>
      <c r="S226" s="139" t="str">
        <f>+IFERROR(BAJAS!U169/AOP!S226*12,"")</f>
        <v/>
      </c>
      <c r="T226" s="139" t="str">
        <f>+IFERROR(BAJAS!V169/AOP!T226*12,"")</f>
        <v/>
      </c>
      <c r="U226" s="139" t="str">
        <f>+IFERROR(BAJAS!W169/AOP!U226*12,"")</f>
        <v/>
      </c>
      <c r="V226" s="139" t="str">
        <f>+IFERROR(BAJAS!X169/AOP!V226*12,"")</f>
        <v/>
      </c>
      <c r="W226" s="139" t="str">
        <f>+IFERROR(BAJAS!Y169/AOP!W226*12,"")</f>
        <v/>
      </c>
      <c r="X226" s="139" t="str">
        <f>+IFERROR(BAJAS!Z169/AOP!X226*12,"")</f>
        <v/>
      </c>
      <c r="Y226" s="139" t="str">
        <f>+IFERROR(BAJAS!AA169/AOP!Y226*12,"")</f>
        <v/>
      </c>
      <c r="Z226" s="139" t="str">
        <f>+IFERROR(BAJAS!AB169/AOP!Z226*12,"")</f>
        <v/>
      </c>
      <c r="AA226" s="139" t="str">
        <f>+IFERROR(BAJAS!AC169/AOP!AA226*12,"")</f>
        <v/>
      </c>
      <c r="AB226" s="139" t="str">
        <f>+IFERROR(BAJAS!AD169/AOP!AB226*12,"")</f>
        <v/>
      </c>
      <c r="AC226" s="139" t="str">
        <f>+IFERROR(BAJAS!AE169/AOP!AC226*12,"")</f>
        <v/>
      </c>
      <c r="AD226" s="140" t="str">
        <f>+IFERROR(BAJAS!AF169/AOP!AD226,"")</f>
        <v/>
      </c>
      <c r="AE226" s="141" t="str">
        <f>+IFERROR(BAJAS!AG169/AOP!AE226,"")</f>
        <v/>
      </c>
      <c r="AI226" s="34"/>
      <c r="AJ226" s="34"/>
      <c r="AK226" s="34"/>
      <c r="AL226" s="34"/>
      <c r="AM226" s="34"/>
      <c r="AN226" s="34"/>
      <c r="AO226" s="34"/>
      <c r="AP226" s="34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45"/>
      <c r="BH226" s="46"/>
    </row>
    <row r="227" spans="1:60">
      <c r="A227" s="236"/>
      <c r="B227" s="226"/>
      <c r="C227" s="225"/>
      <c r="D227" s="12" t="s">
        <v>1</v>
      </c>
      <c r="E227" s="79"/>
      <c r="F227" s="79"/>
      <c r="G227" s="79"/>
      <c r="H227" s="79"/>
      <c r="I227" s="79"/>
      <c r="J227" s="79"/>
      <c r="K227" s="79"/>
      <c r="L227" s="79"/>
      <c r="M227" s="142" t="str">
        <f>+IFERROR(BAJAS!O170/AOP!M227*12,"")</f>
        <v/>
      </c>
      <c r="N227" s="142" t="str">
        <f>+IFERROR(BAJAS!P170/AOP!N227*12,"")</f>
        <v/>
      </c>
      <c r="O227" s="142">
        <f>+IFERROR(BAJAS!Q170/AOP!O227*12,"")</f>
        <v>0</v>
      </c>
      <c r="P227" s="142">
        <f>+IFERROR(BAJAS!R170/AOP!P227*12,"")</f>
        <v>0</v>
      </c>
      <c r="Q227" s="142">
        <f>+IFERROR(BAJAS!S170/AOP!Q227*12,"")</f>
        <v>0</v>
      </c>
      <c r="R227" s="142">
        <f>+IFERROR(BAJAS!T170/AOP!R227*12,"")</f>
        <v>0</v>
      </c>
      <c r="S227" s="142">
        <f>+IFERROR(BAJAS!U170/AOP!S227*12,"")</f>
        <v>0</v>
      </c>
      <c r="T227" s="142">
        <f>+IFERROR(BAJAS!V170/AOP!T227*12,"")</f>
        <v>0</v>
      </c>
      <c r="U227" s="142">
        <f>+IFERROR(BAJAS!W170/AOP!U227*12,"")</f>
        <v>0</v>
      </c>
      <c r="V227" s="142">
        <f>+IFERROR(BAJAS!X170/AOP!V227*12,"")</f>
        <v>0</v>
      </c>
      <c r="W227" s="142">
        <f>+IFERROR(BAJAS!Y170/AOP!W227*12,"")</f>
        <v>0</v>
      </c>
      <c r="X227" s="142">
        <f>+IFERROR(BAJAS!Z170/AOP!X227*12,"")</f>
        <v>0</v>
      </c>
      <c r="Y227" s="142">
        <f>+IFERROR(BAJAS!AA170/AOP!Y227*12,"")</f>
        <v>0.13333333333333333</v>
      </c>
      <c r="Z227" s="142">
        <f>+IFERROR(BAJAS!AB170/AOP!Z227*12,"")</f>
        <v>0</v>
      </c>
      <c r="AA227" s="142">
        <f>+IFERROR(BAJAS!AC170/AOP!AA227*12,"")</f>
        <v>0</v>
      </c>
      <c r="AB227" s="142">
        <f>+IFERROR(BAJAS!AD170/AOP!AB227*12,"")</f>
        <v>0</v>
      </c>
      <c r="AC227" s="142">
        <f>+IFERROR(BAJAS!AE170/AOP!AC227*12,"")</f>
        <v>0</v>
      </c>
      <c r="AD227" s="143">
        <f>+IFERROR(BAJAS!AF170/AOP!AD227,"")</f>
        <v>0</v>
      </c>
      <c r="AE227" s="144">
        <f>+IFERROR(BAJAS!AG170/AOP!AE227,"")</f>
        <v>1.4349775784753363E-2</v>
      </c>
      <c r="AI227" s="35"/>
      <c r="AJ227" s="35"/>
      <c r="AK227" s="35"/>
      <c r="AL227" s="35"/>
      <c r="AM227" s="35"/>
      <c r="AN227" s="35"/>
      <c r="AO227" s="35"/>
      <c r="AP227" s="35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47"/>
      <c r="BH227" s="48"/>
    </row>
    <row r="228" spans="1:60">
      <c r="A228" s="236"/>
      <c r="B228" s="226"/>
      <c r="C228" s="225"/>
      <c r="D228" s="12" t="s">
        <v>2</v>
      </c>
      <c r="E228" s="79"/>
      <c r="F228" s="79"/>
      <c r="G228" s="79"/>
      <c r="H228" s="79"/>
      <c r="I228" s="79"/>
      <c r="J228" s="79"/>
      <c r="K228" s="79"/>
      <c r="L228" s="79"/>
      <c r="M228" s="142" t="str">
        <f>+IFERROR(BAJAS!O171/AOP!M228*12,"")</f>
        <v/>
      </c>
      <c r="N228" s="142" t="str">
        <f>+IFERROR(BAJAS!P171/AOP!N228*12,"")</f>
        <v/>
      </c>
      <c r="O228" s="142" t="str">
        <f>+IFERROR(BAJAS!Q171/AOP!O228*12,"")</f>
        <v/>
      </c>
      <c r="P228" s="142" t="str">
        <f>+IFERROR(BAJAS!R171/AOP!P228*12,"")</f>
        <v/>
      </c>
      <c r="Q228" s="142" t="str">
        <f>+IFERROR(BAJAS!S171/AOP!Q228*12,"")</f>
        <v/>
      </c>
      <c r="R228" s="142" t="str">
        <f>+IFERROR(BAJAS!T171/AOP!R228*12,"")</f>
        <v/>
      </c>
      <c r="S228" s="142" t="str">
        <f>+IFERROR(BAJAS!U171/AOP!S228*12,"")</f>
        <v/>
      </c>
      <c r="T228" s="142" t="str">
        <f>+IFERROR(BAJAS!V171/AOP!T228*12,"")</f>
        <v/>
      </c>
      <c r="U228" s="142" t="str">
        <f>+IFERROR(BAJAS!W171/AOP!U228*12,"")</f>
        <v/>
      </c>
      <c r="V228" s="142" t="str">
        <f>+IFERROR(BAJAS!X171/AOP!V228*12,"")</f>
        <v/>
      </c>
      <c r="W228" s="142" t="str">
        <f>+IFERROR(BAJAS!Y171/AOP!W228*12,"")</f>
        <v/>
      </c>
      <c r="X228" s="142" t="str">
        <f>+IFERROR(BAJAS!Z171/AOP!X228*12,"")</f>
        <v/>
      </c>
      <c r="Y228" s="142" t="str">
        <f>+IFERROR(BAJAS!AA171/AOP!Y228*12,"")</f>
        <v/>
      </c>
      <c r="Z228" s="142" t="str">
        <f>+IFERROR(BAJAS!AB171/AOP!Z228*12,"")</f>
        <v/>
      </c>
      <c r="AA228" s="142" t="str">
        <f>+IFERROR(BAJAS!AC171/AOP!AA228*12,"")</f>
        <v/>
      </c>
      <c r="AB228" s="142" t="str">
        <f>+IFERROR(BAJAS!AD171/AOP!AB228*12,"")</f>
        <v/>
      </c>
      <c r="AC228" s="142" t="str">
        <f>+IFERROR(BAJAS!AE171/AOP!AC228*12,"")</f>
        <v/>
      </c>
      <c r="AD228" s="143" t="str">
        <f>+IFERROR(BAJAS!AF171/AOP!AD228,"")</f>
        <v/>
      </c>
      <c r="AE228" s="144" t="str">
        <f>+IFERROR(BAJAS!AG171/AOP!AE228,"")</f>
        <v/>
      </c>
      <c r="AI228" s="35"/>
      <c r="AJ228" s="35"/>
      <c r="AK228" s="35"/>
      <c r="AL228" s="35"/>
      <c r="AM228" s="35"/>
      <c r="AN228" s="35"/>
      <c r="AO228" s="35"/>
      <c r="AP228" s="35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47"/>
      <c r="BH228" s="48"/>
    </row>
    <row r="229" spans="1:60">
      <c r="A229" s="236"/>
      <c r="B229" s="226"/>
      <c r="C229" s="225"/>
      <c r="D229" s="14" t="s">
        <v>83</v>
      </c>
      <c r="E229" s="81"/>
      <c r="F229" s="81"/>
      <c r="G229" s="81"/>
      <c r="H229" s="81"/>
      <c r="I229" s="81"/>
      <c r="J229" s="81"/>
      <c r="K229" s="81"/>
      <c r="L229" s="81"/>
      <c r="M229" s="147"/>
      <c r="N229" s="147" t="str">
        <f>+IFERROR(BAJAS!P172/AOP!N229*12,"")</f>
        <v/>
      </c>
      <c r="O229" s="147" t="str">
        <f>+IFERROR(BAJAS!Q172/AOP!O229*12,"")</f>
        <v/>
      </c>
      <c r="P229" s="147" t="str">
        <f>+IFERROR(BAJAS!R172/AOP!P229*12,"")</f>
        <v/>
      </c>
      <c r="Q229" s="147" t="str">
        <f>+IFERROR(BAJAS!S172/AOP!Q229*12,"")</f>
        <v/>
      </c>
      <c r="R229" s="147" t="str">
        <f>+IFERROR(BAJAS!T172/AOP!R229*12,"")</f>
        <v/>
      </c>
      <c r="S229" s="147" t="str">
        <f>+IFERROR(BAJAS!U172/AOP!S229*12,"")</f>
        <v/>
      </c>
      <c r="T229" s="147" t="str">
        <f>+IFERROR(BAJAS!V172/AOP!T229*12,"")</f>
        <v/>
      </c>
      <c r="U229" s="147" t="str">
        <f>+IFERROR(BAJAS!W172/AOP!U229*12,"")</f>
        <v/>
      </c>
      <c r="V229" s="147" t="str">
        <f>+IFERROR(BAJAS!X172/AOP!V229*12,"")</f>
        <v/>
      </c>
      <c r="W229" s="147" t="str">
        <f>+IFERROR(BAJAS!Y172/AOP!W229*12,"")</f>
        <v/>
      </c>
      <c r="X229" s="147" t="str">
        <f>+IFERROR(BAJAS!Z172/AOP!X229*12,"")</f>
        <v/>
      </c>
      <c r="Y229" s="147" t="str">
        <f>+IFERROR(BAJAS!AA172/AOP!Y229*12,"")</f>
        <v/>
      </c>
      <c r="Z229" s="147" t="str">
        <f>+IFERROR(BAJAS!AB172/AOP!Z229*12,"")</f>
        <v/>
      </c>
      <c r="AA229" s="147" t="str">
        <f>+IFERROR(BAJAS!AC172/AOP!AA229*12,"")</f>
        <v/>
      </c>
      <c r="AB229" s="147" t="str">
        <f>+IFERROR(BAJAS!AD172/AOP!AB229*12,"")</f>
        <v/>
      </c>
      <c r="AC229" s="147" t="str">
        <f>+IFERROR(BAJAS!AE172/AOP!AC229*12,"")</f>
        <v/>
      </c>
      <c r="AD229" s="148" t="str">
        <f>+IFERROR(BAJAS!AF172/AOP!AD229,"")</f>
        <v/>
      </c>
      <c r="AE229" s="149" t="str">
        <f>+IFERROR(BAJAS!AG172/AOP!AE229,"")</f>
        <v/>
      </c>
      <c r="AI229" s="37"/>
      <c r="AJ229" s="37"/>
      <c r="AK229" s="37"/>
      <c r="AL229" s="37"/>
      <c r="AM229" s="37"/>
      <c r="AN229" s="37"/>
      <c r="AO229" s="37"/>
      <c r="AP229" s="37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51"/>
      <c r="BH229" s="52"/>
    </row>
    <row r="230" spans="1:60">
      <c r="A230" s="236"/>
      <c r="B230" s="226"/>
      <c r="C230" s="225"/>
      <c r="D230" s="14" t="s">
        <v>103</v>
      </c>
      <c r="E230" s="81"/>
      <c r="F230" s="81"/>
      <c r="G230" s="81"/>
      <c r="H230" s="81"/>
      <c r="I230" s="81"/>
      <c r="J230" s="81"/>
      <c r="K230" s="81"/>
      <c r="L230" s="81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8"/>
      <c r="AE230" s="149"/>
      <c r="AI230" s="37"/>
      <c r="AJ230" s="37"/>
      <c r="AK230" s="37"/>
      <c r="AL230" s="37"/>
      <c r="AM230" s="37"/>
      <c r="AN230" s="37"/>
      <c r="AO230" s="37"/>
      <c r="AP230" s="37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51"/>
      <c r="BH230" s="52"/>
    </row>
    <row r="231" spans="1:60">
      <c r="A231" s="236"/>
      <c r="B231" s="226"/>
      <c r="C231" s="225"/>
      <c r="D231" s="14" t="s">
        <v>104</v>
      </c>
      <c r="E231" s="81"/>
      <c r="F231" s="81"/>
      <c r="G231" s="81"/>
      <c r="H231" s="81"/>
      <c r="I231" s="81"/>
      <c r="J231" s="81"/>
      <c r="K231" s="81"/>
      <c r="L231" s="81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8"/>
      <c r="AE231" s="149"/>
      <c r="AI231" s="37"/>
      <c r="AJ231" s="37"/>
      <c r="AK231" s="37"/>
      <c r="AL231" s="37"/>
      <c r="AM231" s="37"/>
      <c r="AN231" s="37"/>
      <c r="AO231" s="37"/>
      <c r="AP231" s="37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51"/>
      <c r="BH231" s="52"/>
    </row>
    <row r="232" spans="1:60">
      <c r="A232" s="236"/>
      <c r="B232" s="226"/>
      <c r="C232" s="225"/>
      <c r="D232" s="13" t="s">
        <v>90</v>
      </c>
      <c r="E232" s="80"/>
      <c r="F232" s="80"/>
      <c r="G232" s="80"/>
      <c r="H232" s="80"/>
      <c r="I232" s="80"/>
      <c r="J232" s="80"/>
      <c r="K232" s="80"/>
      <c r="L232" s="80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53"/>
      <c r="AE232" s="54"/>
      <c r="AI232" s="36"/>
      <c r="AJ232" s="36"/>
      <c r="AK232" s="36"/>
      <c r="AL232" s="36"/>
      <c r="AM232" s="36"/>
      <c r="AN232" s="36"/>
      <c r="AO232" s="36"/>
      <c r="AP232" s="36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53"/>
      <c r="BH232" s="54"/>
    </row>
    <row r="233" spans="1:60" ht="15" customHeight="1">
      <c r="A233" s="236"/>
      <c r="B233" s="222" t="s">
        <v>37</v>
      </c>
      <c r="C233" s="225" t="s">
        <v>41</v>
      </c>
      <c r="D233" s="10" t="s">
        <v>40</v>
      </c>
      <c r="E233" s="77"/>
      <c r="F233" s="77"/>
      <c r="G233" s="77"/>
      <c r="H233" s="77"/>
      <c r="I233" s="77"/>
      <c r="J233" s="77"/>
      <c r="K233" s="77"/>
      <c r="L233" s="77"/>
      <c r="M233" s="136" t="str">
        <f>+IFERROR(BAJAS!O174/AOP!M233*12,"")</f>
        <v/>
      </c>
      <c r="N233" s="136" t="str">
        <f>+IFERROR(BAJAS!P174/AOP!N233*12,"")</f>
        <v/>
      </c>
      <c r="O233" s="136" t="str">
        <f>+IFERROR(BAJAS!Q174/AOP!O233*12,"")</f>
        <v/>
      </c>
      <c r="P233" s="136" t="str">
        <f>+IFERROR(BAJAS!R174/AOP!P233*12,"")</f>
        <v/>
      </c>
      <c r="Q233" s="136" t="str">
        <f>+IFERROR(BAJAS!S174/AOP!Q233*12,"")</f>
        <v/>
      </c>
      <c r="R233" s="136" t="str">
        <f>+IFERROR(BAJAS!T174/AOP!R233*12,"")</f>
        <v/>
      </c>
      <c r="S233" s="136" t="str">
        <f>+IFERROR(BAJAS!U174/AOP!S233*12,"")</f>
        <v/>
      </c>
      <c r="T233" s="136" t="str">
        <f>+IFERROR(BAJAS!V174/AOP!T233*12,"")</f>
        <v/>
      </c>
      <c r="U233" s="136" t="str">
        <f>+IFERROR(BAJAS!W174/AOP!U233*12,"")</f>
        <v/>
      </c>
      <c r="V233" s="136" t="str">
        <f>+IFERROR(BAJAS!X174/AOP!V233*12,"")</f>
        <v/>
      </c>
      <c r="W233" s="136" t="str">
        <f>+IFERROR(BAJAS!Y174/AOP!W233*12,"")</f>
        <v/>
      </c>
      <c r="X233" s="136" t="str">
        <f>+IFERROR(BAJAS!Z174/AOP!X233*12,"")</f>
        <v/>
      </c>
      <c r="Y233" s="136" t="str">
        <f>+IFERROR(BAJAS!AA174/AOP!Y233*12,"")</f>
        <v/>
      </c>
      <c r="Z233" s="136" t="str">
        <f>+IFERROR(BAJAS!AB174/AOP!Z233*12,"")</f>
        <v/>
      </c>
      <c r="AA233" s="136" t="str">
        <f>+IFERROR(BAJAS!AC174/AOP!AA233*12,"")</f>
        <v/>
      </c>
      <c r="AB233" s="136" t="str">
        <f>+IFERROR(BAJAS!AD174/AOP!AB233*12,"")</f>
        <v/>
      </c>
      <c r="AC233" s="136" t="str">
        <f>+IFERROR(BAJAS!AE174/AOP!AC233*12,"")</f>
        <v/>
      </c>
      <c r="AD233" s="137" t="str">
        <f>+IFERROR(BAJAS!AF174/AOP!AD233,"")</f>
        <v/>
      </c>
      <c r="AE233" s="138" t="str">
        <f>+IFERROR(BAJAS!AG174/AOP!AE233,"")</f>
        <v/>
      </c>
      <c r="AI233" s="19"/>
      <c r="AJ233" s="19"/>
      <c r="AK233" s="19"/>
      <c r="AL233" s="19"/>
      <c r="AM233" s="19"/>
      <c r="AN233" s="19"/>
      <c r="AO233" s="19"/>
      <c r="AP233" s="19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44"/>
      <c r="BH233" s="59"/>
    </row>
    <row r="234" spans="1:60">
      <c r="A234" s="236"/>
      <c r="B234" s="223"/>
      <c r="C234" s="225"/>
      <c r="D234" s="11" t="s">
        <v>88</v>
      </c>
      <c r="E234" s="78"/>
      <c r="F234" s="78"/>
      <c r="G234" s="78"/>
      <c r="H234" s="78"/>
      <c r="I234" s="78"/>
      <c r="J234" s="78"/>
      <c r="K234" s="78"/>
      <c r="L234" s="78"/>
      <c r="M234" s="139" t="str">
        <f>+IFERROR(BAJAS!O175/AOP!M234*12,"")</f>
        <v/>
      </c>
      <c r="N234" s="139" t="str">
        <f>+IFERROR(BAJAS!P175/AOP!N234*12,"")</f>
        <v/>
      </c>
      <c r="O234" s="139" t="str">
        <f>+IFERROR(BAJAS!Q175/AOP!O234*12,"")</f>
        <v/>
      </c>
      <c r="P234" s="139" t="str">
        <f>+IFERROR(BAJAS!R175/AOP!P234*12,"")</f>
        <v/>
      </c>
      <c r="Q234" s="139" t="str">
        <f>+IFERROR(BAJAS!S175/AOP!Q234*12,"")</f>
        <v/>
      </c>
      <c r="R234" s="139" t="str">
        <f>+IFERROR(BAJAS!T175/AOP!R234*12,"")</f>
        <v/>
      </c>
      <c r="S234" s="139" t="str">
        <f>+IFERROR(BAJAS!U175/AOP!S234*12,"")</f>
        <v/>
      </c>
      <c r="T234" s="139" t="str">
        <f>+IFERROR(BAJAS!V175/AOP!T234*12,"")</f>
        <v/>
      </c>
      <c r="U234" s="139" t="str">
        <f>+IFERROR(BAJAS!W175/AOP!U234*12,"")</f>
        <v/>
      </c>
      <c r="V234" s="139" t="str">
        <f>+IFERROR(BAJAS!X175/AOP!V234*12,"")</f>
        <v/>
      </c>
      <c r="W234" s="139" t="str">
        <f>+IFERROR(BAJAS!Y175/AOP!W234*12,"")</f>
        <v/>
      </c>
      <c r="X234" s="139" t="str">
        <f>+IFERROR(BAJAS!Z175/AOP!X234*12,"")</f>
        <v/>
      </c>
      <c r="Y234" s="139" t="str">
        <f>+IFERROR(BAJAS!AA175/AOP!Y234*12,"")</f>
        <v/>
      </c>
      <c r="Z234" s="139" t="str">
        <f>+IFERROR(BAJAS!AB175/AOP!Z234*12,"")</f>
        <v/>
      </c>
      <c r="AA234" s="139" t="str">
        <f>+IFERROR(BAJAS!AC175/AOP!AA234*12,"")</f>
        <v/>
      </c>
      <c r="AB234" s="139" t="str">
        <f>+IFERROR(BAJAS!AD175/AOP!AB234*12,"")</f>
        <v/>
      </c>
      <c r="AC234" s="139" t="str">
        <f>+IFERROR(BAJAS!AE175/AOP!AC234*12,"")</f>
        <v/>
      </c>
      <c r="AD234" s="140" t="str">
        <f>+IFERROR(BAJAS!AF175/AOP!AD234,"")</f>
        <v/>
      </c>
      <c r="AE234" s="141" t="str">
        <f>+IFERROR(BAJAS!AG175/AOP!AE234,"")</f>
        <v/>
      </c>
      <c r="AI234" s="34"/>
      <c r="AJ234" s="34"/>
      <c r="AK234" s="34"/>
      <c r="AL234" s="34"/>
      <c r="AM234" s="34"/>
      <c r="AN234" s="34"/>
      <c r="AO234" s="34"/>
      <c r="AP234" s="34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45"/>
      <c r="BH234" s="46"/>
    </row>
    <row r="235" spans="1:60">
      <c r="A235" s="236"/>
      <c r="B235" s="223"/>
      <c r="C235" s="225"/>
      <c r="D235" s="12" t="s">
        <v>105</v>
      </c>
      <c r="E235" s="79"/>
      <c r="F235" s="79"/>
      <c r="G235" s="79"/>
      <c r="H235" s="79"/>
      <c r="I235" s="79"/>
      <c r="J235" s="79"/>
      <c r="K235" s="79"/>
      <c r="L235" s="79"/>
      <c r="M235" s="142"/>
      <c r="N235" s="142" t="str">
        <f>+IFERROR(BAJAS!P176/AOP!N235*12,"")</f>
        <v/>
      </c>
      <c r="O235" s="142" t="str">
        <f>+IFERROR(BAJAS!Q176/AOP!O235*12,"")</f>
        <v/>
      </c>
      <c r="P235" s="142" t="str">
        <f>+IFERROR(BAJAS!R176/AOP!P235*12,"")</f>
        <v/>
      </c>
      <c r="Q235" s="142" t="str">
        <f>+IFERROR(BAJAS!S176/AOP!Q235*12,"")</f>
        <v/>
      </c>
      <c r="R235" s="142" t="str">
        <f>+IFERROR(BAJAS!T176/AOP!R235*12,"")</f>
        <v/>
      </c>
      <c r="S235" s="142" t="str">
        <f>+IFERROR(BAJAS!U176/AOP!S235*12,"")</f>
        <v/>
      </c>
      <c r="T235" s="142" t="str">
        <f>+IFERROR(BAJAS!V176/AOP!T235*12,"")</f>
        <v/>
      </c>
      <c r="U235" s="142" t="str">
        <f>+IFERROR(BAJAS!W176/AOP!U235*12,"")</f>
        <v/>
      </c>
      <c r="V235" s="142" t="str">
        <f>+IFERROR(BAJAS!X176/AOP!V235*12,"")</f>
        <v/>
      </c>
      <c r="W235" s="142" t="str">
        <f>+IFERROR(BAJAS!Y176/AOP!W235*12,"")</f>
        <v/>
      </c>
      <c r="X235" s="142" t="str">
        <f>+IFERROR(BAJAS!Z176/AOP!X235*12,"")</f>
        <v/>
      </c>
      <c r="Y235" s="142" t="str">
        <f>+IFERROR(BAJAS!AA176/AOP!Y235*12,"")</f>
        <v/>
      </c>
      <c r="Z235" s="142" t="str">
        <f>+IFERROR(BAJAS!AB176/AOP!Z235*12,"")</f>
        <v/>
      </c>
      <c r="AA235" s="142" t="str">
        <f>+IFERROR(BAJAS!AC176/AOP!AA235*12,"")</f>
        <v/>
      </c>
      <c r="AB235" s="142" t="str">
        <f>+IFERROR(BAJAS!AD176/AOP!AB235*12,"")</f>
        <v/>
      </c>
      <c r="AC235" s="142" t="str">
        <f>+IFERROR(BAJAS!AE176/AOP!AC235*12,"")</f>
        <v/>
      </c>
      <c r="AD235" s="143" t="str">
        <f>+IFERROR(BAJAS!AF176/AOP!AD235,"")</f>
        <v/>
      </c>
      <c r="AE235" s="144" t="str">
        <f>+IFERROR(BAJAS!AG176/AOP!AE235,"")</f>
        <v/>
      </c>
      <c r="AI235" s="35"/>
      <c r="AJ235" s="35"/>
      <c r="AK235" s="35"/>
      <c r="AL235" s="35"/>
      <c r="AM235" s="35"/>
      <c r="AN235" s="35"/>
      <c r="AO235" s="35"/>
      <c r="AP235" s="35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47"/>
      <c r="BH235" s="48"/>
    </row>
    <row r="236" spans="1:60">
      <c r="A236" s="236"/>
      <c r="B236" s="223"/>
      <c r="C236" s="225"/>
      <c r="D236" s="12" t="s">
        <v>106</v>
      </c>
      <c r="E236" s="79"/>
      <c r="F236" s="79"/>
      <c r="G236" s="79"/>
      <c r="H236" s="79"/>
      <c r="I236" s="79"/>
      <c r="J236" s="79"/>
      <c r="K236" s="79"/>
      <c r="L236" s="79"/>
      <c r="M236" s="142"/>
      <c r="N236" s="142" t="str">
        <f>+IFERROR(BAJAS!P177/AOP!N236*12,"")</f>
        <v/>
      </c>
      <c r="O236" s="142" t="str">
        <f>+IFERROR(BAJAS!Q177/AOP!O236*12,"")</f>
        <v/>
      </c>
      <c r="P236" s="142" t="str">
        <f>+IFERROR(BAJAS!R177/AOP!P236*12,"")</f>
        <v/>
      </c>
      <c r="Q236" s="142" t="str">
        <f>+IFERROR(BAJAS!S177/AOP!Q236*12,"")</f>
        <v/>
      </c>
      <c r="R236" s="142" t="str">
        <f>+IFERROR(BAJAS!T177/AOP!R236*12,"")</f>
        <v/>
      </c>
      <c r="S236" s="142" t="str">
        <f>+IFERROR(BAJAS!U177/AOP!S236*12,"")</f>
        <v/>
      </c>
      <c r="T236" s="142" t="str">
        <f>+IFERROR(BAJAS!V177/AOP!T236*12,"")</f>
        <v/>
      </c>
      <c r="U236" s="142" t="str">
        <f>+IFERROR(BAJAS!W177/AOP!U236*12,"")</f>
        <v/>
      </c>
      <c r="V236" s="142" t="str">
        <f>+IFERROR(BAJAS!X177/AOP!V236*12,"")</f>
        <v/>
      </c>
      <c r="W236" s="142" t="str">
        <f>+IFERROR(BAJAS!Y177/AOP!W236*12,"")</f>
        <v/>
      </c>
      <c r="X236" s="142" t="str">
        <f>+IFERROR(BAJAS!Z177/AOP!X236*12,"")</f>
        <v/>
      </c>
      <c r="Y236" s="142" t="str">
        <f>+IFERROR(BAJAS!AA177/AOP!Y236*12,"")</f>
        <v/>
      </c>
      <c r="Z236" s="142" t="str">
        <f>+IFERROR(BAJAS!AB177/AOP!Z236*12,"")</f>
        <v/>
      </c>
      <c r="AA236" s="142" t="str">
        <f>+IFERROR(BAJAS!AC177/AOP!AA236*12,"")</f>
        <v/>
      </c>
      <c r="AB236" s="142" t="str">
        <f>+IFERROR(BAJAS!AD177/AOP!AB236*12,"")</f>
        <v/>
      </c>
      <c r="AC236" s="142" t="str">
        <f>+IFERROR(BAJAS!AE177/AOP!AC236*12,"")</f>
        <v/>
      </c>
      <c r="AD236" s="143" t="str">
        <f>+IFERROR(BAJAS!AF177/AOP!AD236,"")</f>
        <v/>
      </c>
      <c r="AE236" s="144" t="str">
        <f>+IFERROR(BAJAS!AG177/AOP!AE236,"")</f>
        <v/>
      </c>
      <c r="AI236" s="35"/>
      <c r="AJ236" s="35"/>
      <c r="AK236" s="35"/>
      <c r="AL236" s="35"/>
      <c r="AM236" s="35"/>
      <c r="AN236" s="35"/>
      <c r="AO236" s="35"/>
      <c r="AP236" s="35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47"/>
      <c r="BH236" s="48"/>
    </row>
    <row r="237" spans="1:60">
      <c r="A237" s="236"/>
      <c r="B237" s="223"/>
      <c r="C237" s="225"/>
      <c r="D237" s="12" t="s">
        <v>107</v>
      </c>
      <c r="E237" s="79"/>
      <c r="F237" s="79"/>
      <c r="G237" s="79"/>
      <c r="H237" s="79"/>
      <c r="I237" s="79"/>
      <c r="J237" s="79"/>
      <c r="K237" s="79"/>
      <c r="L237" s="79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3"/>
      <c r="AE237" s="144"/>
      <c r="AI237" s="35"/>
      <c r="AJ237" s="35"/>
      <c r="AK237" s="35"/>
      <c r="AL237" s="35"/>
      <c r="AM237" s="35"/>
      <c r="AN237" s="35"/>
      <c r="AO237" s="35"/>
      <c r="AP237" s="35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47"/>
      <c r="BH237" s="48"/>
    </row>
    <row r="238" spans="1:60">
      <c r="A238" s="236"/>
      <c r="B238" s="223"/>
      <c r="C238" s="225"/>
      <c r="D238" s="13" t="s">
        <v>90</v>
      </c>
      <c r="E238" s="80"/>
      <c r="F238" s="80"/>
      <c r="G238" s="80"/>
      <c r="H238" s="80"/>
      <c r="I238" s="80"/>
      <c r="J238" s="80"/>
      <c r="K238" s="80"/>
      <c r="L238" s="80"/>
      <c r="M238" s="109" t="str">
        <f>+IFERROR(BAJAS!O178/AOP!M238*12,"")</f>
        <v/>
      </c>
      <c r="N238" s="109" t="str">
        <f>+IFERROR(BAJAS!P178/AOP!N238*12,"")</f>
        <v/>
      </c>
      <c r="O238" s="109" t="str">
        <f>+IFERROR(BAJAS!Q178/AOP!O238*12,"")</f>
        <v/>
      </c>
      <c r="P238" s="109" t="str">
        <f>+IFERROR(BAJAS!R178/AOP!P238*12,"")</f>
        <v/>
      </c>
      <c r="Q238" s="109" t="str">
        <f>+IFERROR(BAJAS!S178/AOP!Q238*12,"")</f>
        <v/>
      </c>
      <c r="R238" s="109" t="str">
        <f>+IFERROR(BAJAS!T178/AOP!R238*12,"")</f>
        <v/>
      </c>
      <c r="S238" s="109" t="str">
        <f>+IFERROR(BAJAS!U178/AOP!S238*12,"")</f>
        <v/>
      </c>
      <c r="T238" s="109" t="str">
        <f>+IFERROR(BAJAS!V178/AOP!T238*12,"")</f>
        <v/>
      </c>
      <c r="U238" s="109" t="str">
        <f>+IFERROR(BAJAS!W178/AOP!U238*12,"")</f>
        <v/>
      </c>
      <c r="V238" s="109" t="str">
        <f>+IFERROR(BAJAS!X178/AOP!V238*12,"")</f>
        <v/>
      </c>
      <c r="W238" s="109" t="str">
        <f>+IFERROR(BAJAS!Y178/AOP!W238*12,"")</f>
        <v/>
      </c>
      <c r="X238" s="109" t="str">
        <f>+IFERROR(BAJAS!Z178/AOP!X238*12,"")</f>
        <v/>
      </c>
      <c r="Y238" s="109" t="str">
        <f>+IFERROR(BAJAS!AA178/AOP!Y238*12,"")</f>
        <v/>
      </c>
      <c r="Z238" s="109" t="str">
        <f>+IFERROR(BAJAS!AB178/AOP!Z238*12,"")</f>
        <v/>
      </c>
      <c r="AA238" s="109" t="str">
        <f>+IFERROR(BAJAS!AC178/AOP!AA238*12,"")</f>
        <v/>
      </c>
      <c r="AB238" s="109" t="str">
        <f>+IFERROR(BAJAS!AD178/AOP!AB238*12,"")</f>
        <v/>
      </c>
      <c r="AC238" s="109" t="str">
        <f>+IFERROR(BAJAS!AE178/AOP!AC238*12,"")</f>
        <v/>
      </c>
      <c r="AD238" s="110"/>
      <c r="AE238" s="111"/>
      <c r="AI238" s="36"/>
      <c r="AJ238" s="36"/>
      <c r="AK238" s="36"/>
      <c r="AL238" s="36"/>
      <c r="AM238" s="36"/>
      <c r="AN238" s="36"/>
      <c r="AO238" s="36"/>
      <c r="AP238" s="36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49"/>
      <c r="BH238" s="50"/>
    </row>
    <row r="239" spans="1:60">
      <c r="A239" s="236"/>
      <c r="B239" s="223"/>
      <c r="C239" s="225" t="s">
        <v>108</v>
      </c>
      <c r="D239" s="10" t="s">
        <v>40</v>
      </c>
      <c r="E239" s="80"/>
      <c r="F239" s="80"/>
      <c r="G239" s="80"/>
      <c r="H239" s="80"/>
      <c r="I239" s="80"/>
      <c r="J239" s="80"/>
      <c r="K239" s="80"/>
      <c r="L239" s="80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7"/>
      <c r="AE239" s="138"/>
      <c r="AI239" s="36"/>
      <c r="AJ239" s="36"/>
      <c r="AK239" s="36"/>
      <c r="AL239" s="36"/>
      <c r="AM239" s="36"/>
      <c r="AN239" s="36"/>
      <c r="AO239" s="36"/>
      <c r="AP239" s="36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49"/>
      <c r="BH239" s="50"/>
    </row>
    <row r="240" spans="1:60">
      <c r="A240" s="236"/>
      <c r="B240" s="223"/>
      <c r="C240" s="225"/>
      <c r="D240" s="11" t="s">
        <v>88</v>
      </c>
      <c r="E240" s="80"/>
      <c r="F240" s="80"/>
      <c r="G240" s="80"/>
      <c r="H240" s="80"/>
      <c r="I240" s="80"/>
      <c r="J240" s="80"/>
      <c r="K240" s="80"/>
      <c r="L240" s="80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40"/>
      <c r="AE240" s="141"/>
      <c r="AI240" s="36"/>
      <c r="AJ240" s="36"/>
      <c r="AK240" s="36"/>
      <c r="AL240" s="36"/>
      <c r="AM240" s="36"/>
      <c r="AN240" s="36"/>
      <c r="AO240" s="36"/>
      <c r="AP240" s="36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49"/>
      <c r="BH240" s="50"/>
    </row>
    <row r="241" spans="1:60">
      <c r="A241" s="236"/>
      <c r="B241" s="223"/>
      <c r="C241" s="225"/>
      <c r="D241" s="12" t="s">
        <v>110</v>
      </c>
      <c r="E241" s="80"/>
      <c r="F241" s="80"/>
      <c r="G241" s="80"/>
      <c r="H241" s="80"/>
      <c r="I241" s="80"/>
      <c r="J241" s="80"/>
      <c r="K241" s="80"/>
      <c r="L241" s="80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3"/>
      <c r="AE241" s="144"/>
      <c r="AI241" s="36"/>
      <c r="AJ241" s="36"/>
      <c r="AK241" s="36"/>
      <c r="AL241" s="36"/>
      <c r="AM241" s="36"/>
      <c r="AN241" s="36"/>
      <c r="AO241" s="36"/>
      <c r="AP241" s="36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49"/>
      <c r="BH241" s="50"/>
    </row>
    <row r="242" spans="1:60">
      <c r="A242" s="236"/>
      <c r="B242" s="223"/>
      <c r="C242" s="225"/>
      <c r="D242" s="12" t="s">
        <v>111</v>
      </c>
      <c r="E242" s="80"/>
      <c r="F242" s="80"/>
      <c r="G242" s="80"/>
      <c r="H242" s="80"/>
      <c r="I242" s="80"/>
      <c r="J242" s="80"/>
      <c r="K242" s="80"/>
      <c r="L242" s="80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3"/>
      <c r="AE242" s="144"/>
      <c r="AI242" s="36"/>
      <c r="AJ242" s="36"/>
      <c r="AK242" s="36"/>
      <c r="AL242" s="36"/>
      <c r="AM242" s="36"/>
      <c r="AN242" s="36"/>
      <c r="AO242" s="36"/>
      <c r="AP242" s="36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49"/>
      <c r="BH242" s="50"/>
    </row>
    <row r="243" spans="1:60">
      <c r="A243" s="236"/>
      <c r="B243" s="223"/>
      <c r="C243" s="225"/>
      <c r="D243" s="12" t="s">
        <v>112</v>
      </c>
      <c r="E243" s="80"/>
      <c r="F243" s="80"/>
      <c r="G243" s="80"/>
      <c r="H243" s="80"/>
      <c r="I243" s="80"/>
      <c r="J243" s="80"/>
      <c r="K243" s="80"/>
      <c r="L243" s="80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3"/>
      <c r="AE243" s="144"/>
      <c r="AI243" s="36"/>
      <c r="AJ243" s="36"/>
      <c r="AK243" s="36"/>
      <c r="AL243" s="36"/>
      <c r="AM243" s="36"/>
      <c r="AN243" s="36"/>
      <c r="AO243" s="36"/>
      <c r="AP243" s="36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49"/>
      <c r="BH243" s="50"/>
    </row>
    <row r="244" spans="1:60">
      <c r="A244" s="236"/>
      <c r="B244" s="223"/>
      <c r="C244" s="225"/>
      <c r="D244" s="13" t="s">
        <v>90</v>
      </c>
      <c r="E244" s="80"/>
      <c r="F244" s="80"/>
      <c r="G244" s="80"/>
      <c r="H244" s="80"/>
      <c r="I244" s="80"/>
      <c r="J244" s="80"/>
      <c r="K244" s="80"/>
      <c r="L244" s="80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I244" s="36"/>
      <c r="AJ244" s="36"/>
      <c r="AK244" s="36"/>
      <c r="AL244" s="36"/>
      <c r="AM244" s="36"/>
      <c r="AN244" s="36"/>
      <c r="AO244" s="36"/>
      <c r="AP244" s="36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49"/>
      <c r="BH244" s="50"/>
    </row>
    <row r="245" spans="1:60">
      <c r="A245" s="236"/>
      <c r="B245" s="223"/>
      <c r="C245" s="225" t="s">
        <v>109</v>
      </c>
      <c r="D245" s="10" t="s">
        <v>40</v>
      </c>
      <c r="E245" s="80"/>
      <c r="F245" s="80"/>
      <c r="G245" s="80"/>
      <c r="H245" s="80"/>
      <c r="I245" s="80"/>
      <c r="J245" s="80"/>
      <c r="K245" s="80"/>
      <c r="L245" s="80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7"/>
      <c r="AE245" s="138"/>
      <c r="AI245" s="36"/>
      <c r="AJ245" s="36"/>
      <c r="AK245" s="36"/>
      <c r="AL245" s="36"/>
      <c r="AM245" s="36"/>
      <c r="AN245" s="36"/>
      <c r="AO245" s="36"/>
      <c r="AP245" s="36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49"/>
      <c r="BH245" s="50"/>
    </row>
    <row r="246" spans="1:60">
      <c r="A246" s="236"/>
      <c r="B246" s="223"/>
      <c r="C246" s="225"/>
      <c r="D246" s="11" t="s">
        <v>88</v>
      </c>
      <c r="E246" s="80"/>
      <c r="F246" s="80"/>
      <c r="G246" s="80"/>
      <c r="H246" s="80"/>
      <c r="I246" s="80"/>
      <c r="J246" s="80"/>
      <c r="K246" s="80"/>
      <c r="L246" s="80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40"/>
      <c r="AE246" s="141"/>
      <c r="AI246" s="36"/>
      <c r="AJ246" s="36"/>
      <c r="AK246" s="36"/>
      <c r="AL246" s="36"/>
      <c r="AM246" s="36"/>
      <c r="AN246" s="36"/>
      <c r="AO246" s="36"/>
      <c r="AP246" s="36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49"/>
      <c r="BH246" s="50"/>
    </row>
    <row r="247" spans="1:60">
      <c r="A247" s="236"/>
      <c r="B247" s="223"/>
      <c r="C247" s="225"/>
      <c r="D247" s="12" t="s">
        <v>113</v>
      </c>
      <c r="E247" s="80"/>
      <c r="F247" s="80"/>
      <c r="G247" s="80"/>
      <c r="H247" s="80"/>
      <c r="I247" s="80"/>
      <c r="J247" s="80"/>
      <c r="K247" s="80"/>
      <c r="L247" s="80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3"/>
      <c r="AE247" s="144"/>
      <c r="AI247" s="36"/>
      <c r="AJ247" s="36"/>
      <c r="AK247" s="36"/>
      <c r="AL247" s="36"/>
      <c r="AM247" s="36"/>
      <c r="AN247" s="36"/>
      <c r="AO247" s="36"/>
      <c r="AP247" s="36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49"/>
      <c r="BH247" s="50"/>
    </row>
    <row r="248" spans="1:60">
      <c r="A248" s="236"/>
      <c r="B248" s="223"/>
      <c r="C248" s="225"/>
      <c r="D248" s="12" t="s">
        <v>114</v>
      </c>
      <c r="E248" s="80"/>
      <c r="F248" s="80"/>
      <c r="G248" s="80"/>
      <c r="H248" s="80"/>
      <c r="I248" s="80"/>
      <c r="J248" s="80"/>
      <c r="K248" s="80"/>
      <c r="L248" s="80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3"/>
      <c r="AE248" s="144"/>
      <c r="AI248" s="36"/>
      <c r="AJ248" s="36"/>
      <c r="AK248" s="36"/>
      <c r="AL248" s="36"/>
      <c r="AM248" s="36"/>
      <c r="AN248" s="36"/>
      <c r="AO248" s="36"/>
      <c r="AP248" s="36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49"/>
      <c r="BH248" s="50"/>
    </row>
    <row r="249" spans="1:60">
      <c r="A249" s="236"/>
      <c r="B249" s="223"/>
      <c r="C249" s="225"/>
      <c r="D249" s="12" t="s">
        <v>115</v>
      </c>
      <c r="E249" s="80"/>
      <c r="F249" s="80"/>
      <c r="G249" s="80"/>
      <c r="H249" s="80"/>
      <c r="I249" s="80"/>
      <c r="J249" s="80"/>
      <c r="K249" s="80"/>
      <c r="L249" s="80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3"/>
      <c r="AE249" s="144"/>
      <c r="AI249" s="36"/>
      <c r="AJ249" s="36"/>
      <c r="AK249" s="36"/>
      <c r="AL249" s="36"/>
      <c r="AM249" s="36"/>
      <c r="AN249" s="36"/>
      <c r="AO249" s="36"/>
      <c r="AP249" s="36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49"/>
      <c r="BH249" s="50"/>
    </row>
    <row r="250" spans="1:60">
      <c r="A250" s="236"/>
      <c r="B250" s="224"/>
      <c r="C250" s="225"/>
      <c r="D250" s="13" t="s">
        <v>90</v>
      </c>
      <c r="E250" s="80"/>
      <c r="F250" s="80"/>
      <c r="G250" s="80"/>
      <c r="H250" s="80"/>
      <c r="I250" s="80"/>
      <c r="J250" s="80"/>
      <c r="K250" s="80"/>
      <c r="L250" s="80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I250" s="36"/>
      <c r="AJ250" s="36"/>
      <c r="AK250" s="36"/>
      <c r="AL250" s="36"/>
      <c r="AM250" s="36"/>
      <c r="AN250" s="36"/>
      <c r="AO250" s="36"/>
      <c r="AP250" s="36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49"/>
      <c r="BH250" s="50"/>
    </row>
    <row r="251" spans="1:60" ht="15" customHeight="1">
      <c r="A251" s="236"/>
      <c r="B251" s="226" t="s">
        <v>38</v>
      </c>
      <c r="C251" s="225" t="s">
        <v>61</v>
      </c>
      <c r="D251" s="10" t="s">
        <v>40</v>
      </c>
      <c r="E251" s="77"/>
      <c r="F251" s="77"/>
      <c r="G251" s="77"/>
      <c r="H251" s="77"/>
      <c r="I251" s="77"/>
      <c r="J251" s="77"/>
      <c r="K251" s="77"/>
      <c r="L251" s="77"/>
      <c r="M251" s="136" t="str">
        <f>+IFERROR(BAJAS!O179/AOP!M251*12,"")</f>
        <v/>
      </c>
      <c r="N251" s="136">
        <f>+IFERROR(BAJAS!P179/AOP!N251*12,"")</f>
        <v>0</v>
      </c>
      <c r="O251" s="136">
        <f>+IFERROR(BAJAS!Q179/AOP!O251*12,"")</f>
        <v>0</v>
      </c>
      <c r="P251" s="136">
        <f>+IFERROR(BAJAS!R179/AOP!P251*12,"")</f>
        <v>0</v>
      </c>
      <c r="Q251" s="136">
        <f>+IFERROR(BAJAS!S179/AOP!Q251*12,"")</f>
        <v>0</v>
      </c>
      <c r="R251" s="136">
        <f>+IFERROR(BAJAS!T179/AOP!R251*12,"")</f>
        <v>0</v>
      </c>
      <c r="S251" s="136">
        <f>+IFERROR(BAJAS!U179/AOP!S251*12,"")</f>
        <v>0</v>
      </c>
      <c r="T251" s="136">
        <f>+IFERROR(BAJAS!V179/AOP!T251*12,"")</f>
        <v>0</v>
      </c>
      <c r="U251" s="136">
        <f>+IFERROR(BAJAS!W179/AOP!U251*12,"")</f>
        <v>0</v>
      </c>
      <c r="V251" s="136">
        <f>+IFERROR(BAJAS!X179/AOP!V251*12,"")</f>
        <v>0</v>
      </c>
      <c r="W251" s="136">
        <f>+IFERROR(BAJAS!Y179/AOP!W251*12,"")</f>
        <v>0</v>
      </c>
      <c r="X251" s="136">
        <f>+IFERROR(BAJAS!Z179/AOP!X251*12,"")</f>
        <v>0</v>
      </c>
      <c r="Y251" s="136">
        <f>+IFERROR(BAJAS!AA179/AOP!Y251*12,"")</f>
        <v>1.263157894736842</v>
      </c>
      <c r="Z251" s="136">
        <f>+IFERROR(BAJAS!AB179/AOP!Z251*12,"")</f>
        <v>0</v>
      </c>
      <c r="AA251" s="136">
        <f>+IFERROR(BAJAS!AC179/AOP!AA251*12,"")</f>
        <v>0</v>
      </c>
      <c r="AB251" s="136">
        <f>+IFERROR(BAJAS!AD179/AOP!AB251*12,"")</f>
        <v>0</v>
      </c>
      <c r="AC251" s="136">
        <f>+IFERROR(BAJAS!AE179/AOP!AC251*12,"")</f>
        <v>0</v>
      </c>
      <c r="AD251" s="137">
        <f>+IFERROR(BAJAS!AF179/AOP!AD251,"")</f>
        <v>0</v>
      </c>
      <c r="AE251" s="138">
        <f>+IFERROR(BAJAS!AG179/AOP!AE251,"")</f>
        <v>0.11009174311926605</v>
      </c>
      <c r="AI251" s="19"/>
      <c r="AJ251" s="19"/>
      <c r="AK251" s="19"/>
      <c r="AL251" s="19"/>
      <c r="AM251" s="19"/>
      <c r="AN251" s="19"/>
      <c r="AO251" s="19"/>
      <c r="AP251" s="19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44"/>
      <c r="BH251" s="59"/>
    </row>
    <row r="252" spans="1:60">
      <c r="A252" s="236"/>
      <c r="B252" s="226"/>
      <c r="C252" s="225"/>
      <c r="D252" s="11" t="s">
        <v>88</v>
      </c>
      <c r="E252" s="78"/>
      <c r="F252" s="78"/>
      <c r="G252" s="78"/>
      <c r="H252" s="78"/>
      <c r="I252" s="78"/>
      <c r="J252" s="78"/>
      <c r="K252" s="78"/>
      <c r="L252" s="78"/>
      <c r="M252" s="139"/>
      <c r="N252" s="139">
        <f>+IFERROR(BAJAS!P180/AOP!N252*12,"")</f>
        <v>0</v>
      </c>
      <c r="O252" s="139">
        <f>+IFERROR(BAJAS!Q180/AOP!O252*12,"")</f>
        <v>0</v>
      </c>
      <c r="P252" s="139">
        <f>+IFERROR(BAJAS!R180/AOP!P252*12,"")</f>
        <v>0</v>
      </c>
      <c r="Q252" s="139">
        <f>+IFERROR(BAJAS!S180/AOP!Q252*12,"")</f>
        <v>0</v>
      </c>
      <c r="R252" s="139">
        <f>+IFERROR(BAJAS!T180/AOP!R252*12,"")</f>
        <v>0</v>
      </c>
      <c r="S252" s="139">
        <f>+IFERROR(BAJAS!U180/AOP!S252*12,"")</f>
        <v>0</v>
      </c>
      <c r="T252" s="139">
        <f>+IFERROR(BAJAS!V180/AOP!T252*12,"")</f>
        <v>0</v>
      </c>
      <c r="U252" s="139">
        <f>+IFERROR(BAJAS!W180/AOP!U252*12,"")</f>
        <v>0</v>
      </c>
      <c r="V252" s="139">
        <f>+IFERROR(BAJAS!X180/AOP!V252*12,"")</f>
        <v>0</v>
      </c>
      <c r="W252" s="139">
        <f>+IFERROR(BAJAS!Y180/AOP!W252*12,"")</f>
        <v>0</v>
      </c>
      <c r="X252" s="139">
        <f>+IFERROR(BAJAS!Z180/AOP!X252*12,"")</f>
        <v>0</v>
      </c>
      <c r="Y252" s="139">
        <f>+IFERROR(BAJAS!AA180/AOP!Y252*12,"")</f>
        <v>0</v>
      </c>
      <c r="Z252" s="139">
        <f>+IFERROR(BAJAS!AB180/AOP!Z252*12,"")</f>
        <v>0</v>
      </c>
      <c r="AA252" s="139">
        <f>+IFERROR(BAJAS!AC180/AOP!AA252*12,"")</f>
        <v>0</v>
      </c>
      <c r="AB252" s="139">
        <f>+IFERROR(BAJAS!AD180/AOP!AB252*12,"")</f>
        <v>0</v>
      </c>
      <c r="AC252" s="139">
        <f>+IFERROR(BAJAS!AE180/AOP!AC252*12,"")</f>
        <v>0</v>
      </c>
      <c r="AD252" s="140" t="str">
        <f>+IFERROR(BAJAS!AF180/AOP!AD252,"")</f>
        <v/>
      </c>
      <c r="AE252" s="141">
        <f>+IFERROR(BAJAS!AG180/AOP!AE252,"")</f>
        <v>0.10557184750733137</v>
      </c>
      <c r="AI252" s="34"/>
      <c r="AJ252" s="34"/>
      <c r="AK252" s="34"/>
      <c r="AL252" s="34"/>
      <c r="AM252" s="34"/>
      <c r="AN252" s="34"/>
      <c r="AO252" s="34"/>
      <c r="AP252" s="34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45"/>
      <c r="BH252" s="46"/>
    </row>
    <row r="253" spans="1:60">
      <c r="A253" s="236"/>
      <c r="B253" s="226"/>
      <c r="C253" s="225"/>
      <c r="D253" s="13" t="s">
        <v>90</v>
      </c>
      <c r="E253" s="80"/>
      <c r="F253" s="80"/>
      <c r="G253" s="80"/>
      <c r="H253" s="80"/>
      <c r="I253" s="80"/>
      <c r="J253" s="80"/>
      <c r="K253" s="80"/>
      <c r="L253" s="80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53"/>
      <c r="AE253" s="54"/>
      <c r="AI253" s="36"/>
      <c r="AJ253" s="36"/>
      <c r="AK253" s="36"/>
      <c r="AL253" s="36"/>
      <c r="AM253" s="36"/>
      <c r="AN253" s="36"/>
      <c r="AO253" s="36"/>
      <c r="AP253" s="36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53"/>
      <c r="BH253" s="54"/>
    </row>
    <row r="254" spans="1:60" ht="15" customHeight="1">
      <c r="A254" s="236"/>
      <c r="B254" s="226"/>
      <c r="C254" s="225" t="s">
        <v>62</v>
      </c>
      <c r="D254" s="10" t="s">
        <v>40</v>
      </c>
      <c r="E254" s="77"/>
      <c r="F254" s="77"/>
      <c r="G254" s="77"/>
      <c r="H254" s="77"/>
      <c r="I254" s="77"/>
      <c r="J254" s="77"/>
      <c r="K254" s="77"/>
      <c r="L254" s="77"/>
      <c r="M254" s="136" t="str">
        <f>+IFERROR(BAJAS!O182/AOP!M254*12,"")</f>
        <v/>
      </c>
      <c r="N254" s="136" t="str">
        <f>+IFERROR(BAJAS!P182/AOP!N254*12,"")</f>
        <v/>
      </c>
      <c r="O254" s="136" t="str">
        <f>+IFERROR(BAJAS!Q182/AOP!O254*12,"")</f>
        <v/>
      </c>
      <c r="P254" s="136" t="str">
        <f>+IFERROR(BAJAS!R182/AOP!P254*12,"")</f>
        <v/>
      </c>
      <c r="Q254" s="136" t="str">
        <f>+IFERROR(BAJAS!S182/AOP!Q254*12,"")</f>
        <v/>
      </c>
      <c r="R254" s="136" t="str">
        <f>+IFERROR(BAJAS!T182/AOP!R254*12,"")</f>
        <v/>
      </c>
      <c r="S254" s="136" t="str">
        <f>+IFERROR(BAJAS!U182/AOP!S254*12,"")</f>
        <v/>
      </c>
      <c r="T254" s="136" t="str">
        <f>+IFERROR(BAJAS!V182/AOP!T254*12,"")</f>
        <v/>
      </c>
      <c r="U254" s="136" t="str">
        <f>+IFERROR(BAJAS!W182/AOP!U254*12,"")</f>
        <v/>
      </c>
      <c r="V254" s="136" t="str">
        <f>+IFERROR(BAJAS!X182/AOP!V254*12,"")</f>
        <v/>
      </c>
      <c r="W254" s="136" t="str">
        <f>+IFERROR(BAJAS!Y182/AOP!W254*12,"")</f>
        <v/>
      </c>
      <c r="X254" s="136" t="str">
        <f>+IFERROR(BAJAS!Z182/AOP!X254*12,"")</f>
        <v/>
      </c>
      <c r="Y254" s="136" t="str">
        <f>+IFERROR(BAJAS!AA182/AOP!Y254*12,"")</f>
        <v/>
      </c>
      <c r="Z254" s="136" t="str">
        <f>+IFERROR(BAJAS!AB182/AOP!Z254*12,"")</f>
        <v/>
      </c>
      <c r="AA254" s="136" t="str">
        <f>+IFERROR(BAJAS!AC182/AOP!AA254*12,"")</f>
        <v/>
      </c>
      <c r="AB254" s="136" t="str">
        <f>+IFERROR(BAJAS!AD182/AOP!AB254*12,"")</f>
        <v/>
      </c>
      <c r="AC254" s="136" t="str">
        <f>+IFERROR(BAJAS!AE182/AOP!AC254*12,"")</f>
        <v/>
      </c>
      <c r="AD254" s="137" t="str">
        <f>+IFERROR(BAJAS!AF182/AOP!AD254,"")</f>
        <v/>
      </c>
      <c r="AE254" s="138" t="str">
        <f>+IFERROR(BAJAS!AG182/AOP!AE254,"")</f>
        <v/>
      </c>
      <c r="AI254" s="19"/>
      <c r="AJ254" s="19"/>
      <c r="AK254" s="19"/>
      <c r="AL254" s="19"/>
      <c r="AM254" s="19"/>
      <c r="AN254" s="19"/>
      <c r="AO254" s="19"/>
      <c r="AP254" s="19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44"/>
      <c r="BH254" s="59"/>
    </row>
    <row r="255" spans="1:60">
      <c r="A255" s="236"/>
      <c r="B255" s="226"/>
      <c r="C255" s="225"/>
      <c r="D255" s="11" t="s">
        <v>88</v>
      </c>
      <c r="E255" s="78"/>
      <c r="F255" s="78"/>
      <c r="G255" s="78"/>
      <c r="H255" s="78"/>
      <c r="I255" s="78"/>
      <c r="J255" s="78"/>
      <c r="K255" s="78"/>
      <c r="L255" s="78"/>
      <c r="M255" s="139" t="str">
        <f>+IFERROR(BAJAS!O183/AOP!M255*12,"")</f>
        <v/>
      </c>
      <c r="N255" s="139" t="str">
        <f>+IFERROR(BAJAS!P183/AOP!N255*12,"")</f>
        <v/>
      </c>
      <c r="O255" s="139" t="str">
        <f>+IFERROR(BAJAS!Q183/AOP!O255*12,"")</f>
        <v/>
      </c>
      <c r="P255" s="139" t="str">
        <f>+IFERROR(BAJAS!R183/AOP!P255*12,"")</f>
        <v/>
      </c>
      <c r="Q255" s="139" t="str">
        <f>+IFERROR(BAJAS!S183/AOP!Q255*12,"")</f>
        <v/>
      </c>
      <c r="R255" s="139" t="str">
        <f>+IFERROR(BAJAS!T183/AOP!R255*12,"")</f>
        <v/>
      </c>
      <c r="S255" s="139" t="str">
        <f>+IFERROR(BAJAS!U183/AOP!S255*12,"")</f>
        <v/>
      </c>
      <c r="T255" s="139" t="str">
        <f>+IFERROR(BAJAS!V183/AOP!T255*12,"")</f>
        <v/>
      </c>
      <c r="U255" s="139" t="str">
        <f>+IFERROR(BAJAS!W183/AOP!U255*12,"")</f>
        <v/>
      </c>
      <c r="V255" s="139" t="str">
        <f>+IFERROR(BAJAS!X183/AOP!V255*12,"")</f>
        <v/>
      </c>
      <c r="W255" s="139" t="str">
        <f>+IFERROR(BAJAS!Y183/AOP!W255*12,"")</f>
        <v/>
      </c>
      <c r="X255" s="139" t="str">
        <f>+IFERROR(BAJAS!Z183/AOP!X255*12,"")</f>
        <v/>
      </c>
      <c r="Y255" s="139" t="str">
        <f>+IFERROR(BAJAS!AA183/AOP!Y255*12,"")</f>
        <v/>
      </c>
      <c r="Z255" s="139" t="str">
        <f>+IFERROR(BAJAS!AB183/AOP!Z255*12,"")</f>
        <v/>
      </c>
      <c r="AA255" s="139" t="str">
        <f>+IFERROR(BAJAS!AC183/AOP!AA255*12,"")</f>
        <v/>
      </c>
      <c r="AB255" s="139" t="str">
        <f>+IFERROR(BAJAS!AD183/AOP!AB255*12,"")</f>
        <v/>
      </c>
      <c r="AC255" s="139" t="str">
        <f>+IFERROR(BAJAS!AE183/AOP!AC255*12,"")</f>
        <v/>
      </c>
      <c r="AD255" s="140" t="str">
        <f>+IFERROR(BAJAS!AF183/AOP!AD255,"")</f>
        <v/>
      </c>
      <c r="AE255" s="141" t="str">
        <f>+IFERROR(BAJAS!AG183/AOP!AE255,"")</f>
        <v/>
      </c>
      <c r="AI255" s="34"/>
      <c r="AJ255" s="34"/>
      <c r="AK255" s="34"/>
      <c r="AL255" s="34"/>
      <c r="AM255" s="34"/>
      <c r="AN255" s="34"/>
      <c r="AO255" s="34"/>
      <c r="AP255" s="34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45"/>
      <c r="BH255" s="46"/>
    </row>
    <row r="256" spans="1:60">
      <c r="A256" s="236"/>
      <c r="B256" s="226"/>
      <c r="C256" s="225"/>
      <c r="D256" s="13" t="s">
        <v>90</v>
      </c>
      <c r="E256" s="80"/>
      <c r="F256" s="80"/>
      <c r="G256" s="80"/>
      <c r="H256" s="80"/>
      <c r="I256" s="80"/>
      <c r="J256" s="80"/>
      <c r="K256" s="80"/>
      <c r="L256" s="80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49"/>
      <c r="AE256" s="50"/>
      <c r="AI256" s="36"/>
      <c r="AJ256" s="36"/>
      <c r="AK256" s="36"/>
      <c r="AL256" s="36"/>
      <c r="AM256" s="36"/>
      <c r="AN256" s="36"/>
      <c r="AO256" s="36"/>
      <c r="AP256" s="36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49"/>
      <c r="BH256" s="50"/>
    </row>
    <row r="257" spans="1:60" ht="15" customHeight="1">
      <c r="A257" s="236"/>
      <c r="B257" s="226"/>
      <c r="C257" s="225" t="s">
        <v>72</v>
      </c>
      <c r="D257" s="10" t="s">
        <v>40</v>
      </c>
      <c r="E257" s="77"/>
      <c r="F257" s="77"/>
      <c r="G257" s="77"/>
      <c r="H257" s="77"/>
      <c r="I257" s="77"/>
      <c r="J257" s="77"/>
      <c r="K257" s="77"/>
      <c r="L257" s="77"/>
      <c r="M257" s="136"/>
      <c r="N257" s="136" t="str">
        <f>+IFERROR(BAJAS!P185/AOP!N257*12,"")</f>
        <v/>
      </c>
      <c r="O257" s="136" t="str">
        <f>+IFERROR(BAJAS!Q185/AOP!O257*12,"")</f>
        <v/>
      </c>
      <c r="P257" s="136" t="str">
        <f>+IFERROR(BAJAS!R185/AOP!P257*12,"")</f>
        <v/>
      </c>
      <c r="Q257" s="136" t="str">
        <f>+IFERROR(BAJAS!S185/AOP!Q257*12,"")</f>
        <v/>
      </c>
      <c r="R257" s="136" t="str">
        <f>+IFERROR(BAJAS!T185/AOP!R257*12,"")</f>
        <v/>
      </c>
      <c r="S257" s="136" t="str">
        <f>+IFERROR(BAJAS!U185/AOP!S257*12,"")</f>
        <v/>
      </c>
      <c r="T257" s="136" t="str">
        <f>+IFERROR(BAJAS!V185/AOP!T257*12,"")</f>
        <v/>
      </c>
      <c r="U257" s="136" t="str">
        <f>+IFERROR(BAJAS!W185/AOP!U257*12,"")</f>
        <v/>
      </c>
      <c r="V257" s="136" t="str">
        <f>+IFERROR(BAJAS!X185/AOP!V257*12,"")</f>
        <v/>
      </c>
      <c r="W257" s="136" t="str">
        <f>+IFERROR(BAJAS!Y185/AOP!W257*12,"")</f>
        <v/>
      </c>
      <c r="X257" s="136" t="str">
        <f>+IFERROR(BAJAS!Z185/AOP!X257*12,"")</f>
        <v/>
      </c>
      <c r="Y257" s="136" t="str">
        <f>+IFERROR(BAJAS!AA185/AOP!Y257*12,"")</f>
        <v/>
      </c>
      <c r="Z257" s="136" t="str">
        <f>+IFERROR(BAJAS!AB185/AOP!Z257*12,"")</f>
        <v/>
      </c>
      <c r="AA257" s="136" t="str">
        <f>+IFERROR(BAJAS!AC185/AOP!AA257*12,"")</f>
        <v/>
      </c>
      <c r="AB257" s="136" t="str">
        <f>+IFERROR(BAJAS!AD185/AOP!AB257*12,"")</f>
        <v/>
      </c>
      <c r="AC257" s="136" t="str">
        <f>+IFERROR(BAJAS!AE185/AOP!AC257*12,"")</f>
        <v/>
      </c>
      <c r="AD257" s="137" t="str">
        <f>+IFERROR(BAJAS!AF185/AOP!AD257,"")</f>
        <v/>
      </c>
      <c r="AE257" s="138" t="str">
        <f>+IFERROR(BAJAS!AG185/AOP!AE257,"")</f>
        <v/>
      </c>
      <c r="AI257" s="19"/>
      <c r="AJ257" s="19"/>
      <c r="AK257" s="19"/>
      <c r="AL257" s="19"/>
      <c r="AM257" s="19"/>
      <c r="AN257" s="19"/>
      <c r="AO257" s="19"/>
      <c r="AP257" s="19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44"/>
      <c r="BH257" s="59"/>
    </row>
    <row r="258" spans="1:60">
      <c r="A258" s="236"/>
      <c r="B258" s="226"/>
      <c r="C258" s="225"/>
      <c r="D258" s="11" t="s">
        <v>88</v>
      </c>
      <c r="E258" s="78"/>
      <c r="F258" s="78"/>
      <c r="G258" s="78"/>
      <c r="H258" s="78"/>
      <c r="I258" s="78"/>
      <c r="J258" s="78"/>
      <c r="K258" s="78"/>
      <c r="L258" s="78"/>
      <c r="M258" s="139"/>
      <c r="N258" s="139" t="str">
        <f>+IFERROR(BAJAS!P186/AOP!N258*12,"")</f>
        <v/>
      </c>
      <c r="O258" s="139" t="str">
        <f>+IFERROR(BAJAS!Q186/AOP!O258*12,"")</f>
        <v/>
      </c>
      <c r="P258" s="139" t="str">
        <f>+IFERROR(BAJAS!R186/AOP!P258*12,"")</f>
        <v/>
      </c>
      <c r="Q258" s="139" t="str">
        <f>+IFERROR(BAJAS!S186/AOP!Q258*12,"")</f>
        <v/>
      </c>
      <c r="R258" s="139" t="str">
        <f>+IFERROR(BAJAS!T186/AOP!R258*12,"")</f>
        <v/>
      </c>
      <c r="S258" s="139" t="str">
        <f>+IFERROR(BAJAS!U186/AOP!S258*12,"")</f>
        <v/>
      </c>
      <c r="T258" s="139" t="str">
        <f>+IFERROR(BAJAS!V186/AOP!T258*12,"")</f>
        <v/>
      </c>
      <c r="U258" s="139" t="str">
        <f>+IFERROR(BAJAS!W186/AOP!U258*12,"")</f>
        <v/>
      </c>
      <c r="V258" s="139" t="str">
        <f>+IFERROR(BAJAS!X186/AOP!V258*12,"")</f>
        <v/>
      </c>
      <c r="W258" s="139" t="str">
        <f>+IFERROR(BAJAS!Y186/AOP!W258*12,"")</f>
        <v/>
      </c>
      <c r="X258" s="139" t="str">
        <f>+IFERROR(BAJAS!Z186/AOP!X258*12,"")</f>
        <v/>
      </c>
      <c r="Y258" s="139" t="str">
        <f>+IFERROR(BAJAS!AA186/AOP!Y258*12,"")</f>
        <v/>
      </c>
      <c r="Z258" s="139" t="str">
        <f>+IFERROR(BAJAS!AB186/AOP!Z258*12,"")</f>
        <v/>
      </c>
      <c r="AA258" s="139" t="str">
        <f>+IFERROR(BAJAS!AC186/AOP!AA258*12,"")</f>
        <v/>
      </c>
      <c r="AB258" s="139" t="str">
        <f>+IFERROR(BAJAS!AD186/AOP!AB258*12,"")</f>
        <v/>
      </c>
      <c r="AC258" s="139" t="str">
        <f>+IFERROR(BAJAS!AE186/AOP!AC258*12,"")</f>
        <v/>
      </c>
      <c r="AD258" s="140" t="str">
        <f>+IFERROR(BAJAS!AF186/AOP!AD258,"")</f>
        <v/>
      </c>
      <c r="AE258" s="141" t="str">
        <f>+IFERROR(BAJAS!AG186/AOP!AE258,"")</f>
        <v/>
      </c>
      <c r="AI258" s="34"/>
      <c r="AJ258" s="34"/>
      <c r="AK258" s="34"/>
      <c r="AL258" s="34"/>
      <c r="AM258" s="34"/>
      <c r="AN258" s="34"/>
      <c r="AO258" s="34"/>
      <c r="AP258" s="34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45"/>
      <c r="BH258" s="46"/>
    </row>
    <row r="259" spans="1:60">
      <c r="A259" s="236"/>
      <c r="B259" s="226"/>
      <c r="C259" s="225"/>
      <c r="D259" s="13" t="s">
        <v>90</v>
      </c>
      <c r="E259" s="80"/>
      <c r="F259" s="80"/>
      <c r="G259" s="80"/>
      <c r="H259" s="80"/>
      <c r="I259" s="80"/>
      <c r="J259" s="80"/>
      <c r="K259" s="80"/>
      <c r="L259" s="80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49"/>
      <c r="AE259" s="50"/>
      <c r="AI259" s="36"/>
      <c r="AJ259" s="36"/>
      <c r="AK259" s="36"/>
      <c r="AL259" s="36"/>
      <c r="AM259" s="36"/>
      <c r="AN259" s="36"/>
      <c r="AO259" s="36"/>
      <c r="AP259" s="36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49"/>
      <c r="BH259" s="50"/>
    </row>
    <row r="260" spans="1:60" ht="15" customHeight="1">
      <c r="A260" s="236"/>
      <c r="B260" s="226"/>
      <c r="C260" s="225" t="s">
        <v>73</v>
      </c>
      <c r="D260" s="10" t="s">
        <v>40</v>
      </c>
      <c r="E260" s="77"/>
      <c r="F260" s="77"/>
      <c r="G260" s="77"/>
      <c r="H260" s="77"/>
      <c r="I260" s="77"/>
      <c r="J260" s="77"/>
      <c r="K260" s="77"/>
      <c r="L260" s="77"/>
      <c r="M260" s="136"/>
      <c r="N260" s="136" t="str">
        <f>+IFERROR(BAJAS!P188/AOP!N260*12,"")</f>
        <v/>
      </c>
      <c r="O260" s="136" t="str">
        <f>+IFERROR(BAJAS!Q188/AOP!O260*12,"")</f>
        <v/>
      </c>
      <c r="P260" s="136" t="str">
        <f>+IFERROR(BAJAS!R188/AOP!P260*12,"")</f>
        <v/>
      </c>
      <c r="Q260" s="136" t="str">
        <f>+IFERROR(BAJAS!S188/AOP!Q260*12,"")</f>
        <v/>
      </c>
      <c r="R260" s="136" t="str">
        <f>+IFERROR(BAJAS!T188/AOP!R260*12,"")</f>
        <v/>
      </c>
      <c r="S260" s="136" t="str">
        <f>+IFERROR(BAJAS!U188/AOP!S260*12,"")</f>
        <v/>
      </c>
      <c r="T260" s="136" t="str">
        <f>+IFERROR(BAJAS!V188/AOP!T260*12,"")</f>
        <v/>
      </c>
      <c r="U260" s="136" t="str">
        <f>+IFERROR(BAJAS!W188/AOP!U260*12,"")</f>
        <v/>
      </c>
      <c r="V260" s="136" t="str">
        <f>+IFERROR(BAJAS!X188/AOP!V260*12,"")</f>
        <v/>
      </c>
      <c r="W260" s="136" t="str">
        <f>+IFERROR(BAJAS!Y188/AOP!W260*12,"")</f>
        <v/>
      </c>
      <c r="X260" s="136" t="str">
        <f>+IFERROR(BAJAS!Z188/AOP!X260*12,"")</f>
        <v/>
      </c>
      <c r="Y260" s="136" t="str">
        <f>+IFERROR(BAJAS!AA188/AOP!Y260*12,"")</f>
        <v/>
      </c>
      <c r="Z260" s="136" t="str">
        <f>+IFERROR(BAJAS!AB188/AOP!Z260*12,"")</f>
        <v/>
      </c>
      <c r="AA260" s="136" t="str">
        <f>+IFERROR(BAJAS!AC188/AOP!AA260*12,"")</f>
        <v/>
      </c>
      <c r="AB260" s="136" t="str">
        <f>+IFERROR(BAJAS!AD188/AOP!AB260*12,"")</f>
        <v/>
      </c>
      <c r="AC260" s="136" t="str">
        <f>+IFERROR(BAJAS!AE188/AOP!AC260*12,"")</f>
        <v/>
      </c>
      <c r="AD260" s="137" t="str">
        <f>+IFERROR(BAJAS!AF188/AOP!AD260,"")</f>
        <v/>
      </c>
      <c r="AE260" s="138" t="str">
        <f>+IFERROR(BAJAS!AG188/AOP!AE260,"")</f>
        <v/>
      </c>
      <c r="AI260" s="19"/>
      <c r="AJ260" s="19"/>
      <c r="AK260" s="19"/>
      <c r="AL260" s="19"/>
      <c r="AM260" s="19"/>
      <c r="AN260" s="19"/>
      <c r="AO260" s="19"/>
      <c r="AP260" s="19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44"/>
      <c r="BH260" s="59"/>
    </row>
    <row r="261" spans="1:60">
      <c r="A261" s="236"/>
      <c r="B261" s="226"/>
      <c r="C261" s="225"/>
      <c r="D261" s="11" t="s">
        <v>88</v>
      </c>
      <c r="E261" s="78"/>
      <c r="F261" s="78"/>
      <c r="G261" s="78"/>
      <c r="H261" s="78"/>
      <c r="I261" s="78"/>
      <c r="J261" s="78"/>
      <c r="K261" s="78"/>
      <c r="L261" s="78"/>
      <c r="M261" s="139"/>
      <c r="N261" s="139" t="str">
        <f>+IFERROR(BAJAS!P189/AOP!N261*12,"")</f>
        <v/>
      </c>
      <c r="O261" s="139" t="str">
        <f>+IFERROR(BAJAS!Q189/AOP!O261*12,"")</f>
        <v/>
      </c>
      <c r="P261" s="139" t="str">
        <f>+IFERROR(BAJAS!R189/AOP!P261*12,"")</f>
        <v/>
      </c>
      <c r="Q261" s="139" t="str">
        <f>+IFERROR(BAJAS!S189/AOP!Q261*12,"")</f>
        <v/>
      </c>
      <c r="R261" s="139" t="str">
        <f>+IFERROR(BAJAS!T189/AOP!R261*12,"")</f>
        <v/>
      </c>
      <c r="S261" s="139" t="str">
        <f>+IFERROR(BAJAS!U189/AOP!S261*12,"")</f>
        <v/>
      </c>
      <c r="T261" s="139" t="str">
        <f>+IFERROR(BAJAS!V189/AOP!T261*12,"")</f>
        <v/>
      </c>
      <c r="U261" s="139" t="str">
        <f>+IFERROR(BAJAS!W189/AOP!U261*12,"")</f>
        <v/>
      </c>
      <c r="V261" s="139" t="str">
        <f>+IFERROR(BAJAS!X189/AOP!V261*12,"")</f>
        <v/>
      </c>
      <c r="W261" s="139" t="str">
        <f>+IFERROR(BAJAS!Y189/AOP!W261*12,"")</f>
        <v/>
      </c>
      <c r="X261" s="139" t="str">
        <f>+IFERROR(BAJAS!Z189/AOP!X261*12,"")</f>
        <v/>
      </c>
      <c r="Y261" s="139" t="str">
        <f>+IFERROR(BAJAS!AA189/AOP!Y261*12,"")</f>
        <v/>
      </c>
      <c r="Z261" s="139" t="str">
        <f>+IFERROR(BAJAS!AB189/AOP!Z261*12,"")</f>
        <v/>
      </c>
      <c r="AA261" s="139" t="str">
        <f>+IFERROR(BAJAS!AC189/AOP!AA261*12,"")</f>
        <v/>
      </c>
      <c r="AB261" s="139" t="str">
        <f>+IFERROR(BAJAS!AD189/AOP!AB261*12,"")</f>
        <v/>
      </c>
      <c r="AC261" s="139" t="str">
        <f>+IFERROR(BAJAS!AE189/AOP!AC261*12,"")</f>
        <v/>
      </c>
      <c r="AD261" s="140" t="str">
        <f>+IFERROR(BAJAS!AF189/AOP!AD261,"")</f>
        <v/>
      </c>
      <c r="AE261" s="141" t="str">
        <f>+IFERROR(BAJAS!AG189/AOP!AE261,"")</f>
        <v/>
      </c>
      <c r="AI261" s="34"/>
      <c r="AJ261" s="34"/>
      <c r="AK261" s="34"/>
      <c r="AL261" s="34"/>
      <c r="AM261" s="34"/>
      <c r="AN261" s="34"/>
      <c r="AO261" s="34"/>
      <c r="AP261" s="34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45"/>
      <c r="BH261" s="46"/>
    </row>
    <row r="262" spans="1:60">
      <c r="A262" s="236"/>
      <c r="B262" s="226"/>
      <c r="C262" s="225"/>
      <c r="D262" s="13" t="s">
        <v>90</v>
      </c>
      <c r="E262" s="80"/>
      <c r="F262" s="80"/>
      <c r="G262" s="80"/>
      <c r="H262" s="80"/>
      <c r="I262" s="80"/>
      <c r="J262" s="80"/>
      <c r="K262" s="80"/>
      <c r="L262" s="80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49"/>
      <c r="AE262" s="50"/>
      <c r="AI262" s="36"/>
      <c r="AJ262" s="36"/>
      <c r="AK262" s="36"/>
      <c r="AL262" s="36"/>
      <c r="AM262" s="36"/>
      <c r="AN262" s="36"/>
      <c r="AO262" s="36"/>
      <c r="AP262" s="36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49"/>
      <c r="BH262" s="50"/>
    </row>
    <row r="263" spans="1:60" ht="15" customHeight="1">
      <c r="A263" s="236"/>
      <c r="B263" s="226" t="s">
        <v>39</v>
      </c>
      <c r="C263" s="225" t="s">
        <v>51</v>
      </c>
      <c r="D263" s="10" t="s">
        <v>40</v>
      </c>
      <c r="E263" s="77"/>
      <c r="F263" s="77"/>
      <c r="G263" s="77"/>
      <c r="H263" s="77"/>
      <c r="I263" s="77"/>
      <c r="J263" s="77"/>
      <c r="K263" s="77"/>
      <c r="L263" s="77"/>
      <c r="M263" s="136" t="str">
        <f>+IFERROR(BAJAS!O191/AOP!M263*12,"")</f>
        <v/>
      </c>
      <c r="N263" s="136" t="str">
        <f>+IFERROR(BAJAS!P191/AOP!N263*12,"")</f>
        <v/>
      </c>
      <c r="O263" s="136" t="str">
        <f>+IFERROR(BAJAS!Q191/AOP!O263*12,"")</f>
        <v/>
      </c>
      <c r="P263" s="136" t="str">
        <f>+IFERROR(BAJAS!R191/AOP!P263*12,"")</f>
        <v/>
      </c>
      <c r="Q263" s="136">
        <f>+IFERROR(BAJAS!S191/AOP!Q263*12,"")</f>
        <v>3.4285714285714284</v>
      </c>
      <c r="R263" s="136" t="str">
        <f>+IFERROR(BAJAS!T191/AOP!R263*12,"")</f>
        <v/>
      </c>
      <c r="S263" s="136">
        <f>+IFERROR(BAJAS!U191/AOP!S263*12,"")</f>
        <v>1.032258064516129</v>
      </c>
      <c r="T263" s="136">
        <f>+IFERROR(BAJAS!V191/AOP!T263*12,"")</f>
        <v>0.70588235294117641</v>
      </c>
      <c r="U263" s="136">
        <f>+IFERROR(BAJAS!W191/AOP!U263*12,"")</f>
        <v>0.89999999999999991</v>
      </c>
      <c r="V263" s="136">
        <f>+IFERROR(BAJAS!X191/AOP!V263*12,"")</f>
        <v>0.73469387755102034</v>
      </c>
      <c r="W263" s="136">
        <f>+IFERROR(BAJAS!Y191/AOP!W263*12,"")</f>
        <v>0.55384615384615388</v>
      </c>
      <c r="X263" s="136">
        <f>+IFERROR(BAJAS!Z191/AOP!X263*12,"")</f>
        <v>0.30769230769230771</v>
      </c>
      <c r="Y263" s="136">
        <f>+IFERROR(BAJAS!AA191/AOP!Y263*12,"")</f>
        <v>0.48780487804878048</v>
      </c>
      <c r="Z263" s="136">
        <f>+IFERROR(BAJAS!AB191/AOP!Z263*12,"")</f>
        <v>0.37177280550774527</v>
      </c>
      <c r="AA263" s="136">
        <f>+IFERROR(BAJAS!AC191/AOP!AA263*12,"")</f>
        <v>0.36144578313253012</v>
      </c>
      <c r="AB263" s="136">
        <f>+IFERROR(BAJAS!AD191/AOP!AB263*12,"")</f>
        <v>0.40816326530612246</v>
      </c>
      <c r="AC263" s="136">
        <f>+IFERROR(BAJAS!AE191/AOP!AC263*12,"")</f>
        <v>0.52380952380952372</v>
      </c>
      <c r="AD263" s="137">
        <f>+IFERROR(BAJAS!AF191/AOP!AD263,"")</f>
        <v>0</v>
      </c>
      <c r="AE263" s="138">
        <f>+IFERROR(BAJAS!AG191/AOP!AE263,"")</f>
        <v>0</v>
      </c>
      <c r="AI263" s="19"/>
      <c r="AJ263" s="19"/>
      <c r="AK263" s="19"/>
      <c r="AL263" s="19"/>
      <c r="AM263" s="19"/>
      <c r="AN263" s="19"/>
      <c r="AO263" s="19"/>
      <c r="AP263" s="19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44"/>
      <c r="BH263" s="59"/>
    </row>
    <row r="264" spans="1:60">
      <c r="A264" s="236"/>
      <c r="B264" s="226"/>
      <c r="C264" s="225"/>
      <c r="D264" s="11" t="s">
        <v>88</v>
      </c>
      <c r="E264" s="78"/>
      <c r="F264" s="78"/>
      <c r="G264" s="78"/>
      <c r="H264" s="78"/>
      <c r="I264" s="78"/>
      <c r="J264" s="78"/>
      <c r="K264" s="78"/>
      <c r="L264" s="78"/>
      <c r="M264" s="139" t="str">
        <f>+IFERROR(BAJAS!O192/AOP!M264*12,"")</f>
        <v/>
      </c>
      <c r="N264" s="139" t="str">
        <f>+IFERROR(BAJAS!P192/AOP!N264*12,"")</f>
        <v/>
      </c>
      <c r="O264" s="139">
        <f>+IFERROR(BAJAS!Q192/AOP!O264*12,"")</f>
        <v>0</v>
      </c>
      <c r="P264" s="139">
        <f>+IFERROR(BAJAS!R192/AOP!P264*12,"")</f>
        <v>0</v>
      </c>
      <c r="Q264" s="139">
        <f>+IFERROR(BAJAS!S192/AOP!Q264*12,"")</f>
        <v>6</v>
      </c>
      <c r="R264" s="139">
        <f>+IFERROR(BAJAS!T192/AOP!R264*12,"")</f>
        <v>0.8571428571428571</v>
      </c>
      <c r="S264" s="139">
        <f>+IFERROR(BAJAS!U192/AOP!S264*12,"")</f>
        <v>5.333333333333333</v>
      </c>
      <c r="T264" s="139">
        <f>+IFERROR(BAJAS!V192/AOP!T264*12,"")</f>
        <v>3.6923076923076925</v>
      </c>
      <c r="U264" s="139">
        <f>+IFERROR(BAJAS!W192/AOP!U264*12,"")</f>
        <v>3.2941176470588238</v>
      </c>
      <c r="V264" s="139">
        <f>+IFERROR(BAJAS!X192/AOP!V264*12,"")</f>
        <v>3.375</v>
      </c>
      <c r="W264" s="139">
        <f>+IFERROR(BAJAS!Y192/AOP!W264*12,"")</f>
        <v>5.2307692307692308</v>
      </c>
      <c r="X264" s="139">
        <f>+IFERROR(BAJAS!Z192/AOP!X264*12,"")</f>
        <v>5.1818181818181817</v>
      </c>
      <c r="Y264" s="139">
        <f>+IFERROR(BAJAS!AA192/AOP!Y264*12,"")</f>
        <v>2.3736263736263736</v>
      </c>
      <c r="Z264" s="139">
        <f>+IFERROR(BAJAS!AB192/AOP!Z264*12,"")</f>
        <v>4.903225806451613</v>
      </c>
      <c r="AA264" s="139">
        <f>+IFERROR(BAJAS!AC192/AOP!AA264*12,"")</f>
        <v>1.5483870967741935</v>
      </c>
      <c r="AB264" s="139">
        <f>+IFERROR(BAJAS!AD192/AOP!AB264*12,"")</f>
        <v>4.3404255319148941</v>
      </c>
      <c r="AC264" s="139">
        <f>+IFERROR(BAJAS!AE192/AOP!AC264*12,"")</f>
        <v>6.8936170212765964</v>
      </c>
      <c r="AD264" s="140">
        <f>+IFERROR(BAJAS!AF192/AOP!AD264,"")</f>
        <v>0</v>
      </c>
      <c r="AE264" s="141">
        <f>+IFERROR(BAJAS!AG192/AOP!AE264,"")</f>
        <v>3.7976653696498053</v>
      </c>
      <c r="AI264" s="34"/>
      <c r="AJ264" s="34"/>
      <c r="AK264" s="34"/>
      <c r="AL264" s="34"/>
      <c r="AM264" s="34"/>
      <c r="AN264" s="34"/>
      <c r="AO264" s="34"/>
      <c r="AP264" s="34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45"/>
      <c r="BH264" s="46"/>
    </row>
    <row r="265" spans="1:60">
      <c r="A265" s="236"/>
      <c r="B265" s="226"/>
      <c r="C265" s="225"/>
      <c r="D265" s="12" t="s">
        <v>63</v>
      </c>
      <c r="E265" s="79"/>
      <c r="F265" s="79"/>
      <c r="G265" s="79"/>
      <c r="H265" s="79"/>
      <c r="I265" s="79"/>
      <c r="J265" s="79"/>
      <c r="K265" s="79"/>
      <c r="L265" s="79"/>
      <c r="M265" s="142" t="str">
        <f>+IFERROR(BAJAS!O193/AOP!M265*12,"")</f>
        <v/>
      </c>
      <c r="N265" s="142" t="str">
        <f>+IFERROR(BAJAS!P193/AOP!N265*12,"")</f>
        <v/>
      </c>
      <c r="O265" s="142" t="str">
        <f>+IFERROR(BAJAS!Q193/AOP!O265*12,"")</f>
        <v/>
      </c>
      <c r="P265" s="142" t="str">
        <f>+IFERROR(BAJAS!R193/AOP!P265*12,"")</f>
        <v/>
      </c>
      <c r="Q265" s="142">
        <f>+IFERROR(BAJAS!S193/AOP!Q265*12,"")</f>
        <v>6</v>
      </c>
      <c r="R265" s="142">
        <f>+IFERROR(BAJAS!T193/AOP!R265*12,"")</f>
        <v>2.4000000000000004</v>
      </c>
      <c r="S265" s="142">
        <f>+IFERROR(BAJAS!U193/AOP!S265*12,"")</f>
        <v>4.8000000000000007</v>
      </c>
      <c r="T265" s="142">
        <f>+IFERROR(BAJAS!V193/AOP!T265*12,"")</f>
        <v>3.5999999999999996</v>
      </c>
      <c r="U265" s="142">
        <f>+IFERROR(BAJAS!W193/AOP!U265*12,"")</f>
        <v>2.8</v>
      </c>
      <c r="V265" s="142">
        <f>+IFERROR(BAJAS!X193/AOP!V265*12,"")</f>
        <v>3.2727272727272725</v>
      </c>
      <c r="W265" s="142">
        <f>+IFERROR(BAJAS!Y193/AOP!W265*12,"")</f>
        <v>4.5333333333333341</v>
      </c>
      <c r="X265" s="142">
        <f>+IFERROR(BAJAS!Z193/AOP!X265*12,"")</f>
        <v>4.8</v>
      </c>
      <c r="Y265" s="142">
        <f>+IFERROR(BAJAS!AA193/AOP!Y265*12,"")</f>
        <v>2.2736842105263158</v>
      </c>
      <c r="Z265" s="142">
        <f>+IFERROR(BAJAS!AB193/AOP!Z265*12,"")</f>
        <v>2.8148148148148149</v>
      </c>
      <c r="AA265" s="142">
        <f>+IFERROR(BAJAS!AC193/AOP!AA265*12,"")</f>
        <v>1.6</v>
      </c>
      <c r="AB265" s="142">
        <f>+IFERROR(BAJAS!AD193/AOP!AB265*12,"")</f>
        <v>2.2666666666666666</v>
      </c>
      <c r="AC265" s="142">
        <f>+IFERROR(BAJAS!AE193/AOP!AC265*12,"")</f>
        <v>3.2727272727272725</v>
      </c>
      <c r="AD265" s="143">
        <f>+IFERROR(BAJAS!AF193/AOP!AD265,"")</f>
        <v>0</v>
      </c>
      <c r="AE265" s="144">
        <f>+IFERROR(BAJAS!AG193/AOP!AE265,"")</f>
        <v>0</v>
      </c>
      <c r="AI265" s="35"/>
      <c r="AJ265" s="35"/>
      <c r="AK265" s="35"/>
      <c r="AL265" s="35"/>
      <c r="AM265" s="35"/>
      <c r="AN265" s="35"/>
      <c r="AO265" s="35"/>
      <c r="AP265" s="35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47"/>
      <c r="BH265" s="48"/>
    </row>
    <row r="266" spans="1:60">
      <c r="A266" s="236"/>
      <c r="B266" s="226"/>
      <c r="C266" s="225"/>
      <c r="D266" s="12" t="s">
        <v>64</v>
      </c>
      <c r="E266" s="79"/>
      <c r="F266" s="79"/>
      <c r="G266" s="79"/>
      <c r="H266" s="79"/>
      <c r="I266" s="79"/>
      <c r="J266" s="79"/>
      <c r="K266" s="79"/>
      <c r="L266" s="79"/>
      <c r="M266" s="142"/>
      <c r="N266" s="142" t="str">
        <f>+IFERROR(BAJAS!P194/AOP!N266*12,"")</f>
        <v/>
      </c>
      <c r="O266" s="142">
        <f>+IFERROR(BAJAS!Q194/AOP!O266*12,"")</f>
        <v>0</v>
      </c>
      <c r="P266" s="142">
        <f>+IFERROR(BAJAS!R194/AOP!P266*12,"")</f>
        <v>0</v>
      </c>
      <c r="Q266" s="142">
        <f>+IFERROR(BAJAS!S194/AOP!Q266*12,"")</f>
        <v>0</v>
      </c>
      <c r="R266" s="142">
        <f>+IFERROR(BAJAS!T194/AOP!R266*12,"")</f>
        <v>0</v>
      </c>
      <c r="S266" s="142">
        <f>+IFERROR(BAJAS!U194/AOP!S266*12,"")</f>
        <v>0</v>
      </c>
      <c r="T266" s="142">
        <f>+IFERROR(BAJAS!V194/AOP!T266*12,"")</f>
        <v>4.8000000000000007</v>
      </c>
      <c r="U266" s="142">
        <f>+IFERROR(BAJAS!W194/AOP!U266*12,"")</f>
        <v>4.8000000000000007</v>
      </c>
      <c r="V266" s="142">
        <f>+IFERROR(BAJAS!X194/AOP!V266*12,"")</f>
        <v>2.4000000000000004</v>
      </c>
      <c r="W266" s="142">
        <f>+IFERROR(BAJAS!Y194/AOP!W266*12,"")</f>
        <v>0</v>
      </c>
      <c r="X266" s="142">
        <f>+IFERROR(BAJAS!Z194/AOP!X266*12,"")</f>
        <v>2.8235294117647056</v>
      </c>
      <c r="Y266" s="142">
        <f>+IFERROR(BAJAS!AA194/AOP!Y266*12,"")</f>
        <v>1.3333333333333333</v>
      </c>
      <c r="Z266" s="142">
        <f>+IFERROR(BAJAS!AB194/AOP!Z266*12,"")</f>
        <v>1.3333333333333333</v>
      </c>
      <c r="AA266" s="142">
        <f>+IFERROR(BAJAS!AC194/AOP!AA266*12,"")</f>
        <v>0</v>
      </c>
      <c r="AB266" s="142">
        <f>+IFERROR(BAJAS!AD194/AOP!AB266*12,"")</f>
        <v>0</v>
      </c>
      <c r="AC266" s="142">
        <f>+IFERROR(BAJAS!AE194/AOP!AC266*12,"")</f>
        <v>0</v>
      </c>
      <c r="AD266" s="143">
        <f>+IFERROR(BAJAS!AF194/AOP!AD266,"")</f>
        <v>0</v>
      </c>
      <c r="AE266" s="144">
        <f>+IFERROR(BAJAS!AG194/AOP!AE266,"")</f>
        <v>1.3846153846153846</v>
      </c>
      <c r="AI266" s="35"/>
      <c r="AJ266" s="35"/>
      <c r="AK266" s="35"/>
      <c r="AL266" s="35"/>
      <c r="AM266" s="35"/>
      <c r="AN266" s="35"/>
      <c r="AO266" s="35"/>
      <c r="AP266" s="35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47"/>
      <c r="BH266" s="48"/>
    </row>
    <row r="267" spans="1:60">
      <c r="A267" s="236"/>
      <c r="B267" s="226"/>
      <c r="C267" s="225"/>
      <c r="D267" s="12" t="s">
        <v>65</v>
      </c>
      <c r="E267" s="79"/>
      <c r="F267" s="79"/>
      <c r="G267" s="79"/>
      <c r="H267" s="79"/>
      <c r="I267" s="79"/>
      <c r="J267" s="79"/>
      <c r="K267" s="79"/>
      <c r="L267" s="79"/>
      <c r="M267" s="142" t="str">
        <f>+IFERROR(BAJAS!O195/AOP!M267*12,"")</f>
        <v/>
      </c>
      <c r="N267" s="142" t="str">
        <f>+IFERROR(BAJAS!P195/AOP!N267*12,"")</f>
        <v/>
      </c>
      <c r="O267" s="142" t="str">
        <f>+IFERROR(BAJAS!Q195/AOP!O267*12,"")</f>
        <v/>
      </c>
      <c r="P267" s="142">
        <f>+IFERROR(BAJAS!R195/AOP!P267*12,"")</f>
        <v>0</v>
      </c>
      <c r="Q267" s="142">
        <f>+IFERROR(BAJAS!S195/AOP!Q267*12,"")</f>
        <v>0</v>
      </c>
      <c r="R267" s="142">
        <f>+IFERROR(BAJAS!T195/AOP!R267*12,"")</f>
        <v>0</v>
      </c>
      <c r="S267" s="142">
        <f>+IFERROR(BAJAS!U195/AOP!S267*12,"")</f>
        <v>0</v>
      </c>
      <c r="T267" s="142">
        <f>+IFERROR(BAJAS!V195/AOP!T267*12,"")</f>
        <v>10.666666666666666</v>
      </c>
      <c r="U267" s="142">
        <f>+IFERROR(BAJAS!W195/AOP!U267*12,"")</f>
        <v>8</v>
      </c>
      <c r="V267" s="142">
        <f>+IFERROR(BAJAS!X195/AOP!V267*12,"")</f>
        <v>3.4285714285714284</v>
      </c>
      <c r="W267" s="142">
        <f>+IFERROR(BAJAS!Y195/AOP!W267*12,"")</f>
        <v>3.4285714285714284</v>
      </c>
      <c r="X267" s="142">
        <f>+IFERROR(BAJAS!Z195/AOP!X267*12,"")</f>
        <v>17.142857142857142</v>
      </c>
      <c r="Y267" s="142">
        <f>+IFERROR(BAJAS!AA195/AOP!Y267*12,"")</f>
        <v>3</v>
      </c>
      <c r="Z267" s="142">
        <f>+IFERROR(BAJAS!AB195/AOP!Z267*12,"")</f>
        <v>6.666666666666667</v>
      </c>
      <c r="AA267" s="142">
        <f>+IFERROR(BAJAS!AC195/AOP!AA267*12,"")</f>
        <v>0</v>
      </c>
      <c r="AB267" s="142">
        <f>+IFERROR(BAJAS!AD195/AOP!AB267*12,"")</f>
        <v>0</v>
      </c>
      <c r="AC267" s="142">
        <f>+IFERROR(BAJAS!AE195/AOP!AC267*12,"")</f>
        <v>0</v>
      </c>
      <c r="AD267" s="143">
        <f>+IFERROR(BAJAS!AF195/AOP!AD267,"")</f>
        <v>0</v>
      </c>
      <c r="AE267" s="144">
        <f>+IFERROR(BAJAS!AG195/AOP!AE267,"")</f>
        <v>4.6399999999999997</v>
      </c>
      <c r="AI267" s="35"/>
      <c r="AJ267" s="35"/>
      <c r="AK267" s="35"/>
      <c r="AL267" s="35"/>
      <c r="AM267" s="35"/>
      <c r="AN267" s="35"/>
      <c r="AO267" s="35"/>
      <c r="AP267" s="35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47"/>
      <c r="BH267" s="48"/>
    </row>
    <row r="268" spans="1:60">
      <c r="A268" s="236"/>
      <c r="B268" s="226"/>
      <c r="C268" s="225"/>
      <c r="D268" s="12" t="s">
        <v>66</v>
      </c>
      <c r="E268" s="79"/>
      <c r="F268" s="79"/>
      <c r="G268" s="79"/>
      <c r="H268" s="79"/>
      <c r="I268" s="79"/>
      <c r="J268" s="79"/>
      <c r="K268" s="79"/>
      <c r="L268" s="79"/>
      <c r="M268" s="142"/>
      <c r="N268" s="142" t="str">
        <f>+IFERROR(BAJAS!P196/AOP!N268*12,"")</f>
        <v/>
      </c>
      <c r="O268" s="142" t="str">
        <f>+IFERROR(BAJAS!Q196/AOP!O268*12,"")</f>
        <v/>
      </c>
      <c r="P268" s="142" t="str">
        <f>+IFERROR(BAJAS!R196/AOP!P268*12,"")</f>
        <v/>
      </c>
      <c r="Q268" s="142">
        <f>+IFERROR(BAJAS!S196/AOP!Q268*12,"")</f>
        <v>0</v>
      </c>
      <c r="R268" s="142">
        <f>+IFERROR(BAJAS!T196/AOP!R268*12,"")</f>
        <v>0</v>
      </c>
      <c r="S268" s="142">
        <f>+IFERROR(BAJAS!U196/AOP!S268*12,"")</f>
        <v>0</v>
      </c>
      <c r="T268" s="142">
        <f>+IFERROR(BAJAS!V196/AOP!T268*12,"")</f>
        <v>0</v>
      </c>
      <c r="U268" s="142">
        <f>+IFERROR(BAJAS!W196/AOP!U268*12,"")</f>
        <v>0</v>
      </c>
      <c r="V268" s="142">
        <f>+IFERROR(BAJAS!X196/AOP!V268*12,"")</f>
        <v>0</v>
      </c>
      <c r="W268" s="142">
        <f>+IFERROR(BAJAS!Y196/AOP!W268*12,"")</f>
        <v>0</v>
      </c>
      <c r="X268" s="142">
        <f>+IFERROR(BAJAS!Z196/AOP!X268*12,"")</f>
        <v>0</v>
      </c>
      <c r="Y268" s="142">
        <f>+IFERROR(BAJAS!AA196/AOP!Y268*12,"")</f>
        <v>0</v>
      </c>
      <c r="Z268" s="142">
        <f>+IFERROR(BAJAS!AB196/AOP!Z268*12,"")</f>
        <v>0</v>
      </c>
      <c r="AA268" s="142">
        <f>+IFERROR(BAJAS!AC196/AOP!AA268*12,"")</f>
        <v>0</v>
      </c>
      <c r="AB268" s="142">
        <f>+IFERROR(BAJAS!AD196/AOP!AB268*12,"")</f>
        <v>0</v>
      </c>
      <c r="AC268" s="142">
        <f>+IFERROR(BAJAS!AE196/AOP!AC268*12,"")</f>
        <v>0</v>
      </c>
      <c r="AD268" s="143" t="str">
        <f>+IFERROR(BAJAS!AF196/AOP!AD268,"")</f>
        <v/>
      </c>
      <c r="AE268" s="144">
        <f>+IFERROR(BAJAS!AG196/AOP!AE268,"")</f>
        <v>0</v>
      </c>
      <c r="AI268" s="35"/>
      <c r="AJ268" s="35"/>
      <c r="AK268" s="35"/>
      <c r="AL268" s="35"/>
      <c r="AM268" s="35"/>
      <c r="AN268" s="35"/>
      <c r="AO268" s="35"/>
      <c r="AP268" s="35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47"/>
      <c r="BH268" s="48"/>
    </row>
    <row r="269" spans="1:60">
      <c r="A269" s="236"/>
      <c r="B269" s="226"/>
      <c r="C269" s="225"/>
      <c r="D269" s="12" t="s">
        <v>67</v>
      </c>
      <c r="E269" s="79"/>
      <c r="F269" s="79"/>
      <c r="G269" s="79"/>
      <c r="H269" s="79"/>
      <c r="I269" s="79"/>
      <c r="J269" s="79"/>
      <c r="K269" s="79"/>
      <c r="L269" s="79"/>
      <c r="M269" s="142" t="str">
        <f>+IFERROR(BAJAS!O197/AOP!M269*12,"")</f>
        <v/>
      </c>
      <c r="N269" s="142" t="str">
        <f>+IFERROR(BAJAS!P197/AOP!N269*12,"")</f>
        <v/>
      </c>
      <c r="O269" s="142" t="str">
        <f>+IFERROR(BAJAS!Q197/AOP!O269*12,"")</f>
        <v/>
      </c>
      <c r="P269" s="142" t="str">
        <f>+IFERROR(BAJAS!R197/AOP!P269*12,"")</f>
        <v/>
      </c>
      <c r="Q269" s="142" t="str">
        <f>+IFERROR(BAJAS!S197/AOP!Q269*12,"")</f>
        <v/>
      </c>
      <c r="R269" s="142" t="str">
        <f>+IFERROR(BAJAS!T197/AOP!R269*12,"")</f>
        <v/>
      </c>
      <c r="S269" s="142" t="str">
        <f>+IFERROR(BAJAS!U197/AOP!S269*12,"")</f>
        <v/>
      </c>
      <c r="T269" s="142" t="str">
        <f>+IFERROR(BAJAS!V197/AOP!T269*12,"")</f>
        <v/>
      </c>
      <c r="U269" s="142">
        <f>+IFERROR(BAJAS!W197/AOP!U269*12,"")</f>
        <v>16</v>
      </c>
      <c r="V269" s="142">
        <f>+IFERROR(BAJAS!X197/AOP!V269*12,"")</f>
        <v>0</v>
      </c>
      <c r="W269" s="142">
        <f>+IFERROR(BAJAS!Y197/AOP!W269*12,"")</f>
        <v>0</v>
      </c>
      <c r="X269" s="142">
        <f>+IFERROR(BAJAS!Z197/AOP!X269*12,"")</f>
        <v>34.285714285714285</v>
      </c>
      <c r="Y269" s="142">
        <f>+IFERROR(BAJAS!AA197/AOP!Y269*12,"")</f>
        <v>9.6000000000000014</v>
      </c>
      <c r="Z269" s="142">
        <f>+IFERROR(BAJAS!AB197/AOP!Z269*12,"")</f>
        <v>0</v>
      </c>
      <c r="AA269" s="142">
        <f>+IFERROR(BAJAS!AC197/AOP!AA269*12,"")</f>
        <v>0</v>
      </c>
      <c r="AB269" s="142">
        <f>+IFERROR(BAJAS!AD197/AOP!AB269*12,"")</f>
        <v>0</v>
      </c>
      <c r="AC269" s="142">
        <f>+IFERROR(BAJAS!AE197/AOP!AC269*12,"")</f>
        <v>0</v>
      </c>
      <c r="AD269" s="143" t="str">
        <f>+IFERROR(BAJAS!AF197/AOP!AD269,"")</f>
        <v/>
      </c>
      <c r="AE269" s="144">
        <f>+IFERROR(BAJAS!AG197/AOP!AE269,"")</f>
        <v>8</v>
      </c>
      <c r="AI269" s="35"/>
      <c r="AJ269" s="35"/>
      <c r="AK269" s="35"/>
      <c r="AL269" s="35"/>
      <c r="AM269" s="35"/>
      <c r="AN269" s="35"/>
      <c r="AO269" s="35"/>
      <c r="AP269" s="35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47"/>
      <c r="BH269" s="48"/>
    </row>
    <row r="270" spans="1:60">
      <c r="A270" s="236"/>
      <c r="B270" s="226"/>
      <c r="C270" s="225"/>
      <c r="D270" s="12" t="s">
        <v>68</v>
      </c>
      <c r="E270" s="79"/>
      <c r="F270" s="79"/>
      <c r="G270" s="79"/>
      <c r="H270" s="79"/>
      <c r="I270" s="79"/>
      <c r="J270" s="79"/>
      <c r="K270" s="79"/>
      <c r="L270" s="79"/>
      <c r="M270" s="142"/>
      <c r="N270" s="142" t="str">
        <f>+IFERROR(BAJAS!P198/AOP!N270*12,"")</f>
        <v/>
      </c>
      <c r="O270" s="142" t="str">
        <f>+IFERROR(BAJAS!Q198/AOP!O270*12,"")</f>
        <v/>
      </c>
      <c r="P270" s="142" t="str">
        <f>+IFERROR(BAJAS!R198/AOP!P270*12,"")</f>
        <v/>
      </c>
      <c r="Q270" s="142" t="str">
        <f>+IFERROR(BAJAS!S198/AOP!Q270*12,"")</f>
        <v/>
      </c>
      <c r="R270" s="142">
        <f>+IFERROR(BAJAS!T198/AOP!R270*12,"")</f>
        <v>0</v>
      </c>
      <c r="S270" s="142">
        <f>+IFERROR(BAJAS!U198/AOP!S270*12,"")</f>
        <v>0</v>
      </c>
      <c r="T270" s="142">
        <f>+IFERROR(BAJAS!V198/AOP!T270*12,"")</f>
        <v>0</v>
      </c>
      <c r="U270" s="142">
        <f>+IFERROR(BAJAS!W198/AOP!U270*12,"")</f>
        <v>0</v>
      </c>
      <c r="V270" s="142">
        <f>+IFERROR(BAJAS!X198/AOP!V270*12,"")</f>
        <v>0</v>
      </c>
      <c r="W270" s="142">
        <f>+IFERROR(BAJAS!Y198/AOP!W270*12,"")</f>
        <v>3.4285714285714284</v>
      </c>
      <c r="X270" s="142">
        <f>+IFERROR(BAJAS!Z198/AOP!X270*12,"")</f>
        <v>0</v>
      </c>
      <c r="Y270" s="142">
        <f>+IFERROR(BAJAS!AA198/AOP!Y270*12,"")</f>
        <v>0</v>
      </c>
      <c r="Z270" s="142">
        <f>+IFERROR(BAJAS!AB198/AOP!Z270*12,"")</f>
        <v>2.5263157894736841</v>
      </c>
      <c r="AA270" s="142">
        <f>+IFERROR(BAJAS!AC198/AOP!AA270*12,"")</f>
        <v>0</v>
      </c>
      <c r="AB270" s="142">
        <f>+IFERROR(BAJAS!AD198/AOP!AB270*12,"")</f>
        <v>0</v>
      </c>
      <c r="AC270" s="142">
        <f>+IFERROR(BAJAS!AE198/AOP!AC270*12,"")</f>
        <v>0</v>
      </c>
      <c r="AD270" s="143" t="str">
        <f>+IFERROR(BAJAS!AF198/AOP!AD270,"")</f>
        <v/>
      </c>
      <c r="AE270" s="144">
        <f>+IFERROR(BAJAS!AG198/AOP!AE270,"")</f>
        <v>0.78048780487804881</v>
      </c>
      <c r="AI270" s="35"/>
      <c r="AJ270" s="35"/>
      <c r="AK270" s="35"/>
      <c r="AL270" s="35"/>
      <c r="AM270" s="35"/>
      <c r="AN270" s="35"/>
      <c r="AO270" s="35"/>
      <c r="AP270" s="35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47"/>
      <c r="BH270" s="48"/>
    </row>
    <row r="271" spans="1:60">
      <c r="A271" s="236"/>
      <c r="B271" s="226"/>
      <c r="C271" s="225"/>
      <c r="D271" s="14" t="s">
        <v>3</v>
      </c>
      <c r="E271" s="81"/>
      <c r="F271" s="81"/>
      <c r="G271" s="81"/>
      <c r="H271" s="81"/>
      <c r="I271" s="81"/>
      <c r="J271" s="81"/>
      <c r="K271" s="81"/>
      <c r="L271" s="81"/>
      <c r="M271" s="147" t="str">
        <f>+IFERROR(BAJAS!O199/AOP!M271*12,"")</f>
        <v/>
      </c>
      <c r="N271" s="147" t="str">
        <f>+IFERROR(BAJAS!P199/AOP!N271*12,"")</f>
        <v/>
      </c>
      <c r="O271" s="147">
        <f>+IFERROR(BAJAS!Q199/AOP!O271*12,"")</f>
        <v>0</v>
      </c>
      <c r="P271" s="147">
        <f>+IFERROR(BAJAS!R199/AOP!P271*12,"")</f>
        <v>0</v>
      </c>
      <c r="Q271" s="147">
        <f>+IFERROR(BAJAS!S199/AOP!Q271*12,"")</f>
        <v>0</v>
      </c>
      <c r="R271" s="147">
        <f>+IFERROR(BAJAS!T199/AOP!R271*12,"")</f>
        <v>0</v>
      </c>
      <c r="S271" s="147">
        <f>+IFERROR(BAJAS!U199/AOP!S271*12,"")</f>
        <v>0</v>
      </c>
      <c r="T271" s="147">
        <f>+IFERROR(BAJAS!V199/AOP!T271*12,"")</f>
        <v>0</v>
      </c>
      <c r="U271" s="147">
        <f>+IFERROR(BAJAS!W199/AOP!U271*12,"")</f>
        <v>0</v>
      </c>
      <c r="V271" s="147">
        <f>+IFERROR(BAJAS!X199/AOP!V271*12,"")</f>
        <v>1.0909090909090908</v>
      </c>
      <c r="W271" s="147">
        <f>+IFERROR(BAJAS!Y199/AOP!W271*12,"")</f>
        <v>0</v>
      </c>
      <c r="X271" s="147">
        <f>+IFERROR(BAJAS!Z199/AOP!X271*12,"")</f>
        <v>0</v>
      </c>
      <c r="Y271" s="147">
        <f>+IFERROR(BAJAS!AA199/AOP!Y271*12,"")</f>
        <v>0</v>
      </c>
      <c r="Z271" s="147">
        <f>+IFERROR(BAJAS!AB199/AOP!Z271*12,"")</f>
        <v>1.161290322580645</v>
      </c>
      <c r="AA271" s="147">
        <f>+IFERROR(BAJAS!AC199/AOP!AA271*12,"")</f>
        <v>0</v>
      </c>
      <c r="AB271" s="147">
        <f>+IFERROR(BAJAS!AD199/AOP!AB271*12,"")</f>
        <v>0</v>
      </c>
      <c r="AC271" s="147">
        <f>+IFERROR(BAJAS!AE199/AOP!AC271*12,"")</f>
        <v>0</v>
      </c>
      <c r="AD271" s="150">
        <f>+IFERROR(BAJAS!AF199/AOP!AD271,"")</f>
        <v>0</v>
      </c>
      <c r="AE271" s="151">
        <f>+IFERROR(BAJAS!AG199/AOP!AE271,"")</f>
        <v>0.22857142857142856</v>
      </c>
      <c r="AI271" s="37"/>
      <c r="AJ271" s="37"/>
      <c r="AK271" s="37"/>
      <c r="AL271" s="37"/>
      <c r="AM271" s="37"/>
      <c r="AN271" s="37"/>
      <c r="AO271" s="37"/>
      <c r="AP271" s="37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55"/>
      <c r="BH271" s="56"/>
    </row>
    <row r="272" spans="1:60">
      <c r="A272" s="236"/>
      <c r="B272" s="226"/>
      <c r="C272" s="225"/>
      <c r="D272" s="14" t="s">
        <v>42</v>
      </c>
      <c r="E272" s="81"/>
      <c r="F272" s="81"/>
      <c r="G272" s="81"/>
      <c r="H272" s="81"/>
      <c r="I272" s="81"/>
      <c r="J272" s="81"/>
      <c r="K272" s="81"/>
      <c r="L272" s="81"/>
      <c r="M272" s="147" t="str">
        <f>+IFERROR(BAJAS!O200/AOP!M272*12,"")</f>
        <v/>
      </c>
      <c r="N272" s="147" t="str">
        <f>+IFERROR(BAJAS!P200/AOP!N272*12,"")</f>
        <v/>
      </c>
      <c r="O272" s="147">
        <f>+IFERROR(BAJAS!Q200/AOP!O272*12,"")</f>
        <v>0</v>
      </c>
      <c r="P272" s="147">
        <f>+IFERROR(BAJAS!R200/AOP!P272*12,"")</f>
        <v>0</v>
      </c>
      <c r="Q272" s="147">
        <f>+IFERROR(BAJAS!S200/AOP!Q272*12,"")</f>
        <v>0</v>
      </c>
      <c r="R272" s="147">
        <f>+IFERROR(BAJAS!T200/AOP!R272*12,"")</f>
        <v>0</v>
      </c>
      <c r="S272" s="147">
        <f>+IFERROR(BAJAS!U200/AOP!S272*12,"")</f>
        <v>0</v>
      </c>
      <c r="T272" s="147">
        <f>+IFERROR(BAJAS!V200/AOP!T272*12,"")</f>
        <v>0</v>
      </c>
      <c r="U272" s="147">
        <f>+IFERROR(BAJAS!W200/AOP!U272*12,"")</f>
        <v>0</v>
      </c>
      <c r="V272" s="147">
        <f>+IFERROR(BAJAS!X200/AOP!V272*12,"")</f>
        <v>0</v>
      </c>
      <c r="W272" s="147">
        <f>+IFERROR(BAJAS!Y200/AOP!W272*12,"")</f>
        <v>0</v>
      </c>
      <c r="X272" s="147">
        <f>+IFERROR(BAJAS!Z200/AOP!X272*12,"")</f>
        <v>0</v>
      </c>
      <c r="Y272" s="147">
        <f>+IFERROR(BAJAS!AA200/AOP!Y272*12,"")</f>
        <v>0</v>
      </c>
      <c r="Z272" s="147">
        <f>+IFERROR(BAJAS!AB200/AOP!Z272*12,"")</f>
        <v>0</v>
      </c>
      <c r="AA272" s="147">
        <f>+IFERROR(BAJAS!AC200/AOP!AA272*12,"")</f>
        <v>0</v>
      </c>
      <c r="AB272" s="147">
        <f>+IFERROR(BAJAS!AD200/AOP!AB272*12,"")</f>
        <v>0</v>
      </c>
      <c r="AC272" s="147">
        <f>+IFERROR(BAJAS!AE200/AOP!AC272*12,"")</f>
        <v>0</v>
      </c>
      <c r="AD272" s="150">
        <f>+IFERROR(BAJAS!AF200/AOP!AD272,"")</f>
        <v>0</v>
      </c>
      <c r="AE272" s="151">
        <f>+IFERROR(BAJAS!AG200/AOP!AE272,"")</f>
        <v>0</v>
      </c>
      <c r="AI272" s="37"/>
      <c r="AJ272" s="37"/>
      <c r="AK272" s="37"/>
      <c r="AL272" s="37"/>
      <c r="AM272" s="37"/>
      <c r="AN272" s="37"/>
      <c r="AO272" s="37"/>
      <c r="AP272" s="37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55"/>
      <c r="BH272" s="56"/>
    </row>
    <row r="273" spans="1:60">
      <c r="A273" s="236"/>
      <c r="B273" s="226"/>
      <c r="C273" s="225"/>
      <c r="D273" s="13" t="s">
        <v>90</v>
      </c>
      <c r="E273" s="80"/>
      <c r="F273" s="80"/>
      <c r="G273" s="80"/>
      <c r="H273" s="80"/>
      <c r="I273" s="80"/>
      <c r="J273" s="80"/>
      <c r="K273" s="80"/>
      <c r="L273" s="80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49"/>
      <c r="AE273" s="50"/>
      <c r="AI273" s="36"/>
      <c r="AJ273" s="36"/>
      <c r="AK273" s="36"/>
      <c r="AL273" s="36"/>
      <c r="AM273" s="36"/>
      <c r="AN273" s="36"/>
      <c r="AO273" s="36"/>
      <c r="AP273" s="36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49"/>
      <c r="BH273" s="50"/>
    </row>
    <row r="274" spans="1:60">
      <c r="A274" s="236"/>
      <c r="B274" s="226"/>
      <c r="C274" s="225" t="s">
        <v>52</v>
      </c>
      <c r="D274" s="10" t="s">
        <v>40</v>
      </c>
      <c r="E274" s="82"/>
      <c r="F274" s="82"/>
      <c r="G274" s="82"/>
      <c r="H274" s="82"/>
      <c r="I274" s="82"/>
      <c r="J274" s="82"/>
      <c r="K274" s="82"/>
      <c r="L274" s="82"/>
      <c r="M274" s="152" t="str">
        <f>+IFERROR(BAJAS!O202/AOP!M274*12,"")</f>
        <v/>
      </c>
      <c r="N274" s="152" t="str">
        <f>+IFERROR(BAJAS!P202/AOP!N274*12,"")</f>
        <v/>
      </c>
      <c r="O274" s="152" t="str">
        <f>+IFERROR(BAJAS!Q202/AOP!O274*12,"")</f>
        <v/>
      </c>
      <c r="P274" s="152" t="str">
        <f>+IFERROR(BAJAS!R202/AOP!P274*12,"")</f>
        <v/>
      </c>
      <c r="Q274" s="152" t="str">
        <f>+IFERROR(BAJAS!S202/AOP!Q274*12,"")</f>
        <v/>
      </c>
      <c r="R274" s="152" t="str">
        <f>+IFERROR(BAJAS!T202/AOP!R274*12,"")</f>
        <v/>
      </c>
      <c r="S274" s="152" t="str">
        <f>+IFERROR(BAJAS!U202/AOP!S274*12,"")</f>
        <v/>
      </c>
      <c r="T274" s="152" t="str">
        <f>+IFERROR(BAJAS!V202/AOP!T274*12,"")</f>
        <v/>
      </c>
      <c r="U274" s="152" t="str">
        <f>+IFERROR(BAJAS!W202/AOP!U274*12,"")</f>
        <v/>
      </c>
      <c r="V274" s="152" t="str">
        <f>+IFERROR(BAJAS!X202/AOP!V274*12,"")</f>
        <v/>
      </c>
      <c r="W274" s="152" t="str">
        <f>+IFERROR(BAJAS!Y202/AOP!W274*12,"")</f>
        <v/>
      </c>
      <c r="X274" s="152" t="str">
        <f>+IFERROR(BAJAS!Z202/AOP!X274*12,"")</f>
        <v/>
      </c>
      <c r="Y274" s="152" t="str">
        <f>+IFERROR(BAJAS!AA202/AOP!Y274*12,"")</f>
        <v/>
      </c>
      <c r="Z274" s="152" t="str">
        <f>+IFERROR(BAJAS!AB202/AOP!Z274*12,"")</f>
        <v/>
      </c>
      <c r="AA274" s="152" t="str">
        <f>+IFERROR(BAJAS!AC202/AOP!AA274*12,"")</f>
        <v/>
      </c>
      <c r="AB274" s="152" t="str">
        <f>+IFERROR(BAJAS!AD202/AOP!AB274*12,"")</f>
        <v/>
      </c>
      <c r="AC274" s="152" t="str">
        <f>+IFERROR(BAJAS!AE202/AOP!AC274*12,"")</f>
        <v/>
      </c>
      <c r="AD274" s="137" t="str">
        <f>+IFERROR(BAJAS!AF202/AOP!AD274,"")</f>
        <v/>
      </c>
      <c r="AE274" s="138" t="str">
        <f>+IFERROR(BAJAS!AG202/AOP!AE274,"")</f>
        <v/>
      </c>
      <c r="AI274" s="26"/>
      <c r="AJ274" s="26"/>
      <c r="AK274" s="26"/>
      <c r="AL274" s="26"/>
      <c r="AM274" s="26"/>
      <c r="AN274" s="26"/>
      <c r="AO274" s="26"/>
      <c r="AP274" s="26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44"/>
      <c r="BH274" s="59"/>
    </row>
    <row r="275" spans="1:60">
      <c r="A275" s="236"/>
      <c r="B275" s="226"/>
      <c r="C275" s="225"/>
      <c r="D275" s="11" t="s">
        <v>88</v>
      </c>
      <c r="E275" s="78"/>
      <c r="F275" s="78"/>
      <c r="G275" s="78"/>
      <c r="H275" s="78"/>
      <c r="I275" s="78"/>
      <c r="J275" s="78"/>
      <c r="K275" s="78"/>
      <c r="L275" s="78"/>
      <c r="M275" s="139" t="str">
        <f>+IFERROR(BAJAS!O203/AOP!M275*12,"")</f>
        <v/>
      </c>
      <c r="N275" s="139" t="str">
        <f>+IFERROR(BAJAS!P203/AOP!N275*12,"")</f>
        <v/>
      </c>
      <c r="O275" s="139" t="str">
        <f>+IFERROR(BAJAS!Q203/AOP!O275*12,"")</f>
        <v/>
      </c>
      <c r="P275" s="139" t="str">
        <f>+IFERROR(BAJAS!R203/AOP!P275*12,"")</f>
        <v/>
      </c>
      <c r="Q275" s="139" t="str">
        <f>+IFERROR(BAJAS!S203/AOP!Q275*12,"")</f>
        <v/>
      </c>
      <c r="R275" s="139" t="str">
        <f>+IFERROR(BAJAS!T203/AOP!R275*12,"")</f>
        <v/>
      </c>
      <c r="S275" s="139" t="str">
        <f>+IFERROR(BAJAS!U203/AOP!S275*12,"")</f>
        <v/>
      </c>
      <c r="T275" s="139" t="str">
        <f>+IFERROR(BAJAS!V203/AOP!T275*12,"")</f>
        <v/>
      </c>
      <c r="U275" s="139" t="str">
        <f>+IFERROR(BAJAS!W203/AOP!U275*12,"")</f>
        <v/>
      </c>
      <c r="V275" s="139" t="str">
        <f>+IFERROR(BAJAS!X203/AOP!V275*12,"")</f>
        <v/>
      </c>
      <c r="W275" s="139" t="str">
        <f>+IFERROR(BAJAS!Y203/AOP!W275*12,"")</f>
        <v/>
      </c>
      <c r="X275" s="139" t="str">
        <f>+IFERROR(BAJAS!Z203/AOP!X275*12,"")</f>
        <v/>
      </c>
      <c r="Y275" s="139" t="str">
        <f>+IFERROR(BAJAS!AA203/AOP!Y275*12,"")</f>
        <v/>
      </c>
      <c r="Z275" s="139" t="str">
        <f>+IFERROR(BAJAS!AB203/AOP!Z275*12,"")</f>
        <v/>
      </c>
      <c r="AA275" s="139" t="str">
        <f>+IFERROR(BAJAS!AC203/AOP!AA275*12,"")</f>
        <v/>
      </c>
      <c r="AB275" s="139" t="str">
        <f>+IFERROR(BAJAS!AD203/AOP!AB275*12,"")</f>
        <v/>
      </c>
      <c r="AC275" s="139" t="str">
        <f>+IFERROR(BAJAS!AE203/AOP!AC275*12,"")</f>
        <v/>
      </c>
      <c r="AD275" s="140" t="str">
        <f>+IFERROR(BAJAS!AF203/AOP!AD275,"")</f>
        <v/>
      </c>
      <c r="AE275" s="141" t="str">
        <f>+IFERROR(BAJAS!AG203/AOP!AE275,"")</f>
        <v/>
      </c>
      <c r="AI275" s="34"/>
      <c r="AJ275" s="34"/>
      <c r="AK275" s="34"/>
      <c r="AL275" s="34"/>
      <c r="AM275" s="34"/>
      <c r="AN275" s="34"/>
      <c r="AO275" s="34"/>
      <c r="AP275" s="34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45"/>
      <c r="BH275" s="46"/>
    </row>
    <row r="276" spans="1:60">
      <c r="A276" s="236"/>
      <c r="B276" s="226"/>
      <c r="C276" s="225"/>
      <c r="D276" s="12" t="s">
        <v>4</v>
      </c>
      <c r="E276" s="79"/>
      <c r="F276" s="79"/>
      <c r="G276" s="79"/>
      <c r="H276" s="79"/>
      <c r="I276" s="79"/>
      <c r="J276" s="79"/>
      <c r="K276" s="79"/>
      <c r="L276" s="79"/>
      <c r="M276" s="142" t="str">
        <f>+IFERROR(BAJAS!O204/AOP!M276*12,"")</f>
        <v/>
      </c>
      <c r="N276" s="142" t="str">
        <f>+IFERROR(BAJAS!P204/AOP!N276*12,"")</f>
        <v/>
      </c>
      <c r="O276" s="142" t="str">
        <f>+IFERROR(BAJAS!Q204/AOP!O276*12,"")</f>
        <v/>
      </c>
      <c r="P276" s="142" t="str">
        <f>+IFERROR(BAJAS!R204/AOP!P276*12,"")</f>
        <v/>
      </c>
      <c r="Q276" s="142" t="str">
        <f>+IFERROR(BAJAS!S204/AOP!Q276*12,"")</f>
        <v/>
      </c>
      <c r="R276" s="142" t="str">
        <f>+IFERROR(BAJAS!T204/AOP!R276*12,"")</f>
        <v/>
      </c>
      <c r="S276" s="142" t="str">
        <f>+IFERROR(BAJAS!U204/AOP!S276*12,"")</f>
        <v/>
      </c>
      <c r="T276" s="142" t="str">
        <f>+IFERROR(BAJAS!V204/AOP!T276*12,"")</f>
        <v/>
      </c>
      <c r="U276" s="142" t="str">
        <f>+IFERROR(BAJAS!W204/AOP!U276*12,"")</f>
        <v/>
      </c>
      <c r="V276" s="142" t="str">
        <f>+IFERROR(BAJAS!X204/AOP!V276*12,"")</f>
        <v/>
      </c>
      <c r="W276" s="142" t="str">
        <f>+IFERROR(BAJAS!Y204/AOP!W276*12,"")</f>
        <v/>
      </c>
      <c r="X276" s="142" t="str">
        <f>+IFERROR(BAJAS!Z204/AOP!X276*12,"")</f>
        <v/>
      </c>
      <c r="Y276" s="142" t="str">
        <f>+IFERROR(BAJAS!AA204/AOP!Y276*12,"")</f>
        <v/>
      </c>
      <c r="Z276" s="142" t="str">
        <f>+IFERROR(BAJAS!AB204/AOP!Z276*12,"")</f>
        <v/>
      </c>
      <c r="AA276" s="142" t="str">
        <f>+IFERROR(BAJAS!AC204/AOP!AA276*12,"")</f>
        <v/>
      </c>
      <c r="AB276" s="142" t="str">
        <f>+IFERROR(BAJAS!AD204/AOP!AB276*12,"")</f>
        <v/>
      </c>
      <c r="AC276" s="142" t="str">
        <f>+IFERROR(BAJAS!AE204/AOP!AC276*12,"")</f>
        <v/>
      </c>
      <c r="AD276" s="143" t="str">
        <f>+IFERROR(BAJAS!AF204/AOP!AD276,"")</f>
        <v/>
      </c>
      <c r="AE276" s="144" t="str">
        <f>+IFERROR(BAJAS!AG204/AOP!AE276,"")</f>
        <v/>
      </c>
      <c r="AI276" s="35"/>
      <c r="AJ276" s="35"/>
      <c r="AK276" s="35"/>
      <c r="AL276" s="35"/>
      <c r="AM276" s="35"/>
      <c r="AN276" s="35"/>
      <c r="AO276" s="35"/>
      <c r="AP276" s="35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47"/>
      <c r="BH276" s="48"/>
    </row>
    <row r="277" spans="1:60">
      <c r="A277" s="236"/>
      <c r="B277" s="226"/>
      <c r="C277" s="225"/>
      <c r="D277" s="12" t="s">
        <v>5</v>
      </c>
      <c r="E277" s="79"/>
      <c r="F277" s="79"/>
      <c r="G277" s="79"/>
      <c r="H277" s="79"/>
      <c r="I277" s="79"/>
      <c r="J277" s="79"/>
      <c r="K277" s="79"/>
      <c r="L277" s="79"/>
      <c r="M277" s="142" t="str">
        <f>+IFERROR(BAJAS!O205/AOP!M277*12,"")</f>
        <v/>
      </c>
      <c r="N277" s="142" t="str">
        <f>+IFERROR(BAJAS!P205/AOP!N277*12,"")</f>
        <v/>
      </c>
      <c r="O277" s="142" t="str">
        <f>+IFERROR(BAJAS!Q205/AOP!O277*12,"")</f>
        <v/>
      </c>
      <c r="P277" s="142" t="str">
        <f>+IFERROR(BAJAS!R205/AOP!P277*12,"")</f>
        <v/>
      </c>
      <c r="Q277" s="142" t="str">
        <f>+IFERROR(BAJAS!S205/AOP!Q277*12,"")</f>
        <v/>
      </c>
      <c r="R277" s="142" t="str">
        <f>+IFERROR(BAJAS!T205/AOP!R277*12,"")</f>
        <v/>
      </c>
      <c r="S277" s="142" t="str">
        <f>+IFERROR(BAJAS!U205/AOP!S277*12,"")</f>
        <v/>
      </c>
      <c r="T277" s="142" t="str">
        <f>+IFERROR(BAJAS!V205/AOP!T277*12,"")</f>
        <v/>
      </c>
      <c r="U277" s="142" t="str">
        <f>+IFERROR(BAJAS!W205/AOP!U277*12,"")</f>
        <v/>
      </c>
      <c r="V277" s="142" t="str">
        <f>+IFERROR(BAJAS!X205/AOP!V277*12,"")</f>
        <v/>
      </c>
      <c r="W277" s="142" t="str">
        <f>+IFERROR(BAJAS!Y205/AOP!W277*12,"")</f>
        <v/>
      </c>
      <c r="X277" s="142" t="str">
        <f>+IFERROR(BAJAS!Z205/AOP!X277*12,"")</f>
        <v/>
      </c>
      <c r="Y277" s="142" t="str">
        <f>+IFERROR(BAJAS!AA205/AOP!Y277*12,"")</f>
        <v/>
      </c>
      <c r="Z277" s="142" t="str">
        <f>+IFERROR(BAJAS!AB205/AOP!Z277*12,"")</f>
        <v/>
      </c>
      <c r="AA277" s="142" t="str">
        <f>+IFERROR(BAJAS!AC205/AOP!AA277*12,"")</f>
        <v/>
      </c>
      <c r="AB277" s="142" t="str">
        <f>+IFERROR(BAJAS!AD205/AOP!AB277*12,"")</f>
        <v/>
      </c>
      <c r="AC277" s="142" t="str">
        <f>+IFERROR(BAJAS!AE205/AOP!AC277*12,"")</f>
        <v/>
      </c>
      <c r="AD277" s="143" t="str">
        <f>+IFERROR(BAJAS!AF205/AOP!AD277,"")</f>
        <v/>
      </c>
      <c r="AE277" s="144" t="str">
        <f>+IFERROR(BAJAS!AG205/AOP!AE277,"")</f>
        <v/>
      </c>
      <c r="AI277" s="35"/>
      <c r="AJ277" s="35"/>
      <c r="AK277" s="35"/>
      <c r="AL277" s="35"/>
      <c r="AM277" s="35"/>
      <c r="AN277" s="35"/>
      <c r="AO277" s="35"/>
      <c r="AP277" s="35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47"/>
      <c r="BH277" s="48"/>
    </row>
    <row r="278" spans="1:60">
      <c r="A278" s="236"/>
      <c r="B278" s="226"/>
      <c r="C278" s="225"/>
      <c r="D278" s="14" t="s">
        <v>81</v>
      </c>
      <c r="E278" s="81"/>
      <c r="F278" s="81"/>
      <c r="G278" s="81"/>
      <c r="H278" s="81"/>
      <c r="I278" s="81"/>
      <c r="J278" s="81"/>
      <c r="K278" s="81"/>
      <c r="L278" s="81"/>
      <c r="M278" s="147"/>
      <c r="N278" s="147" t="str">
        <f>+IFERROR(BAJAS!P206/AOP!N278*12,"")</f>
        <v/>
      </c>
      <c r="O278" s="147" t="str">
        <f>+IFERROR(BAJAS!Q206/AOP!O278*12,"")</f>
        <v/>
      </c>
      <c r="P278" s="147" t="str">
        <f>+IFERROR(BAJAS!R206/AOP!P278*12,"")</f>
        <v/>
      </c>
      <c r="Q278" s="147" t="str">
        <f>+IFERROR(BAJAS!S206/AOP!Q278*12,"")</f>
        <v/>
      </c>
      <c r="R278" s="147" t="str">
        <f>+IFERROR(BAJAS!T206/AOP!R278*12,"")</f>
        <v/>
      </c>
      <c r="S278" s="147" t="str">
        <f>+IFERROR(BAJAS!U206/AOP!S278*12,"")</f>
        <v/>
      </c>
      <c r="T278" s="147" t="str">
        <f>+IFERROR(BAJAS!V206/AOP!T278*12,"")</f>
        <v/>
      </c>
      <c r="U278" s="147" t="str">
        <f>+IFERROR(BAJAS!W206/AOP!U278*12,"")</f>
        <v/>
      </c>
      <c r="V278" s="147" t="str">
        <f>+IFERROR(BAJAS!X206/AOP!V278*12,"")</f>
        <v/>
      </c>
      <c r="W278" s="147" t="str">
        <f>+IFERROR(BAJAS!Y206/AOP!W278*12,"")</f>
        <v/>
      </c>
      <c r="X278" s="147" t="str">
        <f>+IFERROR(BAJAS!Z206/AOP!X278*12,"")</f>
        <v/>
      </c>
      <c r="Y278" s="147" t="str">
        <f>+IFERROR(BAJAS!AA206/AOP!Y278*12,"")</f>
        <v/>
      </c>
      <c r="Z278" s="147" t="str">
        <f>+IFERROR(BAJAS!AB206/AOP!Z278*12,"")</f>
        <v/>
      </c>
      <c r="AA278" s="147" t="str">
        <f>+IFERROR(BAJAS!AC206/AOP!AA278*12,"")</f>
        <v/>
      </c>
      <c r="AB278" s="147" t="str">
        <f>+IFERROR(BAJAS!AD206/AOP!AB278*12,"")</f>
        <v/>
      </c>
      <c r="AC278" s="147" t="str">
        <f>+IFERROR(BAJAS!AE206/AOP!AC278*12,"")</f>
        <v/>
      </c>
      <c r="AD278" s="150" t="str">
        <f>+IFERROR(BAJAS!AF206/AOP!AD278,"")</f>
        <v/>
      </c>
      <c r="AE278" s="151" t="str">
        <f>+IFERROR(BAJAS!AG206/AOP!AE278,"")</f>
        <v/>
      </c>
      <c r="AI278" s="37"/>
      <c r="AJ278" s="37"/>
      <c r="AK278" s="37"/>
      <c r="AL278" s="37"/>
      <c r="AM278" s="37"/>
      <c r="AN278" s="37"/>
      <c r="AO278" s="37"/>
      <c r="AP278" s="37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55"/>
      <c r="BH278" s="56"/>
    </row>
    <row r="279" spans="1:60" ht="15" thickBot="1">
      <c r="A279" s="236"/>
      <c r="B279" s="226"/>
      <c r="C279" s="225"/>
      <c r="D279" s="13" t="s">
        <v>90</v>
      </c>
      <c r="E279" s="80"/>
      <c r="F279" s="80"/>
      <c r="G279" s="80"/>
      <c r="H279" s="80"/>
      <c r="I279" s="80"/>
      <c r="J279" s="80"/>
      <c r="K279" s="80"/>
      <c r="L279" s="80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57"/>
      <c r="AE279" s="58"/>
      <c r="AI279" s="36"/>
      <c r="AJ279" s="36"/>
      <c r="AK279" s="36"/>
      <c r="AL279" s="36"/>
      <c r="AM279" s="36"/>
      <c r="AN279" s="36"/>
      <c r="AO279" s="36"/>
      <c r="AP279" s="36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57"/>
      <c r="BH279" s="58"/>
    </row>
    <row r="280" spans="1:60">
      <c r="M280" s="153"/>
      <c r="N280" s="153"/>
      <c r="O280" s="153"/>
      <c r="P280" s="153"/>
      <c r="Q280" s="153"/>
      <c r="R280" s="153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4"/>
      <c r="AE280" s="154"/>
    </row>
    <row r="281" spans="1:60">
      <c r="M281" s="153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4"/>
      <c r="AE281" s="154"/>
    </row>
    <row r="282" spans="1:60" ht="15" thickBot="1">
      <c r="M282" s="153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4"/>
      <c r="AE282" s="154"/>
    </row>
    <row r="283" spans="1:60" ht="15" customHeight="1">
      <c r="A283" s="237" t="s">
        <v>87</v>
      </c>
      <c r="B283" s="227" t="s">
        <v>34</v>
      </c>
      <c r="C283" s="228"/>
      <c r="D283" s="228"/>
      <c r="E283" s="74"/>
      <c r="F283" s="74"/>
      <c r="G283" s="74"/>
      <c r="H283" s="74"/>
      <c r="I283" s="74"/>
      <c r="J283" s="74"/>
      <c r="K283" s="74"/>
      <c r="L283" s="74"/>
      <c r="M283" s="130">
        <f>+IFERROR(BAJAS!O211/AOP!M283*12,"")</f>
        <v>0</v>
      </c>
      <c r="N283" s="130">
        <f>+IFERROR(BAJAS!P211/AOP!N283*12,"")</f>
        <v>0</v>
      </c>
      <c r="O283" s="130">
        <f>+IFERROR(BAJAS!Q211/AOP!O283*12,"")</f>
        <v>0</v>
      </c>
      <c r="P283" s="130">
        <f>+IFERROR(BAJAS!R211/AOP!P283*12,"")</f>
        <v>0</v>
      </c>
      <c r="Q283" s="130">
        <f>+IFERROR(BAJAS!S211/AOP!Q283*12,"")</f>
        <v>0</v>
      </c>
      <c r="R283" s="130">
        <f>+IFERROR(BAJAS!T211/AOP!R283*12,"")</f>
        <v>0</v>
      </c>
      <c r="S283" s="130">
        <f>+IFERROR(BAJAS!U211/AOP!S283*12,"")</f>
        <v>0</v>
      </c>
      <c r="T283" s="130">
        <f>+IFERROR(BAJAS!V211/AOP!T283*12,"")</f>
        <v>0</v>
      </c>
      <c r="U283" s="130">
        <f>+IFERROR(BAJAS!W211/AOP!U283*12,"")</f>
        <v>0</v>
      </c>
      <c r="V283" s="130">
        <f>+IFERROR(BAJAS!X211/AOP!V283*12,"")</f>
        <v>0</v>
      </c>
      <c r="W283" s="130">
        <f>+IFERROR(BAJAS!Y211/AOP!W283*12,"")</f>
        <v>0</v>
      </c>
      <c r="X283" s="130">
        <f>+IFERROR(BAJAS!Z211/AOP!X283*12,"")</f>
        <v>0</v>
      </c>
      <c r="Y283" s="130">
        <f>+IFERROR(BAJAS!AA211/AOP!Y283*12,"")</f>
        <v>0</v>
      </c>
      <c r="Z283" s="130">
        <f>+IFERROR(BAJAS!AB211/AOP!Z283*12,"")</f>
        <v>0</v>
      </c>
      <c r="AA283" s="130">
        <f>+IFERROR(BAJAS!AC211/AOP!AA283*12,"")</f>
        <v>0</v>
      </c>
      <c r="AB283" s="130">
        <f>+IFERROR(BAJAS!AD211/AOP!AB283*12,"")</f>
        <v>0</v>
      </c>
      <c r="AC283" s="130">
        <f>+IFERROR(BAJAS!AE211/AOP!AC283*12,"")</f>
        <v>0</v>
      </c>
      <c r="AD283" s="131">
        <f>+IFERROR(BAJAS!AF211/AOP!AD283,"")</f>
        <v>0</v>
      </c>
      <c r="AE283" s="132">
        <f>+IFERROR(BAJAS!AG211/AOP!AE283,"")</f>
        <v>0</v>
      </c>
      <c r="AI283" s="32"/>
      <c r="AJ283" s="32"/>
      <c r="AK283" s="32"/>
      <c r="AL283" s="32"/>
      <c r="AM283" s="32"/>
      <c r="AN283" s="32"/>
      <c r="AO283" s="32"/>
      <c r="AP283" s="32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39"/>
      <c r="BH283" s="60"/>
    </row>
    <row r="284" spans="1:60">
      <c r="A284" s="237"/>
      <c r="B284" s="229" t="s">
        <v>89</v>
      </c>
      <c r="C284" s="230"/>
      <c r="D284" s="230"/>
      <c r="E284" s="75"/>
      <c r="F284" s="75"/>
      <c r="G284" s="75"/>
      <c r="H284" s="75"/>
      <c r="I284" s="75"/>
      <c r="J284" s="75"/>
      <c r="K284" s="75"/>
      <c r="L284" s="75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40"/>
      <c r="AE284" s="41"/>
      <c r="AI284" s="16"/>
      <c r="AJ284" s="16"/>
      <c r="AK284" s="16"/>
      <c r="AL284" s="16"/>
      <c r="AM284" s="16"/>
      <c r="AN284" s="16"/>
      <c r="AO284" s="16"/>
      <c r="AP284" s="16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40"/>
      <c r="BH284" s="41"/>
    </row>
    <row r="285" spans="1:60">
      <c r="A285" s="237"/>
      <c r="B285" s="231" t="s">
        <v>91</v>
      </c>
      <c r="C285" s="232"/>
      <c r="D285" s="232"/>
      <c r="E285" s="76"/>
      <c r="F285" s="76"/>
      <c r="G285" s="76"/>
      <c r="H285" s="76"/>
      <c r="I285" s="76"/>
      <c r="J285" s="76"/>
      <c r="K285" s="76"/>
      <c r="L285" s="76"/>
      <c r="M285" s="133"/>
      <c r="N285" s="133">
        <f>+IFERROR(BAJAS!P213/AOP!N285*12,"")</f>
        <v>0</v>
      </c>
      <c r="O285" s="133">
        <f>+IFERROR(BAJAS!Q213/AOP!O285*12,"")</f>
        <v>0</v>
      </c>
      <c r="P285" s="133">
        <f>+IFERROR(BAJAS!R213/AOP!P285*12,"")</f>
        <v>0</v>
      </c>
      <c r="Q285" s="133">
        <f>+IFERROR(BAJAS!S213/AOP!Q285*12,"")</f>
        <v>0</v>
      </c>
      <c r="R285" s="133">
        <f>+IFERROR(BAJAS!T213/AOP!R285*12,"")</f>
        <v>0</v>
      </c>
      <c r="S285" s="133">
        <f>+IFERROR(BAJAS!U213/AOP!S285*12,"")</f>
        <v>0</v>
      </c>
      <c r="T285" s="133">
        <f>+IFERROR(BAJAS!V213/AOP!T285*12,"")</f>
        <v>0</v>
      </c>
      <c r="U285" s="133">
        <f>+IFERROR(BAJAS!W213/AOP!U285*12,"")</f>
        <v>0</v>
      </c>
      <c r="V285" s="133">
        <f>+IFERROR(BAJAS!X213/AOP!V285*12,"")</f>
        <v>0</v>
      </c>
      <c r="W285" s="133">
        <f>+IFERROR(BAJAS!Y213/AOP!W285*12,"")</f>
        <v>0</v>
      </c>
      <c r="X285" s="133">
        <f>+IFERROR(BAJAS!Z213/AOP!X285*12,"")</f>
        <v>0</v>
      </c>
      <c r="Y285" s="133">
        <f>+IFERROR(BAJAS!AA213/AOP!Y285*12,"")</f>
        <v>0</v>
      </c>
      <c r="Z285" s="133">
        <f>+IFERROR(BAJAS!AB213/AOP!Z285*12,"")</f>
        <v>0</v>
      </c>
      <c r="AA285" s="133">
        <f>+IFERROR(BAJAS!AC213/AOP!AA285*12,"")</f>
        <v>0</v>
      </c>
      <c r="AB285" s="133">
        <f>+IFERROR(BAJAS!AD213/AOP!AB285*12,"")</f>
        <v>0</v>
      </c>
      <c r="AC285" s="133">
        <f>+IFERROR(BAJAS!AE213/AOP!AC285*12,"")</f>
        <v>0</v>
      </c>
      <c r="AD285" s="134">
        <f>+IFERROR(BAJAS!AF213/AOP!AD285,"")</f>
        <v>0</v>
      </c>
      <c r="AE285" s="135">
        <f>+IFERROR(BAJAS!AG213/AOP!AE285,"")</f>
        <v>0</v>
      </c>
      <c r="AI285" s="33"/>
      <c r="AJ285" s="33"/>
      <c r="AK285" s="33"/>
      <c r="AL285" s="33"/>
      <c r="AM285" s="33"/>
      <c r="AN285" s="33"/>
      <c r="AO285" s="33"/>
      <c r="AP285" s="33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42"/>
      <c r="BH285" s="43"/>
    </row>
    <row r="286" spans="1:60">
      <c r="A286" s="237"/>
      <c r="B286" s="233" t="s">
        <v>90</v>
      </c>
      <c r="C286" s="234"/>
      <c r="D286" s="230"/>
      <c r="E286" s="75"/>
      <c r="F286" s="75"/>
      <c r="G286" s="75"/>
      <c r="H286" s="75"/>
      <c r="I286" s="75"/>
      <c r="J286" s="75"/>
      <c r="K286" s="75"/>
      <c r="L286" s="75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40"/>
      <c r="AE286" s="41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40"/>
      <c r="BH286" s="41"/>
    </row>
    <row r="287" spans="1:60" ht="15" customHeight="1">
      <c r="A287" s="237"/>
      <c r="B287" s="222" t="s">
        <v>35</v>
      </c>
      <c r="C287" s="225" t="s">
        <v>48</v>
      </c>
      <c r="D287" s="10" t="s">
        <v>40</v>
      </c>
      <c r="E287" s="77"/>
      <c r="F287" s="77"/>
      <c r="G287" s="77"/>
      <c r="H287" s="77"/>
      <c r="I287" s="77"/>
      <c r="J287" s="77"/>
      <c r="K287" s="77"/>
      <c r="L287" s="77"/>
      <c r="M287" s="136" t="str">
        <f>+IFERROR(BAJAS!O215/AOP!M287*12,"")</f>
        <v/>
      </c>
      <c r="N287" s="136" t="str">
        <f>+IFERROR(BAJAS!P215/AOP!N287*12,"")</f>
        <v/>
      </c>
      <c r="O287" s="136" t="str">
        <f>+IFERROR(BAJAS!Q215/AOP!O287*12,"")</f>
        <v/>
      </c>
      <c r="P287" s="136" t="str">
        <f>+IFERROR(BAJAS!R215/AOP!P287*12,"")</f>
        <v/>
      </c>
      <c r="Q287" s="136" t="str">
        <f>+IFERROR(BAJAS!S215/AOP!Q287*12,"")</f>
        <v/>
      </c>
      <c r="R287" s="136" t="str">
        <f>+IFERROR(BAJAS!T215/AOP!R287*12,"")</f>
        <v/>
      </c>
      <c r="S287" s="136" t="str">
        <f>+IFERROR(BAJAS!U215/AOP!S287*12,"")</f>
        <v/>
      </c>
      <c r="T287" s="136" t="str">
        <f>+IFERROR(BAJAS!V215/AOP!T287*12,"")</f>
        <v/>
      </c>
      <c r="U287" s="136" t="str">
        <f>+IFERROR(BAJAS!W215/AOP!U287*12,"")</f>
        <v/>
      </c>
      <c r="V287" s="136" t="str">
        <f>+IFERROR(BAJAS!X215/AOP!V287*12,"")</f>
        <v/>
      </c>
      <c r="W287" s="136">
        <f>+IFERROR(BAJAS!Y215/AOP!W287*12,"")</f>
        <v>24</v>
      </c>
      <c r="X287" s="136" t="str">
        <f>+IFERROR(BAJAS!Z215/AOP!X287*12,"")</f>
        <v/>
      </c>
      <c r="Y287" s="136" t="str">
        <f>+IFERROR(BAJAS!AA215/AOP!Y287*12,"")</f>
        <v/>
      </c>
      <c r="Z287" s="136">
        <f>+IFERROR(BAJAS!AB215/AOP!Z287*12,"")</f>
        <v>18</v>
      </c>
      <c r="AA287" s="136" t="str">
        <f>+IFERROR(BAJAS!AC215/AOP!AA287*12,"")</f>
        <v/>
      </c>
      <c r="AB287" s="136">
        <f>+IFERROR(BAJAS!AD215/AOP!AB287*12,"")</f>
        <v>18</v>
      </c>
      <c r="AC287" s="136" t="str">
        <f>+IFERROR(BAJAS!AE215/AOP!AC287*12,"")</f>
        <v/>
      </c>
      <c r="AD287" s="137" t="str">
        <f>+IFERROR(BAJAS!AF215/AOP!AD287,"")</f>
        <v/>
      </c>
      <c r="AE287" s="138">
        <f>+IFERROR(BAJAS!AG215/AOP!AE287,"")</f>
        <v>1.6</v>
      </c>
      <c r="AI287" s="19"/>
      <c r="AJ287" s="19"/>
      <c r="AK287" s="19"/>
      <c r="AL287" s="19"/>
      <c r="AM287" s="19"/>
      <c r="AN287" s="19"/>
      <c r="AO287" s="19"/>
      <c r="AP287" s="19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44"/>
      <c r="BH287" s="59"/>
    </row>
    <row r="288" spans="1:60">
      <c r="A288" s="237"/>
      <c r="B288" s="223"/>
      <c r="C288" s="225"/>
      <c r="D288" s="11" t="s">
        <v>88</v>
      </c>
      <c r="E288" s="78"/>
      <c r="F288" s="78"/>
      <c r="G288" s="78"/>
      <c r="H288" s="78"/>
      <c r="I288" s="78"/>
      <c r="J288" s="78"/>
      <c r="K288" s="78"/>
      <c r="L288" s="78"/>
      <c r="M288" s="139" t="str">
        <f>+IFERROR(BAJAS!O216/AOP!M288*12,"")</f>
        <v/>
      </c>
      <c r="N288" s="139" t="str">
        <f>+IFERROR(BAJAS!P216/AOP!N288*12,"")</f>
        <v/>
      </c>
      <c r="O288" s="139" t="str">
        <f>+IFERROR(BAJAS!Q216/AOP!O288*12,"")</f>
        <v/>
      </c>
      <c r="P288" s="139">
        <f>+IFERROR(BAJAS!R216/AOP!P288*12,"")</f>
        <v>0</v>
      </c>
      <c r="Q288" s="139">
        <f>+IFERROR(BAJAS!S216/AOP!Q288*12,"")</f>
        <v>0</v>
      </c>
      <c r="R288" s="139">
        <f>+IFERROR(BAJAS!T216/AOP!R288*12,"")</f>
        <v>0</v>
      </c>
      <c r="S288" s="139">
        <f>+IFERROR(BAJAS!U216/AOP!S288*12,"")</f>
        <v>0</v>
      </c>
      <c r="T288" s="139">
        <f>+IFERROR(BAJAS!V216/AOP!T288*12,"")</f>
        <v>0</v>
      </c>
      <c r="U288" s="139">
        <f>+IFERROR(BAJAS!W216/AOP!U288*12,"")</f>
        <v>0</v>
      </c>
      <c r="V288" s="139">
        <f>+IFERROR(BAJAS!X216/AOP!V288*12,"")</f>
        <v>0</v>
      </c>
      <c r="W288" s="139">
        <f>+IFERROR(BAJAS!Y216/AOP!W288*12,"")</f>
        <v>0</v>
      </c>
      <c r="X288" s="139">
        <f>+IFERROR(BAJAS!Z216/AOP!X288*12,"")</f>
        <v>0</v>
      </c>
      <c r="Y288" s="139">
        <f>+IFERROR(BAJAS!AA216/AOP!Y288*12,"")</f>
        <v>0</v>
      </c>
      <c r="Z288" s="139">
        <f>+IFERROR(BAJAS!AB216/AOP!Z288*12,"")</f>
        <v>0</v>
      </c>
      <c r="AA288" s="139">
        <f>+IFERROR(BAJAS!AC216/AOP!AA288*12,"")</f>
        <v>0</v>
      </c>
      <c r="AB288" s="139">
        <f>+IFERROR(BAJAS!AD216/AOP!AB288*12,"")</f>
        <v>0</v>
      </c>
      <c r="AC288" s="139">
        <f>+IFERROR(BAJAS!AE216/AOP!AC288*12,"")</f>
        <v>0</v>
      </c>
      <c r="AD288" s="140">
        <f>+IFERROR(BAJAS!AF216/AOP!AD288,"")</f>
        <v>0</v>
      </c>
      <c r="AE288" s="141">
        <f>+IFERROR(BAJAS!AG216/AOP!AE288,"")</f>
        <v>0</v>
      </c>
      <c r="AI288" s="34"/>
      <c r="AJ288" s="34"/>
      <c r="AK288" s="34"/>
      <c r="AL288" s="34"/>
      <c r="AM288" s="34"/>
      <c r="AN288" s="34"/>
      <c r="AO288" s="34"/>
      <c r="AP288" s="34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45"/>
      <c r="BH288" s="46"/>
    </row>
    <row r="289" spans="1:60">
      <c r="A289" s="237"/>
      <c r="B289" s="223"/>
      <c r="C289" s="225"/>
      <c r="D289" s="12" t="s">
        <v>76</v>
      </c>
      <c r="E289" s="79"/>
      <c r="F289" s="79"/>
      <c r="G289" s="79"/>
      <c r="H289" s="79"/>
      <c r="I289" s="79"/>
      <c r="J289" s="79"/>
      <c r="K289" s="79"/>
      <c r="L289" s="79"/>
      <c r="M289" s="142"/>
      <c r="N289" s="142" t="str">
        <f>+IFERROR(BAJAS!P217/AOP!N289*12,"")</f>
        <v/>
      </c>
      <c r="O289" s="142" t="str">
        <f>+IFERROR(BAJAS!Q217/AOP!O289*12,"")</f>
        <v/>
      </c>
      <c r="P289" s="142" t="str">
        <f>+IFERROR(BAJAS!R217/AOP!P289*12,"")</f>
        <v/>
      </c>
      <c r="Q289" s="142" t="str">
        <f>+IFERROR(BAJAS!S217/AOP!Q289*12,"")</f>
        <v/>
      </c>
      <c r="R289" s="142" t="str">
        <f>+IFERROR(BAJAS!T217/AOP!R289*12,"")</f>
        <v/>
      </c>
      <c r="S289" s="142" t="str">
        <f>+IFERROR(BAJAS!U217/AOP!S289*12,"")</f>
        <v/>
      </c>
      <c r="T289" s="142" t="str">
        <f>+IFERROR(BAJAS!V217/AOP!T289*12,"")</f>
        <v/>
      </c>
      <c r="U289" s="142" t="str">
        <f>+IFERROR(BAJAS!W217/AOP!U289*12,"")</f>
        <v/>
      </c>
      <c r="V289" s="142" t="str">
        <f>+IFERROR(BAJAS!X217/AOP!V289*12,"")</f>
        <v/>
      </c>
      <c r="W289" s="142" t="str">
        <f>+IFERROR(BAJAS!Y217/AOP!W289*12,"")</f>
        <v/>
      </c>
      <c r="X289" s="142" t="str">
        <f>+IFERROR(BAJAS!Z217/AOP!X289*12,"")</f>
        <v/>
      </c>
      <c r="Y289" s="142" t="str">
        <f>+IFERROR(BAJAS!AA217/AOP!Y289*12,"")</f>
        <v/>
      </c>
      <c r="Z289" s="142" t="str">
        <f>+IFERROR(BAJAS!AB217/AOP!Z289*12,"")</f>
        <v/>
      </c>
      <c r="AA289" s="142" t="str">
        <f>+IFERROR(BAJAS!AC217/AOP!AA289*12,"")</f>
        <v/>
      </c>
      <c r="AB289" s="142" t="str">
        <f>+IFERROR(BAJAS!AD217/AOP!AB289*12,"")</f>
        <v/>
      </c>
      <c r="AC289" s="142" t="str">
        <f>+IFERROR(BAJAS!AE217/AOP!AC289*12,"")</f>
        <v/>
      </c>
      <c r="AD289" s="143" t="str">
        <f>+IFERROR(BAJAS!AF217/AOP!AD289,"")</f>
        <v/>
      </c>
      <c r="AE289" s="144" t="str">
        <f>+IFERROR(BAJAS!AG217/AOP!AE289,"")</f>
        <v/>
      </c>
      <c r="AI289" s="35"/>
      <c r="AJ289" s="35"/>
      <c r="AK289" s="35"/>
      <c r="AL289" s="35"/>
      <c r="AM289" s="35"/>
      <c r="AN289" s="35"/>
      <c r="AO289" s="35"/>
      <c r="AP289" s="35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47"/>
      <c r="BH289" s="48"/>
    </row>
    <row r="290" spans="1:60">
      <c r="A290" s="237"/>
      <c r="B290" s="223"/>
      <c r="C290" s="225"/>
      <c r="D290" s="12" t="s">
        <v>55</v>
      </c>
      <c r="E290" s="79"/>
      <c r="F290" s="79"/>
      <c r="G290" s="79"/>
      <c r="H290" s="79"/>
      <c r="I290" s="79"/>
      <c r="J290" s="79"/>
      <c r="K290" s="79"/>
      <c r="L290" s="79"/>
      <c r="M290" s="142" t="str">
        <f>+IFERROR(BAJAS!O218/AOP!M290*12,"")</f>
        <v/>
      </c>
      <c r="N290" s="142" t="str">
        <f>+IFERROR(BAJAS!P218/AOP!N290*12,"")</f>
        <v/>
      </c>
      <c r="O290" s="142" t="str">
        <f>+IFERROR(BAJAS!Q218/AOP!O290*12,"")</f>
        <v/>
      </c>
      <c r="P290" s="142">
        <f>+IFERROR(BAJAS!R218/AOP!P290*12,"")</f>
        <v>0</v>
      </c>
      <c r="Q290" s="142">
        <f>+IFERROR(BAJAS!S218/AOP!Q290*12,"")</f>
        <v>0</v>
      </c>
      <c r="R290" s="142">
        <f>+IFERROR(BAJAS!T218/AOP!R290*12,"")</f>
        <v>0</v>
      </c>
      <c r="S290" s="142">
        <f>+IFERROR(BAJAS!U218/AOP!S290*12,"")</f>
        <v>0</v>
      </c>
      <c r="T290" s="142">
        <f>+IFERROR(BAJAS!V218/AOP!T290*12,"")</f>
        <v>0</v>
      </c>
      <c r="U290" s="142">
        <f>+IFERROR(BAJAS!W218/AOP!U290*12,"")</f>
        <v>0</v>
      </c>
      <c r="V290" s="142">
        <f>+IFERROR(BAJAS!X218/AOP!V290*12,"")</f>
        <v>0</v>
      </c>
      <c r="W290" s="142">
        <f>+IFERROR(BAJAS!Y218/AOP!W290*12,"")</f>
        <v>0</v>
      </c>
      <c r="X290" s="142">
        <f>+IFERROR(BAJAS!Z218/AOP!X290*12,"")</f>
        <v>0</v>
      </c>
      <c r="Y290" s="142">
        <f>+IFERROR(BAJAS!AA218/AOP!Y290*12,"")</f>
        <v>0</v>
      </c>
      <c r="Z290" s="142">
        <f>+IFERROR(BAJAS!AB218/AOP!Z290*12,"")</f>
        <v>0</v>
      </c>
      <c r="AA290" s="142">
        <f>+IFERROR(BAJAS!AC218/AOP!AA290*12,"")</f>
        <v>0</v>
      </c>
      <c r="AB290" s="142">
        <f>+IFERROR(BAJAS!AD218/AOP!AB290*12,"")</f>
        <v>0</v>
      </c>
      <c r="AC290" s="142">
        <f>+IFERROR(BAJAS!AE218/AOP!AC290*12,"")</f>
        <v>0</v>
      </c>
      <c r="AD290" s="143">
        <f>+IFERROR(BAJAS!AF218/AOP!AD290,"")</f>
        <v>0</v>
      </c>
      <c r="AE290" s="144">
        <f>+IFERROR(BAJAS!AG218/AOP!AE290,"")</f>
        <v>0</v>
      </c>
      <c r="AI290" s="35"/>
      <c r="AJ290" s="35"/>
      <c r="AK290" s="35"/>
      <c r="AL290" s="35"/>
      <c r="AM290" s="35"/>
      <c r="AN290" s="35"/>
      <c r="AO290" s="35"/>
      <c r="AP290" s="35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47"/>
      <c r="BH290" s="48"/>
    </row>
    <row r="291" spans="1:60">
      <c r="A291" s="237"/>
      <c r="B291" s="223"/>
      <c r="C291" s="225"/>
      <c r="D291" s="12" t="s">
        <v>56</v>
      </c>
      <c r="E291" s="79"/>
      <c r="F291" s="79"/>
      <c r="G291" s="79"/>
      <c r="H291" s="79"/>
      <c r="I291" s="79"/>
      <c r="J291" s="79"/>
      <c r="K291" s="79"/>
      <c r="L291" s="79"/>
      <c r="M291" s="142" t="str">
        <f>+IFERROR(BAJAS!O219/AOP!M291*12,"")</f>
        <v/>
      </c>
      <c r="N291" s="142" t="str">
        <f>+IFERROR(BAJAS!P219/AOP!N291*12,"")</f>
        <v/>
      </c>
      <c r="O291" s="142" t="str">
        <f>+IFERROR(BAJAS!Q219/AOP!O291*12,"")</f>
        <v/>
      </c>
      <c r="P291" s="142" t="str">
        <f>+IFERROR(BAJAS!R219/AOP!P291*12,"")</f>
        <v/>
      </c>
      <c r="Q291" s="142" t="str">
        <f>+IFERROR(BAJAS!S219/AOP!Q291*12,"")</f>
        <v/>
      </c>
      <c r="R291" s="142" t="str">
        <f>+IFERROR(BAJAS!T219/AOP!R291*12,"")</f>
        <v/>
      </c>
      <c r="S291" s="142" t="str">
        <f>+IFERROR(BAJAS!U219/AOP!S291*12,"")</f>
        <v/>
      </c>
      <c r="T291" s="142" t="str">
        <f>+IFERROR(BAJAS!V219/AOP!T291*12,"")</f>
        <v/>
      </c>
      <c r="U291" s="142" t="str">
        <f>+IFERROR(BAJAS!W219/AOP!U291*12,"")</f>
        <v/>
      </c>
      <c r="V291" s="142" t="str">
        <f>+IFERROR(BAJAS!X219/AOP!V291*12,"")</f>
        <v/>
      </c>
      <c r="W291" s="142" t="str">
        <f>+IFERROR(BAJAS!Y219/AOP!W291*12,"")</f>
        <v/>
      </c>
      <c r="X291" s="142" t="str">
        <f>+IFERROR(BAJAS!Z219/AOP!X291*12,"")</f>
        <v/>
      </c>
      <c r="Y291" s="142" t="str">
        <f>+IFERROR(BAJAS!AA219/AOP!Y291*12,"")</f>
        <v/>
      </c>
      <c r="Z291" s="142" t="str">
        <f>+IFERROR(BAJAS!AB219/AOP!Z291*12,"")</f>
        <v/>
      </c>
      <c r="AA291" s="142" t="str">
        <f>+IFERROR(BAJAS!AC219/AOP!AA291*12,"")</f>
        <v/>
      </c>
      <c r="AB291" s="142" t="str">
        <f>+IFERROR(BAJAS!AD219/AOP!AB291*12,"")</f>
        <v/>
      </c>
      <c r="AC291" s="142" t="str">
        <f>+IFERROR(BAJAS!AE219/AOP!AC291*12,"")</f>
        <v/>
      </c>
      <c r="AD291" s="143" t="str">
        <f>+IFERROR(BAJAS!AF219/AOP!AD291,"")</f>
        <v/>
      </c>
      <c r="AE291" s="144" t="str">
        <f>+IFERROR(BAJAS!AG219/AOP!AE291,"")</f>
        <v/>
      </c>
      <c r="AI291" s="35"/>
      <c r="AJ291" s="35"/>
      <c r="AK291" s="35"/>
      <c r="AL291" s="35"/>
      <c r="AM291" s="35"/>
      <c r="AN291" s="35"/>
      <c r="AO291" s="35"/>
      <c r="AP291" s="35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47"/>
      <c r="BH291" s="48"/>
    </row>
    <row r="292" spans="1:60">
      <c r="A292" s="237"/>
      <c r="B292" s="223"/>
      <c r="C292" s="225"/>
      <c r="D292" s="12" t="s">
        <v>57</v>
      </c>
      <c r="E292" s="79"/>
      <c r="F292" s="79"/>
      <c r="G292" s="79"/>
      <c r="H292" s="79"/>
      <c r="I292" s="79"/>
      <c r="J292" s="79"/>
      <c r="K292" s="79"/>
      <c r="L292" s="79"/>
      <c r="M292" s="142" t="str">
        <f>+IFERROR(BAJAS!O220/AOP!M292*12,"")</f>
        <v/>
      </c>
      <c r="N292" s="142" t="str">
        <f>+IFERROR(BAJAS!P220/AOP!N292*12,"")</f>
        <v/>
      </c>
      <c r="O292" s="142" t="str">
        <f>+IFERROR(BAJAS!Q220/AOP!O292*12,"")</f>
        <v/>
      </c>
      <c r="P292" s="142" t="str">
        <f>+IFERROR(BAJAS!R220/AOP!P292*12,"")</f>
        <v/>
      </c>
      <c r="Q292" s="142" t="str">
        <f>+IFERROR(BAJAS!S220/AOP!Q292*12,"")</f>
        <v/>
      </c>
      <c r="R292" s="142" t="str">
        <f>+IFERROR(BAJAS!T220/AOP!R292*12,"")</f>
        <v/>
      </c>
      <c r="S292" s="142" t="str">
        <f>+IFERROR(BAJAS!U220/AOP!S292*12,"")</f>
        <v/>
      </c>
      <c r="T292" s="142" t="str">
        <f>+IFERROR(BAJAS!V220/AOP!T292*12,"")</f>
        <v/>
      </c>
      <c r="U292" s="142" t="str">
        <f>+IFERROR(BAJAS!W220/AOP!U292*12,"")</f>
        <v/>
      </c>
      <c r="V292" s="142" t="str">
        <f>+IFERROR(BAJAS!X220/AOP!V292*12,"")</f>
        <v/>
      </c>
      <c r="W292" s="142" t="str">
        <f>+IFERROR(BAJAS!Y220/AOP!W292*12,"")</f>
        <v/>
      </c>
      <c r="X292" s="142" t="str">
        <f>+IFERROR(BAJAS!Z220/AOP!X292*12,"")</f>
        <v/>
      </c>
      <c r="Y292" s="142" t="str">
        <f>+IFERROR(BAJAS!AA220/AOP!Y292*12,"")</f>
        <v/>
      </c>
      <c r="Z292" s="142" t="str">
        <f>+IFERROR(BAJAS!AB220/AOP!Z292*12,"")</f>
        <v/>
      </c>
      <c r="AA292" s="142" t="str">
        <f>+IFERROR(BAJAS!AC220/AOP!AA292*12,"")</f>
        <v/>
      </c>
      <c r="AB292" s="142" t="str">
        <f>+IFERROR(BAJAS!AD220/AOP!AB292*12,"")</f>
        <v/>
      </c>
      <c r="AC292" s="142" t="str">
        <f>+IFERROR(BAJAS!AE220/AOP!AC292*12,"")</f>
        <v/>
      </c>
      <c r="AD292" s="143" t="str">
        <f>+IFERROR(BAJAS!AF220/AOP!AD292,"")</f>
        <v/>
      </c>
      <c r="AE292" s="144" t="str">
        <f>+IFERROR(BAJAS!AG220/AOP!AE292,"")</f>
        <v/>
      </c>
      <c r="AI292" s="35"/>
      <c r="AJ292" s="35"/>
      <c r="AK292" s="35"/>
      <c r="AL292" s="35"/>
      <c r="AM292" s="35"/>
      <c r="AN292" s="35"/>
      <c r="AO292" s="35"/>
      <c r="AP292" s="35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47"/>
      <c r="BH292" s="48"/>
    </row>
    <row r="293" spans="1:60">
      <c r="A293" s="237"/>
      <c r="B293" s="223"/>
      <c r="C293" s="225"/>
      <c r="D293" s="12" t="s">
        <v>75</v>
      </c>
      <c r="E293" s="79"/>
      <c r="F293" s="79"/>
      <c r="G293" s="79"/>
      <c r="H293" s="79"/>
      <c r="I293" s="79"/>
      <c r="J293" s="79"/>
      <c r="K293" s="79"/>
      <c r="L293" s="79"/>
      <c r="M293" s="142"/>
      <c r="N293" s="142" t="str">
        <f>+IFERROR(BAJAS!P221/AOP!N293*12,"")</f>
        <v/>
      </c>
      <c r="O293" s="142" t="str">
        <f>+IFERROR(BAJAS!Q221/AOP!O293*12,"")</f>
        <v/>
      </c>
      <c r="P293" s="142" t="str">
        <f>+IFERROR(BAJAS!R221/AOP!P293*12,"")</f>
        <v/>
      </c>
      <c r="Q293" s="142" t="str">
        <f>+IFERROR(BAJAS!S221/AOP!Q293*12,"")</f>
        <v/>
      </c>
      <c r="R293" s="142" t="str">
        <f>+IFERROR(BAJAS!T221/AOP!R293*12,"")</f>
        <v/>
      </c>
      <c r="S293" s="142" t="str">
        <f>+IFERROR(BAJAS!U221/AOP!S293*12,"")</f>
        <v/>
      </c>
      <c r="T293" s="142" t="str">
        <f>+IFERROR(BAJAS!V221/AOP!T293*12,"")</f>
        <v/>
      </c>
      <c r="U293" s="142" t="str">
        <f>+IFERROR(BAJAS!W221/AOP!U293*12,"")</f>
        <v/>
      </c>
      <c r="V293" s="142" t="str">
        <f>+IFERROR(BAJAS!X221/AOP!V293*12,"")</f>
        <v/>
      </c>
      <c r="W293" s="142" t="str">
        <f>+IFERROR(BAJAS!Y221/AOP!W293*12,"")</f>
        <v/>
      </c>
      <c r="X293" s="142" t="str">
        <f>+IFERROR(BAJAS!Z221/AOP!X293*12,"")</f>
        <v/>
      </c>
      <c r="Y293" s="142" t="str">
        <f>+IFERROR(BAJAS!AA221/AOP!Y293*12,"")</f>
        <v/>
      </c>
      <c r="Z293" s="142" t="str">
        <f>+IFERROR(BAJAS!AB221/AOP!Z293*12,"")</f>
        <v/>
      </c>
      <c r="AA293" s="142" t="str">
        <f>+IFERROR(BAJAS!AC221/AOP!AA293*12,"")</f>
        <v/>
      </c>
      <c r="AB293" s="142" t="str">
        <f>+IFERROR(BAJAS!AD221/AOP!AB293*12,"")</f>
        <v/>
      </c>
      <c r="AC293" s="142" t="str">
        <f>+IFERROR(BAJAS!AE221/AOP!AC293*12,"")</f>
        <v/>
      </c>
      <c r="AD293" s="143" t="str">
        <f>+IFERROR(BAJAS!AF221/AOP!AD293,"")</f>
        <v/>
      </c>
      <c r="AE293" s="144" t="str">
        <f>+IFERROR(BAJAS!AG221/AOP!AE293,"")</f>
        <v/>
      </c>
      <c r="AI293" s="35"/>
      <c r="AJ293" s="35"/>
      <c r="AK293" s="35"/>
      <c r="AL293" s="35"/>
      <c r="AM293" s="35"/>
      <c r="AN293" s="35"/>
      <c r="AO293" s="35"/>
      <c r="AP293" s="35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47"/>
      <c r="BH293" s="48"/>
    </row>
    <row r="294" spans="1:60">
      <c r="A294" s="237"/>
      <c r="B294" s="223"/>
      <c r="C294" s="225"/>
      <c r="D294" s="12" t="s">
        <v>78</v>
      </c>
      <c r="E294" s="79"/>
      <c r="F294" s="79"/>
      <c r="G294" s="79"/>
      <c r="H294" s="79"/>
      <c r="I294" s="79"/>
      <c r="J294" s="79"/>
      <c r="K294" s="79"/>
      <c r="L294" s="79"/>
      <c r="M294" s="142"/>
      <c r="N294" s="142" t="str">
        <f>+IFERROR(BAJAS!P222/AOP!N294*12,"")</f>
        <v/>
      </c>
      <c r="O294" s="142" t="str">
        <f>+IFERROR(BAJAS!Q222/AOP!O294*12,"")</f>
        <v/>
      </c>
      <c r="P294" s="142" t="str">
        <f>+IFERROR(BAJAS!R222/AOP!P294*12,"")</f>
        <v/>
      </c>
      <c r="Q294" s="142" t="str">
        <f>+IFERROR(BAJAS!S222/AOP!Q294*12,"")</f>
        <v/>
      </c>
      <c r="R294" s="142" t="str">
        <f>+IFERROR(BAJAS!T222/AOP!R294*12,"")</f>
        <v/>
      </c>
      <c r="S294" s="142" t="str">
        <f>+IFERROR(BAJAS!U222/AOP!S294*12,"")</f>
        <v/>
      </c>
      <c r="T294" s="142" t="str">
        <f>+IFERROR(BAJAS!V222/AOP!T294*12,"")</f>
        <v/>
      </c>
      <c r="U294" s="142" t="str">
        <f>+IFERROR(BAJAS!W222/AOP!U294*12,"")</f>
        <v/>
      </c>
      <c r="V294" s="142" t="str">
        <f>+IFERROR(BAJAS!X222/AOP!V294*12,"")</f>
        <v/>
      </c>
      <c r="W294" s="142" t="str">
        <f>+IFERROR(BAJAS!Y222/AOP!W294*12,"")</f>
        <v/>
      </c>
      <c r="X294" s="142" t="str">
        <f>+IFERROR(BAJAS!Z222/AOP!X294*12,"")</f>
        <v/>
      </c>
      <c r="Y294" s="142" t="str">
        <f>+IFERROR(BAJAS!AA222/AOP!Y294*12,"")</f>
        <v/>
      </c>
      <c r="Z294" s="142" t="str">
        <f>+IFERROR(BAJAS!AB222/AOP!Z294*12,"")</f>
        <v/>
      </c>
      <c r="AA294" s="142" t="str">
        <f>+IFERROR(BAJAS!AC222/AOP!AA294*12,"")</f>
        <v/>
      </c>
      <c r="AB294" s="142" t="str">
        <f>+IFERROR(BAJAS!AD222/AOP!AB294*12,"")</f>
        <v/>
      </c>
      <c r="AC294" s="142" t="str">
        <f>+IFERROR(BAJAS!AE222/AOP!AC294*12,"")</f>
        <v/>
      </c>
      <c r="AD294" s="143" t="str">
        <f>+IFERROR(BAJAS!AF222/AOP!AD294,"")</f>
        <v/>
      </c>
      <c r="AE294" s="144" t="str">
        <f>+IFERROR(BAJAS!AG222/AOP!AE294,"")</f>
        <v/>
      </c>
      <c r="AI294" s="35"/>
      <c r="AJ294" s="35"/>
      <c r="AK294" s="35"/>
      <c r="AL294" s="35"/>
      <c r="AM294" s="35"/>
      <c r="AN294" s="35"/>
      <c r="AO294" s="35"/>
      <c r="AP294" s="35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47"/>
      <c r="BH294" s="48"/>
    </row>
    <row r="295" spans="1:60">
      <c r="A295" s="237"/>
      <c r="B295" s="223"/>
      <c r="C295" s="225"/>
      <c r="D295" s="12" t="s">
        <v>95</v>
      </c>
      <c r="E295" s="79"/>
      <c r="F295" s="79"/>
      <c r="G295" s="79"/>
      <c r="H295" s="79"/>
      <c r="I295" s="79"/>
      <c r="J295" s="79"/>
      <c r="K295" s="79"/>
      <c r="L295" s="79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3"/>
      <c r="AE295" s="144"/>
      <c r="AI295" s="35"/>
      <c r="AJ295" s="35"/>
      <c r="AK295" s="35"/>
      <c r="AL295" s="35"/>
      <c r="AM295" s="35"/>
      <c r="AN295" s="35"/>
      <c r="AO295" s="35"/>
      <c r="AP295" s="35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47"/>
      <c r="BH295" s="48"/>
    </row>
    <row r="296" spans="1:60">
      <c r="A296" s="237"/>
      <c r="B296" s="223"/>
      <c r="C296" s="225"/>
      <c r="D296" s="12" t="s">
        <v>96</v>
      </c>
      <c r="E296" s="79"/>
      <c r="F296" s="79"/>
      <c r="G296" s="79"/>
      <c r="H296" s="79"/>
      <c r="I296" s="79"/>
      <c r="J296" s="79"/>
      <c r="K296" s="79"/>
      <c r="L296" s="79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3"/>
      <c r="AE296" s="144"/>
      <c r="AI296" s="35"/>
      <c r="AJ296" s="35"/>
      <c r="AK296" s="35"/>
      <c r="AL296" s="35"/>
      <c r="AM296" s="35"/>
      <c r="AN296" s="35"/>
      <c r="AO296" s="35"/>
      <c r="AP296" s="35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47"/>
      <c r="BH296" s="48"/>
    </row>
    <row r="297" spans="1:60">
      <c r="A297" s="237"/>
      <c r="B297" s="223"/>
      <c r="C297" s="225"/>
      <c r="D297" s="13" t="s">
        <v>90</v>
      </c>
      <c r="E297" s="80"/>
      <c r="F297" s="80"/>
      <c r="G297" s="80"/>
      <c r="H297" s="80"/>
      <c r="I297" s="80"/>
      <c r="J297" s="80"/>
      <c r="K297" s="80"/>
      <c r="L297" s="80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49"/>
      <c r="AE297" s="50"/>
      <c r="AI297" s="36"/>
      <c r="AJ297" s="36"/>
      <c r="AK297" s="36"/>
      <c r="AL297" s="36"/>
      <c r="AM297" s="36"/>
      <c r="AN297" s="36"/>
      <c r="AO297" s="36"/>
      <c r="AP297" s="36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49"/>
      <c r="BH297" s="50"/>
    </row>
    <row r="298" spans="1:60">
      <c r="A298" s="237"/>
      <c r="B298" s="223"/>
      <c r="C298" s="225" t="s">
        <v>49</v>
      </c>
      <c r="D298" s="10" t="s">
        <v>40</v>
      </c>
      <c r="E298" s="77"/>
      <c r="F298" s="77"/>
      <c r="G298" s="77"/>
      <c r="H298" s="77"/>
      <c r="I298" s="77"/>
      <c r="J298" s="77"/>
      <c r="K298" s="77"/>
      <c r="L298" s="77"/>
      <c r="M298" s="136" t="str">
        <f>+IFERROR(BAJAS!O224/AOP!M298*12,"")</f>
        <v/>
      </c>
      <c r="N298" s="136" t="str">
        <f>+IFERROR(BAJAS!P224/AOP!N298*12,"")</f>
        <v/>
      </c>
      <c r="O298" s="136" t="str">
        <f>+IFERROR(BAJAS!Q224/AOP!O298*12,"")</f>
        <v/>
      </c>
      <c r="P298" s="136" t="str">
        <f>+IFERROR(BAJAS!R224/AOP!P298*12,"")</f>
        <v/>
      </c>
      <c r="Q298" s="136" t="str">
        <f>+IFERROR(BAJAS!S224/AOP!Q298*12,"")</f>
        <v/>
      </c>
      <c r="R298" s="136" t="str">
        <f>+IFERROR(BAJAS!T224/AOP!R298*12,"")</f>
        <v/>
      </c>
      <c r="S298" s="136" t="str">
        <f>+IFERROR(BAJAS!U224/AOP!S298*12,"")</f>
        <v/>
      </c>
      <c r="T298" s="136" t="str">
        <f>+IFERROR(BAJAS!V224/AOP!T298*12,"")</f>
        <v/>
      </c>
      <c r="U298" s="136" t="str">
        <f>+IFERROR(BAJAS!W224/AOP!U298*12,"")</f>
        <v/>
      </c>
      <c r="V298" s="136" t="str">
        <f>+IFERROR(BAJAS!X224/AOP!V298*12,"")</f>
        <v/>
      </c>
      <c r="W298" s="136" t="str">
        <f>+IFERROR(BAJAS!Y224/AOP!W298*12,"")</f>
        <v/>
      </c>
      <c r="X298" s="136" t="str">
        <f>+IFERROR(BAJAS!Z224/AOP!X298*12,"")</f>
        <v/>
      </c>
      <c r="Y298" s="136" t="str">
        <f>+IFERROR(BAJAS!AA224/AOP!Y298*12,"")</f>
        <v/>
      </c>
      <c r="Z298" s="136" t="str">
        <f>+IFERROR(BAJAS!AB224/AOP!Z298*12,"")</f>
        <v/>
      </c>
      <c r="AA298" s="136" t="str">
        <f>+IFERROR(BAJAS!AC224/AOP!AA298*12,"")</f>
        <v/>
      </c>
      <c r="AB298" s="136" t="str">
        <f>+IFERROR(BAJAS!AD224/AOP!AB298*12,"")</f>
        <v/>
      </c>
      <c r="AC298" s="136">
        <f>+IFERROR(BAJAS!AE224/AOP!AC298*12,"")</f>
        <v>36</v>
      </c>
      <c r="AD298" s="137" t="str">
        <f>+IFERROR(BAJAS!AF224/AOP!AD298,"")</f>
        <v/>
      </c>
      <c r="AE298" s="138" t="str">
        <f>+IFERROR(BAJAS!AG224/AOP!AE298,"")</f>
        <v/>
      </c>
      <c r="AI298" s="19"/>
      <c r="AJ298" s="19"/>
      <c r="AK298" s="19"/>
      <c r="AL298" s="19"/>
      <c r="AM298" s="19"/>
      <c r="AN298" s="19"/>
      <c r="AO298" s="19"/>
      <c r="AP298" s="19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44"/>
      <c r="BH298" s="59"/>
    </row>
    <row r="299" spans="1:60">
      <c r="A299" s="237"/>
      <c r="B299" s="223"/>
      <c r="C299" s="225"/>
      <c r="D299" s="11" t="s">
        <v>88</v>
      </c>
      <c r="E299" s="78"/>
      <c r="F299" s="78"/>
      <c r="G299" s="78"/>
      <c r="H299" s="78"/>
      <c r="I299" s="78"/>
      <c r="J299" s="78"/>
      <c r="K299" s="78"/>
      <c r="L299" s="78"/>
      <c r="M299" s="139" t="str">
        <f>+IFERROR(BAJAS!O225/AOP!M299*12,"")</f>
        <v/>
      </c>
      <c r="N299" s="139" t="str">
        <f>+IFERROR(BAJAS!P225/AOP!N299*12,"")</f>
        <v/>
      </c>
      <c r="O299" s="139" t="str">
        <f>+IFERROR(BAJAS!Q225/AOP!O299*12,"")</f>
        <v/>
      </c>
      <c r="P299" s="139" t="str">
        <f>+IFERROR(BAJAS!R225/AOP!P299*12,"")</f>
        <v/>
      </c>
      <c r="Q299" s="139" t="str">
        <f>+IFERROR(BAJAS!S225/AOP!Q299*12,"")</f>
        <v/>
      </c>
      <c r="R299" s="139" t="str">
        <f>+IFERROR(BAJAS!T225/AOP!R299*12,"")</f>
        <v/>
      </c>
      <c r="S299" s="139" t="str">
        <f>+IFERROR(BAJAS!U225/AOP!S299*12,"")</f>
        <v/>
      </c>
      <c r="T299" s="139" t="str">
        <f>+IFERROR(BAJAS!V225/AOP!T299*12,"")</f>
        <v/>
      </c>
      <c r="U299" s="139" t="str">
        <f>+IFERROR(BAJAS!W225/AOP!U299*12,"")</f>
        <v/>
      </c>
      <c r="V299" s="139" t="str">
        <f>+IFERROR(BAJAS!X225/AOP!V299*12,"")</f>
        <v/>
      </c>
      <c r="W299" s="139" t="str">
        <f>+IFERROR(BAJAS!Y225/AOP!W299*12,"")</f>
        <v/>
      </c>
      <c r="X299" s="139" t="str">
        <f>+IFERROR(BAJAS!Z225/AOP!X299*12,"")</f>
        <v/>
      </c>
      <c r="Y299" s="139" t="str">
        <f>+IFERROR(BAJAS!AA225/AOP!Y299*12,"")</f>
        <v/>
      </c>
      <c r="Z299" s="139" t="str">
        <f>+IFERROR(BAJAS!AB225/AOP!Z299*12,"")</f>
        <v/>
      </c>
      <c r="AA299" s="139" t="str">
        <f>+IFERROR(BAJAS!AC225/AOP!AA299*12,"")</f>
        <v/>
      </c>
      <c r="AB299" s="139" t="str">
        <f>+IFERROR(BAJAS!AD225/AOP!AB299*12,"")</f>
        <v/>
      </c>
      <c r="AC299" s="139">
        <f>+IFERROR(BAJAS!AE225/AOP!AC299*12,"")</f>
        <v>24</v>
      </c>
      <c r="AD299" s="140" t="str">
        <f>+IFERROR(BAJAS!AF225/AOP!AD299,"")</f>
        <v/>
      </c>
      <c r="AE299" s="141" t="str">
        <f>+IFERROR(BAJAS!AG225/AOP!AE299,"")</f>
        <v/>
      </c>
      <c r="AI299" s="34"/>
      <c r="AJ299" s="34"/>
      <c r="AK299" s="34"/>
      <c r="AL299" s="34"/>
      <c r="AM299" s="34"/>
      <c r="AN299" s="34"/>
      <c r="AO299" s="34"/>
      <c r="AP299" s="34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45"/>
      <c r="BH299" s="46"/>
    </row>
    <row r="300" spans="1:60">
      <c r="A300" s="237"/>
      <c r="B300" s="223"/>
      <c r="C300" s="225"/>
      <c r="D300" s="12" t="s">
        <v>77</v>
      </c>
      <c r="E300" s="79"/>
      <c r="F300" s="79"/>
      <c r="G300" s="79"/>
      <c r="H300" s="79"/>
      <c r="I300" s="79"/>
      <c r="J300" s="79"/>
      <c r="K300" s="79"/>
      <c r="L300" s="79"/>
      <c r="M300" s="142"/>
      <c r="N300" s="142" t="str">
        <f>+IFERROR(BAJAS!P226/AOP!N300*12,"")</f>
        <v/>
      </c>
      <c r="O300" s="142" t="str">
        <f>+IFERROR(BAJAS!Q226/AOP!O300*12,"")</f>
        <v/>
      </c>
      <c r="P300" s="142" t="str">
        <f>+IFERROR(BAJAS!R226/AOP!P300*12,"")</f>
        <v/>
      </c>
      <c r="Q300" s="142" t="str">
        <f>+IFERROR(BAJAS!S226/AOP!Q300*12,"")</f>
        <v/>
      </c>
      <c r="R300" s="142" t="str">
        <f>+IFERROR(BAJAS!T226/AOP!R300*12,"")</f>
        <v/>
      </c>
      <c r="S300" s="142" t="str">
        <f>+IFERROR(BAJAS!U226/AOP!S300*12,"")</f>
        <v/>
      </c>
      <c r="T300" s="142" t="str">
        <f>+IFERROR(BAJAS!V226/AOP!T300*12,"")</f>
        <v/>
      </c>
      <c r="U300" s="142" t="str">
        <f>+IFERROR(BAJAS!W226/AOP!U300*12,"")</f>
        <v/>
      </c>
      <c r="V300" s="142" t="str">
        <f>+IFERROR(BAJAS!X226/AOP!V300*12,"")</f>
        <v/>
      </c>
      <c r="W300" s="142" t="str">
        <f>+IFERROR(BAJAS!Y226/AOP!W300*12,"")</f>
        <v/>
      </c>
      <c r="X300" s="142" t="str">
        <f>+IFERROR(BAJAS!Z226/AOP!X300*12,"")</f>
        <v/>
      </c>
      <c r="Y300" s="142" t="str">
        <f>+IFERROR(BAJAS!AA226/AOP!Y300*12,"")</f>
        <v/>
      </c>
      <c r="Z300" s="142" t="str">
        <f>+IFERROR(BAJAS!AB226/AOP!Z300*12,"")</f>
        <v/>
      </c>
      <c r="AA300" s="142" t="str">
        <f>+IFERROR(BAJAS!AC226/AOP!AA300*12,"")</f>
        <v/>
      </c>
      <c r="AB300" s="142" t="str">
        <f>+IFERROR(BAJAS!AD226/AOP!AB300*12,"")</f>
        <v/>
      </c>
      <c r="AC300" s="142" t="str">
        <f>+IFERROR(BAJAS!AE226/AOP!AC300*12,"")</f>
        <v/>
      </c>
      <c r="AD300" s="143" t="str">
        <f>+IFERROR(BAJAS!AF226/AOP!AD300,"")</f>
        <v/>
      </c>
      <c r="AE300" s="144" t="str">
        <f>+IFERROR(BAJAS!AG226/AOP!AE300,"")</f>
        <v/>
      </c>
      <c r="AI300" s="35"/>
      <c r="AJ300" s="35"/>
      <c r="AK300" s="35"/>
      <c r="AL300" s="35"/>
      <c r="AM300" s="35"/>
      <c r="AN300" s="35"/>
      <c r="AO300" s="35"/>
      <c r="AP300" s="35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47"/>
      <c r="BH300" s="48"/>
    </row>
    <row r="301" spans="1:60">
      <c r="A301" s="237"/>
      <c r="B301" s="223"/>
      <c r="C301" s="225"/>
      <c r="D301" s="12" t="s">
        <v>58</v>
      </c>
      <c r="E301" s="79"/>
      <c r="F301" s="79"/>
      <c r="G301" s="79"/>
      <c r="H301" s="79"/>
      <c r="I301" s="79"/>
      <c r="J301" s="79"/>
      <c r="K301" s="79"/>
      <c r="L301" s="79"/>
      <c r="M301" s="142"/>
      <c r="N301" s="142" t="str">
        <f>+IFERROR(BAJAS!P227/AOP!N301*12,"")</f>
        <v/>
      </c>
      <c r="O301" s="142" t="str">
        <f>+IFERROR(BAJAS!Q227/AOP!O301*12,"")</f>
        <v/>
      </c>
      <c r="P301" s="142" t="str">
        <f>+IFERROR(BAJAS!R227/AOP!P301*12,"")</f>
        <v/>
      </c>
      <c r="Q301" s="142" t="str">
        <f>+IFERROR(BAJAS!S227/AOP!Q301*12,"")</f>
        <v/>
      </c>
      <c r="R301" s="142" t="str">
        <f>+IFERROR(BAJAS!T227/AOP!R301*12,"")</f>
        <v/>
      </c>
      <c r="S301" s="142" t="str">
        <f>+IFERROR(BAJAS!U227/AOP!S301*12,"")</f>
        <v/>
      </c>
      <c r="T301" s="142" t="str">
        <f>+IFERROR(BAJAS!V227/AOP!T301*12,"")</f>
        <v/>
      </c>
      <c r="U301" s="142" t="str">
        <f>+IFERROR(BAJAS!W227/AOP!U301*12,"")</f>
        <v/>
      </c>
      <c r="V301" s="142" t="str">
        <f>+IFERROR(BAJAS!X227/AOP!V301*12,"")</f>
        <v/>
      </c>
      <c r="W301" s="142" t="str">
        <f>+IFERROR(BAJAS!Y227/AOP!W301*12,"")</f>
        <v/>
      </c>
      <c r="X301" s="142" t="str">
        <f>+IFERROR(BAJAS!Z227/AOP!X301*12,"")</f>
        <v/>
      </c>
      <c r="Y301" s="142" t="str">
        <f>+IFERROR(BAJAS!AA227/AOP!Y301*12,"")</f>
        <v/>
      </c>
      <c r="Z301" s="142" t="str">
        <f>+IFERROR(BAJAS!AB227/AOP!Z301*12,"")</f>
        <v/>
      </c>
      <c r="AA301" s="142" t="str">
        <f>+IFERROR(BAJAS!AC227/AOP!AA301*12,"")</f>
        <v/>
      </c>
      <c r="AB301" s="142" t="str">
        <f>+IFERROR(BAJAS!AD227/AOP!AB301*12,"")</f>
        <v/>
      </c>
      <c r="AC301" s="142" t="str">
        <f>+IFERROR(BAJAS!AE227/AOP!AC301*12,"")</f>
        <v/>
      </c>
      <c r="AD301" s="143" t="str">
        <f>+IFERROR(BAJAS!AF227/AOP!AD301,"")</f>
        <v/>
      </c>
      <c r="AE301" s="144" t="str">
        <f>+IFERROR(BAJAS!AG227/AOP!AE301,"")</f>
        <v/>
      </c>
      <c r="AI301" s="35"/>
      <c r="AJ301" s="35"/>
      <c r="AK301" s="35"/>
      <c r="AL301" s="35"/>
      <c r="AM301" s="35"/>
      <c r="AN301" s="35"/>
      <c r="AO301" s="35"/>
      <c r="AP301" s="35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47"/>
      <c r="BH301" s="48"/>
    </row>
    <row r="302" spans="1:60">
      <c r="A302" s="237"/>
      <c r="B302" s="223"/>
      <c r="C302" s="225"/>
      <c r="D302" s="12" t="s">
        <v>59</v>
      </c>
      <c r="E302" s="79"/>
      <c r="F302" s="79"/>
      <c r="G302" s="79"/>
      <c r="H302" s="79"/>
      <c r="I302" s="79"/>
      <c r="J302" s="79"/>
      <c r="K302" s="79"/>
      <c r="L302" s="79"/>
      <c r="M302" s="142"/>
      <c r="N302" s="142" t="str">
        <f>+IFERROR(BAJAS!P228/AOP!N302*12,"")</f>
        <v/>
      </c>
      <c r="O302" s="142" t="str">
        <f>+IFERROR(BAJAS!Q228/AOP!O302*12,"")</f>
        <v/>
      </c>
      <c r="P302" s="142" t="str">
        <f>+IFERROR(BAJAS!R228/AOP!P302*12,"")</f>
        <v/>
      </c>
      <c r="Q302" s="142" t="str">
        <f>+IFERROR(BAJAS!S228/AOP!Q302*12,"")</f>
        <v/>
      </c>
      <c r="R302" s="142" t="str">
        <f>+IFERROR(BAJAS!T228/AOP!R302*12,"")</f>
        <v/>
      </c>
      <c r="S302" s="142" t="str">
        <f>+IFERROR(BAJAS!U228/AOP!S302*12,"")</f>
        <v/>
      </c>
      <c r="T302" s="142" t="str">
        <f>+IFERROR(BAJAS!V228/AOP!T302*12,"")</f>
        <v/>
      </c>
      <c r="U302" s="142" t="str">
        <f>+IFERROR(BAJAS!W228/AOP!U302*12,"")</f>
        <v/>
      </c>
      <c r="V302" s="142" t="str">
        <f>+IFERROR(BAJAS!X228/AOP!V302*12,"")</f>
        <v/>
      </c>
      <c r="W302" s="142" t="str">
        <f>+IFERROR(BAJAS!Y228/AOP!W302*12,"")</f>
        <v/>
      </c>
      <c r="X302" s="142" t="str">
        <f>+IFERROR(BAJAS!Z228/AOP!X302*12,"")</f>
        <v/>
      </c>
      <c r="Y302" s="142" t="str">
        <f>+IFERROR(BAJAS!AA228/AOP!Y302*12,"")</f>
        <v/>
      </c>
      <c r="Z302" s="142" t="str">
        <f>+IFERROR(BAJAS!AB228/AOP!Z302*12,"")</f>
        <v/>
      </c>
      <c r="AA302" s="142" t="str">
        <f>+IFERROR(BAJAS!AC228/AOP!AA302*12,"")</f>
        <v/>
      </c>
      <c r="AB302" s="142" t="str">
        <f>+IFERROR(BAJAS!AD228/AOP!AB302*12,"")</f>
        <v/>
      </c>
      <c r="AC302" s="142" t="str">
        <f>+IFERROR(BAJAS!AE228/AOP!AC302*12,"")</f>
        <v/>
      </c>
      <c r="AD302" s="143" t="str">
        <f>+IFERROR(BAJAS!AF228/AOP!AD302,"")</f>
        <v/>
      </c>
      <c r="AE302" s="144" t="str">
        <f>+IFERROR(BAJAS!AG228/AOP!AE302,"")</f>
        <v/>
      </c>
      <c r="AI302" s="35"/>
      <c r="AJ302" s="35"/>
      <c r="AK302" s="35"/>
      <c r="AL302" s="35"/>
      <c r="AM302" s="35"/>
      <c r="AN302" s="35"/>
      <c r="AO302" s="35"/>
      <c r="AP302" s="35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47"/>
      <c r="BH302" s="48"/>
    </row>
    <row r="303" spans="1:60">
      <c r="A303" s="237"/>
      <c r="B303" s="223"/>
      <c r="C303" s="225"/>
      <c r="D303" s="12" t="s">
        <v>60</v>
      </c>
      <c r="E303" s="79"/>
      <c r="F303" s="79"/>
      <c r="G303" s="79"/>
      <c r="H303" s="79"/>
      <c r="I303" s="79"/>
      <c r="J303" s="79"/>
      <c r="K303" s="79"/>
      <c r="L303" s="79"/>
      <c r="M303" s="142"/>
      <c r="N303" s="142" t="str">
        <f>+IFERROR(BAJAS!P229/AOP!N303*12,"")</f>
        <v/>
      </c>
      <c r="O303" s="142" t="str">
        <f>+IFERROR(BAJAS!Q229/AOP!O303*12,"")</f>
        <v/>
      </c>
      <c r="P303" s="142" t="str">
        <f>+IFERROR(BAJAS!R229/AOP!P303*12,"")</f>
        <v/>
      </c>
      <c r="Q303" s="142" t="str">
        <f>+IFERROR(BAJAS!S229/AOP!Q303*12,"")</f>
        <v/>
      </c>
      <c r="R303" s="142" t="str">
        <f>+IFERROR(BAJAS!T229/AOP!R303*12,"")</f>
        <v/>
      </c>
      <c r="S303" s="142" t="str">
        <f>+IFERROR(BAJAS!U229/AOP!S303*12,"")</f>
        <v/>
      </c>
      <c r="T303" s="142" t="str">
        <f>+IFERROR(BAJAS!V229/AOP!T303*12,"")</f>
        <v/>
      </c>
      <c r="U303" s="142" t="str">
        <f>+IFERROR(BAJAS!W229/AOP!U303*12,"")</f>
        <v/>
      </c>
      <c r="V303" s="142" t="str">
        <f>+IFERROR(BAJAS!X229/AOP!V303*12,"")</f>
        <v/>
      </c>
      <c r="W303" s="142" t="str">
        <f>+IFERROR(BAJAS!Y229/AOP!W303*12,"")</f>
        <v/>
      </c>
      <c r="X303" s="142" t="str">
        <f>+IFERROR(BAJAS!Z229/AOP!X303*12,"")</f>
        <v/>
      </c>
      <c r="Y303" s="142" t="str">
        <f>+IFERROR(BAJAS!AA229/AOP!Y303*12,"")</f>
        <v/>
      </c>
      <c r="Z303" s="142" t="str">
        <f>+IFERROR(BAJAS!AB229/AOP!Z303*12,"")</f>
        <v/>
      </c>
      <c r="AA303" s="142" t="str">
        <f>+IFERROR(BAJAS!AC229/AOP!AA303*12,"")</f>
        <v/>
      </c>
      <c r="AB303" s="142" t="str">
        <f>+IFERROR(BAJAS!AD229/AOP!AB303*12,"")</f>
        <v/>
      </c>
      <c r="AC303" s="142" t="str">
        <f>+IFERROR(BAJAS!AE229/AOP!AC303*12,"")</f>
        <v/>
      </c>
      <c r="AD303" s="143" t="str">
        <f>+IFERROR(BAJAS!AF229/AOP!AD303,"")</f>
        <v/>
      </c>
      <c r="AE303" s="144" t="str">
        <f>+IFERROR(BAJAS!AG229/AOP!AE303,"")</f>
        <v/>
      </c>
      <c r="AI303" s="35"/>
      <c r="AJ303" s="35"/>
      <c r="AK303" s="35"/>
      <c r="AL303" s="35"/>
      <c r="AM303" s="35"/>
      <c r="AN303" s="35"/>
      <c r="AO303" s="35"/>
      <c r="AP303" s="35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47"/>
      <c r="BH303" s="48"/>
    </row>
    <row r="304" spans="1:60">
      <c r="A304" s="237"/>
      <c r="B304" s="223"/>
      <c r="C304" s="225"/>
      <c r="D304" s="12" t="s">
        <v>74</v>
      </c>
      <c r="E304" s="79"/>
      <c r="F304" s="79"/>
      <c r="G304" s="79"/>
      <c r="H304" s="79"/>
      <c r="I304" s="79"/>
      <c r="J304" s="79"/>
      <c r="K304" s="79"/>
      <c r="L304" s="79"/>
      <c r="M304" s="142"/>
      <c r="N304" s="142" t="str">
        <f>+IFERROR(BAJAS!P230/AOP!N304*12,"")</f>
        <v/>
      </c>
      <c r="O304" s="142" t="str">
        <f>+IFERROR(BAJAS!Q230/AOP!O304*12,"")</f>
        <v/>
      </c>
      <c r="P304" s="142" t="str">
        <f>+IFERROR(BAJAS!R230/AOP!P304*12,"")</f>
        <v/>
      </c>
      <c r="Q304" s="142" t="str">
        <f>+IFERROR(BAJAS!S230/AOP!Q304*12,"")</f>
        <v/>
      </c>
      <c r="R304" s="142" t="str">
        <f>+IFERROR(BAJAS!T230/AOP!R304*12,"")</f>
        <v/>
      </c>
      <c r="S304" s="142" t="str">
        <f>+IFERROR(BAJAS!U230/AOP!S304*12,"")</f>
        <v/>
      </c>
      <c r="T304" s="142" t="str">
        <f>+IFERROR(BAJAS!V230/AOP!T304*12,"")</f>
        <v/>
      </c>
      <c r="U304" s="142" t="str">
        <f>+IFERROR(BAJAS!W230/AOP!U304*12,"")</f>
        <v/>
      </c>
      <c r="V304" s="142" t="str">
        <f>+IFERROR(BAJAS!X230/AOP!V304*12,"")</f>
        <v/>
      </c>
      <c r="W304" s="142" t="str">
        <f>+IFERROR(BAJAS!Y230/AOP!W304*12,"")</f>
        <v/>
      </c>
      <c r="X304" s="142" t="str">
        <f>+IFERROR(BAJAS!Z230/AOP!X304*12,"")</f>
        <v/>
      </c>
      <c r="Y304" s="142" t="str">
        <f>+IFERROR(BAJAS!AA230/AOP!Y304*12,"")</f>
        <v/>
      </c>
      <c r="Z304" s="142" t="str">
        <f>+IFERROR(BAJAS!AB230/AOP!Z304*12,"")</f>
        <v/>
      </c>
      <c r="AA304" s="142" t="str">
        <f>+IFERROR(BAJAS!AC230/AOP!AA304*12,"")</f>
        <v/>
      </c>
      <c r="AB304" s="142" t="str">
        <f>+IFERROR(BAJAS!AD230/AOP!AB304*12,"")</f>
        <v/>
      </c>
      <c r="AC304" s="142" t="str">
        <f>+IFERROR(BAJAS!AE230/AOP!AC304*12,"")</f>
        <v/>
      </c>
      <c r="AD304" s="143" t="str">
        <f>+IFERROR(BAJAS!AF230/AOP!AD304,"")</f>
        <v/>
      </c>
      <c r="AE304" s="144" t="str">
        <f>+IFERROR(BAJAS!AG230/AOP!AE304,"")</f>
        <v/>
      </c>
      <c r="AI304" s="35"/>
      <c r="AJ304" s="35"/>
      <c r="AK304" s="35"/>
      <c r="AL304" s="35"/>
      <c r="AM304" s="35"/>
      <c r="AN304" s="35"/>
      <c r="AO304" s="35"/>
      <c r="AP304" s="35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47"/>
      <c r="BH304" s="48"/>
    </row>
    <row r="305" spans="1:60">
      <c r="A305" s="237"/>
      <c r="B305" s="223"/>
      <c r="C305" s="225"/>
      <c r="D305" s="12" t="s">
        <v>79</v>
      </c>
      <c r="E305" s="79"/>
      <c r="F305" s="79"/>
      <c r="G305" s="79"/>
      <c r="H305" s="79"/>
      <c r="I305" s="79"/>
      <c r="J305" s="79"/>
      <c r="K305" s="79"/>
      <c r="L305" s="79"/>
      <c r="M305" s="142"/>
      <c r="N305" s="142" t="str">
        <f>+IFERROR(BAJAS!P231/AOP!N305*12,"")</f>
        <v/>
      </c>
      <c r="O305" s="142" t="str">
        <f>+IFERROR(BAJAS!Q231/AOP!O305*12,"")</f>
        <v/>
      </c>
      <c r="P305" s="142" t="str">
        <f>+IFERROR(BAJAS!R231/AOP!P305*12,"")</f>
        <v/>
      </c>
      <c r="Q305" s="142" t="str">
        <f>+IFERROR(BAJAS!S231/AOP!Q305*12,"")</f>
        <v/>
      </c>
      <c r="R305" s="142" t="str">
        <f>+IFERROR(BAJAS!T231/AOP!R305*12,"")</f>
        <v/>
      </c>
      <c r="S305" s="142" t="str">
        <f>+IFERROR(BAJAS!U231/AOP!S305*12,"")</f>
        <v/>
      </c>
      <c r="T305" s="142" t="str">
        <f>+IFERROR(BAJAS!V231/AOP!T305*12,"")</f>
        <v/>
      </c>
      <c r="U305" s="142" t="str">
        <f>+IFERROR(BAJAS!W231/AOP!U305*12,"")</f>
        <v/>
      </c>
      <c r="V305" s="142" t="str">
        <f>+IFERROR(BAJAS!X231/AOP!V305*12,"")</f>
        <v/>
      </c>
      <c r="W305" s="142" t="str">
        <f>+IFERROR(BAJAS!Y231/AOP!W305*12,"")</f>
        <v/>
      </c>
      <c r="X305" s="142" t="str">
        <f>+IFERROR(BAJAS!Z231/AOP!X305*12,"")</f>
        <v/>
      </c>
      <c r="Y305" s="142" t="str">
        <f>+IFERROR(BAJAS!AA231/AOP!Y305*12,"")</f>
        <v/>
      </c>
      <c r="Z305" s="142" t="str">
        <f>+IFERROR(BAJAS!AB231/AOP!Z305*12,"")</f>
        <v/>
      </c>
      <c r="AA305" s="142" t="str">
        <f>+IFERROR(BAJAS!AC231/AOP!AA305*12,"")</f>
        <v/>
      </c>
      <c r="AB305" s="142" t="str">
        <f>+IFERROR(BAJAS!AD231/AOP!AB305*12,"")</f>
        <v/>
      </c>
      <c r="AC305" s="142" t="str">
        <f>+IFERROR(BAJAS!AE231/AOP!AC305*12,"")</f>
        <v/>
      </c>
      <c r="AD305" s="143" t="str">
        <f>+IFERROR(BAJAS!AF231/AOP!AD305,"")</f>
        <v/>
      </c>
      <c r="AE305" s="144" t="str">
        <f>+IFERROR(BAJAS!AG231/AOP!AE305,"")</f>
        <v/>
      </c>
      <c r="AI305" s="35"/>
      <c r="AJ305" s="35"/>
      <c r="AK305" s="35"/>
      <c r="AL305" s="35"/>
      <c r="AM305" s="35"/>
      <c r="AN305" s="35"/>
      <c r="AO305" s="35"/>
      <c r="AP305" s="35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47"/>
      <c r="BH305" s="48"/>
    </row>
    <row r="306" spans="1:60">
      <c r="A306" s="237"/>
      <c r="B306" s="223"/>
      <c r="C306" s="225"/>
      <c r="D306" s="12" t="s">
        <v>97</v>
      </c>
      <c r="E306" s="79"/>
      <c r="F306" s="79"/>
      <c r="G306" s="79"/>
      <c r="H306" s="79"/>
      <c r="I306" s="79"/>
      <c r="J306" s="79"/>
      <c r="K306" s="79"/>
      <c r="L306" s="79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3"/>
      <c r="AE306" s="144"/>
      <c r="AI306" s="35"/>
      <c r="AJ306" s="35"/>
      <c r="AK306" s="35"/>
      <c r="AL306" s="35"/>
      <c r="AM306" s="35"/>
      <c r="AN306" s="35"/>
      <c r="AO306" s="35"/>
      <c r="AP306" s="35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47"/>
      <c r="BH306" s="48"/>
    </row>
    <row r="307" spans="1:60">
      <c r="A307" s="237"/>
      <c r="B307" s="223"/>
      <c r="C307" s="225"/>
      <c r="D307" s="12" t="s">
        <v>98</v>
      </c>
      <c r="E307" s="79"/>
      <c r="F307" s="79"/>
      <c r="G307" s="79"/>
      <c r="H307" s="79"/>
      <c r="I307" s="79"/>
      <c r="J307" s="79"/>
      <c r="K307" s="79"/>
      <c r="L307" s="79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3"/>
      <c r="AE307" s="144"/>
      <c r="AI307" s="35"/>
      <c r="AJ307" s="35"/>
      <c r="AK307" s="35"/>
      <c r="AL307" s="35"/>
      <c r="AM307" s="35"/>
      <c r="AN307" s="35"/>
      <c r="AO307" s="35"/>
      <c r="AP307" s="35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47"/>
      <c r="BH307" s="48"/>
    </row>
    <row r="308" spans="1:60">
      <c r="A308" s="237"/>
      <c r="B308" s="223"/>
      <c r="C308" s="225"/>
      <c r="D308" s="13" t="s">
        <v>90</v>
      </c>
      <c r="E308" s="80"/>
      <c r="F308" s="80"/>
      <c r="G308" s="80"/>
      <c r="H308" s="80"/>
      <c r="I308" s="80"/>
      <c r="J308" s="80"/>
      <c r="K308" s="80"/>
      <c r="L308" s="80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49"/>
      <c r="AE308" s="50"/>
      <c r="AI308" s="36"/>
      <c r="AJ308" s="36"/>
      <c r="AK308" s="36"/>
      <c r="AL308" s="36"/>
      <c r="AM308" s="36"/>
      <c r="AN308" s="36"/>
      <c r="AO308" s="36"/>
      <c r="AP308" s="36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49"/>
      <c r="BH308" s="50"/>
    </row>
    <row r="309" spans="1:60">
      <c r="A309" s="237"/>
      <c r="B309" s="223"/>
      <c r="C309" s="225" t="s">
        <v>99</v>
      </c>
      <c r="D309" s="10" t="s">
        <v>40</v>
      </c>
      <c r="E309" s="80"/>
      <c r="F309" s="80"/>
      <c r="G309" s="80"/>
      <c r="H309" s="80"/>
      <c r="I309" s="80"/>
      <c r="J309" s="80"/>
      <c r="K309" s="80"/>
      <c r="L309" s="80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7"/>
      <c r="AE309" s="138"/>
      <c r="AI309" s="36"/>
      <c r="AJ309" s="36"/>
      <c r="AK309" s="36"/>
      <c r="AL309" s="36"/>
      <c r="AM309" s="36"/>
      <c r="AN309" s="36"/>
      <c r="AO309" s="36"/>
      <c r="AP309" s="36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49"/>
      <c r="BH309" s="50"/>
    </row>
    <row r="310" spans="1:60">
      <c r="A310" s="237"/>
      <c r="B310" s="223"/>
      <c r="C310" s="225"/>
      <c r="D310" s="11" t="s">
        <v>88</v>
      </c>
      <c r="E310" s="80"/>
      <c r="F310" s="80"/>
      <c r="G310" s="80"/>
      <c r="H310" s="80"/>
      <c r="I310" s="80"/>
      <c r="J310" s="80"/>
      <c r="K310" s="80"/>
      <c r="L310" s="80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40"/>
      <c r="AE310" s="141"/>
      <c r="AI310" s="36"/>
      <c r="AJ310" s="36"/>
      <c r="AK310" s="36"/>
      <c r="AL310" s="36"/>
      <c r="AM310" s="36"/>
      <c r="AN310" s="36"/>
      <c r="AO310" s="36"/>
      <c r="AP310" s="36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49"/>
      <c r="BH310" s="50"/>
    </row>
    <row r="311" spans="1:60">
      <c r="A311" s="237"/>
      <c r="B311" s="223"/>
      <c r="C311" s="225"/>
      <c r="D311" s="12" t="s">
        <v>100</v>
      </c>
      <c r="E311" s="80"/>
      <c r="F311" s="80"/>
      <c r="G311" s="80"/>
      <c r="H311" s="80"/>
      <c r="I311" s="80"/>
      <c r="J311" s="80"/>
      <c r="K311" s="80"/>
      <c r="L311" s="80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3"/>
      <c r="AE311" s="144"/>
      <c r="AI311" s="36"/>
      <c r="AJ311" s="36"/>
      <c r="AK311" s="36"/>
      <c r="AL311" s="36"/>
      <c r="AM311" s="36"/>
      <c r="AN311" s="36"/>
      <c r="AO311" s="36"/>
      <c r="AP311" s="36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49"/>
      <c r="BH311" s="50"/>
    </row>
    <row r="312" spans="1:60">
      <c r="A312" s="237"/>
      <c r="B312" s="223"/>
      <c r="C312" s="225"/>
      <c r="D312" s="12" t="s">
        <v>101</v>
      </c>
      <c r="E312" s="80"/>
      <c r="F312" s="80"/>
      <c r="G312" s="80"/>
      <c r="H312" s="80"/>
      <c r="I312" s="80"/>
      <c r="J312" s="80"/>
      <c r="K312" s="80"/>
      <c r="L312" s="80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3"/>
      <c r="AE312" s="144"/>
      <c r="AI312" s="36"/>
      <c r="AJ312" s="36"/>
      <c r="AK312" s="36"/>
      <c r="AL312" s="36"/>
      <c r="AM312" s="36"/>
      <c r="AN312" s="36"/>
      <c r="AO312" s="36"/>
      <c r="AP312" s="36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49"/>
      <c r="BH312" s="50"/>
    </row>
    <row r="313" spans="1:60">
      <c r="A313" s="237"/>
      <c r="B313" s="223"/>
      <c r="C313" s="225"/>
      <c r="D313" s="12" t="s">
        <v>102</v>
      </c>
      <c r="E313" s="80"/>
      <c r="F313" s="80"/>
      <c r="G313" s="80"/>
      <c r="H313" s="80"/>
      <c r="I313" s="80"/>
      <c r="J313" s="80"/>
      <c r="K313" s="80"/>
      <c r="L313" s="80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3"/>
      <c r="AE313" s="144"/>
      <c r="AI313" s="36"/>
      <c r="AJ313" s="36"/>
      <c r="AK313" s="36"/>
      <c r="AL313" s="36"/>
      <c r="AM313" s="36"/>
      <c r="AN313" s="36"/>
      <c r="AO313" s="36"/>
      <c r="AP313" s="36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49"/>
      <c r="BH313" s="50"/>
    </row>
    <row r="314" spans="1:60">
      <c r="A314" s="237"/>
      <c r="B314" s="223"/>
      <c r="C314" s="225"/>
      <c r="D314" s="13" t="s">
        <v>90</v>
      </c>
      <c r="E314" s="80"/>
      <c r="F314" s="80"/>
      <c r="G314" s="80"/>
      <c r="H314" s="80"/>
      <c r="I314" s="80"/>
      <c r="J314" s="80"/>
      <c r="K314" s="80"/>
      <c r="L314" s="80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I314" s="36"/>
      <c r="AJ314" s="36"/>
      <c r="AK314" s="36"/>
      <c r="AL314" s="36"/>
      <c r="AM314" s="36"/>
      <c r="AN314" s="36"/>
      <c r="AO314" s="36"/>
      <c r="AP314" s="36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49"/>
      <c r="BH314" s="50"/>
    </row>
    <row r="315" spans="1:60" ht="15" customHeight="1">
      <c r="A315" s="237"/>
      <c r="B315" s="223"/>
      <c r="C315" s="225" t="s">
        <v>54</v>
      </c>
      <c r="D315" s="10" t="s">
        <v>40</v>
      </c>
      <c r="E315" s="77"/>
      <c r="F315" s="77"/>
      <c r="G315" s="77"/>
      <c r="H315" s="77"/>
      <c r="I315" s="77"/>
      <c r="J315" s="77"/>
      <c r="K315" s="77"/>
      <c r="L315" s="77"/>
      <c r="M315" s="136" t="str">
        <f>+IFERROR(BAJAS!O233/AOP!M315*12,"")</f>
        <v/>
      </c>
      <c r="N315" s="136" t="str">
        <f>+IFERROR(BAJAS!P233/AOP!N315*12,"")</f>
        <v/>
      </c>
      <c r="O315" s="136" t="str">
        <f>+IFERROR(BAJAS!Q233/AOP!O315*12,"")</f>
        <v/>
      </c>
      <c r="P315" s="136">
        <f>+IFERROR(BAJAS!R233/AOP!P315*12,"")</f>
        <v>0</v>
      </c>
      <c r="Q315" s="136">
        <f>+IFERROR(BAJAS!S233/AOP!Q315*12,"")</f>
        <v>0</v>
      </c>
      <c r="R315" s="136">
        <f>+IFERROR(BAJAS!T233/AOP!R315*12,"")</f>
        <v>0</v>
      </c>
      <c r="S315" s="136">
        <f>+IFERROR(BAJAS!U233/AOP!S315*12,"")</f>
        <v>0</v>
      </c>
      <c r="T315" s="136">
        <f>+IFERROR(BAJAS!V233/AOP!T315*12,"")</f>
        <v>0</v>
      </c>
      <c r="U315" s="136">
        <f>+IFERROR(BAJAS!W233/AOP!U315*12,"")</f>
        <v>0</v>
      </c>
      <c r="V315" s="136">
        <f>+IFERROR(BAJAS!X233/AOP!V315*12,"")</f>
        <v>0</v>
      </c>
      <c r="W315" s="136">
        <f>+IFERROR(BAJAS!Y233/AOP!W315*12,"")</f>
        <v>0</v>
      </c>
      <c r="X315" s="136">
        <f>+IFERROR(BAJAS!Z233/AOP!X315*12,"")</f>
        <v>0</v>
      </c>
      <c r="Y315" s="136">
        <f>+IFERROR(BAJAS!AA233/AOP!Y315*12,"")</f>
        <v>0</v>
      </c>
      <c r="Z315" s="136">
        <f>+IFERROR(BAJAS!AB233/AOP!Z315*12,"")</f>
        <v>0</v>
      </c>
      <c r="AA315" s="136">
        <f>+IFERROR(BAJAS!AC233/AOP!AA315*12,"")</f>
        <v>0</v>
      </c>
      <c r="AB315" s="136">
        <f>+IFERROR(BAJAS!AD233/AOP!AB315*12,"")</f>
        <v>0</v>
      </c>
      <c r="AC315" s="136">
        <f>+IFERROR(BAJAS!AE233/AOP!AC315*12,"")</f>
        <v>0</v>
      </c>
      <c r="AD315" s="137">
        <f>+IFERROR(BAJAS!AF233/AOP!AD315,"")</f>
        <v>0</v>
      </c>
      <c r="AE315" s="138">
        <f>+IFERROR(BAJAS!AG233/AOP!AE315,"")</f>
        <v>0</v>
      </c>
      <c r="AI315" s="19"/>
      <c r="AJ315" s="19"/>
      <c r="AK315" s="19"/>
      <c r="AL315" s="19"/>
      <c r="AM315" s="19"/>
      <c r="AN315" s="19"/>
      <c r="AO315" s="19"/>
      <c r="AP315" s="19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44"/>
      <c r="BH315" s="59"/>
    </row>
    <row r="316" spans="1:60">
      <c r="A316" s="237"/>
      <c r="B316" s="223"/>
      <c r="C316" s="225"/>
      <c r="D316" s="11" t="s">
        <v>88</v>
      </c>
      <c r="E316" s="78"/>
      <c r="F316" s="78"/>
      <c r="G316" s="78"/>
      <c r="H316" s="78"/>
      <c r="I316" s="78"/>
      <c r="J316" s="78"/>
      <c r="K316" s="78"/>
      <c r="L316" s="78"/>
      <c r="M316" s="139" t="str">
        <f>+IFERROR(BAJAS!O234/AOP!M316*12,"")</f>
        <v/>
      </c>
      <c r="N316" s="139" t="str">
        <f>+IFERROR(BAJAS!P234/AOP!N316*12,"")</f>
        <v/>
      </c>
      <c r="O316" s="139" t="str">
        <f>+IFERROR(BAJAS!Q234/AOP!O316*12,"")</f>
        <v/>
      </c>
      <c r="P316" s="139">
        <f>+IFERROR(BAJAS!R234/AOP!P316*12,"")</f>
        <v>0</v>
      </c>
      <c r="Q316" s="139">
        <f>+IFERROR(BAJAS!S234/AOP!Q316*12,"")</f>
        <v>0</v>
      </c>
      <c r="R316" s="139">
        <f>+IFERROR(BAJAS!T234/AOP!R316*12,"")</f>
        <v>0</v>
      </c>
      <c r="S316" s="139">
        <f>+IFERROR(BAJAS!U234/AOP!S316*12,"")</f>
        <v>0</v>
      </c>
      <c r="T316" s="139">
        <f>+IFERROR(BAJAS!V234/AOP!T316*12,"")</f>
        <v>0</v>
      </c>
      <c r="U316" s="139">
        <f>+IFERROR(BAJAS!W234/AOP!U316*12,"")</f>
        <v>0</v>
      </c>
      <c r="V316" s="139">
        <f>+IFERROR(BAJAS!X234/AOP!V316*12,"")</f>
        <v>0</v>
      </c>
      <c r="W316" s="139">
        <f>+IFERROR(BAJAS!Y234/AOP!W316*12,"")</f>
        <v>0</v>
      </c>
      <c r="X316" s="139">
        <f>+IFERROR(BAJAS!Z234/AOP!X316*12,"")</f>
        <v>0</v>
      </c>
      <c r="Y316" s="139">
        <f>+IFERROR(BAJAS!AA234/AOP!Y316*12,"")</f>
        <v>0</v>
      </c>
      <c r="Z316" s="139">
        <f>+IFERROR(BAJAS!AB234/AOP!Z316*12,"")</f>
        <v>0</v>
      </c>
      <c r="AA316" s="139">
        <f>+IFERROR(BAJAS!AC234/AOP!AA316*12,"")</f>
        <v>0</v>
      </c>
      <c r="AB316" s="139">
        <f>+IFERROR(BAJAS!AD234/AOP!AB316*12,"")</f>
        <v>0</v>
      </c>
      <c r="AC316" s="139">
        <f>+IFERROR(BAJAS!AE234/AOP!AC316*12,"")</f>
        <v>0</v>
      </c>
      <c r="AD316" s="140">
        <f>+IFERROR(BAJAS!AF234/AOP!AD316,"")</f>
        <v>0</v>
      </c>
      <c r="AE316" s="141">
        <f>+IFERROR(BAJAS!AG234/AOP!AE316,"")</f>
        <v>0</v>
      </c>
      <c r="AI316" s="34"/>
      <c r="AJ316" s="34"/>
      <c r="AK316" s="34"/>
      <c r="AL316" s="34"/>
      <c r="AM316" s="34"/>
      <c r="AN316" s="34"/>
      <c r="AO316" s="34"/>
      <c r="AP316" s="34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45"/>
      <c r="BH316" s="46"/>
    </row>
    <row r="317" spans="1:60">
      <c r="A317" s="237"/>
      <c r="B317" s="224"/>
      <c r="C317" s="225"/>
      <c r="D317" s="13" t="s">
        <v>90</v>
      </c>
      <c r="E317" s="80"/>
      <c r="F317" s="80"/>
      <c r="G317" s="80"/>
      <c r="H317" s="80"/>
      <c r="I317" s="80"/>
      <c r="J317" s="80"/>
      <c r="K317" s="80"/>
      <c r="L317" s="80"/>
      <c r="M317" s="36" t="str">
        <f>+IFERROR(BAJAS!O235/AOP!M317*12,"")</f>
        <v/>
      </c>
      <c r="N317" s="36" t="str">
        <f>+IFERROR(BAJAS!P235/AOP!N317*12,"")</f>
        <v/>
      </c>
      <c r="O317" s="36" t="str">
        <f>+IFERROR(BAJAS!Q235/AOP!O317*12,"")</f>
        <v/>
      </c>
      <c r="P317" s="36">
        <f>+IFERROR(BAJAS!R235/AOP!P317*12,"")</f>
        <v>0</v>
      </c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49"/>
      <c r="AE317" s="50"/>
      <c r="AI317" s="36"/>
      <c r="AJ317" s="36"/>
      <c r="AK317" s="36"/>
      <c r="AL317" s="36"/>
      <c r="AM317" s="36"/>
      <c r="AN317" s="36"/>
      <c r="AO317" s="36"/>
      <c r="AP317" s="36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49"/>
      <c r="BH317" s="50"/>
    </row>
    <row r="318" spans="1:60" ht="15" customHeight="1">
      <c r="A318" s="237"/>
      <c r="B318" s="226" t="s">
        <v>36</v>
      </c>
      <c r="C318" s="225" t="s">
        <v>50</v>
      </c>
      <c r="D318" s="10" t="s">
        <v>40</v>
      </c>
      <c r="E318" s="77"/>
      <c r="F318" s="77"/>
      <c r="G318" s="77"/>
      <c r="H318" s="77"/>
      <c r="I318" s="77"/>
      <c r="J318" s="77"/>
      <c r="K318" s="77"/>
      <c r="L318" s="77"/>
      <c r="M318" s="136" t="str">
        <f>+IFERROR(BAJAS!O236/AOP!M318*12,"")</f>
        <v/>
      </c>
      <c r="N318" s="136" t="str">
        <f>+IFERROR(BAJAS!P236/AOP!N318*12,"")</f>
        <v/>
      </c>
      <c r="O318" s="136">
        <f>+IFERROR(BAJAS!Q236/AOP!O318*12,"")</f>
        <v>0</v>
      </c>
      <c r="P318" s="136">
        <f>+IFERROR(BAJAS!R236/AOP!P318*12,"")</f>
        <v>0</v>
      </c>
      <c r="Q318" s="136">
        <f>+IFERROR(BAJAS!S236/AOP!Q318*12,"")</f>
        <v>0</v>
      </c>
      <c r="R318" s="136">
        <f>+IFERROR(BAJAS!T236/AOP!R318*12,"")</f>
        <v>0</v>
      </c>
      <c r="S318" s="136">
        <f>+IFERROR(BAJAS!U236/AOP!S318*12,"")</f>
        <v>0</v>
      </c>
      <c r="T318" s="136">
        <f>+IFERROR(BAJAS!V236/AOP!T318*12,"")</f>
        <v>0</v>
      </c>
      <c r="U318" s="136">
        <f>+IFERROR(BAJAS!W236/AOP!U318*12,"")</f>
        <v>0</v>
      </c>
      <c r="V318" s="136">
        <f>+IFERROR(BAJAS!X236/AOP!V318*12,"")</f>
        <v>0</v>
      </c>
      <c r="W318" s="136">
        <f>+IFERROR(BAJAS!Y236/AOP!W318*12,"")</f>
        <v>0</v>
      </c>
      <c r="X318" s="136">
        <f>+IFERROR(BAJAS!Z236/AOP!X318*12,"")</f>
        <v>0</v>
      </c>
      <c r="Y318" s="136">
        <f>+IFERROR(BAJAS!AA236/AOP!Y318*12,"")</f>
        <v>0</v>
      </c>
      <c r="Z318" s="136">
        <f>+IFERROR(BAJAS!AB236/AOP!Z318*12,"")</f>
        <v>0</v>
      </c>
      <c r="AA318" s="136">
        <f>+IFERROR(BAJAS!AC236/AOP!AA318*12,"")</f>
        <v>0</v>
      </c>
      <c r="AB318" s="136">
        <f>+IFERROR(BAJAS!AD236/AOP!AB318*12,"")</f>
        <v>0</v>
      </c>
      <c r="AC318" s="136">
        <f>+IFERROR(BAJAS!AE236/AOP!AC318*12,"")</f>
        <v>0</v>
      </c>
      <c r="AD318" s="137">
        <f>+IFERROR(BAJAS!AF236/AOP!AD318,"")</f>
        <v>0</v>
      </c>
      <c r="AE318" s="138">
        <f>+IFERROR(BAJAS!AG236/AOP!AE318,"")</f>
        <v>0</v>
      </c>
      <c r="AI318" s="19"/>
      <c r="AJ318" s="19"/>
      <c r="AK318" s="19"/>
      <c r="AL318" s="19"/>
      <c r="AM318" s="19"/>
      <c r="AN318" s="19"/>
      <c r="AO318" s="19"/>
      <c r="AP318" s="19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44"/>
      <c r="BH318" s="59"/>
    </row>
    <row r="319" spans="1:60">
      <c r="A319" s="237"/>
      <c r="B319" s="226"/>
      <c r="C319" s="225"/>
      <c r="D319" s="11" t="s">
        <v>88</v>
      </c>
      <c r="E319" s="78"/>
      <c r="F319" s="78"/>
      <c r="G319" s="78"/>
      <c r="H319" s="78"/>
      <c r="I319" s="78"/>
      <c r="J319" s="78"/>
      <c r="K319" s="78"/>
      <c r="L319" s="78"/>
      <c r="M319" s="139" t="str">
        <f>+IFERROR(BAJAS!O237/AOP!M319*12,"")</f>
        <v/>
      </c>
      <c r="N319" s="139" t="str">
        <f>+IFERROR(BAJAS!P237/AOP!N319*12,"")</f>
        <v/>
      </c>
      <c r="O319" s="139">
        <f>+IFERROR(BAJAS!Q237/AOP!O319*12,"")</f>
        <v>0</v>
      </c>
      <c r="P319" s="139">
        <f>+IFERROR(BAJAS!R237/AOP!P319*12,"")</f>
        <v>0</v>
      </c>
      <c r="Q319" s="139">
        <f>+IFERROR(BAJAS!S237/AOP!Q319*12,"")</f>
        <v>0</v>
      </c>
      <c r="R319" s="139">
        <f>+IFERROR(BAJAS!T237/AOP!R319*12,"")</f>
        <v>0</v>
      </c>
      <c r="S319" s="139">
        <f>+IFERROR(BAJAS!U237/AOP!S319*12,"")</f>
        <v>0</v>
      </c>
      <c r="T319" s="139">
        <f>+IFERROR(BAJAS!V237/AOP!T319*12,"")</f>
        <v>0</v>
      </c>
      <c r="U319" s="139">
        <f>+IFERROR(BAJAS!W237/AOP!U319*12,"")</f>
        <v>0</v>
      </c>
      <c r="V319" s="139">
        <f>+IFERROR(BAJAS!X237/AOP!V319*12,"")</f>
        <v>0</v>
      </c>
      <c r="W319" s="139">
        <f>+IFERROR(BAJAS!Y237/AOP!W319*12,"")</f>
        <v>0</v>
      </c>
      <c r="X319" s="139">
        <f>+IFERROR(BAJAS!Z237/AOP!X319*12,"")</f>
        <v>0</v>
      </c>
      <c r="Y319" s="139">
        <f>+IFERROR(BAJAS!AA237/AOP!Y319*12,"")</f>
        <v>0</v>
      </c>
      <c r="Z319" s="139">
        <f>+IFERROR(BAJAS!AB237/AOP!Z319*12,"")</f>
        <v>0</v>
      </c>
      <c r="AA319" s="139">
        <f>+IFERROR(BAJAS!AC237/AOP!AA319*12,"")</f>
        <v>0</v>
      </c>
      <c r="AB319" s="139">
        <f>+IFERROR(BAJAS!AD237/AOP!AB319*12,"")</f>
        <v>0</v>
      </c>
      <c r="AC319" s="139">
        <f>+IFERROR(BAJAS!AE237/AOP!AC319*12,"")</f>
        <v>0</v>
      </c>
      <c r="AD319" s="140">
        <f>+IFERROR(BAJAS!AF237/AOP!AD319,"")</f>
        <v>0</v>
      </c>
      <c r="AE319" s="141">
        <f>+IFERROR(BAJAS!AG237/AOP!AE319,"")</f>
        <v>0</v>
      </c>
      <c r="AI319" s="34"/>
      <c r="AJ319" s="34"/>
      <c r="AK319" s="34"/>
      <c r="AL319" s="34"/>
      <c r="AM319" s="34"/>
      <c r="AN319" s="34"/>
      <c r="AO319" s="34"/>
      <c r="AP319" s="34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45"/>
      <c r="BH319" s="46"/>
    </row>
    <row r="320" spans="1:60">
      <c r="A320" s="237"/>
      <c r="B320" s="226"/>
      <c r="C320" s="225"/>
      <c r="D320" s="12" t="s">
        <v>1</v>
      </c>
      <c r="E320" s="79"/>
      <c r="F320" s="79"/>
      <c r="G320" s="79"/>
      <c r="H320" s="79"/>
      <c r="I320" s="79"/>
      <c r="J320" s="79"/>
      <c r="K320" s="79"/>
      <c r="L320" s="79"/>
      <c r="M320" s="142" t="str">
        <f>+IFERROR(BAJAS!O238/AOP!M320*12,"")</f>
        <v/>
      </c>
      <c r="N320" s="142" t="str">
        <f>+IFERROR(BAJAS!P238/AOP!N320*12,"")</f>
        <v/>
      </c>
      <c r="O320" s="142">
        <f>+IFERROR(BAJAS!Q238/AOP!O320*12,"")</f>
        <v>0</v>
      </c>
      <c r="P320" s="142">
        <f>+IFERROR(BAJAS!R238/AOP!P320*12,"")</f>
        <v>0</v>
      </c>
      <c r="Q320" s="142">
        <f>+IFERROR(BAJAS!S238/AOP!Q320*12,"")</f>
        <v>0</v>
      </c>
      <c r="R320" s="142">
        <f>+IFERROR(BAJAS!T238/AOP!R320*12,"")</f>
        <v>0</v>
      </c>
      <c r="S320" s="142">
        <f>+IFERROR(BAJAS!U238/AOP!S320*12,"")</f>
        <v>0</v>
      </c>
      <c r="T320" s="142">
        <f>+IFERROR(BAJAS!V238/AOP!T320*12,"")</f>
        <v>0</v>
      </c>
      <c r="U320" s="142">
        <f>+IFERROR(BAJAS!W238/AOP!U320*12,"")</f>
        <v>0</v>
      </c>
      <c r="V320" s="142">
        <f>+IFERROR(BAJAS!X238/AOP!V320*12,"")</f>
        <v>0</v>
      </c>
      <c r="W320" s="142">
        <f>+IFERROR(BAJAS!Y238/AOP!W320*12,"")</f>
        <v>0</v>
      </c>
      <c r="X320" s="142">
        <f>+IFERROR(BAJAS!Z238/AOP!X320*12,"")</f>
        <v>0</v>
      </c>
      <c r="Y320" s="142">
        <f>+IFERROR(BAJAS!AA238/AOP!Y320*12,"")</f>
        <v>0</v>
      </c>
      <c r="Z320" s="142">
        <f>+IFERROR(BAJAS!AB238/AOP!Z320*12,"")</f>
        <v>0</v>
      </c>
      <c r="AA320" s="142">
        <f>+IFERROR(BAJAS!AC238/AOP!AA320*12,"")</f>
        <v>0</v>
      </c>
      <c r="AB320" s="142">
        <f>+IFERROR(BAJAS!AD238/AOP!AB320*12,"")</f>
        <v>0</v>
      </c>
      <c r="AC320" s="142">
        <f>+IFERROR(BAJAS!AE238/AOP!AC320*12,"")</f>
        <v>0</v>
      </c>
      <c r="AD320" s="143" t="str">
        <f>+IFERROR(BAJAS!AF238/AOP!AD320,"")</f>
        <v/>
      </c>
      <c r="AE320" s="144" t="str">
        <f>+IFERROR(BAJAS!AG238/AOP!AE320,"")</f>
        <v/>
      </c>
      <c r="AI320" s="35"/>
      <c r="AJ320" s="35"/>
      <c r="AK320" s="35"/>
      <c r="AL320" s="35"/>
      <c r="AM320" s="35"/>
      <c r="AN320" s="35"/>
      <c r="AO320" s="35"/>
      <c r="AP320" s="35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47"/>
      <c r="BH320" s="48"/>
    </row>
    <row r="321" spans="1:60">
      <c r="A321" s="237"/>
      <c r="B321" s="226"/>
      <c r="C321" s="225"/>
      <c r="D321" s="12" t="s">
        <v>2</v>
      </c>
      <c r="E321" s="79"/>
      <c r="F321" s="79"/>
      <c r="G321" s="79"/>
      <c r="H321" s="79"/>
      <c r="I321" s="79"/>
      <c r="J321" s="79"/>
      <c r="K321" s="79"/>
      <c r="L321" s="79"/>
      <c r="M321" s="142" t="str">
        <f>+IFERROR(BAJAS!O239/AOP!M321*12,"")</f>
        <v/>
      </c>
      <c r="N321" s="142" t="str">
        <f>+IFERROR(BAJAS!P239/AOP!N321*12,"")</f>
        <v/>
      </c>
      <c r="O321" s="142" t="str">
        <f>+IFERROR(BAJAS!Q239/AOP!O321*12,"")</f>
        <v/>
      </c>
      <c r="P321" s="142" t="str">
        <f>+IFERROR(BAJAS!R239/AOP!P321*12,"")</f>
        <v/>
      </c>
      <c r="Q321" s="142" t="str">
        <f>+IFERROR(BAJAS!S239/AOP!Q321*12,"")</f>
        <v/>
      </c>
      <c r="R321" s="142" t="str">
        <f>+IFERROR(BAJAS!T239/AOP!R321*12,"")</f>
        <v/>
      </c>
      <c r="S321" s="142" t="str">
        <f>+IFERROR(BAJAS!U239/AOP!S321*12,"")</f>
        <v/>
      </c>
      <c r="T321" s="142" t="str">
        <f>+IFERROR(BAJAS!V239/AOP!T321*12,"")</f>
        <v/>
      </c>
      <c r="U321" s="142" t="str">
        <f>+IFERROR(BAJAS!W239/AOP!U321*12,"")</f>
        <v/>
      </c>
      <c r="V321" s="142" t="str">
        <f>+IFERROR(BAJAS!X239/AOP!V321*12,"")</f>
        <v/>
      </c>
      <c r="W321" s="142" t="str">
        <f>+IFERROR(BAJAS!Y239/AOP!W321*12,"")</f>
        <v/>
      </c>
      <c r="X321" s="142" t="str">
        <f>+IFERROR(BAJAS!Z239/AOP!X321*12,"")</f>
        <v/>
      </c>
      <c r="Y321" s="142" t="str">
        <f>+IFERROR(BAJAS!AA239/AOP!Y321*12,"")</f>
        <v/>
      </c>
      <c r="Z321" s="142" t="str">
        <f>+IFERROR(BAJAS!AB239/AOP!Z321*12,"")</f>
        <v/>
      </c>
      <c r="AA321" s="142" t="str">
        <f>+IFERROR(BAJAS!AC239/AOP!AA321*12,"")</f>
        <v/>
      </c>
      <c r="AB321" s="142" t="str">
        <f>+IFERROR(BAJAS!AD239/AOP!AB321*12,"")</f>
        <v/>
      </c>
      <c r="AC321" s="142" t="str">
        <f>+IFERROR(BAJAS!AE239/AOP!AC321*12,"")</f>
        <v/>
      </c>
      <c r="AD321" s="143" t="str">
        <f>+IFERROR(BAJAS!AF239/AOP!AD321,"")</f>
        <v/>
      </c>
      <c r="AE321" s="144" t="str">
        <f>+IFERROR(BAJAS!AG239/AOP!AE321,"")</f>
        <v/>
      </c>
      <c r="AI321" s="35"/>
      <c r="AJ321" s="35"/>
      <c r="AK321" s="35"/>
      <c r="AL321" s="35"/>
      <c r="AM321" s="35"/>
      <c r="AN321" s="35"/>
      <c r="AO321" s="35"/>
      <c r="AP321" s="35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47"/>
      <c r="BH321" s="48"/>
    </row>
    <row r="322" spans="1:60">
      <c r="A322" s="237"/>
      <c r="B322" s="226"/>
      <c r="C322" s="225"/>
      <c r="D322" s="14" t="s">
        <v>83</v>
      </c>
      <c r="E322" s="81"/>
      <c r="F322" s="81"/>
      <c r="G322" s="81"/>
      <c r="H322" s="81"/>
      <c r="I322" s="81"/>
      <c r="J322" s="81"/>
      <c r="K322" s="81"/>
      <c r="L322" s="81"/>
      <c r="M322" s="147"/>
      <c r="N322" s="147" t="str">
        <f>+IFERROR(BAJAS!P240/AOP!N322*12,"")</f>
        <v/>
      </c>
      <c r="O322" s="147" t="str">
        <f>+IFERROR(BAJAS!Q240/AOP!O322*12,"")</f>
        <v/>
      </c>
      <c r="P322" s="147" t="str">
        <f>+IFERROR(BAJAS!R240/AOP!P322*12,"")</f>
        <v/>
      </c>
      <c r="Q322" s="147" t="str">
        <f>+IFERROR(BAJAS!S240/AOP!Q322*12,"")</f>
        <v/>
      </c>
      <c r="R322" s="147" t="str">
        <f>+IFERROR(BAJAS!T240/AOP!R322*12,"")</f>
        <v/>
      </c>
      <c r="S322" s="147" t="str">
        <f>+IFERROR(BAJAS!U240/AOP!S322*12,"")</f>
        <v/>
      </c>
      <c r="T322" s="147" t="str">
        <f>+IFERROR(BAJAS!V240/AOP!T322*12,"")</f>
        <v/>
      </c>
      <c r="U322" s="147" t="str">
        <f>+IFERROR(BAJAS!W240/AOP!U322*12,"")</f>
        <v/>
      </c>
      <c r="V322" s="147" t="str">
        <f>+IFERROR(BAJAS!X240/AOP!V322*12,"")</f>
        <v/>
      </c>
      <c r="W322" s="147" t="str">
        <f>+IFERROR(BAJAS!Y240/AOP!W322*12,"")</f>
        <v/>
      </c>
      <c r="X322" s="147" t="str">
        <f>+IFERROR(BAJAS!Z240/AOP!X322*12,"")</f>
        <v/>
      </c>
      <c r="Y322" s="147" t="str">
        <f>+IFERROR(BAJAS!AA240/AOP!Y322*12,"")</f>
        <v/>
      </c>
      <c r="Z322" s="147" t="str">
        <f>+IFERROR(BAJAS!AB240/AOP!Z322*12,"")</f>
        <v/>
      </c>
      <c r="AA322" s="147" t="str">
        <f>+IFERROR(BAJAS!AC240/AOP!AA322*12,"")</f>
        <v/>
      </c>
      <c r="AB322" s="147" t="str">
        <f>+IFERROR(BAJAS!AD240/AOP!AB322*12,"")</f>
        <v/>
      </c>
      <c r="AC322" s="147" t="str">
        <f>+IFERROR(BAJAS!AE240/AOP!AC322*12,"")</f>
        <v/>
      </c>
      <c r="AD322" s="148" t="str">
        <f>+IFERROR(BAJAS!AF240/AOP!AD322,"")</f>
        <v/>
      </c>
      <c r="AE322" s="149" t="str">
        <f>+IFERROR(BAJAS!AG240/AOP!AE322,"")</f>
        <v/>
      </c>
      <c r="AI322" s="37"/>
      <c r="AJ322" s="37"/>
      <c r="AK322" s="37"/>
      <c r="AL322" s="37"/>
      <c r="AM322" s="37"/>
      <c r="AN322" s="37"/>
      <c r="AO322" s="37"/>
      <c r="AP322" s="37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51"/>
      <c r="BH322" s="52"/>
    </row>
    <row r="323" spans="1:60">
      <c r="A323" s="237"/>
      <c r="B323" s="226"/>
      <c r="C323" s="225"/>
      <c r="D323" s="14" t="s">
        <v>103</v>
      </c>
      <c r="E323" s="81"/>
      <c r="F323" s="81"/>
      <c r="G323" s="81"/>
      <c r="H323" s="81"/>
      <c r="I323" s="81"/>
      <c r="J323" s="81"/>
      <c r="K323" s="81"/>
      <c r="L323" s="81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8"/>
      <c r="AE323" s="149"/>
      <c r="AI323" s="37"/>
      <c r="AJ323" s="37"/>
      <c r="AK323" s="37"/>
      <c r="AL323" s="37"/>
      <c r="AM323" s="37"/>
      <c r="AN323" s="37"/>
      <c r="AO323" s="37"/>
      <c r="AP323" s="37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51"/>
      <c r="BH323" s="52"/>
    </row>
    <row r="324" spans="1:60">
      <c r="A324" s="237"/>
      <c r="B324" s="226"/>
      <c r="C324" s="225"/>
      <c r="D324" s="14" t="s">
        <v>104</v>
      </c>
      <c r="E324" s="81"/>
      <c r="F324" s="81"/>
      <c r="G324" s="81"/>
      <c r="H324" s="81"/>
      <c r="I324" s="81"/>
      <c r="J324" s="81"/>
      <c r="K324" s="81"/>
      <c r="L324" s="81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8"/>
      <c r="AE324" s="149"/>
      <c r="AI324" s="37"/>
      <c r="AJ324" s="37"/>
      <c r="AK324" s="37"/>
      <c r="AL324" s="37"/>
      <c r="AM324" s="37"/>
      <c r="AN324" s="37"/>
      <c r="AO324" s="37"/>
      <c r="AP324" s="37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51"/>
      <c r="BH324" s="52"/>
    </row>
    <row r="325" spans="1:60">
      <c r="A325" s="237"/>
      <c r="B325" s="226"/>
      <c r="C325" s="225"/>
      <c r="D325" s="13" t="s">
        <v>90</v>
      </c>
      <c r="E325" s="80"/>
      <c r="F325" s="80"/>
      <c r="G325" s="80"/>
      <c r="H325" s="80"/>
      <c r="I325" s="80"/>
      <c r="J325" s="80"/>
      <c r="K325" s="80"/>
      <c r="L325" s="80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53"/>
      <c r="AE325" s="54"/>
      <c r="AI325" s="36"/>
      <c r="AJ325" s="36"/>
      <c r="AK325" s="36"/>
      <c r="AL325" s="36"/>
      <c r="AM325" s="36"/>
      <c r="AN325" s="36"/>
      <c r="AO325" s="36"/>
      <c r="AP325" s="36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53"/>
      <c r="BH325" s="54"/>
    </row>
    <row r="326" spans="1:60" ht="15" customHeight="1">
      <c r="A326" s="237"/>
      <c r="B326" s="222" t="s">
        <v>37</v>
      </c>
      <c r="C326" s="225" t="s">
        <v>41</v>
      </c>
      <c r="D326" s="10" t="s">
        <v>40</v>
      </c>
      <c r="E326" s="77"/>
      <c r="F326" s="77"/>
      <c r="G326" s="77"/>
      <c r="H326" s="77"/>
      <c r="I326" s="77"/>
      <c r="J326" s="77"/>
      <c r="K326" s="77"/>
      <c r="L326" s="77"/>
      <c r="M326" s="136" t="str">
        <f>+IFERROR(BAJAS!O242/AOP!M326*12,"")</f>
        <v/>
      </c>
      <c r="N326" s="136" t="str">
        <f>+IFERROR(BAJAS!P242/AOP!N326*12,"")</f>
        <v/>
      </c>
      <c r="O326" s="136" t="str">
        <f>+IFERROR(BAJAS!Q242/AOP!O326*12,"")</f>
        <v/>
      </c>
      <c r="P326" s="136" t="str">
        <f>+IFERROR(BAJAS!R242/AOP!P326*12,"")</f>
        <v/>
      </c>
      <c r="Q326" s="136" t="str">
        <f>+IFERROR(BAJAS!S242/AOP!Q326*12,"")</f>
        <v/>
      </c>
      <c r="R326" s="136" t="str">
        <f>+IFERROR(BAJAS!T242/AOP!R326*12,"")</f>
        <v/>
      </c>
      <c r="S326" s="136" t="str">
        <f>+IFERROR(BAJAS!U242/AOP!S326*12,"")</f>
        <v/>
      </c>
      <c r="T326" s="136" t="str">
        <f>+IFERROR(BAJAS!V242/AOP!T326*12,"")</f>
        <v/>
      </c>
      <c r="U326" s="136" t="str">
        <f>+IFERROR(BAJAS!W242/AOP!U326*12,"")</f>
        <v/>
      </c>
      <c r="V326" s="136" t="str">
        <f>+IFERROR(BAJAS!X242/AOP!V326*12,"")</f>
        <v/>
      </c>
      <c r="W326" s="136" t="str">
        <f>+IFERROR(BAJAS!Y242/AOP!W326*12,"")</f>
        <v/>
      </c>
      <c r="X326" s="136" t="str">
        <f>+IFERROR(BAJAS!Z242/AOP!X326*12,"")</f>
        <v/>
      </c>
      <c r="Y326" s="136" t="str">
        <f>+IFERROR(BAJAS!AA242/AOP!Y326*12,"")</f>
        <v/>
      </c>
      <c r="Z326" s="136" t="str">
        <f>+IFERROR(BAJAS!AB242/AOP!Z326*12,"")</f>
        <v/>
      </c>
      <c r="AA326" s="136" t="str">
        <f>+IFERROR(BAJAS!AC242/AOP!AA326*12,"")</f>
        <v/>
      </c>
      <c r="AB326" s="136" t="str">
        <f>+IFERROR(BAJAS!AD242/AOP!AB326*12,"")</f>
        <v/>
      </c>
      <c r="AC326" s="136" t="str">
        <f>+IFERROR(BAJAS!AE242/AOP!AC326*12,"")</f>
        <v/>
      </c>
      <c r="AD326" s="137" t="str">
        <f>+IFERROR(BAJAS!AF242/AOP!AD326,"")</f>
        <v/>
      </c>
      <c r="AE326" s="138" t="str">
        <f>+IFERROR(BAJAS!AG242/AOP!AE326,"")</f>
        <v/>
      </c>
      <c r="AI326" s="19"/>
      <c r="AJ326" s="19"/>
      <c r="AK326" s="19"/>
      <c r="AL326" s="19"/>
      <c r="AM326" s="19"/>
      <c r="AN326" s="19"/>
      <c r="AO326" s="19"/>
      <c r="AP326" s="19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44"/>
      <c r="BH326" s="59"/>
    </row>
    <row r="327" spans="1:60">
      <c r="A327" s="237"/>
      <c r="B327" s="223"/>
      <c r="C327" s="225"/>
      <c r="D327" s="11" t="s">
        <v>88</v>
      </c>
      <c r="E327" s="78"/>
      <c r="F327" s="78"/>
      <c r="G327" s="78"/>
      <c r="H327" s="78"/>
      <c r="I327" s="78"/>
      <c r="J327" s="78"/>
      <c r="K327" s="78"/>
      <c r="L327" s="78"/>
      <c r="M327" s="139" t="str">
        <f>+IFERROR(BAJAS!O243/AOP!M327*12,"")</f>
        <v/>
      </c>
      <c r="N327" s="139" t="str">
        <f>+IFERROR(BAJAS!P243/AOP!N327*12,"")</f>
        <v/>
      </c>
      <c r="O327" s="139" t="str">
        <f>+IFERROR(BAJAS!Q243/AOP!O327*12,"")</f>
        <v/>
      </c>
      <c r="P327" s="139" t="str">
        <f>+IFERROR(BAJAS!R243/AOP!P327*12,"")</f>
        <v/>
      </c>
      <c r="Q327" s="139" t="str">
        <f>+IFERROR(BAJAS!S243/AOP!Q327*12,"")</f>
        <v/>
      </c>
      <c r="R327" s="139" t="str">
        <f>+IFERROR(BAJAS!T243/AOP!R327*12,"")</f>
        <v/>
      </c>
      <c r="S327" s="139" t="str">
        <f>+IFERROR(BAJAS!U243/AOP!S327*12,"")</f>
        <v/>
      </c>
      <c r="T327" s="139" t="str">
        <f>+IFERROR(BAJAS!V243/AOP!T327*12,"")</f>
        <v/>
      </c>
      <c r="U327" s="139" t="str">
        <f>+IFERROR(BAJAS!W243/AOP!U327*12,"")</f>
        <v/>
      </c>
      <c r="V327" s="139" t="str">
        <f>+IFERROR(BAJAS!X243/AOP!V327*12,"")</f>
        <v/>
      </c>
      <c r="W327" s="139" t="str">
        <f>+IFERROR(BAJAS!Y243/AOP!W327*12,"")</f>
        <v/>
      </c>
      <c r="X327" s="139" t="str">
        <f>+IFERROR(BAJAS!Z243/AOP!X327*12,"")</f>
        <v/>
      </c>
      <c r="Y327" s="139" t="str">
        <f>+IFERROR(BAJAS!AA243/AOP!Y327*12,"")</f>
        <v/>
      </c>
      <c r="Z327" s="139" t="str">
        <f>+IFERROR(BAJAS!AB243/AOP!Z327*12,"")</f>
        <v/>
      </c>
      <c r="AA327" s="139" t="str">
        <f>+IFERROR(BAJAS!AC243/AOP!AA327*12,"")</f>
        <v/>
      </c>
      <c r="AB327" s="139" t="str">
        <f>+IFERROR(BAJAS!AD243/AOP!AB327*12,"")</f>
        <v/>
      </c>
      <c r="AC327" s="139" t="str">
        <f>+IFERROR(BAJAS!AE243/AOP!AC327*12,"")</f>
        <v/>
      </c>
      <c r="AD327" s="140" t="str">
        <f>+IFERROR(BAJAS!AF243/AOP!AD327,"")</f>
        <v/>
      </c>
      <c r="AE327" s="141" t="str">
        <f>+IFERROR(BAJAS!AG243/AOP!AE327,"")</f>
        <v/>
      </c>
      <c r="AI327" s="34"/>
      <c r="AJ327" s="34"/>
      <c r="AK327" s="34"/>
      <c r="AL327" s="34"/>
      <c r="AM327" s="34"/>
      <c r="AN327" s="34"/>
      <c r="AO327" s="34"/>
      <c r="AP327" s="34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45"/>
      <c r="BH327" s="46"/>
    </row>
    <row r="328" spans="1:60">
      <c r="A328" s="237"/>
      <c r="B328" s="223"/>
      <c r="C328" s="225"/>
      <c r="D328" s="12" t="s">
        <v>105</v>
      </c>
      <c r="E328" s="79"/>
      <c r="F328" s="79"/>
      <c r="G328" s="79"/>
      <c r="H328" s="79"/>
      <c r="I328" s="79"/>
      <c r="J328" s="79"/>
      <c r="K328" s="79"/>
      <c r="L328" s="79"/>
      <c r="M328" s="142"/>
      <c r="N328" s="142" t="str">
        <f>+IFERROR(BAJAS!P244/AOP!N328*12,"")</f>
        <v/>
      </c>
      <c r="O328" s="142" t="str">
        <f>+IFERROR(BAJAS!Q244/AOP!O328*12,"")</f>
        <v/>
      </c>
      <c r="P328" s="142" t="str">
        <f>+IFERROR(BAJAS!R244/AOP!P328*12,"")</f>
        <v/>
      </c>
      <c r="Q328" s="142" t="str">
        <f>+IFERROR(BAJAS!S244/AOP!Q328*12,"")</f>
        <v/>
      </c>
      <c r="R328" s="142" t="str">
        <f>+IFERROR(BAJAS!T244/AOP!R328*12,"")</f>
        <v/>
      </c>
      <c r="S328" s="142" t="str">
        <f>+IFERROR(BAJAS!U244/AOP!S328*12,"")</f>
        <v/>
      </c>
      <c r="T328" s="142" t="str">
        <f>+IFERROR(BAJAS!V244/AOP!T328*12,"")</f>
        <v/>
      </c>
      <c r="U328" s="142" t="str">
        <f>+IFERROR(BAJAS!W244/AOP!U328*12,"")</f>
        <v/>
      </c>
      <c r="V328" s="142" t="str">
        <f>+IFERROR(BAJAS!X244/AOP!V328*12,"")</f>
        <v/>
      </c>
      <c r="W328" s="142" t="str">
        <f>+IFERROR(BAJAS!Y244/AOP!W328*12,"")</f>
        <v/>
      </c>
      <c r="X328" s="142" t="str">
        <f>+IFERROR(BAJAS!Z244/AOP!X328*12,"")</f>
        <v/>
      </c>
      <c r="Y328" s="142" t="str">
        <f>+IFERROR(BAJAS!AA244/AOP!Y328*12,"")</f>
        <v/>
      </c>
      <c r="Z328" s="142" t="str">
        <f>+IFERROR(BAJAS!AB244/AOP!Z328*12,"")</f>
        <v/>
      </c>
      <c r="AA328" s="142" t="str">
        <f>+IFERROR(BAJAS!AC244/AOP!AA328*12,"")</f>
        <v/>
      </c>
      <c r="AB328" s="142" t="str">
        <f>+IFERROR(BAJAS!AD244/AOP!AB328*12,"")</f>
        <v/>
      </c>
      <c r="AC328" s="142" t="str">
        <f>+IFERROR(BAJAS!AE244/AOP!AC328*12,"")</f>
        <v/>
      </c>
      <c r="AD328" s="143" t="str">
        <f>+IFERROR(BAJAS!AF244/AOP!AD328,"")</f>
        <v/>
      </c>
      <c r="AE328" s="144" t="str">
        <f>+IFERROR(BAJAS!AG244/AOP!AE328,"")</f>
        <v/>
      </c>
      <c r="AI328" s="35"/>
      <c r="AJ328" s="35"/>
      <c r="AK328" s="35"/>
      <c r="AL328" s="35"/>
      <c r="AM328" s="35"/>
      <c r="AN328" s="35"/>
      <c r="AO328" s="35"/>
      <c r="AP328" s="35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47"/>
      <c r="BH328" s="48"/>
    </row>
    <row r="329" spans="1:60">
      <c r="A329" s="237"/>
      <c r="B329" s="223"/>
      <c r="C329" s="225"/>
      <c r="D329" s="12" t="s">
        <v>106</v>
      </c>
      <c r="E329" s="79"/>
      <c r="F329" s="79"/>
      <c r="G329" s="79"/>
      <c r="H329" s="79"/>
      <c r="I329" s="79"/>
      <c r="J329" s="79"/>
      <c r="K329" s="79"/>
      <c r="L329" s="79"/>
      <c r="M329" s="142"/>
      <c r="N329" s="142" t="str">
        <f>+IFERROR(BAJAS!P245/AOP!N329*12,"")</f>
        <v/>
      </c>
      <c r="O329" s="142" t="str">
        <f>+IFERROR(BAJAS!Q245/AOP!O329*12,"")</f>
        <v/>
      </c>
      <c r="P329" s="142" t="str">
        <f>+IFERROR(BAJAS!R245/AOP!P329*12,"")</f>
        <v/>
      </c>
      <c r="Q329" s="142" t="str">
        <f>+IFERROR(BAJAS!S245/AOP!Q329*12,"")</f>
        <v/>
      </c>
      <c r="R329" s="142" t="str">
        <f>+IFERROR(BAJAS!T245/AOP!R329*12,"")</f>
        <v/>
      </c>
      <c r="S329" s="142" t="str">
        <f>+IFERROR(BAJAS!U245/AOP!S329*12,"")</f>
        <v/>
      </c>
      <c r="T329" s="142" t="str">
        <f>+IFERROR(BAJAS!V245/AOP!T329*12,"")</f>
        <v/>
      </c>
      <c r="U329" s="142" t="str">
        <f>+IFERROR(BAJAS!W245/AOP!U329*12,"")</f>
        <v/>
      </c>
      <c r="V329" s="142" t="str">
        <f>+IFERROR(BAJAS!X245/AOP!V329*12,"")</f>
        <v/>
      </c>
      <c r="W329" s="142" t="str">
        <f>+IFERROR(BAJAS!Y245/AOP!W329*12,"")</f>
        <v/>
      </c>
      <c r="X329" s="142" t="str">
        <f>+IFERROR(BAJAS!Z245/AOP!X329*12,"")</f>
        <v/>
      </c>
      <c r="Y329" s="142" t="str">
        <f>+IFERROR(BAJAS!AA245/AOP!Y329*12,"")</f>
        <v/>
      </c>
      <c r="Z329" s="142" t="str">
        <f>+IFERROR(BAJAS!AB245/AOP!Z329*12,"")</f>
        <v/>
      </c>
      <c r="AA329" s="142" t="str">
        <f>+IFERROR(BAJAS!AC245/AOP!AA329*12,"")</f>
        <v/>
      </c>
      <c r="AB329" s="142" t="str">
        <f>+IFERROR(BAJAS!AD245/AOP!AB329*12,"")</f>
        <v/>
      </c>
      <c r="AC329" s="142" t="str">
        <f>+IFERROR(BAJAS!AE245/AOP!AC329*12,"")</f>
        <v/>
      </c>
      <c r="AD329" s="143" t="str">
        <f>+IFERROR(BAJAS!AF245/AOP!AD329,"")</f>
        <v/>
      </c>
      <c r="AE329" s="144" t="str">
        <f>+IFERROR(BAJAS!AG245/AOP!AE329,"")</f>
        <v/>
      </c>
      <c r="AI329" s="35"/>
      <c r="AJ329" s="35"/>
      <c r="AK329" s="35"/>
      <c r="AL329" s="35"/>
      <c r="AM329" s="35"/>
      <c r="AN329" s="35"/>
      <c r="AO329" s="35"/>
      <c r="AP329" s="35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47"/>
      <c r="BH329" s="48"/>
    </row>
    <row r="330" spans="1:60">
      <c r="A330" s="237"/>
      <c r="B330" s="223"/>
      <c r="C330" s="225"/>
      <c r="D330" s="12" t="s">
        <v>107</v>
      </c>
      <c r="E330" s="79"/>
      <c r="F330" s="79"/>
      <c r="G330" s="79"/>
      <c r="H330" s="79"/>
      <c r="I330" s="79"/>
      <c r="J330" s="79"/>
      <c r="K330" s="79"/>
      <c r="L330" s="79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3"/>
      <c r="AE330" s="144"/>
      <c r="AI330" s="35"/>
      <c r="AJ330" s="35"/>
      <c r="AK330" s="35"/>
      <c r="AL330" s="35"/>
      <c r="AM330" s="35"/>
      <c r="AN330" s="35"/>
      <c r="AO330" s="35"/>
      <c r="AP330" s="35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47"/>
      <c r="BH330" s="48"/>
    </row>
    <row r="331" spans="1:60">
      <c r="A331" s="237"/>
      <c r="B331" s="223"/>
      <c r="C331" s="225"/>
      <c r="D331" s="13" t="s">
        <v>90</v>
      </c>
      <c r="E331" s="80"/>
      <c r="F331" s="80"/>
      <c r="G331" s="80"/>
      <c r="H331" s="80"/>
      <c r="I331" s="80"/>
      <c r="J331" s="80"/>
      <c r="K331" s="80"/>
      <c r="L331" s="80"/>
      <c r="M331" s="109" t="str">
        <f>+IFERROR(BAJAS!O246/AOP!M331*12,"")</f>
        <v/>
      </c>
      <c r="N331" s="109" t="str">
        <f>+IFERROR(BAJAS!P246/AOP!N331*12,"")</f>
        <v/>
      </c>
      <c r="O331" s="109" t="str">
        <f>+IFERROR(BAJAS!Q246/AOP!O331*12,"")</f>
        <v/>
      </c>
      <c r="P331" s="109" t="str">
        <f>+IFERROR(BAJAS!R246/AOP!P331*12,"")</f>
        <v/>
      </c>
      <c r="Q331" s="109" t="str">
        <f>+IFERROR(BAJAS!S246/AOP!Q331*12,"")</f>
        <v/>
      </c>
      <c r="R331" s="109" t="str">
        <f>+IFERROR(BAJAS!T246/AOP!R331*12,"")</f>
        <v/>
      </c>
      <c r="S331" s="109" t="str">
        <f>+IFERROR(BAJAS!U246/AOP!S331*12,"")</f>
        <v/>
      </c>
      <c r="T331" s="109" t="str">
        <f>+IFERROR(BAJAS!V246/AOP!T331*12,"")</f>
        <v/>
      </c>
      <c r="U331" s="109" t="str">
        <f>+IFERROR(BAJAS!W246/AOP!U331*12,"")</f>
        <v/>
      </c>
      <c r="V331" s="109" t="str">
        <f>+IFERROR(BAJAS!X246/AOP!V331*12,"")</f>
        <v/>
      </c>
      <c r="W331" s="109" t="str">
        <f>+IFERROR(BAJAS!Y246/AOP!W331*12,"")</f>
        <v/>
      </c>
      <c r="X331" s="109" t="str">
        <f>+IFERROR(BAJAS!Z246/AOP!X331*12,"")</f>
        <v/>
      </c>
      <c r="Y331" s="109" t="str">
        <f>+IFERROR(BAJAS!AA246/AOP!Y331*12,"")</f>
        <v/>
      </c>
      <c r="Z331" s="109" t="str">
        <f>+IFERROR(BAJAS!AB246/AOP!Z331*12,"")</f>
        <v/>
      </c>
      <c r="AA331" s="109" t="str">
        <f>+IFERROR(BAJAS!AC246/AOP!AA331*12,"")</f>
        <v/>
      </c>
      <c r="AB331" s="109" t="str">
        <f>+IFERROR(BAJAS!AD246/AOP!AB331*12,"")</f>
        <v/>
      </c>
      <c r="AC331" s="109" t="str">
        <f>+IFERROR(BAJAS!AE246/AOP!AC331*12,"")</f>
        <v/>
      </c>
      <c r="AD331" s="110"/>
      <c r="AE331" s="111"/>
      <c r="AI331" s="36"/>
      <c r="AJ331" s="36"/>
      <c r="AK331" s="36"/>
      <c r="AL331" s="36"/>
      <c r="AM331" s="36"/>
      <c r="AN331" s="36"/>
      <c r="AO331" s="36"/>
      <c r="AP331" s="36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49"/>
      <c r="BH331" s="50"/>
    </row>
    <row r="332" spans="1:60">
      <c r="A332" s="237"/>
      <c r="B332" s="223"/>
      <c r="C332" s="225" t="s">
        <v>108</v>
      </c>
      <c r="D332" s="10" t="s">
        <v>40</v>
      </c>
      <c r="E332" s="80"/>
      <c r="F332" s="80"/>
      <c r="G332" s="80"/>
      <c r="H332" s="80"/>
      <c r="I332" s="80"/>
      <c r="J332" s="80"/>
      <c r="K332" s="80"/>
      <c r="L332" s="80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7"/>
      <c r="AE332" s="138"/>
      <c r="AI332" s="36"/>
      <c r="AJ332" s="36"/>
      <c r="AK332" s="36"/>
      <c r="AL332" s="36"/>
      <c r="AM332" s="36"/>
      <c r="AN332" s="36"/>
      <c r="AO332" s="36"/>
      <c r="AP332" s="36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49"/>
      <c r="BH332" s="50"/>
    </row>
    <row r="333" spans="1:60">
      <c r="A333" s="237"/>
      <c r="B333" s="223"/>
      <c r="C333" s="225"/>
      <c r="D333" s="11" t="s">
        <v>88</v>
      </c>
      <c r="E333" s="80"/>
      <c r="F333" s="80"/>
      <c r="G333" s="80"/>
      <c r="H333" s="80"/>
      <c r="I333" s="80"/>
      <c r="J333" s="80"/>
      <c r="K333" s="80"/>
      <c r="L333" s="80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40"/>
      <c r="AE333" s="141"/>
      <c r="AI333" s="36"/>
      <c r="AJ333" s="36"/>
      <c r="AK333" s="36"/>
      <c r="AL333" s="36"/>
      <c r="AM333" s="36"/>
      <c r="AN333" s="36"/>
      <c r="AO333" s="36"/>
      <c r="AP333" s="36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49"/>
      <c r="BH333" s="50"/>
    </row>
    <row r="334" spans="1:60">
      <c r="A334" s="237"/>
      <c r="B334" s="223"/>
      <c r="C334" s="225"/>
      <c r="D334" s="12" t="s">
        <v>110</v>
      </c>
      <c r="E334" s="80"/>
      <c r="F334" s="80"/>
      <c r="G334" s="80"/>
      <c r="H334" s="80"/>
      <c r="I334" s="80"/>
      <c r="J334" s="80"/>
      <c r="K334" s="80"/>
      <c r="L334" s="80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3"/>
      <c r="AE334" s="144"/>
      <c r="AI334" s="36"/>
      <c r="AJ334" s="36"/>
      <c r="AK334" s="36"/>
      <c r="AL334" s="36"/>
      <c r="AM334" s="36"/>
      <c r="AN334" s="36"/>
      <c r="AO334" s="36"/>
      <c r="AP334" s="36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49"/>
      <c r="BH334" s="50"/>
    </row>
    <row r="335" spans="1:60">
      <c r="A335" s="237"/>
      <c r="B335" s="223"/>
      <c r="C335" s="225"/>
      <c r="D335" s="12" t="s">
        <v>111</v>
      </c>
      <c r="E335" s="80"/>
      <c r="F335" s="80"/>
      <c r="G335" s="80"/>
      <c r="H335" s="80"/>
      <c r="I335" s="80"/>
      <c r="J335" s="80"/>
      <c r="K335" s="80"/>
      <c r="L335" s="80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3"/>
      <c r="AE335" s="144"/>
      <c r="AI335" s="36"/>
      <c r="AJ335" s="36"/>
      <c r="AK335" s="36"/>
      <c r="AL335" s="36"/>
      <c r="AM335" s="36"/>
      <c r="AN335" s="36"/>
      <c r="AO335" s="36"/>
      <c r="AP335" s="36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49"/>
      <c r="BH335" s="50"/>
    </row>
    <row r="336" spans="1:60">
      <c r="A336" s="237"/>
      <c r="B336" s="223"/>
      <c r="C336" s="225"/>
      <c r="D336" s="12" t="s">
        <v>112</v>
      </c>
      <c r="E336" s="80"/>
      <c r="F336" s="80"/>
      <c r="G336" s="80"/>
      <c r="H336" s="80"/>
      <c r="I336" s="80"/>
      <c r="J336" s="80"/>
      <c r="K336" s="80"/>
      <c r="L336" s="80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3"/>
      <c r="AE336" s="144"/>
      <c r="AI336" s="36"/>
      <c r="AJ336" s="36"/>
      <c r="AK336" s="36"/>
      <c r="AL336" s="36"/>
      <c r="AM336" s="36"/>
      <c r="AN336" s="36"/>
      <c r="AO336" s="36"/>
      <c r="AP336" s="36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49"/>
      <c r="BH336" s="50"/>
    </row>
    <row r="337" spans="1:60">
      <c r="A337" s="237"/>
      <c r="B337" s="223"/>
      <c r="C337" s="225"/>
      <c r="D337" s="13" t="s">
        <v>90</v>
      </c>
      <c r="E337" s="80"/>
      <c r="F337" s="80"/>
      <c r="G337" s="80"/>
      <c r="H337" s="80"/>
      <c r="I337" s="80"/>
      <c r="J337" s="80"/>
      <c r="K337" s="80"/>
      <c r="L337" s="80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I337" s="36"/>
      <c r="AJ337" s="36"/>
      <c r="AK337" s="36"/>
      <c r="AL337" s="36"/>
      <c r="AM337" s="36"/>
      <c r="AN337" s="36"/>
      <c r="AO337" s="36"/>
      <c r="AP337" s="36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49"/>
      <c r="BH337" s="50"/>
    </row>
    <row r="338" spans="1:60">
      <c r="A338" s="237"/>
      <c r="B338" s="223"/>
      <c r="C338" s="225" t="s">
        <v>109</v>
      </c>
      <c r="D338" s="10" t="s">
        <v>40</v>
      </c>
      <c r="E338" s="80"/>
      <c r="F338" s="80"/>
      <c r="G338" s="80"/>
      <c r="H338" s="80"/>
      <c r="I338" s="80"/>
      <c r="J338" s="80"/>
      <c r="K338" s="80"/>
      <c r="L338" s="80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7"/>
      <c r="AE338" s="138"/>
      <c r="AI338" s="36"/>
      <c r="AJ338" s="36"/>
      <c r="AK338" s="36"/>
      <c r="AL338" s="36"/>
      <c r="AM338" s="36"/>
      <c r="AN338" s="36"/>
      <c r="AO338" s="36"/>
      <c r="AP338" s="36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49"/>
      <c r="BH338" s="50"/>
    </row>
    <row r="339" spans="1:60">
      <c r="A339" s="237"/>
      <c r="B339" s="223"/>
      <c r="C339" s="225"/>
      <c r="D339" s="11" t="s">
        <v>88</v>
      </c>
      <c r="E339" s="80"/>
      <c r="F339" s="80"/>
      <c r="G339" s="80"/>
      <c r="H339" s="80"/>
      <c r="I339" s="80"/>
      <c r="J339" s="80"/>
      <c r="K339" s="80"/>
      <c r="L339" s="80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40"/>
      <c r="AE339" s="141"/>
      <c r="AI339" s="36"/>
      <c r="AJ339" s="36"/>
      <c r="AK339" s="36"/>
      <c r="AL339" s="36"/>
      <c r="AM339" s="36"/>
      <c r="AN339" s="36"/>
      <c r="AO339" s="36"/>
      <c r="AP339" s="36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49"/>
      <c r="BH339" s="50"/>
    </row>
    <row r="340" spans="1:60">
      <c r="A340" s="237"/>
      <c r="B340" s="223"/>
      <c r="C340" s="225"/>
      <c r="D340" s="12" t="s">
        <v>113</v>
      </c>
      <c r="E340" s="80"/>
      <c r="F340" s="80"/>
      <c r="G340" s="80"/>
      <c r="H340" s="80"/>
      <c r="I340" s="80"/>
      <c r="J340" s="80"/>
      <c r="K340" s="80"/>
      <c r="L340" s="80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3"/>
      <c r="AE340" s="144"/>
      <c r="AI340" s="36"/>
      <c r="AJ340" s="36"/>
      <c r="AK340" s="36"/>
      <c r="AL340" s="36"/>
      <c r="AM340" s="36"/>
      <c r="AN340" s="36"/>
      <c r="AO340" s="36"/>
      <c r="AP340" s="36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49"/>
      <c r="BH340" s="50"/>
    </row>
    <row r="341" spans="1:60">
      <c r="A341" s="237"/>
      <c r="B341" s="223"/>
      <c r="C341" s="225"/>
      <c r="D341" s="12" t="s">
        <v>114</v>
      </c>
      <c r="E341" s="80"/>
      <c r="F341" s="80"/>
      <c r="G341" s="80"/>
      <c r="H341" s="80"/>
      <c r="I341" s="80"/>
      <c r="J341" s="80"/>
      <c r="K341" s="80"/>
      <c r="L341" s="80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3"/>
      <c r="AE341" s="144"/>
      <c r="AI341" s="36"/>
      <c r="AJ341" s="36"/>
      <c r="AK341" s="36"/>
      <c r="AL341" s="36"/>
      <c r="AM341" s="36"/>
      <c r="AN341" s="36"/>
      <c r="AO341" s="36"/>
      <c r="AP341" s="36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49"/>
      <c r="BH341" s="50"/>
    </row>
    <row r="342" spans="1:60">
      <c r="A342" s="237"/>
      <c r="B342" s="223"/>
      <c r="C342" s="225"/>
      <c r="D342" s="12" t="s">
        <v>115</v>
      </c>
      <c r="E342" s="80"/>
      <c r="F342" s="80"/>
      <c r="G342" s="80"/>
      <c r="H342" s="80"/>
      <c r="I342" s="80"/>
      <c r="J342" s="80"/>
      <c r="K342" s="80"/>
      <c r="L342" s="80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3"/>
      <c r="AE342" s="144"/>
      <c r="AI342" s="36"/>
      <c r="AJ342" s="36"/>
      <c r="AK342" s="36"/>
      <c r="AL342" s="36"/>
      <c r="AM342" s="36"/>
      <c r="AN342" s="36"/>
      <c r="AO342" s="36"/>
      <c r="AP342" s="36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49"/>
      <c r="BH342" s="50"/>
    </row>
    <row r="343" spans="1:60">
      <c r="A343" s="237"/>
      <c r="B343" s="224"/>
      <c r="C343" s="225"/>
      <c r="D343" s="13" t="s">
        <v>90</v>
      </c>
      <c r="E343" s="80"/>
      <c r="F343" s="80"/>
      <c r="G343" s="80"/>
      <c r="H343" s="80"/>
      <c r="I343" s="80"/>
      <c r="J343" s="80"/>
      <c r="K343" s="80"/>
      <c r="L343" s="80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I343" s="36"/>
      <c r="AJ343" s="36"/>
      <c r="AK343" s="36"/>
      <c r="AL343" s="36"/>
      <c r="AM343" s="36"/>
      <c r="AN343" s="36"/>
      <c r="AO343" s="36"/>
      <c r="AP343" s="36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49"/>
      <c r="BH343" s="50"/>
    </row>
    <row r="344" spans="1:60" ht="15" customHeight="1">
      <c r="A344" s="237"/>
      <c r="B344" s="226" t="s">
        <v>38</v>
      </c>
      <c r="C344" s="225" t="s">
        <v>61</v>
      </c>
      <c r="D344" s="10" t="s">
        <v>40</v>
      </c>
      <c r="E344" s="77"/>
      <c r="F344" s="77"/>
      <c r="G344" s="77"/>
      <c r="H344" s="77"/>
      <c r="I344" s="77"/>
      <c r="J344" s="77"/>
      <c r="K344" s="77"/>
      <c r="L344" s="77"/>
      <c r="M344" s="136" t="str">
        <f>+IFERROR(BAJAS!O247/AOP!M344*12,"")</f>
        <v/>
      </c>
      <c r="N344" s="136">
        <f>+IFERROR(BAJAS!P247/AOP!N344*12,"")</f>
        <v>0</v>
      </c>
      <c r="O344" s="136">
        <f>+IFERROR(BAJAS!Q247/AOP!O344*12,"")</f>
        <v>0</v>
      </c>
      <c r="P344" s="136">
        <f>+IFERROR(BAJAS!R247/AOP!P344*12,"")</f>
        <v>0</v>
      </c>
      <c r="Q344" s="136">
        <f>+IFERROR(BAJAS!S247/AOP!Q344*12,"")</f>
        <v>0</v>
      </c>
      <c r="R344" s="136">
        <f>+IFERROR(BAJAS!T247/AOP!R344*12,"")</f>
        <v>0</v>
      </c>
      <c r="S344" s="136">
        <f>+IFERROR(BAJAS!U247/AOP!S344*12,"")</f>
        <v>0</v>
      </c>
      <c r="T344" s="136">
        <f>+IFERROR(BAJAS!V247/AOP!T344*12,"")</f>
        <v>0</v>
      </c>
      <c r="U344" s="136">
        <f>+IFERROR(BAJAS!W247/AOP!U344*12,"")</f>
        <v>0</v>
      </c>
      <c r="V344" s="136">
        <f>+IFERROR(BAJAS!X247/AOP!V344*12,"")</f>
        <v>0</v>
      </c>
      <c r="W344" s="136">
        <f>+IFERROR(BAJAS!Y247/AOP!W344*12,"")</f>
        <v>0</v>
      </c>
      <c r="X344" s="136">
        <f>+IFERROR(BAJAS!Z247/AOP!X344*12,"")</f>
        <v>0</v>
      </c>
      <c r="Y344" s="136">
        <f>+IFERROR(BAJAS!AA247/AOP!Y344*12,"")</f>
        <v>0</v>
      </c>
      <c r="Z344" s="136">
        <f>+IFERROR(BAJAS!AB247/AOP!Z344*12,"")</f>
        <v>0</v>
      </c>
      <c r="AA344" s="136">
        <f>+IFERROR(BAJAS!AC247/AOP!AA344*12,"")</f>
        <v>0</v>
      </c>
      <c r="AB344" s="136">
        <f>+IFERROR(BAJAS!AD247/AOP!AB344*12,"")</f>
        <v>0</v>
      </c>
      <c r="AC344" s="136">
        <f>+IFERROR(BAJAS!AE247/AOP!AC344*12,"")</f>
        <v>0</v>
      </c>
      <c r="AD344" s="137">
        <f>+IFERROR(BAJAS!AF247/AOP!AD344,"")</f>
        <v>0</v>
      </c>
      <c r="AE344" s="138">
        <f>+IFERROR(BAJAS!AG247/AOP!AE344,"")</f>
        <v>0</v>
      </c>
      <c r="AI344" s="19"/>
      <c r="AJ344" s="19"/>
      <c r="AK344" s="19"/>
      <c r="AL344" s="19"/>
      <c r="AM344" s="19"/>
      <c r="AN344" s="19"/>
      <c r="AO344" s="19"/>
      <c r="AP344" s="19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44"/>
      <c r="BH344" s="59"/>
    </row>
    <row r="345" spans="1:60">
      <c r="A345" s="237"/>
      <c r="B345" s="226"/>
      <c r="C345" s="225"/>
      <c r="D345" s="11" t="s">
        <v>88</v>
      </c>
      <c r="E345" s="78"/>
      <c r="F345" s="78"/>
      <c r="G345" s="78"/>
      <c r="H345" s="78"/>
      <c r="I345" s="78"/>
      <c r="J345" s="78"/>
      <c r="K345" s="78"/>
      <c r="L345" s="78"/>
      <c r="M345" s="139"/>
      <c r="N345" s="139">
        <f>+IFERROR(BAJAS!P248/AOP!N345*12,"")</f>
        <v>0</v>
      </c>
      <c r="O345" s="139">
        <f>+IFERROR(BAJAS!Q248/AOP!O345*12,"")</f>
        <v>0</v>
      </c>
      <c r="P345" s="139">
        <f>+IFERROR(BAJAS!R248/AOP!P345*12,"")</f>
        <v>0</v>
      </c>
      <c r="Q345" s="139">
        <f>+IFERROR(BAJAS!S248/AOP!Q345*12,"")</f>
        <v>0</v>
      </c>
      <c r="R345" s="139">
        <f>+IFERROR(BAJAS!T248/AOP!R345*12,"")</f>
        <v>0</v>
      </c>
      <c r="S345" s="139">
        <f>+IFERROR(BAJAS!U248/AOP!S345*12,"")</f>
        <v>0</v>
      </c>
      <c r="T345" s="139">
        <f>+IFERROR(BAJAS!V248/AOP!T345*12,"")</f>
        <v>0</v>
      </c>
      <c r="U345" s="139">
        <f>+IFERROR(BAJAS!W248/AOP!U345*12,"")</f>
        <v>0</v>
      </c>
      <c r="V345" s="139">
        <f>+IFERROR(BAJAS!X248/AOP!V345*12,"")</f>
        <v>0</v>
      </c>
      <c r="W345" s="139">
        <f>+IFERROR(BAJAS!Y248/AOP!W345*12,"")</f>
        <v>0</v>
      </c>
      <c r="X345" s="139">
        <f>+IFERROR(BAJAS!Z248/AOP!X345*12,"")</f>
        <v>0</v>
      </c>
      <c r="Y345" s="139">
        <f>+IFERROR(BAJAS!AA248/AOP!Y345*12,"")</f>
        <v>0</v>
      </c>
      <c r="Z345" s="139">
        <f>+IFERROR(BAJAS!AB248/AOP!Z345*12,"")</f>
        <v>0</v>
      </c>
      <c r="AA345" s="139">
        <f>+IFERROR(BAJAS!AC248/AOP!AA345*12,"")</f>
        <v>0</v>
      </c>
      <c r="AB345" s="139">
        <f>+IFERROR(BAJAS!AD248/AOP!AB345*12,"")</f>
        <v>0</v>
      </c>
      <c r="AC345" s="139">
        <f>+IFERROR(BAJAS!AE248/AOP!AC345*12,"")</f>
        <v>0</v>
      </c>
      <c r="AD345" s="140">
        <f>+IFERROR(BAJAS!AF248/AOP!AD345,"")</f>
        <v>0</v>
      </c>
      <c r="AE345" s="141">
        <f>+IFERROR(BAJAS!AG248/AOP!AE345,"")</f>
        <v>0</v>
      </c>
      <c r="AI345" s="34"/>
      <c r="AJ345" s="34"/>
      <c r="AK345" s="34"/>
      <c r="AL345" s="34"/>
      <c r="AM345" s="34"/>
      <c r="AN345" s="34"/>
      <c r="AO345" s="34"/>
      <c r="AP345" s="34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45"/>
      <c r="BH345" s="46"/>
    </row>
    <row r="346" spans="1:60">
      <c r="A346" s="237"/>
      <c r="B346" s="226"/>
      <c r="C346" s="225"/>
      <c r="D346" s="13" t="s">
        <v>90</v>
      </c>
      <c r="E346" s="80"/>
      <c r="F346" s="80"/>
      <c r="G346" s="80"/>
      <c r="H346" s="80"/>
      <c r="I346" s="80"/>
      <c r="J346" s="80"/>
      <c r="K346" s="80"/>
      <c r="L346" s="80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53"/>
      <c r="AE346" s="54"/>
      <c r="AI346" s="36"/>
      <c r="AJ346" s="36"/>
      <c r="AK346" s="36"/>
      <c r="AL346" s="36"/>
      <c r="AM346" s="36"/>
      <c r="AN346" s="36"/>
      <c r="AO346" s="36"/>
      <c r="AP346" s="36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53"/>
      <c r="BH346" s="54"/>
    </row>
    <row r="347" spans="1:60" ht="15" customHeight="1">
      <c r="A347" s="237"/>
      <c r="B347" s="226"/>
      <c r="C347" s="225" t="s">
        <v>62</v>
      </c>
      <c r="D347" s="10" t="s">
        <v>40</v>
      </c>
      <c r="E347" s="77"/>
      <c r="F347" s="77"/>
      <c r="G347" s="77"/>
      <c r="H347" s="77"/>
      <c r="I347" s="77"/>
      <c r="J347" s="77"/>
      <c r="K347" s="77"/>
      <c r="L347" s="77"/>
      <c r="M347" s="136" t="str">
        <f>+IFERROR(BAJAS!O250/AOP!M347*12,"")</f>
        <v/>
      </c>
      <c r="N347" s="136" t="str">
        <f>+IFERROR(BAJAS!P250/AOP!N347*12,"")</f>
        <v/>
      </c>
      <c r="O347" s="136" t="str">
        <f>+IFERROR(BAJAS!Q250/AOP!O347*12,"")</f>
        <v/>
      </c>
      <c r="P347" s="136" t="str">
        <f>+IFERROR(BAJAS!R250/AOP!P347*12,"")</f>
        <v/>
      </c>
      <c r="Q347" s="136" t="str">
        <f>+IFERROR(BAJAS!S250/AOP!Q347*12,"")</f>
        <v/>
      </c>
      <c r="R347" s="136" t="str">
        <f>+IFERROR(BAJAS!T250/AOP!R347*12,"")</f>
        <v/>
      </c>
      <c r="S347" s="136" t="str">
        <f>+IFERROR(BAJAS!U250/AOP!S347*12,"")</f>
        <v/>
      </c>
      <c r="T347" s="136" t="str">
        <f>+IFERROR(BAJAS!V250/AOP!T347*12,"")</f>
        <v/>
      </c>
      <c r="U347" s="136" t="str">
        <f>+IFERROR(BAJAS!W250/AOP!U347*12,"")</f>
        <v/>
      </c>
      <c r="V347" s="136" t="str">
        <f>+IFERROR(BAJAS!X250/AOP!V347*12,"")</f>
        <v/>
      </c>
      <c r="W347" s="136" t="str">
        <f>+IFERROR(BAJAS!Y250/AOP!W347*12,"")</f>
        <v/>
      </c>
      <c r="X347" s="136" t="str">
        <f>+IFERROR(BAJAS!Z250/AOP!X347*12,"")</f>
        <v/>
      </c>
      <c r="Y347" s="136" t="str">
        <f>+IFERROR(BAJAS!AA250/AOP!Y347*12,"")</f>
        <v/>
      </c>
      <c r="Z347" s="136" t="str">
        <f>+IFERROR(BAJAS!AB250/AOP!Z347*12,"")</f>
        <v/>
      </c>
      <c r="AA347" s="136" t="str">
        <f>+IFERROR(BAJAS!AC250/AOP!AA347*12,"")</f>
        <v/>
      </c>
      <c r="AB347" s="136" t="str">
        <f>+IFERROR(BAJAS!AD250/AOP!AB347*12,"")</f>
        <v/>
      </c>
      <c r="AC347" s="136" t="str">
        <f>+IFERROR(BAJAS!AE250/AOP!AC347*12,"")</f>
        <v/>
      </c>
      <c r="AD347" s="137" t="str">
        <f>+IFERROR(BAJAS!AF250/AOP!AD347,"")</f>
        <v/>
      </c>
      <c r="AE347" s="138" t="str">
        <f>+IFERROR(BAJAS!AG250/AOP!AE347,"")</f>
        <v/>
      </c>
      <c r="AI347" s="19"/>
      <c r="AJ347" s="19"/>
      <c r="AK347" s="19"/>
      <c r="AL347" s="19"/>
      <c r="AM347" s="19"/>
      <c r="AN347" s="19"/>
      <c r="AO347" s="19"/>
      <c r="AP347" s="19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44"/>
      <c r="BH347" s="59"/>
    </row>
    <row r="348" spans="1:60">
      <c r="A348" s="237"/>
      <c r="B348" s="226"/>
      <c r="C348" s="225"/>
      <c r="D348" s="11" t="s">
        <v>88</v>
      </c>
      <c r="E348" s="78"/>
      <c r="F348" s="78"/>
      <c r="G348" s="78"/>
      <c r="H348" s="78"/>
      <c r="I348" s="78"/>
      <c r="J348" s="78"/>
      <c r="K348" s="78"/>
      <c r="L348" s="78"/>
      <c r="M348" s="139" t="str">
        <f>+IFERROR(BAJAS!O251/AOP!M348*12,"")</f>
        <v/>
      </c>
      <c r="N348" s="139" t="str">
        <f>+IFERROR(BAJAS!P251/AOP!N348*12,"")</f>
        <v/>
      </c>
      <c r="O348" s="139" t="str">
        <f>+IFERROR(BAJAS!Q251/AOP!O348*12,"")</f>
        <v/>
      </c>
      <c r="P348" s="139" t="str">
        <f>+IFERROR(BAJAS!R251/AOP!P348*12,"")</f>
        <v/>
      </c>
      <c r="Q348" s="139" t="str">
        <f>+IFERROR(BAJAS!S251/AOP!Q348*12,"")</f>
        <v/>
      </c>
      <c r="R348" s="139" t="str">
        <f>+IFERROR(BAJAS!T251/AOP!R348*12,"")</f>
        <v/>
      </c>
      <c r="S348" s="139" t="str">
        <f>+IFERROR(BAJAS!U251/AOP!S348*12,"")</f>
        <v/>
      </c>
      <c r="T348" s="139" t="str">
        <f>+IFERROR(BAJAS!V251/AOP!T348*12,"")</f>
        <v/>
      </c>
      <c r="U348" s="139" t="str">
        <f>+IFERROR(BAJAS!W251/AOP!U348*12,"")</f>
        <v/>
      </c>
      <c r="V348" s="139" t="str">
        <f>+IFERROR(BAJAS!X251/AOP!V348*12,"")</f>
        <v/>
      </c>
      <c r="W348" s="139" t="str">
        <f>+IFERROR(BAJAS!Y251/AOP!W348*12,"")</f>
        <v/>
      </c>
      <c r="X348" s="139" t="str">
        <f>+IFERROR(BAJAS!Z251/AOP!X348*12,"")</f>
        <v/>
      </c>
      <c r="Y348" s="139" t="str">
        <f>+IFERROR(BAJAS!AA251/AOP!Y348*12,"")</f>
        <v/>
      </c>
      <c r="Z348" s="139" t="str">
        <f>+IFERROR(BAJAS!AB251/AOP!Z348*12,"")</f>
        <v/>
      </c>
      <c r="AA348" s="139" t="str">
        <f>+IFERROR(BAJAS!AC251/AOP!AA348*12,"")</f>
        <v/>
      </c>
      <c r="AB348" s="139" t="str">
        <f>+IFERROR(BAJAS!AD251/AOP!AB348*12,"")</f>
        <v/>
      </c>
      <c r="AC348" s="139" t="str">
        <f>+IFERROR(BAJAS!AE251/AOP!AC348*12,"")</f>
        <v/>
      </c>
      <c r="AD348" s="140" t="str">
        <f>+IFERROR(BAJAS!AF251/AOP!AD348,"")</f>
        <v/>
      </c>
      <c r="AE348" s="141" t="str">
        <f>+IFERROR(BAJAS!AG251/AOP!AE348,"")</f>
        <v/>
      </c>
      <c r="AI348" s="34"/>
      <c r="AJ348" s="34"/>
      <c r="AK348" s="34"/>
      <c r="AL348" s="34"/>
      <c r="AM348" s="34"/>
      <c r="AN348" s="34"/>
      <c r="AO348" s="34"/>
      <c r="AP348" s="34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45"/>
      <c r="BH348" s="46"/>
    </row>
    <row r="349" spans="1:60">
      <c r="A349" s="237"/>
      <c r="B349" s="226"/>
      <c r="C349" s="225"/>
      <c r="D349" s="13" t="s">
        <v>90</v>
      </c>
      <c r="E349" s="80"/>
      <c r="F349" s="80"/>
      <c r="G349" s="80"/>
      <c r="H349" s="80"/>
      <c r="I349" s="80"/>
      <c r="J349" s="80"/>
      <c r="K349" s="80"/>
      <c r="L349" s="80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49"/>
      <c r="AE349" s="50"/>
      <c r="AI349" s="36"/>
      <c r="AJ349" s="36"/>
      <c r="AK349" s="36"/>
      <c r="AL349" s="36"/>
      <c r="AM349" s="36"/>
      <c r="AN349" s="36"/>
      <c r="AO349" s="36"/>
      <c r="AP349" s="36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49"/>
      <c r="BH349" s="50"/>
    </row>
    <row r="350" spans="1:60" ht="15" customHeight="1">
      <c r="A350" s="237"/>
      <c r="B350" s="226"/>
      <c r="C350" s="225" t="s">
        <v>72</v>
      </c>
      <c r="D350" s="10" t="s">
        <v>40</v>
      </c>
      <c r="E350" s="77"/>
      <c r="F350" s="77"/>
      <c r="G350" s="77"/>
      <c r="H350" s="77"/>
      <c r="I350" s="77"/>
      <c r="J350" s="77"/>
      <c r="K350" s="77"/>
      <c r="L350" s="77"/>
      <c r="M350" s="136"/>
      <c r="N350" s="136" t="str">
        <f>+IFERROR(BAJAS!P253/AOP!N350*12,"")</f>
        <v/>
      </c>
      <c r="O350" s="136" t="str">
        <f>+IFERROR(BAJAS!Q253/AOP!O350*12,"")</f>
        <v/>
      </c>
      <c r="P350" s="136" t="str">
        <f>+IFERROR(BAJAS!R253/AOP!P350*12,"")</f>
        <v/>
      </c>
      <c r="Q350" s="136" t="str">
        <f>+IFERROR(BAJAS!S253/AOP!Q350*12,"")</f>
        <v/>
      </c>
      <c r="R350" s="136" t="str">
        <f>+IFERROR(BAJAS!T253/AOP!R350*12,"")</f>
        <v/>
      </c>
      <c r="S350" s="136" t="str">
        <f>+IFERROR(BAJAS!U253/AOP!S350*12,"")</f>
        <v/>
      </c>
      <c r="T350" s="136" t="str">
        <f>+IFERROR(BAJAS!V253/AOP!T350*12,"")</f>
        <v/>
      </c>
      <c r="U350" s="136" t="str">
        <f>+IFERROR(BAJAS!W253/AOP!U350*12,"")</f>
        <v/>
      </c>
      <c r="V350" s="136" t="str">
        <f>+IFERROR(BAJAS!X253/AOP!V350*12,"")</f>
        <v/>
      </c>
      <c r="W350" s="136" t="str">
        <f>+IFERROR(BAJAS!Y253/AOP!W350*12,"")</f>
        <v/>
      </c>
      <c r="X350" s="136" t="str">
        <f>+IFERROR(BAJAS!Z253/AOP!X350*12,"")</f>
        <v/>
      </c>
      <c r="Y350" s="136" t="str">
        <f>+IFERROR(BAJAS!AA253/AOP!Y350*12,"")</f>
        <v/>
      </c>
      <c r="Z350" s="136" t="str">
        <f>+IFERROR(BAJAS!AB253/AOP!Z350*12,"")</f>
        <v/>
      </c>
      <c r="AA350" s="136" t="str">
        <f>+IFERROR(BAJAS!AC253/AOP!AA350*12,"")</f>
        <v/>
      </c>
      <c r="AB350" s="136" t="str">
        <f>+IFERROR(BAJAS!AD253/AOP!AB350*12,"")</f>
        <v/>
      </c>
      <c r="AC350" s="136" t="str">
        <f>+IFERROR(BAJAS!AE253/AOP!AC350*12,"")</f>
        <v/>
      </c>
      <c r="AD350" s="137" t="str">
        <f>+IFERROR(BAJAS!AF253/AOP!AD350,"")</f>
        <v/>
      </c>
      <c r="AE350" s="138" t="str">
        <f>+IFERROR(BAJAS!AG253/AOP!AE350,"")</f>
        <v/>
      </c>
      <c r="AI350" s="19"/>
      <c r="AJ350" s="19"/>
      <c r="AK350" s="19"/>
      <c r="AL350" s="19"/>
      <c r="AM350" s="19"/>
      <c r="AN350" s="19"/>
      <c r="AO350" s="19"/>
      <c r="AP350" s="19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44"/>
      <c r="BH350" s="59"/>
    </row>
    <row r="351" spans="1:60">
      <c r="A351" s="237"/>
      <c r="B351" s="226"/>
      <c r="C351" s="225"/>
      <c r="D351" s="11" t="s">
        <v>88</v>
      </c>
      <c r="E351" s="78"/>
      <c r="F351" s="78"/>
      <c r="G351" s="78"/>
      <c r="H351" s="78"/>
      <c r="I351" s="78"/>
      <c r="J351" s="78"/>
      <c r="K351" s="78"/>
      <c r="L351" s="78"/>
      <c r="M351" s="139"/>
      <c r="N351" s="139" t="str">
        <f>+IFERROR(BAJAS!P254/AOP!N351*12,"")</f>
        <v/>
      </c>
      <c r="O351" s="139" t="str">
        <f>+IFERROR(BAJAS!Q254/AOP!O351*12,"")</f>
        <v/>
      </c>
      <c r="P351" s="139" t="str">
        <f>+IFERROR(BAJAS!R254/AOP!P351*12,"")</f>
        <v/>
      </c>
      <c r="Q351" s="139" t="str">
        <f>+IFERROR(BAJAS!S254/AOP!Q351*12,"")</f>
        <v/>
      </c>
      <c r="R351" s="139" t="str">
        <f>+IFERROR(BAJAS!T254/AOP!R351*12,"")</f>
        <v/>
      </c>
      <c r="S351" s="139" t="str">
        <f>+IFERROR(BAJAS!U254/AOP!S351*12,"")</f>
        <v/>
      </c>
      <c r="T351" s="139" t="str">
        <f>+IFERROR(BAJAS!V254/AOP!T351*12,"")</f>
        <v/>
      </c>
      <c r="U351" s="139" t="str">
        <f>+IFERROR(BAJAS!W254/AOP!U351*12,"")</f>
        <v/>
      </c>
      <c r="V351" s="139" t="str">
        <f>+IFERROR(BAJAS!X254/AOP!V351*12,"")</f>
        <v/>
      </c>
      <c r="W351" s="139" t="str">
        <f>+IFERROR(BAJAS!Y254/AOP!W351*12,"")</f>
        <v/>
      </c>
      <c r="X351" s="139" t="str">
        <f>+IFERROR(BAJAS!Z254/AOP!X351*12,"")</f>
        <v/>
      </c>
      <c r="Y351" s="139" t="str">
        <f>+IFERROR(BAJAS!AA254/AOP!Y351*12,"")</f>
        <v/>
      </c>
      <c r="Z351" s="139" t="str">
        <f>+IFERROR(BAJAS!AB254/AOP!Z351*12,"")</f>
        <v/>
      </c>
      <c r="AA351" s="139" t="str">
        <f>+IFERROR(BAJAS!AC254/AOP!AA351*12,"")</f>
        <v/>
      </c>
      <c r="AB351" s="139" t="str">
        <f>+IFERROR(BAJAS!AD254/AOP!AB351*12,"")</f>
        <v/>
      </c>
      <c r="AC351" s="139" t="str">
        <f>+IFERROR(BAJAS!AE254/AOP!AC351*12,"")</f>
        <v/>
      </c>
      <c r="AD351" s="140" t="str">
        <f>+IFERROR(BAJAS!AF254/AOP!AD351,"")</f>
        <v/>
      </c>
      <c r="AE351" s="141" t="str">
        <f>+IFERROR(BAJAS!AG254/AOP!AE351,"")</f>
        <v/>
      </c>
      <c r="AI351" s="34"/>
      <c r="AJ351" s="34"/>
      <c r="AK351" s="34"/>
      <c r="AL351" s="34"/>
      <c r="AM351" s="34"/>
      <c r="AN351" s="34"/>
      <c r="AO351" s="34"/>
      <c r="AP351" s="34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45"/>
      <c r="BH351" s="46"/>
    </row>
    <row r="352" spans="1:60">
      <c r="A352" s="237"/>
      <c r="B352" s="226"/>
      <c r="C352" s="225"/>
      <c r="D352" s="13" t="s">
        <v>90</v>
      </c>
      <c r="E352" s="80"/>
      <c r="F352" s="80"/>
      <c r="G352" s="80"/>
      <c r="H352" s="80"/>
      <c r="I352" s="80"/>
      <c r="J352" s="80"/>
      <c r="K352" s="80"/>
      <c r="L352" s="80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49"/>
      <c r="AE352" s="50"/>
      <c r="AI352" s="36"/>
      <c r="AJ352" s="36"/>
      <c r="AK352" s="36"/>
      <c r="AL352" s="36"/>
      <c r="AM352" s="36"/>
      <c r="AN352" s="36"/>
      <c r="AO352" s="36"/>
      <c r="AP352" s="36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49"/>
      <c r="BH352" s="50"/>
    </row>
    <row r="353" spans="1:60" ht="15" customHeight="1">
      <c r="A353" s="237"/>
      <c r="B353" s="226"/>
      <c r="C353" s="225" t="s">
        <v>73</v>
      </c>
      <c r="D353" s="10" t="s">
        <v>40</v>
      </c>
      <c r="E353" s="77"/>
      <c r="F353" s="77"/>
      <c r="G353" s="77"/>
      <c r="H353" s="77"/>
      <c r="I353" s="77"/>
      <c r="J353" s="77"/>
      <c r="K353" s="77"/>
      <c r="L353" s="77"/>
      <c r="M353" s="136"/>
      <c r="N353" s="136" t="str">
        <f>+IFERROR(BAJAS!P256/AOP!N353*12,"")</f>
        <v/>
      </c>
      <c r="O353" s="136" t="str">
        <f>+IFERROR(BAJAS!Q256/AOP!O353*12,"")</f>
        <v/>
      </c>
      <c r="P353" s="136" t="str">
        <f>+IFERROR(BAJAS!R256/AOP!P353*12,"")</f>
        <v/>
      </c>
      <c r="Q353" s="136" t="str">
        <f>+IFERROR(BAJAS!S256/AOP!Q353*12,"")</f>
        <v/>
      </c>
      <c r="R353" s="136" t="str">
        <f>+IFERROR(BAJAS!T256/AOP!R353*12,"")</f>
        <v/>
      </c>
      <c r="S353" s="136" t="str">
        <f>+IFERROR(BAJAS!U256/AOP!S353*12,"")</f>
        <v/>
      </c>
      <c r="T353" s="136" t="str">
        <f>+IFERROR(BAJAS!V256/AOP!T353*12,"")</f>
        <v/>
      </c>
      <c r="U353" s="136" t="str">
        <f>+IFERROR(BAJAS!W256/AOP!U353*12,"")</f>
        <v/>
      </c>
      <c r="V353" s="136" t="str">
        <f>+IFERROR(BAJAS!X256/AOP!V353*12,"")</f>
        <v/>
      </c>
      <c r="W353" s="136" t="str">
        <f>+IFERROR(BAJAS!Y256/AOP!W353*12,"")</f>
        <v/>
      </c>
      <c r="X353" s="136" t="str">
        <f>+IFERROR(BAJAS!Z256/AOP!X353*12,"")</f>
        <v/>
      </c>
      <c r="Y353" s="136" t="str">
        <f>+IFERROR(BAJAS!AA256/AOP!Y353*12,"")</f>
        <v/>
      </c>
      <c r="Z353" s="136" t="str">
        <f>+IFERROR(BAJAS!AB256/AOP!Z353*12,"")</f>
        <v/>
      </c>
      <c r="AA353" s="136" t="str">
        <f>+IFERROR(BAJAS!AC256/AOP!AA353*12,"")</f>
        <v/>
      </c>
      <c r="AB353" s="136" t="str">
        <f>+IFERROR(BAJAS!AD256/AOP!AB353*12,"")</f>
        <v/>
      </c>
      <c r="AC353" s="136" t="str">
        <f>+IFERROR(BAJAS!AE256/AOP!AC353*12,"")</f>
        <v/>
      </c>
      <c r="AD353" s="137" t="str">
        <f>+IFERROR(BAJAS!AF256/AOP!AD353,"")</f>
        <v/>
      </c>
      <c r="AE353" s="138" t="str">
        <f>+IFERROR(BAJAS!AG256/AOP!AE353,"")</f>
        <v/>
      </c>
      <c r="AI353" s="19"/>
      <c r="AJ353" s="19"/>
      <c r="AK353" s="19"/>
      <c r="AL353" s="19"/>
      <c r="AM353" s="19"/>
      <c r="AN353" s="19"/>
      <c r="AO353" s="19"/>
      <c r="AP353" s="19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44"/>
      <c r="BH353" s="59"/>
    </row>
    <row r="354" spans="1:60">
      <c r="A354" s="237"/>
      <c r="B354" s="226"/>
      <c r="C354" s="225"/>
      <c r="D354" s="11" t="s">
        <v>88</v>
      </c>
      <c r="E354" s="78"/>
      <c r="F354" s="78"/>
      <c r="G354" s="78"/>
      <c r="H354" s="78"/>
      <c r="I354" s="78"/>
      <c r="J354" s="78"/>
      <c r="K354" s="78"/>
      <c r="L354" s="78"/>
      <c r="M354" s="139"/>
      <c r="N354" s="139" t="str">
        <f>+IFERROR(BAJAS!P257/AOP!N354*12,"")</f>
        <v/>
      </c>
      <c r="O354" s="139" t="str">
        <f>+IFERROR(BAJAS!Q257/AOP!O354*12,"")</f>
        <v/>
      </c>
      <c r="P354" s="139" t="str">
        <f>+IFERROR(BAJAS!R257/AOP!P354*12,"")</f>
        <v/>
      </c>
      <c r="Q354" s="139" t="str">
        <f>+IFERROR(BAJAS!S257/AOP!Q354*12,"")</f>
        <v/>
      </c>
      <c r="R354" s="139" t="str">
        <f>+IFERROR(BAJAS!T257/AOP!R354*12,"")</f>
        <v/>
      </c>
      <c r="S354" s="139" t="str">
        <f>+IFERROR(BAJAS!U257/AOP!S354*12,"")</f>
        <v/>
      </c>
      <c r="T354" s="139" t="str">
        <f>+IFERROR(BAJAS!V257/AOP!T354*12,"")</f>
        <v/>
      </c>
      <c r="U354" s="139" t="str">
        <f>+IFERROR(BAJAS!W257/AOP!U354*12,"")</f>
        <v/>
      </c>
      <c r="V354" s="139" t="str">
        <f>+IFERROR(BAJAS!X257/AOP!V354*12,"")</f>
        <v/>
      </c>
      <c r="W354" s="139" t="str">
        <f>+IFERROR(BAJAS!Y257/AOP!W354*12,"")</f>
        <v/>
      </c>
      <c r="X354" s="139" t="str">
        <f>+IFERROR(BAJAS!Z257/AOP!X354*12,"")</f>
        <v/>
      </c>
      <c r="Y354" s="139" t="str">
        <f>+IFERROR(BAJAS!AA257/AOP!Y354*12,"")</f>
        <v/>
      </c>
      <c r="Z354" s="139" t="str">
        <f>+IFERROR(BAJAS!AB257/AOP!Z354*12,"")</f>
        <v/>
      </c>
      <c r="AA354" s="139" t="str">
        <f>+IFERROR(BAJAS!AC257/AOP!AA354*12,"")</f>
        <v/>
      </c>
      <c r="AB354" s="139" t="str">
        <f>+IFERROR(BAJAS!AD257/AOP!AB354*12,"")</f>
        <v/>
      </c>
      <c r="AC354" s="139" t="str">
        <f>+IFERROR(BAJAS!AE257/AOP!AC354*12,"")</f>
        <v/>
      </c>
      <c r="AD354" s="140" t="str">
        <f>+IFERROR(BAJAS!AF257/AOP!AD354,"")</f>
        <v/>
      </c>
      <c r="AE354" s="141" t="str">
        <f>+IFERROR(BAJAS!AG257/AOP!AE354,"")</f>
        <v/>
      </c>
      <c r="AI354" s="34"/>
      <c r="AJ354" s="34"/>
      <c r="AK354" s="34"/>
      <c r="AL354" s="34"/>
      <c r="AM354" s="34"/>
      <c r="AN354" s="34"/>
      <c r="AO354" s="34"/>
      <c r="AP354" s="34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45"/>
      <c r="BH354" s="46"/>
    </row>
    <row r="355" spans="1:60">
      <c r="A355" s="237"/>
      <c r="B355" s="226"/>
      <c r="C355" s="225"/>
      <c r="D355" s="13" t="s">
        <v>90</v>
      </c>
      <c r="E355" s="80"/>
      <c r="F355" s="80"/>
      <c r="G355" s="80"/>
      <c r="H355" s="80"/>
      <c r="I355" s="80"/>
      <c r="J355" s="80"/>
      <c r="K355" s="80"/>
      <c r="L355" s="80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49"/>
      <c r="AE355" s="50"/>
      <c r="AI355" s="36"/>
      <c r="AJ355" s="36"/>
      <c r="AK355" s="36"/>
      <c r="AL355" s="36"/>
      <c r="AM355" s="36"/>
      <c r="AN355" s="36"/>
      <c r="AO355" s="36"/>
      <c r="AP355" s="36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49"/>
      <c r="BH355" s="50"/>
    </row>
    <row r="356" spans="1:60" ht="15" customHeight="1">
      <c r="A356" s="237"/>
      <c r="B356" s="226" t="s">
        <v>39</v>
      </c>
      <c r="C356" s="225" t="s">
        <v>51</v>
      </c>
      <c r="D356" s="10" t="s">
        <v>40</v>
      </c>
      <c r="E356" s="77"/>
      <c r="F356" s="77"/>
      <c r="G356" s="77"/>
      <c r="H356" s="77"/>
      <c r="I356" s="77"/>
      <c r="J356" s="77"/>
      <c r="K356" s="77"/>
      <c r="L356" s="77"/>
      <c r="M356" s="136" t="str">
        <f>+IFERROR(BAJAS!O259/AOP!M356*12,"")</f>
        <v/>
      </c>
      <c r="N356" s="136" t="str">
        <f>+IFERROR(BAJAS!P259/AOP!N356*12,"")</f>
        <v/>
      </c>
      <c r="O356" s="136" t="str">
        <f>+IFERROR(BAJAS!Q259/AOP!O356*12,"")</f>
        <v/>
      </c>
      <c r="P356" s="136" t="str">
        <f>+IFERROR(BAJAS!R259/AOP!P356*12,"")</f>
        <v/>
      </c>
      <c r="Q356" s="136" t="str">
        <f>+IFERROR(BAJAS!S259/AOP!Q356*12,"")</f>
        <v/>
      </c>
      <c r="R356" s="136" t="str">
        <f>+IFERROR(BAJAS!T259/AOP!R356*12,"")</f>
        <v/>
      </c>
      <c r="S356" s="136" t="str">
        <f>+IFERROR(BAJAS!U259/AOP!S356*12,"")</f>
        <v/>
      </c>
      <c r="T356" s="136" t="str">
        <f>+IFERROR(BAJAS!V259/AOP!T356*12,"")</f>
        <v/>
      </c>
      <c r="U356" s="136" t="str">
        <f>+IFERROR(BAJAS!W259/AOP!U356*12,"")</f>
        <v/>
      </c>
      <c r="V356" s="136" t="str">
        <f>+IFERROR(BAJAS!X259/AOP!V356*12,"")</f>
        <v/>
      </c>
      <c r="W356" s="136" t="str">
        <f>+IFERROR(BAJAS!Y259/AOP!W356*12,"")</f>
        <v/>
      </c>
      <c r="X356" s="136" t="str">
        <f>+IFERROR(BAJAS!Z259/AOP!X356*12,"")</f>
        <v/>
      </c>
      <c r="Y356" s="136" t="str">
        <f>+IFERROR(BAJAS!AA259/AOP!Y356*12,"")</f>
        <v/>
      </c>
      <c r="Z356" s="136" t="str">
        <f>+IFERROR(BAJAS!AB259/AOP!Z356*12,"")</f>
        <v/>
      </c>
      <c r="AA356" s="136" t="str">
        <f>+IFERROR(BAJAS!AC259/AOP!AA356*12,"")</f>
        <v/>
      </c>
      <c r="AB356" s="136" t="str">
        <f>+IFERROR(BAJAS!AD259/AOP!AB356*12,"")</f>
        <v/>
      </c>
      <c r="AC356" s="136" t="str">
        <f>+IFERROR(BAJAS!AE259/AOP!AC356*12,"")</f>
        <v/>
      </c>
      <c r="AD356" s="137" t="str">
        <f>+IFERROR(BAJAS!AF259/AOP!AD356,"")</f>
        <v/>
      </c>
      <c r="AE356" s="138" t="str">
        <f>+IFERROR(BAJAS!AG259/AOP!AE356,"")</f>
        <v/>
      </c>
      <c r="AI356" s="19"/>
      <c r="AJ356" s="19"/>
      <c r="AK356" s="19"/>
      <c r="AL356" s="19"/>
      <c r="AM356" s="19"/>
      <c r="AN356" s="19"/>
      <c r="AO356" s="19"/>
      <c r="AP356" s="19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44"/>
      <c r="BH356" s="59"/>
    </row>
    <row r="357" spans="1:60">
      <c r="A357" s="237"/>
      <c r="B357" s="226"/>
      <c r="C357" s="225"/>
      <c r="D357" s="11" t="s">
        <v>88</v>
      </c>
      <c r="E357" s="78"/>
      <c r="F357" s="78"/>
      <c r="G357" s="78"/>
      <c r="H357" s="78"/>
      <c r="I357" s="78"/>
      <c r="J357" s="78"/>
      <c r="K357" s="78"/>
      <c r="L357" s="78"/>
      <c r="M357" s="139" t="str">
        <f>+IFERROR(BAJAS!O260/AOP!M357*12,"")</f>
        <v/>
      </c>
      <c r="N357" s="139" t="str">
        <f>+IFERROR(BAJAS!P260/AOP!N357*12,"")</f>
        <v/>
      </c>
      <c r="O357" s="139" t="str">
        <f>+IFERROR(BAJAS!Q260/AOP!O357*12,"")</f>
        <v/>
      </c>
      <c r="P357" s="139">
        <f>+IFERROR(BAJAS!R260/AOP!P357*12,"")</f>
        <v>0</v>
      </c>
      <c r="Q357" s="139">
        <f>+IFERROR(BAJAS!S260/AOP!Q357*12,"")</f>
        <v>0</v>
      </c>
      <c r="R357" s="139">
        <f>+IFERROR(BAJAS!T260/AOP!R357*12,"")</f>
        <v>0</v>
      </c>
      <c r="S357" s="139">
        <f>+IFERROR(BAJAS!U260/AOP!S357*12,"")</f>
        <v>0</v>
      </c>
      <c r="T357" s="139">
        <f>+IFERROR(BAJAS!V260/AOP!T357*12,"")</f>
        <v>0</v>
      </c>
      <c r="U357" s="139">
        <f>+IFERROR(BAJAS!W260/AOP!U357*12,"")</f>
        <v>0</v>
      </c>
      <c r="V357" s="139">
        <f>+IFERROR(BAJAS!X260/AOP!V357*12,"")</f>
        <v>0</v>
      </c>
      <c r="W357" s="139">
        <f>+IFERROR(BAJAS!Y260/AOP!W357*12,"")</f>
        <v>0</v>
      </c>
      <c r="X357" s="139">
        <f>+IFERROR(BAJAS!Z260/AOP!X357*12,"")</f>
        <v>0</v>
      </c>
      <c r="Y357" s="139">
        <f>+IFERROR(BAJAS!AA260/AOP!Y357*12,"")</f>
        <v>0</v>
      </c>
      <c r="Z357" s="139">
        <f>+IFERROR(BAJAS!AB260/AOP!Z357*12,"")</f>
        <v>0</v>
      </c>
      <c r="AA357" s="139">
        <f>+IFERROR(BAJAS!AC260/AOP!AA357*12,"")</f>
        <v>0</v>
      </c>
      <c r="AB357" s="139">
        <f>+IFERROR(BAJAS!AD260/AOP!AB357*12,"")</f>
        <v>0</v>
      </c>
      <c r="AC357" s="139">
        <f>+IFERROR(BAJAS!AE260/AOP!AC357*12,"")</f>
        <v>0</v>
      </c>
      <c r="AD357" s="140">
        <f>+IFERROR(BAJAS!AF260/AOP!AD357,"")</f>
        <v>0</v>
      </c>
      <c r="AE357" s="141">
        <f>+IFERROR(BAJAS!AG260/AOP!AE357,"")</f>
        <v>0</v>
      </c>
      <c r="AI357" s="34"/>
      <c r="AJ357" s="34"/>
      <c r="AK357" s="34"/>
      <c r="AL357" s="34"/>
      <c r="AM357" s="34"/>
      <c r="AN357" s="34"/>
      <c r="AO357" s="34"/>
      <c r="AP357" s="34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45"/>
      <c r="BH357" s="46"/>
    </row>
    <row r="358" spans="1:60">
      <c r="A358" s="237"/>
      <c r="B358" s="226"/>
      <c r="C358" s="225"/>
      <c r="D358" s="12" t="s">
        <v>63</v>
      </c>
      <c r="E358" s="79"/>
      <c r="F358" s="79"/>
      <c r="G358" s="79"/>
      <c r="H358" s="79"/>
      <c r="I358" s="79"/>
      <c r="J358" s="79"/>
      <c r="K358" s="79"/>
      <c r="L358" s="79"/>
      <c r="M358" s="142" t="str">
        <f>+IFERROR(BAJAS!O261/AOP!M358*12,"")</f>
        <v/>
      </c>
      <c r="N358" s="142" t="str">
        <f>+IFERROR(BAJAS!P261/AOP!N358*12,"")</f>
        <v/>
      </c>
      <c r="O358" s="142" t="str">
        <f>+IFERROR(BAJAS!Q261/AOP!O358*12,"")</f>
        <v/>
      </c>
      <c r="P358" s="142" t="str">
        <f>+IFERROR(BAJAS!R261/AOP!P358*12,"")</f>
        <v/>
      </c>
      <c r="Q358" s="142" t="str">
        <f>+IFERROR(BAJAS!S261/AOP!Q358*12,"")</f>
        <v/>
      </c>
      <c r="R358" s="142" t="str">
        <f>+IFERROR(BAJAS!T261/AOP!R358*12,"")</f>
        <v/>
      </c>
      <c r="S358" s="142" t="str">
        <f>+IFERROR(BAJAS!U261/AOP!S358*12,"")</f>
        <v/>
      </c>
      <c r="T358" s="142" t="str">
        <f>+IFERROR(BAJAS!V261/AOP!T358*12,"")</f>
        <v/>
      </c>
      <c r="U358" s="142" t="str">
        <f>+IFERROR(BAJAS!W261/AOP!U358*12,"")</f>
        <v/>
      </c>
      <c r="V358" s="142" t="str">
        <f>+IFERROR(BAJAS!X261/AOP!V358*12,"")</f>
        <v/>
      </c>
      <c r="W358" s="142">
        <f>+IFERROR(BAJAS!Y261/AOP!W358*12,"")</f>
        <v>0</v>
      </c>
      <c r="X358" s="142">
        <f>+IFERROR(BAJAS!Z261/AOP!X358*12,"")</f>
        <v>0</v>
      </c>
      <c r="Y358" s="142">
        <f>+IFERROR(BAJAS!AA261/AOP!Y358*12,"")</f>
        <v>0</v>
      </c>
      <c r="Z358" s="142">
        <f>+IFERROR(BAJAS!AB261/AOP!Z358*12,"")</f>
        <v>0</v>
      </c>
      <c r="AA358" s="142" t="str">
        <f>+IFERROR(BAJAS!AC261/AOP!AA358*12,"")</f>
        <v/>
      </c>
      <c r="AB358" s="142" t="str">
        <f>+IFERROR(BAJAS!AD261/AOP!AB358*12,"")</f>
        <v/>
      </c>
      <c r="AC358" s="142">
        <f>+IFERROR(BAJAS!AE261/AOP!AC358*12,"")</f>
        <v>0</v>
      </c>
      <c r="AD358" s="143" t="str">
        <f>+IFERROR(BAJAS!AF261/AOP!AD358,"")</f>
        <v/>
      </c>
      <c r="AE358" s="144">
        <f>+IFERROR(BAJAS!AG261/AOP!AE358,"")</f>
        <v>0</v>
      </c>
      <c r="AI358" s="35"/>
      <c r="AJ358" s="35"/>
      <c r="AK358" s="35"/>
      <c r="AL358" s="35"/>
      <c r="AM358" s="35"/>
      <c r="AN358" s="35"/>
      <c r="AO358" s="35"/>
      <c r="AP358" s="35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47"/>
      <c r="BH358" s="48"/>
    </row>
    <row r="359" spans="1:60">
      <c r="A359" s="237"/>
      <c r="B359" s="226"/>
      <c r="C359" s="225"/>
      <c r="D359" s="12" t="s">
        <v>64</v>
      </c>
      <c r="E359" s="79"/>
      <c r="F359" s="79"/>
      <c r="G359" s="79"/>
      <c r="H359" s="79"/>
      <c r="I359" s="79"/>
      <c r="J359" s="79"/>
      <c r="K359" s="79"/>
      <c r="L359" s="79"/>
      <c r="M359" s="142"/>
      <c r="N359" s="142" t="str">
        <f>+IFERROR(BAJAS!P262/AOP!N359*12,"")</f>
        <v/>
      </c>
      <c r="O359" s="142" t="str">
        <f>+IFERROR(BAJAS!Q262/AOP!O359*12,"")</f>
        <v/>
      </c>
      <c r="P359" s="142" t="str">
        <f>+IFERROR(BAJAS!R262/AOP!P359*12,"")</f>
        <v/>
      </c>
      <c r="Q359" s="142" t="str">
        <f>+IFERROR(BAJAS!S262/AOP!Q359*12,"")</f>
        <v/>
      </c>
      <c r="R359" s="142" t="str">
        <f>+IFERROR(BAJAS!T262/AOP!R359*12,"")</f>
        <v/>
      </c>
      <c r="S359" s="142" t="str">
        <f>+IFERROR(BAJAS!U262/AOP!S359*12,"")</f>
        <v/>
      </c>
      <c r="T359" s="142" t="str">
        <f>+IFERROR(BAJAS!V262/AOP!T359*12,"")</f>
        <v/>
      </c>
      <c r="U359" s="142" t="str">
        <f>+IFERROR(BAJAS!W262/AOP!U359*12,"")</f>
        <v/>
      </c>
      <c r="V359" s="142" t="str">
        <f>+IFERROR(BAJAS!X262/AOP!V359*12,"")</f>
        <v/>
      </c>
      <c r="W359" s="142" t="str">
        <f>+IFERROR(BAJAS!Y262/AOP!W359*12,"")</f>
        <v/>
      </c>
      <c r="X359" s="142" t="str">
        <f>+IFERROR(BAJAS!Z262/AOP!X359*12,"")</f>
        <v/>
      </c>
      <c r="Y359" s="142" t="str">
        <f>+IFERROR(BAJAS!AA262/AOP!Y359*12,"")</f>
        <v/>
      </c>
      <c r="Z359" s="142" t="str">
        <f>+IFERROR(BAJAS!AB262/AOP!Z359*12,"")</f>
        <v/>
      </c>
      <c r="AA359" s="142" t="str">
        <f>+IFERROR(BAJAS!AC262/AOP!AA359*12,"")</f>
        <v/>
      </c>
      <c r="AB359" s="142" t="str">
        <f>+IFERROR(BAJAS!AD262/AOP!AB359*12,"")</f>
        <v/>
      </c>
      <c r="AC359" s="142" t="str">
        <f>+IFERROR(BAJAS!AE262/AOP!AC359*12,"")</f>
        <v/>
      </c>
      <c r="AD359" s="143" t="str">
        <f>+IFERROR(BAJAS!AF262/AOP!AD359,"")</f>
        <v/>
      </c>
      <c r="AE359" s="144" t="str">
        <f>+IFERROR(BAJAS!AG262/AOP!AE359,"")</f>
        <v/>
      </c>
      <c r="AI359" s="35"/>
      <c r="AJ359" s="35"/>
      <c r="AK359" s="35"/>
      <c r="AL359" s="35"/>
      <c r="AM359" s="35"/>
      <c r="AN359" s="35"/>
      <c r="AO359" s="35"/>
      <c r="AP359" s="35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47"/>
      <c r="BH359" s="48"/>
    </row>
    <row r="360" spans="1:60">
      <c r="A360" s="237"/>
      <c r="B360" s="226"/>
      <c r="C360" s="225"/>
      <c r="D360" s="12" t="s">
        <v>65</v>
      </c>
      <c r="E360" s="79"/>
      <c r="F360" s="79"/>
      <c r="G360" s="79"/>
      <c r="H360" s="79"/>
      <c r="I360" s="79"/>
      <c r="J360" s="79"/>
      <c r="K360" s="79"/>
      <c r="L360" s="79"/>
      <c r="M360" s="142" t="str">
        <f>+IFERROR(BAJAS!O263/AOP!M360*12,"")</f>
        <v/>
      </c>
      <c r="N360" s="142" t="str">
        <f>+IFERROR(BAJAS!P263/AOP!N360*12,"")</f>
        <v/>
      </c>
      <c r="O360" s="142" t="str">
        <f>+IFERROR(BAJAS!Q263/AOP!O360*12,"")</f>
        <v/>
      </c>
      <c r="P360" s="142" t="str">
        <f>+IFERROR(BAJAS!R263/AOP!P360*12,"")</f>
        <v/>
      </c>
      <c r="Q360" s="142" t="str">
        <f>+IFERROR(BAJAS!S263/AOP!Q360*12,"")</f>
        <v/>
      </c>
      <c r="R360" s="142" t="str">
        <f>+IFERROR(BAJAS!T263/AOP!R360*12,"")</f>
        <v/>
      </c>
      <c r="S360" s="142" t="str">
        <f>+IFERROR(BAJAS!U263/AOP!S360*12,"")</f>
        <v/>
      </c>
      <c r="T360" s="142" t="str">
        <f>+IFERROR(BAJAS!V263/AOP!T360*12,"")</f>
        <v/>
      </c>
      <c r="U360" s="142" t="str">
        <f>+IFERROR(BAJAS!W263/AOP!U360*12,"")</f>
        <v/>
      </c>
      <c r="V360" s="142">
        <f>+IFERROR(BAJAS!X263/AOP!V360*12,"")</f>
        <v>0</v>
      </c>
      <c r="W360" s="142">
        <f>+IFERROR(BAJAS!Y263/AOP!W360*12,"")</f>
        <v>12</v>
      </c>
      <c r="X360" s="142">
        <f>+IFERROR(BAJAS!Z263/AOP!X360*12,"")</f>
        <v>12</v>
      </c>
      <c r="Y360" s="142">
        <f>+IFERROR(BAJAS!AA263/AOP!Y360*12,"")</f>
        <v>8</v>
      </c>
      <c r="Z360" s="142">
        <f>+IFERROR(BAJAS!AB263/AOP!Z360*12,"")</f>
        <v>6</v>
      </c>
      <c r="AA360" s="142">
        <f>+IFERROR(BAJAS!AC263/AOP!AA360*12,"")</f>
        <v>0</v>
      </c>
      <c r="AB360" s="142">
        <f>+IFERROR(BAJAS!AD263/AOP!AB360*12,"")</f>
        <v>6</v>
      </c>
      <c r="AC360" s="142">
        <f>+IFERROR(BAJAS!AE263/AOP!AC360*12,"")</f>
        <v>6</v>
      </c>
      <c r="AD360" s="143" t="str">
        <f>+IFERROR(BAJAS!AF263/AOP!AD360,"")</f>
        <v/>
      </c>
      <c r="AE360" s="144">
        <f>+IFERROR(BAJAS!AG263/AOP!AE360,"")</f>
        <v>6</v>
      </c>
      <c r="AI360" s="35"/>
      <c r="AJ360" s="35"/>
      <c r="AK360" s="35"/>
      <c r="AL360" s="35"/>
      <c r="AM360" s="35"/>
      <c r="AN360" s="35"/>
      <c r="AO360" s="35"/>
      <c r="AP360" s="35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47"/>
      <c r="BH360" s="48"/>
    </row>
    <row r="361" spans="1:60">
      <c r="A361" s="237"/>
      <c r="B361" s="226"/>
      <c r="C361" s="225"/>
      <c r="D361" s="12" t="s">
        <v>66</v>
      </c>
      <c r="E361" s="79"/>
      <c r="F361" s="79"/>
      <c r="G361" s="79"/>
      <c r="H361" s="79"/>
      <c r="I361" s="79"/>
      <c r="J361" s="79"/>
      <c r="K361" s="79"/>
      <c r="L361" s="79"/>
      <c r="M361" s="142"/>
      <c r="N361" s="142" t="str">
        <f>+IFERROR(BAJAS!P264/AOP!N361*12,"")</f>
        <v/>
      </c>
      <c r="O361" s="142" t="str">
        <f>+IFERROR(BAJAS!Q264/AOP!O361*12,"")</f>
        <v/>
      </c>
      <c r="P361" s="142" t="str">
        <f>+IFERROR(BAJAS!R264/AOP!P361*12,"")</f>
        <v/>
      </c>
      <c r="Q361" s="142" t="str">
        <f>+IFERROR(BAJAS!S264/AOP!Q361*12,"")</f>
        <v/>
      </c>
      <c r="R361" s="142" t="str">
        <f>+IFERROR(BAJAS!T264/AOP!R361*12,"")</f>
        <v/>
      </c>
      <c r="S361" s="142" t="str">
        <f>+IFERROR(BAJAS!U264/AOP!S361*12,"")</f>
        <v/>
      </c>
      <c r="T361" s="142" t="str">
        <f>+IFERROR(BAJAS!V264/AOP!T361*12,"")</f>
        <v/>
      </c>
      <c r="U361" s="142" t="str">
        <f>+IFERROR(BAJAS!W264/AOP!U361*12,"")</f>
        <v/>
      </c>
      <c r="V361" s="142" t="str">
        <f>+IFERROR(BAJAS!X264/AOP!V361*12,"")</f>
        <v/>
      </c>
      <c r="W361" s="142" t="str">
        <f>+IFERROR(BAJAS!Y264/AOP!W361*12,"")</f>
        <v/>
      </c>
      <c r="X361" s="142" t="str">
        <f>+IFERROR(BAJAS!Z264/AOP!X361*12,"")</f>
        <v/>
      </c>
      <c r="Y361" s="142" t="str">
        <f>+IFERROR(BAJAS!AA264/AOP!Y361*12,"")</f>
        <v/>
      </c>
      <c r="Z361" s="142" t="str">
        <f>+IFERROR(BAJAS!AB264/AOP!Z361*12,"")</f>
        <v/>
      </c>
      <c r="AA361" s="142" t="str">
        <f>+IFERROR(BAJAS!AC264/AOP!AA361*12,"")</f>
        <v/>
      </c>
      <c r="AB361" s="142" t="str">
        <f>+IFERROR(BAJAS!AD264/AOP!AB361*12,"")</f>
        <v/>
      </c>
      <c r="AC361" s="142" t="str">
        <f>+IFERROR(BAJAS!AE264/AOP!AC361*12,"")</f>
        <v/>
      </c>
      <c r="AD361" s="143" t="str">
        <f>+IFERROR(BAJAS!AF264/AOP!AD361,"")</f>
        <v/>
      </c>
      <c r="AE361" s="144" t="str">
        <f>+IFERROR(BAJAS!AG264/AOP!AE361,"")</f>
        <v/>
      </c>
      <c r="AI361" s="35"/>
      <c r="AJ361" s="35"/>
      <c r="AK361" s="35"/>
      <c r="AL361" s="35"/>
      <c r="AM361" s="35"/>
      <c r="AN361" s="35"/>
      <c r="AO361" s="35"/>
      <c r="AP361" s="35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47"/>
      <c r="BH361" s="48"/>
    </row>
    <row r="362" spans="1:60">
      <c r="A362" s="237"/>
      <c r="B362" s="226"/>
      <c r="C362" s="225"/>
      <c r="D362" s="12" t="s">
        <v>67</v>
      </c>
      <c r="E362" s="79"/>
      <c r="F362" s="79"/>
      <c r="G362" s="79"/>
      <c r="H362" s="79"/>
      <c r="I362" s="79"/>
      <c r="J362" s="79"/>
      <c r="K362" s="79"/>
      <c r="L362" s="79"/>
      <c r="M362" s="142" t="str">
        <f>+IFERROR(BAJAS!O265/AOP!M362*12,"")</f>
        <v/>
      </c>
      <c r="N362" s="142" t="str">
        <f>+IFERROR(BAJAS!P265/AOP!N362*12,"")</f>
        <v/>
      </c>
      <c r="O362" s="142" t="str">
        <f>+IFERROR(BAJAS!Q265/AOP!O362*12,"")</f>
        <v/>
      </c>
      <c r="P362" s="142" t="str">
        <f>+IFERROR(BAJAS!R265/AOP!P362*12,"")</f>
        <v/>
      </c>
      <c r="Q362" s="142" t="str">
        <f>+IFERROR(BAJAS!S265/AOP!Q362*12,"")</f>
        <v/>
      </c>
      <c r="R362" s="142" t="str">
        <f>+IFERROR(BAJAS!T265/AOP!R362*12,"")</f>
        <v/>
      </c>
      <c r="S362" s="142" t="str">
        <f>+IFERROR(BAJAS!U265/AOP!S362*12,"")</f>
        <v/>
      </c>
      <c r="T362" s="142" t="str">
        <f>+IFERROR(BAJAS!V265/AOP!T362*12,"")</f>
        <v/>
      </c>
      <c r="U362" s="142" t="str">
        <f>+IFERROR(BAJAS!W265/AOP!U362*12,"")</f>
        <v/>
      </c>
      <c r="V362" s="142" t="str">
        <f>+IFERROR(BAJAS!X265/AOP!V362*12,"")</f>
        <v/>
      </c>
      <c r="W362" s="142" t="str">
        <f>+IFERROR(BAJAS!Y265/AOP!W362*12,"")</f>
        <v/>
      </c>
      <c r="X362" s="142" t="str">
        <f>+IFERROR(BAJAS!Z265/AOP!X362*12,"")</f>
        <v/>
      </c>
      <c r="Y362" s="142">
        <f>+IFERROR(BAJAS!AA265/AOP!Y362*12,"")</f>
        <v>24</v>
      </c>
      <c r="Z362" s="142">
        <f>+IFERROR(BAJAS!AB265/AOP!Z362*12,"")</f>
        <v>0</v>
      </c>
      <c r="AA362" s="142">
        <f>+IFERROR(BAJAS!AC265/AOP!AA362*12,"")</f>
        <v>0</v>
      </c>
      <c r="AB362" s="142">
        <f>+IFERROR(BAJAS!AD265/AOP!AB362*12,"")</f>
        <v>0</v>
      </c>
      <c r="AC362" s="142">
        <f>+IFERROR(BAJAS!AE265/AOP!AC362*12,"")</f>
        <v>0</v>
      </c>
      <c r="AD362" s="143" t="str">
        <f>+IFERROR(BAJAS!AF265/AOP!AD362,"")</f>
        <v/>
      </c>
      <c r="AE362" s="144">
        <f>+IFERROR(BAJAS!AG265/AOP!AE362,"")</f>
        <v>6</v>
      </c>
      <c r="AI362" s="35"/>
      <c r="AJ362" s="35"/>
      <c r="AK362" s="35"/>
      <c r="AL362" s="35"/>
      <c r="AM362" s="35"/>
      <c r="AN362" s="35"/>
      <c r="AO362" s="35"/>
      <c r="AP362" s="35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47"/>
      <c r="BH362" s="48"/>
    </row>
    <row r="363" spans="1:60">
      <c r="A363" s="237"/>
      <c r="B363" s="226"/>
      <c r="C363" s="225"/>
      <c r="D363" s="12" t="s">
        <v>68</v>
      </c>
      <c r="E363" s="79"/>
      <c r="F363" s="79"/>
      <c r="G363" s="79"/>
      <c r="H363" s="79"/>
      <c r="I363" s="79"/>
      <c r="J363" s="79"/>
      <c r="K363" s="79"/>
      <c r="L363" s="79"/>
      <c r="M363" s="142"/>
      <c r="N363" s="142" t="str">
        <f>+IFERROR(BAJAS!P266/AOP!N363*12,"")</f>
        <v/>
      </c>
      <c r="O363" s="142" t="str">
        <f>+IFERROR(BAJAS!Q266/AOP!O363*12,"")</f>
        <v/>
      </c>
      <c r="P363" s="142">
        <f>+IFERROR(BAJAS!R266/AOP!P363*12,"")</f>
        <v>0</v>
      </c>
      <c r="Q363" s="142">
        <f>+IFERROR(BAJAS!S266/AOP!Q363*12,"")</f>
        <v>0</v>
      </c>
      <c r="R363" s="142">
        <f>+IFERROR(BAJAS!T266/AOP!R363*12,"")</f>
        <v>0</v>
      </c>
      <c r="S363" s="142">
        <f>+IFERROR(BAJAS!U266/AOP!S363*12,"")</f>
        <v>0</v>
      </c>
      <c r="T363" s="142">
        <f>+IFERROR(BAJAS!V266/AOP!T363*12,"")</f>
        <v>0</v>
      </c>
      <c r="U363" s="142">
        <f>+IFERROR(BAJAS!W266/AOP!U363*12,"")</f>
        <v>0</v>
      </c>
      <c r="V363" s="142">
        <f>+IFERROR(BAJAS!X266/AOP!V363*12,"")</f>
        <v>0</v>
      </c>
      <c r="W363" s="142">
        <f>+IFERROR(BAJAS!Y266/AOP!W363*12,"")</f>
        <v>0</v>
      </c>
      <c r="X363" s="142">
        <f>+IFERROR(BAJAS!Z266/AOP!X363*12,"")</f>
        <v>0</v>
      </c>
      <c r="Y363" s="142">
        <f>+IFERROR(BAJAS!AA266/AOP!Y363*12,"")</f>
        <v>0</v>
      </c>
      <c r="Z363" s="142">
        <f>+IFERROR(BAJAS!AB266/AOP!Z363*12,"")</f>
        <v>0</v>
      </c>
      <c r="AA363" s="142">
        <f>+IFERROR(BAJAS!AC266/AOP!AA363*12,"")</f>
        <v>0</v>
      </c>
      <c r="AB363" s="142">
        <f>+IFERROR(BAJAS!AD266/AOP!AB363*12,"")</f>
        <v>0</v>
      </c>
      <c r="AC363" s="142">
        <f>+IFERROR(BAJAS!AE266/AOP!AC363*12,"")</f>
        <v>12</v>
      </c>
      <c r="AD363" s="143">
        <f>+IFERROR(BAJAS!AF266/AOP!AD363,"")</f>
        <v>0</v>
      </c>
      <c r="AE363" s="144">
        <f>+IFERROR(BAJAS!AG266/AOP!AE363,"")</f>
        <v>0</v>
      </c>
      <c r="AI363" s="35"/>
      <c r="AJ363" s="35"/>
      <c r="AK363" s="35"/>
      <c r="AL363" s="35"/>
      <c r="AM363" s="35"/>
      <c r="AN363" s="35"/>
      <c r="AO363" s="35"/>
      <c r="AP363" s="35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47"/>
      <c r="BH363" s="48"/>
    </row>
    <row r="364" spans="1:60">
      <c r="A364" s="237"/>
      <c r="B364" s="226"/>
      <c r="C364" s="225"/>
      <c r="D364" s="14" t="s">
        <v>3</v>
      </c>
      <c r="E364" s="81"/>
      <c r="F364" s="81"/>
      <c r="G364" s="81"/>
      <c r="H364" s="81"/>
      <c r="I364" s="81"/>
      <c r="J364" s="81"/>
      <c r="K364" s="81"/>
      <c r="L364" s="81"/>
      <c r="M364" s="147" t="str">
        <f>+IFERROR(BAJAS!O267/AOP!M364*12,"")</f>
        <v/>
      </c>
      <c r="N364" s="147" t="str">
        <f>+IFERROR(BAJAS!P267/AOP!N364*12,"")</f>
        <v/>
      </c>
      <c r="O364" s="147" t="str">
        <f>+IFERROR(BAJAS!Q267/AOP!O364*12,"")</f>
        <v/>
      </c>
      <c r="P364" s="147" t="str">
        <f>+IFERROR(BAJAS!R267/AOP!P364*12,"")</f>
        <v/>
      </c>
      <c r="Q364" s="147" t="str">
        <f>+IFERROR(BAJAS!S267/AOP!Q364*12,"")</f>
        <v/>
      </c>
      <c r="R364" s="147" t="str">
        <f>+IFERROR(BAJAS!T267/AOP!R364*12,"")</f>
        <v/>
      </c>
      <c r="S364" s="147" t="str">
        <f>+IFERROR(BAJAS!U267/AOP!S364*12,"")</f>
        <v/>
      </c>
      <c r="T364" s="147" t="str">
        <f>+IFERROR(BAJAS!V267/AOP!T364*12,"")</f>
        <v/>
      </c>
      <c r="U364" s="147" t="str">
        <f>+IFERROR(BAJAS!W267/AOP!U364*12,"")</f>
        <v/>
      </c>
      <c r="V364" s="147">
        <f>+IFERROR(BAJAS!X267/AOP!V364*12,"")</f>
        <v>0</v>
      </c>
      <c r="W364" s="147">
        <f>+IFERROR(BAJAS!Y267/AOP!W364*12,"")</f>
        <v>8</v>
      </c>
      <c r="X364" s="147">
        <f>+IFERROR(BAJAS!Z267/AOP!X364*12,"")</f>
        <v>0</v>
      </c>
      <c r="Y364" s="147">
        <f>+IFERROR(BAJAS!AA267/AOP!Y364*12,"")</f>
        <v>0</v>
      </c>
      <c r="Z364" s="147">
        <f>+IFERROR(BAJAS!AB267/AOP!Z364*12,"")</f>
        <v>0</v>
      </c>
      <c r="AA364" s="147">
        <f>+IFERROR(BAJAS!AC267/AOP!AA364*12,"")</f>
        <v>0</v>
      </c>
      <c r="AB364" s="147">
        <f>+IFERROR(BAJAS!AD267/AOP!AB364*12,"")</f>
        <v>0</v>
      </c>
      <c r="AC364" s="147">
        <f>+IFERROR(BAJAS!AE267/AOP!AC364*12,"")</f>
        <v>0</v>
      </c>
      <c r="AD364" s="150" t="str">
        <f>+IFERROR(BAJAS!AF267/AOP!AD364,"")</f>
        <v/>
      </c>
      <c r="AE364" s="151">
        <f>+IFERROR(BAJAS!AG267/AOP!AE364,"")</f>
        <v>0.70588235294117641</v>
      </c>
      <c r="AI364" s="37"/>
      <c r="AJ364" s="37"/>
      <c r="AK364" s="37"/>
      <c r="AL364" s="37"/>
      <c r="AM364" s="37"/>
      <c r="AN364" s="37"/>
      <c r="AO364" s="37"/>
      <c r="AP364" s="37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55"/>
      <c r="BH364" s="56"/>
    </row>
    <row r="365" spans="1:60">
      <c r="A365" s="237"/>
      <c r="B365" s="226"/>
      <c r="C365" s="225"/>
      <c r="D365" s="14" t="s">
        <v>42</v>
      </c>
      <c r="E365" s="81"/>
      <c r="F365" s="81"/>
      <c r="G365" s="81"/>
      <c r="H365" s="81"/>
      <c r="I365" s="81"/>
      <c r="J365" s="81"/>
      <c r="K365" s="81"/>
      <c r="L365" s="81"/>
      <c r="M365" s="147" t="str">
        <f>+IFERROR(BAJAS!O268/AOP!M365*12,"")</f>
        <v/>
      </c>
      <c r="N365" s="147" t="str">
        <f>+IFERROR(BAJAS!P268/AOP!N365*12,"")</f>
        <v/>
      </c>
      <c r="O365" s="147" t="str">
        <f>+IFERROR(BAJAS!Q268/AOP!O365*12,"")</f>
        <v/>
      </c>
      <c r="P365" s="147">
        <f>+IFERROR(BAJAS!R268/AOP!P365*12,"")</f>
        <v>0</v>
      </c>
      <c r="Q365" s="147">
        <f>+IFERROR(BAJAS!S268/AOP!Q365*12,"")</f>
        <v>0</v>
      </c>
      <c r="R365" s="147">
        <f>+IFERROR(BAJAS!T268/AOP!R365*12,"")</f>
        <v>0</v>
      </c>
      <c r="S365" s="147">
        <f>+IFERROR(BAJAS!U268/AOP!S365*12,"")</f>
        <v>0</v>
      </c>
      <c r="T365" s="147">
        <f>+IFERROR(BAJAS!V268/AOP!T365*12,"")</f>
        <v>0</v>
      </c>
      <c r="U365" s="147">
        <f>+IFERROR(BAJAS!W268/AOP!U365*12,"")</f>
        <v>0</v>
      </c>
      <c r="V365" s="147">
        <f>+IFERROR(BAJAS!X268/AOP!V365*12,"")</f>
        <v>0</v>
      </c>
      <c r="W365" s="147">
        <f>+IFERROR(BAJAS!Y268/AOP!W365*12,"")</f>
        <v>0</v>
      </c>
      <c r="X365" s="147">
        <f>+IFERROR(BAJAS!Z268/AOP!X365*12,"")</f>
        <v>0</v>
      </c>
      <c r="Y365" s="147">
        <f>+IFERROR(BAJAS!AA268/AOP!Y365*12,"")</f>
        <v>0</v>
      </c>
      <c r="Z365" s="147">
        <f>+IFERROR(BAJAS!AB268/AOP!Z365*12,"")</f>
        <v>0</v>
      </c>
      <c r="AA365" s="147">
        <f>+IFERROR(BAJAS!AC268/AOP!AA365*12,"")</f>
        <v>0</v>
      </c>
      <c r="AB365" s="147">
        <f>+IFERROR(BAJAS!AD268/AOP!AB365*12,"")</f>
        <v>12</v>
      </c>
      <c r="AC365" s="147">
        <f>+IFERROR(BAJAS!AE268/AOP!AC365*12,"")</f>
        <v>0</v>
      </c>
      <c r="AD365" s="150">
        <f>+IFERROR(BAJAS!AF268/AOP!AD365,"")</f>
        <v>0</v>
      </c>
      <c r="AE365" s="151">
        <f>+IFERROR(BAJAS!AG268/AOP!AE365,"")</f>
        <v>0.70588235294117641</v>
      </c>
      <c r="AI365" s="37"/>
      <c r="AJ365" s="37"/>
      <c r="AK365" s="37"/>
      <c r="AL365" s="37"/>
      <c r="AM365" s="37"/>
      <c r="AN365" s="37"/>
      <c r="AO365" s="37"/>
      <c r="AP365" s="37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55"/>
      <c r="BH365" s="56"/>
    </row>
    <row r="366" spans="1:60">
      <c r="A366" s="237"/>
      <c r="B366" s="226"/>
      <c r="C366" s="225"/>
      <c r="D366" s="13" t="s">
        <v>90</v>
      </c>
      <c r="E366" s="80"/>
      <c r="F366" s="80"/>
      <c r="G366" s="80"/>
      <c r="H366" s="80"/>
      <c r="I366" s="80"/>
      <c r="J366" s="80"/>
      <c r="K366" s="80"/>
      <c r="L366" s="80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49"/>
      <c r="AE366" s="50"/>
      <c r="AI366" s="36"/>
      <c r="AJ366" s="36"/>
      <c r="AK366" s="36"/>
      <c r="AL366" s="36"/>
      <c r="AM366" s="36"/>
      <c r="AN366" s="36"/>
      <c r="AO366" s="36"/>
      <c r="AP366" s="36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49"/>
      <c r="BH366" s="50"/>
    </row>
    <row r="367" spans="1:60">
      <c r="A367" s="237"/>
      <c r="B367" s="226"/>
      <c r="C367" s="225" t="s">
        <v>52</v>
      </c>
      <c r="D367" s="10" t="s">
        <v>40</v>
      </c>
      <c r="E367" s="82"/>
      <c r="F367" s="82"/>
      <c r="G367" s="82"/>
      <c r="H367" s="82"/>
      <c r="I367" s="82"/>
      <c r="J367" s="82"/>
      <c r="K367" s="82"/>
      <c r="L367" s="82"/>
      <c r="M367" s="152" t="str">
        <f>+IFERROR(BAJAS!O270/AOP!M367*12,"")</f>
        <v/>
      </c>
      <c r="N367" s="152" t="str">
        <f>+IFERROR(BAJAS!P270/AOP!N367*12,"")</f>
        <v/>
      </c>
      <c r="O367" s="152" t="str">
        <f>+IFERROR(BAJAS!Q270/AOP!O367*12,"")</f>
        <v/>
      </c>
      <c r="P367" s="152" t="str">
        <f>+IFERROR(BAJAS!R270/AOP!P367*12,"")</f>
        <v/>
      </c>
      <c r="Q367" s="152" t="str">
        <f>+IFERROR(BAJAS!S270/AOP!Q367*12,"")</f>
        <v/>
      </c>
      <c r="R367" s="152" t="str">
        <f>+IFERROR(BAJAS!T270/AOP!R367*12,"")</f>
        <v/>
      </c>
      <c r="S367" s="152" t="str">
        <f>+IFERROR(BAJAS!U270/AOP!S367*12,"")</f>
        <v/>
      </c>
      <c r="T367" s="152" t="str">
        <f>+IFERROR(BAJAS!V270/AOP!T367*12,"")</f>
        <v/>
      </c>
      <c r="U367" s="152" t="str">
        <f>+IFERROR(BAJAS!W270/AOP!U367*12,"")</f>
        <v/>
      </c>
      <c r="V367" s="152" t="str">
        <f>+IFERROR(BAJAS!X270/AOP!V367*12,"")</f>
        <v/>
      </c>
      <c r="W367" s="152" t="str">
        <f>+IFERROR(BAJAS!Y270/AOP!W367*12,"")</f>
        <v/>
      </c>
      <c r="X367" s="152" t="str">
        <f>+IFERROR(BAJAS!Z270/AOP!X367*12,"")</f>
        <v/>
      </c>
      <c r="Y367" s="152" t="str">
        <f>+IFERROR(BAJAS!AA270/AOP!Y367*12,"")</f>
        <v/>
      </c>
      <c r="Z367" s="152" t="str">
        <f>+IFERROR(BAJAS!AB270/AOP!Z367*12,"")</f>
        <v/>
      </c>
      <c r="AA367" s="152" t="str">
        <f>+IFERROR(BAJAS!AC270/AOP!AA367*12,"")</f>
        <v/>
      </c>
      <c r="AB367" s="152" t="str">
        <f>+IFERROR(BAJAS!AD270/AOP!AB367*12,"")</f>
        <v/>
      </c>
      <c r="AC367" s="152" t="str">
        <f>+IFERROR(BAJAS!AE270/AOP!AC367*12,"")</f>
        <v/>
      </c>
      <c r="AD367" s="137" t="str">
        <f>+IFERROR(BAJAS!AF270/AOP!AD367,"")</f>
        <v/>
      </c>
      <c r="AE367" s="138" t="str">
        <f>+IFERROR(BAJAS!AG270/AOP!AE367,"")</f>
        <v/>
      </c>
      <c r="AI367" s="26"/>
      <c r="AJ367" s="26"/>
      <c r="AK367" s="26"/>
      <c r="AL367" s="26"/>
      <c r="AM367" s="26"/>
      <c r="AN367" s="26"/>
      <c r="AO367" s="26"/>
      <c r="AP367" s="26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44"/>
      <c r="BH367" s="59"/>
    </row>
    <row r="368" spans="1:60">
      <c r="A368" s="237"/>
      <c r="B368" s="226"/>
      <c r="C368" s="225"/>
      <c r="D368" s="11" t="s">
        <v>88</v>
      </c>
      <c r="E368" s="78"/>
      <c r="F368" s="78"/>
      <c r="G368" s="78"/>
      <c r="H368" s="78"/>
      <c r="I368" s="78"/>
      <c r="J368" s="78"/>
      <c r="K368" s="78"/>
      <c r="L368" s="78"/>
      <c r="M368" s="139" t="str">
        <f>+IFERROR(BAJAS!O271/AOP!M368*12,"")</f>
        <v/>
      </c>
      <c r="N368" s="139" t="str">
        <f>+IFERROR(BAJAS!P271/AOP!N368*12,"")</f>
        <v/>
      </c>
      <c r="O368" s="139" t="str">
        <f>+IFERROR(BAJAS!Q271/AOP!O368*12,"")</f>
        <v/>
      </c>
      <c r="P368" s="139" t="str">
        <f>+IFERROR(BAJAS!R271/AOP!P368*12,"")</f>
        <v/>
      </c>
      <c r="Q368" s="139" t="str">
        <f>+IFERROR(BAJAS!S271/AOP!Q368*12,"")</f>
        <v/>
      </c>
      <c r="R368" s="139" t="str">
        <f>+IFERROR(BAJAS!T271/AOP!R368*12,"")</f>
        <v/>
      </c>
      <c r="S368" s="139" t="str">
        <f>+IFERROR(BAJAS!U271/AOP!S368*12,"")</f>
        <v/>
      </c>
      <c r="T368" s="139" t="str">
        <f>+IFERROR(BAJAS!V271/AOP!T368*12,"")</f>
        <v/>
      </c>
      <c r="U368" s="139" t="str">
        <f>+IFERROR(BAJAS!W271/AOP!U368*12,"")</f>
        <v/>
      </c>
      <c r="V368" s="139" t="str">
        <f>+IFERROR(BAJAS!X271/AOP!V368*12,"")</f>
        <v/>
      </c>
      <c r="W368" s="139" t="str">
        <f>+IFERROR(BAJAS!Y271/AOP!W368*12,"")</f>
        <v/>
      </c>
      <c r="X368" s="139" t="str">
        <f>+IFERROR(BAJAS!Z271/AOP!X368*12,"")</f>
        <v/>
      </c>
      <c r="Y368" s="139" t="str">
        <f>+IFERROR(BAJAS!AA271/AOP!Y368*12,"")</f>
        <v/>
      </c>
      <c r="Z368" s="139" t="str">
        <f>+IFERROR(BAJAS!AB271/AOP!Z368*12,"")</f>
        <v/>
      </c>
      <c r="AA368" s="139" t="str">
        <f>+IFERROR(BAJAS!AC271/AOP!AA368*12,"")</f>
        <v/>
      </c>
      <c r="AB368" s="139" t="str">
        <f>+IFERROR(BAJAS!AD271/AOP!AB368*12,"")</f>
        <v/>
      </c>
      <c r="AC368" s="139" t="str">
        <f>+IFERROR(BAJAS!AE271/AOP!AC368*12,"")</f>
        <v/>
      </c>
      <c r="AD368" s="140" t="str">
        <f>+IFERROR(BAJAS!AF271/AOP!AD368,"")</f>
        <v/>
      </c>
      <c r="AE368" s="141" t="str">
        <f>+IFERROR(BAJAS!AG271/AOP!AE368,"")</f>
        <v/>
      </c>
      <c r="AI368" s="34"/>
      <c r="AJ368" s="34"/>
      <c r="AK368" s="34"/>
      <c r="AL368" s="34"/>
      <c r="AM368" s="34"/>
      <c r="AN368" s="34"/>
      <c r="AO368" s="34"/>
      <c r="AP368" s="34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45"/>
      <c r="BH368" s="46"/>
    </row>
    <row r="369" spans="1:60">
      <c r="A369" s="237"/>
      <c r="B369" s="226"/>
      <c r="C369" s="225"/>
      <c r="D369" s="12" t="s">
        <v>4</v>
      </c>
      <c r="E369" s="79"/>
      <c r="F369" s="79"/>
      <c r="G369" s="79"/>
      <c r="H369" s="79"/>
      <c r="I369" s="79"/>
      <c r="J369" s="79"/>
      <c r="K369" s="79"/>
      <c r="L369" s="79"/>
      <c r="M369" s="142" t="str">
        <f>+IFERROR(BAJAS!O272/AOP!M369*12,"")</f>
        <v/>
      </c>
      <c r="N369" s="142" t="str">
        <f>+IFERROR(BAJAS!P272/AOP!N369*12,"")</f>
        <v/>
      </c>
      <c r="O369" s="142" t="str">
        <f>+IFERROR(BAJAS!Q272/AOP!O369*12,"")</f>
        <v/>
      </c>
      <c r="P369" s="142" t="str">
        <f>+IFERROR(BAJAS!R272/AOP!P369*12,"")</f>
        <v/>
      </c>
      <c r="Q369" s="142" t="str">
        <f>+IFERROR(BAJAS!S272/AOP!Q369*12,"")</f>
        <v/>
      </c>
      <c r="R369" s="142" t="str">
        <f>+IFERROR(BAJAS!T272/AOP!R369*12,"")</f>
        <v/>
      </c>
      <c r="S369" s="142" t="str">
        <f>+IFERROR(BAJAS!U272/AOP!S369*12,"")</f>
        <v/>
      </c>
      <c r="T369" s="142" t="str">
        <f>+IFERROR(BAJAS!V272/AOP!T369*12,"")</f>
        <v/>
      </c>
      <c r="U369" s="142" t="str">
        <f>+IFERROR(BAJAS!W272/AOP!U369*12,"")</f>
        <v/>
      </c>
      <c r="V369" s="142" t="str">
        <f>+IFERROR(BAJAS!X272/AOP!V369*12,"")</f>
        <v/>
      </c>
      <c r="W369" s="142" t="str">
        <f>+IFERROR(BAJAS!Y272/AOP!W369*12,"")</f>
        <v/>
      </c>
      <c r="X369" s="142" t="str">
        <f>+IFERROR(BAJAS!Z272/AOP!X369*12,"")</f>
        <v/>
      </c>
      <c r="Y369" s="142" t="str">
        <f>+IFERROR(BAJAS!AA272/AOP!Y369*12,"")</f>
        <v/>
      </c>
      <c r="Z369" s="142" t="str">
        <f>+IFERROR(BAJAS!AB272/AOP!Z369*12,"")</f>
        <v/>
      </c>
      <c r="AA369" s="142" t="str">
        <f>+IFERROR(BAJAS!AC272/AOP!AA369*12,"")</f>
        <v/>
      </c>
      <c r="AB369" s="142" t="str">
        <f>+IFERROR(BAJAS!AD272/AOP!AB369*12,"")</f>
        <v/>
      </c>
      <c r="AC369" s="142" t="str">
        <f>+IFERROR(BAJAS!AE272/AOP!AC369*12,"")</f>
        <v/>
      </c>
      <c r="AD369" s="143" t="str">
        <f>+IFERROR(BAJAS!AF272/AOP!AD369,"")</f>
        <v/>
      </c>
      <c r="AE369" s="144" t="str">
        <f>+IFERROR(BAJAS!AG272/AOP!AE369,"")</f>
        <v/>
      </c>
      <c r="AI369" s="35"/>
      <c r="AJ369" s="35"/>
      <c r="AK369" s="35"/>
      <c r="AL369" s="35"/>
      <c r="AM369" s="35"/>
      <c r="AN369" s="35"/>
      <c r="AO369" s="35"/>
      <c r="AP369" s="35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47"/>
      <c r="BH369" s="48"/>
    </row>
    <row r="370" spans="1:60">
      <c r="A370" s="237"/>
      <c r="B370" s="226"/>
      <c r="C370" s="225"/>
      <c r="D370" s="12" t="s">
        <v>5</v>
      </c>
      <c r="E370" s="79"/>
      <c r="F370" s="79"/>
      <c r="G370" s="79"/>
      <c r="H370" s="79"/>
      <c r="I370" s="79"/>
      <c r="J370" s="79"/>
      <c r="K370" s="79"/>
      <c r="L370" s="79"/>
      <c r="M370" s="142" t="str">
        <f>+IFERROR(BAJAS!O273/AOP!M370*12,"")</f>
        <v/>
      </c>
      <c r="N370" s="142" t="str">
        <f>+IFERROR(BAJAS!P273/AOP!N370*12,"")</f>
        <v/>
      </c>
      <c r="O370" s="142" t="str">
        <f>+IFERROR(BAJAS!Q273/AOP!O370*12,"")</f>
        <v/>
      </c>
      <c r="P370" s="142" t="str">
        <f>+IFERROR(BAJAS!R273/AOP!P370*12,"")</f>
        <v/>
      </c>
      <c r="Q370" s="142" t="str">
        <f>+IFERROR(BAJAS!S273/AOP!Q370*12,"")</f>
        <v/>
      </c>
      <c r="R370" s="142" t="str">
        <f>+IFERROR(BAJAS!T273/AOP!R370*12,"")</f>
        <v/>
      </c>
      <c r="S370" s="142" t="str">
        <f>+IFERROR(BAJAS!U273/AOP!S370*12,"")</f>
        <v/>
      </c>
      <c r="T370" s="142" t="str">
        <f>+IFERROR(BAJAS!V273/AOP!T370*12,"")</f>
        <v/>
      </c>
      <c r="U370" s="142" t="str">
        <f>+IFERROR(BAJAS!W273/AOP!U370*12,"")</f>
        <v/>
      </c>
      <c r="V370" s="142" t="str">
        <f>+IFERROR(BAJAS!X273/AOP!V370*12,"")</f>
        <v/>
      </c>
      <c r="W370" s="142" t="str">
        <f>+IFERROR(BAJAS!Y273/AOP!W370*12,"")</f>
        <v/>
      </c>
      <c r="X370" s="142" t="str">
        <f>+IFERROR(BAJAS!Z273/AOP!X370*12,"")</f>
        <v/>
      </c>
      <c r="Y370" s="142" t="str">
        <f>+IFERROR(BAJAS!AA273/AOP!Y370*12,"")</f>
        <v/>
      </c>
      <c r="Z370" s="142" t="str">
        <f>+IFERROR(BAJAS!AB273/AOP!Z370*12,"")</f>
        <v/>
      </c>
      <c r="AA370" s="142" t="str">
        <f>+IFERROR(BAJAS!AC273/AOP!AA370*12,"")</f>
        <v/>
      </c>
      <c r="AB370" s="142" t="str">
        <f>+IFERROR(BAJAS!AD273/AOP!AB370*12,"")</f>
        <v/>
      </c>
      <c r="AC370" s="142" t="str">
        <f>+IFERROR(BAJAS!AE273/AOP!AC370*12,"")</f>
        <v/>
      </c>
      <c r="AD370" s="143" t="str">
        <f>+IFERROR(BAJAS!AF273/AOP!AD370,"")</f>
        <v/>
      </c>
      <c r="AE370" s="144" t="str">
        <f>+IFERROR(BAJAS!AG273/AOP!AE370,"")</f>
        <v/>
      </c>
      <c r="AI370" s="35"/>
      <c r="AJ370" s="35"/>
      <c r="AK370" s="35"/>
      <c r="AL370" s="35"/>
      <c r="AM370" s="35"/>
      <c r="AN370" s="35"/>
      <c r="AO370" s="35"/>
      <c r="AP370" s="35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47"/>
      <c r="BH370" s="48"/>
    </row>
    <row r="371" spans="1:60">
      <c r="A371" s="237"/>
      <c r="B371" s="226"/>
      <c r="C371" s="225"/>
      <c r="D371" s="14" t="s">
        <v>81</v>
      </c>
      <c r="E371" s="81"/>
      <c r="F371" s="81"/>
      <c r="G371" s="81"/>
      <c r="H371" s="81"/>
      <c r="I371" s="81"/>
      <c r="J371" s="81"/>
      <c r="K371" s="81"/>
      <c r="L371" s="81"/>
      <c r="M371" s="147"/>
      <c r="N371" s="147" t="str">
        <f>+IFERROR(BAJAS!P274/AOP!N371*12,"")</f>
        <v/>
      </c>
      <c r="O371" s="147" t="str">
        <f>+IFERROR(BAJAS!Q274/AOP!O371*12,"")</f>
        <v/>
      </c>
      <c r="P371" s="147" t="str">
        <f>+IFERROR(BAJAS!R274/AOP!P371*12,"")</f>
        <v/>
      </c>
      <c r="Q371" s="147" t="str">
        <f>+IFERROR(BAJAS!S274/AOP!Q371*12,"")</f>
        <v/>
      </c>
      <c r="R371" s="147" t="str">
        <f>+IFERROR(BAJAS!T274/AOP!R371*12,"")</f>
        <v/>
      </c>
      <c r="S371" s="147" t="str">
        <f>+IFERROR(BAJAS!U274/AOP!S371*12,"")</f>
        <v/>
      </c>
      <c r="T371" s="147" t="str">
        <f>+IFERROR(BAJAS!V274/AOP!T371*12,"")</f>
        <v/>
      </c>
      <c r="U371" s="147" t="str">
        <f>+IFERROR(BAJAS!W274/AOP!U371*12,"")</f>
        <v/>
      </c>
      <c r="V371" s="147" t="str">
        <f>+IFERROR(BAJAS!X274/AOP!V371*12,"")</f>
        <v/>
      </c>
      <c r="W371" s="147" t="str">
        <f>+IFERROR(BAJAS!Y274/AOP!W371*12,"")</f>
        <v/>
      </c>
      <c r="X371" s="147" t="str">
        <f>+IFERROR(BAJAS!Z274/AOP!X371*12,"")</f>
        <v/>
      </c>
      <c r="Y371" s="147" t="str">
        <f>+IFERROR(BAJAS!AA274/AOP!Y371*12,"")</f>
        <v/>
      </c>
      <c r="Z371" s="147" t="str">
        <f>+IFERROR(BAJAS!AB274/AOP!Z371*12,"")</f>
        <v/>
      </c>
      <c r="AA371" s="147" t="str">
        <f>+IFERROR(BAJAS!AC274/AOP!AA371*12,"")</f>
        <v/>
      </c>
      <c r="AB371" s="147" t="str">
        <f>+IFERROR(BAJAS!AD274/AOP!AB371*12,"")</f>
        <v/>
      </c>
      <c r="AC371" s="147" t="str">
        <f>+IFERROR(BAJAS!AE274/AOP!AC371*12,"")</f>
        <v/>
      </c>
      <c r="AD371" s="150" t="str">
        <f>+IFERROR(BAJAS!AF274/AOP!AD371,"")</f>
        <v/>
      </c>
      <c r="AE371" s="151" t="str">
        <f>+IFERROR(BAJAS!AG274/AOP!AE371,"")</f>
        <v/>
      </c>
      <c r="AI371" s="37"/>
      <c r="AJ371" s="37"/>
      <c r="AK371" s="37"/>
      <c r="AL371" s="37"/>
      <c r="AM371" s="37"/>
      <c r="AN371" s="37"/>
      <c r="AO371" s="37"/>
      <c r="AP371" s="37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55"/>
      <c r="BH371" s="56"/>
    </row>
    <row r="372" spans="1:60" ht="15" thickBot="1">
      <c r="A372" s="237"/>
      <c r="B372" s="226"/>
      <c r="C372" s="225"/>
      <c r="D372" s="13" t="s">
        <v>90</v>
      </c>
      <c r="E372" s="80"/>
      <c r="F372" s="80"/>
      <c r="G372" s="80"/>
      <c r="H372" s="80"/>
      <c r="I372" s="80"/>
      <c r="J372" s="80"/>
      <c r="K372" s="80"/>
      <c r="L372" s="80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57"/>
      <c r="AE372" s="58"/>
      <c r="AI372" s="36"/>
      <c r="AJ372" s="36"/>
      <c r="AK372" s="36"/>
      <c r="AL372" s="36"/>
      <c r="AM372" s="36"/>
      <c r="AN372" s="36"/>
      <c r="AO372" s="36"/>
      <c r="AP372" s="36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57"/>
      <c r="BH372" s="58"/>
    </row>
    <row r="373" spans="1:60">
      <c r="M373" s="153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</row>
    <row r="374" spans="1:60">
      <c r="M374" s="153"/>
      <c r="N374" s="153"/>
      <c r="O374" s="153"/>
      <c r="P374" s="153"/>
      <c r="Q374" s="153"/>
      <c r="R374" s="153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</row>
    <row r="375" spans="1:60" ht="15" thickBot="1">
      <c r="M375" s="153"/>
      <c r="N375" s="153"/>
      <c r="O375" s="153"/>
      <c r="P375" s="153"/>
      <c r="Q375" s="153"/>
      <c r="R375" s="153"/>
      <c r="S375" s="153"/>
      <c r="T375" s="153"/>
      <c r="U375" s="153"/>
      <c r="V375" s="153"/>
      <c r="W375" s="153"/>
      <c r="X375" s="153"/>
      <c r="Y375" s="153"/>
      <c r="Z375" s="153"/>
      <c r="AA375" s="153"/>
      <c r="AB375" s="153"/>
      <c r="AC375" s="153"/>
      <c r="AD375" s="153"/>
      <c r="AE375" s="153"/>
    </row>
    <row r="376" spans="1:60" ht="14.4" customHeight="1">
      <c r="A376" s="238" t="s">
        <v>116</v>
      </c>
      <c r="B376" s="227" t="s">
        <v>34</v>
      </c>
      <c r="C376" s="228"/>
      <c r="D376" s="228"/>
      <c r="E376" s="74"/>
      <c r="F376" s="74"/>
      <c r="G376" s="74"/>
      <c r="H376" s="74"/>
      <c r="I376" s="74"/>
      <c r="J376" s="74"/>
      <c r="K376" s="74"/>
      <c r="L376" s="74"/>
      <c r="M376" s="130" t="str">
        <f>+IFERROR(BAJAS!O304/AOP!M376*12,"")</f>
        <v/>
      </c>
      <c r="N376" s="130" t="str">
        <f>+IFERROR(BAJAS!P304/AOP!N376*12,"")</f>
        <v/>
      </c>
      <c r="O376" s="130" t="str">
        <f>+IFERROR(BAJAS!Q304/AOP!O376*12,"")</f>
        <v/>
      </c>
      <c r="P376" s="130" t="str">
        <f>+IFERROR(BAJAS!R304/AOP!P376*12,"")</f>
        <v/>
      </c>
      <c r="Q376" s="130" t="str">
        <f>+IFERROR(BAJAS!S304/AOP!Q376*12,"")</f>
        <v/>
      </c>
      <c r="R376" s="130" t="str">
        <f>+IFERROR(BAJAS!T304/AOP!R376*12,"")</f>
        <v/>
      </c>
      <c r="S376" s="130" t="str">
        <f>+IFERROR(BAJAS!U304/AOP!S376*12,"")</f>
        <v/>
      </c>
      <c r="T376" s="130" t="str">
        <f>+IFERROR(BAJAS!V304/AOP!T376*12,"")</f>
        <v/>
      </c>
      <c r="U376" s="130" t="str">
        <f>+IFERROR(BAJAS!W304/AOP!U376*12,"")</f>
        <v/>
      </c>
      <c r="V376" s="130" t="str">
        <f>+IFERROR(BAJAS!X304/AOP!V376*12,"")</f>
        <v/>
      </c>
      <c r="W376" s="130" t="str">
        <f>+IFERROR(BAJAS!Y304/AOP!W376*12,"")</f>
        <v/>
      </c>
      <c r="X376" s="130" t="str">
        <f>+IFERROR(BAJAS!Z304/AOP!X376*12,"")</f>
        <v/>
      </c>
      <c r="Y376" s="130" t="str">
        <f>+IFERROR(BAJAS!AA304/AOP!Y376*12,"")</f>
        <v/>
      </c>
      <c r="Z376" s="130" t="str">
        <f>+IFERROR(BAJAS!AB304/AOP!Z376*12,"")</f>
        <v/>
      </c>
      <c r="AA376" s="130" t="str">
        <f>+IFERROR(BAJAS!AC304/AOP!AA376*12,"")</f>
        <v/>
      </c>
      <c r="AB376" s="130" t="str">
        <f>+IFERROR(BAJAS!AD304/AOP!AB376*12,"")</f>
        <v/>
      </c>
      <c r="AC376" s="130" t="str">
        <f>+IFERROR(BAJAS!AE304/AOP!AC376*12,"")</f>
        <v/>
      </c>
      <c r="AD376" s="131" t="str">
        <f>+IFERROR(BAJAS!AF304/AOP!AD376,"")</f>
        <v/>
      </c>
      <c r="AE376" s="132" t="str">
        <f>+IFERROR(BAJAS!AG304/AOP!AE376,"")</f>
        <v/>
      </c>
    </row>
    <row r="377" spans="1:60">
      <c r="A377" s="238"/>
      <c r="B377" s="229" t="s">
        <v>89</v>
      </c>
      <c r="C377" s="230"/>
      <c r="D377" s="230"/>
      <c r="E377" s="75"/>
      <c r="F377" s="75"/>
      <c r="G377" s="75"/>
      <c r="H377" s="75"/>
      <c r="I377" s="75"/>
      <c r="J377" s="75"/>
      <c r="K377" s="75"/>
      <c r="L377" s="75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40"/>
      <c r="AE377" s="41"/>
    </row>
    <row r="378" spans="1:60">
      <c r="A378" s="238"/>
      <c r="B378" s="231" t="s">
        <v>91</v>
      </c>
      <c r="C378" s="232"/>
      <c r="D378" s="232"/>
      <c r="E378" s="76"/>
      <c r="F378" s="76"/>
      <c r="G378" s="76"/>
      <c r="H378" s="76"/>
      <c r="I378" s="76"/>
      <c r="J378" s="76"/>
      <c r="K378" s="76"/>
      <c r="L378" s="76"/>
      <c r="M378" s="133"/>
      <c r="N378" s="133" t="str">
        <f>+IFERROR(BAJAS!P306/AOP!N378*12,"")</f>
        <v/>
      </c>
      <c r="O378" s="133" t="str">
        <f>+IFERROR(BAJAS!Q306/AOP!O378*12,"")</f>
        <v/>
      </c>
      <c r="P378" s="133" t="str">
        <f>+IFERROR(BAJAS!R306/AOP!P378*12,"")</f>
        <v/>
      </c>
      <c r="Q378" s="133" t="str">
        <f>+IFERROR(BAJAS!S306/AOP!Q378*12,"")</f>
        <v/>
      </c>
      <c r="R378" s="133" t="str">
        <f>+IFERROR(BAJAS!T306/AOP!R378*12,"")</f>
        <v/>
      </c>
      <c r="S378" s="133" t="str">
        <f>+IFERROR(BAJAS!U306/AOP!S378*12,"")</f>
        <v/>
      </c>
      <c r="T378" s="133" t="str">
        <f>+IFERROR(BAJAS!V306/AOP!T378*12,"")</f>
        <v/>
      </c>
      <c r="U378" s="133" t="str">
        <f>+IFERROR(BAJAS!W306/AOP!U378*12,"")</f>
        <v/>
      </c>
      <c r="V378" s="133" t="str">
        <f>+IFERROR(BAJAS!X306/AOP!V378*12,"")</f>
        <v/>
      </c>
      <c r="W378" s="133" t="str">
        <f>+IFERROR(BAJAS!Y306/AOP!W378*12,"")</f>
        <v/>
      </c>
      <c r="X378" s="133" t="str">
        <f>+IFERROR(BAJAS!Z306/AOP!X378*12,"")</f>
        <v/>
      </c>
      <c r="Y378" s="133" t="str">
        <f>+IFERROR(BAJAS!AA306/AOP!Y378*12,"")</f>
        <v/>
      </c>
      <c r="Z378" s="133" t="str">
        <f>+IFERROR(BAJAS!AB306/AOP!Z378*12,"")</f>
        <v/>
      </c>
      <c r="AA378" s="133" t="str">
        <f>+IFERROR(BAJAS!AC306/AOP!AA378*12,"")</f>
        <v/>
      </c>
      <c r="AB378" s="133" t="str">
        <f>+IFERROR(BAJAS!AD306/AOP!AB378*12,"")</f>
        <v/>
      </c>
      <c r="AC378" s="133" t="str">
        <f>+IFERROR(BAJAS!AE306/AOP!AC378*12,"")</f>
        <v/>
      </c>
      <c r="AD378" s="134" t="str">
        <f>+IFERROR(BAJAS!AF306/AOP!AD378,"")</f>
        <v/>
      </c>
      <c r="AE378" s="135" t="str">
        <f>+IFERROR(BAJAS!AG306/AOP!AE378,"")</f>
        <v/>
      </c>
    </row>
    <row r="379" spans="1:60">
      <c r="A379" s="238"/>
      <c r="B379" s="233" t="s">
        <v>90</v>
      </c>
      <c r="C379" s="234"/>
      <c r="D379" s="230"/>
      <c r="E379" s="75"/>
      <c r="F379" s="75"/>
      <c r="G379" s="75"/>
      <c r="H379" s="75"/>
      <c r="I379" s="75"/>
      <c r="J379" s="75"/>
      <c r="K379" s="75"/>
      <c r="L379" s="75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40"/>
      <c r="AE379" s="41"/>
    </row>
    <row r="380" spans="1:60" ht="14.4" customHeight="1">
      <c r="A380" s="238"/>
      <c r="B380" s="222" t="s">
        <v>35</v>
      </c>
      <c r="C380" s="225" t="s">
        <v>48</v>
      </c>
      <c r="D380" s="10" t="s">
        <v>40</v>
      </c>
      <c r="E380" s="77"/>
      <c r="F380" s="77"/>
      <c r="G380" s="77"/>
      <c r="H380" s="77"/>
      <c r="I380" s="77"/>
      <c r="J380" s="77"/>
      <c r="K380" s="77"/>
      <c r="L380" s="77"/>
      <c r="M380" s="136" t="str">
        <f>+IFERROR(BAJAS!O308/AOP!M380*12,"")</f>
        <v/>
      </c>
      <c r="N380" s="136" t="str">
        <f>+IFERROR(BAJAS!P308/AOP!N380*12,"")</f>
        <v/>
      </c>
      <c r="O380" s="136" t="str">
        <f>+IFERROR(BAJAS!Q308/AOP!O380*12,"")</f>
        <v/>
      </c>
      <c r="P380" s="136" t="str">
        <f>+IFERROR(BAJAS!R308/AOP!P380*12,"")</f>
        <v/>
      </c>
      <c r="Q380" s="136" t="str">
        <f>+IFERROR(BAJAS!S308/AOP!Q380*12,"")</f>
        <v/>
      </c>
      <c r="R380" s="136" t="str">
        <f>+IFERROR(BAJAS!T308/AOP!R380*12,"")</f>
        <v/>
      </c>
      <c r="S380" s="136" t="str">
        <f>+IFERROR(BAJAS!U308/AOP!S380*12,"")</f>
        <v/>
      </c>
      <c r="T380" s="136" t="str">
        <f>+IFERROR(BAJAS!V308/AOP!T380*12,"")</f>
        <v/>
      </c>
      <c r="U380" s="136" t="str">
        <f>+IFERROR(BAJAS!W308/AOP!U380*12,"")</f>
        <v/>
      </c>
      <c r="V380" s="136" t="str">
        <f>+IFERROR(BAJAS!X308/AOP!V380*12,"")</f>
        <v/>
      </c>
      <c r="W380" s="136" t="str">
        <f>+IFERROR(BAJAS!Y308/AOP!W380*12,"")</f>
        <v/>
      </c>
      <c r="X380" s="136" t="str">
        <f>+IFERROR(BAJAS!Z308/AOP!X380*12,"")</f>
        <v/>
      </c>
      <c r="Y380" s="136" t="str">
        <f>+IFERROR(BAJAS!AA308/AOP!Y380*12,"")</f>
        <v/>
      </c>
      <c r="Z380" s="136" t="str">
        <f>+IFERROR(BAJAS!AB308/AOP!Z380*12,"")</f>
        <v/>
      </c>
      <c r="AA380" s="136" t="str">
        <f>+IFERROR(BAJAS!AC308/AOP!AA380*12,"")</f>
        <v/>
      </c>
      <c r="AB380" s="136" t="str">
        <f>+IFERROR(BAJAS!AD308/AOP!AB380*12,"")</f>
        <v/>
      </c>
      <c r="AC380" s="136" t="str">
        <f>+IFERROR(BAJAS!AE308/AOP!AC380*12,"")</f>
        <v/>
      </c>
      <c r="AD380" s="137" t="str">
        <f>+IFERROR(BAJAS!AF308/AOP!AD380,"")</f>
        <v/>
      </c>
      <c r="AE380" s="138" t="str">
        <f>+IFERROR(BAJAS!AG308/AOP!AE380,"")</f>
        <v/>
      </c>
    </row>
    <row r="381" spans="1:60">
      <c r="A381" s="238"/>
      <c r="B381" s="223"/>
      <c r="C381" s="225"/>
      <c r="D381" s="11" t="s">
        <v>88</v>
      </c>
      <c r="E381" s="78"/>
      <c r="F381" s="78"/>
      <c r="G381" s="78"/>
      <c r="H381" s="78"/>
      <c r="I381" s="78"/>
      <c r="J381" s="78"/>
      <c r="K381" s="78"/>
      <c r="L381" s="78"/>
      <c r="M381" s="139" t="str">
        <f>+IFERROR(BAJAS!O309/AOP!M381*12,"")</f>
        <v/>
      </c>
      <c r="N381" s="139" t="str">
        <f>+IFERROR(BAJAS!P309/AOP!N381*12,"")</f>
        <v/>
      </c>
      <c r="O381" s="139" t="str">
        <f>+IFERROR(BAJAS!Q309/AOP!O381*12,"")</f>
        <v/>
      </c>
      <c r="P381" s="139" t="str">
        <f>+IFERROR(BAJAS!R309/AOP!P381*12,"")</f>
        <v/>
      </c>
      <c r="Q381" s="139" t="str">
        <f>+IFERROR(BAJAS!S309/AOP!Q381*12,"")</f>
        <v/>
      </c>
      <c r="R381" s="139" t="str">
        <f>+IFERROR(BAJAS!T309/AOP!R381*12,"")</f>
        <v/>
      </c>
      <c r="S381" s="139" t="str">
        <f>+IFERROR(BAJAS!U309/AOP!S381*12,"")</f>
        <v/>
      </c>
      <c r="T381" s="139" t="str">
        <f>+IFERROR(BAJAS!V309/AOP!T381*12,"")</f>
        <v/>
      </c>
      <c r="U381" s="139" t="str">
        <f>+IFERROR(BAJAS!W309/AOP!U381*12,"")</f>
        <v/>
      </c>
      <c r="V381" s="139" t="str">
        <f>+IFERROR(BAJAS!X309/AOP!V381*12,"")</f>
        <v/>
      </c>
      <c r="W381" s="139" t="str">
        <f>+IFERROR(BAJAS!Y309/AOP!W381*12,"")</f>
        <v/>
      </c>
      <c r="X381" s="139" t="str">
        <f>+IFERROR(BAJAS!Z309/AOP!X381*12,"")</f>
        <v/>
      </c>
      <c r="Y381" s="139" t="str">
        <f>+IFERROR(BAJAS!AA309/AOP!Y381*12,"")</f>
        <v/>
      </c>
      <c r="Z381" s="139" t="str">
        <f>+IFERROR(BAJAS!AB309/AOP!Z381*12,"")</f>
        <v/>
      </c>
      <c r="AA381" s="139" t="str">
        <f>+IFERROR(BAJAS!AC309/AOP!AA381*12,"")</f>
        <v/>
      </c>
      <c r="AB381" s="139" t="str">
        <f>+IFERROR(BAJAS!AD309/AOP!AB381*12,"")</f>
        <v/>
      </c>
      <c r="AC381" s="139" t="str">
        <f>+IFERROR(BAJAS!AE309/AOP!AC381*12,"")</f>
        <v/>
      </c>
      <c r="AD381" s="140" t="str">
        <f>+IFERROR(BAJAS!AF309/AOP!AD381,"")</f>
        <v/>
      </c>
      <c r="AE381" s="141" t="str">
        <f>+IFERROR(BAJAS!AG309/AOP!AE381,"")</f>
        <v/>
      </c>
    </row>
    <row r="382" spans="1:60">
      <c r="A382" s="238"/>
      <c r="B382" s="223"/>
      <c r="C382" s="225"/>
      <c r="D382" s="12" t="s">
        <v>76</v>
      </c>
      <c r="E382" s="79"/>
      <c r="F382" s="79"/>
      <c r="G382" s="79"/>
      <c r="H382" s="79"/>
      <c r="I382" s="79"/>
      <c r="J382" s="79"/>
      <c r="K382" s="79"/>
      <c r="L382" s="79"/>
      <c r="M382" s="142"/>
      <c r="N382" s="142" t="str">
        <f>+IFERROR(BAJAS!P310/AOP!N382*12,"")</f>
        <v/>
      </c>
      <c r="O382" s="142" t="str">
        <f>+IFERROR(BAJAS!Q310/AOP!O382*12,"")</f>
        <v/>
      </c>
      <c r="P382" s="142" t="str">
        <f>+IFERROR(BAJAS!R310/AOP!P382*12,"")</f>
        <v/>
      </c>
      <c r="Q382" s="142" t="str">
        <f>+IFERROR(BAJAS!S310/AOP!Q382*12,"")</f>
        <v/>
      </c>
      <c r="R382" s="142" t="str">
        <f>+IFERROR(BAJAS!T310/AOP!R382*12,"")</f>
        <v/>
      </c>
      <c r="S382" s="142" t="str">
        <f>+IFERROR(BAJAS!U310/AOP!S382*12,"")</f>
        <v/>
      </c>
      <c r="T382" s="142" t="str">
        <f>+IFERROR(BAJAS!V310/AOP!T382*12,"")</f>
        <v/>
      </c>
      <c r="U382" s="142" t="str">
        <f>+IFERROR(BAJAS!W310/AOP!U382*12,"")</f>
        <v/>
      </c>
      <c r="V382" s="142" t="str">
        <f>+IFERROR(BAJAS!X310/AOP!V382*12,"")</f>
        <v/>
      </c>
      <c r="W382" s="142" t="str">
        <f>+IFERROR(BAJAS!Y310/AOP!W382*12,"")</f>
        <v/>
      </c>
      <c r="X382" s="142" t="str">
        <f>+IFERROR(BAJAS!Z310/AOP!X382*12,"")</f>
        <v/>
      </c>
      <c r="Y382" s="142" t="str">
        <f>+IFERROR(BAJAS!AA310/AOP!Y382*12,"")</f>
        <v/>
      </c>
      <c r="Z382" s="142" t="str">
        <f>+IFERROR(BAJAS!AB310/AOP!Z382*12,"")</f>
        <v/>
      </c>
      <c r="AA382" s="142" t="str">
        <f>+IFERROR(BAJAS!AC310/AOP!AA382*12,"")</f>
        <v/>
      </c>
      <c r="AB382" s="142" t="str">
        <f>+IFERROR(BAJAS!AD310/AOP!AB382*12,"")</f>
        <v/>
      </c>
      <c r="AC382" s="142" t="str">
        <f>+IFERROR(BAJAS!AE310/AOP!AC382*12,"")</f>
        <v/>
      </c>
      <c r="AD382" s="143" t="str">
        <f>+IFERROR(BAJAS!AF310/AOP!AD382,"")</f>
        <v/>
      </c>
      <c r="AE382" s="144" t="str">
        <f>+IFERROR(BAJAS!AG310/AOP!AE382,"")</f>
        <v/>
      </c>
    </row>
    <row r="383" spans="1:60">
      <c r="A383" s="238"/>
      <c r="B383" s="223"/>
      <c r="C383" s="225"/>
      <c r="D383" s="12" t="s">
        <v>55</v>
      </c>
      <c r="E383" s="79"/>
      <c r="F383" s="79"/>
      <c r="G383" s="79"/>
      <c r="H383" s="79"/>
      <c r="I383" s="79"/>
      <c r="J383" s="79"/>
      <c r="K383" s="79"/>
      <c r="L383" s="79"/>
      <c r="M383" s="142" t="str">
        <f>+IFERROR(BAJAS!O311/AOP!M383*12,"")</f>
        <v/>
      </c>
      <c r="N383" s="142" t="str">
        <f>+IFERROR(BAJAS!P311/AOP!N383*12,"")</f>
        <v/>
      </c>
      <c r="O383" s="142" t="str">
        <f>+IFERROR(BAJAS!Q311/AOP!O383*12,"")</f>
        <v/>
      </c>
      <c r="P383" s="142" t="str">
        <f>+IFERROR(BAJAS!R311/AOP!P383*12,"")</f>
        <v/>
      </c>
      <c r="Q383" s="142" t="str">
        <f>+IFERROR(BAJAS!S311/AOP!Q383*12,"")</f>
        <v/>
      </c>
      <c r="R383" s="142" t="str">
        <f>+IFERROR(BAJAS!T311/AOP!R383*12,"")</f>
        <v/>
      </c>
      <c r="S383" s="142" t="str">
        <f>+IFERROR(BAJAS!U311/AOP!S383*12,"")</f>
        <v/>
      </c>
      <c r="T383" s="142" t="str">
        <f>+IFERROR(BAJAS!V311/AOP!T383*12,"")</f>
        <v/>
      </c>
      <c r="U383" s="142" t="str">
        <f>+IFERROR(BAJAS!W311/AOP!U383*12,"")</f>
        <v/>
      </c>
      <c r="V383" s="142" t="str">
        <f>+IFERROR(BAJAS!X311/AOP!V383*12,"")</f>
        <v/>
      </c>
      <c r="W383" s="142" t="str">
        <f>+IFERROR(BAJAS!Y311/AOP!W383*12,"")</f>
        <v/>
      </c>
      <c r="X383" s="142" t="str">
        <f>+IFERROR(BAJAS!Z311/AOP!X383*12,"")</f>
        <v/>
      </c>
      <c r="Y383" s="142" t="str">
        <f>+IFERROR(BAJAS!AA311/AOP!Y383*12,"")</f>
        <v/>
      </c>
      <c r="Z383" s="142" t="str">
        <f>+IFERROR(BAJAS!AB311/AOP!Z383*12,"")</f>
        <v/>
      </c>
      <c r="AA383" s="142" t="str">
        <f>+IFERROR(BAJAS!AC311/AOP!AA383*12,"")</f>
        <v/>
      </c>
      <c r="AB383" s="142" t="str">
        <f>+IFERROR(BAJAS!AD311/AOP!AB383*12,"")</f>
        <v/>
      </c>
      <c r="AC383" s="142" t="str">
        <f>+IFERROR(BAJAS!AE311/AOP!AC383*12,"")</f>
        <v/>
      </c>
      <c r="AD383" s="143" t="str">
        <f>+IFERROR(BAJAS!AF311/AOP!AD383,"")</f>
        <v/>
      </c>
      <c r="AE383" s="144" t="str">
        <f>+IFERROR(BAJAS!AG311/AOP!AE383,"")</f>
        <v/>
      </c>
    </row>
    <row r="384" spans="1:60">
      <c r="A384" s="238"/>
      <c r="B384" s="223"/>
      <c r="C384" s="225"/>
      <c r="D384" s="12" t="s">
        <v>56</v>
      </c>
      <c r="E384" s="79"/>
      <c r="F384" s="79"/>
      <c r="G384" s="79"/>
      <c r="H384" s="79"/>
      <c r="I384" s="79"/>
      <c r="J384" s="79"/>
      <c r="K384" s="79"/>
      <c r="L384" s="79"/>
      <c r="M384" s="142" t="str">
        <f>+IFERROR(BAJAS!O312/AOP!M384*12,"")</f>
        <v/>
      </c>
      <c r="N384" s="142" t="str">
        <f>+IFERROR(BAJAS!P312/AOP!N384*12,"")</f>
        <v/>
      </c>
      <c r="O384" s="142" t="str">
        <f>+IFERROR(BAJAS!Q312/AOP!O384*12,"")</f>
        <v/>
      </c>
      <c r="P384" s="142" t="str">
        <f>+IFERROR(BAJAS!R312/AOP!P384*12,"")</f>
        <v/>
      </c>
      <c r="Q384" s="142" t="str">
        <f>+IFERROR(BAJAS!S312/AOP!Q384*12,"")</f>
        <v/>
      </c>
      <c r="R384" s="142" t="str">
        <f>+IFERROR(BAJAS!T312/AOP!R384*12,"")</f>
        <v/>
      </c>
      <c r="S384" s="142" t="str">
        <f>+IFERROR(BAJAS!U312/AOP!S384*12,"")</f>
        <v/>
      </c>
      <c r="T384" s="142" t="str">
        <f>+IFERROR(BAJAS!V312/AOP!T384*12,"")</f>
        <v/>
      </c>
      <c r="U384" s="142" t="str">
        <f>+IFERROR(BAJAS!W312/AOP!U384*12,"")</f>
        <v/>
      </c>
      <c r="V384" s="142" t="str">
        <f>+IFERROR(BAJAS!X312/AOP!V384*12,"")</f>
        <v/>
      </c>
      <c r="W384" s="142" t="str">
        <f>+IFERROR(BAJAS!Y312/AOP!W384*12,"")</f>
        <v/>
      </c>
      <c r="X384" s="142" t="str">
        <f>+IFERROR(BAJAS!Z312/AOP!X384*12,"")</f>
        <v/>
      </c>
      <c r="Y384" s="142" t="str">
        <f>+IFERROR(BAJAS!AA312/AOP!Y384*12,"")</f>
        <v/>
      </c>
      <c r="Z384" s="142" t="str">
        <f>+IFERROR(BAJAS!AB312/AOP!Z384*12,"")</f>
        <v/>
      </c>
      <c r="AA384" s="142" t="str">
        <f>+IFERROR(BAJAS!AC312/AOP!AA384*12,"")</f>
        <v/>
      </c>
      <c r="AB384" s="142" t="str">
        <f>+IFERROR(BAJAS!AD312/AOP!AB384*12,"")</f>
        <v/>
      </c>
      <c r="AC384" s="142" t="str">
        <f>+IFERROR(BAJAS!AE312/AOP!AC384*12,"")</f>
        <v/>
      </c>
      <c r="AD384" s="143" t="str">
        <f>+IFERROR(BAJAS!AF312/AOP!AD384,"")</f>
        <v/>
      </c>
      <c r="AE384" s="144" t="str">
        <f>+IFERROR(BAJAS!AG312/AOP!AE384,"")</f>
        <v/>
      </c>
    </row>
    <row r="385" spans="1:31">
      <c r="A385" s="238"/>
      <c r="B385" s="223"/>
      <c r="C385" s="225"/>
      <c r="D385" s="12" t="s">
        <v>57</v>
      </c>
      <c r="E385" s="79"/>
      <c r="F385" s="79"/>
      <c r="G385" s="79"/>
      <c r="H385" s="79"/>
      <c r="I385" s="79"/>
      <c r="J385" s="79"/>
      <c r="K385" s="79"/>
      <c r="L385" s="79"/>
      <c r="M385" s="142" t="str">
        <f>+IFERROR(BAJAS!O313/AOP!M385*12,"")</f>
        <v/>
      </c>
      <c r="N385" s="142" t="str">
        <f>+IFERROR(BAJAS!P313/AOP!N385*12,"")</f>
        <v/>
      </c>
      <c r="O385" s="142" t="str">
        <f>+IFERROR(BAJAS!Q313/AOP!O385*12,"")</f>
        <v/>
      </c>
      <c r="P385" s="142" t="str">
        <f>+IFERROR(BAJAS!R313/AOP!P385*12,"")</f>
        <v/>
      </c>
      <c r="Q385" s="142" t="str">
        <f>+IFERROR(BAJAS!S313/AOP!Q385*12,"")</f>
        <v/>
      </c>
      <c r="R385" s="142" t="str">
        <f>+IFERROR(BAJAS!T313/AOP!R385*12,"")</f>
        <v/>
      </c>
      <c r="S385" s="142" t="str">
        <f>+IFERROR(BAJAS!U313/AOP!S385*12,"")</f>
        <v/>
      </c>
      <c r="T385" s="142" t="str">
        <f>+IFERROR(BAJAS!V313/AOP!T385*12,"")</f>
        <v/>
      </c>
      <c r="U385" s="142" t="str">
        <f>+IFERROR(BAJAS!W313/AOP!U385*12,"")</f>
        <v/>
      </c>
      <c r="V385" s="142" t="str">
        <f>+IFERROR(BAJAS!X313/AOP!V385*12,"")</f>
        <v/>
      </c>
      <c r="W385" s="142" t="str">
        <f>+IFERROR(BAJAS!Y313/AOP!W385*12,"")</f>
        <v/>
      </c>
      <c r="X385" s="142" t="str">
        <f>+IFERROR(BAJAS!Z313/AOP!X385*12,"")</f>
        <v/>
      </c>
      <c r="Y385" s="142" t="str">
        <f>+IFERROR(BAJAS!AA313/AOP!Y385*12,"")</f>
        <v/>
      </c>
      <c r="Z385" s="142" t="str">
        <f>+IFERROR(BAJAS!AB313/AOP!Z385*12,"")</f>
        <v/>
      </c>
      <c r="AA385" s="142" t="str">
        <f>+IFERROR(BAJAS!AC313/AOP!AA385*12,"")</f>
        <v/>
      </c>
      <c r="AB385" s="142" t="str">
        <f>+IFERROR(BAJAS!AD313/AOP!AB385*12,"")</f>
        <v/>
      </c>
      <c r="AC385" s="142" t="str">
        <f>+IFERROR(BAJAS!AE313/AOP!AC385*12,"")</f>
        <v/>
      </c>
      <c r="AD385" s="143" t="str">
        <f>+IFERROR(BAJAS!AF313/AOP!AD385,"")</f>
        <v/>
      </c>
      <c r="AE385" s="144" t="str">
        <f>+IFERROR(BAJAS!AG313/AOP!AE385,"")</f>
        <v/>
      </c>
    </row>
    <row r="386" spans="1:31">
      <c r="A386" s="238"/>
      <c r="B386" s="223"/>
      <c r="C386" s="225"/>
      <c r="D386" s="12" t="s">
        <v>75</v>
      </c>
      <c r="E386" s="79"/>
      <c r="F386" s="79"/>
      <c r="G386" s="79"/>
      <c r="H386" s="79"/>
      <c r="I386" s="79"/>
      <c r="J386" s="79"/>
      <c r="K386" s="79"/>
      <c r="L386" s="79"/>
      <c r="M386" s="142"/>
      <c r="N386" s="142" t="str">
        <f>+IFERROR(BAJAS!P314/AOP!N386*12,"")</f>
        <v/>
      </c>
      <c r="O386" s="142" t="str">
        <f>+IFERROR(BAJAS!Q314/AOP!O386*12,"")</f>
        <v/>
      </c>
      <c r="P386" s="142" t="str">
        <f>+IFERROR(BAJAS!R314/AOP!P386*12,"")</f>
        <v/>
      </c>
      <c r="Q386" s="142" t="str">
        <f>+IFERROR(BAJAS!S314/AOP!Q386*12,"")</f>
        <v/>
      </c>
      <c r="R386" s="142" t="str">
        <f>+IFERROR(BAJAS!T314/AOP!R386*12,"")</f>
        <v/>
      </c>
      <c r="S386" s="142" t="str">
        <f>+IFERROR(BAJAS!U314/AOP!S386*12,"")</f>
        <v/>
      </c>
      <c r="T386" s="142" t="str">
        <f>+IFERROR(BAJAS!V314/AOP!T386*12,"")</f>
        <v/>
      </c>
      <c r="U386" s="142" t="str">
        <f>+IFERROR(BAJAS!W314/AOP!U386*12,"")</f>
        <v/>
      </c>
      <c r="V386" s="142" t="str">
        <f>+IFERROR(BAJAS!X314/AOP!V386*12,"")</f>
        <v/>
      </c>
      <c r="W386" s="142" t="str">
        <f>+IFERROR(BAJAS!Y314/AOP!W386*12,"")</f>
        <v/>
      </c>
      <c r="X386" s="142" t="str">
        <f>+IFERROR(BAJAS!Z314/AOP!X386*12,"")</f>
        <v/>
      </c>
      <c r="Y386" s="142" t="str">
        <f>+IFERROR(BAJAS!AA314/AOP!Y386*12,"")</f>
        <v/>
      </c>
      <c r="Z386" s="142" t="str">
        <f>+IFERROR(BAJAS!AB314/AOP!Z386*12,"")</f>
        <v/>
      </c>
      <c r="AA386" s="142" t="str">
        <f>+IFERROR(BAJAS!AC314/AOP!AA386*12,"")</f>
        <v/>
      </c>
      <c r="AB386" s="142" t="str">
        <f>+IFERROR(BAJAS!AD314/AOP!AB386*12,"")</f>
        <v/>
      </c>
      <c r="AC386" s="142" t="str">
        <f>+IFERROR(BAJAS!AE314/AOP!AC386*12,"")</f>
        <v/>
      </c>
      <c r="AD386" s="143" t="str">
        <f>+IFERROR(BAJAS!AF314/AOP!AD386,"")</f>
        <v/>
      </c>
      <c r="AE386" s="144" t="str">
        <f>+IFERROR(BAJAS!AG314/AOP!AE386,"")</f>
        <v/>
      </c>
    </row>
    <row r="387" spans="1:31">
      <c r="A387" s="238"/>
      <c r="B387" s="223"/>
      <c r="C387" s="225"/>
      <c r="D387" s="12" t="s">
        <v>78</v>
      </c>
      <c r="E387" s="79"/>
      <c r="F387" s="79"/>
      <c r="G387" s="79"/>
      <c r="H387" s="79"/>
      <c r="I387" s="79"/>
      <c r="J387" s="79"/>
      <c r="K387" s="79"/>
      <c r="L387" s="79"/>
      <c r="M387" s="142"/>
      <c r="N387" s="142" t="str">
        <f>+IFERROR(BAJAS!P315/AOP!N387*12,"")</f>
        <v/>
      </c>
      <c r="O387" s="142" t="str">
        <f>+IFERROR(BAJAS!Q315/AOP!O387*12,"")</f>
        <v/>
      </c>
      <c r="P387" s="142" t="str">
        <f>+IFERROR(BAJAS!R315/AOP!P387*12,"")</f>
        <v/>
      </c>
      <c r="Q387" s="142" t="str">
        <f>+IFERROR(BAJAS!S315/AOP!Q387*12,"")</f>
        <v/>
      </c>
      <c r="R387" s="142" t="str">
        <f>+IFERROR(BAJAS!T315/AOP!R387*12,"")</f>
        <v/>
      </c>
      <c r="S387" s="142" t="str">
        <f>+IFERROR(BAJAS!U315/AOP!S387*12,"")</f>
        <v/>
      </c>
      <c r="T387" s="142" t="str">
        <f>+IFERROR(BAJAS!V315/AOP!T387*12,"")</f>
        <v/>
      </c>
      <c r="U387" s="142" t="str">
        <f>+IFERROR(BAJAS!W315/AOP!U387*12,"")</f>
        <v/>
      </c>
      <c r="V387" s="142" t="str">
        <f>+IFERROR(BAJAS!X315/AOP!V387*12,"")</f>
        <v/>
      </c>
      <c r="W387" s="142" t="str">
        <f>+IFERROR(BAJAS!Y315/AOP!W387*12,"")</f>
        <v/>
      </c>
      <c r="X387" s="142" t="str">
        <f>+IFERROR(BAJAS!Z315/AOP!X387*12,"")</f>
        <v/>
      </c>
      <c r="Y387" s="142" t="str">
        <f>+IFERROR(BAJAS!AA315/AOP!Y387*12,"")</f>
        <v/>
      </c>
      <c r="Z387" s="142" t="str">
        <f>+IFERROR(BAJAS!AB315/AOP!Z387*12,"")</f>
        <v/>
      </c>
      <c r="AA387" s="142" t="str">
        <f>+IFERROR(BAJAS!AC315/AOP!AA387*12,"")</f>
        <v/>
      </c>
      <c r="AB387" s="142" t="str">
        <f>+IFERROR(BAJAS!AD315/AOP!AB387*12,"")</f>
        <v/>
      </c>
      <c r="AC387" s="142" t="str">
        <f>+IFERROR(BAJAS!AE315/AOP!AC387*12,"")</f>
        <v/>
      </c>
      <c r="AD387" s="143" t="str">
        <f>+IFERROR(BAJAS!AF315/AOP!AD387,"")</f>
        <v/>
      </c>
      <c r="AE387" s="144" t="str">
        <f>+IFERROR(BAJAS!AG315/AOP!AE387,"")</f>
        <v/>
      </c>
    </row>
    <row r="388" spans="1:31">
      <c r="A388" s="238"/>
      <c r="B388" s="223"/>
      <c r="C388" s="225"/>
      <c r="D388" s="12" t="s">
        <v>95</v>
      </c>
      <c r="E388" s="79"/>
      <c r="F388" s="79"/>
      <c r="G388" s="79"/>
      <c r="H388" s="79"/>
      <c r="I388" s="79"/>
      <c r="J388" s="79"/>
      <c r="K388" s="79"/>
      <c r="L388" s="79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3"/>
      <c r="AE388" s="144"/>
    </row>
    <row r="389" spans="1:31">
      <c r="A389" s="238"/>
      <c r="B389" s="223"/>
      <c r="C389" s="225"/>
      <c r="D389" s="12" t="s">
        <v>96</v>
      </c>
      <c r="E389" s="79"/>
      <c r="F389" s="79"/>
      <c r="G389" s="79"/>
      <c r="H389" s="79"/>
      <c r="I389" s="79"/>
      <c r="J389" s="79"/>
      <c r="K389" s="79"/>
      <c r="L389" s="79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3"/>
      <c r="AE389" s="144"/>
    </row>
    <row r="390" spans="1:31">
      <c r="A390" s="238"/>
      <c r="B390" s="223"/>
      <c r="C390" s="225"/>
      <c r="D390" s="13" t="s">
        <v>90</v>
      </c>
      <c r="E390" s="80"/>
      <c r="F390" s="80"/>
      <c r="G390" s="80"/>
      <c r="H390" s="80"/>
      <c r="I390" s="80"/>
      <c r="J390" s="80"/>
      <c r="K390" s="80"/>
      <c r="L390" s="80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49"/>
      <c r="AE390" s="50"/>
    </row>
    <row r="391" spans="1:31">
      <c r="A391" s="238"/>
      <c r="B391" s="223"/>
      <c r="C391" s="225" t="s">
        <v>49</v>
      </c>
      <c r="D391" s="10" t="s">
        <v>40</v>
      </c>
      <c r="E391" s="77"/>
      <c r="F391" s="77"/>
      <c r="G391" s="77"/>
      <c r="H391" s="77"/>
      <c r="I391" s="77"/>
      <c r="J391" s="77"/>
      <c r="K391" s="77"/>
      <c r="L391" s="77"/>
      <c r="M391" s="136" t="str">
        <f>+IFERROR(BAJAS!O317/AOP!M391*12,"")</f>
        <v/>
      </c>
      <c r="N391" s="136" t="str">
        <f>+IFERROR(BAJAS!P317/AOP!N391*12,"")</f>
        <v/>
      </c>
      <c r="O391" s="136" t="str">
        <f>+IFERROR(BAJAS!Q317/AOP!O391*12,"")</f>
        <v/>
      </c>
      <c r="P391" s="136" t="str">
        <f>+IFERROR(BAJAS!R317/AOP!P391*12,"")</f>
        <v/>
      </c>
      <c r="Q391" s="136" t="str">
        <f>+IFERROR(BAJAS!S317/AOP!Q391*12,"")</f>
        <v/>
      </c>
      <c r="R391" s="136" t="str">
        <f>+IFERROR(BAJAS!T317/AOP!R391*12,"")</f>
        <v/>
      </c>
      <c r="S391" s="136" t="str">
        <f>+IFERROR(BAJAS!U317/AOP!S391*12,"")</f>
        <v/>
      </c>
      <c r="T391" s="136" t="str">
        <f>+IFERROR(BAJAS!V317/AOP!T391*12,"")</f>
        <v/>
      </c>
      <c r="U391" s="136" t="str">
        <f>+IFERROR(BAJAS!W317/AOP!U391*12,"")</f>
        <v/>
      </c>
      <c r="V391" s="136" t="str">
        <f>+IFERROR(BAJAS!X317/AOP!V391*12,"")</f>
        <v/>
      </c>
      <c r="W391" s="136" t="str">
        <f>+IFERROR(BAJAS!Y317/AOP!W391*12,"")</f>
        <v/>
      </c>
      <c r="X391" s="136" t="str">
        <f>+IFERROR(BAJAS!Z317/AOP!X391*12,"")</f>
        <v/>
      </c>
      <c r="Y391" s="136" t="str">
        <f>+IFERROR(BAJAS!AA317/AOP!Y391*12,"")</f>
        <v/>
      </c>
      <c r="Z391" s="136" t="str">
        <f>+IFERROR(BAJAS!AB317/AOP!Z391*12,"")</f>
        <v/>
      </c>
      <c r="AA391" s="136" t="str">
        <f>+IFERROR(BAJAS!AC317/AOP!AA391*12,"")</f>
        <v/>
      </c>
      <c r="AB391" s="136" t="str">
        <f>+IFERROR(BAJAS!AD317/AOP!AB391*12,"")</f>
        <v/>
      </c>
      <c r="AC391" s="136" t="str">
        <f>+IFERROR(BAJAS!AE317/AOP!AC391*12,"")</f>
        <v/>
      </c>
      <c r="AD391" s="137" t="str">
        <f>+IFERROR(BAJAS!AF317/AOP!AD391,"")</f>
        <v/>
      </c>
      <c r="AE391" s="138" t="str">
        <f>+IFERROR(BAJAS!AG317/AOP!AE391,"")</f>
        <v/>
      </c>
    </row>
    <row r="392" spans="1:31">
      <c r="A392" s="238"/>
      <c r="B392" s="223"/>
      <c r="C392" s="225"/>
      <c r="D392" s="11" t="s">
        <v>88</v>
      </c>
      <c r="E392" s="78"/>
      <c r="F392" s="78"/>
      <c r="G392" s="78"/>
      <c r="H392" s="78"/>
      <c r="I392" s="78"/>
      <c r="J392" s="78"/>
      <c r="K392" s="78"/>
      <c r="L392" s="78"/>
      <c r="M392" s="139" t="str">
        <f>+IFERROR(BAJAS!O318/AOP!M392*12,"")</f>
        <v/>
      </c>
      <c r="N392" s="139" t="str">
        <f>+IFERROR(BAJAS!P318/AOP!N392*12,"")</f>
        <v/>
      </c>
      <c r="O392" s="139" t="str">
        <f>+IFERROR(BAJAS!Q318/AOP!O392*12,"")</f>
        <v/>
      </c>
      <c r="P392" s="139" t="str">
        <f>+IFERROR(BAJAS!R318/AOP!P392*12,"")</f>
        <v/>
      </c>
      <c r="Q392" s="139" t="str">
        <f>+IFERROR(BAJAS!S318/AOP!Q392*12,"")</f>
        <v/>
      </c>
      <c r="R392" s="139" t="str">
        <f>+IFERROR(BAJAS!T318/AOP!R392*12,"")</f>
        <v/>
      </c>
      <c r="S392" s="139" t="str">
        <f>+IFERROR(BAJAS!U318/AOP!S392*12,"")</f>
        <v/>
      </c>
      <c r="T392" s="139" t="str">
        <f>+IFERROR(BAJAS!V318/AOP!T392*12,"")</f>
        <v/>
      </c>
      <c r="U392" s="139" t="str">
        <f>+IFERROR(BAJAS!W318/AOP!U392*12,"")</f>
        <v/>
      </c>
      <c r="V392" s="139" t="str">
        <f>+IFERROR(BAJAS!X318/AOP!V392*12,"")</f>
        <v/>
      </c>
      <c r="W392" s="139" t="str">
        <f>+IFERROR(BAJAS!Y318/AOP!W392*12,"")</f>
        <v/>
      </c>
      <c r="X392" s="139" t="str">
        <f>+IFERROR(BAJAS!Z318/AOP!X392*12,"")</f>
        <v/>
      </c>
      <c r="Y392" s="139" t="str">
        <f>+IFERROR(BAJAS!AA318/AOP!Y392*12,"")</f>
        <v/>
      </c>
      <c r="Z392" s="139" t="str">
        <f>+IFERROR(BAJAS!AB318/AOP!Z392*12,"")</f>
        <v/>
      </c>
      <c r="AA392" s="139" t="str">
        <f>+IFERROR(BAJAS!AC318/AOP!AA392*12,"")</f>
        <v/>
      </c>
      <c r="AB392" s="139" t="str">
        <f>+IFERROR(BAJAS!AD318/AOP!AB392*12,"")</f>
        <v/>
      </c>
      <c r="AC392" s="139" t="str">
        <f>+IFERROR(BAJAS!AE318/AOP!AC392*12,"")</f>
        <v/>
      </c>
      <c r="AD392" s="140" t="str">
        <f>+IFERROR(BAJAS!AF318/AOP!AD392,"")</f>
        <v/>
      </c>
      <c r="AE392" s="141" t="str">
        <f>+IFERROR(BAJAS!AG318/AOP!AE392,"")</f>
        <v/>
      </c>
    </row>
    <row r="393" spans="1:31">
      <c r="A393" s="238"/>
      <c r="B393" s="223"/>
      <c r="C393" s="225"/>
      <c r="D393" s="12" t="s">
        <v>77</v>
      </c>
      <c r="E393" s="79"/>
      <c r="F393" s="79"/>
      <c r="G393" s="79"/>
      <c r="H393" s="79"/>
      <c r="I393" s="79"/>
      <c r="J393" s="79"/>
      <c r="K393" s="79"/>
      <c r="L393" s="79"/>
      <c r="M393" s="142"/>
      <c r="N393" s="142" t="str">
        <f>+IFERROR(BAJAS!P319/AOP!N393*12,"")</f>
        <v/>
      </c>
      <c r="O393" s="142" t="str">
        <f>+IFERROR(BAJAS!Q319/AOP!O393*12,"")</f>
        <v/>
      </c>
      <c r="P393" s="142" t="str">
        <f>+IFERROR(BAJAS!R319/AOP!P393*12,"")</f>
        <v/>
      </c>
      <c r="Q393" s="142" t="str">
        <f>+IFERROR(BAJAS!S319/AOP!Q393*12,"")</f>
        <v/>
      </c>
      <c r="R393" s="142" t="str">
        <f>+IFERROR(BAJAS!T319/AOP!R393*12,"")</f>
        <v/>
      </c>
      <c r="S393" s="142" t="str">
        <f>+IFERROR(BAJAS!U319/AOP!S393*12,"")</f>
        <v/>
      </c>
      <c r="T393" s="142" t="str">
        <f>+IFERROR(BAJAS!V319/AOP!T393*12,"")</f>
        <v/>
      </c>
      <c r="U393" s="142" t="str">
        <f>+IFERROR(BAJAS!W319/AOP!U393*12,"")</f>
        <v/>
      </c>
      <c r="V393" s="142" t="str">
        <f>+IFERROR(BAJAS!X319/AOP!V393*12,"")</f>
        <v/>
      </c>
      <c r="W393" s="142" t="str">
        <f>+IFERROR(BAJAS!Y319/AOP!W393*12,"")</f>
        <v/>
      </c>
      <c r="X393" s="142" t="str">
        <f>+IFERROR(BAJAS!Z319/AOP!X393*12,"")</f>
        <v/>
      </c>
      <c r="Y393" s="142" t="str">
        <f>+IFERROR(BAJAS!AA319/AOP!Y393*12,"")</f>
        <v/>
      </c>
      <c r="Z393" s="142" t="str">
        <f>+IFERROR(BAJAS!AB319/AOP!Z393*12,"")</f>
        <v/>
      </c>
      <c r="AA393" s="142" t="str">
        <f>+IFERROR(BAJAS!AC319/AOP!AA393*12,"")</f>
        <v/>
      </c>
      <c r="AB393" s="142" t="str">
        <f>+IFERROR(BAJAS!AD319/AOP!AB393*12,"")</f>
        <v/>
      </c>
      <c r="AC393" s="142" t="str">
        <f>+IFERROR(BAJAS!AE319/AOP!AC393*12,"")</f>
        <v/>
      </c>
      <c r="AD393" s="143" t="str">
        <f>+IFERROR(BAJAS!AF319/AOP!AD393,"")</f>
        <v/>
      </c>
      <c r="AE393" s="144" t="str">
        <f>+IFERROR(BAJAS!AG319/AOP!AE393,"")</f>
        <v/>
      </c>
    </row>
    <row r="394" spans="1:31">
      <c r="A394" s="238"/>
      <c r="B394" s="223"/>
      <c r="C394" s="225"/>
      <c r="D394" s="12" t="s">
        <v>58</v>
      </c>
      <c r="E394" s="79"/>
      <c r="F394" s="79"/>
      <c r="G394" s="79"/>
      <c r="H394" s="79"/>
      <c r="I394" s="79"/>
      <c r="J394" s="79"/>
      <c r="K394" s="79"/>
      <c r="L394" s="79"/>
      <c r="M394" s="142"/>
      <c r="N394" s="142" t="str">
        <f>+IFERROR(BAJAS!P320/AOP!N394*12,"")</f>
        <v/>
      </c>
      <c r="O394" s="142" t="str">
        <f>+IFERROR(BAJAS!Q320/AOP!O394*12,"")</f>
        <v/>
      </c>
      <c r="P394" s="142" t="str">
        <f>+IFERROR(BAJAS!R320/AOP!P394*12,"")</f>
        <v/>
      </c>
      <c r="Q394" s="142" t="str">
        <f>+IFERROR(BAJAS!S320/AOP!Q394*12,"")</f>
        <v/>
      </c>
      <c r="R394" s="142" t="str">
        <f>+IFERROR(BAJAS!T320/AOP!R394*12,"")</f>
        <v/>
      </c>
      <c r="S394" s="142" t="str">
        <f>+IFERROR(BAJAS!U320/AOP!S394*12,"")</f>
        <v/>
      </c>
      <c r="T394" s="142" t="str">
        <f>+IFERROR(BAJAS!V320/AOP!T394*12,"")</f>
        <v/>
      </c>
      <c r="U394" s="142" t="str">
        <f>+IFERROR(BAJAS!W320/AOP!U394*12,"")</f>
        <v/>
      </c>
      <c r="V394" s="142" t="str">
        <f>+IFERROR(BAJAS!X320/AOP!V394*12,"")</f>
        <v/>
      </c>
      <c r="W394" s="142" t="str">
        <f>+IFERROR(BAJAS!Y320/AOP!W394*12,"")</f>
        <v/>
      </c>
      <c r="X394" s="142" t="str">
        <f>+IFERROR(BAJAS!Z320/AOP!X394*12,"")</f>
        <v/>
      </c>
      <c r="Y394" s="142" t="str">
        <f>+IFERROR(BAJAS!AA320/AOP!Y394*12,"")</f>
        <v/>
      </c>
      <c r="Z394" s="142" t="str">
        <f>+IFERROR(BAJAS!AB320/AOP!Z394*12,"")</f>
        <v/>
      </c>
      <c r="AA394" s="142" t="str">
        <f>+IFERROR(BAJAS!AC320/AOP!AA394*12,"")</f>
        <v/>
      </c>
      <c r="AB394" s="142" t="str">
        <f>+IFERROR(BAJAS!AD320/AOP!AB394*12,"")</f>
        <v/>
      </c>
      <c r="AC394" s="142" t="str">
        <f>+IFERROR(BAJAS!AE320/AOP!AC394*12,"")</f>
        <v/>
      </c>
      <c r="AD394" s="143" t="str">
        <f>+IFERROR(BAJAS!AF320/AOP!AD394,"")</f>
        <v/>
      </c>
      <c r="AE394" s="144" t="str">
        <f>+IFERROR(BAJAS!AG320/AOP!AE394,"")</f>
        <v/>
      </c>
    </row>
    <row r="395" spans="1:31">
      <c r="A395" s="238"/>
      <c r="B395" s="223"/>
      <c r="C395" s="225"/>
      <c r="D395" s="12" t="s">
        <v>59</v>
      </c>
      <c r="E395" s="79"/>
      <c r="F395" s="79"/>
      <c r="G395" s="79"/>
      <c r="H395" s="79"/>
      <c r="I395" s="79"/>
      <c r="J395" s="79"/>
      <c r="K395" s="79"/>
      <c r="L395" s="79"/>
      <c r="M395" s="142"/>
      <c r="N395" s="142" t="str">
        <f>+IFERROR(BAJAS!P321/AOP!N395*12,"")</f>
        <v/>
      </c>
      <c r="O395" s="142" t="str">
        <f>+IFERROR(BAJAS!Q321/AOP!O395*12,"")</f>
        <v/>
      </c>
      <c r="P395" s="142" t="str">
        <f>+IFERROR(BAJAS!R321/AOP!P395*12,"")</f>
        <v/>
      </c>
      <c r="Q395" s="142" t="str">
        <f>+IFERROR(BAJAS!S321/AOP!Q395*12,"")</f>
        <v/>
      </c>
      <c r="R395" s="142" t="str">
        <f>+IFERROR(BAJAS!T321/AOP!R395*12,"")</f>
        <v/>
      </c>
      <c r="S395" s="142" t="str">
        <f>+IFERROR(BAJAS!U321/AOP!S395*12,"")</f>
        <v/>
      </c>
      <c r="T395" s="142" t="str">
        <f>+IFERROR(BAJAS!V321/AOP!T395*12,"")</f>
        <v/>
      </c>
      <c r="U395" s="142" t="str">
        <f>+IFERROR(BAJAS!W321/AOP!U395*12,"")</f>
        <v/>
      </c>
      <c r="V395" s="142" t="str">
        <f>+IFERROR(BAJAS!X321/AOP!V395*12,"")</f>
        <v/>
      </c>
      <c r="W395" s="142" t="str">
        <f>+IFERROR(BAJAS!Y321/AOP!W395*12,"")</f>
        <v/>
      </c>
      <c r="X395" s="142" t="str">
        <f>+IFERROR(BAJAS!Z321/AOP!X395*12,"")</f>
        <v/>
      </c>
      <c r="Y395" s="142" t="str">
        <f>+IFERROR(BAJAS!AA321/AOP!Y395*12,"")</f>
        <v/>
      </c>
      <c r="Z395" s="142" t="str">
        <f>+IFERROR(BAJAS!AB321/AOP!Z395*12,"")</f>
        <v/>
      </c>
      <c r="AA395" s="142" t="str">
        <f>+IFERROR(BAJAS!AC321/AOP!AA395*12,"")</f>
        <v/>
      </c>
      <c r="AB395" s="142" t="str">
        <f>+IFERROR(BAJAS!AD321/AOP!AB395*12,"")</f>
        <v/>
      </c>
      <c r="AC395" s="142" t="str">
        <f>+IFERROR(BAJAS!AE321/AOP!AC395*12,"")</f>
        <v/>
      </c>
      <c r="AD395" s="143" t="str">
        <f>+IFERROR(BAJAS!AF321/AOP!AD395,"")</f>
        <v/>
      </c>
      <c r="AE395" s="144" t="str">
        <f>+IFERROR(BAJAS!AG321/AOP!AE395,"")</f>
        <v/>
      </c>
    </row>
    <row r="396" spans="1:31">
      <c r="A396" s="238"/>
      <c r="B396" s="223"/>
      <c r="C396" s="225"/>
      <c r="D396" s="12" t="s">
        <v>60</v>
      </c>
      <c r="E396" s="79"/>
      <c r="F396" s="79"/>
      <c r="G396" s="79"/>
      <c r="H396" s="79"/>
      <c r="I396" s="79"/>
      <c r="J396" s="79"/>
      <c r="K396" s="79"/>
      <c r="L396" s="79"/>
      <c r="M396" s="142"/>
      <c r="N396" s="142" t="str">
        <f>+IFERROR(BAJAS!P322/AOP!N396*12,"")</f>
        <v/>
      </c>
      <c r="O396" s="142" t="str">
        <f>+IFERROR(BAJAS!Q322/AOP!O396*12,"")</f>
        <v/>
      </c>
      <c r="P396" s="142" t="str">
        <f>+IFERROR(BAJAS!R322/AOP!P396*12,"")</f>
        <v/>
      </c>
      <c r="Q396" s="142" t="str">
        <f>+IFERROR(BAJAS!S322/AOP!Q396*12,"")</f>
        <v/>
      </c>
      <c r="R396" s="142" t="str">
        <f>+IFERROR(BAJAS!T322/AOP!R396*12,"")</f>
        <v/>
      </c>
      <c r="S396" s="142" t="str">
        <f>+IFERROR(BAJAS!U322/AOP!S396*12,"")</f>
        <v/>
      </c>
      <c r="T396" s="142" t="str">
        <f>+IFERROR(BAJAS!V322/AOP!T396*12,"")</f>
        <v/>
      </c>
      <c r="U396" s="142" t="str">
        <f>+IFERROR(BAJAS!W322/AOP!U396*12,"")</f>
        <v/>
      </c>
      <c r="V396" s="142" t="str">
        <f>+IFERROR(BAJAS!X322/AOP!V396*12,"")</f>
        <v/>
      </c>
      <c r="W396" s="142" t="str">
        <f>+IFERROR(BAJAS!Y322/AOP!W396*12,"")</f>
        <v/>
      </c>
      <c r="X396" s="142" t="str">
        <f>+IFERROR(BAJAS!Z322/AOP!X396*12,"")</f>
        <v/>
      </c>
      <c r="Y396" s="142" t="str">
        <f>+IFERROR(BAJAS!AA322/AOP!Y396*12,"")</f>
        <v/>
      </c>
      <c r="Z396" s="142" t="str">
        <f>+IFERROR(BAJAS!AB322/AOP!Z396*12,"")</f>
        <v/>
      </c>
      <c r="AA396" s="142" t="str">
        <f>+IFERROR(BAJAS!AC322/AOP!AA396*12,"")</f>
        <v/>
      </c>
      <c r="AB396" s="142" t="str">
        <f>+IFERROR(BAJAS!AD322/AOP!AB396*12,"")</f>
        <v/>
      </c>
      <c r="AC396" s="142" t="str">
        <f>+IFERROR(BAJAS!AE322/AOP!AC396*12,"")</f>
        <v/>
      </c>
      <c r="AD396" s="143" t="str">
        <f>+IFERROR(BAJAS!AF322/AOP!AD396,"")</f>
        <v/>
      </c>
      <c r="AE396" s="144" t="str">
        <f>+IFERROR(BAJAS!AG322/AOP!AE396,"")</f>
        <v/>
      </c>
    </row>
    <row r="397" spans="1:31">
      <c r="A397" s="238"/>
      <c r="B397" s="223"/>
      <c r="C397" s="225"/>
      <c r="D397" s="12" t="s">
        <v>74</v>
      </c>
      <c r="E397" s="79"/>
      <c r="F397" s="79"/>
      <c r="G397" s="79"/>
      <c r="H397" s="79"/>
      <c r="I397" s="79"/>
      <c r="J397" s="79"/>
      <c r="K397" s="79"/>
      <c r="L397" s="79"/>
      <c r="M397" s="142"/>
      <c r="N397" s="142" t="str">
        <f>+IFERROR(BAJAS!P323/AOP!N397*12,"")</f>
        <v/>
      </c>
      <c r="O397" s="142" t="str">
        <f>+IFERROR(BAJAS!Q323/AOP!O397*12,"")</f>
        <v/>
      </c>
      <c r="P397" s="142" t="str">
        <f>+IFERROR(BAJAS!R323/AOP!P397*12,"")</f>
        <v/>
      </c>
      <c r="Q397" s="142" t="str">
        <f>+IFERROR(BAJAS!S323/AOP!Q397*12,"")</f>
        <v/>
      </c>
      <c r="R397" s="142" t="str">
        <f>+IFERROR(BAJAS!T323/AOP!R397*12,"")</f>
        <v/>
      </c>
      <c r="S397" s="142" t="str">
        <f>+IFERROR(BAJAS!U323/AOP!S397*12,"")</f>
        <v/>
      </c>
      <c r="T397" s="142" t="str">
        <f>+IFERROR(BAJAS!V323/AOP!T397*12,"")</f>
        <v/>
      </c>
      <c r="U397" s="142" t="str">
        <f>+IFERROR(BAJAS!W323/AOP!U397*12,"")</f>
        <v/>
      </c>
      <c r="V397" s="142" t="str">
        <f>+IFERROR(BAJAS!X323/AOP!V397*12,"")</f>
        <v/>
      </c>
      <c r="W397" s="142" t="str">
        <f>+IFERROR(BAJAS!Y323/AOP!W397*12,"")</f>
        <v/>
      </c>
      <c r="X397" s="142" t="str">
        <f>+IFERROR(BAJAS!Z323/AOP!X397*12,"")</f>
        <v/>
      </c>
      <c r="Y397" s="142" t="str">
        <f>+IFERROR(BAJAS!AA323/AOP!Y397*12,"")</f>
        <v/>
      </c>
      <c r="Z397" s="142" t="str">
        <f>+IFERROR(BAJAS!AB323/AOP!Z397*12,"")</f>
        <v/>
      </c>
      <c r="AA397" s="142" t="str">
        <f>+IFERROR(BAJAS!AC323/AOP!AA397*12,"")</f>
        <v/>
      </c>
      <c r="AB397" s="142" t="str">
        <f>+IFERROR(BAJAS!AD323/AOP!AB397*12,"")</f>
        <v/>
      </c>
      <c r="AC397" s="142" t="str">
        <f>+IFERROR(BAJAS!AE323/AOP!AC397*12,"")</f>
        <v/>
      </c>
      <c r="AD397" s="143" t="str">
        <f>+IFERROR(BAJAS!AF323/AOP!AD397,"")</f>
        <v/>
      </c>
      <c r="AE397" s="144" t="str">
        <f>+IFERROR(BAJAS!AG323/AOP!AE397,"")</f>
        <v/>
      </c>
    </row>
    <row r="398" spans="1:31">
      <c r="A398" s="238"/>
      <c r="B398" s="223"/>
      <c r="C398" s="225"/>
      <c r="D398" s="12" t="s">
        <v>79</v>
      </c>
      <c r="E398" s="79"/>
      <c r="F398" s="79"/>
      <c r="G398" s="79"/>
      <c r="H398" s="79"/>
      <c r="I398" s="79"/>
      <c r="J398" s="79"/>
      <c r="K398" s="79"/>
      <c r="L398" s="79"/>
      <c r="M398" s="142"/>
      <c r="N398" s="142" t="str">
        <f>+IFERROR(BAJAS!P324/AOP!N398*12,"")</f>
        <v/>
      </c>
      <c r="O398" s="142" t="str">
        <f>+IFERROR(BAJAS!Q324/AOP!O398*12,"")</f>
        <v/>
      </c>
      <c r="P398" s="142" t="str">
        <f>+IFERROR(BAJAS!R324/AOP!P398*12,"")</f>
        <v/>
      </c>
      <c r="Q398" s="142" t="str">
        <f>+IFERROR(BAJAS!S324/AOP!Q398*12,"")</f>
        <v/>
      </c>
      <c r="R398" s="142" t="str">
        <f>+IFERROR(BAJAS!T324/AOP!R398*12,"")</f>
        <v/>
      </c>
      <c r="S398" s="142" t="str">
        <f>+IFERROR(BAJAS!U324/AOP!S398*12,"")</f>
        <v/>
      </c>
      <c r="T398" s="142" t="str">
        <f>+IFERROR(BAJAS!V324/AOP!T398*12,"")</f>
        <v/>
      </c>
      <c r="U398" s="142" t="str">
        <f>+IFERROR(BAJAS!W324/AOP!U398*12,"")</f>
        <v/>
      </c>
      <c r="V398" s="142" t="str">
        <f>+IFERROR(BAJAS!X324/AOP!V398*12,"")</f>
        <v/>
      </c>
      <c r="W398" s="142" t="str">
        <f>+IFERROR(BAJAS!Y324/AOP!W398*12,"")</f>
        <v/>
      </c>
      <c r="X398" s="142" t="str">
        <f>+IFERROR(BAJAS!Z324/AOP!X398*12,"")</f>
        <v/>
      </c>
      <c r="Y398" s="142" t="str">
        <f>+IFERROR(BAJAS!AA324/AOP!Y398*12,"")</f>
        <v/>
      </c>
      <c r="Z398" s="142" t="str">
        <f>+IFERROR(BAJAS!AB324/AOP!Z398*12,"")</f>
        <v/>
      </c>
      <c r="AA398" s="142" t="str">
        <f>+IFERROR(BAJAS!AC324/AOP!AA398*12,"")</f>
        <v/>
      </c>
      <c r="AB398" s="142" t="str">
        <f>+IFERROR(BAJAS!AD324/AOP!AB398*12,"")</f>
        <v/>
      </c>
      <c r="AC398" s="142" t="str">
        <f>+IFERROR(BAJAS!AE324/AOP!AC398*12,"")</f>
        <v/>
      </c>
      <c r="AD398" s="143" t="str">
        <f>+IFERROR(BAJAS!AF324/AOP!AD398,"")</f>
        <v/>
      </c>
      <c r="AE398" s="144" t="str">
        <f>+IFERROR(BAJAS!AG324/AOP!AE398,"")</f>
        <v/>
      </c>
    </row>
    <row r="399" spans="1:31">
      <c r="A399" s="238"/>
      <c r="B399" s="223"/>
      <c r="C399" s="225"/>
      <c r="D399" s="12" t="s">
        <v>97</v>
      </c>
      <c r="E399" s="79"/>
      <c r="F399" s="79"/>
      <c r="G399" s="79"/>
      <c r="H399" s="79"/>
      <c r="I399" s="79"/>
      <c r="J399" s="79"/>
      <c r="K399" s="79"/>
      <c r="L399" s="79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3"/>
      <c r="AE399" s="144"/>
    </row>
    <row r="400" spans="1:31">
      <c r="A400" s="238"/>
      <c r="B400" s="223"/>
      <c r="C400" s="225"/>
      <c r="D400" s="12" t="s">
        <v>98</v>
      </c>
      <c r="E400" s="79"/>
      <c r="F400" s="79"/>
      <c r="G400" s="79"/>
      <c r="H400" s="79"/>
      <c r="I400" s="79"/>
      <c r="J400" s="79"/>
      <c r="K400" s="79"/>
      <c r="L400" s="79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3"/>
      <c r="AE400" s="144"/>
    </row>
    <row r="401" spans="1:59">
      <c r="A401" s="238"/>
      <c r="B401" s="223"/>
      <c r="C401" s="225"/>
      <c r="D401" s="13" t="s">
        <v>90</v>
      </c>
      <c r="E401" s="80"/>
      <c r="F401" s="80"/>
      <c r="G401" s="80"/>
      <c r="H401" s="80"/>
      <c r="I401" s="80"/>
      <c r="J401" s="80"/>
      <c r="K401" s="80"/>
      <c r="L401" s="80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49"/>
      <c r="AE401" s="50"/>
    </row>
    <row r="402" spans="1:59">
      <c r="A402" s="238"/>
      <c r="B402" s="223"/>
      <c r="C402" s="225" t="s">
        <v>99</v>
      </c>
      <c r="D402" s="10" t="s">
        <v>40</v>
      </c>
      <c r="E402" s="80"/>
      <c r="F402" s="80"/>
      <c r="G402" s="80"/>
      <c r="H402" s="80"/>
      <c r="I402" s="80"/>
      <c r="J402" s="80"/>
      <c r="K402" s="80"/>
      <c r="L402" s="80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7"/>
      <c r="AE402" s="138"/>
    </row>
    <row r="403" spans="1:59">
      <c r="A403" s="238"/>
      <c r="B403" s="223"/>
      <c r="C403" s="225"/>
      <c r="D403" s="11" t="s">
        <v>88</v>
      </c>
      <c r="E403" s="80"/>
      <c r="F403" s="80"/>
      <c r="G403" s="80"/>
      <c r="H403" s="80"/>
      <c r="I403" s="80"/>
      <c r="J403" s="80"/>
      <c r="K403" s="80"/>
      <c r="L403" s="80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40"/>
      <c r="AE403" s="141"/>
    </row>
    <row r="404" spans="1:59">
      <c r="A404" s="238"/>
      <c r="B404" s="223"/>
      <c r="C404" s="225"/>
      <c r="D404" s="12" t="s">
        <v>100</v>
      </c>
      <c r="E404" s="80"/>
      <c r="F404" s="80"/>
      <c r="G404" s="80"/>
      <c r="H404" s="80"/>
      <c r="I404" s="80"/>
      <c r="J404" s="80"/>
      <c r="K404" s="80"/>
      <c r="L404" s="80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3"/>
      <c r="AE404" s="144"/>
    </row>
    <row r="405" spans="1:59">
      <c r="A405" s="238"/>
      <c r="B405" s="223"/>
      <c r="C405" s="225"/>
      <c r="D405" s="12" t="s">
        <v>101</v>
      </c>
      <c r="E405" s="80"/>
      <c r="F405" s="80"/>
      <c r="G405" s="80"/>
      <c r="H405" s="80"/>
      <c r="I405" s="80"/>
      <c r="J405" s="80"/>
      <c r="K405" s="80"/>
      <c r="L405" s="80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3"/>
      <c r="AE405" s="144"/>
    </row>
    <row r="406" spans="1:59">
      <c r="A406" s="238"/>
      <c r="B406" s="223"/>
      <c r="C406" s="225"/>
      <c r="D406" s="12" t="s">
        <v>102</v>
      </c>
      <c r="E406" s="80"/>
      <c r="F406" s="80"/>
      <c r="G406" s="80"/>
      <c r="H406" s="80"/>
      <c r="I406" s="80"/>
      <c r="J406" s="80"/>
      <c r="K406" s="80"/>
      <c r="L406" s="80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3"/>
      <c r="AE406" s="144"/>
    </row>
    <row r="407" spans="1:59">
      <c r="A407" s="238"/>
      <c r="B407" s="223"/>
      <c r="C407" s="225"/>
      <c r="D407" s="13" t="s">
        <v>90</v>
      </c>
      <c r="E407" s="80"/>
      <c r="F407" s="80"/>
      <c r="G407" s="80"/>
      <c r="H407" s="80"/>
      <c r="I407" s="80"/>
      <c r="J407" s="80"/>
      <c r="K407" s="80"/>
      <c r="L407" s="80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10"/>
      <c r="AE407" s="111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</row>
    <row r="408" spans="1:59" ht="14.4" customHeight="1">
      <c r="A408" s="238"/>
      <c r="B408" s="223"/>
      <c r="C408" s="225" t="s">
        <v>54</v>
      </c>
      <c r="D408" s="10" t="s">
        <v>40</v>
      </c>
      <c r="E408" s="77"/>
      <c r="F408" s="77"/>
      <c r="G408" s="77"/>
      <c r="H408" s="77"/>
      <c r="I408" s="77"/>
      <c r="J408" s="77"/>
      <c r="K408" s="77"/>
      <c r="L408" s="77"/>
      <c r="M408" s="136" t="str">
        <f>+IFERROR(BAJAS!O326/AOP!M408*12,"")</f>
        <v/>
      </c>
      <c r="N408" s="136" t="str">
        <f>+IFERROR(BAJAS!P326/AOP!N408*12,"")</f>
        <v/>
      </c>
      <c r="O408" s="136" t="str">
        <f>+IFERROR(BAJAS!Q326/AOP!O408*12,"")</f>
        <v/>
      </c>
      <c r="P408" s="136" t="str">
        <f>+IFERROR(BAJAS!R326/AOP!P408*12,"")</f>
        <v/>
      </c>
      <c r="Q408" s="136" t="str">
        <f>+IFERROR(BAJAS!S326/AOP!Q408*12,"")</f>
        <v/>
      </c>
      <c r="R408" s="136" t="str">
        <f>+IFERROR(BAJAS!T326/AOP!R408*12,"")</f>
        <v/>
      </c>
      <c r="S408" s="136" t="str">
        <f>+IFERROR(BAJAS!U326/AOP!S408*12,"")</f>
        <v/>
      </c>
      <c r="T408" s="136" t="str">
        <f>+IFERROR(BAJAS!V326/AOP!T408*12,"")</f>
        <v/>
      </c>
      <c r="U408" s="136" t="str">
        <f>+IFERROR(BAJAS!W326/AOP!U408*12,"")</f>
        <v/>
      </c>
      <c r="V408" s="136" t="str">
        <f>+IFERROR(BAJAS!X326/AOP!V408*12,"")</f>
        <v/>
      </c>
      <c r="W408" s="136" t="str">
        <f>+IFERROR(BAJAS!Y326/AOP!W408*12,"")</f>
        <v/>
      </c>
      <c r="X408" s="136" t="str">
        <f>+IFERROR(BAJAS!Z326/AOP!X408*12,"")</f>
        <v/>
      </c>
      <c r="Y408" s="136" t="str">
        <f>+IFERROR(BAJAS!AA326/AOP!Y408*12,"")</f>
        <v/>
      </c>
      <c r="Z408" s="136" t="str">
        <f>+IFERROR(BAJAS!AB326/AOP!Z408*12,"")</f>
        <v/>
      </c>
      <c r="AA408" s="136" t="str">
        <f>+IFERROR(BAJAS!AC326/AOP!AA408*12,"")</f>
        <v/>
      </c>
      <c r="AB408" s="136" t="str">
        <f>+IFERROR(BAJAS!AD326/AOP!AB408*12,"")</f>
        <v/>
      </c>
      <c r="AC408" s="136" t="str">
        <f>+IFERROR(BAJAS!AE326/AOP!AC408*12,"")</f>
        <v/>
      </c>
      <c r="AD408" s="137" t="str">
        <f>+IFERROR(BAJAS!AF326/AOP!AD408,"")</f>
        <v/>
      </c>
      <c r="AE408" s="138" t="str">
        <f>+IFERROR(BAJAS!AG326/AOP!AE408,"")</f>
        <v/>
      </c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</row>
    <row r="409" spans="1:59">
      <c r="A409" s="238"/>
      <c r="B409" s="223"/>
      <c r="C409" s="225"/>
      <c r="D409" s="11" t="s">
        <v>88</v>
      </c>
      <c r="E409" s="78"/>
      <c r="F409" s="78"/>
      <c r="G409" s="78"/>
      <c r="H409" s="78"/>
      <c r="I409" s="78"/>
      <c r="J409" s="78"/>
      <c r="K409" s="78"/>
      <c r="L409" s="78"/>
      <c r="M409" s="139" t="str">
        <f>+IFERROR(BAJAS!O327/AOP!M409*12,"")</f>
        <v/>
      </c>
      <c r="N409" s="139" t="str">
        <f>+IFERROR(BAJAS!P327/AOP!N409*12,"")</f>
        <v/>
      </c>
      <c r="O409" s="139" t="str">
        <f>+IFERROR(BAJAS!Q327/AOP!O409*12,"")</f>
        <v/>
      </c>
      <c r="P409" s="139" t="str">
        <f>+IFERROR(BAJAS!R327/AOP!P409*12,"")</f>
        <v/>
      </c>
      <c r="Q409" s="139" t="str">
        <f>+IFERROR(BAJAS!S327/AOP!Q409*12,"")</f>
        <v/>
      </c>
      <c r="R409" s="139" t="str">
        <f>+IFERROR(BAJAS!T327/AOP!R409*12,"")</f>
        <v/>
      </c>
      <c r="S409" s="139" t="str">
        <f>+IFERROR(BAJAS!U327/AOP!S409*12,"")</f>
        <v/>
      </c>
      <c r="T409" s="139" t="str">
        <f>+IFERROR(BAJAS!V327/AOP!T409*12,"")</f>
        <v/>
      </c>
      <c r="U409" s="139" t="str">
        <f>+IFERROR(BAJAS!W327/AOP!U409*12,"")</f>
        <v/>
      </c>
      <c r="V409" s="139" t="str">
        <f>+IFERROR(BAJAS!X327/AOP!V409*12,"")</f>
        <v/>
      </c>
      <c r="W409" s="139" t="str">
        <f>+IFERROR(BAJAS!Y327/AOP!W409*12,"")</f>
        <v/>
      </c>
      <c r="X409" s="139" t="str">
        <f>+IFERROR(BAJAS!Z327/AOP!X409*12,"")</f>
        <v/>
      </c>
      <c r="Y409" s="139" t="str">
        <f>+IFERROR(BAJAS!AA327/AOP!Y409*12,"")</f>
        <v/>
      </c>
      <c r="Z409" s="139" t="str">
        <f>+IFERROR(BAJAS!AB327/AOP!Z409*12,"")</f>
        <v/>
      </c>
      <c r="AA409" s="139" t="str">
        <f>+IFERROR(BAJAS!AC327/AOP!AA409*12,"")</f>
        <v/>
      </c>
      <c r="AB409" s="139" t="str">
        <f>+IFERROR(BAJAS!AD327/AOP!AB409*12,"")</f>
        <v/>
      </c>
      <c r="AC409" s="139" t="str">
        <f>+IFERROR(BAJAS!AE327/AOP!AC409*12,"")</f>
        <v/>
      </c>
      <c r="AD409" s="140" t="str">
        <f>+IFERROR(BAJAS!AF327/AOP!AD409,"")</f>
        <v/>
      </c>
      <c r="AE409" s="141" t="str">
        <f>+IFERROR(BAJAS!AG327/AOP!AE409,"")</f>
        <v/>
      </c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</row>
    <row r="410" spans="1:59">
      <c r="A410" s="238"/>
      <c r="B410" s="224"/>
      <c r="C410" s="225"/>
      <c r="D410" s="13" t="s">
        <v>90</v>
      </c>
      <c r="E410" s="80"/>
      <c r="F410" s="80"/>
      <c r="G410" s="80"/>
      <c r="H410" s="80"/>
      <c r="I410" s="80"/>
      <c r="J410" s="80"/>
      <c r="K410" s="80"/>
      <c r="L410" s="80"/>
      <c r="M410" s="36" t="str">
        <f>+IFERROR(BAJAS!O328/AOP!M410*12,"")</f>
        <v/>
      </c>
      <c r="N410" s="36" t="str">
        <f>+IFERROR(BAJAS!P328/AOP!N410*12,"")</f>
        <v/>
      </c>
      <c r="O410" s="36" t="str">
        <f>+IFERROR(BAJAS!Q328/AOP!O410*12,"")</f>
        <v/>
      </c>
      <c r="P410" s="36" t="str">
        <f>+IFERROR(BAJAS!R328/AOP!P410*12,"")</f>
        <v/>
      </c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49"/>
      <c r="AE410" s="5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</row>
    <row r="411" spans="1:59" ht="14.4" customHeight="1">
      <c r="A411" s="238"/>
      <c r="B411" s="226" t="s">
        <v>36</v>
      </c>
      <c r="C411" s="225" t="s">
        <v>50</v>
      </c>
      <c r="D411" s="10" t="s">
        <v>40</v>
      </c>
      <c r="E411" s="77"/>
      <c r="F411" s="77"/>
      <c r="G411" s="77"/>
      <c r="H411" s="77"/>
      <c r="I411" s="77"/>
      <c r="J411" s="77"/>
      <c r="K411" s="77"/>
      <c r="L411" s="77"/>
      <c r="M411" s="136" t="str">
        <f>+IFERROR(BAJAS!O329/AOP!M411*12,"")</f>
        <v/>
      </c>
      <c r="N411" s="136" t="str">
        <f>+IFERROR(BAJAS!P329/AOP!N411*12,"")</f>
        <v/>
      </c>
      <c r="O411" s="136" t="str">
        <f>+IFERROR(BAJAS!Q329/AOP!O411*12,"")</f>
        <v/>
      </c>
      <c r="P411" s="136" t="str">
        <f>+IFERROR(BAJAS!R329/AOP!P411*12,"")</f>
        <v/>
      </c>
      <c r="Q411" s="136" t="str">
        <f>+IFERROR(BAJAS!S329/AOP!Q411*12,"")</f>
        <v/>
      </c>
      <c r="R411" s="136" t="str">
        <f>+IFERROR(BAJAS!T329/AOP!R411*12,"")</f>
        <v/>
      </c>
      <c r="S411" s="136" t="str">
        <f>+IFERROR(BAJAS!U329/AOP!S411*12,"")</f>
        <v/>
      </c>
      <c r="T411" s="136" t="str">
        <f>+IFERROR(BAJAS!V329/AOP!T411*12,"")</f>
        <v/>
      </c>
      <c r="U411" s="136" t="str">
        <f>+IFERROR(BAJAS!W329/AOP!U411*12,"")</f>
        <v/>
      </c>
      <c r="V411" s="136" t="str">
        <f>+IFERROR(BAJAS!X329/AOP!V411*12,"")</f>
        <v/>
      </c>
      <c r="W411" s="136" t="str">
        <f>+IFERROR(BAJAS!Y329/AOP!W411*12,"")</f>
        <v/>
      </c>
      <c r="X411" s="136" t="str">
        <f>+IFERROR(BAJAS!Z329/AOP!X411*12,"")</f>
        <v/>
      </c>
      <c r="Y411" s="136" t="str">
        <f>+IFERROR(BAJAS!AA329/AOP!Y411*12,"")</f>
        <v/>
      </c>
      <c r="Z411" s="136" t="str">
        <f>+IFERROR(BAJAS!AB329/AOP!Z411*12,"")</f>
        <v/>
      </c>
      <c r="AA411" s="136" t="str">
        <f>+IFERROR(BAJAS!AC329/AOP!AA411*12,"")</f>
        <v/>
      </c>
      <c r="AB411" s="136" t="str">
        <f>+IFERROR(BAJAS!AD329/AOP!AB411*12,"")</f>
        <v/>
      </c>
      <c r="AC411" s="136" t="str">
        <f>+IFERROR(BAJAS!AE329/AOP!AC411*12,"")</f>
        <v/>
      </c>
      <c r="AD411" s="137" t="str">
        <f>+IFERROR(BAJAS!AF329/AOP!AD411,"")</f>
        <v/>
      </c>
      <c r="AE411" s="138" t="str">
        <f>+IFERROR(BAJAS!AG329/AOP!AE411,"")</f>
        <v/>
      </c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</row>
    <row r="412" spans="1:59">
      <c r="A412" s="238"/>
      <c r="B412" s="226"/>
      <c r="C412" s="225"/>
      <c r="D412" s="11" t="s">
        <v>88</v>
      </c>
      <c r="E412" s="78"/>
      <c r="F412" s="78"/>
      <c r="G412" s="78"/>
      <c r="H412" s="78"/>
      <c r="I412" s="78"/>
      <c r="J412" s="78"/>
      <c r="K412" s="78"/>
      <c r="L412" s="78"/>
      <c r="M412" s="139" t="str">
        <f>+IFERROR(BAJAS!O330/AOP!M412*12,"")</f>
        <v/>
      </c>
      <c r="N412" s="139" t="str">
        <f>+IFERROR(BAJAS!P330/AOP!N412*12,"")</f>
        <v/>
      </c>
      <c r="O412" s="139" t="str">
        <f>+IFERROR(BAJAS!Q330/AOP!O412*12,"")</f>
        <v/>
      </c>
      <c r="P412" s="139" t="str">
        <f>+IFERROR(BAJAS!R330/AOP!P412*12,"")</f>
        <v/>
      </c>
      <c r="Q412" s="139" t="str">
        <f>+IFERROR(BAJAS!S330/AOP!Q412*12,"")</f>
        <v/>
      </c>
      <c r="R412" s="139" t="str">
        <f>+IFERROR(BAJAS!T330/AOP!R412*12,"")</f>
        <v/>
      </c>
      <c r="S412" s="139" t="str">
        <f>+IFERROR(BAJAS!U330/AOP!S412*12,"")</f>
        <v/>
      </c>
      <c r="T412" s="139" t="str">
        <f>+IFERROR(BAJAS!V330/AOP!T412*12,"")</f>
        <v/>
      </c>
      <c r="U412" s="139" t="str">
        <f>+IFERROR(BAJAS!W330/AOP!U412*12,"")</f>
        <v/>
      </c>
      <c r="V412" s="139" t="str">
        <f>+IFERROR(BAJAS!X330/AOP!V412*12,"")</f>
        <v/>
      </c>
      <c r="W412" s="139" t="str">
        <f>+IFERROR(BAJAS!Y330/AOP!W412*12,"")</f>
        <v/>
      </c>
      <c r="X412" s="139" t="str">
        <f>+IFERROR(BAJAS!Z330/AOP!X412*12,"")</f>
        <v/>
      </c>
      <c r="Y412" s="139" t="str">
        <f>+IFERROR(BAJAS!AA330/AOP!Y412*12,"")</f>
        <v/>
      </c>
      <c r="Z412" s="139" t="str">
        <f>+IFERROR(BAJAS!AB330/AOP!Z412*12,"")</f>
        <v/>
      </c>
      <c r="AA412" s="139" t="str">
        <f>+IFERROR(BAJAS!AC330/AOP!AA412*12,"")</f>
        <v/>
      </c>
      <c r="AB412" s="139" t="str">
        <f>+IFERROR(BAJAS!AD330/AOP!AB412*12,"")</f>
        <v/>
      </c>
      <c r="AC412" s="139" t="str">
        <f>+IFERROR(BAJAS!AE330/AOP!AC412*12,"")</f>
        <v/>
      </c>
      <c r="AD412" s="140" t="str">
        <f>+IFERROR(BAJAS!AF330/AOP!AD412,"")</f>
        <v/>
      </c>
      <c r="AE412" s="141" t="str">
        <f>+IFERROR(BAJAS!AG330/AOP!AE412,"")</f>
        <v/>
      </c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</row>
    <row r="413" spans="1:59">
      <c r="A413" s="238"/>
      <c r="B413" s="226"/>
      <c r="C413" s="225"/>
      <c r="D413" s="12" t="s">
        <v>1</v>
      </c>
      <c r="E413" s="79"/>
      <c r="F413" s="79"/>
      <c r="G413" s="79"/>
      <c r="H413" s="79"/>
      <c r="I413" s="79"/>
      <c r="J413" s="79"/>
      <c r="K413" s="79"/>
      <c r="L413" s="79"/>
      <c r="M413" s="142" t="str">
        <f>+IFERROR(BAJAS!O331/AOP!M413*12,"")</f>
        <v/>
      </c>
      <c r="N413" s="142" t="str">
        <f>+IFERROR(BAJAS!P331/AOP!N413*12,"")</f>
        <v/>
      </c>
      <c r="O413" s="142" t="str">
        <f>+IFERROR(BAJAS!Q331/AOP!O413*12,"")</f>
        <v/>
      </c>
      <c r="P413" s="142" t="str">
        <f>+IFERROR(BAJAS!R331/AOP!P413*12,"")</f>
        <v/>
      </c>
      <c r="Q413" s="142" t="str">
        <f>+IFERROR(BAJAS!S331/AOP!Q413*12,"")</f>
        <v/>
      </c>
      <c r="R413" s="142" t="str">
        <f>+IFERROR(BAJAS!T331/AOP!R413*12,"")</f>
        <v/>
      </c>
      <c r="S413" s="142" t="str">
        <f>+IFERROR(BAJAS!U331/AOP!S413*12,"")</f>
        <v/>
      </c>
      <c r="T413" s="142" t="str">
        <f>+IFERROR(BAJAS!V331/AOP!T413*12,"")</f>
        <v/>
      </c>
      <c r="U413" s="142" t="str">
        <f>+IFERROR(BAJAS!W331/AOP!U413*12,"")</f>
        <v/>
      </c>
      <c r="V413" s="142" t="str">
        <f>+IFERROR(BAJAS!X331/AOP!V413*12,"")</f>
        <v/>
      </c>
      <c r="W413" s="142" t="str">
        <f>+IFERROR(BAJAS!Y331/AOP!W413*12,"")</f>
        <v/>
      </c>
      <c r="X413" s="142" t="str">
        <f>+IFERROR(BAJAS!Z331/AOP!X413*12,"")</f>
        <v/>
      </c>
      <c r="Y413" s="142" t="str">
        <f>+IFERROR(BAJAS!AA331/AOP!Y413*12,"")</f>
        <v/>
      </c>
      <c r="Z413" s="142" t="str">
        <f>+IFERROR(BAJAS!AB331/AOP!Z413*12,"")</f>
        <v/>
      </c>
      <c r="AA413" s="142" t="str">
        <f>+IFERROR(BAJAS!AC331/AOP!AA413*12,"")</f>
        <v/>
      </c>
      <c r="AB413" s="142" t="str">
        <f>+IFERROR(BAJAS!AD331/AOP!AB413*12,"")</f>
        <v/>
      </c>
      <c r="AC413" s="142" t="str">
        <f>+IFERROR(BAJAS!AE331/AOP!AC413*12,"")</f>
        <v/>
      </c>
      <c r="AD413" s="143" t="str">
        <f>+IFERROR(BAJAS!AF331/AOP!AD413,"")</f>
        <v/>
      </c>
      <c r="AE413" s="144" t="str">
        <f>+IFERROR(BAJAS!AG331/AOP!AE413,"")</f>
        <v/>
      </c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</row>
    <row r="414" spans="1:59">
      <c r="A414" s="238"/>
      <c r="B414" s="226"/>
      <c r="C414" s="225"/>
      <c r="D414" s="12" t="s">
        <v>2</v>
      </c>
      <c r="E414" s="79"/>
      <c r="F414" s="79"/>
      <c r="G414" s="79"/>
      <c r="H414" s="79"/>
      <c r="I414" s="79"/>
      <c r="J414" s="79"/>
      <c r="K414" s="79"/>
      <c r="L414" s="79"/>
      <c r="M414" s="142" t="str">
        <f>+IFERROR(BAJAS!O332/AOP!M414*12,"")</f>
        <v/>
      </c>
      <c r="N414" s="142" t="str">
        <f>+IFERROR(BAJAS!P332/AOP!N414*12,"")</f>
        <v/>
      </c>
      <c r="O414" s="142" t="str">
        <f>+IFERROR(BAJAS!Q332/AOP!O414*12,"")</f>
        <v/>
      </c>
      <c r="P414" s="142" t="str">
        <f>+IFERROR(BAJAS!R332/AOP!P414*12,"")</f>
        <v/>
      </c>
      <c r="Q414" s="142" t="str">
        <f>+IFERROR(BAJAS!S332/AOP!Q414*12,"")</f>
        <v/>
      </c>
      <c r="R414" s="142" t="str">
        <f>+IFERROR(BAJAS!T332/AOP!R414*12,"")</f>
        <v/>
      </c>
      <c r="S414" s="142" t="str">
        <f>+IFERROR(BAJAS!U332/AOP!S414*12,"")</f>
        <v/>
      </c>
      <c r="T414" s="142" t="str">
        <f>+IFERROR(BAJAS!V332/AOP!T414*12,"")</f>
        <v/>
      </c>
      <c r="U414" s="142" t="str">
        <f>+IFERROR(BAJAS!W332/AOP!U414*12,"")</f>
        <v/>
      </c>
      <c r="V414" s="142" t="str">
        <f>+IFERROR(BAJAS!X332/AOP!V414*12,"")</f>
        <v/>
      </c>
      <c r="W414" s="142" t="str">
        <f>+IFERROR(BAJAS!Y332/AOP!W414*12,"")</f>
        <v/>
      </c>
      <c r="X414" s="142" t="str">
        <f>+IFERROR(BAJAS!Z332/AOP!X414*12,"")</f>
        <v/>
      </c>
      <c r="Y414" s="142" t="str">
        <f>+IFERROR(BAJAS!AA332/AOP!Y414*12,"")</f>
        <v/>
      </c>
      <c r="Z414" s="142" t="str">
        <f>+IFERROR(BAJAS!AB332/AOP!Z414*12,"")</f>
        <v/>
      </c>
      <c r="AA414" s="142" t="str">
        <f>+IFERROR(BAJAS!AC332/AOP!AA414*12,"")</f>
        <v/>
      </c>
      <c r="AB414" s="142" t="str">
        <f>+IFERROR(BAJAS!AD332/AOP!AB414*12,"")</f>
        <v/>
      </c>
      <c r="AC414" s="142" t="str">
        <f>+IFERROR(BAJAS!AE332/AOP!AC414*12,"")</f>
        <v/>
      </c>
      <c r="AD414" s="143" t="str">
        <f>+IFERROR(BAJAS!AF332/AOP!AD414,"")</f>
        <v/>
      </c>
      <c r="AE414" s="144" t="str">
        <f>+IFERROR(BAJAS!AG332/AOP!AE414,"")</f>
        <v/>
      </c>
    </row>
    <row r="415" spans="1:59">
      <c r="A415" s="238"/>
      <c r="B415" s="226"/>
      <c r="C415" s="225"/>
      <c r="D415" s="14" t="s">
        <v>83</v>
      </c>
      <c r="E415" s="81"/>
      <c r="F415" s="81"/>
      <c r="G415" s="81"/>
      <c r="H415" s="81"/>
      <c r="I415" s="81"/>
      <c r="J415" s="81"/>
      <c r="K415" s="81"/>
      <c r="L415" s="81"/>
      <c r="M415" s="147"/>
      <c r="N415" s="147" t="str">
        <f>+IFERROR(BAJAS!P333/AOP!N415*12,"")</f>
        <v/>
      </c>
      <c r="O415" s="147" t="str">
        <f>+IFERROR(BAJAS!Q333/AOP!O415*12,"")</f>
        <v/>
      </c>
      <c r="P415" s="147" t="str">
        <f>+IFERROR(BAJAS!R333/AOP!P415*12,"")</f>
        <v/>
      </c>
      <c r="Q415" s="147" t="str">
        <f>+IFERROR(BAJAS!S333/AOP!Q415*12,"")</f>
        <v/>
      </c>
      <c r="R415" s="147" t="str">
        <f>+IFERROR(BAJAS!T333/AOP!R415*12,"")</f>
        <v/>
      </c>
      <c r="S415" s="147" t="str">
        <f>+IFERROR(BAJAS!U333/AOP!S415*12,"")</f>
        <v/>
      </c>
      <c r="T415" s="147" t="str">
        <f>+IFERROR(BAJAS!V333/AOP!T415*12,"")</f>
        <v/>
      </c>
      <c r="U415" s="147" t="str">
        <f>+IFERROR(BAJAS!W333/AOP!U415*12,"")</f>
        <v/>
      </c>
      <c r="V415" s="147" t="str">
        <f>+IFERROR(BAJAS!X333/AOP!V415*12,"")</f>
        <v/>
      </c>
      <c r="W415" s="147" t="str">
        <f>+IFERROR(BAJAS!Y333/AOP!W415*12,"")</f>
        <v/>
      </c>
      <c r="X415" s="147" t="str">
        <f>+IFERROR(BAJAS!Z333/AOP!X415*12,"")</f>
        <v/>
      </c>
      <c r="Y415" s="147" t="str">
        <f>+IFERROR(BAJAS!AA333/AOP!Y415*12,"")</f>
        <v/>
      </c>
      <c r="Z415" s="147" t="str">
        <f>+IFERROR(BAJAS!AB333/AOP!Z415*12,"")</f>
        <v/>
      </c>
      <c r="AA415" s="147" t="str">
        <f>+IFERROR(BAJAS!AC333/AOP!AA415*12,"")</f>
        <v/>
      </c>
      <c r="AB415" s="147" t="str">
        <f>+IFERROR(BAJAS!AD333/AOP!AB415*12,"")</f>
        <v/>
      </c>
      <c r="AC415" s="147" t="str">
        <f>+IFERROR(BAJAS!AE333/AOP!AC415*12,"")</f>
        <v/>
      </c>
      <c r="AD415" s="148" t="str">
        <f>+IFERROR(BAJAS!AF333/AOP!AD415,"")</f>
        <v/>
      </c>
      <c r="AE415" s="149" t="str">
        <f>+IFERROR(BAJAS!AG333/AOP!AE415,"")</f>
        <v/>
      </c>
    </row>
    <row r="416" spans="1:59">
      <c r="A416" s="238"/>
      <c r="B416" s="226"/>
      <c r="C416" s="225"/>
      <c r="D416" s="14" t="s">
        <v>103</v>
      </c>
      <c r="E416" s="81"/>
      <c r="F416" s="81"/>
      <c r="G416" s="81"/>
      <c r="H416" s="81"/>
      <c r="I416" s="81"/>
      <c r="J416" s="81"/>
      <c r="K416" s="81"/>
      <c r="L416" s="81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8"/>
      <c r="AE416" s="149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</row>
    <row r="417" spans="1:59">
      <c r="A417" s="238"/>
      <c r="B417" s="226"/>
      <c r="C417" s="225"/>
      <c r="D417" s="14" t="s">
        <v>104</v>
      </c>
      <c r="E417" s="81"/>
      <c r="F417" s="81"/>
      <c r="G417" s="81"/>
      <c r="H417" s="81"/>
      <c r="I417" s="81"/>
      <c r="J417" s="81"/>
      <c r="K417" s="81"/>
      <c r="L417" s="81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8"/>
      <c r="AE417" s="149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</row>
    <row r="418" spans="1:59">
      <c r="A418" s="238"/>
      <c r="B418" s="226"/>
      <c r="C418" s="225"/>
      <c r="D418" s="13" t="s">
        <v>90</v>
      </c>
      <c r="E418" s="80"/>
      <c r="F418" s="80"/>
      <c r="G418" s="80"/>
      <c r="H418" s="80"/>
      <c r="I418" s="80"/>
      <c r="J418" s="80"/>
      <c r="K418" s="80"/>
      <c r="L418" s="80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53"/>
      <c r="AE418" s="54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</row>
    <row r="419" spans="1:59" ht="14.4" customHeight="1">
      <c r="A419" s="238"/>
      <c r="B419" s="222" t="s">
        <v>37</v>
      </c>
      <c r="C419" s="225" t="s">
        <v>41</v>
      </c>
      <c r="D419" s="10" t="s">
        <v>40</v>
      </c>
      <c r="E419" s="77"/>
      <c r="F419" s="77"/>
      <c r="G419" s="77"/>
      <c r="H419" s="77"/>
      <c r="I419" s="77"/>
      <c r="J419" s="77"/>
      <c r="K419" s="77"/>
      <c r="L419" s="77"/>
      <c r="M419" s="136" t="str">
        <f>+IFERROR(BAJAS!O335/AOP!M419*12,"")</f>
        <v/>
      </c>
      <c r="N419" s="136" t="str">
        <f>+IFERROR(BAJAS!P335/AOP!N419*12,"")</f>
        <v/>
      </c>
      <c r="O419" s="136" t="str">
        <f>+IFERROR(BAJAS!Q335/AOP!O419*12,"")</f>
        <v/>
      </c>
      <c r="P419" s="136" t="str">
        <f>+IFERROR(BAJAS!R335/AOP!P419*12,"")</f>
        <v/>
      </c>
      <c r="Q419" s="136" t="str">
        <f>+IFERROR(BAJAS!S335/AOP!Q419*12,"")</f>
        <v/>
      </c>
      <c r="R419" s="136" t="str">
        <f>+IFERROR(BAJAS!T335/AOP!R419*12,"")</f>
        <v/>
      </c>
      <c r="S419" s="136" t="str">
        <f>+IFERROR(BAJAS!U335/AOP!S419*12,"")</f>
        <v/>
      </c>
      <c r="T419" s="136" t="str">
        <f>+IFERROR(BAJAS!V335/AOP!T419*12,"")</f>
        <v/>
      </c>
      <c r="U419" s="136" t="str">
        <f>+IFERROR(BAJAS!W335/AOP!U419*12,"")</f>
        <v/>
      </c>
      <c r="V419" s="136" t="str">
        <f>+IFERROR(BAJAS!X335/AOP!V419*12,"")</f>
        <v/>
      </c>
      <c r="W419" s="136" t="str">
        <f>+IFERROR(BAJAS!Y335/AOP!W419*12,"")</f>
        <v/>
      </c>
      <c r="X419" s="136" t="str">
        <f>+IFERROR(BAJAS!Z335/AOP!X419*12,"")</f>
        <v/>
      </c>
      <c r="Y419" s="136" t="str">
        <f>+IFERROR(BAJAS!AA335/AOP!Y419*12,"")</f>
        <v/>
      </c>
      <c r="Z419" s="136" t="str">
        <f>+IFERROR(BAJAS!AB335/AOP!Z419*12,"")</f>
        <v/>
      </c>
      <c r="AA419" s="136" t="str">
        <f>+IFERROR(BAJAS!AC335/AOP!AA419*12,"")</f>
        <v/>
      </c>
      <c r="AB419" s="136" t="str">
        <f>+IFERROR(BAJAS!AD335/AOP!AB419*12,"")</f>
        <v/>
      </c>
      <c r="AC419" s="136" t="str">
        <f>+IFERROR(BAJAS!AE335/AOP!AC419*12,"")</f>
        <v/>
      </c>
      <c r="AD419" s="137" t="str">
        <f>+IFERROR(BAJAS!AF335/AOP!AD419,"")</f>
        <v/>
      </c>
      <c r="AE419" s="138" t="str">
        <f>+IFERROR(BAJAS!AG335/AOP!AE419,"")</f>
        <v/>
      </c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</row>
    <row r="420" spans="1:59">
      <c r="A420" s="238"/>
      <c r="B420" s="223"/>
      <c r="C420" s="225"/>
      <c r="D420" s="11" t="s">
        <v>88</v>
      </c>
      <c r="E420" s="78"/>
      <c r="F420" s="78"/>
      <c r="G420" s="78"/>
      <c r="H420" s="78"/>
      <c r="I420" s="78"/>
      <c r="J420" s="78"/>
      <c r="K420" s="78"/>
      <c r="L420" s="78"/>
      <c r="M420" s="139" t="str">
        <f>+IFERROR(BAJAS!O336/AOP!M420*12,"")</f>
        <v/>
      </c>
      <c r="N420" s="139" t="str">
        <f>+IFERROR(BAJAS!P336/AOP!N420*12,"")</f>
        <v/>
      </c>
      <c r="O420" s="139" t="str">
        <f>+IFERROR(BAJAS!Q336/AOP!O420*12,"")</f>
        <v/>
      </c>
      <c r="P420" s="139" t="str">
        <f>+IFERROR(BAJAS!R336/AOP!P420*12,"")</f>
        <v/>
      </c>
      <c r="Q420" s="139" t="str">
        <f>+IFERROR(BAJAS!S336/AOP!Q420*12,"")</f>
        <v/>
      </c>
      <c r="R420" s="139" t="str">
        <f>+IFERROR(BAJAS!T336/AOP!R420*12,"")</f>
        <v/>
      </c>
      <c r="S420" s="139" t="str">
        <f>+IFERROR(BAJAS!U336/AOP!S420*12,"")</f>
        <v/>
      </c>
      <c r="T420" s="139" t="str">
        <f>+IFERROR(BAJAS!V336/AOP!T420*12,"")</f>
        <v/>
      </c>
      <c r="U420" s="139" t="str">
        <f>+IFERROR(BAJAS!W336/AOP!U420*12,"")</f>
        <v/>
      </c>
      <c r="V420" s="139" t="str">
        <f>+IFERROR(BAJAS!X336/AOP!V420*12,"")</f>
        <v/>
      </c>
      <c r="W420" s="139" t="str">
        <f>+IFERROR(BAJAS!Y336/AOP!W420*12,"")</f>
        <v/>
      </c>
      <c r="X420" s="139" t="str">
        <f>+IFERROR(BAJAS!Z336/AOP!X420*12,"")</f>
        <v/>
      </c>
      <c r="Y420" s="139" t="str">
        <f>+IFERROR(BAJAS!AA336/AOP!Y420*12,"")</f>
        <v/>
      </c>
      <c r="Z420" s="139" t="str">
        <f>+IFERROR(BAJAS!AB336/AOP!Z420*12,"")</f>
        <v/>
      </c>
      <c r="AA420" s="139" t="str">
        <f>+IFERROR(BAJAS!AC336/AOP!AA420*12,"")</f>
        <v/>
      </c>
      <c r="AB420" s="139" t="str">
        <f>+IFERROR(BAJAS!AD336/AOP!AB420*12,"")</f>
        <v/>
      </c>
      <c r="AC420" s="139" t="str">
        <f>+IFERROR(BAJAS!AE336/AOP!AC420*12,"")</f>
        <v/>
      </c>
      <c r="AD420" s="140" t="str">
        <f>+IFERROR(BAJAS!AF336/AOP!AD420,"")</f>
        <v/>
      </c>
      <c r="AE420" s="141" t="str">
        <f>+IFERROR(BAJAS!AG336/AOP!AE420,"")</f>
        <v/>
      </c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</row>
    <row r="421" spans="1:59">
      <c r="A421" s="238"/>
      <c r="B421" s="223"/>
      <c r="C421" s="225"/>
      <c r="D421" s="12" t="s">
        <v>105</v>
      </c>
      <c r="E421" s="79"/>
      <c r="F421" s="79"/>
      <c r="G421" s="79"/>
      <c r="H421" s="79"/>
      <c r="I421" s="79"/>
      <c r="J421" s="79"/>
      <c r="K421" s="79"/>
      <c r="L421" s="79"/>
      <c r="M421" s="142"/>
      <c r="N421" s="142" t="str">
        <f>+IFERROR(BAJAS!P337/AOP!N421*12,"")</f>
        <v/>
      </c>
      <c r="O421" s="142" t="str">
        <f>+IFERROR(BAJAS!Q337/AOP!O421*12,"")</f>
        <v/>
      </c>
      <c r="P421" s="142" t="str">
        <f>+IFERROR(BAJAS!R337/AOP!P421*12,"")</f>
        <v/>
      </c>
      <c r="Q421" s="142" t="str">
        <f>+IFERROR(BAJAS!S337/AOP!Q421*12,"")</f>
        <v/>
      </c>
      <c r="R421" s="142" t="str">
        <f>+IFERROR(BAJAS!T337/AOP!R421*12,"")</f>
        <v/>
      </c>
      <c r="S421" s="142" t="str">
        <f>+IFERROR(BAJAS!U337/AOP!S421*12,"")</f>
        <v/>
      </c>
      <c r="T421" s="142" t="str">
        <f>+IFERROR(BAJAS!V337/AOP!T421*12,"")</f>
        <v/>
      </c>
      <c r="U421" s="142" t="str">
        <f>+IFERROR(BAJAS!W337/AOP!U421*12,"")</f>
        <v/>
      </c>
      <c r="V421" s="142" t="str">
        <f>+IFERROR(BAJAS!X337/AOP!V421*12,"")</f>
        <v/>
      </c>
      <c r="W421" s="142" t="str">
        <f>+IFERROR(BAJAS!Y337/AOP!W421*12,"")</f>
        <v/>
      </c>
      <c r="X421" s="142" t="str">
        <f>+IFERROR(BAJAS!Z337/AOP!X421*12,"")</f>
        <v/>
      </c>
      <c r="Y421" s="142" t="str">
        <f>+IFERROR(BAJAS!AA337/AOP!Y421*12,"")</f>
        <v/>
      </c>
      <c r="Z421" s="142" t="str">
        <f>+IFERROR(BAJAS!AB337/AOP!Z421*12,"")</f>
        <v/>
      </c>
      <c r="AA421" s="142" t="str">
        <f>+IFERROR(BAJAS!AC337/AOP!AA421*12,"")</f>
        <v/>
      </c>
      <c r="AB421" s="142" t="str">
        <f>+IFERROR(BAJAS!AD337/AOP!AB421*12,"")</f>
        <v/>
      </c>
      <c r="AC421" s="142" t="str">
        <f>+IFERROR(BAJAS!AE337/AOP!AC421*12,"")</f>
        <v/>
      </c>
      <c r="AD421" s="143" t="str">
        <f>+IFERROR(BAJAS!AF337/AOP!AD421,"")</f>
        <v/>
      </c>
      <c r="AE421" s="144" t="str">
        <f>+IFERROR(BAJAS!AG337/AOP!AE421,"")</f>
        <v/>
      </c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</row>
    <row r="422" spans="1:59">
      <c r="A422" s="238"/>
      <c r="B422" s="223"/>
      <c r="C422" s="225"/>
      <c r="D422" s="12" t="s">
        <v>106</v>
      </c>
      <c r="E422" s="79"/>
      <c r="F422" s="79"/>
      <c r="G422" s="79"/>
      <c r="H422" s="79"/>
      <c r="I422" s="79"/>
      <c r="J422" s="79"/>
      <c r="K422" s="79"/>
      <c r="L422" s="79"/>
      <c r="M422" s="142"/>
      <c r="N422" s="142" t="str">
        <f>+IFERROR(BAJAS!P338/AOP!N422*12,"")</f>
        <v/>
      </c>
      <c r="O422" s="142" t="str">
        <f>+IFERROR(BAJAS!Q338/AOP!O422*12,"")</f>
        <v/>
      </c>
      <c r="P422" s="142" t="str">
        <f>+IFERROR(BAJAS!R338/AOP!P422*12,"")</f>
        <v/>
      </c>
      <c r="Q422" s="142" t="str">
        <f>+IFERROR(BAJAS!S338/AOP!Q422*12,"")</f>
        <v/>
      </c>
      <c r="R422" s="142" t="str">
        <f>+IFERROR(BAJAS!T338/AOP!R422*12,"")</f>
        <v/>
      </c>
      <c r="S422" s="142" t="str">
        <f>+IFERROR(BAJAS!U338/AOP!S422*12,"")</f>
        <v/>
      </c>
      <c r="T422" s="142" t="str">
        <f>+IFERROR(BAJAS!V338/AOP!T422*12,"")</f>
        <v/>
      </c>
      <c r="U422" s="142" t="str">
        <f>+IFERROR(BAJAS!W338/AOP!U422*12,"")</f>
        <v/>
      </c>
      <c r="V422" s="142" t="str">
        <f>+IFERROR(BAJAS!X338/AOP!V422*12,"")</f>
        <v/>
      </c>
      <c r="W422" s="142" t="str">
        <f>+IFERROR(BAJAS!Y338/AOP!W422*12,"")</f>
        <v/>
      </c>
      <c r="X422" s="142" t="str">
        <f>+IFERROR(BAJAS!Z338/AOP!X422*12,"")</f>
        <v/>
      </c>
      <c r="Y422" s="142" t="str">
        <f>+IFERROR(BAJAS!AA338/AOP!Y422*12,"")</f>
        <v/>
      </c>
      <c r="Z422" s="142" t="str">
        <f>+IFERROR(BAJAS!AB338/AOP!Z422*12,"")</f>
        <v/>
      </c>
      <c r="AA422" s="142" t="str">
        <f>+IFERROR(BAJAS!AC338/AOP!AA422*12,"")</f>
        <v/>
      </c>
      <c r="AB422" s="142" t="str">
        <f>+IFERROR(BAJAS!AD338/AOP!AB422*12,"")</f>
        <v/>
      </c>
      <c r="AC422" s="142" t="str">
        <f>+IFERROR(BAJAS!AE338/AOP!AC422*12,"")</f>
        <v/>
      </c>
      <c r="AD422" s="143" t="str">
        <f>+IFERROR(BAJAS!AF338/AOP!AD422,"")</f>
        <v/>
      </c>
      <c r="AE422" s="144" t="str">
        <f>+IFERROR(BAJAS!AG338/AOP!AE422,"")</f>
        <v/>
      </c>
    </row>
    <row r="423" spans="1:59">
      <c r="A423" s="238"/>
      <c r="B423" s="223"/>
      <c r="C423" s="225"/>
      <c r="D423" s="12" t="s">
        <v>107</v>
      </c>
      <c r="E423" s="79"/>
      <c r="F423" s="79"/>
      <c r="G423" s="79"/>
      <c r="H423" s="79"/>
      <c r="I423" s="79"/>
      <c r="J423" s="79"/>
      <c r="K423" s="79"/>
      <c r="L423" s="79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3"/>
      <c r="AE423" s="144"/>
    </row>
    <row r="424" spans="1:59">
      <c r="A424" s="238"/>
      <c r="B424" s="223"/>
      <c r="C424" s="225"/>
      <c r="D424" s="13" t="s">
        <v>90</v>
      </c>
      <c r="E424" s="80"/>
      <c r="F424" s="80"/>
      <c r="G424" s="80"/>
      <c r="H424" s="80"/>
      <c r="I424" s="80"/>
      <c r="J424" s="80"/>
      <c r="K424" s="80"/>
      <c r="L424" s="80"/>
      <c r="M424" s="109" t="str">
        <f>+IFERROR(BAJAS!O339/AOP!M424*12,"")</f>
        <v/>
      </c>
      <c r="N424" s="109" t="str">
        <f>+IFERROR(BAJAS!P339/AOP!N424*12,"")</f>
        <v/>
      </c>
      <c r="O424" s="109" t="str">
        <f>+IFERROR(BAJAS!Q339/AOP!O424*12,"")</f>
        <v/>
      </c>
      <c r="P424" s="109" t="str">
        <f>+IFERROR(BAJAS!R339/AOP!P424*12,"")</f>
        <v/>
      </c>
      <c r="Q424" s="109" t="str">
        <f>+IFERROR(BAJAS!S339/AOP!Q424*12,"")</f>
        <v/>
      </c>
      <c r="R424" s="109" t="str">
        <f>+IFERROR(BAJAS!T339/AOP!R424*12,"")</f>
        <v/>
      </c>
      <c r="S424" s="109" t="str">
        <f>+IFERROR(BAJAS!U339/AOP!S424*12,"")</f>
        <v/>
      </c>
      <c r="T424" s="109" t="str">
        <f>+IFERROR(BAJAS!V339/AOP!T424*12,"")</f>
        <v/>
      </c>
      <c r="U424" s="109" t="str">
        <f>+IFERROR(BAJAS!W339/AOP!U424*12,"")</f>
        <v/>
      </c>
      <c r="V424" s="109" t="str">
        <f>+IFERROR(BAJAS!X339/AOP!V424*12,"")</f>
        <v/>
      </c>
      <c r="W424" s="109" t="str">
        <f>+IFERROR(BAJAS!Y339/AOP!W424*12,"")</f>
        <v/>
      </c>
      <c r="X424" s="109" t="str">
        <f>+IFERROR(BAJAS!Z339/AOP!X424*12,"")</f>
        <v/>
      </c>
      <c r="Y424" s="109" t="str">
        <f>+IFERROR(BAJAS!AA339/AOP!Y424*12,"")</f>
        <v/>
      </c>
      <c r="Z424" s="109" t="str">
        <f>+IFERROR(BAJAS!AB339/AOP!Z424*12,"")</f>
        <v/>
      </c>
      <c r="AA424" s="109" t="str">
        <f>+IFERROR(BAJAS!AC339/AOP!AA424*12,"")</f>
        <v/>
      </c>
      <c r="AB424" s="109" t="str">
        <f>+IFERROR(BAJAS!AD339/AOP!AB424*12,"")</f>
        <v/>
      </c>
      <c r="AC424" s="109" t="str">
        <f>+IFERROR(BAJAS!AE339/AOP!AC424*12,"")</f>
        <v/>
      </c>
      <c r="AD424" s="110"/>
      <c r="AE424" s="111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</row>
    <row r="425" spans="1:59">
      <c r="A425" s="238"/>
      <c r="B425" s="223"/>
      <c r="C425" s="225" t="s">
        <v>108</v>
      </c>
      <c r="D425" s="10" t="s">
        <v>40</v>
      </c>
      <c r="E425" s="80"/>
      <c r="F425" s="80"/>
      <c r="G425" s="80"/>
      <c r="H425" s="80"/>
      <c r="I425" s="80"/>
      <c r="J425" s="80"/>
      <c r="K425" s="80"/>
      <c r="L425" s="80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7"/>
      <c r="AE425" s="138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</row>
    <row r="426" spans="1:59">
      <c r="A426" s="238"/>
      <c r="B426" s="223"/>
      <c r="C426" s="225"/>
      <c r="D426" s="11" t="s">
        <v>88</v>
      </c>
      <c r="E426" s="80"/>
      <c r="F426" s="80"/>
      <c r="G426" s="80"/>
      <c r="H426" s="80"/>
      <c r="I426" s="80"/>
      <c r="J426" s="80"/>
      <c r="K426" s="80"/>
      <c r="L426" s="80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40"/>
      <c r="AE426" s="141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</row>
    <row r="427" spans="1:59">
      <c r="A427" s="238"/>
      <c r="B427" s="223"/>
      <c r="C427" s="225"/>
      <c r="D427" s="12" t="s">
        <v>110</v>
      </c>
      <c r="E427" s="80"/>
      <c r="F427" s="80"/>
      <c r="G427" s="80"/>
      <c r="H427" s="80"/>
      <c r="I427" s="80"/>
      <c r="J427" s="80"/>
      <c r="K427" s="80"/>
      <c r="L427" s="80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3"/>
      <c r="AE427" s="144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</row>
    <row r="428" spans="1:59">
      <c r="A428" s="238"/>
      <c r="B428" s="223"/>
      <c r="C428" s="225"/>
      <c r="D428" s="12" t="s">
        <v>111</v>
      </c>
      <c r="E428" s="80"/>
      <c r="F428" s="80"/>
      <c r="G428" s="80"/>
      <c r="H428" s="80"/>
      <c r="I428" s="80"/>
      <c r="J428" s="80"/>
      <c r="K428" s="80"/>
      <c r="L428" s="80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3"/>
      <c r="AE428" s="144"/>
    </row>
    <row r="429" spans="1:59">
      <c r="A429" s="238"/>
      <c r="B429" s="223"/>
      <c r="C429" s="225"/>
      <c r="D429" s="12" t="s">
        <v>112</v>
      </c>
      <c r="E429" s="80"/>
      <c r="F429" s="80"/>
      <c r="G429" s="80"/>
      <c r="H429" s="80"/>
      <c r="I429" s="80"/>
      <c r="J429" s="80"/>
      <c r="K429" s="80"/>
      <c r="L429" s="80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3"/>
      <c r="AE429" s="144"/>
    </row>
    <row r="430" spans="1:59">
      <c r="A430" s="238"/>
      <c r="B430" s="223"/>
      <c r="C430" s="225"/>
      <c r="D430" s="13" t="s">
        <v>90</v>
      </c>
      <c r="E430" s="80"/>
      <c r="F430" s="80"/>
      <c r="G430" s="80"/>
      <c r="H430" s="80"/>
      <c r="I430" s="80"/>
      <c r="J430" s="80"/>
      <c r="K430" s="80"/>
      <c r="L430" s="80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10"/>
      <c r="AE430" s="111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</row>
    <row r="431" spans="1:59">
      <c r="A431" s="238"/>
      <c r="B431" s="223"/>
      <c r="C431" s="225" t="s">
        <v>109</v>
      </c>
      <c r="D431" s="10" t="s">
        <v>40</v>
      </c>
      <c r="E431" s="80"/>
      <c r="F431" s="80"/>
      <c r="G431" s="80"/>
      <c r="H431" s="80"/>
      <c r="I431" s="80"/>
      <c r="J431" s="80"/>
      <c r="K431" s="80"/>
      <c r="L431" s="80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7"/>
      <c r="AE431" s="138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</row>
    <row r="432" spans="1:59">
      <c r="A432" s="238"/>
      <c r="B432" s="223"/>
      <c r="C432" s="225"/>
      <c r="D432" s="11" t="s">
        <v>88</v>
      </c>
      <c r="E432" s="80"/>
      <c r="F432" s="80"/>
      <c r="G432" s="80"/>
      <c r="H432" s="80"/>
      <c r="I432" s="80"/>
      <c r="J432" s="80"/>
      <c r="K432" s="80"/>
      <c r="L432" s="80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40"/>
      <c r="AE432" s="141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</row>
    <row r="433" spans="1:59">
      <c r="A433" s="238"/>
      <c r="B433" s="223"/>
      <c r="C433" s="225"/>
      <c r="D433" s="12" t="s">
        <v>113</v>
      </c>
      <c r="E433" s="80"/>
      <c r="F433" s="80"/>
      <c r="G433" s="80"/>
      <c r="H433" s="80"/>
      <c r="I433" s="80"/>
      <c r="J433" s="80"/>
      <c r="K433" s="80"/>
      <c r="L433" s="80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3"/>
      <c r="AE433" s="144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</row>
    <row r="434" spans="1:59">
      <c r="A434" s="238"/>
      <c r="B434" s="223"/>
      <c r="C434" s="225"/>
      <c r="D434" s="12" t="s">
        <v>114</v>
      </c>
      <c r="E434" s="80"/>
      <c r="F434" s="80"/>
      <c r="G434" s="80"/>
      <c r="H434" s="80"/>
      <c r="I434" s="80"/>
      <c r="J434" s="80"/>
      <c r="K434" s="80"/>
      <c r="L434" s="80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3"/>
      <c r="AE434" s="144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</row>
    <row r="435" spans="1:59">
      <c r="A435" s="238"/>
      <c r="B435" s="223"/>
      <c r="C435" s="225"/>
      <c r="D435" s="12" t="s">
        <v>115</v>
      </c>
      <c r="E435" s="80"/>
      <c r="F435" s="80"/>
      <c r="G435" s="80"/>
      <c r="H435" s="80"/>
      <c r="I435" s="80"/>
      <c r="J435" s="80"/>
      <c r="K435" s="80"/>
      <c r="L435" s="80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3"/>
      <c r="AE435" s="144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</row>
    <row r="436" spans="1:59">
      <c r="A436" s="238"/>
      <c r="B436" s="224"/>
      <c r="C436" s="225"/>
      <c r="D436" s="13" t="s">
        <v>90</v>
      </c>
      <c r="E436" s="80"/>
      <c r="F436" s="80"/>
      <c r="G436" s="80"/>
      <c r="H436" s="80"/>
      <c r="I436" s="80"/>
      <c r="J436" s="80"/>
      <c r="K436" s="80"/>
      <c r="L436" s="80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</row>
    <row r="437" spans="1:59" ht="14.4" customHeight="1">
      <c r="A437" s="238"/>
      <c r="B437" s="226" t="s">
        <v>38</v>
      </c>
      <c r="C437" s="225" t="s">
        <v>61</v>
      </c>
      <c r="D437" s="10" t="s">
        <v>40</v>
      </c>
      <c r="E437" s="77"/>
      <c r="F437" s="77"/>
      <c r="G437" s="77"/>
      <c r="H437" s="77"/>
      <c r="I437" s="77"/>
      <c r="J437" s="77"/>
      <c r="K437" s="77"/>
      <c r="L437" s="77"/>
      <c r="M437" s="136" t="str">
        <f>+IFERROR(BAJAS!O340/AOP!M437*12,"")</f>
        <v/>
      </c>
      <c r="N437" s="136" t="str">
        <f>+IFERROR(BAJAS!P340/AOP!N437*12,"")</f>
        <v/>
      </c>
      <c r="O437" s="136" t="str">
        <f>+IFERROR(BAJAS!Q340/AOP!O437*12,"")</f>
        <v/>
      </c>
      <c r="P437" s="136" t="str">
        <f>+IFERROR(BAJAS!R340/AOP!P437*12,"")</f>
        <v/>
      </c>
      <c r="Q437" s="136" t="str">
        <f>+IFERROR(BAJAS!S340/AOP!Q437*12,"")</f>
        <v/>
      </c>
      <c r="R437" s="136" t="str">
        <f>+IFERROR(BAJAS!T340/AOP!R437*12,"")</f>
        <v/>
      </c>
      <c r="S437" s="136" t="str">
        <f>+IFERROR(BAJAS!U340/AOP!S437*12,"")</f>
        <v/>
      </c>
      <c r="T437" s="136" t="str">
        <f>+IFERROR(BAJAS!V340/AOP!T437*12,"")</f>
        <v/>
      </c>
      <c r="U437" s="136" t="str">
        <f>+IFERROR(BAJAS!W340/AOP!U437*12,"")</f>
        <v/>
      </c>
      <c r="V437" s="136" t="str">
        <f>+IFERROR(BAJAS!X340/AOP!V437*12,"")</f>
        <v/>
      </c>
      <c r="W437" s="136" t="str">
        <f>+IFERROR(BAJAS!Y340/AOP!W437*12,"")</f>
        <v/>
      </c>
      <c r="X437" s="136" t="str">
        <f>+IFERROR(BAJAS!Z340/AOP!X437*12,"")</f>
        <v/>
      </c>
      <c r="Y437" s="136" t="str">
        <f>+IFERROR(BAJAS!AA340/AOP!Y437*12,"")</f>
        <v/>
      </c>
      <c r="Z437" s="136" t="str">
        <f>+IFERROR(BAJAS!AB340/AOP!Z437*12,"")</f>
        <v/>
      </c>
      <c r="AA437" s="136" t="str">
        <f>+IFERROR(BAJAS!AC340/AOP!AA437*12,"")</f>
        <v/>
      </c>
      <c r="AB437" s="136" t="str">
        <f>+IFERROR(BAJAS!AD340/AOP!AB437*12,"")</f>
        <v/>
      </c>
      <c r="AC437" s="136" t="str">
        <f>+IFERROR(BAJAS!AE340/AOP!AC437*12,"")</f>
        <v/>
      </c>
      <c r="AD437" s="137" t="str">
        <f>+IFERROR(BAJAS!AF340/AOP!AD437,"")</f>
        <v/>
      </c>
      <c r="AE437" s="138" t="str">
        <f>+IFERROR(BAJAS!AG340/AOP!AE437,"")</f>
        <v/>
      </c>
    </row>
    <row r="438" spans="1:59">
      <c r="A438" s="238"/>
      <c r="B438" s="226"/>
      <c r="C438" s="225"/>
      <c r="D438" s="11" t="s">
        <v>88</v>
      </c>
      <c r="E438" s="78"/>
      <c r="F438" s="78"/>
      <c r="G438" s="78"/>
      <c r="H438" s="78"/>
      <c r="I438" s="78"/>
      <c r="J438" s="78"/>
      <c r="K438" s="78"/>
      <c r="L438" s="78"/>
      <c r="M438" s="139"/>
      <c r="N438" s="139" t="str">
        <f>+IFERROR(BAJAS!P341/AOP!N438*12,"")</f>
        <v/>
      </c>
      <c r="O438" s="139" t="str">
        <f>+IFERROR(BAJAS!Q341/AOP!O438*12,"")</f>
        <v/>
      </c>
      <c r="P438" s="139" t="str">
        <f>+IFERROR(BAJAS!R341/AOP!P438*12,"")</f>
        <v/>
      </c>
      <c r="Q438" s="139" t="str">
        <f>+IFERROR(BAJAS!S341/AOP!Q438*12,"")</f>
        <v/>
      </c>
      <c r="R438" s="139" t="str">
        <f>+IFERROR(BAJAS!T341/AOP!R438*12,"")</f>
        <v/>
      </c>
      <c r="S438" s="139" t="str">
        <f>+IFERROR(BAJAS!U341/AOP!S438*12,"")</f>
        <v/>
      </c>
      <c r="T438" s="139" t="str">
        <f>+IFERROR(BAJAS!V341/AOP!T438*12,"")</f>
        <v/>
      </c>
      <c r="U438" s="139" t="str">
        <f>+IFERROR(BAJAS!W341/AOP!U438*12,"")</f>
        <v/>
      </c>
      <c r="V438" s="139" t="str">
        <f>+IFERROR(BAJAS!X341/AOP!V438*12,"")</f>
        <v/>
      </c>
      <c r="W438" s="139" t="str">
        <f>+IFERROR(BAJAS!Y341/AOP!W438*12,"")</f>
        <v/>
      </c>
      <c r="X438" s="139" t="str">
        <f>+IFERROR(BAJAS!Z341/AOP!X438*12,"")</f>
        <v/>
      </c>
      <c r="Y438" s="139" t="str">
        <f>+IFERROR(BAJAS!AA341/AOP!Y438*12,"")</f>
        <v/>
      </c>
      <c r="Z438" s="139" t="str">
        <f>+IFERROR(BAJAS!AB341/AOP!Z438*12,"")</f>
        <v/>
      </c>
      <c r="AA438" s="139" t="str">
        <f>+IFERROR(BAJAS!AC341/AOP!AA438*12,"")</f>
        <v/>
      </c>
      <c r="AB438" s="139" t="str">
        <f>+IFERROR(BAJAS!AD341/AOP!AB438*12,"")</f>
        <v/>
      </c>
      <c r="AC438" s="139" t="str">
        <f>+IFERROR(BAJAS!AE341/AOP!AC438*12,"")</f>
        <v/>
      </c>
      <c r="AD438" s="140" t="str">
        <f>+IFERROR(BAJAS!AF341/AOP!AD438,"")</f>
        <v/>
      </c>
      <c r="AE438" s="141" t="str">
        <f>+IFERROR(BAJAS!AG341/AOP!AE438,"")</f>
        <v/>
      </c>
    </row>
    <row r="439" spans="1:59">
      <c r="A439" s="238"/>
      <c r="B439" s="226"/>
      <c r="C439" s="225"/>
      <c r="D439" s="13" t="s">
        <v>90</v>
      </c>
      <c r="E439" s="80"/>
      <c r="F439" s="80"/>
      <c r="G439" s="80"/>
      <c r="H439" s="80"/>
      <c r="I439" s="80"/>
      <c r="J439" s="80"/>
      <c r="K439" s="80"/>
      <c r="L439" s="80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53"/>
      <c r="AE439" s="54"/>
    </row>
    <row r="440" spans="1:59" ht="14.4" customHeight="1">
      <c r="A440" s="238"/>
      <c r="B440" s="226"/>
      <c r="C440" s="225" t="s">
        <v>62</v>
      </c>
      <c r="D440" s="10" t="s">
        <v>40</v>
      </c>
      <c r="E440" s="77"/>
      <c r="F440" s="77"/>
      <c r="G440" s="77"/>
      <c r="H440" s="77"/>
      <c r="I440" s="77"/>
      <c r="J440" s="77"/>
      <c r="K440" s="77"/>
      <c r="L440" s="77"/>
      <c r="M440" s="136" t="str">
        <f>+IFERROR(BAJAS!O343/AOP!M440*12,"")</f>
        <v/>
      </c>
      <c r="N440" s="136" t="str">
        <f>+IFERROR(BAJAS!P343/AOP!N440*12,"")</f>
        <v/>
      </c>
      <c r="O440" s="136" t="str">
        <f>+IFERROR(BAJAS!Q343/AOP!O440*12,"")</f>
        <v/>
      </c>
      <c r="P440" s="136" t="str">
        <f>+IFERROR(BAJAS!R343/AOP!P440*12,"")</f>
        <v/>
      </c>
      <c r="Q440" s="136" t="str">
        <f>+IFERROR(BAJAS!S343/AOP!Q440*12,"")</f>
        <v/>
      </c>
      <c r="R440" s="136" t="str">
        <f>+IFERROR(BAJAS!T343/AOP!R440*12,"")</f>
        <v/>
      </c>
      <c r="S440" s="136" t="str">
        <f>+IFERROR(BAJAS!U343/AOP!S440*12,"")</f>
        <v/>
      </c>
      <c r="T440" s="136" t="str">
        <f>+IFERROR(BAJAS!V343/AOP!T440*12,"")</f>
        <v/>
      </c>
      <c r="U440" s="136" t="str">
        <f>+IFERROR(BAJAS!W343/AOP!U440*12,"")</f>
        <v/>
      </c>
      <c r="V440" s="136" t="str">
        <f>+IFERROR(BAJAS!X343/AOP!V440*12,"")</f>
        <v/>
      </c>
      <c r="W440" s="136" t="str">
        <f>+IFERROR(BAJAS!Y343/AOP!W440*12,"")</f>
        <v/>
      </c>
      <c r="X440" s="136" t="str">
        <f>+IFERROR(BAJAS!Z343/AOP!X440*12,"")</f>
        <v/>
      </c>
      <c r="Y440" s="136" t="str">
        <f>+IFERROR(BAJAS!AA343/AOP!Y440*12,"")</f>
        <v/>
      </c>
      <c r="Z440" s="136" t="str">
        <f>+IFERROR(BAJAS!AB343/AOP!Z440*12,"")</f>
        <v/>
      </c>
      <c r="AA440" s="136" t="str">
        <f>+IFERROR(BAJAS!AC343/AOP!AA440*12,"")</f>
        <v/>
      </c>
      <c r="AB440" s="136" t="str">
        <f>+IFERROR(BAJAS!AD343/AOP!AB440*12,"")</f>
        <v/>
      </c>
      <c r="AC440" s="136" t="str">
        <f>+IFERROR(BAJAS!AE343/AOP!AC440*12,"")</f>
        <v/>
      </c>
      <c r="AD440" s="137" t="str">
        <f>+IFERROR(BAJAS!AF343/AOP!AD440,"")</f>
        <v/>
      </c>
      <c r="AE440" s="138" t="str">
        <f>+IFERROR(BAJAS!AG343/AOP!AE440,"")</f>
        <v/>
      </c>
    </row>
    <row r="441" spans="1:59">
      <c r="A441" s="238"/>
      <c r="B441" s="226"/>
      <c r="C441" s="225"/>
      <c r="D441" s="11" t="s">
        <v>88</v>
      </c>
      <c r="E441" s="78"/>
      <c r="F441" s="78"/>
      <c r="G441" s="78"/>
      <c r="H441" s="78"/>
      <c r="I441" s="78"/>
      <c r="J441" s="78"/>
      <c r="K441" s="78"/>
      <c r="L441" s="78"/>
      <c r="M441" s="139" t="str">
        <f>+IFERROR(BAJAS!O344/AOP!M441*12,"")</f>
        <v/>
      </c>
      <c r="N441" s="139" t="str">
        <f>+IFERROR(BAJAS!P344/AOP!N441*12,"")</f>
        <v/>
      </c>
      <c r="O441" s="139" t="str">
        <f>+IFERROR(BAJAS!Q344/AOP!O441*12,"")</f>
        <v/>
      </c>
      <c r="P441" s="139" t="str">
        <f>+IFERROR(BAJAS!R344/AOP!P441*12,"")</f>
        <v/>
      </c>
      <c r="Q441" s="139" t="str">
        <f>+IFERROR(BAJAS!S344/AOP!Q441*12,"")</f>
        <v/>
      </c>
      <c r="R441" s="139" t="str">
        <f>+IFERROR(BAJAS!T344/AOP!R441*12,"")</f>
        <v/>
      </c>
      <c r="S441" s="139" t="str">
        <f>+IFERROR(BAJAS!U344/AOP!S441*12,"")</f>
        <v/>
      </c>
      <c r="T441" s="139" t="str">
        <f>+IFERROR(BAJAS!V344/AOP!T441*12,"")</f>
        <v/>
      </c>
      <c r="U441" s="139" t="str">
        <f>+IFERROR(BAJAS!W344/AOP!U441*12,"")</f>
        <v/>
      </c>
      <c r="V441" s="139" t="str">
        <f>+IFERROR(BAJAS!X344/AOP!V441*12,"")</f>
        <v/>
      </c>
      <c r="W441" s="139" t="str">
        <f>+IFERROR(BAJAS!Y344/AOP!W441*12,"")</f>
        <v/>
      </c>
      <c r="X441" s="139" t="str">
        <f>+IFERROR(BAJAS!Z344/AOP!X441*12,"")</f>
        <v/>
      </c>
      <c r="Y441" s="139" t="str">
        <f>+IFERROR(BAJAS!AA344/AOP!Y441*12,"")</f>
        <v/>
      </c>
      <c r="Z441" s="139" t="str">
        <f>+IFERROR(BAJAS!AB344/AOP!Z441*12,"")</f>
        <v/>
      </c>
      <c r="AA441" s="139" t="str">
        <f>+IFERROR(BAJAS!AC344/AOP!AA441*12,"")</f>
        <v/>
      </c>
      <c r="AB441" s="139" t="str">
        <f>+IFERROR(BAJAS!AD344/AOP!AB441*12,"")</f>
        <v/>
      </c>
      <c r="AC441" s="139" t="str">
        <f>+IFERROR(BAJAS!AE344/AOP!AC441*12,"")</f>
        <v/>
      </c>
      <c r="AD441" s="140" t="str">
        <f>+IFERROR(BAJAS!AF344/AOP!AD441,"")</f>
        <v/>
      </c>
      <c r="AE441" s="141" t="str">
        <f>+IFERROR(BAJAS!AG344/AOP!AE441,"")</f>
        <v/>
      </c>
    </row>
    <row r="442" spans="1:59">
      <c r="A442" s="238"/>
      <c r="B442" s="226"/>
      <c r="C442" s="225"/>
      <c r="D442" s="13" t="s">
        <v>90</v>
      </c>
      <c r="E442" s="80"/>
      <c r="F442" s="80"/>
      <c r="G442" s="80"/>
      <c r="H442" s="80"/>
      <c r="I442" s="80"/>
      <c r="J442" s="80"/>
      <c r="K442" s="80"/>
      <c r="L442" s="80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49"/>
      <c r="AE442" s="50"/>
    </row>
    <row r="443" spans="1:59" ht="14.4" customHeight="1">
      <c r="A443" s="238"/>
      <c r="B443" s="226"/>
      <c r="C443" s="225" t="s">
        <v>72</v>
      </c>
      <c r="D443" s="10" t="s">
        <v>40</v>
      </c>
      <c r="E443" s="77"/>
      <c r="F443" s="77"/>
      <c r="G443" s="77"/>
      <c r="H443" s="77"/>
      <c r="I443" s="77"/>
      <c r="J443" s="77"/>
      <c r="K443" s="77"/>
      <c r="L443" s="77"/>
      <c r="M443" s="136"/>
      <c r="N443" s="136" t="str">
        <f>+IFERROR(BAJAS!P346/AOP!N443*12,"")</f>
        <v/>
      </c>
      <c r="O443" s="136" t="str">
        <f>+IFERROR(BAJAS!Q346/AOP!O443*12,"")</f>
        <v/>
      </c>
      <c r="P443" s="136" t="str">
        <f>+IFERROR(BAJAS!R346/AOP!P443*12,"")</f>
        <v/>
      </c>
      <c r="Q443" s="136" t="str">
        <f>+IFERROR(BAJAS!S346/AOP!Q443*12,"")</f>
        <v/>
      </c>
      <c r="R443" s="136" t="str">
        <f>+IFERROR(BAJAS!T346/AOP!R443*12,"")</f>
        <v/>
      </c>
      <c r="S443" s="136" t="str">
        <f>+IFERROR(BAJAS!U346/AOP!S443*12,"")</f>
        <v/>
      </c>
      <c r="T443" s="136" t="str">
        <f>+IFERROR(BAJAS!V346/AOP!T443*12,"")</f>
        <v/>
      </c>
      <c r="U443" s="136" t="str">
        <f>+IFERROR(BAJAS!W346/AOP!U443*12,"")</f>
        <v/>
      </c>
      <c r="V443" s="136" t="str">
        <f>+IFERROR(BAJAS!X346/AOP!V443*12,"")</f>
        <v/>
      </c>
      <c r="W443" s="136" t="str">
        <f>+IFERROR(BAJAS!Y346/AOP!W443*12,"")</f>
        <v/>
      </c>
      <c r="X443" s="136" t="str">
        <f>+IFERROR(BAJAS!Z346/AOP!X443*12,"")</f>
        <v/>
      </c>
      <c r="Y443" s="136" t="str">
        <f>+IFERROR(BAJAS!AA346/AOP!Y443*12,"")</f>
        <v/>
      </c>
      <c r="Z443" s="136" t="str">
        <f>+IFERROR(BAJAS!AB346/AOP!Z443*12,"")</f>
        <v/>
      </c>
      <c r="AA443" s="136" t="str">
        <f>+IFERROR(BAJAS!AC346/AOP!AA443*12,"")</f>
        <v/>
      </c>
      <c r="AB443" s="136" t="str">
        <f>+IFERROR(BAJAS!AD346/AOP!AB443*12,"")</f>
        <v/>
      </c>
      <c r="AC443" s="136" t="str">
        <f>+IFERROR(BAJAS!AE346/AOP!AC443*12,"")</f>
        <v/>
      </c>
      <c r="AD443" s="137" t="str">
        <f>+IFERROR(BAJAS!AF346/AOP!AD443,"")</f>
        <v/>
      </c>
      <c r="AE443" s="138" t="str">
        <f>+IFERROR(BAJAS!AG346/AOP!AE443,"")</f>
        <v/>
      </c>
    </row>
    <row r="444" spans="1:59">
      <c r="A444" s="238"/>
      <c r="B444" s="226"/>
      <c r="C444" s="225"/>
      <c r="D444" s="11" t="s">
        <v>88</v>
      </c>
      <c r="E444" s="78"/>
      <c r="F444" s="78"/>
      <c r="G444" s="78"/>
      <c r="H444" s="78"/>
      <c r="I444" s="78"/>
      <c r="J444" s="78"/>
      <c r="K444" s="78"/>
      <c r="L444" s="78"/>
      <c r="M444" s="139"/>
      <c r="N444" s="139" t="str">
        <f>+IFERROR(BAJAS!P347/AOP!N444*12,"")</f>
        <v/>
      </c>
      <c r="O444" s="139" t="str">
        <f>+IFERROR(BAJAS!Q347/AOP!O444*12,"")</f>
        <v/>
      </c>
      <c r="P444" s="139" t="str">
        <f>+IFERROR(BAJAS!R347/AOP!P444*12,"")</f>
        <v/>
      </c>
      <c r="Q444" s="139" t="str">
        <f>+IFERROR(BAJAS!S347/AOP!Q444*12,"")</f>
        <v/>
      </c>
      <c r="R444" s="139" t="str">
        <f>+IFERROR(BAJAS!T347/AOP!R444*12,"")</f>
        <v/>
      </c>
      <c r="S444" s="139" t="str">
        <f>+IFERROR(BAJAS!U347/AOP!S444*12,"")</f>
        <v/>
      </c>
      <c r="T444" s="139" t="str">
        <f>+IFERROR(BAJAS!V347/AOP!T444*12,"")</f>
        <v/>
      </c>
      <c r="U444" s="139" t="str">
        <f>+IFERROR(BAJAS!W347/AOP!U444*12,"")</f>
        <v/>
      </c>
      <c r="V444" s="139" t="str">
        <f>+IFERROR(BAJAS!X347/AOP!V444*12,"")</f>
        <v/>
      </c>
      <c r="W444" s="139" t="str">
        <f>+IFERROR(BAJAS!Y347/AOP!W444*12,"")</f>
        <v/>
      </c>
      <c r="X444" s="139" t="str">
        <f>+IFERROR(BAJAS!Z347/AOP!X444*12,"")</f>
        <v/>
      </c>
      <c r="Y444" s="139" t="str">
        <f>+IFERROR(BAJAS!AA347/AOP!Y444*12,"")</f>
        <v/>
      </c>
      <c r="Z444" s="139" t="str">
        <f>+IFERROR(BAJAS!AB347/AOP!Z444*12,"")</f>
        <v/>
      </c>
      <c r="AA444" s="139" t="str">
        <f>+IFERROR(BAJAS!AC347/AOP!AA444*12,"")</f>
        <v/>
      </c>
      <c r="AB444" s="139" t="str">
        <f>+IFERROR(BAJAS!AD347/AOP!AB444*12,"")</f>
        <v/>
      </c>
      <c r="AC444" s="139" t="str">
        <f>+IFERROR(BAJAS!AE347/AOP!AC444*12,"")</f>
        <v/>
      </c>
      <c r="AD444" s="140" t="str">
        <f>+IFERROR(BAJAS!AF347/AOP!AD444,"")</f>
        <v/>
      </c>
      <c r="AE444" s="141" t="str">
        <f>+IFERROR(BAJAS!AG347/AOP!AE444,"")</f>
        <v/>
      </c>
    </row>
    <row r="445" spans="1:59">
      <c r="A445" s="238"/>
      <c r="B445" s="226"/>
      <c r="C445" s="225"/>
      <c r="D445" s="13" t="s">
        <v>90</v>
      </c>
      <c r="E445" s="80"/>
      <c r="F445" s="80"/>
      <c r="G445" s="80"/>
      <c r="H445" s="80"/>
      <c r="I445" s="80"/>
      <c r="J445" s="80"/>
      <c r="K445" s="80"/>
      <c r="L445" s="80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49"/>
      <c r="AE445" s="50"/>
    </row>
    <row r="446" spans="1:59" ht="14.4" customHeight="1">
      <c r="A446" s="238"/>
      <c r="B446" s="226"/>
      <c r="C446" s="225" t="s">
        <v>73</v>
      </c>
      <c r="D446" s="10" t="s">
        <v>40</v>
      </c>
      <c r="E446" s="77"/>
      <c r="F446" s="77"/>
      <c r="G446" s="77"/>
      <c r="H446" s="77"/>
      <c r="I446" s="77"/>
      <c r="J446" s="77"/>
      <c r="K446" s="77"/>
      <c r="L446" s="77"/>
      <c r="M446" s="136"/>
      <c r="N446" s="136" t="str">
        <f>+IFERROR(BAJAS!P349/AOP!N446*12,"")</f>
        <v/>
      </c>
      <c r="O446" s="136" t="str">
        <f>+IFERROR(BAJAS!Q349/AOP!O446*12,"")</f>
        <v/>
      </c>
      <c r="P446" s="136" t="str">
        <f>+IFERROR(BAJAS!R349/AOP!P446*12,"")</f>
        <v/>
      </c>
      <c r="Q446" s="136" t="str">
        <f>+IFERROR(BAJAS!S349/AOP!Q446*12,"")</f>
        <v/>
      </c>
      <c r="R446" s="136" t="str">
        <f>+IFERROR(BAJAS!T349/AOP!R446*12,"")</f>
        <v/>
      </c>
      <c r="S446" s="136" t="str">
        <f>+IFERROR(BAJAS!U349/AOP!S446*12,"")</f>
        <v/>
      </c>
      <c r="T446" s="136" t="str">
        <f>+IFERROR(BAJAS!V349/AOP!T446*12,"")</f>
        <v/>
      </c>
      <c r="U446" s="136" t="str">
        <f>+IFERROR(BAJAS!W349/AOP!U446*12,"")</f>
        <v/>
      </c>
      <c r="V446" s="136" t="str">
        <f>+IFERROR(BAJAS!X349/AOP!V446*12,"")</f>
        <v/>
      </c>
      <c r="W446" s="136" t="str">
        <f>+IFERROR(BAJAS!Y349/AOP!W446*12,"")</f>
        <v/>
      </c>
      <c r="X446" s="136" t="str">
        <f>+IFERROR(BAJAS!Z349/AOP!X446*12,"")</f>
        <v/>
      </c>
      <c r="Y446" s="136" t="str">
        <f>+IFERROR(BAJAS!AA349/AOP!Y446*12,"")</f>
        <v/>
      </c>
      <c r="Z446" s="136" t="str">
        <f>+IFERROR(BAJAS!AB349/AOP!Z446*12,"")</f>
        <v/>
      </c>
      <c r="AA446" s="136" t="str">
        <f>+IFERROR(BAJAS!AC349/AOP!AA446*12,"")</f>
        <v/>
      </c>
      <c r="AB446" s="136" t="str">
        <f>+IFERROR(BAJAS!AD349/AOP!AB446*12,"")</f>
        <v/>
      </c>
      <c r="AC446" s="136" t="str">
        <f>+IFERROR(BAJAS!AE349/AOP!AC446*12,"")</f>
        <v/>
      </c>
      <c r="AD446" s="137" t="str">
        <f>+IFERROR(BAJAS!AF349/AOP!AD446,"")</f>
        <v/>
      </c>
      <c r="AE446" s="138" t="str">
        <f>+IFERROR(BAJAS!AG349/AOP!AE446,"")</f>
        <v/>
      </c>
    </row>
    <row r="447" spans="1:59">
      <c r="A447" s="238"/>
      <c r="B447" s="226"/>
      <c r="C447" s="225"/>
      <c r="D447" s="11" t="s">
        <v>88</v>
      </c>
      <c r="E447" s="78"/>
      <c r="F447" s="78"/>
      <c r="G447" s="78"/>
      <c r="H447" s="78"/>
      <c r="I447" s="78"/>
      <c r="J447" s="78"/>
      <c r="K447" s="78"/>
      <c r="L447" s="78"/>
      <c r="M447" s="139"/>
      <c r="N447" s="139" t="str">
        <f>+IFERROR(BAJAS!P350/AOP!N447*12,"")</f>
        <v/>
      </c>
      <c r="O447" s="139" t="str">
        <f>+IFERROR(BAJAS!Q350/AOP!O447*12,"")</f>
        <v/>
      </c>
      <c r="P447" s="139" t="str">
        <f>+IFERROR(BAJAS!R350/AOP!P447*12,"")</f>
        <v/>
      </c>
      <c r="Q447" s="139" t="str">
        <f>+IFERROR(BAJAS!S350/AOP!Q447*12,"")</f>
        <v/>
      </c>
      <c r="R447" s="139" t="str">
        <f>+IFERROR(BAJAS!T350/AOP!R447*12,"")</f>
        <v/>
      </c>
      <c r="S447" s="139" t="str">
        <f>+IFERROR(BAJAS!U350/AOP!S447*12,"")</f>
        <v/>
      </c>
      <c r="T447" s="139" t="str">
        <f>+IFERROR(BAJAS!V350/AOP!T447*12,"")</f>
        <v/>
      </c>
      <c r="U447" s="139" t="str">
        <f>+IFERROR(BAJAS!W350/AOP!U447*12,"")</f>
        <v/>
      </c>
      <c r="V447" s="139" t="str">
        <f>+IFERROR(BAJAS!X350/AOP!V447*12,"")</f>
        <v/>
      </c>
      <c r="W447" s="139" t="str">
        <f>+IFERROR(BAJAS!Y350/AOP!W447*12,"")</f>
        <v/>
      </c>
      <c r="X447" s="139" t="str">
        <f>+IFERROR(BAJAS!Z350/AOP!X447*12,"")</f>
        <v/>
      </c>
      <c r="Y447" s="139" t="str">
        <f>+IFERROR(BAJAS!AA350/AOP!Y447*12,"")</f>
        <v/>
      </c>
      <c r="Z447" s="139" t="str">
        <f>+IFERROR(BAJAS!AB350/AOP!Z447*12,"")</f>
        <v/>
      </c>
      <c r="AA447" s="139" t="str">
        <f>+IFERROR(BAJAS!AC350/AOP!AA447*12,"")</f>
        <v/>
      </c>
      <c r="AB447" s="139" t="str">
        <f>+IFERROR(BAJAS!AD350/AOP!AB447*12,"")</f>
        <v/>
      </c>
      <c r="AC447" s="139" t="str">
        <f>+IFERROR(BAJAS!AE350/AOP!AC447*12,"")</f>
        <v/>
      </c>
      <c r="AD447" s="140" t="str">
        <f>+IFERROR(BAJAS!AF350/AOP!AD447,"")</f>
        <v/>
      </c>
      <c r="AE447" s="141" t="str">
        <f>+IFERROR(BAJAS!AG350/AOP!AE447,"")</f>
        <v/>
      </c>
    </row>
    <row r="448" spans="1:59">
      <c r="A448" s="238"/>
      <c r="B448" s="226"/>
      <c r="C448" s="225"/>
      <c r="D448" s="13" t="s">
        <v>90</v>
      </c>
      <c r="E448" s="80"/>
      <c r="F448" s="80"/>
      <c r="G448" s="80"/>
      <c r="H448" s="80"/>
      <c r="I448" s="80"/>
      <c r="J448" s="80"/>
      <c r="K448" s="80"/>
      <c r="L448" s="80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49"/>
      <c r="AE448" s="50"/>
    </row>
    <row r="449" spans="1:31" ht="14.4" customHeight="1">
      <c r="A449" s="238"/>
      <c r="B449" s="226" t="s">
        <v>39</v>
      </c>
      <c r="C449" s="225" t="s">
        <v>51</v>
      </c>
      <c r="D449" s="10" t="s">
        <v>40</v>
      </c>
      <c r="E449" s="77"/>
      <c r="F449" s="77"/>
      <c r="G449" s="77"/>
      <c r="H449" s="77"/>
      <c r="I449" s="77"/>
      <c r="J449" s="77"/>
      <c r="K449" s="77"/>
      <c r="L449" s="77"/>
      <c r="M449" s="136" t="str">
        <f>+IFERROR(BAJAS!O352/AOP!M449*12,"")</f>
        <v/>
      </c>
      <c r="N449" s="136" t="str">
        <f>+IFERROR(BAJAS!P352/AOP!N449*12,"")</f>
        <v/>
      </c>
      <c r="O449" s="136" t="str">
        <f>+IFERROR(BAJAS!Q352/AOP!O449*12,"")</f>
        <v/>
      </c>
      <c r="P449" s="136" t="str">
        <f>+IFERROR(BAJAS!R352/AOP!P449*12,"")</f>
        <v/>
      </c>
      <c r="Q449" s="136" t="str">
        <f>+IFERROR(BAJAS!S352/AOP!Q449*12,"")</f>
        <v/>
      </c>
      <c r="R449" s="136" t="str">
        <f>+IFERROR(BAJAS!T352/AOP!R449*12,"")</f>
        <v/>
      </c>
      <c r="S449" s="136" t="str">
        <f>+IFERROR(BAJAS!U352/AOP!S449*12,"")</f>
        <v/>
      </c>
      <c r="T449" s="136" t="str">
        <f>+IFERROR(BAJAS!V352/AOP!T449*12,"")</f>
        <v/>
      </c>
      <c r="U449" s="136" t="str">
        <f>+IFERROR(BAJAS!W352/AOP!U449*12,"")</f>
        <v/>
      </c>
      <c r="V449" s="136" t="str">
        <f>+IFERROR(BAJAS!X352/AOP!V449*12,"")</f>
        <v/>
      </c>
      <c r="W449" s="136" t="str">
        <f>+IFERROR(BAJAS!Y352/AOP!W449*12,"")</f>
        <v/>
      </c>
      <c r="X449" s="136" t="str">
        <f>+IFERROR(BAJAS!Z352/AOP!X449*12,"")</f>
        <v/>
      </c>
      <c r="Y449" s="136" t="str">
        <f>+IFERROR(BAJAS!AA352/AOP!Y449*12,"")</f>
        <v/>
      </c>
      <c r="Z449" s="136" t="str">
        <f>+IFERROR(BAJAS!AB352/AOP!Z449*12,"")</f>
        <v/>
      </c>
      <c r="AA449" s="136" t="str">
        <f>+IFERROR(BAJAS!AC352/AOP!AA449*12,"")</f>
        <v/>
      </c>
      <c r="AB449" s="136" t="str">
        <f>+IFERROR(BAJAS!AD352/AOP!AB449*12,"")</f>
        <v/>
      </c>
      <c r="AC449" s="136" t="str">
        <f>+IFERROR(BAJAS!AE352/AOP!AC449*12,"")</f>
        <v/>
      </c>
      <c r="AD449" s="137" t="str">
        <f>+IFERROR(BAJAS!AF352/AOP!AD449,"")</f>
        <v/>
      </c>
      <c r="AE449" s="138" t="str">
        <f>+IFERROR(BAJAS!AG352/AOP!AE449,"")</f>
        <v/>
      </c>
    </row>
    <row r="450" spans="1:31">
      <c r="A450" s="238"/>
      <c r="B450" s="226"/>
      <c r="C450" s="225"/>
      <c r="D450" s="11" t="s">
        <v>88</v>
      </c>
      <c r="E450" s="78"/>
      <c r="F450" s="78"/>
      <c r="G450" s="78"/>
      <c r="H450" s="78"/>
      <c r="I450" s="78"/>
      <c r="J450" s="78"/>
      <c r="K450" s="78"/>
      <c r="L450" s="78"/>
      <c r="M450" s="139" t="str">
        <f>+IFERROR(BAJAS!O353/AOP!M450*12,"")</f>
        <v/>
      </c>
      <c r="N450" s="139" t="str">
        <f>+IFERROR(BAJAS!P353/AOP!N450*12,"")</f>
        <v/>
      </c>
      <c r="O450" s="139" t="str">
        <f>+IFERROR(BAJAS!Q353/AOP!O450*12,"")</f>
        <v/>
      </c>
      <c r="P450" s="139" t="str">
        <f>+IFERROR(BAJAS!R353/AOP!P450*12,"")</f>
        <v/>
      </c>
      <c r="Q450" s="139" t="str">
        <f>+IFERROR(BAJAS!S353/AOP!Q450*12,"")</f>
        <v/>
      </c>
      <c r="R450" s="139" t="str">
        <f>+IFERROR(BAJAS!T353/AOP!R450*12,"")</f>
        <v/>
      </c>
      <c r="S450" s="139" t="str">
        <f>+IFERROR(BAJAS!U353/AOP!S450*12,"")</f>
        <v/>
      </c>
      <c r="T450" s="139" t="str">
        <f>+IFERROR(BAJAS!V353/AOP!T450*12,"")</f>
        <v/>
      </c>
      <c r="U450" s="139" t="str">
        <f>+IFERROR(BAJAS!W353/AOP!U450*12,"")</f>
        <v/>
      </c>
      <c r="V450" s="139" t="str">
        <f>+IFERROR(BAJAS!X353/AOP!V450*12,"")</f>
        <v/>
      </c>
      <c r="W450" s="139" t="str">
        <f>+IFERROR(BAJAS!Y353/AOP!W450*12,"")</f>
        <v/>
      </c>
      <c r="X450" s="139" t="str">
        <f>+IFERROR(BAJAS!Z353/AOP!X450*12,"")</f>
        <v/>
      </c>
      <c r="Y450" s="139" t="str">
        <f>+IFERROR(BAJAS!AA353/AOP!Y450*12,"")</f>
        <v/>
      </c>
      <c r="Z450" s="139" t="str">
        <f>+IFERROR(BAJAS!AB353/AOP!Z450*12,"")</f>
        <v/>
      </c>
      <c r="AA450" s="139" t="str">
        <f>+IFERROR(BAJAS!AC353/AOP!AA450*12,"")</f>
        <v/>
      </c>
      <c r="AB450" s="139" t="str">
        <f>+IFERROR(BAJAS!AD353/AOP!AB450*12,"")</f>
        <v/>
      </c>
      <c r="AC450" s="139" t="str">
        <f>+IFERROR(BAJAS!AE353/AOP!AC450*12,"")</f>
        <v/>
      </c>
      <c r="AD450" s="140" t="str">
        <f>+IFERROR(BAJAS!AF353/AOP!AD450,"")</f>
        <v/>
      </c>
      <c r="AE450" s="141" t="str">
        <f>+IFERROR(BAJAS!AG353/AOP!AE450,"")</f>
        <v/>
      </c>
    </row>
    <row r="451" spans="1:31">
      <c r="A451" s="238"/>
      <c r="B451" s="226"/>
      <c r="C451" s="225"/>
      <c r="D451" s="12" t="s">
        <v>63</v>
      </c>
      <c r="E451" s="79"/>
      <c r="F451" s="79"/>
      <c r="G451" s="79"/>
      <c r="H451" s="79"/>
      <c r="I451" s="79"/>
      <c r="J451" s="79"/>
      <c r="K451" s="79"/>
      <c r="L451" s="79"/>
      <c r="M451" s="142" t="str">
        <f>+IFERROR(BAJAS!O354/AOP!M451*12,"")</f>
        <v/>
      </c>
      <c r="N451" s="142" t="str">
        <f>+IFERROR(BAJAS!P354/AOP!N451*12,"")</f>
        <v/>
      </c>
      <c r="O451" s="142" t="str">
        <f>+IFERROR(BAJAS!Q354/AOP!O451*12,"")</f>
        <v/>
      </c>
      <c r="P451" s="142" t="str">
        <f>+IFERROR(BAJAS!R354/AOP!P451*12,"")</f>
        <v/>
      </c>
      <c r="Q451" s="142" t="str">
        <f>+IFERROR(BAJAS!S354/AOP!Q451*12,"")</f>
        <v/>
      </c>
      <c r="R451" s="142" t="str">
        <f>+IFERROR(BAJAS!T354/AOP!R451*12,"")</f>
        <v/>
      </c>
      <c r="S451" s="142" t="str">
        <f>+IFERROR(BAJAS!U354/AOP!S451*12,"")</f>
        <v/>
      </c>
      <c r="T451" s="142" t="str">
        <f>+IFERROR(BAJAS!V354/AOP!T451*12,"")</f>
        <v/>
      </c>
      <c r="U451" s="142" t="str">
        <f>+IFERROR(BAJAS!W354/AOP!U451*12,"")</f>
        <v/>
      </c>
      <c r="V451" s="142" t="str">
        <f>+IFERROR(BAJAS!X354/AOP!V451*12,"")</f>
        <v/>
      </c>
      <c r="W451" s="142" t="str">
        <f>+IFERROR(BAJAS!Y354/AOP!W451*12,"")</f>
        <v/>
      </c>
      <c r="X451" s="142" t="str">
        <f>+IFERROR(BAJAS!Z354/AOP!X451*12,"")</f>
        <v/>
      </c>
      <c r="Y451" s="142" t="str">
        <f>+IFERROR(BAJAS!AA354/AOP!Y451*12,"")</f>
        <v/>
      </c>
      <c r="Z451" s="142" t="str">
        <f>+IFERROR(BAJAS!AB354/AOP!Z451*12,"")</f>
        <v/>
      </c>
      <c r="AA451" s="142" t="str">
        <f>+IFERROR(BAJAS!AC354/AOP!AA451*12,"")</f>
        <v/>
      </c>
      <c r="AB451" s="142" t="str">
        <f>+IFERROR(BAJAS!AD354/AOP!AB451*12,"")</f>
        <v/>
      </c>
      <c r="AC451" s="142" t="str">
        <f>+IFERROR(BAJAS!AE354/AOP!AC451*12,"")</f>
        <v/>
      </c>
      <c r="AD451" s="143" t="str">
        <f>+IFERROR(BAJAS!AF354/AOP!AD451,"")</f>
        <v/>
      </c>
      <c r="AE451" s="144" t="str">
        <f>+IFERROR(BAJAS!AG354/AOP!AE451,"")</f>
        <v/>
      </c>
    </row>
    <row r="452" spans="1:31">
      <c r="A452" s="238"/>
      <c r="B452" s="226"/>
      <c r="C452" s="225"/>
      <c r="D452" s="12" t="s">
        <v>64</v>
      </c>
      <c r="E452" s="79"/>
      <c r="F452" s="79"/>
      <c r="G452" s="79"/>
      <c r="H452" s="79"/>
      <c r="I452" s="79"/>
      <c r="J452" s="79"/>
      <c r="K452" s="79"/>
      <c r="L452" s="79"/>
      <c r="M452" s="142"/>
      <c r="N452" s="142" t="str">
        <f>+IFERROR(BAJAS!P355/AOP!N452*12,"")</f>
        <v/>
      </c>
      <c r="O452" s="142" t="str">
        <f>+IFERROR(BAJAS!Q355/AOP!O452*12,"")</f>
        <v/>
      </c>
      <c r="P452" s="142" t="str">
        <f>+IFERROR(BAJAS!R355/AOP!P452*12,"")</f>
        <v/>
      </c>
      <c r="Q452" s="142" t="str">
        <f>+IFERROR(BAJAS!S355/AOP!Q452*12,"")</f>
        <v/>
      </c>
      <c r="R452" s="142" t="str">
        <f>+IFERROR(BAJAS!T355/AOP!R452*12,"")</f>
        <v/>
      </c>
      <c r="S452" s="142" t="str">
        <f>+IFERROR(BAJAS!U355/AOP!S452*12,"")</f>
        <v/>
      </c>
      <c r="T452" s="142" t="str">
        <f>+IFERROR(BAJAS!V355/AOP!T452*12,"")</f>
        <v/>
      </c>
      <c r="U452" s="142" t="str">
        <f>+IFERROR(BAJAS!W355/AOP!U452*12,"")</f>
        <v/>
      </c>
      <c r="V452" s="142" t="str">
        <f>+IFERROR(BAJAS!X355/AOP!V452*12,"")</f>
        <v/>
      </c>
      <c r="W452" s="142" t="str">
        <f>+IFERROR(BAJAS!Y355/AOP!W452*12,"")</f>
        <v/>
      </c>
      <c r="X452" s="142" t="str">
        <f>+IFERROR(BAJAS!Z355/AOP!X452*12,"")</f>
        <v/>
      </c>
      <c r="Y452" s="142" t="str">
        <f>+IFERROR(BAJAS!AA355/AOP!Y452*12,"")</f>
        <v/>
      </c>
      <c r="Z452" s="142" t="str">
        <f>+IFERROR(BAJAS!AB355/AOP!Z452*12,"")</f>
        <v/>
      </c>
      <c r="AA452" s="142" t="str">
        <f>+IFERROR(BAJAS!AC355/AOP!AA452*12,"")</f>
        <v/>
      </c>
      <c r="AB452" s="142" t="str">
        <f>+IFERROR(BAJAS!AD355/AOP!AB452*12,"")</f>
        <v/>
      </c>
      <c r="AC452" s="142" t="str">
        <f>+IFERROR(BAJAS!AE355/AOP!AC452*12,"")</f>
        <v/>
      </c>
      <c r="AD452" s="143" t="str">
        <f>+IFERROR(BAJAS!AF355/AOP!AD452,"")</f>
        <v/>
      </c>
      <c r="AE452" s="144" t="str">
        <f>+IFERROR(BAJAS!AG355/AOP!AE452,"")</f>
        <v/>
      </c>
    </row>
    <row r="453" spans="1:31">
      <c r="A453" s="238"/>
      <c r="B453" s="226"/>
      <c r="C453" s="225"/>
      <c r="D453" s="12" t="s">
        <v>65</v>
      </c>
      <c r="E453" s="79"/>
      <c r="F453" s="79"/>
      <c r="G453" s="79"/>
      <c r="H453" s="79"/>
      <c r="I453" s="79"/>
      <c r="J453" s="79"/>
      <c r="K453" s="79"/>
      <c r="L453" s="79"/>
      <c r="M453" s="142" t="str">
        <f>+IFERROR(BAJAS!O356/AOP!M453*12,"")</f>
        <v/>
      </c>
      <c r="N453" s="142" t="str">
        <f>+IFERROR(BAJAS!P356/AOP!N453*12,"")</f>
        <v/>
      </c>
      <c r="O453" s="142" t="str">
        <f>+IFERROR(BAJAS!Q356/AOP!O453*12,"")</f>
        <v/>
      </c>
      <c r="P453" s="142" t="str">
        <f>+IFERROR(BAJAS!R356/AOP!P453*12,"")</f>
        <v/>
      </c>
      <c r="Q453" s="142" t="str">
        <f>+IFERROR(BAJAS!S356/AOP!Q453*12,"")</f>
        <v/>
      </c>
      <c r="R453" s="142" t="str">
        <f>+IFERROR(BAJAS!T356/AOP!R453*12,"")</f>
        <v/>
      </c>
      <c r="S453" s="142" t="str">
        <f>+IFERROR(BAJAS!U356/AOP!S453*12,"")</f>
        <v/>
      </c>
      <c r="T453" s="142" t="str">
        <f>+IFERROR(BAJAS!V356/AOP!T453*12,"")</f>
        <v/>
      </c>
      <c r="U453" s="142" t="str">
        <f>+IFERROR(BAJAS!W356/AOP!U453*12,"")</f>
        <v/>
      </c>
      <c r="V453" s="142" t="str">
        <f>+IFERROR(BAJAS!X356/AOP!V453*12,"")</f>
        <v/>
      </c>
      <c r="W453" s="142" t="str">
        <f>+IFERROR(BAJAS!Y356/AOP!W453*12,"")</f>
        <v/>
      </c>
      <c r="X453" s="142" t="str">
        <f>+IFERROR(BAJAS!Z356/AOP!X453*12,"")</f>
        <v/>
      </c>
      <c r="Y453" s="142" t="str">
        <f>+IFERROR(BAJAS!AA356/AOP!Y453*12,"")</f>
        <v/>
      </c>
      <c r="Z453" s="142" t="str">
        <f>+IFERROR(BAJAS!AB356/AOP!Z453*12,"")</f>
        <v/>
      </c>
      <c r="AA453" s="142" t="str">
        <f>+IFERROR(BAJAS!AC356/AOP!AA453*12,"")</f>
        <v/>
      </c>
      <c r="AB453" s="142" t="str">
        <f>+IFERROR(BAJAS!AD356/AOP!AB453*12,"")</f>
        <v/>
      </c>
      <c r="AC453" s="142" t="str">
        <f>+IFERROR(BAJAS!AE356/AOP!AC453*12,"")</f>
        <v/>
      </c>
      <c r="AD453" s="143" t="str">
        <f>+IFERROR(BAJAS!AF356/AOP!AD453,"")</f>
        <v/>
      </c>
      <c r="AE453" s="144" t="str">
        <f>+IFERROR(BAJAS!AG356/AOP!AE453,"")</f>
        <v/>
      </c>
    </row>
    <row r="454" spans="1:31">
      <c r="A454" s="238"/>
      <c r="B454" s="226"/>
      <c r="C454" s="225"/>
      <c r="D454" s="12" t="s">
        <v>66</v>
      </c>
      <c r="E454" s="79"/>
      <c r="F454" s="79"/>
      <c r="G454" s="79"/>
      <c r="H454" s="79"/>
      <c r="I454" s="79"/>
      <c r="J454" s="79"/>
      <c r="K454" s="79"/>
      <c r="L454" s="79"/>
      <c r="M454" s="142"/>
      <c r="N454" s="142" t="str">
        <f>+IFERROR(BAJAS!P357/AOP!N454*12,"")</f>
        <v/>
      </c>
      <c r="O454" s="142" t="str">
        <f>+IFERROR(BAJAS!Q357/AOP!O454*12,"")</f>
        <v/>
      </c>
      <c r="P454" s="142" t="str">
        <f>+IFERROR(BAJAS!R357/AOP!P454*12,"")</f>
        <v/>
      </c>
      <c r="Q454" s="142" t="str">
        <f>+IFERROR(BAJAS!S357/AOP!Q454*12,"")</f>
        <v/>
      </c>
      <c r="R454" s="142" t="str">
        <f>+IFERROR(BAJAS!T357/AOP!R454*12,"")</f>
        <v/>
      </c>
      <c r="S454" s="142" t="str">
        <f>+IFERROR(BAJAS!U357/AOP!S454*12,"")</f>
        <v/>
      </c>
      <c r="T454" s="142" t="str">
        <f>+IFERROR(BAJAS!V357/AOP!T454*12,"")</f>
        <v/>
      </c>
      <c r="U454" s="142" t="str">
        <f>+IFERROR(BAJAS!W357/AOP!U454*12,"")</f>
        <v/>
      </c>
      <c r="V454" s="142" t="str">
        <f>+IFERROR(BAJAS!X357/AOP!V454*12,"")</f>
        <v/>
      </c>
      <c r="W454" s="142" t="str">
        <f>+IFERROR(BAJAS!Y357/AOP!W454*12,"")</f>
        <v/>
      </c>
      <c r="X454" s="142" t="str">
        <f>+IFERROR(BAJAS!Z357/AOP!X454*12,"")</f>
        <v/>
      </c>
      <c r="Y454" s="142" t="str">
        <f>+IFERROR(BAJAS!AA357/AOP!Y454*12,"")</f>
        <v/>
      </c>
      <c r="Z454" s="142" t="str">
        <f>+IFERROR(BAJAS!AB357/AOP!Z454*12,"")</f>
        <v/>
      </c>
      <c r="AA454" s="142" t="str">
        <f>+IFERROR(BAJAS!AC357/AOP!AA454*12,"")</f>
        <v/>
      </c>
      <c r="AB454" s="142" t="str">
        <f>+IFERROR(BAJAS!AD357/AOP!AB454*12,"")</f>
        <v/>
      </c>
      <c r="AC454" s="142" t="str">
        <f>+IFERROR(BAJAS!AE357/AOP!AC454*12,"")</f>
        <v/>
      </c>
      <c r="AD454" s="143" t="str">
        <f>+IFERROR(BAJAS!AF357/AOP!AD454,"")</f>
        <v/>
      </c>
      <c r="AE454" s="144" t="str">
        <f>+IFERROR(BAJAS!AG357/AOP!AE454,"")</f>
        <v/>
      </c>
    </row>
    <row r="455" spans="1:31">
      <c r="A455" s="238"/>
      <c r="B455" s="226"/>
      <c r="C455" s="225"/>
      <c r="D455" s="12" t="s">
        <v>67</v>
      </c>
      <c r="E455" s="79"/>
      <c r="F455" s="79"/>
      <c r="G455" s="79"/>
      <c r="H455" s="79"/>
      <c r="I455" s="79"/>
      <c r="J455" s="79"/>
      <c r="K455" s="79"/>
      <c r="L455" s="79"/>
      <c r="M455" s="142" t="str">
        <f>+IFERROR(BAJAS!O358/AOP!M455*12,"")</f>
        <v/>
      </c>
      <c r="N455" s="142" t="str">
        <f>+IFERROR(BAJAS!P358/AOP!N455*12,"")</f>
        <v/>
      </c>
      <c r="O455" s="142" t="str">
        <f>+IFERROR(BAJAS!Q358/AOP!O455*12,"")</f>
        <v/>
      </c>
      <c r="P455" s="142" t="str">
        <f>+IFERROR(BAJAS!R358/AOP!P455*12,"")</f>
        <v/>
      </c>
      <c r="Q455" s="142" t="str">
        <f>+IFERROR(BAJAS!S358/AOP!Q455*12,"")</f>
        <v/>
      </c>
      <c r="R455" s="142" t="str">
        <f>+IFERROR(BAJAS!T358/AOP!R455*12,"")</f>
        <v/>
      </c>
      <c r="S455" s="142" t="str">
        <f>+IFERROR(BAJAS!U358/AOP!S455*12,"")</f>
        <v/>
      </c>
      <c r="T455" s="142" t="str">
        <f>+IFERROR(BAJAS!V358/AOP!T455*12,"")</f>
        <v/>
      </c>
      <c r="U455" s="142" t="str">
        <f>+IFERROR(BAJAS!W358/AOP!U455*12,"")</f>
        <v/>
      </c>
      <c r="V455" s="142" t="str">
        <f>+IFERROR(BAJAS!X358/AOP!V455*12,"")</f>
        <v/>
      </c>
      <c r="W455" s="142" t="str">
        <f>+IFERROR(BAJAS!Y358/AOP!W455*12,"")</f>
        <v/>
      </c>
      <c r="X455" s="142" t="str">
        <f>+IFERROR(BAJAS!Z358/AOP!X455*12,"")</f>
        <v/>
      </c>
      <c r="Y455" s="142" t="str">
        <f>+IFERROR(BAJAS!AA358/AOP!Y455*12,"")</f>
        <v/>
      </c>
      <c r="Z455" s="142" t="str">
        <f>+IFERROR(BAJAS!AB358/AOP!Z455*12,"")</f>
        <v/>
      </c>
      <c r="AA455" s="142" t="str">
        <f>+IFERROR(BAJAS!AC358/AOP!AA455*12,"")</f>
        <v/>
      </c>
      <c r="AB455" s="142" t="str">
        <f>+IFERROR(BAJAS!AD358/AOP!AB455*12,"")</f>
        <v/>
      </c>
      <c r="AC455" s="142" t="str">
        <f>+IFERROR(BAJAS!AE358/AOP!AC455*12,"")</f>
        <v/>
      </c>
      <c r="AD455" s="143" t="str">
        <f>+IFERROR(BAJAS!AF358/AOP!AD455,"")</f>
        <v/>
      </c>
      <c r="AE455" s="144" t="str">
        <f>+IFERROR(BAJAS!AG358/AOP!AE455,"")</f>
        <v/>
      </c>
    </row>
    <row r="456" spans="1:31">
      <c r="A456" s="238"/>
      <c r="B456" s="226"/>
      <c r="C456" s="225"/>
      <c r="D456" s="12" t="s">
        <v>68</v>
      </c>
      <c r="E456" s="79"/>
      <c r="F456" s="79"/>
      <c r="G456" s="79"/>
      <c r="H456" s="79"/>
      <c r="I456" s="79"/>
      <c r="J456" s="79"/>
      <c r="K456" s="79"/>
      <c r="L456" s="79"/>
      <c r="M456" s="142"/>
      <c r="N456" s="142" t="str">
        <f>+IFERROR(BAJAS!P359/AOP!N456*12,"")</f>
        <v/>
      </c>
      <c r="O456" s="142" t="str">
        <f>+IFERROR(BAJAS!Q359/AOP!O456*12,"")</f>
        <v/>
      </c>
      <c r="P456" s="142" t="str">
        <f>+IFERROR(BAJAS!R359/AOP!P456*12,"")</f>
        <v/>
      </c>
      <c r="Q456" s="142" t="str">
        <f>+IFERROR(BAJAS!S359/AOP!Q456*12,"")</f>
        <v/>
      </c>
      <c r="R456" s="142" t="str">
        <f>+IFERROR(BAJAS!T359/AOP!R456*12,"")</f>
        <v/>
      </c>
      <c r="S456" s="142" t="str">
        <f>+IFERROR(BAJAS!U359/AOP!S456*12,"")</f>
        <v/>
      </c>
      <c r="T456" s="142" t="str">
        <f>+IFERROR(BAJAS!V359/AOP!T456*12,"")</f>
        <v/>
      </c>
      <c r="U456" s="142" t="str">
        <f>+IFERROR(BAJAS!W359/AOP!U456*12,"")</f>
        <v/>
      </c>
      <c r="V456" s="142" t="str">
        <f>+IFERROR(BAJAS!X359/AOP!V456*12,"")</f>
        <v/>
      </c>
      <c r="W456" s="142" t="str">
        <f>+IFERROR(BAJAS!Y359/AOP!W456*12,"")</f>
        <v/>
      </c>
      <c r="X456" s="142" t="str">
        <f>+IFERROR(BAJAS!Z359/AOP!X456*12,"")</f>
        <v/>
      </c>
      <c r="Y456" s="142" t="str">
        <f>+IFERROR(BAJAS!AA359/AOP!Y456*12,"")</f>
        <v/>
      </c>
      <c r="Z456" s="142" t="str">
        <f>+IFERROR(BAJAS!AB359/AOP!Z456*12,"")</f>
        <v/>
      </c>
      <c r="AA456" s="142" t="str">
        <f>+IFERROR(BAJAS!AC359/AOP!AA456*12,"")</f>
        <v/>
      </c>
      <c r="AB456" s="142" t="str">
        <f>+IFERROR(BAJAS!AD359/AOP!AB456*12,"")</f>
        <v/>
      </c>
      <c r="AC456" s="142" t="str">
        <f>+IFERROR(BAJAS!AE359/AOP!AC456*12,"")</f>
        <v/>
      </c>
      <c r="AD456" s="143" t="str">
        <f>+IFERROR(BAJAS!AF359/AOP!AD456,"")</f>
        <v/>
      </c>
      <c r="AE456" s="144" t="str">
        <f>+IFERROR(BAJAS!AG359/AOP!AE456,"")</f>
        <v/>
      </c>
    </row>
    <row r="457" spans="1:31">
      <c r="A457" s="238"/>
      <c r="B457" s="226"/>
      <c r="C457" s="225"/>
      <c r="D457" s="14" t="s">
        <v>3</v>
      </c>
      <c r="E457" s="81"/>
      <c r="F457" s="81"/>
      <c r="G457" s="81"/>
      <c r="H457" s="81"/>
      <c r="I457" s="81"/>
      <c r="J457" s="81"/>
      <c r="K457" s="81"/>
      <c r="L457" s="81"/>
      <c r="M457" s="147" t="str">
        <f>+IFERROR(BAJAS!O360/AOP!M457*12,"")</f>
        <v/>
      </c>
      <c r="N457" s="147" t="str">
        <f>+IFERROR(BAJAS!P360/AOP!N457*12,"")</f>
        <v/>
      </c>
      <c r="O457" s="147" t="str">
        <f>+IFERROR(BAJAS!Q360/AOP!O457*12,"")</f>
        <v/>
      </c>
      <c r="P457" s="147" t="str">
        <f>+IFERROR(BAJAS!R360/AOP!P457*12,"")</f>
        <v/>
      </c>
      <c r="Q457" s="147" t="str">
        <f>+IFERROR(BAJAS!S360/AOP!Q457*12,"")</f>
        <v/>
      </c>
      <c r="R457" s="147" t="str">
        <f>+IFERROR(BAJAS!T360/AOP!R457*12,"")</f>
        <v/>
      </c>
      <c r="S457" s="147" t="str">
        <f>+IFERROR(BAJAS!U360/AOP!S457*12,"")</f>
        <v/>
      </c>
      <c r="T457" s="147" t="str">
        <f>+IFERROR(BAJAS!V360/AOP!T457*12,"")</f>
        <v/>
      </c>
      <c r="U457" s="147" t="str">
        <f>+IFERROR(BAJAS!W360/AOP!U457*12,"")</f>
        <v/>
      </c>
      <c r="V457" s="147" t="str">
        <f>+IFERROR(BAJAS!X360/AOP!V457*12,"")</f>
        <v/>
      </c>
      <c r="W457" s="147" t="str">
        <f>+IFERROR(BAJAS!Y360/AOP!W457*12,"")</f>
        <v/>
      </c>
      <c r="X457" s="147" t="str">
        <f>+IFERROR(BAJAS!Z360/AOP!X457*12,"")</f>
        <v/>
      </c>
      <c r="Y457" s="147" t="str">
        <f>+IFERROR(BAJAS!AA360/AOP!Y457*12,"")</f>
        <v/>
      </c>
      <c r="Z457" s="147" t="str">
        <f>+IFERROR(BAJAS!AB360/AOP!Z457*12,"")</f>
        <v/>
      </c>
      <c r="AA457" s="147" t="str">
        <f>+IFERROR(BAJAS!AC360/AOP!AA457*12,"")</f>
        <v/>
      </c>
      <c r="AB457" s="147" t="str">
        <f>+IFERROR(BAJAS!AD360/AOP!AB457*12,"")</f>
        <v/>
      </c>
      <c r="AC457" s="147" t="str">
        <f>+IFERROR(BAJAS!AE360/AOP!AC457*12,"")</f>
        <v/>
      </c>
      <c r="AD457" s="150" t="str">
        <f>+IFERROR(BAJAS!AF360/AOP!AD457,"")</f>
        <v/>
      </c>
      <c r="AE457" s="151" t="str">
        <f>+IFERROR(BAJAS!AG360/AOP!AE457,"")</f>
        <v/>
      </c>
    </row>
    <row r="458" spans="1:31">
      <c r="A458" s="238"/>
      <c r="B458" s="226"/>
      <c r="C458" s="225"/>
      <c r="D458" s="14" t="s">
        <v>42</v>
      </c>
      <c r="E458" s="81"/>
      <c r="F458" s="81"/>
      <c r="G458" s="81"/>
      <c r="H458" s="81"/>
      <c r="I458" s="81"/>
      <c r="J458" s="81"/>
      <c r="K458" s="81"/>
      <c r="L458" s="81"/>
      <c r="M458" s="147" t="str">
        <f>+IFERROR(BAJAS!O361/AOP!M458*12,"")</f>
        <v/>
      </c>
      <c r="N458" s="147" t="str">
        <f>+IFERROR(BAJAS!P361/AOP!N458*12,"")</f>
        <v/>
      </c>
      <c r="O458" s="147" t="str">
        <f>+IFERROR(BAJAS!Q361/AOP!O458*12,"")</f>
        <v/>
      </c>
      <c r="P458" s="147" t="str">
        <f>+IFERROR(BAJAS!R361/AOP!P458*12,"")</f>
        <v/>
      </c>
      <c r="Q458" s="147" t="str">
        <f>+IFERROR(BAJAS!S361/AOP!Q458*12,"")</f>
        <v/>
      </c>
      <c r="R458" s="147" t="str">
        <f>+IFERROR(BAJAS!T361/AOP!R458*12,"")</f>
        <v/>
      </c>
      <c r="S458" s="147" t="str">
        <f>+IFERROR(BAJAS!U361/AOP!S458*12,"")</f>
        <v/>
      </c>
      <c r="T458" s="147" t="str">
        <f>+IFERROR(BAJAS!V361/AOP!T458*12,"")</f>
        <v/>
      </c>
      <c r="U458" s="147" t="str">
        <f>+IFERROR(BAJAS!W361/AOP!U458*12,"")</f>
        <v/>
      </c>
      <c r="V458" s="147" t="str">
        <f>+IFERROR(BAJAS!X361/AOP!V458*12,"")</f>
        <v/>
      </c>
      <c r="W458" s="147" t="str">
        <f>+IFERROR(BAJAS!Y361/AOP!W458*12,"")</f>
        <v/>
      </c>
      <c r="X458" s="147" t="str">
        <f>+IFERROR(BAJAS!Z361/AOP!X458*12,"")</f>
        <v/>
      </c>
      <c r="Y458" s="147" t="str">
        <f>+IFERROR(BAJAS!AA361/AOP!Y458*12,"")</f>
        <v/>
      </c>
      <c r="Z458" s="147" t="str">
        <f>+IFERROR(BAJAS!AB361/AOP!Z458*12,"")</f>
        <v/>
      </c>
      <c r="AA458" s="147" t="str">
        <f>+IFERROR(BAJAS!AC361/AOP!AA458*12,"")</f>
        <v/>
      </c>
      <c r="AB458" s="147" t="str">
        <f>+IFERROR(BAJAS!AD361/AOP!AB458*12,"")</f>
        <v/>
      </c>
      <c r="AC458" s="147" t="str">
        <f>+IFERROR(BAJAS!AE361/AOP!AC458*12,"")</f>
        <v/>
      </c>
      <c r="AD458" s="150" t="str">
        <f>+IFERROR(BAJAS!AF361/AOP!AD458,"")</f>
        <v/>
      </c>
      <c r="AE458" s="151" t="str">
        <f>+IFERROR(BAJAS!AG361/AOP!AE458,"")</f>
        <v/>
      </c>
    </row>
    <row r="459" spans="1:31">
      <c r="A459" s="238"/>
      <c r="B459" s="226"/>
      <c r="C459" s="225"/>
      <c r="D459" s="13" t="s">
        <v>90</v>
      </c>
      <c r="E459" s="80"/>
      <c r="F459" s="80"/>
      <c r="G459" s="80"/>
      <c r="H459" s="80"/>
      <c r="I459" s="80"/>
      <c r="J459" s="80"/>
      <c r="K459" s="80"/>
      <c r="L459" s="80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49"/>
      <c r="AE459" s="50"/>
    </row>
    <row r="460" spans="1:31">
      <c r="A460" s="238"/>
      <c r="B460" s="226"/>
      <c r="C460" s="225" t="s">
        <v>52</v>
      </c>
      <c r="D460" s="10" t="s">
        <v>40</v>
      </c>
      <c r="E460" s="82"/>
      <c r="F460" s="82"/>
      <c r="G460" s="82"/>
      <c r="H460" s="82"/>
      <c r="I460" s="82"/>
      <c r="J460" s="82"/>
      <c r="K460" s="82"/>
      <c r="L460" s="82"/>
      <c r="M460" s="152" t="str">
        <f>+IFERROR(BAJAS!O363/AOP!M460*12,"")</f>
        <v/>
      </c>
      <c r="N460" s="152" t="str">
        <f>+IFERROR(BAJAS!P363/AOP!N460*12,"")</f>
        <v/>
      </c>
      <c r="O460" s="152" t="str">
        <f>+IFERROR(BAJAS!Q363/AOP!O460*12,"")</f>
        <v/>
      </c>
      <c r="P460" s="152" t="str">
        <f>+IFERROR(BAJAS!R363/AOP!P460*12,"")</f>
        <v/>
      </c>
      <c r="Q460" s="152" t="str">
        <f>+IFERROR(BAJAS!S363/AOP!Q460*12,"")</f>
        <v/>
      </c>
      <c r="R460" s="152" t="str">
        <f>+IFERROR(BAJAS!T363/AOP!R460*12,"")</f>
        <v/>
      </c>
      <c r="S460" s="152" t="str">
        <f>+IFERROR(BAJAS!U363/AOP!S460*12,"")</f>
        <v/>
      </c>
      <c r="T460" s="152" t="str">
        <f>+IFERROR(BAJAS!V363/AOP!T460*12,"")</f>
        <v/>
      </c>
      <c r="U460" s="152" t="str">
        <f>+IFERROR(BAJAS!W363/AOP!U460*12,"")</f>
        <v/>
      </c>
      <c r="V460" s="152" t="str">
        <f>+IFERROR(BAJAS!X363/AOP!V460*12,"")</f>
        <v/>
      </c>
      <c r="W460" s="152" t="str">
        <f>+IFERROR(BAJAS!Y363/AOP!W460*12,"")</f>
        <v/>
      </c>
      <c r="X460" s="152" t="str">
        <f>+IFERROR(BAJAS!Z363/AOP!X460*12,"")</f>
        <v/>
      </c>
      <c r="Y460" s="152" t="str">
        <f>+IFERROR(BAJAS!AA363/AOP!Y460*12,"")</f>
        <v/>
      </c>
      <c r="Z460" s="152" t="str">
        <f>+IFERROR(BAJAS!AB363/AOP!Z460*12,"")</f>
        <v/>
      </c>
      <c r="AA460" s="152" t="str">
        <f>+IFERROR(BAJAS!AC363/AOP!AA460*12,"")</f>
        <v/>
      </c>
      <c r="AB460" s="152" t="str">
        <f>+IFERROR(BAJAS!AD363/AOP!AB460*12,"")</f>
        <v/>
      </c>
      <c r="AC460" s="152" t="str">
        <f>+IFERROR(BAJAS!AE363/AOP!AC460*12,"")</f>
        <v/>
      </c>
      <c r="AD460" s="137" t="str">
        <f>+IFERROR(BAJAS!AF363/AOP!AD460,"")</f>
        <v/>
      </c>
      <c r="AE460" s="138" t="str">
        <f>+IFERROR(BAJAS!AG363/AOP!AE460,"")</f>
        <v/>
      </c>
    </row>
    <row r="461" spans="1:31">
      <c r="A461" s="238"/>
      <c r="B461" s="226"/>
      <c r="C461" s="225"/>
      <c r="D461" s="11" t="s">
        <v>88</v>
      </c>
      <c r="E461" s="78"/>
      <c r="F461" s="78"/>
      <c r="G461" s="78"/>
      <c r="H461" s="78"/>
      <c r="I461" s="78"/>
      <c r="J461" s="78"/>
      <c r="K461" s="78"/>
      <c r="L461" s="78"/>
      <c r="M461" s="139" t="str">
        <f>+IFERROR(BAJAS!O364/AOP!M461*12,"")</f>
        <v/>
      </c>
      <c r="N461" s="139" t="str">
        <f>+IFERROR(BAJAS!P364/AOP!N461*12,"")</f>
        <v/>
      </c>
      <c r="O461" s="139" t="str">
        <f>+IFERROR(BAJAS!Q364/AOP!O461*12,"")</f>
        <v/>
      </c>
      <c r="P461" s="139" t="str">
        <f>+IFERROR(BAJAS!R364/AOP!P461*12,"")</f>
        <v/>
      </c>
      <c r="Q461" s="139" t="str">
        <f>+IFERROR(BAJAS!S364/AOP!Q461*12,"")</f>
        <v/>
      </c>
      <c r="R461" s="139" t="str">
        <f>+IFERROR(BAJAS!T364/AOP!R461*12,"")</f>
        <v/>
      </c>
      <c r="S461" s="139" t="str">
        <f>+IFERROR(BAJAS!U364/AOP!S461*12,"")</f>
        <v/>
      </c>
      <c r="T461" s="139" t="str">
        <f>+IFERROR(BAJAS!V364/AOP!T461*12,"")</f>
        <v/>
      </c>
      <c r="U461" s="139" t="str">
        <f>+IFERROR(BAJAS!W364/AOP!U461*12,"")</f>
        <v/>
      </c>
      <c r="V461" s="139" t="str">
        <f>+IFERROR(BAJAS!X364/AOP!V461*12,"")</f>
        <v/>
      </c>
      <c r="W461" s="139" t="str">
        <f>+IFERROR(BAJAS!Y364/AOP!W461*12,"")</f>
        <v/>
      </c>
      <c r="X461" s="139" t="str">
        <f>+IFERROR(BAJAS!Z364/AOP!X461*12,"")</f>
        <v/>
      </c>
      <c r="Y461" s="139" t="str">
        <f>+IFERROR(BAJAS!AA364/AOP!Y461*12,"")</f>
        <v/>
      </c>
      <c r="Z461" s="139" t="str">
        <f>+IFERROR(BAJAS!AB364/AOP!Z461*12,"")</f>
        <v/>
      </c>
      <c r="AA461" s="139" t="str">
        <f>+IFERROR(BAJAS!AC364/AOP!AA461*12,"")</f>
        <v/>
      </c>
      <c r="AB461" s="139" t="str">
        <f>+IFERROR(BAJAS!AD364/AOP!AB461*12,"")</f>
        <v/>
      </c>
      <c r="AC461" s="139" t="str">
        <f>+IFERROR(BAJAS!AE364/AOP!AC461*12,"")</f>
        <v/>
      </c>
      <c r="AD461" s="140" t="str">
        <f>+IFERROR(BAJAS!AF364/AOP!AD461,"")</f>
        <v/>
      </c>
      <c r="AE461" s="141" t="str">
        <f>+IFERROR(BAJAS!AG364/AOP!AE461,"")</f>
        <v/>
      </c>
    </row>
    <row r="462" spans="1:31">
      <c r="A462" s="238"/>
      <c r="B462" s="226"/>
      <c r="C462" s="225"/>
      <c r="D462" s="12" t="s">
        <v>4</v>
      </c>
      <c r="E462" s="79"/>
      <c r="F462" s="79"/>
      <c r="G462" s="79"/>
      <c r="H462" s="79"/>
      <c r="I462" s="79"/>
      <c r="J462" s="79"/>
      <c r="K462" s="79"/>
      <c r="L462" s="79"/>
      <c r="M462" s="142" t="str">
        <f>+IFERROR(BAJAS!O365/AOP!M462*12,"")</f>
        <v/>
      </c>
      <c r="N462" s="142" t="str">
        <f>+IFERROR(BAJAS!P365/AOP!N462*12,"")</f>
        <v/>
      </c>
      <c r="O462" s="142" t="str">
        <f>+IFERROR(BAJAS!Q365/AOP!O462*12,"")</f>
        <v/>
      </c>
      <c r="P462" s="142" t="str">
        <f>+IFERROR(BAJAS!R365/AOP!P462*12,"")</f>
        <v/>
      </c>
      <c r="Q462" s="142" t="str">
        <f>+IFERROR(BAJAS!S365/AOP!Q462*12,"")</f>
        <v/>
      </c>
      <c r="R462" s="142" t="str">
        <f>+IFERROR(BAJAS!T365/AOP!R462*12,"")</f>
        <v/>
      </c>
      <c r="S462" s="142" t="str">
        <f>+IFERROR(BAJAS!U365/AOP!S462*12,"")</f>
        <v/>
      </c>
      <c r="T462" s="142" t="str">
        <f>+IFERROR(BAJAS!V365/AOP!T462*12,"")</f>
        <v/>
      </c>
      <c r="U462" s="142" t="str">
        <f>+IFERROR(BAJAS!W365/AOP!U462*12,"")</f>
        <v/>
      </c>
      <c r="V462" s="142" t="str">
        <f>+IFERROR(BAJAS!X365/AOP!V462*12,"")</f>
        <v/>
      </c>
      <c r="W462" s="142" t="str">
        <f>+IFERROR(BAJAS!Y365/AOP!W462*12,"")</f>
        <v/>
      </c>
      <c r="X462" s="142" t="str">
        <f>+IFERROR(BAJAS!Z365/AOP!X462*12,"")</f>
        <v/>
      </c>
      <c r="Y462" s="142" t="str">
        <f>+IFERROR(BAJAS!AA365/AOP!Y462*12,"")</f>
        <v/>
      </c>
      <c r="Z462" s="142" t="str">
        <f>+IFERROR(BAJAS!AB365/AOP!Z462*12,"")</f>
        <v/>
      </c>
      <c r="AA462" s="142" t="str">
        <f>+IFERROR(BAJAS!AC365/AOP!AA462*12,"")</f>
        <v/>
      </c>
      <c r="AB462" s="142" t="str">
        <f>+IFERROR(BAJAS!AD365/AOP!AB462*12,"")</f>
        <v/>
      </c>
      <c r="AC462" s="142" t="str">
        <f>+IFERROR(BAJAS!AE365/AOP!AC462*12,"")</f>
        <v/>
      </c>
      <c r="AD462" s="143" t="str">
        <f>+IFERROR(BAJAS!AF365/AOP!AD462,"")</f>
        <v/>
      </c>
      <c r="AE462" s="144" t="str">
        <f>+IFERROR(BAJAS!AG365/AOP!AE462,"")</f>
        <v/>
      </c>
    </row>
    <row r="463" spans="1:31">
      <c r="A463" s="238"/>
      <c r="B463" s="226"/>
      <c r="C463" s="225"/>
      <c r="D463" s="12" t="s">
        <v>5</v>
      </c>
      <c r="E463" s="79"/>
      <c r="F463" s="79"/>
      <c r="G463" s="79"/>
      <c r="H463" s="79"/>
      <c r="I463" s="79"/>
      <c r="J463" s="79"/>
      <c r="K463" s="79"/>
      <c r="L463" s="79"/>
      <c r="M463" s="142" t="str">
        <f>+IFERROR(BAJAS!O366/AOP!M463*12,"")</f>
        <v/>
      </c>
      <c r="N463" s="142" t="str">
        <f>+IFERROR(BAJAS!P366/AOP!N463*12,"")</f>
        <v/>
      </c>
      <c r="O463" s="142" t="str">
        <f>+IFERROR(BAJAS!Q366/AOP!O463*12,"")</f>
        <v/>
      </c>
      <c r="P463" s="142" t="str">
        <f>+IFERROR(BAJAS!R366/AOP!P463*12,"")</f>
        <v/>
      </c>
      <c r="Q463" s="142" t="str">
        <f>+IFERROR(BAJAS!S366/AOP!Q463*12,"")</f>
        <v/>
      </c>
      <c r="R463" s="142" t="str">
        <f>+IFERROR(BAJAS!T366/AOP!R463*12,"")</f>
        <v/>
      </c>
      <c r="S463" s="142" t="str">
        <f>+IFERROR(BAJAS!U366/AOP!S463*12,"")</f>
        <v/>
      </c>
      <c r="T463" s="142" t="str">
        <f>+IFERROR(BAJAS!V366/AOP!T463*12,"")</f>
        <v/>
      </c>
      <c r="U463" s="142" t="str">
        <f>+IFERROR(BAJAS!W366/AOP!U463*12,"")</f>
        <v/>
      </c>
      <c r="V463" s="142" t="str">
        <f>+IFERROR(BAJAS!X366/AOP!V463*12,"")</f>
        <v/>
      </c>
      <c r="W463" s="142" t="str">
        <f>+IFERROR(BAJAS!Y366/AOP!W463*12,"")</f>
        <v/>
      </c>
      <c r="X463" s="142" t="str">
        <f>+IFERROR(BAJAS!Z366/AOP!X463*12,"")</f>
        <v/>
      </c>
      <c r="Y463" s="142" t="str">
        <f>+IFERROR(BAJAS!AA366/AOP!Y463*12,"")</f>
        <v/>
      </c>
      <c r="Z463" s="142" t="str">
        <f>+IFERROR(BAJAS!AB366/AOP!Z463*12,"")</f>
        <v/>
      </c>
      <c r="AA463" s="142" t="str">
        <f>+IFERROR(BAJAS!AC366/AOP!AA463*12,"")</f>
        <v/>
      </c>
      <c r="AB463" s="142" t="str">
        <f>+IFERROR(BAJAS!AD366/AOP!AB463*12,"")</f>
        <v/>
      </c>
      <c r="AC463" s="142" t="str">
        <f>+IFERROR(BAJAS!AE366/AOP!AC463*12,"")</f>
        <v/>
      </c>
      <c r="AD463" s="143" t="str">
        <f>+IFERROR(BAJAS!AF366/AOP!AD463,"")</f>
        <v/>
      </c>
      <c r="AE463" s="144" t="str">
        <f>+IFERROR(BAJAS!AG366/AOP!AE463,"")</f>
        <v/>
      </c>
    </row>
    <row r="464" spans="1:31">
      <c r="A464" s="238"/>
      <c r="B464" s="226"/>
      <c r="C464" s="225"/>
      <c r="D464" s="14" t="s">
        <v>81</v>
      </c>
      <c r="E464" s="81"/>
      <c r="F464" s="81"/>
      <c r="G464" s="81"/>
      <c r="H464" s="81"/>
      <c r="I464" s="81"/>
      <c r="J464" s="81"/>
      <c r="K464" s="81"/>
      <c r="L464" s="81"/>
      <c r="M464" s="147"/>
      <c r="N464" s="147" t="str">
        <f>+IFERROR(BAJAS!P367/AOP!N464*12,"")</f>
        <v/>
      </c>
      <c r="O464" s="147" t="str">
        <f>+IFERROR(BAJAS!Q367/AOP!O464*12,"")</f>
        <v/>
      </c>
      <c r="P464" s="147" t="str">
        <f>+IFERROR(BAJAS!R367/AOP!P464*12,"")</f>
        <v/>
      </c>
      <c r="Q464" s="147" t="str">
        <f>+IFERROR(BAJAS!S367/AOP!Q464*12,"")</f>
        <v/>
      </c>
      <c r="R464" s="147" t="str">
        <f>+IFERROR(BAJAS!T367/AOP!R464*12,"")</f>
        <v/>
      </c>
      <c r="S464" s="147" t="str">
        <f>+IFERROR(BAJAS!U367/AOP!S464*12,"")</f>
        <v/>
      </c>
      <c r="T464" s="147" t="str">
        <f>+IFERROR(BAJAS!V367/AOP!T464*12,"")</f>
        <v/>
      </c>
      <c r="U464" s="147" t="str">
        <f>+IFERROR(BAJAS!W367/AOP!U464*12,"")</f>
        <v/>
      </c>
      <c r="V464" s="147" t="str">
        <f>+IFERROR(BAJAS!X367/AOP!V464*12,"")</f>
        <v/>
      </c>
      <c r="W464" s="147" t="str">
        <f>+IFERROR(BAJAS!Y367/AOP!W464*12,"")</f>
        <v/>
      </c>
      <c r="X464" s="147" t="str">
        <f>+IFERROR(BAJAS!Z367/AOP!X464*12,"")</f>
        <v/>
      </c>
      <c r="Y464" s="147" t="str">
        <f>+IFERROR(BAJAS!AA367/AOP!Y464*12,"")</f>
        <v/>
      </c>
      <c r="Z464" s="147" t="str">
        <f>+IFERROR(BAJAS!AB367/AOP!Z464*12,"")</f>
        <v/>
      </c>
      <c r="AA464" s="147" t="str">
        <f>+IFERROR(BAJAS!AC367/AOP!AA464*12,"")</f>
        <v/>
      </c>
      <c r="AB464" s="147" t="str">
        <f>+IFERROR(BAJAS!AD367/AOP!AB464*12,"")</f>
        <v/>
      </c>
      <c r="AC464" s="147" t="str">
        <f>+IFERROR(BAJAS!AE367/AOP!AC464*12,"")</f>
        <v/>
      </c>
      <c r="AD464" s="150" t="str">
        <f>+IFERROR(BAJAS!AF367/AOP!AD464,"")</f>
        <v/>
      </c>
      <c r="AE464" s="151" t="str">
        <f>+IFERROR(BAJAS!AG367/AOP!AE464,"")</f>
        <v/>
      </c>
    </row>
    <row r="465" spans="1:31" ht="15" thickBot="1">
      <c r="A465" s="238"/>
      <c r="B465" s="226"/>
      <c r="C465" s="225"/>
      <c r="D465" s="13" t="s">
        <v>90</v>
      </c>
      <c r="E465" s="80"/>
      <c r="F465" s="80"/>
      <c r="G465" s="80"/>
      <c r="H465" s="80"/>
      <c r="I465" s="80"/>
      <c r="J465" s="80"/>
      <c r="K465" s="80"/>
      <c r="L465" s="80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57"/>
      <c r="AE465" s="58"/>
    </row>
  </sheetData>
  <customSheetViews>
    <customSheetView guid="{E3E51C85-2C38-4529-9680-8931FE0FBA16}" scale="85" showGridLines="0" hiddenRows="1">
      <pane xSplit="3" ySplit="3" topLeftCell="D5" activePane="bottomRight" state="frozen"/>
      <selection pane="bottomRight" activeCell="A6" sqref="A6:A20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B286:D286"/>
    <mergeCell ref="B5:D5"/>
    <mergeCell ref="B7:D7"/>
    <mergeCell ref="B65:B76"/>
    <mergeCell ref="B98:D98"/>
    <mergeCell ref="B100:D100"/>
    <mergeCell ref="B39:B46"/>
    <mergeCell ref="C39:C46"/>
    <mergeCell ref="C47:C52"/>
    <mergeCell ref="C77:C87"/>
    <mergeCell ref="C88:C93"/>
    <mergeCell ref="B77:B93"/>
    <mergeCell ref="C65:C67"/>
    <mergeCell ref="C68:C70"/>
    <mergeCell ref="C71:C73"/>
    <mergeCell ref="C74:C76"/>
    <mergeCell ref="C257:C259"/>
    <mergeCell ref="C260:C262"/>
    <mergeCell ref="B263:B279"/>
    <mergeCell ref="C263:C273"/>
    <mergeCell ref="C274:C279"/>
    <mergeCell ref="B251:B262"/>
    <mergeCell ref="C254:C256"/>
    <mergeCell ref="B283:D283"/>
    <mergeCell ref="B285:D285"/>
    <mergeCell ref="B284:D284"/>
    <mergeCell ref="B191:D191"/>
    <mergeCell ref="B193:D193"/>
    <mergeCell ref="C216:C221"/>
    <mergeCell ref="B225:B232"/>
    <mergeCell ref="C225:C232"/>
    <mergeCell ref="C233:C238"/>
    <mergeCell ref="C251:C253"/>
    <mergeCell ref="B233:B250"/>
    <mergeCell ref="C239:C244"/>
    <mergeCell ref="C245:C250"/>
    <mergeCell ref="A4:A93"/>
    <mergeCell ref="A97:A186"/>
    <mergeCell ref="A190:A279"/>
    <mergeCell ref="B4:D4"/>
    <mergeCell ref="B6:D6"/>
    <mergeCell ref="B97:D97"/>
    <mergeCell ref="B99:D99"/>
    <mergeCell ref="B101:B131"/>
    <mergeCell ref="C101:C111"/>
    <mergeCell ref="C112:C122"/>
    <mergeCell ref="C129:C131"/>
    <mergeCell ref="C8:C18"/>
    <mergeCell ref="B8:B38"/>
    <mergeCell ref="C19:C29"/>
    <mergeCell ref="C36:C38"/>
    <mergeCell ref="B132:B139"/>
    <mergeCell ref="C132:C139"/>
    <mergeCell ref="C140:C145"/>
    <mergeCell ref="C158:C160"/>
    <mergeCell ref="B140:B157"/>
    <mergeCell ref="C146:C151"/>
    <mergeCell ref="C152:C157"/>
    <mergeCell ref="C164:C166"/>
    <mergeCell ref="C167:C169"/>
    <mergeCell ref="B326:B343"/>
    <mergeCell ref="C326:C331"/>
    <mergeCell ref="C332:C337"/>
    <mergeCell ref="C338:C343"/>
    <mergeCell ref="B344:B355"/>
    <mergeCell ref="C344:C346"/>
    <mergeCell ref="C347:C349"/>
    <mergeCell ref="C350:C352"/>
    <mergeCell ref="C30:C35"/>
    <mergeCell ref="B47:B64"/>
    <mergeCell ref="C53:C58"/>
    <mergeCell ref="C59:C64"/>
    <mergeCell ref="C123:C128"/>
    <mergeCell ref="B170:B186"/>
    <mergeCell ref="C170:C180"/>
    <mergeCell ref="C181:C186"/>
    <mergeCell ref="B158:B169"/>
    <mergeCell ref="C161:C163"/>
    <mergeCell ref="B190:D190"/>
    <mergeCell ref="B192:D192"/>
    <mergeCell ref="B194:B224"/>
    <mergeCell ref="C194:C204"/>
    <mergeCell ref="C205:C215"/>
    <mergeCell ref="C222:C224"/>
    <mergeCell ref="C353:C355"/>
    <mergeCell ref="B356:B372"/>
    <mergeCell ref="C356:C366"/>
    <mergeCell ref="C367:C372"/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2:C407"/>
    <mergeCell ref="C408:C410"/>
    <mergeCell ref="B411:B418"/>
    <mergeCell ref="C411:C418"/>
    <mergeCell ref="A283:A372"/>
    <mergeCell ref="B287:B317"/>
    <mergeCell ref="C287:C297"/>
    <mergeCell ref="C298:C308"/>
    <mergeCell ref="C309:C314"/>
    <mergeCell ref="C315:C317"/>
    <mergeCell ref="B318:B325"/>
    <mergeCell ref="C318:C325"/>
    <mergeCell ref="B449:B465"/>
    <mergeCell ref="C449:C459"/>
    <mergeCell ref="C460:C465"/>
    <mergeCell ref="B419:B436"/>
    <mergeCell ref="C419:C424"/>
    <mergeCell ref="C425:C430"/>
    <mergeCell ref="C431:C436"/>
    <mergeCell ref="B437:B448"/>
    <mergeCell ref="C437:C439"/>
    <mergeCell ref="C440:C442"/>
    <mergeCell ref="C443:C445"/>
    <mergeCell ref="C446:C448"/>
  </mergeCells>
  <conditionalFormatting sqref="E1:L1">
    <cfRule type="cellIs" dxfId="18" priority="23" operator="equal">
      <formula>"REAL"</formula>
    </cfRule>
  </conditionalFormatting>
  <conditionalFormatting sqref="AQ1:BF1">
    <cfRule type="cellIs" dxfId="17" priority="22" operator="equal">
      <formula>"REAL"</formula>
    </cfRule>
  </conditionalFormatting>
  <conditionalFormatting sqref="BG1:BH1">
    <cfRule type="cellIs" dxfId="16" priority="21" operator="equal">
      <formula>"REAL"</formula>
    </cfRule>
  </conditionalFormatting>
  <conditionalFormatting sqref="AI1:AP1">
    <cfRule type="cellIs" dxfId="15" priority="20" operator="equal">
      <formula>"REAL"</formula>
    </cfRule>
  </conditionalFormatting>
  <conditionalFormatting sqref="C1">
    <cfRule type="cellIs" dxfId="14" priority="14" operator="equal">
      <formula>"OK"</formula>
    </cfRule>
    <cfRule type="cellIs" dxfId="13" priority="15" operator="equal">
      <formula>"OJO"</formula>
    </cfRule>
  </conditionalFormatting>
  <conditionalFormatting sqref="T1">
    <cfRule type="cellIs" dxfId="12" priority="11" operator="equal">
      <formula>"REAL"</formula>
    </cfRule>
  </conditionalFormatting>
  <conditionalFormatting sqref="U1">
    <cfRule type="cellIs" dxfId="11" priority="10" operator="equal">
      <formula>"REAL"</formula>
    </cfRule>
  </conditionalFormatting>
  <conditionalFormatting sqref="V1">
    <cfRule type="cellIs" dxfId="10" priority="9" operator="equal">
      <formula>"REAL"</formula>
    </cfRule>
  </conditionalFormatting>
  <conditionalFormatting sqref="W1">
    <cfRule type="cellIs" dxfId="9" priority="8" operator="equal">
      <formula>"REAL"</formula>
    </cfRule>
  </conditionalFormatting>
  <conditionalFormatting sqref="M1:R1">
    <cfRule type="cellIs" dxfId="8" priority="13" operator="equal">
      <formula>"REAL"</formula>
    </cfRule>
  </conditionalFormatting>
  <conditionalFormatting sqref="S1">
    <cfRule type="cellIs" dxfId="7" priority="12" operator="equal">
      <formula>"REAL"</formula>
    </cfRule>
  </conditionalFormatting>
  <conditionalFormatting sqref="AD1:AE1">
    <cfRule type="cellIs" dxfId="6" priority="7" operator="equal">
      <formula>"REAL"</formula>
    </cfRule>
  </conditionalFormatting>
  <conditionalFormatting sqref="X1">
    <cfRule type="cellIs" dxfId="5" priority="6" operator="equal">
      <formula>"REAL"</formula>
    </cfRule>
  </conditionalFormatting>
  <conditionalFormatting sqref="Y1">
    <cfRule type="cellIs" dxfId="4" priority="5" operator="equal">
      <formula>"REAL"</formula>
    </cfRule>
  </conditionalFormatting>
  <conditionalFormatting sqref="Z1">
    <cfRule type="cellIs" dxfId="3" priority="4" operator="equal">
      <formula>"REAL"</formula>
    </cfRule>
  </conditionalFormatting>
  <conditionalFormatting sqref="AA1">
    <cfRule type="cellIs" dxfId="2" priority="3" operator="equal">
      <formula>"REAL"</formula>
    </cfRule>
  </conditionalFormatting>
  <conditionalFormatting sqref="AB1">
    <cfRule type="cellIs" dxfId="1" priority="2" operator="equal">
      <formula>"REAL"</formula>
    </cfRule>
  </conditionalFormatting>
  <conditionalFormatting sqref="AC1">
    <cfRule type="cellIs" dxfId="0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CB5CF2-B545-4F65-AE2E-233E07BCD6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vta_ass_5</vt:lpstr>
      <vt:lpstr>vta_mes_2</vt:lpstr>
      <vt:lpstr>vta_cli</vt:lpstr>
      <vt:lpstr>Hoja5</vt:lpstr>
      <vt:lpstr>Hoja3</vt:lpstr>
      <vt:lpstr>Hoja2</vt:lpstr>
      <vt:lpstr>DETALLE</vt:lpstr>
      <vt:lpstr>VTAS</vt:lpstr>
      <vt:lpstr>ALTAS</vt:lpstr>
      <vt:lpstr>BAJAS</vt:lpstr>
      <vt:lpstr>MIG_IN</vt:lpstr>
      <vt:lpstr>MIG_OUT</vt:lpstr>
      <vt:lpstr>AN</vt:lpstr>
      <vt:lpstr>EOP</vt:lpstr>
      <vt:lpstr>AOP</vt:lpstr>
      <vt:lpstr>CHURN</vt:lpstr>
    </vt:vector>
  </TitlesOfParts>
  <Company>Arthur D. Little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Dario Herrera</dc:creator>
  <cp:lastModifiedBy>Maria Adrados Reig</cp:lastModifiedBy>
  <cp:lastPrinted>2017-12-22T08:25:52Z</cp:lastPrinted>
  <dcterms:created xsi:type="dcterms:W3CDTF">2017-07-25T06:52:26Z</dcterms:created>
  <dcterms:modified xsi:type="dcterms:W3CDTF">2020-01-30T07:46:53Z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3ec80b13-ab62-4c4d-986b-c7036f5160a9</vt:lpwstr>
  </property>
</Properties>
</file>